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5.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20" yWindow="120" windowWidth="12390" windowHeight="9300" tabRatio="875"/>
  </bookViews>
  <sheets>
    <sheet name="readme" sheetId="4" r:id="rId1"/>
    <sheet name="Basin_Boundary" sheetId="30" r:id="rId2"/>
    <sheet name="by_cnty_allpol" sheetId="21" r:id="rId3"/>
    <sheet name="by_src_allpol" sheetId="11" r:id="rId4"/>
    <sheet name="VOC-basin-pie" sheetId="15" r:id="rId5"/>
    <sheet name="NOx-basin-pie" sheetId="16" r:id="rId6"/>
    <sheet name="detail_compare" sheetId="45" state="hidden" r:id="rId7"/>
    <sheet name="VOC-bar-cnty" sheetId="48" r:id="rId8"/>
    <sheet name="NOx-bar-cnty" sheetId="52" r:id="rId9"/>
    <sheet name="VOC_by_source" sheetId="51" r:id="rId10"/>
    <sheet name="NOx_by_source" sheetId="50" r:id="rId11"/>
    <sheet name="VOC_cnty_tbl" sheetId="27" r:id="rId12"/>
    <sheet name="NOx_cnty_tbl" sheetId="23" r:id="rId13"/>
    <sheet name="VOC_bar_chart_data" sheetId="25" r:id="rId14"/>
    <sheet name="NOx_bar_chart_data" sheetId="17" r:id="rId15"/>
    <sheet name="all_src_inventory" sheetId="10" r:id="rId16"/>
    <sheet name="Point_src_summary" sheetId="40" r:id="rId17"/>
    <sheet name="Nonpt_src_summary" sheetId="39" r:id="rId18"/>
    <sheet name="fips_xref" sheetId="3" r:id="rId19"/>
  </sheets>
  <externalReferences>
    <externalReference r:id="rId20"/>
  </externalReferences>
  <definedNames>
    <definedName name="_xlnm._FilterDatabase" localSheetId="15" hidden="1">all_src_inventory!$A$5:$L$672</definedName>
    <definedName name="_xlnm._FilterDatabase" localSheetId="3" hidden="1">by_src_allpol!$A$23:$CB$45</definedName>
    <definedName name="_xlnm._FilterDatabase" localSheetId="6" hidden="1">detail_compare!$A$6:$S$141</definedName>
    <definedName name="_xlnm._FilterDatabase" localSheetId="17" hidden="1">Nonpt_src_summary!$A$5:$M$5</definedName>
    <definedName name="_xlnm._FilterDatabase" localSheetId="14" hidden="1">NOx_bar_chart_data!$A$20:$H$41</definedName>
    <definedName name="_xlnm._FilterDatabase" localSheetId="16" hidden="1">Point_src_summary!$A$5:$Z$2385</definedName>
    <definedName name="_xlnm._FilterDatabase" localSheetId="13" hidden="1">VOC_bar_chart_data!$A$23:$H$44</definedName>
    <definedName name="SCC_list">#REF!</definedName>
    <definedName name="Source_Classification_Code">[1]Source_Classification_Code!$A$2:$O$11992</definedName>
  </definedNames>
  <calcPr calcId="145621"/>
  <pivotCaches>
    <pivotCache cacheId="148" r:id="rId21"/>
    <pivotCache cacheId="149" r:id="rId22"/>
    <pivotCache cacheId="150" r:id="rId23"/>
    <pivotCache cacheId="151" r:id="rId24"/>
  </pivotCaches>
</workbook>
</file>

<file path=xl/calcChain.xml><?xml version="1.0" encoding="utf-8"?>
<calcChain xmlns="http://schemas.openxmlformats.org/spreadsheetml/2006/main">
  <c r="F10" i="27" l="1"/>
  <c r="F9" i="27"/>
  <c r="F8" i="27"/>
  <c r="F7" i="27"/>
  <c r="F6" i="27"/>
  <c r="F5" i="27"/>
  <c r="C5" i="23"/>
  <c r="D5" i="23"/>
  <c r="E5" i="23"/>
  <c r="F5" i="23"/>
  <c r="G5" i="23"/>
  <c r="H5" i="23"/>
  <c r="I5" i="23"/>
  <c r="J5" i="23"/>
  <c r="K5" i="23"/>
  <c r="L5" i="23"/>
  <c r="C6" i="23"/>
  <c r="D6" i="23"/>
  <c r="E6" i="23"/>
  <c r="F6" i="23"/>
  <c r="G6" i="23"/>
  <c r="H6" i="23"/>
  <c r="I6" i="23"/>
  <c r="J6" i="23"/>
  <c r="K6" i="23"/>
  <c r="L6" i="23"/>
  <c r="C7" i="23"/>
  <c r="D7" i="23"/>
  <c r="E7" i="23"/>
  <c r="F7" i="23"/>
  <c r="G7" i="23"/>
  <c r="H7" i="23"/>
  <c r="I7" i="23"/>
  <c r="J7" i="23"/>
  <c r="K7" i="23"/>
  <c r="L7" i="23"/>
  <c r="C8" i="23"/>
  <c r="D8" i="23"/>
  <c r="E8" i="23"/>
  <c r="F8" i="23"/>
  <c r="G8" i="23"/>
  <c r="H8" i="23"/>
  <c r="I8" i="23"/>
  <c r="J8" i="23"/>
  <c r="K8" i="23"/>
  <c r="L8" i="23"/>
  <c r="C9" i="23"/>
  <c r="D9" i="23"/>
  <c r="E9" i="23"/>
  <c r="F9" i="23"/>
  <c r="G9" i="23"/>
  <c r="H9" i="23"/>
  <c r="I9" i="23"/>
  <c r="J9" i="23"/>
  <c r="K9" i="23"/>
  <c r="L9" i="23"/>
  <c r="C10" i="23"/>
  <c r="D10" i="23"/>
  <c r="E10" i="23"/>
  <c r="F10" i="23"/>
  <c r="G10" i="23"/>
  <c r="H10" i="23"/>
  <c r="I10" i="23"/>
  <c r="J10" i="23"/>
  <c r="K10" i="23"/>
  <c r="L10" i="23"/>
  <c r="L11" i="23"/>
  <c r="H11" i="23" l="1"/>
  <c r="D11" i="23"/>
  <c r="I11" i="23"/>
  <c r="G11" i="23"/>
  <c r="J11" i="23"/>
  <c r="E11" i="23"/>
  <c r="K11" i="23"/>
  <c r="C11" i="23"/>
  <c r="F11" i="23"/>
  <c r="F11" i="27"/>
  <c r="H43" i="25"/>
  <c r="H42" i="25"/>
  <c r="H41" i="25"/>
  <c r="H40" i="25"/>
  <c r="H39" i="25"/>
  <c r="H38" i="25"/>
  <c r="H37" i="25"/>
  <c r="H36" i="25"/>
  <c r="H35" i="25"/>
  <c r="H34" i="25"/>
  <c r="H33" i="25"/>
  <c r="H32" i="25"/>
  <c r="H31" i="25"/>
  <c r="H30" i="25"/>
  <c r="H29" i="25"/>
  <c r="H28" i="25"/>
  <c r="H27" i="25"/>
  <c r="H26" i="25"/>
  <c r="H25" i="25"/>
  <c r="H24" i="25"/>
  <c r="H40" i="17"/>
  <c r="H39" i="17"/>
  <c r="H38" i="17"/>
  <c r="H37" i="17"/>
  <c r="H36" i="17"/>
  <c r="H35" i="17"/>
  <c r="H34" i="17"/>
  <c r="H33" i="17"/>
  <c r="H32" i="17"/>
  <c r="H31" i="17"/>
  <c r="H30" i="17"/>
  <c r="H29" i="17"/>
  <c r="H28" i="17"/>
  <c r="H27" i="17"/>
  <c r="H26" i="17"/>
  <c r="H25" i="17"/>
  <c r="H24" i="17"/>
  <c r="H23" i="17"/>
  <c r="H22" i="17"/>
  <c r="H21" i="17"/>
  <c r="H25" i="11"/>
  <c r="H26" i="11"/>
  <c r="H27" i="11"/>
  <c r="H28" i="11"/>
  <c r="H29" i="11"/>
  <c r="H30" i="11"/>
  <c r="H31" i="11"/>
  <c r="H32" i="11"/>
  <c r="H33" i="11"/>
  <c r="H34" i="11"/>
  <c r="H35" i="11"/>
  <c r="H36" i="11"/>
  <c r="H37" i="11"/>
  <c r="H38" i="11"/>
  <c r="H39" i="11"/>
  <c r="H40" i="11"/>
  <c r="H41" i="11"/>
  <c r="H42" i="11"/>
  <c r="H43" i="11"/>
  <c r="H24" i="11"/>
  <c r="H23" i="11"/>
  <c r="G25" i="11"/>
  <c r="G26" i="11"/>
  <c r="G27" i="11"/>
  <c r="G28" i="11"/>
  <c r="G29" i="11"/>
  <c r="G30" i="11"/>
  <c r="G31" i="11"/>
  <c r="G32" i="11"/>
  <c r="G33" i="11"/>
  <c r="G34" i="11"/>
  <c r="G35" i="11"/>
  <c r="G36" i="11"/>
  <c r="G37" i="11"/>
  <c r="G38" i="11"/>
  <c r="G39" i="11"/>
  <c r="G40" i="11"/>
  <c r="G41" i="11"/>
  <c r="G42" i="11"/>
  <c r="G43" i="11"/>
  <c r="G24" i="11"/>
  <c r="G23" i="11"/>
  <c r="F24" i="11"/>
  <c r="F25" i="11"/>
  <c r="F26" i="11"/>
  <c r="F27" i="11"/>
  <c r="F28" i="11"/>
  <c r="F29" i="11"/>
  <c r="F30" i="11"/>
  <c r="F31" i="11"/>
  <c r="F32" i="11"/>
  <c r="F33" i="11"/>
  <c r="F34" i="11"/>
  <c r="F35" i="11"/>
  <c r="F36" i="11"/>
  <c r="F37" i="11"/>
  <c r="F38" i="11"/>
  <c r="F39" i="11"/>
  <c r="F40" i="11"/>
  <c r="F41" i="11"/>
  <c r="F42" i="11"/>
  <c r="F43" i="11"/>
  <c r="F23" i="11"/>
  <c r="E25" i="11"/>
  <c r="E26" i="11"/>
  <c r="E27" i="11"/>
  <c r="E28" i="11"/>
  <c r="E29" i="11"/>
  <c r="E30" i="11"/>
  <c r="E31" i="11"/>
  <c r="E32" i="11"/>
  <c r="E33" i="11"/>
  <c r="E34" i="11"/>
  <c r="E35" i="11"/>
  <c r="E36" i="11"/>
  <c r="E37" i="11"/>
  <c r="E38" i="11"/>
  <c r="E39" i="11"/>
  <c r="E40" i="11"/>
  <c r="E41" i="11"/>
  <c r="E42" i="11"/>
  <c r="E43" i="11"/>
  <c r="E24" i="11"/>
  <c r="E23" i="11"/>
  <c r="D25" i="11"/>
  <c r="D26" i="11"/>
  <c r="D27" i="11"/>
  <c r="D28" i="11"/>
  <c r="D29" i="11"/>
  <c r="D30" i="11"/>
  <c r="D31" i="11"/>
  <c r="D32" i="11"/>
  <c r="D33" i="11"/>
  <c r="D34" i="11"/>
  <c r="D35" i="11"/>
  <c r="D36" i="11"/>
  <c r="D37" i="11"/>
  <c r="D38" i="11"/>
  <c r="D39" i="11"/>
  <c r="D40" i="11"/>
  <c r="D41" i="11"/>
  <c r="D42" i="11"/>
  <c r="D43" i="11"/>
  <c r="D24" i="11"/>
  <c r="E44" i="11" l="1"/>
  <c r="H41" i="17"/>
  <c r="H44" i="25"/>
  <c r="D23" i="11"/>
  <c r="G43" i="25" l="1"/>
  <c r="F43" i="25"/>
  <c r="E43" i="25"/>
  <c r="D43" i="25"/>
  <c r="C43" i="25"/>
  <c r="B43" i="25"/>
  <c r="G40" i="17"/>
  <c r="F40" i="17"/>
  <c r="E40" i="17"/>
  <c r="D40" i="17"/>
  <c r="C40" i="17"/>
  <c r="B40" i="17"/>
  <c r="C43" i="11"/>
  <c r="J43" i="11" s="1"/>
  <c r="I43" i="25" l="1"/>
  <c r="I40" i="17"/>
  <c r="H44" i="11" l="1"/>
  <c r="G44" i="11"/>
  <c r="F44" i="11"/>
  <c r="B2434" i="10"/>
  <c r="B2433" i="10"/>
  <c r="B2432" i="10"/>
  <c r="B2431" i="10"/>
  <c r="B2430" i="10"/>
  <c r="B2429" i="10"/>
  <c r="B2428" i="10"/>
  <c r="B2427" i="10"/>
  <c r="B2426" i="10"/>
  <c r="B2425" i="10"/>
  <c r="B2424" i="10"/>
  <c r="B2423" i="10"/>
  <c r="B2422" i="10"/>
  <c r="B2421" i="10"/>
  <c r="B2420" i="10"/>
  <c r="B2419" i="10"/>
  <c r="B2418" i="10"/>
  <c r="B2417" i="10"/>
  <c r="B2416" i="10"/>
  <c r="B2415" i="10"/>
  <c r="B2414" i="10"/>
  <c r="B2413" i="10"/>
  <c r="B2412" i="10"/>
  <c r="B2411" i="10"/>
  <c r="B2410" i="10"/>
  <c r="B2409" i="10"/>
  <c r="B2408" i="10"/>
  <c r="B2407" i="10"/>
  <c r="B2406" i="10"/>
  <c r="B2405" i="10"/>
  <c r="B2404" i="10"/>
  <c r="B2403" i="10"/>
  <c r="B2402" i="10"/>
  <c r="B2401" i="10"/>
  <c r="B2400" i="10"/>
  <c r="B2399" i="10"/>
  <c r="B2398" i="10"/>
  <c r="B2397" i="10"/>
  <c r="B2396" i="10"/>
  <c r="B2395" i="10"/>
  <c r="B2394" i="10"/>
  <c r="B2393" i="10"/>
  <c r="B2392" i="10"/>
  <c r="B2391" i="10"/>
  <c r="B2390" i="10"/>
  <c r="B2389" i="10"/>
  <c r="B2388" i="10"/>
  <c r="B2387" i="10"/>
  <c r="B2386" i="10"/>
  <c r="B2385" i="10"/>
  <c r="B2384" i="10"/>
  <c r="B2383" i="10"/>
  <c r="B2382" i="10"/>
  <c r="B2381" i="10"/>
  <c r="B2380" i="10"/>
  <c r="B2379" i="10"/>
  <c r="B2378" i="10"/>
  <c r="B2377" i="10"/>
  <c r="B2376" i="10"/>
  <c r="B2375" i="10"/>
  <c r="B2374" i="10"/>
  <c r="B2373" i="10"/>
  <c r="B2372" i="10"/>
  <c r="B2371" i="10"/>
  <c r="B2370" i="10"/>
  <c r="B2369" i="10"/>
  <c r="B2368" i="10"/>
  <c r="B2367" i="10"/>
  <c r="B2366" i="10"/>
  <c r="B2365" i="10"/>
  <c r="B2364" i="10"/>
  <c r="B2363" i="10"/>
  <c r="B2362" i="10"/>
  <c r="B2361" i="10"/>
  <c r="B2360" i="10"/>
  <c r="B2359" i="10"/>
  <c r="B2358" i="10"/>
  <c r="B2357" i="10"/>
  <c r="B2356" i="10"/>
  <c r="B2355" i="10"/>
  <c r="B2354" i="10"/>
  <c r="B2353" i="10"/>
  <c r="B2352" i="10"/>
  <c r="B2351" i="10"/>
  <c r="B2350" i="10"/>
  <c r="B2349" i="10"/>
  <c r="B2348" i="10"/>
  <c r="B2347" i="10"/>
  <c r="B2346" i="10"/>
  <c r="B2345" i="10"/>
  <c r="B2344" i="10"/>
  <c r="B2343" i="10"/>
  <c r="B2342" i="10"/>
  <c r="B2341" i="10"/>
  <c r="B2340" i="10"/>
  <c r="B2339" i="10"/>
  <c r="B2338" i="10"/>
  <c r="B2337" i="10"/>
  <c r="B2336" i="10"/>
  <c r="B2335" i="10"/>
  <c r="B2334" i="10"/>
  <c r="B2333" i="10"/>
  <c r="B2332" i="10"/>
  <c r="B2331" i="10"/>
  <c r="B2330" i="10"/>
  <c r="B2329" i="10"/>
  <c r="B2328" i="10"/>
  <c r="B2327" i="10"/>
  <c r="B2326" i="10"/>
  <c r="B2325" i="10"/>
  <c r="B2324" i="10"/>
  <c r="B2323" i="10"/>
  <c r="B2322" i="10"/>
  <c r="B2321" i="10"/>
  <c r="B2320" i="10"/>
  <c r="B2319" i="10"/>
  <c r="B2318" i="10"/>
  <c r="B2317" i="10"/>
  <c r="B2316" i="10"/>
  <c r="B2315" i="10"/>
  <c r="B2314" i="10"/>
  <c r="B2313" i="10"/>
  <c r="B2312" i="10"/>
  <c r="B2311" i="10"/>
  <c r="B2310" i="10"/>
  <c r="B2309" i="10"/>
  <c r="B2308" i="10"/>
  <c r="B2307" i="10"/>
  <c r="B2306" i="10"/>
  <c r="B2305" i="10"/>
  <c r="B2304" i="10"/>
  <c r="B2303" i="10"/>
  <c r="B2302" i="10"/>
  <c r="B2301" i="10"/>
  <c r="B2300" i="10"/>
  <c r="B2299" i="10"/>
  <c r="B2298" i="10"/>
  <c r="B2297" i="10"/>
  <c r="B2296" i="10"/>
  <c r="B2295" i="10"/>
  <c r="B2294" i="10"/>
  <c r="B2293" i="10"/>
  <c r="B2292" i="10"/>
  <c r="B2291" i="10"/>
  <c r="B2290" i="10"/>
  <c r="B2289" i="10"/>
  <c r="B2288" i="10"/>
  <c r="B2287" i="10"/>
  <c r="B2286" i="10"/>
  <c r="B2285" i="10"/>
  <c r="B2284" i="10"/>
  <c r="B2283" i="10"/>
  <c r="B2282" i="10"/>
  <c r="B2281" i="10"/>
  <c r="B2280" i="10"/>
  <c r="B2279" i="10"/>
  <c r="B2278" i="10"/>
  <c r="B2277" i="10"/>
  <c r="B2276" i="10"/>
  <c r="B2275" i="10"/>
  <c r="B2274" i="10"/>
  <c r="B2273" i="10"/>
  <c r="B2272" i="10"/>
  <c r="B2271" i="10"/>
  <c r="B2270" i="10"/>
  <c r="B2269" i="10"/>
  <c r="B2268" i="10"/>
  <c r="B2267" i="10"/>
  <c r="B2266" i="10"/>
  <c r="B2265" i="10"/>
  <c r="B2264" i="10"/>
  <c r="B2263" i="10"/>
  <c r="B2262" i="10"/>
  <c r="B2261" i="10"/>
  <c r="B2260" i="10"/>
  <c r="B2259" i="10"/>
  <c r="B2258" i="10"/>
  <c r="B2257" i="10"/>
  <c r="B2256" i="10"/>
  <c r="B2255" i="10"/>
  <c r="B2254" i="10"/>
  <c r="B2253" i="10"/>
  <c r="B2252" i="10"/>
  <c r="B2251" i="10"/>
  <c r="B2250" i="10"/>
  <c r="B2249" i="10"/>
  <c r="B2248" i="10"/>
  <c r="B2247" i="10"/>
  <c r="B2246" i="10"/>
  <c r="B2245" i="10"/>
  <c r="B2244" i="10"/>
  <c r="B2243" i="10"/>
  <c r="B2242" i="10"/>
  <c r="B2241" i="10"/>
  <c r="B2240" i="10"/>
  <c r="B2239" i="10"/>
  <c r="B2238" i="10"/>
  <c r="B2237" i="10"/>
  <c r="B2236" i="10"/>
  <c r="B2235" i="10"/>
  <c r="B2234" i="10"/>
  <c r="B2233" i="10"/>
  <c r="B2232" i="10"/>
  <c r="B2231" i="10"/>
  <c r="B2230" i="10"/>
  <c r="B2229" i="10"/>
  <c r="B2228" i="10"/>
  <c r="B2227" i="10"/>
  <c r="B2226" i="10"/>
  <c r="B2225" i="10"/>
  <c r="B2224" i="10"/>
  <c r="B2223" i="10"/>
  <c r="B2222" i="10"/>
  <c r="B2221" i="10"/>
  <c r="B2220" i="10"/>
  <c r="B2219" i="10"/>
  <c r="B2218" i="10"/>
  <c r="B2217" i="10"/>
  <c r="B2216" i="10"/>
  <c r="B2215" i="10"/>
  <c r="B2214" i="10"/>
  <c r="B2213" i="10"/>
  <c r="B2212" i="10"/>
  <c r="B2211" i="10"/>
  <c r="B2210" i="10"/>
  <c r="B2209" i="10"/>
  <c r="B2208" i="10"/>
  <c r="B2207" i="10"/>
  <c r="B2206" i="10"/>
  <c r="B2205" i="10"/>
  <c r="B2204" i="10"/>
  <c r="B2203" i="10"/>
  <c r="B2202" i="10"/>
  <c r="B2201" i="10"/>
  <c r="B2200" i="10"/>
  <c r="B2199" i="10"/>
  <c r="B2198" i="10"/>
  <c r="B2197" i="10"/>
  <c r="B2196" i="10"/>
  <c r="B2195" i="10"/>
  <c r="B2194" i="10"/>
  <c r="B2193" i="10"/>
  <c r="B2192" i="10"/>
  <c r="B2191" i="10"/>
  <c r="B2190" i="10"/>
  <c r="B2189" i="10"/>
  <c r="B2188" i="10"/>
  <c r="B2187" i="10"/>
  <c r="B2186" i="10"/>
  <c r="B2185" i="10"/>
  <c r="B2184" i="10"/>
  <c r="B2183" i="10"/>
  <c r="B2182" i="10"/>
  <c r="B2181" i="10"/>
  <c r="B2180" i="10"/>
  <c r="B2179" i="10"/>
  <c r="B2178" i="10"/>
  <c r="B2177" i="10"/>
  <c r="B2176" i="10"/>
  <c r="B2175" i="10"/>
  <c r="B2174" i="10"/>
  <c r="B2173" i="10"/>
  <c r="B2172" i="10"/>
  <c r="B2171" i="10"/>
  <c r="B2170" i="10"/>
  <c r="B2169" i="10"/>
  <c r="B2168" i="10"/>
  <c r="B2167" i="10"/>
  <c r="B2166" i="10"/>
  <c r="B2165" i="10"/>
  <c r="B2164" i="10"/>
  <c r="B2163" i="10"/>
  <c r="B2162" i="10"/>
  <c r="B2161" i="10"/>
  <c r="B2160" i="10"/>
  <c r="B2159" i="10"/>
  <c r="B2158" i="10"/>
  <c r="B2157" i="10"/>
  <c r="B2156" i="10"/>
  <c r="B2155" i="10"/>
  <c r="B2154" i="10"/>
  <c r="B2153" i="10"/>
  <c r="B2152" i="10"/>
  <c r="B2151" i="10"/>
  <c r="B2150" i="10"/>
  <c r="B2149" i="10"/>
  <c r="B2148" i="10"/>
  <c r="B2147" i="10"/>
  <c r="B2146" i="10"/>
  <c r="B2145" i="10"/>
  <c r="B2144" i="10"/>
  <c r="B2143" i="10"/>
  <c r="B2142" i="10"/>
  <c r="B2141" i="10"/>
  <c r="B2140" i="10"/>
  <c r="B2139" i="10"/>
  <c r="B2138" i="10"/>
  <c r="B2137" i="10"/>
  <c r="B2136" i="10"/>
  <c r="B2135" i="10"/>
  <c r="B2134" i="10"/>
  <c r="B2133" i="10"/>
  <c r="B2132" i="10"/>
  <c r="B2131" i="10"/>
  <c r="B2130" i="10"/>
  <c r="B2129" i="10"/>
  <c r="B2128" i="10"/>
  <c r="B2127" i="10"/>
  <c r="B2126" i="10"/>
  <c r="B2125" i="10"/>
  <c r="B2124" i="10"/>
  <c r="B2123" i="10"/>
  <c r="B2122" i="10"/>
  <c r="B2121" i="10"/>
  <c r="B2120" i="10"/>
  <c r="B2119" i="10"/>
  <c r="B2118" i="10"/>
  <c r="B2117" i="10"/>
  <c r="B2116" i="10"/>
  <c r="B2115" i="10"/>
  <c r="B2114" i="10"/>
  <c r="B2113" i="10"/>
  <c r="B2112" i="10"/>
  <c r="B2111" i="10"/>
  <c r="B2110" i="10"/>
  <c r="B2109" i="10"/>
  <c r="B2108" i="10"/>
  <c r="B2107" i="10"/>
  <c r="B2106" i="10"/>
  <c r="B2105" i="10"/>
  <c r="B2104" i="10"/>
  <c r="B2103" i="10"/>
  <c r="B2102" i="10"/>
  <c r="B2101" i="10"/>
  <c r="B2100" i="10"/>
  <c r="B2099" i="10"/>
  <c r="B2098" i="10"/>
  <c r="B2097" i="10"/>
  <c r="B2096" i="10"/>
  <c r="B2095" i="10"/>
  <c r="B2094" i="10"/>
  <c r="B2093" i="10"/>
  <c r="B2092" i="10"/>
  <c r="B2091" i="10"/>
  <c r="B2090" i="10"/>
  <c r="B2089" i="10"/>
  <c r="B2088" i="10"/>
  <c r="B2087" i="10"/>
  <c r="B2086" i="10"/>
  <c r="B2085" i="10"/>
  <c r="B2084" i="10"/>
  <c r="B2083" i="10"/>
  <c r="B2082" i="10"/>
  <c r="B2081" i="10"/>
  <c r="B2080" i="10"/>
  <c r="B2079" i="10"/>
  <c r="B2078" i="10"/>
  <c r="B2077" i="10"/>
  <c r="B2076" i="10"/>
  <c r="B2075" i="10"/>
  <c r="B2074" i="10"/>
  <c r="B2073" i="10"/>
  <c r="B2072" i="10"/>
  <c r="B2071" i="10"/>
  <c r="B2070" i="10"/>
  <c r="B2069" i="10"/>
  <c r="B2068" i="10"/>
  <c r="B2067" i="10"/>
  <c r="B2066" i="10"/>
  <c r="B2065" i="10"/>
  <c r="B2064" i="10"/>
  <c r="B2063" i="10"/>
  <c r="B2062" i="10"/>
  <c r="B2061" i="10"/>
  <c r="B2060" i="10"/>
  <c r="B2059" i="10"/>
  <c r="B2058" i="10"/>
  <c r="B2057" i="10"/>
  <c r="B2056" i="10"/>
  <c r="B2055" i="10"/>
  <c r="B2054" i="10"/>
  <c r="B2053" i="10"/>
  <c r="B2052" i="10"/>
  <c r="B2051" i="10"/>
  <c r="B2050" i="10"/>
  <c r="B2049" i="10"/>
  <c r="B2048" i="10"/>
  <c r="B2047" i="10"/>
  <c r="B2046" i="10"/>
  <c r="B2045" i="10"/>
  <c r="B2044" i="10"/>
  <c r="B2043" i="10"/>
  <c r="B2042" i="10"/>
  <c r="B2041" i="10"/>
  <c r="B2040" i="10"/>
  <c r="B2039" i="10"/>
  <c r="B2038" i="10"/>
  <c r="B2037" i="10"/>
  <c r="B2036" i="10"/>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1878" i="10"/>
  <c r="B1877" i="10"/>
  <c r="B1876" i="10"/>
  <c r="B1875" i="10"/>
  <c r="B1874" i="10"/>
  <c r="B1873" i="10"/>
  <c r="B1872" i="10"/>
  <c r="B1871" i="10"/>
  <c r="B1870" i="10"/>
  <c r="B1869" i="10"/>
  <c r="B1868" i="10"/>
  <c r="B1867" i="10"/>
  <c r="B1866" i="10"/>
  <c r="B1865" i="10"/>
  <c r="B1864" i="10"/>
  <c r="B1863" i="10"/>
  <c r="B1862" i="10"/>
  <c r="B1861" i="10"/>
  <c r="B1860" i="10"/>
  <c r="B1859" i="10"/>
  <c r="B1858" i="10"/>
  <c r="B1857" i="10"/>
  <c r="B1856" i="10"/>
  <c r="B1855" i="10"/>
  <c r="B1854" i="10"/>
  <c r="B1853" i="10"/>
  <c r="B1852" i="10"/>
  <c r="B1851" i="10"/>
  <c r="B1850" i="10"/>
  <c r="B1849" i="10"/>
  <c r="B1848" i="10"/>
  <c r="B1847" i="10"/>
  <c r="B1846" i="10"/>
  <c r="B1845" i="10"/>
  <c r="B1844" i="10"/>
  <c r="B1843" i="10"/>
  <c r="B1842" i="10"/>
  <c r="B1841" i="10"/>
  <c r="B1840" i="10"/>
  <c r="B1839" i="10"/>
  <c r="B1838" i="10"/>
  <c r="B1837" i="10"/>
  <c r="B1836" i="10"/>
  <c r="B1835" i="10"/>
  <c r="B1834" i="10"/>
  <c r="B1833" i="10"/>
  <c r="B1832" i="10"/>
  <c r="B1831" i="10"/>
  <c r="B1830" i="10"/>
  <c r="B1829" i="10"/>
  <c r="B1828" i="10"/>
  <c r="B1827" i="10"/>
  <c r="B1826" i="10"/>
  <c r="B1825" i="10"/>
  <c r="B1824" i="10"/>
  <c r="B1823" i="10"/>
  <c r="B1822" i="10"/>
  <c r="B1821" i="10"/>
  <c r="B1820" i="10"/>
  <c r="B1819" i="10"/>
  <c r="B1818" i="10"/>
  <c r="B1817" i="10"/>
  <c r="B1816" i="10"/>
  <c r="B1815" i="10"/>
  <c r="B1814" i="10"/>
  <c r="B1813" i="10"/>
  <c r="B1812" i="10"/>
  <c r="B1811" i="10"/>
  <c r="B1810" i="10"/>
  <c r="B1809" i="10"/>
  <c r="B1808" i="10"/>
  <c r="B1807" i="10"/>
  <c r="B1806" i="10"/>
  <c r="B1805" i="10"/>
  <c r="B1804" i="10"/>
  <c r="B1803" i="10"/>
  <c r="B1802" i="10"/>
  <c r="B1801" i="10"/>
  <c r="B1800" i="10"/>
  <c r="B1799" i="10"/>
  <c r="B1798" i="10"/>
  <c r="B1797" i="10"/>
  <c r="B1796" i="10"/>
  <c r="B1795" i="10"/>
  <c r="B1794" i="10"/>
  <c r="B1793" i="10"/>
  <c r="B1792" i="10"/>
  <c r="B1791" i="10"/>
  <c r="B1790" i="10"/>
  <c r="B1789" i="10"/>
  <c r="B1788" i="10"/>
  <c r="B1787" i="10"/>
  <c r="B1786" i="10"/>
  <c r="B1785" i="10"/>
  <c r="B1784" i="10"/>
  <c r="B1783" i="10"/>
  <c r="B1782" i="10"/>
  <c r="B1781" i="10"/>
  <c r="B1780" i="10"/>
  <c r="B1779" i="10"/>
  <c r="B1778" i="10"/>
  <c r="B1777" i="10"/>
  <c r="B1776" i="10"/>
  <c r="B1775" i="10"/>
  <c r="B1774" i="10"/>
  <c r="B1773" i="10"/>
  <c r="B1772" i="10"/>
  <c r="B1771" i="10"/>
  <c r="B1770" i="10"/>
  <c r="B1769" i="10"/>
  <c r="B1768" i="10"/>
  <c r="B1767" i="10"/>
  <c r="B1766" i="10"/>
  <c r="B1765" i="10"/>
  <c r="B1764" i="10"/>
  <c r="B1763" i="10"/>
  <c r="B1762" i="10"/>
  <c r="B1761" i="10"/>
  <c r="B1760" i="10"/>
  <c r="B1759" i="10"/>
  <c r="B1758" i="10"/>
  <c r="B1757" i="10"/>
  <c r="B1756" i="10"/>
  <c r="B1755" i="10"/>
  <c r="B1754" i="10"/>
  <c r="B1753" i="10"/>
  <c r="B1752" i="10"/>
  <c r="B1751" i="10"/>
  <c r="B1750" i="10"/>
  <c r="B1749" i="10"/>
  <c r="B1748" i="10"/>
  <c r="B1747" i="10"/>
  <c r="B1746" i="10"/>
  <c r="B1745" i="10"/>
  <c r="B1744" i="10"/>
  <c r="B1743" i="10"/>
  <c r="B1742" i="10"/>
  <c r="B1741" i="10"/>
  <c r="B1740" i="10"/>
  <c r="B1739" i="10"/>
  <c r="B1738" i="10"/>
  <c r="B1737" i="10"/>
  <c r="B1736" i="10"/>
  <c r="B1735" i="10"/>
  <c r="B1734" i="10"/>
  <c r="B1733" i="10"/>
  <c r="B1732" i="10"/>
  <c r="B1731" i="10"/>
  <c r="B1730" i="10"/>
  <c r="B1729" i="10"/>
  <c r="B1728" i="10"/>
  <c r="B1727" i="10"/>
  <c r="B1726" i="10"/>
  <c r="B1725" i="10"/>
  <c r="B1724" i="10"/>
  <c r="B1723" i="10"/>
  <c r="B1722" i="10"/>
  <c r="B1721" i="10"/>
  <c r="B1720" i="10"/>
  <c r="B1719" i="10"/>
  <c r="B1718" i="10"/>
  <c r="B1717" i="10"/>
  <c r="B1716" i="10"/>
  <c r="B1715" i="10"/>
  <c r="B1714" i="10"/>
  <c r="B1713" i="10"/>
  <c r="B1712" i="10"/>
  <c r="B1711" i="10"/>
  <c r="B1710" i="10"/>
  <c r="B1709" i="10"/>
  <c r="B1708" i="10"/>
  <c r="B1707" i="10"/>
  <c r="B1706" i="10"/>
  <c r="B1705" i="10"/>
  <c r="B1704" i="10"/>
  <c r="B1703" i="10"/>
  <c r="B1702" i="10"/>
  <c r="B1701" i="10"/>
  <c r="B1700" i="10"/>
  <c r="B1699" i="10"/>
  <c r="B1698" i="10"/>
  <c r="B1697" i="10"/>
  <c r="B1696" i="10"/>
  <c r="B1695" i="10"/>
  <c r="B1694" i="10"/>
  <c r="B1693" i="10"/>
  <c r="B1692" i="10"/>
  <c r="B1691" i="10"/>
  <c r="B1690" i="10"/>
  <c r="B1689" i="10"/>
  <c r="B1688" i="10"/>
  <c r="B1687" i="10"/>
  <c r="B1686" i="10"/>
  <c r="B1685" i="10"/>
  <c r="B1684" i="10"/>
  <c r="B1683" i="10"/>
  <c r="B1682" i="10"/>
  <c r="B1681" i="10"/>
  <c r="B1680" i="10"/>
  <c r="B1679" i="10"/>
  <c r="B1678" i="10"/>
  <c r="B1677" i="10"/>
  <c r="B1676" i="10"/>
  <c r="B1675" i="10"/>
  <c r="B1674" i="10"/>
  <c r="B1673" i="10"/>
  <c r="B1672" i="10"/>
  <c r="B1671" i="10"/>
  <c r="B1670" i="10"/>
  <c r="B1669" i="10"/>
  <c r="B1668" i="10"/>
  <c r="B1667" i="10"/>
  <c r="B1666" i="10"/>
  <c r="B1665" i="10"/>
  <c r="B1664" i="10"/>
  <c r="B1663" i="10"/>
  <c r="B1662" i="10"/>
  <c r="B1661" i="10"/>
  <c r="B1660" i="10"/>
  <c r="B1659" i="10"/>
  <c r="B1658" i="10"/>
  <c r="B1657" i="10"/>
  <c r="B1656" i="10"/>
  <c r="B1655" i="10"/>
  <c r="B1654" i="10"/>
  <c r="B1653" i="10"/>
  <c r="B1652" i="10"/>
  <c r="B1651" i="10"/>
  <c r="B1650" i="10"/>
  <c r="B1649" i="10"/>
  <c r="B1648" i="10"/>
  <c r="B1647" i="10"/>
  <c r="B1646" i="10"/>
  <c r="B1645" i="10"/>
  <c r="B1644" i="10"/>
  <c r="B1643" i="10"/>
  <c r="B1642" i="10"/>
  <c r="B1641" i="10"/>
  <c r="B1640" i="10"/>
  <c r="B1639" i="10"/>
  <c r="B1638" i="10"/>
  <c r="B1637" i="10"/>
  <c r="B1636" i="10"/>
  <c r="B1635" i="10"/>
  <c r="B1634" i="10"/>
  <c r="B1633" i="10"/>
  <c r="B1632" i="10"/>
  <c r="B1631" i="10"/>
  <c r="B1630" i="10"/>
  <c r="B1629" i="10"/>
  <c r="B1628" i="10"/>
  <c r="B1627" i="10"/>
  <c r="B1626" i="10"/>
  <c r="B1625" i="10"/>
  <c r="B1624" i="10"/>
  <c r="B1623" i="10"/>
  <c r="B1622" i="10"/>
  <c r="B1621" i="10"/>
  <c r="B1620" i="10"/>
  <c r="B1619" i="10"/>
  <c r="B1618" i="10"/>
  <c r="B1617" i="10"/>
  <c r="B1616" i="10"/>
  <c r="B1615" i="10"/>
  <c r="B1614" i="10"/>
  <c r="B1613" i="10"/>
  <c r="B1612" i="10"/>
  <c r="B1611" i="10"/>
  <c r="B1610" i="10"/>
  <c r="B1609" i="10"/>
  <c r="B1608" i="10"/>
  <c r="B1607" i="10"/>
  <c r="B1606" i="10"/>
  <c r="B1605" i="10"/>
  <c r="B1604" i="10"/>
  <c r="B1603" i="10"/>
  <c r="B1602" i="10"/>
  <c r="B1601" i="10"/>
  <c r="B1600" i="10"/>
  <c r="B1599" i="10"/>
  <c r="B1598" i="10"/>
  <c r="B1597" i="10"/>
  <c r="B1596" i="10"/>
  <c r="B1595" i="10"/>
  <c r="B1594" i="10"/>
  <c r="B1593" i="10"/>
  <c r="B1592" i="10"/>
  <c r="B1591" i="10"/>
  <c r="B1590" i="10"/>
  <c r="B1589" i="10"/>
  <c r="B1588" i="10"/>
  <c r="B1587" i="10"/>
  <c r="B1586" i="10"/>
  <c r="B1585" i="10"/>
  <c r="B1584" i="10"/>
  <c r="B1583" i="10"/>
  <c r="B1582" i="10"/>
  <c r="B1581" i="10"/>
  <c r="B1580" i="10"/>
  <c r="B1579" i="10"/>
  <c r="B1578" i="10"/>
  <c r="B1577" i="10"/>
  <c r="B1576" i="10"/>
  <c r="B1575" i="10"/>
  <c r="B1574" i="10"/>
  <c r="B1573" i="10"/>
  <c r="B1572" i="10"/>
  <c r="B1571" i="10"/>
  <c r="B1570" i="10"/>
  <c r="B1569" i="10"/>
  <c r="B1568" i="10"/>
  <c r="B1567" i="10"/>
  <c r="B1566" i="10"/>
  <c r="B1565" i="10"/>
  <c r="B1564" i="10"/>
  <c r="B1563" i="10"/>
  <c r="B1562" i="10"/>
  <c r="B1561" i="10"/>
  <c r="B1560" i="10"/>
  <c r="B1559" i="10"/>
  <c r="B1558" i="10"/>
  <c r="B1557" i="10"/>
  <c r="B1556" i="10"/>
  <c r="B1555" i="10"/>
  <c r="B1554" i="10"/>
  <c r="B1553" i="10"/>
  <c r="B1552" i="10"/>
  <c r="B1551" i="10"/>
  <c r="B1550" i="10"/>
  <c r="B1549" i="10"/>
  <c r="B1548" i="10"/>
  <c r="B1547" i="10"/>
  <c r="B1546" i="10"/>
  <c r="B1545" i="10"/>
  <c r="B1544" i="10"/>
  <c r="B1543" i="10"/>
  <c r="B1542" i="10"/>
  <c r="B1541" i="10"/>
  <c r="B1540" i="10"/>
  <c r="B1539" i="10"/>
  <c r="B1538" i="10"/>
  <c r="B1537" i="10"/>
  <c r="B1536" i="10"/>
  <c r="B1535" i="10"/>
  <c r="B1534" i="10"/>
  <c r="B1533" i="10"/>
  <c r="B1532" i="10"/>
  <c r="B1531" i="10"/>
  <c r="B1530" i="10"/>
  <c r="B1529" i="10"/>
  <c r="B1528" i="10"/>
  <c r="B1527" i="10"/>
  <c r="B1526" i="10"/>
  <c r="B1525" i="10"/>
  <c r="B1524" i="10"/>
  <c r="B1523" i="10"/>
  <c r="B1522" i="10"/>
  <c r="B1521" i="10"/>
  <c r="B1520" i="10"/>
  <c r="B1519" i="10"/>
  <c r="B1518" i="10"/>
  <c r="B1517" i="10"/>
  <c r="B1516" i="10"/>
  <c r="B1515" i="10"/>
  <c r="B1514" i="10"/>
  <c r="B1513" i="10"/>
  <c r="B1512" i="10"/>
  <c r="B1511" i="10"/>
  <c r="B1510" i="10"/>
  <c r="B1509" i="10"/>
  <c r="B1508" i="10"/>
  <c r="B1507" i="10"/>
  <c r="B1506" i="10"/>
  <c r="B1505" i="10"/>
  <c r="B1504" i="10"/>
  <c r="B1503" i="10"/>
  <c r="B1502" i="10"/>
  <c r="B1501" i="10"/>
  <c r="B1500" i="10"/>
  <c r="B1499" i="10"/>
  <c r="B1498" i="10"/>
  <c r="B1497" i="10"/>
  <c r="B1496" i="10"/>
  <c r="B1495" i="10"/>
  <c r="B1494" i="10"/>
  <c r="B1493" i="10"/>
  <c r="B1492" i="10"/>
  <c r="B1491" i="10"/>
  <c r="B1490" i="10"/>
  <c r="B1489" i="10"/>
  <c r="B1488" i="10"/>
  <c r="B1487" i="10"/>
  <c r="B1486" i="10"/>
  <c r="B1485" i="10"/>
  <c r="B1484" i="10"/>
  <c r="B1483" i="10"/>
  <c r="B1482" i="10"/>
  <c r="B1481" i="10"/>
  <c r="B1480" i="10"/>
  <c r="B1479" i="10"/>
  <c r="B1478" i="10"/>
  <c r="B1477" i="10"/>
  <c r="B1476" i="10"/>
  <c r="B1475" i="10"/>
  <c r="B1474" i="10"/>
  <c r="B1473" i="10"/>
  <c r="B1472" i="10"/>
  <c r="B1471" i="10"/>
  <c r="B1470" i="10"/>
  <c r="B1469" i="10"/>
  <c r="B1468" i="10"/>
  <c r="B1467" i="10"/>
  <c r="B1466" i="10"/>
  <c r="B1465" i="10"/>
  <c r="B1464" i="10"/>
  <c r="B1463" i="10"/>
  <c r="B1462" i="10"/>
  <c r="B1461" i="10"/>
  <c r="B1460" i="10"/>
  <c r="B1459" i="10"/>
  <c r="B1458" i="10"/>
  <c r="B1457" i="10"/>
  <c r="B1456" i="10"/>
  <c r="B1455" i="10"/>
  <c r="B1454" i="10"/>
  <c r="B1453" i="10"/>
  <c r="B1452" i="10"/>
  <c r="B1451" i="10"/>
  <c r="B1450" i="10"/>
  <c r="B1449" i="10"/>
  <c r="B1448" i="10"/>
  <c r="B1447" i="10"/>
  <c r="B1446" i="10"/>
  <c r="B1445" i="10"/>
  <c r="B1444" i="10"/>
  <c r="B1443" i="10"/>
  <c r="B1442" i="10"/>
  <c r="B1441" i="10"/>
  <c r="B1440" i="10"/>
  <c r="B1439" i="10"/>
  <c r="B1438" i="10"/>
  <c r="B1437" i="10"/>
  <c r="B1436" i="10"/>
  <c r="B1435" i="10"/>
  <c r="B1434" i="10"/>
  <c r="B1433" i="10"/>
  <c r="B1432" i="10"/>
  <c r="B1431" i="10"/>
  <c r="B1430" i="10"/>
  <c r="B1429" i="10"/>
  <c r="B1428" i="10"/>
  <c r="B1427" i="10"/>
  <c r="B1426" i="10"/>
  <c r="B1425" i="10"/>
  <c r="B1424" i="10"/>
  <c r="B1423" i="10"/>
  <c r="B1422" i="10"/>
  <c r="B1421" i="10"/>
  <c r="B1420" i="10"/>
  <c r="B1419" i="10"/>
  <c r="B1418" i="10"/>
  <c r="B1417" i="10"/>
  <c r="B1416" i="10"/>
  <c r="B1415" i="10"/>
  <c r="B1414" i="10"/>
  <c r="B1413" i="10"/>
  <c r="B1412" i="10"/>
  <c r="B1411" i="10"/>
  <c r="B1410" i="10"/>
  <c r="B1409" i="10"/>
  <c r="B1408" i="10"/>
  <c r="B1407" i="10"/>
  <c r="B1406" i="10"/>
  <c r="B1405" i="10"/>
  <c r="B1404" i="10"/>
  <c r="B1403" i="10"/>
  <c r="B1402" i="10"/>
  <c r="B1401" i="10"/>
  <c r="B1400" i="10"/>
  <c r="B1399" i="10"/>
  <c r="B1398" i="10"/>
  <c r="B1397" i="10"/>
  <c r="B1396" i="10"/>
  <c r="B1395" i="10"/>
  <c r="B1394" i="10"/>
  <c r="B1393" i="10"/>
  <c r="B1392" i="10"/>
  <c r="B1391" i="10"/>
  <c r="B1390" i="10"/>
  <c r="B1389" i="10"/>
  <c r="B1388" i="10"/>
  <c r="B1387" i="10"/>
  <c r="B1386" i="10"/>
  <c r="B1385" i="10"/>
  <c r="B1384" i="10"/>
  <c r="B1383" i="10"/>
  <c r="B1382" i="10"/>
  <c r="B1381" i="10"/>
  <c r="B1380" i="10"/>
  <c r="B1379" i="10"/>
  <c r="B1378" i="10"/>
  <c r="B1377" i="10"/>
  <c r="B1376" i="10"/>
  <c r="B1375" i="10"/>
  <c r="B1374" i="10"/>
  <c r="B1373" i="10"/>
  <c r="B1372" i="10"/>
  <c r="B1371" i="10"/>
  <c r="B1370" i="10"/>
  <c r="B1369" i="10"/>
  <c r="B1368" i="10"/>
  <c r="B1367" i="10"/>
  <c r="B1366" i="10"/>
  <c r="B1365" i="10"/>
  <c r="B1364" i="10"/>
  <c r="B1363" i="10"/>
  <c r="B1362" i="10"/>
  <c r="B1361" i="10"/>
  <c r="B1360" i="10"/>
  <c r="B1359" i="10"/>
  <c r="B1358" i="10"/>
  <c r="B1357" i="10"/>
  <c r="B1356" i="10"/>
  <c r="B1355" i="10"/>
  <c r="B1354" i="10"/>
  <c r="B1353" i="10"/>
  <c r="B1352" i="10"/>
  <c r="B1351" i="10"/>
  <c r="B1350" i="10"/>
  <c r="B1349" i="10"/>
  <c r="B1348" i="10"/>
  <c r="B1347" i="10"/>
  <c r="B1346" i="10"/>
  <c r="B1345" i="10"/>
  <c r="B1344" i="10"/>
  <c r="B1343" i="10"/>
  <c r="B1342" i="10"/>
  <c r="B1341" i="10"/>
  <c r="B1340" i="10"/>
  <c r="B1339" i="10"/>
  <c r="B1338" i="10"/>
  <c r="B1337" i="10"/>
  <c r="B1336" i="10"/>
  <c r="B1335" i="10"/>
  <c r="B1334" i="10"/>
  <c r="B1333" i="10"/>
  <c r="B1332" i="10"/>
  <c r="B1331" i="10"/>
  <c r="B1330" i="10"/>
  <c r="B1329" i="10"/>
  <c r="B1328" i="10"/>
  <c r="B1327" i="10"/>
  <c r="B1326" i="10"/>
  <c r="B1325" i="10"/>
  <c r="B1324" i="10"/>
  <c r="B1323" i="10"/>
  <c r="B1322" i="10"/>
  <c r="B1321" i="10"/>
  <c r="B1320" i="10"/>
  <c r="B1319" i="10"/>
  <c r="B1318" i="10"/>
  <c r="B1317" i="10"/>
  <c r="B1316" i="10"/>
  <c r="B1315" i="10"/>
  <c r="B1314" i="10"/>
  <c r="B1313" i="10"/>
  <c r="B1312" i="10"/>
  <c r="B1311" i="10"/>
  <c r="B1310" i="10"/>
  <c r="B1309" i="10"/>
  <c r="B1308" i="10"/>
  <c r="B1307" i="10"/>
  <c r="B1306" i="10"/>
  <c r="B1305" i="10"/>
  <c r="B1304" i="10"/>
  <c r="B1303" i="10"/>
  <c r="B1302" i="10"/>
  <c r="B1301" i="10"/>
  <c r="B1300" i="10"/>
  <c r="B1299" i="10"/>
  <c r="B1298" i="10"/>
  <c r="B1297" i="10"/>
  <c r="B1296" i="10"/>
  <c r="B1295" i="10"/>
  <c r="B1294" i="10"/>
  <c r="B1293" i="10"/>
  <c r="B1292" i="10"/>
  <c r="B1291" i="10"/>
  <c r="B1290" i="10"/>
  <c r="B1289" i="10"/>
  <c r="B1288" i="10"/>
  <c r="B1287" i="10"/>
  <c r="B1286" i="10"/>
  <c r="B1285" i="10"/>
  <c r="B1284" i="10"/>
  <c r="B1283" i="10"/>
  <c r="B1282" i="10"/>
  <c r="B1281" i="10"/>
  <c r="B1280" i="10"/>
  <c r="B1279" i="10"/>
  <c r="B1278" i="10"/>
  <c r="B1277" i="10"/>
  <c r="B1276" i="10"/>
  <c r="B1275" i="10"/>
  <c r="B1274" i="10"/>
  <c r="B1273" i="10"/>
  <c r="B1272" i="10"/>
  <c r="B1271" i="10"/>
  <c r="B1270" i="10"/>
  <c r="B1269" i="10"/>
  <c r="B1268" i="10"/>
  <c r="B1267" i="10"/>
  <c r="B1266" i="10"/>
  <c r="B1265" i="10"/>
  <c r="B1264" i="10"/>
  <c r="B1263" i="10"/>
  <c r="B1262" i="10"/>
  <c r="B1261" i="10"/>
  <c r="B1260" i="10"/>
  <c r="B1259" i="10"/>
  <c r="B1258" i="10"/>
  <c r="B1257" i="10"/>
  <c r="B1256" i="10"/>
  <c r="B1255" i="10"/>
  <c r="B1254" i="10"/>
  <c r="B1253" i="10"/>
  <c r="B1252" i="10"/>
  <c r="B1251" i="10"/>
  <c r="B1250" i="10"/>
  <c r="B1249" i="10"/>
  <c r="B1248" i="10"/>
  <c r="B1247" i="10"/>
  <c r="B1246" i="10"/>
  <c r="B1245" i="10"/>
  <c r="B1244" i="10"/>
  <c r="B1243" i="10"/>
  <c r="B1242" i="10"/>
  <c r="B1241" i="10"/>
  <c r="B1240" i="10"/>
  <c r="B1239" i="10"/>
  <c r="B1238" i="10"/>
  <c r="B1237" i="10"/>
  <c r="B1236" i="10"/>
  <c r="B1235" i="10"/>
  <c r="B1234" i="10"/>
  <c r="B1233" i="10"/>
  <c r="B1232" i="10"/>
  <c r="B1231" i="10"/>
  <c r="B1230" i="10"/>
  <c r="B1229" i="10"/>
  <c r="B1228" i="10"/>
  <c r="B1227" i="10"/>
  <c r="B1226" i="10"/>
  <c r="B1225" i="10"/>
  <c r="B1224" i="10"/>
  <c r="B1223" i="10"/>
  <c r="B1222" i="10"/>
  <c r="B1221" i="10"/>
  <c r="B1220" i="10"/>
  <c r="B1219" i="10"/>
  <c r="B1218" i="10"/>
  <c r="B1217" i="10"/>
  <c r="B1216" i="10"/>
  <c r="B1215" i="10"/>
  <c r="B1214" i="10"/>
  <c r="B1213" i="10"/>
  <c r="B1212" i="10"/>
  <c r="B1211" i="10"/>
  <c r="B1210" i="10"/>
  <c r="B1209" i="10"/>
  <c r="B1208" i="10"/>
  <c r="B1207" i="10"/>
  <c r="B1206" i="10"/>
  <c r="B1205" i="10"/>
  <c r="B1204" i="10"/>
  <c r="B1203" i="10"/>
  <c r="B1202" i="10"/>
  <c r="B1201" i="10"/>
  <c r="B1200" i="10"/>
  <c r="B1199" i="10"/>
  <c r="B1198" i="10"/>
  <c r="B1197" i="10"/>
  <c r="B1196" i="10"/>
  <c r="B1195" i="10"/>
  <c r="B1194" i="10"/>
  <c r="B1193" i="10"/>
  <c r="B1192" i="10"/>
  <c r="B1191" i="10"/>
  <c r="B1190" i="10"/>
  <c r="B1189" i="10"/>
  <c r="B1188" i="10"/>
  <c r="B1187" i="10"/>
  <c r="B1186" i="10"/>
  <c r="B1185" i="10"/>
  <c r="B1184" i="10"/>
  <c r="B1183" i="10"/>
  <c r="B1182" i="10"/>
  <c r="B1181" i="10"/>
  <c r="B1180" i="10"/>
  <c r="B1179" i="10"/>
  <c r="B1178" i="10"/>
  <c r="B1177" i="10"/>
  <c r="B1176" i="10"/>
  <c r="B1175" i="10"/>
  <c r="B1174" i="10"/>
  <c r="B1173" i="10"/>
  <c r="B1172" i="10"/>
  <c r="B1171" i="10"/>
  <c r="B1170" i="10"/>
  <c r="B1169" i="10"/>
  <c r="B1168" i="10"/>
  <c r="B1167" i="10"/>
  <c r="B1166" i="10"/>
  <c r="B1165" i="10"/>
  <c r="B1164" i="10"/>
  <c r="B1163" i="10"/>
  <c r="B1162" i="10"/>
  <c r="B1161" i="10"/>
  <c r="B1160" i="10"/>
  <c r="B1159" i="10"/>
  <c r="B1158" i="10"/>
  <c r="B1157" i="10"/>
  <c r="B1156" i="10"/>
  <c r="B1155" i="10"/>
  <c r="B1154" i="10"/>
  <c r="B1153" i="10"/>
  <c r="B1152" i="10"/>
  <c r="B1151" i="10"/>
  <c r="B1150" i="10"/>
  <c r="B1149" i="10"/>
  <c r="B1148" i="10"/>
  <c r="B1147" i="10"/>
  <c r="B1146" i="10"/>
  <c r="B1145" i="10"/>
  <c r="B1144" i="10"/>
  <c r="B1143" i="10"/>
  <c r="B1142" i="10"/>
  <c r="B1141" i="10"/>
  <c r="B1140" i="10"/>
  <c r="B1139" i="10"/>
  <c r="B1138" i="10"/>
  <c r="B1137" i="10"/>
  <c r="B1136" i="10"/>
  <c r="B1135" i="10"/>
  <c r="B1134" i="10"/>
  <c r="B1133" i="10"/>
  <c r="B1132" i="10"/>
  <c r="B1131" i="10"/>
  <c r="B1130" i="10"/>
  <c r="B1129" i="10"/>
  <c r="B1128" i="10"/>
  <c r="B1127" i="10"/>
  <c r="B1126" i="10"/>
  <c r="B1125" i="10"/>
  <c r="B1124" i="10"/>
  <c r="B1123" i="10"/>
  <c r="B1122" i="10"/>
  <c r="B1121" i="10"/>
  <c r="B1120" i="10"/>
  <c r="B1119" i="10"/>
  <c r="B1118" i="10"/>
  <c r="B1117" i="10"/>
  <c r="B1116" i="10"/>
  <c r="B1115" i="10"/>
  <c r="B1114" i="10"/>
  <c r="B1113" i="10"/>
  <c r="B1112" i="10"/>
  <c r="B1111" i="10"/>
  <c r="B1110" i="10"/>
  <c r="B1109" i="10"/>
  <c r="B1108" i="10"/>
  <c r="B1107" i="10"/>
  <c r="B1106" i="10"/>
  <c r="B1105" i="10"/>
  <c r="B1104" i="10"/>
  <c r="B1103" i="10"/>
  <c r="B1102" i="10"/>
  <c r="B1101" i="10"/>
  <c r="B1100" i="10"/>
  <c r="B1099" i="10"/>
  <c r="B1098" i="10"/>
  <c r="B1097" i="10"/>
  <c r="B1096" i="10"/>
  <c r="B1095" i="10"/>
  <c r="B1094" i="10"/>
  <c r="B1093" i="10"/>
  <c r="B1092" i="10"/>
  <c r="B1091" i="10"/>
  <c r="B1090" i="10"/>
  <c r="B1089" i="10"/>
  <c r="B1088" i="10"/>
  <c r="B1087" i="10"/>
  <c r="B1086" i="10"/>
  <c r="B1085" i="10"/>
  <c r="B1084" i="10"/>
  <c r="B1083" i="10"/>
  <c r="B1082" i="10"/>
  <c r="B1081" i="10"/>
  <c r="B1080" i="10"/>
  <c r="B1079" i="10"/>
  <c r="B1078" i="10"/>
  <c r="B1077" i="10"/>
  <c r="B1076" i="10"/>
  <c r="B1075" i="10"/>
  <c r="B1074" i="10"/>
  <c r="B1073" i="10"/>
  <c r="B1072" i="10"/>
  <c r="B1071" i="10"/>
  <c r="B1070" i="10"/>
  <c r="B1069" i="10"/>
  <c r="B1068" i="10"/>
  <c r="B1067" i="10"/>
  <c r="B1066" i="10"/>
  <c r="B1065" i="10"/>
  <c r="B1064" i="10"/>
  <c r="B1063" i="10"/>
  <c r="B1062" i="10"/>
  <c r="B1061" i="10"/>
  <c r="B1060" i="10"/>
  <c r="B1059" i="10"/>
  <c r="B1058" i="10"/>
  <c r="B1057" i="10"/>
  <c r="B1056" i="10"/>
  <c r="B1055" i="10"/>
  <c r="B1054" i="10"/>
  <c r="B1053" i="10"/>
  <c r="B1052" i="10"/>
  <c r="B1051" i="10"/>
  <c r="B1050" i="10"/>
  <c r="B1049" i="10"/>
  <c r="B1048" i="10"/>
  <c r="B1047" i="10"/>
  <c r="B1046" i="10"/>
  <c r="B1045" i="10"/>
  <c r="B1044" i="10"/>
  <c r="B1043" i="10"/>
  <c r="B1042" i="10"/>
  <c r="B1041" i="10"/>
  <c r="B1040" i="10"/>
  <c r="B1039" i="10"/>
  <c r="B1038" i="10"/>
  <c r="B1037" i="10"/>
  <c r="B1036" i="10"/>
  <c r="B1035" i="10"/>
  <c r="B1034" i="10"/>
  <c r="B1033" i="10"/>
  <c r="B1032" i="10"/>
  <c r="B1031" i="10"/>
  <c r="B1030" i="10"/>
  <c r="B1029" i="10"/>
  <c r="B1028" i="10"/>
  <c r="B1027" i="10"/>
  <c r="B1026" i="10"/>
  <c r="B1025" i="10"/>
  <c r="B1024" i="10"/>
  <c r="B1023" i="10"/>
  <c r="B1022" i="10"/>
  <c r="B1021" i="10"/>
  <c r="B1020" i="10"/>
  <c r="B1019" i="10"/>
  <c r="B1018" i="10"/>
  <c r="B1017" i="10"/>
  <c r="B1016" i="10"/>
  <c r="B1015" i="10"/>
  <c r="B1014" i="10"/>
  <c r="B1013" i="10"/>
  <c r="B1012" i="10"/>
  <c r="B1011" i="10"/>
  <c r="B1010" i="10"/>
  <c r="B1009" i="10"/>
  <c r="B1008" i="10"/>
  <c r="B1007" i="10"/>
  <c r="B1006" i="10"/>
  <c r="B1005" i="10"/>
  <c r="B1004" i="10"/>
  <c r="B1003" i="10"/>
  <c r="B1002" i="10"/>
  <c r="B1001" i="10"/>
  <c r="B1000" i="10"/>
  <c r="B999" i="10"/>
  <c r="B998" i="10"/>
  <c r="B997" i="10"/>
  <c r="B996" i="10"/>
  <c r="B995" i="10"/>
  <c r="B994" i="10"/>
  <c r="B993" i="10"/>
  <c r="B992" i="10"/>
  <c r="B991" i="10"/>
  <c r="B990" i="10"/>
  <c r="B989" i="10"/>
  <c r="B988" i="10"/>
  <c r="B987" i="10"/>
  <c r="B986" i="10"/>
  <c r="B985" i="10"/>
  <c r="B984" i="10"/>
  <c r="B983" i="10"/>
  <c r="B982" i="10"/>
  <c r="B981" i="10"/>
  <c r="B980" i="10"/>
  <c r="B979" i="10"/>
  <c r="B978" i="10"/>
  <c r="B977" i="10"/>
  <c r="B976" i="10"/>
  <c r="B975" i="10"/>
  <c r="B974" i="10"/>
  <c r="B973" i="10"/>
  <c r="B972" i="10"/>
  <c r="B971" i="10"/>
  <c r="B970" i="10"/>
  <c r="B969" i="10"/>
  <c r="B968" i="10"/>
  <c r="B967" i="10"/>
  <c r="B966" i="10"/>
  <c r="B965" i="10"/>
  <c r="B964" i="10"/>
  <c r="B963" i="10"/>
  <c r="B962" i="10"/>
  <c r="B961" i="10"/>
  <c r="B960" i="10"/>
  <c r="B959" i="10"/>
  <c r="B958" i="10"/>
  <c r="B957" i="10"/>
  <c r="B956" i="10"/>
  <c r="B955" i="10"/>
  <c r="B954" i="10"/>
  <c r="B953" i="10"/>
  <c r="B952" i="10"/>
  <c r="B951" i="10"/>
  <c r="B950" i="10"/>
  <c r="B949" i="10"/>
  <c r="B948" i="10"/>
  <c r="B947" i="10"/>
  <c r="B946" i="10"/>
  <c r="B945" i="10"/>
  <c r="B944" i="10"/>
  <c r="B943" i="10"/>
  <c r="B942" i="10"/>
  <c r="B941" i="10"/>
  <c r="B940" i="10"/>
  <c r="B939" i="10"/>
  <c r="B938" i="10"/>
  <c r="B937" i="10"/>
  <c r="B936" i="10"/>
  <c r="B935" i="10"/>
  <c r="B934" i="10"/>
  <c r="B933" i="10"/>
  <c r="B932" i="10"/>
  <c r="B931" i="10"/>
  <c r="B930" i="10"/>
  <c r="B929" i="10"/>
  <c r="B928" i="10"/>
  <c r="B927" i="10"/>
  <c r="B926" i="10"/>
  <c r="B925" i="10"/>
  <c r="B924" i="10"/>
  <c r="B923" i="10"/>
  <c r="B922" i="10"/>
  <c r="B921" i="10"/>
  <c r="B920" i="10"/>
  <c r="B919" i="10"/>
  <c r="B918" i="10"/>
  <c r="B917" i="10"/>
  <c r="B916" i="10"/>
  <c r="B915" i="10"/>
  <c r="B914" i="10"/>
  <c r="B913" i="10"/>
  <c r="B912" i="10"/>
  <c r="B911" i="10"/>
  <c r="B910" i="10"/>
  <c r="B909" i="10"/>
  <c r="B908" i="10"/>
  <c r="B907" i="10"/>
  <c r="B906" i="10"/>
  <c r="B905" i="10"/>
  <c r="B904" i="10"/>
  <c r="B903" i="10"/>
  <c r="B902" i="10"/>
  <c r="B901" i="10"/>
  <c r="B900" i="10"/>
  <c r="B899" i="10"/>
  <c r="B898" i="10"/>
  <c r="B897" i="10"/>
  <c r="B896" i="10"/>
  <c r="B895" i="10"/>
  <c r="B894" i="10"/>
  <c r="B893" i="10"/>
  <c r="B892" i="10"/>
  <c r="B891" i="10"/>
  <c r="B890" i="10"/>
  <c r="B889" i="10"/>
  <c r="B888" i="10"/>
  <c r="B887" i="10"/>
  <c r="B886" i="10"/>
  <c r="B885" i="10"/>
  <c r="B884" i="10"/>
  <c r="B883" i="10"/>
  <c r="B882" i="10"/>
  <c r="B881" i="10"/>
  <c r="B880" i="10"/>
  <c r="B879" i="10"/>
  <c r="B878" i="10"/>
  <c r="B877" i="10"/>
  <c r="B876" i="10"/>
  <c r="B875" i="10"/>
  <c r="B874" i="10"/>
  <c r="B873" i="10"/>
  <c r="B872" i="10"/>
  <c r="B871" i="10"/>
  <c r="B870" i="10"/>
  <c r="B869" i="10"/>
  <c r="B868" i="10"/>
  <c r="B867" i="10"/>
  <c r="B866" i="10"/>
  <c r="B865" i="10"/>
  <c r="B864" i="10"/>
  <c r="B863" i="10"/>
  <c r="B862" i="10"/>
  <c r="B861" i="10"/>
  <c r="B860" i="10"/>
  <c r="B859" i="10"/>
  <c r="B858" i="10"/>
  <c r="B857" i="10"/>
  <c r="B856" i="10"/>
  <c r="B855" i="10"/>
  <c r="B854" i="10"/>
  <c r="B853" i="10"/>
  <c r="B852" i="10"/>
  <c r="B851" i="10"/>
  <c r="B850" i="10"/>
  <c r="B849" i="10"/>
  <c r="B848" i="10"/>
  <c r="B847" i="10"/>
  <c r="B846" i="10"/>
  <c r="B845" i="10"/>
  <c r="B844" i="10"/>
  <c r="B843" i="10"/>
  <c r="B842" i="10"/>
  <c r="B841" i="10"/>
  <c r="B840" i="10"/>
  <c r="B839" i="10"/>
  <c r="B838" i="10"/>
  <c r="B837" i="10"/>
  <c r="B836" i="10"/>
  <c r="B835" i="10"/>
  <c r="B834" i="10"/>
  <c r="B833" i="10"/>
  <c r="B832" i="10"/>
  <c r="B831" i="10"/>
  <c r="B830" i="10"/>
  <c r="B829" i="10"/>
  <c r="B828" i="10"/>
  <c r="B827" i="10"/>
  <c r="B826" i="10"/>
  <c r="B825" i="10"/>
  <c r="B824" i="10"/>
  <c r="B823" i="10"/>
  <c r="B822" i="10"/>
  <c r="B821" i="10"/>
  <c r="B820" i="10"/>
  <c r="B819" i="10"/>
  <c r="B818" i="10"/>
  <c r="B817" i="10"/>
  <c r="B816" i="10"/>
  <c r="B815" i="10"/>
  <c r="B814" i="10"/>
  <c r="B813" i="10"/>
  <c r="B812" i="10"/>
  <c r="B811" i="10"/>
  <c r="B810" i="10"/>
  <c r="B809" i="10"/>
  <c r="B808" i="10"/>
  <c r="B807" i="10"/>
  <c r="B806" i="10"/>
  <c r="B805" i="10"/>
  <c r="B804" i="10"/>
  <c r="B803" i="10"/>
  <c r="B802" i="10"/>
  <c r="B801" i="10"/>
  <c r="B800" i="10"/>
  <c r="B799" i="10"/>
  <c r="B798" i="10"/>
  <c r="B797" i="10"/>
  <c r="B796" i="10"/>
  <c r="B795" i="10"/>
  <c r="B794" i="10"/>
  <c r="B793" i="10"/>
  <c r="B792" i="10"/>
  <c r="B791" i="10"/>
  <c r="B790" i="10"/>
  <c r="B789" i="10"/>
  <c r="B788" i="10"/>
  <c r="B787" i="10"/>
  <c r="B786" i="10"/>
  <c r="B785" i="10"/>
  <c r="B784" i="10"/>
  <c r="B783" i="10"/>
  <c r="D44" i="11" l="1"/>
  <c r="L43" i="11" l="1"/>
  <c r="P43" i="11" s="1"/>
  <c r="M43" i="11"/>
  <c r="Q43" i="11" s="1"/>
  <c r="L40" i="11"/>
  <c r="P40" i="11" s="1"/>
  <c r="M24" i="11"/>
  <c r="Q24" i="11" s="1"/>
  <c r="L39" i="11"/>
  <c r="P39" i="11" s="1"/>
  <c r="L35" i="11"/>
  <c r="P35" i="11" s="1"/>
  <c r="L42" i="11"/>
  <c r="P42" i="11" s="1"/>
  <c r="L38" i="11"/>
  <c r="P38" i="11" s="1"/>
  <c r="L41" i="11"/>
  <c r="P41" i="11" s="1"/>
  <c r="L37" i="11"/>
  <c r="P37" i="11" s="1"/>
  <c r="L25" i="11"/>
  <c r="P25" i="11" s="1"/>
  <c r="L26" i="11"/>
  <c r="P26" i="11" s="1"/>
  <c r="L31" i="11"/>
  <c r="P31" i="11" s="1"/>
  <c r="L34" i="11"/>
  <c r="P34" i="11" s="1"/>
  <c r="L33" i="11"/>
  <c r="P33" i="11" s="1"/>
  <c r="L36" i="11"/>
  <c r="P36" i="11" s="1"/>
  <c r="L24" i="11"/>
  <c r="P24" i="11" s="1"/>
  <c r="L27" i="11"/>
  <c r="P27" i="11" s="1"/>
  <c r="L30" i="11"/>
  <c r="P30" i="11" s="1"/>
  <c r="L29" i="11"/>
  <c r="P29" i="11" s="1"/>
  <c r="L32" i="11"/>
  <c r="P32" i="11" s="1"/>
  <c r="L28" i="11"/>
  <c r="P28" i="11" s="1"/>
  <c r="O10" i="27"/>
  <c r="N10" i="27"/>
  <c r="M10" i="27"/>
  <c r="O9" i="27"/>
  <c r="N9" i="27"/>
  <c r="M9" i="27"/>
  <c r="O8" i="27"/>
  <c r="N8" i="27"/>
  <c r="M8" i="27"/>
  <c r="O7" i="27"/>
  <c r="N7" i="27"/>
  <c r="M7" i="27"/>
  <c r="O6" i="27"/>
  <c r="N6" i="27"/>
  <c r="M6" i="27"/>
  <c r="O5" i="27"/>
  <c r="N5" i="27"/>
  <c r="M5" i="27"/>
  <c r="L10" i="27"/>
  <c r="K10" i="27"/>
  <c r="J10" i="27"/>
  <c r="I10" i="27"/>
  <c r="H10" i="27"/>
  <c r="G10" i="27"/>
  <c r="E10" i="27"/>
  <c r="D10" i="27"/>
  <c r="C10" i="27"/>
  <c r="G10" i="21"/>
  <c r="F10" i="21"/>
  <c r="E10" i="21"/>
  <c r="D10" i="21"/>
  <c r="C10" i="21"/>
  <c r="C10" i="3"/>
  <c r="B10" i="3"/>
  <c r="A10" i="3"/>
  <c r="N43" i="11" l="1"/>
  <c r="N11" i="27"/>
  <c r="M11" i="27"/>
  <c r="O11" i="27"/>
  <c r="O43" i="11" l="1"/>
  <c r="K43" i="11" s="1"/>
  <c r="B782" i="10"/>
  <c r="B781" i="10"/>
  <c r="B780" i="10"/>
  <c r="B779" i="10"/>
  <c r="B778" i="10"/>
  <c r="B777" i="10"/>
  <c r="B776" i="10"/>
  <c r="B775" i="10"/>
  <c r="B774" i="10"/>
  <c r="B773" i="10"/>
  <c r="B772" i="10"/>
  <c r="B771" i="10"/>
  <c r="B770" i="10"/>
  <c r="B769" i="10"/>
  <c r="B768" i="10"/>
  <c r="B767" i="10"/>
  <c r="B766" i="10"/>
  <c r="B765" i="10"/>
  <c r="B764" i="10"/>
  <c r="B763" i="10"/>
  <c r="B762" i="10"/>
  <c r="B761" i="10"/>
  <c r="B760" i="10"/>
  <c r="B759" i="10"/>
  <c r="B758" i="10"/>
  <c r="B757" i="10"/>
  <c r="B756" i="10"/>
  <c r="B755" i="10"/>
  <c r="B754" i="10"/>
  <c r="B753" i="10"/>
  <c r="B752" i="10"/>
  <c r="B751" i="10"/>
  <c r="B750" i="10"/>
  <c r="B749" i="10"/>
  <c r="B748" i="10"/>
  <c r="B747" i="10"/>
  <c r="B746" i="10"/>
  <c r="B745" i="10"/>
  <c r="B744" i="10"/>
  <c r="B743" i="10"/>
  <c r="B742" i="10"/>
  <c r="B741" i="10"/>
  <c r="B740" i="10"/>
  <c r="B739" i="10"/>
  <c r="B738" i="10"/>
  <c r="B737" i="10"/>
  <c r="B736" i="10"/>
  <c r="B735" i="10"/>
  <c r="B734" i="10"/>
  <c r="B733" i="10"/>
  <c r="B732" i="10"/>
  <c r="B731" i="10"/>
  <c r="B730" i="10"/>
  <c r="B729" i="10"/>
  <c r="B728" i="10"/>
  <c r="B727" i="10"/>
  <c r="B726" i="10"/>
  <c r="B725" i="10"/>
  <c r="B724" i="10"/>
  <c r="B723" i="10"/>
  <c r="B722" i="10"/>
  <c r="B721" i="10"/>
  <c r="B720" i="10"/>
  <c r="B719" i="10"/>
  <c r="B718" i="10"/>
  <c r="B717" i="10"/>
  <c r="B716" i="10"/>
  <c r="B715" i="10"/>
  <c r="B714" i="10"/>
  <c r="B713" i="10"/>
  <c r="B712" i="10"/>
  <c r="B711" i="10"/>
  <c r="B710" i="10"/>
  <c r="B709" i="10"/>
  <c r="B708" i="10"/>
  <c r="B707" i="10"/>
  <c r="B706" i="10"/>
  <c r="B705" i="10"/>
  <c r="B704" i="10"/>
  <c r="B703" i="10"/>
  <c r="B702" i="10"/>
  <c r="B701" i="10"/>
  <c r="B700" i="10"/>
  <c r="B699" i="10"/>
  <c r="B698" i="10"/>
  <c r="B697" i="10"/>
  <c r="B696" i="10"/>
  <c r="B695" i="10"/>
  <c r="B694" i="10"/>
  <c r="B693" i="10"/>
  <c r="B692" i="10"/>
  <c r="B691" i="10"/>
  <c r="B690" i="10"/>
  <c r="B689" i="10"/>
  <c r="B688" i="10"/>
  <c r="B687" i="10"/>
  <c r="B686" i="10"/>
  <c r="B685" i="10"/>
  <c r="B684" i="10"/>
  <c r="B683" i="10"/>
  <c r="B682" i="10"/>
  <c r="B681" i="10"/>
  <c r="B680" i="10"/>
  <c r="B679" i="10"/>
  <c r="B678" i="10"/>
  <c r="B677" i="10"/>
  <c r="B676" i="10"/>
  <c r="B675" i="10"/>
  <c r="B674" i="10"/>
  <c r="B673" i="10"/>
  <c r="B672" i="10"/>
  <c r="B671" i="10"/>
  <c r="B670" i="10"/>
  <c r="B669" i="10"/>
  <c r="B668" i="10"/>
  <c r="B667" i="10"/>
  <c r="B666" i="10"/>
  <c r="B665" i="10"/>
  <c r="B664" i="10"/>
  <c r="B663" i="10"/>
  <c r="B662" i="10"/>
  <c r="B661" i="10"/>
  <c r="B660" i="10"/>
  <c r="B659" i="10"/>
  <c r="B658" i="10"/>
  <c r="B657" i="10"/>
  <c r="B656" i="10"/>
  <c r="B655" i="10"/>
  <c r="B654" i="10"/>
  <c r="B653" i="10"/>
  <c r="B652" i="10"/>
  <c r="B651" i="10"/>
  <c r="B650" i="10"/>
  <c r="B649" i="10"/>
  <c r="B648" i="10"/>
  <c r="B647" i="10"/>
  <c r="B646" i="10"/>
  <c r="B645" i="10"/>
  <c r="B644" i="10"/>
  <c r="B643" i="10"/>
  <c r="B642" i="10"/>
  <c r="B641" i="10"/>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B614" i="10"/>
  <c r="B613" i="10"/>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54" i="10"/>
  <c r="B53" i="10"/>
  <c r="B52" i="10"/>
  <c r="C5" i="27" l="1"/>
  <c r="B6" i="10" l="1"/>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66" i="10"/>
  <c r="B65" i="10"/>
  <c r="B64" i="10"/>
  <c r="B63" i="10"/>
  <c r="B62" i="10"/>
  <c r="B61" i="10"/>
  <c r="B60" i="10"/>
  <c r="B59" i="10"/>
  <c r="B58" i="10"/>
  <c r="B57" i="10"/>
  <c r="B56" i="10"/>
  <c r="B55" i="10"/>
  <c r="L9" i="27" l="1"/>
  <c r="K9" i="27"/>
  <c r="J9" i="27"/>
  <c r="I9" i="27"/>
  <c r="H9" i="27"/>
  <c r="G9" i="27"/>
  <c r="E9" i="27"/>
  <c r="D9" i="27"/>
  <c r="C9" i="27"/>
  <c r="G9" i="21"/>
  <c r="F9" i="21"/>
  <c r="E9" i="21"/>
  <c r="D9" i="21"/>
  <c r="C9" i="21"/>
  <c r="G42" i="25"/>
  <c r="G41" i="25"/>
  <c r="G40" i="25"/>
  <c r="G39" i="25"/>
  <c r="G38" i="25"/>
  <c r="G37" i="25"/>
  <c r="G36" i="25"/>
  <c r="G35" i="25"/>
  <c r="G34" i="25"/>
  <c r="G33" i="25"/>
  <c r="G32" i="25"/>
  <c r="G31" i="25"/>
  <c r="G30" i="25"/>
  <c r="G29" i="25"/>
  <c r="G28" i="25"/>
  <c r="G27" i="25"/>
  <c r="G26" i="25"/>
  <c r="G25" i="25"/>
  <c r="G24" i="25"/>
  <c r="G39" i="17"/>
  <c r="G38" i="17"/>
  <c r="G37" i="17"/>
  <c r="G36" i="17"/>
  <c r="G35" i="17"/>
  <c r="G34" i="17"/>
  <c r="G33" i="17"/>
  <c r="G32" i="17"/>
  <c r="G31" i="17"/>
  <c r="G30" i="17"/>
  <c r="G29" i="17"/>
  <c r="G28" i="17"/>
  <c r="G27" i="17"/>
  <c r="G26" i="17"/>
  <c r="G25" i="17"/>
  <c r="G24" i="17"/>
  <c r="G23" i="17"/>
  <c r="G22" i="17"/>
  <c r="G21" i="17"/>
  <c r="G41" i="17" l="1"/>
  <c r="G44" i="25"/>
  <c r="M41" i="11" l="1"/>
  <c r="Q41" i="11" s="1"/>
  <c r="M39" i="11"/>
  <c r="Q39" i="11" s="1"/>
  <c r="M37" i="11"/>
  <c r="Q37" i="11" s="1"/>
  <c r="M35" i="11"/>
  <c r="Q35" i="11" s="1"/>
  <c r="M33" i="11"/>
  <c r="Q33" i="11" s="1"/>
  <c r="M31" i="11"/>
  <c r="Q31" i="11" s="1"/>
  <c r="M29" i="11"/>
  <c r="Q29" i="11" s="1"/>
  <c r="M27" i="11"/>
  <c r="Q27" i="11" s="1"/>
  <c r="M25" i="11"/>
  <c r="Q25" i="11" s="1"/>
  <c r="M42" i="11"/>
  <c r="Q42" i="11" s="1"/>
  <c r="M40" i="11"/>
  <c r="Q40" i="11" s="1"/>
  <c r="M38" i="11"/>
  <c r="Q38" i="11" s="1"/>
  <c r="M36" i="11"/>
  <c r="Q36" i="11" s="1"/>
  <c r="M34" i="11"/>
  <c r="Q34" i="11" s="1"/>
  <c r="M32" i="11"/>
  <c r="Q32" i="11" s="1"/>
  <c r="M30" i="11"/>
  <c r="Q30" i="11" s="1"/>
  <c r="M28" i="11"/>
  <c r="Q28" i="11" s="1"/>
  <c r="M26" i="11"/>
  <c r="Q26" i="11" s="1"/>
  <c r="N30" i="11" l="1"/>
  <c r="O30" i="11" s="1"/>
  <c r="N27" i="11"/>
  <c r="O27" i="11" s="1"/>
  <c r="N35" i="11"/>
  <c r="O35" i="11" s="1"/>
  <c r="N40" i="11"/>
  <c r="O40" i="11" s="1"/>
  <c r="N37" i="11"/>
  <c r="O37" i="11" s="1"/>
  <c r="N26" i="11"/>
  <c r="O26" i="11" s="1"/>
  <c r="N42" i="11"/>
  <c r="O42" i="11" s="1"/>
  <c r="N31" i="11"/>
  <c r="O31" i="11" s="1"/>
  <c r="N39" i="11"/>
  <c r="O39" i="11" s="1"/>
  <c r="N38" i="11"/>
  <c r="O38" i="11" s="1"/>
  <c r="N32" i="11"/>
  <c r="O32" i="11" s="1"/>
  <c r="N29" i="11"/>
  <c r="O29" i="11" s="1"/>
  <c r="N34" i="11"/>
  <c r="O34" i="11" s="1"/>
  <c r="N28" i="11"/>
  <c r="O28" i="11" s="1"/>
  <c r="N36" i="11"/>
  <c r="O36" i="11" s="1"/>
  <c r="N25" i="11"/>
  <c r="O25" i="11" s="1"/>
  <c r="N33" i="11"/>
  <c r="O33" i="11" s="1"/>
  <c r="N41" i="11"/>
  <c r="O41" i="11" s="1"/>
  <c r="N24" i="11"/>
  <c r="O24" i="11" s="1"/>
  <c r="Q22" i="11" l="1"/>
  <c r="P22" i="11"/>
  <c r="Q21" i="11"/>
  <c r="P21" i="11"/>
  <c r="O22" i="11"/>
  <c r="K38" i="11"/>
  <c r="K26" i="11"/>
  <c r="K41" i="11"/>
  <c r="K28" i="11"/>
  <c r="K27" i="11"/>
  <c r="K40" i="11"/>
  <c r="K33" i="11"/>
  <c r="K39" i="11"/>
  <c r="K24" i="11"/>
  <c r="K32" i="11"/>
  <c r="K37" i="11"/>
  <c r="K29" i="11"/>
  <c r="K36" i="11"/>
  <c r="K30" i="11"/>
  <c r="K34" i="11"/>
  <c r="K42" i="11"/>
  <c r="K35" i="11"/>
  <c r="K31" i="11"/>
  <c r="K25" i="11"/>
  <c r="K22" i="11" l="1"/>
  <c r="A9" i="3"/>
  <c r="A8" i="3"/>
  <c r="A7" i="3"/>
  <c r="A6" i="3"/>
  <c r="A5" i="3"/>
  <c r="C9" i="3"/>
  <c r="C8" i="3"/>
  <c r="C7" i="3"/>
  <c r="C6" i="3"/>
  <c r="C5" i="3"/>
  <c r="B9" i="3"/>
  <c r="B8" i="3"/>
  <c r="B7" i="3"/>
  <c r="B6" i="3"/>
  <c r="B5" i="3"/>
  <c r="H56" i="17" l="1"/>
  <c r="H20" i="17" s="1"/>
  <c r="H4" i="17" s="1"/>
  <c r="H59" i="25"/>
  <c r="H23" i="25" s="1"/>
  <c r="H4" i="25" s="1"/>
  <c r="A24" i="23"/>
  <c r="B10" i="23" s="1"/>
  <c r="A20" i="23"/>
  <c r="B6" i="23" s="1"/>
  <c r="E56" i="17"/>
  <c r="E20" i="17" s="1"/>
  <c r="G59" i="25"/>
  <c r="C59" i="25"/>
  <c r="C23" i="25" s="1"/>
  <c r="A21" i="27"/>
  <c r="B7" i="27" s="1"/>
  <c r="A25" i="21"/>
  <c r="B9" i="21" s="1"/>
  <c r="A21" i="21"/>
  <c r="B5" i="21" s="1"/>
  <c r="A22" i="27"/>
  <c r="B8" i="27" s="1"/>
  <c r="A23" i="23"/>
  <c r="B9" i="23" s="1"/>
  <c r="A19" i="23"/>
  <c r="B5" i="23" s="1"/>
  <c r="D56" i="17"/>
  <c r="D20" i="17" s="1"/>
  <c r="F59" i="25"/>
  <c r="F23" i="25" s="1"/>
  <c r="A24" i="27"/>
  <c r="B10" i="27" s="1"/>
  <c r="A20" i="27"/>
  <c r="B6" i="27" s="1"/>
  <c r="A24" i="21"/>
  <c r="B8" i="21" s="1"/>
  <c r="D59" i="25"/>
  <c r="D23" i="25" s="1"/>
  <c r="A22" i="21"/>
  <c r="B6" i="21" s="1"/>
  <c r="A22" i="23"/>
  <c r="B8" i="23" s="1"/>
  <c r="G56" i="17"/>
  <c r="G20" i="17" s="1"/>
  <c r="G4" i="17" s="1"/>
  <c r="C56" i="17"/>
  <c r="C20" i="17" s="1"/>
  <c r="E59" i="25"/>
  <c r="E23" i="25" s="1"/>
  <c r="A23" i="27"/>
  <c r="B9" i="27" s="1"/>
  <c r="A19" i="27"/>
  <c r="B5" i="27" s="1"/>
  <c r="A23" i="21"/>
  <c r="B7" i="21" s="1"/>
  <c r="A21" i="23"/>
  <c r="B7" i="23" s="1"/>
  <c r="F56" i="17"/>
  <c r="F20" i="17" s="1"/>
  <c r="A26" i="21"/>
  <c r="B10" i="21" s="1"/>
  <c r="G8" i="27"/>
  <c r="G7" i="27"/>
  <c r="G6" i="27"/>
  <c r="G5" i="27"/>
  <c r="G11" i="27" l="1"/>
  <c r="G23" i="25"/>
  <c r="G4" i="25" s="1"/>
  <c r="L8" i="27" l="1"/>
  <c r="K8" i="27"/>
  <c r="J8" i="27"/>
  <c r="I8" i="27"/>
  <c r="H8" i="27"/>
  <c r="E8" i="27"/>
  <c r="D8" i="27"/>
  <c r="C8" i="27"/>
  <c r="L7" i="27"/>
  <c r="K7" i="27"/>
  <c r="J7" i="27"/>
  <c r="I7" i="27"/>
  <c r="H7" i="27"/>
  <c r="E7" i="27"/>
  <c r="D7" i="27"/>
  <c r="C7" i="27"/>
  <c r="L6" i="27"/>
  <c r="K6" i="27"/>
  <c r="J6" i="27"/>
  <c r="I6" i="27"/>
  <c r="H6" i="27"/>
  <c r="E6" i="27"/>
  <c r="D6" i="27"/>
  <c r="C6" i="27"/>
  <c r="L5" i="27"/>
  <c r="K5" i="27"/>
  <c r="K11" i="27" s="1"/>
  <c r="J5" i="27"/>
  <c r="J11" i="27" s="1"/>
  <c r="I5" i="27"/>
  <c r="H5" i="27"/>
  <c r="H11" i="27" s="1"/>
  <c r="E5" i="27"/>
  <c r="E11" i="27" s="1"/>
  <c r="D5" i="27"/>
  <c r="D11" i="27" s="1"/>
  <c r="F42" i="25"/>
  <c r="E42" i="25"/>
  <c r="D42" i="25"/>
  <c r="C42" i="25"/>
  <c r="B42" i="25"/>
  <c r="F41" i="25"/>
  <c r="E41" i="25"/>
  <c r="D41" i="25"/>
  <c r="C41" i="25"/>
  <c r="B41" i="25"/>
  <c r="F40" i="25"/>
  <c r="E40" i="25"/>
  <c r="D40" i="25"/>
  <c r="C40" i="25"/>
  <c r="B40" i="25"/>
  <c r="F39" i="25"/>
  <c r="E39" i="25"/>
  <c r="D39" i="25"/>
  <c r="C39" i="25"/>
  <c r="B39" i="25"/>
  <c r="F38" i="25"/>
  <c r="E38" i="25"/>
  <c r="D38" i="25"/>
  <c r="C38" i="25"/>
  <c r="B38" i="25"/>
  <c r="F37" i="25"/>
  <c r="E37" i="25"/>
  <c r="D37" i="25"/>
  <c r="C37" i="25"/>
  <c r="B37" i="25"/>
  <c r="F36" i="25"/>
  <c r="E36" i="25"/>
  <c r="D36" i="25"/>
  <c r="C36" i="25"/>
  <c r="B36" i="25"/>
  <c r="F35" i="25"/>
  <c r="E35" i="25"/>
  <c r="D35" i="25"/>
  <c r="C35" i="25"/>
  <c r="B35" i="25"/>
  <c r="F34" i="25"/>
  <c r="E34" i="25"/>
  <c r="D34" i="25"/>
  <c r="C34" i="25"/>
  <c r="B34" i="25"/>
  <c r="F33" i="25"/>
  <c r="E33" i="25"/>
  <c r="D33" i="25"/>
  <c r="C33" i="25"/>
  <c r="B33" i="25"/>
  <c r="F32" i="25"/>
  <c r="E32" i="25"/>
  <c r="D32" i="25"/>
  <c r="C32" i="25"/>
  <c r="B32" i="25"/>
  <c r="F31" i="25"/>
  <c r="E31" i="25"/>
  <c r="D31" i="25"/>
  <c r="C31" i="25"/>
  <c r="B31" i="25"/>
  <c r="F30" i="25"/>
  <c r="E30" i="25"/>
  <c r="D30" i="25"/>
  <c r="C30" i="25"/>
  <c r="B30" i="25"/>
  <c r="F29" i="25"/>
  <c r="E29" i="25"/>
  <c r="D29" i="25"/>
  <c r="C29" i="25"/>
  <c r="B29" i="25"/>
  <c r="F28" i="25"/>
  <c r="E28" i="25"/>
  <c r="D28" i="25"/>
  <c r="C28" i="25"/>
  <c r="B28" i="25"/>
  <c r="F27" i="25"/>
  <c r="E27" i="25"/>
  <c r="D27" i="25"/>
  <c r="C27" i="25"/>
  <c r="B27" i="25"/>
  <c r="F26" i="25"/>
  <c r="E26" i="25"/>
  <c r="D26" i="25"/>
  <c r="C26" i="25"/>
  <c r="B26" i="25"/>
  <c r="F25" i="25"/>
  <c r="E25" i="25"/>
  <c r="D25" i="25"/>
  <c r="C25" i="25"/>
  <c r="B25" i="25"/>
  <c r="F24" i="25"/>
  <c r="E24" i="25"/>
  <c r="D24" i="25"/>
  <c r="C24" i="25"/>
  <c r="B24" i="25"/>
  <c r="F4" i="25"/>
  <c r="E4" i="25"/>
  <c r="D4" i="25"/>
  <c r="C4" i="25"/>
  <c r="B23" i="25"/>
  <c r="I4" i="25"/>
  <c r="C11" i="27" l="1"/>
  <c r="H17" i="25"/>
  <c r="D17" i="25"/>
  <c r="G17" i="25"/>
  <c r="E17" i="25"/>
  <c r="C17" i="25"/>
  <c r="F17" i="25"/>
  <c r="I26" i="25"/>
  <c r="I30" i="25"/>
  <c r="I38" i="25"/>
  <c r="I42" i="25"/>
  <c r="I34" i="25"/>
  <c r="I25" i="25"/>
  <c r="I29" i="25"/>
  <c r="I33" i="25"/>
  <c r="I37" i="25"/>
  <c r="I41" i="25"/>
  <c r="I27" i="25"/>
  <c r="I31" i="25"/>
  <c r="I35" i="25"/>
  <c r="I39" i="25"/>
  <c r="I24" i="25"/>
  <c r="I28" i="25"/>
  <c r="I32" i="25"/>
  <c r="I36" i="25"/>
  <c r="I40" i="25"/>
  <c r="L11" i="27"/>
  <c r="H16" i="25"/>
  <c r="H12" i="25"/>
  <c r="H8" i="25"/>
  <c r="H15" i="25"/>
  <c r="H11" i="25"/>
  <c r="H7" i="25"/>
  <c r="H14" i="25"/>
  <c r="H10" i="25"/>
  <c r="H6" i="25"/>
  <c r="H13" i="25"/>
  <c r="H9" i="25"/>
  <c r="H5" i="25"/>
  <c r="I11" i="27"/>
  <c r="F10" i="25"/>
  <c r="C9" i="25"/>
  <c r="D10" i="25"/>
  <c r="F9" i="25"/>
  <c r="G10" i="25"/>
  <c r="C10" i="25"/>
  <c r="E9" i="25"/>
  <c r="D9" i="25"/>
  <c r="E10" i="25"/>
  <c r="G9" i="25"/>
  <c r="E44" i="25"/>
  <c r="D44" i="25"/>
  <c r="G16" i="25"/>
  <c r="C16" i="25"/>
  <c r="D15" i="25"/>
  <c r="F14" i="25"/>
  <c r="D13" i="25"/>
  <c r="F12" i="25"/>
  <c r="D11" i="25"/>
  <c r="F8" i="25"/>
  <c r="D7" i="25"/>
  <c r="F6" i="25"/>
  <c r="D16" i="25"/>
  <c r="E15" i="25"/>
  <c r="G14" i="25"/>
  <c r="C14" i="25"/>
  <c r="E13" i="25"/>
  <c r="G12" i="25"/>
  <c r="C12" i="25"/>
  <c r="E11" i="25"/>
  <c r="G8" i="25"/>
  <c r="C8" i="25"/>
  <c r="E7" i="25"/>
  <c r="G6" i="25"/>
  <c r="C6" i="25"/>
  <c r="C15" i="25"/>
  <c r="E14" i="25"/>
  <c r="G13" i="25"/>
  <c r="C11" i="25"/>
  <c r="E8" i="25"/>
  <c r="G7" i="25"/>
  <c r="G5" i="25"/>
  <c r="C5" i="25"/>
  <c r="D14" i="25"/>
  <c r="F13" i="25"/>
  <c r="D8" i="25"/>
  <c r="F7" i="25"/>
  <c r="F5" i="25"/>
  <c r="F16" i="25"/>
  <c r="G15" i="25"/>
  <c r="C13" i="25"/>
  <c r="E12" i="25"/>
  <c r="G11" i="25"/>
  <c r="C7" i="25"/>
  <c r="E6" i="25"/>
  <c r="E5" i="25"/>
  <c r="E16" i="25"/>
  <c r="D12" i="25"/>
  <c r="F15" i="25"/>
  <c r="D6" i="25"/>
  <c r="D5" i="25"/>
  <c r="F11" i="25"/>
  <c r="F44" i="25"/>
  <c r="C44" i="25"/>
  <c r="B4" i="25"/>
  <c r="I4" i="17"/>
  <c r="F39" i="17"/>
  <c r="F38" i="17"/>
  <c r="F37" i="17"/>
  <c r="F36" i="17"/>
  <c r="F35" i="17"/>
  <c r="F34" i="17"/>
  <c r="F33" i="17"/>
  <c r="F32" i="17"/>
  <c r="F31" i="17"/>
  <c r="F30" i="17"/>
  <c r="F29" i="17"/>
  <c r="F28" i="17"/>
  <c r="F27" i="17"/>
  <c r="F26" i="17"/>
  <c r="F25" i="17"/>
  <c r="F24" i="17"/>
  <c r="F23" i="17"/>
  <c r="F22" i="17"/>
  <c r="F21" i="17"/>
  <c r="F4" i="17"/>
  <c r="D21" i="17"/>
  <c r="E21" i="17"/>
  <c r="D22" i="17"/>
  <c r="E22" i="17"/>
  <c r="D23" i="17"/>
  <c r="E23" i="17"/>
  <c r="D24" i="17"/>
  <c r="E24" i="17"/>
  <c r="D25" i="17"/>
  <c r="E25" i="17"/>
  <c r="D26" i="17"/>
  <c r="E26" i="17"/>
  <c r="D27" i="17"/>
  <c r="E27" i="17"/>
  <c r="D28" i="17"/>
  <c r="E28" i="17"/>
  <c r="D29" i="17"/>
  <c r="E29" i="17"/>
  <c r="D30" i="17"/>
  <c r="E30" i="17"/>
  <c r="D31" i="17"/>
  <c r="E31" i="17"/>
  <c r="D32" i="17"/>
  <c r="E32" i="17"/>
  <c r="D33" i="17"/>
  <c r="E33" i="17"/>
  <c r="D34" i="17"/>
  <c r="E34" i="17"/>
  <c r="D35" i="17"/>
  <c r="E35" i="17"/>
  <c r="D36" i="17"/>
  <c r="E36" i="17"/>
  <c r="D37" i="17"/>
  <c r="E37" i="17"/>
  <c r="D38" i="17"/>
  <c r="E38" i="17"/>
  <c r="D39" i="17"/>
  <c r="E39" i="17"/>
  <c r="G8" i="21"/>
  <c r="F8" i="21"/>
  <c r="E8" i="21"/>
  <c r="D8" i="21"/>
  <c r="C8" i="21"/>
  <c r="I17" i="25" l="1"/>
  <c r="I7" i="25"/>
  <c r="I14" i="25"/>
  <c r="I16" i="25"/>
  <c r="I12" i="25"/>
  <c r="I10" i="25"/>
  <c r="I9" i="25"/>
  <c r="I15" i="25"/>
  <c r="I8" i="25"/>
  <c r="I13" i="25"/>
  <c r="I5" i="25"/>
  <c r="I11" i="25"/>
  <c r="I6" i="25"/>
  <c r="D41" i="17"/>
  <c r="F41" i="17"/>
  <c r="E41" i="17"/>
  <c r="I44" i="25"/>
  <c r="C50" i="25" s="1"/>
  <c r="D5" i="21" l="1"/>
  <c r="E5" i="21"/>
  <c r="F5" i="21"/>
  <c r="G5" i="21"/>
  <c r="C5" i="21"/>
  <c r="B20" i="17"/>
  <c r="B21" i="17"/>
  <c r="C21" i="17"/>
  <c r="I21" i="17" s="1"/>
  <c r="B22" i="17"/>
  <c r="C22" i="17"/>
  <c r="I22" i="17" s="1"/>
  <c r="B23" i="17"/>
  <c r="C23" i="17"/>
  <c r="I23" i="17" s="1"/>
  <c r="B24" i="17"/>
  <c r="C24" i="17"/>
  <c r="I24" i="17" s="1"/>
  <c r="B25" i="17"/>
  <c r="B26" i="17"/>
  <c r="C26" i="17"/>
  <c r="I26" i="17" s="1"/>
  <c r="B27" i="17"/>
  <c r="B28" i="17"/>
  <c r="B29" i="17"/>
  <c r="C29" i="17"/>
  <c r="I29" i="17" s="1"/>
  <c r="B30" i="17"/>
  <c r="B31" i="17"/>
  <c r="B32" i="17"/>
  <c r="B33" i="17"/>
  <c r="B34" i="17"/>
  <c r="B35" i="17"/>
  <c r="B36" i="17"/>
  <c r="B37" i="17"/>
  <c r="B38" i="17"/>
  <c r="B39" i="17"/>
  <c r="C39" i="17"/>
  <c r="I39" i="17" s="1"/>
  <c r="C25" i="17"/>
  <c r="I25" i="17" s="1"/>
  <c r="C27" i="17"/>
  <c r="I27" i="17" s="1"/>
  <c r="C28" i="17"/>
  <c r="I28" i="17" s="1"/>
  <c r="C30" i="17"/>
  <c r="I30" i="17" s="1"/>
  <c r="C31" i="17"/>
  <c r="I31" i="17" s="1"/>
  <c r="C32" i="17"/>
  <c r="I32" i="17" s="1"/>
  <c r="C33" i="17"/>
  <c r="I33" i="17" s="1"/>
  <c r="C34" i="17"/>
  <c r="I34" i="17" s="1"/>
  <c r="C35" i="17"/>
  <c r="I35" i="17" s="1"/>
  <c r="C36" i="17"/>
  <c r="I36" i="17" s="1"/>
  <c r="C37" i="17"/>
  <c r="I37" i="17" s="1"/>
  <c r="C38" i="17"/>
  <c r="I38" i="17" s="1"/>
  <c r="E141" i="45"/>
  <c r="I141" i="45"/>
  <c r="H141" i="45"/>
  <c r="G141" i="45"/>
  <c r="F141" i="45"/>
  <c r="E136" i="45"/>
  <c r="F136" i="45"/>
  <c r="G136" i="45"/>
  <c r="H136" i="45"/>
  <c r="I136" i="45"/>
  <c r="E137" i="45"/>
  <c r="F137" i="45"/>
  <c r="G137" i="45"/>
  <c r="H137" i="45"/>
  <c r="I137" i="45"/>
  <c r="E138" i="45"/>
  <c r="F138" i="45"/>
  <c r="G138" i="45"/>
  <c r="H138" i="45"/>
  <c r="I138" i="45"/>
  <c r="E139" i="45"/>
  <c r="F139" i="45"/>
  <c r="G139" i="45"/>
  <c r="H139" i="45"/>
  <c r="I139" i="45"/>
  <c r="E140" i="45"/>
  <c r="F140" i="45"/>
  <c r="G140" i="45"/>
  <c r="H140" i="45"/>
  <c r="I140" i="45"/>
  <c r="E90" i="45"/>
  <c r="F90" i="45"/>
  <c r="G90" i="45"/>
  <c r="H90" i="45"/>
  <c r="I90" i="45"/>
  <c r="E91" i="45"/>
  <c r="F91" i="45"/>
  <c r="G91" i="45"/>
  <c r="H91" i="45"/>
  <c r="I91" i="45"/>
  <c r="E92" i="45"/>
  <c r="F92" i="45"/>
  <c r="G92" i="45"/>
  <c r="H92" i="45"/>
  <c r="I92" i="45"/>
  <c r="E93" i="45"/>
  <c r="F93" i="45"/>
  <c r="G93" i="45"/>
  <c r="H93" i="45"/>
  <c r="I93" i="45"/>
  <c r="E94" i="45"/>
  <c r="F94" i="45"/>
  <c r="G94" i="45"/>
  <c r="H94" i="45"/>
  <c r="I94" i="45"/>
  <c r="E95" i="45"/>
  <c r="F95" i="45"/>
  <c r="G95" i="45"/>
  <c r="H95" i="45"/>
  <c r="I95" i="45"/>
  <c r="E96" i="45"/>
  <c r="F96" i="45"/>
  <c r="G96" i="45"/>
  <c r="H96" i="45"/>
  <c r="I96" i="45"/>
  <c r="E97" i="45"/>
  <c r="F97" i="45"/>
  <c r="G97" i="45"/>
  <c r="H97" i="45"/>
  <c r="I97" i="45"/>
  <c r="E98" i="45"/>
  <c r="F98" i="45"/>
  <c r="G98" i="45"/>
  <c r="H98" i="45"/>
  <c r="I98" i="45"/>
  <c r="E99" i="45"/>
  <c r="F99" i="45"/>
  <c r="G99" i="45"/>
  <c r="H99" i="45"/>
  <c r="I99" i="45"/>
  <c r="E100" i="45"/>
  <c r="F100" i="45"/>
  <c r="G100" i="45"/>
  <c r="H100" i="45"/>
  <c r="I100" i="45"/>
  <c r="E101" i="45"/>
  <c r="F101" i="45"/>
  <c r="G101" i="45"/>
  <c r="H101" i="45"/>
  <c r="I101" i="45"/>
  <c r="E102" i="45"/>
  <c r="F102" i="45"/>
  <c r="G102" i="45"/>
  <c r="H102" i="45"/>
  <c r="I102" i="45"/>
  <c r="E103" i="45"/>
  <c r="F103" i="45"/>
  <c r="G103" i="45"/>
  <c r="H103" i="45"/>
  <c r="I103" i="45"/>
  <c r="E104" i="45"/>
  <c r="F104" i="45"/>
  <c r="G104" i="45"/>
  <c r="H104" i="45"/>
  <c r="I104" i="45"/>
  <c r="E105" i="45"/>
  <c r="F105" i="45"/>
  <c r="G105" i="45"/>
  <c r="H105" i="45"/>
  <c r="I105" i="45"/>
  <c r="E106" i="45"/>
  <c r="F106" i="45"/>
  <c r="G106" i="45"/>
  <c r="H106" i="45"/>
  <c r="I106" i="45"/>
  <c r="E107" i="45"/>
  <c r="F107" i="45"/>
  <c r="G107" i="45"/>
  <c r="H107" i="45"/>
  <c r="I107" i="45"/>
  <c r="E108" i="45"/>
  <c r="F108" i="45"/>
  <c r="G108" i="45"/>
  <c r="H108" i="45"/>
  <c r="I108" i="45"/>
  <c r="E109" i="45"/>
  <c r="F109" i="45"/>
  <c r="G109" i="45"/>
  <c r="H109" i="45"/>
  <c r="I109" i="45"/>
  <c r="E110" i="45"/>
  <c r="F110" i="45"/>
  <c r="G110" i="45"/>
  <c r="H110" i="45"/>
  <c r="I110" i="45"/>
  <c r="E111" i="45"/>
  <c r="F111" i="45"/>
  <c r="G111" i="45"/>
  <c r="H111" i="45"/>
  <c r="I111" i="45"/>
  <c r="E112" i="45"/>
  <c r="F112" i="45"/>
  <c r="G112" i="45"/>
  <c r="H112" i="45"/>
  <c r="I112" i="45"/>
  <c r="E113" i="45"/>
  <c r="F113" i="45"/>
  <c r="G113" i="45"/>
  <c r="H113" i="45"/>
  <c r="I113" i="45"/>
  <c r="E114" i="45"/>
  <c r="F114" i="45"/>
  <c r="G114" i="45"/>
  <c r="H114" i="45"/>
  <c r="I114" i="45"/>
  <c r="E115" i="45"/>
  <c r="F115" i="45"/>
  <c r="G115" i="45"/>
  <c r="H115" i="45"/>
  <c r="I115" i="45"/>
  <c r="E116" i="45"/>
  <c r="F116" i="45"/>
  <c r="G116" i="45"/>
  <c r="H116" i="45"/>
  <c r="I116" i="45"/>
  <c r="E117" i="45"/>
  <c r="F117" i="45"/>
  <c r="G117" i="45"/>
  <c r="H117" i="45"/>
  <c r="I117" i="45"/>
  <c r="E118" i="45"/>
  <c r="F118" i="45"/>
  <c r="G118" i="45"/>
  <c r="H118" i="45"/>
  <c r="I118" i="45"/>
  <c r="E119" i="45"/>
  <c r="F119" i="45"/>
  <c r="G119" i="45"/>
  <c r="H119" i="45"/>
  <c r="I119" i="45"/>
  <c r="E120" i="45"/>
  <c r="F120" i="45"/>
  <c r="G120" i="45"/>
  <c r="H120" i="45"/>
  <c r="I120" i="45"/>
  <c r="E121" i="45"/>
  <c r="F121" i="45"/>
  <c r="G121" i="45"/>
  <c r="H121" i="45"/>
  <c r="I121" i="45"/>
  <c r="E122" i="45"/>
  <c r="F122" i="45"/>
  <c r="G122" i="45"/>
  <c r="H122" i="45"/>
  <c r="I122" i="45"/>
  <c r="E123" i="45"/>
  <c r="F123" i="45"/>
  <c r="G123" i="45"/>
  <c r="H123" i="45"/>
  <c r="I123" i="45"/>
  <c r="E124" i="45"/>
  <c r="F124" i="45"/>
  <c r="G124" i="45"/>
  <c r="H124" i="45"/>
  <c r="I124" i="45"/>
  <c r="E125" i="45"/>
  <c r="F125" i="45"/>
  <c r="G125" i="45"/>
  <c r="H125" i="45"/>
  <c r="I125" i="45"/>
  <c r="E126" i="45"/>
  <c r="F126" i="45"/>
  <c r="G126" i="45"/>
  <c r="H126" i="45"/>
  <c r="I126" i="45"/>
  <c r="E127" i="45"/>
  <c r="F127" i="45"/>
  <c r="G127" i="45"/>
  <c r="H127" i="45"/>
  <c r="I127" i="45"/>
  <c r="E128" i="45"/>
  <c r="F128" i="45"/>
  <c r="G128" i="45"/>
  <c r="H128" i="45"/>
  <c r="I128" i="45"/>
  <c r="E129" i="45"/>
  <c r="F129" i="45"/>
  <c r="G129" i="45"/>
  <c r="H129" i="45"/>
  <c r="I129" i="45"/>
  <c r="E130" i="45"/>
  <c r="F130" i="45"/>
  <c r="G130" i="45"/>
  <c r="H130" i="45"/>
  <c r="I130" i="45"/>
  <c r="E131" i="45"/>
  <c r="F131" i="45"/>
  <c r="G131" i="45"/>
  <c r="H131" i="45"/>
  <c r="I131" i="45"/>
  <c r="E132" i="45"/>
  <c r="F132" i="45"/>
  <c r="G132" i="45"/>
  <c r="H132" i="45"/>
  <c r="I132" i="45"/>
  <c r="E133" i="45"/>
  <c r="F133" i="45"/>
  <c r="G133" i="45"/>
  <c r="H133" i="45"/>
  <c r="I133" i="45"/>
  <c r="E134" i="45"/>
  <c r="F134" i="45"/>
  <c r="G134" i="45"/>
  <c r="H134" i="45"/>
  <c r="I134" i="45"/>
  <c r="E135" i="45"/>
  <c r="F135" i="45"/>
  <c r="G135" i="45"/>
  <c r="H135" i="45"/>
  <c r="I135" i="45"/>
  <c r="E86" i="45"/>
  <c r="F86" i="45"/>
  <c r="G86" i="45"/>
  <c r="H86" i="45"/>
  <c r="I86" i="45"/>
  <c r="E87" i="45"/>
  <c r="F87" i="45"/>
  <c r="G87" i="45"/>
  <c r="H87" i="45"/>
  <c r="I87" i="45"/>
  <c r="E88" i="45"/>
  <c r="F88" i="45"/>
  <c r="G88" i="45"/>
  <c r="H88" i="45"/>
  <c r="I88" i="45"/>
  <c r="E89" i="45"/>
  <c r="F89" i="45"/>
  <c r="G89" i="45"/>
  <c r="H89" i="45"/>
  <c r="I89" i="45"/>
  <c r="F85" i="45"/>
  <c r="G85" i="45"/>
  <c r="H85" i="45"/>
  <c r="I85" i="45"/>
  <c r="E85" i="45"/>
  <c r="C42" i="11"/>
  <c r="C41" i="11"/>
  <c r="C40" i="11"/>
  <c r="C39" i="11"/>
  <c r="C38" i="11"/>
  <c r="C37" i="11"/>
  <c r="C36" i="11"/>
  <c r="C35" i="11"/>
  <c r="C34" i="11"/>
  <c r="C33" i="11"/>
  <c r="C32" i="11"/>
  <c r="C31" i="11"/>
  <c r="C30" i="11"/>
  <c r="C29" i="11"/>
  <c r="C28" i="11"/>
  <c r="C27" i="11"/>
  <c r="C26" i="11"/>
  <c r="C25" i="11"/>
  <c r="C24" i="11"/>
  <c r="E61" i="45"/>
  <c r="A6" i="45"/>
  <c r="B6" i="45"/>
  <c r="C6" i="45"/>
  <c r="D6" i="45"/>
  <c r="E6" i="45"/>
  <c r="F6" i="45"/>
  <c r="G6" i="45"/>
  <c r="H6" i="45"/>
  <c r="I6" i="45"/>
  <c r="A7" i="45"/>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B7" i="45"/>
  <c r="B8" i="45" s="1"/>
  <c r="B9" i="45" s="1"/>
  <c r="C7" i="45"/>
  <c r="D7" i="45"/>
  <c r="E7" i="45"/>
  <c r="F7" i="45"/>
  <c r="G7" i="45"/>
  <c r="H7" i="45"/>
  <c r="I7" i="45"/>
  <c r="C8" i="45"/>
  <c r="C9" i="45" s="1"/>
  <c r="D8" i="45"/>
  <c r="E8" i="45"/>
  <c r="F8" i="45"/>
  <c r="G8" i="45"/>
  <c r="H8" i="45"/>
  <c r="I8" i="45"/>
  <c r="D9" i="45"/>
  <c r="E9" i="45"/>
  <c r="F9" i="45"/>
  <c r="G9" i="45"/>
  <c r="H9" i="45"/>
  <c r="I9" i="45"/>
  <c r="B10" i="45"/>
  <c r="C10" i="45"/>
  <c r="C11" i="45" s="1"/>
  <c r="C12" i="45" s="1"/>
  <c r="D10" i="45"/>
  <c r="E10" i="45"/>
  <c r="F10" i="45"/>
  <c r="G10" i="45"/>
  <c r="H10" i="45"/>
  <c r="I10" i="45"/>
  <c r="B11" i="45"/>
  <c r="B12" i="45" s="1"/>
  <c r="D11" i="45"/>
  <c r="E11" i="45"/>
  <c r="F11" i="45"/>
  <c r="G11" i="45"/>
  <c r="H11" i="45"/>
  <c r="I11" i="45"/>
  <c r="D12" i="45"/>
  <c r="E12" i="45"/>
  <c r="F12" i="45"/>
  <c r="G12" i="45"/>
  <c r="H12" i="45"/>
  <c r="I12" i="45"/>
  <c r="B13" i="45"/>
  <c r="B14" i="45" s="1"/>
  <c r="B15" i="45" s="1"/>
  <c r="C13" i="45"/>
  <c r="C14" i="45" s="1"/>
  <c r="C15" i="45" s="1"/>
  <c r="D13" i="45"/>
  <c r="E13" i="45"/>
  <c r="F13" i="45"/>
  <c r="G13" i="45"/>
  <c r="H13" i="45"/>
  <c r="I13" i="45"/>
  <c r="D14" i="45"/>
  <c r="E14" i="45"/>
  <c r="F14" i="45"/>
  <c r="G14" i="45"/>
  <c r="H14" i="45"/>
  <c r="I14" i="45"/>
  <c r="D15" i="45"/>
  <c r="E15" i="45"/>
  <c r="F15" i="45"/>
  <c r="G15" i="45"/>
  <c r="H15" i="45"/>
  <c r="I15" i="45"/>
  <c r="B16" i="45"/>
  <c r="C16" i="45"/>
  <c r="C17" i="45" s="1"/>
  <c r="C18" i="45" s="1"/>
  <c r="C19" i="45" s="1"/>
  <c r="C20" i="45" s="1"/>
  <c r="C21" i="45" s="1"/>
  <c r="C22" i="45" s="1"/>
  <c r="C23" i="45" s="1"/>
  <c r="C24" i="45" s="1"/>
  <c r="C25" i="45" s="1"/>
  <c r="C26" i="45" s="1"/>
  <c r="C27" i="45" s="1"/>
  <c r="C28" i="45" s="1"/>
  <c r="C29" i="45" s="1"/>
  <c r="C30" i="45" s="1"/>
  <c r="C31" i="45" s="1"/>
  <c r="C32" i="45" s="1"/>
  <c r="C33" i="45" s="1"/>
  <c r="D16" i="45"/>
  <c r="E16" i="45"/>
  <c r="F16" i="45"/>
  <c r="G16" i="45"/>
  <c r="H16" i="45"/>
  <c r="I16" i="45"/>
  <c r="B17" i="45"/>
  <c r="B18" i="45" s="1"/>
  <c r="D17" i="45"/>
  <c r="E17" i="45"/>
  <c r="F17" i="45"/>
  <c r="G17" i="45"/>
  <c r="H17" i="45"/>
  <c r="I17" i="45"/>
  <c r="D18" i="45"/>
  <c r="E18" i="45"/>
  <c r="F18" i="45"/>
  <c r="G18" i="45"/>
  <c r="H18" i="45"/>
  <c r="I18" i="45"/>
  <c r="B19" i="45"/>
  <c r="B20" i="45" s="1"/>
  <c r="B21" i="45" s="1"/>
  <c r="B22" i="45" s="1"/>
  <c r="B23" i="45" s="1"/>
  <c r="B24" i="45" s="1"/>
  <c r="B25" i="45" s="1"/>
  <c r="B26" i="45" s="1"/>
  <c r="B27" i="45" s="1"/>
  <c r="B28" i="45" s="1"/>
  <c r="B29" i="45" s="1"/>
  <c r="B30" i="45" s="1"/>
  <c r="B31" i="45" s="1"/>
  <c r="B32" i="45" s="1"/>
  <c r="B33" i="45" s="1"/>
  <c r="D19" i="45"/>
  <c r="E19" i="45"/>
  <c r="F19" i="45"/>
  <c r="G19" i="45"/>
  <c r="H19" i="45"/>
  <c r="I19" i="45"/>
  <c r="D20" i="45"/>
  <c r="E20" i="45"/>
  <c r="F20" i="45"/>
  <c r="G20" i="45"/>
  <c r="H20" i="45"/>
  <c r="I20" i="45"/>
  <c r="D21" i="45"/>
  <c r="E21" i="45"/>
  <c r="F21" i="45"/>
  <c r="G21" i="45"/>
  <c r="H21" i="45"/>
  <c r="I21" i="45"/>
  <c r="D22" i="45"/>
  <c r="E22" i="45"/>
  <c r="F22" i="45"/>
  <c r="G22" i="45"/>
  <c r="H22" i="45"/>
  <c r="I22" i="45"/>
  <c r="D23" i="45"/>
  <c r="E23" i="45"/>
  <c r="F23" i="45"/>
  <c r="G23" i="45"/>
  <c r="H23" i="45"/>
  <c r="I23" i="45"/>
  <c r="D24" i="45"/>
  <c r="E24" i="45"/>
  <c r="F24" i="45"/>
  <c r="G24" i="45"/>
  <c r="H24" i="45"/>
  <c r="I24" i="45"/>
  <c r="D25" i="45"/>
  <c r="E25" i="45"/>
  <c r="F25" i="45"/>
  <c r="G25" i="45"/>
  <c r="H25" i="45"/>
  <c r="I25" i="45"/>
  <c r="D26" i="45"/>
  <c r="E26" i="45"/>
  <c r="F26" i="45"/>
  <c r="G26" i="45"/>
  <c r="H26" i="45"/>
  <c r="I26" i="45"/>
  <c r="D27" i="45"/>
  <c r="E27" i="45"/>
  <c r="F27" i="45"/>
  <c r="G27" i="45"/>
  <c r="H27" i="45"/>
  <c r="I27" i="45"/>
  <c r="D28" i="45"/>
  <c r="E28" i="45"/>
  <c r="F28" i="45"/>
  <c r="G28" i="45"/>
  <c r="H28" i="45"/>
  <c r="I28" i="45"/>
  <c r="D29" i="45"/>
  <c r="E29" i="45"/>
  <c r="F29" i="45"/>
  <c r="G29" i="45"/>
  <c r="H29" i="45"/>
  <c r="I29" i="45"/>
  <c r="D30" i="45"/>
  <c r="E30" i="45"/>
  <c r="F30" i="45"/>
  <c r="G30" i="45"/>
  <c r="H30" i="45"/>
  <c r="I30" i="45"/>
  <c r="D31" i="45"/>
  <c r="E31" i="45"/>
  <c r="F31" i="45"/>
  <c r="G31" i="45"/>
  <c r="H31" i="45"/>
  <c r="I31" i="45"/>
  <c r="D32" i="45"/>
  <c r="E32" i="45"/>
  <c r="F32" i="45"/>
  <c r="G32" i="45"/>
  <c r="H32" i="45"/>
  <c r="I32" i="45"/>
  <c r="D33" i="45"/>
  <c r="E33" i="45"/>
  <c r="F33" i="45"/>
  <c r="G33" i="45"/>
  <c r="H33" i="45"/>
  <c r="I33" i="45"/>
  <c r="B34" i="45"/>
  <c r="C34" i="45"/>
  <c r="C35" i="45" s="1"/>
  <c r="C36" i="45" s="1"/>
  <c r="D34" i="45"/>
  <c r="E34" i="45"/>
  <c r="F34" i="45"/>
  <c r="G34" i="45"/>
  <c r="H34" i="45"/>
  <c r="I34" i="45"/>
  <c r="B35" i="45"/>
  <c r="B36" i="45" s="1"/>
  <c r="B37" i="45" s="1"/>
  <c r="B38" i="45" s="1"/>
  <c r="B39" i="45" s="1"/>
  <c r="B40" i="45" s="1"/>
  <c r="B41" i="45" s="1"/>
  <c r="B42" i="45" s="1"/>
  <c r="B43" i="45" s="1"/>
  <c r="B44" i="45" s="1"/>
  <c r="B45" i="45" s="1"/>
  <c r="B46" i="45" s="1"/>
  <c r="D35" i="45"/>
  <c r="E35" i="45"/>
  <c r="F35" i="45"/>
  <c r="G35" i="45"/>
  <c r="H35" i="45"/>
  <c r="I35" i="45"/>
  <c r="D36" i="45"/>
  <c r="E36" i="45"/>
  <c r="F36" i="45"/>
  <c r="G36" i="45"/>
  <c r="H36" i="45"/>
  <c r="I36" i="45"/>
  <c r="C37" i="45"/>
  <c r="C38" i="45" s="1"/>
  <c r="C39" i="45" s="1"/>
  <c r="D37" i="45"/>
  <c r="E37" i="45"/>
  <c r="F37" i="45"/>
  <c r="G37" i="45"/>
  <c r="H37" i="45"/>
  <c r="I37" i="45"/>
  <c r="D38" i="45"/>
  <c r="E38" i="45"/>
  <c r="F38" i="45"/>
  <c r="G38" i="45"/>
  <c r="H38" i="45"/>
  <c r="I38" i="45"/>
  <c r="D39" i="45"/>
  <c r="E39" i="45"/>
  <c r="F39" i="45"/>
  <c r="G39" i="45"/>
  <c r="H39" i="45"/>
  <c r="I39" i="45"/>
  <c r="C40" i="45"/>
  <c r="C41" i="45" s="1"/>
  <c r="C42" i="45" s="1"/>
  <c r="D40" i="45"/>
  <c r="E40" i="45"/>
  <c r="F40" i="45"/>
  <c r="G40" i="45"/>
  <c r="H40" i="45"/>
  <c r="I40" i="45"/>
  <c r="D41" i="45"/>
  <c r="E41" i="45"/>
  <c r="F41" i="45"/>
  <c r="G41" i="45"/>
  <c r="H41" i="45"/>
  <c r="I41" i="45"/>
  <c r="D42" i="45"/>
  <c r="E42" i="45"/>
  <c r="F42" i="45"/>
  <c r="G42" i="45"/>
  <c r="H42" i="45"/>
  <c r="I42" i="45"/>
  <c r="C43" i="45"/>
  <c r="C44" i="45" s="1"/>
  <c r="C45" i="45" s="1"/>
  <c r="C46" i="45" s="1"/>
  <c r="C47" i="45" s="1"/>
  <c r="C48" i="45" s="1"/>
  <c r="C49" i="45" s="1"/>
  <c r="C50" i="45" s="1"/>
  <c r="C51" i="45" s="1"/>
  <c r="D43" i="45"/>
  <c r="E43" i="45"/>
  <c r="F43" i="45"/>
  <c r="G43" i="45"/>
  <c r="H43" i="45"/>
  <c r="I43" i="45"/>
  <c r="D44" i="45"/>
  <c r="E44" i="45"/>
  <c r="F44" i="45"/>
  <c r="G44" i="45"/>
  <c r="H44" i="45"/>
  <c r="I44" i="45"/>
  <c r="D45" i="45"/>
  <c r="E45" i="45"/>
  <c r="F45" i="45"/>
  <c r="G45" i="45"/>
  <c r="H45" i="45"/>
  <c r="I45" i="45"/>
  <c r="D46" i="45"/>
  <c r="E46" i="45"/>
  <c r="F46" i="45"/>
  <c r="G46" i="45"/>
  <c r="H46" i="45"/>
  <c r="I46" i="45"/>
  <c r="B47" i="45"/>
  <c r="B48" i="45" s="1"/>
  <c r="D47" i="45"/>
  <c r="E47" i="45"/>
  <c r="F47" i="45"/>
  <c r="G47" i="45"/>
  <c r="H47" i="45"/>
  <c r="I47" i="45"/>
  <c r="D48" i="45"/>
  <c r="E48" i="45"/>
  <c r="F48" i="45"/>
  <c r="G48" i="45"/>
  <c r="H48" i="45"/>
  <c r="I48" i="45"/>
  <c r="B49" i="45"/>
  <c r="B50" i="45" s="1"/>
  <c r="B51" i="45" s="1"/>
  <c r="D49" i="45"/>
  <c r="E49" i="45"/>
  <c r="F49" i="45"/>
  <c r="G49" i="45"/>
  <c r="H49" i="45"/>
  <c r="I49" i="45"/>
  <c r="D50" i="45"/>
  <c r="E50" i="45"/>
  <c r="F50" i="45"/>
  <c r="G50" i="45"/>
  <c r="H50" i="45"/>
  <c r="I50" i="45"/>
  <c r="D51" i="45"/>
  <c r="E51" i="45"/>
  <c r="F51" i="45"/>
  <c r="G51" i="45"/>
  <c r="H51" i="45"/>
  <c r="I51" i="45"/>
  <c r="B52" i="45"/>
  <c r="C52" i="45"/>
  <c r="C53" i="45" s="1"/>
  <c r="C54" i="45" s="1"/>
  <c r="D52" i="45"/>
  <c r="E52" i="45"/>
  <c r="F52" i="45"/>
  <c r="G52" i="45"/>
  <c r="H52" i="45"/>
  <c r="I52" i="45"/>
  <c r="B53" i="45"/>
  <c r="B54" i="45" s="1"/>
  <c r="B55" i="45" s="1"/>
  <c r="B56" i="45" s="1"/>
  <c r="B57" i="45" s="1"/>
  <c r="B58" i="45" s="1"/>
  <c r="B59" i="45" s="1"/>
  <c r="B60" i="45" s="1"/>
  <c r="B61" i="45" s="1"/>
  <c r="B62" i="45" s="1"/>
  <c r="B63" i="45" s="1"/>
  <c r="B64" i="45" s="1"/>
  <c r="B65" i="45" s="1"/>
  <c r="B66" i="45" s="1"/>
  <c r="B67" i="45" s="1"/>
  <c r="B68" i="45" s="1"/>
  <c r="B69" i="45" s="1"/>
  <c r="B70" i="45" s="1"/>
  <c r="B71" i="45" s="1"/>
  <c r="B72" i="45" s="1"/>
  <c r="B73" i="45" s="1"/>
  <c r="B74" i="45" s="1"/>
  <c r="B75" i="45" s="1"/>
  <c r="B76" i="45" s="1"/>
  <c r="B77" i="45" s="1"/>
  <c r="B78" i="45" s="1"/>
  <c r="B79" i="45" s="1"/>
  <c r="B80" i="45" s="1"/>
  <c r="B81" i="45" s="1"/>
  <c r="B82" i="45" s="1"/>
  <c r="B83" i="45" s="1"/>
  <c r="B84" i="45" s="1"/>
  <c r="B85" i="45" s="1"/>
  <c r="B86" i="45" s="1"/>
  <c r="B87" i="45" s="1"/>
  <c r="B88" i="45" s="1"/>
  <c r="B89" i="45" s="1"/>
  <c r="B90" i="45" s="1"/>
  <c r="B91" i="45" s="1"/>
  <c r="B92" i="45" s="1"/>
  <c r="B93" i="45" s="1"/>
  <c r="B94" i="45" s="1"/>
  <c r="B95" i="45" s="1"/>
  <c r="B96" i="45" s="1"/>
  <c r="B97" i="45" s="1"/>
  <c r="B98" i="45" s="1"/>
  <c r="B99" i="45" s="1"/>
  <c r="B100" i="45" s="1"/>
  <c r="B101" i="45" s="1"/>
  <c r="B102" i="45" s="1"/>
  <c r="B103" i="45" s="1"/>
  <c r="B104" i="45" s="1"/>
  <c r="B105" i="45" s="1"/>
  <c r="B106" i="45" s="1"/>
  <c r="B107" i="45" s="1"/>
  <c r="B108" i="45" s="1"/>
  <c r="B109" i="45" s="1"/>
  <c r="B110" i="45" s="1"/>
  <c r="B111" i="45" s="1"/>
  <c r="B112" i="45" s="1"/>
  <c r="B113" i="45" s="1"/>
  <c r="B114" i="45" s="1"/>
  <c r="B115" i="45" s="1"/>
  <c r="B116" i="45" s="1"/>
  <c r="B117" i="45" s="1"/>
  <c r="B118" i="45" s="1"/>
  <c r="B119" i="45" s="1"/>
  <c r="B120" i="45" s="1"/>
  <c r="B121" i="45" s="1"/>
  <c r="B122" i="45" s="1"/>
  <c r="B123" i="45" s="1"/>
  <c r="B124" i="45" s="1"/>
  <c r="B125" i="45" s="1"/>
  <c r="B126" i="45" s="1"/>
  <c r="B127" i="45" s="1"/>
  <c r="B128" i="45" s="1"/>
  <c r="B129" i="45" s="1"/>
  <c r="B130" i="45" s="1"/>
  <c r="B131" i="45" s="1"/>
  <c r="B132" i="45" s="1"/>
  <c r="B133" i="45" s="1"/>
  <c r="B134" i="45" s="1"/>
  <c r="B135" i="45" s="1"/>
  <c r="B136" i="45" s="1"/>
  <c r="B137" i="45" s="1"/>
  <c r="B138" i="45" s="1"/>
  <c r="B139" i="45" s="1"/>
  <c r="B140" i="45" s="1"/>
  <c r="D53" i="45"/>
  <c r="E53" i="45"/>
  <c r="F53" i="45"/>
  <c r="G53" i="45"/>
  <c r="H53" i="45"/>
  <c r="I53" i="45"/>
  <c r="D54" i="45"/>
  <c r="E54" i="45"/>
  <c r="F54" i="45"/>
  <c r="G54" i="45"/>
  <c r="H54" i="45"/>
  <c r="I54" i="45"/>
  <c r="C55" i="45"/>
  <c r="D55" i="45"/>
  <c r="D56" i="45" s="1"/>
  <c r="E55" i="45"/>
  <c r="F55" i="45"/>
  <c r="G55" i="45"/>
  <c r="H55" i="45"/>
  <c r="I55" i="45"/>
  <c r="C56" i="45"/>
  <c r="C57" i="45" s="1"/>
  <c r="E56" i="45"/>
  <c r="F56" i="45"/>
  <c r="G56" i="45"/>
  <c r="H56" i="45"/>
  <c r="I56" i="45"/>
  <c r="D57" i="45"/>
  <c r="D58" i="45" s="1"/>
  <c r="D59" i="45" s="1"/>
  <c r="D60" i="45" s="1"/>
  <c r="D61" i="45" s="1"/>
  <c r="D62" i="45" s="1"/>
  <c r="D63" i="45" s="1"/>
  <c r="D64" i="45" s="1"/>
  <c r="D65" i="45" s="1"/>
  <c r="D66" i="45" s="1"/>
  <c r="D67" i="45" s="1"/>
  <c r="D68" i="45" s="1"/>
  <c r="D69" i="45" s="1"/>
  <c r="D70" i="45" s="1"/>
  <c r="D71" i="45" s="1"/>
  <c r="D72" i="45" s="1"/>
  <c r="D73" i="45" s="1"/>
  <c r="D74" i="45" s="1"/>
  <c r="D75" i="45" s="1"/>
  <c r="D76" i="45" s="1"/>
  <c r="D77" i="45" s="1"/>
  <c r="D78" i="45" s="1"/>
  <c r="D79" i="45" s="1"/>
  <c r="D80" i="45" s="1"/>
  <c r="D81" i="45" s="1"/>
  <c r="D82" i="45" s="1"/>
  <c r="D83" i="45" s="1"/>
  <c r="D84" i="45" s="1"/>
  <c r="D85" i="45" s="1"/>
  <c r="D86" i="45" s="1"/>
  <c r="D87" i="45" s="1"/>
  <c r="D88" i="45" s="1"/>
  <c r="D89" i="45" s="1"/>
  <c r="D90" i="45" s="1"/>
  <c r="D91" i="45" s="1"/>
  <c r="D92" i="45" s="1"/>
  <c r="D93" i="45" s="1"/>
  <c r="D94" i="45" s="1"/>
  <c r="D95" i="45" s="1"/>
  <c r="D96" i="45" s="1"/>
  <c r="D97" i="45" s="1"/>
  <c r="D98" i="45" s="1"/>
  <c r="D99" i="45" s="1"/>
  <c r="D100" i="45" s="1"/>
  <c r="D101" i="45" s="1"/>
  <c r="D102" i="45" s="1"/>
  <c r="D103" i="45" s="1"/>
  <c r="D104" i="45" s="1"/>
  <c r="D105" i="45" s="1"/>
  <c r="D106" i="45" s="1"/>
  <c r="D107" i="45" s="1"/>
  <c r="D108" i="45" s="1"/>
  <c r="D109" i="45" s="1"/>
  <c r="D110" i="45" s="1"/>
  <c r="D111" i="45" s="1"/>
  <c r="D112" i="45" s="1"/>
  <c r="D113" i="45" s="1"/>
  <c r="D114" i="45" s="1"/>
  <c r="D115" i="45" s="1"/>
  <c r="D116" i="45" s="1"/>
  <c r="D117" i="45" s="1"/>
  <c r="D118" i="45" s="1"/>
  <c r="D119" i="45" s="1"/>
  <c r="D120" i="45" s="1"/>
  <c r="D121" i="45" s="1"/>
  <c r="D122" i="45" s="1"/>
  <c r="D123" i="45" s="1"/>
  <c r="D124" i="45" s="1"/>
  <c r="D125" i="45" s="1"/>
  <c r="D126" i="45" s="1"/>
  <c r="D127" i="45" s="1"/>
  <c r="D128" i="45" s="1"/>
  <c r="D129" i="45" s="1"/>
  <c r="D130" i="45" s="1"/>
  <c r="D131" i="45" s="1"/>
  <c r="D132" i="45" s="1"/>
  <c r="D133" i="45" s="1"/>
  <c r="D134" i="45" s="1"/>
  <c r="D135" i="45" s="1"/>
  <c r="D136" i="45" s="1"/>
  <c r="D137" i="45" s="1"/>
  <c r="D138" i="45" s="1"/>
  <c r="D139" i="45" s="1"/>
  <c r="D140" i="45" s="1"/>
  <c r="E57" i="45"/>
  <c r="F57" i="45"/>
  <c r="G57" i="45"/>
  <c r="H57" i="45"/>
  <c r="I57" i="45"/>
  <c r="C58" i="45"/>
  <c r="C59" i="45" s="1"/>
  <c r="C60" i="45" s="1"/>
  <c r="E58" i="45"/>
  <c r="F58" i="45"/>
  <c r="G58" i="45"/>
  <c r="H58" i="45"/>
  <c r="I58" i="45"/>
  <c r="E59" i="45"/>
  <c r="F59" i="45"/>
  <c r="G59" i="45"/>
  <c r="H59" i="45"/>
  <c r="I59" i="45"/>
  <c r="E60" i="45"/>
  <c r="F60" i="45"/>
  <c r="G60" i="45"/>
  <c r="H60" i="45"/>
  <c r="I60" i="45"/>
  <c r="C61" i="45"/>
  <c r="C62" i="45" s="1"/>
  <c r="C63" i="45" s="1"/>
  <c r="C64" i="45" s="1"/>
  <c r="C65" i="45" s="1"/>
  <c r="C66" i="45" s="1"/>
  <c r="C67" i="45" s="1"/>
  <c r="C68" i="45" s="1"/>
  <c r="C69" i="45" s="1"/>
  <c r="F61" i="45"/>
  <c r="G61" i="45"/>
  <c r="H61" i="45"/>
  <c r="I61" i="45"/>
  <c r="E62" i="45"/>
  <c r="F62" i="45"/>
  <c r="G62" i="45"/>
  <c r="H62" i="45"/>
  <c r="I62" i="45"/>
  <c r="E63" i="45"/>
  <c r="F63" i="45"/>
  <c r="G63" i="45"/>
  <c r="H63" i="45"/>
  <c r="I63" i="45"/>
  <c r="E64" i="45"/>
  <c r="F64" i="45"/>
  <c r="G64" i="45"/>
  <c r="H64" i="45"/>
  <c r="I64" i="45"/>
  <c r="E65" i="45"/>
  <c r="F65" i="45"/>
  <c r="G65" i="45"/>
  <c r="H65" i="45"/>
  <c r="I65" i="45"/>
  <c r="E66" i="45"/>
  <c r="F66" i="45"/>
  <c r="G66" i="45"/>
  <c r="H66" i="45"/>
  <c r="I66" i="45"/>
  <c r="E67" i="45"/>
  <c r="F67" i="45"/>
  <c r="G67" i="45"/>
  <c r="H67" i="45"/>
  <c r="I67" i="45"/>
  <c r="E68" i="45"/>
  <c r="F68" i="45"/>
  <c r="G68" i="45"/>
  <c r="H68" i="45"/>
  <c r="I68" i="45"/>
  <c r="E69" i="45"/>
  <c r="F69" i="45"/>
  <c r="G69" i="45"/>
  <c r="H69" i="45"/>
  <c r="I69" i="45"/>
  <c r="C70" i="45"/>
  <c r="C71" i="45" s="1"/>
  <c r="C72" i="45" s="1"/>
  <c r="C73" i="45" s="1"/>
  <c r="C74" i="45" s="1"/>
  <c r="C75" i="45" s="1"/>
  <c r="C76" i="45" s="1"/>
  <c r="C77" i="45" s="1"/>
  <c r="C78" i="45" s="1"/>
  <c r="C79" i="45" s="1"/>
  <c r="C80" i="45" s="1"/>
  <c r="C81" i="45" s="1"/>
  <c r="C82" i="45" s="1"/>
  <c r="C83" i="45" s="1"/>
  <c r="C84" i="45" s="1"/>
  <c r="C85" i="45" s="1"/>
  <c r="C86" i="45" s="1"/>
  <c r="C87" i="45" s="1"/>
  <c r="C88" i="45" s="1"/>
  <c r="C89" i="45" s="1"/>
  <c r="C90" i="45" s="1"/>
  <c r="C91" i="45" s="1"/>
  <c r="C92" i="45" s="1"/>
  <c r="C93" i="45" s="1"/>
  <c r="C94" i="45" s="1"/>
  <c r="C95" i="45" s="1"/>
  <c r="C96" i="45" s="1"/>
  <c r="C97" i="45" s="1"/>
  <c r="C98" i="45" s="1"/>
  <c r="C99" i="45" s="1"/>
  <c r="C100" i="45" s="1"/>
  <c r="C101" i="45" s="1"/>
  <c r="C102" i="45" s="1"/>
  <c r="C103" i="45" s="1"/>
  <c r="C104" i="45" s="1"/>
  <c r="C105" i="45" s="1"/>
  <c r="C106" i="45" s="1"/>
  <c r="C107" i="45" s="1"/>
  <c r="C108" i="45" s="1"/>
  <c r="C109" i="45" s="1"/>
  <c r="C110" i="45" s="1"/>
  <c r="C111" i="45" s="1"/>
  <c r="C112" i="45" s="1"/>
  <c r="C113" i="45" s="1"/>
  <c r="C114" i="45" s="1"/>
  <c r="C115" i="45" s="1"/>
  <c r="C116" i="45" s="1"/>
  <c r="C117" i="45" s="1"/>
  <c r="C118" i="45" s="1"/>
  <c r="C119" i="45" s="1"/>
  <c r="C120" i="45" s="1"/>
  <c r="C121" i="45" s="1"/>
  <c r="C122" i="45" s="1"/>
  <c r="C123" i="45" s="1"/>
  <c r="C124" i="45" s="1"/>
  <c r="C125" i="45" s="1"/>
  <c r="C126" i="45" s="1"/>
  <c r="C127" i="45" s="1"/>
  <c r="C128" i="45" s="1"/>
  <c r="C129" i="45" s="1"/>
  <c r="C130" i="45" s="1"/>
  <c r="C131" i="45" s="1"/>
  <c r="C132" i="45" s="1"/>
  <c r="C133" i="45" s="1"/>
  <c r="C134" i="45" s="1"/>
  <c r="C135" i="45" s="1"/>
  <c r="C136" i="45" s="1"/>
  <c r="C137" i="45" s="1"/>
  <c r="C138" i="45" s="1"/>
  <c r="C139" i="45" s="1"/>
  <c r="C140" i="45" s="1"/>
  <c r="E70" i="45"/>
  <c r="F70" i="45"/>
  <c r="G70" i="45"/>
  <c r="H70" i="45"/>
  <c r="I70" i="45"/>
  <c r="E71" i="45"/>
  <c r="F71" i="45"/>
  <c r="G71" i="45"/>
  <c r="H71" i="45"/>
  <c r="I71" i="45"/>
  <c r="E72" i="45"/>
  <c r="F72" i="45"/>
  <c r="G72" i="45"/>
  <c r="H72" i="45"/>
  <c r="I72" i="45"/>
  <c r="E73" i="45"/>
  <c r="F73" i="45"/>
  <c r="G73" i="45"/>
  <c r="H73" i="45"/>
  <c r="I73" i="45"/>
  <c r="E74" i="45"/>
  <c r="F74" i="45"/>
  <c r="G74" i="45"/>
  <c r="H74" i="45"/>
  <c r="I74" i="45"/>
  <c r="E75" i="45"/>
  <c r="F75" i="45"/>
  <c r="G75" i="45"/>
  <c r="H75" i="45"/>
  <c r="I75" i="45"/>
  <c r="E76" i="45"/>
  <c r="F76" i="45"/>
  <c r="G76" i="45"/>
  <c r="H76" i="45"/>
  <c r="I76" i="45"/>
  <c r="E77" i="45"/>
  <c r="F77" i="45"/>
  <c r="G77" i="45"/>
  <c r="H77" i="45"/>
  <c r="I77" i="45"/>
  <c r="E78" i="45"/>
  <c r="F78" i="45"/>
  <c r="G78" i="45"/>
  <c r="H78" i="45"/>
  <c r="I78" i="45"/>
  <c r="G6" i="21"/>
  <c r="G7" i="21"/>
  <c r="F6" i="21"/>
  <c r="F7" i="21"/>
  <c r="E6" i="21"/>
  <c r="E7" i="21"/>
  <c r="D6" i="21"/>
  <c r="D7" i="21"/>
  <c r="C6" i="21"/>
  <c r="C7" i="21"/>
  <c r="D4" i="21"/>
  <c r="E4" i="21"/>
  <c r="F4" i="21"/>
  <c r="G4" i="21"/>
  <c r="C4" i="21"/>
  <c r="F4" i="11"/>
  <c r="D4" i="11"/>
  <c r="C23" i="11"/>
  <c r="C4" i="11" s="1"/>
  <c r="H4" i="11"/>
  <c r="E4" i="11"/>
  <c r="G4" i="11"/>
  <c r="C4" i="17"/>
  <c r="D4" i="17"/>
  <c r="E4" i="17"/>
  <c r="F14" i="17" l="1"/>
  <c r="E14" i="17"/>
  <c r="H14" i="17"/>
  <c r="G14" i="17"/>
  <c r="C14" i="17"/>
  <c r="D14" i="17"/>
  <c r="E17" i="11"/>
  <c r="H17" i="11"/>
  <c r="D17" i="11"/>
  <c r="G17" i="11"/>
  <c r="F17" i="11"/>
  <c r="I41" i="17"/>
  <c r="H13" i="17"/>
  <c r="H9" i="17"/>
  <c r="H5" i="17"/>
  <c r="H12" i="17"/>
  <c r="H8" i="17"/>
  <c r="H11" i="17"/>
  <c r="H7" i="17"/>
  <c r="H10" i="17"/>
  <c r="H6" i="17"/>
  <c r="D11" i="21"/>
  <c r="H15" i="11"/>
  <c r="D15" i="11"/>
  <c r="G15" i="11"/>
  <c r="F15" i="11"/>
  <c r="E15" i="11"/>
  <c r="C47" i="17"/>
  <c r="C41" i="17"/>
  <c r="J24" i="11"/>
  <c r="F16" i="11"/>
  <c r="G14" i="11"/>
  <c r="E13" i="11"/>
  <c r="F12" i="11"/>
  <c r="D14" i="11"/>
  <c r="E16" i="11"/>
  <c r="F14" i="11"/>
  <c r="H13" i="11"/>
  <c r="D13" i="11"/>
  <c r="E12" i="11"/>
  <c r="H14" i="11"/>
  <c r="G12" i="11"/>
  <c r="H16" i="11"/>
  <c r="D16" i="11"/>
  <c r="E14" i="11"/>
  <c r="G13" i="11"/>
  <c r="H12" i="11"/>
  <c r="D12" i="11"/>
  <c r="G16" i="11"/>
  <c r="F13" i="11"/>
  <c r="F13" i="17"/>
  <c r="D12" i="17"/>
  <c r="F11" i="17"/>
  <c r="D10" i="17"/>
  <c r="D9" i="17"/>
  <c r="D8" i="17"/>
  <c r="F7" i="17"/>
  <c r="D6" i="17"/>
  <c r="F5" i="17"/>
  <c r="E13" i="17"/>
  <c r="G12" i="17"/>
  <c r="C10" i="17"/>
  <c r="G13" i="17"/>
  <c r="C13" i="17"/>
  <c r="E12" i="17"/>
  <c r="G11" i="17"/>
  <c r="C11" i="17"/>
  <c r="E10" i="17"/>
  <c r="E9" i="17"/>
  <c r="E8" i="17"/>
  <c r="G7" i="17"/>
  <c r="C7" i="17"/>
  <c r="E6" i="17"/>
  <c r="G5" i="17"/>
  <c r="C5" i="17"/>
  <c r="C12" i="17"/>
  <c r="E11" i="17"/>
  <c r="G10" i="17"/>
  <c r="D13" i="17"/>
  <c r="F12" i="17"/>
  <c r="F8" i="17"/>
  <c r="D5" i="17"/>
  <c r="D11" i="17"/>
  <c r="F10" i="17"/>
  <c r="G9" i="17"/>
  <c r="C8" i="17"/>
  <c r="G6" i="17"/>
  <c r="F6" i="17"/>
  <c r="C9" i="17"/>
  <c r="G8" i="17"/>
  <c r="C6" i="17"/>
  <c r="E5" i="17"/>
  <c r="E7" i="17"/>
  <c r="F9" i="17"/>
  <c r="D7" i="17"/>
  <c r="G11" i="21"/>
  <c r="F11" i="21"/>
  <c r="E11" i="21"/>
  <c r="C11" i="21"/>
  <c r="J29" i="11"/>
  <c r="J41" i="11"/>
  <c r="J38" i="11"/>
  <c r="J27" i="11"/>
  <c r="J31" i="11"/>
  <c r="J35" i="11"/>
  <c r="J39" i="11"/>
  <c r="J25" i="11"/>
  <c r="J33" i="11"/>
  <c r="J37" i="11"/>
  <c r="J26" i="11"/>
  <c r="J30" i="11"/>
  <c r="J34" i="11"/>
  <c r="J42" i="11"/>
  <c r="J28" i="11"/>
  <c r="J32" i="11"/>
  <c r="J36" i="11"/>
  <c r="J40" i="11"/>
  <c r="B4" i="17"/>
  <c r="G9" i="11"/>
  <c r="H6" i="11"/>
  <c r="G6" i="11"/>
  <c r="H10" i="11"/>
  <c r="H9" i="11"/>
  <c r="F10" i="11"/>
  <c r="G10" i="11"/>
  <c r="F9" i="11"/>
  <c r="H8" i="11"/>
  <c r="G8" i="11"/>
  <c r="F6" i="11"/>
  <c r="D11" i="11"/>
  <c r="H11" i="11"/>
  <c r="E11" i="11"/>
  <c r="F11" i="11"/>
  <c r="G11" i="11"/>
  <c r="F8" i="11"/>
  <c r="F5" i="11"/>
  <c r="H7" i="11"/>
  <c r="H5" i="11"/>
  <c r="G7" i="11"/>
  <c r="G5" i="11"/>
  <c r="F7" i="11"/>
  <c r="E10" i="11"/>
  <c r="D10" i="11"/>
  <c r="E9" i="11"/>
  <c r="D9" i="11"/>
  <c r="E8" i="11"/>
  <c r="D8" i="11"/>
  <c r="E7" i="11"/>
  <c r="D7" i="11"/>
  <c r="E6" i="11"/>
  <c r="D6" i="11"/>
  <c r="E5" i="11"/>
  <c r="D5" i="11"/>
  <c r="I14" i="17" l="1"/>
  <c r="I10" i="17"/>
  <c r="I9" i="17"/>
  <c r="I8" i="17"/>
  <c r="I12" i="17"/>
  <c r="I7" i="17"/>
  <c r="I13" i="17"/>
  <c r="I6" i="17"/>
  <c r="I5" i="17"/>
  <c r="I11" i="17"/>
  <c r="A43" i="25"/>
  <c r="V15" i="27" s="1"/>
  <c r="A40" i="17"/>
  <c r="A43" i="11"/>
  <c r="A24" i="11"/>
  <c r="A41" i="25"/>
  <c r="T15" i="27" s="1"/>
  <c r="A33" i="17"/>
  <c r="O15" i="23" s="1"/>
  <c r="A32" i="17"/>
  <c r="A25" i="17"/>
  <c r="A30" i="17"/>
  <c r="L15" i="23" s="1"/>
  <c r="A39" i="17"/>
  <c r="A35" i="17"/>
  <c r="A27" i="17"/>
  <c r="I15" i="23" s="1"/>
  <c r="A37" i="17"/>
  <c r="A36" i="17"/>
  <c r="A26" i="17"/>
  <c r="A22" i="17"/>
  <c r="D15" i="23" s="1"/>
  <c r="A28" i="17"/>
  <c r="J15" i="23" s="1"/>
  <c r="A21" i="17"/>
  <c r="A34" i="17"/>
  <c r="A29" i="17"/>
  <c r="A24" i="17"/>
  <c r="F15" i="23" s="1"/>
  <c r="A31" i="17"/>
  <c r="M15" i="23" s="1"/>
  <c r="A23" i="17"/>
  <c r="E15" i="23" s="1"/>
  <c r="A38" i="17"/>
  <c r="A29" i="25"/>
  <c r="H15" i="27" s="1"/>
  <c r="A34" i="25"/>
  <c r="M15" i="27" s="1"/>
  <c r="A35" i="25"/>
  <c r="N15" i="27" s="1"/>
  <c r="A31" i="25"/>
  <c r="J15" i="27" s="1"/>
  <c r="A33" i="25"/>
  <c r="L15" i="27" s="1"/>
  <c r="A25" i="25"/>
  <c r="D15" i="27" s="1"/>
  <c r="A42" i="25"/>
  <c r="U15" i="27" s="1"/>
  <c r="A30" i="25"/>
  <c r="I15" i="27" s="1"/>
  <c r="A26" i="25"/>
  <c r="E15" i="27" s="1"/>
  <c r="A28" i="25"/>
  <c r="G15" i="27" s="1"/>
  <c r="A37" i="25"/>
  <c r="P15" i="27" s="1"/>
  <c r="A40" i="25"/>
  <c r="S15" i="27" s="1"/>
  <c r="A36" i="25"/>
  <c r="O15" i="27" s="1"/>
  <c r="A24" i="25"/>
  <c r="A38" i="25"/>
  <c r="Q15" i="27" s="1"/>
  <c r="A39" i="25"/>
  <c r="R15" i="27" s="1"/>
  <c r="A27" i="25"/>
  <c r="F15" i="27" s="1"/>
  <c r="A32" i="25"/>
  <c r="K15" i="27" s="1"/>
  <c r="A32" i="11"/>
  <c r="A37" i="11"/>
  <c r="A30" i="11"/>
  <c r="A39" i="11"/>
  <c r="A28" i="11"/>
  <c r="A33" i="11"/>
  <c r="A25" i="11"/>
  <c r="A42" i="11"/>
  <c r="A35" i="11"/>
  <c r="A36" i="11"/>
  <c r="A41" i="11"/>
  <c r="A34" i="11"/>
  <c r="A26" i="11"/>
  <c r="A27" i="11"/>
  <c r="A40" i="11"/>
  <c r="A29" i="11"/>
  <c r="A38" i="11"/>
  <c r="A31" i="11"/>
  <c r="H18" i="25" l="1"/>
  <c r="H19" i="25" s="1"/>
  <c r="C15" i="23"/>
  <c r="H15" i="17"/>
  <c r="H16" i="17" s="1"/>
  <c r="K15" i="23"/>
  <c r="G15" i="23"/>
  <c r="P15" i="23"/>
  <c r="H15" i="23"/>
  <c r="N15" i="23"/>
  <c r="T15" i="23"/>
  <c r="R15" i="23"/>
  <c r="C15" i="27"/>
  <c r="C48" i="25"/>
  <c r="C49" i="25"/>
  <c r="F18" i="11"/>
  <c r="F19" i="11" s="1"/>
  <c r="E18" i="11"/>
  <c r="E19" i="11" s="1"/>
  <c r="D18" i="11"/>
  <c r="D19" i="11" s="1"/>
  <c r="S15" i="23"/>
  <c r="Q15" i="23"/>
  <c r="U15" i="23"/>
  <c r="V15" i="23"/>
  <c r="C46" i="17"/>
  <c r="C45" i="17"/>
  <c r="H18" i="11"/>
  <c r="H19" i="11" s="1"/>
  <c r="G18" i="11"/>
  <c r="G19" i="11" s="1"/>
  <c r="D15" i="17"/>
  <c r="D16" i="17" s="1"/>
  <c r="G15" i="17"/>
  <c r="G16" i="17" s="1"/>
  <c r="G18" i="25"/>
  <c r="G19" i="25" s="1"/>
  <c r="D18" i="25"/>
  <c r="D19" i="25" s="1"/>
  <c r="C18" i="25"/>
  <c r="F18" i="25"/>
  <c r="F19" i="25" s="1"/>
  <c r="E18" i="25"/>
  <c r="E19" i="25" s="1"/>
  <c r="F15" i="17"/>
  <c r="F16" i="17" s="1"/>
  <c r="E15" i="17"/>
  <c r="E16" i="17" s="1"/>
  <c r="C15" i="17"/>
  <c r="M5" i="23" l="1"/>
  <c r="M9" i="23"/>
  <c r="M8" i="23"/>
  <c r="N8" i="23" s="1"/>
  <c r="M6" i="23"/>
  <c r="N6" i="23" s="1"/>
  <c r="M10" i="23"/>
  <c r="N10" i="23" s="1"/>
  <c r="M7" i="23"/>
  <c r="I18" i="25"/>
  <c r="I15" i="17"/>
  <c r="N9" i="23"/>
  <c r="N7" i="23"/>
  <c r="C16" i="17"/>
  <c r="I16" i="17" s="1"/>
  <c r="C19" i="25"/>
  <c r="I19" i="25" s="1"/>
  <c r="P10" i="27"/>
  <c r="Q10" i="27" s="1"/>
  <c r="P7" i="27"/>
  <c r="Q7" i="27" s="1"/>
  <c r="P9" i="27"/>
  <c r="Q9" i="27" s="1"/>
  <c r="P6" i="27"/>
  <c r="Q6" i="27" s="1"/>
  <c r="P5" i="27"/>
  <c r="P8" i="27"/>
  <c r="Q8" i="27" s="1"/>
  <c r="M11" i="23" l="1"/>
  <c r="N5" i="23"/>
  <c r="N11" i="23" s="1"/>
  <c r="P11" i="27"/>
  <c r="Q5" i="27"/>
  <c r="Q11" i="27" s="1"/>
  <c r="K54" i="10" l="1"/>
  <c r="J54" i="10"/>
  <c r="I54" i="10"/>
  <c r="H54" i="10"/>
  <c r="G54" i="10"/>
  <c r="D54" i="10"/>
  <c r="C54" i="10"/>
  <c r="K53" i="10"/>
  <c r="J53" i="10"/>
  <c r="I53" i="10"/>
  <c r="H53" i="10"/>
  <c r="G53" i="10"/>
  <c r="D53" i="10"/>
  <c r="C53" i="10"/>
  <c r="K52" i="10"/>
  <c r="J52" i="10"/>
  <c r="I52" i="10"/>
  <c r="H52" i="10"/>
  <c r="G52" i="10"/>
  <c r="D52" i="10"/>
  <c r="C52" i="10"/>
  <c r="K51" i="10"/>
  <c r="J51" i="10"/>
  <c r="I51" i="10"/>
  <c r="H51" i="10"/>
  <c r="G51" i="10"/>
  <c r="D51" i="10"/>
  <c r="C51" i="10"/>
  <c r="K50" i="10"/>
  <c r="J50" i="10"/>
  <c r="I50" i="10"/>
  <c r="H50" i="10"/>
  <c r="G50" i="10"/>
  <c r="D50" i="10"/>
  <c r="C50" i="10"/>
  <c r="K49" i="10"/>
  <c r="J49" i="10"/>
  <c r="I49" i="10"/>
  <c r="H49" i="10"/>
  <c r="G49" i="10"/>
  <c r="D49" i="10"/>
  <c r="C49" i="10"/>
  <c r="K48" i="10"/>
  <c r="J48" i="10"/>
  <c r="I48" i="10"/>
  <c r="H48" i="10"/>
  <c r="G48" i="10"/>
  <c r="D48" i="10"/>
  <c r="C48" i="10"/>
  <c r="K47" i="10"/>
  <c r="J47" i="10"/>
  <c r="I47" i="10"/>
  <c r="H47" i="10"/>
  <c r="G47" i="10"/>
  <c r="D47" i="10"/>
  <c r="C47" i="10"/>
  <c r="K46" i="10"/>
  <c r="J46" i="10"/>
  <c r="I46" i="10"/>
  <c r="H46" i="10"/>
  <c r="G46" i="10"/>
  <c r="D46" i="10"/>
  <c r="C46" i="10"/>
  <c r="K45" i="10"/>
  <c r="J45" i="10"/>
  <c r="I45" i="10"/>
  <c r="H45" i="10"/>
  <c r="G45" i="10"/>
  <c r="D45" i="10"/>
  <c r="C45" i="10"/>
  <c r="K44" i="10"/>
  <c r="J44" i="10"/>
  <c r="I44" i="10"/>
  <c r="H44" i="10"/>
  <c r="G44" i="10"/>
  <c r="D44" i="10"/>
  <c r="C44" i="10"/>
  <c r="K43" i="10"/>
  <c r="J43" i="10"/>
  <c r="I43" i="10"/>
  <c r="H43" i="10"/>
  <c r="G43" i="10"/>
  <c r="D43" i="10"/>
  <c r="C43" i="10"/>
  <c r="K42" i="10"/>
  <c r="J42" i="10"/>
  <c r="I42" i="10"/>
  <c r="H42" i="10"/>
  <c r="G42" i="10"/>
  <c r="D42" i="10"/>
  <c r="C42" i="10"/>
  <c r="K41" i="10"/>
  <c r="J41" i="10"/>
  <c r="I41" i="10"/>
  <c r="H41" i="10"/>
  <c r="G41" i="10"/>
  <c r="D41" i="10"/>
  <c r="C41" i="10"/>
  <c r="K40" i="10"/>
  <c r="J40" i="10"/>
  <c r="I40" i="10"/>
  <c r="H40" i="10"/>
  <c r="G40" i="10"/>
  <c r="D40" i="10"/>
  <c r="C40" i="10"/>
  <c r="K39" i="10"/>
  <c r="J39" i="10"/>
  <c r="I39" i="10"/>
  <c r="H39" i="10"/>
  <c r="G39" i="10"/>
  <c r="D39" i="10"/>
  <c r="C39" i="10"/>
  <c r="K38" i="10"/>
  <c r="J38" i="10"/>
  <c r="I38" i="10"/>
  <c r="H38" i="10"/>
  <c r="G38" i="10"/>
  <c r="D38" i="10"/>
  <c r="C38" i="10"/>
  <c r="K37" i="10"/>
  <c r="J37" i="10"/>
  <c r="I37" i="10"/>
  <c r="H37" i="10"/>
  <c r="G37" i="10"/>
  <c r="D37" i="10"/>
  <c r="C37" i="10"/>
  <c r="K36" i="10"/>
  <c r="J36" i="10"/>
  <c r="I36" i="10"/>
  <c r="H36" i="10"/>
  <c r="G36" i="10"/>
  <c r="K35" i="10"/>
  <c r="J35" i="10"/>
  <c r="I35" i="10"/>
  <c r="H35" i="10"/>
  <c r="G35" i="10"/>
  <c r="D35" i="10"/>
  <c r="C35" i="10"/>
  <c r="K34" i="10"/>
  <c r="J34" i="10"/>
  <c r="I34" i="10"/>
  <c r="H34" i="10"/>
  <c r="G34" i="10"/>
  <c r="K33" i="10"/>
  <c r="J33" i="10"/>
  <c r="I33" i="10"/>
  <c r="H33" i="10"/>
  <c r="G33" i="10"/>
  <c r="D33" i="10"/>
  <c r="C33" i="10"/>
  <c r="K32" i="10"/>
  <c r="J32" i="10"/>
  <c r="I32" i="10"/>
  <c r="H32" i="10"/>
  <c r="G32" i="10"/>
  <c r="K31" i="10"/>
  <c r="J31" i="10"/>
  <c r="I31" i="10"/>
  <c r="H31" i="10"/>
  <c r="G31" i="10"/>
  <c r="D31" i="10"/>
  <c r="C31" i="10"/>
  <c r="K30" i="10"/>
  <c r="J30" i="10"/>
  <c r="I30" i="10"/>
  <c r="H30" i="10"/>
  <c r="G30" i="10"/>
  <c r="K29" i="10"/>
  <c r="J29" i="10"/>
  <c r="I29" i="10"/>
  <c r="H29" i="10"/>
  <c r="G29" i="10"/>
  <c r="D29" i="10"/>
  <c r="C29" i="10"/>
  <c r="K28" i="10"/>
  <c r="J28" i="10"/>
  <c r="I28" i="10"/>
  <c r="H28" i="10"/>
  <c r="G28" i="10"/>
  <c r="D28" i="10"/>
  <c r="C28" i="10"/>
  <c r="K27" i="10"/>
  <c r="J27" i="10"/>
  <c r="I27" i="10"/>
  <c r="H27" i="10"/>
  <c r="G27" i="10"/>
  <c r="D27" i="10"/>
  <c r="C27" i="10"/>
  <c r="K26" i="10"/>
  <c r="J26" i="10"/>
  <c r="I26" i="10"/>
  <c r="H26" i="10"/>
  <c r="G26" i="10"/>
  <c r="D26" i="10"/>
  <c r="C26" i="10"/>
  <c r="K25" i="10"/>
  <c r="J25" i="10"/>
  <c r="I25" i="10"/>
  <c r="H25" i="10"/>
  <c r="G25" i="10"/>
  <c r="D25" i="10"/>
  <c r="C25" i="10"/>
  <c r="K24" i="10"/>
  <c r="J24" i="10"/>
  <c r="I24" i="10"/>
  <c r="H24" i="10"/>
  <c r="G24" i="10"/>
  <c r="D24" i="10"/>
  <c r="C24" i="10"/>
  <c r="K23" i="10"/>
  <c r="J23" i="10"/>
  <c r="I23" i="10"/>
  <c r="H23" i="10"/>
  <c r="G23" i="10"/>
  <c r="D23" i="10"/>
  <c r="C23" i="10"/>
  <c r="K22" i="10"/>
  <c r="J22" i="10"/>
  <c r="I22" i="10"/>
  <c r="H22" i="10"/>
  <c r="G22" i="10"/>
  <c r="D22" i="10"/>
  <c r="C22" i="10"/>
  <c r="K21" i="10"/>
  <c r="J21" i="10"/>
  <c r="I21" i="10"/>
  <c r="H21" i="10"/>
  <c r="G21" i="10"/>
  <c r="D21" i="10"/>
  <c r="C21" i="10"/>
  <c r="K20" i="10"/>
  <c r="J20" i="10"/>
  <c r="I20" i="10"/>
  <c r="H20" i="10"/>
  <c r="G20" i="10"/>
  <c r="D20" i="10"/>
  <c r="C20" i="10"/>
  <c r="K19" i="10"/>
  <c r="J19" i="10"/>
  <c r="I19" i="10"/>
  <c r="H19" i="10"/>
  <c r="G19" i="10"/>
  <c r="D19" i="10"/>
  <c r="C19" i="10"/>
  <c r="K18" i="10"/>
  <c r="J18" i="10"/>
  <c r="I18" i="10"/>
  <c r="H18" i="10"/>
  <c r="G18" i="10"/>
  <c r="D18" i="10"/>
  <c r="C18" i="10"/>
  <c r="K17" i="10"/>
  <c r="J17" i="10"/>
  <c r="I17" i="10"/>
  <c r="H17" i="10"/>
  <c r="G17" i="10"/>
  <c r="D17" i="10"/>
  <c r="C17" i="10"/>
  <c r="K16" i="10"/>
  <c r="J16" i="10"/>
  <c r="I16" i="10"/>
  <c r="H16" i="10"/>
  <c r="G16" i="10"/>
  <c r="D16" i="10"/>
  <c r="C16" i="10"/>
  <c r="K15" i="10"/>
  <c r="J15" i="10"/>
  <c r="I15" i="10"/>
  <c r="H15" i="10"/>
  <c r="G15" i="10"/>
  <c r="D15" i="10"/>
  <c r="C15" i="10"/>
  <c r="K14" i="10"/>
  <c r="J14" i="10"/>
  <c r="I14" i="10"/>
  <c r="H14" i="10"/>
  <c r="G14" i="10"/>
  <c r="D14" i="10"/>
  <c r="C14" i="10"/>
  <c r="K13" i="10"/>
  <c r="J13" i="10"/>
  <c r="I13" i="10"/>
  <c r="H13" i="10"/>
  <c r="G13" i="10"/>
  <c r="D13" i="10"/>
  <c r="C13" i="10"/>
  <c r="K12" i="10"/>
  <c r="J12" i="10"/>
  <c r="I12" i="10"/>
  <c r="H12" i="10"/>
  <c r="G12" i="10"/>
  <c r="D12" i="10"/>
  <c r="C12" i="10"/>
  <c r="K11" i="10"/>
  <c r="J11" i="10"/>
  <c r="I11" i="10"/>
  <c r="H11" i="10"/>
  <c r="G11" i="10"/>
  <c r="D11" i="10"/>
  <c r="C11" i="10"/>
  <c r="K10" i="10"/>
  <c r="J10" i="10"/>
  <c r="I10" i="10"/>
  <c r="H10" i="10"/>
  <c r="G10" i="10"/>
  <c r="D10" i="10"/>
  <c r="C10" i="10"/>
  <c r="K9" i="10"/>
  <c r="J9" i="10"/>
  <c r="I9" i="10"/>
  <c r="H9" i="10"/>
  <c r="G9" i="10"/>
  <c r="D9" i="10"/>
  <c r="C9" i="10"/>
  <c r="K8" i="10"/>
  <c r="J8" i="10"/>
  <c r="I8" i="10"/>
  <c r="H8" i="10"/>
  <c r="G8" i="10"/>
  <c r="D8" i="10"/>
  <c r="C8" i="10"/>
  <c r="K7" i="10"/>
  <c r="J7" i="10"/>
  <c r="I7" i="10"/>
  <c r="H7" i="10"/>
  <c r="G7" i="10"/>
  <c r="D7" i="10"/>
  <c r="C7" i="10"/>
  <c r="D6" i="10"/>
  <c r="C6" i="10"/>
  <c r="E6" i="10" l="1"/>
  <c r="I6" i="10"/>
  <c r="E2437" i="10" s="1"/>
  <c r="E28" i="10"/>
  <c r="E37" i="10"/>
  <c r="E50" i="10"/>
  <c r="J6" i="10"/>
  <c r="F2437" i="10" s="1"/>
  <c r="E12" i="10"/>
  <c r="E14" i="10"/>
  <c r="E21" i="10"/>
  <c r="E23" i="10"/>
  <c r="E33" i="10"/>
  <c r="E36" i="10"/>
  <c r="E41" i="10"/>
  <c r="E43" i="10"/>
  <c r="E45" i="10"/>
  <c r="E52" i="10"/>
  <c r="E54" i="10"/>
  <c r="E10" i="10"/>
  <c r="E46" i="10"/>
  <c r="G6" i="10"/>
  <c r="C2437" i="10" s="1"/>
  <c r="K6" i="10"/>
  <c r="G2437" i="10" s="1"/>
  <c r="E9" i="10"/>
  <c r="E16" i="10"/>
  <c r="E25" i="10"/>
  <c r="E27" i="10"/>
  <c r="E30" i="10"/>
  <c r="E35" i="10"/>
  <c r="E38" i="10"/>
  <c r="E40" i="10"/>
  <c r="E47" i="10"/>
  <c r="E49" i="10"/>
  <c r="E8" i="10"/>
  <c r="E17" i="10"/>
  <c r="E19" i="10"/>
  <c r="E26" i="10"/>
  <c r="E31" i="10"/>
  <c r="E34" i="10"/>
  <c r="E39" i="10"/>
  <c r="E48" i="10"/>
  <c r="E7" i="10"/>
  <c r="E18" i="10"/>
  <c r="H6" i="10"/>
  <c r="D2437" i="10" s="1"/>
  <c r="E11" i="10"/>
  <c r="E13" i="10"/>
  <c r="E15" i="10"/>
  <c r="E20" i="10"/>
  <c r="E22" i="10"/>
  <c r="E24" i="10"/>
  <c r="E29" i="10"/>
  <c r="E32" i="10"/>
  <c r="E42" i="10"/>
  <c r="E44" i="10"/>
  <c r="E51" i="10"/>
  <c r="E53" i="10"/>
  <c r="C30" i="10"/>
  <c r="C32" i="10"/>
  <c r="C34" i="10"/>
  <c r="C36" i="10"/>
  <c r="D30" i="10"/>
  <c r="D32" i="10"/>
  <c r="D34" i="10"/>
  <c r="D36" i="10"/>
  <c r="F40" i="10" l="1"/>
  <c r="F9" i="10"/>
  <c r="F21" i="10"/>
  <c r="F6" i="10"/>
  <c r="F33" i="10"/>
  <c r="F14" i="10"/>
  <c r="F52" i="10"/>
  <c r="F41" i="10"/>
  <c r="F17" i="10"/>
  <c r="F13" i="10"/>
  <c r="F45" i="10"/>
  <c r="F23" i="10"/>
  <c r="F7" i="10"/>
  <c r="F42" i="10"/>
  <c r="F38" i="10"/>
  <c r="F35" i="10"/>
  <c r="F22" i="10"/>
  <c r="F27" i="10"/>
  <c r="F34" i="10"/>
  <c r="F31" i="10"/>
  <c r="F32" i="10"/>
  <c r="F43" i="10"/>
  <c r="F39" i="10"/>
  <c r="F18" i="10"/>
  <c r="F12" i="10"/>
  <c r="F24" i="10"/>
  <c r="F26" i="10"/>
  <c r="F51" i="10"/>
  <c r="F36" i="10"/>
  <c r="F10" i="10"/>
  <c r="F44" i="10"/>
  <c r="F11" i="10"/>
  <c r="F16" i="10"/>
  <c r="F47" i="10"/>
  <c r="F15" i="10"/>
  <c r="F20" i="10"/>
  <c r="F48" i="10"/>
  <c r="F49" i="10"/>
  <c r="F37" i="10"/>
  <c r="F8" i="10"/>
  <c r="F29" i="10"/>
  <c r="F50" i="10"/>
  <c r="F46" i="10"/>
  <c r="F19" i="10"/>
  <c r="F28" i="10"/>
  <c r="F53" i="10"/>
  <c r="F25" i="10"/>
  <c r="F30" i="10"/>
  <c r="F54" i="10"/>
  <c r="K2434" i="10" l="1"/>
  <c r="J2434" i="10"/>
  <c r="I2434" i="10"/>
  <c r="H2434" i="10"/>
  <c r="G2434" i="10"/>
  <c r="K2433" i="10"/>
  <c r="J2433" i="10"/>
  <c r="I2433" i="10"/>
  <c r="H2433" i="10"/>
  <c r="G2433" i="10"/>
  <c r="K2432" i="10"/>
  <c r="J2432" i="10"/>
  <c r="I2432" i="10"/>
  <c r="H2432" i="10"/>
  <c r="G2432" i="10"/>
  <c r="K2431" i="10"/>
  <c r="J2431" i="10"/>
  <c r="I2431" i="10"/>
  <c r="H2431" i="10"/>
  <c r="G2431" i="10"/>
  <c r="K2430" i="10"/>
  <c r="J2430" i="10"/>
  <c r="I2430" i="10"/>
  <c r="H2430" i="10"/>
  <c r="G2430" i="10"/>
  <c r="K2429" i="10"/>
  <c r="J2429" i="10"/>
  <c r="I2429" i="10"/>
  <c r="H2429" i="10"/>
  <c r="G2429" i="10"/>
  <c r="K2428" i="10"/>
  <c r="J2428" i="10"/>
  <c r="I2428" i="10"/>
  <c r="H2428" i="10"/>
  <c r="G2428" i="10"/>
  <c r="K2427" i="10"/>
  <c r="J2427" i="10"/>
  <c r="I2427" i="10"/>
  <c r="H2427" i="10"/>
  <c r="G2427" i="10"/>
  <c r="K2426" i="10"/>
  <c r="J2426" i="10"/>
  <c r="I2426" i="10"/>
  <c r="H2426" i="10"/>
  <c r="G2426" i="10"/>
  <c r="K2425" i="10"/>
  <c r="J2425" i="10"/>
  <c r="I2425" i="10"/>
  <c r="H2425" i="10"/>
  <c r="G2425" i="10"/>
  <c r="K2424" i="10"/>
  <c r="J2424" i="10"/>
  <c r="I2424" i="10"/>
  <c r="H2424" i="10"/>
  <c r="G2424" i="10"/>
  <c r="K2423" i="10"/>
  <c r="J2423" i="10"/>
  <c r="I2423" i="10"/>
  <c r="H2423" i="10"/>
  <c r="G2423" i="10"/>
  <c r="K2422" i="10"/>
  <c r="J2422" i="10"/>
  <c r="I2422" i="10"/>
  <c r="H2422" i="10"/>
  <c r="G2422" i="10"/>
  <c r="K2421" i="10"/>
  <c r="J2421" i="10"/>
  <c r="I2421" i="10"/>
  <c r="H2421" i="10"/>
  <c r="G2421" i="10"/>
  <c r="K2420" i="10"/>
  <c r="J2420" i="10"/>
  <c r="I2420" i="10"/>
  <c r="H2420" i="10"/>
  <c r="G2420" i="10"/>
  <c r="K2419" i="10"/>
  <c r="J2419" i="10"/>
  <c r="I2419" i="10"/>
  <c r="H2419" i="10"/>
  <c r="G2419" i="10"/>
  <c r="K2418" i="10"/>
  <c r="J2418" i="10"/>
  <c r="I2418" i="10"/>
  <c r="H2418" i="10"/>
  <c r="G2418" i="10"/>
  <c r="K2417" i="10"/>
  <c r="J2417" i="10"/>
  <c r="I2417" i="10"/>
  <c r="H2417" i="10"/>
  <c r="G2417" i="10"/>
  <c r="K2416" i="10"/>
  <c r="J2416" i="10"/>
  <c r="I2416" i="10"/>
  <c r="H2416" i="10"/>
  <c r="G2416" i="10"/>
  <c r="K2415" i="10"/>
  <c r="J2415" i="10"/>
  <c r="I2415" i="10"/>
  <c r="H2415" i="10"/>
  <c r="G2415" i="10"/>
  <c r="K2414" i="10"/>
  <c r="J2414" i="10"/>
  <c r="I2414" i="10"/>
  <c r="H2414" i="10"/>
  <c r="G2414" i="10"/>
  <c r="K2413" i="10"/>
  <c r="J2413" i="10"/>
  <c r="I2413" i="10"/>
  <c r="H2413" i="10"/>
  <c r="G2413" i="10"/>
  <c r="K2412" i="10"/>
  <c r="J2412" i="10"/>
  <c r="I2412" i="10"/>
  <c r="H2412" i="10"/>
  <c r="G2412" i="10"/>
  <c r="K2411" i="10"/>
  <c r="J2411" i="10"/>
  <c r="I2411" i="10"/>
  <c r="H2411" i="10"/>
  <c r="G2411" i="10"/>
  <c r="K2410" i="10"/>
  <c r="J2410" i="10"/>
  <c r="I2410" i="10"/>
  <c r="H2410" i="10"/>
  <c r="G2410" i="10"/>
  <c r="K2409" i="10"/>
  <c r="J2409" i="10"/>
  <c r="I2409" i="10"/>
  <c r="H2409" i="10"/>
  <c r="G2409" i="10"/>
  <c r="K2408" i="10"/>
  <c r="J2408" i="10"/>
  <c r="I2408" i="10"/>
  <c r="H2408" i="10"/>
  <c r="G2408" i="10"/>
  <c r="K2407" i="10"/>
  <c r="J2407" i="10"/>
  <c r="I2407" i="10"/>
  <c r="H2407" i="10"/>
  <c r="G2407" i="10"/>
  <c r="K2406" i="10"/>
  <c r="J2406" i="10"/>
  <c r="I2406" i="10"/>
  <c r="H2406" i="10"/>
  <c r="G2406" i="10"/>
  <c r="K2405" i="10"/>
  <c r="J2405" i="10"/>
  <c r="I2405" i="10"/>
  <c r="H2405" i="10"/>
  <c r="G2405" i="10"/>
  <c r="K2404" i="10"/>
  <c r="J2404" i="10"/>
  <c r="I2404" i="10"/>
  <c r="H2404" i="10"/>
  <c r="G2404" i="10"/>
  <c r="K2403" i="10"/>
  <c r="J2403" i="10"/>
  <c r="I2403" i="10"/>
  <c r="H2403" i="10"/>
  <c r="G2403" i="10"/>
  <c r="K2402" i="10"/>
  <c r="J2402" i="10"/>
  <c r="I2402" i="10"/>
  <c r="H2402" i="10"/>
  <c r="G2402" i="10"/>
  <c r="K2401" i="10"/>
  <c r="J2401" i="10"/>
  <c r="I2401" i="10"/>
  <c r="H2401" i="10"/>
  <c r="G2401" i="10"/>
  <c r="K2400" i="10"/>
  <c r="J2400" i="10"/>
  <c r="I2400" i="10"/>
  <c r="H2400" i="10"/>
  <c r="G2400" i="10"/>
  <c r="K2399" i="10"/>
  <c r="J2399" i="10"/>
  <c r="I2399" i="10"/>
  <c r="H2399" i="10"/>
  <c r="G2399" i="10"/>
  <c r="K2398" i="10"/>
  <c r="J2398" i="10"/>
  <c r="I2398" i="10"/>
  <c r="H2398" i="10"/>
  <c r="G2398" i="10"/>
  <c r="K2397" i="10"/>
  <c r="J2397" i="10"/>
  <c r="I2397" i="10"/>
  <c r="H2397" i="10"/>
  <c r="G2397" i="10"/>
  <c r="K2396" i="10"/>
  <c r="J2396" i="10"/>
  <c r="I2396" i="10"/>
  <c r="H2396" i="10"/>
  <c r="G2396" i="10"/>
  <c r="K2395" i="10"/>
  <c r="J2395" i="10"/>
  <c r="I2395" i="10"/>
  <c r="H2395" i="10"/>
  <c r="G2395" i="10"/>
  <c r="K2394" i="10"/>
  <c r="J2394" i="10"/>
  <c r="I2394" i="10"/>
  <c r="H2394" i="10"/>
  <c r="G2394" i="10"/>
  <c r="K2393" i="10"/>
  <c r="J2393" i="10"/>
  <c r="I2393" i="10"/>
  <c r="H2393" i="10"/>
  <c r="G2393" i="10"/>
  <c r="K2392" i="10"/>
  <c r="J2392" i="10"/>
  <c r="I2392" i="10"/>
  <c r="H2392" i="10"/>
  <c r="G2392" i="10"/>
  <c r="K2391" i="10"/>
  <c r="J2391" i="10"/>
  <c r="I2391" i="10"/>
  <c r="H2391" i="10"/>
  <c r="G2391" i="10"/>
  <c r="K2390" i="10"/>
  <c r="J2390" i="10"/>
  <c r="I2390" i="10"/>
  <c r="H2390" i="10"/>
  <c r="G2390" i="10"/>
  <c r="K2389" i="10"/>
  <c r="J2389" i="10"/>
  <c r="I2389" i="10"/>
  <c r="H2389" i="10"/>
  <c r="G2389" i="10"/>
  <c r="K2388" i="10"/>
  <c r="J2388" i="10"/>
  <c r="I2388" i="10"/>
  <c r="H2388" i="10"/>
  <c r="G2388" i="10"/>
  <c r="K2387" i="10"/>
  <c r="J2387" i="10"/>
  <c r="I2387" i="10"/>
  <c r="H2387" i="10"/>
  <c r="G2387" i="10"/>
  <c r="K2386" i="10"/>
  <c r="J2386" i="10"/>
  <c r="I2386" i="10"/>
  <c r="H2386" i="10"/>
  <c r="G2386" i="10"/>
  <c r="K2385" i="10"/>
  <c r="J2385" i="10"/>
  <c r="I2385" i="10"/>
  <c r="H2385" i="10"/>
  <c r="G2385" i="10"/>
  <c r="K2384" i="10"/>
  <c r="J2384" i="10"/>
  <c r="I2384" i="10"/>
  <c r="H2384" i="10"/>
  <c r="G2384" i="10"/>
  <c r="K2383" i="10"/>
  <c r="J2383" i="10"/>
  <c r="I2383" i="10"/>
  <c r="H2383" i="10"/>
  <c r="G2383" i="10"/>
  <c r="K2382" i="10"/>
  <c r="J2382" i="10"/>
  <c r="I2382" i="10"/>
  <c r="H2382" i="10"/>
  <c r="G2382" i="10"/>
  <c r="K2381" i="10"/>
  <c r="J2381" i="10"/>
  <c r="I2381" i="10"/>
  <c r="H2381" i="10"/>
  <c r="G2381" i="10"/>
  <c r="K2380" i="10"/>
  <c r="J2380" i="10"/>
  <c r="I2380" i="10"/>
  <c r="H2380" i="10"/>
  <c r="G2380" i="10"/>
  <c r="K2379" i="10"/>
  <c r="J2379" i="10"/>
  <c r="I2379" i="10"/>
  <c r="H2379" i="10"/>
  <c r="G2379" i="10"/>
  <c r="K2378" i="10"/>
  <c r="J2378" i="10"/>
  <c r="I2378" i="10"/>
  <c r="H2378" i="10"/>
  <c r="G2378" i="10"/>
  <c r="K2377" i="10"/>
  <c r="J2377" i="10"/>
  <c r="I2377" i="10"/>
  <c r="H2377" i="10"/>
  <c r="G2377" i="10"/>
  <c r="K2376" i="10"/>
  <c r="J2376" i="10"/>
  <c r="I2376" i="10"/>
  <c r="H2376" i="10"/>
  <c r="G2376" i="10"/>
  <c r="K2375" i="10"/>
  <c r="J2375" i="10"/>
  <c r="I2375" i="10"/>
  <c r="H2375" i="10"/>
  <c r="G2375" i="10"/>
  <c r="K2374" i="10"/>
  <c r="J2374" i="10"/>
  <c r="I2374" i="10"/>
  <c r="H2374" i="10"/>
  <c r="G2374" i="10"/>
  <c r="K2373" i="10"/>
  <c r="J2373" i="10"/>
  <c r="I2373" i="10"/>
  <c r="H2373" i="10"/>
  <c r="G2373" i="10"/>
  <c r="K2372" i="10"/>
  <c r="J2372" i="10"/>
  <c r="I2372" i="10"/>
  <c r="H2372" i="10"/>
  <c r="G2372" i="10"/>
  <c r="K2371" i="10"/>
  <c r="J2371" i="10"/>
  <c r="I2371" i="10"/>
  <c r="H2371" i="10"/>
  <c r="G2371" i="10"/>
  <c r="K2370" i="10"/>
  <c r="J2370" i="10"/>
  <c r="I2370" i="10"/>
  <c r="H2370" i="10"/>
  <c r="G2370" i="10"/>
  <c r="K2369" i="10"/>
  <c r="J2369" i="10"/>
  <c r="I2369" i="10"/>
  <c r="H2369" i="10"/>
  <c r="G2369" i="10"/>
  <c r="K2368" i="10"/>
  <c r="J2368" i="10"/>
  <c r="I2368" i="10"/>
  <c r="H2368" i="10"/>
  <c r="G2368" i="10"/>
  <c r="K2367" i="10"/>
  <c r="J2367" i="10"/>
  <c r="I2367" i="10"/>
  <c r="H2367" i="10"/>
  <c r="G2367" i="10"/>
  <c r="K2366" i="10"/>
  <c r="J2366" i="10"/>
  <c r="I2366" i="10"/>
  <c r="H2366" i="10"/>
  <c r="G2366" i="10"/>
  <c r="K2365" i="10"/>
  <c r="J2365" i="10"/>
  <c r="I2365" i="10"/>
  <c r="H2365" i="10"/>
  <c r="G2365" i="10"/>
  <c r="K2364" i="10"/>
  <c r="J2364" i="10"/>
  <c r="I2364" i="10"/>
  <c r="H2364" i="10"/>
  <c r="G2364" i="10"/>
  <c r="K2363" i="10"/>
  <c r="J2363" i="10"/>
  <c r="I2363" i="10"/>
  <c r="H2363" i="10"/>
  <c r="G2363" i="10"/>
  <c r="K2362" i="10"/>
  <c r="J2362" i="10"/>
  <c r="I2362" i="10"/>
  <c r="H2362" i="10"/>
  <c r="G2362" i="10"/>
  <c r="K2361" i="10"/>
  <c r="J2361" i="10"/>
  <c r="I2361" i="10"/>
  <c r="H2361" i="10"/>
  <c r="G2361" i="10"/>
  <c r="K2360" i="10"/>
  <c r="J2360" i="10"/>
  <c r="I2360" i="10"/>
  <c r="H2360" i="10"/>
  <c r="G2360" i="10"/>
  <c r="K2359" i="10"/>
  <c r="J2359" i="10"/>
  <c r="I2359" i="10"/>
  <c r="H2359" i="10"/>
  <c r="G2359" i="10"/>
  <c r="K2358" i="10"/>
  <c r="J2358" i="10"/>
  <c r="I2358" i="10"/>
  <c r="H2358" i="10"/>
  <c r="G2358" i="10"/>
  <c r="K2357" i="10"/>
  <c r="J2357" i="10"/>
  <c r="I2357" i="10"/>
  <c r="H2357" i="10"/>
  <c r="G2357" i="10"/>
  <c r="K2356" i="10"/>
  <c r="J2356" i="10"/>
  <c r="I2356" i="10"/>
  <c r="H2356" i="10"/>
  <c r="G2356" i="10"/>
  <c r="K2355" i="10"/>
  <c r="J2355" i="10"/>
  <c r="I2355" i="10"/>
  <c r="H2355" i="10"/>
  <c r="G2355" i="10"/>
  <c r="K2354" i="10"/>
  <c r="J2354" i="10"/>
  <c r="I2354" i="10"/>
  <c r="H2354" i="10"/>
  <c r="G2354" i="10"/>
  <c r="K2353" i="10"/>
  <c r="J2353" i="10"/>
  <c r="I2353" i="10"/>
  <c r="H2353" i="10"/>
  <c r="G2353" i="10"/>
  <c r="K2352" i="10"/>
  <c r="J2352" i="10"/>
  <c r="I2352" i="10"/>
  <c r="H2352" i="10"/>
  <c r="G2352" i="10"/>
  <c r="K2351" i="10"/>
  <c r="J2351" i="10"/>
  <c r="I2351" i="10"/>
  <c r="H2351" i="10"/>
  <c r="G2351" i="10"/>
  <c r="K2350" i="10"/>
  <c r="J2350" i="10"/>
  <c r="I2350" i="10"/>
  <c r="H2350" i="10"/>
  <c r="G2350" i="10"/>
  <c r="K2349" i="10"/>
  <c r="J2349" i="10"/>
  <c r="I2349" i="10"/>
  <c r="H2349" i="10"/>
  <c r="G2349" i="10"/>
  <c r="K2348" i="10"/>
  <c r="J2348" i="10"/>
  <c r="I2348" i="10"/>
  <c r="H2348" i="10"/>
  <c r="G2348" i="10"/>
  <c r="K2347" i="10"/>
  <c r="J2347" i="10"/>
  <c r="I2347" i="10"/>
  <c r="H2347" i="10"/>
  <c r="G2347" i="10"/>
  <c r="K2346" i="10"/>
  <c r="J2346" i="10"/>
  <c r="I2346" i="10"/>
  <c r="H2346" i="10"/>
  <c r="G2346" i="10"/>
  <c r="K2345" i="10"/>
  <c r="J2345" i="10"/>
  <c r="I2345" i="10"/>
  <c r="H2345" i="10"/>
  <c r="G2345" i="10"/>
  <c r="K2344" i="10"/>
  <c r="J2344" i="10"/>
  <c r="I2344" i="10"/>
  <c r="H2344" i="10"/>
  <c r="G2344" i="10"/>
  <c r="K2343" i="10"/>
  <c r="J2343" i="10"/>
  <c r="I2343" i="10"/>
  <c r="H2343" i="10"/>
  <c r="G2343" i="10"/>
  <c r="K2342" i="10"/>
  <c r="J2342" i="10"/>
  <c r="I2342" i="10"/>
  <c r="H2342" i="10"/>
  <c r="G2342" i="10"/>
  <c r="K2341" i="10"/>
  <c r="J2341" i="10"/>
  <c r="I2341" i="10"/>
  <c r="H2341" i="10"/>
  <c r="G2341" i="10"/>
  <c r="K2340" i="10"/>
  <c r="J2340" i="10"/>
  <c r="I2340" i="10"/>
  <c r="H2340" i="10"/>
  <c r="G2340" i="10"/>
  <c r="K2339" i="10"/>
  <c r="J2339" i="10"/>
  <c r="I2339" i="10"/>
  <c r="H2339" i="10"/>
  <c r="G2339" i="10"/>
  <c r="K2338" i="10"/>
  <c r="J2338" i="10"/>
  <c r="I2338" i="10"/>
  <c r="H2338" i="10"/>
  <c r="G2338" i="10"/>
  <c r="K2337" i="10"/>
  <c r="J2337" i="10"/>
  <c r="I2337" i="10"/>
  <c r="H2337" i="10"/>
  <c r="G2337" i="10"/>
  <c r="K2336" i="10"/>
  <c r="J2336" i="10"/>
  <c r="I2336" i="10"/>
  <c r="H2336" i="10"/>
  <c r="G2336" i="10"/>
  <c r="K2335" i="10"/>
  <c r="J2335" i="10"/>
  <c r="I2335" i="10"/>
  <c r="H2335" i="10"/>
  <c r="G2335" i="10"/>
  <c r="K2334" i="10"/>
  <c r="J2334" i="10"/>
  <c r="I2334" i="10"/>
  <c r="H2334" i="10"/>
  <c r="G2334" i="10"/>
  <c r="K2333" i="10"/>
  <c r="J2333" i="10"/>
  <c r="I2333" i="10"/>
  <c r="H2333" i="10"/>
  <c r="G2333" i="10"/>
  <c r="K2332" i="10"/>
  <c r="J2332" i="10"/>
  <c r="I2332" i="10"/>
  <c r="H2332" i="10"/>
  <c r="G2332" i="10"/>
  <c r="K2331" i="10"/>
  <c r="J2331" i="10"/>
  <c r="I2331" i="10"/>
  <c r="H2331" i="10"/>
  <c r="G2331" i="10"/>
  <c r="K2330" i="10"/>
  <c r="J2330" i="10"/>
  <c r="I2330" i="10"/>
  <c r="H2330" i="10"/>
  <c r="G2330" i="10"/>
  <c r="K2329" i="10"/>
  <c r="J2329" i="10"/>
  <c r="I2329" i="10"/>
  <c r="H2329" i="10"/>
  <c r="G2329" i="10"/>
  <c r="K2328" i="10"/>
  <c r="J2328" i="10"/>
  <c r="I2328" i="10"/>
  <c r="H2328" i="10"/>
  <c r="G2328" i="10"/>
  <c r="K2327" i="10"/>
  <c r="J2327" i="10"/>
  <c r="I2327" i="10"/>
  <c r="H2327" i="10"/>
  <c r="G2327" i="10"/>
  <c r="K2326" i="10"/>
  <c r="J2326" i="10"/>
  <c r="I2326" i="10"/>
  <c r="H2326" i="10"/>
  <c r="G2326" i="10"/>
  <c r="K2325" i="10"/>
  <c r="J2325" i="10"/>
  <c r="I2325" i="10"/>
  <c r="H2325" i="10"/>
  <c r="G2325" i="10"/>
  <c r="K2324" i="10"/>
  <c r="J2324" i="10"/>
  <c r="I2324" i="10"/>
  <c r="H2324" i="10"/>
  <c r="G2324" i="10"/>
  <c r="K2323" i="10"/>
  <c r="J2323" i="10"/>
  <c r="I2323" i="10"/>
  <c r="H2323" i="10"/>
  <c r="G2323" i="10"/>
  <c r="K2322" i="10"/>
  <c r="J2322" i="10"/>
  <c r="I2322" i="10"/>
  <c r="H2322" i="10"/>
  <c r="G2322" i="10"/>
  <c r="K2321" i="10"/>
  <c r="J2321" i="10"/>
  <c r="I2321" i="10"/>
  <c r="H2321" i="10"/>
  <c r="G2321" i="10"/>
  <c r="K2320" i="10"/>
  <c r="J2320" i="10"/>
  <c r="I2320" i="10"/>
  <c r="H2320" i="10"/>
  <c r="G2320" i="10"/>
  <c r="K2319" i="10"/>
  <c r="J2319" i="10"/>
  <c r="I2319" i="10"/>
  <c r="H2319" i="10"/>
  <c r="G2319" i="10"/>
  <c r="K2318" i="10"/>
  <c r="J2318" i="10"/>
  <c r="I2318" i="10"/>
  <c r="H2318" i="10"/>
  <c r="G2318" i="10"/>
  <c r="K2317" i="10"/>
  <c r="J2317" i="10"/>
  <c r="I2317" i="10"/>
  <c r="H2317" i="10"/>
  <c r="G2317" i="10"/>
  <c r="K2316" i="10"/>
  <c r="J2316" i="10"/>
  <c r="I2316" i="10"/>
  <c r="H2316" i="10"/>
  <c r="G2316" i="10"/>
  <c r="K2315" i="10"/>
  <c r="J2315" i="10"/>
  <c r="I2315" i="10"/>
  <c r="H2315" i="10"/>
  <c r="G2315" i="10"/>
  <c r="K2314" i="10"/>
  <c r="J2314" i="10"/>
  <c r="I2314" i="10"/>
  <c r="H2314" i="10"/>
  <c r="G2314" i="10"/>
  <c r="K2313" i="10"/>
  <c r="J2313" i="10"/>
  <c r="I2313" i="10"/>
  <c r="H2313" i="10"/>
  <c r="G2313" i="10"/>
  <c r="K2312" i="10"/>
  <c r="J2312" i="10"/>
  <c r="I2312" i="10"/>
  <c r="H2312" i="10"/>
  <c r="G2312" i="10"/>
  <c r="K2311" i="10"/>
  <c r="J2311" i="10"/>
  <c r="I2311" i="10"/>
  <c r="H2311" i="10"/>
  <c r="G2311" i="10"/>
  <c r="K2310" i="10"/>
  <c r="J2310" i="10"/>
  <c r="I2310" i="10"/>
  <c r="H2310" i="10"/>
  <c r="G2310" i="10"/>
  <c r="K2309" i="10"/>
  <c r="J2309" i="10"/>
  <c r="I2309" i="10"/>
  <c r="H2309" i="10"/>
  <c r="G2309" i="10"/>
  <c r="K2308" i="10"/>
  <c r="J2308" i="10"/>
  <c r="I2308" i="10"/>
  <c r="H2308" i="10"/>
  <c r="G2308" i="10"/>
  <c r="K2307" i="10"/>
  <c r="J2307" i="10"/>
  <c r="I2307" i="10"/>
  <c r="H2307" i="10"/>
  <c r="G2307" i="10"/>
  <c r="K2306" i="10"/>
  <c r="J2306" i="10"/>
  <c r="I2306" i="10"/>
  <c r="H2306" i="10"/>
  <c r="G2306" i="10"/>
  <c r="K2305" i="10"/>
  <c r="J2305" i="10"/>
  <c r="I2305" i="10"/>
  <c r="H2305" i="10"/>
  <c r="G2305" i="10"/>
  <c r="K2304" i="10"/>
  <c r="J2304" i="10"/>
  <c r="I2304" i="10"/>
  <c r="H2304" i="10"/>
  <c r="G2304" i="10"/>
  <c r="K2303" i="10"/>
  <c r="J2303" i="10"/>
  <c r="I2303" i="10"/>
  <c r="H2303" i="10"/>
  <c r="G2303" i="10"/>
  <c r="K2302" i="10"/>
  <c r="J2302" i="10"/>
  <c r="I2302" i="10"/>
  <c r="H2302" i="10"/>
  <c r="G2302" i="10"/>
  <c r="K2301" i="10"/>
  <c r="J2301" i="10"/>
  <c r="I2301" i="10"/>
  <c r="H2301" i="10"/>
  <c r="G2301" i="10"/>
  <c r="K2300" i="10"/>
  <c r="J2300" i="10"/>
  <c r="I2300" i="10"/>
  <c r="H2300" i="10"/>
  <c r="G2300" i="10"/>
  <c r="K2299" i="10"/>
  <c r="J2299" i="10"/>
  <c r="I2299" i="10"/>
  <c r="H2299" i="10"/>
  <c r="G2299" i="10"/>
  <c r="K2298" i="10"/>
  <c r="J2298" i="10"/>
  <c r="I2298" i="10"/>
  <c r="H2298" i="10"/>
  <c r="G2298" i="10"/>
  <c r="K2297" i="10"/>
  <c r="J2297" i="10"/>
  <c r="I2297" i="10"/>
  <c r="H2297" i="10"/>
  <c r="G2297" i="10"/>
  <c r="K2296" i="10"/>
  <c r="J2296" i="10"/>
  <c r="I2296" i="10"/>
  <c r="H2296" i="10"/>
  <c r="G2296" i="10"/>
  <c r="K2295" i="10"/>
  <c r="J2295" i="10"/>
  <c r="I2295" i="10"/>
  <c r="H2295" i="10"/>
  <c r="G2295" i="10"/>
  <c r="K2294" i="10"/>
  <c r="J2294" i="10"/>
  <c r="I2294" i="10"/>
  <c r="H2294" i="10"/>
  <c r="G2294" i="10"/>
  <c r="K2293" i="10"/>
  <c r="J2293" i="10"/>
  <c r="I2293" i="10"/>
  <c r="H2293" i="10"/>
  <c r="G2293" i="10"/>
  <c r="K2292" i="10"/>
  <c r="J2292" i="10"/>
  <c r="I2292" i="10"/>
  <c r="H2292" i="10"/>
  <c r="G2292" i="10"/>
  <c r="K2291" i="10"/>
  <c r="J2291" i="10"/>
  <c r="I2291" i="10"/>
  <c r="H2291" i="10"/>
  <c r="G2291" i="10"/>
  <c r="K2290" i="10"/>
  <c r="J2290" i="10"/>
  <c r="I2290" i="10"/>
  <c r="H2290" i="10"/>
  <c r="G2290" i="10"/>
  <c r="K2289" i="10"/>
  <c r="J2289" i="10"/>
  <c r="I2289" i="10"/>
  <c r="H2289" i="10"/>
  <c r="G2289" i="10"/>
  <c r="K2288" i="10"/>
  <c r="J2288" i="10"/>
  <c r="I2288" i="10"/>
  <c r="H2288" i="10"/>
  <c r="G2288" i="10"/>
  <c r="K2287" i="10"/>
  <c r="J2287" i="10"/>
  <c r="I2287" i="10"/>
  <c r="H2287" i="10"/>
  <c r="G2287" i="10"/>
  <c r="K2286" i="10"/>
  <c r="J2286" i="10"/>
  <c r="I2286" i="10"/>
  <c r="H2286" i="10"/>
  <c r="G2286" i="10"/>
  <c r="K2285" i="10"/>
  <c r="J2285" i="10"/>
  <c r="I2285" i="10"/>
  <c r="H2285" i="10"/>
  <c r="G2285" i="10"/>
  <c r="K2284" i="10"/>
  <c r="J2284" i="10"/>
  <c r="I2284" i="10"/>
  <c r="H2284" i="10"/>
  <c r="G2284" i="10"/>
  <c r="K2283" i="10"/>
  <c r="J2283" i="10"/>
  <c r="I2283" i="10"/>
  <c r="H2283" i="10"/>
  <c r="G2283" i="10"/>
  <c r="K2282" i="10"/>
  <c r="J2282" i="10"/>
  <c r="I2282" i="10"/>
  <c r="H2282" i="10"/>
  <c r="G2282" i="10"/>
  <c r="K2281" i="10"/>
  <c r="J2281" i="10"/>
  <c r="I2281" i="10"/>
  <c r="H2281" i="10"/>
  <c r="G2281" i="10"/>
  <c r="K2280" i="10"/>
  <c r="J2280" i="10"/>
  <c r="I2280" i="10"/>
  <c r="H2280" i="10"/>
  <c r="G2280" i="10"/>
  <c r="K2279" i="10"/>
  <c r="J2279" i="10"/>
  <c r="I2279" i="10"/>
  <c r="H2279" i="10"/>
  <c r="G2279" i="10"/>
  <c r="K2278" i="10"/>
  <c r="J2278" i="10"/>
  <c r="I2278" i="10"/>
  <c r="H2278" i="10"/>
  <c r="G2278" i="10"/>
  <c r="K2277" i="10"/>
  <c r="J2277" i="10"/>
  <c r="I2277" i="10"/>
  <c r="H2277" i="10"/>
  <c r="G2277" i="10"/>
  <c r="K2276" i="10"/>
  <c r="J2276" i="10"/>
  <c r="I2276" i="10"/>
  <c r="H2276" i="10"/>
  <c r="G2276" i="10"/>
  <c r="K2275" i="10"/>
  <c r="J2275" i="10"/>
  <c r="I2275" i="10"/>
  <c r="H2275" i="10"/>
  <c r="G2275" i="10"/>
  <c r="K2274" i="10"/>
  <c r="J2274" i="10"/>
  <c r="I2274" i="10"/>
  <c r="H2274" i="10"/>
  <c r="G2274" i="10"/>
  <c r="K2273" i="10"/>
  <c r="J2273" i="10"/>
  <c r="I2273" i="10"/>
  <c r="H2273" i="10"/>
  <c r="G2273" i="10"/>
  <c r="K2272" i="10"/>
  <c r="J2272" i="10"/>
  <c r="I2272" i="10"/>
  <c r="H2272" i="10"/>
  <c r="G2272" i="10"/>
  <c r="K2271" i="10"/>
  <c r="J2271" i="10"/>
  <c r="I2271" i="10"/>
  <c r="H2271" i="10"/>
  <c r="G2271" i="10"/>
  <c r="K2270" i="10"/>
  <c r="J2270" i="10"/>
  <c r="I2270" i="10"/>
  <c r="H2270" i="10"/>
  <c r="G2270" i="10"/>
  <c r="K2269" i="10"/>
  <c r="J2269" i="10"/>
  <c r="I2269" i="10"/>
  <c r="H2269" i="10"/>
  <c r="G2269" i="10"/>
  <c r="K2268" i="10"/>
  <c r="J2268" i="10"/>
  <c r="I2268" i="10"/>
  <c r="H2268" i="10"/>
  <c r="G2268" i="10"/>
  <c r="K2267" i="10"/>
  <c r="J2267" i="10"/>
  <c r="I2267" i="10"/>
  <c r="H2267" i="10"/>
  <c r="G2267" i="10"/>
  <c r="K2266" i="10"/>
  <c r="J2266" i="10"/>
  <c r="I2266" i="10"/>
  <c r="H2266" i="10"/>
  <c r="G2266" i="10"/>
  <c r="K2265" i="10"/>
  <c r="J2265" i="10"/>
  <c r="I2265" i="10"/>
  <c r="H2265" i="10"/>
  <c r="G2265" i="10"/>
  <c r="K2264" i="10"/>
  <c r="J2264" i="10"/>
  <c r="I2264" i="10"/>
  <c r="H2264" i="10"/>
  <c r="G2264" i="10"/>
  <c r="K2263" i="10"/>
  <c r="J2263" i="10"/>
  <c r="I2263" i="10"/>
  <c r="H2263" i="10"/>
  <c r="G2263" i="10"/>
  <c r="K2262" i="10"/>
  <c r="J2262" i="10"/>
  <c r="I2262" i="10"/>
  <c r="H2262" i="10"/>
  <c r="G2262" i="10"/>
  <c r="K2261" i="10"/>
  <c r="J2261" i="10"/>
  <c r="I2261" i="10"/>
  <c r="H2261" i="10"/>
  <c r="G2261" i="10"/>
  <c r="K2260" i="10"/>
  <c r="J2260" i="10"/>
  <c r="I2260" i="10"/>
  <c r="H2260" i="10"/>
  <c r="G2260" i="10"/>
  <c r="K2259" i="10"/>
  <c r="J2259" i="10"/>
  <c r="I2259" i="10"/>
  <c r="H2259" i="10"/>
  <c r="G2259" i="10"/>
  <c r="K2258" i="10"/>
  <c r="J2258" i="10"/>
  <c r="I2258" i="10"/>
  <c r="H2258" i="10"/>
  <c r="G2258" i="10"/>
  <c r="K2257" i="10"/>
  <c r="J2257" i="10"/>
  <c r="I2257" i="10"/>
  <c r="H2257" i="10"/>
  <c r="G2257" i="10"/>
  <c r="K2256" i="10"/>
  <c r="J2256" i="10"/>
  <c r="I2256" i="10"/>
  <c r="H2256" i="10"/>
  <c r="G2256" i="10"/>
  <c r="K2255" i="10"/>
  <c r="J2255" i="10"/>
  <c r="I2255" i="10"/>
  <c r="H2255" i="10"/>
  <c r="G2255" i="10"/>
  <c r="K2254" i="10"/>
  <c r="J2254" i="10"/>
  <c r="I2254" i="10"/>
  <c r="H2254" i="10"/>
  <c r="G2254" i="10"/>
  <c r="K2253" i="10"/>
  <c r="J2253" i="10"/>
  <c r="I2253" i="10"/>
  <c r="H2253" i="10"/>
  <c r="G2253" i="10"/>
  <c r="K2252" i="10"/>
  <c r="J2252" i="10"/>
  <c r="I2252" i="10"/>
  <c r="H2252" i="10"/>
  <c r="G2252" i="10"/>
  <c r="K2251" i="10"/>
  <c r="J2251" i="10"/>
  <c r="I2251" i="10"/>
  <c r="H2251" i="10"/>
  <c r="G2251" i="10"/>
  <c r="K2250" i="10"/>
  <c r="J2250" i="10"/>
  <c r="I2250" i="10"/>
  <c r="H2250" i="10"/>
  <c r="G2250" i="10"/>
  <c r="K2249" i="10"/>
  <c r="J2249" i="10"/>
  <c r="I2249" i="10"/>
  <c r="H2249" i="10"/>
  <c r="G2249" i="10"/>
  <c r="K2248" i="10"/>
  <c r="J2248" i="10"/>
  <c r="I2248" i="10"/>
  <c r="H2248" i="10"/>
  <c r="G2248" i="10"/>
  <c r="K2247" i="10"/>
  <c r="J2247" i="10"/>
  <c r="I2247" i="10"/>
  <c r="H2247" i="10"/>
  <c r="G2247" i="10"/>
  <c r="K2246" i="10"/>
  <c r="J2246" i="10"/>
  <c r="I2246" i="10"/>
  <c r="H2246" i="10"/>
  <c r="G2246" i="10"/>
  <c r="K2245" i="10"/>
  <c r="J2245" i="10"/>
  <c r="I2245" i="10"/>
  <c r="H2245" i="10"/>
  <c r="G2245" i="10"/>
  <c r="K2244" i="10"/>
  <c r="J2244" i="10"/>
  <c r="I2244" i="10"/>
  <c r="H2244" i="10"/>
  <c r="G2244" i="10"/>
  <c r="K2243" i="10"/>
  <c r="J2243" i="10"/>
  <c r="I2243" i="10"/>
  <c r="H2243" i="10"/>
  <c r="G2243" i="10"/>
  <c r="K2242" i="10"/>
  <c r="J2242" i="10"/>
  <c r="I2242" i="10"/>
  <c r="H2242" i="10"/>
  <c r="G2242" i="10"/>
  <c r="K2241" i="10"/>
  <c r="J2241" i="10"/>
  <c r="I2241" i="10"/>
  <c r="H2241" i="10"/>
  <c r="G2241" i="10"/>
  <c r="K2240" i="10"/>
  <c r="J2240" i="10"/>
  <c r="I2240" i="10"/>
  <c r="H2240" i="10"/>
  <c r="G2240" i="10"/>
  <c r="K2239" i="10"/>
  <c r="J2239" i="10"/>
  <c r="I2239" i="10"/>
  <c r="H2239" i="10"/>
  <c r="G2239" i="10"/>
  <c r="K2238" i="10"/>
  <c r="J2238" i="10"/>
  <c r="I2238" i="10"/>
  <c r="H2238" i="10"/>
  <c r="G2238" i="10"/>
  <c r="K2237" i="10"/>
  <c r="J2237" i="10"/>
  <c r="I2237" i="10"/>
  <c r="H2237" i="10"/>
  <c r="G2237" i="10"/>
  <c r="K2236" i="10"/>
  <c r="J2236" i="10"/>
  <c r="I2236" i="10"/>
  <c r="H2236" i="10"/>
  <c r="G2236" i="10"/>
  <c r="K2235" i="10"/>
  <c r="J2235" i="10"/>
  <c r="I2235" i="10"/>
  <c r="H2235" i="10"/>
  <c r="G2235" i="10"/>
  <c r="K2234" i="10"/>
  <c r="J2234" i="10"/>
  <c r="I2234" i="10"/>
  <c r="H2234" i="10"/>
  <c r="G2234" i="10"/>
  <c r="K2233" i="10"/>
  <c r="J2233" i="10"/>
  <c r="I2233" i="10"/>
  <c r="H2233" i="10"/>
  <c r="G2233" i="10"/>
  <c r="K2232" i="10"/>
  <c r="J2232" i="10"/>
  <c r="I2232" i="10"/>
  <c r="H2232" i="10"/>
  <c r="G2232" i="10"/>
  <c r="K2231" i="10"/>
  <c r="J2231" i="10"/>
  <c r="I2231" i="10"/>
  <c r="H2231" i="10"/>
  <c r="G2231" i="10"/>
  <c r="K2230" i="10"/>
  <c r="J2230" i="10"/>
  <c r="I2230" i="10"/>
  <c r="H2230" i="10"/>
  <c r="G2230" i="10"/>
  <c r="K2229" i="10"/>
  <c r="J2229" i="10"/>
  <c r="I2229" i="10"/>
  <c r="H2229" i="10"/>
  <c r="G2229" i="10"/>
  <c r="K2228" i="10"/>
  <c r="J2228" i="10"/>
  <c r="I2228" i="10"/>
  <c r="H2228" i="10"/>
  <c r="G2228" i="10"/>
  <c r="K2227" i="10"/>
  <c r="J2227" i="10"/>
  <c r="I2227" i="10"/>
  <c r="H2227" i="10"/>
  <c r="G2227" i="10"/>
  <c r="K2226" i="10"/>
  <c r="J2226" i="10"/>
  <c r="I2226" i="10"/>
  <c r="H2226" i="10"/>
  <c r="G2226" i="10"/>
  <c r="K2225" i="10"/>
  <c r="J2225" i="10"/>
  <c r="I2225" i="10"/>
  <c r="H2225" i="10"/>
  <c r="G2225" i="10"/>
  <c r="K2224" i="10"/>
  <c r="J2224" i="10"/>
  <c r="I2224" i="10"/>
  <c r="H2224" i="10"/>
  <c r="G2224" i="10"/>
  <c r="K2223" i="10"/>
  <c r="J2223" i="10"/>
  <c r="I2223" i="10"/>
  <c r="H2223" i="10"/>
  <c r="G2223" i="10"/>
  <c r="K2222" i="10"/>
  <c r="J2222" i="10"/>
  <c r="I2222" i="10"/>
  <c r="H2222" i="10"/>
  <c r="G2222" i="10"/>
  <c r="K2221" i="10"/>
  <c r="J2221" i="10"/>
  <c r="I2221" i="10"/>
  <c r="H2221" i="10"/>
  <c r="G2221" i="10"/>
  <c r="K2220" i="10"/>
  <c r="J2220" i="10"/>
  <c r="I2220" i="10"/>
  <c r="H2220" i="10"/>
  <c r="G2220" i="10"/>
  <c r="K2219" i="10"/>
  <c r="J2219" i="10"/>
  <c r="I2219" i="10"/>
  <c r="H2219" i="10"/>
  <c r="G2219" i="10"/>
  <c r="K2218" i="10"/>
  <c r="J2218" i="10"/>
  <c r="I2218" i="10"/>
  <c r="H2218" i="10"/>
  <c r="G2218" i="10"/>
  <c r="K2217" i="10"/>
  <c r="J2217" i="10"/>
  <c r="I2217" i="10"/>
  <c r="H2217" i="10"/>
  <c r="G2217" i="10"/>
  <c r="K2216" i="10"/>
  <c r="J2216" i="10"/>
  <c r="I2216" i="10"/>
  <c r="H2216" i="10"/>
  <c r="G2216" i="10"/>
  <c r="K2215" i="10"/>
  <c r="J2215" i="10"/>
  <c r="I2215" i="10"/>
  <c r="H2215" i="10"/>
  <c r="G2215" i="10"/>
  <c r="K2214" i="10"/>
  <c r="J2214" i="10"/>
  <c r="I2214" i="10"/>
  <c r="H2214" i="10"/>
  <c r="G2214" i="10"/>
  <c r="K2213" i="10"/>
  <c r="J2213" i="10"/>
  <c r="I2213" i="10"/>
  <c r="H2213" i="10"/>
  <c r="G2213" i="10"/>
  <c r="K2212" i="10"/>
  <c r="J2212" i="10"/>
  <c r="I2212" i="10"/>
  <c r="H2212" i="10"/>
  <c r="G2212" i="10"/>
  <c r="K2211" i="10"/>
  <c r="J2211" i="10"/>
  <c r="I2211" i="10"/>
  <c r="H2211" i="10"/>
  <c r="G2211" i="10"/>
  <c r="K2210" i="10"/>
  <c r="J2210" i="10"/>
  <c r="I2210" i="10"/>
  <c r="H2210" i="10"/>
  <c r="G2210" i="10"/>
  <c r="K2209" i="10"/>
  <c r="J2209" i="10"/>
  <c r="I2209" i="10"/>
  <c r="H2209" i="10"/>
  <c r="G2209" i="10"/>
  <c r="K2208" i="10"/>
  <c r="J2208" i="10"/>
  <c r="I2208" i="10"/>
  <c r="H2208" i="10"/>
  <c r="G2208" i="10"/>
  <c r="K2207" i="10"/>
  <c r="J2207" i="10"/>
  <c r="I2207" i="10"/>
  <c r="H2207" i="10"/>
  <c r="G2207" i="10"/>
  <c r="K2206" i="10"/>
  <c r="J2206" i="10"/>
  <c r="I2206" i="10"/>
  <c r="H2206" i="10"/>
  <c r="G2206" i="10"/>
  <c r="K2205" i="10"/>
  <c r="J2205" i="10"/>
  <c r="I2205" i="10"/>
  <c r="H2205" i="10"/>
  <c r="G2205" i="10"/>
  <c r="K2204" i="10"/>
  <c r="J2204" i="10"/>
  <c r="I2204" i="10"/>
  <c r="H2204" i="10"/>
  <c r="G2204" i="10"/>
  <c r="K2203" i="10"/>
  <c r="J2203" i="10"/>
  <c r="I2203" i="10"/>
  <c r="H2203" i="10"/>
  <c r="G2203" i="10"/>
  <c r="K2202" i="10"/>
  <c r="J2202" i="10"/>
  <c r="I2202" i="10"/>
  <c r="H2202" i="10"/>
  <c r="G2202" i="10"/>
  <c r="K2201" i="10"/>
  <c r="J2201" i="10"/>
  <c r="I2201" i="10"/>
  <c r="H2201" i="10"/>
  <c r="G2201" i="10"/>
  <c r="K2200" i="10"/>
  <c r="J2200" i="10"/>
  <c r="I2200" i="10"/>
  <c r="H2200" i="10"/>
  <c r="G2200" i="10"/>
  <c r="K2199" i="10"/>
  <c r="J2199" i="10"/>
  <c r="I2199" i="10"/>
  <c r="H2199" i="10"/>
  <c r="G2199" i="10"/>
  <c r="K2198" i="10"/>
  <c r="J2198" i="10"/>
  <c r="I2198" i="10"/>
  <c r="H2198" i="10"/>
  <c r="G2198" i="10"/>
  <c r="K2197" i="10"/>
  <c r="J2197" i="10"/>
  <c r="I2197" i="10"/>
  <c r="H2197" i="10"/>
  <c r="G2197" i="10"/>
  <c r="K2196" i="10"/>
  <c r="J2196" i="10"/>
  <c r="I2196" i="10"/>
  <c r="H2196" i="10"/>
  <c r="G2196" i="10"/>
  <c r="K2195" i="10"/>
  <c r="J2195" i="10"/>
  <c r="I2195" i="10"/>
  <c r="H2195" i="10"/>
  <c r="G2195" i="10"/>
  <c r="K2194" i="10"/>
  <c r="J2194" i="10"/>
  <c r="I2194" i="10"/>
  <c r="H2194" i="10"/>
  <c r="G2194" i="10"/>
  <c r="K2193" i="10"/>
  <c r="J2193" i="10"/>
  <c r="I2193" i="10"/>
  <c r="H2193" i="10"/>
  <c r="G2193" i="10"/>
  <c r="K2192" i="10"/>
  <c r="J2192" i="10"/>
  <c r="I2192" i="10"/>
  <c r="H2192" i="10"/>
  <c r="G2192" i="10"/>
  <c r="K2191" i="10"/>
  <c r="J2191" i="10"/>
  <c r="I2191" i="10"/>
  <c r="H2191" i="10"/>
  <c r="G2191" i="10"/>
  <c r="K2190" i="10"/>
  <c r="J2190" i="10"/>
  <c r="I2190" i="10"/>
  <c r="H2190" i="10"/>
  <c r="G2190" i="10"/>
  <c r="K2189" i="10"/>
  <c r="J2189" i="10"/>
  <c r="I2189" i="10"/>
  <c r="H2189" i="10"/>
  <c r="G2189" i="10"/>
  <c r="K2188" i="10"/>
  <c r="J2188" i="10"/>
  <c r="I2188" i="10"/>
  <c r="H2188" i="10"/>
  <c r="G2188" i="10"/>
  <c r="K2187" i="10"/>
  <c r="J2187" i="10"/>
  <c r="I2187" i="10"/>
  <c r="H2187" i="10"/>
  <c r="G2187" i="10"/>
  <c r="K2186" i="10"/>
  <c r="J2186" i="10"/>
  <c r="I2186" i="10"/>
  <c r="H2186" i="10"/>
  <c r="G2186" i="10"/>
  <c r="K2185" i="10"/>
  <c r="J2185" i="10"/>
  <c r="I2185" i="10"/>
  <c r="H2185" i="10"/>
  <c r="G2185" i="10"/>
  <c r="K2184" i="10"/>
  <c r="J2184" i="10"/>
  <c r="I2184" i="10"/>
  <c r="H2184" i="10"/>
  <c r="G2184" i="10"/>
  <c r="K2183" i="10"/>
  <c r="J2183" i="10"/>
  <c r="I2183" i="10"/>
  <c r="H2183" i="10"/>
  <c r="G2183" i="10"/>
  <c r="K2182" i="10"/>
  <c r="J2182" i="10"/>
  <c r="I2182" i="10"/>
  <c r="H2182" i="10"/>
  <c r="G2182" i="10"/>
  <c r="K2181" i="10"/>
  <c r="J2181" i="10"/>
  <c r="I2181" i="10"/>
  <c r="H2181" i="10"/>
  <c r="G2181" i="10"/>
  <c r="K2180" i="10"/>
  <c r="J2180" i="10"/>
  <c r="I2180" i="10"/>
  <c r="H2180" i="10"/>
  <c r="G2180" i="10"/>
  <c r="K2179" i="10"/>
  <c r="J2179" i="10"/>
  <c r="I2179" i="10"/>
  <c r="H2179" i="10"/>
  <c r="G2179" i="10"/>
  <c r="K2178" i="10"/>
  <c r="J2178" i="10"/>
  <c r="I2178" i="10"/>
  <c r="H2178" i="10"/>
  <c r="G2178" i="10"/>
  <c r="K2177" i="10"/>
  <c r="J2177" i="10"/>
  <c r="I2177" i="10"/>
  <c r="H2177" i="10"/>
  <c r="G2177" i="10"/>
  <c r="K2176" i="10"/>
  <c r="J2176" i="10"/>
  <c r="I2176" i="10"/>
  <c r="H2176" i="10"/>
  <c r="G2176" i="10"/>
  <c r="K2175" i="10"/>
  <c r="J2175" i="10"/>
  <c r="I2175" i="10"/>
  <c r="H2175" i="10"/>
  <c r="G2175" i="10"/>
  <c r="K2174" i="10"/>
  <c r="J2174" i="10"/>
  <c r="I2174" i="10"/>
  <c r="H2174" i="10"/>
  <c r="G2174" i="10"/>
  <c r="K2173" i="10"/>
  <c r="J2173" i="10"/>
  <c r="I2173" i="10"/>
  <c r="H2173" i="10"/>
  <c r="G2173" i="10"/>
  <c r="K2172" i="10"/>
  <c r="J2172" i="10"/>
  <c r="I2172" i="10"/>
  <c r="H2172" i="10"/>
  <c r="G2172" i="10"/>
  <c r="K2171" i="10"/>
  <c r="J2171" i="10"/>
  <c r="I2171" i="10"/>
  <c r="H2171" i="10"/>
  <c r="G2171" i="10"/>
  <c r="K2170" i="10"/>
  <c r="J2170" i="10"/>
  <c r="I2170" i="10"/>
  <c r="H2170" i="10"/>
  <c r="G2170" i="10"/>
  <c r="K2169" i="10"/>
  <c r="J2169" i="10"/>
  <c r="I2169" i="10"/>
  <c r="H2169" i="10"/>
  <c r="G2169" i="10"/>
  <c r="K2168" i="10"/>
  <c r="J2168" i="10"/>
  <c r="I2168" i="10"/>
  <c r="H2168" i="10"/>
  <c r="G2168" i="10"/>
  <c r="K2167" i="10"/>
  <c r="J2167" i="10"/>
  <c r="I2167" i="10"/>
  <c r="H2167" i="10"/>
  <c r="G2167" i="10"/>
  <c r="K2166" i="10"/>
  <c r="J2166" i="10"/>
  <c r="I2166" i="10"/>
  <c r="H2166" i="10"/>
  <c r="G2166" i="10"/>
  <c r="K2165" i="10"/>
  <c r="J2165" i="10"/>
  <c r="I2165" i="10"/>
  <c r="H2165" i="10"/>
  <c r="G2165" i="10"/>
  <c r="K2164" i="10"/>
  <c r="J2164" i="10"/>
  <c r="I2164" i="10"/>
  <c r="H2164" i="10"/>
  <c r="G2164" i="10"/>
  <c r="K2163" i="10"/>
  <c r="J2163" i="10"/>
  <c r="I2163" i="10"/>
  <c r="H2163" i="10"/>
  <c r="G2163" i="10"/>
  <c r="K2162" i="10"/>
  <c r="J2162" i="10"/>
  <c r="I2162" i="10"/>
  <c r="H2162" i="10"/>
  <c r="G2162" i="10"/>
  <c r="K2161" i="10"/>
  <c r="J2161" i="10"/>
  <c r="I2161" i="10"/>
  <c r="H2161" i="10"/>
  <c r="G2161" i="10"/>
  <c r="K2160" i="10"/>
  <c r="J2160" i="10"/>
  <c r="I2160" i="10"/>
  <c r="H2160" i="10"/>
  <c r="G2160" i="10"/>
  <c r="K2159" i="10"/>
  <c r="J2159" i="10"/>
  <c r="I2159" i="10"/>
  <c r="H2159" i="10"/>
  <c r="G2159" i="10"/>
  <c r="K2158" i="10"/>
  <c r="J2158" i="10"/>
  <c r="I2158" i="10"/>
  <c r="H2158" i="10"/>
  <c r="G2158" i="10"/>
  <c r="K2157" i="10"/>
  <c r="J2157" i="10"/>
  <c r="I2157" i="10"/>
  <c r="H2157" i="10"/>
  <c r="G2157" i="10"/>
  <c r="K2156" i="10"/>
  <c r="J2156" i="10"/>
  <c r="I2156" i="10"/>
  <c r="H2156" i="10"/>
  <c r="G2156" i="10"/>
  <c r="K2155" i="10"/>
  <c r="J2155" i="10"/>
  <c r="I2155" i="10"/>
  <c r="H2155" i="10"/>
  <c r="G2155" i="10"/>
  <c r="K2154" i="10"/>
  <c r="J2154" i="10"/>
  <c r="I2154" i="10"/>
  <c r="H2154" i="10"/>
  <c r="G2154" i="10"/>
  <c r="K2153" i="10"/>
  <c r="J2153" i="10"/>
  <c r="I2153" i="10"/>
  <c r="H2153" i="10"/>
  <c r="G2153" i="10"/>
  <c r="K2152" i="10"/>
  <c r="J2152" i="10"/>
  <c r="I2152" i="10"/>
  <c r="H2152" i="10"/>
  <c r="G2152" i="10"/>
  <c r="K2151" i="10"/>
  <c r="J2151" i="10"/>
  <c r="I2151" i="10"/>
  <c r="H2151" i="10"/>
  <c r="G2151" i="10"/>
  <c r="K2150" i="10"/>
  <c r="J2150" i="10"/>
  <c r="I2150" i="10"/>
  <c r="H2150" i="10"/>
  <c r="G2150" i="10"/>
  <c r="K2149" i="10"/>
  <c r="J2149" i="10"/>
  <c r="I2149" i="10"/>
  <c r="H2149" i="10"/>
  <c r="G2149" i="10"/>
  <c r="K2148" i="10"/>
  <c r="J2148" i="10"/>
  <c r="I2148" i="10"/>
  <c r="H2148" i="10"/>
  <c r="G2148" i="10"/>
  <c r="K2147" i="10"/>
  <c r="J2147" i="10"/>
  <c r="I2147" i="10"/>
  <c r="H2147" i="10"/>
  <c r="G2147" i="10"/>
  <c r="K2146" i="10"/>
  <c r="J2146" i="10"/>
  <c r="I2146" i="10"/>
  <c r="H2146" i="10"/>
  <c r="G2146" i="10"/>
  <c r="K2145" i="10"/>
  <c r="J2145" i="10"/>
  <c r="I2145" i="10"/>
  <c r="H2145" i="10"/>
  <c r="G2145" i="10"/>
  <c r="K2144" i="10"/>
  <c r="J2144" i="10"/>
  <c r="I2144" i="10"/>
  <c r="H2144" i="10"/>
  <c r="G2144" i="10"/>
  <c r="K2143" i="10"/>
  <c r="J2143" i="10"/>
  <c r="I2143" i="10"/>
  <c r="H2143" i="10"/>
  <c r="G2143" i="10"/>
  <c r="K2142" i="10"/>
  <c r="J2142" i="10"/>
  <c r="I2142" i="10"/>
  <c r="H2142" i="10"/>
  <c r="G2142" i="10"/>
  <c r="K2141" i="10"/>
  <c r="J2141" i="10"/>
  <c r="I2141" i="10"/>
  <c r="H2141" i="10"/>
  <c r="G2141" i="10"/>
  <c r="K2140" i="10"/>
  <c r="J2140" i="10"/>
  <c r="I2140" i="10"/>
  <c r="H2140" i="10"/>
  <c r="G2140" i="10"/>
  <c r="K2139" i="10"/>
  <c r="J2139" i="10"/>
  <c r="I2139" i="10"/>
  <c r="H2139" i="10"/>
  <c r="G2139" i="10"/>
  <c r="K2138" i="10"/>
  <c r="J2138" i="10"/>
  <c r="I2138" i="10"/>
  <c r="H2138" i="10"/>
  <c r="G2138" i="10"/>
  <c r="K2137" i="10"/>
  <c r="J2137" i="10"/>
  <c r="I2137" i="10"/>
  <c r="H2137" i="10"/>
  <c r="G2137" i="10"/>
  <c r="K2136" i="10"/>
  <c r="J2136" i="10"/>
  <c r="I2136" i="10"/>
  <c r="H2136" i="10"/>
  <c r="G2136" i="10"/>
  <c r="K2135" i="10"/>
  <c r="J2135" i="10"/>
  <c r="I2135" i="10"/>
  <c r="H2135" i="10"/>
  <c r="G2135" i="10"/>
  <c r="K2134" i="10"/>
  <c r="J2134" i="10"/>
  <c r="I2134" i="10"/>
  <c r="H2134" i="10"/>
  <c r="G2134" i="10"/>
  <c r="K2133" i="10"/>
  <c r="J2133" i="10"/>
  <c r="I2133" i="10"/>
  <c r="H2133" i="10"/>
  <c r="G2133" i="10"/>
  <c r="K2132" i="10"/>
  <c r="J2132" i="10"/>
  <c r="I2132" i="10"/>
  <c r="H2132" i="10"/>
  <c r="G2132" i="10"/>
  <c r="K2131" i="10"/>
  <c r="J2131" i="10"/>
  <c r="I2131" i="10"/>
  <c r="H2131" i="10"/>
  <c r="G2131" i="10"/>
  <c r="K2130" i="10"/>
  <c r="J2130" i="10"/>
  <c r="I2130" i="10"/>
  <c r="H2130" i="10"/>
  <c r="G2130" i="10"/>
  <c r="K2129" i="10"/>
  <c r="J2129" i="10"/>
  <c r="I2129" i="10"/>
  <c r="H2129" i="10"/>
  <c r="G2129" i="10"/>
  <c r="K2128" i="10"/>
  <c r="J2128" i="10"/>
  <c r="I2128" i="10"/>
  <c r="H2128" i="10"/>
  <c r="G2128" i="10"/>
  <c r="K2127" i="10"/>
  <c r="J2127" i="10"/>
  <c r="I2127" i="10"/>
  <c r="H2127" i="10"/>
  <c r="G2127" i="10"/>
  <c r="K2126" i="10"/>
  <c r="J2126" i="10"/>
  <c r="I2126" i="10"/>
  <c r="H2126" i="10"/>
  <c r="G2126" i="10"/>
  <c r="K2125" i="10"/>
  <c r="J2125" i="10"/>
  <c r="I2125" i="10"/>
  <c r="H2125" i="10"/>
  <c r="G2125" i="10"/>
  <c r="K2124" i="10"/>
  <c r="J2124" i="10"/>
  <c r="I2124" i="10"/>
  <c r="H2124" i="10"/>
  <c r="G2124" i="10"/>
  <c r="K2123" i="10"/>
  <c r="J2123" i="10"/>
  <c r="I2123" i="10"/>
  <c r="H2123" i="10"/>
  <c r="G2123" i="10"/>
  <c r="K2122" i="10"/>
  <c r="J2122" i="10"/>
  <c r="I2122" i="10"/>
  <c r="H2122" i="10"/>
  <c r="G2122" i="10"/>
  <c r="K2121" i="10"/>
  <c r="J2121" i="10"/>
  <c r="I2121" i="10"/>
  <c r="H2121" i="10"/>
  <c r="G2121" i="10"/>
  <c r="K2120" i="10"/>
  <c r="J2120" i="10"/>
  <c r="I2120" i="10"/>
  <c r="H2120" i="10"/>
  <c r="G2120" i="10"/>
  <c r="K2119" i="10"/>
  <c r="J2119" i="10"/>
  <c r="I2119" i="10"/>
  <c r="H2119" i="10"/>
  <c r="G2119" i="10"/>
  <c r="K2118" i="10"/>
  <c r="J2118" i="10"/>
  <c r="I2118" i="10"/>
  <c r="H2118" i="10"/>
  <c r="G2118" i="10"/>
  <c r="K2117" i="10"/>
  <c r="J2117" i="10"/>
  <c r="I2117" i="10"/>
  <c r="H2117" i="10"/>
  <c r="G2117" i="10"/>
  <c r="K2116" i="10"/>
  <c r="J2116" i="10"/>
  <c r="I2116" i="10"/>
  <c r="H2116" i="10"/>
  <c r="G2116" i="10"/>
  <c r="K2115" i="10"/>
  <c r="J2115" i="10"/>
  <c r="I2115" i="10"/>
  <c r="H2115" i="10"/>
  <c r="G2115" i="10"/>
  <c r="K2114" i="10"/>
  <c r="J2114" i="10"/>
  <c r="I2114" i="10"/>
  <c r="H2114" i="10"/>
  <c r="G2114" i="10"/>
  <c r="K2113" i="10"/>
  <c r="J2113" i="10"/>
  <c r="I2113" i="10"/>
  <c r="H2113" i="10"/>
  <c r="G2113" i="10"/>
  <c r="K2112" i="10"/>
  <c r="J2112" i="10"/>
  <c r="I2112" i="10"/>
  <c r="H2112" i="10"/>
  <c r="G2112" i="10"/>
  <c r="K2111" i="10"/>
  <c r="J2111" i="10"/>
  <c r="I2111" i="10"/>
  <c r="H2111" i="10"/>
  <c r="G2111" i="10"/>
  <c r="K2110" i="10"/>
  <c r="J2110" i="10"/>
  <c r="I2110" i="10"/>
  <c r="H2110" i="10"/>
  <c r="G2110" i="10"/>
  <c r="K2109" i="10"/>
  <c r="J2109" i="10"/>
  <c r="I2109" i="10"/>
  <c r="H2109" i="10"/>
  <c r="G2109" i="10"/>
  <c r="K2108" i="10"/>
  <c r="J2108" i="10"/>
  <c r="I2108" i="10"/>
  <c r="H2108" i="10"/>
  <c r="G2108" i="10"/>
  <c r="K2107" i="10"/>
  <c r="J2107" i="10"/>
  <c r="I2107" i="10"/>
  <c r="H2107" i="10"/>
  <c r="G2107" i="10"/>
  <c r="K2106" i="10"/>
  <c r="J2106" i="10"/>
  <c r="I2106" i="10"/>
  <c r="H2106" i="10"/>
  <c r="G2106" i="10"/>
  <c r="K2105" i="10"/>
  <c r="J2105" i="10"/>
  <c r="I2105" i="10"/>
  <c r="H2105" i="10"/>
  <c r="G2105" i="10"/>
  <c r="K2104" i="10"/>
  <c r="J2104" i="10"/>
  <c r="I2104" i="10"/>
  <c r="H2104" i="10"/>
  <c r="G2104" i="10"/>
  <c r="K2103" i="10"/>
  <c r="J2103" i="10"/>
  <c r="I2103" i="10"/>
  <c r="H2103" i="10"/>
  <c r="G2103" i="10"/>
  <c r="K2102" i="10"/>
  <c r="J2102" i="10"/>
  <c r="I2102" i="10"/>
  <c r="H2102" i="10"/>
  <c r="G2102" i="10"/>
  <c r="K2101" i="10"/>
  <c r="J2101" i="10"/>
  <c r="I2101" i="10"/>
  <c r="H2101" i="10"/>
  <c r="G2101" i="10"/>
  <c r="K2100" i="10"/>
  <c r="J2100" i="10"/>
  <c r="I2100" i="10"/>
  <c r="H2100" i="10"/>
  <c r="G2100" i="10"/>
  <c r="K2099" i="10"/>
  <c r="J2099" i="10"/>
  <c r="I2099" i="10"/>
  <c r="H2099" i="10"/>
  <c r="G2099" i="10"/>
  <c r="K2098" i="10"/>
  <c r="J2098" i="10"/>
  <c r="I2098" i="10"/>
  <c r="H2098" i="10"/>
  <c r="G2098" i="10"/>
  <c r="K2097" i="10"/>
  <c r="J2097" i="10"/>
  <c r="I2097" i="10"/>
  <c r="H2097" i="10"/>
  <c r="G2097" i="10"/>
  <c r="K2096" i="10"/>
  <c r="J2096" i="10"/>
  <c r="I2096" i="10"/>
  <c r="H2096" i="10"/>
  <c r="G2096" i="10"/>
  <c r="K2095" i="10"/>
  <c r="J2095" i="10"/>
  <c r="I2095" i="10"/>
  <c r="H2095" i="10"/>
  <c r="G2095" i="10"/>
  <c r="K2094" i="10"/>
  <c r="J2094" i="10"/>
  <c r="I2094" i="10"/>
  <c r="H2094" i="10"/>
  <c r="G2094" i="10"/>
  <c r="K2093" i="10"/>
  <c r="J2093" i="10"/>
  <c r="I2093" i="10"/>
  <c r="H2093" i="10"/>
  <c r="G2093" i="10"/>
  <c r="K2092" i="10"/>
  <c r="J2092" i="10"/>
  <c r="I2092" i="10"/>
  <c r="H2092" i="10"/>
  <c r="G2092" i="10"/>
  <c r="K2091" i="10"/>
  <c r="J2091" i="10"/>
  <c r="I2091" i="10"/>
  <c r="H2091" i="10"/>
  <c r="G2091" i="10"/>
  <c r="K2090" i="10"/>
  <c r="J2090" i="10"/>
  <c r="I2090" i="10"/>
  <c r="H2090" i="10"/>
  <c r="G2090" i="10"/>
  <c r="K2089" i="10"/>
  <c r="J2089" i="10"/>
  <c r="I2089" i="10"/>
  <c r="H2089" i="10"/>
  <c r="G2089" i="10"/>
  <c r="K2088" i="10"/>
  <c r="J2088" i="10"/>
  <c r="I2088" i="10"/>
  <c r="H2088" i="10"/>
  <c r="G2088" i="10"/>
  <c r="K2087" i="10"/>
  <c r="J2087" i="10"/>
  <c r="I2087" i="10"/>
  <c r="H2087" i="10"/>
  <c r="G2087" i="10"/>
  <c r="K2086" i="10"/>
  <c r="J2086" i="10"/>
  <c r="I2086" i="10"/>
  <c r="H2086" i="10"/>
  <c r="G2086" i="10"/>
  <c r="K2085" i="10"/>
  <c r="J2085" i="10"/>
  <c r="I2085" i="10"/>
  <c r="H2085" i="10"/>
  <c r="G2085" i="10"/>
  <c r="K2084" i="10"/>
  <c r="J2084" i="10"/>
  <c r="I2084" i="10"/>
  <c r="H2084" i="10"/>
  <c r="G2084" i="10"/>
  <c r="K2083" i="10"/>
  <c r="J2083" i="10"/>
  <c r="I2083" i="10"/>
  <c r="H2083" i="10"/>
  <c r="G2083" i="10"/>
  <c r="K2082" i="10"/>
  <c r="J2082" i="10"/>
  <c r="I2082" i="10"/>
  <c r="H2082" i="10"/>
  <c r="G2082" i="10"/>
  <c r="K2081" i="10"/>
  <c r="J2081" i="10"/>
  <c r="I2081" i="10"/>
  <c r="H2081" i="10"/>
  <c r="G2081" i="10"/>
  <c r="K2080" i="10"/>
  <c r="J2080" i="10"/>
  <c r="I2080" i="10"/>
  <c r="H2080" i="10"/>
  <c r="G2080" i="10"/>
  <c r="K2079" i="10"/>
  <c r="J2079" i="10"/>
  <c r="I2079" i="10"/>
  <c r="H2079" i="10"/>
  <c r="G2079" i="10"/>
  <c r="K2078" i="10"/>
  <c r="J2078" i="10"/>
  <c r="I2078" i="10"/>
  <c r="H2078" i="10"/>
  <c r="G2078" i="10"/>
  <c r="K2077" i="10"/>
  <c r="J2077" i="10"/>
  <c r="I2077" i="10"/>
  <c r="H2077" i="10"/>
  <c r="G2077" i="10"/>
  <c r="K2076" i="10"/>
  <c r="J2076" i="10"/>
  <c r="I2076" i="10"/>
  <c r="H2076" i="10"/>
  <c r="G2076" i="10"/>
  <c r="K2075" i="10"/>
  <c r="J2075" i="10"/>
  <c r="I2075" i="10"/>
  <c r="H2075" i="10"/>
  <c r="G2075" i="10"/>
  <c r="K2074" i="10"/>
  <c r="J2074" i="10"/>
  <c r="I2074" i="10"/>
  <c r="H2074" i="10"/>
  <c r="G2074" i="10"/>
  <c r="K2073" i="10"/>
  <c r="J2073" i="10"/>
  <c r="I2073" i="10"/>
  <c r="H2073" i="10"/>
  <c r="G2073" i="10"/>
  <c r="K2072" i="10"/>
  <c r="J2072" i="10"/>
  <c r="I2072" i="10"/>
  <c r="H2072" i="10"/>
  <c r="G2072" i="10"/>
  <c r="K2071" i="10"/>
  <c r="J2071" i="10"/>
  <c r="I2071" i="10"/>
  <c r="H2071" i="10"/>
  <c r="G2071" i="10"/>
  <c r="K2070" i="10"/>
  <c r="J2070" i="10"/>
  <c r="I2070" i="10"/>
  <c r="H2070" i="10"/>
  <c r="G2070" i="10"/>
  <c r="K2069" i="10"/>
  <c r="J2069" i="10"/>
  <c r="I2069" i="10"/>
  <c r="H2069" i="10"/>
  <c r="G2069" i="10"/>
  <c r="K2068" i="10"/>
  <c r="J2068" i="10"/>
  <c r="I2068" i="10"/>
  <c r="H2068" i="10"/>
  <c r="G2068" i="10"/>
  <c r="K2067" i="10"/>
  <c r="J2067" i="10"/>
  <c r="I2067" i="10"/>
  <c r="H2067" i="10"/>
  <c r="G2067" i="10"/>
  <c r="K2066" i="10"/>
  <c r="J2066" i="10"/>
  <c r="I2066" i="10"/>
  <c r="H2066" i="10"/>
  <c r="G2066" i="10"/>
  <c r="K2065" i="10"/>
  <c r="J2065" i="10"/>
  <c r="I2065" i="10"/>
  <c r="H2065" i="10"/>
  <c r="G2065" i="10"/>
  <c r="K2064" i="10"/>
  <c r="J2064" i="10"/>
  <c r="I2064" i="10"/>
  <c r="H2064" i="10"/>
  <c r="G2064" i="10"/>
  <c r="K2063" i="10"/>
  <c r="J2063" i="10"/>
  <c r="I2063" i="10"/>
  <c r="H2063" i="10"/>
  <c r="G2063" i="10"/>
  <c r="K2062" i="10"/>
  <c r="J2062" i="10"/>
  <c r="I2062" i="10"/>
  <c r="H2062" i="10"/>
  <c r="G2062" i="10"/>
  <c r="K2061" i="10"/>
  <c r="J2061" i="10"/>
  <c r="I2061" i="10"/>
  <c r="H2061" i="10"/>
  <c r="G2061" i="10"/>
  <c r="K2060" i="10"/>
  <c r="J2060" i="10"/>
  <c r="I2060" i="10"/>
  <c r="H2060" i="10"/>
  <c r="G2060" i="10"/>
  <c r="K2059" i="10"/>
  <c r="J2059" i="10"/>
  <c r="I2059" i="10"/>
  <c r="H2059" i="10"/>
  <c r="G2059" i="10"/>
  <c r="K2058" i="10"/>
  <c r="J2058" i="10"/>
  <c r="I2058" i="10"/>
  <c r="H2058" i="10"/>
  <c r="G2058" i="10"/>
  <c r="K2057" i="10"/>
  <c r="J2057" i="10"/>
  <c r="I2057" i="10"/>
  <c r="H2057" i="10"/>
  <c r="G2057" i="10"/>
  <c r="K2056" i="10"/>
  <c r="J2056" i="10"/>
  <c r="I2056" i="10"/>
  <c r="H2056" i="10"/>
  <c r="G2056" i="10"/>
  <c r="K2055" i="10"/>
  <c r="J2055" i="10"/>
  <c r="I2055" i="10"/>
  <c r="H2055" i="10"/>
  <c r="G2055" i="10"/>
  <c r="K2054" i="10"/>
  <c r="J2054" i="10"/>
  <c r="I2054" i="10"/>
  <c r="H2054" i="10"/>
  <c r="G2054" i="10"/>
  <c r="K2053" i="10"/>
  <c r="J2053" i="10"/>
  <c r="I2053" i="10"/>
  <c r="H2053" i="10"/>
  <c r="G2053" i="10"/>
  <c r="K2052" i="10"/>
  <c r="J2052" i="10"/>
  <c r="I2052" i="10"/>
  <c r="H2052" i="10"/>
  <c r="G2052" i="10"/>
  <c r="K2051" i="10"/>
  <c r="J2051" i="10"/>
  <c r="I2051" i="10"/>
  <c r="H2051" i="10"/>
  <c r="G2051" i="10"/>
  <c r="K2050" i="10"/>
  <c r="J2050" i="10"/>
  <c r="I2050" i="10"/>
  <c r="H2050" i="10"/>
  <c r="G2050" i="10"/>
  <c r="K2049" i="10"/>
  <c r="J2049" i="10"/>
  <c r="I2049" i="10"/>
  <c r="H2049" i="10"/>
  <c r="G2049" i="10"/>
  <c r="K2048" i="10"/>
  <c r="J2048" i="10"/>
  <c r="I2048" i="10"/>
  <c r="H2048" i="10"/>
  <c r="G2048" i="10"/>
  <c r="K2047" i="10"/>
  <c r="J2047" i="10"/>
  <c r="I2047" i="10"/>
  <c r="H2047" i="10"/>
  <c r="G2047" i="10"/>
  <c r="K2046" i="10"/>
  <c r="J2046" i="10"/>
  <c r="I2046" i="10"/>
  <c r="H2046" i="10"/>
  <c r="G2046" i="10"/>
  <c r="K2045" i="10"/>
  <c r="J2045" i="10"/>
  <c r="I2045" i="10"/>
  <c r="H2045" i="10"/>
  <c r="G2045" i="10"/>
  <c r="K2044" i="10"/>
  <c r="J2044" i="10"/>
  <c r="I2044" i="10"/>
  <c r="H2044" i="10"/>
  <c r="G2044" i="10"/>
  <c r="K2043" i="10"/>
  <c r="J2043" i="10"/>
  <c r="I2043" i="10"/>
  <c r="H2043" i="10"/>
  <c r="G2043" i="10"/>
  <c r="K2042" i="10"/>
  <c r="J2042" i="10"/>
  <c r="I2042" i="10"/>
  <c r="H2042" i="10"/>
  <c r="G2042" i="10"/>
  <c r="K2041" i="10"/>
  <c r="J2041" i="10"/>
  <c r="I2041" i="10"/>
  <c r="H2041" i="10"/>
  <c r="G2041" i="10"/>
  <c r="K2040" i="10"/>
  <c r="J2040" i="10"/>
  <c r="I2040" i="10"/>
  <c r="H2040" i="10"/>
  <c r="G2040" i="10"/>
  <c r="K2039" i="10"/>
  <c r="J2039" i="10"/>
  <c r="I2039" i="10"/>
  <c r="H2039" i="10"/>
  <c r="G2039" i="10"/>
  <c r="K2038" i="10"/>
  <c r="J2038" i="10"/>
  <c r="I2038" i="10"/>
  <c r="H2038" i="10"/>
  <c r="G2038" i="10"/>
  <c r="K2037" i="10"/>
  <c r="J2037" i="10"/>
  <c r="I2037" i="10"/>
  <c r="H2037" i="10"/>
  <c r="G2037" i="10"/>
  <c r="K2036" i="10"/>
  <c r="J2036" i="10"/>
  <c r="I2036" i="10"/>
  <c r="H2036" i="10"/>
  <c r="G2036" i="10"/>
  <c r="K2035" i="10"/>
  <c r="J2035" i="10"/>
  <c r="I2035" i="10"/>
  <c r="H2035" i="10"/>
  <c r="G2035" i="10"/>
  <c r="K2034" i="10"/>
  <c r="J2034" i="10"/>
  <c r="I2034" i="10"/>
  <c r="H2034" i="10"/>
  <c r="G2034" i="10"/>
  <c r="K2033" i="10"/>
  <c r="J2033" i="10"/>
  <c r="I2033" i="10"/>
  <c r="H2033" i="10"/>
  <c r="G2033" i="10"/>
  <c r="K2032" i="10"/>
  <c r="J2032" i="10"/>
  <c r="I2032" i="10"/>
  <c r="H2032" i="10"/>
  <c r="G2032" i="10"/>
  <c r="K2031" i="10"/>
  <c r="J2031" i="10"/>
  <c r="I2031" i="10"/>
  <c r="H2031" i="10"/>
  <c r="G2031" i="10"/>
  <c r="K2030" i="10"/>
  <c r="J2030" i="10"/>
  <c r="I2030" i="10"/>
  <c r="H2030" i="10"/>
  <c r="G2030" i="10"/>
  <c r="K2029" i="10"/>
  <c r="J2029" i="10"/>
  <c r="I2029" i="10"/>
  <c r="H2029" i="10"/>
  <c r="G2029" i="10"/>
  <c r="K2028" i="10"/>
  <c r="J2028" i="10"/>
  <c r="I2028" i="10"/>
  <c r="H2028" i="10"/>
  <c r="G2028" i="10"/>
  <c r="K2027" i="10"/>
  <c r="J2027" i="10"/>
  <c r="I2027" i="10"/>
  <c r="H2027" i="10"/>
  <c r="G2027" i="10"/>
  <c r="K2026" i="10"/>
  <c r="J2026" i="10"/>
  <c r="I2026" i="10"/>
  <c r="H2026" i="10"/>
  <c r="G2026" i="10"/>
  <c r="K2025" i="10"/>
  <c r="J2025" i="10"/>
  <c r="I2025" i="10"/>
  <c r="H2025" i="10"/>
  <c r="G2025" i="10"/>
  <c r="K2024" i="10"/>
  <c r="J2024" i="10"/>
  <c r="I2024" i="10"/>
  <c r="H2024" i="10"/>
  <c r="G2024" i="10"/>
  <c r="K2023" i="10"/>
  <c r="J2023" i="10"/>
  <c r="I2023" i="10"/>
  <c r="H2023" i="10"/>
  <c r="G2023" i="10"/>
  <c r="K2022" i="10"/>
  <c r="J2022" i="10"/>
  <c r="I2022" i="10"/>
  <c r="H2022" i="10"/>
  <c r="G2022" i="10"/>
  <c r="K2021" i="10"/>
  <c r="J2021" i="10"/>
  <c r="I2021" i="10"/>
  <c r="H2021" i="10"/>
  <c r="G2021" i="10"/>
  <c r="K2020" i="10"/>
  <c r="J2020" i="10"/>
  <c r="I2020" i="10"/>
  <c r="H2020" i="10"/>
  <c r="G2020" i="10"/>
  <c r="K2019" i="10"/>
  <c r="J2019" i="10"/>
  <c r="I2019" i="10"/>
  <c r="H2019" i="10"/>
  <c r="G2019" i="10"/>
  <c r="K2018" i="10"/>
  <c r="J2018" i="10"/>
  <c r="I2018" i="10"/>
  <c r="H2018" i="10"/>
  <c r="G2018" i="10"/>
  <c r="K2017" i="10"/>
  <c r="J2017" i="10"/>
  <c r="I2017" i="10"/>
  <c r="H2017" i="10"/>
  <c r="G2017" i="10"/>
  <c r="K2016" i="10"/>
  <c r="J2016" i="10"/>
  <c r="I2016" i="10"/>
  <c r="H2016" i="10"/>
  <c r="G2016" i="10"/>
  <c r="K2015" i="10"/>
  <c r="J2015" i="10"/>
  <c r="I2015" i="10"/>
  <c r="H2015" i="10"/>
  <c r="G2015" i="10"/>
  <c r="K2014" i="10"/>
  <c r="J2014" i="10"/>
  <c r="I2014" i="10"/>
  <c r="H2014" i="10"/>
  <c r="G2014" i="10"/>
  <c r="K2013" i="10"/>
  <c r="J2013" i="10"/>
  <c r="I2013" i="10"/>
  <c r="H2013" i="10"/>
  <c r="G2013" i="10"/>
  <c r="K2012" i="10"/>
  <c r="J2012" i="10"/>
  <c r="I2012" i="10"/>
  <c r="H2012" i="10"/>
  <c r="G2012" i="10"/>
  <c r="K2011" i="10"/>
  <c r="J2011" i="10"/>
  <c r="I2011" i="10"/>
  <c r="H2011" i="10"/>
  <c r="G2011" i="10"/>
  <c r="K2010" i="10"/>
  <c r="J2010" i="10"/>
  <c r="I2010" i="10"/>
  <c r="H2010" i="10"/>
  <c r="G2010" i="10"/>
  <c r="K2009" i="10"/>
  <c r="J2009" i="10"/>
  <c r="I2009" i="10"/>
  <c r="H2009" i="10"/>
  <c r="G2009" i="10"/>
  <c r="K2008" i="10"/>
  <c r="J2008" i="10"/>
  <c r="I2008" i="10"/>
  <c r="H2008" i="10"/>
  <c r="G2008" i="10"/>
  <c r="K2007" i="10"/>
  <c r="J2007" i="10"/>
  <c r="I2007" i="10"/>
  <c r="H2007" i="10"/>
  <c r="G2007" i="10"/>
  <c r="K2006" i="10"/>
  <c r="J2006" i="10"/>
  <c r="I2006" i="10"/>
  <c r="H2006" i="10"/>
  <c r="G2006" i="10"/>
  <c r="K2005" i="10"/>
  <c r="J2005" i="10"/>
  <c r="I2005" i="10"/>
  <c r="H2005" i="10"/>
  <c r="G2005" i="10"/>
  <c r="K2004" i="10"/>
  <c r="J2004" i="10"/>
  <c r="I2004" i="10"/>
  <c r="H2004" i="10"/>
  <c r="G2004" i="10"/>
  <c r="K2003" i="10"/>
  <c r="J2003" i="10"/>
  <c r="I2003" i="10"/>
  <c r="H2003" i="10"/>
  <c r="G2003" i="10"/>
  <c r="K2002" i="10"/>
  <c r="J2002" i="10"/>
  <c r="I2002" i="10"/>
  <c r="H2002" i="10"/>
  <c r="G2002" i="10"/>
  <c r="K2001" i="10"/>
  <c r="J2001" i="10"/>
  <c r="I2001" i="10"/>
  <c r="H2001" i="10"/>
  <c r="G2001" i="10"/>
  <c r="K2000" i="10"/>
  <c r="J2000" i="10"/>
  <c r="I2000" i="10"/>
  <c r="H2000" i="10"/>
  <c r="G2000" i="10"/>
  <c r="K1999" i="10"/>
  <c r="J1999" i="10"/>
  <c r="I1999" i="10"/>
  <c r="H1999" i="10"/>
  <c r="G1999" i="10"/>
  <c r="K1998" i="10"/>
  <c r="J1998" i="10"/>
  <c r="I1998" i="10"/>
  <c r="H1998" i="10"/>
  <c r="G1998" i="10"/>
  <c r="K1997" i="10"/>
  <c r="J1997" i="10"/>
  <c r="I1997" i="10"/>
  <c r="H1997" i="10"/>
  <c r="G1997" i="10"/>
  <c r="K1996" i="10"/>
  <c r="J1996" i="10"/>
  <c r="I1996" i="10"/>
  <c r="H1996" i="10"/>
  <c r="G1996" i="10"/>
  <c r="K1995" i="10"/>
  <c r="J1995" i="10"/>
  <c r="I1995" i="10"/>
  <c r="H1995" i="10"/>
  <c r="G1995" i="10"/>
  <c r="K1994" i="10"/>
  <c r="J1994" i="10"/>
  <c r="I1994" i="10"/>
  <c r="H1994" i="10"/>
  <c r="G1994" i="10"/>
  <c r="K1993" i="10"/>
  <c r="J1993" i="10"/>
  <c r="I1993" i="10"/>
  <c r="H1993" i="10"/>
  <c r="G1993" i="10"/>
  <c r="K1992" i="10"/>
  <c r="J1992" i="10"/>
  <c r="I1992" i="10"/>
  <c r="H1992" i="10"/>
  <c r="G1992" i="10"/>
  <c r="K1991" i="10"/>
  <c r="J1991" i="10"/>
  <c r="I1991" i="10"/>
  <c r="H1991" i="10"/>
  <c r="G1991" i="10"/>
  <c r="K1990" i="10"/>
  <c r="J1990" i="10"/>
  <c r="I1990" i="10"/>
  <c r="H1990" i="10"/>
  <c r="G1990" i="10"/>
  <c r="K1989" i="10"/>
  <c r="J1989" i="10"/>
  <c r="I1989" i="10"/>
  <c r="H1989" i="10"/>
  <c r="G1989" i="10"/>
  <c r="K1988" i="10"/>
  <c r="J1988" i="10"/>
  <c r="I1988" i="10"/>
  <c r="H1988" i="10"/>
  <c r="G1988" i="10"/>
  <c r="K1987" i="10"/>
  <c r="J1987" i="10"/>
  <c r="I1987" i="10"/>
  <c r="H1987" i="10"/>
  <c r="G1987" i="10"/>
  <c r="K1986" i="10"/>
  <c r="J1986" i="10"/>
  <c r="I1986" i="10"/>
  <c r="H1986" i="10"/>
  <c r="G1986" i="10"/>
  <c r="K1985" i="10"/>
  <c r="J1985" i="10"/>
  <c r="I1985" i="10"/>
  <c r="H1985" i="10"/>
  <c r="G1985" i="10"/>
  <c r="K1984" i="10"/>
  <c r="J1984" i="10"/>
  <c r="I1984" i="10"/>
  <c r="H1984" i="10"/>
  <c r="G1984" i="10"/>
  <c r="K1983" i="10"/>
  <c r="J1983" i="10"/>
  <c r="I1983" i="10"/>
  <c r="H1983" i="10"/>
  <c r="G1983" i="10"/>
  <c r="K1982" i="10"/>
  <c r="J1982" i="10"/>
  <c r="I1982" i="10"/>
  <c r="H1982" i="10"/>
  <c r="G1982" i="10"/>
  <c r="K1981" i="10"/>
  <c r="J1981" i="10"/>
  <c r="I1981" i="10"/>
  <c r="H1981" i="10"/>
  <c r="G1981" i="10"/>
  <c r="K1980" i="10"/>
  <c r="J1980" i="10"/>
  <c r="I1980" i="10"/>
  <c r="H1980" i="10"/>
  <c r="G1980" i="10"/>
  <c r="K1979" i="10"/>
  <c r="J1979" i="10"/>
  <c r="I1979" i="10"/>
  <c r="H1979" i="10"/>
  <c r="G1979" i="10"/>
  <c r="K1978" i="10"/>
  <c r="J1978" i="10"/>
  <c r="I1978" i="10"/>
  <c r="H1978" i="10"/>
  <c r="G1978" i="10"/>
  <c r="K1977" i="10"/>
  <c r="J1977" i="10"/>
  <c r="I1977" i="10"/>
  <c r="H1977" i="10"/>
  <c r="G1977" i="10"/>
  <c r="K1976" i="10"/>
  <c r="J1976" i="10"/>
  <c r="I1976" i="10"/>
  <c r="H1976" i="10"/>
  <c r="G1976" i="10"/>
  <c r="K1975" i="10"/>
  <c r="J1975" i="10"/>
  <c r="I1975" i="10"/>
  <c r="H1975" i="10"/>
  <c r="G1975" i="10"/>
  <c r="K1974" i="10"/>
  <c r="J1974" i="10"/>
  <c r="I1974" i="10"/>
  <c r="H1974" i="10"/>
  <c r="G1974" i="10"/>
  <c r="K1973" i="10"/>
  <c r="J1973" i="10"/>
  <c r="I1973" i="10"/>
  <c r="H1973" i="10"/>
  <c r="G1973" i="10"/>
  <c r="K1972" i="10"/>
  <c r="J1972" i="10"/>
  <c r="I1972" i="10"/>
  <c r="H1972" i="10"/>
  <c r="G1972" i="10"/>
  <c r="K1971" i="10"/>
  <c r="J1971" i="10"/>
  <c r="I1971" i="10"/>
  <c r="H1971" i="10"/>
  <c r="G1971" i="10"/>
  <c r="K1970" i="10"/>
  <c r="J1970" i="10"/>
  <c r="I1970" i="10"/>
  <c r="H1970" i="10"/>
  <c r="G1970" i="10"/>
  <c r="K1969" i="10"/>
  <c r="J1969" i="10"/>
  <c r="I1969" i="10"/>
  <c r="H1969" i="10"/>
  <c r="G1969" i="10"/>
  <c r="K1968" i="10"/>
  <c r="J1968" i="10"/>
  <c r="I1968" i="10"/>
  <c r="H1968" i="10"/>
  <c r="G1968" i="10"/>
  <c r="K1967" i="10"/>
  <c r="J1967" i="10"/>
  <c r="I1967" i="10"/>
  <c r="H1967" i="10"/>
  <c r="G1967" i="10"/>
  <c r="K1966" i="10"/>
  <c r="J1966" i="10"/>
  <c r="I1966" i="10"/>
  <c r="H1966" i="10"/>
  <c r="G1966" i="10"/>
  <c r="K1965" i="10"/>
  <c r="J1965" i="10"/>
  <c r="I1965" i="10"/>
  <c r="H1965" i="10"/>
  <c r="G1965" i="10"/>
  <c r="K1964" i="10"/>
  <c r="J1964" i="10"/>
  <c r="I1964" i="10"/>
  <c r="H1964" i="10"/>
  <c r="G1964" i="10"/>
  <c r="K1963" i="10"/>
  <c r="J1963" i="10"/>
  <c r="I1963" i="10"/>
  <c r="H1963" i="10"/>
  <c r="G1963" i="10"/>
  <c r="K1962" i="10"/>
  <c r="J1962" i="10"/>
  <c r="I1962" i="10"/>
  <c r="H1962" i="10"/>
  <c r="G1962" i="10"/>
  <c r="K1961" i="10"/>
  <c r="J1961" i="10"/>
  <c r="I1961" i="10"/>
  <c r="H1961" i="10"/>
  <c r="G1961" i="10"/>
  <c r="K1960" i="10"/>
  <c r="J1960" i="10"/>
  <c r="I1960" i="10"/>
  <c r="H1960" i="10"/>
  <c r="G1960" i="10"/>
  <c r="K1959" i="10"/>
  <c r="J1959" i="10"/>
  <c r="I1959" i="10"/>
  <c r="H1959" i="10"/>
  <c r="G1959" i="10"/>
  <c r="K1958" i="10"/>
  <c r="J1958" i="10"/>
  <c r="I1958" i="10"/>
  <c r="H1958" i="10"/>
  <c r="G1958" i="10"/>
  <c r="K1957" i="10"/>
  <c r="J1957" i="10"/>
  <c r="I1957" i="10"/>
  <c r="H1957" i="10"/>
  <c r="G1957" i="10"/>
  <c r="K1956" i="10"/>
  <c r="J1956" i="10"/>
  <c r="I1956" i="10"/>
  <c r="H1956" i="10"/>
  <c r="G1956" i="10"/>
  <c r="K1955" i="10"/>
  <c r="J1955" i="10"/>
  <c r="I1955" i="10"/>
  <c r="H1955" i="10"/>
  <c r="G1955" i="10"/>
  <c r="K1954" i="10"/>
  <c r="J1954" i="10"/>
  <c r="I1954" i="10"/>
  <c r="H1954" i="10"/>
  <c r="G1954" i="10"/>
  <c r="K1953" i="10"/>
  <c r="J1953" i="10"/>
  <c r="I1953" i="10"/>
  <c r="H1953" i="10"/>
  <c r="G1953" i="10"/>
  <c r="K1952" i="10"/>
  <c r="J1952" i="10"/>
  <c r="I1952" i="10"/>
  <c r="H1952" i="10"/>
  <c r="G1952" i="10"/>
  <c r="K1951" i="10"/>
  <c r="J1951" i="10"/>
  <c r="I1951" i="10"/>
  <c r="H1951" i="10"/>
  <c r="G1951" i="10"/>
  <c r="K1950" i="10"/>
  <c r="J1950" i="10"/>
  <c r="I1950" i="10"/>
  <c r="H1950" i="10"/>
  <c r="G1950" i="10"/>
  <c r="K1949" i="10"/>
  <c r="J1949" i="10"/>
  <c r="I1949" i="10"/>
  <c r="H1949" i="10"/>
  <c r="G1949" i="10"/>
  <c r="K1948" i="10"/>
  <c r="J1948" i="10"/>
  <c r="I1948" i="10"/>
  <c r="H1948" i="10"/>
  <c r="G1948" i="10"/>
  <c r="K1947" i="10"/>
  <c r="J1947" i="10"/>
  <c r="I1947" i="10"/>
  <c r="H1947" i="10"/>
  <c r="G1947" i="10"/>
  <c r="K1946" i="10"/>
  <c r="J1946" i="10"/>
  <c r="I1946" i="10"/>
  <c r="H1946" i="10"/>
  <c r="G1946" i="10"/>
  <c r="K1945" i="10"/>
  <c r="J1945" i="10"/>
  <c r="I1945" i="10"/>
  <c r="H1945" i="10"/>
  <c r="G1945" i="10"/>
  <c r="K1944" i="10"/>
  <c r="J1944" i="10"/>
  <c r="I1944" i="10"/>
  <c r="H1944" i="10"/>
  <c r="G1944" i="10"/>
  <c r="K1943" i="10"/>
  <c r="J1943" i="10"/>
  <c r="I1943" i="10"/>
  <c r="H1943" i="10"/>
  <c r="G1943" i="10"/>
  <c r="K1942" i="10"/>
  <c r="J1942" i="10"/>
  <c r="I1942" i="10"/>
  <c r="H1942" i="10"/>
  <c r="G1942" i="10"/>
  <c r="K1941" i="10"/>
  <c r="J1941" i="10"/>
  <c r="I1941" i="10"/>
  <c r="H1941" i="10"/>
  <c r="G1941" i="10"/>
  <c r="K1940" i="10"/>
  <c r="J1940" i="10"/>
  <c r="I1940" i="10"/>
  <c r="H1940" i="10"/>
  <c r="G1940" i="10"/>
  <c r="K1939" i="10"/>
  <c r="J1939" i="10"/>
  <c r="I1939" i="10"/>
  <c r="H1939" i="10"/>
  <c r="G1939" i="10"/>
  <c r="K1938" i="10"/>
  <c r="J1938" i="10"/>
  <c r="I1938" i="10"/>
  <c r="H1938" i="10"/>
  <c r="G1938" i="10"/>
  <c r="K1937" i="10"/>
  <c r="J1937" i="10"/>
  <c r="I1937" i="10"/>
  <c r="H1937" i="10"/>
  <c r="G1937" i="10"/>
  <c r="K1936" i="10"/>
  <c r="J1936" i="10"/>
  <c r="I1936" i="10"/>
  <c r="H1936" i="10"/>
  <c r="G1936" i="10"/>
  <c r="K1935" i="10"/>
  <c r="J1935" i="10"/>
  <c r="I1935" i="10"/>
  <c r="H1935" i="10"/>
  <c r="G1935" i="10"/>
  <c r="K1934" i="10"/>
  <c r="J1934" i="10"/>
  <c r="I1934" i="10"/>
  <c r="H1934" i="10"/>
  <c r="G1934" i="10"/>
  <c r="K1933" i="10"/>
  <c r="J1933" i="10"/>
  <c r="I1933" i="10"/>
  <c r="H1933" i="10"/>
  <c r="G1933" i="10"/>
  <c r="K1932" i="10"/>
  <c r="J1932" i="10"/>
  <c r="I1932" i="10"/>
  <c r="H1932" i="10"/>
  <c r="G1932" i="10"/>
  <c r="K1931" i="10"/>
  <c r="J1931" i="10"/>
  <c r="I1931" i="10"/>
  <c r="H1931" i="10"/>
  <c r="G1931" i="10"/>
  <c r="K1930" i="10"/>
  <c r="J1930" i="10"/>
  <c r="I1930" i="10"/>
  <c r="H1930" i="10"/>
  <c r="G1930" i="10"/>
  <c r="K1929" i="10"/>
  <c r="J1929" i="10"/>
  <c r="I1929" i="10"/>
  <c r="H1929" i="10"/>
  <c r="G1929" i="10"/>
  <c r="K1928" i="10"/>
  <c r="J1928" i="10"/>
  <c r="I1928" i="10"/>
  <c r="H1928" i="10"/>
  <c r="G1928" i="10"/>
  <c r="K1927" i="10"/>
  <c r="J1927" i="10"/>
  <c r="I1927" i="10"/>
  <c r="H1927" i="10"/>
  <c r="G1927" i="10"/>
  <c r="K1926" i="10"/>
  <c r="J1926" i="10"/>
  <c r="I1926" i="10"/>
  <c r="H1926" i="10"/>
  <c r="G1926" i="10"/>
  <c r="K1925" i="10"/>
  <c r="J1925" i="10"/>
  <c r="I1925" i="10"/>
  <c r="H1925" i="10"/>
  <c r="G1925" i="10"/>
  <c r="K1924" i="10"/>
  <c r="J1924" i="10"/>
  <c r="I1924" i="10"/>
  <c r="H1924" i="10"/>
  <c r="G1924" i="10"/>
  <c r="K1923" i="10"/>
  <c r="J1923" i="10"/>
  <c r="I1923" i="10"/>
  <c r="H1923" i="10"/>
  <c r="G1923" i="10"/>
  <c r="K1922" i="10"/>
  <c r="J1922" i="10"/>
  <c r="I1922" i="10"/>
  <c r="H1922" i="10"/>
  <c r="G1922" i="10"/>
  <c r="K1921" i="10"/>
  <c r="J1921" i="10"/>
  <c r="I1921" i="10"/>
  <c r="H1921" i="10"/>
  <c r="G1921" i="10"/>
  <c r="K1920" i="10"/>
  <c r="J1920" i="10"/>
  <c r="I1920" i="10"/>
  <c r="H1920" i="10"/>
  <c r="G1920" i="10"/>
  <c r="K1919" i="10"/>
  <c r="J1919" i="10"/>
  <c r="I1919" i="10"/>
  <c r="H1919" i="10"/>
  <c r="G1919" i="10"/>
  <c r="K1918" i="10"/>
  <c r="J1918" i="10"/>
  <c r="I1918" i="10"/>
  <c r="H1918" i="10"/>
  <c r="G1918" i="10"/>
  <c r="K1917" i="10"/>
  <c r="J1917" i="10"/>
  <c r="I1917" i="10"/>
  <c r="H1917" i="10"/>
  <c r="G1917" i="10"/>
  <c r="K1916" i="10"/>
  <c r="J1916" i="10"/>
  <c r="I1916" i="10"/>
  <c r="H1916" i="10"/>
  <c r="G1916" i="10"/>
  <c r="K1915" i="10"/>
  <c r="J1915" i="10"/>
  <c r="I1915" i="10"/>
  <c r="H1915" i="10"/>
  <c r="G1915" i="10"/>
  <c r="K1914" i="10"/>
  <c r="J1914" i="10"/>
  <c r="I1914" i="10"/>
  <c r="H1914" i="10"/>
  <c r="G1914" i="10"/>
  <c r="K1913" i="10"/>
  <c r="J1913" i="10"/>
  <c r="I1913" i="10"/>
  <c r="H1913" i="10"/>
  <c r="G1913" i="10"/>
  <c r="K1912" i="10"/>
  <c r="J1912" i="10"/>
  <c r="I1912" i="10"/>
  <c r="H1912" i="10"/>
  <c r="G1912" i="10"/>
  <c r="K1911" i="10"/>
  <c r="J1911" i="10"/>
  <c r="I1911" i="10"/>
  <c r="H1911" i="10"/>
  <c r="G1911" i="10"/>
  <c r="K1910" i="10"/>
  <c r="J1910" i="10"/>
  <c r="I1910" i="10"/>
  <c r="H1910" i="10"/>
  <c r="G1910" i="10"/>
  <c r="K1909" i="10"/>
  <c r="J1909" i="10"/>
  <c r="I1909" i="10"/>
  <c r="H1909" i="10"/>
  <c r="G1909" i="10"/>
  <c r="K1908" i="10"/>
  <c r="J1908" i="10"/>
  <c r="I1908" i="10"/>
  <c r="H1908" i="10"/>
  <c r="G1908" i="10"/>
  <c r="K1907" i="10"/>
  <c r="J1907" i="10"/>
  <c r="I1907" i="10"/>
  <c r="H1907" i="10"/>
  <c r="G1907" i="10"/>
  <c r="K1906" i="10"/>
  <c r="J1906" i="10"/>
  <c r="I1906" i="10"/>
  <c r="H1906" i="10"/>
  <c r="G1906" i="10"/>
  <c r="K1905" i="10"/>
  <c r="J1905" i="10"/>
  <c r="I1905" i="10"/>
  <c r="H1905" i="10"/>
  <c r="G1905" i="10"/>
  <c r="K1904" i="10"/>
  <c r="J1904" i="10"/>
  <c r="I1904" i="10"/>
  <c r="H1904" i="10"/>
  <c r="G1904" i="10"/>
  <c r="K1903" i="10"/>
  <c r="J1903" i="10"/>
  <c r="I1903" i="10"/>
  <c r="H1903" i="10"/>
  <c r="G1903" i="10"/>
  <c r="K1902" i="10"/>
  <c r="J1902" i="10"/>
  <c r="I1902" i="10"/>
  <c r="H1902" i="10"/>
  <c r="G1902" i="10"/>
  <c r="K1901" i="10"/>
  <c r="J1901" i="10"/>
  <c r="I1901" i="10"/>
  <c r="H1901" i="10"/>
  <c r="G1901" i="10"/>
  <c r="K1900" i="10"/>
  <c r="J1900" i="10"/>
  <c r="I1900" i="10"/>
  <c r="H1900" i="10"/>
  <c r="G1900" i="10"/>
  <c r="K1899" i="10"/>
  <c r="J1899" i="10"/>
  <c r="I1899" i="10"/>
  <c r="H1899" i="10"/>
  <c r="G1899" i="10"/>
  <c r="K1898" i="10"/>
  <c r="J1898" i="10"/>
  <c r="I1898" i="10"/>
  <c r="H1898" i="10"/>
  <c r="G1898" i="10"/>
  <c r="K1897" i="10"/>
  <c r="J1897" i="10"/>
  <c r="I1897" i="10"/>
  <c r="H1897" i="10"/>
  <c r="G1897" i="10"/>
  <c r="K1896" i="10"/>
  <c r="J1896" i="10"/>
  <c r="I1896" i="10"/>
  <c r="H1896" i="10"/>
  <c r="G1896" i="10"/>
  <c r="K1895" i="10"/>
  <c r="J1895" i="10"/>
  <c r="I1895" i="10"/>
  <c r="H1895" i="10"/>
  <c r="G1895" i="10"/>
  <c r="K1894" i="10"/>
  <c r="J1894" i="10"/>
  <c r="I1894" i="10"/>
  <c r="H1894" i="10"/>
  <c r="G1894" i="10"/>
  <c r="K1893" i="10"/>
  <c r="J1893" i="10"/>
  <c r="I1893" i="10"/>
  <c r="H1893" i="10"/>
  <c r="G1893" i="10"/>
  <c r="K1892" i="10"/>
  <c r="J1892" i="10"/>
  <c r="I1892" i="10"/>
  <c r="H1892" i="10"/>
  <c r="G1892" i="10"/>
  <c r="K1891" i="10"/>
  <c r="J1891" i="10"/>
  <c r="I1891" i="10"/>
  <c r="H1891" i="10"/>
  <c r="G1891" i="10"/>
  <c r="K1890" i="10"/>
  <c r="J1890" i="10"/>
  <c r="I1890" i="10"/>
  <c r="H1890" i="10"/>
  <c r="G1890" i="10"/>
  <c r="K1889" i="10"/>
  <c r="J1889" i="10"/>
  <c r="I1889" i="10"/>
  <c r="H1889" i="10"/>
  <c r="G1889" i="10"/>
  <c r="K1888" i="10"/>
  <c r="J1888" i="10"/>
  <c r="I1888" i="10"/>
  <c r="H1888" i="10"/>
  <c r="G1888" i="10"/>
  <c r="K1887" i="10"/>
  <c r="J1887" i="10"/>
  <c r="I1887" i="10"/>
  <c r="H1887" i="10"/>
  <c r="G1887" i="10"/>
  <c r="K1886" i="10"/>
  <c r="J1886" i="10"/>
  <c r="I1886" i="10"/>
  <c r="H1886" i="10"/>
  <c r="G1886" i="10"/>
  <c r="K1885" i="10"/>
  <c r="J1885" i="10"/>
  <c r="I1885" i="10"/>
  <c r="H1885" i="10"/>
  <c r="G1885" i="10"/>
  <c r="K1884" i="10"/>
  <c r="J1884" i="10"/>
  <c r="I1884" i="10"/>
  <c r="H1884" i="10"/>
  <c r="G1884" i="10"/>
  <c r="K1883" i="10"/>
  <c r="J1883" i="10"/>
  <c r="I1883" i="10"/>
  <c r="H1883" i="10"/>
  <c r="G1883" i="10"/>
  <c r="K1882" i="10"/>
  <c r="J1882" i="10"/>
  <c r="I1882" i="10"/>
  <c r="H1882" i="10"/>
  <c r="G1882" i="10"/>
  <c r="K1881" i="10"/>
  <c r="J1881" i="10"/>
  <c r="I1881" i="10"/>
  <c r="H1881" i="10"/>
  <c r="G1881" i="10"/>
  <c r="K1880" i="10"/>
  <c r="J1880" i="10"/>
  <c r="I1880" i="10"/>
  <c r="H1880" i="10"/>
  <c r="G1880" i="10"/>
  <c r="K1879" i="10"/>
  <c r="J1879" i="10"/>
  <c r="I1879" i="10"/>
  <c r="H1879" i="10"/>
  <c r="G1879" i="10"/>
  <c r="K1878" i="10"/>
  <c r="J1878" i="10"/>
  <c r="I1878" i="10"/>
  <c r="H1878" i="10"/>
  <c r="G1878" i="10"/>
  <c r="K1877" i="10"/>
  <c r="J1877" i="10"/>
  <c r="I1877" i="10"/>
  <c r="H1877" i="10"/>
  <c r="G1877" i="10"/>
  <c r="K1876" i="10"/>
  <c r="J1876" i="10"/>
  <c r="I1876" i="10"/>
  <c r="H1876" i="10"/>
  <c r="G1876" i="10"/>
  <c r="K1875" i="10"/>
  <c r="J1875" i="10"/>
  <c r="I1875" i="10"/>
  <c r="H1875" i="10"/>
  <c r="G1875" i="10"/>
  <c r="K1874" i="10"/>
  <c r="J1874" i="10"/>
  <c r="I1874" i="10"/>
  <c r="H1874" i="10"/>
  <c r="G1874" i="10"/>
  <c r="K1873" i="10"/>
  <c r="J1873" i="10"/>
  <c r="I1873" i="10"/>
  <c r="H1873" i="10"/>
  <c r="G1873" i="10"/>
  <c r="K1872" i="10"/>
  <c r="J1872" i="10"/>
  <c r="I1872" i="10"/>
  <c r="H1872" i="10"/>
  <c r="G1872" i="10"/>
  <c r="K1871" i="10"/>
  <c r="J1871" i="10"/>
  <c r="I1871" i="10"/>
  <c r="H1871" i="10"/>
  <c r="G1871" i="10"/>
  <c r="K1870" i="10"/>
  <c r="J1870" i="10"/>
  <c r="I1870" i="10"/>
  <c r="H1870" i="10"/>
  <c r="G1870" i="10"/>
  <c r="K1869" i="10"/>
  <c r="J1869" i="10"/>
  <c r="I1869" i="10"/>
  <c r="H1869" i="10"/>
  <c r="G1869" i="10"/>
  <c r="K1868" i="10"/>
  <c r="J1868" i="10"/>
  <c r="I1868" i="10"/>
  <c r="H1868" i="10"/>
  <c r="G1868" i="10"/>
  <c r="K1867" i="10"/>
  <c r="J1867" i="10"/>
  <c r="I1867" i="10"/>
  <c r="H1867" i="10"/>
  <c r="G1867" i="10"/>
  <c r="K1866" i="10"/>
  <c r="J1866" i="10"/>
  <c r="I1866" i="10"/>
  <c r="H1866" i="10"/>
  <c r="G1866" i="10"/>
  <c r="K1865" i="10"/>
  <c r="J1865" i="10"/>
  <c r="I1865" i="10"/>
  <c r="H1865" i="10"/>
  <c r="G1865" i="10"/>
  <c r="K1864" i="10"/>
  <c r="J1864" i="10"/>
  <c r="I1864" i="10"/>
  <c r="H1864" i="10"/>
  <c r="G1864" i="10"/>
  <c r="K1863" i="10"/>
  <c r="J1863" i="10"/>
  <c r="I1863" i="10"/>
  <c r="H1863" i="10"/>
  <c r="G1863" i="10"/>
  <c r="K1862" i="10"/>
  <c r="J1862" i="10"/>
  <c r="I1862" i="10"/>
  <c r="H1862" i="10"/>
  <c r="G1862" i="10"/>
  <c r="K1861" i="10"/>
  <c r="J1861" i="10"/>
  <c r="I1861" i="10"/>
  <c r="H1861" i="10"/>
  <c r="G1861" i="10"/>
  <c r="K1860" i="10"/>
  <c r="J1860" i="10"/>
  <c r="I1860" i="10"/>
  <c r="H1860" i="10"/>
  <c r="G1860" i="10"/>
  <c r="K1859" i="10"/>
  <c r="J1859" i="10"/>
  <c r="I1859" i="10"/>
  <c r="H1859" i="10"/>
  <c r="G1859" i="10"/>
  <c r="K1858" i="10"/>
  <c r="J1858" i="10"/>
  <c r="I1858" i="10"/>
  <c r="H1858" i="10"/>
  <c r="G1858" i="10"/>
  <c r="K1857" i="10"/>
  <c r="J1857" i="10"/>
  <c r="I1857" i="10"/>
  <c r="H1857" i="10"/>
  <c r="G1857" i="10"/>
  <c r="K1856" i="10"/>
  <c r="J1856" i="10"/>
  <c r="I1856" i="10"/>
  <c r="H1856" i="10"/>
  <c r="G1856" i="10"/>
  <c r="K1855" i="10"/>
  <c r="J1855" i="10"/>
  <c r="I1855" i="10"/>
  <c r="H1855" i="10"/>
  <c r="G1855" i="10"/>
  <c r="K1854" i="10"/>
  <c r="J1854" i="10"/>
  <c r="I1854" i="10"/>
  <c r="H1854" i="10"/>
  <c r="G1854" i="10"/>
  <c r="K1853" i="10"/>
  <c r="J1853" i="10"/>
  <c r="I1853" i="10"/>
  <c r="H1853" i="10"/>
  <c r="G1853" i="10"/>
  <c r="K1852" i="10"/>
  <c r="J1852" i="10"/>
  <c r="I1852" i="10"/>
  <c r="H1852" i="10"/>
  <c r="G1852" i="10"/>
  <c r="K1851" i="10"/>
  <c r="J1851" i="10"/>
  <c r="I1851" i="10"/>
  <c r="H1851" i="10"/>
  <c r="G1851" i="10"/>
  <c r="K1850" i="10"/>
  <c r="J1850" i="10"/>
  <c r="I1850" i="10"/>
  <c r="H1850" i="10"/>
  <c r="G1850" i="10"/>
  <c r="K1849" i="10"/>
  <c r="J1849" i="10"/>
  <c r="I1849" i="10"/>
  <c r="H1849" i="10"/>
  <c r="G1849" i="10"/>
  <c r="K1848" i="10"/>
  <c r="J1848" i="10"/>
  <c r="I1848" i="10"/>
  <c r="H1848" i="10"/>
  <c r="G1848" i="10"/>
  <c r="K1847" i="10"/>
  <c r="J1847" i="10"/>
  <c r="I1847" i="10"/>
  <c r="H1847" i="10"/>
  <c r="G1847" i="10"/>
  <c r="K1846" i="10"/>
  <c r="J1846" i="10"/>
  <c r="I1846" i="10"/>
  <c r="H1846" i="10"/>
  <c r="G1846" i="10"/>
  <c r="K1845" i="10"/>
  <c r="J1845" i="10"/>
  <c r="I1845" i="10"/>
  <c r="H1845" i="10"/>
  <c r="G1845" i="10"/>
  <c r="K1844" i="10"/>
  <c r="J1844" i="10"/>
  <c r="I1844" i="10"/>
  <c r="H1844" i="10"/>
  <c r="G1844" i="10"/>
  <c r="K1843" i="10"/>
  <c r="J1843" i="10"/>
  <c r="I1843" i="10"/>
  <c r="H1843" i="10"/>
  <c r="G1843" i="10"/>
  <c r="K1842" i="10"/>
  <c r="J1842" i="10"/>
  <c r="I1842" i="10"/>
  <c r="H1842" i="10"/>
  <c r="G1842" i="10"/>
  <c r="K1841" i="10"/>
  <c r="J1841" i="10"/>
  <c r="I1841" i="10"/>
  <c r="H1841" i="10"/>
  <c r="G1841" i="10"/>
  <c r="K1840" i="10"/>
  <c r="J1840" i="10"/>
  <c r="I1840" i="10"/>
  <c r="H1840" i="10"/>
  <c r="G1840" i="10"/>
  <c r="K1839" i="10"/>
  <c r="J1839" i="10"/>
  <c r="I1839" i="10"/>
  <c r="H1839" i="10"/>
  <c r="G1839" i="10"/>
  <c r="K1838" i="10"/>
  <c r="J1838" i="10"/>
  <c r="I1838" i="10"/>
  <c r="H1838" i="10"/>
  <c r="G1838" i="10"/>
  <c r="K1837" i="10"/>
  <c r="J1837" i="10"/>
  <c r="I1837" i="10"/>
  <c r="H1837" i="10"/>
  <c r="G1837" i="10"/>
  <c r="K1836" i="10"/>
  <c r="J1836" i="10"/>
  <c r="I1836" i="10"/>
  <c r="H1836" i="10"/>
  <c r="G1836" i="10"/>
  <c r="K1835" i="10"/>
  <c r="J1835" i="10"/>
  <c r="I1835" i="10"/>
  <c r="H1835" i="10"/>
  <c r="G1835" i="10"/>
  <c r="K1834" i="10"/>
  <c r="J1834" i="10"/>
  <c r="I1834" i="10"/>
  <c r="H1834" i="10"/>
  <c r="G1834" i="10"/>
  <c r="K1833" i="10"/>
  <c r="J1833" i="10"/>
  <c r="I1833" i="10"/>
  <c r="H1833" i="10"/>
  <c r="G1833" i="10"/>
  <c r="K1832" i="10"/>
  <c r="J1832" i="10"/>
  <c r="I1832" i="10"/>
  <c r="H1832" i="10"/>
  <c r="G1832" i="10"/>
  <c r="K1831" i="10"/>
  <c r="J1831" i="10"/>
  <c r="I1831" i="10"/>
  <c r="H1831" i="10"/>
  <c r="G1831" i="10"/>
  <c r="K1830" i="10"/>
  <c r="J1830" i="10"/>
  <c r="I1830" i="10"/>
  <c r="H1830" i="10"/>
  <c r="G1830" i="10"/>
  <c r="K1829" i="10"/>
  <c r="J1829" i="10"/>
  <c r="I1829" i="10"/>
  <c r="H1829" i="10"/>
  <c r="G1829" i="10"/>
  <c r="K1828" i="10"/>
  <c r="J1828" i="10"/>
  <c r="I1828" i="10"/>
  <c r="H1828" i="10"/>
  <c r="G1828" i="10"/>
  <c r="K1827" i="10"/>
  <c r="J1827" i="10"/>
  <c r="I1827" i="10"/>
  <c r="H1827" i="10"/>
  <c r="G1827" i="10"/>
  <c r="K1826" i="10"/>
  <c r="J1826" i="10"/>
  <c r="I1826" i="10"/>
  <c r="H1826" i="10"/>
  <c r="G1826" i="10"/>
  <c r="K1825" i="10"/>
  <c r="J1825" i="10"/>
  <c r="I1825" i="10"/>
  <c r="H1825" i="10"/>
  <c r="G1825" i="10"/>
  <c r="K1824" i="10"/>
  <c r="J1824" i="10"/>
  <c r="I1824" i="10"/>
  <c r="H1824" i="10"/>
  <c r="G1824" i="10"/>
  <c r="K1823" i="10"/>
  <c r="J1823" i="10"/>
  <c r="I1823" i="10"/>
  <c r="H1823" i="10"/>
  <c r="G1823" i="10"/>
  <c r="K1822" i="10"/>
  <c r="J1822" i="10"/>
  <c r="I1822" i="10"/>
  <c r="H1822" i="10"/>
  <c r="G1822" i="10"/>
  <c r="K1821" i="10"/>
  <c r="J1821" i="10"/>
  <c r="I1821" i="10"/>
  <c r="H1821" i="10"/>
  <c r="G1821" i="10"/>
  <c r="K1820" i="10"/>
  <c r="J1820" i="10"/>
  <c r="I1820" i="10"/>
  <c r="H1820" i="10"/>
  <c r="G1820" i="10"/>
  <c r="K1819" i="10"/>
  <c r="J1819" i="10"/>
  <c r="I1819" i="10"/>
  <c r="H1819" i="10"/>
  <c r="G1819" i="10"/>
  <c r="K1818" i="10"/>
  <c r="J1818" i="10"/>
  <c r="I1818" i="10"/>
  <c r="H1818" i="10"/>
  <c r="G1818" i="10"/>
  <c r="K1817" i="10"/>
  <c r="J1817" i="10"/>
  <c r="I1817" i="10"/>
  <c r="H1817" i="10"/>
  <c r="G1817" i="10"/>
  <c r="K1816" i="10"/>
  <c r="J1816" i="10"/>
  <c r="I1816" i="10"/>
  <c r="H1816" i="10"/>
  <c r="G1816" i="10"/>
  <c r="K1815" i="10"/>
  <c r="J1815" i="10"/>
  <c r="I1815" i="10"/>
  <c r="H1815" i="10"/>
  <c r="G1815" i="10"/>
  <c r="K1814" i="10"/>
  <c r="J1814" i="10"/>
  <c r="I1814" i="10"/>
  <c r="H1814" i="10"/>
  <c r="G1814" i="10"/>
  <c r="K1813" i="10"/>
  <c r="J1813" i="10"/>
  <c r="I1813" i="10"/>
  <c r="H1813" i="10"/>
  <c r="G1813" i="10"/>
  <c r="K1812" i="10"/>
  <c r="J1812" i="10"/>
  <c r="I1812" i="10"/>
  <c r="H1812" i="10"/>
  <c r="G1812" i="10"/>
  <c r="K1811" i="10"/>
  <c r="J1811" i="10"/>
  <c r="I1811" i="10"/>
  <c r="H1811" i="10"/>
  <c r="G1811" i="10"/>
  <c r="K1810" i="10"/>
  <c r="J1810" i="10"/>
  <c r="I1810" i="10"/>
  <c r="H1810" i="10"/>
  <c r="G1810" i="10"/>
  <c r="K1809" i="10"/>
  <c r="J1809" i="10"/>
  <c r="I1809" i="10"/>
  <c r="H1809" i="10"/>
  <c r="G1809" i="10"/>
  <c r="K1808" i="10"/>
  <c r="J1808" i="10"/>
  <c r="I1808" i="10"/>
  <c r="H1808" i="10"/>
  <c r="G1808" i="10"/>
  <c r="K1807" i="10"/>
  <c r="J1807" i="10"/>
  <c r="I1807" i="10"/>
  <c r="H1807" i="10"/>
  <c r="G1807" i="10"/>
  <c r="K1806" i="10"/>
  <c r="J1806" i="10"/>
  <c r="I1806" i="10"/>
  <c r="H1806" i="10"/>
  <c r="G1806" i="10"/>
  <c r="K1805" i="10"/>
  <c r="J1805" i="10"/>
  <c r="I1805" i="10"/>
  <c r="H1805" i="10"/>
  <c r="G1805" i="10"/>
  <c r="K1804" i="10"/>
  <c r="J1804" i="10"/>
  <c r="I1804" i="10"/>
  <c r="H1804" i="10"/>
  <c r="G1804" i="10"/>
  <c r="K1803" i="10"/>
  <c r="J1803" i="10"/>
  <c r="I1803" i="10"/>
  <c r="H1803" i="10"/>
  <c r="G1803" i="10"/>
  <c r="K1802" i="10"/>
  <c r="J1802" i="10"/>
  <c r="I1802" i="10"/>
  <c r="H1802" i="10"/>
  <c r="G1802" i="10"/>
  <c r="K1801" i="10"/>
  <c r="J1801" i="10"/>
  <c r="I1801" i="10"/>
  <c r="H1801" i="10"/>
  <c r="G1801" i="10"/>
  <c r="K1800" i="10"/>
  <c r="J1800" i="10"/>
  <c r="I1800" i="10"/>
  <c r="H1800" i="10"/>
  <c r="G1800" i="10"/>
  <c r="K1799" i="10"/>
  <c r="J1799" i="10"/>
  <c r="I1799" i="10"/>
  <c r="H1799" i="10"/>
  <c r="G1799" i="10"/>
  <c r="K1798" i="10"/>
  <c r="J1798" i="10"/>
  <c r="I1798" i="10"/>
  <c r="H1798" i="10"/>
  <c r="G1798" i="10"/>
  <c r="K1797" i="10"/>
  <c r="J1797" i="10"/>
  <c r="I1797" i="10"/>
  <c r="H1797" i="10"/>
  <c r="G1797" i="10"/>
  <c r="K1796" i="10"/>
  <c r="J1796" i="10"/>
  <c r="I1796" i="10"/>
  <c r="H1796" i="10"/>
  <c r="G1796" i="10"/>
  <c r="K1795" i="10"/>
  <c r="J1795" i="10"/>
  <c r="I1795" i="10"/>
  <c r="H1795" i="10"/>
  <c r="G1795" i="10"/>
  <c r="K1794" i="10"/>
  <c r="J1794" i="10"/>
  <c r="I1794" i="10"/>
  <c r="H1794" i="10"/>
  <c r="G1794" i="10"/>
  <c r="K1793" i="10"/>
  <c r="J1793" i="10"/>
  <c r="I1793" i="10"/>
  <c r="H1793" i="10"/>
  <c r="G1793" i="10"/>
  <c r="K1792" i="10"/>
  <c r="J1792" i="10"/>
  <c r="I1792" i="10"/>
  <c r="H1792" i="10"/>
  <c r="G1792" i="10"/>
  <c r="K1791" i="10"/>
  <c r="J1791" i="10"/>
  <c r="I1791" i="10"/>
  <c r="H1791" i="10"/>
  <c r="G1791" i="10"/>
  <c r="K1790" i="10"/>
  <c r="J1790" i="10"/>
  <c r="I1790" i="10"/>
  <c r="H1790" i="10"/>
  <c r="G1790" i="10"/>
  <c r="K1789" i="10"/>
  <c r="J1789" i="10"/>
  <c r="I1789" i="10"/>
  <c r="H1789" i="10"/>
  <c r="G1789" i="10"/>
  <c r="K1788" i="10"/>
  <c r="J1788" i="10"/>
  <c r="I1788" i="10"/>
  <c r="H1788" i="10"/>
  <c r="G1788" i="10"/>
  <c r="K1787" i="10"/>
  <c r="J1787" i="10"/>
  <c r="I1787" i="10"/>
  <c r="H1787" i="10"/>
  <c r="G1787" i="10"/>
  <c r="K1786" i="10"/>
  <c r="J1786" i="10"/>
  <c r="I1786" i="10"/>
  <c r="H1786" i="10"/>
  <c r="G1786" i="10"/>
  <c r="K1785" i="10"/>
  <c r="J1785" i="10"/>
  <c r="I1785" i="10"/>
  <c r="H1785" i="10"/>
  <c r="G1785" i="10"/>
  <c r="K1784" i="10"/>
  <c r="J1784" i="10"/>
  <c r="I1784" i="10"/>
  <c r="H1784" i="10"/>
  <c r="G1784" i="10"/>
  <c r="K1783" i="10"/>
  <c r="J1783" i="10"/>
  <c r="I1783" i="10"/>
  <c r="H1783" i="10"/>
  <c r="G1783" i="10"/>
  <c r="K1782" i="10"/>
  <c r="J1782" i="10"/>
  <c r="I1782" i="10"/>
  <c r="H1782" i="10"/>
  <c r="G1782" i="10"/>
  <c r="K1781" i="10"/>
  <c r="J1781" i="10"/>
  <c r="I1781" i="10"/>
  <c r="H1781" i="10"/>
  <c r="G1781" i="10"/>
  <c r="K1780" i="10"/>
  <c r="J1780" i="10"/>
  <c r="I1780" i="10"/>
  <c r="H1780" i="10"/>
  <c r="G1780" i="10"/>
  <c r="K1779" i="10"/>
  <c r="J1779" i="10"/>
  <c r="I1779" i="10"/>
  <c r="H1779" i="10"/>
  <c r="G1779" i="10"/>
  <c r="K1778" i="10"/>
  <c r="J1778" i="10"/>
  <c r="I1778" i="10"/>
  <c r="H1778" i="10"/>
  <c r="G1778" i="10"/>
  <c r="K1777" i="10"/>
  <c r="J1777" i="10"/>
  <c r="I1777" i="10"/>
  <c r="H1777" i="10"/>
  <c r="G1777" i="10"/>
  <c r="K1776" i="10"/>
  <c r="J1776" i="10"/>
  <c r="I1776" i="10"/>
  <c r="H1776" i="10"/>
  <c r="G1776" i="10"/>
  <c r="K1775" i="10"/>
  <c r="J1775" i="10"/>
  <c r="I1775" i="10"/>
  <c r="H1775" i="10"/>
  <c r="G1775" i="10"/>
  <c r="K1774" i="10"/>
  <c r="J1774" i="10"/>
  <c r="I1774" i="10"/>
  <c r="H1774" i="10"/>
  <c r="G1774" i="10"/>
  <c r="K1773" i="10"/>
  <c r="J1773" i="10"/>
  <c r="I1773" i="10"/>
  <c r="H1773" i="10"/>
  <c r="G1773" i="10"/>
  <c r="K1772" i="10"/>
  <c r="J1772" i="10"/>
  <c r="I1772" i="10"/>
  <c r="H1772" i="10"/>
  <c r="G1772" i="10"/>
  <c r="K1771" i="10"/>
  <c r="J1771" i="10"/>
  <c r="I1771" i="10"/>
  <c r="H1771" i="10"/>
  <c r="G1771" i="10"/>
  <c r="K1770" i="10"/>
  <c r="J1770" i="10"/>
  <c r="I1770" i="10"/>
  <c r="H1770" i="10"/>
  <c r="G1770" i="10"/>
  <c r="K1769" i="10"/>
  <c r="J1769" i="10"/>
  <c r="I1769" i="10"/>
  <c r="H1769" i="10"/>
  <c r="G1769" i="10"/>
  <c r="K1768" i="10"/>
  <c r="J1768" i="10"/>
  <c r="I1768" i="10"/>
  <c r="H1768" i="10"/>
  <c r="G1768" i="10"/>
  <c r="K1767" i="10"/>
  <c r="J1767" i="10"/>
  <c r="I1767" i="10"/>
  <c r="H1767" i="10"/>
  <c r="G1767" i="10"/>
  <c r="K1766" i="10"/>
  <c r="J1766" i="10"/>
  <c r="I1766" i="10"/>
  <c r="H1766" i="10"/>
  <c r="G1766" i="10"/>
  <c r="K1765" i="10"/>
  <c r="J1765" i="10"/>
  <c r="I1765" i="10"/>
  <c r="H1765" i="10"/>
  <c r="G1765" i="10"/>
  <c r="K1764" i="10"/>
  <c r="J1764" i="10"/>
  <c r="I1764" i="10"/>
  <c r="H1764" i="10"/>
  <c r="G1764" i="10"/>
  <c r="K1763" i="10"/>
  <c r="J1763" i="10"/>
  <c r="I1763" i="10"/>
  <c r="H1763" i="10"/>
  <c r="G1763" i="10"/>
  <c r="K1762" i="10"/>
  <c r="J1762" i="10"/>
  <c r="I1762" i="10"/>
  <c r="H1762" i="10"/>
  <c r="G1762" i="10"/>
  <c r="K1761" i="10"/>
  <c r="J1761" i="10"/>
  <c r="I1761" i="10"/>
  <c r="H1761" i="10"/>
  <c r="G1761" i="10"/>
  <c r="K1760" i="10"/>
  <c r="J1760" i="10"/>
  <c r="I1760" i="10"/>
  <c r="H1760" i="10"/>
  <c r="G1760" i="10"/>
  <c r="K1759" i="10"/>
  <c r="J1759" i="10"/>
  <c r="I1759" i="10"/>
  <c r="H1759" i="10"/>
  <c r="G1759" i="10"/>
  <c r="K1758" i="10"/>
  <c r="J1758" i="10"/>
  <c r="I1758" i="10"/>
  <c r="H1758" i="10"/>
  <c r="G1758" i="10"/>
  <c r="K1757" i="10"/>
  <c r="J1757" i="10"/>
  <c r="I1757" i="10"/>
  <c r="H1757" i="10"/>
  <c r="G1757" i="10"/>
  <c r="K1756" i="10"/>
  <c r="J1756" i="10"/>
  <c r="I1756" i="10"/>
  <c r="H1756" i="10"/>
  <c r="G1756" i="10"/>
  <c r="K1755" i="10"/>
  <c r="J1755" i="10"/>
  <c r="I1755" i="10"/>
  <c r="H1755" i="10"/>
  <c r="G1755" i="10"/>
  <c r="K1754" i="10"/>
  <c r="J1754" i="10"/>
  <c r="I1754" i="10"/>
  <c r="H1754" i="10"/>
  <c r="G1754" i="10"/>
  <c r="K1753" i="10"/>
  <c r="J1753" i="10"/>
  <c r="I1753" i="10"/>
  <c r="H1753" i="10"/>
  <c r="G1753" i="10"/>
  <c r="K1752" i="10"/>
  <c r="J1752" i="10"/>
  <c r="I1752" i="10"/>
  <c r="H1752" i="10"/>
  <c r="G1752" i="10"/>
  <c r="K1751" i="10"/>
  <c r="J1751" i="10"/>
  <c r="I1751" i="10"/>
  <c r="H1751" i="10"/>
  <c r="G1751" i="10"/>
  <c r="K1750" i="10"/>
  <c r="J1750" i="10"/>
  <c r="I1750" i="10"/>
  <c r="H1750" i="10"/>
  <c r="G1750" i="10"/>
  <c r="K1749" i="10"/>
  <c r="J1749" i="10"/>
  <c r="I1749" i="10"/>
  <c r="H1749" i="10"/>
  <c r="G1749" i="10"/>
  <c r="K1748" i="10"/>
  <c r="J1748" i="10"/>
  <c r="I1748" i="10"/>
  <c r="H1748" i="10"/>
  <c r="G1748" i="10"/>
  <c r="K1747" i="10"/>
  <c r="J1747" i="10"/>
  <c r="I1747" i="10"/>
  <c r="H1747" i="10"/>
  <c r="G1747" i="10"/>
  <c r="K1746" i="10"/>
  <c r="J1746" i="10"/>
  <c r="I1746" i="10"/>
  <c r="H1746" i="10"/>
  <c r="G1746" i="10"/>
  <c r="K1745" i="10"/>
  <c r="J1745" i="10"/>
  <c r="I1745" i="10"/>
  <c r="H1745" i="10"/>
  <c r="G1745" i="10"/>
  <c r="K1744" i="10"/>
  <c r="J1744" i="10"/>
  <c r="I1744" i="10"/>
  <c r="H1744" i="10"/>
  <c r="G1744" i="10"/>
  <c r="K1743" i="10"/>
  <c r="J1743" i="10"/>
  <c r="I1743" i="10"/>
  <c r="H1743" i="10"/>
  <c r="G1743" i="10"/>
  <c r="K1742" i="10"/>
  <c r="J1742" i="10"/>
  <c r="I1742" i="10"/>
  <c r="H1742" i="10"/>
  <c r="G1742" i="10"/>
  <c r="K1741" i="10"/>
  <c r="J1741" i="10"/>
  <c r="I1741" i="10"/>
  <c r="H1741" i="10"/>
  <c r="G1741" i="10"/>
  <c r="K1740" i="10"/>
  <c r="J1740" i="10"/>
  <c r="I1740" i="10"/>
  <c r="H1740" i="10"/>
  <c r="G1740" i="10"/>
  <c r="K1739" i="10"/>
  <c r="J1739" i="10"/>
  <c r="I1739" i="10"/>
  <c r="H1739" i="10"/>
  <c r="G1739" i="10"/>
  <c r="K1738" i="10"/>
  <c r="J1738" i="10"/>
  <c r="I1738" i="10"/>
  <c r="H1738" i="10"/>
  <c r="G1738" i="10"/>
  <c r="K1737" i="10"/>
  <c r="J1737" i="10"/>
  <c r="I1737" i="10"/>
  <c r="H1737" i="10"/>
  <c r="G1737" i="10"/>
  <c r="K1736" i="10"/>
  <c r="J1736" i="10"/>
  <c r="I1736" i="10"/>
  <c r="H1736" i="10"/>
  <c r="G1736" i="10"/>
  <c r="K1735" i="10"/>
  <c r="J1735" i="10"/>
  <c r="I1735" i="10"/>
  <c r="H1735" i="10"/>
  <c r="G1735" i="10"/>
  <c r="K1734" i="10"/>
  <c r="J1734" i="10"/>
  <c r="I1734" i="10"/>
  <c r="H1734" i="10"/>
  <c r="G1734" i="10"/>
  <c r="K1733" i="10"/>
  <c r="J1733" i="10"/>
  <c r="I1733" i="10"/>
  <c r="H1733" i="10"/>
  <c r="G1733" i="10"/>
  <c r="K1732" i="10"/>
  <c r="J1732" i="10"/>
  <c r="I1732" i="10"/>
  <c r="H1732" i="10"/>
  <c r="G1732" i="10"/>
  <c r="K1731" i="10"/>
  <c r="J1731" i="10"/>
  <c r="I1731" i="10"/>
  <c r="H1731" i="10"/>
  <c r="G1731" i="10"/>
  <c r="K1730" i="10"/>
  <c r="J1730" i="10"/>
  <c r="I1730" i="10"/>
  <c r="H1730" i="10"/>
  <c r="G1730" i="10"/>
  <c r="K1729" i="10"/>
  <c r="J1729" i="10"/>
  <c r="I1729" i="10"/>
  <c r="H1729" i="10"/>
  <c r="G1729" i="10"/>
  <c r="K1728" i="10"/>
  <c r="J1728" i="10"/>
  <c r="I1728" i="10"/>
  <c r="H1728" i="10"/>
  <c r="G1728" i="10"/>
  <c r="K1727" i="10"/>
  <c r="J1727" i="10"/>
  <c r="I1727" i="10"/>
  <c r="H1727" i="10"/>
  <c r="G1727" i="10"/>
  <c r="K1726" i="10"/>
  <c r="J1726" i="10"/>
  <c r="I1726" i="10"/>
  <c r="H1726" i="10"/>
  <c r="G1726" i="10"/>
  <c r="K1725" i="10"/>
  <c r="J1725" i="10"/>
  <c r="I1725" i="10"/>
  <c r="H1725" i="10"/>
  <c r="G1725" i="10"/>
  <c r="K1724" i="10"/>
  <c r="J1724" i="10"/>
  <c r="I1724" i="10"/>
  <c r="H1724" i="10"/>
  <c r="G1724" i="10"/>
  <c r="K1723" i="10"/>
  <c r="J1723" i="10"/>
  <c r="I1723" i="10"/>
  <c r="H1723" i="10"/>
  <c r="G1723" i="10"/>
  <c r="K1722" i="10"/>
  <c r="J1722" i="10"/>
  <c r="I1722" i="10"/>
  <c r="H1722" i="10"/>
  <c r="G1722" i="10"/>
  <c r="K1721" i="10"/>
  <c r="J1721" i="10"/>
  <c r="I1721" i="10"/>
  <c r="H1721" i="10"/>
  <c r="G1721" i="10"/>
  <c r="K1720" i="10"/>
  <c r="J1720" i="10"/>
  <c r="I1720" i="10"/>
  <c r="H1720" i="10"/>
  <c r="G1720" i="10"/>
  <c r="K1719" i="10"/>
  <c r="J1719" i="10"/>
  <c r="I1719" i="10"/>
  <c r="H1719" i="10"/>
  <c r="G1719" i="10"/>
  <c r="K1718" i="10"/>
  <c r="J1718" i="10"/>
  <c r="I1718" i="10"/>
  <c r="H1718" i="10"/>
  <c r="G1718" i="10"/>
  <c r="K1717" i="10"/>
  <c r="J1717" i="10"/>
  <c r="I1717" i="10"/>
  <c r="H1717" i="10"/>
  <c r="G1717" i="10"/>
  <c r="K1716" i="10"/>
  <c r="J1716" i="10"/>
  <c r="I1716" i="10"/>
  <c r="H1716" i="10"/>
  <c r="G1716" i="10"/>
  <c r="K1715" i="10"/>
  <c r="J1715" i="10"/>
  <c r="I1715" i="10"/>
  <c r="H1715" i="10"/>
  <c r="G1715" i="10"/>
  <c r="K1714" i="10"/>
  <c r="J1714" i="10"/>
  <c r="I1714" i="10"/>
  <c r="H1714" i="10"/>
  <c r="G1714" i="10"/>
  <c r="K1713" i="10"/>
  <c r="J1713" i="10"/>
  <c r="I1713" i="10"/>
  <c r="H1713" i="10"/>
  <c r="G1713" i="10"/>
  <c r="K1712" i="10"/>
  <c r="J1712" i="10"/>
  <c r="I1712" i="10"/>
  <c r="H1712" i="10"/>
  <c r="G1712" i="10"/>
  <c r="K1711" i="10"/>
  <c r="J1711" i="10"/>
  <c r="I1711" i="10"/>
  <c r="H1711" i="10"/>
  <c r="G1711" i="10"/>
  <c r="K1710" i="10"/>
  <c r="J1710" i="10"/>
  <c r="I1710" i="10"/>
  <c r="H1710" i="10"/>
  <c r="G1710" i="10"/>
  <c r="K1709" i="10"/>
  <c r="J1709" i="10"/>
  <c r="I1709" i="10"/>
  <c r="H1709" i="10"/>
  <c r="G1709" i="10"/>
  <c r="K1708" i="10"/>
  <c r="J1708" i="10"/>
  <c r="I1708" i="10"/>
  <c r="H1708" i="10"/>
  <c r="G1708" i="10"/>
  <c r="K1707" i="10"/>
  <c r="J1707" i="10"/>
  <c r="I1707" i="10"/>
  <c r="H1707" i="10"/>
  <c r="G1707" i="10"/>
  <c r="K1706" i="10"/>
  <c r="J1706" i="10"/>
  <c r="I1706" i="10"/>
  <c r="H1706" i="10"/>
  <c r="G1706" i="10"/>
  <c r="K1705" i="10"/>
  <c r="J1705" i="10"/>
  <c r="I1705" i="10"/>
  <c r="H1705" i="10"/>
  <c r="G1705" i="10"/>
  <c r="K1704" i="10"/>
  <c r="J1704" i="10"/>
  <c r="I1704" i="10"/>
  <c r="H1704" i="10"/>
  <c r="G1704" i="10"/>
  <c r="K1703" i="10"/>
  <c r="J1703" i="10"/>
  <c r="I1703" i="10"/>
  <c r="H1703" i="10"/>
  <c r="G1703" i="10"/>
  <c r="K1702" i="10"/>
  <c r="J1702" i="10"/>
  <c r="I1702" i="10"/>
  <c r="H1702" i="10"/>
  <c r="G1702" i="10"/>
  <c r="K1701" i="10"/>
  <c r="J1701" i="10"/>
  <c r="I1701" i="10"/>
  <c r="H1701" i="10"/>
  <c r="G1701" i="10"/>
  <c r="K1700" i="10"/>
  <c r="J1700" i="10"/>
  <c r="I1700" i="10"/>
  <c r="H1700" i="10"/>
  <c r="G1700" i="10"/>
  <c r="K1699" i="10"/>
  <c r="J1699" i="10"/>
  <c r="I1699" i="10"/>
  <c r="H1699" i="10"/>
  <c r="G1699" i="10"/>
  <c r="K1698" i="10"/>
  <c r="J1698" i="10"/>
  <c r="I1698" i="10"/>
  <c r="H1698" i="10"/>
  <c r="G1698" i="10"/>
  <c r="K1697" i="10"/>
  <c r="J1697" i="10"/>
  <c r="I1697" i="10"/>
  <c r="H1697" i="10"/>
  <c r="G1697" i="10"/>
  <c r="K1696" i="10"/>
  <c r="J1696" i="10"/>
  <c r="I1696" i="10"/>
  <c r="H1696" i="10"/>
  <c r="G1696" i="10"/>
  <c r="K1695" i="10"/>
  <c r="J1695" i="10"/>
  <c r="I1695" i="10"/>
  <c r="H1695" i="10"/>
  <c r="G1695" i="10"/>
  <c r="K1694" i="10"/>
  <c r="J1694" i="10"/>
  <c r="I1694" i="10"/>
  <c r="H1694" i="10"/>
  <c r="G1694" i="10"/>
  <c r="K1693" i="10"/>
  <c r="J1693" i="10"/>
  <c r="I1693" i="10"/>
  <c r="H1693" i="10"/>
  <c r="G1693" i="10"/>
  <c r="K1692" i="10"/>
  <c r="J1692" i="10"/>
  <c r="I1692" i="10"/>
  <c r="H1692" i="10"/>
  <c r="G1692" i="10"/>
  <c r="K1691" i="10"/>
  <c r="J1691" i="10"/>
  <c r="I1691" i="10"/>
  <c r="H1691" i="10"/>
  <c r="G1691" i="10"/>
  <c r="K1690" i="10"/>
  <c r="J1690" i="10"/>
  <c r="I1690" i="10"/>
  <c r="H1690" i="10"/>
  <c r="G1690" i="10"/>
  <c r="K1689" i="10"/>
  <c r="J1689" i="10"/>
  <c r="I1689" i="10"/>
  <c r="H1689" i="10"/>
  <c r="G1689" i="10"/>
  <c r="K1688" i="10"/>
  <c r="J1688" i="10"/>
  <c r="I1688" i="10"/>
  <c r="H1688" i="10"/>
  <c r="G1688" i="10"/>
  <c r="K1687" i="10"/>
  <c r="J1687" i="10"/>
  <c r="I1687" i="10"/>
  <c r="H1687" i="10"/>
  <c r="G1687" i="10"/>
  <c r="K1686" i="10"/>
  <c r="J1686" i="10"/>
  <c r="I1686" i="10"/>
  <c r="H1686" i="10"/>
  <c r="G1686" i="10"/>
  <c r="K1685" i="10"/>
  <c r="J1685" i="10"/>
  <c r="I1685" i="10"/>
  <c r="H1685" i="10"/>
  <c r="G1685" i="10"/>
  <c r="K1684" i="10"/>
  <c r="J1684" i="10"/>
  <c r="I1684" i="10"/>
  <c r="H1684" i="10"/>
  <c r="G1684" i="10"/>
  <c r="K1683" i="10"/>
  <c r="J1683" i="10"/>
  <c r="I1683" i="10"/>
  <c r="H1683" i="10"/>
  <c r="G1683" i="10"/>
  <c r="K1682" i="10"/>
  <c r="J1682" i="10"/>
  <c r="I1682" i="10"/>
  <c r="H1682" i="10"/>
  <c r="G1682" i="10"/>
  <c r="K1681" i="10"/>
  <c r="J1681" i="10"/>
  <c r="I1681" i="10"/>
  <c r="H1681" i="10"/>
  <c r="G1681" i="10"/>
  <c r="K1680" i="10"/>
  <c r="J1680" i="10"/>
  <c r="I1680" i="10"/>
  <c r="H1680" i="10"/>
  <c r="G1680" i="10"/>
  <c r="K1679" i="10"/>
  <c r="J1679" i="10"/>
  <c r="I1679" i="10"/>
  <c r="H1679" i="10"/>
  <c r="G1679" i="10"/>
  <c r="K1678" i="10"/>
  <c r="J1678" i="10"/>
  <c r="I1678" i="10"/>
  <c r="H1678" i="10"/>
  <c r="G1678" i="10"/>
  <c r="K1677" i="10"/>
  <c r="J1677" i="10"/>
  <c r="I1677" i="10"/>
  <c r="H1677" i="10"/>
  <c r="G1677" i="10"/>
  <c r="K1676" i="10"/>
  <c r="J1676" i="10"/>
  <c r="I1676" i="10"/>
  <c r="H1676" i="10"/>
  <c r="G1676" i="10"/>
  <c r="K1675" i="10"/>
  <c r="J1675" i="10"/>
  <c r="I1675" i="10"/>
  <c r="H1675" i="10"/>
  <c r="G1675" i="10"/>
  <c r="K1674" i="10"/>
  <c r="J1674" i="10"/>
  <c r="I1674" i="10"/>
  <c r="H1674" i="10"/>
  <c r="G1674" i="10"/>
  <c r="K1673" i="10"/>
  <c r="J1673" i="10"/>
  <c r="I1673" i="10"/>
  <c r="H1673" i="10"/>
  <c r="G1673" i="10"/>
  <c r="K1672" i="10"/>
  <c r="J1672" i="10"/>
  <c r="I1672" i="10"/>
  <c r="H1672" i="10"/>
  <c r="G1672" i="10"/>
  <c r="K1671" i="10"/>
  <c r="J1671" i="10"/>
  <c r="I1671" i="10"/>
  <c r="H1671" i="10"/>
  <c r="G1671" i="10"/>
  <c r="K1670" i="10"/>
  <c r="J1670" i="10"/>
  <c r="I1670" i="10"/>
  <c r="H1670" i="10"/>
  <c r="G1670" i="10"/>
  <c r="K1669" i="10"/>
  <c r="J1669" i="10"/>
  <c r="I1669" i="10"/>
  <c r="H1669" i="10"/>
  <c r="G1669" i="10"/>
  <c r="K1668" i="10"/>
  <c r="J1668" i="10"/>
  <c r="I1668" i="10"/>
  <c r="H1668" i="10"/>
  <c r="G1668" i="10"/>
  <c r="K1667" i="10"/>
  <c r="J1667" i="10"/>
  <c r="I1667" i="10"/>
  <c r="H1667" i="10"/>
  <c r="G1667" i="10"/>
  <c r="K1666" i="10"/>
  <c r="J1666" i="10"/>
  <c r="I1666" i="10"/>
  <c r="H1666" i="10"/>
  <c r="G1666" i="10"/>
  <c r="K1665" i="10"/>
  <c r="J1665" i="10"/>
  <c r="I1665" i="10"/>
  <c r="H1665" i="10"/>
  <c r="G1665" i="10"/>
  <c r="K1664" i="10"/>
  <c r="J1664" i="10"/>
  <c r="I1664" i="10"/>
  <c r="H1664" i="10"/>
  <c r="G1664" i="10"/>
  <c r="K1663" i="10"/>
  <c r="J1663" i="10"/>
  <c r="I1663" i="10"/>
  <c r="H1663" i="10"/>
  <c r="G1663" i="10"/>
  <c r="K1662" i="10"/>
  <c r="J1662" i="10"/>
  <c r="I1662" i="10"/>
  <c r="H1662" i="10"/>
  <c r="G1662" i="10"/>
  <c r="K1661" i="10"/>
  <c r="J1661" i="10"/>
  <c r="I1661" i="10"/>
  <c r="H1661" i="10"/>
  <c r="G1661" i="10"/>
  <c r="K1660" i="10"/>
  <c r="J1660" i="10"/>
  <c r="I1660" i="10"/>
  <c r="H1660" i="10"/>
  <c r="G1660" i="10"/>
  <c r="K1659" i="10"/>
  <c r="J1659" i="10"/>
  <c r="I1659" i="10"/>
  <c r="H1659" i="10"/>
  <c r="G1659" i="10"/>
  <c r="K1658" i="10"/>
  <c r="J1658" i="10"/>
  <c r="I1658" i="10"/>
  <c r="H1658" i="10"/>
  <c r="G1658" i="10"/>
  <c r="K1657" i="10"/>
  <c r="J1657" i="10"/>
  <c r="I1657" i="10"/>
  <c r="H1657" i="10"/>
  <c r="G1657" i="10"/>
  <c r="K1656" i="10"/>
  <c r="J1656" i="10"/>
  <c r="I1656" i="10"/>
  <c r="H1656" i="10"/>
  <c r="G1656" i="10"/>
  <c r="K1655" i="10"/>
  <c r="J1655" i="10"/>
  <c r="I1655" i="10"/>
  <c r="H1655" i="10"/>
  <c r="G1655" i="10"/>
  <c r="K1654" i="10"/>
  <c r="J1654" i="10"/>
  <c r="I1654" i="10"/>
  <c r="H1654" i="10"/>
  <c r="G1654" i="10"/>
  <c r="K1653" i="10"/>
  <c r="J1653" i="10"/>
  <c r="I1653" i="10"/>
  <c r="H1653" i="10"/>
  <c r="G1653" i="10"/>
  <c r="K1652" i="10"/>
  <c r="J1652" i="10"/>
  <c r="I1652" i="10"/>
  <c r="H1652" i="10"/>
  <c r="G1652" i="10"/>
  <c r="K1651" i="10"/>
  <c r="J1651" i="10"/>
  <c r="I1651" i="10"/>
  <c r="H1651" i="10"/>
  <c r="G1651" i="10"/>
  <c r="K1650" i="10"/>
  <c r="J1650" i="10"/>
  <c r="I1650" i="10"/>
  <c r="H1650" i="10"/>
  <c r="G1650" i="10"/>
  <c r="K1649" i="10"/>
  <c r="J1649" i="10"/>
  <c r="I1649" i="10"/>
  <c r="H1649" i="10"/>
  <c r="G1649" i="10"/>
  <c r="K1648" i="10"/>
  <c r="J1648" i="10"/>
  <c r="I1648" i="10"/>
  <c r="H1648" i="10"/>
  <c r="G1648" i="10"/>
  <c r="K1647" i="10"/>
  <c r="J1647" i="10"/>
  <c r="I1647" i="10"/>
  <c r="H1647" i="10"/>
  <c r="G1647" i="10"/>
  <c r="K1646" i="10"/>
  <c r="J1646" i="10"/>
  <c r="I1646" i="10"/>
  <c r="H1646" i="10"/>
  <c r="G1646" i="10"/>
  <c r="K1645" i="10"/>
  <c r="J1645" i="10"/>
  <c r="I1645" i="10"/>
  <c r="H1645" i="10"/>
  <c r="G1645" i="10"/>
  <c r="K1644" i="10"/>
  <c r="J1644" i="10"/>
  <c r="I1644" i="10"/>
  <c r="H1644" i="10"/>
  <c r="G1644" i="10"/>
  <c r="K1643" i="10"/>
  <c r="J1643" i="10"/>
  <c r="I1643" i="10"/>
  <c r="H1643" i="10"/>
  <c r="G1643" i="10"/>
  <c r="K1642" i="10"/>
  <c r="J1642" i="10"/>
  <c r="I1642" i="10"/>
  <c r="H1642" i="10"/>
  <c r="G1642" i="10"/>
  <c r="K1641" i="10"/>
  <c r="J1641" i="10"/>
  <c r="I1641" i="10"/>
  <c r="H1641" i="10"/>
  <c r="G1641" i="10"/>
  <c r="K1640" i="10"/>
  <c r="J1640" i="10"/>
  <c r="I1640" i="10"/>
  <c r="H1640" i="10"/>
  <c r="G1640" i="10"/>
  <c r="K1639" i="10"/>
  <c r="J1639" i="10"/>
  <c r="I1639" i="10"/>
  <c r="H1639" i="10"/>
  <c r="G1639" i="10"/>
  <c r="K1638" i="10"/>
  <c r="J1638" i="10"/>
  <c r="I1638" i="10"/>
  <c r="H1638" i="10"/>
  <c r="G1638" i="10"/>
  <c r="K1637" i="10"/>
  <c r="J1637" i="10"/>
  <c r="I1637" i="10"/>
  <c r="H1637" i="10"/>
  <c r="G1637" i="10"/>
  <c r="K1636" i="10"/>
  <c r="J1636" i="10"/>
  <c r="I1636" i="10"/>
  <c r="H1636" i="10"/>
  <c r="G1636" i="10"/>
  <c r="K1635" i="10"/>
  <c r="J1635" i="10"/>
  <c r="I1635" i="10"/>
  <c r="H1635" i="10"/>
  <c r="G1635" i="10"/>
  <c r="K1634" i="10"/>
  <c r="J1634" i="10"/>
  <c r="I1634" i="10"/>
  <c r="H1634" i="10"/>
  <c r="G1634" i="10"/>
  <c r="K1633" i="10"/>
  <c r="J1633" i="10"/>
  <c r="I1633" i="10"/>
  <c r="H1633" i="10"/>
  <c r="G1633" i="10"/>
  <c r="K1632" i="10"/>
  <c r="J1632" i="10"/>
  <c r="I1632" i="10"/>
  <c r="H1632" i="10"/>
  <c r="G1632" i="10"/>
  <c r="K1631" i="10"/>
  <c r="J1631" i="10"/>
  <c r="I1631" i="10"/>
  <c r="H1631" i="10"/>
  <c r="G1631" i="10"/>
  <c r="K1630" i="10"/>
  <c r="J1630" i="10"/>
  <c r="I1630" i="10"/>
  <c r="H1630" i="10"/>
  <c r="G1630" i="10"/>
  <c r="K1629" i="10"/>
  <c r="J1629" i="10"/>
  <c r="I1629" i="10"/>
  <c r="H1629" i="10"/>
  <c r="G1629" i="10"/>
  <c r="K1628" i="10"/>
  <c r="J1628" i="10"/>
  <c r="I1628" i="10"/>
  <c r="H1628" i="10"/>
  <c r="G1628" i="10"/>
  <c r="K1627" i="10"/>
  <c r="J1627" i="10"/>
  <c r="I1627" i="10"/>
  <c r="H1627" i="10"/>
  <c r="G1627" i="10"/>
  <c r="K1626" i="10"/>
  <c r="J1626" i="10"/>
  <c r="I1626" i="10"/>
  <c r="H1626" i="10"/>
  <c r="G1626" i="10"/>
  <c r="K1625" i="10"/>
  <c r="J1625" i="10"/>
  <c r="I1625" i="10"/>
  <c r="H1625" i="10"/>
  <c r="G1625" i="10"/>
  <c r="K1624" i="10"/>
  <c r="J1624" i="10"/>
  <c r="I1624" i="10"/>
  <c r="H1624" i="10"/>
  <c r="G1624" i="10"/>
  <c r="K1623" i="10"/>
  <c r="J1623" i="10"/>
  <c r="I1623" i="10"/>
  <c r="H1623" i="10"/>
  <c r="G1623" i="10"/>
  <c r="K1622" i="10"/>
  <c r="J1622" i="10"/>
  <c r="I1622" i="10"/>
  <c r="H1622" i="10"/>
  <c r="G1622" i="10"/>
  <c r="K1621" i="10"/>
  <c r="J1621" i="10"/>
  <c r="I1621" i="10"/>
  <c r="H1621" i="10"/>
  <c r="G1621" i="10"/>
  <c r="K1620" i="10"/>
  <c r="J1620" i="10"/>
  <c r="I1620" i="10"/>
  <c r="H1620" i="10"/>
  <c r="G1620" i="10"/>
  <c r="K1619" i="10"/>
  <c r="J1619" i="10"/>
  <c r="I1619" i="10"/>
  <c r="H1619" i="10"/>
  <c r="G1619" i="10"/>
  <c r="K1618" i="10"/>
  <c r="J1618" i="10"/>
  <c r="I1618" i="10"/>
  <c r="H1618" i="10"/>
  <c r="G1618" i="10"/>
  <c r="K1617" i="10"/>
  <c r="J1617" i="10"/>
  <c r="I1617" i="10"/>
  <c r="H1617" i="10"/>
  <c r="G1617" i="10"/>
  <c r="K1616" i="10"/>
  <c r="J1616" i="10"/>
  <c r="I1616" i="10"/>
  <c r="H1616" i="10"/>
  <c r="G1616" i="10"/>
  <c r="K1615" i="10"/>
  <c r="J1615" i="10"/>
  <c r="I1615" i="10"/>
  <c r="H1615" i="10"/>
  <c r="G1615" i="10"/>
  <c r="K1614" i="10"/>
  <c r="J1614" i="10"/>
  <c r="I1614" i="10"/>
  <c r="H1614" i="10"/>
  <c r="G1614" i="10"/>
  <c r="K1613" i="10"/>
  <c r="J1613" i="10"/>
  <c r="I1613" i="10"/>
  <c r="H1613" i="10"/>
  <c r="G1613" i="10"/>
  <c r="K1612" i="10"/>
  <c r="J1612" i="10"/>
  <c r="I1612" i="10"/>
  <c r="H1612" i="10"/>
  <c r="G1612" i="10"/>
  <c r="K1611" i="10"/>
  <c r="J1611" i="10"/>
  <c r="I1611" i="10"/>
  <c r="H1611" i="10"/>
  <c r="G1611" i="10"/>
  <c r="K1610" i="10"/>
  <c r="J1610" i="10"/>
  <c r="I1610" i="10"/>
  <c r="H1610" i="10"/>
  <c r="G1610" i="10"/>
  <c r="K1609" i="10"/>
  <c r="J1609" i="10"/>
  <c r="I1609" i="10"/>
  <c r="H1609" i="10"/>
  <c r="G1609" i="10"/>
  <c r="K1608" i="10"/>
  <c r="J1608" i="10"/>
  <c r="I1608" i="10"/>
  <c r="H1608" i="10"/>
  <c r="G1608" i="10"/>
  <c r="K1607" i="10"/>
  <c r="J1607" i="10"/>
  <c r="I1607" i="10"/>
  <c r="H1607" i="10"/>
  <c r="G1607" i="10"/>
  <c r="K1606" i="10"/>
  <c r="J1606" i="10"/>
  <c r="I1606" i="10"/>
  <c r="H1606" i="10"/>
  <c r="G1606" i="10"/>
  <c r="K1605" i="10"/>
  <c r="J1605" i="10"/>
  <c r="I1605" i="10"/>
  <c r="H1605" i="10"/>
  <c r="G1605" i="10"/>
  <c r="K1604" i="10"/>
  <c r="J1604" i="10"/>
  <c r="I1604" i="10"/>
  <c r="H1604" i="10"/>
  <c r="G1604" i="10"/>
  <c r="K1603" i="10"/>
  <c r="J1603" i="10"/>
  <c r="I1603" i="10"/>
  <c r="H1603" i="10"/>
  <c r="G1603" i="10"/>
  <c r="K1602" i="10"/>
  <c r="J1602" i="10"/>
  <c r="I1602" i="10"/>
  <c r="H1602" i="10"/>
  <c r="G1602" i="10"/>
  <c r="K1601" i="10"/>
  <c r="J1601" i="10"/>
  <c r="I1601" i="10"/>
  <c r="H1601" i="10"/>
  <c r="G1601" i="10"/>
  <c r="K1600" i="10"/>
  <c r="J1600" i="10"/>
  <c r="I1600" i="10"/>
  <c r="H1600" i="10"/>
  <c r="G1600" i="10"/>
  <c r="K1599" i="10"/>
  <c r="J1599" i="10"/>
  <c r="I1599" i="10"/>
  <c r="H1599" i="10"/>
  <c r="G1599" i="10"/>
  <c r="K1598" i="10"/>
  <c r="J1598" i="10"/>
  <c r="I1598" i="10"/>
  <c r="H1598" i="10"/>
  <c r="G1598" i="10"/>
  <c r="K1597" i="10"/>
  <c r="J1597" i="10"/>
  <c r="I1597" i="10"/>
  <c r="H1597" i="10"/>
  <c r="G1597" i="10"/>
  <c r="K1596" i="10"/>
  <c r="J1596" i="10"/>
  <c r="I1596" i="10"/>
  <c r="H1596" i="10"/>
  <c r="G1596" i="10"/>
  <c r="K1595" i="10"/>
  <c r="J1595" i="10"/>
  <c r="I1595" i="10"/>
  <c r="H1595" i="10"/>
  <c r="G1595" i="10"/>
  <c r="K1594" i="10"/>
  <c r="J1594" i="10"/>
  <c r="I1594" i="10"/>
  <c r="H1594" i="10"/>
  <c r="G1594" i="10"/>
  <c r="K1593" i="10"/>
  <c r="J1593" i="10"/>
  <c r="I1593" i="10"/>
  <c r="H1593" i="10"/>
  <c r="G1593" i="10"/>
  <c r="K1592" i="10"/>
  <c r="J1592" i="10"/>
  <c r="I1592" i="10"/>
  <c r="H1592" i="10"/>
  <c r="G1592" i="10"/>
  <c r="K1591" i="10"/>
  <c r="J1591" i="10"/>
  <c r="I1591" i="10"/>
  <c r="H1591" i="10"/>
  <c r="G1591" i="10"/>
  <c r="K1590" i="10"/>
  <c r="J1590" i="10"/>
  <c r="I1590" i="10"/>
  <c r="H1590" i="10"/>
  <c r="G1590" i="10"/>
  <c r="K1589" i="10"/>
  <c r="J1589" i="10"/>
  <c r="I1589" i="10"/>
  <c r="H1589" i="10"/>
  <c r="G1589" i="10"/>
  <c r="K1588" i="10"/>
  <c r="J1588" i="10"/>
  <c r="I1588" i="10"/>
  <c r="H1588" i="10"/>
  <c r="G1588" i="10"/>
  <c r="K1587" i="10"/>
  <c r="J1587" i="10"/>
  <c r="I1587" i="10"/>
  <c r="H1587" i="10"/>
  <c r="G1587" i="10"/>
  <c r="K1586" i="10"/>
  <c r="J1586" i="10"/>
  <c r="I1586" i="10"/>
  <c r="H1586" i="10"/>
  <c r="G1586" i="10"/>
  <c r="K1585" i="10"/>
  <c r="J1585" i="10"/>
  <c r="I1585" i="10"/>
  <c r="H1585" i="10"/>
  <c r="G1585" i="10"/>
  <c r="K1584" i="10"/>
  <c r="J1584" i="10"/>
  <c r="I1584" i="10"/>
  <c r="H1584" i="10"/>
  <c r="G1584" i="10"/>
  <c r="K1583" i="10"/>
  <c r="J1583" i="10"/>
  <c r="I1583" i="10"/>
  <c r="H1583" i="10"/>
  <c r="G1583" i="10"/>
  <c r="K1582" i="10"/>
  <c r="J1582" i="10"/>
  <c r="I1582" i="10"/>
  <c r="H1582" i="10"/>
  <c r="G1582" i="10"/>
  <c r="K1581" i="10"/>
  <c r="J1581" i="10"/>
  <c r="I1581" i="10"/>
  <c r="H1581" i="10"/>
  <c r="G1581" i="10"/>
  <c r="K1580" i="10"/>
  <c r="J1580" i="10"/>
  <c r="I1580" i="10"/>
  <c r="H1580" i="10"/>
  <c r="G1580" i="10"/>
  <c r="K1579" i="10"/>
  <c r="J1579" i="10"/>
  <c r="I1579" i="10"/>
  <c r="H1579" i="10"/>
  <c r="G1579" i="10"/>
  <c r="K1578" i="10"/>
  <c r="J1578" i="10"/>
  <c r="I1578" i="10"/>
  <c r="H1578" i="10"/>
  <c r="G1578" i="10"/>
  <c r="K1577" i="10"/>
  <c r="J1577" i="10"/>
  <c r="I1577" i="10"/>
  <c r="H1577" i="10"/>
  <c r="G1577" i="10"/>
  <c r="K1576" i="10"/>
  <c r="J1576" i="10"/>
  <c r="I1576" i="10"/>
  <c r="H1576" i="10"/>
  <c r="G1576" i="10"/>
  <c r="K1575" i="10"/>
  <c r="J1575" i="10"/>
  <c r="I1575" i="10"/>
  <c r="H1575" i="10"/>
  <c r="G1575" i="10"/>
  <c r="K1574" i="10"/>
  <c r="J1574" i="10"/>
  <c r="I1574" i="10"/>
  <c r="H1574" i="10"/>
  <c r="G1574" i="10"/>
  <c r="K1573" i="10"/>
  <c r="J1573" i="10"/>
  <c r="I1573" i="10"/>
  <c r="H1573" i="10"/>
  <c r="G1573" i="10"/>
  <c r="K1572" i="10"/>
  <c r="J1572" i="10"/>
  <c r="I1572" i="10"/>
  <c r="H1572" i="10"/>
  <c r="G1572" i="10"/>
  <c r="K1571" i="10"/>
  <c r="J1571" i="10"/>
  <c r="I1571" i="10"/>
  <c r="H1571" i="10"/>
  <c r="G1571" i="10"/>
  <c r="K1570" i="10"/>
  <c r="J1570" i="10"/>
  <c r="I1570" i="10"/>
  <c r="H1570" i="10"/>
  <c r="G1570" i="10"/>
  <c r="K1569" i="10"/>
  <c r="J1569" i="10"/>
  <c r="I1569" i="10"/>
  <c r="H1569" i="10"/>
  <c r="G1569" i="10"/>
  <c r="K1568" i="10"/>
  <c r="J1568" i="10"/>
  <c r="I1568" i="10"/>
  <c r="H1568" i="10"/>
  <c r="G1568" i="10"/>
  <c r="K1567" i="10"/>
  <c r="J1567" i="10"/>
  <c r="I1567" i="10"/>
  <c r="H1567" i="10"/>
  <c r="G1567" i="10"/>
  <c r="K1566" i="10"/>
  <c r="J1566" i="10"/>
  <c r="I1566" i="10"/>
  <c r="H1566" i="10"/>
  <c r="G1566" i="10"/>
  <c r="K1565" i="10"/>
  <c r="J1565" i="10"/>
  <c r="I1565" i="10"/>
  <c r="H1565" i="10"/>
  <c r="G1565" i="10"/>
  <c r="K1564" i="10"/>
  <c r="J1564" i="10"/>
  <c r="I1564" i="10"/>
  <c r="H1564" i="10"/>
  <c r="G1564" i="10"/>
  <c r="K1563" i="10"/>
  <c r="J1563" i="10"/>
  <c r="I1563" i="10"/>
  <c r="H1563" i="10"/>
  <c r="G1563" i="10"/>
  <c r="K1562" i="10"/>
  <c r="J1562" i="10"/>
  <c r="I1562" i="10"/>
  <c r="H1562" i="10"/>
  <c r="G1562" i="10"/>
  <c r="K1561" i="10"/>
  <c r="J1561" i="10"/>
  <c r="I1561" i="10"/>
  <c r="H1561" i="10"/>
  <c r="G1561" i="10"/>
  <c r="K1560" i="10"/>
  <c r="J1560" i="10"/>
  <c r="I1560" i="10"/>
  <c r="H1560" i="10"/>
  <c r="G1560" i="10"/>
  <c r="K1559" i="10"/>
  <c r="J1559" i="10"/>
  <c r="I1559" i="10"/>
  <c r="H1559" i="10"/>
  <c r="G1559" i="10"/>
  <c r="K1558" i="10"/>
  <c r="J1558" i="10"/>
  <c r="I1558" i="10"/>
  <c r="H1558" i="10"/>
  <c r="G1558" i="10"/>
  <c r="K1557" i="10"/>
  <c r="J1557" i="10"/>
  <c r="I1557" i="10"/>
  <c r="H1557" i="10"/>
  <c r="G1557" i="10"/>
  <c r="K1556" i="10"/>
  <c r="J1556" i="10"/>
  <c r="I1556" i="10"/>
  <c r="H1556" i="10"/>
  <c r="G1556" i="10"/>
  <c r="K1555" i="10"/>
  <c r="J1555" i="10"/>
  <c r="I1555" i="10"/>
  <c r="H1555" i="10"/>
  <c r="G1555" i="10"/>
  <c r="K1554" i="10"/>
  <c r="J1554" i="10"/>
  <c r="I1554" i="10"/>
  <c r="H1554" i="10"/>
  <c r="G1554" i="10"/>
  <c r="K1553" i="10"/>
  <c r="J1553" i="10"/>
  <c r="I1553" i="10"/>
  <c r="H1553" i="10"/>
  <c r="G1553" i="10"/>
  <c r="K1552" i="10"/>
  <c r="J1552" i="10"/>
  <c r="I1552" i="10"/>
  <c r="H1552" i="10"/>
  <c r="G1552" i="10"/>
  <c r="K1551" i="10"/>
  <c r="J1551" i="10"/>
  <c r="I1551" i="10"/>
  <c r="H1551" i="10"/>
  <c r="G1551" i="10"/>
  <c r="K1550" i="10"/>
  <c r="J1550" i="10"/>
  <c r="I1550" i="10"/>
  <c r="H1550" i="10"/>
  <c r="G1550" i="10"/>
  <c r="K1549" i="10"/>
  <c r="J1549" i="10"/>
  <c r="I1549" i="10"/>
  <c r="H1549" i="10"/>
  <c r="G1549" i="10"/>
  <c r="K1548" i="10"/>
  <c r="J1548" i="10"/>
  <c r="I1548" i="10"/>
  <c r="H1548" i="10"/>
  <c r="G1548" i="10"/>
  <c r="K1547" i="10"/>
  <c r="J1547" i="10"/>
  <c r="I1547" i="10"/>
  <c r="H1547" i="10"/>
  <c r="G1547" i="10"/>
  <c r="K1546" i="10"/>
  <c r="J1546" i="10"/>
  <c r="I1546" i="10"/>
  <c r="H1546" i="10"/>
  <c r="G1546" i="10"/>
  <c r="K1545" i="10"/>
  <c r="J1545" i="10"/>
  <c r="I1545" i="10"/>
  <c r="H1545" i="10"/>
  <c r="G1545" i="10"/>
  <c r="K1544" i="10"/>
  <c r="J1544" i="10"/>
  <c r="I1544" i="10"/>
  <c r="H1544" i="10"/>
  <c r="G1544" i="10"/>
  <c r="K1543" i="10"/>
  <c r="J1543" i="10"/>
  <c r="I1543" i="10"/>
  <c r="H1543" i="10"/>
  <c r="G1543" i="10"/>
  <c r="K1542" i="10"/>
  <c r="J1542" i="10"/>
  <c r="I1542" i="10"/>
  <c r="H1542" i="10"/>
  <c r="G1542" i="10"/>
  <c r="K1541" i="10"/>
  <c r="J1541" i="10"/>
  <c r="I1541" i="10"/>
  <c r="H1541" i="10"/>
  <c r="G1541" i="10"/>
  <c r="K1540" i="10"/>
  <c r="J1540" i="10"/>
  <c r="I1540" i="10"/>
  <c r="H1540" i="10"/>
  <c r="G1540" i="10"/>
  <c r="K1539" i="10"/>
  <c r="J1539" i="10"/>
  <c r="I1539" i="10"/>
  <c r="H1539" i="10"/>
  <c r="G1539" i="10"/>
  <c r="K1538" i="10"/>
  <c r="J1538" i="10"/>
  <c r="I1538" i="10"/>
  <c r="H1538" i="10"/>
  <c r="G1538" i="10"/>
  <c r="K1537" i="10"/>
  <c r="J1537" i="10"/>
  <c r="I1537" i="10"/>
  <c r="H1537" i="10"/>
  <c r="G1537" i="10"/>
  <c r="K1536" i="10"/>
  <c r="J1536" i="10"/>
  <c r="I1536" i="10"/>
  <c r="H1536" i="10"/>
  <c r="G1536" i="10"/>
  <c r="K1535" i="10"/>
  <c r="J1535" i="10"/>
  <c r="I1535" i="10"/>
  <c r="H1535" i="10"/>
  <c r="G1535" i="10"/>
  <c r="K1534" i="10"/>
  <c r="J1534" i="10"/>
  <c r="I1534" i="10"/>
  <c r="H1534" i="10"/>
  <c r="G1534" i="10"/>
  <c r="K1533" i="10"/>
  <c r="J1533" i="10"/>
  <c r="I1533" i="10"/>
  <c r="H1533" i="10"/>
  <c r="G1533" i="10"/>
  <c r="K1532" i="10"/>
  <c r="J1532" i="10"/>
  <c r="I1532" i="10"/>
  <c r="H1532" i="10"/>
  <c r="G1532" i="10"/>
  <c r="K1531" i="10"/>
  <c r="J1531" i="10"/>
  <c r="I1531" i="10"/>
  <c r="H1531" i="10"/>
  <c r="G1531" i="10"/>
  <c r="K1530" i="10"/>
  <c r="J1530" i="10"/>
  <c r="I1530" i="10"/>
  <c r="H1530" i="10"/>
  <c r="G1530" i="10"/>
  <c r="K1529" i="10"/>
  <c r="J1529" i="10"/>
  <c r="I1529" i="10"/>
  <c r="H1529" i="10"/>
  <c r="G1529" i="10"/>
  <c r="K1528" i="10"/>
  <c r="J1528" i="10"/>
  <c r="I1528" i="10"/>
  <c r="H1528" i="10"/>
  <c r="G1528" i="10"/>
  <c r="K1527" i="10"/>
  <c r="J1527" i="10"/>
  <c r="I1527" i="10"/>
  <c r="H1527" i="10"/>
  <c r="G1527" i="10"/>
  <c r="K1526" i="10"/>
  <c r="J1526" i="10"/>
  <c r="I1526" i="10"/>
  <c r="H1526" i="10"/>
  <c r="G1526" i="10"/>
  <c r="K1525" i="10"/>
  <c r="J1525" i="10"/>
  <c r="I1525" i="10"/>
  <c r="H1525" i="10"/>
  <c r="G1525" i="10"/>
  <c r="K1524" i="10"/>
  <c r="J1524" i="10"/>
  <c r="I1524" i="10"/>
  <c r="H1524" i="10"/>
  <c r="G1524" i="10"/>
  <c r="K1523" i="10"/>
  <c r="J1523" i="10"/>
  <c r="I1523" i="10"/>
  <c r="H1523" i="10"/>
  <c r="G1523" i="10"/>
  <c r="K1522" i="10"/>
  <c r="J1522" i="10"/>
  <c r="I1522" i="10"/>
  <c r="H1522" i="10"/>
  <c r="G1522" i="10"/>
  <c r="K1521" i="10"/>
  <c r="J1521" i="10"/>
  <c r="I1521" i="10"/>
  <c r="H1521" i="10"/>
  <c r="G1521" i="10"/>
  <c r="K1520" i="10"/>
  <c r="J1520" i="10"/>
  <c r="I1520" i="10"/>
  <c r="H1520" i="10"/>
  <c r="G1520" i="10"/>
  <c r="K1519" i="10"/>
  <c r="J1519" i="10"/>
  <c r="I1519" i="10"/>
  <c r="H1519" i="10"/>
  <c r="G1519" i="10"/>
  <c r="K1518" i="10"/>
  <c r="J1518" i="10"/>
  <c r="I1518" i="10"/>
  <c r="H1518" i="10"/>
  <c r="G1518" i="10"/>
  <c r="K1517" i="10"/>
  <c r="J1517" i="10"/>
  <c r="I1517" i="10"/>
  <c r="H1517" i="10"/>
  <c r="G1517" i="10"/>
  <c r="K1516" i="10"/>
  <c r="J1516" i="10"/>
  <c r="I1516" i="10"/>
  <c r="H1516" i="10"/>
  <c r="G1516" i="10"/>
  <c r="K1515" i="10"/>
  <c r="J1515" i="10"/>
  <c r="I1515" i="10"/>
  <c r="H1515" i="10"/>
  <c r="G1515" i="10"/>
  <c r="K1514" i="10"/>
  <c r="J1514" i="10"/>
  <c r="I1514" i="10"/>
  <c r="H1514" i="10"/>
  <c r="G1514" i="10"/>
  <c r="K1513" i="10"/>
  <c r="J1513" i="10"/>
  <c r="I1513" i="10"/>
  <c r="H1513" i="10"/>
  <c r="G1513" i="10"/>
  <c r="K1512" i="10"/>
  <c r="J1512" i="10"/>
  <c r="I1512" i="10"/>
  <c r="H1512" i="10"/>
  <c r="G1512" i="10"/>
  <c r="K1511" i="10"/>
  <c r="J1511" i="10"/>
  <c r="I1511" i="10"/>
  <c r="H1511" i="10"/>
  <c r="G1511" i="10"/>
  <c r="K1510" i="10"/>
  <c r="J1510" i="10"/>
  <c r="I1510" i="10"/>
  <c r="H1510" i="10"/>
  <c r="G1510" i="10"/>
  <c r="K1509" i="10"/>
  <c r="J1509" i="10"/>
  <c r="I1509" i="10"/>
  <c r="H1509" i="10"/>
  <c r="G1509" i="10"/>
  <c r="K1508" i="10"/>
  <c r="J1508" i="10"/>
  <c r="I1508" i="10"/>
  <c r="H1508" i="10"/>
  <c r="G1508" i="10"/>
  <c r="K1507" i="10"/>
  <c r="J1507" i="10"/>
  <c r="I1507" i="10"/>
  <c r="H1507" i="10"/>
  <c r="G1507" i="10"/>
  <c r="K1506" i="10"/>
  <c r="J1506" i="10"/>
  <c r="I1506" i="10"/>
  <c r="H1506" i="10"/>
  <c r="G1506" i="10"/>
  <c r="K1505" i="10"/>
  <c r="J1505" i="10"/>
  <c r="I1505" i="10"/>
  <c r="H1505" i="10"/>
  <c r="G1505" i="10"/>
  <c r="K1504" i="10"/>
  <c r="J1504" i="10"/>
  <c r="I1504" i="10"/>
  <c r="H1504" i="10"/>
  <c r="G1504" i="10"/>
  <c r="K1503" i="10"/>
  <c r="J1503" i="10"/>
  <c r="I1503" i="10"/>
  <c r="H1503" i="10"/>
  <c r="G1503" i="10"/>
  <c r="K1502" i="10"/>
  <c r="J1502" i="10"/>
  <c r="I1502" i="10"/>
  <c r="H1502" i="10"/>
  <c r="G1502" i="10"/>
  <c r="K1501" i="10"/>
  <c r="J1501" i="10"/>
  <c r="I1501" i="10"/>
  <c r="H1501" i="10"/>
  <c r="G1501" i="10"/>
  <c r="K1500" i="10"/>
  <c r="J1500" i="10"/>
  <c r="I1500" i="10"/>
  <c r="H1500" i="10"/>
  <c r="G1500" i="10"/>
  <c r="K1499" i="10"/>
  <c r="J1499" i="10"/>
  <c r="I1499" i="10"/>
  <c r="H1499" i="10"/>
  <c r="G1499" i="10"/>
  <c r="K1498" i="10"/>
  <c r="J1498" i="10"/>
  <c r="I1498" i="10"/>
  <c r="H1498" i="10"/>
  <c r="G1498" i="10"/>
  <c r="K1497" i="10"/>
  <c r="J1497" i="10"/>
  <c r="I1497" i="10"/>
  <c r="H1497" i="10"/>
  <c r="G1497" i="10"/>
  <c r="K1496" i="10"/>
  <c r="J1496" i="10"/>
  <c r="I1496" i="10"/>
  <c r="H1496" i="10"/>
  <c r="G1496" i="10"/>
  <c r="K1495" i="10"/>
  <c r="J1495" i="10"/>
  <c r="I1495" i="10"/>
  <c r="H1495" i="10"/>
  <c r="G1495" i="10"/>
  <c r="K1494" i="10"/>
  <c r="J1494" i="10"/>
  <c r="I1494" i="10"/>
  <c r="H1494" i="10"/>
  <c r="G1494" i="10"/>
  <c r="K1493" i="10"/>
  <c r="J1493" i="10"/>
  <c r="I1493" i="10"/>
  <c r="H1493" i="10"/>
  <c r="G1493" i="10"/>
  <c r="K1492" i="10"/>
  <c r="J1492" i="10"/>
  <c r="I1492" i="10"/>
  <c r="H1492" i="10"/>
  <c r="G1492" i="10"/>
  <c r="K1491" i="10"/>
  <c r="J1491" i="10"/>
  <c r="I1491" i="10"/>
  <c r="H1491" i="10"/>
  <c r="G1491" i="10"/>
  <c r="K1490" i="10"/>
  <c r="J1490" i="10"/>
  <c r="I1490" i="10"/>
  <c r="H1490" i="10"/>
  <c r="G1490" i="10"/>
  <c r="K1489" i="10"/>
  <c r="J1489" i="10"/>
  <c r="I1489" i="10"/>
  <c r="H1489" i="10"/>
  <c r="G1489" i="10"/>
  <c r="K1488" i="10"/>
  <c r="J1488" i="10"/>
  <c r="I1488" i="10"/>
  <c r="H1488" i="10"/>
  <c r="G1488" i="10"/>
  <c r="K1487" i="10"/>
  <c r="J1487" i="10"/>
  <c r="I1487" i="10"/>
  <c r="H1487" i="10"/>
  <c r="G1487" i="10"/>
  <c r="K1486" i="10"/>
  <c r="J1486" i="10"/>
  <c r="I1486" i="10"/>
  <c r="H1486" i="10"/>
  <c r="G1486" i="10"/>
  <c r="K1485" i="10"/>
  <c r="J1485" i="10"/>
  <c r="I1485" i="10"/>
  <c r="H1485" i="10"/>
  <c r="G1485" i="10"/>
  <c r="K1484" i="10"/>
  <c r="J1484" i="10"/>
  <c r="I1484" i="10"/>
  <c r="H1484" i="10"/>
  <c r="G1484" i="10"/>
  <c r="K1483" i="10"/>
  <c r="J1483" i="10"/>
  <c r="I1483" i="10"/>
  <c r="H1483" i="10"/>
  <c r="G1483" i="10"/>
  <c r="K1482" i="10"/>
  <c r="J1482" i="10"/>
  <c r="I1482" i="10"/>
  <c r="H1482" i="10"/>
  <c r="G1482" i="10"/>
  <c r="K1481" i="10"/>
  <c r="J1481" i="10"/>
  <c r="I1481" i="10"/>
  <c r="H1481" i="10"/>
  <c r="G1481" i="10"/>
  <c r="K1480" i="10"/>
  <c r="J1480" i="10"/>
  <c r="I1480" i="10"/>
  <c r="H1480" i="10"/>
  <c r="G1480" i="10"/>
  <c r="K1479" i="10"/>
  <c r="J1479" i="10"/>
  <c r="I1479" i="10"/>
  <c r="H1479" i="10"/>
  <c r="G1479" i="10"/>
  <c r="K1478" i="10"/>
  <c r="J1478" i="10"/>
  <c r="I1478" i="10"/>
  <c r="H1478" i="10"/>
  <c r="G1478" i="10"/>
  <c r="K1477" i="10"/>
  <c r="J1477" i="10"/>
  <c r="I1477" i="10"/>
  <c r="H1477" i="10"/>
  <c r="G1477" i="10"/>
  <c r="K1476" i="10"/>
  <c r="J1476" i="10"/>
  <c r="I1476" i="10"/>
  <c r="H1476" i="10"/>
  <c r="G1476" i="10"/>
  <c r="K1475" i="10"/>
  <c r="J1475" i="10"/>
  <c r="I1475" i="10"/>
  <c r="H1475" i="10"/>
  <c r="G1475" i="10"/>
  <c r="K1474" i="10"/>
  <c r="J1474" i="10"/>
  <c r="I1474" i="10"/>
  <c r="H1474" i="10"/>
  <c r="G1474" i="10"/>
  <c r="K1473" i="10"/>
  <c r="J1473" i="10"/>
  <c r="I1473" i="10"/>
  <c r="H1473" i="10"/>
  <c r="G1473" i="10"/>
  <c r="K1472" i="10"/>
  <c r="J1472" i="10"/>
  <c r="I1472" i="10"/>
  <c r="H1472" i="10"/>
  <c r="G1472" i="10"/>
  <c r="K1471" i="10"/>
  <c r="J1471" i="10"/>
  <c r="I1471" i="10"/>
  <c r="H1471" i="10"/>
  <c r="G1471" i="10"/>
  <c r="K1470" i="10"/>
  <c r="J1470" i="10"/>
  <c r="I1470" i="10"/>
  <c r="H1470" i="10"/>
  <c r="G1470" i="10"/>
  <c r="K1469" i="10"/>
  <c r="J1469" i="10"/>
  <c r="I1469" i="10"/>
  <c r="H1469" i="10"/>
  <c r="G1469" i="10"/>
  <c r="K1468" i="10"/>
  <c r="J1468" i="10"/>
  <c r="I1468" i="10"/>
  <c r="H1468" i="10"/>
  <c r="G1468" i="10"/>
  <c r="K1467" i="10"/>
  <c r="J1467" i="10"/>
  <c r="I1467" i="10"/>
  <c r="H1467" i="10"/>
  <c r="G1467" i="10"/>
  <c r="K1466" i="10"/>
  <c r="J1466" i="10"/>
  <c r="I1466" i="10"/>
  <c r="H1466" i="10"/>
  <c r="G1466" i="10"/>
  <c r="K1465" i="10"/>
  <c r="J1465" i="10"/>
  <c r="I1465" i="10"/>
  <c r="H1465" i="10"/>
  <c r="G1465" i="10"/>
  <c r="K1464" i="10"/>
  <c r="J1464" i="10"/>
  <c r="I1464" i="10"/>
  <c r="H1464" i="10"/>
  <c r="G1464" i="10"/>
  <c r="K1463" i="10"/>
  <c r="J1463" i="10"/>
  <c r="I1463" i="10"/>
  <c r="H1463" i="10"/>
  <c r="G1463" i="10"/>
  <c r="K1462" i="10"/>
  <c r="J1462" i="10"/>
  <c r="I1462" i="10"/>
  <c r="H1462" i="10"/>
  <c r="G1462" i="10"/>
  <c r="K1461" i="10"/>
  <c r="J1461" i="10"/>
  <c r="I1461" i="10"/>
  <c r="H1461" i="10"/>
  <c r="G1461" i="10"/>
  <c r="K1460" i="10"/>
  <c r="J1460" i="10"/>
  <c r="I1460" i="10"/>
  <c r="H1460" i="10"/>
  <c r="G1460" i="10"/>
  <c r="K1459" i="10"/>
  <c r="J1459" i="10"/>
  <c r="I1459" i="10"/>
  <c r="H1459" i="10"/>
  <c r="G1459" i="10"/>
  <c r="K1458" i="10"/>
  <c r="J1458" i="10"/>
  <c r="I1458" i="10"/>
  <c r="H1458" i="10"/>
  <c r="G1458" i="10"/>
  <c r="K1457" i="10"/>
  <c r="J1457" i="10"/>
  <c r="I1457" i="10"/>
  <c r="H1457" i="10"/>
  <c r="G1457" i="10"/>
  <c r="K1456" i="10"/>
  <c r="J1456" i="10"/>
  <c r="I1456" i="10"/>
  <c r="H1456" i="10"/>
  <c r="G1456" i="10"/>
  <c r="K1455" i="10"/>
  <c r="J1455" i="10"/>
  <c r="I1455" i="10"/>
  <c r="H1455" i="10"/>
  <c r="G1455" i="10"/>
  <c r="K1454" i="10"/>
  <c r="J1454" i="10"/>
  <c r="I1454" i="10"/>
  <c r="H1454" i="10"/>
  <c r="G1454" i="10"/>
  <c r="K1453" i="10"/>
  <c r="J1453" i="10"/>
  <c r="I1453" i="10"/>
  <c r="H1453" i="10"/>
  <c r="G1453" i="10"/>
  <c r="K1452" i="10"/>
  <c r="J1452" i="10"/>
  <c r="I1452" i="10"/>
  <c r="H1452" i="10"/>
  <c r="G1452" i="10"/>
  <c r="K1451" i="10"/>
  <c r="J1451" i="10"/>
  <c r="I1451" i="10"/>
  <c r="H1451" i="10"/>
  <c r="G1451" i="10"/>
  <c r="K1450" i="10"/>
  <c r="J1450" i="10"/>
  <c r="I1450" i="10"/>
  <c r="H1450" i="10"/>
  <c r="G1450" i="10"/>
  <c r="K1449" i="10"/>
  <c r="J1449" i="10"/>
  <c r="I1449" i="10"/>
  <c r="H1449" i="10"/>
  <c r="G1449" i="10"/>
  <c r="K1448" i="10"/>
  <c r="J1448" i="10"/>
  <c r="I1448" i="10"/>
  <c r="H1448" i="10"/>
  <c r="G1448" i="10"/>
  <c r="K1447" i="10"/>
  <c r="J1447" i="10"/>
  <c r="I1447" i="10"/>
  <c r="H1447" i="10"/>
  <c r="G1447" i="10"/>
  <c r="K1446" i="10"/>
  <c r="J1446" i="10"/>
  <c r="I1446" i="10"/>
  <c r="H1446" i="10"/>
  <c r="G1446" i="10"/>
  <c r="K1445" i="10"/>
  <c r="J1445" i="10"/>
  <c r="I1445" i="10"/>
  <c r="H1445" i="10"/>
  <c r="G1445" i="10"/>
  <c r="K1444" i="10"/>
  <c r="J1444" i="10"/>
  <c r="I1444" i="10"/>
  <c r="H1444" i="10"/>
  <c r="G1444" i="10"/>
  <c r="K1443" i="10"/>
  <c r="J1443" i="10"/>
  <c r="I1443" i="10"/>
  <c r="H1443" i="10"/>
  <c r="G1443" i="10"/>
  <c r="K1442" i="10"/>
  <c r="J1442" i="10"/>
  <c r="I1442" i="10"/>
  <c r="H1442" i="10"/>
  <c r="G1442" i="10"/>
  <c r="K1441" i="10"/>
  <c r="J1441" i="10"/>
  <c r="I1441" i="10"/>
  <c r="H1441" i="10"/>
  <c r="G1441" i="10"/>
  <c r="K1440" i="10"/>
  <c r="J1440" i="10"/>
  <c r="I1440" i="10"/>
  <c r="H1440" i="10"/>
  <c r="G1440" i="10"/>
  <c r="K1439" i="10"/>
  <c r="J1439" i="10"/>
  <c r="I1439" i="10"/>
  <c r="H1439" i="10"/>
  <c r="G1439" i="10"/>
  <c r="K1438" i="10"/>
  <c r="J1438" i="10"/>
  <c r="I1438" i="10"/>
  <c r="H1438" i="10"/>
  <c r="G1438" i="10"/>
  <c r="K1437" i="10"/>
  <c r="J1437" i="10"/>
  <c r="I1437" i="10"/>
  <c r="H1437" i="10"/>
  <c r="G1437" i="10"/>
  <c r="K1436" i="10"/>
  <c r="J1436" i="10"/>
  <c r="I1436" i="10"/>
  <c r="H1436" i="10"/>
  <c r="G1436" i="10"/>
  <c r="K1435" i="10"/>
  <c r="J1435" i="10"/>
  <c r="I1435" i="10"/>
  <c r="H1435" i="10"/>
  <c r="G1435" i="10"/>
  <c r="K1434" i="10"/>
  <c r="J1434" i="10"/>
  <c r="I1434" i="10"/>
  <c r="H1434" i="10"/>
  <c r="G1434" i="10"/>
  <c r="K1433" i="10"/>
  <c r="J1433" i="10"/>
  <c r="I1433" i="10"/>
  <c r="H1433" i="10"/>
  <c r="G1433" i="10"/>
  <c r="K1432" i="10"/>
  <c r="J1432" i="10"/>
  <c r="I1432" i="10"/>
  <c r="H1432" i="10"/>
  <c r="G1432" i="10"/>
  <c r="K1431" i="10"/>
  <c r="J1431" i="10"/>
  <c r="I1431" i="10"/>
  <c r="H1431" i="10"/>
  <c r="G1431" i="10"/>
  <c r="K1430" i="10"/>
  <c r="J1430" i="10"/>
  <c r="I1430" i="10"/>
  <c r="H1430" i="10"/>
  <c r="G1430" i="10"/>
  <c r="K1429" i="10"/>
  <c r="J1429" i="10"/>
  <c r="I1429" i="10"/>
  <c r="H1429" i="10"/>
  <c r="G1429" i="10"/>
  <c r="K1428" i="10"/>
  <c r="J1428" i="10"/>
  <c r="I1428" i="10"/>
  <c r="H1428" i="10"/>
  <c r="G1428" i="10"/>
  <c r="K1427" i="10"/>
  <c r="J1427" i="10"/>
  <c r="I1427" i="10"/>
  <c r="H1427" i="10"/>
  <c r="G1427" i="10"/>
  <c r="K1426" i="10"/>
  <c r="J1426" i="10"/>
  <c r="I1426" i="10"/>
  <c r="H1426" i="10"/>
  <c r="G1426" i="10"/>
  <c r="K1425" i="10"/>
  <c r="J1425" i="10"/>
  <c r="I1425" i="10"/>
  <c r="H1425" i="10"/>
  <c r="G1425" i="10"/>
  <c r="K1424" i="10"/>
  <c r="J1424" i="10"/>
  <c r="I1424" i="10"/>
  <c r="H1424" i="10"/>
  <c r="G1424" i="10"/>
  <c r="K1423" i="10"/>
  <c r="J1423" i="10"/>
  <c r="I1423" i="10"/>
  <c r="H1423" i="10"/>
  <c r="G1423" i="10"/>
  <c r="K1422" i="10"/>
  <c r="J1422" i="10"/>
  <c r="I1422" i="10"/>
  <c r="H1422" i="10"/>
  <c r="G1422" i="10"/>
  <c r="K1421" i="10"/>
  <c r="J1421" i="10"/>
  <c r="I1421" i="10"/>
  <c r="H1421" i="10"/>
  <c r="G1421" i="10"/>
  <c r="K1420" i="10"/>
  <c r="J1420" i="10"/>
  <c r="I1420" i="10"/>
  <c r="H1420" i="10"/>
  <c r="G1420" i="10"/>
  <c r="K1419" i="10"/>
  <c r="J1419" i="10"/>
  <c r="I1419" i="10"/>
  <c r="H1419" i="10"/>
  <c r="G1419" i="10"/>
  <c r="K1418" i="10"/>
  <c r="J1418" i="10"/>
  <c r="I1418" i="10"/>
  <c r="H1418" i="10"/>
  <c r="G1418" i="10"/>
  <c r="K1417" i="10"/>
  <c r="J1417" i="10"/>
  <c r="I1417" i="10"/>
  <c r="H1417" i="10"/>
  <c r="G1417" i="10"/>
  <c r="K1416" i="10"/>
  <c r="J1416" i="10"/>
  <c r="I1416" i="10"/>
  <c r="H1416" i="10"/>
  <c r="G1416" i="10"/>
  <c r="K1415" i="10"/>
  <c r="J1415" i="10"/>
  <c r="I1415" i="10"/>
  <c r="H1415" i="10"/>
  <c r="G1415" i="10"/>
  <c r="K1414" i="10"/>
  <c r="J1414" i="10"/>
  <c r="I1414" i="10"/>
  <c r="H1414" i="10"/>
  <c r="G1414" i="10"/>
  <c r="K1413" i="10"/>
  <c r="J1413" i="10"/>
  <c r="I1413" i="10"/>
  <c r="H1413" i="10"/>
  <c r="G1413" i="10"/>
  <c r="K1412" i="10"/>
  <c r="J1412" i="10"/>
  <c r="I1412" i="10"/>
  <c r="H1412" i="10"/>
  <c r="G1412" i="10"/>
  <c r="K1411" i="10"/>
  <c r="J1411" i="10"/>
  <c r="I1411" i="10"/>
  <c r="H1411" i="10"/>
  <c r="G1411" i="10"/>
  <c r="K1410" i="10"/>
  <c r="J1410" i="10"/>
  <c r="I1410" i="10"/>
  <c r="H1410" i="10"/>
  <c r="G1410" i="10"/>
  <c r="K1409" i="10"/>
  <c r="J1409" i="10"/>
  <c r="I1409" i="10"/>
  <c r="H1409" i="10"/>
  <c r="G1409" i="10"/>
  <c r="K1408" i="10"/>
  <c r="J1408" i="10"/>
  <c r="I1408" i="10"/>
  <c r="H1408" i="10"/>
  <c r="G1408" i="10"/>
  <c r="K1407" i="10"/>
  <c r="J1407" i="10"/>
  <c r="I1407" i="10"/>
  <c r="H1407" i="10"/>
  <c r="G1407" i="10"/>
  <c r="K1406" i="10"/>
  <c r="J1406" i="10"/>
  <c r="I1406" i="10"/>
  <c r="H1406" i="10"/>
  <c r="G1406" i="10"/>
  <c r="K1405" i="10"/>
  <c r="J1405" i="10"/>
  <c r="I1405" i="10"/>
  <c r="H1405" i="10"/>
  <c r="G1405" i="10"/>
  <c r="K1404" i="10"/>
  <c r="J1404" i="10"/>
  <c r="I1404" i="10"/>
  <c r="H1404" i="10"/>
  <c r="G1404" i="10"/>
  <c r="K1403" i="10"/>
  <c r="J1403" i="10"/>
  <c r="I1403" i="10"/>
  <c r="H1403" i="10"/>
  <c r="G1403" i="10"/>
  <c r="K1402" i="10"/>
  <c r="J1402" i="10"/>
  <c r="I1402" i="10"/>
  <c r="H1402" i="10"/>
  <c r="G1402" i="10"/>
  <c r="K1401" i="10"/>
  <c r="J1401" i="10"/>
  <c r="I1401" i="10"/>
  <c r="H1401" i="10"/>
  <c r="G1401" i="10"/>
  <c r="K1400" i="10"/>
  <c r="J1400" i="10"/>
  <c r="I1400" i="10"/>
  <c r="H1400" i="10"/>
  <c r="G1400" i="10"/>
  <c r="K1399" i="10"/>
  <c r="J1399" i="10"/>
  <c r="I1399" i="10"/>
  <c r="H1399" i="10"/>
  <c r="G1399" i="10"/>
  <c r="K1398" i="10"/>
  <c r="J1398" i="10"/>
  <c r="I1398" i="10"/>
  <c r="H1398" i="10"/>
  <c r="G1398" i="10"/>
  <c r="K1397" i="10"/>
  <c r="J1397" i="10"/>
  <c r="I1397" i="10"/>
  <c r="H1397" i="10"/>
  <c r="G1397" i="10"/>
  <c r="K1396" i="10"/>
  <c r="J1396" i="10"/>
  <c r="I1396" i="10"/>
  <c r="H1396" i="10"/>
  <c r="G1396" i="10"/>
  <c r="K1395" i="10"/>
  <c r="J1395" i="10"/>
  <c r="I1395" i="10"/>
  <c r="H1395" i="10"/>
  <c r="G1395" i="10"/>
  <c r="K1394" i="10"/>
  <c r="J1394" i="10"/>
  <c r="I1394" i="10"/>
  <c r="H1394" i="10"/>
  <c r="G1394" i="10"/>
  <c r="K1393" i="10"/>
  <c r="J1393" i="10"/>
  <c r="I1393" i="10"/>
  <c r="H1393" i="10"/>
  <c r="G1393" i="10"/>
  <c r="K1392" i="10"/>
  <c r="J1392" i="10"/>
  <c r="I1392" i="10"/>
  <c r="H1392" i="10"/>
  <c r="G1392" i="10"/>
  <c r="K1391" i="10"/>
  <c r="J1391" i="10"/>
  <c r="I1391" i="10"/>
  <c r="H1391" i="10"/>
  <c r="G1391" i="10"/>
  <c r="K1390" i="10"/>
  <c r="J1390" i="10"/>
  <c r="I1390" i="10"/>
  <c r="H1390" i="10"/>
  <c r="G1390" i="10"/>
  <c r="K1389" i="10"/>
  <c r="J1389" i="10"/>
  <c r="I1389" i="10"/>
  <c r="H1389" i="10"/>
  <c r="G1389" i="10"/>
  <c r="K1388" i="10"/>
  <c r="J1388" i="10"/>
  <c r="I1388" i="10"/>
  <c r="H1388" i="10"/>
  <c r="G1388" i="10"/>
  <c r="K1387" i="10"/>
  <c r="J1387" i="10"/>
  <c r="I1387" i="10"/>
  <c r="H1387" i="10"/>
  <c r="G1387" i="10"/>
  <c r="K1386" i="10"/>
  <c r="J1386" i="10"/>
  <c r="I1386" i="10"/>
  <c r="H1386" i="10"/>
  <c r="G1386" i="10"/>
  <c r="K1385" i="10"/>
  <c r="J1385" i="10"/>
  <c r="I1385" i="10"/>
  <c r="H1385" i="10"/>
  <c r="G1385" i="10"/>
  <c r="K1384" i="10"/>
  <c r="J1384" i="10"/>
  <c r="I1384" i="10"/>
  <c r="H1384" i="10"/>
  <c r="G1384" i="10"/>
  <c r="K1383" i="10"/>
  <c r="J1383" i="10"/>
  <c r="I1383" i="10"/>
  <c r="H1383" i="10"/>
  <c r="G1383" i="10"/>
  <c r="K1382" i="10"/>
  <c r="J1382" i="10"/>
  <c r="I1382" i="10"/>
  <c r="H1382" i="10"/>
  <c r="G1382" i="10"/>
  <c r="K1381" i="10"/>
  <c r="J1381" i="10"/>
  <c r="I1381" i="10"/>
  <c r="H1381" i="10"/>
  <c r="G1381" i="10"/>
  <c r="K1380" i="10"/>
  <c r="J1380" i="10"/>
  <c r="I1380" i="10"/>
  <c r="H1380" i="10"/>
  <c r="G1380" i="10"/>
  <c r="K1379" i="10"/>
  <c r="J1379" i="10"/>
  <c r="I1379" i="10"/>
  <c r="H1379" i="10"/>
  <c r="G1379" i="10"/>
  <c r="K1378" i="10"/>
  <c r="J1378" i="10"/>
  <c r="I1378" i="10"/>
  <c r="H1378" i="10"/>
  <c r="G1378" i="10"/>
  <c r="K1377" i="10"/>
  <c r="J1377" i="10"/>
  <c r="I1377" i="10"/>
  <c r="H1377" i="10"/>
  <c r="G1377" i="10"/>
  <c r="K1376" i="10"/>
  <c r="J1376" i="10"/>
  <c r="I1376" i="10"/>
  <c r="H1376" i="10"/>
  <c r="G1376" i="10"/>
  <c r="K1375" i="10"/>
  <c r="J1375" i="10"/>
  <c r="I1375" i="10"/>
  <c r="H1375" i="10"/>
  <c r="G1375" i="10"/>
  <c r="K1374" i="10"/>
  <c r="J1374" i="10"/>
  <c r="I1374" i="10"/>
  <c r="H1374" i="10"/>
  <c r="G1374" i="10"/>
  <c r="K1373" i="10"/>
  <c r="J1373" i="10"/>
  <c r="I1373" i="10"/>
  <c r="H1373" i="10"/>
  <c r="G1373" i="10"/>
  <c r="K1372" i="10"/>
  <c r="J1372" i="10"/>
  <c r="I1372" i="10"/>
  <c r="H1372" i="10"/>
  <c r="G1372" i="10"/>
  <c r="K1371" i="10"/>
  <c r="J1371" i="10"/>
  <c r="I1371" i="10"/>
  <c r="H1371" i="10"/>
  <c r="G1371" i="10"/>
  <c r="K1370" i="10"/>
  <c r="J1370" i="10"/>
  <c r="I1370" i="10"/>
  <c r="H1370" i="10"/>
  <c r="G1370" i="10"/>
  <c r="K1369" i="10"/>
  <c r="J1369" i="10"/>
  <c r="I1369" i="10"/>
  <c r="H1369" i="10"/>
  <c r="G1369" i="10"/>
  <c r="K1368" i="10"/>
  <c r="J1368" i="10"/>
  <c r="I1368" i="10"/>
  <c r="H1368" i="10"/>
  <c r="G1368" i="10"/>
  <c r="K1367" i="10"/>
  <c r="J1367" i="10"/>
  <c r="I1367" i="10"/>
  <c r="H1367" i="10"/>
  <c r="G1367" i="10"/>
  <c r="K1366" i="10"/>
  <c r="J1366" i="10"/>
  <c r="I1366" i="10"/>
  <c r="H1366" i="10"/>
  <c r="G1366" i="10"/>
  <c r="K1365" i="10"/>
  <c r="J1365" i="10"/>
  <c r="I1365" i="10"/>
  <c r="H1365" i="10"/>
  <c r="G1365" i="10"/>
  <c r="K1364" i="10"/>
  <c r="J1364" i="10"/>
  <c r="I1364" i="10"/>
  <c r="H1364" i="10"/>
  <c r="G1364" i="10"/>
  <c r="K1363" i="10"/>
  <c r="J1363" i="10"/>
  <c r="I1363" i="10"/>
  <c r="H1363" i="10"/>
  <c r="G1363" i="10"/>
  <c r="K1362" i="10"/>
  <c r="J1362" i="10"/>
  <c r="I1362" i="10"/>
  <c r="H1362" i="10"/>
  <c r="G1362" i="10"/>
  <c r="K1361" i="10"/>
  <c r="J1361" i="10"/>
  <c r="I1361" i="10"/>
  <c r="H1361" i="10"/>
  <c r="G1361" i="10"/>
  <c r="K1360" i="10"/>
  <c r="J1360" i="10"/>
  <c r="I1360" i="10"/>
  <c r="H1360" i="10"/>
  <c r="G1360" i="10"/>
  <c r="K1359" i="10"/>
  <c r="J1359" i="10"/>
  <c r="I1359" i="10"/>
  <c r="H1359" i="10"/>
  <c r="G1359" i="10"/>
  <c r="K1358" i="10"/>
  <c r="J1358" i="10"/>
  <c r="I1358" i="10"/>
  <c r="H1358" i="10"/>
  <c r="G1358" i="10"/>
  <c r="K1357" i="10"/>
  <c r="J1357" i="10"/>
  <c r="I1357" i="10"/>
  <c r="H1357" i="10"/>
  <c r="G1357" i="10"/>
  <c r="K1356" i="10"/>
  <c r="J1356" i="10"/>
  <c r="I1356" i="10"/>
  <c r="H1356" i="10"/>
  <c r="G1356" i="10"/>
  <c r="K1355" i="10"/>
  <c r="J1355" i="10"/>
  <c r="I1355" i="10"/>
  <c r="H1355" i="10"/>
  <c r="G1355" i="10"/>
  <c r="K1354" i="10"/>
  <c r="J1354" i="10"/>
  <c r="I1354" i="10"/>
  <c r="H1354" i="10"/>
  <c r="G1354" i="10"/>
  <c r="K1353" i="10"/>
  <c r="J1353" i="10"/>
  <c r="I1353" i="10"/>
  <c r="H1353" i="10"/>
  <c r="G1353" i="10"/>
  <c r="K1352" i="10"/>
  <c r="J1352" i="10"/>
  <c r="I1352" i="10"/>
  <c r="H1352" i="10"/>
  <c r="G1352" i="10"/>
  <c r="K1351" i="10"/>
  <c r="J1351" i="10"/>
  <c r="I1351" i="10"/>
  <c r="H1351" i="10"/>
  <c r="G1351" i="10"/>
  <c r="K1350" i="10"/>
  <c r="J1350" i="10"/>
  <c r="I1350" i="10"/>
  <c r="H1350" i="10"/>
  <c r="G1350" i="10"/>
  <c r="K1349" i="10"/>
  <c r="J1349" i="10"/>
  <c r="I1349" i="10"/>
  <c r="H1349" i="10"/>
  <c r="G1349" i="10"/>
  <c r="K1348" i="10"/>
  <c r="J1348" i="10"/>
  <c r="I1348" i="10"/>
  <c r="H1348" i="10"/>
  <c r="G1348" i="10"/>
  <c r="K1347" i="10"/>
  <c r="J1347" i="10"/>
  <c r="I1347" i="10"/>
  <c r="H1347" i="10"/>
  <c r="G1347" i="10"/>
  <c r="K1346" i="10"/>
  <c r="J1346" i="10"/>
  <c r="I1346" i="10"/>
  <c r="H1346" i="10"/>
  <c r="G1346" i="10"/>
  <c r="K1345" i="10"/>
  <c r="J1345" i="10"/>
  <c r="I1345" i="10"/>
  <c r="H1345" i="10"/>
  <c r="G1345" i="10"/>
  <c r="K1344" i="10"/>
  <c r="J1344" i="10"/>
  <c r="I1344" i="10"/>
  <c r="H1344" i="10"/>
  <c r="G1344" i="10"/>
  <c r="K1343" i="10"/>
  <c r="J1343" i="10"/>
  <c r="I1343" i="10"/>
  <c r="H1343" i="10"/>
  <c r="G1343" i="10"/>
  <c r="K1342" i="10"/>
  <c r="J1342" i="10"/>
  <c r="I1342" i="10"/>
  <c r="H1342" i="10"/>
  <c r="G1342" i="10"/>
  <c r="K1341" i="10"/>
  <c r="J1341" i="10"/>
  <c r="I1341" i="10"/>
  <c r="H1341" i="10"/>
  <c r="G1341" i="10"/>
  <c r="K1340" i="10"/>
  <c r="J1340" i="10"/>
  <c r="I1340" i="10"/>
  <c r="H1340" i="10"/>
  <c r="G1340" i="10"/>
  <c r="K1339" i="10"/>
  <c r="J1339" i="10"/>
  <c r="I1339" i="10"/>
  <c r="H1339" i="10"/>
  <c r="G1339" i="10"/>
  <c r="K1338" i="10"/>
  <c r="J1338" i="10"/>
  <c r="I1338" i="10"/>
  <c r="H1338" i="10"/>
  <c r="G1338" i="10"/>
  <c r="K1337" i="10"/>
  <c r="J1337" i="10"/>
  <c r="I1337" i="10"/>
  <c r="H1337" i="10"/>
  <c r="G1337" i="10"/>
  <c r="K1336" i="10"/>
  <c r="J1336" i="10"/>
  <c r="I1336" i="10"/>
  <c r="H1336" i="10"/>
  <c r="G1336" i="10"/>
  <c r="K1335" i="10"/>
  <c r="J1335" i="10"/>
  <c r="I1335" i="10"/>
  <c r="H1335" i="10"/>
  <c r="G1335" i="10"/>
  <c r="K1334" i="10"/>
  <c r="J1334" i="10"/>
  <c r="I1334" i="10"/>
  <c r="H1334" i="10"/>
  <c r="G1334" i="10"/>
  <c r="K1333" i="10"/>
  <c r="J1333" i="10"/>
  <c r="I1333" i="10"/>
  <c r="H1333" i="10"/>
  <c r="G1333" i="10"/>
  <c r="K1332" i="10"/>
  <c r="J1332" i="10"/>
  <c r="I1332" i="10"/>
  <c r="H1332" i="10"/>
  <c r="G1332" i="10"/>
  <c r="K1331" i="10"/>
  <c r="J1331" i="10"/>
  <c r="I1331" i="10"/>
  <c r="H1331" i="10"/>
  <c r="G1331" i="10"/>
  <c r="K1330" i="10"/>
  <c r="J1330" i="10"/>
  <c r="I1330" i="10"/>
  <c r="H1330" i="10"/>
  <c r="G1330" i="10"/>
  <c r="K1329" i="10"/>
  <c r="J1329" i="10"/>
  <c r="I1329" i="10"/>
  <c r="H1329" i="10"/>
  <c r="G1329" i="10"/>
  <c r="K1328" i="10"/>
  <c r="J1328" i="10"/>
  <c r="I1328" i="10"/>
  <c r="H1328" i="10"/>
  <c r="G1328" i="10"/>
  <c r="K1327" i="10"/>
  <c r="J1327" i="10"/>
  <c r="I1327" i="10"/>
  <c r="H1327" i="10"/>
  <c r="G1327" i="10"/>
  <c r="K1326" i="10"/>
  <c r="J1326" i="10"/>
  <c r="I1326" i="10"/>
  <c r="H1326" i="10"/>
  <c r="G1326" i="10"/>
  <c r="K1325" i="10"/>
  <c r="J1325" i="10"/>
  <c r="I1325" i="10"/>
  <c r="H1325" i="10"/>
  <c r="G1325" i="10"/>
  <c r="K1324" i="10"/>
  <c r="J1324" i="10"/>
  <c r="I1324" i="10"/>
  <c r="H1324" i="10"/>
  <c r="G1324" i="10"/>
  <c r="K1323" i="10"/>
  <c r="J1323" i="10"/>
  <c r="I1323" i="10"/>
  <c r="H1323" i="10"/>
  <c r="G1323" i="10"/>
  <c r="K1322" i="10"/>
  <c r="J1322" i="10"/>
  <c r="I1322" i="10"/>
  <c r="H1322" i="10"/>
  <c r="G1322" i="10"/>
  <c r="K1321" i="10"/>
  <c r="J1321" i="10"/>
  <c r="I1321" i="10"/>
  <c r="H1321" i="10"/>
  <c r="G1321" i="10"/>
  <c r="K1320" i="10"/>
  <c r="J1320" i="10"/>
  <c r="I1320" i="10"/>
  <c r="H1320" i="10"/>
  <c r="G1320" i="10"/>
  <c r="K1319" i="10"/>
  <c r="J1319" i="10"/>
  <c r="I1319" i="10"/>
  <c r="H1319" i="10"/>
  <c r="G1319" i="10"/>
  <c r="K1318" i="10"/>
  <c r="J1318" i="10"/>
  <c r="I1318" i="10"/>
  <c r="H1318" i="10"/>
  <c r="G1318" i="10"/>
  <c r="K1317" i="10"/>
  <c r="J1317" i="10"/>
  <c r="I1317" i="10"/>
  <c r="H1317" i="10"/>
  <c r="G1317" i="10"/>
  <c r="K1316" i="10"/>
  <c r="J1316" i="10"/>
  <c r="I1316" i="10"/>
  <c r="H1316" i="10"/>
  <c r="G1316" i="10"/>
  <c r="K1315" i="10"/>
  <c r="J1315" i="10"/>
  <c r="I1315" i="10"/>
  <c r="H1315" i="10"/>
  <c r="G1315" i="10"/>
  <c r="K1314" i="10"/>
  <c r="J1314" i="10"/>
  <c r="I1314" i="10"/>
  <c r="H1314" i="10"/>
  <c r="G1314" i="10"/>
  <c r="K1313" i="10"/>
  <c r="J1313" i="10"/>
  <c r="I1313" i="10"/>
  <c r="H1313" i="10"/>
  <c r="G1313" i="10"/>
  <c r="K1312" i="10"/>
  <c r="J1312" i="10"/>
  <c r="I1312" i="10"/>
  <c r="H1312" i="10"/>
  <c r="G1312" i="10"/>
  <c r="K1311" i="10"/>
  <c r="J1311" i="10"/>
  <c r="I1311" i="10"/>
  <c r="H1311" i="10"/>
  <c r="G1311" i="10"/>
  <c r="K1310" i="10"/>
  <c r="J1310" i="10"/>
  <c r="I1310" i="10"/>
  <c r="H1310" i="10"/>
  <c r="G1310" i="10"/>
  <c r="K1309" i="10"/>
  <c r="J1309" i="10"/>
  <c r="I1309" i="10"/>
  <c r="H1309" i="10"/>
  <c r="G1309" i="10"/>
  <c r="K1308" i="10"/>
  <c r="J1308" i="10"/>
  <c r="I1308" i="10"/>
  <c r="H1308" i="10"/>
  <c r="G1308" i="10"/>
  <c r="K1307" i="10"/>
  <c r="J1307" i="10"/>
  <c r="I1307" i="10"/>
  <c r="H1307" i="10"/>
  <c r="G1307" i="10"/>
  <c r="K1306" i="10"/>
  <c r="J1306" i="10"/>
  <c r="I1306" i="10"/>
  <c r="H1306" i="10"/>
  <c r="G1306" i="10"/>
  <c r="K1305" i="10"/>
  <c r="J1305" i="10"/>
  <c r="I1305" i="10"/>
  <c r="H1305" i="10"/>
  <c r="G1305" i="10"/>
  <c r="K1304" i="10"/>
  <c r="J1304" i="10"/>
  <c r="I1304" i="10"/>
  <c r="H1304" i="10"/>
  <c r="G1304" i="10"/>
  <c r="K1303" i="10"/>
  <c r="J1303" i="10"/>
  <c r="I1303" i="10"/>
  <c r="H1303" i="10"/>
  <c r="G1303" i="10"/>
  <c r="K1302" i="10"/>
  <c r="J1302" i="10"/>
  <c r="I1302" i="10"/>
  <c r="H1302" i="10"/>
  <c r="G1302" i="10"/>
  <c r="K1301" i="10"/>
  <c r="J1301" i="10"/>
  <c r="I1301" i="10"/>
  <c r="H1301" i="10"/>
  <c r="G1301" i="10"/>
  <c r="K1300" i="10"/>
  <c r="J1300" i="10"/>
  <c r="I1300" i="10"/>
  <c r="H1300" i="10"/>
  <c r="G1300" i="10"/>
  <c r="K1299" i="10"/>
  <c r="J1299" i="10"/>
  <c r="I1299" i="10"/>
  <c r="H1299" i="10"/>
  <c r="G1299" i="10"/>
  <c r="K1298" i="10"/>
  <c r="J1298" i="10"/>
  <c r="I1298" i="10"/>
  <c r="H1298" i="10"/>
  <c r="G1298" i="10"/>
  <c r="K1297" i="10"/>
  <c r="J1297" i="10"/>
  <c r="I1297" i="10"/>
  <c r="H1297" i="10"/>
  <c r="G1297" i="10"/>
  <c r="K1296" i="10"/>
  <c r="J1296" i="10"/>
  <c r="I1296" i="10"/>
  <c r="H1296" i="10"/>
  <c r="G1296" i="10"/>
  <c r="K1295" i="10"/>
  <c r="J1295" i="10"/>
  <c r="I1295" i="10"/>
  <c r="H1295" i="10"/>
  <c r="G1295" i="10"/>
  <c r="K1294" i="10"/>
  <c r="J1294" i="10"/>
  <c r="I1294" i="10"/>
  <c r="H1294" i="10"/>
  <c r="G1294" i="10"/>
  <c r="K1293" i="10"/>
  <c r="J1293" i="10"/>
  <c r="I1293" i="10"/>
  <c r="H1293" i="10"/>
  <c r="G1293" i="10"/>
  <c r="K1292" i="10"/>
  <c r="J1292" i="10"/>
  <c r="I1292" i="10"/>
  <c r="H1292" i="10"/>
  <c r="G1292" i="10"/>
  <c r="K1291" i="10"/>
  <c r="J1291" i="10"/>
  <c r="I1291" i="10"/>
  <c r="H1291" i="10"/>
  <c r="G1291" i="10"/>
  <c r="K1290" i="10"/>
  <c r="J1290" i="10"/>
  <c r="I1290" i="10"/>
  <c r="H1290" i="10"/>
  <c r="G1290" i="10"/>
  <c r="K1289" i="10"/>
  <c r="J1289" i="10"/>
  <c r="I1289" i="10"/>
  <c r="H1289" i="10"/>
  <c r="G1289" i="10"/>
  <c r="K1288" i="10"/>
  <c r="J1288" i="10"/>
  <c r="I1288" i="10"/>
  <c r="H1288" i="10"/>
  <c r="G1288" i="10"/>
  <c r="K1287" i="10"/>
  <c r="J1287" i="10"/>
  <c r="I1287" i="10"/>
  <c r="H1287" i="10"/>
  <c r="G1287" i="10"/>
  <c r="K1286" i="10"/>
  <c r="J1286" i="10"/>
  <c r="I1286" i="10"/>
  <c r="H1286" i="10"/>
  <c r="G1286" i="10"/>
  <c r="K1285" i="10"/>
  <c r="J1285" i="10"/>
  <c r="I1285" i="10"/>
  <c r="H1285" i="10"/>
  <c r="G1285" i="10"/>
  <c r="K1284" i="10"/>
  <c r="J1284" i="10"/>
  <c r="I1284" i="10"/>
  <c r="H1284" i="10"/>
  <c r="G1284" i="10"/>
  <c r="K1283" i="10"/>
  <c r="J1283" i="10"/>
  <c r="I1283" i="10"/>
  <c r="H1283" i="10"/>
  <c r="G1283" i="10"/>
  <c r="K1282" i="10"/>
  <c r="J1282" i="10"/>
  <c r="I1282" i="10"/>
  <c r="H1282" i="10"/>
  <c r="G1282" i="10"/>
  <c r="K1281" i="10"/>
  <c r="J1281" i="10"/>
  <c r="I1281" i="10"/>
  <c r="H1281" i="10"/>
  <c r="G1281" i="10"/>
  <c r="K1280" i="10"/>
  <c r="J1280" i="10"/>
  <c r="I1280" i="10"/>
  <c r="H1280" i="10"/>
  <c r="G1280" i="10"/>
  <c r="K1279" i="10"/>
  <c r="J1279" i="10"/>
  <c r="I1279" i="10"/>
  <c r="H1279" i="10"/>
  <c r="G1279" i="10"/>
  <c r="K1278" i="10"/>
  <c r="J1278" i="10"/>
  <c r="I1278" i="10"/>
  <c r="H1278" i="10"/>
  <c r="G1278" i="10"/>
  <c r="K1277" i="10"/>
  <c r="J1277" i="10"/>
  <c r="I1277" i="10"/>
  <c r="H1277" i="10"/>
  <c r="G1277" i="10"/>
  <c r="K1276" i="10"/>
  <c r="J1276" i="10"/>
  <c r="I1276" i="10"/>
  <c r="H1276" i="10"/>
  <c r="G1276" i="10"/>
  <c r="K1275" i="10"/>
  <c r="J1275" i="10"/>
  <c r="I1275" i="10"/>
  <c r="H1275" i="10"/>
  <c r="G1275" i="10"/>
  <c r="K1274" i="10"/>
  <c r="J1274" i="10"/>
  <c r="I1274" i="10"/>
  <c r="H1274" i="10"/>
  <c r="G1274" i="10"/>
  <c r="K1273" i="10"/>
  <c r="J1273" i="10"/>
  <c r="I1273" i="10"/>
  <c r="H1273" i="10"/>
  <c r="G1273" i="10"/>
  <c r="K1272" i="10"/>
  <c r="J1272" i="10"/>
  <c r="I1272" i="10"/>
  <c r="H1272" i="10"/>
  <c r="G1272" i="10"/>
  <c r="K1271" i="10"/>
  <c r="J1271" i="10"/>
  <c r="I1271" i="10"/>
  <c r="H1271" i="10"/>
  <c r="G1271" i="10"/>
  <c r="K1270" i="10"/>
  <c r="J1270" i="10"/>
  <c r="I1270" i="10"/>
  <c r="H1270" i="10"/>
  <c r="G1270" i="10"/>
  <c r="K1269" i="10"/>
  <c r="J1269" i="10"/>
  <c r="I1269" i="10"/>
  <c r="H1269" i="10"/>
  <c r="G1269" i="10"/>
  <c r="K1268" i="10"/>
  <c r="J1268" i="10"/>
  <c r="I1268" i="10"/>
  <c r="H1268" i="10"/>
  <c r="G1268" i="10"/>
  <c r="K1267" i="10"/>
  <c r="J1267" i="10"/>
  <c r="I1267" i="10"/>
  <c r="H1267" i="10"/>
  <c r="G1267" i="10"/>
  <c r="K1266" i="10"/>
  <c r="J1266" i="10"/>
  <c r="I1266" i="10"/>
  <c r="H1266" i="10"/>
  <c r="G1266" i="10"/>
  <c r="K1265" i="10"/>
  <c r="J1265" i="10"/>
  <c r="I1265" i="10"/>
  <c r="H1265" i="10"/>
  <c r="G1265" i="10"/>
  <c r="K1264" i="10"/>
  <c r="J1264" i="10"/>
  <c r="I1264" i="10"/>
  <c r="H1264" i="10"/>
  <c r="G1264" i="10"/>
  <c r="K1263" i="10"/>
  <c r="J1263" i="10"/>
  <c r="I1263" i="10"/>
  <c r="H1263" i="10"/>
  <c r="G1263" i="10"/>
  <c r="K1262" i="10"/>
  <c r="J1262" i="10"/>
  <c r="I1262" i="10"/>
  <c r="H1262" i="10"/>
  <c r="G1262" i="10"/>
  <c r="K1261" i="10"/>
  <c r="J1261" i="10"/>
  <c r="I1261" i="10"/>
  <c r="H1261" i="10"/>
  <c r="G1261" i="10"/>
  <c r="K1260" i="10"/>
  <c r="J1260" i="10"/>
  <c r="I1260" i="10"/>
  <c r="H1260" i="10"/>
  <c r="G1260" i="10"/>
  <c r="K1259" i="10"/>
  <c r="J1259" i="10"/>
  <c r="I1259" i="10"/>
  <c r="H1259" i="10"/>
  <c r="G1259" i="10"/>
  <c r="K1258" i="10"/>
  <c r="J1258" i="10"/>
  <c r="I1258" i="10"/>
  <c r="H1258" i="10"/>
  <c r="G1258" i="10"/>
  <c r="K1257" i="10"/>
  <c r="J1257" i="10"/>
  <c r="I1257" i="10"/>
  <c r="H1257" i="10"/>
  <c r="G1257" i="10"/>
  <c r="K1256" i="10"/>
  <c r="J1256" i="10"/>
  <c r="I1256" i="10"/>
  <c r="H1256" i="10"/>
  <c r="G1256" i="10"/>
  <c r="K1255" i="10"/>
  <c r="J1255" i="10"/>
  <c r="I1255" i="10"/>
  <c r="H1255" i="10"/>
  <c r="G1255" i="10"/>
  <c r="K1254" i="10"/>
  <c r="J1254" i="10"/>
  <c r="I1254" i="10"/>
  <c r="H1254" i="10"/>
  <c r="G1254" i="10"/>
  <c r="K1253" i="10"/>
  <c r="J1253" i="10"/>
  <c r="I1253" i="10"/>
  <c r="H1253" i="10"/>
  <c r="G1253" i="10"/>
  <c r="K1252" i="10"/>
  <c r="J1252" i="10"/>
  <c r="I1252" i="10"/>
  <c r="H1252" i="10"/>
  <c r="G1252" i="10"/>
  <c r="K1251" i="10"/>
  <c r="J1251" i="10"/>
  <c r="I1251" i="10"/>
  <c r="H1251" i="10"/>
  <c r="G1251" i="10"/>
  <c r="K1250" i="10"/>
  <c r="J1250" i="10"/>
  <c r="I1250" i="10"/>
  <c r="H1250" i="10"/>
  <c r="G1250" i="10"/>
  <c r="K1249" i="10"/>
  <c r="J1249" i="10"/>
  <c r="I1249" i="10"/>
  <c r="H1249" i="10"/>
  <c r="G1249" i="10"/>
  <c r="K1248" i="10"/>
  <c r="J1248" i="10"/>
  <c r="I1248" i="10"/>
  <c r="H1248" i="10"/>
  <c r="G1248" i="10"/>
  <c r="K1247" i="10"/>
  <c r="J1247" i="10"/>
  <c r="I1247" i="10"/>
  <c r="H1247" i="10"/>
  <c r="G1247" i="10"/>
  <c r="K1246" i="10"/>
  <c r="J1246" i="10"/>
  <c r="I1246" i="10"/>
  <c r="H1246" i="10"/>
  <c r="G1246" i="10"/>
  <c r="K1245" i="10"/>
  <c r="J1245" i="10"/>
  <c r="I1245" i="10"/>
  <c r="H1245" i="10"/>
  <c r="G1245" i="10"/>
  <c r="K1244" i="10"/>
  <c r="J1244" i="10"/>
  <c r="I1244" i="10"/>
  <c r="H1244" i="10"/>
  <c r="G1244" i="10"/>
  <c r="K1243" i="10"/>
  <c r="J1243" i="10"/>
  <c r="I1243" i="10"/>
  <c r="H1243" i="10"/>
  <c r="G1243" i="10"/>
  <c r="K1242" i="10"/>
  <c r="J1242" i="10"/>
  <c r="I1242" i="10"/>
  <c r="H1242" i="10"/>
  <c r="G1242" i="10"/>
  <c r="K1241" i="10"/>
  <c r="J1241" i="10"/>
  <c r="I1241" i="10"/>
  <c r="H1241" i="10"/>
  <c r="G1241" i="10"/>
  <c r="K1240" i="10"/>
  <c r="J1240" i="10"/>
  <c r="I1240" i="10"/>
  <c r="H1240" i="10"/>
  <c r="G1240" i="10"/>
  <c r="K1239" i="10"/>
  <c r="J1239" i="10"/>
  <c r="I1239" i="10"/>
  <c r="H1239" i="10"/>
  <c r="G1239" i="10"/>
  <c r="K1238" i="10"/>
  <c r="J1238" i="10"/>
  <c r="I1238" i="10"/>
  <c r="H1238" i="10"/>
  <c r="G1238" i="10"/>
  <c r="K1237" i="10"/>
  <c r="J1237" i="10"/>
  <c r="I1237" i="10"/>
  <c r="H1237" i="10"/>
  <c r="G1237" i="10"/>
  <c r="K1236" i="10"/>
  <c r="J1236" i="10"/>
  <c r="I1236" i="10"/>
  <c r="H1236" i="10"/>
  <c r="G1236" i="10"/>
  <c r="K1235" i="10"/>
  <c r="J1235" i="10"/>
  <c r="I1235" i="10"/>
  <c r="H1235" i="10"/>
  <c r="G1235" i="10"/>
  <c r="K1234" i="10"/>
  <c r="J1234" i="10"/>
  <c r="I1234" i="10"/>
  <c r="H1234" i="10"/>
  <c r="G1234" i="10"/>
  <c r="K1233" i="10"/>
  <c r="J1233" i="10"/>
  <c r="I1233" i="10"/>
  <c r="H1233" i="10"/>
  <c r="G1233" i="10"/>
  <c r="K1232" i="10"/>
  <c r="J1232" i="10"/>
  <c r="I1232" i="10"/>
  <c r="H1232" i="10"/>
  <c r="G1232" i="10"/>
  <c r="K1231" i="10"/>
  <c r="J1231" i="10"/>
  <c r="I1231" i="10"/>
  <c r="H1231" i="10"/>
  <c r="G1231" i="10"/>
  <c r="K1230" i="10"/>
  <c r="J1230" i="10"/>
  <c r="I1230" i="10"/>
  <c r="H1230" i="10"/>
  <c r="G1230" i="10"/>
  <c r="K1229" i="10"/>
  <c r="J1229" i="10"/>
  <c r="I1229" i="10"/>
  <c r="H1229" i="10"/>
  <c r="G1229" i="10"/>
  <c r="K1228" i="10"/>
  <c r="J1228" i="10"/>
  <c r="I1228" i="10"/>
  <c r="H1228" i="10"/>
  <c r="G1228" i="10"/>
  <c r="K1227" i="10"/>
  <c r="J1227" i="10"/>
  <c r="I1227" i="10"/>
  <c r="H1227" i="10"/>
  <c r="G1227" i="10"/>
  <c r="K1226" i="10"/>
  <c r="J1226" i="10"/>
  <c r="I1226" i="10"/>
  <c r="H1226" i="10"/>
  <c r="G1226" i="10"/>
  <c r="K1225" i="10"/>
  <c r="J1225" i="10"/>
  <c r="I1225" i="10"/>
  <c r="H1225" i="10"/>
  <c r="G1225" i="10"/>
  <c r="K1224" i="10"/>
  <c r="J1224" i="10"/>
  <c r="I1224" i="10"/>
  <c r="H1224" i="10"/>
  <c r="G1224" i="10"/>
  <c r="K1223" i="10"/>
  <c r="J1223" i="10"/>
  <c r="I1223" i="10"/>
  <c r="H1223" i="10"/>
  <c r="G1223" i="10"/>
  <c r="K1222" i="10"/>
  <c r="J1222" i="10"/>
  <c r="I1222" i="10"/>
  <c r="H1222" i="10"/>
  <c r="G1222" i="10"/>
  <c r="K1221" i="10"/>
  <c r="J1221" i="10"/>
  <c r="I1221" i="10"/>
  <c r="H1221" i="10"/>
  <c r="G1221" i="10"/>
  <c r="K1220" i="10"/>
  <c r="J1220" i="10"/>
  <c r="I1220" i="10"/>
  <c r="H1220" i="10"/>
  <c r="G1220" i="10"/>
  <c r="K1219" i="10"/>
  <c r="J1219" i="10"/>
  <c r="I1219" i="10"/>
  <c r="H1219" i="10"/>
  <c r="G1219" i="10"/>
  <c r="K1218" i="10"/>
  <c r="J1218" i="10"/>
  <c r="I1218" i="10"/>
  <c r="H1218" i="10"/>
  <c r="G1218" i="10"/>
  <c r="K1217" i="10"/>
  <c r="J1217" i="10"/>
  <c r="I1217" i="10"/>
  <c r="H1217" i="10"/>
  <c r="G1217" i="10"/>
  <c r="K1216" i="10"/>
  <c r="J1216" i="10"/>
  <c r="I1216" i="10"/>
  <c r="H1216" i="10"/>
  <c r="G1216" i="10"/>
  <c r="K1215" i="10"/>
  <c r="J1215" i="10"/>
  <c r="I1215" i="10"/>
  <c r="H1215" i="10"/>
  <c r="G1215" i="10"/>
  <c r="K1214" i="10"/>
  <c r="J1214" i="10"/>
  <c r="I1214" i="10"/>
  <c r="H1214" i="10"/>
  <c r="G1214" i="10"/>
  <c r="K1213" i="10"/>
  <c r="J1213" i="10"/>
  <c r="I1213" i="10"/>
  <c r="H1213" i="10"/>
  <c r="G1213" i="10"/>
  <c r="K1212" i="10"/>
  <c r="J1212" i="10"/>
  <c r="I1212" i="10"/>
  <c r="H1212" i="10"/>
  <c r="G1212" i="10"/>
  <c r="K1211" i="10"/>
  <c r="J1211" i="10"/>
  <c r="I1211" i="10"/>
  <c r="H1211" i="10"/>
  <c r="G1211" i="10"/>
  <c r="K1210" i="10"/>
  <c r="J1210" i="10"/>
  <c r="I1210" i="10"/>
  <c r="H1210" i="10"/>
  <c r="G1210" i="10"/>
  <c r="K1209" i="10"/>
  <c r="J1209" i="10"/>
  <c r="I1209" i="10"/>
  <c r="H1209" i="10"/>
  <c r="G1209" i="10"/>
  <c r="K1208" i="10"/>
  <c r="J1208" i="10"/>
  <c r="I1208" i="10"/>
  <c r="H1208" i="10"/>
  <c r="G1208" i="10"/>
  <c r="K1207" i="10"/>
  <c r="J1207" i="10"/>
  <c r="I1207" i="10"/>
  <c r="H1207" i="10"/>
  <c r="G1207" i="10"/>
  <c r="K1206" i="10"/>
  <c r="J1206" i="10"/>
  <c r="I1206" i="10"/>
  <c r="H1206" i="10"/>
  <c r="G1206" i="10"/>
  <c r="K1205" i="10"/>
  <c r="J1205" i="10"/>
  <c r="I1205" i="10"/>
  <c r="H1205" i="10"/>
  <c r="G1205" i="10"/>
  <c r="K1204" i="10"/>
  <c r="J1204" i="10"/>
  <c r="I1204" i="10"/>
  <c r="H1204" i="10"/>
  <c r="G1204" i="10"/>
  <c r="K1203" i="10"/>
  <c r="J1203" i="10"/>
  <c r="I1203" i="10"/>
  <c r="H1203" i="10"/>
  <c r="G1203" i="10"/>
  <c r="K1202" i="10"/>
  <c r="J1202" i="10"/>
  <c r="I1202" i="10"/>
  <c r="H1202" i="10"/>
  <c r="G1202" i="10"/>
  <c r="K1201" i="10"/>
  <c r="J1201" i="10"/>
  <c r="I1201" i="10"/>
  <c r="H1201" i="10"/>
  <c r="G1201" i="10"/>
  <c r="K1200" i="10"/>
  <c r="J1200" i="10"/>
  <c r="I1200" i="10"/>
  <c r="H1200" i="10"/>
  <c r="G1200" i="10"/>
  <c r="K1199" i="10"/>
  <c r="J1199" i="10"/>
  <c r="I1199" i="10"/>
  <c r="H1199" i="10"/>
  <c r="G1199" i="10"/>
  <c r="K1198" i="10"/>
  <c r="J1198" i="10"/>
  <c r="I1198" i="10"/>
  <c r="H1198" i="10"/>
  <c r="G1198" i="10"/>
  <c r="K1197" i="10"/>
  <c r="J1197" i="10"/>
  <c r="I1197" i="10"/>
  <c r="H1197" i="10"/>
  <c r="G1197" i="10"/>
  <c r="K1196" i="10"/>
  <c r="J1196" i="10"/>
  <c r="I1196" i="10"/>
  <c r="H1196" i="10"/>
  <c r="G1196" i="10"/>
  <c r="K1195" i="10"/>
  <c r="J1195" i="10"/>
  <c r="I1195" i="10"/>
  <c r="H1195" i="10"/>
  <c r="G1195" i="10"/>
  <c r="K1194" i="10"/>
  <c r="J1194" i="10"/>
  <c r="I1194" i="10"/>
  <c r="H1194" i="10"/>
  <c r="G1194" i="10"/>
  <c r="K1193" i="10"/>
  <c r="J1193" i="10"/>
  <c r="I1193" i="10"/>
  <c r="H1193" i="10"/>
  <c r="G1193" i="10"/>
  <c r="K1192" i="10"/>
  <c r="J1192" i="10"/>
  <c r="I1192" i="10"/>
  <c r="H1192" i="10"/>
  <c r="G1192" i="10"/>
  <c r="K1191" i="10"/>
  <c r="J1191" i="10"/>
  <c r="I1191" i="10"/>
  <c r="H1191" i="10"/>
  <c r="G1191" i="10"/>
  <c r="K1190" i="10"/>
  <c r="J1190" i="10"/>
  <c r="I1190" i="10"/>
  <c r="H1190" i="10"/>
  <c r="G1190" i="10"/>
  <c r="K1189" i="10"/>
  <c r="J1189" i="10"/>
  <c r="I1189" i="10"/>
  <c r="H1189" i="10"/>
  <c r="G1189" i="10"/>
  <c r="K1188" i="10"/>
  <c r="J1188" i="10"/>
  <c r="I1188" i="10"/>
  <c r="H1188" i="10"/>
  <c r="G1188" i="10"/>
  <c r="K1187" i="10"/>
  <c r="J1187" i="10"/>
  <c r="I1187" i="10"/>
  <c r="H1187" i="10"/>
  <c r="G1187" i="10"/>
  <c r="K1186" i="10"/>
  <c r="J1186" i="10"/>
  <c r="I1186" i="10"/>
  <c r="H1186" i="10"/>
  <c r="G1186" i="10"/>
  <c r="K1185" i="10"/>
  <c r="J1185" i="10"/>
  <c r="I1185" i="10"/>
  <c r="H1185" i="10"/>
  <c r="G1185" i="10"/>
  <c r="K1184" i="10"/>
  <c r="J1184" i="10"/>
  <c r="I1184" i="10"/>
  <c r="H1184" i="10"/>
  <c r="G1184" i="10"/>
  <c r="K1183" i="10"/>
  <c r="J1183" i="10"/>
  <c r="I1183" i="10"/>
  <c r="H1183" i="10"/>
  <c r="G1183" i="10"/>
  <c r="K1182" i="10"/>
  <c r="J1182" i="10"/>
  <c r="I1182" i="10"/>
  <c r="H1182" i="10"/>
  <c r="G1182" i="10"/>
  <c r="K1181" i="10"/>
  <c r="J1181" i="10"/>
  <c r="I1181" i="10"/>
  <c r="H1181" i="10"/>
  <c r="G1181" i="10"/>
  <c r="K1180" i="10"/>
  <c r="J1180" i="10"/>
  <c r="I1180" i="10"/>
  <c r="H1180" i="10"/>
  <c r="G1180" i="10"/>
  <c r="K1179" i="10"/>
  <c r="J1179" i="10"/>
  <c r="I1179" i="10"/>
  <c r="H1179" i="10"/>
  <c r="G1179" i="10"/>
  <c r="K1178" i="10"/>
  <c r="J1178" i="10"/>
  <c r="I1178" i="10"/>
  <c r="H1178" i="10"/>
  <c r="G1178" i="10"/>
  <c r="K1177" i="10"/>
  <c r="J1177" i="10"/>
  <c r="I1177" i="10"/>
  <c r="H1177" i="10"/>
  <c r="G1177" i="10"/>
  <c r="K1176" i="10"/>
  <c r="J1176" i="10"/>
  <c r="I1176" i="10"/>
  <c r="H1176" i="10"/>
  <c r="G1176" i="10"/>
  <c r="K1175" i="10"/>
  <c r="J1175" i="10"/>
  <c r="I1175" i="10"/>
  <c r="H1175" i="10"/>
  <c r="G1175" i="10"/>
  <c r="K1174" i="10"/>
  <c r="J1174" i="10"/>
  <c r="I1174" i="10"/>
  <c r="H1174" i="10"/>
  <c r="G1174" i="10"/>
  <c r="K1173" i="10"/>
  <c r="J1173" i="10"/>
  <c r="I1173" i="10"/>
  <c r="H1173" i="10"/>
  <c r="G1173" i="10"/>
  <c r="K1172" i="10"/>
  <c r="J1172" i="10"/>
  <c r="I1172" i="10"/>
  <c r="H1172" i="10"/>
  <c r="G1172" i="10"/>
  <c r="K1171" i="10"/>
  <c r="J1171" i="10"/>
  <c r="I1171" i="10"/>
  <c r="H1171" i="10"/>
  <c r="G1171" i="10"/>
  <c r="K1170" i="10"/>
  <c r="J1170" i="10"/>
  <c r="I1170" i="10"/>
  <c r="H1170" i="10"/>
  <c r="G1170" i="10"/>
  <c r="K1169" i="10"/>
  <c r="J1169" i="10"/>
  <c r="I1169" i="10"/>
  <c r="H1169" i="10"/>
  <c r="G1169" i="10"/>
  <c r="K1168" i="10"/>
  <c r="J1168" i="10"/>
  <c r="I1168" i="10"/>
  <c r="H1168" i="10"/>
  <c r="G1168" i="10"/>
  <c r="K1167" i="10"/>
  <c r="J1167" i="10"/>
  <c r="I1167" i="10"/>
  <c r="H1167" i="10"/>
  <c r="G1167" i="10"/>
  <c r="K1166" i="10"/>
  <c r="J1166" i="10"/>
  <c r="I1166" i="10"/>
  <c r="H1166" i="10"/>
  <c r="G1166" i="10"/>
  <c r="K1165" i="10"/>
  <c r="J1165" i="10"/>
  <c r="I1165" i="10"/>
  <c r="H1165" i="10"/>
  <c r="G1165" i="10"/>
  <c r="K1164" i="10"/>
  <c r="J1164" i="10"/>
  <c r="I1164" i="10"/>
  <c r="H1164" i="10"/>
  <c r="G1164" i="10"/>
  <c r="K1163" i="10"/>
  <c r="J1163" i="10"/>
  <c r="I1163" i="10"/>
  <c r="H1163" i="10"/>
  <c r="G1163" i="10"/>
  <c r="K1162" i="10"/>
  <c r="J1162" i="10"/>
  <c r="I1162" i="10"/>
  <c r="H1162" i="10"/>
  <c r="G1162" i="10"/>
  <c r="K1161" i="10"/>
  <c r="J1161" i="10"/>
  <c r="I1161" i="10"/>
  <c r="H1161" i="10"/>
  <c r="G1161" i="10"/>
  <c r="K1160" i="10"/>
  <c r="J1160" i="10"/>
  <c r="I1160" i="10"/>
  <c r="H1160" i="10"/>
  <c r="G1160" i="10"/>
  <c r="K1159" i="10"/>
  <c r="J1159" i="10"/>
  <c r="I1159" i="10"/>
  <c r="H1159" i="10"/>
  <c r="G1159" i="10"/>
  <c r="K1158" i="10"/>
  <c r="J1158" i="10"/>
  <c r="I1158" i="10"/>
  <c r="H1158" i="10"/>
  <c r="G1158" i="10"/>
  <c r="K1157" i="10"/>
  <c r="J1157" i="10"/>
  <c r="I1157" i="10"/>
  <c r="H1157" i="10"/>
  <c r="G1157" i="10"/>
  <c r="K1156" i="10"/>
  <c r="J1156" i="10"/>
  <c r="I1156" i="10"/>
  <c r="H1156" i="10"/>
  <c r="G1156" i="10"/>
  <c r="K1155" i="10"/>
  <c r="J1155" i="10"/>
  <c r="I1155" i="10"/>
  <c r="H1155" i="10"/>
  <c r="G1155" i="10"/>
  <c r="K1154" i="10"/>
  <c r="J1154" i="10"/>
  <c r="I1154" i="10"/>
  <c r="H1154" i="10"/>
  <c r="G1154" i="10"/>
  <c r="K1153" i="10"/>
  <c r="J1153" i="10"/>
  <c r="I1153" i="10"/>
  <c r="H1153" i="10"/>
  <c r="G1153" i="10"/>
  <c r="K1152" i="10"/>
  <c r="J1152" i="10"/>
  <c r="I1152" i="10"/>
  <c r="H1152" i="10"/>
  <c r="G1152" i="10"/>
  <c r="K1151" i="10"/>
  <c r="J1151" i="10"/>
  <c r="I1151" i="10"/>
  <c r="H1151" i="10"/>
  <c r="G1151" i="10"/>
  <c r="K1150" i="10"/>
  <c r="J1150" i="10"/>
  <c r="I1150" i="10"/>
  <c r="H1150" i="10"/>
  <c r="G1150" i="10"/>
  <c r="K1149" i="10"/>
  <c r="J1149" i="10"/>
  <c r="I1149" i="10"/>
  <c r="H1149" i="10"/>
  <c r="G1149" i="10"/>
  <c r="K1148" i="10"/>
  <c r="J1148" i="10"/>
  <c r="I1148" i="10"/>
  <c r="H1148" i="10"/>
  <c r="G1148" i="10"/>
  <c r="K1147" i="10"/>
  <c r="J1147" i="10"/>
  <c r="I1147" i="10"/>
  <c r="H1147" i="10"/>
  <c r="G1147" i="10"/>
  <c r="K1146" i="10"/>
  <c r="J1146" i="10"/>
  <c r="I1146" i="10"/>
  <c r="H1146" i="10"/>
  <c r="G1146" i="10"/>
  <c r="K1145" i="10"/>
  <c r="J1145" i="10"/>
  <c r="I1145" i="10"/>
  <c r="H1145" i="10"/>
  <c r="G1145" i="10"/>
  <c r="K1144" i="10"/>
  <c r="J1144" i="10"/>
  <c r="I1144" i="10"/>
  <c r="H1144" i="10"/>
  <c r="G1144" i="10"/>
  <c r="K1143" i="10"/>
  <c r="J1143" i="10"/>
  <c r="I1143" i="10"/>
  <c r="H1143" i="10"/>
  <c r="G1143" i="10"/>
  <c r="K1142" i="10"/>
  <c r="J1142" i="10"/>
  <c r="I1142" i="10"/>
  <c r="H1142" i="10"/>
  <c r="G1142" i="10"/>
  <c r="K1141" i="10"/>
  <c r="J1141" i="10"/>
  <c r="I1141" i="10"/>
  <c r="H1141" i="10"/>
  <c r="G1141" i="10"/>
  <c r="K1140" i="10"/>
  <c r="J1140" i="10"/>
  <c r="I1140" i="10"/>
  <c r="H1140" i="10"/>
  <c r="G1140" i="10"/>
  <c r="K1139" i="10"/>
  <c r="J1139" i="10"/>
  <c r="I1139" i="10"/>
  <c r="H1139" i="10"/>
  <c r="G1139" i="10"/>
  <c r="K1138" i="10"/>
  <c r="J1138" i="10"/>
  <c r="I1138" i="10"/>
  <c r="H1138" i="10"/>
  <c r="G1138" i="10"/>
  <c r="K1137" i="10"/>
  <c r="J1137" i="10"/>
  <c r="I1137" i="10"/>
  <c r="H1137" i="10"/>
  <c r="G1137" i="10"/>
  <c r="K1136" i="10"/>
  <c r="J1136" i="10"/>
  <c r="I1136" i="10"/>
  <c r="H1136" i="10"/>
  <c r="G1136" i="10"/>
  <c r="K1135" i="10"/>
  <c r="J1135" i="10"/>
  <c r="I1135" i="10"/>
  <c r="H1135" i="10"/>
  <c r="G1135" i="10"/>
  <c r="K1134" i="10"/>
  <c r="J1134" i="10"/>
  <c r="I1134" i="10"/>
  <c r="H1134" i="10"/>
  <c r="G1134" i="10"/>
  <c r="K1133" i="10"/>
  <c r="J1133" i="10"/>
  <c r="I1133" i="10"/>
  <c r="H1133" i="10"/>
  <c r="G1133" i="10"/>
  <c r="K1132" i="10"/>
  <c r="J1132" i="10"/>
  <c r="I1132" i="10"/>
  <c r="H1132" i="10"/>
  <c r="G1132" i="10"/>
  <c r="K1131" i="10"/>
  <c r="J1131" i="10"/>
  <c r="I1131" i="10"/>
  <c r="H1131" i="10"/>
  <c r="G1131" i="10"/>
  <c r="K1130" i="10"/>
  <c r="J1130" i="10"/>
  <c r="I1130" i="10"/>
  <c r="H1130" i="10"/>
  <c r="G1130" i="10"/>
  <c r="K1129" i="10"/>
  <c r="J1129" i="10"/>
  <c r="I1129" i="10"/>
  <c r="H1129" i="10"/>
  <c r="G1129" i="10"/>
  <c r="K1128" i="10"/>
  <c r="J1128" i="10"/>
  <c r="I1128" i="10"/>
  <c r="H1128" i="10"/>
  <c r="G1128" i="10"/>
  <c r="K1127" i="10"/>
  <c r="J1127" i="10"/>
  <c r="I1127" i="10"/>
  <c r="H1127" i="10"/>
  <c r="G1127" i="10"/>
  <c r="K1126" i="10"/>
  <c r="J1126" i="10"/>
  <c r="I1126" i="10"/>
  <c r="H1126" i="10"/>
  <c r="G1126" i="10"/>
  <c r="K1125" i="10"/>
  <c r="J1125" i="10"/>
  <c r="I1125" i="10"/>
  <c r="H1125" i="10"/>
  <c r="G1125" i="10"/>
  <c r="K1124" i="10"/>
  <c r="J1124" i="10"/>
  <c r="I1124" i="10"/>
  <c r="H1124" i="10"/>
  <c r="G1124" i="10"/>
  <c r="K1123" i="10"/>
  <c r="J1123" i="10"/>
  <c r="I1123" i="10"/>
  <c r="H1123" i="10"/>
  <c r="G1123" i="10"/>
  <c r="K1122" i="10"/>
  <c r="J1122" i="10"/>
  <c r="I1122" i="10"/>
  <c r="H1122" i="10"/>
  <c r="G1122" i="10"/>
  <c r="K1121" i="10"/>
  <c r="J1121" i="10"/>
  <c r="I1121" i="10"/>
  <c r="H1121" i="10"/>
  <c r="G1121" i="10"/>
  <c r="K1120" i="10"/>
  <c r="J1120" i="10"/>
  <c r="I1120" i="10"/>
  <c r="H1120" i="10"/>
  <c r="G1120" i="10"/>
  <c r="K1119" i="10"/>
  <c r="J1119" i="10"/>
  <c r="I1119" i="10"/>
  <c r="H1119" i="10"/>
  <c r="G1119" i="10"/>
  <c r="K1118" i="10"/>
  <c r="J1118" i="10"/>
  <c r="I1118" i="10"/>
  <c r="H1118" i="10"/>
  <c r="G1118" i="10"/>
  <c r="K1117" i="10"/>
  <c r="J1117" i="10"/>
  <c r="I1117" i="10"/>
  <c r="H1117" i="10"/>
  <c r="G1117" i="10"/>
  <c r="K1116" i="10"/>
  <c r="J1116" i="10"/>
  <c r="I1116" i="10"/>
  <c r="H1116" i="10"/>
  <c r="G1116" i="10"/>
  <c r="K1115" i="10"/>
  <c r="J1115" i="10"/>
  <c r="I1115" i="10"/>
  <c r="H1115" i="10"/>
  <c r="G1115" i="10"/>
  <c r="K1114" i="10"/>
  <c r="J1114" i="10"/>
  <c r="I1114" i="10"/>
  <c r="H1114" i="10"/>
  <c r="G1114" i="10"/>
  <c r="K1113" i="10"/>
  <c r="J1113" i="10"/>
  <c r="I1113" i="10"/>
  <c r="H1113" i="10"/>
  <c r="G1113" i="10"/>
  <c r="K1112" i="10"/>
  <c r="J1112" i="10"/>
  <c r="I1112" i="10"/>
  <c r="H1112" i="10"/>
  <c r="G1112" i="10"/>
  <c r="K1111" i="10"/>
  <c r="J1111" i="10"/>
  <c r="I1111" i="10"/>
  <c r="H1111" i="10"/>
  <c r="G1111" i="10"/>
  <c r="K1110" i="10"/>
  <c r="J1110" i="10"/>
  <c r="I1110" i="10"/>
  <c r="H1110" i="10"/>
  <c r="G1110" i="10"/>
  <c r="K1109" i="10"/>
  <c r="J1109" i="10"/>
  <c r="I1109" i="10"/>
  <c r="H1109" i="10"/>
  <c r="G1109" i="10"/>
  <c r="K1108" i="10"/>
  <c r="J1108" i="10"/>
  <c r="I1108" i="10"/>
  <c r="H1108" i="10"/>
  <c r="G1108" i="10"/>
  <c r="K1107" i="10"/>
  <c r="J1107" i="10"/>
  <c r="I1107" i="10"/>
  <c r="H1107" i="10"/>
  <c r="G1107" i="10"/>
  <c r="K1106" i="10"/>
  <c r="J1106" i="10"/>
  <c r="I1106" i="10"/>
  <c r="H1106" i="10"/>
  <c r="G1106" i="10"/>
  <c r="K1105" i="10"/>
  <c r="J1105" i="10"/>
  <c r="I1105" i="10"/>
  <c r="H1105" i="10"/>
  <c r="G1105" i="10"/>
  <c r="K1104" i="10"/>
  <c r="J1104" i="10"/>
  <c r="I1104" i="10"/>
  <c r="H1104" i="10"/>
  <c r="G1104" i="10"/>
  <c r="K1103" i="10"/>
  <c r="J1103" i="10"/>
  <c r="I1103" i="10"/>
  <c r="H1103" i="10"/>
  <c r="G1103" i="10"/>
  <c r="K1102" i="10"/>
  <c r="J1102" i="10"/>
  <c r="I1102" i="10"/>
  <c r="H1102" i="10"/>
  <c r="G1102" i="10"/>
  <c r="K1101" i="10"/>
  <c r="J1101" i="10"/>
  <c r="I1101" i="10"/>
  <c r="H1101" i="10"/>
  <c r="G1101" i="10"/>
  <c r="K1100" i="10"/>
  <c r="J1100" i="10"/>
  <c r="I1100" i="10"/>
  <c r="H1100" i="10"/>
  <c r="G1100" i="10"/>
  <c r="K1099" i="10"/>
  <c r="J1099" i="10"/>
  <c r="I1099" i="10"/>
  <c r="H1099" i="10"/>
  <c r="G1099" i="10"/>
  <c r="K1098" i="10"/>
  <c r="J1098" i="10"/>
  <c r="I1098" i="10"/>
  <c r="H1098" i="10"/>
  <c r="G1098" i="10"/>
  <c r="K1097" i="10"/>
  <c r="J1097" i="10"/>
  <c r="I1097" i="10"/>
  <c r="H1097" i="10"/>
  <c r="G1097" i="10"/>
  <c r="K1096" i="10"/>
  <c r="J1096" i="10"/>
  <c r="I1096" i="10"/>
  <c r="H1096" i="10"/>
  <c r="G1096" i="10"/>
  <c r="K1095" i="10"/>
  <c r="J1095" i="10"/>
  <c r="I1095" i="10"/>
  <c r="H1095" i="10"/>
  <c r="G1095" i="10"/>
  <c r="K1094" i="10"/>
  <c r="J1094" i="10"/>
  <c r="I1094" i="10"/>
  <c r="H1094" i="10"/>
  <c r="G1094" i="10"/>
  <c r="K1093" i="10"/>
  <c r="J1093" i="10"/>
  <c r="I1093" i="10"/>
  <c r="H1093" i="10"/>
  <c r="G1093" i="10"/>
  <c r="K1092" i="10"/>
  <c r="J1092" i="10"/>
  <c r="I1092" i="10"/>
  <c r="H1092" i="10"/>
  <c r="G1092" i="10"/>
  <c r="K1091" i="10"/>
  <c r="J1091" i="10"/>
  <c r="I1091" i="10"/>
  <c r="H1091" i="10"/>
  <c r="G1091" i="10"/>
  <c r="K1090" i="10"/>
  <c r="J1090" i="10"/>
  <c r="I1090" i="10"/>
  <c r="H1090" i="10"/>
  <c r="G1090" i="10"/>
  <c r="K1089" i="10"/>
  <c r="J1089" i="10"/>
  <c r="I1089" i="10"/>
  <c r="H1089" i="10"/>
  <c r="G1089" i="10"/>
  <c r="K1088" i="10"/>
  <c r="J1088" i="10"/>
  <c r="I1088" i="10"/>
  <c r="H1088" i="10"/>
  <c r="G1088" i="10"/>
  <c r="K1087" i="10"/>
  <c r="J1087" i="10"/>
  <c r="I1087" i="10"/>
  <c r="H1087" i="10"/>
  <c r="G1087" i="10"/>
  <c r="K1086" i="10"/>
  <c r="J1086" i="10"/>
  <c r="I1086" i="10"/>
  <c r="H1086" i="10"/>
  <c r="G1086" i="10"/>
  <c r="K1085" i="10"/>
  <c r="J1085" i="10"/>
  <c r="I1085" i="10"/>
  <c r="H1085" i="10"/>
  <c r="G1085" i="10"/>
  <c r="K1084" i="10"/>
  <c r="J1084" i="10"/>
  <c r="I1084" i="10"/>
  <c r="H1084" i="10"/>
  <c r="G1084" i="10"/>
  <c r="K1083" i="10"/>
  <c r="J1083" i="10"/>
  <c r="I1083" i="10"/>
  <c r="H1083" i="10"/>
  <c r="G1083" i="10"/>
  <c r="K1082" i="10"/>
  <c r="J1082" i="10"/>
  <c r="I1082" i="10"/>
  <c r="H1082" i="10"/>
  <c r="G1082" i="10"/>
  <c r="K1081" i="10"/>
  <c r="J1081" i="10"/>
  <c r="I1081" i="10"/>
  <c r="H1081" i="10"/>
  <c r="G1081" i="10"/>
  <c r="K1080" i="10"/>
  <c r="J1080" i="10"/>
  <c r="I1080" i="10"/>
  <c r="H1080" i="10"/>
  <c r="G1080" i="10"/>
  <c r="K1079" i="10"/>
  <c r="J1079" i="10"/>
  <c r="I1079" i="10"/>
  <c r="H1079" i="10"/>
  <c r="G1079" i="10"/>
  <c r="K1078" i="10"/>
  <c r="J1078" i="10"/>
  <c r="I1078" i="10"/>
  <c r="H1078" i="10"/>
  <c r="G1078" i="10"/>
  <c r="K1077" i="10"/>
  <c r="J1077" i="10"/>
  <c r="I1077" i="10"/>
  <c r="H1077" i="10"/>
  <c r="G1077" i="10"/>
  <c r="K1076" i="10"/>
  <c r="J1076" i="10"/>
  <c r="I1076" i="10"/>
  <c r="H1076" i="10"/>
  <c r="G1076" i="10"/>
  <c r="K1075" i="10"/>
  <c r="J1075" i="10"/>
  <c r="I1075" i="10"/>
  <c r="H1075" i="10"/>
  <c r="G1075" i="10"/>
  <c r="K1074" i="10"/>
  <c r="J1074" i="10"/>
  <c r="I1074" i="10"/>
  <c r="H1074" i="10"/>
  <c r="G1074" i="10"/>
  <c r="K1073" i="10"/>
  <c r="J1073" i="10"/>
  <c r="I1073" i="10"/>
  <c r="H1073" i="10"/>
  <c r="G1073" i="10"/>
  <c r="K1072" i="10"/>
  <c r="J1072" i="10"/>
  <c r="I1072" i="10"/>
  <c r="H1072" i="10"/>
  <c r="G1072" i="10"/>
  <c r="K1071" i="10"/>
  <c r="J1071" i="10"/>
  <c r="I1071" i="10"/>
  <c r="H1071" i="10"/>
  <c r="G1071" i="10"/>
  <c r="K1070" i="10"/>
  <c r="J1070" i="10"/>
  <c r="I1070" i="10"/>
  <c r="H1070" i="10"/>
  <c r="G1070" i="10"/>
  <c r="K1069" i="10"/>
  <c r="J1069" i="10"/>
  <c r="I1069" i="10"/>
  <c r="H1069" i="10"/>
  <c r="G1069" i="10"/>
  <c r="K1068" i="10"/>
  <c r="J1068" i="10"/>
  <c r="I1068" i="10"/>
  <c r="H1068" i="10"/>
  <c r="G1068" i="10"/>
  <c r="K1067" i="10"/>
  <c r="J1067" i="10"/>
  <c r="I1067" i="10"/>
  <c r="H1067" i="10"/>
  <c r="G1067" i="10"/>
  <c r="K1066" i="10"/>
  <c r="J1066" i="10"/>
  <c r="I1066" i="10"/>
  <c r="H1066" i="10"/>
  <c r="G1066" i="10"/>
  <c r="K1065" i="10"/>
  <c r="J1065" i="10"/>
  <c r="I1065" i="10"/>
  <c r="H1065" i="10"/>
  <c r="G1065" i="10"/>
  <c r="K1064" i="10"/>
  <c r="J1064" i="10"/>
  <c r="I1064" i="10"/>
  <c r="H1064" i="10"/>
  <c r="G1064" i="10"/>
  <c r="K1063" i="10"/>
  <c r="J1063" i="10"/>
  <c r="I1063" i="10"/>
  <c r="H1063" i="10"/>
  <c r="G1063" i="10"/>
  <c r="K1062" i="10"/>
  <c r="J1062" i="10"/>
  <c r="I1062" i="10"/>
  <c r="H1062" i="10"/>
  <c r="G1062" i="10"/>
  <c r="K1061" i="10"/>
  <c r="J1061" i="10"/>
  <c r="I1061" i="10"/>
  <c r="H1061" i="10"/>
  <c r="G1061" i="10"/>
  <c r="K1060" i="10"/>
  <c r="J1060" i="10"/>
  <c r="I1060" i="10"/>
  <c r="H1060" i="10"/>
  <c r="G1060" i="10"/>
  <c r="K1059" i="10"/>
  <c r="J1059" i="10"/>
  <c r="I1059" i="10"/>
  <c r="H1059" i="10"/>
  <c r="G1059" i="10"/>
  <c r="K1058" i="10"/>
  <c r="J1058" i="10"/>
  <c r="I1058" i="10"/>
  <c r="H1058" i="10"/>
  <c r="G1058" i="10"/>
  <c r="K1057" i="10"/>
  <c r="J1057" i="10"/>
  <c r="I1057" i="10"/>
  <c r="H1057" i="10"/>
  <c r="G1057" i="10"/>
  <c r="K1056" i="10"/>
  <c r="J1056" i="10"/>
  <c r="I1056" i="10"/>
  <c r="H1056" i="10"/>
  <c r="G1056" i="10"/>
  <c r="K1055" i="10"/>
  <c r="J1055" i="10"/>
  <c r="I1055" i="10"/>
  <c r="H1055" i="10"/>
  <c r="G1055" i="10"/>
  <c r="K1054" i="10"/>
  <c r="J1054" i="10"/>
  <c r="I1054" i="10"/>
  <c r="H1054" i="10"/>
  <c r="G1054" i="10"/>
  <c r="K1053" i="10"/>
  <c r="J1053" i="10"/>
  <c r="I1053" i="10"/>
  <c r="H1053" i="10"/>
  <c r="G1053" i="10"/>
  <c r="K1052" i="10"/>
  <c r="J1052" i="10"/>
  <c r="I1052" i="10"/>
  <c r="H1052" i="10"/>
  <c r="G1052" i="10"/>
  <c r="K1051" i="10"/>
  <c r="J1051" i="10"/>
  <c r="I1051" i="10"/>
  <c r="H1051" i="10"/>
  <c r="G1051" i="10"/>
  <c r="K1050" i="10"/>
  <c r="J1050" i="10"/>
  <c r="I1050" i="10"/>
  <c r="H1050" i="10"/>
  <c r="G1050" i="10"/>
  <c r="K1049" i="10"/>
  <c r="J1049" i="10"/>
  <c r="I1049" i="10"/>
  <c r="H1049" i="10"/>
  <c r="G1049" i="10"/>
  <c r="K1048" i="10"/>
  <c r="J1048" i="10"/>
  <c r="I1048" i="10"/>
  <c r="H1048" i="10"/>
  <c r="G1048" i="10"/>
  <c r="K1047" i="10"/>
  <c r="J1047" i="10"/>
  <c r="I1047" i="10"/>
  <c r="H1047" i="10"/>
  <c r="G1047" i="10"/>
  <c r="K1046" i="10"/>
  <c r="J1046" i="10"/>
  <c r="I1046" i="10"/>
  <c r="H1046" i="10"/>
  <c r="G1046" i="10"/>
  <c r="K1045" i="10"/>
  <c r="J1045" i="10"/>
  <c r="I1045" i="10"/>
  <c r="H1045" i="10"/>
  <c r="G1045" i="10"/>
  <c r="K1044" i="10"/>
  <c r="J1044" i="10"/>
  <c r="I1044" i="10"/>
  <c r="H1044" i="10"/>
  <c r="G1044" i="10"/>
  <c r="K1043" i="10"/>
  <c r="J1043" i="10"/>
  <c r="I1043" i="10"/>
  <c r="H1043" i="10"/>
  <c r="G1043" i="10"/>
  <c r="K1042" i="10"/>
  <c r="J1042" i="10"/>
  <c r="I1042" i="10"/>
  <c r="H1042" i="10"/>
  <c r="G1042" i="10"/>
  <c r="K1041" i="10"/>
  <c r="J1041" i="10"/>
  <c r="I1041" i="10"/>
  <c r="H1041" i="10"/>
  <c r="G1041" i="10"/>
  <c r="K1040" i="10"/>
  <c r="J1040" i="10"/>
  <c r="I1040" i="10"/>
  <c r="H1040" i="10"/>
  <c r="G1040" i="10"/>
  <c r="K1039" i="10"/>
  <c r="J1039" i="10"/>
  <c r="I1039" i="10"/>
  <c r="H1039" i="10"/>
  <c r="G1039" i="10"/>
  <c r="K1038" i="10"/>
  <c r="J1038" i="10"/>
  <c r="I1038" i="10"/>
  <c r="H1038" i="10"/>
  <c r="G1038" i="10"/>
  <c r="K1037" i="10"/>
  <c r="J1037" i="10"/>
  <c r="I1037" i="10"/>
  <c r="H1037" i="10"/>
  <c r="G1037" i="10"/>
  <c r="K1036" i="10"/>
  <c r="J1036" i="10"/>
  <c r="I1036" i="10"/>
  <c r="H1036" i="10"/>
  <c r="G1036" i="10"/>
  <c r="K1035" i="10"/>
  <c r="J1035" i="10"/>
  <c r="I1035" i="10"/>
  <c r="H1035" i="10"/>
  <c r="G1035" i="10"/>
  <c r="K1034" i="10"/>
  <c r="J1034" i="10"/>
  <c r="I1034" i="10"/>
  <c r="H1034" i="10"/>
  <c r="G1034" i="10"/>
  <c r="K1033" i="10"/>
  <c r="J1033" i="10"/>
  <c r="I1033" i="10"/>
  <c r="H1033" i="10"/>
  <c r="G1033" i="10"/>
  <c r="K1032" i="10"/>
  <c r="J1032" i="10"/>
  <c r="I1032" i="10"/>
  <c r="H1032" i="10"/>
  <c r="G1032" i="10"/>
  <c r="K1031" i="10"/>
  <c r="J1031" i="10"/>
  <c r="I1031" i="10"/>
  <c r="H1031" i="10"/>
  <c r="G1031" i="10"/>
  <c r="K1030" i="10"/>
  <c r="J1030" i="10"/>
  <c r="I1030" i="10"/>
  <c r="H1030" i="10"/>
  <c r="G1030" i="10"/>
  <c r="K1029" i="10"/>
  <c r="J1029" i="10"/>
  <c r="I1029" i="10"/>
  <c r="H1029" i="10"/>
  <c r="G1029" i="10"/>
  <c r="K1028" i="10"/>
  <c r="J1028" i="10"/>
  <c r="I1028" i="10"/>
  <c r="H1028" i="10"/>
  <c r="G1028" i="10"/>
  <c r="K1027" i="10"/>
  <c r="J1027" i="10"/>
  <c r="I1027" i="10"/>
  <c r="H1027" i="10"/>
  <c r="G1027" i="10"/>
  <c r="K1026" i="10"/>
  <c r="J1026" i="10"/>
  <c r="I1026" i="10"/>
  <c r="H1026" i="10"/>
  <c r="G1026" i="10"/>
  <c r="K1025" i="10"/>
  <c r="J1025" i="10"/>
  <c r="I1025" i="10"/>
  <c r="H1025" i="10"/>
  <c r="G1025" i="10"/>
  <c r="K1024" i="10"/>
  <c r="J1024" i="10"/>
  <c r="I1024" i="10"/>
  <c r="H1024" i="10"/>
  <c r="G1024" i="10"/>
  <c r="K1023" i="10"/>
  <c r="J1023" i="10"/>
  <c r="I1023" i="10"/>
  <c r="H1023" i="10"/>
  <c r="G1023" i="10"/>
  <c r="K1022" i="10"/>
  <c r="J1022" i="10"/>
  <c r="I1022" i="10"/>
  <c r="H1022" i="10"/>
  <c r="G1022" i="10"/>
  <c r="K1021" i="10"/>
  <c r="J1021" i="10"/>
  <c r="I1021" i="10"/>
  <c r="H1021" i="10"/>
  <c r="G1021" i="10"/>
  <c r="K1020" i="10"/>
  <c r="J1020" i="10"/>
  <c r="I1020" i="10"/>
  <c r="H1020" i="10"/>
  <c r="G1020" i="10"/>
  <c r="K1019" i="10"/>
  <c r="J1019" i="10"/>
  <c r="I1019" i="10"/>
  <c r="H1019" i="10"/>
  <c r="G1019" i="10"/>
  <c r="K1018" i="10"/>
  <c r="J1018" i="10"/>
  <c r="I1018" i="10"/>
  <c r="H1018" i="10"/>
  <c r="G1018" i="10"/>
  <c r="K1017" i="10"/>
  <c r="J1017" i="10"/>
  <c r="I1017" i="10"/>
  <c r="H1017" i="10"/>
  <c r="G1017" i="10"/>
  <c r="K1016" i="10"/>
  <c r="J1016" i="10"/>
  <c r="I1016" i="10"/>
  <c r="H1016" i="10"/>
  <c r="G1016" i="10"/>
  <c r="K1015" i="10"/>
  <c r="J1015" i="10"/>
  <c r="I1015" i="10"/>
  <c r="H1015" i="10"/>
  <c r="G1015" i="10"/>
  <c r="K1014" i="10"/>
  <c r="J1014" i="10"/>
  <c r="I1014" i="10"/>
  <c r="H1014" i="10"/>
  <c r="G1014" i="10"/>
  <c r="K1013" i="10"/>
  <c r="J1013" i="10"/>
  <c r="I1013" i="10"/>
  <c r="H1013" i="10"/>
  <c r="G1013" i="10"/>
  <c r="K1012" i="10"/>
  <c r="J1012" i="10"/>
  <c r="I1012" i="10"/>
  <c r="H1012" i="10"/>
  <c r="G1012" i="10"/>
  <c r="K1011" i="10"/>
  <c r="J1011" i="10"/>
  <c r="I1011" i="10"/>
  <c r="H1011" i="10"/>
  <c r="G1011" i="10"/>
  <c r="K1010" i="10"/>
  <c r="J1010" i="10"/>
  <c r="I1010" i="10"/>
  <c r="H1010" i="10"/>
  <c r="G1010" i="10"/>
  <c r="K1009" i="10"/>
  <c r="J1009" i="10"/>
  <c r="I1009" i="10"/>
  <c r="H1009" i="10"/>
  <c r="G1009" i="10"/>
  <c r="K1008" i="10"/>
  <c r="J1008" i="10"/>
  <c r="I1008" i="10"/>
  <c r="H1008" i="10"/>
  <c r="G1008" i="10"/>
  <c r="K1007" i="10"/>
  <c r="J1007" i="10"/>
  <c r="I1007" i="10"/>
  <c r="H1007" i="10"/>
  <c r="G1007" i="10"/>
  <c r="K1006" i="10"/>
  <c r="J1006" i="10"/>
  <c r="I1006" i="10"/>
  <c r="H1006" i="10"/>
  <c r="G1006" i="10"/>
  <c r="K1005" i="10"/>
  <c r="J1005" i="10"/>
  <c r="I1005" i="10"/>
  <c r="H1005" i="10"/>
  <c r="G1005" i="10"/>
  <c r="K1004" i="10"/>
  <c r="J1004" i="10"/>
  <c r="I1004" i="10"/>
  <c r="H1004" i="10"/>
  <c r="G1004" i="10"/>
  <c r="K1003" i="10"/>
  <c r="J1003" i="10"/>
  <c r="I1003" i="10"/>
  <c r="H1003" i="10"/>
  <c r="G1003" i="10"/>
  <c r="K1002" i="10"/>
  <c r="J1002" i="10"/>
  <c r="I1002" i="10"/>
  <c r="H1002" i="10"/>
  <c r="G1002" i="10"/>
  <c r="K1001" i="10"/>
  <c r="J1001" i="10"/>
  <c r="I1001" i="10"/>
  <c r="H1001" i="10"/>
  <c r="G1001" i="10"/>
  <c r="K1000" i="10"/>
  <c r="J1000" i="10"/>
  <c r="I1000" i="10"/>
  <c r="H1000" i="10"/>
  <c r="G1000" i="10"/>
  <c r="K999" i="10"/>
  <c r="J999" i="10"/>
  <c r="I999" i="10"/>
  <c r="H999" i="10"/>
  <c r="G999" i="10"/>
  <c r="K998" i="10"/>
  <c r="J998" i="10"/>
  <c r="I998" i="10"/>
  <c r="H998" i="10"/>
  <c r="G998" i="10"/>
  <c r="K997" i="10"/>
  <c r="J997" i="10"/>
  <c r="I997" i="10"/>
  <c r="H997" i="10"/>
  <c r="G997" i="10"/>
  <c r="K996" i="10"/>
  <c r="J996" i="10"/>
  <c r="I996" i="10"/>
  <c r="H996" i="10"/>
  <c r="G996" i="10"/>
  <c r="K995" i="10"/>
  <c r="J995" i="10"/>
  <c r="I995" i="10"/>
  <c r="H995" i="10"/>
  <c r="G995" i="10"/>
  <c r="K994" i="10"/>
  <c r="J994" i="10"/>
  <c r="I994" i="10"/>
  <c r="H994" i="10"/>
  <c r="G994" i="10"/>
  <c r="K993" i="10"/>
  <c r="J993" i="10"/>
  <c r="I993" i="10"/>
  <c r="H993" i="10"/>
  <c r="G993" i="10"/>
  <c r="K992" i="10"/>
  <c r="J992" i="10"/>
  <c r="I992" i="10"/>
  <c r="H992" i="10"/>
  <c r="G992" i="10"/>
  <c r="K991" i="10"/>
  <c r="J991" i="10"/>
  <c r="I991" i="10"/>
  <c r="H991" i="10"/>
  <c r="G991" i="10"/>
  <c r="K990" i="10"/>
  <c r="J990" i="10"/>
  <c r="I990" i="10"/>
  <c r="H990" i="10"/>
  <c r="G990" i="10"/>
  <c r="K989" i="10"/>
  <c r="J989" i="10"/>
  <c r="I989" i="10"/>
  <c r="H989" i="10"/>
  <c r="G989" i="10"/>
  <c r="K988" i="10"/>
  <c r="J988" i="10"/>
  <c r="I988" i="10"/>
  <c r="H988" i="10"/>
  <c r="G988" i="10"/>
  <c r="K987" i="10"/>
  <c r="J987" i="10"/>
  <c r="I987" i="10"/>
  <c r="H987" i="10"/>
  <c r="G987" i="10"/>
  <c r="K986" i="10"/>
  <c r="J986" i="10"/>
  <c r="I986" i="10"/>
  <c r="H986" i="10"/>
  <c r="G986" i="10"/>
  <c r="K985" i="10"/>
  <c r="J985" i="10"/>
  <c r="I985" i="10"/>
  <c r="H985" i="10"/>
  <c r="G985" i="10"/>
  <c r="K984" i="10"/>
  <c r="J984" i="10"/>
  <c r="I984" i="10"/>
  <c r="H984" i="10"/>
  <c r="G984" i="10"/>
  <c r="K983" i="10"/>
  <c r="J983" i="10"/>
  <c r="I983" i="10"/>
  <c r="H983" i="10"/>
  <c r="G983" i="10"/>
  <c r="K982" i="10"/>
  <c r="J982" i="10"/>
  <c r="I982" i="10"/>
  <c r="H982" i="10"/>
  <c r="G982" i="10"/>
  <c r="K981" i="10"/>
  <c r="J981" i="10"/>
  <c r="I981" i="10"/>
  <c r="H981" i="10"/>
  <c r="G981" i="10"/>
  <c r="K980" i="10"/>
  <c r="J980" i="10"/>
  <c r="I980" i="10"/>
  <c r="H980" i="10"/>
  <c r="G980" i="10"/>
  <c r="K979" i="10"/>
  <c r="J979" i="10"/>
  <c r="I979" i="10"/>
  <c r="H979" i="10"/>
  <c r="G979" i="10"/>
  <c r="K978" i="10"/>
  <c r="J978" i="10"/>
  <c r="I978" i="10"/>
  <c r="H978" i="10"/>
  <c r="G978" i="10"/>
  <c r="K977" i="10"/>
  <c r="J977" i="10"/>
  <c r="I977" i="10"/>
  <c r="H977" i="10"/>
  <c r="G977" i="10"/>
  <c r="K976" i="10"/>
  <c r="J976" i="10"/>
  <c r="I976" i="10"/>
  <c r="H976" i="10"/>
  <c r="G976" i="10"/>
  <c r="K975" i="10"/>
  <c r="J975" i="10"/>
  <c r="I975" i="10"/>
  <c r="H975" i="10"/>
  <c r="G975" i="10"/>
  <c r="K974" i="10"/>
  <c r="J974" i="10"/>
  <c r="I974" i="10"/>
  <c r="H974" i="10"/>
  <c r="G974" i="10"/>
  <c r="K973" i="10"/>
  <c r="J973" i="10"/>
  <c r="I973" i="10"/>
  <c r="H973" i="10"/>
  <c r="G973" i="10"/>
  <c r="K972" i="10"/>
  <c r="J972" i="10"/>
  <c r="I972" i="10"/>
  <c r="H972" i="10"/>
  <c r="G972" i="10"/>
  <c r="K971" i="10"/>
  <c r="J971" i="10"/>
  <c r="I971" i="10"/>
  <c r="H971" i="10"/>
  <c r="G971" i="10"/>
  <c r="K970" i="10"/>
  <c r="J970" i="10"/>
  <c r="I970" i="10"/>
  <c r="H970" i="10"/>
  <c r="G970" i="10"/>
  <c r="K969" i="10"/>
  <c r="J969" i="10"/>
  <c r="I969" i="10"/>
  <c r="H969" i="10"/>
  <c r="G969" i="10"/>
  <c r="K968" i="10"/>
  <c r="J968" i="10"/>
  <c r="I968" i="10"/>
  <c r="H968" i="10"/>
  <c r="G968" i="10"/>
  <c r="K967" i="10"/>
  <c r="J967" i="10"/>
  <c r="I967" i="10"/>
  <c r="H967" i="10"/>
  <c r="G967" i="10"/>
  <c r="K966" i="10"/>
  <c r="J966" i="10"/>
  <c r="I966" i="10"/>
  <c r="H966" i="10"/>
  <c r="G966" i="10"/>
  <c r="K965" i="10"/>
  <c r="J965" i="10"/>
  <c r="I965" i="10"/>
  <c r="H965" i="10"/>
  <c r="G965" i="10"/>
  <c r="K964" i="10"/>
  <c r="J964" i="10"/>
  <c r="I964" i="10"/>
  <c r="H964" i="10"/>
  <c r="G964" i="10"/>
  <c r="K963" i="10"/>
  <c r="J963" i="10"/>
  <c r="I963" i="10"/>
  <c r="H963" i="10"/>
  <c r="G963" i="10"/>
  <c r="K962" i="10"/>
  <c r="J962" i="10"/>
  <c r="I962" i="10"/>
  <c r="H962" i="10"/>
  <c r="G962" i="10"/>
  <c r="K961" i="10"/>
  <c r="J961" i="10"/>
  <c r="I961" i="10"/>
  <c r="H961" i="10"/>
  <c r="G961" i="10"/>
  <c r="K960" i="10"/>
  <c r="J960" i="10"/>
  <c r="I960" i="10"/>
  <c r="H960" i="10"/>
  <c r="G960" i="10"/>
  <c r="K959" i="10"/>
  <c r="J959" i="10"/>
  <c r="I959" i="10"/>
  <c r="H959" i="10"/>
  <c r="G959" i="10"/>
  <c r="K958" i="10"/>
  <c r="J958" i="10"/>
  <c r="I958" i="10"/>
  <c r="H958" i="10"/>
  <c r="G958" i="10"/>
  <c r="K957" i="10"/>
  <c r="J957" i="10"/>
  <c r="I957" i="10"/>
  <c r="H957" i="10"/>
  <c r="G957" i="10"/>
  <c r="K956" i="10"/>
  <c r="J956" i="10"/>
  <c r="I956" i="10"/>
  <c r="H956" i="10"/>
  <c r="G956" i="10"/>
  <c r="K955" i="10"/>
  <c r="J955" i="10"/>
  <c r="I955" i="10"/>
  <c r="H955" i="10"/>
  <c r="G955" i="10"/>
  <c r="K954" i="10"/>
  <c r="J954" i="10"/>
  <c r="I954" i="10"/>
  <c r="H954" i="10"/>
  <c r="G954" i="10"/>
  <c r="K953" i="10"/>
  <c r="J953" i="10"/>
  <c r="I953" i="10"/>
  <c r="H953" i="10"/>
  <c r="G953" i="10"/>
  <c r="K952" i="10"/>
  <c r="J952" i="10"/>
  <c r="I952" i="10"/>
  <c r="H952" i="10"/>
  <c r="G952" i="10"/>
  <c r="K951" i="10"/>
  <c r="J951" i="10"/>
  <c r="I951" i="10"/>
  <c r="H951" i="10"/>
  <c r="G951" i="10"/>
  <c r="K950" i="10"/>
  <c r="J950" i="10"/>
  <c r="I950" i="10"/>
  <c r="H950" i="10"/>
  <c r="G950" i="10"/>
  <c r="K949" i="10"/>
  <c r="J949" i="10"/>
  <c r="I949" i="10"/>
  <c r="H949" i="10"/>
  <c r="G949" i="10"/>
  <c r="K948" i="10"/>
  <c r="J948" i="10"/>
  <c r="I948" i="10"/>
  <c r="H948" i="10"/>
  <c r="G948" i="10"/>
  <c r="K947" i="10"/>
  <c r="J947" i="10"/>
  <c r="I947" i="10"/>
  <c r="H947" i="10"/>
  <c r="G947" i="10"/>
  <c r="K946" i="10"/>
  <c r="J946" i="10"/>
  <c r="I946" i="10"/>
  <c r="H946" i="10"/>
  <c r="G946" i="10"/>
  <c r="K945" i="10"/>
  <c r="J945" i="10"/>
  <c r="I945" i="10"/>
  <c r="H945" i="10"/>
  <c r="G945" i="10"/>
  <c r="K944" i="10"/>
  <c r="J944" i="10"/>
  <c r="I944" i="10"/>
  <c r="H944" i="10"/>
  <c r="G944" i="10"/>
  <c r="K943" i="10"/>
  <c r="J943" i="10"/>
  <c r="I943" i="10"/>
  <c r="H943" i="10"/>
  <c r="G943" i="10"/>
  <c r="K942" i="10"/>
  <c r="J942" i="10"/>
  <c r="I942" i="10"/>
  <c r="H942" i="10"/>
  <c r="G942" i="10"/>
  <c r="K941" i="10"/>
  <c r="J941" i="10"/>
  <c r="I941" i="10"/>
  <c r="H941" i="10"/>
  <c r="G941" i="10"/>
  <c r="K940" i="10"/>
  <c r="J940" i="10"/>
  <c r="I940" i="10"/>
  <c r="H940" i="10"/>
  <c r="G940" i="10"/>
  <c r="K939" i="10"/>
  <c r="J939" i="10"/>
  <c r="I939" i="10"/>
  <c r="H939" i="10"/>
  <c r="G939" i="10"/>
  <c r="K938" i="10"/>
  <c r="J938" i="10"/>
  <c r="I938" i="10"/>
  <c r="H938" i="10"/>
  <c r="G938" i="10"/>
  <c r="K937" i="10"/>
  <c r="J937" i="10"/>
  <c r="I937" i="10"/>
  <c r="H937" i="10"/>
  <c r="G937" i="10"/>
  <c r="K936" i="10"/>
  <c r="J936" i="10"/>
  <c r="I936" i="10"/>
  <c r="H936" i="10"/>
  <c r="G936" i="10"/>
  <c r="K935" i="10"/>
  <c r="J935" i="10"/>
  <c r="I935" i="10"/>
  <c r="H935" i="10"/>
  <c r="G935" i="10"/>
  <c r="K934" i="10"/>
  <c r="J934" i="10"/>
  <c r="I934" i="10"/>
  <c r="H934" i="10"/>
  <c r="G934" i="10"/>
  <c r="K933" i="10"/>
  <c r="J933" i="10"/>
  <c r="I933" i="10"/>
  <c r="H933" i="10"/>
  <c r="G933" i="10"/>
  <c r="K932" i="10"/>
  <c r="J932" i="10"/>
  <c r="I932" i="10"/>
  <c r="H932" i="10"/>
  <c r="G932" i="10"/>
  <c r="K931" i="10"/>
  <c r="J931" i="10"/>
  <c r="I931" i="10"/>
  <c r="H931" i="10"/>
  <c r="G931" i="10"/>
  <c r="K930" i="10"/>
  <c r="J930" i="10"/>
  <c r="I930" i="10"/>
  <c r="H930" i="10"/>
  <c r="G930" i="10"/>
  <c r="K929" i="10"/>
  <c r="J929" i="10"/>
  <c r="I929" i="10"/>
  <c r="H929" i="10"/>
  <c r="G929" i="10"/>
  <c r="K928" i="10"/>
  <c r="J928" i="10"/>
  <c r="I928" i="10"/>
  <c r="H928" i="10"/>
  <c r="G928" i="10"/>
  <c r="K927" i="10"/>
  <c r="J927" i="10"/>
  <c r="I927" i="10"/>
  <c r="H927" i="10"/>
  <c r="G927" i="10"/>
  <c r="K926" i="10"/>
  <c r="J926" i="10"/>
  <c r="I926" i="10"/>
  <c r="H926" i="10"/>
  <c r="G926" i="10"/>
  <c r="K925" i="10"/>
  <c r="J925" i="10"/>
  <c r="I925" i="10"/>
  <c r="H925" i="10"/>
  <c r="G925" i="10"/>
  <c r="K924" i="10"/>
  <c r="J924" i="10"/>
  <c r="I924" i="10"/>
  <c r="H924" i="10"/>
  <c r="G924" i="10"/>
  <c r="K923" i="10"/>
  <c r="J923" i="10"/>
  <c r="I923" i="10"/>
  <c r="H923" i="10"/>
  <c r="G923" i="10"/>
  <c r="K922" i="10"/>
  <c r="J922" i="10"/>
  <c r="I922" i="10"/>
  <c r="H922" i="10"/>
  <c r="G922" i="10"/>
  <c r="K921" i="10"/>
  <c r="J921" i="10"/>
  <c r="I921" i="10"/>
  <c r="H921" i="10"/>
  <c r="G921" i="10"/>
  <c r="K920" i="10"/>
  <c r="J920" i="10"/>
  <c r="I920" i="10"/>
  <c r="H920" i="10"/>
  <c r="G920" i="10"/>
  <c r="K919" i="10"/>
  <c r="J919" i="10"/>
  <c r="I919" i="10"/>
  <c r="H919" i="10"/>
  <c r="G919" i="10"/>
  <c r="K918" i="10"/>
  <c r="J918" i="10"/>
  <c r="I918" i="10"/>
  <c r="H918" i="10"/>
  <c r="G918" i="10"/>
  <c r="K917" i="10"/>
  <c r="J917" i="10"/>
  <c r="I917" i="10"/>
  <c r="H917" i="10"/>
  <c r="G917" i="10"/>
  <c r="K916" i="10"/>
  <c r="J916" i="10"/>
  <c r="I916" i="10"/>
  <c r="H916" i="10"/>
  <c r="G916" i="10"/>
  <c r="K915" i="10"/>
  <c r="J915" i="10"/>
  <c r="I915" i="10"/>
  <c r="H915" i="10"/>
  <c r="G915" i="10"/>
  <c r="K914" i="10"/>
  <c r="J914" i="10"/>
  <c r="I914" i="10"/>
  <c r="H914" i="10"/>
  <c r="G914" i="10"/>
  <c r="K913" i="10"/>
  <c r="J913" i="10"/>
  <c r="I913" i="10"/>
  <c r="H913" i="10"/>
  <c r="G913" i="10"/>
  <c r="K912" i="10"/>
  <c r="J912" i="10"/>
  <c r="I912" i="10"/>
  <c r="H912" i="10"/>
  <c r="G912" i="10"/>
  <c r="K911" i="10"/>
  <c r="J911" i="10"/>
  <c r="I911" i="10"/>
  <c r="H911" i="10"/>
  <c r="G911" i="10"/>
  <c r="K910" i="10"/>
  <c r="J910" i="10"/>
  <c r="I910" i="10"/>
  <c r="H910" i="10"/>
  <c r="G910" i="10"/>
  <c r="K909" i="10"/>
  <c r="J909" i="10"/>
  <c r="I909" i="10"/>
  <c r="H909" i="10"/>
  <c r="G909" i="10"/>
  <c r="K908" i="10"/>
  <c r="J908" i="10"/>
  <c r="I908" i="10"/>
  <c r="H908" i="10"/>
  <c r="G908" i="10"/>
  <c r="K907" i="10"/>
  <c r="J907" i="10"/>
  <c r="I907" i="10"/>
  <c r="H907" i="10"/>
  <c r="G907" i="10"/>
  <c r="K906" i="10"/>
  <c r="J906" i="10"/>
  <c r="I906" i="10"/>
  <c r="H906" i="10"/>
  <c r="G906" i="10"/>
  <c r="K905" i="10"/>
  <c r="J905" i="10"/>
  <c r="I905" i="10"/>
  <c r="H905" i="10"/>
  <c r="G905" i="10"/>
  <c r="K904" i="10"/>
  <c r="J904" i="10"/>
  <c r="I904" i="10"/>
  <c r="H904" i="10"/>
  <c r="G904" i="10"/>
  <c r="K903" i="10"/>
  <c r="J903" i="10"/>
  <c r="I903" i="10"/>
  <c r="H903" i="10"/>
  <c r="G903" i="10"/>
  <c r="K902" i="10"/>
  <c r="J902" i="10"/>
  <c r="I902" i="10"/>
  <c r="H902" i="10"/>
  <c r="G902" i="10"/>
  <c r="K901" i="10"/>
  <c r="J901" i="10"/>
  <c r="I901" i="10"/>
  <c r="H901" i="10"/>
  <c r="G901" i="10"/>
  <c r="K900" i="10"/>
  <c r="J900" i="10"/>
  <c r="I900" i="10"/>
  <c r="H900" i="10"/>
  <c r="G900" i="10"/>
  <c r="K899" i="10"/>
  <c r="J899" i="10"/>
  <c r="I899" i="10"/>
  <c r="H899" i="10"/>
  <c r="G899" i="10"/>
  <c r="K898" i="10"/>
  <c r="J898" i="10"/>
  <c r="I898" i="10"/>
  <c r="H898" i="10"/>
  <c r="G898" i="10"/>
  <c r="K897" i="10"/>
  <c r="J897" i="10"/>
  <c r="I897" i="10"/>
  <c r="H897" i="10"/>
  <c r="G897" i="10"/>
  <c r="K896" i="10"/>
  <c r="J896" i="10"/>
  <c r="I896" i="10"/>
  <c r="H896" i="10"/>
  <c r="G896" i="10"/>
  <c r="K895" i="10"/>
  <c r="J895" i="10"/>
  <c r="I895" i="10"/>
  <c r="H895" i="10"/>
  <c r="G895" i="10"/>
  <c r="K894" i="10"/>
  <c r="J894" i="10"/>
  <c r="I894" i="10"/>
  <c r="H894" i="10"/>
  <c r="G894" i="10"/>
  <c r="K893" i="10"/>
  <c r="J893" i="10"/>
  <c r="I893" i="10"/>
  <c r="H893" i="10"/>
  <c r="G893" i="10"/>
  <c r="K892" i="10"/>
  <c r="J892" i="10"/>
  <c r="I892" i="10"/>
  <c r="H892" i="10"/>
  <c r="G892" i="10"/>
  <c r="K891" i="10"/>
  <c r="J891" i="10"/>
  <c r="I891" i="10"/>
  <c r="H891" i="10"/>
  <c r="G891" i="10"/>
  <c r="K890" i="10"/>
  <c r="J890" i="10"/>
  <c r="I890" i="10"/>
  <c r="H890" i="10"/>
  <c r="G890" i="10"/>
  <c r="K889" i="10"/>
  <c r="J889" i="10"/>
  <c r="I889" i="10"/>
  <c r="H889" i="10"/>
  <c r="G889" i="10"/>
  <c r="K888" i="10"/>
  <c r="J888" i="10"/>
  <c r="I888" i="10"/>
  <c r="H888" i="10"/>
  <c r="G888" i="10"/>
  <c r="K887" i="10"/>
  <c r="J887" i="10"/>
  <c r="I887" i="10"/>
  <c r="H887" i="10"/>
  <c r="G887" i="10"/>
  <c r="K886" i="10"/>
  <c r="J886" i="10"/>
  <c r="I886" i="10"/>
  <c r="H886" i="10"/>
  <c r="G886" i="10"/>
  <c r="K885" i="10"/>
  <c r="J885" i="10"/>
  <c r="I885" i="10"/>
  <c r="H885" i="10"/>
  <c r="G885" i="10"/>
  <c r="K884" i="10"/>
  <c r="J884" i="10"/>
  <c r="I884" i="10"/>
  <c r="H884" i="10"/>
  <c r="G884" i="10"/>
  <c r="K883" i="10"/>
  <c r="J883" i="10"/>
  <c r="I883" i="10"/>
  <c r="H883" i="10"/>
  <c r="G883" i="10"/>
  <c r="K882" i="10"/>
  <c r="J882" i="10"/>
  <c r="I882" i="10"/>
  <c r="H882" i="10"/>
  <c r="G882" i="10"/>
  <c r="K881" i="10"/>
  <c r="J881" i="10"/>
  <c r="I881" i="10"/>
  <c r="H881" i="10"/>
  <c r="G881" i="10"/>
  <c r="K880" i="10"/>
  <c r="J880" i="10"/>
  <c r="I880" i="10"/>
  <c r="H880" i="10"/>
  <c r="G880" i="10"/>
  <c r="K879" i="10"/>
  <c r="J879" i="10"/>
  <c r="I879" i="10"/>
  <c r="H879" i="10"/>
  <c r="G879" i="10"/>
  <c r="K878" i="10"/>
  <c r="J878" i="10"/>
  <c r="I878" i="10"/>
  <c r="H878" i="10"/>
  <c r="G878" i="10"/>
  <c r="K877" i="10"/>
  <c r="J877" i="10"/>
  <c r="I877" i="10"/>
  <c r="H877" i="10"/>
  <c r="G877" i="10"/>
  <c r="K876" i="10"/>
  <c r="J876" i="10"/>
  <c r="I876" i="10"/>
  <c r="H876" i="10"/>
  <c r="G876" i="10"/>
  <c r="K875" i="10"/>
  <c r="J875" i="10"/>
  <c r="I875" i="10"/>
  <c r="H875" i="10"/>
  <c r="G875" i="10"/>
  <c r="K874" i="10"/>
  <c r="J874" i="10"/>
  <c r="I874" i="10"/>
  <c r="H874" i="10"/>
  <c r="G874" i="10"/>
  <c r="K873" i="10"/>
  <c r="J873" i="10"/>
  <c r="I873" i="10"/>
  <c r="H873" i="10"/>
  <c r="G873" i="10"/>
  <c r="K872" i="10"/>
  <c r="J872" i="10"/>
  <c r="I872" i="10"/>
  <c r="H872" i="10"/>
  <c r="G872" i="10"/>
  <c r="K871" i="10"/>
  <c r="J871" i="10"/>
  <c r="I871" i="10"/>
  <c r="H871" i="10"/>
  <c r="G871" i="10"/>
  <c r="K870" i="10"/>
  <c r="J870" i="10"/>
  <c r="I870" i="10"/>
  <c r="H870" i="10"/>
  <c r="G870" i="10"/>
  <c r="K869" i="10"/>
  <c r="J869" i="10"/>
  <c r="I869" i="10"/>
  <c r="H869" i="10"/>
  <c r="G869" i="10"/>
  <c r="K868" i="10"/>
  <c r="J868" i="10"/>
  <c r="I868" i="10"/>
  <c r="H868" i="10"/>
  <c r="G868" i="10"/>
  <c r="K867" i="10"/>
  <c r="J867" i="10"/>
  <c r="I867" i="10"/>
  <c r="H867" i="10"/>
  <c r="G867" i="10"/>
  <c r="K866" i="10"/>
  <c r="J866" i="10"/>
  <c r="I866" i="10"/>
  <c r="H866" i="10"/>
  <c r="G866" i="10"/>
  <c r="K865" i="10"/>
  <c r="J865" i="10"/>
  <c r="I865" i="10"/>
  <c r="H865" i="10"/>
  <c r="G865" i="10"/>
  <c r="K864" i="10"/>
  <c r="J864" i="10"/>
  <c r="I864" i="10"/>
  <c r="H864" i="10"/>
  <c r="G864" i="10"/>
  <c r="K863" i="10"/>
  <c r="J863" i="10"/>
  <c r="I863" i="10"/>
  <c r="H863" i="10"/>
  <c r="G863" i="10"/>
  <c r="K862" i="10"/>
  <c r="J862" i="10"/>
  <c r="I862" i="10"/>
  <c r="H862" i="10"/>
  <c r="G862" i="10"/>
  <c r="K861" i="10"/>
  <c r="J861" i="10"/>
  <c r="I861" i="10"/>
  <c r="H861" i="10"/>
  <c r="G861" i="10"/>
  <c r="K860" i="10"/>
  <c r="J860" i="10"/>
  <c r="I860" i="10"/>
  <c r="H860" i="10"/>
  <c r="G860" i="10"/>
  <c r="K859" i="10"/>
  <c r="J859" i="10"/>
  <c r="I859" i="10"/>
  <c r="H859" i="10"/>
  <c r="G859" i="10"/>
  <c r="K858" i="10"/>
  <c r="J858" i="10"/>
  <c r="I858" i="10"/>
  <c r="H858" i="10"/>
  <c r="G858" i="10"/>
  <c r="K857" i="10"/>
  <c r="J857" i="10"/>
  <c r="I857" i="10"/>
  <c r="H857" i="10"/>
  <c r="G857" i="10"/>
  <c r="K856" i="10"/>
  <c r="J856" i="10"/>
  <c r="I856" i="10"/>
  <c r="H856" i="10"/>
  <c r="G856" i="10"/>
  <c r="K855" i="10"/>
  <c r="J855" i="10"/>
  <c r="I855" i="10"/>
  <c r="H855" i="10"/>
  <c r="G855" i="10"/>
  <c r="K854" i="10"/>
  <c r="J854" i="10"/>
  <c r="I854" i="10"/>
  <c r="H854" i="10"/>
  <c r="G854" i="10"/>
  <c r="K853" i="10"/>
  <c r="J853" i="10"/>
  <c r="I853" i="10"/>
  <c r="H853" i="10"/>
  <c r="G853" i="10"/>
  <c r="K852" i="10"/>
  <c r="J852" i="10"/>
  <c r="I852" i="10"/>
  <c r="H852" i="10"/>
  <c r="G852" i="10"/>
  <c r="K851" i="10"/>
  <c r="J851" i="10"/>
  <c r="I851" i="10"/>
  <c r="H851" i="10"/>
  <c r="G851" i="10"/>
  <c r="K850" i="10"/>
  <c r="J850" i="10"/>
  <c r="I850" i="10"/>
  <c r="H850" i="10"/>
  <c r="G850" i="10"/>
  <c r="K849" i="10"/>
  <c r="J849" i="10"/>
  <c r="I849" i="10"/>
  <c r="H849" i="10"/>
  <c r="G849" i="10"/>
  <c r="K848" i="10"/>
  <c r="J848" i="10"/>
  <c r="I848" i="10"/>
  <c r="H848" i="10"/>
  <c r="G848" i="10"/>
  <c r="K847" i="10"/>
  <c r="J847" i="10"/>
  <c r="I847" i="10"/>
  <c r="H847" i="10"/>
  <c r="G847" i="10"/>
  <c r="K846" i="10"/>
  <c r="J846" i="10"/>
  <c r="I846" i="10"/>
  <c r="H846" i="10"/>
  <c r="G846" i="10"/>
  <c r="K845" i="10"/>
  <c r="J845" i="10"/>
  <c r="I845" i="10"/>
  <c r="H845" i="10"/>
  <c r="G845" i="10"/>
  <c r="K844" i="10"/>
  <c r="J844" i="10"/>
  <c r="I844" i="10"/>
  <c r="H844" i="10"/>
  <c r="G844" i="10"/>
  <c r="K843" i="10"/>
  <c r="J843" i="10"/>
  <c r="I843" i="10"/>
  <c r="H843" i="10"/>
  <c r="G843" i="10"/>
  <c r="K842" i="10"/>
  <c r="J842" i="10"/>
  <c r="I842" i="10"/>
  <c r="H842" i="10"/>
  <c r="G842" i="10"/>
  <c r="K841" i="10"/>
  <c r="J841" i="10"/>
  <c r="I841" i="10"/>
  <c r="H841" i="10"/>
  <c r="G841" i="10"/>
  <c r="K840" i="10"/>
  <c r="J840" i="10"/>
  <c r="I840" i="10"/>
  <c r="H840" i="10"/>
  <c r="G840" i="10"/>
  <c r="K839" i="10"/>
  <c r="J839" i="10"/>
  <c r="I839" i="10"/>
  <c r="H839" i="10"/>
  <c r="G839" i="10"/>
  <c r="K838" i="10"/>
  <c r="J838" i="10"/>
  <c r="I838" i="10"/>
  <c r="H838" i="10"/>
  <c r="G838" i="10"/>
  <c r="K837" i="10"/>
  <c r="J837" i="10"/>
  <c r="I837" i="10"/>
  <c r="H837" i="10"/>
  <c r="G837" i="10"/>
  <c r="K836" i="10"/>
  <c r="J836" i="10"/>
  <c r="I836" i="10"/>
  <c r="H836" i="10"/>
  <c r="G836" i="10"/>
  <c r="K835" i="10"/>
  <c r="J835" i="10"/>
  <c r="I835" i="10"/>
  <c r="H835" i="10"/>
  <c r="G835" i="10"/>
  <c r="K834" i="10"/>
  <c r="J834" i="10"/>
  <c r="I834" i="10"/>
  <c r="H834" i="10"/>
  <c r="G834" i="10"/>
  <c r="K833" i="10"/>
  <c r="J833" i="10"/>
  <c r="I833" i="10"/>
  <c r="H833" i="10"/>
  <c r="G833" i="10"/>
  <c r="K832" i="10"/>
  <c r="J832" i="10"/>
  <c r="I832" i="10"/>
  <c r="H832" i="10"/>
  <c r="G832" i="10"/>
  <c r="K831" i="10"/>
  <c r="J831" i="10"/>
  <c r="I831" i="10"/>
  <c r="H831" i="10"/>
  <c r="G831" i="10"/>
  <c r="K830" i="10"/>
  <c r="J830" i="10"/>
  <c r="I830" i="10"/>
  <c r="H830" i="10"/>
  <c r="G830" i="10"/>
  <c r="K829" i="10"/>
  <c r="J829" i="10"/>
  <c r="I829" i="10"/>
  <c r="H829" i="10"/>
  <c r="G829" i="10"/>
  <c r="K828" i="10"/>
  <c r="J828" i="10"/>
  <c r="I828" i="10"/>
  <c r="H828" i="10"/>
  <c r="G828" i="10"/>
  <c r="K827" i="10"/>
  <c r="J827" i="10"/>
  <c r="I827" i="10"/>
  <c r="H827" i="10"/>
  <c r="G827" i="10"/>
  <c r="K826" i="10"/>
  <c r="J826" i="10"/>
  <c r="I826" i="10"/>
  <c r="H826" i="10"/>
  <c r="G826" i="10"/>
  <c r="K825" i="10"/>
  <c r="J825" i="10"/>
  <c r="I825" i="10"/>
  <c r="H825" i="10"/>
  <c r="G825" i="10"/>
  <c r="K824" i="10"/>
  <c r="J824" i="10"/>
  <c r="I824" i="10"/>
  <c r="H824" i="10"/>
  <c r="G824" i="10"/>
  <c r="K823" i="10"/>
  <c r="J823" i="10"/>
  <c r="I823" i="10"/>
  <c r="H823" i="10"/>
  <c r="G823" i="10"/>
  <c r="K822" i="10"/>
  <c r="J822" i="10"/>
  <c r="I822" i="10"/>
  <c r="H822" i="10"/>
  <c r="G822" i="10"/>
  <c r="K821" i="10"/>
  <c r="J821" i="10"/>
  <c r="I821" i="10"/>
  <c r="H821" i="10"/>
  <c r="G821" i="10"/>
  <c r="K820" i="10"/>
  <c r="J820" i="10"/>
  <c r="I820" i="10"/>
  <c r="H820" i="10"/>
  <c r="G820" i="10"/>
  <c r="K819" i="10"/>
  <c r="J819" i="10"/>
  <c r="I819" i="10"/>
  <c r="H819" i="10"/>
  <c r="G819" i="10"/>
  <c r="K818" i="10"/>
  <c r="J818" i="10"/>
  <c r="I818" i="10"/>
  <c r="H818" i="10"/>
  <c r="G818" i="10"/>
  <c r="K817" i="10"/>
  <c r="J817" i="10"/>
  <c r="I817" i="10"/>
  <c r="H817" i="10"/>
  <c r="G817" i="10"/>
  <c r="K816" i="10"/>
  <c r="J816" i="10"/>
  <c r="I816" i="10"/>
  <c r="H816" i="10"/>
  <c r="G816" i="10"/>
  <c r="K815" i="10"/>
  <c r="J815" i="10"/>
  <c r="I815" i="10"/>
  <c r="H815" i="10"/>
  <c r="G815" i="10"/>
  <c r="K814" i="10"/>
  <c r="J814" i="10"/>
  <c r="I814" i="10"/>
  <c r="H814" i="10"/>
  <c r="G814" i="10"/>
  <c r="K813" i="10"/>
  <c r="J813" i="10"/>
  <c r="I813" i="10"/>
  <c r="H813" i="10"/>
  <c r="G813" i="10"/>
  <c r="K812" i="10"/>
  <c r="J812" i="10"/>
  <c r="I812" i="10"/>
  <c r="H812" i="10"/>
  <c r="G812" i="10"/>
  <c r="K811" i="10"/>
  <c r="J811" i="10"/>
  <c r="I811" i="10"/>
  <c r="H811" i="10"/>
  <c r="G811" i="10"/>
  <c r="K810" i="10"/>
  <c r="J810" i="10"/>
  <c r="I810" i="10"/>
  <c r="H810" i="10"/>
  <c r="G810" i="10"/>
  <c r="K809" i="10"/>
  <c r="J809" i="10"/>
  <c r="I809" i="10"/>
  <c r="H809" i="10"/>
  <c r="G809" i="10"/>
  <c r="K808" i="10"/>
  <c r="J808" i="10"/>
  <c r="I808" i="10"/>
  <c r="H808" i="10"/>
  <c r="G808" i="10"/>
  <c r="K807" i="10"/>
  <c r="J807" i="10"/>
  <c r="I807" i="10"/>
  <c r="H807" i="10"/>
  <c r="G807" i="10"/>
  <c r="K806" i="10"/>
  <c r="J806" i="10"/>
  <c r="I806" i="10"/>
  <c r="H806" i="10"/>
  <c r="G806" i="10"/>
  <c r="K805" i="10"/>
  <c r="J805" i="10"/>
  <c r="I805" i="10"/>
  <c r="H805" i="10"/>
  <c r="G805" i="10"/>
  <c r="K804" i="10"/>
  <c r="J804" i="10"/>
  <c r="I804" i="10"/>
  <c r="H804" i="10"/>
  <c r="G804" i="10"/>
  <c r="K803" i="10"/>
  <c r="J803" i="10"/>
  <c r="I803" i="10"/>
  <c r="H803" i="10"/>
  <c r="G803" i="10"/>
  <c r="K802" i="10"/>
  <c r="J802" i="10"/>
  <c r="I802" i="10"/>
  <c r="H802" i="10"/>
  <c r="G802" i="10"/>
  <c r="K801" i="10"/>
  <c r="J801" i="10"/>
  <c r="I801" i="10"/>
  <c r="H801" i="10"/>
  <c r="G801" i="10"/>
  <c r="K800" i="10"/>
  <c r="J800" i="10"/>
  <c r="I800" i="10"/>
  <c r="H800" i="10"/>
  <c r="G800" i="10"/>
  <c r="K799" i="10"/>
  <c r="J799" i="10"/>
  <c r="I799" i="10"/>
  <c r="H799" i="10"/>
  <c r="G799" i="10"/>
  <c r="K798" i="10"/>
  <c r="J798" i="10"/>
  <c r="I798" i="10"/>
  <c r="H798" i="10"/>
  <c r="G798" i="10"/>
  <c r="K797" i="10"/>
  <c r="J797" i="10"/>
  <c r="I797" i="10"/>
  <c r="H797" i="10"/>
  <c r="G797" i="10"/>
  <c r="K796" i="10"/>
  <c r="J796" i="10"/>
  <c r="I796" i="10"/>
  <c r="H796" i="10"/>
  <c r="G796" i="10"/>
  <c r="K795" i="10"/>
  <c r="J795" i="10"/>
  <c r="I795" i="10"/>
  <c r="H795" i="10"/>
  <c r="G795" i="10"/>
  <c r="K794" i="10"/>
  <c r="J794" i="10"/>
  <c r="I794" i="10"/>
  <c r="H794" i="10"/>
  <c r="G794" i="10"/>
  <c r="K793" i="10"/>
  <c r="J793" i="10"/>
  <c r="I793" i="10"/>
  <c r="H793" i="10"/>
  <c r="G793" i="10"/>
  <c r="K792" i="10"/>
  <c r="J792" i="10"/>
  <c r="I792" i="10"/>
  <c r="H792" i="10"/>
  <c r="G792" i="10"/>
  <c r="K791" i="10"/>
  <c r="J791" i="10"/>
  <c r="I791" i="10"/>
  <c r="H791" i="10"/>
  <c r="G791" i="10"/>
  <c r="K790" i="10"/>
  <c r="J790" i="10"/>
  <c r="I790" i="10"/>
  <c r="H790" i="10"/>
  <c r="G790" i="10"/>
  <c r="K789" i="10"/>
  <c r="J789" i="10"/>
  <c r="I789" i="10"/>
  <c r="H789" i="10"/>
  <c r="G789" i="10"/>
  <c r="K788" i="10"/>
  <c r="J788" i="10"/>
  <c r="I788" i="10"/>
  <c r="H788" i="10"/>
  <c r="G788" i="10"/>
  <c r="K787" i="10"/>
  <c r="J787" i="10"/>
  <c r="I787" i="10"/>
  <c r="H787" i="10"/>
  <c r="G787" i="10"/>
  <c r="K786" i="10"/>
  <c r="J786" i="10"/>
  <c r="I786" i="10"/>
  <c r="H786" i="10"/>
  <c r="G786" i="10"/>
  <c r="K785" i="10"/>
  <c r="J785" i="10"/>
  <c r="I785" i="10"/>
  <c r="H785" i="10"/>
  <c r="G785" i="10"/>
  <c r="K784" i="10"/>
  <c r="J784" i="10"/>
  <c r="I784" i="10"/>
  <c r="H784" i="10"/>
  <c r="G784" i="10"/>
  <c r="K783" i="10"/>
  <c r="J783" i="10"/>
  <c r="I783" i="10"/>
  <c r="H783" i="10"/>
  <c r="G783" i="10"/>
  <c r="K782" i="10"/>
  <c r="J782" i="10"/>
  <c r="I782" i="10"/>
  <c r="H782" i="10"/>
  <c r="G782" i="10"/>
  <c r="K781" i="10"/>
  <c r="J781" i="10"/>
  <c r="I781" i="10"/>
  <c r="H781" i="10"/>
  <c r="G781" i="10"/>
  <c r="K780" i="10"/>
  <c r="J780" i="10"/>
  <c r="I780" i="10"/>
  <c r="H780" i="10"/>
  <c r="G780" i="10"/>
  <c r="K779" i="10"/>
  <c r="J779" i="10"/>
  <c r="I779" i="10"/>
  <c r="H779" i="10"/>
  <c r="G779" i="10"/>
  <c r="K778" i="10"/>
  <c r="J778" i="10"/>
  <c r="I778" i="10"/>
  <c r="H778" i="10"/>
  <c r="G778" i="10"/>
  <c r="K777" i="10"/>
  <c r="J777" i="10"/>
  <c r="I777" i="10"/>
  <c r="H777" i="10"/>
  <c r="G777" i="10"/>
  <c r="K776" i="10"/>
  <c r="J776" i="10"/>
  <c r="I776" i="10"/>
  <c r="H776" i="10"/>
  <c r="G776" i="10"/>
  <c r="K775" i="10"/>
  <c r="J775" i="10"/>
  <c r="I775" i="10"/>
  <c r="H775" i="10"/>
  <c r="G775" i="10"/>
  <c r="K774" i="10"/>
  <c r="J774" i="10"/>
  <c r="I774" i="10"/>
  <c r="H774" i="10"/>
  <c r="G774" i="10"/>
  <c r="K773" i="10"/>
  <c r="J773" i="10"/>
  <c r="I773" i="10"/>
  <c r="H773" i="10"/>
  <c r="G773" i="10"/>
  <c r="K772" i="10"/>
  <c r="J772" i="10"/>
  <c r="I772" i="10"/>
  <c r="H772" i="10"/>
  <c r="G772" i="10"/>
  <c r="K771" i="10"/>
  <c r="J771" i="10"/>
  <c r="I771" i="10"/>
  <c r="H771" i="10"/>
  <c r="G771" i="10"/>
  <c r="K770" i="10"/>
  <c r="J770" i="10"/>
  <c r="I770" i="10"/>
  <c r="H770" i="10"/>
  <c r="G770" i="10"/>
  <c r="K769" i="10"/>
  <c r="J769" i="10"/>
  <c r="I769" i="10"/>
  <c r="H769" i="10"/>
  <c r="G769" i="10"/>
  <c r="K768" i="10"/>
  <c r="J768" i="10"/>
  <c r="I768" i="10"/>
  <c r="H768" i="10"/>
  <c r="G768" i="10"/>
  <c r="K767" i="10"/>
  <c r="J767" i="10"/>
  <c r="I767" i="10"/>
  <c r="H767" i="10"/>
  <c r="G767" i="10"/>
  <c r="K766" i="10"/>
  <c r="J766" i="10"/>
  <c r="I766" i="10"/>
  <c r="H766" i="10"/>
  <c r="G766" i="10"/>
  <c r="K765" i="10"/>
  <c r="J765" i="10"/>
  <c r="I765" i="10"/>
  <c r="H765" i="10"/>
  <c r="G765" i="10"/>
  <c r="K764" i="10"/>
  <c r="J764" i="10"/>
  <c r="I764" i="10"/>
  <c r="H764" i="10"/>
  <c r="G764" i="10"/>
  <c r="K763" i="10"/>
  <c r="J763" i="10"/>
  <c r="I763" i="10"/>
  <c r="H763" i="10"/>
  <c r="G763" i="10"/>
  <c r="K762" i="10"/>
  <c r="J762" i="10"/>
  <c r="I762" i="10"/>
  <c r="H762" i="10"/>
  <c r="G762" i="10"/>
  <c r="K761" i="10"/>
  <c r="J761" i="10"/>
  <c r="I761" i="10"/>
  <c r="H761" i="10"/>
  <c r="G761" i="10"/>
  <c r="K760" i="10"/>
  <c r="J760" i="10"/>
  <c r="I760" i="10"/>
  <c r="H760" i="10"/>
  <c r="G760" i="10"/>
  <c r="K759" i="10"/>
  <c r="J759" i="10"/>
  <c r="I759" i="10"/>
  <c r="H759" i="10"/>
  <c r="G759" i="10"/>
  <c r="K758" i="10"/>
  <c r="J758" i="10"/>
  <c r="I758" i="10"/>
  <c r="H758" i="10"/>
  <c r="G758" i="10"/>
  <c r="K757" i="10"/>
  <c r="J757" i="10"/>
  <c r="I757" i="10"/>
  <c r="H757" i="10"/>
  <c r="G757" i="10"/>
  <c r="K756" i="10"/>
  <c r="J756" i="10"/>
  <c r="I756" i="10"/>
  <c r="H756" i="10"/>
  <c r="G756" i="10"/>
  <c r="K755" i="10"/>
  <c r="J755" i="10"/>
  <c r="I755" i="10"/>
  <c r="H755" i="10"/>
  <c r="G755" i="10"/>
  <c r="K754" i="10"/>
  <c r="J754" i="10"/>
  <c r="I754" i="10"/>
  <c r="H754" i="10"/>
  <c r="G754" i="10"/>
  <c r="K753" i="10"/>
  <c r="J753" i="10"/>
  <c r="I753" i="10"/>
  <c r="H753" i="10"/>
  <c r="G753" i="10"/>
  <c r="K752" i="10"/>
  <c r="J752" i="10"/>
  <c r="I752" i="10"/>
  <c r="H752" i="10"/>
  <c r="G752" i="10"/>
  <c r="K751" i="10"/>
  <c r="J751" i="10"/>
  <c r="I751" i="10"/>
  <c r="H751" i="10"/>
  <c r="G751" i="10"/>
  <c r="K750" i="10"/>
  <c r="J750" i="10"/>
  <c r="I750" i="10"/>
  <c r="H750" i="10"/>
  <c r="G750" i="10"/>
  <c r="K749" i="10"/>
  <c r="J749" i="10"/>
  <c r="I749" i="10"/>
  <c r="H749" i="10"/>
  <c r="G749" i="10"/>
  <c r="K748" i="10"/>
  <c r="J748" i="10"/>
  <c r="I748" i="10"/>
  <c r="H748" i="10"/>
  <c r="G748" i="10"/>
  <c r="K747" i="10"/>
  <c r="J747" i="10"/>
  <c r="I747" i="10"/>
  <c r="H747" i="10"/>
  <c r="G747" i="10"/>
  <c r="K746" i="10"/>
  <c r="J746" i="10"/>
  <c r="I746" i="10"/>
  <c r="H746" i="10"/>
  <c r="G746" i="10"/>
  <c r="K745" i="10"/>
  <c r="J745" i="10"/>
  <c r="I745" i="10"/>
  <c r="H745" i="10"/>
  <c r="G745" i="10"/>
  <c r="K744" i="10"/>
  <c r="J744" i="10"/>
  <c r="I744" i="10"/>
  <c r="H744" i="10"/>
  <c r="G744" i="10"/>
  <c r="K743" i="10"/>
  <c r="J743" i="10"/>
  <c r="I743" i="10"/>
  <c r="H743" i="10"/>
  <c r="G743" i="10"/>
  <c r="K742" i="10"/>
  <c r="J742" i="10"/>
  <c r="I742" i="10"/>
  <c r="H742" i="10"/>
  <c r="G742" i="10"/>
  <c r="K741" i="10"/>
  <c r="J741" i="10"/>
  <c r="I741" i="10"/>
  <c r="H741" i="10"/>
  <c r="G741" i="10"/>
  <c r="K740" i="10"/>
  <c r="J740" i="10"/>
  <c r="I740" i="10"/>
  <c r="H740" i="10"/>
  <c r="G740" i="10"/>
  <c r="K739" i="10"/>
  <c r="J739" i="10"/>
  <c r="I739" i="10"/>
  <c r="H739" i="10"/>
  <c r="G739" i="10"/>
  <c r="K738" i="10"/>
  <c r="J738" i="10"/>
  <c r="I738" i="10"/>
  <c r="H738" i="10"/>
  <c r="G738" i="10"/>
  <c r="K737" i="10"/>
  <c r="J737" i="10"/>
  <c r="I737" i="10"/>
  <c r="H737" i="10"/>
  <c r="G737" i="10"/>
  <c r="K736" i="10"/>
  <c r="J736" i="10"/>
  <c r="I736" i="10"/>
  <c r="H736" i="10"/>
  <c r="G736" i="10"/>
  <c r="K735" i="10"/>
  <c r="J735" i="10"/>
  <c r="I735" i="10"/>
  <c r="H735" i="10"/>
  <c r="G735" i="10"/>
  <c r="K734" i="10"/>
  <c r="J734" i="10"/>
  <c r="I734" i="10"/>
  <c r="H734" i="10"/>
  <c r="G734" i="10"/>
  <c r="K733" i="10"/>
  <c r="J733" i="10"/>
  <c r="I733" i="10"/>
  <c r="H733" i="10"/>
  <c r="G733" i="10"/>
  <c r="K732" i="10"/>
  <c r="J732" i="10"/>
  <c r="I732" i="10"/>
  <c r="H732" i="10"/>
  <c r="G732" i="10"/>
  <c r="K731" i="10"/>
  <c r="J731" i="10"/>
  <c r="I731" i="10"/>
  <c r="H731" i="10"/>
  <c r="G731" i="10"/>
  <c r="K730" i="10"/>
  <c r="J730" i="10"/>
  <c r="I730" i="10"/>
  <c r="H730" i="10"/>
  <c r="G730" i="10"/>
  <c r="K729" i="10"/>
  <c r="J729" i="10"/>
  <c r="I729" i="10"/>
  <c r="H729" i="10"/>
  <c r="G729" i="10"/>
  <c r="K728" i="10"/>
  <c r="J728" i="10"/>
  <c r="I728" i="10"/>
  <c r="H728" i="10"/>
  <c r="G728" i="10"/>
  <c r="K727" i="10"/>
  <c r="J727" i="10"/>
  <c r="I727" i="10"/>
  <c r="H727" i="10"/>
  <c r="G727" i="10"/>
  <c r="K726" i="10"/>
  <c r="J726" i="10"/>
  <c r="I726" i="10"/>
  <c r="H726" i="10"/>
  <c r="G726" i="10"/>
  <c r="K725" i="10"/>
  <c r="J725" i="10"/>
  <c r="I725" i="10"/>
  <c r="H725" i="10"/>
  <c r="G725" i="10"/>
  <c r="K724" i="10"/>
  <c r="J724" i="10"/>
  <c r="I724" i="10"/>
  <c r="H724" i="10"/>
  <c r="G724" i="10"/>
  <c r="K723" i="10"/>
  <c r="J723" i="10"/>
  <c r="I723" i="10"/>
  <c r="H723" i="10"/>
  <c r="G723" i="10"/>
  <c r="K722" i="10"/>
  <c r="J722" i="10"/>
  <c r="I722" i="10"/>
  <c r="H722" i="10"/>
  <c r="G722" i="10"/>
  <c r="K721" i="10"/>
  <c r="J721" i="10"/>
  <c r="I721" i="10"/>
  <c r="H721" i="10"/>
  <c r="G721" i="10"/>
  <c r="K720" i="10"/>
  <c r="J720" i="10"/>
  <c r="I720" i="10"/>
  <c r="H720" i="10"/>
  <c r="G720" i="10"/>
  <c r="K719" i="10"/>
  <c r="J719" i="10"/>
  <c r="I719" i="10"/>
  <c r="H719" i="10"/>
  <c r="G719" i="10"/>
  <c r="K718" i="10"/>
  <c r="J718" i="10"/>
  <c r="I718" i="10"/>
  <c r="H718" i="10"/>
  <c r="G718" i="10"/>
  <c r="K717" i="10"/>
  <c r="J717" i="10"/>
  <c r="I717" i="10"/>
  <c r="H717" i="10"/>
  <c r="G717" i="10"/>
  <c r="K716" i="10"/>
  <c r="J716" i="10"/>
  <c r="I716" i="10"/>
  <c r="H716" i="10"/>
  <c r="G716" i="10"/>
  <c r="K715" i="10"/>
  <c r="J715" i="10"/>
  <c r="I715" i="10"/>
  <c r="H715" i="10"/>
  <c r="G715" i="10"/>
  <c r="K714" i="10"/>
  <c r="J714" i="10"/>
  <c r="I714" i="10"/>
  <c r="H714" i="10"/>
  <c r="G714" i="10"/>
  <c r="K713" i="10"/>
  <c r="J713" i="10"/>
  <c r="I713" i="10"/>
  <c r="H713" i="10"/>
  <c r="G713" i="10"/>
  <c r="K712" i="10"/>
  <c r="J712" i="10"/>
  <c r="I712" i="10"/>
  <c r="H712" i="10"/>
  <c r="G712" i="10"/>
  <c r="K711" i="10"/>
  <c r="J711" i="10"/>
  <c r="I711" i="10"/>
  <c r="H711" i="10"/>
  <c r="G711" i="10"/>
  <c r="K710" i="10"/>
  <c r="J710" i="10"/>
  <c r="I710" i="10"/>
  <c r="H710" i="10"/>
  <c r="G710" i="10"/>
  <c r="K709" i="10"/>
  <c r="J709" i="10"/>
  <c r="I709" i="10"/>
  <c r="H709" i="10"/>
  <c r="G709" i="10"/>
  <c r="K708" i="10"/>
  <c r="J708" i="10"/>
  <c r="I708" i="10"/>
  <c r="H708" i="10"/>
  <c r="G708" i="10"/>
  <c r="K707" i="10"/>
  <c r="J707" i="10"/>
  <c r="I707" i="10"/>
  <c r="H707" i="10"/>
  <c r="G707" i="10"/>
  <c r="K706" i="10"/>
  <c r="J706" i="10"/>
  <c r="I706" i="10"/>
  <c r="H706" i="10"/>
  <c r="G706" i="10"/>
  <c r="K705" i="10"/>
  <c r="J705" i="10"/>
  <c r="I705" i="10"/>
  <c r="H705" i="10"/>
  <c r="G705" i="10"/>
  <c r="K704" i="10"/>
  <c r="J704" i="10"/>
  <c r="I704" i="10"/>
  <c r="H704" i="10"/>
  <c r="G704" i="10"/>
  <c r="K703" i="10"/>
  <c r="J703" i="10"/>
  <c r="I703" i="10"/>
  <c r="H703" i="10"/>
  <c r="G703" i="10"/>
  <c r="K702" i="10"/>
  <c r="J702" i="10"/>
  <c r="I702" i="10"/>
  <c r="H702" i="10"/>
  <c r="G702" i="10"/>
  <c r="K701" i="10"/>
  <c r="J701" i="10"/>
  <c r="I701" i="10"/>
  <c r="H701" i="10"/>
  <c r="G701" i="10"/>
  <c r="K700" i="10"/>
  <c r="J700" i="10"/>
  <c r="I700" i="10"/>
  <c r="H700" i="10"/>
  <c r="G700" i="10"/>
  <c r="K699" i="10"/>
  <c r="J699" i="10"/>
  <c r="I699" i="10"/>
  <c r="H699" i="10"/>
  <c r="G699" i="10"/>
  <c r="K698" i="10"/>
  <c r="J698" i="10"/>
  <c r="I698" i="10"/>
  <c r="H698" i="10"/>
  <c r="G698" i="10"/>
  <c r="K697" i="10"/>
  <c r="J697" i="10"/>
  <c r="I697" i="10"/>
  <c r="H697" i="10"/>
  <c r="G697" i="10"/>
  <c r="K696" i="10"/>
  <c r="J696" i="10"/>
  <c r="I696" i="10"/>
  <c r="H696" i="10"/>
  <c r="G696" i="10"/>
  <c r="K695" i="10"/>
  <c r="J695" i="10"/>
  <c r="I695" i="10"/>
  <c r="H695" i="10"/>
  <c r="G695" i="10"/>
  <c r="K694" i="10"/>
  <c r="J694" i="10"/>
  <c r="I694" i="10"/>
  <c r="H694" i="10"/>
  <c r="G694" i="10"/>
  <c r="K693" i="10"/>
  <c r="J693" i="10"/>
  <c r="I693" i="10"/>
  <c r="H693" i="10"/>
  <c r="G693" i="10"/>
  <c r="K692" i="10"/>
  <c r="J692" i="10"/>
  <c r="I692" i="10"/>
  <c r="H692" i="10"/>
  <c r="G692" i="10"/>
  <c r="K691" i="10"/>
  <c r="J691" i="10"/>
  <c r="I691" i="10"/>
  <c r="H691" i="10"/>
  <c r="G691" i="10"/>
  <c r="K690" i="10"/>
  <c r="J690" i="10"/>
  <c r="I690" i="10"/>
  <c r="H690" i="10"/>
  <c r="G690" i="10"/>
  <c r="K689" i="10"/>
  <c r="J689" i="10"/>
  <c r="I689" i="10"/>
  <c r="H689" i="10"/>
  <c r="G689" i="10"/>
  <c r="K688" i="10"/>
  <c r="J688" i="10"/>
  <c r="I688" i="10"/>
  <c r="H688" i="10"/>
  <c r="G688" i="10"/>
  <c r="K687" i="10"/>
  <c r="J687" i="10"/>
  <c r="I687" i="10"/>
  <c r="H687" i="10"/>
  <c r="G687" i="10"/>
  <c r="K686" i="10"/>
  <c r="J686" i="10"/>
  <c r="I686" i="10"/>
  <c r="H686" i="10"/>
  <c r="G686" i="10"/>
  <c r="K685" i="10"/>
  <c r="J685" i="10"/>
  <c r="I685" i="10"/>
  <c r="H685" i="10"/>
  <c r="G685" i="10"/>
  <c r="K684" i="10"/>
  <c r="J684" i="10"/>
  <c r="I684" i="10"/>
  <c r="H684" i="10"/>
  <c r="G684" i="10"/>
  <c r="K683" i="10"/>
  <c r="J683" i="10"/>
  <c r="I683" i="10"/>
  <c r="H683" i="10"/>
  <c r="G683" i="10"/>
  <c r="K682" i="10"/>
  <c r="J682" i="10"/>
  <c r="I682" i="10"/>
  <c r="H682" i="10"/>
  <c r="G682" i="10"/>
  <c r="K681" i="10"/>
  <c r="J681" i="10"/>
  <c r="I681" i="10"/>
  <c r="H681" i="10"/>
  <c r="G681" i="10"/>
  <c r="K680" i="10"/>
  <c r="J680" i="10"/>
  <c r="I680" i="10"/>
  <c r="H680" i="10"/>
  <c r="G680" i="10"/>
  <c r="K679" i="10"/>
  <c r="J679" i="10"/>
  <c r="I679" i="10"/>
  <c r="H679" i="10"/>
  <c r="G679" i="10"/>
  <c r="K678" i="10"/>
  <c r="J678" i="10"/>
  <c r="I678" i="10"/>
  <c r="H678" i="10"/>
  <c r="G678" i="10"/>
  <c r="K677" i="10"/>
  <c r="J677" i="10"/>
  <c r="I677" i="10"/>
  <c r="H677" i="10"/>
  <c r="G677" i="10"/>
  <c r="K676" i="10"/>
  <c r="J676" i="10"/>
  <c r="I676" i="10"/>
  <c r="H676" i="10"/>
  <c r="G676" i="10"/>
  <c r="K675" i="10"/>
  <c r="J675" i="10"/>
  <c r="I675" i="10"/>
  <c r="H675" i="10"/>
  <c r="G675" i="10"/>
  <c r="K674" i="10"/>
  <c r="J674" i="10"/>
  <c r="I674" i="10"/>
  <c r="H674" i="10"/>
  <c r="G674" i="10"/>
  <c r="K673" i="10"/>
  <c r="J673" i="10"/>
  <c r="I673" i="10"/>
  <c r="H673" i="10"/>
  <c r="G673" i="10"/>
  <c r="K672" i="10"/>
  <c r="J672" i="10"/>
  <c r="I672" i="10"/>
  <c r="H672" i="10"/>
  <c r="G672" i="10"/>
  <c r="K671" i="10"/>
  <c r="J671" i="10"/>
  <c r="I671" i="10"/>
  <c r="H671" i="10"/>
  <c r="G671" i="10"/>
  <c r="K670" i="10"/>
  <c r="J670" i="10"/>
  <c r="I670" i="10"/>
  <c r="H670" i="10"/>
  <c r="G670" i="10"/>
  <c r="K669" i="10"/>
  <c r="J669" i="10"/>
  <c r="I669" i="10"/>
  <c r="H669" i="10"/>
  <c r="G669" i="10"/>
  <c r="K668" i="10"/>
  <c r="J668" i="10"/>
  <c r="I668" i="10"/>
  <c r="H668" i="10"/>
  <c r="G668" i="10"/>
  <c r="K667" i="10"/>
  <c r="J667" i="10"/>
  <c r="I667" i="10"/>
  <c r="H667" i="10"/>
  <c r="G667" i="10"/>
  <c r="K666" i="10"/>
  <c r="J666" i="10"/>
  <c r="I666" i="10"/>
  <c r="H666" i="10"/>
  <c r="G666" i="10"/>
  <c r="K665" i="10"/>
  <c r="J665" i="10"/>
  <c r="I665" i="10"/>
  <c r="H665" i="10"/>
  <c r="G665" i="10"/>
  <c r="K664" i="10"/>
  <c r="J664" i="10"/>
  <c r="I664" i="10"/>
  <c r="H664" i="10"/>
  <c r="G664" i="10"/>
  <c r="K663" i="10"/>
  <c r="J663" i="10"/>
  <c r="I663" i="10"/>
  <c r="H663" i="10"/>
  <c r="G663" i="10"/>
  <c r="K662" i="10"/>
  <c r="J662" i="10"/>
  <c r="I662" i="10"/>
  <c r="H662" i="10"/>
  <c r="G662" i="10"/>
  <c r="K661" i="10"/>
  <c r="J661" i="10"/>
  <c r="I661" i="10"/>
  <c r="H661" i="10"/>
  <c r="G661" i="10"/>
  <c r="K660" i="10"/>
  <c r="J660" i="10"/>
  <c r="I660" i="10"/>
  <c r="H660" i="10"/>
  <c r="G660" i="10"/>
  <c r="K659" i="10"/>
  <c r="J659" i="10"/>
  <c r="I659" i="10"/>
  <c r="H659" i="10"/>
  <c r="G659" i="10"/>
  <c r="K658" i="10"/>
  <c r="J658" i="10"/>
  <c r="I658" i="10"/>
  <c r="H658" i="10"/>
  <c r="G658" i="10"/>
  <c r="K657" i="10"/>
  <c r="J657" i="10"/>
  <c r="I657" i="10"/>
  <c r="H657" i="10"/>
  <c r="G657" i="10"/>
  <c r="K656" i="10"/>
  <c r="J656" i="10"/>
  <c r="I656" i="10"/>
  <c r="H656" i="10"/>
  <c r="G656" i="10"/>
  <c r="K655" i="10"/>
  <c r="J655" i="10"/>
  <c r="I655" i="10"/>
  <c r="H655" i="10"/>
  <c r="G655" i="10"/>
  <c r="K654" i="10"/>
  <c r="J654" i="10"/>
  <c r="I654" i="10"/>
  <c r="H654" i="10"/>
  <c r="G654" i="10"/>
  <c r="K653" i="10"/>
  <c r="J653" i="10"/>
  <c r="I653" i="10"/>
  <c r="H653" i="10"/>
  <c r="G653" i="10"/>
  <c r="K652" i="10"/>
  <c r="J652" i="10"/>
  <c r="I652" i="10"/>
  <c r="H652" i="10"/>
  <c r="G652" i="10"/>
  <c r="K651" i="10"/>
  <c r="J651" i="10"/>
  <c r="I651" i="10"/>
  <c r="H651" i="10"/>
  <c r="G651" i="10"/>
  <c r="K650" i="10"/>
  <c r="J650" i="10"/>
  <c r="I650" i="10"/>
  <c r="H650" i="10"/>
  <c r="G650" i="10"/>
  <c r="K649" i="10"/>
  <c r="J649" i="10"/>
  <c r="I649" i="10"/>
  <c r="H649" i="10"/>
  <c r="G649" i="10"/>
  <c r="K648" i="10"/>
  <c r="J648" i="10"/>
  <c r="I648" i="10"/>
  <c r="H648" i="10"/>
  <c r="G648" i="10"/>
  <c r="K647" i="10"/>
  <c r="J647" i="10"/>
  <c r="I647" i="10"/>
  <c r="H647" i="10"/>
  <c r="G647" i="10"/>
  <c r="K646" i="10"/>
  <c r="J646" i="10"/>
  <c r="I646" i="10"/>
  <c r="H646" i="10"/>
  <c r="G646" i="10"/>
  <c r="K645" i="10"/>
  <c r="J645" i="10"/>
  <c r="I645" i="10"/>
  <c r="H645" i="10"/>
  <c r="G645" i="10"/>
  <c r="K644" i="10"/>
  <c r="J644" i="10"/>
  <c r="I644" i="10"/>
  <c r="H644" i="10"/>
  <c r="G644" i="10"/>
  <c r="K643" i="10"/>
  <c r="J643" i="10"/>
  <c r="I643" i="10"/>
  <c r="H643" i="10"/>
  <c r="G643" i="10"/>
  <c r="K642" i="10"/>
  <c r="J642" i="10"/>
  <c r="I642" i="10"/>
  <c r="H642" i="10"/>
  <c r="G642" i="10"/>
  <c r="K641" i="10"/>
  <c r="J641" i="10"/>
  <c r="I641" i="10"/>
  <c r="H641" i="10"/>
  <c r="G641" i="10"/>
  <c r="K640" i="10"/>
  <c r="J640" i="10"/>
  <c r="I640" i="10"/>
  <c r="H640" i="10"/>
  <c r="G640" i="10"/>
  <c r="K639" i="10"/>
  <c r="J639" i="10"/>
  <c r="I639" i="10"/>
  <c r="H639" i="10"/>
  <c r="G639" i="10"/>
  <c r="K638" i="10"/>
  <c r="J638" i="10"/>
  <c r="I638" i="10"/>
  <c r="H638" i="10"/>
  <c r="G638" i="10"/>
  <c r="K637" i="10"/>
  <c r="J637" i="10"/>
  <c r="I637" i="10"/>
  <c r="H637" i="10"/>
  <c r="G637" i="10"/>
  <c r="K636" i="10"/>
  <c r="J636" i="10"/>
  <c r="I636" i="10"/>
  <c r="H636" i="10"/>
  <c r="G636" i="10"/>
  <c r="K635" i="10"/>
  <c r="J635" i="10"/>
  <c r="I635" i="10"/>
  <c r="H635" i="10"/>
  <c r="G635" i="10"/>
  <c r="K634" i="10"/>
  <c r="J634" i="10"/>
  <c r="I634" i="10"/>
  <c r="H634" i="10"/>
  <c r="G634" i="10"/>
  <c r="K633" i="10"/>
  <c r="J633" i="10"/>
  <c r="I633" i="10"/>
  <c r="H633" i="10"/>
  <c r="G633" i="10"/>
  <c r="K632" i="10"/>
  <c r="J632" i="10"/>
  <c r="I632" i="10"/>
  <c r="H632" i="10"/>
  <c r="G632" i="10"/>
  <c r="K631" i="10"/>
  <c r="J631" i="10"/>
  <c r="I631" i="10"/>
  <c r="H631" i="10"/>
  <c r="G631" i="10"/>
  <c r="K630" i="10"/>
  <c r="J630" i="10"/>
  <c r="I630" i="10"/>
  <c r="H630" i="10"/>
  <c r="G630" i="10"/>
  <c r="K629" i="10"/>
  <c r="J629" i="10"/>
  <c r="I629" i="10"/>
  <c r="H629" i="10"/>
  <c r="G629" i="10"/>
  <c r="K628" i="10"/>
  <c r="J628" i="10"/>
  <c r="I628" i="10"/>
  <c r="H628" i="10"/>
  <c r="G628" i="10"/>
  <c r="K627" i="10"/>
  <c r="J627" i="10"/>
  <c r="I627" i="10"/>
  <c r="H627" i="10"/>
  <c r="G627" i="10"/>
  <c r="K626" i="10"/>
  <c r="J626" i="10"/>
  <c r="I626" i="10"/>
  <c r="H626" i="10"/>
  <c r="G626" i="10"/>
  <c r="K625" i="10"/>
  <c r="J625" i="10"/>
  <c r="I625" i="10"/>
  <c r="H625" i="10"/>
  <c r="G625" i="10"/>
  <c r="K624" i="10"/>
  <c r="J624" i="10"/>
  <c r="I624" i="10"/>
  <c r="H624" i="10"/>
  <c r="G624" i="10"/>
  <c r="K623" i="10"/>
  <c r="J623" i="10"/>
  <c r="I623" i="10"/>
  <c r="H623" i="10"/>
  <c r="G623" i="10"/>
  <c r="K622" i="10"/>
  <c r="J622" i="10"/>
  <c r="I622" i="10"/>
  <c r="H622" i="10"/>
  <c r="G622" i="10"/>
  <c r="K621" i="10"/>
  <c r="J621" i="10"/>
  <c r="I621" i="10"/>
  <c r="H621" i="10"/>
  <c r="G621" i="10"/>
  <c r="K620" i="10"/>
  <c r="J620" i="10"/>
  <c r="I620" i="10"/>
  <c r="H620" i="10"/>
  <c r="G620" i="10"/>
  <c r="K619" i="10"/>
  <c r="J619" i="10"/>
  <c r="I619" i="10"/>
  <c r="H619" i="10"/>
  <c r="G619" i="10"/>
  <c r="K618" i="10"/>
  <c r="J618" i="10"/>
  <c r="I618" i="10"/>
  <c r="H618" i="10"/>
  <c r="G618" i="10"/>
  <c r="K617" i="10"/>
  <c r="J617" i="10"/>
  <c r="I617" i="10"/>
  <c r="H617" i="10"/>
  <c r="G617" i="10"/>
  <c r="K616" i="10"/>
  <c r="J616" i="10"/>
  <c r="I616" i="10"/>
  <c r="H616" i="10"/>
  <c r="G616" i="10"/>
  <c r="K615" i="10"/>
  <c r="J615" i="10"/>
  <c r="I615" i="10"/>
  <c r="H615" i="10"/>
  <c r="G615" i="10"/>
  <c r="K614" i="10"/>
  <c r="J614" i="10"/>
  <c r="I614" i="10"/>
  <c r="H614" i="10"/>
  <c r="G614" i="10"/>
  <c r="K613" i="10"/>
  <c r="J613" i="10"/>
  <c r="I613" i="10"/>
  <c r="H613" i="10"/>
  <c r="G613" i="10"/>
  <c r="K612" i="10"/>
  <c r="J612" i="10"/>
  <c r="I612" i="10"/>
  <c r="H612" i="10"/>
  <c r="G612" i="10"/>
  <c r="K611" i="10"/>
  <c r="J611" i="10"/>
  <c r="I611" i="10"/>
  <c r="H611" i="10"/>
  <c r="G611" i="10"/>
  <c r="K610" i="10"/>
  <c r="J610" i="10"/>
  <c r="I610" i="10"/>
  <c r="H610" i="10"/>
  <c r="G610" i="10"/>
  <c r="K609" i="10"/>
  <c r="J609" i="10"/>
  <c r="I609" i="10"/>
  <c r="H609" i="10"/>
  <c r="G609" i="10"/>
  <c r="K608" i="10"/>
  <c r="J608" i="10"/>
  <c r="I608" i="10"/>
  <c r="H608" i="10"/>
  <c r="G608" i="10"/>
  <c r="K607" i="10"/>
  <c r="J607" i="10"/>
  <c r="I607" i="10"/>
  <c r="H607" i="10"/>
  <c r="G607" i="10"/>
  <c r="K606" i="10"/>
  <c r="J606" i="10"/>
  <c r="I606" i="10"/>
  <c r="H606" i="10"/>
  <c r="G606" i="10"/>
  <c r="K605" i="10"/>
  <c r="J605" i="10"/>
  <c r="I605" i="10"/>
  <c r="H605" i="10"/>
  <c r="G605" i="10"/>
  <c r="K604" i="10"/>
  <c r="J604" i="10"/>
  <c r="I604" i="10"/>
  <c r="H604" i="10"/>
  <c r="G604" i="10"/>
  <c r="K603" i="10"/>
  <c r="J603" i="10"/>
  <c r="I603" i="10"/>
  <c r="H603" i="10"/>
  <c r="G603" i="10"/>
  <c r="K602" i="10"/>
  <c r="J602" i="10"/>
  <c r="I602" i="10"/>
  <c r="H602" i="10"/>
  <c r="G602" i="10"/>
  <c r="K601" i="10"/>
  <c r="J601" i="10"/>
  <c r="I601" i="10"/>
  <c r="H601" i="10"/>
  <c r="G601" i="10"/>
  <c r="K600" i="10"/>
  <c r="J600" i="10"/>
  <c r="I600" i="10"/>
  <c r="H600" i="10"/>
  <c r="G600" i="10"/>
  <c r="K599" i="10"/>
  <c r="J599" i="10"/>
  <c r="I599" i="10"/>
  <c r="H599" i="10"/>
  <c r="G599" i="10"/>
  <c r="K598" i="10"/>
  <c r="J598" i="10"/>
  <c r="I598" i="10"/>
  <c r="H598" i="10"/>
  <c r="G598" i="10"/>
  <c r="K597" i="10"/>
  <c r="J597" i="10"/>
  <c r="I597" i="10"/>
  <c r="H597" i="10"/>
  <c r="G597" i="10"/>
  <c r="K596" i="10"/>
  <c r="J596" i="10"/>
  <c r="I596" i="10"/>
  <c r="H596" i="10"/>
  <c r="G596" i="10"/>
  <c r="K595" i="10"/>
  <c r="J595" i="10"/>
  <c r="I595" i="10"/>
  <c r="H595" i="10"/>
  <c r="G595" i="10"/>
  <c r="K594" i="10"/>
  <c r="J594" i="10"/>
  <c r="I594" i="10"/>
  <c r="H594" i="10"/>
  <c r="G594" i="10"/>
  <c r="K593" i="10"/>
  <c r="J593" i="10"/>
  <c r="I593" i="10"/>
  <c r="H593" i="10"/>
  <c r="G593" i="10"/>
  <c r="K592" i="10"/>
  <c r="J592" i="10"/>
  <c r="I592" i="10"/>
  <c r="H592" i="10"/>
  <c r="G592" i="10"/>
  <c r="K591" i="10"/>
  <c r="J591" i="10"/>
  <c r="I591" i="10"/>
  <c r="H591" i="10"/>
  <c r="G591" i="10"/>
  <c r="K590" i="10"/>
  <c r="J590" i="10"/>
  <c r="I590" i="10"/>
  <c r="H590" i="10"/>
  <c r="G590" i="10"/>
  <c r="K589" i="10"/>
  <c r="J589" i="10"/>
  <c r="I589" i="10"/>
  <c r="H589" i="10"/>
  <c r="G589" i="10"/>
  <c r="K588" i="10"/>
  <c r="J588" i="10"/>
  <c r="I588" i="10"/>
  <c r="H588" i="10"/>
  <c r="G588" i="10"/>
  <c r="K587" i="10"/>
  <c r="J587" i="10"/>
  <c r="I587" i="10"/>
  <c r="H587" i="10"/>
  <c r="G587" i="10"/>
  <c r="K586" i="10"/>
  <c r="J586" i="10"/>
  <c r="I586" i="10"/>
  <c r="H586" i="10"/>
  <c r="G586" i="10"/>
  <c r="K585" i="10"/>
  <c r="J585" i="10"/>
  <c r="I585" i="10"/>
  <c r="H585" i="10"/>
  <c r="G585" i="10"/>
  <c r="K584" i="10"/>
  <c r="J584" i="10"/>
  <c r="I584" i="10"/>
  <c r="H584" i="10"/>
  <c r="G584" i="10"/>
  <c r="K583" i="10"/>
  <c r="J583" i="10"/>
  <c r="I583" i="10"/>
  <c r="H583" i="10"/>
  <c r="G583" i="10"/>
  <c r="K582" i="10"/>
  <c r="J582" i="10"/>
  <c r="I582" i="10"/>
  <c r="H582" i="10"/>
  <c r="G582" i="10"/>
  <c r="K581" i="10"/>
  <c r="J581" i="10"/>
  <c r="I581" i="10"/>
  <c r="H581" i="10"/>
  <c r="G581" i="10"/>
  <c r="K580" i="10"/>
  <c r="J580" i="10"/>
  <c r="I580" i="10"/>
  <c r="H580" i="10"/>
  <c r="G580" i="10"/>
  <c r="K579" i="10"/>
  <c r="J579" i="10"/>
  <c r="I579" i="10"/>
  <c r="H579" i="10"/>
  <c r="G579" i="10"/>
  <c r="K578" i="10"/>
  <c r="J578" i="10"/>
  <c r="I578" i="10"/>
  <c r="H578" i="10"/>
  <c r="G578" i="10"/>
  <c r="K577" i="10"/>
  <c r="J577" i="10"/>
  <c r="I577" i="10"/>
  <c r="H577" i="10"/>
  <c r="G577" i="10"/>
  <c r="K576" i="10"/>
  <c r="J576" i="10"/>
  <c r="I576" i="10"/>
  <c r="H576" i="10"/>
  <c r="G576" i="10"/>
  <c r="K575" i="10"/>
  <c r="J575" i="10"/>
  <c r="I575" i="10"/>
  <c r="H575" i="10"/>
  <c r="G575" i="10"/>
  <c r="K574" i="10"/>
  <c r="J574" i="10"/>
  <c r="I574" i="10"/>
  <c r="H574" i="10"/>
  <c r="G574" i="10"/>
  <c r="K573" i="10"/>
  <c r="J573" i="10"/>
  <c r="I573" i="10"/>
  <c r="H573" i="10"/>
  <c r="G573" i="10"/>
  <c r="K572" i="10"/>
  <c r="J572" i="10"/>
  <c r="I572" i="10"/>
  <c r="H572" i="10"/>
  <c r="G572" i="10"/>
  <c r="K571" i="10"/>
  <c r="J571" i="10"/>
  <c r="I571" i="10"/>
  <c r="H571" i="10"/>
  <c r="G571" i="10"/>
  <c r="K570" i="10"/>
  <c r="J570" i="10"/>
  <c r="I570" i="10"/>
  <c r="H570" i="10"/>
  <c r="G570" i="10"/>
  <c r="K569" i="10"/>
  <c r="J569" i="10"/>
  <c r="I569" i="10"/>
  <c r="H569" i="10"/>
  <c r="G569" i="10"/>
  <c r="K568" i="10"/>
  <c r="J568" i="10"/>
  <c r="I568" i="10"/>
  <c r="H568" i="10"/>
  <c r="G568" i="10"/>
  <c r="K567" i="10"/>
  <c r="J567" i="10"/>
  <c r="I567" i="10"/>
  <c r="H567" i="10"/>
  <c r="G567" i="10"/>
  <c r="K566" i="10"/>
  <c r="J566" i="10"/>
  <c r="I566" i="10"/>
  <c r="H566" i="10"/>
  <c r="G566" i="10"/>
  <c r="K565" i="10"/>
  <c r="J565" i="10"/>
  <c r="I565" i="10"/>
  <c r="H565" i="10"/>
  <c r="G565" i="10"/>
  <c r="K564" i="10"/>
  <c r="J564" i="10"/>
  <c r="I564" i="10"/>
  <c r="H564" i="10"/>
  <c r="G564" i="10"/>
  <c r="K563" i="10"/>
  <c r="J563" i="10"/>
  <c r="I563" i="10"/>
  <c r="H563" i="10"/>
  <c r="G563" i="10"/>
  <c r="K562" i="10"/>
  <c r="J562" i="10"/>
  <c r="I562" i="10"/>
  <c r="H562" i="10"/>
  <c r="G562" i="10"/>
  <c r="K561" i="10"/>
  <c r="J561" i="10"/>
  <c r="I561" i="10"/>
  <c r="H561" i="10"/>
  <c r="G561" i="10"/>
  <c r="K560" i="10"/>
  <c r="J560" i="10"/>
  <c r="I560" i="10"/>
  <c r="H560" i="10"/>
  <c r="G560" i="10"/>
  <c r="K559" i="10"/>
  <c r="J559" i="10"/>
  <c r="I559" i="10"/>
  <c r="H559" i="10"/>
  <c r="G559" i="10"/>
  <c r="K558" i="10"/>
  <c r="J558" i="10"/>
  <c r="I558" i="10"/>
  <c r="H558" i="10"/>
  <c r="G558" i="10"/>
  <c r="K557" i="10"/>
  <c r="J557" i="10"/>
  <c r="I557" i="10"/>
  <c r="H557" i="10"/>
  <c r="G557" i="10"/>
  <c r="K556" i="10"/>
  <c r="J556" i="10"/>
  <c r="I556" i="10"/>
  <c r="H556" i="10"/>
  <c r="G556" i="10"/>
  <c r="K555" i="10"/>
  <c r="J555" i="10"/>
  <c r="I555" i="10"/>
  <c r="H555" i="10"/>
  <c r="G555" i="10"/>
  <c r="K554" i="10"/>
  <c r="J554" i="10"/>
  <c r="I554" i="10"/>
  <c r="H554" i="10"/>
  <c r="G554" i="10"/>
  <c r="K553" i="10"/>
  <c r="J553" i="10"/>
  <c r="I553" i="10"/>
  <c r="H553" i="10"/>
  <c r="G553" i="10"/>
  <c r="K552" i="10"/>
  <c r="J552" i="10"/>
  <c r="I552" i="10"/>
  <c r="H552" i="10"/>
  <c r="G552" i="10"/>
  <c r="K551" i="10"/>
  <c r="J551" i="10"/>
  <c r="I551" i="10"/>
  <c r="H551" i="10"/>
  <c r="G551" i="10"/>
  <c r="K550" i="10"/>
  <c r="J550" i="10"/>
  <c r="I550" i="10"/>
  <c r="H550" i="10"/>
  <c r="G550" i="10"/>
  <c r="K549" i="10"/>
  <c r="J549" i="10"/>
  <c r="I549" i="10"/>
  <c r="H549" i="10"/>
  <c r="G549" i="10"/>
  <c r="K548" i="10"/>
  <c r="J548" i="10"/>
  <c r="I548" i="10"/>
  <c r="H548" i="10"/>
  <c r="G548" i="10"/>
  <c r="K547" i="10"/>
  <c r="J547" i="10"/>
  <c r="I547" i="10"/>
  <c r="H547" i="10"/>
  <c r="G547" i="10"/>
  <c r="K546" i="10"/>
  <c r="J546" i="10"/>
  <c r="I546" i="10"/>
  <c r="H546" i="10"/>
  <c r="G546" i="10"/>
  <c r="K545" i="10"/>
  <c r="J545" i="10"/>
  <c r="I545" i="10"/>
  <c r="H545" i="10"/>
  <c r="G545" i="10"/>
  <c r="K544" i="10"/>
  <c r="J544" i="10"/>
  <c r="I544" i="10"/>
  <c r="H544" i="10"/>
  <c r="G544" i="10"/>
  <c r="K543" i="10"/>
  <c r="J543" i="10"/>
  <c r="I543" i="10"/>
  <c r="H543" i="10"/>
  <c r="G543" i="10"/>
  <c r="K542" i="10"/>
  <c r="J542" i="10"/>
  <c r="I542" i="10"/>
  <c r="H542" i="10"/>
  <c r="G542" i="10"/>
  <c r="K541" i="10"/>
  <c r="J541" i="10"/>
  <c r="I541" i="10"/>
  <c r="H541" i="10"/>
  <c r="G541" i="10"/>
  <c r="K540" i="10"/>
  <c r="J540" i="10"/>
  <c r="I540" i="10"/>
  <c r="H540" i="10"/>
  <c r="G540" i="10"/>
  <c r="K539" i="10"/>
  <c r="J539" i="10"/>
  <c r="I539" i="10"/>
  <c r="H539" i="10"/>
  <c r="G539" i="10"/>
  <c r="K538" i="10"/>
  <c r="J538" i="10"/>
  <c r="I538" i="10"/>
  <c r="H538" i="10"/>
  <c r="G538" i="10"/>
  <c r="K537" i="10"/>
  <c r="J537" i="10"/>
  <c r="I537" i="10"/>
  <c r="H537" i="10"/>
  <c r="G537" i="10"/>
  <c r="K536" i="10"/>
  <c r="J536" i="10"/>
  <c r="I536" i="10"/>
  <c r="H536" i="10"/>
  <c r="G536" i="10"/>
  <c r="K535" i="10"/>
  <c r="J535" i="10"/>
  <c r="I535" i="10"/>
  <c r="H535" i="10"/>
  <c r="G535" i="10"/>
  <c r="K534" i="10"/>
  <c r="J534" i="10"/>
  <c r="I534" i="10"/>
  <c r="H534" i="10"/>
  <c r="G534" i="10"/>
  <c r="K533" i="10"/>
  <c r="J533" i="10"/>
  <c r="I533" i="10"/>
  <c r="H533" i="10"/>
  <c r="G533" i="10"/>
  <c r="K532" i="10"/>
  <c r="J532" i="10"/>
  <c r="I532" i="10"/>
  <c r="H532" i="10"/>
  <c r="G532" i="10"/>
  <c r="K531" i="10"/>
  <c r="J531" i="10"/>
  <c r="I531" i="10"/>
  <c r="H531" i="10"/>
  <c r="G531" i="10"/>
  <c r="K530" i="10"/>
  <c r="J530" i="10"/>
  <c r="I530" i="10"/>
  <c r="H530" i="10"/>
  <c r="G530" i="10"/>
  <c r="K529" i="10"/>
  <c r="J529" i="10"/>
  <c r="I529" i="10"/>
  <c r="H529" i="10"/>
  <c r="G529" i="10"/>
  <c r="K528" i="10"/>
  <c r="J528" i="10"/>
  <c r="I528" i="10"/>
  <c r="H528" i="10"/>
  <c r="G528" i="10"/>
  <c r="K527" i="10"/>
  <c r="J527" i="10"/>
  <c r="I527" i="10"/>
  <c r="H527" i="10"/>
  <c r="G527" i="10"/>
  <c r="K526" i="10"/>
  <c r="J526" i="10"/>
  <c r="I526" i="10"/>
  <c r="H526" i="10"/>
  <c r="G526" i="10"/>
  <c r="K525" i="10"/>
  <c r="J525" i="10"/>
  <c r="I525" i="10"/>
  <c r="H525" i="10"/>
  <c r="G525" i="10"/>
  <c r="K524" i="10"/>
  <c r="J524" i="10"/>
  <c r="I524" i="10"/>
  <c r="H524" i="10"/>
  <c r="G524" i="10"/>
  <c r="K523" i="10"/>
  <c r="J523" i="10"/>
  <c r="I523" i="10"/>
  <c r="H523" i="10"/>
  <c r="G523" i="10"/>
  <c r="K522" i="10"/>
  <c r="J522" i="10"/>
  <c r="I522" i="10"/>
  <c r="H522" i="10"/>
  <c r="G522" i="10"/>
  <c r="K521" i="10"/>
  <c r="J521" i="10"/>
  <c r="I521" i="10"/>
  <c r="H521" i="10"/>
  <c r="G521" i="10"/>
  <c r="K520" i="10"/>
  <c r="J520" i="10"/>
  <c r="I520" i="10"/>
  <c r="H520" i="10"/>
  <c r="G520" i="10"/>
  <c r="K519" i="10"/>
  <c r="J519" i="10"/>
  <c r="I519" i="10"/>
  <c r="H519" i="10"/>
  <c r="G519" i="10"/>
  <c r="K518" i="10"/>
  <c r="J518" i="10"/>
  <c r="I518" i="10"/>
  <c r="H518" i="10"/>
  <c r="G518" i="10"/>
  <c r="K517" i="10"/>
  <c r="J517" i="10"/>
  <c r="I517" i="10"/>
  <c r="H517" i="10"/>
  <c r="G517" i="10"/>
  <c r="K516" i="10"/>
  <c r="J516" i="10"/>
  <c r="I516" i="10"/>
  <c r="H516" i="10"/>
  <c r="G516" i="10"/>
  <c r="K515" i="10"/>
  <c r="J515" i="10"/>
  <c r="I515" i="10"/>
  <c r="H515" i="10"/>
  <c r="G515" i="10"/>
  <c r="K514" i="10"/>
  <c r="J514" i="10"/>
  <c r="I514" i="10"/>
  <c r="H514" i="10"/>
  <c r="G514" i="10"/>
  <c r="K513" i="10"/>
  <c r="J513" i="10"/>
  <c r="I513" i="10"/>
  <c r="H513" i="10"/>
  <c r="G513" i="10"/>
  <c r="K512" i="10"/>
  <c r="J512" i="10"/>
  <c r="I512" i="10"/>
  <c r="H512" i="10"/>
  <c r="G512" i="10"/>
  <c r="K511" i="10"/>
  <c r="J511" i="10"/>
  <c r="I511" i="10"/>
  <c r="H511" i="10"/>
  <c r="G511" i="10"/>
  <c r="K510" i="10"/>
  <c r="J510" i="10"/>
  <c r="I510" i="10"/>
  <c r="H510" i="10"/>
  <c r="G510" i="10"/>
  <c r="K509" i="10"/>
  <c r="J509" i="10"/>
  <c r="I509" i="10"/>
  <c r="H509" i="10"/>
  <c r="G509" i="10"/>
  <c r="K508" i="10"/>
  <c r="J508" i="10"/>
  <c r="I508" i="10"/>
  <c r="H508" i="10"/>
  <c r="G508" i="10"/>
  <c r="K507" i="10"/>
  <c r="J507" i="10"/>
  <c r="I507" i="10"/>
  <c r="H507" i="10"/>
  <c r="G507" i="10"/>
  <c r="K506" i="10"/>
  <c r="J506" i="10"/>
  <c r="I506" i="10"/>
  <c r="H506" i="10"/>
  <c r="G506" i="10"/>
  <c r="K505" i="10"/>
  <c r="J505" i="10"/>
  <c r="I505" i="10"/>
  <c r="H505" i="10"/>
  <c r="G505" i="10"/>
  <c r="K504" i="10"/>
  <c r="J504" i="10"/>
  <c r="I504" i="10"/>
  <c r="H504" i="10"/>
  <c r="G504" i="10"/>
  <c r="K503" i="10"/>
  <c r="J503" i="10"/>
  <c r="I503" i="10"/>
  <c r="H503" i="10"/>
  <c r="G503" i="10"/>
  <c r="K502" i="10"/>
  <c r="J502" i="10"/>
  <c r="I502" i="10"/>
  <c r="H502" i="10"/>
  <c r="G502" i="10"/>
  <c r="K501" i="10"/>
  <c r="J501" i="10"/>
  <c r="I501" i="10"/>
  <c r="H501" i="10"/>
  <c r="G501" i="10"/>
  <c r="K500" i="10"/>
  <c r="J500" i="10"/>
  <c r="I500" i="10"/>
  <c r="H500" i="10"/>
  <c r="G500" i="10"/>
  <c r="K499" i="10"/>
  <c r="J499" i="10"/>
  <c r="I499" i="10"/>
  <c r="H499" i="10"/>
  <c r="G499" i="10"/>
  <c r="K498" i="10"/>
  <c r="J498" i="10"/>
  <c r="I498" i="10"/>
  <c r="H498" i="10"/>
  <c r="G498" i="10"/>
  <c r="K497" i="10"/>
  <c r="J497" i="10"/>
  <c r="I497" i="10"/>
  <c r="H497" i="10"/>
  <c r="G497" i="10"/>
  <c r="K496" i="10"/>
  <c r="J496" i="10"/>
  <c r="I496" i="10"/>
  <c r="H496" i="10"/>
  <c r="G496" i="10"/>
  <c r="K495" i="10"/>
  <c r="J495" i="10"/>
  <c r="I495" i="10"/>
  <c r="H495" i="10"/>
  <c r="G495" i="10"/>
  <c r="K494" i="10"/>
  <c r="J494" i="10"/>
  <c r="I494" i="10"/>
  <c r="H494" i="10"/>
  <c r="G494" i="10"/>
  <c r="K493" i="10"/>
  <c r="J493" i="10"/>
  <c r="I493" i="10"/>
  <c r="H493" i="10"/>
  <c r="G493" i="10"/>
  <c r="K492" i="10"/>
  <c r="J492" i="10"/>
  <c r="I492" i="10"/>
  <c r="H492" i="10"/>
  <c r="G492" i="10"/>
  <c r="K491" i="10"/>
  <c r="J491" i="10"/>
  <c r="I491" i="10"/>
  <c r="H491" i="10"/>
  <c r="G491" i="10"/>
  <c r="K490" i="10"/>
  <c r="J490" i="10"/>
  <c r="I490" i="10"/>
  <c r="H490" i="10"/>
  <c r="G490" i="10"/>
  <c r="K489" i="10"/>
  <c r="J489" i="10"/>
  <c r="I489" i="10"/>
  <c r="H489" i="10"/>
  <c r="G489" i="10"/>
  <c r="K488" i="10"/>
  <c r="J488" i="10"/>
  <c r="I488" i="10"/>
  <c r="H488" i="10"/>
  <c r="G488" i="10"/>
  <c r="K487" i="10"/>
  <c r="J487" i="10"/>
  <c r="I487" i="10"/>
  <c r="H487" i="10"/>
  <c r="G487" i="10"/>
  <c r="K486" i="10"/>
  <c r="J486" i="10"/>
  <c r="I486" i="10"/>
  <c r="H486" i="10"/>
  <c r="G486" i="10"/>
  <c r="K485" i="10"/>
  <c r="J485" i="10"/>
  <c r="I485" i="10"/>
  <c r="H485" i="10"/>
  <c r="G485" i="10"/>
  <c r="K484" i="10"/>
  <c r="J484" i="10"/>
  <c r="I484" i="10"/>
  <c r="H484" i="10"/>
  <c r="G484" i="10"/>
  <c r="K483" i="10"/>
  <c r="J483" i="10"/>
  <c r="I483" i="10"/>
  <c r="H483" i="10"/>
  <c r="G483" i="10"/>
  <c r="K482" i="10"/>
  <c r="J482" i="10"/>
  <c r="I482" i="10"/>
  <c r="H482" i="10"/>
  <c r="G482" i="10"/>
  <c r="K481" i="10"/>
  <c r="J481" i="10"/>
  <c r="I481" i="10"/>
  <c r="H481" i="10"/>
  <c r="G481" i="10"/>
  <c r="K480" i="10"/>
  <c r="J480" i="10"/>
  <c r="I480" i="10"/>
  <c r="H480" i="10"/>
  <c r="G480" i="10"/>
  <c r="K479" i="10"/>
  <c r="J479" i="10"/>
  <c r="I479" i="10"/>
  <c r="H479" i="10"/>
  <c r="G479" i="10"/>
  <c r="K478" i="10"/>
  <c r="J478" i="10"/>
  <c r="I478" i="10"/>
  <c r="H478" i="10"/>
  <c r="G478" i="10"/>
  <c r="K477" i="10"/>
  <c r="J477" i="10"/>
  <c r="I477" i="10"/>
  <c r="H477" i="10"/>
  <c r="G477" i="10"/>
  <c r="K476" i="10"/>
  <c r="J476" i="10"/>
  <c r="I476" i="10"/>
  <c r="H476" i="10"/>
  <c r="G476" i="10"/>
  <c r="K475" i="10"/>
  <c r="J475" i="10"/>
  <c r="I475" i="10"/>
  <c r="H475" i="10"/>
  <c r="G475" i="10"/>
  <c r="K474" i="10"/>
  <c r="J474" i="10"/>
  <c r="I474" i="10"/>
  <c r="H474" i="10"/>
  <c r="G474" i="10"/>
  <c r="K473" i="10"/>
  <c r="J473" i="10"/>
  <c r="I473" i="10"/>
  <c r="H473" i="10"/>
  <c r="G473" i="10"/>
  <c r="K472" i="10"/>
  <c r="J472" i="10"/>
  <c r="I472" i="10"/>
  <c r="H472" i="10"/>
  <c r="G472" i="10"/>
  <c r="K471" i="10"/>
  <c r="J471" i="10"/>
  <c r="I471" i="10"/>
  <c r="H471" i="10"/>
  <c r="G471" i="10"/>
  <c r="K470" i="10"/>
  <c r="J470" i="10"/>
  <c r="I470" i="10"/>
  <c r="H470" i="10"/>
  <c r="G470" i="10"/>
  <c r="K469" i="10"/>
  <c r="J469" i="10"/>
  <c r="I469" i="10"/>
  <c r="H469" i="10"/>
  <c r="G469" i="10"/>
  <c r="K468" i="10"/>
  <c r="J468" i="10"/>
  <c r="I468" i="10"/>
  <c r="H468" i="10"/>
  <c r="G468" i="10"/>
  <c r="K467" i="10"/>
  <c r="J467" i="10"/>
  <c r="I467" i="10"/>
  <c r="H467" i="10"/>
  <c r="G467" i="10"/>
  <c r="K466" i="10"/>
  <c r="J466" i="10"/>
  <c r="I466" i="10"/>
  <c r="H466" i="10"/>
  <c r="G466" i="10"/>
  <c r="K465" i="10"/>
  <c r="J465" i="10"/>
  <c r="I465" i="10"/>
  <c r="H465" i="10"/>
  <c r="G465" i="10"/>
  <c r="K464" i="10"/>
  <c r="J464" i="10"/>
  <c r="I464" i="10"/>
  <c r="H464" i="10"/>
  <c r="G464" i="10"/>
  <c r="K463" i="10"/>
  <c r="J463" i="10"/>
  <c r="I463" i="10"/>
  <c r="H463" i="10"/>
  <c r="G463" i="10"/>
  <c r="K462" i="10"/>
  <c r="J462" i="10"/>
  <c r="I462" i="10"/>
  <c r="H462" i="10"/>
  <c r="G462" i="10"/>
  <c r="K461" i="10"/>
  <c r="J461" i="10"/>
  <c r="I461" i="10"/>
  <c r="H461" i="10"/>
  <c r="G461" i="10"/>
  <c r="K460" i="10"/>
  <c r="J460" i="10"/>
  <c r="I460" i="10"/>
  <c r="H460" i="10"/>
  <c r="G460" i="10"/>
  <c r="K459" i="10"/>
  <c r="J459" i="10"/>
  <c r="I459" i="10"/>
  <c r="H459" i="10"/>
  <c r="G459" i="10"/>
  <c r="K458" i="10"/>
  <c r="J458" i="10"/>
  <c r="I458" i="10"/>
  <c r="H458" i="10"/>
  <c r="G458" i="10"/>
  <c r="K457" i="10"/>
  <c r="J457" i="10"/>
  <c r="I457" i="10"/>
  <c r="H457" i="10"/>
  <c r="G457" i="10"/>
  <c r="K456" i="10"/>
  <c r="J456" i="10"/>
  <c r="I456" i="10"/>
  <c r="H456" i="10"/>
  <c r="G456" i="10"/>
  <c r="K455" i="10"/>
  <c r="J455" i="10"/>
  <c r="I455" i="10"/>
  <c r="H455" i="10"/>
  <c r="G455" i="10"/>
  <c r="K454" i="10"/>
  <c r="J454" i="10"/>
  <c r="I454" i="10"/>
  <c r="H454" i="10"/>
  <c r="G454" i="10"/>
  <c r="K453" i="10"/>
  <c r="J453" i="10"/>
  <c r="I453" i="10"/>
  <c r="H453" i="10"/>
  <c r="G453" i="10"/>
  <c r="K452" i="10"/>
  <c r="J452" i="10"/>
  <c r="I452" i="10"/>
  <c r="H452" i="10"/>
  <c r="G452" i="10"/>
  <c r="K451" i="10"/>
  <c r="J451" i="10"/>
  <c r="I451" i="10"/>
  <c r="H451" i="10"/>
  <c r="G451" i="10"/>
  <c r="K450" i="10"/>
  <c r="J450" i="10"/>
  <c r="I450" i="10"/>
  <c r="H450" i="10"/>
  <c r="G450" i="10"/>
  <c r="K449" i="10"/>
  <c r="J449" i="10"/>
  <c r="I449" i="10"/>
  <c r="H449" i="10"/>
  <c r="G449" i="10"/>
  <c r="K448" i="10"/>
  <c r="J448" i="10"/>
  <c r="I448" i="10"/>
  <c r="H448" i="10"/>
  <c r="G448" i="10"/>
  <c r="K447" i="10"/>
  <c r="J447" i="10"/>
  <c r="I447" i="10"/>
  <c r="H447" i="10"/>
  <c r="G447" i="10"/>
  <c r="K446" i="10"/>
  <c r="J446" i="10"/>
  <c r="I446" i="10"/>
  <c r="H446" i="10"/>
  <c r="G446" i="10"/>
  <c r="K445" i="10"/>
  <c r="J445" i="10"/>
  <c r="I445" i="10"/>
  <c r="H445" i="10"/>
  <c r="G445" i="10"/>
  <c r="K444" i="10"/>
  <c r="J444" i="10"/>
  <c r="I444" i="10"/>
  <c r="H444" i="10"/>
  <c r="G444" i="10"/>
  <c r="K443" i="10"/>
  <c r="J443" i="10"/>
  <c r="I443" i="10"/>
  <c r="H443" i="10"/>
  <c r="G443" i="10"/>
  <c r="K442" i="10"/>
  <c r="J442" i="10"/>
  <c r="I442" i="10"/>
  <c r="H442" i="10"/>
  <c r="G442" i="10"/>
  <c r="K441" i="10"/>
  <c r="J441" i="10"/>
  <c r="I441" i="10"/>
  <c r="H441" i="10"/>
  <c r="G441" i="10"/>
  <c r="K440" i="10"/>
  <c r="J440" i="10"/>
  <c r="I440" i="10"/>
  <c r="H440" i="10"/>
  <c r="G440" i="10"/>
  <c r="K439" i="10"/>
  <c r="J439" i="10"/>
  <c r="I439" i="10"/>
  <c r="H439" i="10"/>
  <c r="G439" i="10"/>
  <c r="K438" i="10"/>
  <c r="J438" i="10"/>
  <c r="I438" i="10"/>
  <c r="H438" i="10"/>
  <c r="G438" i="10"/>
  <c r="K437" i="10"/>
  <c r="J437" i="10"/>
  <c r="I437" i="10"/>
  <c r="H437" i="10"/>
  <c r="G437" i="10"/>
  <c r="K436" i="10"/>
  <c r="J436" i="10"/>
  <c r="I436" i="10"/>
  <c r="H436" i="10"/>
  <c r="G436" i="10"/>
  <c r="K435" i="10"/>
  <c r="J435" i="10"/>
  <c r="I435" i="10"/>
  <c r="H435" i="10"/>
  <c r="G435" i="10"/>
  <c r="K434" i="10"/>
  <c r="J434" i="10"/>
  <c r="I434" i="10"/>
  <c r="H434" i="10"/>
  <c r="G434" i="10"/>
  <c r="K433" i="10"/>
  <c r="J433" i="10"/>
  <c r="I433" i="10"/>
  <c r="H433" i="10"/>
  <c r="G433" i="10"/>
  <c r="K432" i="10"/>
  <c r="J432" i="10"/>
  <c r="I432" i="10"/>
  <c r="H432" i="10"/>
  <c r="G432" i="10"/>
  <c r="K431" i="10"/>
  <c r="J431" i="10"/>
  <c r="I431" i="10"/>
  <c r="H431" i="10"/>
  <c r="G431" i="10"/>
  <c r="K430" i="10"/>
  <c r="J430" i="10"/>
  <c r="I430" i="10"/>
  <c r="H430" i="10"/>
  <c r="G430" i="10"/>
  <c r="K429" i="10"/>
  <c r="J429" i="10"/>
  <c r="I429" i="10"/>
  <c r="H429" i="10"/>
  <c r="G429" i="10"/>
  <c r="K428" i="10"/>
  <c r="J428" i="10"/>
  <c r="I428" i="10"/>
  <c r="H428" i="10"/>
  <c r="G428" i="10"/>
  <c r="K427" i="10"/>
  <c r="J427" i="10"/>
  <c r="I427" i="10"/>
  <c r="H427" i="10"/>
  <c r="G427" i="10"/>
  <c r="K426" i="10"/>
  <c r="J426" i="10"/>
  <c r="I426" i="10"/>
  <c r="H426" i="10"/>
  <c r="G426" i="10"/>
  <c r="K425" i="10"/>
  <c r="J425" i="10"/>
  <c r="I425" i="10"/>
  <c r="H425" i="10"/>
  <c r="G425" i="10"/>
  <c r="K424" i="10"/>
  <c r="J424" i="10"/>
  <c r="I424" i="10"/>
  <c r="H424" i="10"/>
  <c r="G424" i="10"/>
  <c r="K423" i="10"/>
  <c r="J423" i="10"/>
  <c r="I423" i="10"/>
  <c r="H423" i="10"/>
  <c r="G423" i="10"/>
  <c r="K422" i="10"/>
  <c r="J422" i="10"/>
  <c r="I422" i="10"/>
  <c r="H422" i="10"/>
  <c r="G422" i="10"/>
  <c r="K421" i="10"/>
  <c r="J421" i="10"/>
  <c r="I421" i="10"/>
  <c r="H421" i="10"/>
  <c r="G421" i="10"/>
  <c r="K420" i="10"/>
  <c r="J420" i="10"/>
  <c r="I420" i="10"/>
  <c r="H420" i="10"/>
  <c r="G420" i="10"/>
  <c r="K419" i="10"/>
  <c r="J419" i="10"/>
  <c r="I419" i="10"/>
  <c r="H419" i="10"/>
  <c r="G419" i="10"/>
  <c r="K418" i="10"/>
  <c r="J418" i="10"/>
  <c r="I418" i="10"/>
  <c r="H418" i="10"/>
  <c r="G418" i="10"/>
  <c r="K417" i="10"/>
  <c r="J417" i="10"/>
  <c r="I417" i="10"/>
  <c r="H417" i="10"/>
  <c r="G417" i="10"/>
  <c r="K416" i="10"/>
  <c r="J416" i="10"/>
  <c r="I416" i="10"/>
  <c r="H416" i="10"/>
  <c r="G416" i="10"/>
  <c r="K415" i="10"/>
  <c r="J415" i="10"/>
  <c r="I415" i="10"/>
  <c r="H415" i="10"/>
  <c r="G415" i="10"/>
  <c r="K414" i="10"/>
  <c r="J414" i="10"/>
  <c r="I414" i="10"/>
  <c r="H414" i="10"/>
  <c r="G414" i="10"/>
  <c r="K413" i="10"/>
  <c r="J413" i="10"/>
  <c r="I413" i="10"/>
  <c r="H413" i="10"/>
  <c r="G413" i="10"/>
  <c r="K412" i="10"/>
  <c r="J412" i="10"/>
  <c r="I412" i="10"/>
  <c r="H412" i="10"/>
  <c r="G412" i="10"/>
  <c r="K411" i="10"/>
  <c r="J411" i="10"/>
  <c r="I411" i="10"/>
  <c r="H411" i="10"/>
  <c r="G411" i="10"/>
  <c r="K410" i="10"/>
  <c r="J410" i="10"/>
  <c r="I410" i="10"/>
  <c r="H410" i="10"/>
  <c r="G410" i="10"/>
  <c r="K409" i="10"/>
  <c r="J409" i="10"/>
  <c r="I409" i="10"/>
  <c r="H409" i="10"/>
  <c r="G409" i="10"/>
  <c r="K408" i="10"/>
  <c r="J408" i="10"/>
  <c r="I408" i="10"/>
  <c r="H408" i="10"/>
  <c r="G408" i="10"/>
  <c r="K407" i="10"/>
  <c r="J407" i="10"/>
  <c r="I407" i="10"/>
  <c r="H407" i="10"/>
  <c r="G407" i="10"/>
  <c r="K406" i="10"/>
  <c r="J406" i="10"/>
  <c r="I406" i="10"/>
  <c r="H406" i="10"/>
  <c r="G406" i="10"/>
  <c r="K405" i="10"/>
  <c r="J405" i="10"/>
  <c r="I405" i="10"/>
  <c r="H405" i="10"/>
  <c r="G405" i="10"/>
  <c r="K404" i="10"/>
  <c r="J404" i="10"/>
  <c r="I404" i="10"/>
  <c r="H404" i="10"/>
  <c r="G404" i="10"/>
  <c r="K403" i="10"/>
  <c r="J403" i="10"/>
  <c r="I403" i="10"/>
  <c r="H403" i="10"/>
  <c r="G403" i="10"/>
  <c r="K402" i="10"/>
  <c r="J402" i="10"/>
  <c r="I402" i="10"/>
  <c r="H402" i="10"/>
  <c r="G402" i="10"/>
  <c r="K401" i="10"/>
  <c r="J401" i="10"/>
  <c r="I401" i="10"/>
  <c r="H401" i="10"/>
  <c r="G401" i="10"/>
  <c r="K400" i="10"/>
  <c r="J400" i="10"/>
  <c r="I400" i="10"/>
  <c r="H400" i="10"/>
  <c r="G400" i="10"/>
  <c r="K399" i="10"/>
  <c r="J399" i="10"/>
  <c r="I399" i="10"/>
  <c r="H399" i="10"/>
  <c r="G399" i="10"/>
  <c r="K398" i="10"/>
  <c r="J398" i="10"/>
  <c r="I398" i="10"/>
  <c r="H398" i="10"/>
  <c r="G398" i="10"/>
  <c r="K397" i="10"/>
  <c r="J397" i="10"/>
  <c r="I397" i="10"/>
  <c r="H397" i="10"/>
  <c r="G397" i="10"/>
  <c r="K396" i="10"/>
  <c r="J396" i="10"/>
  <c r="I396" i="10"/>
  <c r="H396" i="10"/>
  <c r="G396" i="10"/>
  <c r="K395" i="10"/>
  <c r="J395" i="10"/>
  <c r="I395" i="10"/>
  <c r="H395" i="10"/>
  <c r="G395" i="10"/>
  <c r="K394" i="10"/>
  <c r="J394" i="10"/>
  <c r="I394" i="10"/>
  <c r="H394" i="10"/>
  <c r="G394" i="10"/>
  <c r="K393" i="10"/>
  <c r="J393" i="10"/>
  <c r="I393" i="10"/>
  <c r="H393" i="10"/>
  <c r="G393" i="10"/>
  <c r="K392" i="10"/>
  <c r="J392" i="10"/>
  <c r="I392" i="10"/>
  <c r="H392" i="10"/>
  <c r="G392" i="10"/>
  <c r="K391" i="10"/>
  <c r="J391" i="10"/>
  <c r="I391" i="10"/>
  <c r="H391" i="10"/>
  <c r="G391" i="10"/>
  <c r="K390" i="10"/>
  <c r="J390" i="10"/>
  <c r="I390" i="10"/>
  <c r="H390" i="10"/>
  <c r="G390" i="10"/>
  <c r="K389" i="10"/>
  <c r="J389" i="10"/>
  <c r="I389" i="10"/>
  <c r="H389" i="10"/>
  <c r="G389" i="10"/>
  <c r="K388" i="10"/>
  <c r="J388" i="10"/>
  <c r="I388" i="10"/>
  <c r="H388" i="10"/>
  <c r="G388" i="10"/>
  <c r="K387" i="10"/>
  <c r="J387" i="10"/>
  <c r="I387" i="10"/>
  <c r="H387" i="10"/>
  <c r="G387" i="10"/>
  <c r="K386" i="10"/>
  <c r="J386" i="10"/>
  <c r="I386" i="10"/>
  <c r="H386" i="10"/>
  <c r="G386" i="10"/>
  <c r="K385" i="10"/>
  <c r="J385" i="10"/>
  <c r="I385" i="10"/>
  <c r="H385" i="10"/>
  <c r="G385" i="10"/>
  <c r="K384" i="10"/>
  <c r="J384" i="10"/>
  <c r="I384" i="10"/>
  <c r="H384" i="10"/>
  <c r="G384" i="10"/>
  <c r="K383" i="10"/>
  <c r="J383" i="10"/>
  <c r="I383" i="10"/>
  <c r="H383" i="10"/>
  <c r="G383" i="10"/>
  <c r="K382" i="10"/>
  <c r="J382" i="10"/>
  <c r="I382" i="10"/>
  <c r="H382" i="10"/>
  <c r="G382" i="10"/>
  <c r="K381" i="10"/>
  <c r="J381" i="10"/>
  <c r="I381" i="10"/>
  <c r="H381" i="10"/>
  <c r="G381" i="10"/>
  <c r="K380" i="10"/>
  <c r="J380" i="10"/>
  <c r="I380" i="10"/>
  <c r="H380" i="10"/>
  <c r="G380" i="10"/>
  <c r="K379" i="10"/>
  <c r="J379" i="10"/>
  <c r="I379" i="10"/>
  <c r="H379" i="10"/>
  <c r="G379" i="10"/>
  <c r="K378" i="10"/>
  <c r="J378" i="10"/>
  <c r="I378" i="10"/>
  <c r="H378" i="10"/>
  <c r="G378" i="10"/>
  <c r="K377" i="10"/>
  <c r="J377" i="10"/>
  <c r="I377" i="10"/>
  <c r="H377" i="10"/>
  <c r="G377" i="10"/>
  <c r="K376" i="10"/>
  <c r="J376" i="10"/>
  <c r="I376" i="10"/>
  <c r="H376" i="10"/>
  <c r="G376" i="10"/>
  <c r="K375" i="10"/>
  <c r="J375" i="10"/>
  <c r="I375" i="10"/>
  <c r="H375" i="10"/>
  <c r="G375" i="10"/>
  <c r="K374" i="10"/>
  <c r="J374" i="10"/>
  <c r="I374" i="10"/>
  <c r="H374" i="10"/>
  <c r="G374" i="10"/>
  <c r="K373" i="10"/>
  <c r="J373" i="10"/>
  <c r="I373" i="10"/>
  <c r="H373" i="10"/>
  <c r="G373" i="10"/>
  <c r="K372" i="10"/>
  <c r="J372" i="10"/>
  <c r="I372" i="10"/>
  <c r="H372" i="10"/>
  <c r="G372" i="10"/>
  <c r="K371" i="10"/>
  <c r="J371" i="10"/>
  <c r="I371" i="10"/>
  <c r="H371" i="10"/>
  <c r="G371" i="10"/>
  <c r="K370" i="10"/>
  <c r="J370" i="10"/>
  <c r="I370" i="10"/>
  <c r="H370" i="10"/>
  <c r="G370" i="10"/>
  <c r="K369" i="10"/>
  <c r="J369" i="10"/>
  <c r="I369" i="10"/>
  <c r="H369" i="10"/>
  <c r="G369" i="10"/>
  <c r="K368" i="10"/>
  <c r="J368" i="10"/>
  <c r="I368" i="10"/>
  <c r="H368" i="10"/>
  <c r="G368" i="10"/>
  <c r="K367" i="10"/>
  <c r="J367" i="10"/>
  <c r="I367" i="10"/>
  <c r="H367" i="10"/>
  <c r="G367" i="10"/>
  <c r="K366" i="10"/>
  <c r="J366" i="10"/>
  <c r="I366" i="10"/>
  <c r="H366" i="10"/>
  <c r="G366" i="10"/>
  <c r="K365" i="10"/>
  <c r="J365" i="10"/>
  <c r="I365" i="10"/>
  <c r="H365" i="10"/>
  <c r="G365" i="10"/>
  <c r="K364" i="10"/>
  <c r="J364" i="10"/>
  <c r="I364" i="10"/>
  <c r="H364" i="10"/>
  <c r="G364" i="10"/>
  <c r="K363" i="10"/>
  <c r="J363" i="10"/>
  <c r="I363" i="10"/>
  <c r="H363" i="10"/>
  <c r="G363" i="10"/>
  <c r="K362" i="10"/>
  <c r="J362" i="10"/>
  <c r="I362" i="10"/>
  <c r="H362" i="10"/>
  <c r="G362" i="10"/>
  <c r="K361" i="10"/>
  <c r="J361" i="10"/>
  <c r="I361" i="10"/>
  <c r="H361" i="10"/>
  <c r="G361" i="10"/>
  <c r="K360" i="10"/>
  <c r="J360" i="10"/>
  <c r="I360" i="10"/>
  <c r="H360" i="10"/>
  <c r="G360" i="10"/>
  <c r="K359" i="10"/>
  <c r="J359" i="10"/>
  <c r="I359" i="10"/>
  <c r="H359" i="10"/>
  <c r="G359" i="10"/>
  <c r="K358" i="10"/>
  <c r="J358" i="10"/>
  <c r="I358" i="10"/>
  <c r="H358" i="10"/>
  <c r="G358" i="10"/>
  <c r="K357" i="10"/>
  <c r="J357" i="10"/>
  <c r="I357" i="10"/>
  <c r="H357" i="10"/>
  <c r="G357" i="10"/>
  <c r="K356" i="10"/>
  <c r="J356" i="10"/>
  <c r="I356" i="10"/>
  <c r="H356" i="10"/>
  <c r="G356" i="10"/>
  <c r="K355" i="10"/>
  <c r="J355" i="10"/>
  <c r="I355" i="10"/>
  <c r="H355" i="10"/>
  <c r="G355" i="10"/>
  <c r="K354" i="10"/>
  <c r="J354" i="10"/>
  <c r="I354" i="10"/>
  <c r="H354" i="10"/>
  <c r="G354" i="10"/>
  <c r="K353" i="10"/>
  <c r="J353" i="10"/>
  <c r="I353" i="10"/>
  <c r="H353" i="10"/>
  <c r="G353" i="10"/>
  <c r="K352" i="10"/>
  <c r="J352" i="10"/>
  <c r="I352" i="10"/>
  <c r="H352" i="10"/>
  <c r="G352" i="10"/>
  <c r="K351" i="10"/>
  <c r="J351" i="10"/>
  <c r="I351" i="10"/>
  <c r="H351" i="10"/>
  <c r="G351" i="10"/>
  <c r="K350" i="10"/>
  <c r="J350" i="10"/>
  <c r="I350" i="10"/>
  <c r="H350" i="10"/>
  <c r="G350" i="10"/>
  <c r="K349" i="10"/>
  <c r="J349" i="10"/>
  <c r="I349" i="10"/>
  <c r="H349" i="10"/>
  <c r="G349" i="10"/>
  <c r="K348" i="10"/>
  <c r="J348" i="10"/>
  <c r="I348" i="10"/>
  <c r="H348" i="10"/>
  <c r="G348" i="10"/>
  <c r="K347" i="10"/>
  <c r="J347" i="10"/>
  <c r="I347" i="10"/>
  <c r="H347" i="10"/>
  <c r="G347" i="10"/>
  <c r="K346" i="10"/>
  <c r="J346" i="10"/>
  <c r="I346" i="10"/>
  <c r="H346" i="10"/>
  <c r="G346" i="10"/>
  <c r="K345" i="10"/>
  <c r="J345" i="10"/>
  <c r="I345" i="10"/>
  <c r="H345" i="10"/>
  <c r="G345" i="10"/>
  <c r="K344" i="10"/>
  <c r="J344" i="10"/>
  <c r="I344" i="10"/>
  <c r="H344" i="10"/>
  <c r="G344" i="10"/>
  <c r="K343" i="10"/>
  <c r="J343" i="10"/>
  <c r="I343" i="10"/>
  <c r="H343" i="10"/>
  <c r="G343" i="10"/>
  <c r="K342" i="10"/>
  <c r="J342" i="10"/>
  <c r="I342" i="10"/>
  <c r="H342" i="10"/>
  <c r="G342" i="10"/>
  <c r="K341" i="10"/>
  <c r="J341" i="10"/>
  <c r="I341" i="10"/>
  <c r="H341" i="10"/>
  <c r="G341" i="10"/>
  <c r="K340" i="10"/>
  <c r="J340" i="10"/>
  <c r="I340" i="10"/>
  <c r="H340" i="10"/>
  <c r="G340" i="10"/>
  <c r="K339" i="10"/>
  <c r="J339" i="10"/>
  <c r="I339" i="10"/>
  <c r="H339" i="10"/>
  <c r="G339" i="10"/>
  <c r="K338" i="10"/>
  <c r="J338" i="10"/>
  <c r="I338" i="10"/>
  <c r="H338" i="10"/>
  <c r="G338" i="10"/>
  <c r="K337" i="10"/>
  <c r="J337" i="10"/>
  <c r="I337" i="10"/>
  <c r="H337" i="10"/>
  <c r="G337" i="10"/>
  <c r="K336" i="10"/>
  <c r="J336" i="10"/>
  <c r="I336" i="10"/>
  <c r="H336" i="10"/>
  <c r="G336" i="10"/>
  <c r="K335" i="10"/>
  <c r="J335" i="10"/>
  <c r="I335" i="10"/>
  <c r="H335" i="10"/>
  <c r="G335" i="10"/>
  <c r="K334" i="10"/>
  <c r="J334" i="10"/>
  <c r="I334" i="10"/>
  <c r="H334" i="10"/>
  <c r="G334" i="10"/>
  <c r="K333" i="10"/>
  <c r="J333" i="10"/>
  <c r="I333" i="10"/>
  <c r="H333" i="10"/>
  <c r="G333" i="10"/>
  <c r="K332" i="10"/>
  <c r="J332" i="10"/>
  <c r="I332" i="10"/>
  <c r="H332" i="10"/>
  <c r="G332" i="10"/>
  <c r="K331" i="10"/>
  <c r="J331" i="10"/>
  <c r="I331" i="10"/>
  <c r="H331" i="10"/>
  <c r="G331" i="10"/>
  <c r="K330" i="10"/>
  <c r="J330" i="10"/>
  <c r="I330" i="10"/>
  <c r="H330" i="10"/>
  <c r="G330" i="10"/>
  <c r="K329" i="10"/>
  <c r="J329" i="10"/>
  <c r="I329" i="10"/>
  <c r="H329" i="10"/>
  <c r="G329" i="10"/>
  <c r="K328" i="10"/>
  <c r="J328" i="10"/>
  <c r="I328" i="10"/>
  <c r="H328" i="10"/>
  <c r="G328" i="10"/>
  <c r="K327" i="10"/>
  <c r="J327" i="10"/>
  <c r="I327" i="10"/>
  <c r="H327" i="10"/>
  <c r="G327" i="10"/>
  <c r="K326" i="10"/>
  <c r="J326" i="10"/>
  <c r="I326" i="10"/>
  <c r="H326" i="10"/>
  <c r="G326" i="10"/>
  <c r="K325" i="10"/>
  <c r="J325" i="10"/>
  <c r="I325" i="10"/>
  <c r="H325" i="10"/>
  <c r="G325" i="10"/>
  <c r="K324" i="10"/>
  <c r="J324" i="10"/>
  <c r="I324" i="10"/>
  <c r="H324" i="10"/>
  <c r="G324" i="10"/>
  <c r="K323" i="10"/>
  <c r="J323" i="10"/>
  <c r="I323" i="10"/>
  <c r="H323" i="10"/>
  <c r="G323" i="10"/>
  <c r="K322" i="10"/>
  <c r="J322" i="10"/>
  <c r="I322" i="10"/>
  <c r="H322" i="10"/>
  <c r="G322" i="10"/>
  <c r="K321" i="10"/>
  <c r="J321" i="10"/>
  <c r="I321" i="10"/>
  <c r="H321" i="10"/>
  <c r="G321" i="10"/>
  <c r="K320" i="10"/>
  <c r="J320" i="10"/>
  <c r="I320" i="10"/>
  <c r="H320" i="10"/>
  <c r="G320" i="10"/>
  <c r="K319" i="10"/>
  <c r="J319" i="10"/>
  <c r="I319" i="10"/>
  <c r="H319" i="10"/>
  <c r="G319" i="10"/>
  <c r="K318" i="10"/>
  <c r="J318" i="10"/>
  <c r="I318" i="10"/>
  <c r="H318" i="10"/>
  <c r="G318" i="10"/>
  <c r="K317" i="10"/>
  <c r="J317" i="10"/>
  <c r="I317" i="10"/>
  <c r="H317" i="10"/>
  <c r="G317" i="10"/>
  <c r="K316" i="10"/>
  <c r="J316" i="10"/>
  <c r="I316" i="10"/>
  <c r="H316" i="10"/>
  <c r="G316" i="10"/>
  <c r="K315" i="10"/>
  <c r="J315" i="10"/>
  <c r="I315" i="10"/>
  <c r="H315" i="10"/>
  <c r="G315" i="10"/>
  <c r="K314" i="10"/>
  <c r="J314" i="10"/>
  <c r="I314" i="10"/>
  <c r="H314" i="10"/>
  <c r="G314" i="10"/>
  <c r="K313" i="10"/>
  <c r="J313" i="10"/>
  <c r="I313" i="10"/>
  <c r="H313" i="10"/>
  <c r="G313" i="10"/>
  <c r="K312" i="10"/>
  <c r="J312" i="10"/>
  <c r="I312" i="10"/>
  <c r="H312" i="10"/>
  <c r="G312" i="10"/>
  <c r="K311" i="10"/>
  <c r="J311" i="10"/>
  <c r="I311" i="10"/>
  <c r="H311" i="10"/>
  <c r="G311" i="10"/>
  <c r="K310" i="10"/>
  <c r="J310" i="10"/>
  <c r="I310" i="10"/>
  <c r="H310" i="10"/>
  <c r="G310" i="10"/>
  <c r="K309" i="10"/>
  <c r="J309" i="10"/>
  <c r="I309" i="10"/>
  <c r="H309" i="10"/>
  <c r="G309" i="10"/>
  <c r="K308" i="10"/>
  <c r="J308" i="10"/>
  <c r="I308" i="10"/>
  <c r="H308" i="10"/>
  <c r="G308" i="10"/>
  <c r="K307" i="10"/>
  <c r="J307" i="10"/>
  <c r="I307" i="10"/>
  <c r="H307" i="10"/>
  <c r="G307" i="10"/>
  <c r="K306" i="10"/>
  <c r="J306" i="10"/>
  <c r="I306" i="10"/>
  <c r="H306" i="10"/>
  <c r="G306" i="10"/>
  <c r="K305" i="10"/>
  <c r="J305" i="10"/>
  <c r="I305" i="10"/>
  <c r="H305" i="10"/>
  <c r="G305" i="10"/>
  <c r="K304" i="10"/>
  <c r="J304" i="10"/>
  <c r="I304" i="10"/>
  <c r="H304" i="10"/>
  <c r="G304" i="10"/>
  <c r="K303" i="10"/>
  <c r="J303" i="10"/>
  <c r="I303" i="10"/>
  <c r="H303" i="10"/>
  <c r="G303" i="10"/>
  <c r="K302" i="10"/>
  <c r="J302" i="10"/>
  <c r="I302" i="10"/>
  <c r="H302" i="10"/>
  <c r="G302" i="10"/>
  <c r="K301" i="10"/>
  <c r="J301" i="10"/>
  <c r="I301" i="10"/>
  <c r="H301" i="10"/>
  <c r="G301" i="10"/>
  <c r="K300" i="10"/>
  <c r="J300" i="10"/>
  <c r="I300" i="10"/>
  <c r="H300" i="10"/>
  <c r="G300" i="10"/>
  <c r="K299" i="10"/>
  <c r="J299" i="10"/>
  <c r="I299" i="10"/>
  <c r="H299" i="10"/>
  <c r="G299" i="10"/>
  <c r="K298" i="10"/>
  <c r="J298" i="10"/>
  <c r="I298" i="10"/>
  <c r="H298" i="10"/>
  <c r="G298" i="10"/>
  <c r="K297" i="10"/>
  <c r="J297" i="10"/>
  <c r="I297" i="10"/>
  <c r="H297" i="10"/>
  <c r="G297" i="10"/>
  <c r="K296" i="10"/>
  <c r="J296" i="10"/>
  <c r="I296" i="10"/>
  <c r="H296" i="10"/>
  <c r="G296" i="10"/>
  <c r="K295" i="10"/>
  <c r="J295" i="10"/>
  <c r="I295" i="10"/>
  <c r="H295" i="10"/>
  <c r="G295" i="10"/>
  <c r="K294" i="10"/>
  <c r="J294" i="10"/>
  <c r="I294" i="10"/>
  <c r="H294" i="10"/>
  <c r="G294" i="10"/>
  <c r="K293" i="10"/>
  <c r="J293" i="10"/>
  <c r="I293" i="10"/>
  <c r="H293" i="10"/>
  <c r="G293" i="10"/>
  <c r="K292" i="10"/>
  <c r="J292" i="10"/>
  <c r="I292" i="10"/>
  <c r="H292" i="10"/>
  <c r="G292" i="10"/>
  <c r="K291" i="10"/>
  <c r="J291" i="10"/>
  <c r="I291" i="10"/>
  <c r="H291" i="10"/>
  <c r="G291" i="10"/>
  <c r="K290" i="10"/>
  <c r="J290" i="10"/>
  <c r="I290" i="10"/>
  <c r="H290" i="10"/>
  <c r="G290" i="10"/>
  <c r="K289" i="10"/>
  <c r="J289" i="10"/>
  <c r="I289" i="10"/>
  <c r="H289" i="10"/>
  <c r="G289" i="10"/>
  <c r="K288" i="10"/>
  <c r="J288" i="10"/>
  <c r="I288" i="10"/>
  <c r="H288" i="10"/>
  <c r="G288" i="10"/>
  <c r="K287" i="10"/>
  <c r="J287" i="10"/>
  <c r="I287" i="10"/>
  <c r="H287" i="10"/>
  <c r="G287" i="10"/>
  <c r="K286" i="10"/>
  <c r="J286" i="10"/>
  <c r="I286" i="10"/>
  <c r="H286" i="10"/>
  <c r="G286" i="10"/>
  <c r="K285" i="10"/>
  <c r="J285" i="10"/>
  <c r="I285" i="10"/>
  <c r="H285" i="10"/>
  <c r="G285" i="10"/>
  <c r="K284" i="10"/>
  <c r="J284" i="10"/>
  <c r="I284" i="10"/>
  <c r="H284" i="10"/>
  <c r="G284" i="10"/>
  <c r="K283" i="10"/>
  <c r="J283" i="10"/>
  <c r="I283" i="10"/>
  <c r="H283" i="10"/>
  <c r="G283" i="10"/>
  <c r="K282" i="10"/>
  <c r="J282" i="10"/>
  <c r="I282" i="10"/>
  <c r="H282" i="10"/>
  <c r="G282" i="10"/>
  <c r="K281" i="10"/>
  <c r="J281" i="10"/>
  <c r="I281" i="10"/>
  <c r="H281" i="10"/>
  <c r="G281" i="10"/>
  <c r="K280" i="10"/>
  <c r="J280" i="10"/>
  <c r="I280" i="10"/>
  <c r="H280" i="10"/>
  <c r="G280" i="10"/>
  <c r="K279" i="10"/>
  <c r="J279" i="10"/>
  <c r="I279" i="10"/>
  <c r="H279" i="10"/>
  <c r="G279" i="10"/>
  <c r="K278" i="10"/>
  <c r="J278" i="10"/>
  <c r="I278" i="10"/>
  <c r="H278" i="10"/>
  <c r="G278" i="10"/>
  <c r="K277" i="10"/>
  <c r="J277" i="10"/>
  <c r="I277" i="10"/>
  <c r="H277" i="10"/>
  <c r="G277" i="10"/>
  <c r="K276" i="10"/>
  <c r="J276" i="10"/>
  <c r="I276" i="10"/>
  <c r="H276" i="10"/>
  <c r="G276" i="10"/>
  <c r="K275" i="10"/>
  <c r="J275" i="10"/>
  <c r="I275" i="10"/>
  <c r="H275" i="10"/>
  <c r="G275" i="10"/>
  <c r="K274" i="10"/>
  <c r="J274" i="10"/>
  <c r="I274" i="10"/>
  <c r="H274" i="10"/>
  <c r="G274" i="10"/>
  <c r="K273" i="10"/>
  <c r="J273" i="10"/>
  <c r="I273" i="10"/>
  <c r="H273" i="10"/>
  <c r="G273" i="10"/>
  <c r="K272" i="10"/>
  <c r="J272" i="10"/>
  <c r="I272" i="10"/>
  <c r="H272" i="10"/>
  <c r="G272" i="10"/>
  <c r="K271" i="10"/>
  <c r="J271" i="10"/>
  <c r="I271" i="10"/>
  <c r="H271" i="10"/>
  <c r="G271" i="10"/>
  <c r="K270" i="10"/>
  <c r="J270" i="10"/>
  <c r="I270" i="10"/>
  <c r="H270" i="10"/>
  <c r="G270" i="10"/>
  <c r="K269" i="10"/>
  <c r="J269" i="10"/>
  <c r="I269" i="10"/>
  <c r="H269" i="10"/>
  <c r="G269" i="10"/>
  <c r="K268" i="10"/>
  <c r="J268" i="10"/>
  <c r="I268" i="10"/>
  <c r="H268" i="10"/>
  <c r="G268" i="10"/>
  <c r="K267" i="10"/>
  <c r="J267" i="10"/>
  <c r="I267" i="10"/>
  <c r="H267" i="10"/>
  <c r="G267" i="10"/>
  <c r="K266" i="10"/>
  <c r="J266" i="10"/>
  <c r="I266" i="10"/>
  <c r="H266" i="10"/>
  <c r="G266" i="10"/>
  <c r="K265" i="10"/>
  <c r="J265" i="10"/>
  <c r="I265" i="10"/>
  <c r="H265" i="10"/>
  <c r="G265" i="10"/>
  <c r="K264" i="10"/>
  <c r="J264" i="10"/>
  <c r="I264" i="10"/>
  <c r="H264" i="10"/>
  <c r="G264" i="10"/>
  <c r="K263" i="10"/>
  <c r="J263" i="10"/>
  <c r="I263" i="10"/>
  <c r="H263" i="10"/>
  <c r="G263" i="10"/>
  <c r="K262" i="10"/>
  <c r="J262" i="10"/>
  <c r="I262" i="10"/>
  <c r="H262" i="10"/>
  <c r="G262" i="10"/>
  <c r="K261" i="10"/>
  <c r="J261" i="10"/>
  <c r="I261" i="10"/>
  <c r="H261" i="10"/>
  <c r="G261" i="10"/>
  <c r="K260" i="10"/>
  <c r="J260" i="10"/>
  <c r="I260" i="10"/>
  <c r="H260" i="10"/>
  <c r="G260" i="10"/>
  <c r="K259" i="10"/>
  <c r="J259" i="10"/>
  <c r="I259" i="10"/>
  <c r="H259" i="10"/>
  <c r="G259" i="10"/>
  <c r="K258" i="10"/>
  <c r="J258" i="10"/>
  <c r="I258" i="10"/>
  <c r="H258" i="10"/>
  <c r="G258" i="10"/>
  <c r="K257" i="10"/>
  <c r="J257" i="10"/>
  <c r="I257" i="10"/>
  <c r="H257" i="10"/>
  <c r="G257" i="10"/>
  <c r="K256" i="10"/>
  <c r="J256" i="10"/>
  <c r="I256" i="10"/>
  <c r="H256" i="10"/>
  <c r="G256" i="10"/>
  <c r="K255" i="10"/>
  <c r="J255" i="10"/>
  <c r="I255" i="10"/>
  <c r="H255" i="10"/>
  <c r="G255" i="10"/>
  <c r="K254" i="10"/>
  <c r="J254" i="10"/>
  <c r="I254" i="10"/>
  <c r="H254" i="10"/>
  <c r="G254" i="10"/>
  <c r="K253" i="10"/>
  <c r="J253" i="10"/>
  <c r="I253" i="10"/>
  <c r="H253" i="10"/>
  <c r="G253" i="10"/>
  <c r="K252" i="10"/>
  <c r="J252" i="10"/>
  <c r="I252" i="10"/>
  <c r="H252" i="10"/>
  <c r="G252" i="10"/>
  <c r="K251" i="10"/>
  <c r="J251" i="10"/>
  <c r="I251" i="10"/>
  <c r="H251" i="10"/>
  <c r="G251" i="10"/>
  <c r="K250" i="10"/>
  <c r="J250" i="10"/>
  <c r="I250" i="10"/>
  <c r="H250" i="10"/>
  <c r="G250" i="10"/>
  <c r="K249" i="10"/>
  <c r="J249" i="10"/>
  <c r="I249" i="10"/>
  <c r="H249" i="10"/>
  <c r="G249" i="10"/>
  <c r="K248" i="10"/>
  <c r="J248" i="10"/>
  <c r="I248" i="10"/>
  <c r="H248" i="10"/>
  <c r="G248" i="10"/>
  <c r="K247" i="10"/>
  <c r="J247" i="10"/>
  <c r="I247" i="10"/>
  <c r="H247" i="10"/>
  <c r="G247" i="10"/>
  <c r="K246" i="10"/>
  <c r="J246" i="10"/>
  <c r="I246" i="10"/>
  <c r="H246" i="10"/>
  <c r="G246" i="10"/>
  <c r="K245" i="10"/>
  <c r="J245" i="10"/>
  <c r="I245" i="10"/>
  <c r="H245" i="10"/>
  <c r="G245" i="10"/>
  <c r="K244" i="10"/>
  <c r="J244" i="10"/>
  <c r="I244" i="10"/>
  <c r="H244" i="10"/>
  <c r="G244" i="10"/>
  <c r="K243" i="10"/>
  <c r="J243" i="10"/>
  <c r="I243" i="10"/>
  <c r="H243" i="10"/>
  <c r="G243" i="10"/>
  <c r="K242" i="10"/>
  <c r="J242" i="10"/>
  <c r="I242" i="10"/>
  <c r="H242" i="10"/>
  <c r="G242" i="10"/>
  <c r="K241" i="10"/>
  <c r="J241" i="10"/>
  <c r="I241" i="10"/>
  <c r="H241" i="10"/>
  <c r="G241" i="10"/>
  <c r="K240" i="10"/>
  <c r="J240" i="10"/>
  <c r="I240" i="10"/>
  <c r="H240" i="10"/>
  <c r="G240" i="10"/>
  <c r="K239" i="10"/>
  <c r="J239" i="10"/>
  <c r="I239" i="10"/>
  <c r="H239" i="10"/>
  <c r="G239" i="10"/>
  <c r="K238" i="10"/>
  <c r="J238" i="10"/>
  <c r="I238" i="10"/>
  <c r="H238" i="10"/>
  <c r="G238" i="10"/>
  <c r="K237" i="10"/>
  <c r="J237" i="10"/>
  <c r="I237" i="10"/>
  <c r="H237" i="10"/>
  <c r="G237" i="10"/>
  <c r="K236" i="10"/>
  <c r="J236" i="10"/>
  <c r="I236" i="10"/>
  <c r="H236" i="10"/>
  <c r="G236" i="10"/>
  <c r="K235" i="10"/>
  <c r="J235" i="10"/>
  <c r="I235" i="10"/>
  <c r="H235" i="10"/>
  <c r="G235" i="10"/>
  <c r="K234" i="10"/>
  <c r="J234" i="10"/>
  <c r="I234" i="10"/>
  <c r="H234" i="10"/>
  <c r="G234" i="10"/>
  <c r="K233" i="10"/>
  <c r="J233" i="10"/>
  <c r="I233" i="10"/>
  <c r="H233" i="10"/>
  <c r="G233" i="10"/>
  <c r="K232" i="10"/>
  <c r="J232" i="10"/>
  <c r="I232" i="10"/>
  <c r="H232" i="10"/>
  <c r="G232" i="10"/>
  <c r="K231" i="10"/>
  <c r="J231" i="10"/>
  <c r="I231" i="10"/>
  <c r="H231" i="10"/>
  <c r="G231" i="10"/>
  <c r="K230" i="10"/>
  <c r="J230" i="10"/>
  <c r="I230" i="10"/>
  <c r="H230" i="10"/>
  <c r="G230" i="10"/>
  <c r="K229" i="10"/>
  <c r="J229" i="10"/>
  <c r="I229" i="10"/>
  <c r="H229" i="10"/>
  <c r="G229" i="10"/>
  <c r="K228" i="10"/>
  <c r="J228" i="10"/>
  <c r="I228" i="10"/>
  <c r="H228" i="10"/>
  <c r="G228" i="10"/>
  <c r="K227" i="10"/>
  <c r="J227" i="10"/>
  <c r="I227" i="10"/>
  <c r="H227" i="10"/>
  <c r="G227" i="10"/>
  <c r="K226" i="10"/>
  <c r="J226" i="10"/>
  <c r="I226" i="10"/>
  <c r="H226" i="10"/>
  <c r="G226" i="10"/>
  <c r="K225" i="10"/>
  <c r="J225" i="10"/>
  <c r="I225" i="10"/>
  <c r="H225" i="10"/>
  <c r="G225" i="10"/>
  <c r="K224" i="10"/>
  <c r="J224" i="10"/>
  <c r="I224" i="10"/>
  <c r="H224" i="10"/>
  <c r="G224" i="10"/>
  <c r="K223" i="10"/>
  <c r="J223" i="10"/>
  <c r="I223" i="10"/>
  <c r="H223" i="10"/>
  <c r="G223" i="10"/>
  <c r="K222" i="10"/>
  <c r="J222" i="10"/>
  <c r="I222" i="10"/>
  <c r="H222" i="10"/>
  <c r="G222" i="10"/>
  <c r="K221" i="10"/>
  <c r="J221" i="10"/>
  <c r="I221" i="10"/>
  <c r="H221" i="10"/>
  <c r="G221" i="10"/>
  <c r="K220" i="10"/>
  <c r="J220" i="10"/>
  <c r="I220" i="10"/>
  <c r="H220" i="10"/>
  <c r="G220" i="10"/>
  <c r="K219" i="10"/>
  <c r="J219" i="10"/>
  <c r="I219" i="10"/>
  <c r="H219" i="10"/>
  <c r="G219" i="10"/>
  <c r="K218" i="10"/>
  <c r="J218" i="10"/>
  <c r="I218" i="10"/>
  <c r="H218" i="10"/>
  <c r="G218" i="10"/>
  <c r="K217" i="10"/>
  <c r="J217" i="10"/>
  <c r="I217" i="10"/>
  <c r="H217" i="10"/>
  <c r="G217" i="10"/>
  <c r="K216" i="10"/>
  <c r="J216" i="10"/>
  <c r="I216" i="10"/>
  <c r="H216" i="10"/>
  <c r="G216" i="10"/>
  <c r="K215" i="10"/>
  <c r="J215" i="10"/>
  <c r="I215" i="10"/>
  <c r="H215" i="10"/>
  <c r="G215" i="10"/>
  <c r="K214" i="10"/>
  <c r="J214" i="10"/>
  <c r="I214" i="10"/>
  <c r="H214" i="10"/>
  <c r="G214" i="10"/>
  <c r="K213" i="10"/>
  <c r="J213" i="10"/>
  <c r="I213" i="10"/>
  <c r="H213" i="10"/>
  <c r="G213" i="10"/>
  <c r="K212" i="10"/>
  <c r="J212" i="10"/>
  <c r="I212" i="10"/>
  <c r="H212" i="10"/>
  <c r="G212" i="10"/>
  <c r="K211" i="10"/>
  <c r="J211" i="10"/>
  <c r="I211" i="10"/>
  <c r="H211" i="10"/>
  <c r="G211" i="10"/>
  <c r="K210" i="10"/>
  <c r="J210" i="10"/>
  <c r="I210" i="10"/>
  <c r="H210" i="10"/>
  <c r="G210" i="10"/>
  <c r="K209" i="10"/>
  <c r="J209" i="10"/>
  <c r="I209" i="10"/>
  <c r="H209" i="10"/>
  <c r="G209" i="10"/>
  <c r="K208" i="10"/>
  <c r="J208" i="10"/>
  <c r="I208" i="10"/>
  <c r="H208" i="10"/>
  <c r="G208" i="10"/>
  <c r="K207" i="10"/>
  <c r="J207" i="10"/>
  <c r="I207" i="10"/>
  <c r="H207" i="10"/>
  <c r="G207" i="10"/>
  <c r="K206" i="10"/>
  <c r="J206" i="10"/>
  <c r="I206" i="10"/>
  <c r="H206" i="10"/>
  <c r="G206" i="10"/>
  <c r="K205" i="10"/>
  <c r="J205" i="10"/>
  <c r="I205" i="10"/>
  <c r="H205" i="10"/>
  <c r="G205" i="10"/>
  <c r="K204" i="10"/>
  <c r="J204" i="10"/>
  <c r="I204" i="10"/>
  <c r="H204" i="10"/>
  <c r="G204" i="10"/>
  <c r="K203" i="10"/>
  <c r="J203" i="10"/>
  <c r="I203" i="10"/>
  <c r="H203" i="10"/>
  <c r="G203" i="10"/>
  <c r="K202" i="10"/>
  <c r="J202" i="10"/>
  <c r="I202" i="10"/>
  <c r="H202" i="10"/>
  <c r="G202" i="10"/>
  <c r="K201" i="10"/>
  <c r="J201" i="10"/>
  <c r="I201" i="10"/>
  <c r="H201" i="10"/>
  <c r="G201" i="10"/>
  <c r="K200" i="10"/>
  <c r="J200" i="10"/>
  <c r="I200" i="10"/>
  <c r="H200" i="10"/>
  <c r="G200" i="10"/>
  <c r="K199" i="10"/>
  <c r="J199" i="10"/>
  <c r="I199" i="10"/>
  <c r="H199" i="10"/>
  <c r="G199" i="10"/>
  <c r="K198" i="10"/>
  <c r="J198" i="10"/>
  <c r="I198" i="10"/>
  <c r="H198" i="10"/>
  <c r="G198" i="10"/>
  <c r="K197" i="10"/>
  <c r="J197" i="10"/>
  <c r="I197" i="10"/>
  <c r="H197" i="10"/>
  <c r="G197" i="10"/>
  <c r="K196" i="10"/>
  <c r="J196" i="10"/>
  <c r="I196" i="10"/>
  <c r="H196" i="10"/>
  <c r="G196" i="10"/>
  <c r="K195" i="10"/>
  <c r="J195" i="10"/>
  <c r="I195" i="10"/>
  <c r="H195" i="10"/>
  <c r="G195" i="10"/>
  <c r="K194" i="10"/>
  <c r="J194" i="10"/>
  <c r="I194" i="10"/>
  <c r="H194" i="10"/>
  <c r="G194" i="10"/>
  <c r="K193" i="10"/>
  <c r="J193" i="10"/>
  <c r="I193" i="10"/>
  <c r="H193" i="10"/>
  <c r="G193" i="10"/>
  <c r="K192" i="10"/>
  <c r="J192" i="10"/>
  <c r="I192" i="10"/>
  <c r="H192" i="10"/>
  <c r="G192" i="10"/>
  <c r="K191" i="10"/>
  <c r="J191" i="10"/>
  <c r="I191" i="10"/>
  <c r="H191" i="10"/>
  <c r="G191" i="10"/>
  <c r="K190" i="10"/>
  <c r="J190" i="10"/>
  <c r="I190" i="10"/>
  <c r="H190" i="10"/>
  <c r="G190" i="10"/>
  <c r="K189" i="10"/>
  <c r="J189" i="10"/>
  <c r="I189" i="10"/>
  <c r="H189" i="10"/>
  <c r="G189" i="10"/>
  <c r="K188" i="10"/>
  <c r="J188" i="10"/>
  <c r="I188" i="10"/>
  <c r="H188" i="10"/>
  <c r="G188" i="10"/>
  <c r="K187" i="10"/>
  <c r="J187" i="10"/>
  <c r="I187" i="10"/>
  <c r="H187" i="10"/>
  <c r="G187" i="10"/>
  <c r="K186" i="10"/>
  <c r="J186" i="10"/>
  <c r="I186" i="10"/>
  <c r="H186" i="10"/>
  <c r="G186" i="10"/>
  <c r="K185" i="10"/>
  <c r="J185" i="10"/>
  <c r="I185" i="10"/>
  <c r="H185" i="10"/>
  <c r="G185" i="10"/>
  <c r="K184" i="10"/>
  <c r="J184" i="10"/>
  <c r="I184" i="10"/>
  <c r="H184" i="10"/>
  <c r="G184" i="10"/>
  <c r="K183" i="10"/>
  <c r="J183" i="10"/>
  <c r="I183" i="10"/>
  <c r="H183" i="10"/>
  <c r="G183" i="10"/>
  <c r="K182" i="10"/>
  <c r="J182" i="10"/>
  <c r="I182" i="10"/>
  <c r="H182" i="10"/>
  <c r="G182" i="10"/>
  <c r="K181" i="10"/>
  <c r="J181" i="10"/>
  <c r="I181" i="10"/>
  <c r="H181" i="10"/>
  <c r="G181" i="10"/>
  <c r="K180" i="10"/>
  <c r="J180" i="10"/>
  <c r="I180" i="10"/>
  <c r="H180" i="10"/>
  <c r="G180" i="10"/>
  <c r="K179" i="10"/>
  <c r="J179" i="10"/>
  <c r="I179" i="10"/>
  <c r="H179" i="10"/>
  <c r="G179" i="10"/>
  <c r="K178" i="10"/>
  <c r="J178" i="10"/>
  <c r="I178" i="10"/>
  <c r="H178" i="10"/>
  <c r="G178" i="10"/>
  <c r="K177" i="10"/>
  <c r="J177" i="10"/>
  <c r="I177" i="10"/>
  <c r="H177" i="10"/>
  <c r="G177" i="10"/>
  <c r="K176" i="10"/>
  <c r="J176" i="10"/>
  <c r="I176" i="10"/>
  <c r="H176" i="10"/>
  <c r="G176" i="10"/>
  <c r="K175" i="10"/>
  <c r="J175" i="10"/>
  <c r="I175" i="10"/>
  <c r="H175" i="10"/>
  <c r="G175" i="10"/>
  <c r="K174" i="10"/>
  <c r="J174" i="10"/>
  <c r="I174" i="10"/>
  <c r="H174" i="10"/>
  <c r="G174" i="10"/>
  <c r="K173" i="10"/>
  <c r="J173" i="10"/>
  <c r="I173" i="10"/>
  <c r="H173" i="10"/>
  <c r="G173" i="10"/>
  <c r="K172" i="10"/>
  <c r="J172" i="10"/>
  <c r="I172" i="10"/>
  <c r="H172" i="10"/>
  <c r="G172" i="10"/>
  <c r="K171" i="10"/>
  <c r="J171" i="10"/>
  <c r="I171" i="10"/>
  <c r="H171" i="10"/>
  <c r="G171" i="10"/>
  <c r="K170" i="10"/>
  <c r="J170" i="10"/>
  <c r="I170" i="10"/>
  <c r="H170" i="10"/>
  <c r="G170" i="10"/>
  <c r="K169" i="10"/>
  <c r="J169" i="10"/>
  <c r="I169" i="10"/>
  <c r="H169" i="10"/>
  <c r="G169" i="10"/>
  <c r="K168" i="10"/>
  <c r="J168" i="10"/>
  <c r="I168" i="10"/>
  <c r="H168" i="10"/>
  <c r="G168" i="10"/>
  <c r="K167" i="10"/>
  <c r="J167" i="10"/>
  <c r="I167" i="10"/>
  <c r="H167" i="10"/>
  <c r="G167" i="10"/>
  <c r="K166" i="10"/>
  <c r="J166" i="10"/>
  <c r="I166" i="10"/>
  <c r="H166" i="10"/>
  <c r="G166" i="10"/>
  <c r="K165" i="10"/>
  <c r="J165" i="10"/>
  <c r="I165" i="10"/>
  <c r="H165" i="10"/>
  <c r="G165" i="10"/>
  <c r="K164" i="10"/>
  <c r="J164" i="10"/>
  <c r="I164" i="10"/>
  <c r="H164" i="10"/>
  <c r="G164" i="10"/>
  <c r="K163" i="10"/>
  <c r="J163" i="10"/>
  <c r="I163" i="10"/>
  <c r="H163" i="10"/>
  <c r="G163" i="10"/>
  <c r="K162" i="10"/>
  <c r="J162" i="10"/>
  <c r="I162" i="10"/>
  <c r="H162" i="10"/>
  <c r="G162" i="10"/>
  <c r="K161" i="10"/>
  <c r="J161" i="10"/>
  <c r="I161" i="10"/>
  <c r="H161" i="10"/>
  <c r="G161" i="10"/>
  <c r="K160" i="10"/>
  <c r="J160" i="10"/>
  <c r="I160" i="10"/>
  <c r="H160" i="10"/>
  <c r="G160" i="10"/>
  <c r="K159" i="10"/>
  <c r="J159" i="10"/>
  <c r="I159" i="10"/>
  <c r="H159" i="10"/>
  <c r="G159" i="10"/>
  <c r="K158" i="10"/>
  <c r="J158" i="10"/>
  <c r="I158" i="10"/>
  <c r="H158" i="10"/>
  <c r="G158" i="10"/>
  <c r="K157" i="10"/>
  <c r="J157" i="10"/>
  <c r="I157" i="10"/>
  <c r="H157" i="10"/>
  <c r="G157" i="10"/>
  <c r="K156" i="10"/>
  <c r="J156" i="10"/>
  <c r="I156" i="10"/>
  <c r="H156" i="10"/>
  <c r="G156" i="10"/>
  <c r="K155" i="10"/>
  <c r="J155" i="10"/>
  <c r="I155" i="10"/>
  <c r="H155" i="10"/>
  <c r="G155" i="10"/>
  <c r="K154" i="10"/>
  <c r="J154" i="10"/>
  <c r="I154" i="10"/>
  <c r="H154" i="10"/>
  <c r="G154" i="10"/>
  <c r="K153" i="10"/>
  <c r="J153" i="10"/>
  <c r="I153" i="10"/>
  <c r="H153" i="10"/>
  <c r="G153" i="10"/>
  <c r="K152" i="10"/>
  <c r="J152" i="10"/>
  <c r="I152" i="10"/>
  <c r="H152" i="10"/>
  <c r="G152" i="10"/>
  <c r="K151" i="10"/>
  <c r="J151" i="10"/>
  <c r="I151" i="10"/>
  <c r="H151" i="10"/>
  <c r="G151" i="10"/>
  <c r="K150" i="10"/>
  <c r="J150" i="10"/>
  <c r="I150" i="10"/>
  <c r="H150" i="10"/>
  <c r="G150" i="10"/>
  <c r="K149" i="10"/>
  <c r="J149" i="10"/>
  <c r="I149" i="10"/>
  <c r="H149" i="10"/>
  <c r="G149" i="10"/>
  <c r="K148" i="10"/>
  <c r="J148" i="10"/>
  <c r="I148" i="10"/>
  <c r="H148" i="10"/>
  <c r="G148" i="10"/>
  <c r="K147" i="10"/>
  <c r="J147" i="10"/>
  <c r="I147" i="10"/>
  <c r="H147" i="10"/>
  <c r="G147" i="10"/>
  <c r="K146" i="10"/>
  <c r="J146" i="10"/>
  <c r="I146" i="10"/>
  <c r="H146" i="10"/>
  <c r="G146" i="10"/>
  <c r="K145" i="10"/>
  <c r="J145" i="10"/>
  <c r="I145" i="10"/>
  <c r="H145" i="10"/>
  <c r="G145" i="10"/>
  <c r="K144" i="10"/>
  <c r="J144" i="10"/>
  <c r="I144" i="10"/>
  <c r="H144" i="10"/>
  <c r="G144" i="10"/>
  <c r="K143" i="10"/>
  <c r="J143" i="10"/>
  <c r="I143" i="10"/>
  <c r="H143" i="10"/>
  <c r="G143" i="10"/>
  <c r="K142" i="10"/>
  <c r="J142" i="10"/>
  <c r="I142" i="10"/>
  <c r="H142" i="10"/>
  <c r="G142" i="10"/>
  <c r="K141" i="10"/>
  <c r="J141" i="10"/>
  <c r="I141" i="10"/>
  <c r="H141" i="10"/>
  <c r="G141" i="10"/>
  <c r="K140" i="10"/>
  <c r="J140" i="10"/>
  <c r="I140" i="10"/>
  <c r="H140" i="10"/>
  <c r="G140" i="10"/>
  <c r="K139" i="10"/>
  <c r="J139" i="10"/>
  <c r="I139" i="10"/>
  <c r="H139" i="10"/>
  <c r="G139" i="10"/>
  <c r="K138" i="10"/>
  <c r="J138" i="10"/>
  <c r="I138" i="10"/>
  <c r="H138" i="10"/>
  <c r="G138" i="10"/>
  <c r="K137" i="10"/>
  <c r="J137" i="10"/>
  <c r="I137" i="10"/>
  <c r="H137" i="10"/>
  <c r="G137" i="10"/>
  <c r="K136" i="10"/>
  <c r="J136" i="10"/>
  <c r="I136" i="10"/>
  <c r="H136" i="10"/>
  <c r="G136" i="10"/>
  <c r="K135" i="10"/>
  <c r="J135" i="10"/>
  <c r="I135" i="10"/>
  <c r="H135" i="10"/>
  <c r="G135" i="10"/>
  <c r="K134" i="10"/>
  <c r="J134" i="10"/>
  <c r="I134" i="10"/>
  <c r="H134" i="10"/>
  <c r="G134" i="10"/>
  <c r="K133" i="10"/>
  <c r="J133" i="10"/>
  <c r="I133" i="10"/>
  <c r="H133" i="10"/>
  <c r="G133" i="10"/>
  <c r="K132" i="10"/>
  <c r="J132" i="10"/>
  <c r="I132" i="10"/>
  <c r="H132" i="10"/>
  <c r="G132" i="10"/>
  <c r="K131" i="10"/>
  <c r="J131" i="10"/>
  <c r="I131" i="10"/>
  <c r="H131" i="10"/>
  <c r="G131" i="10"/>
  <c r="K130" i="10"/>
  <c r="J130" i="10"/>
  <c r="I130" i="10"/>
  <c r="H130" i="10"/>
  <c r="G130" i="10"/>
  <c r="K129" i="10"/>
  <c r="J129" i="10"/>
  <c r="I129" i="10"/>
  <c r="H129" i="10"/>
  <c r="G129" i="10"/>
  <c r="K128" i="10"/>
  <c r="J128" i="10"/>
  <c r="I128" i="10"/>
  <c r="H128" i="10"/>
  <c r="G128" i="10"/>
  <c r="K127" i="10"/>
  <c r="J127" i="10"/>
  <c r="I127" i="10"/>
  <c r="H127" i="10"/>
  <c r="G127" i="10"/>
  <c r="K126" i="10"/>
  <c r="J126" i="10"/>
  <c r="I126" i="10"/>
  <c r="H126" i="10"/>
  <c r="G126" i="10"/>
  <c r="K125" i="10"/>
  <c r="J125" i="10"/>
  <c r="I125" i="10"/>
  <c r="H125" i="10"/>
  <c r="G125" i="10"/>
  <c r="K124" i="10"/>
  <c r="J124" i="10"/>
  <c r="I124" i="10"/>
  <c r="H124" i="10"/>
  <c r="G124" i="10"/>
  <c r="K123" i="10"/>
  <c r="J123" i="10"/>
  <c r="I123" i="10"/>
  <c r="H123" i="10"/>
  <c r="G123" i="10"/>
  <c r="K122" i="10"/>
  <c r="J122" i="10"/>
  <c r="I122" i="10"/>
  <c r="H122" i="10"/>
  <c r="G122" i="10"/>
  <c r="K121" i="10"/>
  <c r="J121" i="10"/>
  <c r="I121" i="10"/>
  <c r="H121" i="10"/>
  <c r="G121" i="10"/>
  <c r="K120" i="10"/>
  <c r="J120" i="10"/>
  <c r="I120" i="10"/>
  <c r="H120" i="10"/>
  <c r="G120" i="10"/>
  <c r="K119" i="10"/>
  <c r="J119" i="10"/>
  <c r="I119" i="10"/>
  <c r="H119" i="10"/>
  <c r="G119" i="10"/>
  <c r="K118" i="10"/>
  <c r="J118" i="10"/>
  <c r="I118" i="10"/>
  <c r="H118" i="10"/>
  <c r="G118" i="10"/>
  <c r="K117" i="10"/>
  <c r="J117" i="10"/>
  <c r="I117" i="10"/>
  <c r="H117" i="10"/>
  <c r="G117" i="10"/>
  <c r="K116" i="10"/>
  <c r="J116" i="10"/>
  <c r="I116" i="10"/>
  <c r="H116" i="10"/>
  <c r="G116" i="10"/>
  <c r="K115" i="10"/>
  <c r="J115" i="10"/>
  <c r="I115" i="10"/>
  <c r="H115" i="10"/>
  <c r="G115" i="10"/>
  <c r="K114" i="10"/>
  <c r="J114" i="10"/>
  <c r="I114" i="10"/>
  <c r="H114" i="10"/>
  <c r="G114" i="10"/>
  <c r="K113" i="10"/>
  <c r="J113" i="10"/>
  <c r="I113" i="10"/>
  <c r="H113" i="10"/>
  <c r="G113" i="10"/>
  <c r="K112" i="10"/>
  <c r="J112" i="10"/>
  <c r="I112" i="10"/>
  <c r="H112" i="10"/>
  <c r="G112" i="10"/>
  <c r="K111" i="10"/>
  <c r="J111" i="10"/>
  <c r="I111" i="10"/>
  <c r="H111" i="10"/>
  <c r="G111" i="10"/>
  <c r="K110" i="10"/>
  <c r="J110" i="10"/>
  <c r="I110" i="10"/>
  <c r="H110" i="10"/>
  <c r="G110" i="10"/>
  <c r="K109" i="10"/>
  <c r="J109" i="10"/>
  <c r="I109" i="10"/>
  <c r="H109" i="10"/>
  <c r="G109" i="10"/>
  <c r="K108" i="10"/>
  <c r="J108" i="10"/>
  <c r="I108" i="10"/>
  <c r="H108" i="10"/>
  <c r="G108" i="10"/>
  <c r="K107" i="10"/>
  <c r="J107" i="10"/>
  <c r="I107" i="10"/>
  <c r="H107" i="10"/>
  <c r="G107" i="10"/>
  <c r="K106" i="10"/>
  <c r="J106" i="10"/>
  <c r="I106" i="10"/>
  <c r="H106" i="10"/>
  <c r="G106" i="10"/>
  <c r="K105" i="10"/>
  <c r="J105" i="10"/>
  <c r="I105" i="10"/>
  <c r="H105" i="10"/>
  <c r="G105" i="10"/>
  <c r="K104" i="10"/>
  <c r="J104" i="10"/>
  <c r="I104" i="10"/>
  <c r="H104" i="10"/>
  <c r="G104" i="10"/>
  <c r="K103" i="10"/>
  <c r="J103" i="10"/>
  <c r="I103" i="10"/>
  <c r="H103" i="10"/>
  <c r="G103" i="10"/>
  <c r="K102" i="10"/>
  <c r="J102" i="10"/>
  <c r="I102" i="10"/>
  <c r="H102" i="10"/>
  <c r="G102" i="10"/>
  <c r="K101" i="10"/>
  <c r="J101" i="10"/>
  <c r="I101" i="10"/>
  <c r="H101" i="10"/>
  <c r="G101" i="10"/>
  <c r="K100" i="10"/>
  <c r="J100" i="10"/>
  <c r="I100" i="10"/>
  <c r="H100" i="10"/>
  <c r="G100" i="10"/>
  <c r="K99" i="10"/>
  <c r="J99" i="10"/>
  <c r="I99" i="10"/>
  <c r="H99" i="10"/>
  <c r="G99" i="10"/>
  <c r="K98" i="10"/>
  <c r="J98" i="10"/>
  <c r="I98" i="10"/>
  <c r="H98" i="10"/>
  <c r="G98" i="10"/>
  <c r="K97" i="10"/>
  <c r="J97" i="10"/>
  <c r="I97" i="10"/>
  <c r="H97" i="10"/>
  <c r="G97" i="10"/>
  <c r="K96" i="10"/>
  <c r="J96" i="10"/>
  <c r="I96" i="10"/>
  <c r="H96" i="10"/>
  <c r="G96" i="10"/>
  <c r="K95" i="10"/>
  <c r="J95" i="10"/>
  <c r="I95" i="10"/>
  <c r="H95" i="10"/>
  <c r="G95" i="10"/>
  <c r="K94" i="10"/>
  <c r="J94" i="10"/>
  <c r="I94" i="10"/>
  <c r="H94" i="10"/>
  <c r="G94" i="10"/>
  <c r="K93" i="10"/>
  <c r="J93" i="10"/>
  <c r="I93" i="10"/>
  <c r="H93" i="10"/>
  <c r="G93" i="10"/>
  <c r="K92" i="10"/>
  <c r="J92" i="10"/>
  <c r="I92" i="10"/>
  <c r="H92" i="10"/>
  <c r="G92" i="10"/>
  <c r="K91" i="10"/>
  <c r="J91" i="10"/>
  <c r="I91" i="10"/>
  <c r="H91" i="10"/>
  <c r="G91" i="10"/>
  <c r="K90" i="10"/>
  <c r="J90" i="10"/>
  <c r="I90" i="10"/>
  <c r="H90" i="10"/>
  <c r="G90" i="10"/>
  <c r="K89" i="10"/>
  <c r="J89" i="10"/>
  <c r="I89" i="10"/>
  <c r="H89" i="10"/>
  <c r="G89" i="10"/>
  <c r="K88" i="10"/>
  <c r="J88" i="10"/>
  <c r="I88" i="10"/>
  <c r="H88" i="10"/>
  <c r="G88" i="10"/>
  <c r="K87" i="10"/>
  <c r="J87" i="10"/>
  <c r="I87" i="10"/>
  <c r="H87" i="10"/>
  <c r="G87" i="10"/>
  <c r="K86" i="10"/>
  <c r="J86" i="10"/>
  <c r="I86" i="10"/>
  <c r="H86" i="10"/>
  <c r="G86" i="10"/>
  <c r="K85" i="10"/>
  <c r="J85" i="10"/>
  <c r="I85" i="10"/>
  <c r="H85" i="10"/>
  <c r="G85" i="10"/>
  <c r="K84" i="10"/>
  <c r="J84" i="10"/>
  <c r="I84" i="10"/>
  <c r="H84" i="10"/>
  <c r="G84" i="10"/>
  <c r="K83" i="10"/>
  <c r="J83" i="10"/>
  <c r="I83" i="10"/>
  <c r="H83" i="10"/>
  <c r="G83" i="10"/>
  <c r="K82" i="10"/>
  <c r="J82" i="10"/>
  <c r="I82" i="10"/>
  <c r="H82" i="10"/>
  <c r="G82" i="10"/>
  <c r="K81" i="10"/>
  <c r="J81" i="10"/>
  <c r="I81" i="10"/>
  <c r="H81" i="10"/>
  <c r="G81" i="10"/>
  <c r="K80" i="10"/>
  <c r="J80" i="10"/>
  <c r="I80" i="10"/>
  <c r="H80" i="10"/>
  <c r="G80" i="10"/>
  <c r="K79" i="10"/>
  <c r="J79" i="10"/>
  <c r="I79" i="10"/>
  <c r="H79" i="10"/>
  <c r="G79" i="10"/>
  <c r="K78" i="10"/>
  <c r="J78" i="10"/>
  <c r="I78" i="10"/>
  <c r="H78" i="10"/>
  <c r="G78" i="10"/>
  <c r="K77" i="10"/>
  <c r="J77" i="10"/>
  <c r="I77" i="10"/>
  <c r="H77" i="10"/>
  <c r="G77" i="10"/>
  <c r="K76" i="10"/>
  <c r="J76" i="10"/>
  <c r="I76" i="10"/>
  <c r="H76" i="10"/>
  <c r="G76" i="10"/>
  <c r="K75" i="10"/>
  <c r="J75" i="10"/>
  <c r="I75" i="10"/>
  <c r="H75" i="10"/>
  <c r="G75" i="10"/>
  <c r="K74" i="10"/>
  <c r="J74" i="10"/>
  <c r="I74" i="10"/>
  <c r="H74" i="10"/>
  <c r="G74" i="10"/>
  <c r="K73" i="10"/>
  <c r="J73" i="10"/>
  <c r="I73" i="10"/>
  <c r="H73" i="10"/>
  <c r="G73" i="10"/>
  <c r="K72" i="10"/>
  <c r="J72" i="10"/>
  <c r="I72" i="10"/>
  <c r="H72" i="10"/>
  <c r="G72" i="10"/>
  <c r="K71" i="10"/>
  <c r="J71" i="10"/>
  <c r="I71" i="10"/>
  <c r="H71" i="10"/>
  <c r="G71" i="10"/>
  <c r="K70" i="10"/>
  <c r="J70" i="10"/>
  <c r="I70" i="10"/>
  <c r="H70" i="10"/>
  <c r="G70" i="10"/>
  <c r="K69" i="10"/>
  <c r="J69" i="10"/>
  <c r="I69" i="10"/>
  <c r="H69" i="10"/>
  <c r="G69" i="10"/>
  <c r="K68" i="10"/>
  <c r="J68" i="10"/>
  <c r="I68" i="10"/>
  <c r="H68" i="10"/>
  <c r="G68" i="10"/>
  <c r="K67" i="10"/>
  <c r="J67" i="10"/>
  <c r="I67" i="10"/>
  <c r="H67" i="10"/>
  <c r="G67" i="10"/>
  <c r="K66" i="10"/>
  <c r="J66" i="10"/>
  <c r="I66" i="10"/>
  <c r="H66" i="10"/>
  <c r="G66" i="10"/>
  <c r="K65" i="10"/>
  <c r="J65" i="10"/>
  <c r="I65" i="10"/>
  <c r="H65" i="10"/>
  <c r="G65" i="10"/>
  <c r="K64" i="10"/>
  <c r="J64" i="10"/>
  <c r="I64" i="10"/>
  <c r="H64" i="10"/>
  <c r="G64" i="10"/>
  <c r="K63" i="10"/>
  <c r="J63" i="10"/>
  <c r="I63" i="10"/>
  <c r="H63" i="10"/>
  <c r="G63" i="10"/>
  <c r="K62" i="10"/>
  <c r="J62" i="10"/>
  <c r="I62" i="10"/>
  <c r="H62" i="10"/>
  <c r="G62" i="10"/>
  <c r="K61" i="10"/>
  <c r="J61" i="10"/>
  <c r="I61" i="10"/>
  <c r="H61" i="10"/>
  <c r="G61" i="10"/>
  <c r="K60" i="10"/>
  <c r="J60" i="10"/>
  <c r="I60" i="10"/>
  <c r="H60" i="10"/>
  <c r="G60" i="10"/>
  <c r="K59" i="10"/>
  <c r="J59" i="10"/>
  <c r="I59" i="10"/>
  <c r="H59" i="10"/>
  <c r="G59" i="10"/>
  <c r="K58" i="10"/>
  <c r="J58" i="10"/>
  <c r="I58" i="10"/>
  <c r="H58" i="10"/>
  <c r="G58" i="10"/>
  <c r="K57" i="10"/>
  <c r="J57" i="10"/>
  <c r="I57" i="10"/>
  <c r="H57" i="10"/>
  <c r="G57" i="10"/>
  <c r="K56" i="10"/>
  <c r="J56" i="10"/>
  <c r="I56" i="10"/>
  <c r="H56" i="10"/>
  <c r="G56" i="10"/>
  <c r="K55" i="10"/>
  <c r="J55" i="10"/>
  <c r="I55" i="10"/>
  <c r="H55" i="10"/>
  <c r="G55" i="10"/>
  <c r="F1591" i="10" l="1"/>
  <c r="E818" i="10"/>
  <c r="E953" i="10"/>
  <c r="E1678" i="10"/>
  <c r="E1701" i="10"/>
  <c r="E2254" i="10"/>
  <c r="E1001" i="10"/>
  <c r="F1034" i="10"/>
  <c r="E1118" i="10"/>
  <c r="C2438" i="10"/>
  <c r="G2438" i="10"/>
  <c r="E575" i="10"/>
  <c r="E64" i="10"/>
  <c r="F64" i="10"/>
  <c r="E68" i="10"/>
  <c r="F68" i="10"/>
  <c r="E83" i="10"/>
  <c r="F83" i="10"/>
  <c r="E109" i="10"/>
  <c r="F109" i="10"/>
  <c r="E156" i="10"/>
  <c r="F156" i="10"/>
  <c r="E207" i="10"/>
  <c r="F207" i="10"/>
  <c r="E223" i="10"/>
  <c r="F223" i="10"/>
  <c r="E243" i="10"/>
  <c r="F243" i="10"/>
  <c r="E257" i="10"/>
  <c r="F257" i="10"/>
  <c r="E272" i="10"/>
  <c r="F272" i="10"/>
  <c r="E276" i="10"/>
  <c r="F276" i="10"/>
  <c r="E283" i="10"/>
  <c r="F283" i="10"/>
  <c r="E285" i="10"/>
  <c r="F285" i="10"/>
  <c r="E288" i="10"/>
  <c r="F288" i="10"/>
  <c r="E304" i="10"/>
  <c r="F304" i="10"/>
  <c r="E308" i="10"/>
  <c r="F308" i="10"/>
  <c r="E317" i="10"/>
  <c r="F317" i="10"/>
  <c r="E349" i="10"/>
  <c r="F349" i="10"/>
  <c r="E356" i="10"/>
  <c r="F356" i="10"/>
  <c r="E358" i="10"/>
  <c r="F358" i="10"/>
  <c r="E369" i="10"/>
  <c r="F369" i="10"/>
  <c r="E390" i="10"/>
  <c r="F390" i="10"/>
  <c r="E445" i="10"/>
  <c r="F445" i="10"/>
  <c r="E460" i="10"/>
  <c r="F460" i="10"/>
  <c r="E465" i="10"/>
  <c r="F465" i="10"/>
  <c r="E500" i="10"/>
  <c r="F500" i="10"/>
  <c r="E507" i="10"/>
  <c r="F507" i="10"/>
  <c r="E545" i="10"/>
  <c r="F545" i="10"/>
  <c r="E550" i="10"/>
  <c r="F550" i="10"/>
  <c r="E563" i="10"/>
  <c r="F563" i="10"/>
  <c r="E571" i="10"/>
  <c r="F571" i="10"/>
  <c r="E612" i="10"/>
  <c r="F612" i="10"/>
  <c r="E614" i="10"/>
  <c r="F614" i="10"/>
  <c r="E623" i="10"/>
  <c r="F623" i="10"/>
  <c r="E625" i="10"/>
  <c r="F625" i="10"/>
  <c r="E634" i="10"/>
  <c r="F634" i="10"/>
  <c r="E636" i="10"/>
  <c r="F636" i="10"/>
  <c r="E647" i="10"/>
  <c r="F647" i="10"/>
  <c r="E662" i="10"/>
  <c r="F662" i="10"/>
  <c r="E669" i="10"/>
  <c r="F669" i="10"/>
  <c r="E677" i="10"/>
  <c r="F677" i="10"/>
  <c r="E687" i="10"/>
  <c r="F687" i="10"/>
  <c r="E691" i="10"/>
  <c r="F691" i="10"/>
  <c r="E702" i="10"/>
  <c r="F702" i="10"/>
  <c r="E717" i="10"/>
  <c r="F717" i="10"/>
  <c r="E730" i="10"/>
  <c r="F730" i="10"/>
  <c r="E749" i="10"/>
  <c r="F749" i="10"/>
  <c r="E752" i="10"/>
  <c r="F752" i="10"/>
  <c r="E754" i="10"/>
  <c r="F754" i="10"/>
  <c r="E758" i="10"/>
  <c r="F758" i="10"/>
  <c r="E761" i="10"/>
  <c r="F761" i="10"/>
  <c r="E765" i="10"/>
  <c r="F765" i="10"/>
  <c r="E790" i="10"/>
  <c r="F790" i="10"/>
  <c r="E804" i="10"/>
  <c r="F804" i="10"/>
  <c r="E812" i="10"/>
  <c r="F812" i="10"/>
  <c r="E820" i="10"/>
  <c r="F820" i="10"/>
  <c r="E833" i="10"/>
  <c r="F833" i="10"/>
  <c r="E868" i="10"/>
  <c r="F868" i="10"/>
  <c r="E890" i="10"/>
  <c r="F890" i="10"/>
  <c r="E903" i="10"/>
  <c r="F903" i="10"/>
  <c r="E911" i="10"/>
  <c r="F911" i="10"/>
  <c r="E913" i="10"/>
  <c r="F913" i="10"/>
  <c r="E936" i="10"/>
  <c r="F936" i="10"/>
  <c r="E945" i="10"/>
  <c r="F945" i="10"/>
  <c r="E957" i="10"/>
  <c r="F957" i="10"/>
  <c r="E980" i="10"/>
  <c r="F980" i="10"/>
  <c r="E984" i="10"/>
  <c r="F984" i="10"/>
  <c r="E1023" i="10"/>
  <c r="F1023" i="10"/>
  <c r="E1147" i="10"/>
  <c r="F1147" i="10"/>
  <c r="E1164" i="10"/>
  <c r="F1164" i="10"/>
  <c r="E1179" i="10"/>
  <c r="F1179" i="10"/>
  <c r="E1191" i="10"/>
  <c r="F1191" i="10"/>
  <c r="E1225" i="10"/>
  <c r="F1225" i="10"/>
  <c r="E1229" i="10"/>
  <c r="F1229" i="10"/>
  <c r="E1262" i="10"/>
  <c r="F1262" i="10"/>
  <c r="E1265" i="10"/>
  <c r="F1265" i="10"/>
  <c r="E1281" i="10"/>
  <c r="F1281" i="10"/>
  <c r="E1290" i="10"/>
  <c r="F1290" i="10"/>
  <c r="E1317" i="10"/>
  <c r="F1317" i="10"/>
  <c r="E1323" i="10"/>
  <c r="F1323" i="10"/>
  <c r="E1347" i="10"/>
  <c r="F1347" i="10"/>
  <c r="E1350" i="10"/>
  <c r="F1350" i="10"/>
  <c r="E1354" i="10"/>
  <c r="F1354" i="10"/>
  <c r="E1369" i="10"/>
  <c r="F1369" i="10"/>
  <c r="E1376" i="10"/>
  <c r="F1376" i="10"/>
  <c r="E1391" i="10"/>
  <c r="F1391" i="10"/>
  <c r="E1406" i="10"/>
  <c r="F1406" i="10"/>
  <c r="E1420" i="10"/>
  <c r="F1420" i="10"/>
  <c r="E1426" i="10"/>
  <c r="F1426" i="10"/>
  <c r="E1430" i="10"/>
  <c r="F1430" i="10"/>
  <c r="E1452" i="10"/>
  <c r="F1452" i="10"/>
  <c r="E1467" i="10"/>
  <c r="F1467" i="10"/>
  <c r="E1553" i="10"/>
  <c r="F1553" i="10"/>
  <c r="E1562" i="10"/>
  <c r="F1562" i="10"/>
  <c r="E1565" i="10"/>
  <c r="F1565" i="10"/>
  <c r="E1591" i="10"/>
  <c r="E1605" i="10"/>
  <c r="F1605" i="10"/>
  <c r="E1607" i="10"/>
  <c r="F1607" i="10"/>
  <c r="E1611" i="10"/>
  <c r="F1611" i="10"/>
  <c r="E1641" i="10"/>
  <c r="F1641" i="10"/>
  <c r="E1645" i="10"/>
  <c r="F1645" i="10"/>
  <c r="E1650" i="10"/>
  <c r="F1650" i="10"/>
  <c r="E1667" i="10"/>
  <c r="F1667" i="10"/>
  <c r="E1680" i="10"/>
  <c r="F1680" i="10"/>
  <c r="E1682" i="10"/>
  <c r="F1682" i="10"/>
  <c r="E1691" i="10"/>
  <c r="F1691" i="10"/>
  <c r="E1698" i="10"/>
  <c r="F1698" i="10"/>
  <c r="E1757" i="10"/>
  <c r="F1757" i="10"/>
  <c r="E1774" i="10"/>
  <c r="F1774" i="10"/>
  <c r="E1779" i="10"/>
  <c r="F1779" i="10"/>
  <c r="E1803" i="10"/>
  <c r="F1803" i="10"/>
  <c r="E1822" i="10"/>
  <c r="F1822" i="10"/>
  <c r="E1839" i="10"/>
  <c r="F1839" i="10"/>
  <c r="E1842" i="10"/>
  <c r="F1842" i="10"/>
  <c r="E1870" i="10"/>
  <c r="F1870" i="10"/>
  <c r="E1878" i="10"/>
  <c r="F1878" i="10"/>
  <c r="E1894" i="10"/>
  <c r="F1894" i="10"/>
  <c r="E1901" i="10"/>
  <c r="F1901" i="10"/>
  <c r="E1912" i="10"/>
  <c r="F1912" i="10"/>
  <c r="E1951" i="10"/>
  <c r="F1951" i="10"/>
  <c r="E1953" i="10"/>
  <c r="F1953" i="10"/>
  <c r="E1959" i="10"/>
  <c r="F1959" i="10"/>
  <c r="E1978" i="10"/>
  <c r="F1978" i="10"/>
  <c r="E2009" i="10"/>
  <c r="F2009" i="10"/>
  <c r="E2013" i="10"/>
  <c r="F2013" i="10"/>
  <c r="E2020" i="10"/>
  <c r="F2020" i="10"/>
  <c r="E2023" i="10"/>
  <c r="F2023" i="10"/>
  <c r="E2039" i="10"/>
  <c r="F2039" i="10"/>
  <c r="E2041" i="10"/>
  <c r="F2041" i="10"/>
  <c r="E2049" i="10"/>
  <c r="F2049" i="10"/>
  <c r="E2062" i="10"/>
  <c r="F2062" i="10"/>
  <c r="E2090" i="10"/>
  <c r="F2090" i="10"/>
  <c r="E2097" i="10"/>
  <c r="F2097" i="10"/>
  <c r="E2101" i="10"/>
  <c r="F2101" i="10"/>
  <c r="E2105" i="10"/>
  <c r="F2105" i="10"/>
  <c r="E2109" i="10"/>
  <c r="F2109" i="10"/>
  <c r="E2112" i="10"/>
  <c r="F2112" i="10"/>
  <c r="E2114" i="10"/>
  <c r="F2114" i="10"/>
  <c r="E2124" i="10"/>
  <c r="F2124" i="10"/>
  <c r="E2146" i="10"/>
  <c r="F2146" i="10"/>
  <c r="E2152" i="10"/>
  <c r="F2152" i="10"/>
  <c r="E2175" i="10"/>
  <c r="F2175" i="10"/>
  <c r="E2179" i="10"/>
  <c r="F2179" i="10"/>
  <c r="E2186" i="10"/>
  <c r="F2186" i="10"/>
  <c r="E2190" i="10"/>
  <c r="F2190" i="10"/>
  <c r="E2204" i="10"/>
  <c r="F2204" i="10"/>
  <c r="E2220" i="10"/>
  <c r="F2220" i="10"/>
  <c r="E2240" i="10"/>
  <c r="F2240" i="10"/>
  <c r="E2287" i="10"/>
  <c r="F2287" i="10"/>
  <c r="E2299" i="10"/>
  <c r="F2299" i="10"/>
  <c r="E2318" i="10"/>
  <c r="F2318" i="10"/>
  <c r="E2355" i="10"/>
  <c r="F2355" i="10"/>
  <c r="E2362" i="10"/>
  <c r="F2362" i="10"/>
  <c r="E2372" i="10"/>
  <c r="F2372" i="10"/>
  <c r="E2374" i="10"/>
  <c r="F2374" i="10"/>
  <c r="E2390" i="10"/>
  <c r="F2390" i="10"/>
  <c r="E2394" i="10"/>
  <c r="F2394" i="10"/>
  <c r="E2410" i="10"/>
  <c r="F2410" i="10"/>
  <c r="E2431" i="10"/>
  <c r="F2431" i="10"/>
  <c r="E56" i="10"/>
  <c r="F56" i="10"/>
  <c r="D2438" i="10"/>
  <c r="E60" i="10"/>
  <c r="F60" i="10"/>
  <c r="E61" i="10"/>
  <c r="F61" i="10"/>
  <c r="E62" i="10"/>
  <c r="F62" i="10"/>
  <c r="E63" i="10"/>
  <c r="F63" i="10"/>
  <c r="E65" i="10"/>
  <c r="F65" i="10"/>
  <c r="E69" i="10"/>
  <c r="F69" i="10"/>
  <c r="E79" i="10"/>
  <c r="F79" i="10"/>
  <c r="E94" i="10"/>
  <c r="F94" i="10"/>
  <c r="E95" i="10"/>
  <c r="F95" i="10"/>
  <c r="E100" i="10"/>
  <c r="F100" i="10"/>
  <c r="E101" i="10"/>
  <c r="F101" i="10"/>
  <c r="E102" i="10"/>
  <c r="F102" i="10"/>
  <c r="E103" i="10"/>
  <c r="F103" i="10"/>
  <c r="E104" i="10"/>
  <c r="F104" i="10"/>
  <c r="E106" i="10"/>
  <c r="F106" i="10"/>
  <c r="E110" i="10"/>
  <c r="F110" i="10"/>
  <c r="E121" i="10"/>
  <c r="F121" i="10"/>
  <c r="E125" i="10"/>
  <c r="F125" i="10"/>
  <c r="E129" i="10"/>
  <c r="F129" i="10"/>
  <c r="E133" i="10"/>
  <c r="F133" i="10"/>
  <c r="E137" i="10"/>
  <c r="F137" i="10"/>
  <c r="E141" i="10"/>
  <c r="F141" i="10"/>
  <c r="E145" i="10"/>
  <c r="F145" i="10"/>
  <c r="E149" i="10"/>
  <c r="F149" i="10"/>
  <c r="E153" i="10"/>
  <c r="F153" i="10"/>
  <c r="E157" i="10"/>
  <c r="F157" i="10"/>
  <c r="E158" i="10"/>
  <c r="F158" i="10"/>
  <c r="E159" i="10"/>
  <c r="F159" i="10"/>
  <c r="E160" i="10"/>
  <c r="F160" i="10"/>
  <c r="E163" i="10"/>
  <c r="F163" i="10"/>
  <c r="E164" i="10"/>
  <c r="F164" i="10"/>
  <c r="E167" i="10"/>
  <c r="F167" i="10"/>
  <c r="E168" i="10"/>
  <c r="F168" i="10"/>
  <c r="E169" i="10"/>
  <c r="F169" i="10"/>
  <c r="E170" i="10"/>
  <c r="F170" i="10"/>
  <c r="E174" i="10"/>
  <c r="F174" i="10"/>
  <c r="E175" i="10"/>
  <c r="F175" i="10"/>
  <c r="E177" i="10"/>
  <c r="F177" i="10"/>
  <c r="E185" i="10"/>
  <c r="F185" i="10"/>
  <c r="E186" i="10"/>
  <c r="F186" i="10"/>
  <c r="E187" i="10"/>
  <c r="F187" i="10"/>
  <c r="E188" i="10"/>
  <c r="F188" i="10"/>
  <c r="E189" i="10"/>
  <c r="F189" i="10"/>
  <c r="E200" i="10"/>
  <c r="F200" i="10"/>
  <c r="E204" i="10"/>
  <c r="F204" i="10"/>
  <c r="E208" i="10"/>
  <c r="F208" i="10"/>
  <c r="E212" i="10"/>
  <c r="F212" i="10"/>
  <c r="E216" i="10"/>
  <c r="F216" i="10"/>
  <c r="E220" i="10"/>
  <c r="F220" i="10"/>
  <c r="E235" i="10"/>
  <c r="F235" i="10"/>
  <c r="E236" i="10"/>
  <c r="F236" i="10"/>
  <c r="E237" i="10"/>
  <c r="F237" i="10"/>
  <c r="E238" i="10"/>
  <c r="F238" i="10"/>
  <c r="E239" i="10"/>
  <c r="F239" i="10"/>
  <c r="E254" i="10"/>
  <c r="F254" i="10"/>
  <c r="E258" i="10"/>
  <c r="F258" i="10"/>
  <c r="E259" i="10"/>
  <c r="F259" i="10"/>
  <c r="E277" i="10"/>
  <c r="F277" i="10"/>
  <c r="E290" i="10"/>
  <c r="F290" i="10"/>
  <c r="E296" i="10"/>
  <c r="F296" i="10"/>
  <c r="E297" i="10"/>
  <c r="F297" i="10"/>
  <c r="E298" i="10"/>
  <c r="F298" i="10"/>
  <c r="E299" i="10"/>
  <c r="F299" i="10"/>
  <c r="E300" i="10"/>
  <c r="F300" i="10"/>
  <c r="E301" i="10"/>
  <c r="F301" i="10"/>
  <c r="E318" i="10"/>
  <c r="F318" i="10"/>
  <c r="E321" i="10"/>
  <c r="F321" i="10"/>
  <c r="E324" i="10"/>
  <c r="F324" i="10"/>
  <c r="E325" i="10"/>
  <c r="F325" i="10"/>
  <c r="E334" i="10"/>
  <c r="F334" i="10"/>
  <c r="E338" i="10"/>
  <c r="F338" i="10"/>
  <c r="E352" i="10"/>
  <c r="F352" i="10"/>
  <c r="E353" i="10"/>
  <c r="F353" i="10"/>
  <c r="E361" i="10"/>
  <c r="F361" i="10"/>
  <c r="E362" i="10"/>
  <c r="F362" i="10"/>
  <c r="E364" i="10"/>
  <c r="F364" i="10"/>
  <c r="E366" i="10"/>
  <c r="F366" i="10"/>
  <c r="E372" i="10"/>
  <c r="F372" i="10"/>
  <c r="E373" i="10"/>
  <c r="F373" i="10"/>
  <c r="E374" i="10"/>
  <c r="F374" i="10"/>
  <c r="E414" i="10"/>
  <c r="F414" i="10"/>
  <c r="E415" i="10"/>
  <c r="F415" i="10"/>
  <c r="E416" i="10"/>
  <c r="F416" i="10"/>
  <c r="E419" i="10"/>
  <c r="F419" i="10"/>
  <c r="E420" i="10"/>
  <c r="F420" i="10"/>
  <c r="E421" i="10"/>
  <c r="F421" i="10"/>
  <c r="E422" i="10"/>
  <c r="F422" i="10"/>
  <c r="E423" i="10"/>
  <c r="F423" i="10"/>
  <c r="E424" i="10"/>
  <c r="F424" i="10"/>
  <c r="E425" i="10"/>
  <c r="F425" i="10"/>
  <c r="E426" i="10"/>
  <c r="F426" i="10"/>
  <c r="E427" i="10"/>
  <c r="F427" i="10"/>
  <c r="E428" i="10"/>
  <c r="F428" i="10"/>
  <c r="E429" i="10"/>
  <c r="F429" i="10"/>
  <c r="E434" i="10"/>
  <c r="F434" i="10"/>
  <c r="E438" i="10"/>
  <c r="F438" i="10"/>
  <c r="E440" i="10"/>
  <c r="F440" i="10"/>
  <c r="E442" i="10"/>
  <c r="F442" i="10"/>
  <c r="E446" i="10"/>
  <c r="F446" i="10"/>
  <c r="E448" i="10"/>
  <c r="F448" i="10"/>
  <c r="E450" i="10"/>
  <c r="F450" i="10"/>
  <c r="E455" i="10"/>
  <c r="F455" i="10"/>
  <c r="E456" i="10"/>
  <c r="F456" i="10"/>
  <c r="E471" i="10"/>
  <c r="F471" i="10"/>
  <c r="E472" i="10"/>
  <c r="F472" i="10"/>
  <c r="E473" i="10"/>
  <c r="F473" i="10"/>
  <c r="E475" i="10"/>
  <c r="F475" i="10"/>
  <c r="E483" i="10"/>
  <c r="F483" i="10"/>
  <c r="E493" i="10"/>
  <c r="F493" i="10"/>
  <c r="E508" i="10"/>
  <c r="F508" i="10"/>
  <c r="E515" i="10"/>
  <c r="F515" i="10"/>
  <c r="E519" i="10"/>
  <c r="F519" i="10"/>
  <c r="E521" i="10"/>
  <c r="F521" i="10"/>
  <c r="E527" i="10"/>
  <c r="F527" i="10"/>
  <c r="E528" i="10"/>
  <c r="F528" i="10"/>
  <c r="E529" i="10"/>
  <c r="F529" i="10"/>
  <c r="E531" i="10"/>
  <c r="F531" i="10"/>
  <c r="E532" i="10"/>
  <c r="F532" i="10"/>
  <c r="E540" i="10"/>
  <c r="F540" i="10"/>
  <c r="E541" i="10"/>
  <c r="F541" i="10"/>
  <c r="E546" i="10"/>
  <c r="F546" i="10"/>
  <c r="E547" i="10"/>
  <c r="F547" i="10"/>
  <c r="E555" i="10"/>
  <c r="F555" i="10"/>
  <c r="E559" i="10"/>
  <c r="F559" i="10"/>
  <c r="E564" i="10"/>
  <c r="F564" i="10"/>
  <c r="E572" i="10"/>
  <c r="F572" i="10"/>
  <c r="E576" i="10"/>
  <c r="F576" i="10"/>
  <c r="E580" i="10"/>
  <c r="F580" i="10"/>
  <c r="E584" i="10"/>
  <c r="F584" i="10"/>
  <c r="E588" i="10"/>
  <c r="F588" i="10"/>
  <c r="E593" i="10"/>
  <c r="F593" i="10"/>
  <c r="E594" i="10"/>
  <c r="F594" i="10"/>
  <c r="E595" i="10"/>
  <c r="F595" i="10"/>
  <c r="E605" i="10"/>
  <c r="F605" i="10"/>
  <c r="E629" i="10"/>
  <c r="F629" i="10"/>
  <c r="E639" i="10"/>
  <c r="F639" i="10"/>
  <c r="E642" i="10"/>
  <c r="F642" i="10"/>
  <c r="E645" i="10"/>
  <c r="F645" i="10"/>
  <c r="E646" i="10"/>
  <c r="F646" i="10"/>
  <c r="E650" i="10"/>
  <c r="F650" i="10"/>
  <c r="E660" i="10"/>
  <c r="F660" i="10"/>
  <c r="E661" i="10"/>
  <c r="F661" i="10"/>
  <c r="E667" i="10"/>
  <c r="F667" i="10"/>
  <c r="E668" i="10"/>
  <c r="F668" i="10"/>
  <c r="E680" i="10"/>
  <c r="F680" i="10"/>
  <c r="E681" i="10"/>
  <c r="F681" i="10"/>
  <c r="E686" i="10"/>
  <c r="F686" i="10"/>
  <c r="E697" i="10"/>
  <c r="F697" i="10"/>
  <c r="E701" i="10"/>
  <c r="F701" i="10"/>
  <c r="E704" i="10"/>
  <c r="F704" i="10"/>
  <c r="E705" i="10"/>
  <c r="F705" i="10"/>
  <c r="E710" i="10"/>
  <c r="F710" i="10"/>
  <c r="E711" i="10"/>
  <c r="F711" i="10"/>
  <c r="E716" i="10"/>
  <c r="F716" i="10"/>
  <c r="E723" i="10"/>
  <c r="F723" i="10"/>
  <c r="E724" i="10"/>
  <c r="F724" i="10"/>
  <c r="E726" i="10"/>
  <c r="F726" i="10"/>
  <c r="E733" i="10"/>
  <c r="F733" i="10"/>
  <c r="E736" i="10"/>
  <c r="F736" i="10"/>
  <c r="E737" i="10"/>
  <c r="F737" i="10"/>
  <c r="E738" i="10"/>
  <c r="F738" i="10"/>
  <c r="E739" i="10"/>
  <c r="F739" i="10"/>
  <c r="E740" i="10"/>
  <c r="F740" i="10"/>
  <c r="E741" i="10"/>
  <c r="F741" i="10"/>
  <c r="E742" i="10"/>
  <c r="F742" i="10"/>
  <c r="E746" i="10"/>
  <c r="F746" i="10"/>
  <c r="E757" i="10"/>
  <c r="F757" i="10"/>
  <c r="E760" i="10"/>
  <c r="F760" i="10"/>
  <c r="E764" i="10"/>
  <c r="F764" i="10"/>
  <c r="E770" i="10"/>
  <c r="F770" i="10"/>
  <c r="E771" i="10"/>
  <c r="F771" i="10"/>
  <c r="E775" i="10"/>
  <c r="F775" i="10"/>
  <c r="E776" i="10"/>
  <c r="F776" i="10"/>
  <c r="E777" i="10"/>
  <c r="F777" i="10"/>
  <c r="E782" i="10"/>
  <c r="F782" i="10"/>
  <c r="E786" i="10"/>
  <c r="F786" i="10"/>
  <c r="E787" i="10"/>
  <c r="F787" i="10"/>
  <c r="E788" i="10"/>
  <c r="F788" i="10"/>
  <c r="E791" i="10"/>
  <c r="F791" i="10"/>
  <c r="E792" i="10"/>
  <c r="F792" i="10"/>
  <c r="E793" i="10"/>
  <c r="F793" i="10"/>
  <c r="E794" i="10"/>
  <c r="F794" i="10"/>
  <c r="E795" i="10"/>
  <c r="F795" i="10"/>
  <c r="E800" i="10"/>
  <c r="F800" i="10"/>
  <c r="E801" i="10"/>
  <c r="F801" i="10"/>
  <c r="E814" i="10"/>
  <c r="F814" i="10"/>
  <c r="E815" i="10"/>
  <c r="F815" i="10"/>
  <c r="E824" i="10"/>
  <c r="F824" i="10"/>
  <c r="E829" i="10"/>
  <c r="F829" i="10"/>
  <c r="E835" i="10"/>
  <c r="F835" i="10"/>
  <c r="E839" i="10"/>
  <c r="F839" i="10"/>
  <c r="E849" i="10"/>
  <c r="F849" i="10"/>
  <c r="E854" i="10"/>
  <c r="F854" i="10"/>
  <c r="E869" i="10"/>
  <c r="F869" i="10"/>
  <c r="E874" i="10"/>
  <c r="F874" i="10"/>
  <c r="E878" i="10"/>
  <c r="F878" i="10"/>
  <c r="E879" i="10"/>
  <c r="F879" i="10"/>
  <c r="E880" i="10"/>
  <c r="F880" i="10"/>
  <c r="E881" i="10"/>
  <c r="F881" i="10"/>
  <c r="E882" i="10"/>
  <c r="F882" i="10"/>
  <c r="E886" i="10"/>
  <c r="F886" i="10"/>
  <c r="E891" i="10"/>
  <c r="F891" i="10"/>
  <c r="E895" i="10"/>
  <c r="F895" i="10"/>
  <c r="E926" i="10"/>
  <c r="F926" i="10"/>
  <c r="E932" i="10"/>
  <c r="F932" i="10"/>
  <c r="E933" i="10"/>
  <c r="F933" i="10"/>
  <c r="E937" i="10"/>
  <c r="F937" i="10"/>
  <c r="E940" i="10"/>
  <c r="F940" i="10"/>
  <c r="E958" i="10"/>
  <c r="F958" i="10"/>
  <c r="E962" i="10"/>
  <c r="F962" i="10"/>
  <c r="E968" i="10"/>
  <c r="F968" i="10"/>
  <c r="E972" i="10"/>
  <c r="F972" i="10"/>
  <c r="E981" i="10"/>
  <c r="F981" i="10"/>
  <c r="E985" i="10"/>
  <c r="F985" i="10"/>
  <c r="E995" i="10"/>
  <c r="F995" i="10"/>
  <c r="E996" i="10"/>
  <c r="F996" i="10"/>
  <c r="E1004" i="10"/>
  <c r="F1004" i="10"/>
  <c r="E1008" i="10"/>
  <c r="F1008" i="10"/>
  <c r="E1020" i="10"/>
  <c r="F1020" i="10"/>
  <c r="E1024" i="10"/>
  <c r="F1024" i="10"/>
  <c r="E1039" i="10"/>
  <c r="F1039" i="10"/>
  <c r="E1043" i="10"/>
  <c r="F1043" i="10"/>
  <c r="E1072" i="10"/>
  <c r="F1072" i="10"/>
  <c r="E1074" i="10"/>
  <c r="F1074" i="10"/>
  <c r="E1088" i="10"/>
  <c r="F1088" i="10"/>
  <c r="E1089" i="10"/>
  <c r="F1089" i="10"/>
  <c r="E1099" i="10"/>
  <c r="F1099" i="10"/>
  <c r="E1105" i="10"/>
  <c r="F1105" i="10"/>
  <c r="E1123" i="10"/>
  <c r="F1123" i="10"/>
  <c r="E1142" i="10"/>
  <c r="F1142" i="10"/>
  <c r="E1151" i="10"/>
  <c r="F1151" i="10"/>
  <c r="E1152" i="10"/>
  <c r="F1152" i="10"/>
  <c r="E1153" i="10"/>
  <c r="F1153" i="10"/>
  <c r="E1155" i="10"/>
  <c r="F1155" i="10"/>
  <c r="E1162" i="10"/>
  <c r="F1162" i="10"/>
  <c r="E1163" i="10"/>
  <c r="F1163" i="10"/>
  <c r="E1165" i="10"/>
  <c r="F1165" i="10"/>
  <c r="E1166" i="10"/>
  <c r="F1166" i="10"/>
  <c r="E1167" i="10"/>
  <c r="F1167" i="10"/>
  <c r="E1180" i="10"/>
  <c r="F1180" i="10"/>
  <c r="E1186" i="10"/>
  <c r="F1186" i="10"/>
  <c r="E1187" i="10"/>
  <c r="F1187" i="10"/>
  <c r="E1188" i="10"/>
  <c r="F1188" i="10"/>
  <c r="E1192" i="10"/>
  <c r="F1192" i="10"/>
  <c r="E1198" i="10"/>
  <c r="F1198" i="10"/>
  <c r="E1202" i="10"/>
  <c r="F1202" i="10"/>
  <c r="E1206" i="10"/>
  <c r="F1206" i="10"/>
  <c r="E1207" i="10"/>
  <c r="F1207" i="10"/>
  <c r="E1210" i="10"/>
  <c r="F1210" i="10"/>
  <c r="E1218" i="10"/>
  <c r="F1218" i="10"/>
  <c r="E1219" i="10"/>
  <c r="F1219" i="10"/>
  <c r="E1220" i="10"/>
  <c r="F1220" i="10"/>
  <c r="E1221" i="10"/>
  <c r="F1221" i="10"/>
  <c r="E1222" i="10"/>
  <c r="F1222" i="10"/>
  <c r="E1226" i="10"/>
  <c r="F1226" i="10"/>
  <c r="E1230" i="10"/>
  <c r="F1230" i="10"/>
  <c r="E1241" i="10"/>
  <c r="F1241" i="10"/>
  <c r="E1245" i="10"/>
  <c r="F1245" i="10"/>
  <c r="E1250" i="10"/>
  <c r="F1250" i="10"/>
  <c r="E1251" i="10"/>
  <c r="F1251" i="10"/>
  <c r="E1252" i="10"/>
  <c r="F1252" i="10"/>
  <c r="E1256" i="10"/>
  <c r="F1256" i="10"/>
  <c r="E1257" i="10"/>
  <c r="F1257" i="10"/>
  <c r="E1258" i="10"/>
  <c r="F1258" i="10"/>
  <c r="E1259" i="10"/>
  <c r="F1259" i="10"/>
  <c r="E1260" i="10"/>
  <c r="F1260" i="10"/>
  <c r="E1266" i="10"/>
  <c r="F1266" i="10"/>
  <c r="E1270" i="10"/>
  <c r="F1270" i="10"/>
  <c r="E1271" i="10"/>
  <c r="F1271" i="10"/>
  <c r="E1272" i="10"/>
  <c r="F1272" i="10"/>
  <c r="E1283" i="10"/>
  <c r="F1283" i="10"/>
  <c r="E1291" i="10"/>
  <c r="F1291" i="10"/>
  <c r="E1295" i="10"/>
  <c r="F1295" i="10"/>
  <c r="E1296" i="10"/>
  <c r="F1296" i="10"/>
  <c r="E1297" i="10"/>
  <c r="F1297" i="10"/>
  <c r="E1299" i="10"/>
  <c r="F1299" i="10"/>
  <c r="E1305" i="10"/>
  <c r="F1305" i="10"/>
  <c r="E1306" i="10"/>
  <c r="F1306" i="10"/>
  <c r="E1307" i="10"/>
  <c r="F1307" i="10"/>
  <c r="E1308" i="10"/>
  <c r="F1308" i="10"/>
  <c r="E1309" i="10"/>
  <c r="F1309" i="10"/>
  <c r="E1318" i="10"/>
  <c r="F1318" i="10"/>
  <c r="E1324" i="10"/>
  <c r="F1324" i="10"/>
  <c r="E1326" i="10"/>
  <c r="F1326" i="10"/>
  <c r="E1331" i="10"/>
  <c r="F1331" i="10"/>
  <c r="E1332" i="10"/>
  <c r="F1332" i="10"/>
  <c r="E1333" i="10"/>
  <c r="F1333" i="10"/>
  <c r="E1335" i="10"/>
  <c r="F1335" i="10"/>
  <c r="E1339" i="10"/>
  <c r="F1339" i="10"/>
  <c r="E1351" i="10"/>
  <c r="F1351" i="10"/>
  <c r="E1358" i="10"/>
  <c r="F1358" i="10"/>
  <c r="E1370" i="10"/>
  <c r="F1370" i="10"/>
  <c r="E1374" i="10"/>
  <c r="F1374" i="10"/>
  <c r="E1379" i="10"/>
  <c r="F1379" i="10"/>
  <c r="E1380" i="10"/>
  <c r="F1380" i="10"/>
  <c r="E1381" i="10"/>
  <c r="F1381" i="10"/>
  <c r="E1382" i="10"/>
  <c r="F1382" i="10"/>
  <c r="E1383" i="10"/>
  <c r="F1383" i="10"/>
  <c r="E1385" i="10"/>
  <c r="F1385" i="10"/>
  <c r="E1388" i="10"/>
  <c r="F1388" i="10"/>
  <c r="E1392" i="10"/>
  <c r="F1392" i="10"/>
  <c r="E1393" i="10"/>
  <c r="F1393" i="10"/>
  <c r="E1407" i="10"/>
  <c r="F1407" i="10"/>
  <c r="E1427" i="10"/>
  <c r="F1427" i="10"/>
  <c r="E1431" i="10"/>
  <c r="F1431" i="10"/>
  <c r="E1444" i="10"/>
  <c r="F1444" i="10"/>
  <c r="E1445" i="10"/>
  <c r="F1445" i="10"/>
  <c r="E1449" i="10"/>
  <c r="F1449" i="10"/>
  <c r="E1470" i="10"/>
  <c r="F1470" i="10"/>
  <c r="E1474" i="10"/>
  <c r="F1474" i="10"/>
  <c r="E1475" i="10"/>
  <c r="F1475" i="10"/>
  <c r="E1476" i="10"/>
  <c r="F1476" i="10"/>
  <c r="E1477" i="10"/>
  <c r="F1477" i="10"/>
  <c r="E1478" i="10"/>
  <c r="F1478" i="10"/>
  <c r="E1493" i="10"/>
  <c r="F1493" i="10"/>
  <c r="E1502" i="10"/>
  <c r="F1502" i="10"/>
  <c r="E1506" i="10"/>
  <c r="F1506" i="10"/>
  <c r="E1507" i="10"/>
  <c r="F1507" i="10"/>
  <c r="E1509" i="10"/>
  <c r="F1509" i="10"/>
  <c r="E1513" i="10"/>
  <c r="F1513" i="10"/>
  <c r="E1520" i="10"/>
  <c r="F1520" i="10"/>
  <c r="E1540" i="10"/>
  <c r="F1540" i="10"/>
  <c r="E1544" i="10"/>
  <c r="F1544" i="10"/>
  <c r="E1549" i="10"/>
  <c r="F1549" i="10"/>
  <c r="E1557" i="10"/>
  <c r="F1557" i="10"/>
  <c r="E1558" i="10"/>
  <c r="F1558" i="10"/>
  <c r="E1566" i="10"/>
  <c r="F1566" i="10"/>
  <c r="E1570" i="10"/>
  <c r="F1570" i="10"/>
  <c r="E1571" i="10"/>
  <c r="F1571" i="10"/>
  <c r="E1572" i="10"/>
  <c r="F1572" i="10"/>
  <c r="E1573" i="10"/>
  <c r="F1573" i="10"/>
  <c r="E1574" i="10"/>
  <c r="F1574" i="10"/>
  <c r="E1575" i="10"/>
  <c r="F1575" i="10"/>
  <c r="E1576" i="10"/>
  <c r="F1576" i="10"/>
  <c r="E1577" i="10"/>
  <c r="F1577" i="10"/>
  <c r="E1581" i="10"/>
  <c r="F1581" i="10"/>
  <c r="E1587" i="10"/>
  <c r="F1587" i="10"/>
  <c r="E1588" i="10"/>
  <c r="F1588" i="10"/>
  <c r="E1596" i="10"/>
  <c r="F1596" i="10"/>
  <c r="E1614" i="10"/>
  <c r="F1614" i="10"/>
  <c r="E1615" i="10"/>
  <c r="F1615" i="10"/>
  <c r="E1616" i="10"/>
  <c r="F1616" i="10"/>
  <c r="E1626" i="10"/>
  <c r="F1626" i="10"/>
  <c r="E1635" i="10"/>
  <c r="F1635" i="10"/>
  <c r="E1642" i="10"/>
  <c r="F1642" i="10"/>
  <c r="E1646" i="10"/>
  <c r="F1646" i="10"/>
  <c r="E1651" i="10"/>
  <c r="F1651" i="10"/>
  <c r="E1668" i="10"/>
  <c r="F1668" i="10"/>
  <c r="E1669" i="10"/>
  <c r="F1669" i="10"/>
  <c r="E1670" i="10"/>
  <c r="F1670" i="10"/>
  <c r="E1671" i="10"/>
  <c r="F1671" i="10"/>
  <c r="E1672" i="10"/>
  <c r="F1672" i="10"/>
  <c r="E1673" i="10"/>
  <c r="F1673" i="10"/>
  <c r="E1677" i="10"/>
  <c r="F1677" i="10"/>
  <c r="E1697" i="10"/>
  <c r="F1697" i="10"/>
  <c r="E1699" i="10"/>
  <c r="F1699" i="10"/>
  <c r="E1708" i="10"/>
  <c r="F1708" i="10"/>
  <c r="E1709" i="10"/>
  <c r="F1709" i="10"/>
  <c r="E1710" i="10"/>
  <c r="F1710" i="10"/>
  <c r="E1711" i="10"/>
  <c r="F1711" i="10"/>
  <c r="E1712" i="10"/>
  <c r="F1712" i="10"/>
  <c r="E1713" i="10"/>
  <c r="F1713" i="10"/>
  <c r="E1719" i="10"/>
  <c r="F1719" i="10"/>
  <c r="E1726" i="10"/>
  <c r="F1726" i="10"/>
  <c r="E1727" i="10"/>
  <c r="F1727" i="10"/>
  <c r="E1743" i="10"/>
  <c r="F1743" i="10"/>
  <c r="E1744" i="10"/>
  <c r="F1744" i="10"/>
  <c r="E1745" i="10"/>
  <c r="F1745" i="10"/>
  <c r="E1754" i="10"/>
  <c r="F1754" i="10"/>
  <c r="E1758" i="10"/>
  <c r="F1758" i="10"/>
  <c r="E1765" i="10"/>
  <c r="F1765" i="10"/>
  <c r="E1783" i="10"/>
  <c r="F1783" i="10"/>
  <c r="E1784" i="10"/>
  <c r="F1784" i="10"/>
  <c r="E1785" i="10"/>
  <c r="F1785" i="10"/>
  <c r="E1792" i="10"/>
  <c r="F1792" i="10"/>
  <c r="E1793" i="10"/>
  <c r="F1793" i="10"/>
  <c r="E1794" i="10"/>
  <c r="F1794" i="10"/>
  <c r="E1795" i="10"/>
  <c r="F1795" i="10"/>
  <c r="E1806" i="10"/>
  <c r="F1806" i="10"/>
  <c r="E1807" i="10"/>
  <c r="F1807" i="10"/>
  <c r="E1808" i="10"/>
  <c r="F1808" i="10"/>
  <c r="E1809" i="10"/>
  <c r="F1809" i="10"/>
  <c r="E1810" i="10"/>
  <c r="F1810" i="10"/>
  <c r="E1815" i="10"/>
  <c r="F1815" i="10"/>
  <c r="E1816" i="10"/>
  <c r="F1816" i="10"/>
  <c r="E1820" i="10"/>
  <c r="F1820" i="10"/>
  <c r="E1823" i="10"/>
  <c r="F1823" i="10"/>
  <c r="E1825" i="10"/>
  <c r="F1825" i="10"/>
  <c r="E1828" i="10"/>
  <c r="F1828" i="10"/>
  <c r="E1829" i="10"/>
  <c r="F1829" i="10"/>
  <c r="E1831" i="10"/>
  <c r="F1831" i="10"/>
  <c r="E1836" i="10"/>
  <c r="F1836" i="10"/>
  <c r="E1837" i="10"/>
  <c r="F1837" i="10"/>
  <c r="E1852" i="10"/>
  <c r="F1852" i="10"/>
  <c r="E1859" i="10"/>
  <c r="F1859" i="10"/>
  <c r="E1860" i="10"/>
  <c r="F1860" i="10"/>
  <c r="E1865" i="10"/>
  <c r="F1865" i="10"/>
  <c r="E1869" i="10"/>
  <c r="F1869" i="10"/>
  <c r="E1874" i="10"/>
  <c r="F1874" i="10"/>
  <c r="E1879" i="10"/>
  <c r="F1879" i="10"/>
  <c r="E1893" i="10"/>
  <c r="F1893" i="10"/>
  <c r="E1895" i="10"/>
  <c r="F1895" i="10"/>
  <c r="E1906" i="10"/>
  <c r="F1906" i="10"/>
  <c r="E1907" i="10"/>
  <c r="F1907" i="10"/>
  <c r="E1908" i="10"/>
  <c r="F1908" i="10"/>
  <c r="E1909" i="10"/>
  <c r="F1909" i="10"/>
  <c r="E1932" i="10"/>
  <c r="F1932" i="10"/>
  <c r="E1936" i="10"/>
  <c r="F1936" i="10"/>
  <c r="E1937" i="10"/>
  <c r="F1937" i="10"/>
  <c r="E1938" i="10"/>
  <c r="F1938" i="10"/>
  <c r="E1947" i="10"/>
  <c r="F1947" i="10"/>
  <c r="E1952" i="10"/>
  <c r="F1952" i="10"/>
  <c r="E1964" i="10"/>
  <c r="F1964" i="10"/>
  <c r="E1965" i="10"/>
  <c r="F1965" i="10"/>
  <c r="E1975" i="10"/>
  <c r="F1975" i="10"/>
  <c r="E1976" i="10"/>
  <c r="F1976" i="10"/>
  <c r="E1977" i="10"/>
  <c r="F1977" i="10"/>
  <c r="E1979" i="10"/>
  <c r="F1979" i="10"/>
  <c r="E1980" i="10"/>
  <c r="F1980" i="10"/>
  <c r="E1981" i="10"/>
  <c r="F1981" i="10"/>
  <c r="E1986" i="10"/>
  <c r="F1986" i="10"/>
  <c r="E1987" i="10"/>
  <c r="F1987" i="10"/>
  <c r="E1988" i="10"/>
  <c r="F1988" i="10"/>
  <c r="E1994" i="10"/>
  <c r="F1994" i="10"/>
  <c r="E1998" i="10"/>
  <c r="F1998" i="10"/>
  <c r="E2000" i="10"/>
  <c r="F2000" i="10"/>
  <c r="E2001" i="10"/>
  <c r="F2001" i="10"/>
  <c r="E2002" i="10"/>
  <c r="F2002" i="10"/>
  <c r="E2005" i="10"/>
  <c r="F2005" i="10"/>
  <c r="E2011" i="10"/>
  <c r="F2011" i="10"/>
  <c r="E2018" i="10"/>
  <c r="F2018" i="10"/>
  <c r="E2022" i="10"/>
  <c r="F2022" i="10"/>
  <c r="E2036" i="10"/>
  <c r="F2036" i="10"/>
  <c r="E2048" i="10"/>
  <c r="F2048" i="10"/>
  <c r="E2051" i="10"/>
  <c r="F2051" i="10"/>
  <c r="E2052" i="10"/>
  <c r="F2052" i="10"/>
  <c r="E2063" i="10"/>
  <c r="F2063" i="10"/>
  <c r="E2066" i="10"/>
  <c r="F2066" i="10"/>
  <c r="E2067" i="10"/>
  <c r="F2067" i="10"/>
  <c r="E2071" i="10"/>
  <c r="F2071" i="10"/>
  <c r="E2072" i="10"/>
  <c r="F2072" i="10"/>
  <c r="E2077" i="10"/>
  <c r="F2077" i="10"/>
  <c r="E2095" i="10"/>
  <c r="F2095" i="10"/>
  <c r="E2098" i="10"/>
  <c r="F2098" i="10"/>
  <c r="E2099" i="10"/>
  <c r="F2099" i="10"/>
  <c r="E2100" i="10"/>
  <c r="F2100" i="10"/>
  <c r="E2107" i="10"/>
  <c r="F2107" i="10"/>
  <c r="E2108" i="10"/>
  <c r="F2108" i="10"/>
  <c r="E2117" i="10"/>
  <c r="F2117" i="10"/>
  <c r="E2130" i="10"/>
  <c r="F2130" i="10"/>
  <c r="E2131" i="10"/>
  <c r="F2131" i="10"/>
  <c r="E2132" i="10"/>
  <c r="F2132" i="10"/>
  <c r="E2137" i="10"/>
  <c r="F2137" i="10"/>
  <c r="E2149" i="10"/>
  <c r="F2149" i="10"/>
  <c r="E2153" i="10"/>
  <c r="F2153" i="10"/>
  <c r="E2158" i="10"/>
  <c r="F2158" i="10"/>
  <c r="E2166" i="10"/>
  <c r="F2166" i="10"/>
  <c r="E2180" i="10"/>
  <c r="F2180" i="10"/>
  <c r="E2183" i="10"/>
  <c r="F2183" i="10"/>
  <c r="E2184" i="10"/>
  <c r="F2184" i="10"/>
  <c r="E2196" i="10"/>
  <c r="F2196" i="10"/>
  <c r="E2203" i="10"/>
  <c r="F2203" i="10"/>
  <c r="E2213" i="10"/>
  <c r="F2213" i="10"/>
  <c r="E2214" i="10"/>
  <c r="F2214" i="10"/>
  <c r="E2215" i="10"/>
  <c r="F2215" i="10"/>
  <c r="E2228" i="10"/>
  <c r="F2228" i="10"/>
  <c r="E2230" i="10"/>
  <c r="F2230" i="10"/>
  <c r="E2255" i="10"/>
  <c r="F2255" i="10"/>
  <c r="E2265" i="10"/>
  <c r="F2265" i="10"/>
  <c r="E2266" i="10"/>
  <c r="F2266" i="10"/>
  <c r="E2277" i="10"/>
  <c r="F2277" i="10"/>
  <c r="E2283" i="10"/>
  <c r="F2283" i="10"/>
  <c r="E2295" i="10"/>
  <c r="F2295" i="10"/>
  <c r="E2301" i="10"/>
  <c r="F2301" i="10"/>
  <c r="E2309" i="10"/>
  <c r="F2309" i="10"/>
  <c r="E2313" i="10"/>
  <c r="F2313" i="10"/>
  <c r="E2326" i="10"/>
  <c r="F2326" i="10"/>
  <c r="E2327" i="10"/>
  <c r="F2327" i="10"/>
  <c r="E2328" i="10"/>
  <c r="F2328" i="10"/>
  <c r="E2332" i="10"/>
  <c r="F2332" i="10"/>
  <c r="E2333" i="10"/>
  <c r="F2333" i="10"/>
  <c r="E2339" i="10"/>
  <c r="F2339" i="10"/>
  <c r="E2340" i="10"/>
  <c r="F2340" i="10"/>
  <c r="E2341" i="10"/>
  <c r="F2341" i="10"/>
  <c r="E2347" i="10"/>
  <c r="F2347" i="10"/>
  <c r="E2348" i="10"/>
  <c r="F2348" i="10"/>
  <c r="E2350" i="10"/>
  <c r="F2350" i="10"/>
  <c r="E2351" i="10"/>
  <c r="F2351" i="10"/>
  <c r="E2356" i="10"/>
  <c r="F2356" i="10"/>
  <c r="E2357" i="10"/>
  <c r="F2357" i="10"/>
  <c r="E2358" i="10"/>
  <c r="F2358" i="10"/>
  <c r="E2375" i="10"/>
  <c r="F2375" i="10"/>
  <c r="E2376" i="10"/>
  <c r="F2376" i="10"/>
  <c r="E2377" i="10"/>
  <c r="F2377" i="10"/>
  <c r="E2378" i="10"/>
  <c r="F2378" i="10"/>
  <c r="E2379" i="10"/>
  <c r="F2379" i="10"/>
  <c r="E2380" i="10"/>
  <c r="F2380" i="10"/>
  <c r="E2381" i="10"/>
  <c r="F2381" i="10"/>
  <c r="E2382" i="10"/>
  <c r="F2382" i="10"/>
  <c r="E2383" i="10"/>
  <c r="F2383" i="10"/>
  <c r="E2384" i="10"/>
  <c r="F2384" i="10"/>
  <c r="E2385" i="10"/>
  <c r="F2385" i="10"/>
  <c r="E2391" i="10"/>
  <c r="F2391" i="10"/>
  <c r="E2395" i="10"/>
  <c r="F2395" i="10"/>
  <c r="E2396" i="10"/>
  <c r="F2396" i="10"/>
  <c r="E2397" i="10"/>
  <c r="F2397" i="10"/>
  <c r="E2398" i="10"/>
  <c r="F2398" i="10"/>
  <c r="E2399" i="10"/>
  <c r="F2399" i="10"/>
  <c r="E2400" i="10"/>
  <c r="F2400" i="10"/>
  <c r="E2401" i="10"/>
  <c r="F2401" i="10"/>
  <c r="E2407" i="10"/>
  <c r="F2407" i="10"/>
  <c r="E2411" i="10"/>
  <c r="F2411" i="10"/>
  <c r="E2412" i="10"/>
  <c r="F2412" i="10"/>
  <c r="E2413" i="10"/>
  <c r="F2413" i="10"/>
  <c r="E2416" i="10"/>
  <c r="F2416" i="10"/>
  <c r="E2419" i="10"/>
  <c r="F2419" i="10"/>
  <c r="E2427" i="10"/>
  <c r="F2427" i="10"/>
  <c r="E2428" i="10"/>
  <c r="F2428" i="10"/>
  <c r="E2432" i="10"/>
  <c r="F2432" i="10"/>
  <c r="E82" i="10"/>
  <c r="F82" i="10"/>
  <c r="E105" i="10"/>
  <c r="F105" i="10"/>
  <c r="E128" i="10"/>
  <c r="F128" i="10"/>
  <c r="E132" i="10"/>
  <c r="F132" i="10"/>
  <c r="E136" i="10"/>
  <c r="F136" i="10"/>
  <c r="E140" i="10"/>
  <c r="F140" i="10"/>
  <c r="E152" i="10"/>
  <c r="F152" i="10"/>
  <c r="E173" i="10"/>
  <c r="F173" i="10"/>
  <c r="E215" i="10"/>
  <c r="F215" i="10"/>
  <c r="E219" i="10"/>
  <c r="F219" i="10"/>
  <c r="E242" i="10"/>
  <c r="F242" i="10"/>
  <c r="E262" i="10"/>
  <c r="F262" i="10"/>
  <c r="E265" i="10"/>
  <c r="F265" i="10"/>
  <c r="E271" i="10"/>
  <c r="F271" i="10"/>
  <c r="E273" i="10"/>
  <c r="F273" i="10"/>
  <c r="E282" i="10"/>
  <c r="F282" i="10"/>
  <c r="E286" i="10"/>
  <c r="F286" i="10"/>
  <c r="E289" i="10"/>
  <c r="F289" i="10"/>
  <c r="E293" i="10"/>
  <c r="F293" i="10"/>
  <c r="E350" i="10"/>
  <c r="F350" i="10"/>
  <c r="E354" i="10"/>
  <c r="F354" i="10"/>
  <c r="E360" i="10"/>
  <c r="F360" i="10"/>
  <c r="E404" i="10"/>
  <c r="F404" i="10"/>
  <c r="E433" i="10"/>
  <c r="F433" i="10"/>
  <c r="E437" i="10"/>
  <c r="F437" i="10"/>
  <c r="E459" i="10"/>
  <c r="F459" i="10"/>
  <c r="E470" i="10"/>
  <c r="F470" i="10"/>
  <c r="E499" i="10"/>
  <c r="F499" i="10"/>
  <c r="E506" i="10"/>
  <c r="F506" i="10"/>
  <c r="E520" i="10"/>
  <c r="F520" i="10"/>
  <c r="E526" i="10"/>
  <c r="F526" i="10"/>
  <c r="E530" i="10"/>
  <c r="F530" i="10"/>
  <c r="E537" i="10"/>
  <c r="F537" i="10"/>
  <c r="E539" i="10"/>
  <c r="F539" i="10"/>
  <c r="E551" i="10"/>
  <c r="F551" i="10"/>
  <c r="E587" i="10"/>
  <c r="F587" i="10"/>
  <c r="E610" i="10"/>
  <c r="F610" i="10"/>
  <c r="E622" i="10"/>
  <c r="F622" i="10"/>
  <c r="E626" i="10"/>
  <c r="F626" i="10"/>
  <c r="E633" i="10"/>
  <c r="F633" i="10"/>
  <c r="E651" i="10"/>
  <c r="F651" i="10"/>
  <c r="E657" i="10"/>
  <c r="F657" i="10"/>
  <c r="E674" i="10"/>
  <c r="F674" i="10"/>
  <c r="E692" i="10"/>
  <c r="F692" i="10"/>
  <c r="E719" i="10"/>
  <c r="F719" i="10"/>
  <c r="E728" i="10"/>
  <c r="F728" i="10"/>
  <c r="E734" i="10"/>
  <c r="F734" i="10"/>
  <c r="E745" i="10"/>
  <c r="F745" i="10"/>
  <c r="E751" i="10"/>
  <c r="F751" i="10"/>
  <c r="E773" i="10"/>
  <c r="F773" i="10"/>
  <c r="E779" i="10"/>
  <c r="F779" i="10"/>
  <c r="E796" i="10"/>
  <c r="F796" i="10"/>
  <c r="E799" i="10"/>
  <c r="F799" i="10"/>
  <c r="E805" i="10"/>
  <c r="F805" i="10"/>
  <c r="E823" i="10"/>
  <c r="F823" i="10"/>
  <c r="E834" i="10"/>
  <c r="F834" i="10"/>
  <c r="E867" i="10"/>
  <c r="F867" i="10"/>
  <c r="E873" i="10"/>
  <c r="F873" i="10"/>
  <c r="E885" i="10"/>
  <c r="F885" i="10"/>
  <c r="E894" i="10"/>
  <c r="F894" i="10"/>
  <c r="E902" i="10"/>
  <c r="F902" i="10"/>
  <c r="E906" i="10"/>
  <c r="F906" i="10"/>
  <c r="E912" i="10"/>
  <c r="F912" i="10"/>
  <c r="E914" i="10"/>
  <c r="F914" i="10"/>
  <c r="E929" i="10"/>
  <c r="F929" i="10"/>
  <c r="E931" i="10"/>
  <c r="F931" i="10"/>
  <c r="E946" i="10"/>
  <c r="F946" i="10"/>
  <c r="E967" i="10"/>
  <c r="F967" i="10"/>
  <c r="E1007" i="10"/>
  <c r="F1007" i="10"/>
  <c r="E1019" i="10"/>
  <c r="F1019" i="10"/>
  <c r="E1058" i="10"/>
  <c r="F1058" i="10"/>
  <c r="E1063" i="10"/>
  <c r="F1063" i="10"/>
  <c r="E1122" i="10"/>
  <c r="F1122" i="10"/>
  <c r="E1134" i="10"/>
  <c r="F1134" i="10"/>
  <c r="E1136" i="10"/>
  <c r="F1136" i="10"/>
  <c r="E1138" i="10"/>
  <c r="F1138" i="10"/>
  <c r="E1146" i="10"/>
  <c r="F1146" i="10"/>
  <c r="E1149" i="10"/>
  <c r="F1149" i="10"/>
  <c r="E1244" i="10"/>
  <c r="F1244" i="10"/>
  <c r="E1248" i="10"/>
  <c r="F1248" i="10"/>
  <c r="E1255" i="10"/>
  <c r="F1255" i="10"/>
  <c r="E1278" i="10"/>
  <c r="F1278" i="10"/>
  <c r="E1280" i="10"/>
  <c r="F1280" i="10"/>
  <c r="E1338" i="10"/>
  <c r="F1338" i="10"/>
  <c r="E1346" i="10"/>
  <c r="F1346" i="10"/>
  <c r="E1378" i="10"/>
  <c r="F1378" i="10"/>
  <c r="E1387" i="10"/>
  <c r="F1387" i="10"/>
  <c r="E1410" i="10"/>
  <c r="F1410" i="10"/>
  <c r="E1412" i="10"/>
  <c r="F1412" i="10"/>
  <c r="E1418" i="10"/>
  <c r="F1418" i="10"/>
  <c r="E1423" i="10"/>
  <c r="F1423" i="10"/>
  <c r="E1443" i="10"/>
  <c r="F1443" i="10"/>
  <c r="E1466" i="10"/>
  <c r="F1466" i="10"/>
  <c r="E1469" i="10"/>
  <c r="F1469" i="10"/>
  <c r="E1473" i="10"/>
  <c r="F1473" i="10"/>
  <c r="E1480" i="10"/>
  <c r="F1480" i="10"/>
  <c r="E1482" i="10"/>
  <c r="F1482" i="10"/>
  <c r="E1523" i="10"/>
  <c r="F1523" i="10"/>
  <c r="E1554" i="10"/>
  <c r="F1554" i="10"/>
  <c r="E1556" i="10"/>
  <c r="F1556" i="10"/>
  <c r="E1561" i="10"/>
  <c r="F1561" i="10"/>
  <c r="E1564" i="10"/>
  <c r="F1564" i="10"/>
  <c r="E1579" i="10"/>
  <c r="F1579" i="10"/>
  <c r="E1586" i="10"/>
  <c r="F1586" i="10"/>
  <c r="E1594" i="10"/>
  <c r="F1594" i="10"/>
  <c r="E1612" i="10"/>
  <c r="F1612" i="10"/>
  <c r="E1655" i="10"/>
  <c r="F1655" i="10"/>
  <c r="E1657" i="10"/>
  <c r="F1657" i="10"/>
  <c r="E1659" i="10"/>
  <c r="F1659" i="10"/>
  <c r="E1681" i="10"/>
  <c r="F1681" i="10"/>
  <c r="E1692" i="10"/>
  <c r="F1692" i="10"/>
  <c r="E1732" i="10"/>
  <c r="F1732" i="10"/>
  <c r="E1764" i="10"/>
  <c r="F1764" i="10"/>
  <c r="E1776" i="10"/>
  <c r="F1776" i="10"/>
  <c r="E1805" i="10"/>
  <c r="F1805" i="10"/>
  <c r="E1838" i="10"/>
  <c r="F1838" i="10"/>
  <c r="E1841" i="10"/>
  <c r="F1841" i="10"/>
  <c r="E1844" i="10"/>
  <c r="F1844" i="10"/>
  <c r="E1910" i="10"/>
  <c r="F1910" i="10"/>
  <c r="E1915" i="10"/>
  <c r="F1915" i="10"/>
  <c r="E1950" i="10"/>
  <c r="F1950" i="10"/>
  <c r="E1956" i="10"/>
  <c r="F1956" i="10"/>
  <c r="E2003" i="10"/>
  <c r="F2003" i="10"/>
  <c r="E2015" i="10"/>
  <c r="F2015" i="10"/>
  <c r="E2038" i="10"/>
  <c r="F2038" i="10"/>
  <c r="E2043" i="10"/>
  <c r="F2043" i="10"/>
  <c r="E2053" i="10"/>
  <c r="F2053" i="10"/>
  <c r="E2133" i="10"/>
  <c r="F2133" i="10"/>
  <c r="E2139" i="10"/>
  <c r="F2139" i="10"/>
  <c r="E2144" i="10"/>
  <c r="F2144" i="10"/>
  <c r="E2151" i="10"/>
  <c r="F2151" i="10"/>
  <c r="E2163" i="10"/>
  <c r="F2163" i="10"/>
  <c r="E2187" i="10"/>
  <c r="F2187" i="10"/>
  <c r="E2189" i="10"/>
  <c r="F2189" i="10"/>
  <c r="E2191" i="10"/>
  <c r="F2191" i="10"/>
  <c r="E2216" i="10"/>
  <c r="F2216" i="10"/>
  <c r="E2218" i="10"/>
  <c r="F2218" i="10"/>
  <c r="E2225" i="10"/>
  <c r="F2225" i="10"/>
  <c r="E2282" i="10"/>
  <c r="F2282" i="10"/>
  <c r="E2286" i="10"/>
  <c r="F2286" i="10"/>
  <c r="E2293" i="10"/>
  <c r="F2293" i="10"/>
  <c r="E2298" i="10"/>
  <c r="F2298" i="10"/>
  <c r="E2308" i="10"/>
  <c r="F2308" i="10"/>
  <c r="E2312" i="10"/>
  <c r="F2312" i="10"/>
  <c r="E2317" i="10"/>
  <c r="F2317" i="10"/>
  <c r="E2319" i="10"/>
  <c r="F2319" i="10"/>
  <c r="E2331" i="10"/>
  <c r="F2331" i="10"/>
  <c r="E2346" i="10"/>
  <c r="F2346" i="10"/>
  <c r="E2371" i="10"/>
  <c r="F2371" i="10"/>
  <c r="E2418" i="10"/>
  <c r="F2418" i="10"/>
  <c r="E2426" i="10"/>
  <c r="F2426" i="10"/>
  <c r="E2438" i="10"/>
  <c r="E57" i="10"/>
  <c r="F57" i="10"/>
  <c r="E66" i="10"/>
  <c r="F66" i="10"/>
  <c r="E70" i="10"/>
  <c r="F70" i="10"/>
  <c r="E80" i="10"/>
  <c r="F80" i="10"/>
  <c r="E89" i="10"/>
  <c r="F89" i="10"/>
  <c r="E91" i="10"/>
  <c r="F91" i="10"/>
  <c r="E96" i="10"/>
  <c r="F96" i="10"/>
  <c r="E97" i="10"/>
  <c r="F97" i="10"/>
  <c r="E107" i="10"/>
  <c r="F107" i="10"/>
  <c r="E111" i="10"/>
  <c r="F111" i="10"/>
  <c r="E122" i="10"/>
  <c r="F122" i="10"/>
  <c r="E126" i="10"/>
  <c r="F126" i="10"/>
  <c r="E130" i="10"/>
  <c r="F130" i="10"/>
  <c r="E134" i="10"/>
  <c r="F134" i="10"/>
  <c r="E138" i="10"/>
  <c r="F138" i="10"/>
  <c r="E142" i="10"/>
  <c r="F142" i="10"/>
  <c r="E146" i="10"/>
  <c r="F146" i="10"/>
  <c r="E150" i="10"/>
  <c r="F150" i="10"/>
  <c r="E154" i="10"/>
  <c r="F154" i="10"/>
  <c r="E171" i="10"/>
  <c r="F171" i="10"/>
  <c r="E190" i="10"/>
  <c r="F190" i="10"/>
  <c r="E195" i="10"/>
  <c r="F195" i="10"/>
  <c r="E196" i="10"/>
  <c r="F196" i="10"/>
  <c r="E197" i="10"/>
  <c r="F197" i="10"/>
  <c r="E201" i="10"/>
  <c r="F201" i="10"/>
  <c r="E205" i="10"/>
  <c r="F205" i="10"/>
  <c r="E209" i="10"/>
  <c r="F209" i="10"/>
  <c r="E213" i="10"/>
  <c r="F213" i="10"/>
  <c r="E217" i="10"/>
  <c r="F217" i="10"/>
  <c r="E221" i="10"/>
  <c r="F221" i="10"/>
  <c r="E251" i="10"/>
  <c r="F251" i="10"/>
  <c r="E255" i="10"/>
  <c r="F255" i="10"/>
  <c r="E260" i="10"/>
  <c r="F260" i="10"/>
  <c r="E278" i="10"/>
  <c r="F278" i="10"/>
  <c r="E279" i="10"/>
  <c r="F279" i="10"/>
  <c r="E291" i="10"/>
  <c r="F291" i="10"/>
  <c r="E302" i="10"/>
  <c r="F302" i="10"/>
  <c r="E311" i="10"/>
  <c r="F311" i="10"/>
  <c r="E312" i="10"/>
  <c r="F312" i="10"/>
  <c r="E313" i="10"/>
  <c r="F313" i="10"/>
  <c r="E314" i="10"/>
  <c r="F314" i="10"/>
  <c r="E315" i="10"/>
  <c r="F315" i="10"/>
  <c r="E319" i="10"/>
  <c r="F319" i="10"/>
  <c r="E322" i="10"/>
  <c r="F322" i="10"/>
  <c r="E323" i="10"/>
  <c r="F323" i="10"/>
  <c r="E329" i="10"/>
  <c r="F329" i="10"/>
  <c r="E330" i="10"/>
  <c r="F330" i="10"/>
  <c r="E331" i="10"/>
  <c r="F331" i="10"/>
  <c r="E335" i="10"/>
  <c r="F335" i="10"/>
  <c r="E339" i="10"/>
  <c r="F339" i="10"/>
  <c r="E367" i="10"/>
  <c r="F367" i="10"/>
  <c r="E401" i="10"/>
  <c r="F401" i="10"/>
  <c r="E402" i="10"/>
  <c r="F402" i="10"/>
  <c r="E407" i="10"/>
  <c r="F407" i="10"/>
  <c r="E408" i="10"/>
  <c r="F408" i="10"/>
  <c r="E409" i="10"/>
  <c r="F409" i="10"/>
  <c r="E410" i="10"/>
  <c r="F410" i="10"/>
  <c r="E411" i="10"/>
  <c r="F411" i="10"/>
  <c r="E431" i="10"/>
  <c r="F431" i="10"/>
  <c r="E435" i="10"/>
  <c r="F435" i="10"/>
  <c r="E443" i="10"/>
  <c r="F443" i="10"/>
  <c r="E451" i="10"/>
  <c r="F451" i="10"/>
  <c r="E452" i="10"/>
  <c r="F452" i="10"/>
  <c r="E467" i="10"/>
  <c r="F467" i="10"/>
  <c r="E468" i="10"/>
  <c r="F468" i="10"/>
  <c r="E484" i="10"/>
  <c r="F484" i="10"/>
  <c r="E485" i="10"/>
  <c r="F485" i="10"/>
  <c r="E486" i="10"/>
  <c r="F486" i="10"/>
  <c r="E494" i="10"/>
  <c r="F494" i="10"/>
  <c r="E504" i="10"/>
  <c r="F504" i="10"/>
  <c r="E509" i="10"/>
  <c r="F509" i="10"/>
  <c r="E510" i="10"/>
  <c r="F510" i="10"/>
  <c r="E511" i="10"/>
  <c r="F511" i="10"/>
  <c r="E512" i="10"/>
  <c r="F512" i="10"/>
  <c r="E513" i="10"/>
  <c r="F513" i="10"/>
  <c r="E514" i="10"/>
  <c r="F514" i="10"/>
  <c r="E516" i="10"/>
  <c r="F516" i="10"/>
  <c r="E517" i="10"/>
  <c r="F517" i="10"/>
  <c r="E518" i="10"/>
  <c r="F518" i="10"/>
  <c r="E522" i="10"/>
  <c r="F522" i="10"/>
  <c r="E523" i="10"/>
  <c r="F523" i="10"/>
  <c r="E533" i="10"/>
  <c r="F533" i="10"/>
  <c r="E534" i="10"/>
  <c r="F534" i="10"/>
  <c r="E535" i="10"/>
  <c r="F535" i="10"/>
  <c r="E542" i="10"/>
  <c r="F542" i="10"/>
  <c r="E556" i="10"/>
  <c r="F556" i="10"/>
  <c r="E557" i="10"/>
  <c r="F557" i="10"/>
  <c r="E558" i="10"/>
  <c r="F558" i="10"/>
  <c r="E560" i="10"/>
  <c r="F560" i="10"/>
  <c r="E561" i="10"/>
  <c r="F561" i="10"/>
  <c r="E565" i="10"/>
  <c r="F565" i="10"/>
  <c r="E566" i="10"/>
  <c r="F566" i="10"/>
  <c r="E567" i="10"/>
  <c r="F567" i="10"/>
  <c r="E573" i="10"/>
  <c r="F573" i="10"/>
  <c r="E577" i="10"/>
  <c r="F577" i="10"/>
  <c r="E578" i="10"/>
  <c r="F578" i="10"/>
  <c r="E579" i="10"/>
  <c r="F579" i="10"/>
  <c r="E581" i="10"/>
  <c r="F581" i="10"/>
  <c r="E582" i="10"/>
  <c r="F582" i="10"/>
  <c r="E583" i="10"/>
  <c r="F583" i="10"/>
  <c r="E585" i="10"/>
  <c r="F585" i="10"/>
  <c r="E589" i="10"/>
  <c r="F589" i="10"/>
  <c r="E590" i="10"/>
  <c r="F590" i="10"/>
  <c r="E591" i="10"/>
  <c r="F591" i="10"/>
  <c r="E607" i="10"/>
  <c r="F607" i="10"/>
  <c r="E628" i="10"/>
  <c r="F628" i="10"/>
  <c r="E644" i="10"/>
  <c r="F644" i="10"/>
  <c r="E649" i="10"/>
  <c r="F649" i="10"/>
  <c r="E653" i="10"/>
  <c r="F653" i="10"/>
  <c r="E659" i="10"/>
  <c r="F659" i="10"/>
  <c r="E666" i="10"/>
  <c r="F666" i="10"/>
  <c r="E678" i="10"/>
  <c r="F678" i="10"/>
  <c r="E679" i="10"/>
  <c r="F679" i="10"/>
  <c r="E684" i="10"/>
  <c r="F684" i="10"/>
  <c r="E685" i="10"/>
  <c r="F685" i="10"/>
  <c r="E690" i="10"/>
  <c r="F690" i="10"/>
  <c r="E695" i="10"/>
  <c r="F695" i="10"/>
  <c r="E696" i="10"/>
  <c r="F696" i="10"/>
  <c r="E700" i="10"/>
  <c r="F700" i="10"/>
  <c r="E703" i="10"/>
  <c r="F703" i="10"/>
  <c r="E708" i="10"/>
  <c r="F708" i="10"/>
  <c r="E709" i="10"/>
  <c r="F709" i="10"/>
  <c r="E713" i="10"/>
  <c r="F713" i="10"/>
  <c r="E715" i="10"/>
  <c r="F715" i="10"/>
  <c r="E729" i="10"/>
  <c r="F729" i="10"/>
  <c r="E747" i="10"/>
  <c r="F747" i="10"/>
  <c r="E759" i="10"/>
  <c r="F759" i="10"/>
  <c r="E768" i="10"/>
  <c r="F768" i="10"/>
  <c r="E769" i="10"/>
  <c r="F769" i="10"/>
  <c r="E784" i="10"/>
  <c r="F784" i="10"/>
  <c r="E785" i="10"/>
  <c r="F785" i="10"/>
  <c r="E816" i="10"/>
  <c r="F816" i="10"/>
  <c r="E825" i="10"/>
  <c r="F825" i="10"/>
  <c r="E830" i="10"/>
  <c r="F830" i="10"/>
  <c r="E836" i="10"/>
  <c r="F836" i="10"/>
  <c r="E840" i="10"/>
  <c r="F840" i="10"/>
  <c r="E855" i="10"/>
  <c r="F855" i="10"/>
  <c r="E856" i="10"/>
  <c r="F856" i="10"/>
  <c r="E857" i="10"/>
  <c r="F857" i="10"/>
  <c r="E858" i="10"/>
  <c r="F858" i="10"/>
  <c r="E859" i="10"/>
  <c r="F859" i="10"/>
  <c r="E860" i="10"/>
  <c r="F860" i="10"/>
  <c r="E863" i="10"/>
  <c r="F863" i="10"/>
  <c r="E870" i="10"/>
  <c r="F870" i="10"/>
  <c r="E875" i="10"/>
  <c r="F875" i="10"/>
  <c r="E883" i="10"/>
  <c r="F883" i="10"/>
  <c r="E888" i="10"/>
  <c r="F888" i="10"/>
  <c r="E892" i="10"/>
  <c r="F892" i="10"/>
  <c r="E896" i="10"/>
  <c r="F896" i="10"/>
  <c r="E908" i="10"/>
  <c r="F908" i="10"/>
  <c r="E909" i="10"/>
  <c r="F909" i="10"/>
  <c r="E917" i="10"/>
  <c r="F917" i="10"/>
  <c r="E918" i="10"/>
  <c r="F918" i="10"/>
  <c r="E919" i="10"/>
  <c r="F919" i="10"/>
  <c r="E920" i="10"/>
  <c r="F920" i="10"/>
  <c r="E934" i="10"/>
  <c r="F934" i="10"/>
  <c r="E948" i="10"/>
  <c r="F948" i="10"/>
  <c r="E949" i="10"/>
  <c r="F949" i="10"/>
  <c r="E950" i="10"/>
  <c r="F950" i="10"/>
  <c r="E951" i="10"/>
  <c r="F951" i="10"/>
  <c r="E955" i="10"/>
  <c r="F955" i="10"/>
  <c r="E969" i="10"/>
  <c r="F969" i="10"/>
  <c r="E973" i="10"/>
  <c r="F973" i="10"/>
  <c r="E976" i="10"/>
  <c r="F976" i="10"/>
  <c r="E977" i="10"/>
  <c r="F977" i="10"/>
  <c r="E982" i="10"/>
  <c r="F982" i="10"/>
  <c r="E992" i="10"/>
  <c r="F992" i="10"/>
  <c r="E1003" i="10"/>
  <c r="F1003" i="10"/>
  <c r="E1005" i="10"/>
  <c r="F1005" i="10"/>
  <c r="E1021" i="10"/>
  <c r="F1021" i="10"/>
  <c r="E1025" i="10"/>
  <c r="F1025" i="10"/>
  <c r="E1036" i="10"/>
  <c r="F1036" i="10"/>
  <c r="E1040" i="10"/>
  <c r="F1040" i="10"/>
  <c r="E1044" i="10"/>
  <c r="F1044" i="10"/>
  <c r="E1045" i="10"/>
  <c r="F1045" i="10"/>
  <c r="E1077" i="10"/>
  <c r="F1077" i="10"/>
  <c r="E1078" i="10"/>
  <c r="F1078" i="10"/>
  <c r="E1079" i="10"/>
  <c r="F1079" i="10"/>
  <c r="E1080" i="10"/>
  <c r="F1080" i="10"/>
  <c r="E1081" i="10"/>
  <c r="F1081" i="10"/>
  <c r="E1082" i="10"/>
  <c r="F1082" i="10"/>
  <c r="E1090" i="10"/>
  <c r="F1090" i="10"/>
  <c r="E1093" i="10"/>
  <c r="F1093" i="10"/>
  <c r="E1094" i="10"/>
  <c r="F1094" i="10"/>
  <c r="E1095" i="10"/>
  <c r="F1095" i="10"/>
  <c r="E1096" i="10"/>
  <c r="F1096" i="10"/>
  <c r="E1100" i="10"/>
  <c r="F1100" i="10"/>
  <c r="E1101" i="10"/>
  <c r="F1101" i="10"/>
  <c r="E1102" i="10"/>
  <c r="F1102" i="10"/>
  <c r="E1106" i="10"/>
  <c r="F1106" i="10"/>
  <c r="E1112" i="10"/>
  <c r="F1112" i="10"/>
  <c r="E1113" i="10"/>
  <c r="F1113" i="10"/>
  <c r="E1114" i="10"/>
  <c r="F1114" i="10"/>
  <c r="E1115" i="10"/>
  <c r="F1115" i="10"/>
  <c r="E1116" i="10"/>
  <c r="F1116" i="10"/>
  <c r="E1124" i="10"/>
  <c r="F1124" i="10"/>
  <c r="E1140" i="10"/>
  <c r="F1140" i="10"/>
  <c r="E1143" i="10"/>
  <c r="F1143" i="10"/>
  <c r="E1168" i="10"/>
  <c r="F1168" i="10"/>
  <c r="E1174" i="10"/>
  <c r="F1174" i="10"/>
  <c r="E1175" i="10"/>
  <c r="F1175" i="10"/>
  <c r="E1176" i="10"/>
  <c r="F1176" i="10"/>
  <c r="E1177" i="10"/>
  <c r="F1177" i="10"/>
  <c r="E1181" i="10"/>
  <c r="F1181" i="10"/>
  <c r="E1189" i="10"/>
  <c r="F1189" i="10"/>
  <c r="E1199" i="10"/>
  <c r="F1199" i="10"/>
  <c r="E1203" i="10"/>
  <c r="F1203" i="10"/>
  <c r="E1213" i="10"/>
  <c r="F1213" i="10"/>
  <c r="E1214" i="10"/>
  <c r="F1214" i="10"/>
  <c r="E1215" i="10"/>
  <c r="F1215" i="10"/>
  <c r="E1223" i="10"/>
  <c r="F1223" i="10"/>
  <c r="E1227" i="10"/>
  <c r="F1227" i="10"/>
  <c r="E1231" i="10"/>
  <c r="F1231" i="10"/>
  <c r="E1233" i="10"/>
  <c r="F1233" i="10"/>
  <c r="E1242" i="10"/>
  <c r="F1242" i="10"/>
  <c r="E1246" i="10"/>
  <c r="F1246" i="10"/>
  <c r="E1253" i="10"/>
  <c r="F1253" i="10"/>
  <c r="E1267" i="10"/>
  <c r="F1267" i="10"/>
  <c r="E1273" i="10"/>
  <c r="F1273" i="10"/>
  <c r="E1274" i="10"/>
  <c r="F1274" i="10"/>
  <c r="E1275" i="10"/>
  <c r="F1275" i="10"/>
  <c r="E1276" i="10"/>
  <c r="F1276" i="10"/>
  <c r="E1284" i="10"/>
  <c r="F1284" i="10"/>
  <c r="E1286" i="10"/>
  <c r="F1286" i="10"/>
  <c r="E1287" i="10"/>
  <c r="F1287" i="10"/>
  <c r="E1288" i="10"/>
  <c r="F1288" i="10"/>
  <c r="E1292" i="10"/>
  <c r="F1292" i="10"/>
  <c r="E1310" i="10"/>
  <c r="F1310" i="10"/>
  <c r="E1313" i="10"/>
  <c r="F1313" i="10"/>
  <c r="E1314" i="10"/>
  <c r="F1314" i="10"/>
  <c r="E1315" i="10"/>
  <c r="F1315" i="10"/>
  <c r="E1319" i="10"/>
  <c r="F1319" i="10"/>
  <c r="E1320" i="10"/>
  <c r="F1320" i="10"/>
  <c r="E1336" i="10"/>
  <c r="F1336" i="10"/>
  <c r="E1340" i="10"/>
  <c r="F1340" i="10"/>
  <c r="E1344" i="10"/>
  <c r="F1344" i="10"/>
  <c r="E1348" i="10"/>
  <c r="F1348" i="10"/>
  <c r="E1352" i="10"/>
  <c r="F1352" i="10"/>
  <c r="E1359" i="10"/>
  <c r="F1359" i="10"/>
  <c r="E1360" i="10"/>
  <c r="F1360" i="10"/>
  <c r="E1361" i="10"/>
  <c r="F1361" i="10"/>
  <c r="E1362" i="10"/>
  <c r="F1362" i="10"/>
  <c r="E1371" i="10"/>
  <c r="F1371" i="10"/>
  <c r="E1389" i="10"/>
  <c r="F1389" i="10"/>
  <c r="E1394" i="10"/>
  <c r="F1394" i="10"/>
  <c r="E1402" i="10"/>
  <c r="F1402" i="10"/>
  <c r="E1403" i="10"/>
  <c r="F1403" i="10"/>
  <c r="E1408" i="10"/>
  <c r="F1408" i="10"/>
  <c r="E1432" i="10"/>
  <c r="F1432" i="10"/>
  <c r="E1441" i="10"/>
  <c r="F1441" i="10"/>
  <c r="E1446" i="10"/>
  <c r="F1446" i="10"/>
  <c r="E1450" i="10"/>
  <c r="F1450" i="10"/>
  <c r="E1471" i="10"/>
  <c r="F1471" i="10"/>
  <c r="E1484" i="10"/>
  <c r="F1484" i="10"/>
  <c r="E1485" i="10"/>
  <c r="F1485" i="10"/>
  <c r="E1486" i="10"/>
  <c r="F1486" i="10"/>
  <c r="E1487" i="10"/>
  <c r="F1487" i="10"/>
  <c r="E1488" i="10"/>
  <c r="F1488" i="10"/>
  <c r="E1489" i="10"/>
  <c r="F1489" i="10"/>
  <c r="E1490" i="10"/>
  <c r="F1490" i="10"/>
  <c r="E1494" i="10"/>
  <c r="F1494" i="10"/>
  <c r="E1495" i="10"/>
  <c r="F1495" i="10"/>
  <c r="E1503" i="10"/>
  <c r="F1503" i="10"/>
  <c r="E1511" i="10"/>
  <c r="F1511" i="10"/>
  <c r="E1512" i="10"/>
  <c r="F1512" i="10"/>
  <c r="E1514" i="10"/>
  <c r="F1514" i="10"/>
  <c r="E1515" i="10"/>
  <c r="F1515" i="10"/>
  <c r="E1516" i="10"/>
  <c r="F1516" i="10"/>
  <c r="E1521" i="10"/>
  <c r="F1521" i="10"/>
  <c r="E1525" i="10"/>
  <c r="F1525" i="10"/>
  <c r="E1526" i="10"/>
  <c r="F1526" i="10"/>
  <c r="E1527" i="10"/>
  <c r="F1527" i="10"/>
  <c r="E1528" i="10"/>
  <c r="F1528" i="10"/>
  <c r="E1529" i="10"/>
  <c r="F1529" i="10"/>
  <c r="E1530" i="10"/>
  <c r="F1530" i="10"/>
  <c r="E1531" i="10"/>
  <c r="F1531" i="10"/>
  <c r="E1532" i="10"/>
  <c r="F1532" i="10"/>
  <c r="E1533" i="10"/>
  <c r="F1533" i="10"/>
  <c r="E1534" i="10"/>
  <c r="F1534" i="10"/>
  <c r="E1535" i="10"/>
  <c r="F1535" i="10"/>
  <c r="E1545" i="10"/>
  <c r="F1545" i="10"/>
  <c r="E1546" i="10"/>
  <c r="F1546" i="10"/>
  <c r="E1550" i="10"/>
  <c r="F1550" i="10"/>
  <c r="E1567" i="10"/>
  <c r="F1567" i="10"/>
  <c r="E1582" i="10"/>
  <c r="F1582" i="10"/>
  <c r="E1583" i="10"/>
  <c r="F1583" i="10"/>
  <c r="E1589" i="10"/>
  <c r="F1589" i="10"/>
  <c r="E1597" i="10"/>
  <c r="F1597" i="10"/>
  <c r="E1600" i="10"/>
  <c r="F1600" i="10"/>
  <c r="E1601" i="10"/>
  <c r="F1601" i="10"/>
  <c r="E1602" i="10"/>
  <c r="F1602" i="10"/>
  <c r="E1603" i="10"/>
  <c r="F1603" i="10"/>
  <c r="E1608" i="10"/>
  <c r="F1608" i="10"/>
  <c r="E1617" i="10"/>
  <c r="F1617" i="10"/>
  <c r="E1618" i="10"/>
  <c r="F1618" i="10"/>
  <c r="E1619" i="10"/>
  <c r="F1619" i="10"/>
  <c r="E1620" i="10"/>
  <c r="F1620" i="10"/>
  <c r="E1621" i="10"/>
  <c r="F1621" i="10"/>
  <c r="E1630" i="10"/>
  <c r="F1630" i="10"/>
  <c r="E1636" i="10"/>
  <c r="F1636" i="10"/>
  <c r="E1637" i="10"/>
  <c r="F1637" i="10"/>
  <c r="E1638" i="10"/>
  <c r="F1638" i="10"/>
  <c r="E1639" i="10"/>
  <c r="F1639" i="10"/>
  <c r="E1640" i="10"/>
  <c r="F1640" i="10"/>
  <c r="E1643" i="10"/>
  <c r="F1643" i="10"/>
  <c r="E1647" i="10"/>
  <c r="F1647" i="10"/>
  <c r="E1652" i="10"/>
  <c r="F1652" i="10"/>
  <c r="E1663" i="10"/>
  <c r="F1663" i="10"/>
  <c r="E1664" i="10"/>
  <c r="F1664" i="10"/>
  <c r="E1665" i="10"/>
  <c r="F1665" i="10"/>
  <c r="E1666" i="10"/>
  <c r="F1666" i="10"/>
  <c r="E1675" i="10"/>
  <c r="F1675" i="10"/>
  <c r="E1685" i="10"/>
  <c r="F1685" i="10"/>
  <c r="E1686" i="10"/>
  <c r="F1686" i="10"/>
  <c r="E1687" i="10"/>
  <c r="F1687" i="10"/>
  <c r="E1688" i="10"/>
  <c r="F1688" i="10"/>
  <c r="E1689" i="10"/>
  <c r="F1689" i="10"/>
  <c r="E1694" i="10"/>
  <c r="F1694" i="10"/>
  <c r="E1700" i="10"/>
  <c r="F1700" i="10"/>
  <c r="E1704" i="10"/>
  <c r="F1704" i="10"/>
  <c r="E1729" i="10"/>
  <c r="F1729" i="10"/>
  <c r="E1730" i="10"/>
  <c r="F1730" i="10"/>
  <c r="E1735" i="10"/>
  <c r="F1735" i="10"/>
  <c r="E1736" i="10"/>
  <c r="F1736" i="10"/>
  <c r="E1737" i="10"/>
  <c r="F1737" i="10"/>
  <c r="E1738" i="10"/>
  <c r="F1738" i="10"/>
  <c r="E1749" i="10"/>
  <c r="F1749" i="10"/>
  <c r="E1751" i="10"/>
  <c r="F1751" i="10"/>
  <c r="E1755" i="10"/>
  <c r="F1755" i="10"/>
  <c r="E1766" i="10"/>
  <c r="F1766" i="10"/>
  <c r="E1767" i="10"/>
  <c r="F1767" i="10"/>
  <c r="E1768" i="10"/>
  <c r="F1768" i="10"/>
  <c r="E1769" i="10"/>
  <c r="F1769" i="10"/>
  <c r="E1770" i="10"/>
  <c r="F1770" i="10"/>
  <c r="E1771" i="10"/>
  <c r="F1771" i="10"/>
  <c r="E1780" i="10"/>
  <c r="F1780" i="10"/>
  <c r="E1788" i="10"/>
  <c r="F1788" i="10"/>
  <c r="E1789" i="10"/>
  <c r="F1789" i="10"/>
  <c r="E1799" i="10"/>
  <c r="F1799" i="10"/>
  <c r="E1821" i="10"/>
  <c r="F1821" i="10"/>
  <c r="E1824" i="10"/>
  <c r="F1824" i="10"/>
  <c r="E1827" i="10"/>
  <c r="F1827" i="10"/>
  <c r="E1830" i="10"/>
  <c r="F1830" i="10"/>
  <c r="E1833" i="10"/>
  <c r="F1833" i="10"/>
  <c r="E1846" i="10"/>
  <c r="F1846" i="10"/>
  <c r="E1847" i="10"/>
  <c r="F1847" i="10"/>
  <c r="E1849" i="10"/>
  <c r="F1849" i="10"/>
  <c r="E1856" i="10"/>
  <c r="F1856" i="10"/>
  <c r="E1864" i="10"/>
  <c r="F1864" i="10"/>
  <c r="E1872" i="10"/>
  <c r="F1872" i="10"/>
  <c r="E1873" i="10"/>
  <c r="F1873" i="10"/>
  <c r="E1876" i="10"/>
  <c r="F1876" i="10"/>
  <c r="E1885" i="10"/>
  <c r="F1885" i="10"/>
  <c r="E1890" i="10"/>
  <c r="F1890" i="10"/>
  <c r="E1891" i="10"/>
  <c r="F1891" i="10"/>
  <c r="E1892" i="10"/>
  <c r="F1892" i="10"/>
  <c r="E1898" i="10"/>
  <c r="F1898" i="10"/>
  <c r="E1899" i="10"/>
  <c r="F1899" i="10"/>
  <c r="E1904" i="10"/>
  <c r="F1904" i="10"/>
  <c r="E1920" i="10"/>
  <c r="F1920" i="10"/>
  <c r="E1921" i="10"/>
  <c r="F1921" i="10"/>
  <c r="E1922" i="10"/>
  <c r="F1922" i="10"/>
  <c r="E1923" i="10"/>
  <c r="F1923" i="10"/>
  <c r="E1930" i="10"/>
  <c r="F1930" i="10"/>
  <c r="E1931" i="10"/>
  <c r="F1931" i="10"/>
  <c r="E1940" i="10"/>
  <c r="F1940" i="10"/>
  <c r="E1945" i="10"/>
  <c r="F1945" i="10"/>
  <c r="E1946" i="10"/>
  <c r="F1946" i="10"/>
  <c r="E1971" i="10"/>
  <c r="F1971" i="10"/>
  <c r="E1972" i="10"/>
  <c r="F1972" i="10"/>
  <c r="E1973" i="10"/>
  <c r="F1973" i="10"/>
  <c r="E1974" i="10"/>
  <c r="F1974" i="10"/>
  <c r="E1995" i="10"/>
  <c r="F1995" i="10"/>
  <c r="E1996" i="10"/>
  <c r="F1996" i="10"/>
  <c r="E1997" i="10"/>
  <c r="F1997" i="10"/>
  <c r="E1999" i="10"/>
  <c r="F1999" i="10"/>
  <c r="E2007" i="10"/>
  <c r="F2007" i="10"/>
  <c r="E2010" i="10"/>
  <c r="F2010" i="10"/>
  <c r="E2021" i="10"/>
  <c r="F2021" i="10"/>
  <c r="E2028" i="10"/>
  <c r="F2028" i="10"/>
  <c r="E2029" i="10"/>
  <c r="F2029" i="10"/>
  <c r="E2030" i="10"/>
  <c r="F2030" i="10"/>
  <c r="E2031" i="10"/>
  <c r="F2031" i="10"/>
  <c r="E2032" i="10"/>
  <c r="F2032" i="10"/>
  <c r="E2034" i="10"/>
  <c r="F2034" i="10"/>
  <c r="E2046" i="10"/>
  <c r="F2046" i="10"/>
  <c r="E2047" i="10"/>
  <c r="F2047" i="10"/>
  <c r="E2055" i="10"/>
  <c r="F2055" i="10"/>
  <c r="E2056" i="10"/>
  <c r="F2056" i="10"/>
  <c r="E2057" i="10"/>
  <c r="F2057" i="10"/>
  <c r="E2058" i="10"/>
  <c r="F2058" i="10"/>
  <c r="E2068" i="10"/>
  <c r="F2068" i="10"/>
  <c r="E2075" i="10"/>
  <c r="F2075" i="10"/>
  <c r="E2076" i="10"/>
  <c r="F2076" i="10"/>
  <c r="E2079" i="10"/>
  <c r="F2079" i="10"/>
  <c r="E2080" i="10"/>
  <c r="F2080" i="10"/>
  <c r="E2088" i="10"/>
  <c r="F2088" i="10"/>
  <c r="E2115" i="10"/>
  <c r="F2115" i="10"/>
  <c r="E2116" i="10"/>
  <c r="F2116" i="10"/>
  <c r="E2122" i="10"/>
  <c r="F2122" i="10"/>
  <c r="E2123" i="10"/>
  <c r="F2123" i="10"/>
  <c r="E2127" i="10"/>
  <c r="F2127" i="10"/>
  <c r="E2128" i="10"/>
  <c r="F2128" i="10"/>
  <c r="E2129" i="10"/>
  <c r="F2129" i="10"/>
  <c r="E2134" i="10"/>
  <c r="F2134" i="10"/>
  <c r="E2135" i="10"/>
  <c r="F2135" i="10"/>
  <c r="E2136" i="10"/>
  <c r="F2136" i="10"/>
  <c r="E2154" i="10"/>
  <c r="F2154" i="10"/>
  <c r="E2161" i="10"/>
  <c r="F2161" i="10"/>
  <c r="E2164" i="10"/>
  <c r="F2164" i="10"/>
  <c r="E2165" i="10"/>
  <c r="F2165" i="10"/>
  <c r="E2167" i="10"/>
  <c r="F2167" i="10"/>
  <c r="E2168" i="10"/>
  <c r="F2168" i="10"/>
  <c r="E2171" i="10"/>
  <c r="F2171" i="10"/>
  <c r="E2172" i="10"/>
  <c r="F2172" i="10"/>
  <c r="E2176" i="10"/>
  <c r="F2176" i="10"/>
  <c r="E2181" i="10"/>
  <c r="F2181" i="10"/>
  <c r="E2182" i="10"/>
  <c r="F2182" i="10"/>
  <c r="E2194" i="10"/>
  <c r="F2194" i="10"/>
  <c r="E2195" i="10"/>
  <c r="F2195" i="10"/>
  <c r="E2197" i="10"/>
  <c r="F2197" i="10"/>
  <c r="E2198" i="10"/>
  <c r="F2198" i="10"/>
  <c r="E2199" i="10"/>
  <c r="F2199" i="10"/>
  <c r="E2200" i="10"/>
  <c r="F2200" i="10"/>
  <c r="E2201" i="10"/>
  <c r="F2201" i="10"/>
  <c r="E2231" i="10"/>
  <c r="F2231" i="10"/>
  <c r="E2232" i="10"/>
  <c r="F2232" i="10"/>
  <c r="E2235" i="10"/>
  <c r="F2235" i="10"/>
  <c r="E2236" i="10"/>
  <c r="F2236" i="10"/>
  <c r="E2242" i="10"/>
  <c r="F2242" i="10"/>
  <c r="E2243" i="10"/>
  <c r="F2243" i="10"/>
  <c r="E2245" i="10"/>
  <c r="F2245" i="10"/>
  <c r="E2246" i="10"/>
  <c r="F2246" i="10"/>
  <c r="E2247" i="10"/>
  <c r="F2247" i="10"/>
  <c r="E2249" i="10"/>
  <c r="F2249" i="10"/>
  <c r="E2250" i="10"/>
  <c r="F2250" i="10"/>
  <c r="E2251" i="10"/>
  <c r="F2251" i="10"/>
  <c r="E2252" i="10"/>
  <c r="F2252" i="10"/>
  <c r="E2256" i="10"/>
  <c r="F2256" i="10"/>
  <c r="E2257" i="10"/>
  <c r="F2257" i="10"/>
  <c r="E2259" i="10"/>
  <c r="F2259" i="10"/>
  <c r="E2260" i="10"/>
  <c r="F2260" i="10"/>
  <c r="E2261" i="10"/>
  <c r="F2261" i="10"/>
  <c r="E2262" i="10"/>
  <c r="F2262" i="10"/>
  <c r="E2267" i="10"/>
  <c r="F2267" i="10"/>
  <c r="E2273" i="10"/>
  <c r="F2273" i="10"/>
  <c r="E2278" i="10"/>
  <c r="F2278" i="10"/>
  <c r="E2284" i="10"/>
  <c r="F2284" i="10"/>
  <c r="E2290" i="10"/>
  <c r="F2290" i="10"/>
  <c r="E2296" i="10"/>
  <c r="F2296" i="10"/>
  <c r="E2302" i="10"/>
  <c r="F2302" i="10"/>
  <c r="E2303" i="10"/>
  <c r="F2303" i="10"/>
  <c r="E2310" i="10"/>
  <c r="F2310" i="10"/>
  <c r="E2314" i="10"/>
  <c r="F2314" i="10"/>
  <c r="E2320" i="10"/>
  <c r="F2320" i="10"/>
  <c r="E2321" i="10"/>
  <c r="F2321" i="10"/>
  <c r="E2322" i="10"/>
  <c r="F2322" i="10"/>
  <c r="E2329" i="10"/>
  <c r="F2329" i="10"/>
  <c r="E2335" i="10"/>
  <c r="F2335" i="10"/>
  <c r="E2352" i="10"/>
  <c r="F2352" i="10"/>
  <c r="E2359" i="10"/>
  <c r="F2359" i="10"/>
  <c r="E2365" i="10"/>
  <c r="F2365" i="10"/>
  <c r="E2366" i="10"/>
  <c r="F2366" i="10"/>
  <c r="E2367" i="10"/>
  <c r="F2367" i="10"/>
  <c r="E2368" i="10"/>
  <c r="F2368" i="10"/>
  <c r="E2386" i="10"/>
  <c r="F2386" i="10"/>
  <c r="E2392" i="10"/>
  <c r="F2392" i="10"/>
  <c r="E2402" i="10"/>
  <c r="F2402" i="10"/>
  <c r="E2403" i="10"/>
  <c r="F2403" i="10"/>
  <c r="E2404" i="10"/>
  <c r="F2404" i="10"/>
  <c r="E2405" i="10"/>
  <c r="F2405" i="10"/>
  <c r="E2406" i="10"/>
  <c r="F2406" i="10"/>
  <c r="E2408" i="10"/>
  <c r="F2408" i="10"/>
  <c r="E2414" i="10"/>
  <c r="F2414" i="10"/>
  <c r="E2415" i="10"/>
  <c r="F2415" i="10"/>
  <c r="E2417" i="10"/>
  <c r="F2417" i="10"/>
  <c r="E2420" i="10"/>
  <c r="F2420" i="10"/>
  <c r="E2429" i="10"/>
  <c r="F2429" i="10"/>
  <c r="E2433" i="10"/>
  <c r="F2433" i="10"/>
  <c r="E55" i="10"/>
  <c r="F55" i="10"/>
  <c r="E59" i="10"/>
  <c r="F59" i="10"/>
  <c r="E93" i="10"/>
  <c r="F93" i="10"/>
  <c r="E120" i="10"/>
  <c r="F120" i="10"/>
  <c r="E124" i="10"/>
  <c r="F124" i="10"/>
  <c r="E144" i="10"/>
  <c r="F144" i="10"/>
  <c r="E199" i="10"/>
  <c r="F199" i="10"/>
  <c r="E203" i="10"/>
  <c r="F203" i="10"/>
  <c r="E211" i="10"/>
  <c r="F211" i="10"/>
  <c r="E253" i="10"/>
  <c r="F253" i="10"/>
  <c r="E266" i="10"/>
  <c r="F266" i="10"/>
  <c r="E275" i="10"/>
  <c r="F275" i="10"/>
  <c r="E281" i="10"/>
  <c r="F281" i="10"/>
  <c r="E284" i="10"/>
  <c r="F284" i="10"/>
  <c r="E287" i="10"/>
  <c r="F287" i="10"/>
  <c r="E333" i="10"/>
  <c r="F333" i="10"/>
  <c r="E337" i="10"/>
  <c r="F337" i="10"/>
  <c r="E351" i="10"/>
  <c r="F351" i="10"/>
  <c r="E359" i="10"/>
  <c r="F359" i="10"/>
  <c r="E391" i="10"/>
  <c r="F391" i="10"/>
  <c r="E396" i="10"/>
  <c r="F396" i="10"/>
  <c r="E458" i="10"/>
  <c r="F458" i="10"/>
  <c r="E481" i="10"/>
  <c r="F481" i="10"/>
  <c r="E492" i="10"/>
  <c r="F492" i="10"/>
  <c r="E503" i="10"/>
  <c r="F503" i="10"/>
  <c r="E538" i="10"/>
  <c r="F538" i="10"/>
  <c r="E609" i="10"/>
  <c r="F609" i="10"/>
  <c r="E611" i="10"/>
  <c r="F611" i="10"/>
  <c r="E613" i="10"/>
  <c r="F613" i="10"/>
  <c r="E615" i="10"/>
  <c r="F615" i="10"/>
  <c r="E624" i="10"/>
  <c r="F624" i="10"/>
  <c r="E632" i="10"/>
  <c r="F632" i="10"/>
  <c r="E635" i="10"/>
  <c r="F635" i="10"/>
  <c r="E664" i="10"/>
  <c r="F664" i="10"/>
  <c r="E670" i="10"/>
  <c r="F670" i="10"/>
  <c r="E673" i="10"/>
  <c r="F673" i="10"/>
  <c r="E675" i="10"/>
  <c r="F675" i="10"/>
  <c r="E688" i="10"/>
  <c r="F688" i="10"/>
  <c r="E698" i="10"/>
  <c r="F698" i="10"/>
  <c r="E712" i="10"/>
  <c r="F712" i="10"/>
  <c r="E718" i="10"/>
  <c r="F718" i="10"/>
  <c r="E720" i="10"/>
  <c r="F720" i="10"/>
  <c r="E727" i="10"/>
  <c r="F727" i="10"/>
  <c r="E744" i="10"/>
  <c r="F744" i="10"/>
  <c r="E750" i="10"/>
  <c r="F750" i="10"/>
  <c r="E753" i="10"/>
  <c r="F753" i="10"/>
  <c r="E755" i="10"/>
  <c r="F755" i="10"/>
  <c r="E772" i="10"/>
  <c r="F772" i="10"/>
  <c r="E778" i="10"/>
  <c r="F778" i="10"/>
  <c r="E789" i="10"/>
  <c r="F789" i="10"/>
  <c r="E798" i="10"/>
  <c r="F798" i="10"/>
  <c r="E806" i="10"/>
  <c r="F806" i="10"/>
  <c r="E813" i="10"/>
  <c r="F813" i="10"/>
  <c r="E819" i="10"/>
  <c r="F819" i="10"/>
  <c r="E828" i="10"/>
  <c r="F828" i="10"/>
  <c r="E832" i="10"/>
  <c r="F832" i="10"/>
  <c r="E838" i="10"/>
  <c r="F838" i="10"/>
  <c r="E850" i="10"/>
  <c r="F850" i="10"/>
  <c r="E905" i="10"/>
  <c r="F905" i="10"/>
  <c r="E928" i="10"/>
  <c r="F928" i="10"/>
  <c r="E930" i="10"/>
  <c r="F930" i="10"/>
  <c r="E971" i="10"/>
  <c r="F971" i="10"/>
  <c r="E979" i="10"/>
  <c r="F979" i="10"/>
  <c r="E994" i="10"/>
  <c r="F994" i="10"/>
  <c r="E1038" i="10"/>
  <c r="F1038" i="10"/>
  <c r="E1042" i="10"/>
  <c r="F1042" i="10"/>
  <c r="E1059" i="10"/>
  <c r="F1059" i="10"/>
  <c r="E1085" i="10"/>
  <c r="F1085" i="10"/>
  <c r="E1098" i="10"/>
  <c r="F1098" i="10"/>
  <c r="E1104" i="10"/>
  <c r="F1104" i="10"/>
  <c r="E1135" i="10"/>
  <c r="F1135" i="10"/>
  <c r="E1137" i="10"/>
  <c r="F1137" i="10"/>
  <c r="E1148" i="10"/>
  <c r="F1148" i="10"/>
  <c r="E1150" i="10"/>
  <c r="F1150" i="10"/>
  <c r="E1170" i="10"/>
  <c r="F1170" i="10"/>
  <c r="E1201" i="10"/>
  <c r="F1201" i="10"/>
  <c r="E1217" i="10"/>
  <c r="F1217" i="10"/>
  <c r="E1269" i="10"/>
  <c r="F1269" i="10"/>
  <c r="E1279" i="10"/>
  <c r="F1279" i="10"/>
  <c r="E1282" i="10"/>
  <c r="F1282" i="10"/>
  <c r="E1294" i="10"/>
  <c r="F1294" i="10"/>
  <c r="E1304" i="10"/>
  <c r="F1304" i="10"/>
  <c r="E1334" i="10"/>
  <c r="F1334" i="10"/>
  <c r="E1357" i="10"/>
  <c r="F1357" i="10"/>
  <c r="E1377" i="10"/>
  <c r="F1377" i="10"/>
  <c r="E1411" i="10"/>
  <c r="F1411" i="10"/>
  <c r="E1413" i="10"/>
  <c r="F1413" i="10"/>
  <c r="E1417" i="10"/>
  <c r="F1417" i="10"/>
  <c r="E1419" i="10"/>
  <c r="F1419" i="10"/>
  <c r="E1421" i="10"/>
  <c r="F1421" i="10"/>
  <c r="E1448" i="10"/>
  <c r="F1448" i="10"/>
  <c r="E1453" i="10"/>
  <c r="F1453" i="10"/>
  <c r="E1465" i="10"/>
  <c r="F1465" i="10"/>
  <c r="E1468" i="10"/>
  <c r="F1468" i="10"/>
  <c r="E1481" i="10"/>
  <c r="F1481" i="10"/>
  <c r="E1492" i="10"/>
  <c r="F1492" i="10"/>
  <c r="E1501" i="10"/>
  <c r="F1501" i="10"/>
  <c r="E1505" i="10"/>
  <c r="F1505" i="10"/>
  <c r="E1539" i="10"/>
  <c r="F1539" i="10"/>
  <c r="E1548" i="10"/>
  <c r="F1548" i="10"/>
  <c r="E1555" i="10"/>
  <c r="F1555" i="10"/>
  <c r="E1560" i="10"/>
  <c r="F1560" i="10"/>
  <c r="E1563" i="10"/>
  <c r="F1563" i="10"/>
  <c r="E1580" i="10"/>
  <c r="F1580" i="10"/>
  <c r="E1585" i="10"/>
  <c r="F1585" i="10"/>
  <c r="E1592" i="10"/>
  <c r="F1592" i="10"/>
  <c r="E1595" i="10"/>
  <c r="F1595" i="10"/>
  <c r="E1606" i="10"/>
  <c r="F1606" i="10"/>
  <c r="E1613" i="10"/>
  <c r="F1613" i="10"/>
  <c r="E1656" i="10"/>
  <c r="F1656" i="10"/>
  <c r="E1660" i="10"/>
  <c r="F1660" i="10"/>
  <c r="E1707" i="10"/>
  <c r="F1707" i="10"/>
  <c r="E1773" i="10"/>
  <c r="F1773" i="10"/>
  <c r="E1777" i="10"/>
  <c r="F1777" i="10"/>
  <c r="E1782" i="10"/>
  <c r="F1782" i="10"/>
  <c r="E1786" i="10"/>
  <c r="F1786" i="10"/>
  <c r="E1802" i="10"/>
  <c r="F1802" i="10"/>
  <c r="E1804" i="10"/>
  <c r="F1804" i="10"/>
  <c r="E1818" i="10"/>
  <c r="F1818" i="10"/>
  <c r="E1832" i="10"/>
  <c r="F1832" i="10"/>
  <c r="E1840" i="10"/>
  <c r="F1840" i="10"/>
  <c r="E1843" i="10"/>
  <c r="F1843" i="10"/>
  <c r="E1848" i="10"/>
  <c r="F1848" i="10"/>
  <c r="E1851" i="10"/>
  <c r="F1851" i="10"/>
  <c r="E1853" i="10"/>
  <c r="F1853" i="10"/>
  <c r="E1875" i="10"/>
  <c r="F1875" i="10"/>
  <c r="E1911" i="10"/>
  <c r="F1911" i="10"/>
  <c r="E1948" i="10"/>
  <c r="F1948" i="10"/>
  <c r="E1957" i="10"/>
  <c r="F1957" i="10"/>
  <c r="E1962" i="10"/>
  <c r="F1962" i="10"/>
  <c r="E1989" i="10"/>
  <c r="F1989" i="10"/>
  <c r="E1993" i="10"/>
  <c r="F1993" i="10"/>
  <c r="E2008" i="10"/>
  <c r="F2008" i="10"/>
  <c r="E2017" i="10"/>
  <c r="F2017" i="10"/>
  <c r="E2019" i="10"/>
  <c r="F2019" i="10"/>
  <c r="E2037" i="10"/>
  <c r="F2037" i="10"/>
  <c r="E2040" i="10"/>
  <c r="F2040" i="10"/>
  <c r="E2042" i="10"/>
  <c r="F2042" i="10"/>
  <c r="E2044" i="10"/>
  <c r="F2044" i="10"/>
  <c r="E2065" i="10"/>
  <c r="F2065" i="10"/>
  <c r="E2073" i="10"/>
  <c r="F2073" i="10"/>
  <c r="E2093" i="10"/>
  <c r="F2093" i="10"/>
  <c r="E2102" i="10"/>
  <c r="F2102" i="10"/>
  <c r="E2104" i="10"/>
  <c r="F2104" i="10"/>
  <c r="E2113" i="10"/>
  <c r="F2113" i="10"/>
  <c r="E2140" i="10"/>
  <c r="F2140" i="10"/>
  <c r="E2145" i="10"/>
  <c r="F2145" i="10"/>
  <c r="E2150" i="10"/>
  <c r="F2150" i="10"/>
  <c r="E2159" i="10"/>
  <c r="F2159" i="10"/>
  <c r="E2162" i="10"/>
  <c r="F2162" i="10"/>
  <c r="E2217" i="10"/>
  <c r="F2217" i="10"/>
  <c r="E2264" i="10"/>
  <c r="F2264" i="10"/>
  <c r="E2276" i="10"/>
  <c r="F2276" i="10"/>
  <c r="E2281" i="10"/>
  <c r="F2281" i="10"/>
  <c r="E2288" i="10"/>
  <c r="F2288" i="10"/>
  <c r="E2292" i="10"/>
  <c r="F2292" i="10"/>
  <c r="E2294" i="10"/>
  <c r="F2294" i="10"/>
  <c r="E2300" i="10"/>
  <c r="F2300" i="10"/>
  <c r="E2307" i="10"/>
  <c r="F2307" i="10"/>
  <c r="E2316" i="10"/>
  <c r="F2316" i="10"/>
  <c r="E2370" i="10"/>
  <c r="F2370" i="10"/>
  <c r="E2373" i="10"/>
  <c r="F2373" i="10"/>
  <c r="C6" i="40"/>
  <c r="C55" i="10" s="1"/>
  <c r="D55" i="10"/>
  <c r="F2438" i="10"/>
  <c r="E58" i="10"/>
  <c r="F58" i="10"/>
  <c r="E67" i="10"/>
  <c r="F67" i="10"/>
  <c r="E71" i="10"/>
  <c r="F71" i="10"/>
  <c r="E73" i="10"/>
  <c r="F73" i="10"/>
  <c r="E74" i="10"/>
  <c r="F74" i="10"/>
  <c r="E75" i="10"/>
  <c r="F75" i="10"/>
  <c r="E76" i="10"/>
  <c r="F76" i="10"/>
  <c r="E77" i="10"/>
  <c r="F77" i="10"/>
  <c r="E78" i="10"/>
  <c r="F78" i="10"/>
  <c r="E81" i="10"/>
  <c r="F81" i="10"/>
  <c r="E87" i="10"/>
  <c r="F87" i="10"/>
  <c r="E88" i="10"/>
  <c r="F88" i="10"/>
  <c r="E92" i="10"/>
  <c r="F92" i="10"/>
  <c r="E108" i="10"/>
  <c r="F108" i="10"/>
  <c r="E112" i="10"/>
  <c r="F112" i="10"/>
  <c r="E114" i="10"/>
  <c r="F114" i="10"/>
  <c r="E116" i="10"/>
  <c r="F116" i="10"/>
  <c r="E117" i="10"/>
  <c r="F117" i="10"/>
  <c r="E118" i="10"/>
  <c r="F118" i="10"/>
  <c r="E119" i="10"/>
  <c r="F119" i="10"/>
  <c r="E123" i="10"/>
  <c r="F123" i="10"/>
  <c r="E127" i="10"/>
  <c r="F127" i="10"/>
  <c r="E131" i="10"/>
  <c r="F131" i="10"/>
  <c r="E135" i="10"/>
  <c r="F135" i="10"/>
  <c r="E139" i="10"/>
  <c r="F139" i="10"/>
  <c r="E143" i="10"/>
  <c r="F143" i="10"/>
  <c r="E151" i="10"/>
  <c r="F151" i="10"/>
  <c r="E155" i="10"/>
  <c r="F155" i="10"/>
  <c r="E172" i="10"/>
  <c r="F172" i="10"/>
  <c r="E191" i="10"/>
  <c r="F191" i="10"/>
  <c r="E192" i="10"/>
  <c r="F192" i="10"/>
  <c r="E198" i="10"/>
  <c r="F198" i="10"/>
  <c r="E202" i="10"/>
  <c r="F202" i="10"/>
  <c r="E206" i="10"/>
  <c r="F206" i="10"/>
  <c r="E210" i="10"/>
  <c r="F210" i="10"/>
  <c r="E214" i="10"/>
  <c r="F214" i="10"/>
  <c r="E218" i="10"/>
  <c r="F218" i="10"/>
  <c r="E222" i="10"/>
  <c r="F222" i="10"/>
  <c r="E245" i="10"/>
  <c r="F245" i="10"/>
  <c r="E246" i="10"/>
  <c r="F246" i="10"/>
  <c r="E247" i="10"/>
  <c r="F247" i="10"/>
  <c r="E248" i="10"/>
  <c r="F248" i="10"/>
  <c r="E249" i="10"/>
  <c r="F249" i="10"/>
  <c r="E250" i="10"/>
  <c r="F250" i="10"/>
  <c r="E252" i="10"/>
  <c r="F252" i="10"/>
  <c r="E256" i="10"/>
  <c r="F256" i="10"/>
  <c r="E261" i="10"/>
  <c r="F261" i="10"/>
  <c r="E280" i="10"/>
  <c r="F280" i="10"/>
  <c r="E292" i="10"/>
  <c r="F292" i="10"/>
  <c r="E303" i="10"/>
  <c r="F303" i="10"/>
  <c r="E307" i="10"/>
  <c r="F307" i="10"/>
  <c r="E332" i="10"/>
  <c r="F332" i="10"/>
  <c r="E336" i="10"/>
  <c r="F336" i="10"/>
  <c r="E342" i="10"/>
  <c r="F342" i="10"/>
  <c r="E343" i="10"/>
  <c r="F343" i="10"/>
  <c r="E368" i="10"/>
  <c r="F368" i="10"/>
  <c r="E378" i="10"/>
  <c r="F378" i="10"/>
  <c r="E381" i="10"/>
  <c r="F381" i="10"/>
  <c r="E382" i="10"/>
  <c r="F382" i="10"/>
  <c r="E383" i="10"/>
  <c r="F383" i="10"/>
  <c r="E386" i="10"/>
  <c r="F386" i="10"/>
  <c r="E412" i="10"/>
  <c r="F412" i="10"/>
  <c r="E432" i="10"/>
  <c r="F432" i="10"/>
  <c r="E436" i="10"/>
  <c r="F436" i="10"/>
  <c r="E444" i="10"/>
  <c r="F444" i="10"/>
  <c r="E463" i="10"/>
  <c r="F463" i="10"/>
  <c r="E469" i="10"/>
  <c r="F469" i="10"/>
  <c r="E477" i="10"/>
  <c r="F477" i="10"/>
  <c r="E478" i="10"/>
  <c r="F478" i="10"/>
  <c r="E479" i="10"/>
  <c r="F479" i="10"/>
  <c r="E480" i="10"/>
  <c r="F480" i="10"/>
  <c r="E489" i="10"/>
  <c r="F489" i="10"/>
  <c r="E490" i="10"/>
  <c r="F490" i="10"/>
  <c r="E491" i="10"/>
  <c r="F491" i="10"/>
  <c r="E495" i="10"/>
  <c r="F495" i="10"/>
  <c r="E496" i="10"/>
  <c r="F496" i="10"/>
  <c r="E505" i="10"/>
  <c r="F505" i="10"/>
  <c r="E524" i="10"/>
  <c r="F524" i="10"/>
  <c r="E525" i="10"/>
  <c r="F525" i="10"/>
  <c r="E536" i="10"/>
  <c r="F536" i="10"/>
  <c r="E543" i="10"/>
  <c r="F543" i="10"/>
  <c r="E544" i="10"/>
  <c r="F544" i="10"/>
  <c r="E553" i="10"/>
  <c r="F553" i="10"/>
  <c r="E554" i="10"/>
  <c r="F554" i="10"/>
  <c r="E568" i="10"/>
  <c r="F568" i="10"/>
  <c r="E569" i="10"/>
  <c r="F569" i="10"/>
  <c r="E570" i="10"/>
  <c r="F570" i="10"/>
  <c r="E574" i="10"/>
  <c r="F574" i="10"/>
  <c r="E586" i="10"/>
  <c r="F586" i="10"/>
  <c r="E597" i="10"/>
  <c r="F597" i="10"/>
  <c r="E599" i="10"/>
  <c r="F599" i="10"/>
  <c r="E601" i="10"/>
  <c r="F601" i="10"/>
  <c r="E602" i="10"/>
  <c r="F602" i="10"/>
  <c r="E603" i="10"/>
  <c r="F603" i="10"/>
  <c r="E616" i="10"/>
  <c r="F616" i="10"/>
  <c r="E617" i="10"/>
  <c r="F617" i="10"/>
  <c r="E621" i="10"/>
  <c r="F621" i="10"/>
  <c r="E627" i="10"/>
  <c r="F627" i="10"/>
  <c r="E630" i="10"/>
  <c r="F630" i="10"/>
  <c r="E637" i="10"/>
  <c r="F637" i="10"/>
  <c r="E638" i="10"/>
  <c r="F638" i="10"/>
  <c r="E640" i="10"/>
  <c r="F640" i="10"/>
  <c r="E648" i="10"/>
  <c r="F648" i="10"/>
  <c r="E652" i="10"/>
  <c r="F652" i="10"/>
  <c r="E655" i="10"/>
  <c r="F655" i="10"/>
  <c r="E658" i="10"/>
  <c r="F658" i="10"/>
  <c r="E665" i="10"/>
  <c r="F665" i="10"/>
  <c r="E671" i="10"/>
  <c r="F671" i="10"/>
  <c r="E672" i="10"/>
  <c r="F672" i="10"/>
  <c r="E682" i="10"/>
  <c r="F682" i="10"/>
  <c r="E683" i="10"/>
  <c r="F683" i="10"/>
  <c r="E689" i="10"/>
  <c r="F689" i="10"/>
  <c r="E693" i="10"/>
  <c r="F693" i="10"/>
  <c r="E694" i="10"/>
  <c r="F694" i="10"/>
  <c r="E699" i="10"/>
  <c r="F699" i="10"/>
  <c r="E706" i="10"/>
  <c r="F706" i="10"/>
  <c r="E707" i="10"/>
  <c r="F707" i="10"/>
  <c r="E714" i="10"/>
  <c r="F714" i="10"/>
  <c r="E721" i="10"/>
  <c r="F721" i="10"/>
  <c r="E722" i="10"/>
  <c r="F722" i="10"/>
  <c r="E725" i="10"/>
  <c r="F725" i="10"/>
  <c r="E731" i="10"/>
  <c r="F731" i="10"/>
  <c r="E732" i="10"/>
  <c r="F732" i="10"/>
  <c r="E735" i="10"/>
  <c r="F735" i="10"/>
  <c r="E743" i="10"/>
  <c r="F743" i="10"/>
  <c r="E748" i="10"/>
  <c r="F748" i="10"/>
  <c r="E756" i="10"/>
  <c r="F756" i="10"/>
  <c r="E762" i="10"/>
  <c r="F762" i="10"/>
  <c r="E763" i="10"/>
  <c r="F763" i="10"/>
  <c r="E766" i="10"/>
  <c r="F766" i="10"/>
  <c r="E767" i="10"/>
  <c r="F767" i="10"/>
  <c r="E780" i="10"/>
  <c r="F780" i="10"/>
  <c r="E781" i="10"/>
  <c r="F781" i="10"/>
  <c r="E808" i="10"/>
  <c r="F808" i="10"/>
  <c r="E809" i="10"/>
  <c r="F809" i="10"/>
  <c r="E810" i="10"/>
  <c r="F810" i="10"/>
  <c r="E811" i="10"/>
  <c r="F811" i="10"/>
  <c r="E817" i="10"/>
  <c r="F817" i="10"/>
  <c r="E821" i="10"/>
  <c r="F821" i="10"/>
  <c r="E822" i="10"/>
  <c r="F822" i="10"/>
  <c r="E826" i="10"/>
  <c r="F826" i="10"/>
  <c r="E827" i="10"/>
  <c r="F827" i="10"/>
  <c r="E831" i="10"/>
  <c r="F831" i="10"/>
  <c r="E837" i="10"/>
  <c r="F837" i="10"/>
  <c r="E841" i="10"/>
  <c r="F841" i="10"/>
  <c r="E847" i="10"/>
  <c r="F847" i="10"/>
  <c r="E876" i="10"/>
  <c r="F876" i="10"/>
  <c r="E884" i="10"/>
  <c r="F884" i="10"/>
  <c r="E889" i="10"/>
  <c r="F889" i="10"/>
  <c r="E893" i="10"/>
  <c r="F893" i="10"/>
  <c r="E897" i="10"/>
  <c r="F897" i="10"/>
  <c r="E910" i="10"/>
  <c r="F910" i="10"/>
  <c r="E935" i="10"/>
  <c r="F935" i="10"/>
  <c r="E943" i="10"/>
  <c r="F943" i="10"/>
  <c r="E944" i="10"/>
  <c r="F944" i="10"/>
  <c r="E952" i="10"/>
  <c r="F952" i="10"/>
  <c r="E956" i="10"/>
  <c r="F956" i="10"/>
  <c r="E964" i="10"/>
  <c r="F964" i="10"/>
  <c r="E965" i="10"/>
  <c r="F965" i="10"/>
  <c r="E966" i="10"/>
  <c r="F966" i="10"/>
  <c r="E970" i="10"/>
  <c r="F970" i="10"/>
  <c r="E983" i="10"/>
  <c r="F983" i="10"/>
  <c r="E993" i="10"/>
  <c r="F993" i="10"/>
  <c r="E1000" i="10"/>
  <c r="F1000" i="10"/>
  <c r="E1006" i="10"/>
  <c r="F1006" i="10"/>
  <c r="E1011" i="10"/>
  <c r="F1011" i="10"/>
  <c r="E1014" i="10"/>
  <c r="F1014" i="10"/>
  <c r="E1015" i="10"/>
  <c r="F1015" i="10"/>
  <c r="E1016" i="10"/>
  <c r="F1016" i="10"/>
  <c r="E1017" i="10"/>
  <c r="F1017" i="10"/>
  <c r="E1018" i="10"/>
  <c r="F1018" i="10"/>
  <c r="E1022" i="10"/>
  <c r="F1022" i="10"/>
  <c r="E1026" i="10"/>
  <c r="F1026" i="10"/>
  <c r="E1029" i="10"/>
  <c r="F1029" i="10"/>
  <c r="E1030" i="10"/>
  <c r="F1030" i="10"/>
  <c r="E1031" i="10"/>
  <c r="F1031" i="10"/>
  <c r="E1032" i="10"/>
  <c r="F1032" i="10"/>
  <c r="E1033" i="10"/>
  <c r="F1033" i="10"/>
  <c r="E1037" i="10"/>
  <c r="F1037" i="10"/>
  <c r="E1041" i="10"/>
  <c r="F1041" i="10"/>
  <c r="E1052" i="10"/>
  <c r="F1052" i="10"/>
  <c r="E1055" i="10"/>
  <c r="F1055" i="10"/>
  <c r="E1056" i="10"/>
  <c r="F1056" i="10"/>
  <c r="E1068" i="10"/>
  <c r="F1068" i="10"/>
  <c r="E1069" i="10"/>
  <c r="F1069" i="10"/>
  <c r="E1070" i="10"/>
  <c r="F1070" i="10"/>
  <c r="E1097" i="10"/>
  <c r="F1097" i="10"/>
  <c r="E1103" i="10"/>
  <c r="F1103" i="10"/>
  <c r="E1107" i="10"/>
  <c r="F1107" i="10"/>
  <c r="E1117" i="10"/>
  <c r="F1117" i="10"/>
  <c r="E1121" i="10"/>
  <c r="F1121" i="10"/>
  <c r="E1125" i="10"/>
  <c r="F1125" i="10"/>
  <c r="E1126" i="10"/>
  <c r="F1126" i="10"/>
  <c r="E1127" i="10"/>
  <c r="F1127" i="10"/>
  <c r="E1128" i="10"/>
  <c r="F1128" i="10"/>
  <c r="E1129" i="10"/>
  <c r="F1129" i="10"/>
  <c r="E1131" i="10"/>
  <c r="F1131" i="10"/>
  <c r="E1132" i="10"/>
  <c r="F1132" i="10"/>
  <c r="E1133" i="10"/>
  <c r="F1133" i="10"/>
  <c r="E1158" i="10"/>
  <c r="F1158" i="10"/>
  <c r="E1159" i="10"/>
  <c r="F1159" i="10"/>
  <c r="E1160" i="10"/>
  <c r="F1160" i="10"/>
  <c r="E1169" i="10"/>
  <c r="F1169" i="10"/>
  <c r="E1178" i="10"/>
  <c r="F1178" i="10"/>
  <c r="E1182" i="10"/>
  <c r="F1182" i="10"/>
  <c r="E1190" i="10"/>
  <c r="F1190" i="10"/>
  <c r="E1200" i="10"/>
  <c r="F1200" i="10"/>
  <c r="E1204" i="10"/>
  <c r="F1204" i="10"/>
  <c r="E1216" i="10"/>
  <c r="F1216" i="10"/>
  <c r="E1224" i="10"/>
  <c r="F1224" i="10"/>
  <c r="E1228" i="10"/>
  <c r="F1228" i="10"/>
  <c r="E1235" i="10"/>
  <c r="F1235" i="10"/>
  <c r="E1237" i="10"/>
  <c r="F1237" i="10"/>
  <c r="E1238" i="10"/>
  <c r="F1238" i="10"/>
  <c r="E1239" i="10"/>
  <c r="F1239" i="10"/>
  <c r="E1243" i="10"/>
  <c r="F1243" i="10"/>
  <c r="E1254" i="10"/>
  <c r="F1254" i="10"/>
  <c r="E1268" i="10"/>
  <c r="F1268" i="10"/>
  <c r="E1277" i="10"/>
  <c r="F1277" i="10"/>
  <c r="E1289" i="10"/>
  <c r="F1289" i="10"/>
  <c r="E1293" i="10"/>
  <c r="F1293" i="10"/>
  <c r="E1301" i="10"/>
  <c r="F1301" i="10"/>
  <c r="E1302" i="10"/>
  <c r="F1302" i="10"/>
  <c r="E1303" i="10"/>
  <c r="F1303" i="10"/>
  <c r="E1316" i="10"/>
  <c r="F1316" i="10"/>
  <c r="E1321" i="10"/>
  <c r="F1321" i="10"/>
  <c r="E1328" i="10"/>
  <c r="F1328" i="10"/>
  <c r="E1329" i="10"/>
  <c r="F1329" i="10"/>
  <c r="E1349" i="10"/>
  <c r="F1349" i="10"/>
  <c r="E1353" i="10"/>
  <c r="F1353" i="10"/>
  <c r="E1356" i="10"/>
  <c r="F1356" i="10"/>
  <c r="E1365" i="10"/>
  <c r="F1365" i="10"/>
  <c r="E1366" i="10"/>
  <c r="F1366" i="10"/>
  <c r="E1367" i="10"/>
  <c r="F1367" i="10"/>
  <c r="E1368" i="10"/>
  <c r="F1368" i="10"/>
  <c r="E1372" i="10"/>
  <c r="F1372" i="10"/>
  <c r="E1390" i="10"/>
  <c r="F1390" i="10"/>
  <c r="E1395" i="10"/>
  <c r="F1395" i="10"/>
  <c r="E1396" i="10"/>
  <c r="F1396" i="10"/>
  <c r="E1397" i="10"/>
  <c r="F1397" i="10"/>
  <c r="E1398" i="10"/>
  <c r="F1398" i="10"/>
  <c r="E1399" i="10"/>
  <c r="F1399" i="10"/>
  <c r="E1400" i="10"/>
  <c r="F1400" i="10"/>
  <c r="E1404" i="10"/>
  <c r="F1404" i="10"/>
  <c r="E1405" i="10"/>
  <c r="F1405" i="10"/>
  <c r="E1409" i="10"/>
  <c r="F1409" i="10"/>
  <c r="E1425" i="10"/>
  <c r="F1425" i="10"/>
  <c r="E1429" i="10"/>
  <c r="F1429" i="10"/>
  <c r="E1433" i="10"/>
  <c r="F1433" i="10"/>
  <c r="E1434" i="10"/>
  <c r="F1434" i="10"/>
  <c r="E1435" i="10"/>
  <c r="F1435" i="10"/>
  <c r="E1436" i="10"/>
  <c r="F1436" i="10"/>
  <c r="E1437" i="10"/>
  <c r="F1437" i="10"/>
  <c r="E1438" i="10"/>
  <c r="F1438" i="10"/>
  <c r="E1439" i="10"/>
  <c r="F1439" i="10"/>
  <c r="E1440" i="10"/>
  <c r="F1440" i="10"/>
  <c r="E1442" i="10"/>
  <c r="F1442" i="10"/>
  <c r="E1447" i="10"/>
  <c r="F1447" i="10"/>
  <c r="E1451" i="10"/>
  <c r="F1451" i="10"/>
  <c r="E1456" i="10"/>
  <c r="F1456" i="10"/>
  <c r="E1457" i="10"/>
  <c r="F1457" i="10"/>
  <c r="E1458" i="10"/>
  <c r="F1458" i="10"/>
  <c r="E1460" i="10"/>
  <c r="F1460" i="10"/>
  <c r="E1461" i="10"/>
  <c r="F1461" i="10"/>
  <c r="E1462" i="10"/>
  <c r="F1462" i="10"/>
  <c r="E1463" i="10"/>
  <c r="F1463" i="10"/>
  <c r="E1472" i="10"/>
  <c r="F1472" i="10"/>
  <c r="E1479" i="10"/>
  <c r="F1479" i="10"/>
  <c r="E1491" i="10"/>
  <c r="F1491" i="10"/>
  <c r="E1499" i="10"/>
  <c r="F1499" i="10"/>
  <c r="E1500" i="10"/>
  <c r="F1500" i="10"/>
  <c r="E1504" i="10"/>
  <c r="F1504" i="10"/>
  <c r="E1517" i="10"/>
  <c r="F1517" i="10"/>
  <c r="E1518" i="10"/>
  <c r="F1518" i="10"/>
  <c r="E1519" i="10"/>
  <c r="F1519" i="10"/>
  <c r="E1522" i="10"/>
  <c r="F1522" i="10"/>
  <c r="E1536" i="10"/>
  <c r="F1536" i="10"/>
  <c r="E1537" i="10"/>
  <c r="F1537" i="10"/>
  <c r="E1538" i="10"/>
  <c r="F1538" i="10"/>
  <c r="E1547" i="10"/>
  <c r="F1547" i="10"/>
  <c r="E1551" i="10"/>
  <c r="F1551" i="10"/>
  <c r="E1559" i="10"/>
  <c r="F1559" i="10"/>
  <c r="E1568" i="10"/>
  <c r="F1568" i="10"/>
  <c r="E1578" i="10"/>
  <c r="F1578" i="10"/>
  <c r="E1590" i="10"/>
  <c r="F1590" i="10"/>
  <c r="E1593" i="10"/>
  <c r="F1593" i="10"/>
  <c r="E1604" i="10"/>
  <c r="F1604" i="10"/>
  <c r="E1609" i="10"/>
  <c r="F1609" i="10"/>
  <c r="E1610" i="10"/>
  <c r="F1610" i="10"/>
  <c r="E1623" i="10"/>
  <c r="F1623" i="10"/>
  <c r="E1624" i="10"/>
  <c r="F1624" i="10"/>
  <c r="E1632" i="10"/>
  <c r="F1632" i="10"/>
  <c r="E1633" i="10"/>
  <c r="F1633" i="10"/>
  <c r="E1634" i="10"/>
  <c r="F1634" i="10"/>
  <c r="E1644" i="10"/>
  <c r="F1644" i="10"/>
  <c r="E1648" i="10"/>
  <c r="F1648" i="10"/>
  <c r="E1649" i="10"/>
  <c r="F1649" i="10"/>
  <c r="E1653" i="10"/>
  <c r="F1653" i="10"/>
  <c r="E1658" i="10"/>
  <c r="F1658" i="10"/>
  <c r="E1679" i="10"/>
  <c r="F1679" i="10"/>
  <c r="E1690" i="10"/>
  <c r="F1690" i="10"/>
  <c r="E1706" i="10"/>
  <c r="F1706" i="10"/>
  <c r="E1716" i="10"/>
  <c r="F1716" i="10"/>
  <c r="E1717" i="10"/>
  <c r="F1717" i="10"/>
  <c r="E1721" i="10"/>
  <c r="F1721" i="10"/>
  <c r="E1722" i="10"/>
  <c r="F1722" i="10"/>
  <c r="E1723" i="10"/>
  <c r="F1723" i="10"/>
  <c r="E1731" i="10"/>
  <c r="F1731" i="10"/>
  <c r="E1739" i="10"/>
  <c r="F1739" i="10"/>
  <c r="E1747" i="10"/>
  <c r="F1747" i="10"/>
  <c r="E1748" i="10"/>
  <c r="F1748" i="10"/>
  <c r="E1750" i="10"/>
  <c r="F1750" i="10"/>
  <c r="E1752" i="10"/>
  <c r="F1752" i="10"/>
  <c r="E1753" i="10"/>
  <c r="F1753" i="10"/>
  <c r="E1756" i="10"/>
  <c r="F1756" i="10"/>
  <c r="E1760" i="10"/>
  <c r="F1760" i="10"/>
  <c r="E1761" i="10"/>
  <c r="F1761" i="10"/>
  <c r="E1762" i="10"/>
  <c r="F1762" i="10"/>
  <c r="E1775" i="10"/>
  <c r="F1775" i="10"/>
  <c r="E1778" i="10"/>
  <c r="F1778" i="10"/>
  <c r="E1781" i="10"/>
  <c r="F1781" i="10"/>
  <c r="E1790" i="10"/>
  <c r="F1790" i="10"/>
  <c r="E1797" i="10"/>
  <c r="F1797" i="10"/>
  <c r="E1798" i="10"/>
  <c r="F1798" i="10"/>
  <c r="E1812" i="10"/>
  <c r="F1812" i="10"/>
  <c r="E1813" i="10"/>
  <c r="F1813" i="10"/>
  <c r="E1817" i="10"/>
  <c r="F1817" i="10"/>
  <c r="E1819" i="10"/>
  <c r="F1819" i="10"/>
  <c r="E1826" i="10"/>
  <c r="F1826" i="10"/>
  <c r="E1834" i="10"/>
  <c r="F1834" i="10"/>
  <c r="E1835" i="10"/>
  <c r="F1835" i="10"/>
  <c r="E1845" i="10"/>
  <c r="F1845" i="10"/>
  <c r="E1850" i="10"/>
  <c r="F1850" i="10"/>
  <c r="E1854" i="10"/>
  <c r="F1854" i="10"/>
  <c r="E1855" i="10"/>
  <c r="F1855" i="10"/>
  <c r="E1862" i="10"/>
  <c r="F1862" i="10"/>
  <c r="E1863" i="10"/>
  <c r="F1863" i="10"/>
  <c r="E1867" i="10"/>
  <c r="F1867" i="10"/>
  <c r="E1868" i="10"/>
  <c r="F1868" i="10"/>
  <c r="E1871" i="10"/>
  <c r="F1871" i="10"/>
  <c r="E1877" i="10"/>
  <c r="F1877" i="10"/>
  <c r="E1880" i="10"/>
  <c r="F1880" i="10"/>
  <c r="E1881" i="10"/>
  <c r="F1881" i="10"/>
  <c r="E1882" i="10"/>
  <c r="F1882" i="10"/>
  <c r="E1883" i="10"/>
  <c r="F1883" i="10"/>
  <c r="E1897" i="10"/>
  <c r="F1897" i="10"/>
  <c r="E1914" i="10"/>
  <c r="F1914" i="10"/>
  <c r="E1926" i="10"/>
  <c r="F1926" i="10"/>
  <c r="E1927" i="10"/>
  <c r="F1927" i="10"/>
  <c r="E1949" i="10"/>
  <c r="F1949" i="10"/>
  <c r="E1955" i="10"/>
  <c r="F1955" i="10"/>
  <c r="E1958" i="10"/>
  <c r="F1958" i="10"/>
  <c r="E1960" i="10"/>
  <c r="F1960" i="10"/>
  <c r="E1961" i="10"/>
  <c r="F1961" i="10"/>
  <c r="E1968" i="10"/>
  <c r="F1968" i="10"/>
  <c r="E1969" i="10"/>
  <c r="F1969" i="10"/>
  <c r="E1990" i="10"/>
  <c r="F1990" i="10"/>
  <c r="E1992" i="10"/>
  <c r="F1992" i="10"/>
  <c r="E2006" i="10"/>
  <c r="F2006" i="10"/>
  <c r="E2012" i="10"/>
  <c r="F2012" i="10"/>
  <c r="E2014" i="10"/>
  <c r="F2014" i="10"/>
  <c r="E2016" i="10"/>
  <c r="F2016" i="10"/>
  <c r="E2024" i="10"/>
  <c r="F2024" i="10"/>
  <c r="E2050" i="10"/>
  <c r="F2050" i="10"/>
  <c r="E2054" i="10"/>
  <c r="F2054" i="10"/>
  <c r="E2059" i="10"/>
  <c r="F2059" i="10"/>
  <c r="E2060" i="10"/>
  <c r="F2060" i="10"/>
  <c r="E2061" i="10"/>
  <c r="F2061" i="10"/>
  <c r="E2082" i="10"/>
  <c r="F2082" i="10"/>
  <c r="E2083" i="10"/>
  <c r="F2083" i="10"/>
  <c r="E2085" i="10"/>
  <c r="F2085" i="10"/>
  <c r="E2086" i="10"/>
  <c r="F2086" i="10"/>
  <c r="E2089" i="10"/>
  <c r="F2089" i="10"/>
  <c r="E2092" i="10"/>
  <c r="F2092" i="10"/>
  <c r="E2096" i="10"/>
  <c r="F2096" i="10"/>
  <c r="E2106" i="10"/>
  <c r="F2106" i="10"/>
  <c r="E2110" i="10"/>
  <c r="F2110" i="10"/>
  <c r="E2118" i="10"/>
  <c r="F2118" i="10"/>
  <c r="E2119" i="10"/>
  <c r="F2119" i="10"/>
  <c r="E2120" i="10"/>
  <c r="F2120" i="10"/>
  <c r="E2121" i="10"/>
  <c r="F2121" i="10"/>
  <c r="E2125" i="10"/>
  <c r="F2125" i="10"/>
  <c r="E2126" i="10"/>
  <c r="F2126" i="10"/>
  <c r="E2138" i="10"/>
  <c r="F2138" i="10"/>
  <c r="E2141" i="10"/>
  <c r="F2141" i="10"/>
  <c r="E2142" i="10"/>
  <c r="F2142" i="10"/>
  <c r="E2147" i="10"/>
  <c r="F2147" i="10"/>
  <c r="E2148" i="10"/>
  <c r="F2148" i="10"/>
  <c r="E2155" i="10"/>
  <c r="F2155" i="10"/>
  <c r="E2156" i="10"/>
  <c r="F2156" i="10"/>
  <c r="E2157" i="10"/>
  <c r="F2157" i="10"/>
  <c r="E2160" i="10"/>
  <c r="F2160" i="10"/>
  <c r="E2174" i="10"/>
  <c r="F2174" i="10"/>
  <c r="E2177" i="10"/>
  <c r="F2177" i="10"/>
  <c r="E2178" i="10"/>
  <c r="F2178" i="10"/>
  <c r="E2185" i="10"/>
  <c r="F2185" i="10"/>
  <c r="E2188" i="10"/>
  <c r="F2188" i="10"/>
  <c r="E2192" i="10"/>
  <c r="F2192" i="10"/>
  <c r="E2193" i="10"/>
  <c r="F2193" i="10"/>
  <c r="E2206" i="10"/>
  <c r="F2206" i="10"/>
  <c r="E2207" i="10"/>
  <c r="F2207" i="10"/>
  <c r="E2208" i="10"/>
  <c r="F2208" i="10"/>
  <c r="E2209" i="10"/>
  <c r="F2209" i="10"/>
  <c r="E2210" i="10"/>
  <c r="F2210" i="10"/>
  <c r="E2219" i="10"/>
  <c r="F2219" i="10"/>
  <c r="E2221" i="10"/>
  <c r="F2221" i="10"/>
  <c r="E2222" i="10"/>
  <c r="F2222" i="10"/>
  <c r="E2223" i="10"/>
  <c r="F2223" i="10"/>
  <c r="E2224" i="10"/>
  <c r="F2224" i="10"/>
  <c r="E2233" i="10"/>
  <c r="F2233" i="10"/>
  <c r="E2234" i="10"/>
  <c r="F2234" i="10"/>
  <c r="E2237" i="10"/>
  <c r="F2237" i="10"/>
  <c r="E2253" i="10"/>
  <c r="F2253" i="10"/>
  <c r="E2268" i="10"/>
  <c r="F2268" i="10"/>
  <c r="E2269" i="10"/>
  <c r="F2269" i="10"/>
  <c r="E2271" i="10"/>
  <c r="F2271" i="10"/>
  <c r="E2272" i="10"/>
  <c r="F2272" i="10"/>
  <c r="E2274" i="10"/>
  <c r="F2274" i="10"/>
  <c r="E2275" i="10"/>
  <c r="F2275" i="10"/>
  <c r="E2279" i="10"/>
  <c r="F2279" i="10"/>
  <c r="E2280" i="10"/>
  <c r="F2280" i="10"/>
  <c r="E2285" i="10"/>
  <c r="F2285" i="10"/>
  <c r="E2297" i="10"/>
  <c r="F2297" i="10"/>
  <c r="E2304" i="10"/>
  <c r="F2304" i="10"/>
  <c r="E2311" i="10"/>
  <c r="F2311" i="10"/>
  <c r="E2324" i="10"/>
  <c r="F2324" i="10"/>
  <c r="E2330" i="10"/>
  <c r="F2330" i="10"/>
  <c r="E2336" i="10"/>
  <c r="F2336" i="10"/>
  <c r="E2337" i="10"/>
  <c r="F2337" i="10"/>
  <c r="E2345" i="10"/>
  <c r="F2345" i="10"/>
  <c r="E2353" i="10"/>
  <c r="F2353" i="10"/>
  <c r="E2354" i="10"/>
  <c r="F2354" i="10"/>
  <c r="E2360" i="10"/>
  <c r="F2360" i="10"/>
  <c r="E2361" i="10"/>
  <c r="F2361" i="10"/>
  <c r="E2387" i="10"/>
  <c r="F2387" i="10"/>
  <c r="E2388" i="10"/>
  <c r="F2388" i="10"/>
  <c r="E2389" i="10"/>
  <c r="F2389" i="10"/>
  <c r="E2393" i="10"/>
  <c r="F2393" i="10"/>
  <c r="E2409" i="10"/>
  <c r="F2409" i="10"/>
  <c r="E2421" i="10"/>
  <c r="F2421" i="10"/>
  <c r="E2422" i="10"/>
  <c r="F2422" i="10"/>
  <c r="E2423" i="10"/>
  <c r="F2423" i="10"/>
  <c r="E2424" i="10"/>
  <c r="F2424" i="10"/>
  <c r="E2425" i="10"/>
  <c r="F2425" i="10"/>
  <c r="E2430" i="10"/>
  <c r="F2430" i="10"/>
  <c r="E2434" i="10"/>
  <c r="F2434" i="10"/>
  <c r="F1001" i="10" l="1"/>
  <c r="F2254" i="10"/>
  <c r="F1678" i="10"/>
  <c r="F818" i="10"/>
  <c r="F1701" i="10"/>
  <c r="F953" i="10"/>
  <c r="E916" i="10"/>
  <c r="F1118" i="10"/>
  <c r="E1034" i="10"/>
  <c r="F575" i="10"/>
  <c r="E2212" i="10"/>
  <c r="E1035" i="10"/>
  <c r="E1982" i="10"/>
  <c r="F1982" i="10"/>
  <c r="E1896" i="10"/>
  <c r="F1896" i="10"/>
  <c r="E2173" i="10"/>
  <c r="F2173" i="10"/>
  <c r="E1913" i="10"/>
  <c r="F1913" i="10"/>
  <c r="E476" i="10"/>
  <c r="F476" i="10"/>
  <c r="E1928" i="10"/>
  <c r="F1928" i="10"/>
  <c r="E1814" i="10"/>
  <c r="F1814" i="10"/>
  <c r="E1236" i="10"/>
  <c r="F1236" i="10"/>
  <c r="E842" i="10"/>
  <c r="F842" i="10"/>
  <c r="E461" i="10"/>
  <c r="F461" i="10"/>
  <c r="E406" i="10"/>
  <c r="F406" i="10"/>
  <c r="E309" i="10"/>
  <c r="F309" i="10"/>
  <c r="E244" i="10"/>
  <c r="F244" i="10"/>
  <c r="E2363" i="10"/>
  <c r="F2363" i="10"/>
  <c r="E1622" i="10"/>
  <c r="F1622" i="10"/>
  <c r="E387" i="10"/>
  <c r="F387" i="10"/>
  <c r="E72" i="10"/>
  <c r="F72" i="10"/>
  <c r="E1459" i="10"/>
  <c r="F1459" i="10"/>
  <c r="E1541" i="10"/>
  <c r="F1541" i="10"/>
  <c r="E2305" i="10"/>
  <c r="F2305" i="10"/>
  <c r="E2094" i="10"/>
  <c r="F2094" i="10"/>
  <c r="E2074" i="10"/>
  <c r="F2074" i="10"/>
  <c r="E1933" i="10"/>
  <c r="F1933" i="10"/>
  <c r="E1796" i="10"/>
  <c r="F1796" i="10"/>
  <c r="E1759" i="10"/>
  <c r="F1759" i="10"/>
  <c r="E1627" i="10"/>
  <c r="F1627" i="10"/>
  <c r="E1386" i="10"/>
  <c r="F1386" i="10"/>
  <c r="E1327" i="10"/>
  <c r="F1327" i="10"/>
  <c r="E1300" i="10"/>
  <c r="F1300" i="10"/>
  <c r="E487" i="10"/>
  <c r="F487" i="10"/>
  <c r="E403" i="10"/>
  <c r="F403" i="10"/>
  <c r="E316" i="10"/>
  <c r="F316" i="10"/>
  <c r="E90" i="10"/>
  <c r="F90" i="10"/>
  <c r="E2369" i="10"/>
  <c r="F2369" i="10"/>
  <c r="E2291" i="10"/>
  <c r="F2291" i="10"/>
  <c r="E2169" i="10"/>
  <c r="F2169" i="10"/>
  <c r="E2111" i="10"/>
  <c r="F2111" i="10"/>
  <c r="E2025" i="10"/>
  <c r="F2025" i="10"/>
  <c r="E2004" i="10"/>
  <c r="F2004" i="10"/>
  <c r="E1954" i="10"/>
  <c r="F1954" i="10"/>
  <c r="E1916" i="10"/>
  <c r="F1916" i="10"/>
  <c r="E1902" i="10"/>
  <c r="F1902" i="10"/>
  <c r="E1787" i="10"/>
  <c r="F1787" i="10"/>
  <c r="E1733" i="10"/>
  <c r="F1733" i="10"/>
  <c r="E1693" i="10"/>
  <c r="F1693" i="10"/>
  <c r="E1661" i="10"/>
  <c r="F1661" i="10"/>
  <c r="E1483" i="10"/>
  <c r="F1483" i="10"/>
  <c r="E1454" i="10"/>
  <c r="F1454" i="10"/>
  <c r="E1422" i="10"/>
  <c r="F1422" i="10"/>
  <c r="E1355" i="10"/>
  <c r="F1355" i="10"/>
  <c r="E989" i="10"/>
  <c r="F989" i="10"/>
  <c r="E797" i="10"/>
  <c r="F797" i="10"/>
  <c r="E676" i="10"/>
  <c r="F676" i="10"/>
  <c r="E474" i="10"/>
  <c r="F474" i="10"/>
  <c r="E457" i="10"/>
  <c r="F457" i="10"/>
  <c r="E441" i="10"/>
  <c r="F441" i="10"/>
  <c r="E375" i="10"/>
  <c r="F375" i="10"/>
  <c r="E326" i="10"/>
  <c r="F326" i="10"/>
  <c r="E165" i="10"/>
  <c r="F165" i="10"/>
  <c r="E2344" i="10"/>
  <c r="F2344" i="10"/>
  <c r="E1791" i="10"/>
  <c r="F1791" i="10"/>
  <c r="E1763" i="10"/>
  <c r="F1763" i="10"/>
  <c r="E1718" i="10"/>
  <c r="F1718" i="10"/>
  <c r="E1552" i="10"/>
  <c r="F1552" i="10"/>
  <c r="E1401" i="10"/>
  <c r="F1401" i="10"/>
  <c r="E1205" i="10"/>
  <c r="F1205" i="10"/>
  <c r="E1161" i="10"/>
  <c r="F1161" i="10"/>
  <c r="E1108" i="10"/>
  <c r="F1108" i="10"/>
  <c r="E1057" i="10"/>
  <c r="F1057" i="10"/>
  <c r="E1027" i="10"/>
  <c r="F1027" i="10"/>
  <c r="E663" i="10"/>
  <c r="F663" i="10"/>
  <c r="E466" i="10"/>
  <c r="F466" i="10"/>
  <c r="E370" i="10"/>
  <c r="F370" i="10"/>
  <c r="E263" i="10"/>
  <c r="F263" i="10"/>
  <c r="E2289" i="10"/>
  <c r="F2289" i="10"/>
  <c r="E2064" i="10"/>
  <c r="F2064" i="10"/>
  <c r="E1676" i="10"/>
  <c r="F1676" i="10"/>
  <c r="E1496" i="10"/>
  <c r="F1496" i="10"/>
  <c r="E1345" i="10"/>
  <c r="F1345" i="10"/>
  <c r="E1234" i="10"/>
  <c r="F1234" i="10"/>
  <c r="E1141" i="10"/>
  <c r="F1141" i="10"/>
  <c r="E1091" i="10"/>
  <c r="F1091" i="10"/>
  <c r="E978" i="10"/>
  <c r="F978" i="10"/>
  <c r="E464" i="10"/>
  <c r="F464" i="10"/>
  <c r="E384" i="10"/>
  <c r="F384" i="10"/>
  <c r="E347" i="10"/>
  <c r="F347" i="10"/>
  <c r="E115" i="10"/>
  <c r="F115" i="10"/>
  <c r="E2211" i="10"/>
  <c r="F2211" i="10"/>
  <c r="E2087" i="10"/>
  <c r="F2087" i="10"/>
  <c r="E1337" i="10"/>
  <c r="F1337" i="10"/>
  <c r="E1247" i="10"/>
  <c r="F1247" i="10"/>
  <c r="E1130" i="10"/>
  <c r="F1130" i="10"/>
  <c r="E600" i="10"/>
  <c r="F600" i="10"/>
  <c r="E2202" i="10"/>
  <c r="F2202" i="10"/>
  <c r="E1705" i="10"/>
  <c r="F1705" i="10"/>
  <c r="E552" i="10"/>
  <c r="F552" i="10"/>
  <c r="E274" i="10"/>
  <c r="F274" i="10"/>
  <c r="E1674" i="10"/>
  <c r="F1674" i="10"/>
  <c r="E1156" i="10"/>
  <c r="F1156" i="10"/>
  <c r="E363" i="10"/>
  <c r="F363" i="10"/>
  <c r="E176" i="10"/>
  <c r="F176" i="10"/>
  <c r="E405" i="10"/>
  <c r="F405" i="10"/>
  <c r="E2325" i="10"/>
  <c r="F2325" i="10"/>
  <c r="E1208" i="10"/>
  <c r="F1208" i="10"/>
  <c r="E1073" i="10"/>
  <c r="F1073" i="10"/>
  <c r="E549" i="10"/>
  <c r="F549" i="10"/>
  <c r="E947" i="10"/>
  <c r="F947" i="10"/>
  <c r="E643" i="10"/>
  <c r="F643" i="10"/>
  <c r="E178" i="10"/>
  <c r="F178" i="10"/>
  <c r="E2349" i="10"/>
  <c r="F2349" i="10"/>
  <c r="E598" i="10"/>
  <c r="F598" i="10"/>
  <c r="E355" i="10"/>
  <c r="F355" i="10"/>
  <c r="E1154" i="10"/>
  <c r="F1154" i="10"/>
  <c r="E954" i="10"/>
  <c r="F954" i="10"/>
  <c r="E887" i="10"/>
  <c r="F887" i="10"/>
  <c r="E2338" i="10"/>
  <c r="F2338" i="10"/>
  <c r="E2238" i="10"/>
  <c r="F2238" i="10"/>
  <c r="E2091" i="10"/>
  <c r="F2091" i="10"/>
  <c r="E1966" i="10"/>
  <c r="F1966" i="10"/>
  <c r="E1746" i="10"/>
  <c r="F1746" i="10"/>
  <c r="E1510" i="10"/>
  <c r="F1510" i="10"/>
  <c r="E1298" i="10"/>
  <c r="F1298" i="10"/>
  <c r="E1157" i="10"/>
  <c r="F1157" i="10"/>
  <c r="E963" i="10"/>
  <c r="F963" i="10"/>
  <c r="E654" i="10"/>
  <c r="F654" i="10"/>
  <c r="E1683" i="10"/>
  <c r="F1683" i="10"/>
  <c r="E1524" i="10"/>
  <c r="F1524" i="10"/>
  <c r="E1416" i="10"/>
  <c r="F1416" i="10"/>
  <c r="E1139" i="10"/>
  <c r="F1139" i="10"/>
  <c r="E2035" i="10"/>
  <c r="F2035" i="10"/>
  <c r="E1464" i="10"/>
  <c r="F1464" i="10"/>
  <c r="E1071" i="10"/>
  <c r="F1071" i="10"/>
  <c r="E898" i="10"/>
  <c r="F898" i="10"/>
  <c r="E482" i="10"/>
  <c r="F482" i="10"/>
  <c r="E397" i="10"/>
  <c r="F397" i="10"/>
  <c r="E294" i="10"/>
  <c r="F294" i="10"/>
  <c r="E2226" i="10"/>
  <c r="F2226" i="10"/>
  <c r="E2078" i="10"/>
  <c r="F2078" i="10"/>
  <c r="E1941" i="10"/>
  <c r="F1941" i="10"/>
  <c r="E1905" i="10"/>
  <c r="F1905" i="10"/>
  <c r="E1857" i="10"/>
  <c r="F1857" i="10"/>
  <c r="E1772" i="10"/>
  <c r="F1772" i="10"/>
  <c r="E1631" i="10"/>
  <c r="F1631" i="10"/>
  <c r="E1542" i="10"/>
  <c r="F1542" i="10"/>
  <c r="E1341" i="10"/>
  <c r="F1341" i="10"/>
  <c r="E1232" i="10"/>
  <c r="F1232" i="10"/>
  <c r="E1046" i="10"/>
  <c r="F1046" i="10"/>
  <c r="E974" i="10"/>
  <c r="F974" i="10"/>
  <c r="E864" i="10"/>
  <c r="F864" i="10"/>
  <c r="E631" i="10"/>
  <c r="F631" i="10"/>
  <c r="E379" i="10"/>
  <c r="F379" i="10"/>
  <c r="E113" i="10"/>
  <c r="F113" i="10"/>
  <c r="E2084" i="10"/>
  <c r="F2084" i="10"/>
  <c r="E562" i="10"/>
  <c r="F562" i="10"/>
  <c r="E1428" i="10"/>
  <c r="F1428" i="10"/>
  <c r="E548" i="10"/>
  <c r="F548" i="10"/>
  <c r="E430" i="10"/>
  <c r="F430" i="10"/>
  <c r="E1728" i="10"/>
  <c r="F1728" i="10"/>
  <c r="E915" i="10"/>
  <c r="F915" i="10"/>
  <c r="E2143" i="10"/>
  <c r="F2143" i="10"/>
  <c r="E1939" i="10"/>
  <c r="F1939" i="10"/>
  <c r="E1861" i="10"/>
  <c r="F1861" i="10"/>
  <c r="E320" i="10"/>
  <c r="F320" i="10"/>
  <c r="E1424" i="10"/>
  <c r="F1424" i="10"/>
  <c r="E1060" i="10"/>
  <c r="F1060" i="10"/>
  <c r="E774" i="10"/>
  <c r="F774" i="10"/>
  <c r="E596" i="10"/>
  <c r="F596" i="10"/>
  <c r="E447" i="10"/>
  <c r="F447" i="10"/>
  <c r="E2334" i="10"/>
  <c r="F2334" i="10"/>
  <c r="E1330" i="10"/>
  <c r="F1330" i="10"/>
  <c r="E392" i="10"/>
  <c r="F392" i="10"/>
  <c r="E267" i="10"/>
  <c r="F267" i="10"/>
  <c r="E1900" i="10"/>
  <c r="F1900" i="10"/>
  <c r="E1363" i="10"/>
  <c r="F1363" i="10"/>
  <c r="E1144" i="10"/>
  <c r="F1144" i="10"/>
  <c r="E618" i="10"/>
  <c r="F618" i="10"/>
  <c r="E413" i="10"/>
  <c r="F413" i="10"/>
  <c r="E2248" i="10"/>
  <c r="F2248" i="10"/>
  <c r="E1285" i="10"/>
  <c r="F1285" i="10"/>
  <c r="E357" i="10"/>
  <c r="F357" i="10"/>
  <c r="E1002" i="10"/>
  <c r="F1002" i="10"/>
  <c r="E2045" i="10"/>
  <c r="F2045" i="10"/>
  <c r="E1384" i="10"/>
  <c r="F1384" i="10"/>
  <c r="E1325" i="10"/>
  <c r="F1325" i="10"/>
  <c r="E1193" i="10"/>
  <c r="F1193" i="10"/>
  <c r="E941" i="10"/>
  <c r="F941" i="10"/>
  <c r="E783" i="10"/>
  <c r="F783" i="10"/>
  <c r="E592" i="10"/>
  <c r="F592" i="10"/>
  <c r="E2323" i="10"/>
  <c r="F2323" i="10"/>
  <c r="E2263" i="10"/>
  <c r="F2263" i="10"/>
  <c r="E1171" i="10"/>
  <c r="F1171" i="10"/>
  <c r="E1064" i="10"/>
  <c r="F1064" i="10"/>
  <c r="E907" i="10"/>
  <c r="F907" i="10"/>
  <c r="E439" i="10"/>
  <c r="F439" i="10"/>
  <c r="E240" i="10"/>
  <c r="F240" i="10"/>
  <c r="E161" i="10"/>
  <c r="F161" i="10"/>
  <c r="E2069" i="10"/>
  <c r="F2069" i="10"/>
  <c r="E1884" i="10"/>
  <c r="F1884" i="10"/>
  <c r="E1740" i="10"/>
  <c r="F1740" i="10"/>
  <c r="E1053" i="10"/>
  <c r="F1053" i="10"/>
  <c r="C7" i="40"/>
  <c r="C56" i="10" s="1"/>
  <c r="D56" i="10"/>
  <c r="E2241" i="10"/>
  <c r="F2241" i="10"/>
  <c r="E1924" i="10"/>
  <c r="F1924" i="10"/>
  <c r="E1800" i="10"/>
  <c r="F1800" i="10"/>
  <c r="E1695" i="10"/>
  <c r="F1695" i="10"/>
  <c r="E1584" i="10"/>
  <c r="F1584" i="10"/>
  <c r="E2270" i="10"/>
  <c r="F2270" i="10"/>
  <c r="E2103" i="10"/>
  <c r="F2103" i="10"/>
  <c r="E1866" i="10"/>
  <c r="F1866" i="10"/>
  <c r="E1811" i="10"/>
  <c r="F1811" i="10"/>
  <c r="E1720" i="10"/>
  <c r="F1720" i="10"/>
  <c r="E1508" i="10"/>
  <c r="F1508" i="10"/>
  <c r="E1375" i="10"/>
  <c r="F1375" i="10"/>
  <c r="E1261" i="10"/>
  <c r="F1261" i="10"/>
  <c r="E1211" i="10"/>
  <c r="F1211" i="10"/>
  <c r="E1075" i="10"/>
  <c r="F1075" i="10"/>
  <c r="E997" i="10"/>
  <c r="F997" i="10"/>
  <c r="E959" i="10"/>
  <c r="F959" i="10"/>
  <c r="E927" i="10"/>
  <c r="F927" i="10"/>
  <c r="E608" i="10"/>
  <c r="F608" i="10"/>
  <c r="E453" i="10"/>
  <c r="F453" i="10"/>
  <c r="E340" i="10"/>
  <c r="F340" i="10"/>
  <c r="E98" i="10"/>
  <c r="F98" i="10"/>
  <c r="E2315" i="10"/>
  <c r="F2315" i="10"/>
  <c r="E2258" i="10"/>
  <c r="F2258" i="10"/>
  <c r="E1963" i="10"/>
  <c r="F1963" i="10"/>
  <c r="E606" i="10"/>
  <c r="F606" i="10"/>
  <c r="E449" i="10"/>
  <c r="F449" i="10"/>
  <c r="E365" i="10"/>
  <c r="F365" i="10"/>
  <c r="E2081" i="10"/>
  <c r="F2081" i="10"/>
  <c r="E2033" i="10"/>
  <c r="F2033" i="10"/>
  <c r="E1991" i="10"/>
  <c r="F1991" i="10"/>
  <c r="E1970" i="10"/>
  <c r="F1970" i="10"/>
  <c r="E1702" i="10"/>
  <c r="F1702" i="10"/>
  <c r="E1654" i="10"/>
  <c r="F1654" i="10"/>
  <c r="E1625" i="10"/>
  <c r="F1625" i="10"/>
  <c r="E1569" i="10"/>
  <c r="F1569" i="10"/>
  <c r="E1373" i="10"/>
  <c r="F1373" i="10"/>
  <c r="E1240" i="10"/>
  <c r="F1240" i="10"/>
  <c r="E1183" i="10"/>
  <c r="F1183" i="10"/>
  <c r="E1012" i="10"/>
  <c r="F1012" i="10"/>
  <c r="E877" i="10"/>
  <c r="F877" i="10"/>
  <c r="E848" i="10"/>
  <c r="F848" i="10"/>
  <c r="E501" i="10"/>
  <c r="F501" i="10"/>
  <c r="E224" i="10"/>
  <c r="F224" i="10"/>
  <c r="E84" i="10"/>
  <c r="F84" i="10"/>
  <c r="E2205" i="10"/>
  <c r="F2205" i="10"/>
  <c r="E1886" i="10"/>
  <c r="F1886" i="10"/>
  <c r="E1311" i="10"/>
  <c r="F1311" i="10"/>
  <c r="E1083" i="10"/>
  <c r="F1083" i="10"/>
  <c r="E921" i="10"/>
  <c r="F921" i="10"/>
  <c r="E861" i="10"/>
  <c r="F861" i="10"/>
  <c r="E656" i="10"/>
  <c r="F656" i="10"/>
  <c r="E641" i="10"/>
  <c r="F641" i="10"/>
  <c r="E604" i="10"/>
  <c r="F604" i="10"/>
  <c r="E497" i="10"/>
  <c r="F497" i="10"/>
  <c r="E193" i="10"/>
  <c r="F193" i="10"/>
  <c r="E1322" i="10"/>
  <c r="F1322" i="10"/>
  <c r="E807" i="10"/>
  <c r="F807" i="10"/>
  <c r="E2244" i="10"/>
  <c r="F2244" i="10"/>
  <c r="E904" i="10"/>
  <c r="F904" i="10"/>
  <c r="E2229" i="10"/>
  <c r="F2229" i="10"/>
  <c r="E1249" i="10"/>
  <c r="F1249" i="10"/>
  <c r="F916" i="10" l="1"/>
  <c r="F2212" i="10"/>
  <c r="F1035" i="10"/>
  <c r="E1109" i="10"/>
  <c r="F1109" i="10"/>
  <c r="E1929" i="10"/>
  <c r="F1929" i="10"/>
  <c r="E942" i="10"/>
  <c r="F942" i="10"/>
  <c r="E1967" i="10"/>
  <c r="F1967" i="10"/>
  <c r="E1364" i="10"/>
  <c r="F1364" i="10"/>
  <c r="E393" i="10"/>
  <c r="F393" i="10"/>
  <c r="E162" i="10"/>
  <c r="F162" i="10"/>
  <c r="E418" i="10"/>
  <c r="F418" i="10"/>
  <c r="E2342" i="10"/>
  <c r="F2342" i="10"/>
  <c r="E305" i="10"/>
  <c r="F305" i="10"/>
  <c r="E194" i="10"/>
  <c r="F194" i="10"/>
  <c r="E1028" i="10"/>
  <c r="F1028" i="10"/>
  <c r="E341" i="10"/>
  <c r="F341" i="10"/>
  <c r="E1047" i="10"/>
  <c r="F1047" i="10"/>
  <c r="E1696" i="10"/>
  <c r="F1696" i="10"/>
  <c r="E2026" i="10"/>
  <c r="F2026" i="10"/>
  <c r="E2306" i="10"/>
  <c r="F2306" i="10"/>
  <c r="E388" i="10"/>
  <c r="F388" i="10"/>
  <c r="E1497" i="10"/>
  <c r="F1497" i="10"/>
  <c r="E295" i="10"/>
  <c r="F295" i="10"/>
  <c r="E1703" i="10"/>
  <c r="F1703" i="10"/>
  <c r="E229" i="10"/>
  <c r="F229" i="10"/>
  <c r="E327" i="10"/>
  <c r="F327" i="10"/>
  <c r="E960" i="10"/>
  <c r="F960" i="10"/>
  <c r="E385" i="10"/>
  <c r="F385" i="10"/>
  <c r="E1084" i="10"/>
  <c r="F1084" i="10"/>
  <c r="E1145" i="10"/>
  <c r="F1145" i="10"/>
  <c r="E1543" i="10"/>
  <c r="F1543" i="10"/>
  <c r="E264" i="10"/>
  <c r="F264" i="10"/>
  <c r="E371" i="10"/>
  <c r="F371" i="10"/>
  <c r="E398" i="10"/>
  <c r="F398" i="10"/>
  <c r="E502" i="10"/>
  <c r="F502" i="10"/>
  <c r="E166" i="10"/>
  <c r="F166" i="10"/>
  <c r="E1065" i="10"/>
  <c r="F1065" i="10"/>
  <c r="E1172" i="10"/>
  <c r="F1172" i="10"/>
  <c r="E1734" i="10"/>
  <c r="F1734" i="10"/>
  <c r="E1209" i="10"/>
  <c r="F1209" i="10"/>
  <c r="E417" i="10"/>
  <c r="F417" i="10"/>
  <c r="E1598" i="10"/>
  <c r="F1598" i="10"/>
  <c r="E802" i="10"/>
  <c r="F802" i="10"/>
  <c r="E1263" i="10"/>
  <c r="F1263" i="10"/>
  <c r="E380" i="10"/>
  <c r="F380" i="10"/>
  <c r="E1801" i="10"/>
  <c r="F1801" i="10"/>
  <c r="E376" i="10"/>
  <c r="F376" i="10"/>
  <c r="E1212" i="10"/>
  <c r="F1212" i="10"/>
  <c r="E1934" i="10"/>
  <c r="F1934" i="10"/>
  <c r="C8" i="40"/>
  <c r="C57" i="10" s="1"/>
  <c r="D57" i="10"/>
  <c r="E899" i="10"/>
  <c r="F899" i="10"/>
  <c r="E344" i="10"/>
  <c r="F344" i="10"/>
  <c r="E851" i="10"/>
  <c r="F851" i="10"/>
  <c r="E865" i="10"/>
  <c r="F865" i="10"/>
  <c r="E1858" i="10"/>
  <c r="F1858" i="10"/>
  <c r="E1903" i="10"/>
  <c r="F1903" i="10"/>
  <c r="E1092" i="10"/>
  <c r="F1092" i="10"/>
  <c r="E1887" i="10"/>
  <c r="F1887" i="10"/>
  <c r="E843" i="10"/>
  <c r="F843" i="10"/>
  <c r="E1662" i="10"/>
  <c r="F1662" i="10"/>
  <c r="E1983" i="10"/>
  <c r="F1983" i="10"/>
  <c r="E148" i="10"/>
  <c r="F148" i="10"/>
  <c r="E872" i="10"/>
  <c r="F872" i="10"/>
  <c r="E986" i="10"/>
  <c r="F986" i="10"/>
  <c r="E1715" i="10"/>
  <c r="F1715" i="10"/>
  <c r="E1415" i="10"/>
  <c r="F1415" i="10"/>
  <c r="E939" i="10"/>
  <c r="F939" i="10"/>
  <c r="E1120" i="10"/>
  <c r="F1120" i="10"/>
  <c r="E1087" i="10"/>
  <c r="F1087" i="10"/>
  <c r="E1725" i="10"/>
  <c r="F1725" i="10"/>
  <c r="E922" i="10"/>
  <c r="F922" i="10"/>
  <c r="E1628" i="10"/>
  <c r="F1628" i="10"/>
  <c r="E2364" i="10"/>
  <c r="F2364" i="10"/>
  <c r="E1741" i="10"/>
  <c r="F1741" i="10"/>
  <c r="E1061" i="10"/>
  <c r="F1061" i="10"/>
  <c r="E1599" i="10"/>
  <c r="F1599" i="10"/>
  <c r="E803" i="10"/>
  <c r="F803" i="10"/>
  <c r="E1009" i="10"/>
  <c r="F1009" i="10"/>
  <c r="E1264" i="10"/>
  <c r="F1264" i="10"/>
  <c r="E975" i="10"/>
  <c r="F975" i="10"/>
  <c r="E1054" i="10"/>
  <c r="F1054" i="10"/>
  <c r="E2070" i="10"/>
  <c r="F2070" i="10"/>
  <c r="E241" i="10"/>
  <c r="F241" i="10"/>
  <c r="E2170" i="10"/>
  <c r="F2170" i="10"/>
  <c r="E99" i="10"/>
  <c r="F99" i="10"/>
  <c r="E454" i="10"/>
  <c r="F454" i="10"/>
  <c r="E1925" i="10"/>
  <c r="F1925" i="10"/>
  <c r="E268" i="10"/>
  <c r="F268" i="10"/>
  <c r="E462" i="10"/>
  <c r="F462" i="10"/>
  <c r="E179" i="10"/>
  <c r="F179" i="10"/>
  <c r="E348" i="10"/>
  <c r="F348" i="10"/>
  <c r="E1312" i="10"/>
  <c r="F1312" i="10"/>
  <c r="E2227" i="10"/>
  <c r="F2227" i="10"/>
  <c r="E85" i="10"/>
  <c r="F85" i="10"/>
  <c r="E225" i="10"/>
  <c r="F225" i="10"/>
  <c r="E1013" i="10"/>
  <c r="F1013" i="10"/>
  <c r="E1917" i="10"/>
  <c r="F1917" i="10"/>
  <c r="E488" i="10"/>
  <c r="F488" i="10"/>
  <c r="E1076" i="10"/>
  <c r="F1076" i="10"/>
  <c r="E1194" i="10"/>
  <c r="F1194" i="10"/>
  <c r="E2239" i="10"/>
  <c r="F2239" i="10"/>
  <c r="E498" i="10"/>
  <c r="F498" i="10"/>
  <c r="E862" i="10"/>
  <c r="F862" i="10"/>
  <c r="E1942" i="10"/>
  <c r="F1942" i="10"/>
  <c r="E310" i="10"/>
  <c r="F310" i="10"/>
  <c r="E1455" i="10"/>
  <c r="F1455" i="10"/>
  <c r="E1684" i="10"/>
  <c r="F1684" i="10"/>
  <c r="E147" i="10"/>
  <c r="F147" i="10"/>
  <c r="E871" i="10"/>
  <c r="F871" i="10"/>
  <c r="E2343" i="10"/>
  <c r="F2343" i="10"/>
  <c r="E1010" i="10"/>
  <c r="F1010" i="10"/>
  <c r="E306" i="10"/>
  <c r="F306" i="10"/>
  <c r="E1714" i="10"/>
  <c r="F1714" i="10"/>
  <c r="E1414" i="10"/>
  <c r="F1414" i="10"/>
  <c r="E938" i="10"/>
  <c r="F938" i="10"/>
  <c r="E1119" i="10"/>
  <c r="F1119" i="10"/>
  <c r="E1086" i="10"/>
  <c r="F1086" i="10"/>
  <c r="E1724" i="10"/>
  <c r="F1724" i="10"/>
  <c r="E2027" i="10" l="1"/>
  <c r="F2027" i="10"/>
  <c r="E394" i="10"/>
  <c r="F394" i="10"/>
  <c r="E991" i="10"/>
  <c r="F991" i="10"/>
  <c r="E399" i="10"/>
  <c r="F399" i="10"/>
  <c r="E1943" i="10"/>
  <c r="F1943" i="10"/>
  <c r="E1048" i="10"/>
  <c r="F1048" i="10"/>
  <c r="E230" i="10"/>
  <c r="F230" i="10"/>
  <c r="E269" i="10"/>
  <c r="F269" i="10"/>
  <c r="E961" i="10"/>
  <c r="F961" i="10"/>
  <c r="E86" i="10"/>
  <c r="F86" i="10"/>
  <c r="E866" i="10"/>
  <c r="F866" i="10"/>
  <c r="E852" i="10"/>
  <c r="F852" i="10"/>
  <c r="E345" i="10"/>
  <c r="F345" i="10"/>
  <c r="E998" i="10"/>
  <c r="F998" i="10"/>
  <c r="E990" i="10"/>
  <c r="F990" i="10"/>
  <c r="E1110" i="10"/>
  <c r="F1110" i="10"/>
  <c r="E923" i="10"/>
  <c r="F923" i="10"/>
  <c r="E853" i="10"/>
  <c r="F853" i="10"/>
  <c r="E346" i="10"/>
  <c r="F346" i="10"/>
  <c r="E180" i="10"/>
  <c r="F180" i="10"/>
  <c r="E1918" i="10"/>
  <c r="F1918" i="10"/>
  <c r="E389" i="10"/>
  <c r="F389" i="10"/>
  <c r="E1343" i="10"/>
  <c r="F1343" i="10"/>
  <c r="E1185" i="10"/>
  <c r="F1185" i="10"/>
  <c r="E1195" i="10"/>
  <c r="F1195" i="10"/>
  <c r="E328" i="10"/>
  <c r="F328" i="10"/>
  <c r="E1935" i="10"/>
  <c r="F1935" i="10"/>
  <c r="E377" i="10"/>
  <c r="F377" i="10"/>
  <c r="E1498" i="10"/>
  <c r="F1498" i="10"/>
  <c r="E999" i="10"/>
  <c r="F999" i="10"/>
  <c r="E1173" i="10"/>
  <c r="F1173" i="10"/>
  <c r="E1742" i="10"/>
  <c r="F1742" i="10"/>
  <c r="E620" i="10"/>
  <c r="F620" i="10"/>
  <c r="E988" i="10"/>
  <c r="F988" i="10"/>
  <c r="E1066" i="10"/>
  <c r="F1066" i="10"/>
  <c r="E1984" i="10"/>
  <c r="F1984" i="10"/>
  <c r="E1062" i="10"/>
  <c r="F1062" i="10"/>
  <c r="E844" i="10"/>
  <c r="F844" i="10"/>
  <c r="C9" i="40"/>
  <c r="C58" i="10" s="1"/>
  <c r="D58" i="10"/>
  <c r="E1888" i="10"/>
  <c r="F1888" i="10"/>
  <c r="E1629" i="10"/>
  <c r="F1629" i="10"/>
  <c r="E1342" i="10"/>
  <c r="F1342" i="10"/>
  <c r="E619" i="10"/>
  <c r="F619" i="10"/>
  <c r="E987" i="10"/>
  <c r="F987" i="10"/>
  <c r="E1184" i="10"/>
  <c r="F1184" i="10"/>
  <c r="E1111" i="10" l="1"/>
  <c r="F1111" i="10"/>
  <c r="E901" i="10"/>
  <c r="F901" i="10"/>
  <c r="E924" i="10"/>
  <c r="F924" i="10"/>
  <c r="C10" i="40"/>
  <c r="C59" i="10" s="1"/>
  <c r="D59" i="10"/>
  <c r="E1985" i="10"/>
  <c r="F1985" i="10"/>
  <c r="E1944" i="10"/>
  <c r="F1944" i="10"/>
  <c r="E226" i="10"/>
  <c r="F226" i="10"/>
  <c r="E900" i="10"/>
  <c r="F900" i="10"/>
  <c r="E270" i="10"/>
  <c r="F270" i="10"/>
  <c r="E395" i="10"/>
  <c r="F395" i="10"/>
  <c r="E400" i="10"/>
  <c r="F400" i="10"/>
  <c r="E1049" i="10"/>
  <c r="F1049" i="10"/>
  <c r="E1889" i="10"/>
  <c r="F1889" i="10"/>
  <c r="E1196" i="10"/>
  <c r="F1196" i="10"/>
  <c r="E181" i="10"/>
  <c r="F181" i="10"/>
  <c r="E1919" i="10"/>
  <c r="F1919" i="10"/>
  <c r="E231" i="10"/>
  <c r="F231" i="10"/>
  <c r="E1067" i="10"/>
  <c r="F1067" i="10"/>
  <c r="E845" i="10"/>
  <c r="F845" i="10"/>
  <c r="E846" i="10" l="1"/>
  <c r="F846" i="10"/>
  <c r="E227" i="10"/>
  <c r="F227" i="10"/>
  <c r="E1197" i="10"/>
  <c r="F1197" i="10"/>
  <c r="E182" i="10"/>
  <c r="F182" i="10"/>
  <c r="E232" i="10"/>
  <c r="F232" i="10"/>
  <c r="E228" i="10"/>
  <c r="F228" i="10"/>
  <c r="C11" i="40"/>
  <c r="C60" i="10" s="1"/>
  <c r="D60" i="10"/>
  <c r="E1050" i="10"/>
  <c r="F1050" i="10"/>
  <c r="E925" i="10"/>
  <c r="F925" i="10"/>
  <c r="C12" i="40" l="1"/>
  <c r="C61" i="10" s="1"/>
  <c r="D61" i="10"/>
  <c r="E1051" i="10"/>
  <c r="F1051" i="10"/>
  <c r="E233" i="10"/>
  <c r="F233" i="10"/>
  <c r="E183" i="10"/>
  <c r="F183" i="10"/>
  <c r="C13" i="40" l="1"/>
  <c r="C62" i="10" s="1"/>
  <c r="D62" i="10"/>
  <c r="E184" i="10"/>
  <c r="F184" i="10"/>
  <c r="E234" i="10"/>
  <c r="F234" i="10"/>
  <c r="C14" i="40" l="1"/>
  <c r="C63" i="10" s="1"/>
  <c r="D63" i="10"/>
  <c r="C15" i="40" l="1"/>
  <c r="C64" i="10" s="1"/>
  <c r="D64" i="10"/>
  <c r="C16" i="40" l="1"/>
  <c r="C65" i="10" s="1"/>
  <c r="D65" i="10"/>
  <c r="C17" i="40" l="1"/>
  <c r="C66" i="10" s="1"/>
  <c r="D66" i="10"/>
  <c r="C18" i="40" l="1"/>
  <c r="C67" i="10" s="1"/>
  <c r="D67" i="10"/>
  <c r="C19" i="40" l="1"/>
  <c r="C68" i="10" s="1"/>
  <c r="D68" i="10"/>
  <c r="C20" i="40" l="1"/>
  <c r="C69" i="10" s="1"/>
  <c r="D69" i="10"/>
  <c r="C21" i="40" l="1"/>
  <c r="C70" i="10" s="1"/>
  <c r="D70" i="10"/>
  <c r="C22" i="40" l="1"/>
  <c r="C71" i="10" s="1"/>
  <c r="D71" i="10"/>
  <c r="C23" i="40" l="1"/>
  <c r="C72" i="10" s="1"/>
  <c r="D72" i="10"/>
  <c r="C24" i="40" l="1"/>
  <c r="C73" i="10" s="1"/>
  <c r="D73" i="10"/>
  <c r="C25" i="40" l="1"/>
  <c r="C74" i="10" s="1"/>
  <c r="D74" i="10"/>
  <c r="C26" i="40" l="1"/>
  <c r="C75" i="10" s="1"/>
  <c r="D75" i="10"/>
  <c r="C27" i="40" l="1"/>
  <c r="C76" i="10" s="1"/>
  <c r="D76" i="10"/>
  <c r="C28" i="40" l="1"/>
  <c r="C77" i="10" s="1"/>
  <c r="D77" i="10"/>
  <c r="C29" i="40" l="1"/>
  <c r="C78" i="10" s="1"/>
  <c r="D78" i="10"/>
  <c r="C30" i="40" l="1"/>
  <c r="C79" i="10" s="1"/>
  <c r="D79" i="10"/>
  <c r="C31" i="40" l="1"/>
  <c r="C80" i="10" s="1"/>
  <c r="D80" i="10"/>
  <c r="C32" i="40" l="1"/>
  <c r="C81" i="10" s="1"/>
  <c r="D81" i="10"/>
  <c r="C33" i="40" l="1"/>
  <c r="C82" i="10" s="1"/>
  <c r="D82" i="10"/>
  <c r="C34" i="40" l="1"/>
  <c r="C83" i="10" s="1"/>
  <c r="D83" i="10"/>
  <c r="C35" i="40" l="1"/>
  <c r="C84" i="10" s="1"/>
  <c r="D84" i="10"/>
  <c r="C36" i="40" l="1"/>
  <c r="C85" i="10" s="1"/>
  <c r="D85" i="10"/>
  <c r="C37" i="40" l="1"/>
  <c r="C86" i="10" s="1"/>
  <c r="D86" i="10"/>
  <c r="C38" i="40" l="1"/>
  <c r="C87" i="10" s="1"/>
  <c r="D87" i="10"/>
  <c r="C39" i="40" l="1"/>
  <c r="C88" i="10" s="1"/>
  <c r="D88" i="10"/>
  <c r="C40" i="40" l="1"/>
  <c r="C89" i="10" s="1"/>
  <c r="D89" i="10"/>
  <c r="C41" i="40" l="1"/>
  <c r="C90" i="10" s="1"/>
  <c r="D90" i="10"/>
  <c r="C42" i="40" l="1"/>
  <c r="C91" i="10" s="1"/>
  <c r="D91" i="10"/>
  <c r="C43" i="40" l="1"/>
  <c r="C92" i="10" s="1"/>
  <c r="D92" i="10"/>
  <c r="C44" i="40" l="1"/>
  <c r="C93" i="10" s="1"/>
  <c r="D93" i="10"/>
  <c r="C45" i="40" l="1"/>
  <c r="C94" i="10" s="1"/>
  <c r="D94" i="10"/>
  <c r="C46" i="40" l="1"/>
  <c r="C95" i="10" s="1"/>
  <c r="D95" i="10"/>
  <c r="C47" i="40" l="1"/>
  <c r="C96" i="10" s="1"/>
  <c r="D96" i="10"/>
  <c r="C48" i="40" l="1"/>
  <c r="C97" i="10" s="1"/>
  <c r="D97" i="10"/>
  <c r="C49" i="40" l="1"/>
  <c r="C98" i="10" s="1"/>
  <c r="D98" i="10"/>
  <c r="C50" i="40" l="1"/>
  <c r="C99" i="10" s="1"/>
  <c r="D99" i="10"/>
  <c r="C51" i="40" l="1"/>
  <c r="C100" i="10" s="1"/>
  <c r="D100" i="10"/>
  <c r="C52" i="40" l="1"/>
  <c r="C101" i="10" s="1"/>
  <c r="D101" i="10"/>
  <c r="C53" i="40" l="1"/>
  <c r="C102" i="10" s="1"/>
  <c r="D102" i="10"/>
  <c r="C54" i="40" l="1"/>
  <c r="C103" i="10" s="1"/>
  <c r="D103" i="10"/>
  <c r="C55" i="40" l="1"/>
  <c r="C104" i="10" s="1"/>
  <c r="D104" i="10"/>
  <c r="C56" i="40" l="1"/>
  <c r="C105" i="10" s="1"/>
  <c r="D105" i="10"/>
  <c r="C57" i="40" l="1"/>
  <c r="C106" i="10" s="1"/>
  <c r="D106" i="10"/>
  <c r="C58" i="40" l="1"/>
  <c r="C107" i="10" s="1"/>
  <c r="D107" i="10"/>
  <c r="C59" i="40" l="1"/>
  <c r="C108" i="10" s="1"/>
  <c r="D108" i="10"/>
  <c r="C60" i="40" l="1"/>
  <c r="C109" i="10" s="1"/>
  <c r="D109" i="10"/>
  <c r="C61" i="40" l="1"/>
  <c r="C110" i="10" s="1"/>
  <c r="D110" i="10"/>
  <c r="C62" i="40" l="1"/>
  <c r="C111" i="10" s="1"/>
  <c r="D111" i="10"/>
  <c r="C63" i="40" l="1"/>
  <c r="C112" i="10" s="1"/>
  <c r="D112" i="10"/>
  <c r="C64" i="40" l="1"/>
  <c r="C113" i="10" s="1"/>
  <c r="D113" i="10"/>
  <c r="C65" i="40" l="1"/>
  <c r="C114" i="10" s="1"/>
  <c r="D114" i="10"/>
  <c r="C66" i="40" l="1"/>
  <c r="C115" i="10" s="1"/>
  <c r="D115" i="10"/>
  <c r="C67" i="40" l="1"/>
  <c r="C116" i="10" s="1"/>
  <c r="D116" i="10"/>
  <c r="C68" i="40" l="1"/>
  <c r="C117" i="10" s="1"/>
  <c r="D117" i="10"/>
  <c r="C69" i="40" l="1"/>
  <c r="C118" i="10" s="1"/>
  <c r="D118" i="10"/>
  <c r="C70" i="40" l="1"/>
  <c r="C119" i="10" s="1"/>
  <c r="D119" i="10"/>
  <c r="C71" i="40" l="1"/>
  <c r="C120" i="10" s="1"/>
  <c r="D120" i="10"/>
  <c r="C72" i="40" l="1"/>
  <c r="C121" i="10" s="1"/>
  <c r="D121" i="10"/>
  <c r="C73" i="40" l="1"/>
  <c r="C122" i="10" s="1"/>
  <c r="D122" i="10"/>
  <c r="C74" i="40" l="1"/>
  <c r="C123" i="10" s="1"/>
  <c r="D123" i="10"/>
  <c r="C75" i="40" l="1"/>
  <c r="C124" i="10" s="1"/>
  <c r="D124" i="10"/>
  <c r="C76" i="40" l="1"/>
  <c r="C125" i="10" s="1"/>
  <c r="D125" i="10"/>
  <c r="C77" i="40" l="1"/>
  <c r="C126" i="10" s="1"/>
  <c r="D126" i="10"/>
  <c r="C78" i="40" l="1"/>
  <c r="C127" i="10" s="1"/>
  <c r="D127" i="10"/>
  <c r="C79" i="40" l="1"/>
  <c r="C128" i="10" s="1"/>
  <c r="D128" i="10"/>
  <c r="C80" i="40" l="1"/>
  <c r="C129" i="10" s="1"/>
  <c r="D129" i="10"/>
  <c r="C81" i="40" l="1"/>
  <c r="C130" i="10" s="1"/>
  <c r="D130" i="10"/>
  <c r="C82" i="40" l="1"/>
  <c r="C131" i="10" s="1"/>
  <c r="D131" i="10"/>
  <c r="C83" i="40" l="1"/>
  <c r="C132" i="10" s="1"/>
  <c r="D132" i="10"/>
  <c r="C84" i="40" l="1"/>
  <c r="C133" i="10" s="1"/>
  <c r="D133" i="10"/>
  <c r="C85" i="40" l="1"/>
  <c r="C134" i="10" s="1"/>
  <c r="D134" i="10"/>
  <c r="C86" i="40" l="1"/>
  <c r="C135" i="10" s="1"/>
  <c r="D135" i="10"/>
  <c r="C87" i="40" l="1"/>
  <c r="C136" i="10" s="1"/>
  <c r="D136" i="10"/>
  <c r="C88" i="40" l="1"/>
  <c r="C137" i="10" s="1"/>
  <c r="D137" i="10"/>
  <c r="C89" i="40" l="1"/>
  <c r="C138" i="10" s="1"/>
  <c r="D138" i="10"/>
  <c r="C90" i="40" l="1"/>
  <c r="C139" i="10" s="1"/>
  <c r="D139" i="10"/>
  <c r="C91" i="40" l="1"/>
  <c r="C140" i="10" s="1"/>
  <c r="D140" i="10"/>
  <c r="C92" i="40" l="1"/>
  <c r="C141" i="10" s="1"/>
  <c r="D141" i="10"/>
  <c r="C93" i="40" l="1"/>
  <c r="C142" i="10" s="1"/>
  <c r="D142" i="10"/>
  <c r="C94" i="40" l="1"/>
  <c r="C143" i="10" s="1"/>
  <c r="D143" i="10"/>
  <c r="C95" i="40" l="1"/>
  <c r="C144" i="10" s="1"/>
  <c r="D144" i="10"/>
  <c r="C96" i="40" l="1"/>
  <c r="C145" i="10" s="1"/>
  <c r="D145" i="10"/>
  <c r="C97" i="40" l="1"/>
  <c r="C146" i="10" s="1"/>
  <c r="D146" i="10"/>
  <c r="C98" i="40" l="1"/>
  <c r="C147" i="10" s="1"/>
  <c r="D147" i="10"/>
  <c r="C99" i="40" l="1"/>
  <c r="C148" i="10" s="1"/>
  <c r="D148" i="10"/>
  <c r="C100" i="40" l="1"/>
  <c r="C149" i="10" s="1"/>
  <c r="D149" i="10"/>
  <c r="C101" i="40" l="1"/>
  <c r="C150" i="10" s="1"/>
  <c r="D150" i="10"/>
  <c r="C102" i="40" l="1"/>
  <c r="C151" i="10" s="1"/>
  <c r="D151" i="10"/>
  <c r="C103" i="40" l="1"/>
  <c r="C152" i="10" s="1"/>
  <c r="D152" i="10"/>
  <c r="C104" i="40" l="1"/>
  <c r="C153" i="10" s="1"/>
  <c r="D153" i="10"/>
  <c r="C105" i="40" l="1"/>
  <c r="C154" i="10" s="1"/>
  <c r="D154" i="10"/>
  <c r="C106" i="40" l="1"/>
  <c r="C155" i="10" s="1"/>
  <c r="D155" i="10"/>
  <c r="C107" i="40" l="1"/>
  <c r="C156" i="10" s="1"/>
  <c r="D156" i="10"/>
  <c r="C108" i="40" l="1"/>
  <c r="C157" i="10" s="1"/>
  <c r="D157" i="10"/>
  <c r="C109" i="40" l="1"/>
  <c r="C158" i="10" s="1"/>
  <c r="D158" i="10"/>
  <c r="C110" i="40" l="1"/>
  <c r="C159" i="10" s="1"/>
  <c r="D159" i="10"/>
  <c r="C111" i="40" l="1"/>
  <c r="C160" i="10" s="1"/>
  <c r="D160" i="10"/>
  <c r="C112" i="40" l="1"/>
  <c r="C161" i="10" s="1"/>
  <c r="D161" i="10"/>
  <c r="C113" i="40" l="1"/>
  <c r="C162" i="10" s="1"/>
  <c r="D162" i="10"/>
  <c r="C114" i="40" l="1"/>
  <c r="C163" i="10" s="1"/>
  <c r="D163" i="10"/>
  <c r="C115" i="40" l="1"/>
  <c r="C164" i="10" s="1"/>
  <c r="D164" i="10"/>
  <c r="C116" i="40" l="1"/>
  <c r="C165" i="10" s="1"/>
  <c r="D165" i="10"/>
  <c r="C117" i="40" l="1"/>
  <c r="C166" i="10" s="1"/>
  <c r="D166" i="10"/>
  <c r="C118" i="40" l="1"/>
  <c r="C167" i="10" s="1"/>
  <c r="D167" i="10"/>
  <c r="C119" i="40" l="1"/>
  <c r="C168" i="10" s="1"/>
  <c r="D168" i="10"/>
  <c r="C120" i="40" l="1"/>
  <c r="C169" i="10" s="1"/>
  <c r="D169" i="10"/>
  <c r="C121" i="40" l="1"/>
  <c r="C170" i="10" s="1"/>
  <c r="D170" i="10"/>
  <c r="C122" i="40" l="1"/>
  <c r="C171" i="10" s="1"/>
  <c r="D171" i="10"/>
  <c r="C123" i="40" l="1"/>
  <c r="C172" i="10" s="1"/>
  <c r="D172" i="10"/>
  <c r="C124" i="40" l="1"/>
  <c r="C173" i="10" s="1"/>
  <c r="D173" i="10"/>
  <c r="C125" i="40" l="1"/>
  <c r="C174" i="10" s="1"/>
  <c r="D174" i="10"/>
  <c r="C126" i="40" l="1"/>
  <c r="C175" i="10" s="1"/>
  <c r="D175" i="10"/>
  <c r="C127" i="40" l="1"/>
  <c r="C176" i="10" s="1"/>
  <c r="D176" i="10"/>
  <c r="C128" i="40" l="1"/>
  <c r="C177" i="10" s="1"/>
  <c r="D177" i="10"/>
  <c r="C129" i="40" l="1"/>
  <c r="C178" i="10" s="1"/>
  <c r="D178" i="10"/>
  <c r="C130" i="40" l="1"/>
  <c r="C179" i="10" s="1"/>
  <c r="D179" i="10"/>
  <c r="C131" i="40" l="1"/>
  <c r="C180" i="10" s="1"/>
  <c r="D180" i="10"/>
  <c r="C132" i="40" l="1"/>
  <c r="C181" i="10" s="1"/>
  <c r="D181" i="10"/>
  <c r="C133" i="40" l="1"/>
  <c r="C182" i="10" s="1"/>
  <c r="D182" i="10"/>
  <c r="C134" i="40" l="1"/>
  <c r="C183" i="10" s="1"/>
  <c r="D183" i="10"/>
  <c r="C135" i="40" l="1"/>
  <c r="C184" i="10" s="1"/>
  <c r="D184" i="10"/>
  <c r="C136" i="40" l="1"/>
  <c r="C185" i="10" s="1"/>
  <c r="D185" i="10"/>
  <c r="C137" i="40" l="1"/>
  <c r="C186" i="10" s="1"/>
  <c r="D186" i="10"/>
  <c r="C138" i="40" l="1"/>
  <c r="C187" i="10" s="1"/>
  <c r="D187" i="10"/>
  <c r="C139" i="40" l="1"/>
  <c r="C188" i="10" s="1"/>
  <c r="D188" i="10"/>
  <c r="C140" i="40" l="1"/>
  <c r="C189" i="10" s="1"/>
  <c r="D189" i="10"/>
  <c r="C141" i="40" l="1"/>
  <c r="C190" i="10" s="1"/>
  <c r="D190" i="10"/>
  <c r="C142" i="40" l="1"/>
  <c r="C191" i="10" s="1"/>
  <c r="D191" i="10"/>
  <c r="C143" i="40" l="1"/>
  <c r="C192" i="10" s="1"/>
  <c r="D192" i="10"/>
  <c r="C144" i="40" l="1"/>
  <c r="C193" i="10" s="1"/>
  <c r="D193" i="10"/>
  <c r="C145" i="40" l="1"/>
  <c r="C194" i="10" s="1"/>
  <c r="D194" i="10"/>
  <c r="C146" i="40" l="1"/>
  <c r="C195" i="10" s="1"/>
  <c r="D195" i="10"/>
  <c r="C147" i="40" l="1"/>
  <c r="C196" i="10" s="1"/>
  <c r="D196" i="10"/>
  <c r="C148" i="40" l="1"/>
  <c r="C197" i="10" s="1"/>
  <c r="D197" i="10"/>
  <c r="C149" i="40" l="1"/>
  <c r="C198" i="10" s="1"/>
  <c r="D198" i="10"/>
  <c r="C150" i="40" l="1"/>
  <c r="C199" i="10" s="1"/>
  <c r="D199" i="10"/>
  <c r="C151" i="40" l="1"/>
  <c r="C200" i="10" s="1"/>
  <c r="D200" i="10"/>
  <c r="C152" i="40" l="1"/>
  <c r="C201" i="10" s="1"/>
  <c r="D201" i="10"/>
  <c r="C153" i="40" l="1"/>
  <c r="C202" i="10" s="1"/>
  <c r="D202" i="10"/>
  <c r="C154" i="40" l="1"/>
  <c r="C203" i="10" s="1"/>
  <c r="D203" i="10"/>
  <c r="C155" i="40" l="1"/>
  <c r="C204" i="10" s="1"/>
  <c r="D204" i="10"/>
  <c r="C156" i="40" l="1"/>
  <c r="C205" i="10" s="1"/>
  <c r="D205" i="10"/>
  <c r="C157" i="40" l="1"/>
  <c r="C206" i="10" s="1"/>
  <c r="D206" i="10"/>
  <c r="C158" i="40" l="1"/>
  <c r="C207" i="10" s="1"/>
  <c r="D207" i="10"/>
  <c r="C159" i="40" l="1"/>
  <c r="C208" i="10" s="1"/>
  <c r="D208" i="10"/>
  <c r="C160" i="40" l="1"/>
  <c r="C209" i="10" s="1"/>
  <c r="D209" i="10"/>
  <c r="C161" i="40" l="1"/>
  <c r="C210" i="10" s="1"/>
  <c r="D210" i="10"/>
  <c r="C162" i="40" l="1"/>
  <c r="C211" i="10" s="1"/>
  <c r="D211" i="10"/>
  <c r="C163" i="40" l="1"/>
  <c r="C212" i="10" s="1"/>
  <c r="D212" i="10"/>
  <c r="C164" i="40" l="1"/>
  <c r="C213" i="10" s="1"/>
  <c r="D213" i="10"/>
  <c r="C165" i="40" l="1"/>
  <c r="C214" i="10" s="1"/>
  <c r="D214" i="10"/>
  <c r="C166" i="40" l="1"/>
  <c r="C215" i="10" s="1"/>
  <c r="D215" i="10"/>
  <c r="C167" i="40" l="1"/>
  <c r="C216" i="10" s="1"/>
  <c r="D216" i="10"/>
  <c r="C168" i="40" l="1"/>
  <c r="C217" i="10" s="1"/>
  <c r="D217" i="10"/>
  <c r="C169" i="40" l="1"/>
  <c r="C218" i="10" s="1"/>
  <c r="D218" i="10"/>
  <c r="C170" i="40" l="1"/>
  <c r="C219" i="10" s="1"/>
  <c r="D219" i="10"/>
  <c r="C171" i="40" l="1"/>
  <c r="C220" i="10" s="1"/>
  <c r="D220" i="10"/>
  <c r="C172" i="40" l="1"/>
  <c r="C221" i="10" s="1"/>
  <c r="D221" i="10"/>
  <c r="C173" i="40" l="1"/>
  <c r="C222" i="10" s="1"/>
  <c r="D222" i="10"/>
  <c r="C174" i="40" l="1"/>
  <c r="C223" i="10" s="1"/>
  <c r="D223" i="10"/>
  <c r="C175" i="40" l="1"/>
  <c r="C224" i="10" s="1"/>
  <c r="D224" i="10"/>
  <c r="C176" i="40" l="1"/>
  <c r="C225" i="10" s="1"/>
  <c r="D225" i="10"/>
  <c r="C177" i="40" l="1"/>
  <c r="C226" i="10" s="1"/>
  <c r="D226" i="10"/>
  <c r="C178" i="40" l="1"/>
  <c r="C227" i="10" s="1"/>
  <c r="D227" i="10"/>
  <c r="C179" i="40" l="1"/>
  <c r="C228" i="10" s="1"/>
  <c r="D228" i="10"/>
  <c r="C180" i="40" l="1"/>
  <c r="C229" i="10" s="1"/>
  <c r="D229" i="10"/>
  <c r="C181" i="40" l="1"/>
  <c r="C230" i="10" s="1"/>
  <c r="D230" i="10"/>
  <c r="C182" i="40" l="1"/>
  <c r="C231" i="10" s="1"/>
  <c r="D231" i="10"/>
  <c r="C183" i="40" l="1"/>
  <c r="C232" i="10" s="1"/>
  <c r="D232" i="10"/>
  <c r="C184" i="40" l="1"/>
  <c r="C233" i="10" s="1"/>
  <c r="D233" i="10"/>
  <c r="C185" i="40" l="1"/>
  <c r="C234" i="10" s="1"/>
  <c r="D234" i="10"/>
  <c r="C186" i="40" l="1"/>
  <c r="C235" i="10" s="1"/>
  <c r="D235" i="10"/>
  <c r="C187" i="40" l="1"/>
  <c r="C236" i="10" s="1"/>
  <c r="D236" i="10"/>
  <c r="C188" i="40" l="1"/>
  <c r="C237" i="10" s="1"/>
  <c r="D237" i="10"/>
  <c r="C189" i="40" l="1"/>
  <c r="C238" i="10" s="1"/>
  <c r="D238" i="10"/>
  <c r="C190" i="40" l="1"/>
  <c r="C239" i="10" s="1"/>
  <c r="D239" i="10"/>
  <c r="C191" i="40" l="1"/>
  <c r="C240" i="10" s="1"/>
  <c r="D240" i="10"/>
  <c r="C192" i="40" l="1"/>
  <c r="C241" i="10" s="1"/>
  <c r="D241" i="10"/>
  <c r="C193" i="40" l="1"/>
  <c r="C242" i="10" s="1"/>
  <c r="D242" i="10"/>
  <c r="C194" i="40" l="1"/>
  <c r="C243" i="10" s="1"/>
  <c r="D243" i="10"/>
  <c r="C195" i="40" l="1"/>
  <c r="C244" i="10" s="1"/>
  <c r="D244" i="10"/>
  <c r="C196" i="40" l="1"/>
  <c r="C245" i="10" s="1"/>
  <c r="D245" i="10"/>
  <c r="C197" i="40" l="1"/>
  <c r="C246" i="10" s="1"/>
  <c r="D246" i="10"/>
  <c r="C198" i="40" l="1"/>
  <c r="C247" i="10" s="1"/>
  <c r="D247" i="10"/>
  <c r="C199" i="40" l="1"/>
  <c r="C248" i="10" s="1"/>
  <c r="D248" i="10"/>
  <c r="C200" i="40" l="1"/>
  <c r="C249" i="10" s="1"/>
  <c r="D249" i="10"/>
  <c r="C201" i="40" l="1"/>
  <c r="C250" i="10" s="1"/>
  <c r="D250" i="10"/>
  <c r="C202" i="40" l="1"/>
  <c r="C251" i="10" s="1"/>
  <c r="D251" i="10"/>
  <c r="C203" i="40" l="1"/>
  <c r="C252" i="10" s="1"/>
  <c r="D252" i="10"/>
  <c r="C204" i="40" l="1"/>
  <c r="C253" i="10" s="1"/>
  <c r="D253" i="10"/>
  <c r="C205" i="40" l="1"/>
  <c r="C254" i="10" s="1"/>
  <c r="D254" i="10"/>
  <c r="C206" i="40" l="1"/>
  <c r="C255" i="10" s="1"/>
  <c r="D255" i="10"/>
  <c r="C207" i="40" l="1"/>
  <c r="C256" i="10" s="1"/>
  <c r="D256" i="10"/>
  <c r="C208" i="40" l="1"/>
  <c r="C257" i="10" s="1"/>
  <c r="D257" i="10"/>
  <c r="C209" i="40" l="1"/>
  <c r="C258" i="10" s="1"/>
  <c r="D258" i="10"/>
  <c r="C210" i="40" l="1"/>
  <c r="C259" i="10" s="1"/>
  <c r="D259" i="10"/>
  <c r="C211" i="40" l="1"/>
  <c r="C260" i="10" s="1"/>
  <c r="D260" i="10"/>
  <c r="C212" i="40" l="1"/>
  <c r="C261" i="10" s="1"/>
  <c r="D261" i="10"/>
  <c r="C213" i="40" l="1"/>
  <c r="C262" i="10" s="1"/>
  <c r="D262" i="10"/>
  <c r="C214" i="40" l="1"/>
  <c r="C263" i="10" s="1"/>
  <c r="D263" i="10"/>
  <c r="C215" i="40" l="1"/>
  <c r="C264" i="10" s="1"/>
  <c r="D264" i="10"/>
  <c r="C216" i="40" l="1"/>
  <c r="C265" i="10" s="1"/>
  <c r="D265" i="10"/>
  <c r="C217" i="40" l="1"/>
  <c r="C266" i="10" s="1"/>
  <c r="D266" i="10"/>
  <c r="C218" i="40" l="1"/>
  <c r="C267" i="10" s="1"/>
  <c r="D267" i="10"/>
  <c r="C219" i="40" l="1"/>
  <c r="C268" i="10" s="1"/>
  <c r="D268" i="10"/>
  <c r="C220" i="40" l="1"/>
  <c r="C269" i="10" s="1"/>
  <c r="D269" i="10"/>
  <c r="C221" i="40" l="1"/>
  <c r="C270" i="10" s="1"/>
  <c r="D270" i="10"/>
  <c r="C222" i="40" l="1"/>
  <c r="C271" i="10" s="1"/>
  <c r="D271" i="10"/>
  <c r="C223" i="40" l="1"/>
  <c r="C272" i="10" s="1"/>
  <c r="D272" i="10"/>
  <c r="C224" i="40" l="1"/>
  <c r="C273" i="10" s="1"/>
  <c r="D273" i="10"/>
  <c r="C225" i="40" l="1"/>
  <c r="C274" i="10" s="1"/>
  <c r="D274" i="10"/>
  <c r="C226" i="40" l="1"/>
  <c r="C275" i="10" s="1"/>
  <c r="D275" i="10"/>
  <c r="C227" i="40" l="1"/>
  <c r="C276" i="10" s="1"/>
  <c r="D276" i="10"/>
  <c r="C228" i="40" l="1"/>
  <c r="C277" i="10" s="1"/>
  <c r="D277" i="10"/>
  <c r="C229" i="40" l="1"/>
  <c r="C278" i="10" s="1"/>
  <c r="D278" i="10"/>
  <c r="C230" i="40" l="1"/>
  <c r="C279" i="10" s="1"/>
  <c r="D279" i="10"/>
  <c r="C231" i="40" l="1"/>
  <c r="C280" i="10" s="1"/>
  <c r="D280" i="10"/>
  <c r="C232" i="40" l="1"/>
  <c r="C281" i="10" s="1"/>
  <c r="D281" i="10"/>
  <c r="C233" i="40" l="1"/>
  <c r="C282" i="10" s="1"/>
  <c r="D282" i="10"/>
  <c r="C234" i="40" l="1"/>
  <c r="C283" i="10" s="1"/>
  <c r="D283" i="10"/>
  <c r="C235" i="40" l="1"/>
  <c r="C284" i="10" s="1"/>
  <c r="D284" i="10"/>
  <c r="C236" i="40" l="1"/>
  <c r="C285" i="10" s="1"/>
  <c r="D285" i="10"/>
  <c r="C237" i="40" l="1"/>
  <c r="C286" i="10" s="1"/>
  <c r="D286" i="10"/>
  <c r="C238" i="40" l="1"/>
  <c r="C287" i="10" s="1"/>
  <c r="D287" i="10"/>
  <c r="C239" i="40" l="1"/>
  <c r="C288" i="10" s="1"/>
  <c r="D288" i="10"/>
  <c r="C240" i="40" l="1"/>
  <c r="C289" i="10" s="1"/>
  <c r="D289" i="10"/>
  <c r="C241" i="40" l="1"/>
  <c r="C290" i="10" s="1"/>
  <c r="D290" i="10"/>
  <c r="C242" i="40" l="1"/>
  <c r="C291" i="10" s="1"/>
  <c r="D291" i="10"/>
  <c r="C243" i="40" l="1"/>
  <c r="C292" i="10" s="1"/>
  <c r="D292" i="10"/>
  <c r="C244" i="40" l="1"/>
  <c r="C293" i="10" s="1"/>
  <c r="D293" i="10"/>
  <c r="C245" i="40" l="1"/>
  <c r="C294" i="10" s="1"/>
  <c r="D294" i="10"/>
  <c r="C246" i="40" l="1"/>
  <c r="C295" i="10" s="1"/>
  <c r="D295" i="10"/>
  <c r="C247" i="40" l="1"/>
  <c r="C296" i="10" s="1"/>
  <c r="D296" i="10"/>
  <c r="C248" i="40" l="1"/>
  <c r="C297" i="10" s="1"/>
  <c r="D297" i="10"/>
  <c r="C249" i="40" l="1"/>
  <c r="C298" i="10" s="1"/>
  <c r="D298" i="10"/>
  <c r="C250" i="40" l="1"/>
  <c r="C299" i="10" s="1"/>
  <c r="D299" i="10"/>
  <c r="C251" i="40" l="1"/>
  <c r="C300" i="10" s="1"/>
  <c r="D300" i="10"/>
  <c r="C252" i="40" l="1"/>
  <c r="C301" i="10" s="1"/>
  <c r="D301" i="10"/>
  <c r="C253" i="40" l="1"/>
  <c r="C302" i="10" s="1"/>
  <c r="D302" i="10"/>
  <c r="C254" i="40" l="1"/>
  <c r="C303" i="10" s="1"/>
  <c r="D303" i="10"/>
  <c r="C255" i="40" l="1"/>
  <c r="C304" i="10" s="1"/>
  <c r="D304" i="10"/>
  <c r="C256" i="40" l="1"/>
  <c r="C305" i="10" s="1"/>
  <c r="D305" i="10"/>
  <c r="C257" i="40" l="1"/>
  <c r="C306" i="10" s="1"/>
  <c r="D306" i="10"/>
  <c r="C258" i="40" l="1"/>
  <c r="C307" i="10" s="1"/>
  <c r="D307" i="10"/>
  <c r="C259" i="40" l="1"/>
  <c r="C308" i="10" s="1"/>
  <c r="D308" i="10"/>
  <c r="C260" i="40" l="1"/>
  <c r="C309" i="10" s="1"/>
  <c r="D309" i="10"/>
  <c r="C261" i="40" l="1"/>
  <c r="C310" i="10" s="1"/>
  <c r="D310" i="10"/>
  <c r="C262" i="40" l="1"/>
  <c r="C311" i="10" s="1"/>
  <c r="D311" i="10"/>
  <c r="C263" i="40" l="1"/>
  <c r="C312" i="10" s="1"/>
  <c r="D312" i="10"/>
  <c r="C264" i="40" l="1"/>
  <c r="C313" i="10" s="1"/>
  <c r="D313" i="10"/>
  <c r="C265" i="40" l="1"/>
  <c r="C314" i="10" s="1"/>
  <c r="D314" i="10"/>
  <c r="C266" i="40" l="1"/>
  <c r="C315" i="10" s="1"/>
  <c r="D315" i="10"/>
  <c r="C267" i="40" l="1"/>
  <c r="C316" i="10" s="1"/>
  <c r="D316" i="10"/>
  <c r="C268" i="40" l="1"/>
  <c r="C317" i="10" s="1"/>
  <c r="D317" i="10"/>
  <c r="C269" i="40" l="1"/>
  <c r="C318" i="10" s="1"/>
  <c r="D318" i="10"/>
  <c r="C270" i="40" l="1"/>
  <c r="C319" i="10" s="1"/>
  <c r="D319" i="10"/>
  <c r="C271" i="40" l="1"/>
  <c r="C320" i="10" s="1"/>
  <c r="D320" i="10"/>
  <c r="C272" i="40" l="1"/>
  <c r="C321" i="10" s="1"/>
  <c r="D321" i="10"/>
  <c r="C273" i="40" l="1"/>
  <c r="C322" i="10" s="1"/>
  <c r="D322" i="10"/>
  <c r="C274" i="40" l="1"/>
  <c r="C323" i="10" s="1"/>
  <c r="D323" i="10"/>
  <c r="C275" i="40" l="1"/>
  <c r="C324" i="10" s="1"/>
  <c r="D324" i="10"/>
  <c r="C276" i="40" l="1"/>
  <c r="C325" i="10" s="1"/>
  <c r="D325" i="10"/>
  <c r="C277" i="40" l="1"/>
  <c r="C326" i="10" s="1"/>
  <c r="D326" i="10"/>
  <c r="C278" i="40" l="1"/>
  <c r="C327" i="10" s="1"/>
  <c r="D327" i="10"/>
  <c r="C279" i="40" l="1"/>
  <c r="C328" i="10" s="1"/>
  <c r="D328" i="10"/>
  <c r="C280" i="40" l="1"/>
  <c r="C329" i="10" s="1"/>
  <c r="D329" i="10"/>
  <c r="C281" i="40" l="1"/>
  <c r="C330" i="10" s="1"/>
  <c r="D330" i="10"/>
  <c r="C282" i="40" l="1"/>
  <c r="C331" i="10" s="1"/>
  <c r="D331" i="10"/>
  <c r="C283" i="40" l="1"/>
  <c r="C332" i="10" s="1"/>
  <c r="D332" i="10"/>
  <c r="C284" i="40" l="1"/>
  <c r="C333" i="10" s="1"/>
  <c r="D333" i="10"/>
  <c r="C285" i="40" l="1"/>
  <c r="C334" i="10" s="1"/>
  <c r="D334" i="10"/>
  <c r="C286" i="40" l="1"/>
  <c r="C335" i="10" s="1"/>
  <c r="D335" i="10"/>
  <c r="C287" i="40" l="1"/>
  <c r="C336" i="10" s="1"/>
  <c r="D336" i="10"/>
  <c r="C288" i="40" l="1"/>
  <c r="C337" i="10" s="1"/>
  <c r="D337" i="10"/>
  <c r="C289" i="40" l="1"/>
  <c r="C338" i="10" s="1"/>
  <c r="D338" i="10"/>
  <c r="C290" i="40" l="1"/>
  <c r="C339" i="10" s="1"/>
  <c r="D339" i="10"/>
  <c r="C291" i="40" l="1"/>
  <c r="C340" i="10" s="1"/>
  <c r="D340" i="10"/>
  <c r="C292" i="40" l="1"/>
  <c r="C341" i="10" s="1"/>
  <c r="D341" i="10"/>
  <c r="C293" i="40" l="1"/>
  <c r="C342" i="10" s="1"/>
  <c r="D342" i="10"/>
  <c r="C294" i="40" l="1"/>
  <c r="C343" i="10" s="1"/>
  <c r="D343" i="10"/>
  <c r="C295" i="40" l="1"/>
  <c r="C344" i="10" s="1"/>
  <c r="D344" i="10"/>
  <c r="C296" i="40" l="1"/>
  <c r="C345" i="10" s="1"/>
  <c r="D345" i="10"/>
  <c r="C297" i="40" l="1"/>
  <c r="C346" i="10" s="1"/>
  <c r="D346" i="10"/>
  <c r="C298" i="40" l="1"/>
  <c r="C347" i="10" s="1"/>
  <c r="D347" i="10"/>
  <c r="C299" i="40" l="1"/>
  <c r="C348" i="10" s="1"/>
  <c r="D348" i="10"/>
  <c r="C300" i="40" l="1"/>
  <c r="C349" i="10" s="1"/>
  <c r="D349" i="10"/>
  <c r="C301" i="40" l="1"/>
  <c r="C350" i="10" s="1"/>
  <c r="D350" i="10"/>
  <c r="C302" i="40" l="1"/>
  <c r="C351" i="10" s="1"/>
  <c r="D351" i="10"/>
  <c r="C303" i="40" l="1"/>
  <c r="C352" i="10" s="1"/>
  <c r="D352" i="10"/>
  <c r="C304" i="40" l="1"/>
  <c r="C353" i="10" s="1"/>
  <c r="D353" i="10"/>
  <c r="C305" i="40" l="1"/>
  <c r="C354" i="10" s="1"/>
  <c r="D354" i="10"/>
  <c r="C306" i="40" l="1"/>
  <c r="C355" i="10" s="1"/>
  <c r="D355" i="10"/>
  <c r="C307" i="40" l="1"/>
  <c r="C356" i="10" s="1"/>
  <c r="D356" i="10"/>
  <c r="C308" i="40" l="1"/>
  <c r="C357" i="10" s="1"/>
  <c r="D357" i="10"/>
  <c r="C309" i="40" l="1"/>
  <c r="C358" i="10" s="1"/>
  <c r="D358" i="10"/>
  <c r="C310" i="40" l="1"/>
  <c r="C359" i="10" s="1"/>
  <c r="D359" i="10"/>
  <c r="C311" i="40" l="1"/>
  <c r="C360" i="10" s="1"/>
  <c r="D360" i="10"/>
  <c r="C312" i="40" l="1"/>
  <c r="C361" i="10" s="1"/>
  <c r="D361" i="10"/>
  <c r="C313" i="40" l="1"/>
  <c r="C362" i="10" s="1"/>
  <c r="D362" i="10"/>
  <c r="C314" i="40" l="1"/>
  <c r="C363" i="10" s="1"/>
  <c r="D363" i="10"/>
  <c r="C315" i="40" l="1"/>
  <c r="C364" i="10" s="1"/>
  <c r="D364" i="10"/>
  <c r="C316" i="40" l="1"/>
  <c r="C365" i="10" s="1"/>
  <c r="D365" i="10"/>
  <c r="C317" i="40" l="1"/>
  <c r="C366" i="10" s="1"/>
  <c r="D366" i="10"/>
  <c r="C318" i="40" l="1"/>
  <c r="C367" i="10" s="1"/>
  <c r="D367" i="10"/>
  <c r="C319" i="40" l="1"/>
  <c r="C368" i="10" s="1"/>
  <c r="D368" i="10"/>
  <c r="C320" i="40" l="1"/>
  <c r="C369" i="10" s="1"/>
  <c r="D369" i="10"/>
  <c r="C321" i="40" l="1"/>
  <c r="C370" i="10" s="1"/>
  <c r="D370" i="10"/>
  <c r="C322" i="40" l="1"/>
  <c r="C371" i="10" s="1"/>
  <c r="D371" i="10"/>
  <c r="C323" i="40" l="1"/>
  <c r="C372" i="10" s="1"/>
  <c r="D372" i="10"/>
  <c r="C324" i="40" l="1"/>
  <c r="C373" i="10" s="1"/>
  <c r="D373" i="10"/>
  <c r="C325" i="40" l="1"/>
  <c r="C374" i="10" s="1"/>
  <c r="D374" i="10"/>
  <c r="C326" i="40" l="1"/>
  <c r="C375" i="10" s="1"/>
  <c r="D375" i="10"/>
  <c r="C327" i="40" l="1"/>
  <c r="C376" i="10" s="1"/>
  <c r="D376" i="10"/>
  <c r="C328" i="40" l="1"/>
  <c r="C377" i="10" s="1"/>
  <c r="D377" i="10"/>
  <c r="C329" i="40" l="1"/>
  <c r="C378" i="10" s="1"/>
  <c r="D378" i="10"/>
  <c r="C330" i="40" l="1"/>
  <c r="C379" i="10" s="1"/>
  <c r="D379" i="10"/>
  <c r="C331" i="40" l="1"/>
  <c r="C380" i="10" s="1"/>
  <c r="D380" i="10"/>
  <c r="C332" i="40" l="1"/>
  <c r="C381" i="10" s="1"/>
  <c r="D381" i="10"/>
  <c r="C333" i="40" l="1"/>
  <c r="C382" i="10" s="1"/>
  <c r="D382" i="10"/>
  <c r="C334" i="40" l="1"/>
  <c r="C383" i="10" s="1"/>
  <c r="D383" i="10"/>
  <c r="C335" i="40" l="1"/>
  <c r="C384" i="10" s="1"/>
  <c r="D384" i="10"/>
  <c r="C336" i="40" l="1"/>
  <c r="C385" i="10" s="1"/>
  <c r="D385" i="10"/>
  <c r="C337" i="40" l="1"/>
  <c r="C386" i="10" s="1"/>
  <c r="D386" i="10"/>
  <c r="C338" i="40" l="1"/>
  <c r="C387" i="10" s="1"/>
  <c r="D387" i="10"/>
  <c r="C339" i="40" l="1"/>
  <c r="C388" i="10" s="1"/>
  <c r="D388" i="10"/>
  <c r="C340" i="40" l="1"/>
  <c r="C389" i="10" s="1"/>
  <c r="D389" i="10"/>
  <c r="C341" i="40" l="1"/>
  <c r="C390" i="10" s="1"/>
  <c r="D390" i="10"/>
  <c r="C342" i="40" l="1"/>
  <c r="C391" i="10" s="1"/>
  <c r="D391" i="10"/>
  <c r="C343" i="40" l="1"/>
  <c r="C392" i="10" s="1"/>
  <c r="D392" i="10"/>
  <c r="C344" i="40" l="1"/>
  <c r="C393" i="10" s="1"/>
  <c r="D393" i="10"/>
  <c r="C345" i="40" l="1"/>
  <c r="C394" i="10" s="1"/>
  <c r="D394" i="10"/>
  <c r="C346" i="40" l="1"/>
  <c r="C395" i="10" s="1"/>
  <c r="D395" i="10"/>
  <c r="C347" i="40" l="1"/>
  <c r="C396" i="10" s="1"/>
  <c r="D396" i="10"/>
  <c r="C348" i="40" l="1"/>
  <c r="C397" i="10" s="1"/>
  <c r="D397" i="10"/>
  <c r="C349" i="40" l="1"/>
  <c r="C398" i="10" s="1"/>
  <c r="D398" i="10"/>
  <c r="C350" i="40" l="1"/>
  <c r="C399" i="10" s="1"/>
  <c r="D399" i="10"/>
  <c r="C351" i="40" l="1"/>
  <c r="C400" i="10" s="1"/>
  <c r="D400" i="10"/>
  <c r="C352" i="40" l="1"/>
  <c r="C401" i="10" s="1"/>
  <c r="D401" i="10"/>
  <c r="C353" i="40" l="1"/>
  <c r="C402" i="10" s="1"/>
  <c r="D402" i="10"/>
  <c r="C354" i="40" l="1"/>
  <c r="C403" i="10" s="1"/>
  <c r="D403" i="10"/>
  <c r="C355" i="40" l="1"/>
  <c r="C404" i="10" s="1"/>
  <c r="D404" i="10"/>
  <c r="C356" i="40" l="1"/>
  <c r="C405" i="10" s="1"/>
  <c r="D405" i="10"/>
  <c r="C357" i="40" l="1"/>
  <c r="C406" i="10" s="1"/>
  <c r="D406" i="10"/>
  <c r="C358" i="40" l="1"/>
  <c r="C407" i="10" s="1"/>
  <c r="D407" i="10"/>
  <c r="C359" i="40" l="1"/>
  <c r="C408" i="10" s="1"/>
  <c r="D408" i="10"/>
  <c r="C360" i="40" l="1"/>
  <c r="C409" i="10" s="1"/>
  <c r="D409" i="10"/>
  <c r="C361" i="40" l="1"/>
  <c r="C410" i="10" s="1"/>
  <c r="D410" i="10"/>
  <c r="C362" i="40" l="1"/>
  <c r="C411" i="10" s="1"/>
  <c r="D411" i="10"/>
  <c r="C363" i="40" l="1"/>
  <c r="C412" i="10" s="1"/>
  <c r="D412" i="10"/>
  <c r="C364" i="40" l="1"/>
  <c r="C413" i="10" s="1"/>
  <c r="D413" i="10"/>
  <c r="C365" i="40" l="1"/>
  <c r="C414" i="10" s="1"/>
  <c r="D414" i="10"/>
  <c r="C366" i="40" l="1"/>
  <c r="C415" i="10" s="1"/>
  <c r="D415" i="10"/>
  <c r="C367" i="40" l="1"/>
  <c r="C416" i="10" s="1"/>
  <c r="D416" i="10"/>
  <c r="C368" i="40" l="1"/>
  <c r="C417" i="10" s="1"/>
  <c r="D417" i="10"/>
  <c r="C369" i="40" l="1"/>
  <c r="C418" i="10" s="1"/>
  <c r="D418" i="10"/>
  <c r="C370" i="40" l="1"/>
  <c r="C419" i="10" s="1"/>
  <c r="D419" i="10"/>
  <c r="C371" i="40" l="1"/>
  <c r="C420" i="10" s="1"/>
  <c r="D420" i="10"/>
  <c r="C372" i="40" l="1"/>
  <c r="C421" i="10" s="1"/>
  <c r="D421" i="10"/>
  <c r="C373" i="40" l="1"/>
  <c r="C422" i="10" s="1"/>
  <c r="D422" i="10"/>
  <c r="C374" i="40" l="1"/>
  <c r="C423" i="10" s="1"/>
  <c r="D423" i="10"/>
  <c r="C375" i="40" l="1"/>
  <c r="C424" i="10" s="1"/>
  <c r="D424" i="10"/>
  <c r="C376" i="40" l="1"/>
  <c r="C425" i="10" s="1"/>
  <c r="D425" i="10"/>
  <c r="C377" i="40" l="1"/>
  <c r="C426" i="10" s="1"/>
  <c r="D426" i="10"/>
  <c r="C378" i="40" l="1"/>
  <c r="C427" i="10" s="1"/>
  <c r="D427" i="10"/>
  <c r="C379" i="40" l="1"/>
  <c r="C428" i="10" s="1"/>
  <c r="D428" i="10"/>
  <c r="C380" i="40" l="1"/>
  <c r="C429" i="10" s="1"/>
  <c r="D429" i="10"/>
  <c r="C381" i="40" l="1"/>
  <c r="C430" i="10" s="1"/>
  <c r="D430" i="10"/>
  <c r="C382" i="40" l="1"/>
  <c r="C431" i="10" s="1"/>
  <c r="D431" i="10"/>
  <c r="C383" i="40" l="1"/>
  <c r="C432" i="10" s="1"/>
  <c r="D432" i="10"/>
  <c r="C384" i="40" l="1"/>
  <c r="C433" i="10" s="1"/>
  <c r="D433" i="10"/>
  <c r="C385" i="40" l="1"/>
  <c r="C434" i="10" s="1"/>
  <c r="D434" i="10"/>
  <c r="C386" i="40" l="1"/>
  <c r="C435" i="10" s="1"/>
  <c r="D435" i="10"/>
  <c r="C387" i="40" l="1"/>
  <c r="C436" i="10" s="1"/>
  <c r="D436" i="10"/>
  <c r="C388" i="40" l="1"/>
  <c r="C437" i="10" s="1"/>
  <c r="D437" i="10"/>
  <c r="C389" i="40" l="1"/>
  <c r="C438" i="10" s="1"/>
  <c r="D438" i="10"/>
  <c r="C390" i="40" l="1"/>
  <c r="C439" i="10" s="1"/>
  <c r="D439" i="10"/>
  <c r="C391" i="40" l="1"/>
  <c r="C440" i="10" s="1"/>
  <c r="D440" i="10"/>
  <c r="C392" i="40" l="1"/>
  <c r="C441" i="10" s="1"/>
  <c r="D441" i="10"/>
  <c r="C393" i="40" l="1"/>
  <c r="C442" i="10" s="1"/>
  <c r="D442" i="10"/>
  <c r="C394" i="40" l="1"/>
  <c r="C443" i="10" s="1"/>
  <c r="D443" i="10"/>
  <c r="C395" i="40" l="1"/>
  <c r="C444" i="10" s="1"/>
  <c r="D444" i="10"/>
  <c r="C396" i="40" l="1"/>
  <c r="C445" i="10" s="1"/>
  <c r="D445" i="10"/>
  <c r="C397" i="40" l="1"/>
  <c r="C446" i="10" s="1"/>
  <c r="D446" i="10"/>
  <c r="C398" i="40" l="1"/>
  <c r="C447" i="10" s="1"/>
  <c r="D447" i="10"/>
  <c r="C399" i="40" l="1"/>
  <c r="C448" i="10" s="1"/>
  <c r="D448" i="10"/>
  <c r="C400" i="40" l="1"/>
  <c r="C449" i="10" s="1"/>
  <c r="D449" i="10"/>
  <c r="C401" i="40" l="1"/>
  <c r="C450" i="10" s="1"/>
  <c r="D450" i="10"/>
  <c r="C402" i="40" l="1"/>
  <c r="C451" i="10" s="1"/>
  <c r="D451" i="10"/>
  <c r="C403" i="40" l="1"/>
  <c r="C452" i="10" s="1"/>
  <c r="D452" i="10"/>
  <c r="C404" i="40" l="1"/>
  <c r="C453" i="10" s="1"/>
  <c r="D453" i="10"/>
  <c r="C405" i="40" l="1"/>
  <c r="C454" i="10" s="1"/>
  <c r="D454" i="10"/>
  <c r="C406" i="40" l="1"/>
  <c r="C455" i="10" s="1"/>
  <c r="D455" i="10"/>
  <c r="C407" i="40" l="1"/>
  <c r="C456" i="10" s="1"/>
  <c r="D456" i="10"/>
  <c r="C408" i="40" l="1"/>
  <c r="C457" i="10" s="1"/>
  <c r="D457" i="10"/>
  <c r="C409" i="40" l="1"/>
  <c r="C458" i="10" s="1"/>
  <c r="D458" i="10"/>
  <c r="C410" i="40" l="1"/>
  <c r="C459" i="10" s="1"/>
  <c r="D459" i="10"/>
  <c r="C411" i="40" l="1"/>
  <c r="C460" i="10" s="1"/>
  <c r="D460" i="10"/>
  <c r="C412" i="40" l="1"/>
  <c r="C461" i="10" s="1"/>
  <c r="D461" i="10"/>
  <c r="C413" i="40" l="1"/>
  <c r="C462" i="10" s="1"/>
  <c r="D462" i="10"/>
  <c r="C414" i="40" l="1"/>
  <c r="C463" i="10" s="1"/>
  <c r="D463" i="10"/>
  <c r="C415" i="40" l="1"/>
  <c r="C464" i="10" s="1"/>
  <c r="D464" i="10"/>
  <c r="C416" i="40" l="1"/>
  <c r="C465" i="10" s="1"/>
  <c r="D465" i="10"/>
  <c r="C417" i="40" l="1"/>
  <c r="C466" i="10" s="1"/>
  <c r="D466" i="10"/>
  <c r="C418" i="40" l="1"/>
  <c r="C467" i="10" s="1"/>
  <c r="D467" i="10"/>
  <c r="C419" i="40" l="1"/>
  <c r="C468" i="10" s="1"/>
  <c r="D468" i="10"/>
  <c r="C420" i="40" l="1"/>
  <c r="C469" i="10" s="1"/>
  <c r="D469" i="10"/>
  <c r="C421" i="40" l="1"/>
  <c r="C470" i="10" s="1"/>
  <c r="D470" i="10"/>
  <c r="C422" i="40" l="1"/>
  <c r="C471" i="10" s="1"/>
  <c r="D471" i="10"/>
  <c r="C423" i="40" l="1"/>
  <c r="C472" i="10" s="1"/>
  <c r="D472" i="10"/>
  <c r="C424" i="40" l="1"/>
  <c r="C473" i="10" s="1"/>
  <c r="D473" i="10"/>
  <c r="C425" i="40" l="1"/>
  <c r="C474" i="10" s="1"/>
  <c r="D474" i="10"/>
  <c r="C426" i="40" l="1"/>
  <c r="C475" i="10" s="1"/>
  <c r="D475" i="10"/>
  <c r="C427" i="40" l="1"/>
  <c r="C476" i="10" s="1"/>
  <c r="D476" i="10"/>
  <c r="C428" i="40" l="1"/>
  <c r="C477" i="10" s="1"/>
  <c r="D477" i="10"/>
  <c r="C429" i="40" l="1"/>
  <c r="C478" i="10" s="1"/>
  <c r="D478" i="10"/>
  <c r="C430" i="40" l="1"/>
  <c r="C479" i="10" s="1"/>
  <c r="D479" i="10"/>
  <c r="C431" i="40" l="1"/>
  <c r="C480" i="10" s="1"/>
  <c r="D480" i="10"/>
  <c r="C432" i="40" l="1"/>
  <c r="C481" i="10" s="1"/>
  <c r="D481" i="10"/>
  <c r="C433" i="40" l="1"/>
  <c r="C482" i="10" s="1"/>
  <c r="D482" i="10"/>
  <c r="C434" i="40" l="1"/>
  <c r="C483" i="10" s="1"/>
  <c r="D483" i="10"/>
  <c r="C435" i="40" l="1"/>
  <c r="C484" i="10" s="1"/>
  <c r="D484" i="10"/>
  <c r="C436" i="40" l="1"/>
  <c r="C485" i="10" s="1"/>
  <c r="D485" i="10"/>
  <c r="C437" i="40" l="1"/>
  <c r="C486" i="10" s="1"/>
  <c r="D486" i="10"/>
  <c r="C438" i="40" l="1"/>
  <c r="C487" i="10" s="1"/>
  <c r="D487" i="10"/>
  <c r="C439" i="40" l="1"/>
  <c r="C488" i="10" s="1"/>
  <c r="D488" i="10"/>
  <c r="C440" i="40" l="1"/>
  <c r="C489" i="10" s="1"/>
  <c r="D489" i="10"/>
  <c r="C441" i="40" l="1"/>
  <c r="C490" i="10" s="1"/>
  <c r="D490" i="10"/>
  <c r="C442" i="40" l="1"/>
  <c r="C491" i="10" s="1"/>
  <c r="D491" i="10"/>
  <c r="C443" i="40" l="1"/>
  <c r="C492" i="10" s="1"/>
  <c r="D492" i="10"/>
  <c r="C444" i="40" l="1"/>
  <c r="C493" i="10" s="1"/>
  <c r="D493" i="10"/>
  <c r="C445" i="40" l="1"/>
  <c r="C494" i="10" s="1"/>
  <c r="D494" i="10"/>
  <c r="C446" i="40" l="1"/>
  <c r="C495" i="10" s="1"/>
  <c r="D495" i="10"/>
  <c r="C447" i="40" l="1"/>
  <c r="C496" i="10" s="1"/>
  <c r="D496" i="10"/>
  <c r="C448" i="40" l="1"/>
  <c r="C497" i="10" s="1"/>
  <c r="D497" i="10"/>
  <c r="C449" i="40" l="1"/>
  <c r="C498" i="10" s="1"/>
  <c r="D498" i="10"/>
  <c r="C450" i="40" l="1"/>
  <c r="C499" i="10" s="1"/>
  <c r="D499" i="10"/>
  <c r="C451" i="40" l="1"/>
  <c r="C500" i="10" s="1"/>
  <c r="D500" i="10"/>
  <c r="C452" i="40" l="1"/>
  <c r="C501" i="10" s="1"/>
  <c r="D501" i="10"/>
  <c r="C453" i="40" l="1"/>
  <c r="C502" i="10" s="1"/>
  <c r="D502" i="10"/>
  <c r="C454" i="40" l="1"/>
  <c r="C503" i="10" s="1"/>
  <c r="D503" i="10"/>
  <c r="C455" i="40" l="1"/>
  <c r="C504" i="10" s="1"/>
  <c r="D504" i="10"/>
  <c r="C456" i="40" l="1"/>
  <c r="C505" i="10" s="1"/>
  <c r="D505" i="10"/>
  <c r="C457" i="40" l="1"/>
  <c r="C506" i="10" s="1"/>
  <c r="D506" i="10"/>
  <c r="C458" i="40" l="1"/>
  <c r="C507" i="10" s="1"/>
  <c r="D507" i="10"/>
  <c r="C459" i="40" l="1"/>
  <c r="C508" i="10" s="1"/>
  <c r="D508" i="10"/>
  <c r="C460" i="40" l="1"/>
  <c r="C509" i="10" s="1"/>
  <c r="D509" i="10"/>
  <c r="C461" i="40" l="1"/>
  <c r="C510" i="10" s="1"/>
  <c r="D510" i="10"/>
  <c r="C462" i="40" l="1"/>
  <c r="C511" i="10" s="1"/>
  <c r="D511" i="10"/>
  <c r="C463" i="40" l="1"/>
  <c r="C512" i="10" s="1"/>
  <c r="D512" i="10"/>
  <c r="C464" i="40" l="1"/>
  <c r="C513" i="10" s="1"/>
  <c r="D513" i="10"/>
  <c r="C465" i="40" l="1"/>
  <c r="C514" i="10" s="1"/>
  <c r="D514" i="10"/>
  <c r="C466" i="40" l="1"/>
  <c r="C515" i="10" s="1"/>
  <c r="D515" i="10"/>
  <c r="C467" i="40" l="1"/>
  <c r="C516" i="10" s="1"/>
  <c r="D516" i="10"/>
  <c r="C468" i="40" l="1"/>
  <c r="C517" i="10" s="1"/>
  <c r="D517" i="10"/>
  <c r="C469" i="40" l="1"/>
  <c r="C518" i="10" s="1"/>
  <c r="D518" i="10"/>
  <c r="C470" i="40" l="1"/>
  <c r="C519" i="10" s="1"/>
  <c r="D519" i="10"/>
  <c r="C471" i="40" l="1"/>
  <c r="C520" i="10" s="1"/>
  <c r="D520" i="10"/>
  <c r="C472" i="40" l="1"/>
  <c r="C521" i="10" s="1"/>
  <c r="D521" i="10"/>
  <c r="C473" i="40" l="1"/>
  <c r="C522" i="10" s="1"/>
  <c r="D522" i="10"/>
  <c r="C474" i="40" l="1"/>
  <c r="C523" i="10" s="1"/>
  <c r="D523" i="10"/>
  <c r="C475" i="40" l="1"/>
  <c r="C524" i="10" s="1"/>
  <c r="D524" i="10"/>
  <c r="C476" i="40" l="1"/>
  <c r="C525" i="10" s="1"/>
  <c r="D525" i="10"/>
  <c r="C477" i="40" l="1"/>
  <c r="C526" i="10" s="1"/>
  <c r="D526" i="10"/>
  <c r="C478" i="40" l="1"/>
  <c r="C527" i="10" s="1"/>
  <c r="D527" i="10"/>
  <c r="C479" i="40" l="1"/>
  <c r="C528" i="10" s="1"/>
  <c r="D528" i="10"/>
  <c r="C480" i="40" l="1"/>
  <c r="C529" i="10" s="1"/>
  <c r="D529" i="10"/>
  <c r="C481" i="40" l="1"/>
  <c r="C530" i="10" s="1"/>
  <c r="D530" i="10"/>
  <c r="C482" i="40" l="1"/>
  <c r="C531" i="10" s="1"/>
  <c r="D531" i="10"/>
  <c r="C483" i="40" l="1"/>
  <c r="C532" i="10" s="1"/>
  <c r="D532" i="10"/>
  <c r="C484" i="40" l="1"/>
  <c r="C533" i="10" s="1"/>
  <c r="D533" i="10"/>
  <c r="C485" i="40" l="1"/>
  <c r="C534" i="10" s="1"/>
  <c r="D534" i="10"/>
  <c r="C486" i="40" l="1"/>
  <c r="C535" i="10" s="1"/>
  <c r="D535" i="10"/>
  <c r="C487" i="40" l="1"/>
  <c r="C536" i="10" s="1"/>
  <c r="D536" i="10"/>
  <c r="C488" i="40" l="1"/>
  <c r="C537" i="10" s="1"/>
  <c r="D537" i="10"/>
  <c r="C489" i="40" l="1"/>
  <c r="C538" i="10" s="1"/>
  <c r="D538" i="10"/>
  <c r="C490" i="40" l="1"/>
  <c r="C539" i="10" s="1"/>
  <c r="D539" i="10"/>
  <c r="C491" i="40" l="1"/>
  <c r="C540" i="10" s="1"/>
  <c r="D540" i="10"/>
  <c r="C492" i="40" l="1"/>
  <c r="C541" i="10" s="1"/>
  <c r="D541" i="10"/>
  <c r="C493" i="40" l="1"/>
  <c r="C542" i="10" s="1"/>
  <c r="D542" i="10"/>
  <c r="C494" i="40" l="1"/>
  <c r="C543" i="10" s="1"/>
  <c r="D543" i="10"/>
  <c r="C495" i="40" l="1"/>
  <c r="C544" i="10" s="1"/>
  <c r="D544" i="10"/>
  <c r="C496" i="40" l="1"/>
  <c r="C545" i="10" s="1"/>
  <c r="D545" i="10"/>
  <c r="C497" i="40" l="1"/>
  <c r="C546" i="10" s="1"/>
  <c r="D546" i="10"/>
  <c r="C498" i="40" l="1"/>
  <c r="C547" i="10" s="1"/>
  <c r="D547" i="10"/>
  <c r="C499" i="40" l="1"/>
  <c r="C548" i="10" s="1"/>
  <c r="D548" i="10"/>
  <c r="C500" i="40" l="1"/>
  <c r="C549" i="10" s="1"/>
  <c r="D549" i="10"/>
  <c r="C501" i="40" l="1"/>
  <c r="C550" i="10" s="1"/>
  <c r="D550" i="10"/>
  <c r="C502" i="40" l="1"/>
  <c r="C551" i="10" s="1"/>
  <c r="D551" i="10"/>
  <c r="C503" i="40" l="1"/>
  <c r="C552" i="10" s="1"/>
  <c r="D552" i="10"/>
  <c r="C504" i="40" l="1"/>
  <c r="C553" i="10" s="1"/>
  <c r="D553" i="10"/>
  <c r="C505" i="40" l="1"/>
  <c r="C554" i="10" s="1"/>
  <c r="D554" i="10"/>
  <c r="C506" i="40" l="1"/>
  <c r="C555" i="10" s="1"/>
  <c r="D555" i="10"/>
  <c r="C507" i="40" l="1"/>
  <c r="C556" i="10" s="1"/>
  <c r="D556" i="10"/>
  <c r="C508" i="40" l="1"/>
  <c r="C557" i="10" s="1"/>
  <c r="D557" i="10"/>
  <c r="C509" i="40" l="1"/>
  <c r="C558" i="10" s="1"/>
  <c r="D558" i="10"/>
  <c r="C510" i="40" l="1"/>
  <c r="C559" i="10" s="1"/>
  <c r="D559" i="10"/>
  <c r="C511" i="40" l="1"/>
  <c r="C560" i="10" s="1"/>
  <c r="D560" i="10"/>
  <c r="C512" i="40" l="1"/>
  <c r="C561" i="10" s="1"/>
  <c r="D561" i="10"/>
  <c r="C513" i="40" l="1"/>
  <c r="C562" i="10" s="1"/>
  <c r="D562" i="10"/>
  <c r="C514" i="40" l="1"/>
  <c r="C563" i="10" s="1"/>
  <c r="D563" i="10"/>
  <c r="C515" i="40" l="1"/>
  <c r="C564" i="10" s="1"/>
  <c r="D564" i="10"/>
  <c r="C516" i="40" l="1"/>
  <c r="C565" i="10" s="1"/>
  <c r="D565" i="10"/>
  <c r="C517" i="40" l="1"/>
  <c r="C566" i="10" s="1"/>
  <c r="D566" i="10"/>
  <c r="C518" i="40" l="1"/>
  <c r="C567" i="10" s="1"/>
  <c r="D567" i="10"/>
  <c r="C519" i="40" l="1"/>
  <c r="C568" i="10" s="1"/>
  <c r="D568" i="10"/>
  <c r="C520" i="40" l="1"/>
  <c r="C569" i="10" s="1"/>
  <c r="D569" i="10"/>
  <c r="C521" i="40" l="1"/>
  <c r="C570" i="10" s="1"/>
  <c r="D570" i="10"/>
  <c r="C522" i="40" l="1"/>
  <c r="C571" i="10" s="1"/>
  <c r="D571" i="10"/>
  <c r="C523" i="40" l="1"/>
  <c r="C572" i="10" s="1"/>
  <c r="D572" i="10"/>
  <c r="C524" i="40" l="1"/>
  <c r="C573" i="10" s="1"/>
  <c r="D573" i="10"/>
  <c r="C525" i="40" l="1"/>
  <c r="C574" i="10" s="1"/>
  <c r="D574" i="10"/>
  <c r="C526" i="40" l="1"/>
  <c r="C575" i="10" s="1"/>
  <c r="D575" i="10"/>
  <c r="C527" i="40" l="1"/>
  <c r="C576" i="10" s="1"/>
  <c r="D576" i="10"/>
  <c r="C528" i="40" l="1"/>
  <c r="C577" i="10" s="1"/>
  <c r="D577" i="10"/>
  <c r="C529" i="40" l="1"/>
  <c r="C578" i="10" s="1"/>
  <c r="D578" i="10"/>
  <c r="C530" i="40" l="1"/>
  <c r="C579" i="10" s="1"/>
  <c r="D579" i="10"/>
  <c r="C531" i="40" l="1"/>
  <c r="C580" i="10" s="1"/>
  <c r="D580" i="10"/>
  <c r="C532" i="40" l="1"/>
  <c r="C581" i="10" s="1"/>
  <c r="D581" i="10"/>
  <c r="C533" i="40" l="1"/>
  <c r="C582" i="10" s="1"/>
  <c r="D582" i="10"/>
  <c r="C534" i="40" l="1"/>
  <c r="C583" i="10" s="1"/>
  <c r="D583" i="10"/>
  <c r="C535" i="40" l="1"/>
  <c r="C584" i="10" s="1"/>
  <c r="D584" i="10"/>
  <c r="C536" i="40" l="1"/>
  <c r="C585" i="10" s="1"/>
  <c r="D585" i="10"/>
  <c r="C537" i="40" l="1"/>
  <c r="C586" i="10" s="1"/>
  <c r="D586" i="10"/>
  <c r="C538" i="40" l="1"/>
  <c r="C587" i="10" s="1"/>
  <c r="D587" i="10"/>
  <c r="C539" i="40" l="1"/>
  <c r="C588" i="10" s="1"/>
  <c r="D588" i="10"/>
  <c r="C540" i="40" l="1"/>
  <c r="C589" i="10" s="1"/>
  <c r="D589" i="10"/>
  <c r="C541" i="40" l="1"/>
  <c r="C590" i="10" s="1"/>
  <c r="D590" i="10"/>
  <c r="C542" i="40" l="1"/>
  <c r="C591" i="10" s="1"/>
  <c r="D591" i="10"/>
  <c r="C543" i="40" l="1"/>
  <c r="C592" i="10" s="1"/>
  <c r="D592" i="10"/>
  <c r="C544" i="40" l="1"/>
  <c r="C593" i="10" s="1"/>
  <c r="D593" i="10"/>
  <c r="C545" i="40" l="1"/>
  <c r="C594" i="10" s="1"/>
  <c r="D594" i="10"/>
  <c r="C546" i="40" l="1"/>
  <c r="C595" i="10" s="1"/>
  <c r="D595" i="10"/>
  <c r="C547" i="40" l="1"/>
  <c r="C596" i="10" s="1"/>
  <c r="D596" i="10"/>
  <c r="C548" i="40" l="1"/>
  <c r="C597" i="10" s="1"/>
  <c r="D597" i="10"/>
  <c r="C549" i="40" l="1"/>
  <c r="C598" i="10" s="1"/>
  <c r="D598" i="10"/>
  <c r="C550" i="40" l="1"/>
  <c r="C599" i="10" s="1"/>
  <c r="D599" i="10"/>
  <c r="C551" i="40" l="1"/>
  <c r="C600" i="10" s="1"/>
  <c r="D600" i="10"/>
  <c r="C552" i="40" l="1"/>
  <c r="C601" i="10" s="1"/>
  <c r="D601" i="10"/>
  <c r="C553" i="40" l="1"/>
  <c r="C602" i="10" s="1"/>
  <c r="D602" i="10"/>
  <c r="C554" i="40" l="1"/>
  <c r="C603" i="10" s="1"/>
  <c r="D603" i="10"/>
  <c r="C555" i="40" l="1"/>
  <c r="C604" i="10" s="1"/>
  <c r="D604" i="10"/>
  <c r="C556" i="40" l="1"/>
  <c r="C605" i="10" s="1"/>
  <c r="D605" i="10"/>
  <c r="C557" i="40" l="1"/>
  <c r="C606" i="10" s="1"/>
  <c r="D606" i="10"/>
  <c r="C558" i="40" l="1"/>
  <c r="C607" i="10" s="1"/>
  <c r="D607" i="10"/>
  <c r="C559" i="40" l="1"/>
  <c r="C608" i="10" s="1"/>
  <c r="D608" i="10"/>
  <c r="C560" i="40" l="1"/>
  <c r="C609" i="10" s="1"/>
  <c r="D609" i="10"/>
  <c r="C561" i="40" l="1"/>
  <c r="C610" i="10" s="1"/>
  <c r="D610" i="10"/>
  <c r="C562" i="40" l="1"/>
  <c r="C611" i="10" s="1"/>
  <c r="D611" i="10"/>
  <c r="C563" i="40" l="1"/>
  <c r="C612" i="10" s="1"/>
  <c r="D612" i="10"/>
  <c r="C564" i="40" l="1"/>
  <c r="C613" i="10" s="1"/>
  <c r="D613" i="10"/>
  <c r="C565" i="40" l="1"/>
  <c r="C614" i="10" s="1"/>
  <c r="D614" i="10"/>
  <c r="C566" i="40" l="1"/>
  <c r="C615" i="10" s="1"/>
  <c r="D615" i="10"/>
  <c r="C567" i="40" l="1"/>
  <c r="C616" i="10" s="1"/>
  <c r="D616" i="10"/>
  <c r="C568" i="40" l="1"/>
  <c r="C617" i="10" s="1"/>
  <c r="D617" i="10"/>
  <c r="C569" i="40" l="1"/>
  <c r="C618" i="10" s="1"/>
  <c r="D618" i="10"/>
  <c r="C570" i="40" l="1"/>
  <c r="C619" i="10" s="1"/>
  <c r="D619" i="10"/>
  <c r="C571" i="40" l="1"/>
  <c r="C620" i="10" s="1"/>
  <c r="D620" i="10"/>
  <c r="C572" i="40" l="1"/>
  <c r="C621" i="10" s="1"/>
  <c r="D621" i="10"/>
  <c r="C573" i="40" l="1"/>
  <c r="C622" i="10" s="1"/>
  <c r="D622" i="10"/>
  <c r="C574" i="40" l="1"/>
  <c r="C623" i="10" s="1"/>
  <c r="D623" i="10"/>
  <c r="C575" i="40" l="1"/>
  <c r="C624" i="10" s="1"/>
  <c r="D624" i="10"/>
  <c r="C576" i="40" l="1"/>
  <c r="C625" i="10" s="1"/>
  <c r="D625" i="10"/>
  <c r="C577" i="40" l="1"/>
  <c r="C626" i="10" s="1"/>
  <c r="D626" i="10"/>
  <c r="C578" i="40" l="1"/>
  <c r="C627" i="10" s="1"/>
  <c r="D627" i="10"/>
  <c r="C579" i="40" l="1"/>
  <c r="C628" i="10" s="1"/>
  <c r="D628" i="10"/>
  <c r="C580" i="40" l="1"/>
  <c r="C629" i="10" s="1"/>
  <c r="D629" i="10"/>
  <c r="C581" i="40" l="1"/>
  <c r="C630" i="10" s="1"/>
  <c r="D630" i="10"/>
  <c r="C582" i="40" l="1"/>
  <c r="C631" i="10" s="1"/>
  <c r="D631" i="10"/>
  <c r="C583" i="40" l="1"/>
  <c r="C632" i="10" s="1"/>
  <c r="D632" i="10"/>
  <c r="C584" i="40" l="1"/>
  <c r="C633" i="10" s="1"/>
  <c r="D633" i="10"/>
  <c r="C585" i="40" l="1"/>
  <c r="C634" i="10" s="1"/>
  <c r="D634" i="10"/>
  <c r="C586" i="40" l="1"/>
  <c r="C635" i="10" s="1"/>
  <c r="D635" i="10"/>
  <c r="C587" i="40" l="1"/>
  <c r="C636" i="10" s="1"/>
  <c r="D636" i="10"/>
  <c r="C588" i="40" l="1"/>
  <c r="C637" i="10" s="1"/>
  <c r="D637" i="10"/>
  <c r="C589" i="40" l="1"/>
  <c r="C638" i="10" s="1"/>
  <c r="D638" i="10"/>
  <c r="C590" i="40" l="1"/>
  <c r="C639" i="10" s="1"/>
  <c r="D639" i="10"/>
  <c r="C591" i="40" l="1"/>
  <c r="C640" i="10" s="1"/>
  <c r="D640" i="10"/>
  <c r="C592" i="40" l="1"/>
  <c r="C641" i="10" s="1"/>
  <c r="D641" i="10"/>
  <c r="C593" i="40" l="1"/>
  <c r="C642" i="10" s="1"/>
  <c r="D642" i="10"/>
  <c r="C594" i="40" l="1"/>
  <c r="C643" i="10" s="1"/>
  <c r="D643" i="10"/>
  <c r="C595" i="40" l="1"/>
  <c r="C644" i="10" s="1"/>
  <c r="D644" i="10"/>
  <c r="C596" i="40" l="1"/>
  <c r="C645" i="10" s="1"/>
  <c r="D645" i="10"/>
  <c r="C597" i="40" l="1"/>
  <c r="C646" i="10" s="1"/>
  <c r="D646" i="10"/>
  <c r="C598" i="40" l="1"/>
  <c r="C647" i="10" s="1"/>
  <c r="D647" i="10"/>
  <c r="C599" i="40" l="1"/>
  <c r="C648" i="10" s="1"/>
  <c r="D648" i="10"/>
  <c r="C600" i="40" l="1"/>
  <c r="C649" i="10" s="1"/>
  <c r="D649" i="10"/>
  <c r="C601" i="40" l="1"/>
  <c r="C650" i="10" s="1"/>
  <c r="D650" i="10"/>
  <c r="C602" i="40" l="1"/>
  <c r="C651" i="10" s="1"/>
  <c r="D651" i="10"/>
  <c r="C603" i="40" l="1"/>
  <c r="C652" i="10" s="1"/>
  <c r="D652" i="10"/>
  <c r="C604" i="40" l="1"/>
  <c r="C653" i="10" s="1"/>
  <c r="D653" i="10"/>
  <c r="C605" i="40" l="1"/>
  <c r="C654" i="10" s="1"/>
  <c r="D654" i="10"/>
  <c r="C606" i="40" l="1"/>
  <c r="C655" i="10" s="1"/>
  <c r="D655" i="10"/>
  <c r="C607" i="40" l="1"/>
  <c r="C656" i="10" s="1"/>
  <c r="D656" i="10"/>
  <c r="C608" i="40" l="1"/>
  <c r="C657" i="10" s="1"/>
  <c r="D657" i="10"/>
  <c r="C609" i="40" l="1"/>
  <c r="C658" i="10" s="1"/>
  <c r="D658" i="10"/>
  <c r="C610" i="40" l="1"/>
  <c r="C659" i="10" s="1"/>
  <c r="D659" i="10"/>
  <c r="C611" i="40" l="1"/>
  <c r="C660" i="10" s="1"/>
  <c r="D660" i="10"/>
  <c r="C612" i="40" l="1"/>
  <c r="C661" i="10" s="1"/>
  <c r="D661" i="10"/>
  <c r="C613" i="40" l="1"/>
  <c r="C662" i="10" s="1"/>
  <c r="D662" i="10"/>
  <c r="C614" i="40" l="1"/>
  <c r="C663" i="10" s="1"/>
  <c r="D663" i="10"/>
  <c r="C615" i="40" l="1"/>
  <c r="C664" i="10" s="1"/>
  <c r="D664" i="10"/>
  <c r="C616" i="40" l="1"/>
  <c r="C665" i="10" s="1"/>
  <c r="D665" i="10"/>
  <c r="C617" i="40" l="1"/>
  <c r="C666" i="10" s="1"/>
  <c r="D666" i="10"/>
  <c r="C618" i="40" l="1"/>
  <c r="C667" i="10" s="1"/>
  <c r="D667" i="10"/>
  <c r="C619" i="40" l="1"/>
  <c r="C668" i="10" s="1"/>
  <c r="D668" i="10"/>
  <c r="C620" i="40" l="1"/>
  <c r="C669" i="10" s="1"/>
  <c r="D669" i="10"/>
  <c r="C621" i="40" l="1"/>
  <c r="C670" i="10" s="1"/>
  <c r="D670" i="10"/>
  <c r="C622" i="40" l="1"/>
  <c r="C671" i="10" s="1"/>
  <c r="D671" i="10"/>
  <c r="C623" i="40" l="1"/>
  <c r="C672" i="10" s="1"/>
  <c r="D672" i="10"/>
  <c r="C624" i="40" l="1"/>
  <c r="C673" i="10" s="1"/>
  <c r="D673" i="10"/>
  <c r="C625" i="40" l="1"/>
  <c r="C674" i="10" s="1"/>
  <c r="D674" i="10"/>
  <c r="C626" i="40" l="1"/>
  <c r="C675" i="10" s="1"/>
  <c r="D675" i="10"/>
  <c r="C627" i="40" l="1"/>
  <c r="C676" i="10" s="1"/>
  <c r="D676" i="10"/>
  <c r="C628" i="40" l="1"/>
  <c r="C677" i="10" s="1"/>
  <c r="D677" i="10"/>
  <c r="C629" i="40" l="1"/>
  <c r="C678" i="10" s="1"/>
  <c r="D678" i="10"/>
  <c r="C630" i="40" l="1"/>
  <c r="C679" i="10" s="1"/>
  <c r="D679" i="10"/>
  <c r="C631" i="40" l="1"/>
  <c r="C680" i="10" s="1"/>
  <c r="D680" i="10"/>
  <c r="C632" i="40" l="1"/>
  <c r="C681" i="10" s="1"/>
  <c r="D681" i="10"/>
  <c r="C633" i="40" l="1"/>
  <c r="C682" i="10" s="1"/>
  <c r="D682" i="10"/>
  <c r="C634" i="40" l="1"/>
  <c r="C683" i="10" s="1"/>
  <c r="D683" i="10"/>
  <c r="C635" i="40" l="1"/>
  <c r="C684" i="10" s="1"/>
  <c r="D684" i="10"/>
  <c r="C636" i="40" l="1"/>
  <c r="C685" i="10" s="1"/>
  <c r="D685" i="10"/>
  <c r="C637" i="40" l="1"/>
  <c r="C686" i="10" s="1"/>
  <c r="D686" i="10"/>
  <c r="C638" i="40" l="1"/>
  <c r="C687" i="10" s="1"/>
  <c r="D687" i="10"/>
  <c r="C639" i="40" l="1"/>
  <c r="C688" i="10" s="1"/>
  <c r="D688" i="10"/>
  <c r="C640" i="40" l="1"/>
  <c r="C689" i="10" s="1"/>
  <c r="D689" i="10"/>
  <c r="C641" i="40" l="1"/>
  <c r="C690" i="10" s="1"/>
  <c r="D690" i="10"/>
  <c r="C642" i="40" l="1"/>
  <c r="C691" i="10" s="1"/>
  <c r="D691" i="10"/>
  <c r="C643" i="40" l="1"/>
  <c r="C692" i="10" s="1"/>
  <c r="D692" i="10"/>
  <c r="C644" i="40" l="1"/>
  <c r="C693" i="10" s="1"/>
  <c r="D693" i="10"/>
  <c r="C645" i="40" l="1"/>
  <c r="C694" i="10" s="1"/>
  <c r="D694" i="10"/>
  <c r="C646" i="40" l="1"/>
  <c r="C695" i="10" s="1"/>
  <c r="D695" i="10"/>
  <c r="C647" i="40" l="1"/>
  <c r="C696" i="10" s="1"/>
  <c r="D696" i="10"/>
  <c r="C648" i="40" l="1"/>
  <c r="C697" i="10" s="1"/>
  <c r="D697" i="10"/>
  <c r="C649" i="40" l="1"/>
  <c r="C698" i="10" s="1"/>
  <c r="D698" i="10"/>
  <c r="C650" i="40" l="1"/>
  <c r="C699" i="10" s="1"/>
  <c r="D699" i="10"/>
  <c r="C651" i="40" l="1"/>
  <c r="C700" i="10" s="1"/>
  <c r="D700" i="10"/>
  <c r="C652" i="40" l="1"/>
  <c r="C701" i="10" s="1"/>
  <c r="D701" i="10"/>
  <c r="C653" i="40" l="1"/>
  <c r="C702" i="10" s="1"/>
  <c r="D702" i="10"/>
  <c r="C654" i="40" l="1"/>
  <c r="C703" i="10" s="1"/>
  <c r="D703" i="10"/>
  <c r="C655" i="40" l="1"/>
  <c r="C704" i="10" s="1"/>
  <c r="D704" i="10"/>
  <c r="C656" i="40" l="1"/>
  <c r="C705" i="10" s="1"/>
  <c r="D705" i="10"/>
  <c r="C657" i="40" l="1"/>
  <c r="C706" i="10" s="1"/>
  <c r="D706" i="10"/>
  <c r="C658" i="40" l="1"/>
  <c r="C707" i="10" s="1"/>
  <c r="D707" i="10"/>
  <c r="C659" i="40" l="1"/>
  <c r="C708" i="10" s="1"/>
  <c r="D708" i="10"/>
  <c r="C660" i="40" l="1"/>
  <c r="C709" i="10" s="1"/>
  <c r="D709" i="10"/>
  <c r="C661" i="40" l="1"/>
  <c r="C710" i="10" s="1"/>
  <c r="D710" i="10"/>
  <c r="C662" i="40" l="1"/>
  <c r="C711" i="10" s="1"/>
  <c r="D711" i="10"/>
  <c r="C663" i="40" l="1"/>
  <c r="C712" i="10" s="1"/>
  <c r="D712" i="10"/>
  <c r="C664" i="40" l="1"/>
  <c r="C713" i="10" s="1"/>
  <c r="D713" i="10"/>
  <c r="C665" i="40" l="1"/>
  <c r="C714" i="10" s="1"/>
  <c r="D714" i="10"/>
  <c r="C666" i="40" l="1"/>
  <c r="C715" i="10" s="1"/>
  <c r="D715" i="10"/>
  <c r="C667" i="40" l="1"/>
  <c r="C716" i="10" s="1"/>
  <c r="D716" i="10"/>
  <c r="C668" i="40" l="1"/>
  <c r="C717" i="10" s="1"/>
  <c r="D717" i="10"/>
  <c r="C669" i="40" l="1"/>
  <c r="C718" i="10" s="1"/>
  <c r="D718" i="10"/>
  <c r="C670" i="40" l="1"/>
  <c r="C719" i="10" s="1"/>
  <c r="D719" i="10"/>
  <c r="C671" i="40" l="1"/>
  <c r="C720" i="10" s="1"/>
  <c r="D720" i="10"/>
  <c r="C672" i="40" l="1"/>
  <c r="C721" i="10" s="1"/>
  <c r="D721" i="10"/>
  <c r="C673" i="40" l="1"/>
  <c r="C722" i="10" s="1"/>
  <c r="D722" i="10"/>
  <c r="C674" i="40" l="1"/>
  <c r="C723" i="10" s="1"/>
  <c r="D723" i="10"/>
  <c r="C675" i="40" l="1"/>
  <c r="C724" i="10" s="1"/>
  <c r="D724" i="10"/>
  <c r="C676" i="40" l="1"/>
  <c r="C725" i="10" s="1"/>
  <c r="D725" i="10"/>
  <c r="C677" i="40" l="1"/>
  <c r="C726" i="10" s="1"/>
  <c r="D726" i="10"/>
  <c r="C678" i="40" l="1"/>
  <c r="C727" i="10" s="1"/>
  <c r="D727" i="10"/>
  <c r="C679" i="40" l="1"/>
  <c r="C728" i="10" s="1"/>
  <c r="D728" i="10"/>
  <c r="C680" i="40" l="1"/>
  <c r="C729" i="10" s="1"/>
  <c r="D729" i="10"/>
  <c r="C681" i="40" l="1"/>
  <c r="C730" i="10" s="1"/>
  <c r="D730" i="10"/>
  <c r="C682" i="40" l="1"/>
  <c r="C731" i="10" s="1"/>
  <c r="D731" i="10"/>
  <c r="C683" i="40" l="1"/>
  <c r="C732" i="10" s="1"/>
  <c r="D732" i="10"/>
  <c r="C684" i="40" l="1"/>
  <c r="C733" i="10" s="1"/>
  <c r="D733" i="10"/>
  <c r="C685" i="40" l="1"/>
  <c r="C734" i="10" s="1"/>
  <c r="D734" i="10"/>
  <c r="C686" i="40" l="1"/>
  <c r="C735" i="10" s="1"/>
  <c r="D735" i="10"/>
  <c r="C687" i="40" l="1"/>
  <c r="C736" i="10" s="1"/>
  <c r="D736" i="10"/>
  <c r="C688" i="40" l="1"/>
  <c r="C737" i="10" s="1"/>
  <c r="D737" i="10"/>
  <c r="C689" i="40" l="1"/>
  <c r="C738" i="10" s="1"/>
  <c r="D738" i="10"/>
  <c r="C690" i="40" l="1"/>
  <c r="C739" i="10" s="1"/>
  <c r="D739" i="10"/>
  <c r="C691" i="40" l="1"/>
  <c r="C740" i="10" s="1"/>
  <c r="D740" i="10"/>
  <c r="C692" i="40" l="1"/>
  <c r="C741" i="10" s="1"/>
  <c r="D741" i="10"/>
  <c r="C693" i="40" l="1"/>
  <c r="C742" i="10" s="1"/>
  <c r="D742" i="10"/>
  <c r="C694" i="40" l="1"/>
  <c r="C743" i="10" s="1"/>
  <c r="D743" i="10"/>
  <c r="C695" i="40" l="1"/>
  <c r="C744" i="10" s="1"/>
  <c r="D744" i="10"/>
  <c r="C696" i="40" l="1"/>
  <c r="C745" i="10" s="1"/>
  <c r="D745" i="10"/>
  <c r="C697" i="40" l="1"/>
  <c r="C746" i="10" s="1"/>
  <c r="D746" i="10"/>
  <c r="C698" i="40" l="1"/>
  <c r="C747" i="10" s="1"/>
  <c r="D747" i="10"/>
  <c r="C699" i="40" l="1"/>
  <c r="C748" i="10" s="1"/>
  <c r="D748" i="10"/>
  <c r="C700" i="40" l="1"/>
  <c r="C749" i="10" s="1"/>
  <c r="D749" i="10"/>
  <c r="C701" i="40" l="1"/>
  <c r="C750" i="10" s="1"/>
  <c r="D750" i="10"/>
  <c r="C702" i="40" l="1"/>
  <c r="C751" i="10" s="1"/>
  <c r="D751" i="10"/>
  <c r="C703" i="40" l="1"/>
  <c r="C752" i="10" s="1"/>
  <c r="D752" i="10"/>
  <c r="C704" i="40" l="1"/>
  <c r="C753" i="10" s="1"/>
  <c r="D753" i="10"/>
  <c r="C705" i="40" l="1"/>
  <c r="C754" i="10" s="1"/>
  <c r="D754" i="10"/>
  <c r="C706" i="40" l="1"/>
  <c r="C755" i="10" s="1"/>
  <c r="D755" i="10"/>
  <c r="C707" i="40" l="1"/>
  <c r="C756" i="10" s="1"/>
  <c r="D756" i="10"/>
  <c r="C708" i="40" l="1"/>
  <c r="C757" i="10" s="1"/>
  <c r="D757" i="10"/>
  <c r="C709" i="40" l="1"/>
  <c r="C758" i="10" s="1"/>
  <c r="D758" i="10"/>
  <c r="C710" i="40" l="1"/>
  <c r="C759" i="10" s="1"/>
  <c r="D759" i="10"/>
  <c r="C711" i="40" l="1"/>
  <c r="C760" i="10" s="1"/>
  <c r="D760" i="10"/>
  <c r="C712" i="40" l="1"/>
  <c r="C761" i="10" s="1"/>
  <c r="D761" i="10"/>
  <c r="C713" i="40" l="1"/>
  <c r="C762" i="10" s="1"/>
  <c r="D762" i="10"/>
  <c r="C714" i="40" l="1"/>
  <c r="C763" i="10" s="1"/>
  <c r="D763" i="10"/>
  <c r="C715" i="40" l="1"/>
  <c r="C764" i="10" s="1"/>
  <c r="D764" i="10"/>
  <c r="C716" i="40" l="1"/>
  <c r="C765" i="10" s="1"/>
  <c r="D765" i="10"/>
  <c r="C717" i="40" l="1"/>
  <c r="C766" i="10" s="1"/>
  <c r="D766" i="10"/>
  <c r="C718" i="40" l="1"/>
  <c r="C767" i="10" s="1"/>
  <c r="D767" i="10"/>
  <c r="C719" i="40" l="1"/>
  <c r="C768" i="10" s="1"/>
  <c r="D768" i="10"/>
  <c r="C720" i="40" l="1"/>
  <c r="C769" i="10" s="1"/>
  <c r="D769" i="10"/>
  <c r="C721" i="40" l="1"/>
  <c r="C770" i="10" s="1"/>
  <c r="D770" i="10"/>
  <c r="C722" i="40" l="1"/>
  <c r="C771" i="10" s="1"/>
  <c r="D771" i="10"/>
  <c r="C723" i="40" l="1"/>
  <c r="C772" i="10" s="1"/>
  <c r="D772" i="10"/>
  <c r="C724" i="40" l="1"/>
  <c r="C773" i="10" s="1"/>
  <c r="D773" i="10"/>
  <c r="C725" i="40" l="1"/>
  <c r="C774" i="10" s="1"/>
  <c r="D774" i="10"/>
  <c r="C726" i="40" l="1"/>
  <c r="C775" i="10" s="1"/>
  <c r="D775" i="10"/>
  <c r="C727" i="40" l="1"/>
  <c r="C776" i="10" s="1"/>
  <c r="D776" i="10"/>
  <c r="C728" i="40" l="1"/>
  <c r="C777" i="10" s="1"/>
  <c r="D777" i="10"/>
  <c r="C729" i="40" l="1"/>
  <c r="C778" i="10" s="1"/>
  <c r="D778" i="10"/>
  <c r="C730" i="40" l="1"/>
  <c r="C779" i="10" s="1"/>
  <c r="D779" i="10"/>
  <c r="C731" i="40" l="1"/>
  <c r="C780" i="10" s="1"/>
  <c r="D780" i="10"/>
  <c r="C732" i="40" l="1"/>
  <c r="C781" i="10" s="1"/>
  <c r="D781" i="10"/>
  <c r="C733" i="40" l="1"/>
  <c r="C782" i="10" s="1"/>
  <c r="D782" i="10"/>
  <c r="C734" i="40" l="1"/>
  <c r="C783" i="10" s="1"/>
  <c r="D783" i="10"/>
  <c r="C735" i="40" l="1"/>
  <c r="C784" i="10" s="1"/>
  <c r="D784" i="10"/>
  <c r="C736" i="40" l="1"/>
  <c r="C785" i="10" s="1"/>
  <c r="D785" i="10"/>
  <c r="C737" i="40" l="1"/>
  <c r="C786" i="10" s="1"/>
  <c r="D786" i="10"/>
  <c r="C738" i="40" l="1"/>
  <c r="C787" i="10" s="1"/>
  <c r="D787" i="10"/>
  <c r="C739" i="40" l="1"/>
  <c r="C788" i="10" s="1"/>
  <c r="D788" i="10"/>
  <c r="C740" i="40" l="1"/>
  <c r="C789" i="10" s="1"/>
  <c r="D789" i="10"/>
  <c r="C741" i="40" l="1"/>
  <c r="C790" i="10" s="1"/>
  <c r="D790" i="10"/>
  <c r="C742" i="40" l="1"/>
  <c r="C791" i="10" s="1"/>
  <c r="D791" i="10"/>
  <c r="C743" i="40" l="1"/>
  <c r="C792" i="10" s="1"/>
  <c r="D792" i="10"/>
  <c r="C744" i="40" l="1"/>
  <c r="C793" i="10" s="1"/>
  <c r="D793" i="10"/>
  <c r="C745" i="40" l="1"/>
  <c r="C794" i="10" s="1"/>
  <c r="D794" i="10"/>
  <c r="C746" i="40" l="1"/>
  <c r="C795" i="10" s="1"/>
  <c r="D795" i="10"/>
  <c r="C747" i="40" l="1"/>
  <c r="C796" i="10" s="1"/>
  <c r="D796" i="10"/>
  <c r="C748" i="40" l="1"/>
  <c r="C797" i="10" s="1"/>
  <c r="D797" i="10"/>
  <c r="C749" i="40" l="1"/>
  <c r="C798" i="10" s="1"/>
  <c r="D798" i="10"/>
  <c r="C750" i="40" l="1"/>
  <c r="C799" i="10" s="1"/>
  <c r="D799" i="10"/>
  <c r="C751" i="40" l="1"/>
  <c r="C800" i="10" s="1"/>
  <c r="D800" i="10"/>
  <c r="C752" i="40" l="1"/>
  <c r="C801" i="10" s="1"/>
  <c r="D801" i="10"/>
  <c r="C753" i="40" l="1"/>
  <c r="C802" i="10" s="1"/>
  <c r="D802" i="10"/>
  <c r="C754" i="40" l="1"/>
  <c r="C803" i="10" s="1"/>
  <c r="D803" i="10"/>
  <c r="C755" i="40" l="1"/>
  <c r="C804" i="10" s="1"/>
  <c r="D804" i="10"/>
  <c r="C756" i="40" l="1"/>
  <c r="C805" i="10" s="1"/>
  <c r="D805" i="10"/>
  <c r="C757" i="40" l="1"/>
  <c r="C806" i="10" s="1"/>
  <c r="D806" i="10"/>
  <c r="C758" i="40" l="1"/>
  <c r="C807" i="10" s="1"/>
  <c r="D807" i="10"/>
  <c r="C759" i="40" l="1"/>
  <c r="C808" i="10" s="1"/>
  <c r="D808" i="10"/>
  <c r="C760" i="40" l="1"/>
  <c r="C809" i="10" s="1"/>
  <c r="D809" i="10"/>
  <c r="C761" i="40" l="1"/>
  <c r="C810" i="10" s="1"/>
  <c r="D810" i="10"/>
  <c r="C762" i="40" l="1"/>
  <c r="C811" i="10" s="1"/>
  <c r="D811" i="10"/>
  <c r="C763" i="40" l="1"/>
  <c r="C812" i="10" s="1"/>
  <c r="D812" i="10"/>
  <c r="C764" i="40" l="1"/>
  <c r="C813" i="10" s="1"/>
  <c r="D813" i="10"/>
  <c r="C765" i="40" l="1"/>
  <c r="C814" i="10" s="1"/>
  <c r="D814" i="10"/>
  <c r="C766" i="40" l="1"/>
  <c r="C815" i="10" s="1"/>
  <c r="D815" i="10"/>
  <c r="C767" i="40" l="1"/>
  <c r="C816" i="10" s="1"/>
  <c r="D816" i="10"/>
  <c r="C768" i="40" l="1"/>
  <c r="C817" i="10" s="1"/>
  <c r="D817" i="10"/>
  <c r="C769" i="40" l="1"/>
  <c r="C818" i="10" s="1"/>
  <c r="D818" i="10"/>
  <c r="C770" i="40" l="1"/>
  <c r="C819" i="10" s="1"/>
  <c r="D819" i="10"/>
  <c r="C771" i="40" l="1"/>
  <c r="C820" i="10" s="1"/>
  <c r="D820" i="10"/>
  <c r="C772" i="40" l="1"/>
  <c r="C821" i="10" s="1"/>
  <c r="D821" i="10"/>
  <c r="C773" i="40" l="1"/>
  <c r="C822" i="10" s="1"/>
  <c r="D822" i="10"/>
  <c r="C774" i="40" l="1"/>
  <c r="C823" i="10" s="1"/>
  <c r="D823" i="10"/>
  <c r="C775" i="40" l="1"/>
  <c r="C824" i="10" s="1"/>
  <c r="D824" i="10"/>
  <c r="C776" i="40" l="1"/>
  <c r="C825" i="10" s="1"/>
  <c r="D825" i="10"/>
  <c r="C777" i="40" l="1"/>
  <c r="C826" i="10" s="1"/>
  <c r="D826" i="10"/>
  <c r="C778" i="40" l="1"/>
  <c r="C827" i="10" s="1"/>
  <c r="D827" i="10"/>
  <c r="C779" i="40" l="1"/>
  <c r="C828" i="10" s="1"/>
  <c r="D828" i="10"/>
  <c r="C780" i="40" l="1"/>
  <c r="C829" i="10" s="1"/>
  <c r="D829" i="10"/>
  <c r="C781" i="40" l="1"/>
  <c r="C830" i="10" s="1"/>
  <c r="D830" i="10"/>
  <c r="C782" i="40" l="1"/>
  <c r="C831" i="10" s="1"/>
  <c r="D831" i="10"/>
  <c r="C783" i="40" l="1"/>
  <c r="C832" i="10" s="1"/>
  <c r="D832" i="10"/>
  <c r="C784" i="40" l="1"/>
  <c r="C833" i="10" s="1"/>
  <c r="D833" i="10"/>
  <c r="C785" i="40" l="1"/>
  <c r="C834" i="10" s="1"/>
  <c r="D834" i="10"/>
  <c r="C786" i="40" l="1"/>
  <c r="C835" i="10" s="1"/>
  <c r="D835" i="10"/>
  <c r="C787" i="40" l="1"/>
  <c r="C836" i="10" s="1"/>
  <c r="D836" i="10"/>
  <c r="C788" i="40" l="1"/>
  <c r="C837" i="10" s="1"/>
  <c r="D837" i="10"/>
  <c r="C789" i="40" l="1"/>
  <c r="C838" i="10" s="1"/>
  <c r="D838" i="10"/>
  <c r="C790" i="40" l="1"/>
  <c r="C839" i="10" s="1"/>
  <c r="D839" i="10"/>
  <c r="C791" i="40" l="1"/>
  <c r="C840" i="10" s="1"/>
  <c r="D840" i="10"/>
  <c r="C792" i="40" l="1"/>
  <c r="C841" i="10" s="1"/>
  <c r="D841" i="10"/>
  <c r="C793" i="40" l="1"/>
  <c r="C842" i="10" s="1"/>
  <c r="D842" i="10"/>
  <c r="C794" i="40" l="1"/>
  <c r="C843" i="10" s="1"/>
  <c r="D843" i="10"/>
  <c r="C795" i="40" l="1"/>
  <c r="C844" i="10" s="1"/>
  <c r="D844" i="10"/>
  <c r="C796" i="40" l="1"/>
  <c r="C845" i="10" s="1"/>
  <c r="D845" i="10"/>
  <c r="C797" i="40" l="1"/>
  <c r="C846" i="10" s="1"/>
  <c r="D846" i="10"/>
  <c r="C798" i="40" l="1"/>
  <c r="C847" i="10" s="1"/>
  <c r="D847" i="10"/>
  <c r="C799" i="40" l="1"/>
  <c r="C848" i="10" s="1"/>
  <c r="D848" i="10"/>
  <c r="C800" i="40" l="1"/>
  <c r="C849" i="10" s="1"/>
  <c r="D849" i="10"/>
  <c r="C801" i="40" l="1"/>
  <c r="C850" i="10" s="1"/>
  <c r="D850" i="10"/>
  <c r="C802" i="40" l="1"/>
  <c r="C851" i="10" s="1"/>
  <c r="D851" i="10"/>
  <c r="C803" i="40" l="1"/>
  <c r="C852" i="10" s="1"/>
  <c r="D852" i="10"/>
  <c r="C804" i="40" l="1"/>
  <c r="C853" i="10" s="1"/>
  <c r="D853" i="10"/>
  <c r="C805" i="40" l="1"/>
  <c r="C854" i="10" s="1"/>
  <c r="D854" i="10"/>
  <c r="C806" i="40" l="1"/>
  <c r="C855" i="10" s="1"/>
  <c r="D855" i="10"/>
  <c r="C807" i="40" l="1"/>
  <c r="C856" i="10" s="1"/>
  <c r="D856" i="10"/>
  <c r="C808" i="40" l="1"/>
  <c r="C857" i="10" s="1"/>
  <c r="D857" i="10"/>
  <c r="C809" i="40" l="1"/>
  <c r="C858" i="10" s="1"/>
  <c r="D858" i="10"/>
  <c r="C810" i="40" l="1"/>
  <c r="C859" i="10" s="1"/>
  <c r="D859" i="10"/>
  <c r="C811" i="40" l="1"/>
  <c r="C860" i="10" s="1"/>
  <c r="D860" i="10"/>
  <c r="C812" i="40" l="1"/>
  <c r="C861" i="10" s="1"/>
  <c r="D861" i="10"/>
  <c r="C813" i="40" l="1"/>
  <c r="C862" i="10" s="1"/>
  <c r="D862" i="10"/>
  <c r="C814" i="40" l="1"/>
  <c r="C863" i="10" s="1"/>
  <c r="D863" i="10"/>
  <c r="C815" i="40" l="1"/>
  <c r="C864" i="10" s="1"/>
  <c r="D864" i="10"/>
  <c r="C816" i="40" l="1"/>
  <c r="C865" i="10" s="1"/>
  <c r="D865" i="10"/>
  <c r="C817" i="40" l="1"/>
  <c r="C866" i="10" s="1"/>
  <c r="D866" i="10"/>
  <c r="C818" i="40" l="1"/>
  <c r="C867" i="10" s="1"/>
  <c r="D867" i="10"/>
  <c r="C819" i="40" l="1"/>
  <c r="C868" i="10" s="1"/>
  <c r="D868" i="10"/>
  <c r="C820" i="40" l="1"/>
  <c r="C869" i="10" s="1"/>
  <c r="D869" i="10"/>
  <c r="C821" i="40" l="1"/>
  <c r="C870" i="10" s="1"/>
  <c r="D870" i="10"/>
  <c r="C822" i="40" l="1"/>
  <c r="C871" i="10" s="1"/>
  <c r="D871" i="10"/>
  <c r="C823" i="40" l="1"/>
  <c r="C872" i="10" s="1"/>
  <c r="D872" i="10"/>
  <c r="C824" i="40" l="1"/>
  <c r="C873" i="10" s="1"/>
  <c r="D873" i="10"/>
  <c r="C825" i="40" l="1"/>
  <c r="C874" i="10" s="1"/>
  <c r="D874" i="10"/>
  <c r="C826" i="40" l="1"/>
  <c r="C875" i="10" s="1"/>
  <c r="D875" i="10"/>
  <c r="C827" i="40" l="1"/>
  <c r="C876" i="10" s="1"/>
  <c r="D876" i="10"/>
  <c r="C828" i="40" l="1"/>
  <c r="C877" i="10" s="1"/>
  <c r="D877" i="10"/>
  <c r="C829" i="40" l="1"/>
  <c r="C878" i="10" s="1"/>
  <c r="D878" i="10"/>
  <c r="C830" i="40" l="1"/>
  <c r="C879" i="10" s="1"/>
  <c r="D879" i="10"/>
  <c r="C831" i="40" l="1"/>
  <c r="C880" i="10" s="1"/>
  <c r="D880" i="10"/>
  <c r="C832" i="40" l="1"/>
  <c r="C881" i="10" s="1"/>
  <c r="D881" i="10"/>
  <c r="C833" i="40" l="1"/>
  <c r="C882" i="10" s="1"/>
  <c r="D882" i="10"/>
  <c r="C834" i="40" l="1"/>
  <c r="C883" i="10" s="1"/>
  <c r="D883" i="10"/>
  <c r="C835" i="40" l="1"/>
  <c r="C884" i="10" s="1"/>
  <c r="D884" i="10"/>
  <c r="C836" i="40" l="1"/>
  <c r="C885" i="10" s="1"/>
  <c r="D885" i="10"/>
  <c r="C837" i="40" l="1"/>
  <c r="C886" i="10" s="1"/>
  <c r="D886" i="10"/>
  <c r="C838" i="40" l="1"/>
  <c r="C887" i="10" s="1"/>
  <c r="D887" i="10"/>
  <c r="C839" i="40" l="1"/>
  <c r="C888" i="10" s="1"/>
  <c r="D888" i="10"/>
  <c r="C840" i="40" l="1"/>
  <c r="C889" i="10" s="1"/>
  <c r="D889" i="10"/>
  <c r="C841" i="40" l="1"/>
  <c r="C890" i="10" s="1"/>
  <c r="D890" i="10"/>
  <c r="C842" i="40" l="1"/>
  <c r="C891" i="10" s="1"/>
  <c r="D891" i="10"/>
  <c r="C843" i="40" l="1"/>
  <c r="C892" i="10" s="1"/>
  <c r="D892" i="10"/>
  <c r="C844" i="40" l="1"/>
  <c r="C893" i="10" s="1"/>
  <c r="D893" i="10"/>
  <c r="C845" i="40" l="1"/>
  <c r="C894" i="10" s="1"/>
  <c r="D894" i="10"/>
  <c r="C846" i="40" l="1"/>
  <c r="C895" i="10" s="1"/>
  <c r="D895" i="10"/>
  <c r="C847" i="40" l="1"/>
  <c r="C896" i="10" s="1"/>
  <c r="D896" i="10"/>
  <c r="C848" i="40" l="1"/>
  <c r="C897" i="10" s="1"/>
  <c r="D897" i="10"/>
  <c r="C849" i="40" l="1"/>
  <c r="C898" i="10" s="1"/>
  <c r="D898" i="10"/>
  <c r="C850" i="40" l="1"/>
  <c r="C899" i="10" s="1"/>
  <c r="D899" i="10"/>
  <c r="C851" i="40" l="1"/>
  <c r="C900" i="10" s="1"/>
  <c r="D900" i="10"/>
  <c r="C852" i="40" l="1"/>
  <c r="C901" i="10" s="1"/>
  <c r="D901" i="10"/>
  <c r="C853" i="40" l="1"/>
  <c r="C902" i="10" s="1"/>
  <c r="D902" i="10"/>
  <c r="C854" i="40" l="1"/>
  <c r="C903" i="10" s="1"/>
  <c r="D903" i="10"/>
  <c r="C855" i="40" l="1"/>
  <c r="C904" i="10" s="1"/>
  <c r="D904" i="10"/>
  <c r="C856" i="40" l="1"/>
  <c r="C905" i="10" s="1"/>
  <c r="D905" i="10"/>
  <c r="C857" i="40" l="1"/>
  <c r="C906" i="10" s="1"/>
  <c r="D906" i="10"/>
  <c r="C858" i="40" l="1"/>
  <c r="C907" i="10" s="1"/>
  <c r="D907" i="10"/>
  <c r="C859" i="40" l="1"/>
  <c r="C908" i="10" s="1"/>
  <c r="D908" i="10"/>
  <c r="C860" i="40" l="1"/>
  <c r="C909" i="10" s="1"/>
  <c r="D909" i="10"/>
  <c r="C861" i="40" l="1"/>
  <c r="C910" i="10" s="1"/>
  <c r="D910" i="10"/>
  <c r="C862" i="40" l="1"/>
  <c r="C911" i="10" s="1"/>
  <c r="D911" i="10"/>
  <c r="C863" i="40" l="1"/>
  <c r="C912" i="10" s="1"/>
  <c r="D912" i="10"/>
  <c r="C864" i="40" l="1"/>
  <c r="C913" i="10" s="1"/>
  <c r="D913" i="10"/>
  <c r="C865" i="40" l="1"/>
  <c r="C914" i="10" s="1"/>
  <c r="D914" i="10"/>
  <c r="C866" i="40" l="1"/>
  <c r="C915" i="10" s="1"/>
  <c r="D915" i="10"/>
  <c r="C867" i="40" l="1"/>
  <c r="C916" i="10" s="1"/>
  <c r="D916" i="10"/>
  <c r="C868" i="40" l="1"/>
  <c r="C917" i="10" s="1"/>
  <c r="D917" i="10"/>
  <c r="C869" i="40" l="1"/>
  <c r="C918" i="10" s="1"/>
  <c r="D918" i="10"/>
  <c r="C870" i="40" l="1"/>
  <c r="C919" i="10" s="1"/>
  <c r="D919" i="10"/>
  <c r="C871" i="40" l="1"/>
  <c r="C920" i="10" s="1"/>
  <c r="D920" i="10"/>
  <c r="C872" i="40" l="1"/>
  <c r="C921" i="10" s="1"/>
  <c r="D921" i="10"/>
  <c r="C873" i="40" l="1"/>
  <c r="C922" i="10" s="1"/>
  <c r="D922" i="10"/>
  <c r="C874" i="40" l="1"/>
  <c r="C923" i="10" s="1"/>
  <c r="D923" i="10"/>
  <c r="C875" i="40" l="1"/>
  <c r="C924" i="10" s="1"/>
  <c r="D924" i="10"/>
  <c r="C876" i="40" l="1"/>
  <c r="C925" i="10" s="1"/>
  <c r="D925" i="10"/>
  <c r="C877" i="40" l="1"/>
  <c r="C926" i="10" s="1"/>
  <c r="D926" i="10"/>
  <c r="C878" i="40" l="1"/>
  <c r="C927" i="10" s="1"/>
  <c r="D927" i="10"/>
  <c r="C879" i="40" l="1"/>
  <c r="C928" i="10" s="1"/>
  <c r="D928" i="10"/>
  <c r="C880" i="40" l="1"/>
  <c r="C929" i="10" s="1"/>
  <c r="D929" i="10"/>
  <c r="C881" i="40" l="1"/>
  <c r="C930" i="10" s="1"/>
  <c r="D930" i="10"/>
  <c r="C882" i="40" l="1"/>
  <c r="C931" i="10" s="1"/>
  <c r="D931" i="10"/>
  <c r="C883" i="40" l="1"/>
  <c r="C932" i="10" s="1"/>
  <c r="D932" i="10"/>
  <c r="C884" i="40" l="1"/>
  <c r="C933" i="10" s="1"/>
  <c r="D933" i="10"/>
  <c r="C885" i="40" l="1"/>
  <c r="C934" i="10" s="1"/>
  <c r="D934" i="10"/>
  <c r="C886" i="40" l="1"/>
  <c r="C935" i="10" s="1"/>
  <c r="D935" i="10"/>
  <c r="C887" i="40" l="1"/>
  <c r="C936" i="10" s="1"/>
  <c r="D936" i="10"/>
  <c r="C888" i="40" l="1"/>
  <c r="C937" i="10" s="1"/>
  <c r="D937" i="10"/>
  <c r="C889" i="40" l="1"/>
  <c r="C938" i="10" s="1"/>
  <c r="D938" i="10"/>
  <c r="C890" i="40" l="1"/>
  <c r="C939" i="10" s="1"/>
  <c r="D939" i="10"/>
  <c r="C891" i="40" l="1"/>
  <c r="C940" i="10" s="1"/>
  <c r="D940" i="10"/>
  <c r="C892" i="40" l="1"/>
  <c r="C941" i="10" s="1"/>
  <c r="D941" i="10"/>
  <c r="C893" i="40" l="1"/>
  <c r="C942" i="10" s="1"/>
  <c r="D942" i="10"/>
  <c r="C894" i="40" l="1"/>
  <c r="C943" i="10" s="1"/>
  <c r="D943" i="10"/>
  <c r="C895" i="40" l="1"/>
  <c r="C944" i="10" s="1"/>
  <c r="D944" i="10"/>
  <c r="C896" i="40" l="1"/>
  <c r="C945" i="10" s="1"/>
  <c r="D945" i="10"/>
  <c r="C897" i="40" l="1"/>
  <c r="C946" i="10" s="1"/>
  <c r="D946" i="10"/>
  <c r="C898" i="40" l="1"/>
  <c r="C947" i="10" s="1"/>
  <c r="D947" i="10"/>
  <c r="C899" i="40" l="1"/>
  <c r="C948" i="10" s="1"/>
  <c r="D948" i="10"/>
  <c r="C900" i="40" l="1"/>
  <c r="C949" i="10" s="1"/>
  <c r="D949" i="10"/>
  <c r="C901" i="40" l="1"/>
  <c r="C950" i="10" s="1"/>
  <c r="D950" i="10"/>
  <c r="C902" i="40" l="1"/>
  <c r="C951" i="10" s="1"/>
  <c r="D951" i="10"/>
  <c r="C903" i="40" l="1"/>
  <c r="C952" i="10" s="1"/>
  <c r="D952" i="10"/>
  <c r="C904" i="40" l="1"/>
  <c r="C953" i="10" s="1"/>
  <c r="D953" i="10"/>
  <c r="C905" i="40" l="1"/>
  <c r="C954" i="10" s="1"/>
  <c r="D954" i="10"/>
  <c r="C906" i="40" l="1"/>
  <c r="C955" i="10" s="1"/>
  <c r="D955" i="10"/>
  <c r="C907" i="40" l="1"/>
  <c r="C956" i="10" s="1"/>
  <c r="D956" i="10"/>
  <c r="C908" i="40" l="1"/>
  <c r="C957" i="10" s="1"/>
  <c r="D957" i="10"/>
  <c r="C909" i="40" l="1"/>
  <c r="C958" i="10" s="1"/>
  <c r="D958" i="10"/>
  <c r="C910" i="40" l="1"/>
  <c r="C959" i="10" s="1"/>
  <c r="D959" i="10"/>
  <c r="C911" i="40" l="1"/>
  <c r="C960" i="10" s="1"/>
  <c r="D960" i="10"/>
  <c r="C912" i="40" l="1"/>
  <c r="C961" i="10" s="1"/>
  <c r="D961" i="10"/>
  <c r="C913" i="40" l="1"/>
  <c r="C962" i="10" s="1"/>
  <c r="D962" i="10"/>
  <c r="C914" i="40" l="1"/>
  <c r="C963" i="10" s="1"/>
  <c r="D963" i="10"/>
  <c r="C915" i="40" l="1"/>
  <c r="C964" i="10" s="1"/>
  <c r="D964" i="10"/>
  <c r="C916" i="40" l="1"/>
  <c r="C965" i="10" s="1"/>
  <c r="D965" i="10"/>
  <c r="C917" i="40" l="1"/>
  <c r="C966" i="10" s="1"/>
  <c r="D966" i="10"/>
  <c r="C918" i="40" l="1"/>
  <c r="C967" i="10" s="1"/>
  <c r="D967" i="10"/>
  <c r="C919" i="40" l="1"/>
  <c r="C968" i="10" s="1"/>
  <c r="D968" i="10"/>
  <c r="C920" i="40" l="1"/>
  <c r="C969" i="10" s="1"/>
  <c r="D969" i="10"/>
  <c r="C921" i="40" l="1"/>
  <c r="C970" i="10" s="1"/>
  <c r="D970" i="10"/>
  <c r="C922" i="40" l="1"/>
  <c r="C971" i="10" s="1"/>
  <c r="D971" i="10"/>
  <c r="C923" i="40" l="1"/>
  <c r="C972" i="10" s="1"/>
  <c r="D972" i="10"/>
  <c r="C924" i="40" l="1"/>
  <c r="C973" i="10" s="1"/>
  <c r="D973" i="10"/>
  <c r="C925" i="40" l="1"/>
  <c r="C974" i="10" s="1"/>
  <c r="D974" i="10"/>
  <c r="C926" i="40" l="1"/>
  <c r="C975" i="10" s="1"/>
  <c r="D975" i="10"/>
  <c r="C927" i="40" l="1"/>
  <c r="C976" i="10" s="1"/>
  <c r="D976" i="10"/>
  <c r="C928" i="40" l="1"/>
  <c r="C977" i="10" s="1"/>
  <c r="D977" i="10"/>
  <c r="C929" i="40" l="1"/>
  <c r="C978" i="10" s="1"/>
  <c r="D978" i="10"/>
  <c r="C930" i="40" l="1"/>
  <c r="C979" i="10" s="1"/>
  <c r="D979" i="10"/>
  <c r="C931" i="40" l="1"/>
  <c r="C980" i="10" s="1"/>
  <c r="D980" i="10"/>
  <c r="C932" i="40" l="1"/>
  <c r="C981" i="10" s="1"/>
  <c r="D981" i="10"/>
  <c r="C933" i="40" l="1"/>
  <c r="C982" i="10" s="1"/>
  <c r="D982" i="10"/>
  <c r="C934" i="40" l="1"/>
  <c r="C983" i="10" s="1"/>
  <c r="D983" i="10"/>
  <c r="C935" i="40" l="1"/>
  <c r="C984" i="10" s="1"/>
  <c r="D984" i="10"/>
  <c r="C936" i="40" l="1"/>
  <c r="C985" i="10" s="1"/>
  <c r="D985" i="10"/>
  <c r="C937" i="40" l="1"/>
  <c r="C986" i="10" s="1"/>
  <c r="D986" i="10"/>
  <c r="C938" i="40" l="1"/>
  <c r="C987" i="10" s="1"/>
  <c r="D987" i="10"/>
  <c r="C939" i="40" l="1"/>
  <c r="C988" i="10" s="1"/>
  <c r="D988" i="10"/>
  <c r="C940" i="40" l="1"/>
  <c r="C989" i="10" s="1"/>
  <c r="D989" i="10"/>
  <c r="C941" i="40" l="1"/>
  <c r="C990" i="10" s="1"/>
  <c r="D990" i="10"/>
  <c r="C942" i="40" l="1"/>
  <c r="C991" i="10" s="1"/>
  <c r="D991" i="10"/>
  <c r="C943" i="40" l="1"/>
  <c r="C992" i="10" s="1"/>
  <c r="D992" i="10"/>
  <c r="C944" i="40" l="1"/>
  <c r="C993" i="10" s="1"/>
  <c r="D993" i="10"/>
  <c r="C945" i="40" l="1"/>
  <c r="C994" i="10" s="1"/>
  <c r="D994" i="10"/>
  <c r="C946" i="40" l="1"/>
  <c r="C995" i="10" s="1"/>
  <c r="D995" i="10"/>
  <c r="C947" i="40" l="1"/>
  <c r="C996" i="10" s="1"/>
  <c r="D996" i="10"/>
  <c r="C948" i="40" l="1"/>
  <c r="C997" i="10" s="1"/>
  <c r="D997" i="10"/>
  <c r="C949" i="40" l="1"/>
  <c r="C998" i="10" s="1"/>
  <c r="D998" i="10"/>
  <c r="C950" i="40" l="1"/>
  <c r="C999" i="10" s="1"/>
  <c r="D999" i="10"/>
  <c r="C951" i="40" l="1"/>
  <c r="C1000" i="10" s="1"/>
  <c r="D1000" i="10"/>
  <c r="C952" i="40" l="1"/>
  <c r="C1001" i="10" s="1"/>
  <c r="D1001" i="10"/>
  <c r="C953" i="40" l="1"/>
  <c r="C1002" i="10" s="1"/>
  <c r="D1002" i="10"/>
  <c r="C954" i="40" l="1"/>
  <c r="C1003" i="10" s="1"/>
  <c r="D1003" i="10"/>
  <c r="C955" i="40" l="1"/>
  <c r="C1004" i="10" s="1"/>
  <c r="D1004" i="10"/>
  <c r="C956" i="40" l="1"/>
  <c r="C1005" i="10" s="1"/>
  <c r="D1005" i="10"/>
  <c r="C957" i="40" l="1"/>
  <c r="C1006" i="10" s="1"/>
  <c r="D1006" i="10"/>
  <c r="C958" i="40" l="1"/>
  <c r="C1007" i="10" s="1"/>
  <c r="D1007" i="10"/>
  <c r="C959" i="40" l="1"/>
  <c r="C1008" i="10" s="1"/>
  <c r="D1008" i="10"/>
  <c r="C960" i="40" l="1"/>
  <c r="C1009" i="10" s="1"/>
  <c r="D1009" i="10"/>
  <c r="C961" i="40" l="1"/>
  <c r="C1010" i="10" s="1"/>
  <c r="D1010" i="10"/>
  <c r="C962" i="40" l="1"/>
  <c r="C1011" i="10" s="1"/>
  <c r="D1011" i="10"/>
  <c r="C963" i="40" l="1"/>
  <c r="C1012" i="10" s="1"/>
  <c r="D1012" i="10"/>
  <c r="C964" i="40" l="1"/>
  <c r="C1013" i="10" s="1"/>
  <c r="D1013" i="10"/>
  <c r="C965" i="40" l="1"/>
  <c r="C1014" i="10" s="1"/>
  <c r="D1014" i="10"/>
  <c r="C966" i="40" l="1"/>
  <c r="C1015" i="10" s="1"/>
  <c r="D1015" i="10"/>
  <c r="C967" i="40" l="1"/>
  <c r="C1016" i="10" s="1"/>
  <c r="D1016" i="10"/>
  <c r="C968" i="40" l="1"/>
  <c r="C1017" i="10" s="1"/>
  <c r="D1017" i="10"/>
  <c r="C969" i="40" l="1"/>
  <c r="C1018" i="10" s="1"/>
  <c r="D1018" i="10"/>
  <c r="C970" i="40" l="1"/>
  <c r="C1019" i="10" s="1"/>
  <c r="D1019" i="10"/>
  <c r="C971" i="40" l="1"/>
  <c r="C1020" i="10" s="1"/>
  <c r="D1020" i="10"/>
  <c r="C972" i="40" l="1"/>
  <c r="C1021" i="10" s="1"/>
  <c r="D1021" i="10"/>
  <c r="C973" i="40" l="1"/>
  <c r="C1022" i="10" s="1"/>
  <c r="D1022" i="10"/>
  <c r="C974" i="40" l="1"/>
  <c r="C1023" i="10" s="1"/>
  <c r="D1023" i="10"/>
  <c r="C975" i="40" l="1"/>
  <c r="C1024" i="10" s="1"/>
  <c r="D1024" i="10"/>
  <c r="C976" i="40" l="1"/>
  <c r="C1025" i="10" s="1"/>
  <c r="D1025" i="10"/>
  <c r="C977" i="40" l="1"/>
  <c r="C1026" i="10" s="1"/>
  <c r="D1026" i="10"/>
  <c r="C978" i="40" l="1"/>
  <c r="C1027" i="10" s="1"/>
  <c r="D1027" i="10"/>
  <c r="C979" i="40" l="1"/>
  <c r="C1028" i="10" s="1"/>
  <c r="D1028" i="10"/>
  <c r="C980" i="40" l="1"/>
  <c r="C1029" i="10" s="1"/>
  <c r="D1029" i="10"/>
  <c r="C981" i="40" l="1"/>
  <c r="C1030" i="10" s="1"/>
  <c r="D1030" i="10"/>
  <c r="C982" i="40" l="1"/>
  <c r="C1031" i="10" s="1"/>
  <c r="D1031" i="10"/>
  <c r="C983" i="40" l="1"/>
  <c r="C1032" i="10" s="1"/>
  <c r="D1032" i="10"/>
  <c r="C984" i="40" l="1"/>
  <c r="C1033" i="10" s="1"/>
  <c r="D1033" i="10"/>
  <c r="C985" i="40" l="1"/>
  <c r="C1034" i="10" s="1"/>
  <c r="D1034" i="10"/>
  <c r="C986" i="40" l="1"/>
  <c r="C1035" i="10" s="1"/>
  <c r="D1035" i="10"/>
  <c r="C987" i="40" l="1"/>
  <c r="C1036" i="10" s="1"/>
  <c r="D1036" i="10"/>
  <c r="C988" i="40" l="1"/>
  <c r="C1037" i="10" s="1"/>
  <c r="D1037" i="10"/>
  <c r="C989" i="40" l="1"/>
  <c r="C1038" i="10" s="1"/>
  <c r="D1038" i="10"/>
  <c r="C990" i="40" l="1"/>
  <c r="C1039" i="10" s="1"/>
  <c r="D1039" i="10"/>
  <c r="C991" i="40" l="1"/>
  <c r="C1040" i="10" s="1"/>
  <c r="D1040" i="10"/>
  <c r="C992" i="40" l="1"/>
  <c r="C1041" i="10" s="1"/>
  <c r="D1041" i="10"/>
  <c r="C993" i="40" l="1"/>
  <c r="C1042" i="10" s="1"/>
  <c r="D1042" i="10"/>
  <c r="C994" i="40" l="1"/>
  <c r="C1043" i="10" s="1"/>
  <c r="D1043" i="10"/>
  <c r="C995" i="40" l="1"/>
  <c r="C1044" i="10" s="1"/>
  <c r="D1044" i="10"/>
  <c r="C996" i="40" l="1"/>
  <c r="C1045" i="10" s="1"/>
  <c r="D1045" i="10"/>
  <c r="C997" i="40" l="1"/>
  <c r="C1046" i="10" s="1"/>
  <c r="D1046" i="10"/>
  <c r="C998" i="40" l="1"/>
  <c r="C1047" i="10" s="1"/>
  <c r="D1047" i="10"/>
  <c r="C999" i="40" l="1"/>
  <c r="C1048" i="10" s="1"/>
  <c r="D1048" i="10"/>
  <c r="C1000" i="40" l="1"/>
  <c r="C1049" i="10" s="1"/>
  <c r="D1049" i="10"/>
  <c r="C1001" i="40" l="1"/>
  <c r="C1050" i="10" s="1"/>
  <c r="D1050" i="10"/>
  <c r="C1002" i="40" l="1"/>
  <c r="C1051" i="10" s="1"/>
  <c r="D1051" i="10"/>
  <c r="C1003" i="40" l="1"/>
  <c r="C1052" i="10" s="1"/>
  <c r="D1052" i="10"/>
  <c r="C1004" i="40" l="1"/>
  <c r="C1053" i="10" s="1"/>
  <c r="D1053" i="10"/>
  <c r="C1005" i="40" l="1"/>
  <c r="C1054" i="10" s="1"/>
  <c r="D1054" i="10"/>
  <c r="C1006" i="40" l="1"/>
  <c r="C1055" i="10" s="1"/>
  <c r="D1055" i="10"/>
  <c r="C1007" i="40" l="1"/>
  <c r="C1056" i="10" s="1"/>
  <c r="D1056" i="10"/>
  <c r="C1008" i="40" l="1"/>
  <c r="C1057" i="10" s="1"/>
  <c r="D1057" i="10"/>
  <c r="C1009" i="40" l="1"/>
  <c r="C1058" i="10" s="1"/>
  <c r="D1058" i="10"/>
  <c r="C1010" i="40" l="1"/>
  <c r="C1059" i="10" s="1"/>
  <c r="D1059" i="10"/>
  <c r="C1011" i="40" l="1"/>
  <c r="C1060" i="10" s="1"/>
  <c r="D1060" i="10"/>
  <c r="C1012" i="40" l="1"/>
  <c r="C1061" i="10" s="1"/>
  <c r="D1061" i="10"/>
  <c r="C1013" i="40" l="1"/>
  <c r="C1062" i="10" s="1"/>
  <c r="D1062" i="10"/>
  <c r="C1014" i="40" l="1"/>
  <c r="C1063" i="10" s="1"/>
  <c r="D1063" i="10"/>
  <c r="C1015" i="40" l="1"/>
  <c r="C1064" i="10" s="1"/>
  <c r="D1064" i="10"/>
  <c r="C1016" i="40" l="1"/>
  <c r="C1065" i="10" s="1"/>
  <c r="D1065" i="10"/>
  <c r="C1017" i="40" l="1"/>
  <c r="C1066" i="10" s="1"/>
  <c r="D1066" i="10"/>
  <c r="C1018" i="40" l="1"/>
  <c r="C1067" i="10" s="1"/>
  <c r="D1067" i="10"/>
  <c r="C1019" i="40" l="1"/>
  <c r="C1068" i="10" s="1"/>
  <c r="D1068" i="10"/>
  <c r="C1020" i="40" l="1"/>
  <c r="C1069" i="10" s="1"/>
  <c r="D1069" i="10"/>
  <c r="C1021" i="40" l="1"/>
  <c r="C1070" i="10" s="1"/>
  <c r="D1070" i="10"/>
  <c r="C1022" i="40" l="1"/>
  <c r="C1071" i="10" s="1"/>
  <c r="D1071" i="10"/>
  <c r="C1023" i="40" l="1"/>
  <c r="C1072" i="10" s="1"/>
  <c r="D1072" i="10"/>
  <c r="C1024" i="40" l="1"/>
  <c r="C1073" i="10" s="1"/>
  <c r="D1073" i="10"/>
  <c r="C1025" i="40" l="1"/>
  <c r="C1074" i="10" s="1"/>
  <c r="D1074" i="10"/>
  <c r="C1026" i="40" l="1"/>
  <c r="C1075" i="10" s="1"/>
  <c r="D1075" i="10"/>
  <c r="C1027" i="40" l="1"/>
  <c r="C1076" i="10" s="1"/>
  <c r="D1076" i="10"/>
  <c r="C1028" i="40" l="1"/>
  <c r="C1077" i="10" s="1"/>
  <c r="D1077" i="10"/>
  <c r="C1029" i="40" l="1"/>
  <c r="C1078" i="10" s="1"/>
  <c r="D1078" i="10"/>
  <c r="C1030" i="40" l="1"/>
  <c r="C1079" i="10" s="1"/>
  <c r="D1079" i="10"/>
  <c r="C1031" i="40" l="1"/>
  <c r="C1080" i="10" s="1"/>
  <c r="D1080" i="10"/>
  <c r="C1032" i="40" l="1"/>
  <c r="C1081" i="10" s="1"/>
  <c r="D1081" i="10"/>
  <c r="C1033" i="40" l="1"/>
  <c r="C1082" i="10" s="1"/>
  <c r="D1082" i="10"/>
  <c r="C1034" i="40" l="1"/>
  <c r="C1083" i="10" s="1"/>
  <c r="D1083" i="10"/>
  <c r="C1035" i="40" l="1"/>
  <c r="C1084" i="10" s="1"/>
  <c r="D1084" i="10"/>
  <c r="C1036" i="40" l="1"/>
  <c r="C1085" i="10" s="1"/>
  <c r="D1085" i="10"/>
  <c r="C1037" i="40" l="1"/>
  <c r="C1086" i="10" s="1"/>
  <c r="D1086" i="10"/>
  <c r="C1038" i="40" l="1"/>
  <c r="C1087" i="10" s="1"/>
  <c r="D1087" i="10"/>
  <c r="C1039" i="40" l="1"/>
  <c r="C1088" i="10" s="1"/>
  <c r="D1088" i="10"/>
  <c r="C1040" i="40" l="1"/>
  <c r="C1089" i="10" s="1"/>
  <c r="D1089" i="10"/>
  <c r="C1041" i="40" l="1"/>
  <c r="C1090" i="10" s="1"/>
  <c r="D1090" i="10"/>
  <c r="C1042" i="40" l="1"/>
  <c r="C1091" i="10" s="1"/>
  <c r="D1091" i="10"/>
  <c r="C1043" i="40" l="1"/>
  <c r="C1092" i="10" s="1"/>
  <c r="D1092" i="10"/>
  <c r="C1044" i="40" l="1"/>
  <c r="C1093" i="10" s="1"/>
  <c r="D1093" i="10"/>
  <c r="C1045" i="40" l="1"/>
  <c r="C1094" i="10" s="1"/>
  <c r="D1094" i="10"/>
  <c r="C1046" i="40" l="1"/>
  <c r="C1095" i="10" s="1"/>
  <c r="D1095" i="10"/>
  <c r="C1047" i="40" l="1"/>
  <c r="C1096" i="10" s="1"/>
  <c r="D1096" i="10"/>
  <c r="C1048" i="40" l="1"/>
  <c r="C1097" i="10" s="1"/>
  <c r="D1097" i="10"/>
  <c r="C1049" i="40" l="1"/>
  <c r="C1098" i="10" s="1"/>
  <c r="D1098" i="10"/>
  <c r="C1050" i="40" l="1"/>
  <c r="C1099" i="10" s="1"/>
  <c r="D1099" i="10"/>
  <c r="C1051" i="40" l="1"/>
  <c r="C1100" i="10" s="1"/>
  <c r="D1100" i="10"/>
  <c r="C1052" i="40" l="1"/>
  <c r="C1101" i="10" s="1"/>
  <c r="D1101" i="10"/>
  <c r="C1053" i="40" l="1"/>
  <c r="C1102" i="10" s="1"/>
  <c r="D1102" i="10"/>
  <c r="C1054" i="40" l="1"/>
  <c r="C1103" i="10" s="1"/>
  <c r="D1103" i="10"/>
  <c r="C1055" i="40" l="1"/>
  <c r="C1104" i="10" s="1"/>
  <c r="D1104" i="10"/>
  <c r="C1056" i="40" l="1"/>
  <c r="C1105" i="10" s="1"/>
  <c r="D1105" i="10"/>
  <c r="C1057" i="40" l="1"/>
  <c r="C1106" i="10" s="1"/>
  <c r="D1106" i="10"/>
  <c r="C1058" i="40" l="1"/>
  <c r="C1107" i="10" s="1"/>
  <c r="D1107" i="10"/>
  <c r="C1059" i="40" l="1"/>
  <c r="C1108" i="10" s="1"/>
  <c r="D1108" i="10"/>
  <c r="C1060" i="40" l="1"/>
  <c r="C1109" i="10" s="1"/>
  <c r="D1109" i="10"/>
  <c r="C1061" i="40" l="1"/>
  <c r="C1110" i="10" s="1"/>
  <c r="D1110" i="10"/>
  <c r="C1062" i="40" l="1"/>
  <c r="C1111" i="10" s="1"/>
  <c r="D1111" i="10"/>
  <c r="C1063" i="40" l="1"/>
  <c r="C1112" i="10" s="1"/>
  <c r="D1112" i="10"/>
  <c r="C1064" i="40" l="1"/>
  <c r="C1113" i="10" s="1"/>
  <c r="D1113" i="10"/>
  <c r="C1065" i="40" l="1"/>
  <c r="C1114" i="10" s="1"/>
  <c r="D1114" i="10"/>
  <c r="C1066" i="40" l="1"/>
  <c r="C1115" i="10" s="1"/>
  <c r="D1115" i="10"/>
  <c r="C1067" i="40" l="1"/>
  <c r="C1116" i="10" s="1"/>
  <c r="D1116" i="10"/>
  <c r="C1068" i="40" l="1"/>
  <c r="C1117" i="10" s="1"/>
  <c r="D1117" i="10"/>
  <c r="C1069" i="40" l="1"/>
  <c r="C1118" i="10" s="1"/>
  <c r="D1118" i="10"/>
  <c r="C1070" i="40" l="1"/>
  <c r="C1119" i="10" s="1"/>
  <c r="D1119" i="10"/>
  <c r="C1071" i="40" l="1"/>
  <c r="C1120" i="10" s="1"/>
  <c r="D1120" i="10"/>
  <c r="C1072" i="40" l="1"/>
  <c r="C1121" i="10" s="1"/>
  <c r="D1121" i="10"/>
  <c r="C1073" i="40" l="1"/>
  <c r="C1122" i="10" s="1"/>
  <c r="D1122" i="10"/>
  <c r="C1074" i="40" l="1"/>
  <c r="C1123" i="10" s="1"/>
  <c r="D1123" i="10"/>
  <c r="C1075" i="40" l="1"/>
  <c r="C1124" i="10" s="1"/>
  <c r="D1124" i="10"/>
  <c r="C1076" i="40" l="1"/>
  <c r="C1125" i="10" s="1"/>
  <c r="D1125" i="10"/>
  <c r="C1077" i="40" l="1"/>
  <c r="C1126" i="10" s="1"/>
  <c r="D1126" i="10"/>
  <c r="C1078" i="40" l="1"/>
  <c r="C1127" i="10" s="1"/>
  <c r="D1127" i="10"/>
  <c r="C1079" i="40" l="1"/>
  <c r="C1128" i="10" s="1"/>
  <c r="D1128" i="10"/>
  <c r="C1080" i="40" l="1"/>
  <c r="C1129" i="10" s="1"/>
  <c r="D1129" i="10"/>
  <c r="C1081" i="40" l="1"/>
  <c r="C1130" i="10" s="1"/>
  <c r="D1130" i="10"/>
  <c r="C1082" i="40" l="1"/>
  <c r="C1131" i="10" s="1"/>
  <c r="D1131" i="10"/>
  <c r="C1083" i="40" l="1"/>
  <c r="C1132" i="10" s="1"/>
  <c r="D1132" i="10"/>
  <c r="C1084" i="40" l="1"/>
  <c r="C1133" i="10" s="1"/>
  <c r="D1133" i="10"/>
  <c r="C1085" i="40" l="1"/>
  <c r="C1134" i="10" s="1"/>
  <c r="D1134" i="10"/>
  <c r="C1086" i="40" l="1"/>
  <c r="C1135" i="10" s="1"/>
  <c r="D1135" i="10"/>
  <c r="C1087" i="40" l="1"/>
  <c r="C1136" i="10" s="1"/>
  <c r="D1136" i="10"/>
  <c r="C1088" i="40" l="1"/>
  <c r="C1137" i="10" s="1"/>
  <c r="D1137" i="10"/>
  <c r="C1089" i="40" l="1"/>
  <c r="C1138" i="10" s="1"/>
  <c r="D1138" i="10"/>
  <c r="C1090" i="40" l="1"/>
  <c r="C1139" i="10" s="1"/>
  <c r="D1139" i="10"/>
  <c r="C1091" i="40" l="1"/>
  <c r="C1140" i="10" s="1"/>
  <c r="D1140" i="10"/>
  <c r="C1092" i="40" l="1"/>
  <c r="C1141" i="10" s="1"/>
  <c r="D1141" i="10"/>
  <c r="C1093" i="40" l="1"/>
  <c r="C1142" i="10" s="1"/>
  <c r="D1142" i="10"/>
  <c r="C1094" i="40" l="1"/>
  <c r="C1143" i="10" s="1"/>
  <c r="D1143" i="10"/>
  <c r="C1095" i="40" l="1"/>
  <c r="C1144" i="10" s="1"/>
  <c r="D1144" i="10"/>
  <c r="C1096" i="40" l="1"/>
  <c r="C1145" i="10" s="1"/>
  <c r="D1145" i="10"/>
  <c r="C1097" i="40" l="1"/>
  <c r="C1146" i="10" s="1"/>
  <c r="D1146" i="10"/>
  <c r="C1098" i="40" l="1"/>
  <c r="C1147" i="10" s="1"/>
  <c r="D1147" i="10"/>
  <c r="C1099" i="40" l="1"/>
  <c r="C1148" i="10" s="1"/>
  <c r="D1148" i="10"/>
  <c r="C1100" i="40" l="1"/>
  <c r="C1149" i="10" s="1"/>
  <c r="D1149" i="10"/>
  <c r="C1101" i="40" l="1"/>
  <c r="C1150" i="10" s="1"/>
  <c r="D1150" i="10"/>
  <c r="C1102" i="40" l="1"/>
  <c r="C1151" i="10" s="1"/>
  <c r="D1151" i="10"/>
  <c r="C1103" i="40" l="1"/>
  <c r="C1152" i="10" s="1"/>
  <c r="D1152" i="10"/>
  <c r="C1104" i="40" l="1"/>
  <c r="C1153" i="10" s="1"/>
  <c r="D1153" i="10"/>
  <c r="C1105" i="40" l="1"/>
  <c r="C1154" i="10" s="1"/>
  <c r="D1154" i="10"/>
  <c r="C1106" i="40" l="1"/>
  <c r="C1155" i="10" s="1"/>
  <c r="D1155" i="10"/>
  <c r="C1107" i="40" l="1"/>
  <c r="C1156" i="10" s="1"/>
  <c r="D1156" i="10"/>
  <c r="C1108" i="40" l="1"/>
  <c r="C1157" i="10" s="1"/>
  <c r="D1157" i="10"/>
  <c r="C1109" i="40" l="1"/>
  <c r="C1158" i="10" s="1"/>
  <c r="D1158" i="10"/>
  <c r="C1110" i="40" l="1"/>
  <c r="C1159" i="10" s="1"/>
  <c r="D1159" i="10"/>
  <c r="C1111" i="40" l="1"/>
  <c r="C1160" i="10" s="1"/>
  <c r="D1160" i="10"/>
  <c r="C1112" i="40" l="1"/>
  <c r="C1161" i="10" s="1"/>
  <c r="D1161" i="10"/>
  <c r="C1113" i="40" l="1"/>
  <c r="C1162" i="10" s="1"/>
  <c r="D1162" i="10"/>
  <c r="C1114" i="40" l="1"/>
  <c r="C1163" i="10" s="1"/>
  <c r="D1163" i="10"/>
  <c r="C1115" i="40" l="1"/>
  <c r="C1164" i="10" s="1"/>
  <c r="D1164" i="10"/>
  <c r="C1116" i="40" l="1"/>
  <c r="C1165" i="10" s="1"/>
  <c r="D1165" i="10"/>
  <c r="C1117" i="40" l="1"/>
  <c r="C1166" i="10" s="1"/>
  <c r="D1166" i="10"/>
  <c r="C1118" i="40" l="1"/>
  <c r="C1167" i="10" s="1"/>
  <c r="D1167" i="10"/>
  <c r="C1119" i="40" l="1"/>
  <c r="C1168" i="10" s="1"/>
  <c r="D1168" i="10"/>
  <c r="C1120" i="40" l="1"/>
  <c r="C1169" i="10" s="1"/>
  <c r="D1169" i="10"/>
  <c r="C1121" i="40" l="1"/>
  <c r="C1170" i="10" s="1"/>
  <c r="D1170" i="10"/>
  <c r="C1122" i="40" l="1"/>
  <c r="C1171" i="10" s="1"/>
  <c r="D1171" i="10"/>
  <c r="C1123" i="40" l="1"/>
  <c r="C1172" i="10" s="1"/>
  <c r="D1172" i="10"/>
  <c r="C1124" i="40" l="1"/>
  <c r="C1173" i="10" s="1"/>
  <c r="D1173" i="10"/>
  <c r="C1125" i="40" l="1"/>
  <c r="C1174" i="10" s="1"/>
  <c r="D1174" i="10"/>
  <c r="C1126" i="40" l="1"/>
  <c r="C1175" i="10" s="1"/>
  <c r="D1175" i="10"/>
  <c r="C1127" i="40" l="1"/>
  <c r="C1176" i="10" s="1"/>
  <c r="D1176" i="10"/>
  <c r="C1128" i="40" l="1"/>
  <c r="C1177" i="10" s="1"/>
  <c r="D1177" i="10"/>
  <c r="C1129" i="40" l="1"/>
  <c r="C1178" i="10" s="1"/>
  <c r="D1178" i="10"/>
  <c r="C1130" i="40" l="1"/>
  <c r="C1179" i="10" s="1"/>
  <c r="D1179" i="10"/>
  <c r="C1131" i="40" l="1"/>
  <c r="C1180" i="10" s="1"/>
  <c r="D1180" i="10"/>
  <c r="C1132" i="40" l="1"/>
  <c r="C1181" i="10" s="1"/>
  <c r="D1181" i="10"/>
  <c r="C1133" i="40" l="1"/>
  <c r="C1182" i="10" s="1"/>
  <c r="D1182" i="10"/>
  <c r="C1134" i="40" l="1"/>
  <c r="C1183" i="10" s="1"/>
  <c r="D1183" i="10"/>
  <c r="C1135" i="40" l="1"/>
  <c r="C1184" i="10" s="1"/>
  <c r="D1184" i="10"/>
  <c r="C1136" i="40" l="1"/>
  <c r="C1185" i="10" s="1"/>
  <c r="D1185" i="10"/>
  <c r="C1137" i="40" l="1"/>
  <c r="C1186" i="10" s="1"/>
  <c r="D1186" i="10"/>
  <c r="C1138" i="40" l="1"/>
  <c r="C1187" i="10" s="1"/>
  <c r="D1187" i="10"/>
  <c r="C1139" i="40" l="1"/>
  <c r="C1188" i="10" s="1"/>
  <c r="D1188" i="10"/>
  <c r="C1140" i="40" l="1"/>
  <c r="C1189" i="10" s="1"/>
  <c r="D1189" i="10"/>
  <c r="C1141" i="40" l="1"/>
  <c r="C1190" i="10" s="1"/>
  <c r="D1190" i="10"/>
  <c r="C1142" i="40" l="1"/>
  <c r="C1191" i="10" s="1"/>
  <c r="D1191" i="10"/>
  <c r="C1143" i="40" l="1"/>
  <c r="C1192" i="10" s="1"/>
  <c r="D1192" i="10"/>
  <c r="C1144" i="40" l="1"/>
  <c r="C1193" i="10" s="1"/>
  <c r="D1193" i="10"/>
  <c r="C1145" i="40" l="1"/>
  <c r="C1194" i="10" s="1"/>
  <c r="D1194" i="10"/>
  <c r="C1146" i="40" l="1"/>
  <c r="C1195" i="10" s="1"/>
  <c r="D1195" i="10"/>
  <c r="C1147" i="40" l="1"/>
  <c r="C1196" i="10" s="1"/>
  <c r="D1196" i="10"/>
  <c r="C1148" i="40" l="1"/>
  <c r="C1197" i="10" s="1"/>
  <c r="D1197" i="10"/>
  <c r="C1149" i="40" l="1"/>
  <c r="C1198" i="10" s="1"/>
  <c r="D1198" i="10"/>
  <c r="C1150" i="40" l="1"/>
  <c r="C1199" i="10" s="1"/>
  <c r="D1199" i="10"/>
  <c r="C1151" i="40" l="1"/>
  <c r="C1200" i="10" s="1"/>
  <c r="D1200" i="10"/>
  <c r="C1152" i="40" l="1"/>
  <c r="C1201" i="10" s="1"/>
  <c r="D1201" i="10"/>
  <c r="C1153" i="40" l="1"/>
  <c r="C1202" i="10" s="1"/>
  <c r="D1202" i="10"/>
  <c r="C1154" i="40" l="1"/>
  <c r="C1203" i="10" s="1"/>
  <c r="D1203" i="10"/>
  <c r="C1155" i="40" l="1"/>
  <c r="C1204" i="10" s="1"/>
  <c r="D1204" i="10"/>
  <c r="C1156" i="40" l="1"/>
  <c r="C1205" i="10" s="1"/>
  <c r="D1205" i="10"/>
  <c r="C1157" i="40" l="1"/>
  <c r="C1206" i="10" s="1"/>
  <c r="D1206" i="10"/>
  <c r="C1158" i="40" l="1"/>
  <c r="C1207" i="10" s="1"/>
  <c r="D1207" i="10"/>
  <c r="C1159" i="40" l="1"/>
  <c r="C1208" i="10" s="1"/>
  <c r="D1208" i="10"/>
  <c r="C1160" i="40" l="1"/>
  <c r="C1209" i="10" s="1"/>
  <c r="D1209" i="10"/>
  <c r="C1161" i="40" l="1"/>
  <c r="C1210" i="10" s="1"/>
  <c r="D1210" i="10"/>
  <c r="C1162" i="40" l="1"/>
  <c r="C1211" i="10" s="1"/>
  <c r="D1211" i="10"/>
  <c r="C1163" i="40" l="1"/>
  <c r="C1212" i="10" s="1"/>
  <c r="D1212" i="10"/>
  <c r="C1164" i="40" l="1"/>
  <c r="C1213" i="10" s="1"/>
  <c r="D1213" i="10"/>
  <c r="C1165" i="40" l="1"/>
  <c r="C1214" i="10" s="1"/>
  <c r="D1214" i="10"/>
  <c r="C1166" i="40" l="1"/>
  <c r="C1215" i="10" s="1"/>
  <c r="D1215" i="10"/>
  <c r="C1167" i="40" l="1"/>
  <c r="C1216" i="10" s="1"/>
  <c r="D1216" i="10"/>
  <c r="C1168" i="40" l="1"/>
  <c r="C1217" i="10" s="1"/>
  <c r="D1217" i="10"/>
  <c r="C1169" i="40" l="1"/>
  <c r="C1218" i="10" s="1"/>
  <c r="D1218" i="10"/>
  <c r="C1170" i="40" l="1"/>
  <c r="C1219" i="10" s="1"/>
  <c r="D1219" i="10"/>
  <c r="C1171" i="40" l="1"/>
  <c r="C1220" i="10" s="1"/>
  <c r="D1220" i="10"/>
  <c r="C1172" i="40" l="1"/>
  <c r="C1221" i="10" s="1"/>
  <c r="D1221" i="10"/>
  <c r="C1173" i="40" l="1"/>
  <c r="C1222" i="10" s="1"/>
  <c r="D1222" i="10"/>
  <c r="C1174" i="40" l="1"/>
  <c r="C1223" i="10" s="1"/>
  <c r="D1223" i="10"/>
  <c r="C1175" i="40" l="1"/>
  <c r="C1224" i="10" s="1"/>
  <c r="D1224" i="10"/>
  <c r="C1176" i="40" l="1"/>
  <c r="C1225" i="10" s="1"/>
  <c r="D1225" i="10"/>
  <c r="C1177" i="40" l="1"/>
  <c r="C1226" i="10" s="1"/>
  <c r="D1226" i="10"/>
  <c r="C1178" i="40" l="1"/>
  <c r="C1227" i="10" s="1"/>
  <c r="D1227" i="10"/>
  <c r="C1179" i="40" l="1"/>
  <c r="C1228" i="10" s="1"/>
  <c r="D1228" i="10"/>
  <c r="C1180" i="40" l="1"/>
  <c r="C1229" i="10" s="1"/>
  <c r="D1229" i="10"/>
  <c r="C1181" i="40" l="1"/>
  <c r="C1230" i="10" s="1"/>
  <c r="D1230" i="10"/>
  <c r="C1182" i="40" l="1"/>
  <c r="C1231" i="10" s="1"/>
  <c r="D1231" i="10"/>
  <c r="C1183" i="40" l="1"/>
  <c r="C1232" i="10" s="1"/>
  <c r="D1232" i="10"/>
  <c r="C1184" i="40" l="1"/>
  <c r="C1233" i="10" s="1"/>
  <c r="D1233" i="10"/>
  <c r="C1185" i="40" l="1"/>
  <c r="C1234" i="10" s="1"/>
  <c r="D1234" i="10"/>
  <c r="C1186" i="40" l="1"/>
  <c r="C1235" i="10" s="1"/>
  <c r="D1235" i="10"/>
  <c r="C1187" i="40" l="1"/>
  <c r="C1236" i="10" s="1"/>
  <c r="D1236" i="10"/>
  <c r="C1188" i="40" l="1"/>
  <c r="C1237" i="10" s="1"/>
  <c r="D1237" i="10"/>
  <c r="C1189" i="40" l="1"/>
  <c r="C1238" i="10" s="1"/>
  <c r="D1238" i="10"/>
  <c r="C1190" i="40" l="1"/>
  <c r="C1239" i="10" s="1"/>
  <c r="D1239" i="10"/>
  <c r="C1191" i="40" l="1"/>
  <c r="C1240" i="10" s="1"/>
  <c r="D1240" i="10"/>
  <c r="C1192" i="40" l="1"/>
  <c r="C1241" i="10" s="1"/>
  <c r="D1241" i="10"/>
  <c r="C1193" i="40" l="1"/>
  <c r="C1242" i="10" s="1"/>
  <c r="D1242" i="10"/>
  <c r="C1194" i="40" l="1"/>
  <c r="C1243" i="10" s="1"/>
  <c r="D1243" i="10"/>
  <c r="C1195" i="40" l="1"/>
  <c r="C1244" i="10" s="1"/>
  <c r="D1244" i="10"/>
  <c r="C1196" i="40" l="1"/>
  <c r="C1245" i="10" s="1"/>
  <c r="D1245" i="10"/>
  <c r="C1197" i="40" l="1"/>
  <c r="C1246" i="10" s="1"/>
  <c r="D1246" i="10"/>
  <c r="C1198" i="40" l="1"/>
  <c r="C1247" i="10" s="1"/>
  <c r="D1247" i="10"/>
  <c r="C1199" i="40" l="1"/>
  <c r="C1248" i="10" s="1"/>
  <c r="D1248" i="10"/>
  <c r="C1200" i="40" l="1"/>
  <c r="C1249" i="10" s="1"/>
  <c r="D1249" i="10"/>
  <c r="C1201" i="40" l="1"/>
  <c r="C1250" i="10" s="1"/>
  <c r="D1250" i="10"/>
  <c r="C1202" i="40" l="1"/>
  <c r="C1251" i="10" s="1"/>
  <c r="D1251" i="10"/>
  <c r="C1203" i="40" l="1"/>
  <c r="C1252" i="10" s="1"/>
  <c r="D1252" i="10"/>
  <c r="C1204" i="40" l="1"/>
  <c r="C1253" i="10" s="1"/>
  <c r="D1253" i="10"/>
  <c r="C1205" i="40" l="1"/>
  <c r="C1254" i="10" s="1"/>
  <c r="D1254" i="10"/>
  <c r="C1206" i="40" l="1"/>
  <c r="C1255" i="10" s="1"/>
  <c r="D1255" i="10"/>
  <c r="C1207" i="40" l="1"/>
  <c r="C1256" i="10" s="1"/>
  <c r="D1256" i="10"/>
  <c r="C1208" i="40" l="1"/>
  <c r="C1257" i="10" s="1"/>
  <c r="D1257" i="10"/>
  <c r="C1209" i="40" l="1"/>
  <c r="C1258" i="10" s="1"/>
  <c r="D1258" i="10"/>
  <c r="C1210" i="40" l="1"/>
  <c r="C1259" i="10" s="1"/>
  <c r="D1259" i="10"/>
  <c r="C1211" i="40" l="1"/>
  <c r="C1260" i="10" s="1"/>
  <c r="D1260" i="10"/>
  <c r="C1212" i="40" l="1"/>
  <c r="C1261" i="10" s="1"/>
  <c r="D1261" i="10"/>
  <c r="C1213" i="40" l="1"/>
  <c r="C1262" i="10" s="1"/>
  <c r="D1262" i="10"/>
  <c r="C1214" i="40" l="1"/>
  <c r="C1263" i="10" s="1"/>
  <c r="D1263" i="10"/>
  <c r="C1215" i="40" l="1"/>
  <c r="C1264" i="10" s="1"/>
  <c r="D1264" i="10"/>
  <c r="C1216" i="40" l="1"/>
  <c r="C1265" i="10" s="1"/>
  <c r="D1265" i="10"/>
  <c r="C1217" i="40" l="1"/>
  <c r="C1266" i="10" s="1"/>
  <c r="D1266" i="10"/>
  <c r="C1218" i="40" l="1"/>
  <c r="C1267" i="10" s="1"/>
  <c r="D1267" i="10"/>
  <c r="C1219" i="40" l="1"/>
  <c r="C1268" i="10" s="1"/>
  <c r="D1268" i="10"/>
  <c r="C1220" i="40" l="1"/>
  <c r="C1269" i="10" s="1"/>
  <c r="D1269" i="10"/>
  <c r="C1221" i="40" l="1"/>
  <c r="C1270" i="10" s="1"/>
  <c r="D1270" i="10"/>
  <c r="C1222" i="40" l="1"/>
  <c r="C1271" i="10" s="1"/>
  <c r="D1271" i="10"/>
  <c r="C1223" i="40" l="1"/>
  <c r="C1272" i="10" s="1"/>
  <c r="D1272" i="10"/>
  <c r="C1224" i="40" l="1"/>
  <c r="C1273" i="10" s="1"/>
  <c r="D1273" i="10"/>
  <c r="C1225" i="40" l="1"/>
  <c r="C1274" i="10" s="1"/>
  <c r="D1274" i="10"/>
  <c r="C1226" i="40" l="1"/>
  <c r="C1275" i="10" s="1"/>
  <c r="D1275" i="10"/>
  <c r="C1227" i="40" l="1"/>
  <c r="C1276" i="10" s="1"/>
  <c r="D1276" i="10"/>
  <c r="C1228" i="40" l="1"/>
  <c r="C1277" i="10" s="1"/>
  <c r="D1277" i="10"/>
  <c r="C1229" i="40" l="1"/>
  <c r="C1278" i="10" s="1"/>
  <c r="D1278" i="10"/>
  <c r="C1230" i="40" l="1"/>
  <c r="C1279" i="10" s="1"/>
  <c r="D1279" i="10"/>
  <c r="C1231" i="40" l="1"/>
  <c r="C1280" i="10" s="1"/>
  <c r="D1280" i="10"/>
  <c r="C1232" i="40" l="1"/>
  <c r="C1281" i="10" s="1"/>
  <c r="D1281" i="10"/>
  <c r="C1233" i="40" l="1"/>
  <c r="C1282" i="10" s="1"/>
  <c r="D1282" i="10"/>
  <c r="C1234" i="40" l="1"/>
  <c r="C1283" i="10" s="1"/>
  <c r="D1283" i="10"/>
  <c r="C1235" i="40" l="1"/>
  <c r="C1284" i="10" s="1"/>
  <c r="D1284" i="10"/>
  <c r="C1236" i="40" l="1"/>
  <c r="C1285" i="10" s="1"/>
  <c r="D1285" i="10"/>
  <c r="C1237" i="40" l="1"/>
  <c r="C1286" i="10" s="1"/>
  <c r="D1286" i="10"/>
  <c r="C1238" i="40" l="1"/>
  <c r="C1287" i="10" s="1"/>
  <c r="D1287" i="10"/>
  <c r="C1239" i="40" l="1"/>
  <c r="C1288" i="10" s="1"/>
  <c r="D1288" i="10"/>
  <c r="C1240" i="40" l="1"/>
  <c r="C1289" i="10" s="1"/>
  <c r="D1289" i="10"/>
  <c r="C1241" i="40" l="1"/>
  <c r="C1290" i="10" s="1"/>
  <c r="D1290" i="10"/>
  <c r="C1242" i="40" l="1"/>
  <c r="C1291" i="10" s="1"/>
  <c r="D1291" i="10"/>
  <c r="C1243" i="40" l="1"/>
  <c r="C1292" i="10" s="1"/>
  <c r="D1292" i="10"/>
  <c r="C1244" i="40" l="1"/>
  <c r="C1293" i="10" s="1"/>
  <c r="D1293" i="10"/>
  <c r="C1245" i="40" l="1"/>
  <c r="C1294" i="10" s="1"/>
  <c r="D1294" i="10"/>
  <c r="C1246" i="40" l="1"/>
  <c r="C1295" i="10" s="1"/>
  <c r="D1295" i="10"/>
  <c r="C1247" i="40" l="1"/>
  <c r="C1296" i="10" s="1"/>
  <c r="D1296" i="10"/>
  <c r="C1248" i="40" l="1"/>
  <c r="C1297" i="10" s="1"/>
  <c r="D1297" i="10"/>
  <c r="C1249" i="40" l="1"/>
  <c r="C1298" i="10" s="1"/>
  <c r="D1298" i="10"/>
  <c r="C1250" i="40" l="1"/>
  <c r="C1299" i="10" s="1"/>
  <c r="D1299" i="10"/>
  <c r="C1251" i="40" l="1"/>
  <c r="C1300" i="10" s="1"/>
  <c r="D1300" i="10"/>
  <c r="C1252" i="40" l="1"/>
  <c r="C1301" i="10" s="1"/>
  <c r="D1301" i="10"/>
  <c r="C1253" i="40" l="1"/>
  <c r="C1302" i="10" s="1"/>
  <c r="D1302" i="10"/>
  <c r="C1254" i="40" l="1"/>
  <c r="C1303" i="10" s="1"/>
  <c r="D1303" i="10"/>
  <c r="C1255" i="40" l="1"/>
  <c r="C1304" i="10" s="1"/>
  <c r="D1304" i="10"/>
  <c r="C1256" i="40" l="1"/>
  <c r="C1305" i="10" s="1"/>
  <c r="D1305" i="10"/>
  <c r="C1257" i="40" l="1"/>
  <c r="C1306" i="10" s="1"/>
  <c r="D1306" i="10"/>
  <c r="C1258" i="40" l="1"/>
  <c r="C1307" i="10" s="1"/>
  <c r="D1307" i="10"/>
  <c r="C1259" i="40" l="1"/>
  <c r="C1308" i="10" s="1"/>
  <c r="D1308" i="10"/>
  <c r="C1260" i="40" l="1"/>
  <c r="C1309" i="10" s="1"/>
  <c r="D1309" i="10"/>
  <c r="C1261" i="40" l="1"/>
  <c r="C1310" i="10" s="1"/>
  <c r="D1310" i="10"/>
  <c r="C1262" i="40" l="1"/>
  <c r="C1311" i="10" s="1"/>
  <c r="D1311" i="10"/>
  <c r="C1263" i="40" l="1"/>
  <c r="C1312" i="10" s="1"/>
  <c r="D1312" i="10"/>
  <c r="C1264" i="40" l="1"/>
  <c r="C1313" i="10" s="1"/>
  <c r="D1313" i="10"/>
  <c r="C1265" i="40" l="1"/>
  <c r="C1314" i="10" s="1"/>
  <c r="D1314" i="10"/>
  <c r="C1266" i="40" l="1"/>
  <c r="C1315" i="10" s="1"/>
  <c r="D1315" i="10"/>
  <c r="C1267" i="40" l="1"/>
  <c r="C1316" i="10" s="1"/>
  <c r="D1316" i="10"/>
  <c r="C1268" i="40" l="1"/>
  <c r="C1317" i="10" s="1"/>
  <c r="D1317" i="10"/>
  <c r="C1269" i="40" l="1"/>
  <c r="C1318" i="10" s="1"/>
  <c r="D1318" i="10"/>
  <c r="C1270" i="40" l="1"/>
  <c r="C1319" i="10" s="1"/>
  <c r="D1319" i="10"/>
  <c r="C1271" i="40" l="1"/>
  <c r="C1320" i="10" s="1"/>
  <c r="D1320" i="10"/>
  <c r="C1272" i="40" l="1"/>
  <c r="C1321" i="10" s="1"/>
  <c r="D1321" i="10"/>
  <c r="C1273" i="40" l="1"/>
  <c r="C1322" i="10" s="1"/>
  <c r="D1322" i="10"/>
  <c r="C1274" i="40" l="1"/>
  <c r="C1323" i="10" s="1"/>
  <c r="D1323" i="10"/>
  <c r="C1275" i="40" l="1"/>
  <c r="C1324" i="10" s="1"/>
  <c r="D1324" i="10"/>
  <c r="C1276" i="40" l="1"/>
  <c r="C1325" i="10" s="1"/>
  <c r="D1325" i="10"/>
  <c r="C1277" i="40" l="1"/>
  <c r="C1326" i="10" s="1"/>
  <c r="D1326" i="10"/>
  <c r="C1278" i="40" l="1"/>
  <c r="C1327" i="10" s="1"/>
  <c r="D1327" i="10"/>
  <c r="C1279" i="40" l="1"/>
  <c r="C1328" i="10" s="1"/>
  <c r="D1328" i="10"/>
  <c r="C1280" i="40" l="1"/>
  <c r="C1329" i="10" s="1"/>
  <c r="D1329" i="10"/>
  <c r="C1281" i="40" l="1"/>
  <c r="C1330" i="10" s="1"/>
  <c r="D1330" i="10"/>
  <c r="C1282" i="40" l="1"/>
  <c r="C1331" i="10" s="1"/>
  <c r="D1331" i="10"/>
  <c r="C1283" i="40" l="1"/>
  <c r="C1332" i="10" s="1"/>
  <c r="D1332" i="10"/>
  <c r="C1284" i="40" l="1"/>
  <c r="C1333" i="10" s="1"/>
  <c r="D1333" i="10"/>
  <c r="C1285" i="40" l="1"/>
  <c r="C1334" i="10" s="1"/>
  <c r="D1334" i="10"/>
  <c r="C1286" i="40" l="1"/>
  <c r="C1335" i="10" s="1"/>
  <c r="D1335" i="10"/>
  <c r="C1287" i="40" l="1"/>
  <c r="C1336" i="10" s="1"/>
  <c r="D1336" i="10"/>
  <c r="C1288" i="40" l="1"/>
  <c r="C1337" i="10" s="1"/>
  <c r="D1337" i="10"/>
  <c r="C1289" i="40" l="1"/>
  <c r="C1338" i="10" s="1"/>
  <c r="D1338" i="10"/>
  <c r="C1290" i="40" l="1"/>
  <c r="C1339" i="10" s="1"/>
  <c r="D1339" i="10"/>
  <c r="C1291" i="40" l="1"/>
  <c r="C1340" i="10" s="1"/>
  <c r="D1340" i="10"/>
  <c r="C1292" i="40" l="1"/>
  <c r="C1341" i="10" s="1"/>
  <c r="D1341" i="10"/>
  <c r="C1293" i="40" l="1"/>
  <c r="C1342" i="10" s="1"/>
  <c r="D1342" i="10"/>
  <c r="C1294" i="40" l="1"/>
  <c r="C1343" i="10" s="1"/>
  <c r="D1343" i="10"/>
  <c r="C1295" i="40" l="1"/>
  <c r="C1344" i="10" s="1"/>
  <c r="D1344" i="10"/>
  <c r="C1296" i="40" l="1"/>
  <c r="C1345" i="10" s="1"/>
  <c r="D1345" i="10"/>
  <c r="C1297" i="40" l="1"/>
  <c r="C1346" i="10" s="1"/>
  <c r="D1346" i="10"/>
  <c r="C1298" i="40" l="1"/>
  <c r="C1347" i="10" s="1"/>
  <c r="D1347" i="10"/>
  <c r="C1299" i="40" l="1"/>
  <c r="C1348" i="10" s="1"/>
  <c r="D1348" i="10"/>
  <c r="C1300" i="40" l="1"/>
  <c r="C1349" i="10" s="1"/>
  <c r="D1349" i="10"/>
  <c r="C1301" i="40" l="1"/>
  <c r="C1350" i="10" s="1"/>
  <c r="D1350" i="10"/>
  <c r="C1302" i="40" l="1"/>
  <c r="C1351" i="10" s="1"/>
  <c r="D1351" i="10"/>
  <c r="C1303" i="40" l="1"/>
  <c r="C1352" i="10" s="1"/>
  <c r="D1352" i="10"/>
  <c r="C1304" i="40" l="1"/>
  <c r="C1353" i="10" s="1"/>
  <c r="D1353" i="10"/>
  <c r="C1305" i="40" l="1"/>
  <c r="C1354" i="10" s="1"/>
  <c r="D1354" i="10"/>
  <c r="C1306" i="40" l="1"/>
  <c r="C1355" i="10" s="1"/>
  <c r="D1355" i="10"/>
  <c r="C1307" i="40" l="1"/>
  <c r="C1356" i="10" s="1"/>
  <c r="D1356" i="10"/>
  <c r="C1308" i="40" l="1"/>
  <c r="C1357" i="10" s="1"/>
  <c r="D1357" i="10"/>
  <c r="C1309" i="40" l="1"/>
  <c r="C1358" i="10" s="1"/>
  <c r="D1358" i="10"/>
  <c r="C1310" i="40" l="1"/>
  <c r="C1359" i="10" s="1"/>
  <c r="D1359" i="10"/>
  <c r="C1311" i="40" l="1"/>
  <c r="C1360" i="10" s="1"/>
  <c r="D1360" i="10"/>
  <c r="C1312" i="40" l="1"/>
  <c r="C1361" i="10" s="1"/>
  <c r="D1361" i="10"/>
  <c r="C1313" i="40" l="1"/>
  <c r="C1362" i="10" s="1"/>
  <c r="D1362" i="10"/>
  <c r="C1314" i="40" l="1"/>
  <c r="C1363" i="10" s="1"/>
  <c r="D1363" i="10"/>
  <c r="C1315" i="40" l="1"/>
  <c r="C1364" i="10" s="1"/>
  <c r="D1364" i="10"/>
  <c r="C1316" i="40" l="1"/>
  <c r="C1365" i="10" s="1"/>
  <c r="D1365" i="10"/>
  <c r="C1317" i="40" l="1"/>
  <c r="C1366" i="10" s="1"/>
  <c r="D1366" i="10"/>
  <c r="C1318" i="40" l="1"/>
  <c r="C1367" i="10" s="1"/>
  <c r="D1367" i="10"/>
  <c r="C1319" i="40" l="1"/>
  <c r="C1368" i="10" s="1"/>
  <c r="D1368" i="10"/>
  <c r="C1320" i="40" l="1"/>
  <c r="C1369" i="10" s="1"/>
  <c r="D1369" i="10"/>
  <c r="C1321" i="40" l="1"/>
  <c r="C1370" i="10" s="1"/>
  <c r="D1370" i="10"/>
  <c r="C1322" i="40" l="1"/>
  <c r="C1371" i="10" s="1"/>
  <c r="D1371" i="10"/>
  <c r="C1323" i="40" l="1"/>
  <c r="C1372" i="10" s="1"/>
  <c r="D1372" i="10"/>
  <c r="C1324" i="40" l="1"/>
  <c r="C1373" i="10" s="1"/>
  <c r="D1373" i="10"/>
  <c r="C1325" i="40" l="1"/>
  <c r="C1374" i="10" s="1"/>
  <c r="D1374" i="10"/>
  <c r="C1326" i="40" l="1"/>
  <c r="C1375" i="10" s="1"/>
  <c r="D1375" i="10"/>
  <c r="C1327" i="40" l="1"/>
  <c r="C1376" i="10" s="1"/>
  <c r="D1376" i="10"/>
  <c r="C1328" i="40" l="1"/>
  <c r="C1377" i="10" s="1"/>
  <c r="D1377" i="10"/>
  <c r="C1329" i="40" l="1"/>
  <c r="C1378" i="10" s="1"/>
  <c r="D1378" i="10"/>
  <c r="C1330" i="40" l="1"/>
  <c r="C1379" i="10" s="1"/>
  <c r="D1379" i="10"/>
  <c r="C1331" i="40" l="1"/>
  <c r="C1380" i="10" s="1"/>
  <c r="D1380" i="10"/>
  <c r="C1332" i="40" l="1"/>
  <c r="C1381" i="10" s="1"/>
  <c r="D1381" i="10"/>
  <c r="C1333" i="40" l="1"/>
  <c r="C1382" i="10" s="1"/>
  <c r="D1382" i="10"/>
  <c r="C1334" i="40" l="1"/>
  <c r="C1383" i="10" s="1"/>
  <c r="D1383" i="10"/>
  <c r="C1335" i="40" l="1"/>
  <c r="C1384" i="10" s="1"/>
  <c r="D1384" i="10"/>
  <c r="C1336" i="40" l="1"/>
  <c r="C1385" i="10" s="1"/>
  <c r="D1385" i="10"/>
  <c r="C1337" i="40" l="1"/>
  <c r="C1386" i="10" s="1"/>
  <c r="D1386" i="10"/>
  <c r="C1338" i="40" l="1"/>
  <c r="C1387" i="10" s="1"/>
  <c r="D1387" i="10"/>
  <c r="C1339" i="40" l="1"/>
  <c r="C1388" i="10" s="1"/>
  <c r="D1388" i="10"/>
  <c r="C1340" i="40" l="1"/>
  <c r="C1389" i="10" s="1"/>
  <c r="D1389" i="10"/>
  <c r="C1341" i="40" l="1"/>
  <c r="C1390" i="10" s="1"/>
  <c r="D1390" i="10"/>
  <c r="C1342" i="40" l="1"/>
  <c r="C1391" i="10" s="1"/>
  <c r="D1391" i="10"/>
  <c r="C1343" i="40" l="1"/>
  <c r="C1392" i="10" s="1"/>
  <c r="D1392" i="10"/>
  <c r="C1344" i="40" l="1"/>
  <c r="C1393" i="10" s="1"/>
  <c r="D1393" i="10"/>
  <c r="C1345" i="40" l="1"/>
  <c r="C1394" i="10" s="1"/>
  <c r="D1394" i="10"/>
  <c r="C1346" i="40" l="1"/>
  <c r="C1395" i="10" s="1"/>
  <c r="D1395" i="10"/>
  <c r="C1347" i="40" l="1"/>
  <c r="C1396" i="10" s="1"/>
  <c r="D1396" i="10"/>
  <c r="C1348" i="40" l="1"/>
  <c r="C1397" i="10" s="1"/>
  <c r="D1397" i="10"/>
  <c r="C1349" i="40" l="1"/>
  <c r="C1398" i="10" s="1"/>
  <c r="D1398" i="10"/>
  <c r="C1350" i="40" l="1"/>
  <c r="C1399" i="10" s="1"/>
  <c r="D1399" i="10"/>
  <c r="C1351" i="40" l="1"/>
  <c r="C1400" i="10" s="1"/>
  <c r="D1400" i="10"/>
  <c r="C1352" i="40" l="1"/>
  <c r="C1401" i="10" s="1"/>
  <c r="D1401" i="10"/>
  <c r="C1353" i="40" l="1"/>
  <c r="C1402" i="10" s="1"/>
  <c r="D1402" i="10"/>
  <c r="C1354" i="40" l="1"/>
  <c r="C1403" i="10" s="1"/>
  <c r="D1403" i="10"/>
  <c r="C1355" i="40" l="1"/>
  <c r="C1404" i="10" s="1"/>
  <c r="D1404" i="10"/>
  <c r="C1356" i="40" l="1"/>
  <c r="C1405" i="10" s="1"/>
  <c r="D1405" i="10"/>
  <c r="C1357" i="40" l="1"/>
  <c r="C1406" i="10" s="1"/>
  <c r="D1406" i="10"/>
  <c r="C1358" i="40" l="1"/>
  <c r="C1407" i="10" s="1"/>
  <c r="D1407" i="10"/>
  <c r="C1359" i="40" l="1"/>
  <c r="C1408" i="10" s="1"/>
  <c r="D1408" i="10"/>
  <c r="C1360" i="40" l="1"/>
  <c r="C1409" i="10" s="1"/>
  <c r="D1409" i="10"/>
  <c r="C1361" i="40" l="1"/>
  <c r="C1410" i="10" s="1"/>
  <c r="D1410" i="10"/>
  <c r="C1362" i="40" l="1"/>
  <c r="C1411" i="10" s="1"/>
  <c r="D1411" i="10"/>
  <c r="C1363" i="40" l="1"/>
  <c r="C1412" i="10" s="1"/>
  <c r="D1412" i="10"/>
  <c r="C1364" i="40" l="1"/>
  <c r="C1413" i="10" s="1"/>
  <c r="D1413" i="10"/>
  <c r="C1365" i="40" l="1"/>
  <c r="C1414" i="10" s="1"/>
  <c r="D1414" i="10"/>
  <c r="C1366" i="40" l="1"/>
  <c r="C1415" i="10" s="1"/>
  <c r="D1415" i="10"/>
  <c r="C1367" i="40" l="1"/>
  <c r="C1416" i="10" s="1"/>
  <c r="D1416" i="10"/>
  <c r="C1368" i="40" l="1"/>
  <c r="C1417" i="10" s="1"/>
  <c r="D1417" i="10"/>
  <c r="C1369" i="40" l="1"/>
  <c r="C1418" i="10" s="1"/>
  <c r="D1418" i="10"/>
  <c r="C1370" i="40" l="1"/>
  <c r="C1419" i="10" s="1"/>
  <c r="D1419" i="10"/>
  <c r="C1371" i="40" l="1"/>
  <c r="C1420" i="10" s="1"/>
  <c r="D1420" i="10"/>
  <c r="C1372" i="40" l="1"/>
  <c r="C1421" i="10" s="1"/>
  <c r="D1421" i="10"/>
  <c r="C1373" i="40" l="1"/>
  <c r="C1422" i="10" s="1"/>
  <c r="D1422" i="10"/>
  <c r="C1374" i="40" l="1"/>
  <c r="C1423" i="10" s="1"/>
  <c r="D1423" i="10"/>
  <c r="C1375" i="40" l="1"/>
  <c r="C1424" i="10" s="1"/>
  <c r="D1424" i="10"/>
  <c r="C1376" i="40" l="1"/>
  <c r="C1425" i="10" s="1"/>
  <c r="D1425" i="10"/>
  <c r="C1377" i="40" l="1"/>
  <c r="C1426" i="10" s="1"/>
  <c r="D1426" i="10"/>
  <c r="C1378" i="40" l="1"/>
  <c r="C1427" i="10" s="1"/>
  <c r="D1427" i="10"/>
  <c r="C1379" i="40" l="1"/>
  <c r="C1428" i="10" s="1"/>
  <c r="D1428" i="10"/>
  <c r="C1380" i="40" l="1"/>
  <c r="C1429" i="10" s="1"/>
  <c r="D1429" i="10"/>
  <c r="C1381" i="40" l="1"/>
  <c r="C1430" i="10" s="1"/>
  <c r="D1430" i="10"/>
  <c r="C1382" i="40" l="1"/>
  <c r="C1431" i="10" s="1"/>
  <c r="D1431" i="10"/>
  <c r="C1383" i="40" l="1"/>
  <c r="C1432" i="10" s="1"/>
  <c r="D1432" i="10"/>
  <c r="C1384" i="40" l="1"/>
  <c r="C1433" i="10" s="1"/>
  <c r="D1433" i="10"/>
  <c r="C1385" i="40" l="1"/>
  <c r="C1434" i="10" s="1"/>
  <c r="D1434" i="10"/>
  <c r="C1386" i="40" l="1"/>
  <c r="C1435" i="10" s="1"/>
  <c r="D1435" i="10"/>
  <c r="C1387" i="40" l="1"/>
  <c r="C1436" i="10" s="1"/>
  <c r="D1436" i="10"/>
  <c r="C1388" i="40" l="1"/>
  <c r="C1437" i="10" s="1"/>
  <c r="D1437" i="10"/>
  <c r="C1389" i="40" l="1"/>
  <c r="C1438" i="10" s="1"/>
  <c r="D1438" i="10"/>
  <c r="C1390" i="40" l="1"/>
  <c r="C1439" i="10" s="1"/>
  <c r="D1439" i="10"/>
  <c r="C1391" i="40" l="1"/>
  <c r="C1440" i="10" s="1"/>
  <c r="D1440" i="10"/>
  <c r="C1392" i="40" l="1"/>
  <c r="C1441" i="10" s="1"/>
  <c r="D1441" i="10"/>
  <c r="C1393" i="40" l="1"/>
  <c r="C1442" i="10" s="1"/>
  <c r="D1442" i="10"/>
  <c r="C1394" i="40" l="1"/>
  <c r="C1443" i="10" s="1"/>
  <c r="D1443" i="10"/>
  <c r="C1395" i="40" l="1"/>
  <c r="C1444" i="10" s="1"/>
  <c r="D1444" i="10"/>
  <c r="C1396" i="40" l="1"/>
  <c r="C1445" i="10" s="1"/>
  <c r="D1445" i="10"/>
  <c r="C1397" i="40" l="1"/>
  <c r="C1446" i="10" s="1"/>
  <c r="D1446" i="10"/>
  <c r="C1398" i="40" l="1"/>
  <c r="C1447" i="10" s="1"/>
  <c r="D1447" i="10"/>
  <c r="C1399" i="40" l="1"/>
  <c r="C1448" i="10" s="1"/>
  <c r="D1448" i="10"/>
  <c r="C1400" i="40" l="1"/>
  <c r="C1449" i="10" s="1"/>
  <c r="D1449" i="10"/>
  <c r="C1401" i="40" l="1"/>
  <c r="C1450" i="10" s="1"/>
  <c r="D1450" i="10"/>
  <c r="C1402" i="40" l="1"/>
  <c r="C1451" i="10" s="1"/>
  <c r="D1451" i="10"/>
  <c r="C1403" i="40" l="1"/>
  <c r="C1452" i="10" s="1"/>
  <c r="D1452" i="10"/>
  <c r="C1404" i="40" l="1"/>
  <c r="C1453" i="10" s="1"/>
  <c r="D1453" i="10"/>
  <c r="C1405" i="40" l="1"/>
  <c r="C1454" i="10" s="1"/>
  <c r="D1454" i="10"/>
  <c r="C1406" i="40" l="1"/>
  <c r="C1455" i="10" s="1"/>
  <c r="D1455" i="10"/>
  <c r="C1407" i="40" l="1"/>
  <c r="C1456" i="10" s="1"/>
  <c r="D1456" i="10"/>
  <c r="C1408" i="40" l="1"/>
  <c r="C1457" i="10" s="1"/>
  <c r="D1457" i="10"/>
  <c r="C1409" i="40" l="1"/>
  <c r="C1458" i="10" s="1"/>
  <c r="D1458" i="10"/>
  <c r="C1410" i="40" l="1"/>
  <c r="C1459" i="10" s="1"/>
  <c r="D1459" i="10"/>
  <c r="C1411" i="40" l="1"/>
  <c r="C1460" i="10" s="1"/>
  <c r="D1460" i="10"/>
  <c r="C1412" i="40" l="1"/>
  <c r="C1461" i="10" s="1"/>
  <c r="D1461" i="10"/>
  <c r="C1413" i="40" l="1"/>
  <c r="C1462" i="10" s="1"/>
  <c r="D1462" i="10"/>
  <c r="C1414" i="40" l="1"/>
  <c r="C1463" i="10" s="1"/>
  <c r="D1463" i="10"/>
  <c r="C1415" i="40" l="1"/>
  <c r="C1464" i="10" s="1"/>
  <c r="D1464" i="10"/>
  <c r="C1416" i="40" l="1"/>
  <c r="C1465" i="10" s="1"/>
  <c r="D1465" i="10"/>
  <c r="C1417" i="40" l="1"/>
  <c r="C1466" i="10" s="1"/>
  <c r="D1466" i="10"/>
  <c r="C1418" i="40" l="1"/>
  <c r="C1467" i="10" s="1"/>
  <c r="D1467" i="10"/>
  <c r="C1419" i="40" l="1"/>
  <c r="C1468" i="10" s="1"/>
  <c r="D1468" i="10"/>
  <c r="C1420" i="40" l="1"/>
  <c r="C1469" i="10" s="1"/>
  <c r="D1469" i="10"/>
  <c r="C1421" i="40" l="1"/>
  <c r="C1470" i="10" s="1"/>
  <c r="D1470" i="10"/>
  <c r="C1422" i="40" l="1"/>
  <c r="C1471" i="10" s="1"/>
  <c r="D1471" i="10"/>
  <c r="C1423" i="40" l="1"/>
  <c r="C1472" i="10" s="1"/>
  <c r="D1472" i="10"/>
  <c r="C1424" i="40" l="1"/>
  <c r="C1473" i="10" s="1"/>
  <c r="D1473" i="10"/>
  <c r="C1425" i="40" l="1"/>
  <c r="C1474" i="10" s="1"/>
  <c r="D1474" i="10"/>
  <c r="C1426" i="40" l="1"/>
  <c r="C1475" i="10" s="1"/>
  <c r="D1475" i="10"/>
  <c r="C1427" i="40" l="1"/>
  <c r="C1476" i="10" s="1"/>
  <c r="D1476" i="10"/>
  <c r="C1428" i="40" l="1"/>
  <c r="C1477" i="10" s="1"/>
  <c r="D1477" i="10"/>
  <c r="C1429" i="40" l="1"/>
  <c r="C1478" i="10" s="1"/>
  <c r="D1478" i="10"/>
  <c r="C1430" i="40" l="1"/>
  <c r="C1479" i="10" s="1"/>
  <c r="D1479" i="10"/>
  <c r="C1431" i="40" l="1"/>
  <c r="C1480" i="10" s="1"/>
  <c r="D1480" i="10"/>
  <c r="C1432" i="40" l="1"/>
  <c r="C1481" i="10" s="1"/>
  <c r="D1481" i="10"/>
  <c r="C1433" i="40" l="1"/>
  <c r="C1482" i="10" s="1"/>
  <c r="D1482" i="10"/>
  <c r="C1434" i="40" l="1"/>
  <c r="C1483" i="10" s="1"/>
  <c r="D1483" i="10"/>
  <c r="C1435" i="40" l="1"/>
  <c r="C1484" i="10" s="1"/>
  <c r="D1484" i="10"/>
  <c r="C1436" i="40" l="1"/>
  <c r="C1485" i="10" s="1"/>
  <c r="D1485" i="10"/>
  <c r="C1437" i="40" l="1"/>
  <c r="C1486" i="10" s="1"/>
  <c r="D1486" i="10"/>
  <c r="C1438" i="40" l="1"/>
  <c r="C1487" i="10" s="1"/>
  <c r="D1487" i="10"/>
  <c r="C1439" i="40" l="1"/>
  <c r="C1488" i="10" s="1"/>
  <c r="D1488" i="10"/>
  <c r="C1440" i="40" l="1"/>
  <c r="C1489" i="10" s="1"/>
  <c r="D1489" i="10"/>
  <c r="C1441" i="40" l="1"/>
  <c r="C1490" i="10" s="1"/>
  <c r="D1490" i="10"/>
  <c r="C1442" i="40" l="1"/>
  <c r="C1491" i="10" s="1"/>
  <c r="D1491" i="10"/>
  <c r="C1443" i="40" l="1"/>
  <c r="C1492" i="10" s="1"/>
  <c r="D1492" i="10"/>
  <c r="C1444" i="40" l="1"/>
  <c r="C1493" i="10" s="1"/>
  <c r="D1493" i="10"/>
  <c r="C1445" i="40" l="1"/>
  <c r="C1494" i="10" s="1"/>
  <c r="D1494" i="10"/>
  <c r="C1446" i="40" l="1"/>
  <c r="C1495" i="10" s="1"/>
  <c r="D1495" i="10"/>
  <c r="C1447" i="40" l="1"/>
  <c r="C1496" i="10" s="1"/>
  <c r="D1496" i="10"/>
  <c r="C1448" i="40" l="1"/>
  <c r="C1497" i="10" s="1"/>
  <c r="D1497" i="10"/>
  <c r="C1449" i="40" l="1"/>
  <c r="C1498" i="10" s="1"/>
  <c r="D1498" i="10"/>
  <c r="C1450" i="40" l="1"/>
  <c r="C1499" i="10" s="1"/>
  <c r="D1499" i="10"/>
  <c r="C1451" i="40" l="1"/>
  <c r="C1500" i="10" s="1"/>
  <c r="D1500" i="10"/>
  <c r="C1452" i="40" l="1"/>
  <c r="C1501" i="10" s="1"/>
  <c r="D1501" i="10"/>
  <c r="C1453" i="40" l="1"/>
  <c r="C1502" i="10" s="1"/>
  <c r="D1502" i="10"/>
  <c r="C1454" i="40" l="1"/>
  <c r="C1503" i="10" s="1"/>
  <c r="D1503" i="10"/>
  <c r="C1455" i="40" l="1"/>
  <c r="C1504" i="10" s="1"/>
  <c r="D1504" i="10"/>
  <c r="C1456" i="40" l="1"/>
  <c r="C1505" i="10" s="1"/>
  <c r="D1505" i="10"/>
  <c r="C1457" i="40" l="1"/>
  <c r="C1506" i="10" s="1"/>
  <c r="D1506" i="10"/>
  <c r="C1458" i="40" l="1"/>
  <c r="C1507" i="10" s="1"/>
  <c r="D1507" i="10"/>
  <c r="C1459" i="40" l="1"/>
  <c r="C1508" i="10" s="1"/>
  <c r="D1508" i="10"/>
  <c r="C1460" i="40" l="1"/>
  <c r="C1509" i="10" s="1"/>
  <c r="D1509" i="10"/>
  <c r="C1461" i="40" l="1"/>
  <c r="C1510" i="10" s="1"/>
  <c r="D1510" i="10"/>
  <c r="C1462" i="40" l="1"/>
  <c r="C1511" i="10" s="1"/>
  <c r="D1511" i="10"/>
  <c r="C1463" i="40" l="1"/>
  <c r="C1512" i="10" s="1"/>
  <c r="D1512" i="10"/>
  <c r="C1464" i="40" l="1"/>
  <c r="C1513" i="10" s="1"/>
  <c r="D1513" i="10"/>
  <c r="C1465" i="40" l="1"/>
  <c r="C1514" i="10" s="1"/>
  <c r="D1514" i="10"/>
  <c r="C1466" i="40" l="1"/>
  <c r="C1515" i="10" s="1"/>
  <c r="D1515" i="10"/>
  <c r="C1467" i="40" l="1"/>
  <c r="C1516" i="10" s="1"/>
  <c r="D1516" i="10"/>
  <c r="C1468" i="40" l="1"/>
  <c r="C1517" i="10" s="1"/>
  <c r="D1517" i="10"/>
  <c r="C1469" i="40" l="1"/>
  <c r="C1518" i="10" s="1"/>
  <c r="D1518" i="10"/>
  <c r="C1470" i="40" l="1"/>
  <c r="C1519" i="10" s="1"/>
  <c r="D1519" i="10"/>
  <c r="C1471" i="40" l="1"/>
  <c r="C1520" i="10" s="1"/>
  <c r="D1520" i="10"/>
  <c r="C1472" i="40" l="1"/>
  <c r="C1521" i="10" s="1"/>
  <c r="D1521" i="10"/>
  <c r="C1473" i="40" l="1"/>
  <c r="C1522" i="10" s="1"/>
  <c r="D1522" i="10"/>
  <c r="C1474" i="40" l="1"/>
  <c r="C1523" i="10" s="1"/>
  <c r="D1523" i="10"/>
  <c r="C1475" i="40" l="1"/>
  <c r="C1524" i="10" s="1"/>
  <c r="D1524" i="10"/>
  <c r="C1476" i="40" l="1"/>
  <c r="C1525" i="10" s="1"/>
  <c r="D1525" i="10"/>
  <c r="C1477" i="40" l="1"/>
  <c r="C1526" i="10" s="1"/>
  <c r="D1526" i="10"/>
  <c r="C1478" i="40" l="1"/>
  <c r="C1527" i="10" s="1"/>
  <c r="D1527" i="10"/>
  <c r="C1479" i="40" l="1"/>
  <c r="C1528" i="10" s="1"/>
  <c r="D1528" i="10"/>
  <c r="C1480" i="40" l="1"/>
  <c r="C1529" i="10" s="1"/>
  <c r="D1529" i="10"/>
  <c r="C1481" i="40" l="1"/>
  <c r="C1530" i="10" s="1"/>
  <c r="D1530" i="10"/>
  <c r="C1482" i="40" l="1"/>
  <c r="C1531" i="10" s="1"/>
  <c r="D1531" i="10"/>
  <c r="C1483" i="40" l="1"/>
  <c r="C1532" i="10" s="1"/>
  <c r="D1532" i="10"/>
  <c r="C1484" i="40" l="1"/>
  <c r="C1533" i="10" s="1"/>
  <c r="D1533" i="10"/>
  <c r="C1485" i="40" l="1"/>
  <c r="C1534" i="10" s="1"/>
  <c r="D1534" i="10"/>
  <c r="C1486" i="40" l="1"/>
  <c r="C1535" i="10" s="1"/>
  <c r="D1535" i="10"/>
  <c r="C1487" i="40" l="1"/>
  <c r="C1536" i="10" s="1"/>
  <c r="D1536" i="10"/>
  <c r="C1488" i="40" l="1"/>
  <c r="C1537" i="10" s="1"/>
  <c r="D1537" i="10"/>
  <c r="C1489" i="40" l="1"/>
  <c r="C1538" i="10" s="1"/>
  <c r="D1538" i="10"/>
  <c r="C1490" i="40" l="1"/>
  <c r="C1539" i="10" s="1"/>
  <c r="D1539" i="10"/>
  <c r="C1491" i="40" l="1"/>
  <c r="C1540" i="10" s="1"/>
  <c r="D1540" i="10"/>
  <c r="C1492" i="40" l="1"/>
  <c r="C1541" i="10" s="1"/>
  <c r="D1541" i="10"/>
  <c r="C1493" i="40" l="1"/>
  <c r="C1542" i="10" s="1"/>
  <c r="D1542" i="10"/>
  <c r="C1494" i="40" l="1"/>
  <c r="C1543" i="10" s="1"/>
  <c r="D1543" i="10"/>
  <c r="C1495" i="40" l="1"/>
  <c r="C1544" i="10" s="1"/>
  <c r="D1544" i="10"/>
  <c r="C1496" i="40" l="1"/>
  <c r="C1545" i="10" s="1"/>
  <c r="D1545" i="10"/>
  <c r="C1497" i="40" l="1"/>
  <c r="C1546" i="10" s="1"/>
  <c r="D1546" i="10"/>
  <c r="C1498" i="40" l="1"/>
  <c r="C1547" i="10" s="1"/>
  <c r="D1547" i="10"/>
  <c r="C1499" i="40" l="1"/>
  <c r="C1548" i="10" s="1"/>
  <c r="D1548" i="10"/>
  <c r="C1500" i="40" l="1"/>
  <c r="C1549" i="10" s="1"/>
  <c r="D1549" i="10"/>
  <c r="C1501" i="40" l="1"/>
  <c r="C1550" i="10" s="1"/>
  <c r="D1550" i="10"/>
  <c r="C1502" i="40" l="1"/>
  <c r="C1551" i="10" s="1"/>
  <c r="D1551" i="10"/>
  <c r="C1503" i="40" l="1"/>
  <c r="C1552" i="10" s="1"/>
  <c r="D1552" i="10"/>
  <c r="C1504" i="40" l="1"/>
  <c r="C1553" i="10" s="1"/>
  <c r="D1553" i="10"/>
  <c r="C1505" i="40" l="1"/>
  <c r="C1554" i="10" s="1"/>
  <c r="D1554" i="10"/>
  <c r="C1506" i="40" l="1"/>
  <c r="C1555" i="10" s="1"/>
  <c r="D1555" i="10"/>
  <c r="C1507" i="40" l="1"/>
  <c r="C1556" i="10" s="1"/>
  <c r="D1556" i="10"/>
  <c r="C1508" i="40" l="1"/>
  <c r="C1557" i="10" s="1"/>
  <c r="D1557" i="10"/>
  <c r="C1509" i="40" l="1"/>
  <c r="C1558" i="10" s="1"/>
  <c r="D1558" i="10"/>
  <c r="C1510" i="40" l="1"/>
  <c r="C1559" i="10" s="1"/>
  <c r="D1559" i="10"/>
  <c r="C1511" i="40" l="1"/>
  <c r="C1560" i="10" s="1"/>
  <c r="D1560" i="10"/>
  <c r="C1512" i="40" l="1"/>
  <c r="C1561" i="10" s="1"/>
  <c r="D1561" i="10"/>
  <c r="C1513" i="40" l="1"/>
  <c r="C1562" i="10" s="1"/>
  <c r="D1562" i="10"/>
  <c r="C1514" i="40" l="1"/>
  <c r="C1563" i="10" s="1"/>
  <c r="D1563" i="10"/>
  <c r="C1515" i="40" l="1"/>
  <c r="C1564" i="10" s="1"/>
  <c r="D1564" i="10"/>
  <c r="C1516" i="40" l="1"/>
  <c r="C1565" i="10" s="1"/>
  <c r="D1565" i="10"/>
  <c r="C1517" i="40" l="1"/>
  <c r="C1566" i="10" s="1"/>
  <c r="D1566" i="10"/>
  <c r="C1518" i="40" l="1"/>
  <c r="C1567" i="10" s="1"/>
  <c r="D1567" i="10"/>
  <c r="C1519" i="40" l="1"/>
  <c r="C1568" i="10" s="1"/>
  <c r="D1568" i="10"/>
  <c r="C1520" i="40" l="1"/>
  <c r="C1569" i="10" s="1"/>
  <c r="D1569" i="10"/>
  <c r="C1521" i="40" l="1"/>
  <c r="C1570" i="10" s="1"/>
  <c r="D1570" i="10"/>
  <c r="C1522" i="40" l="1"/>
  <c r="C1571" i="10" s="1"/>
  <c r="D1571" i="10"/>
  <c r="C1523" i="40" l="1"/>
  <c r="C1572" i="10" s="1"/>
  <c r="D1572" i="10"/>
  <c r="C1524" i="40" l="1"/>
  <c r="C1573" i="10" s="1"/>
  <c r="D1573" i="10"/>
  <c r="C1525" i="40" l="1"/>
  <c r="C1574" i="10" s="1"/>
  <c r="D1574" i="10"/>
  <c r="C1526" i="40" l="1"/>
  <c r="C1575" i="10" s="1"/>
  <c r="D1575" i="10"/>
  <c r="C1527" i="40" l="1"/>
  <c r="C1576" i="10" s="1"/>
  <c r="D1576" i="10"/>
  <c r="C1528" i="40" l="1"/>
  <c r="C1577" i="10" s="1"/>
  <c r="D1577" i="10"/>
  <c r="C1529" i="40" l="1"/>
  <c r="C1578" i="10" s="1"/>
  <c r="D1578" i="10"/>
  <c r="C1530" i="40" l="1"/>
  <c r="C1579" i="10" s="1"/>
  <c r="D1579" i="10"/>
  <c r="C1531" i="40" l="1"/>
  <c r="C1580" i="10" s="1"/>
  <c r="D1580" i="10"/>
  <c r="C1532" i="40" l="1"/>
  <c r="C1581" i="10" s="1"/>
  <c r="D1581" i="10"/>
  <c r="C1533" i="40" l="1"/>
  <c r="C1582" i="10" s="1"/>
  <c r="D1582" i="10"/>
  <c r="C1534" i="40" l="1"/>
  <c r="C1583" i="10" s="1"/>
  <c r="D1583" i="10"/>
  <c r="C1535" i="40" l="1"/>
  <c r="C1584" i="10" s="1"/>
  <c r="D1584" i="10"/>
  <c r="C1536" i="40" l="1"/>
  <c r="C1585" i="10" s="1"/>
  <c r="D1585" i="10"/>
  <c r="C1537" i="40" l="1"/>
  <c r="C1586" i="10" s="1"/>
  <c r="D1586" i="10"/>
  <c r="C1538" i="40" l="1"/>
  <c r="C1587" i="10" s="1"/>
  <c r="D1587" i="10"/>
  <c r="C1539" i="40" l="1"/>
  <c r="C1588" i="10" s="1"/>
  <c r="D1588" i="10"/>
  <c r="C1540" i="40" l="1"/>
  <c r="C1589" i="10" s="1"/>
  <c r="D1589" i="10"/>
  <c r="C1541" i="40" l="1"/>
  <c r="C1590" i="10" s="1"/>
  <c r="D1590" i="10"/>
  <c r="C1542" i="40" l="1"/>
  <c r="C1591" i="10" s="1"/>
  <c r="D1591" i="10"/>
  <c r="C1543" i="40" l="1"/>
  <c r="C1592" i="10" s="1"/>
  <c r="D1592" i="10"/>
  <c r="C1544" i="40" l="1"/>
  <c r="C1593" i="10" s="1"/>
  <c r="D1593" i="10"/>
  <c r="C1545" i="40" l="1"/>
  <c r="C1594" i="10" s="1"/>
  <c r="D1594" i="10"/>
  <c r="C1546" i="40" l="1"/>
  <c r="C1595" i="10" s="1"/>
  <c r="D1595" i="10"/>
  <c r="C1547" i="40" l="1"/>
  <c r="C1596" i="10" s="1"/>
  <c r="D1596" i="10"/>
  <c r="C1548" i="40" l="1"/>
  <c r="C1597" i="10" s="1"/>
  <c r="D1597" i="10"/>
  <c r="C1549" i="40" l="1"/>
  <c r="C1598" i="10" s="1"/>
  <c r="D1598" i="10"/>
  <c r="C1550" i="40" l="1"/>
  <c r="C1599" i="10" s="1"/>
  <c r="D1599" i="10"/>
  <c r="C1551" i="40" l="1"/>
  <c r="C1600" i="10" s="1"/>
  <c r="D1600" i="10"/>
  <c r="C1552" i="40" l="1"/>
  <c r="C1601" i="10" s="1"/>
  <c r="D1601" i="10"/>
  <c r="C1553" i="40" l="1"/>
  <c r="C1602" i="10" s="1"/>
  <c r="D1602" i="10"/>
  <c r="C1554" i="40" l="1"/>
  <c r="C1603" i="10" s="1"/>
  <c r="D1603" i="10"/>
  <c r="C1555" i="40" l="1"/>
  <c r="C1604" i="10" s="1"/>
  <c r="D1604" i="10"/>
  <c r="C1556" i="40" l="1"/>
  <c r="C1605" i="10" s="1"/>
  <c r="D1605" i="10"/>
  <c r="C1557" i="40" l="1"/>
  <c r="C1606" i="10" s="1"/>
  <c r="D1606" i="10"/>
  <c r="C1558" i="40" l="1"/>
  <c r="C1607" i="10" s="1"/>
  <c r="D1607" i="10"/>
  <c r="C1559" i="40" l="1"/>
  <c r="C1608" i="10" s="1"/>
  <c r="D1608" i="10"/>
  <c r="C1560" i="40" l="1"/>
  <c r="C1609" i="10" s="1"/>
  <c r="D1609" i="10"/>
  <c r="C1561" i="40" l="1"/>
  <c r="C1610" i="10" s="1"/>
  <c r="D1610" i="10"/>
  <c r="C1562" i="40" l="1"/>
  <c r="C1611" i="10" s="1"/>
  <c r="D1611" i="10"/>
  <c r="C1563" i="40" l="1"/>
  <c r="C1612" i="10" s="1"/>
  <c r="D1612" i="10"/>
  <c r="C1564" i="40" l="1"/>
  <c r="C1613" i="10" s="1"/>
  <c r="D1613" i="10"/>
  <c r="C1565" i="40" l="1"/>
  <c r="C1614" i="10" s="1"/>
  <c r="D1614" i="10"/>
  <c r="C1566" i="40" l="1"/>
  <c r="C1615" i="10" s="1"/>
  <c r="D1615" i="10"/>
  <c r="C1567" i="40" l="1"/>
  <c r="C1616" i="10" s="1"/>
  <c r="D1616" i="10"/>
  <c r="C1568" i="40" l="1"/>
  <c r="C1617" i="10" s="1"/>
  <c r="D1617" i="10"/>
  <c r="C1569" i="40" l="1"/>
  <c r="C1618" i="10" s="1"/>
  <c r="D1618" i="10"/>
  <c r="C1570" i="40" l="1"/>
  <c r="C1619" i="10" s="1"/>
  <c r="D1619" i="10"/>
  <c r="C1571" i="40" l="1"/>
  <c r="C1620" i="10" s="1"/>
  <c r="D1620" i="10"/>
  <c r="C1572" i="40" l="1"/>
  <c r="C1621" i="10" s="1"/>
  <c r="D1621" i="10"/>
  <c r="C1573" i="40" l="1"/>
  <c r="C1622" i="10" s="1"/>
  <c r="D1622" i="10"/>
  <c r="C1574" i="40" l="1"/>
  <c r="C1623" i="10" s="1"/>
  <c r="D1623" i="10"/>
  <c r="C1575" i="40" l="1"/>
  <c r="C1624" i="10" s="1"/>
  <c r="D1624" i="10"/>
  <c r="C1576" i="40" l="1"/>
  <c r="C1625" i="10" s="1"/>
  <c r="D1625" i="10"/>
  <c r="C1577" i="40" l="1"/>
  <c r="C1626" i="10" s="1"/>
  <c r="D1626" i="10"/>
  <c r="C1578" i="40" l="1"/>
  <c r="C1627" i="10" s="1"/>
  <c r="D1627" i="10"/>
  <c r="C1579" i="40" l="1"/>
  <c r="C1628" i="10" s="1"/>
  <c r="D1628" i="10"/>
  <c r="C1580" i="40" l="1"/>
  <c r="C1629" i="10" s="1"/>
  <c r="D1629" i="10"/>
  <c r="C1581" i="40" l="1"/>
  <c r="C1630" i="10" s="1"/>
  <c r="D1630" i="10"/>
  <c r="C1582" i="40" l="1"/>
  <c r="C1631" i="10" s="1"/>
  <c r="D1631" i="10"/>
  <c r="C1583" i="40" l="1"/>
  <c r="C1632" i="10" s="1"/>
  <c r="D1632" i="10"/>
  <c r="C1584" i="40" l="1"/>
  <c r="C1633" i="10" s="1"/>
  <c r="D1633" i="10"/>
  <c r="C1585" i="40" l="1"/>
  <c r="C1634" i="10" s="1"/>
  <c r="D1634" i="10"/>
  <c r="C1586" i="40" l="1"/>
  <c r="C1635" i="10" s="1"/>
  <c r="D1635" i="10"/>
  <c r="C1587" i="40" l="1"/>
  <c r="C1636" i="10" s="1"/>
  <c r="D1636" i="10"/>
  <c r="C1588" i="40" l="1"/>
  <c r="C1637" i="10" s="1"/>
  <c r="D1637" i="10"/>
  <c r="C1589" i="40" l="1"/>
  <c r="C1638" i="10" s="1"/>
  <c r="D1638" i="10"/>
  <c r="C1590" i="40" l="1"/>
  <c r="C1639" i="10" s="1"/>
  <c r="D1639" i="10"/>
  <c r="C1591" i="40" l="1"/>
  <c r="C1640" i="10" s="1"/>
  <c r="D1640" i="10"/>
  <c r="C1592" i="40" l="1"/>
  <c r="C1641" i="10" s="1"/>
  <c r="D1641" i="10"/>
  <c r="C1593" i="40" l="1"/>
  <c r="C1642" i="10" s="1"/>
  <c r="D1642" i="10"/>
  <c r="C1594" i="40" l="1"/>
  <c r="C1643" i="10" s="1"/>
  <c r="D1643" i="10"/>
  <c r="C1595" i="40" l="1"/>
  <c r="C1644" i="10" s="1"/>
  <c r="D1644" i="10"/>
  <c r="C1596" i="40" l="1"/>
  <c r="C1645" i="10" s="1"/>
  <c r="D1645" i="10"/>
  <c r="C1597" i="40" l="1"/>
  <c r="C1646" i="10" s="1"/>
  <c r="D1646" i="10"/>
  <c r="C1598" i="40" l="1"/>
  <c r="C1647" i="10" s="1"/>
  <c r="D1647" i="10"/>
  <c r="C1599" i="40" l="1"/>
  <c r="C1648" i="10" s="1"/>
  <c r="D1648" i="10"/>
  <c r="C1600" i="40" l="1"/>
  <c r="C1649" i="10" s="1"/>
  <c r="D1649" i="10"/>
  <c r="C1601" i="40" l="1"/>
  <c r="C1650" i="10" s="1"/>
  <c r="D1650" i="10"/>
  <c r="C1602" i="40" l="1"/>
  <c r="C1651" i="10" s="1"/>
  <c r="D1651" i="10"/>
  <c r="C1603" i="40" l="1"/>
  <c r="C1652" i="10" s="1"/>
  <c r="D1652" i="10"/>
  <c r="C1604" i="40" l="1"/>
  <c r="C1653" i="10" s="1"/>
  <c r="D1653" i="10"/>
  <c r="C1605" i="40" l="1"/>
  <c r="C1654" i="10" s="1"/>
  <c r="D1654" i="10"/>
  <c r="C1606" i="40" l="1"/>
  <c r="C1655" i="10" s="1"/>
  <c r="D1655" i="10"/>
  <c r="C1607" i="40" l="1"/>
  <c r="C1656" i="10" s="1"/>
  <c r="D1656" i="10"/>
  <c r="C1608" i="40" l="1"/>
  <c r="C1657" i="10" s="1"/>
  <c r="D1657" i="10"/>
  <c r="C1609" i="40" l="1"/>
  <c r="C1658" i="10" s="1"/>
  <c r="D1658" i="10"/>
  <c r="C1610" i="40" l="1"/>
  <c r="C1659" i="10" s="1"/>
  <c r="D1659" i="10"/>
  <c r="C1611" i="40" l="1"/>
  <c r="C1660" i="10" s="1"/>
  <c r="D1660" i="10"/>
  <c r="C1612" i="40" l="1"/>
  <c r="C1661" i="10" s="1"/>
  <c r="D1661" i="10"/>
  <c r="C1613" i="40" l="1"/>
  <c r="C1662" i="10" s="1"/>
  <c r="D1662" i="10"/>
  <c r="C1614" i="40" l="1"/>
  <c r="C1663" i="10" s="1"/>
  <c r="D1663" i="10"/>
  <c r="C1615" i="40" l="1"/>
  <c r="C1664" i="10" s="1"/>
  <c r="D1664" i="10"/>
  <c r="C1616" i="40" l="1"/>
  <c r="C1665" i="10" s="1"/>
  <c r="D1665" i="10"/>
  <c r="C1617" i="40" l="1"/>
  <c r="C1666" i="10" s="1"/>
  <c r="D1666" i="10"/>
  <c r="C1618" i="40" l="1"/>
  <c r="C1667" i="10" s="1"/>
  <c r="D1667" i="10"/>
  <c r="C1619" i="40" l="1"/>
  <c r="C1668" i="10" s="1"/>
  <c r="D1668" i="10"/>
  <c r="C1620" i="40" l="1"/>
  <c r="C1669" i="10" s="1"/>
  <c r="D1669" i="10"/>
  <c r="C1621" i="40" l="1"/>
  <c r="C1670" i="10" s="1"/>
  <c r="D1670" i="10"/>
  <c r="C1622" i="40" l="1"/>
  <c r="C1671" i="10" s="1"/>
  <c r="D1671" i="10"/>
  <c r="C1623" i="40" l="1"/>
  <c r="C1672" i="10" s="1"/>
  <c r="D1672" i="10"/>
  <c r="C1624" i="40" l="1"/>
  <c r="C1673" i="10" s="1"/>
  <c r="D1673" i="10"/>
  <c r="C1625" i="40" l="1"/>
  <c r="C1674" i="10" s="1"/>
  <c r="D1674" i="10"/>
  <c r="C1626" i="40" l="1"/>
  <c r="C1675" i="10" s="1"/>
  <c r="D1675" i="10"/>
  <c r="C1627" i="40" l="1"/>
  <c r="C1676" i="10" s="1"/>
  <c r="D1676" i="10"/>
  <c r="C1628" i="40" l="1"/>
  <c r="C1677" i="10" s="1"/>
  <c r="D1677" i="10"/>
  <c r="C1629" i="40" l="1"/>
  <c r="C1678" i="10" s="1"/>
  <c r="D1678" i="10"/>
  <c r="C1630" i="40" l="1"/>
  <c r="C1679" i="10" s="1"/>
  <c r="D1679" i="10"/>
  <c r="C1631" i="40" l="1"/>
  <c r="C1680" i="10" s="1"/>
  <c r="D1680" i="10"/>
  <c r="C1632" i="40" l="1"/>
  <c r="C1681" i="10" s="1"/>
  <c r="D1681" i="10"/>
  <c r="C1633" i="40" l="1"/>
  <c r="C1682" i="10" s="1"/>
  <c r="D1682" i="10"/>
  <c r="C1634" i="40" l="1"/>
  <c r="C1683" i="10" s="1"/>
  <c r="D1683" i="10"/>
  <c r="C1635" i="40" l="1"/>
  <c r="C1684" i="10" s="1"/>
  <c r="D1684" i="10"/>
  <c r="C1636" i="40" l="1"/>
  <c r="C1685" i="10" s="1"/>
  <c r="D1685" i="10"/>
  <c r="C1637" i="40" l="1"/>
  <c r="C1686" i="10" s="1"/>
  <c r="D1686" i="10"/>
  <c r="C1638" i="40" l="1"/>
  <c r="C1687" i="10" s="1"/>
  <c r="D1687" i="10"/>
  <c r="C1639" i="40" l="1"/>
  <c r="C1688" i="10" s="1"/>
  <c r="D1688" i="10"/>
  <c r="C1640" i="40" l="1"/>
  <c r="C1689" i="10" s="1"/>
  <c r="D1689" i="10"/>
  <c r="C1641" i="40" l="1"/>
  <c r="C1690" i="10" s="1"/>
  <c r="D1690" i="10"/>
  <c r="C1642" i="40" l="1"/>
  <c r="C1691" i="10" s="1"/>
  <c r="D1691" i="10"/>
  <c r="C1643" i="40" l="1"/>
  <c r="C1692" i="10" s="1"/>
  <c r="D1692" i="10"/>
  <c r="C1644" i="40" l="1"/>
  <c r="C1693" i="10" s="1"/>
  <c r="D1693" i="10"/>
  <c r="C1645" i="40" l="1"/>
  <c r="C1694" i="10" s="1"/>
  <c r="D1694" i="10"/>
  <c r="C1646" i="40" l="1"/>
  <c r="C1695" i="10" s="1"/>
  <c r="D1695" i="10"/>
  <c r="C1647" i="40" l="1"/>
  <c r="C1696" i="10" s="1"/>
  <c r="D1696" i="10"/>
  <c r="C1648" i="40" l="1"/>
  <c r="C1697" i="10" s="1"/>
  <c r="D1697" i="10"/>
  <c r="C1649" i="40" l="1"/>
  <c r="C1698" i="10" s="1"/>
  <c r="D1698" i="10"/>
  <c r="C1650" i="40" l="1"/>
  <c r="C1699" i="10" s="1"/>
  <c r="D1699" i="10"/>
  <c r="C1651" i="40" l="1"/>
  <c r="C1700" i="10" s="1"/>
  <c r="D1700" i="10"/>
  <c r="C1652" i="40" l="1"/>
  <c r="C1701" i="10" s="1"/>
  <c r="D1701" i="10"/>
  <c r="C1653" i="40" l="1"/>
  <c r="C1702" i="10" s="1"/>
  <c r="D1702" i="10"/>
  <c r="C1654" i="40" l="1"/>
  <c r="C1703" i="10" s="1"/>
  <c r="D1703" i="10"/>
  <c r="C1655" i="40" l="1"/>
  <c r="C1704" i="10" s="1"/>
  <c r="D1704" i="10"/>
  <c r="C1656" i="40" l="1"/>
  <c r="C1705" i="10" s="1"/>
  <c r="D1705" i="10"/>
  <c r="C1657" i="40" l="1"/>
  <c r="C1706" i="10" s="1"/>
  <c r="D1706" i="10"/>
  <c r="C1658" i="40" l="1"/>
  <c r="C1707" i="10" s="1"/>
  <c r="D1707" i="10"/>
  <c r="C1659" i="40" l="1"/>
  <c r="C1708" i="10" s="1"/>
  <c r="D1708" i="10"/>
  <c r="C1660" i="40" l="1"/>
  <c r="C1709" i="10" s="1"/>
  <c r="D1709" i="10"/>
  <c r="C1661" i="40" l="1"/>
  <c r="C1710" i="10" s="1"/>
  <c r="D1710" i="10"/>
  <c r="C1662" i="40" l="1"/>
  <c r="C1711" i="10" s="1"/>
  <c r="D1711" i="10"/>
  <c r="C1663" i="40" l="1"/>
  <c r="C1712" i="10" s="1"/>
  <c r="D1712" i="10"/>
  <c r="C1664" i="40" l="1"/>
  <c r="C1713" i="10" s="1"/>
  <c r="D1713" i="10"/>
  <c r="C1665" i="40" l="1"/>
  <c r="C1714" i="10" s="1"/>
  <c r="D1714" i="10"/>
  <c r="C1666" i="40" l="1"/>
  <c r="C1715" i="10" s="1"/>
  <c r="D1715" i="10"/>
  <c r="C1667" i="40" l="1"/>
  <c r="C1716" i="10" s="1"/>
  <c r="D1716" i="10"/>
  <c r="C1668" i="40" l="1"/>
  <c r="C1717" i="10" s="1"/>
  <c r="D1717" i="10"/>
  <c r="C1669" i="40" l="1"/>
  <c r="C1718" i="10" s="1"/>
  <c r="D1718" i="10"/>
  <c r="C1670" i="40" l="1"/>
  <c r="C1719" i="10" s="1"/>
  <c r="D1719" i="10"/>
  <c r="C1671" i="40" l="1"/>
  <c r="C1720" i="10" s="1"/>
  <c r="D1720" i="10"/>
  <c r="C1672" i="40" l="1"/>
  <c r="C1721" i="10" s="1"/>
  <c r="D1721" i="10"/>
  <c r="C1673" i="40" l="1"/>
  <c r="C1722" i="10" s="1"/>
  <c r="D1722" i="10"/>
  <c r="C1674" i="40" l="1"/>
  <c r="C1723" i="10" s="1"/>
  <c r="D1723" i="10"/>
  <c r="C1675" i="40" l="1"/>
  <c r="C1724" i="10" s="1"/>
  <c r="D1724" i="10"/>
  <c r="C1676" i="40" l="1"/>
  <c r="C1725" i="10" s="1"/>
  <c r="D1725" i="10"/>
  <c r="C1677" i="40" l="1"/>
  <c r="C1726" i="10" s="1"/>
  <c r="D1726" i="10"/>
  <c r="C1678" i="40" l="1"/>
  <c r="C1727" i="10" s="1"/>
  <c r="D1727" i="10"/>
  <c r="C1679" i="40" l="1"/>
  <c r="C1728" i="10" s="1"/>
  <c r="D1728" i="10"/>
  <c r="C1680" i="40" l="1"/>
  <c r="C1729" i="10" s="1"/>
  <c r="D1729" i="10"/>
  <c r="C1681" i="40" l="1"/>
  <c r="C1730" i="10" s="1"/>
  <c r="D1730" i="10"/>
  <c r="C1682" i="40" l="1"/>
  <c r="C1731" i="10" s="1"/>
  <c r="D1731" i="10"/>
  <c r="C1683" i="40" l="1"/>
  <c r="C1732" i="10" s="1"/>
  <c r="D1732" i="10"/>
  <c r="C1684" i="40" l="1"/>
  <c r="C1733" i="10" s="1"/>
  <c r="D1733" i="10"/>
  <c r="C1685" i="40" l="1"/>
  <c r="C1734" i="10" s="1"/>
  <c r="D1734" i="10"/>
  <c r="C1686" i="40" l="1"/>
  <c r="C1735" i="10" s="1"/>
  <c r="D1735" i="10"/>
  <c r="C1687" i="40" l="1"/>
  <c r="C1736" i="10" s="1"/>
  <c r="D1736" i="10"/>
  <c r="C1688" i="40" l="1"/>
  <c r="C1737" i="10" s="1"/>
  <c r="D1737" i="10"/>
  <c r="C1689" i="40" l="1"/>
  <c r="C1738" i="10" s="1"/>
  <c r="D1738" i="10"/>
  <c r="C1690" i="40" l="1"/>
  <c r="C1739" i="10" s="1"/>
  <c r="D1739" i="10"/>
  <c r="C1691" i="40" l="1"/>
  <c r="C1740" i="10" s="1"/>
  <c r="D1740" i="10"/>
  <c r="C1692" i="40" l="1"/>
  <c r="C1741" i="10" s="1"/>
  <c r="D1741" i="10"/>
  <c r="C1693" i="40" l="1"/>
  <c r="C1742" i="10" s="1"/>
  <c r="D1742" i="10"/>
  <c r="C1694" i="40" l="1"/>
  <c r="C1743" i="10" s="1"/>
  <c r="D1743" i="10"/>
  <c r="C1695" i="40" l="1"/>
  <c r="C1744" i="10" s="1"/>
  <c r="D1744" i="10"/>
  <c r="C1696" i="40" l="1"/>
  <c r="C1745" i="10" s="1"/>
  <c r="D1745" i="10"/>
  <c r="C1697" i="40" l="1"/>
  <c r="C1746" i="10" s="1"/>
  <c r="D1746" i="10"/>
  <c r="C1698" i="40" l="1"/>
  <c r="C1747" i="10" s="1"/>
  <c r="D1747" i="10"/>
  <c r="C1699" i="40" l="1"/>
  <c r="C1748" i="10" s="1"/>
  <c r="D1748" i="10"/>
  <c r="C1700" i="40" l="1"/>
  <c r="C1749" i="10" s="1"/>
  <c r="D1749" i="10"/>
  <c r="C1701" i="40" l="1"/>
  <c r="C1750" i="10" s="1"/>
  <c r="D1750" i="10"/>
  <c r="C1702" i="40" l="1"/>
  <c r="C1751" i="10" s="1"/>
  <c r="D1751" i="10"/>
  <c r="C1703" i="40" l="1"/>
  <c r="C1752" i="10" s="1"/>
  <c r="D1752" i="10"/>
  <c r="C1704" i="40" l="1"/>
  <c r="C1753" i="10" s="1"/>
  <c r="D1753" i="10"/>
  <c r="C1705" i="40" l="1"/>
  <c r="C1754" i="10" s="1"/>
  <c r="D1754" i="10"/>
  <c r="C1706" i="40" l="1"/>
  <c r="C1755" i="10" s="1"/>
  <c r="D1755" i="10"/>
  <c r="C1707" i="40" l="1"/>
  <c r="C1756" i="10" s="1"/>
  <c r="D1756" i="10"/>
  <c r="C1708" i="40" l="1"/>
  <c r="C1757" i="10" s="1"/>
  <c r="D1757" i="10"/>
  <c r="C1709" i="40" l="1"/>
  <c r="C1758" i="10" s="1"/>
  <c r="D1758" i="10"/>
  <c r="C1710" i="40" l="1"/>
  <c r="C1759" i="10" s="1"/>
  <c r="D1759" i="10"/>
  <c r="C1711" i="40" l="1"/>
  <c r="C1760" i="10" s="1"/>
  <c r="D1760" i="10"/>
  <c r="C1712" i="40" l="1"/>
  <c r="C1761" i="10" s="1"/>
  <c r="D1761" i="10"/>
  <c r="C1713" i="40" l="1"/>
  <c r="C1762" i="10" s="1"/>
  <c r="D1762" i="10"/>
  <c r="C1714" i="40" l="1"/>
  <c r="C1763" i="10" s="1"/>
  <c r="D1763" i="10"/>
  <c r="C1715" i="40" l="1"/>
  <c r="C1764" i="10" s="1"/>
  <c r="D1764" i="10"/>
  <c r="C1716" i="40" l="1"/>
  <c r="C1765" i="10" s="1"/>
  <c r="D1765" i="10"/>
  <c r="C1717" i="40" l="1"/>
  <c r="C1766" i="10" s="1"/>
  <c r="D1766" i="10"/>
  <c r="C1718" i="40" l="1"/>
  <c r="C1767" i="10" s="1"/>
  <c r="D1767" i="10"/>
  <c r="C1719" i="40" l="1"/>
  <c r="C1768" i="10" s="1"/>
  <c r="D1768" i="10"/>
  <c r="C1720" i="40" l="1"/>
  <c r="C1769" i="10" s="1"/>
  <c r="D1769" i="10"/>
  <c r="C1721" i="40" l="1"/>
  <c r="C1770" i="10" s="1"/>
  <c r="D1770" i="10"/>
  <c r="C1722" i="40" l="1"/>
  <c r="C1771" i="10" s="1"/>
  <c r="D1771" i="10"/>
  <c r="C1723" i="40" l="1"/>
  <c r="C1772" i="10" s="1"/>
  <c r="D1772" i="10"/>
  <c r="C1724" i="40" l="1"/>
  <c r="C1773" i="10" s="1"/>
  <c r="D1773" i="10"/>
  <c r="C1725" i="40" l="1"/>
  <c r="C1774" i="10" s="1"/>
  <c r="D1774" i="10"/>
  <c r="C1726" i="40" l="1"/>
  <c r="C1775" i="10" s="1"/>
  <c r="D1775" i="10"/>
  <c r="C1727" i="40" l="1"/>
  <c r="C1776" i="10" s="1"/>
  <c r="D1776" i="10"/>
  <c r="C1728" i="40" l="1"/>
  <c r="C1777" i="10" s="1"/>
  <c r="D1777" i="10"/>
  <c r="C1729" i="40" l="1"/>
  <c r="C1778" i="10" s="1"/>
  <c r="D1778" i="10"/>
  <c r="C1730" i="40" l="1"/>
  <c r="C1779" i="10" s="1"/>
  <c r="D1779" i="10"/>
  <c r="C1731" i="40" l="1"/>
  <c r="C1780" i="10" s="1"/>
  <c r="D1780" i="10"/>
  <c r="C1732" i="40" l="1"/>
  <c r="C1781" i="10" s="1"/>
  <c r="D1781" i="10"/>
  <c r="C1733" i="40" l="1"/>
  <c r="C1782" i="10" s="1"/>
  <c r="D1782" i="10"/>
  <c r="C1734" i="40" l="1"/>
  <c r="C1783" i="10" s="1"/>
  <c r="D1783" i="10"/>
  <c r="C1735" i="40" l="1"/>
  <c r="C1784" i="10" s="1"/>
  <c r="D1784" i="10"/>
  <c r="C1736" i="40" l="1"/>
  <c r="C1785" i="10" s="1"/>
  <c r="D1785" i="10"/>
  <c r="C1737" i="40" l="1"/>
  <c r="C1786" i="10" s="1"/>
  <c r="D1786" i="10"/>
  <c r="C1738" i="40" l="1"/>
  <c r="C1787" i="10" s="1"/>
  <c r="D1787" i="10"/>
  <c r="C1739" i="40" l="1"/>
  <c r="C1788" i="10" s="1"/>
  <c r="D1788" i="10"/>
  <c r="C1740" i="40" l="1"/>
  <c r="C1789" i="10" s="1"/>
  <c r="D1789" i="10"/>
  <c r="C1741" i="40" l="1"/>
  <c r="C1790" i="10" s="1"/>
  <c r="D1790" i="10"/>
  <c r="C1742" i="40" l="1"/>
  <c r="C1791" i="10" s="1"/>
  <c r="D1791" i="10"/>
  <c r="C1743" i="40" l="1"/>
  <c r="C1792" i="10" s="1"/>
  <c r="D1792" i="10"/>
  <c r="C1744" i="40" l="1"/>
  <c r="C1793" i="10" s="1"/>
  <c r="D1793" i="10"/>
  <c r="C1745" i="40" l="1"/>
  <c r="C1794" i="10" s="1"/>
  <c r="D1794" i="10"/>
  <c r="C1746" i="40" l="1"/>
  <c r="C1795" i="10" s="1"/>
  <c r="D1795" i="10"/>
  <c r="C1747" i="40" l="1"/>
  <c r="C1796" i="10" s="1"/>
  <c r="D1796" i="10"/>
  <c r="C1748" i="40" l="1"/>
  <c r="C1797" i="10" s="1"/>
  <c r="D1797" i="10"/>
  <c r="C1749" i="40" l="1"/>
  <c r="C1798" i="10" s="1"/>
  <c r="D1798" i="10"/>
  <c r="C1750" i="40" l="1"/>
  <c r="C1799" i="10" s="1"/>
  <c r="D1799" i="10"/>
  <c r="C1751" i="40" l="1"/>
  <c r="C1800" i="10" s="1"/>
  <c r="D1800" i="10"/>
  <c r="C1752" i="40" l="1"/>
  <c r="C1801" i="10" s="1"/>
  <c r="D1801" i="10"/>
  <c r="C1753" i="40" l="1"/>
  <c r="C1802" i="10" s="1"/>
  <c r="D1802" i="10"/>
  <c r="C1754" i="40" l="1"/>
  <c r="C1803" i="10" s="1"/>
  <c r="D1803" i="10"/>
  <c r="C1755" i="40" l="1"/>
  <c r="C1804" i="10" s="1"/>
  <c r="D1804" i="10"/>
  <c r="C1756" i="40" l="1"/>
  <c r="C1805" i="10" s="1"/>
  <c r="D1805" i="10"/>
  <c r="C1757" i="40" l="1"/>
  <c r="C1806" i="10" s="1"/>
  <c r="D1806" i="10"/>
  <c r="C1758" i="40" l="1"/>
  <c r="C1807" i="10" s="1"/>
  <c r="D1807" i="10"/>
  <c r="C1759" i="40" l="1"/>
  <c r="C1808" i="10" s="1"/>
  <c r="D1808" i="10"/>
  <c r="C1760" i="40" l="1"/>
  <c r="C1809" i="10" s="1"/>
  <c r="D1809" i="10"/>
  <c r="C1761" i="40" l="1"/>
  <c r="C1810" i="10" s="1"/>
  <c r="D1810" i="10"/>
  <c r="C1762" i="40" l="1"/>
  <c r="C1811" i="10" s="1"/>
  <c r="D1811" i="10"/>
  <c r="C1763" i="40" l="1"/>
  <c r="C1812" i="10" s="1"/>
  <c r="D1812" i="10"/>
  <c r="C1764" i="40" l="1"/>
  <c r="C1813" i="10" s="1"/>
  <c r="D1813" i="10"/>
  <c r="C1765" i="40" l="1"/>
  <c r="C1814" i="10" s="1"/>
  <c r="D1814" i="10"/>
  <c r="C1766" i="40" l="1"/>
  <c r="C1815" i="10" s="1"/>
  <c r="D1815" i="10"/>
  <c r="C1767" i="40" l="1"/>
  <c r="C1816" i="10" s="1"/>
  <c r="D1816" i="10"/>
  <c r="C1768" i="40" l="1"/>
  <c r="C1817" i="10" s="1"/>
  <c r="D1817" i="10"/>
  <c r="C1769" i="40" l="1"/>
  <c r="C1818" i="10" s="1"/>
  <c r="D1818" i="10"/>
  <c r="C1770" i="40" l="1"/>
  <c r="C1819" i="10" s="1"/>
  <c r="D1819" i="10"/>
  <c r="C1771" i="40" l="1"/>
  <c r="C1820" i="10" s="1"/>
  <c r="D1820" i="10"/>
  <c r="C1772" i="40" l="1"/>
  <c r="C1821" i="10" s="1"/>
  <c r="D1821" i="10"/>
  <c r="C1773" i="40" l="1"/>
  <c r="C1822" i="10" s="1"/>
  <c r="D1822" i="10"/>
  <c r="C1774" i="40" l="1"/>
  <c r="C1823" i="10" s="1"/>
  <c r="D1823" i="10"/>
  <c r="C1775" i="40" l="1"/>
  <c r="C1824" i="10" s="1"/>
  <c r="D1824" i="10"/>
  <c r="C1776" i="40" l="1"/>
  <c r="C1825" i="10" s="1"/>
  <c r="D1825" i="10"/>
  <c r="C1777" i="40" l="1"/>
  <c r="C1826" i="10" s="1"/>
  <c r="D1826" i="10"/>
  <c r="C1778" i="40" l="1"/>
  <c r="C1827" i="10" s="1"/>
  <c r="D1827" i="10"/>
  <c r="C1779" i="40" l="1"/>
  <c r="C1828" i="10" s="1"/>
  <c r="D1828" i="10"/>
  <c r="C1780" i="40" l="1"/>
  <c r="C1829" i="10" s="1"/>
  <c r="D1829" i="10"/>
  <c r="C1781" i="40" l="1"/>
  <c r="C1830" i="10" s="1"/>
  <c r="D1830" i="10"/>
  <c r="C1782" i="40" l="1"/>
  <c r="C1831" i="10" s="1"/>
  <c r="D1831" i="10"/>
  <c r="C1783" i="40" l="1"/>
  <c r="C1832" i="10" s="1"/>
  <c r="D1832" i="10"/>
  <c r="C1784" i="40" l="1"/>
  <c r="C1833" i="10" s="1"/>
  <c r="D1833" i="10"/>
  <c r="C1785" i="40" l="1"/>
  <c r="C1834" i="10" s="1"/>
  <c r="D1834" i="10"/>
  <c r="C1786" i="40" l="1"/>
  <c r="C1835" i="10" s="1"/>
  <c r="D1835" i="10"/>
  <c r="C1787" i="40" l="1"/>
  <c r="C1836" i="10" s="1"/>
  <c r="D1836" i="10"/>
  <c r="C1788" i="40" l="1"/>
  <c r="C1837" i="10" s="1"/>
  <c r="D1837" i="10"/>
  <c r="C1789" i="40" l="1"/>
  <c r="C1838" i="10" s="1"/>
  <c r="D1838" i="10"/>
  <c r="C1790" i="40" l="1"/>
  <c r="C1839" i="10" s="1"/>
  <c r="D1839" i="10"/>
  <c r="C1791" i="40" l="1"/>
  <c r="C1840" i="10" s="1"/>
  <c r="D1840" i="10"/>
  <c r="C1792" i="40" l="1"/>
  <c r="C1841" i="10" s="1"/>
  <c r="D1841" i="10"/>
  <c r="C1793" i="40" l="1"/>
  <c r="C1842" i="10" s="1"/>
  <c r="D1842" i="10"/>
  <c r="C1794" i="40" l="1"/>
  <c r="C1843" i="10" s="1"/>
  <c r="D1843" i="10"/>
  <c r="C1795" i="40" l="1"/>
  <c r="C1844" i="10" s="1"/>
  <c r="D1844" i="10"/>
  <c r="C1796" i="40" l="1"/>
  <c r="C1845" i="10" s="1"/>
  <c r="D1845" i="10"/>
  <c r="C1797" i="40" l="1"/>
  <c r="C1846" i="10" s="1"/>
  <c r="D1846" i="10"/>
  <c r="C1798" i="40" l="1"/>
  <c r="C1847" i="10" s="1"/>
  <c r="D1847" i="10"/>
  <c r="C1799" i="40" l="1"/>
  <c r="C1848" i="10" s="1"/>
  <c r="D1848" i="10"/>
  <c r="C1800" i="40" l="1"/>
  <c r="C1849" i="10" s="1"/>
  <c r="D1849" i="10"/>
  <c r="C1801" i="40" l="1"/>
  <c r="C1850" i="10" s="1"/>
  <c r="D1850" i="10"/>
  <c r="C1802" i="40" l="1"/>
  <c r="C1851" i="10" s="1"/>
  <c r="D1851" i="10"/>
  <c r="C1803" i="40" l="1"/>
  <c r="C1852" i="10" s="1"/>
  <c r="D1852" i="10"/>
  <c r="C1804" i="40" l="1"/>
  <c r="C1853" i="10" s="1"/>
  <c r="D1853" i="10"/>
  <c r="C1805" i="40" l="1"/>
  <c r="C1854" i="10" s="1"/>
  <c r="D1854" i="10"/>
  <c r="C1806" i="40" l="1"/>
  <c r="C1855" i="10" s="1"/>
  <c r="D1855" i="10"/>
  <c r="C1807" i="40" l="1"/>
  <c r="C1856" i="10" s="1"/>
  <c r="D1856" i="10"/>
  <c r="C1808" i="40" l="1"/>
  <c r="C1857" i="10" s="1"/>
  <c r="D1857" i="10"/>
  <c r="C1809" i="40" l="1"/>
  <c r="C1858" i="10" s="1"/>
  <c r="D1858" i="10"/>
  <c r="C1810" i="40" l="1"/>
  <c r="C1859" i="10" s="1"/>
  <c r="D1859" i="10"/>
  <c r="C1811" i="40" l="1"/>
  <c r="C1860" i="10" s="1"/>
  <c r="D1860" i="10"/>
  <c r="C1812" i="40" l="1"/>
  <c r="C1861" i="10" s="1"/>
  <c r="D1861" i="10"/>
  <c r="C1813" i="40" l="1"/>
  <c r="C1862" i="10" s="1"/>
  <c r="D1862" i="10"/>
  <c r="C1814" i="40" l="1"/>
  <c r="C1863" i="10" s="1"/>
  <c r="D1863" i="10"/>
  <c r="C1815" i="40" l="1"/>
  <c r="C1864" i="10" s="1"/>
  <c r="D1864" i="10"/>
  <c r="C1816" i="40" l="1"/>
  <c r="C1865" i="10" s="1"/>
  <c r="D1865" i="10"/>
  <c r="C1817" i="40" l="1"/>
  <c r="C1866" i="10" s="1"/>
  <c r="D1866" i="10"/>
  <c r="C1818" i="40" l="1"/>
  <c r="C1867" i="10" s="1"/>
  <c r="D1867" i="10"/>
  <c r="C1819" i="40" l="1"/>
  <c r="C1868" i="10" s="1"/>
  <c r="D1868" i="10"/>
  <c r="C1820" i="40" l="1"/>
  <c r="C1869" i="10" s="1"/>
  <c r="D1869" i="10"/>
  <c r="C1821" i="40" l="1"/>
  <c r="C1870" i="10" s="1"/>
  <c r="D1870" i="10"/>
  <c r="C1822" i="40" l="1"/>
  <c r="C1871" i="10" s="1"/>
  <c r="D1871" i="10"/>
  <c r="C1823" i="40" l="1"/>
  <c r="C1872" i="10" s="1"/>
  <c r="D1872" i="10"/>
  <c r="C1824" i="40" l="1"/>
  <c r="C1873" i="10" s="1"/>
  <c r="D1873" i="10"/>
  <c r="C1825" i="40" l="1"/>
  <c r="C1874" i="10" s="1"/>
  <c r="D1874" i="10"/>
  <c r="C1826" i="40" l="1"/>
  <c r="C1875" i="10" s="1"/>
  <c r="D1875" i="10"/>
  <c r="C1827" i="40" l="1"/>
  <c r="C1876" i="10" s="1"/>
  <c r="D1876" i="10"/>
  <c r="C1828" i="40" l="1"/>
  <c r="C1877" i="10" s="1"/>
  <c r="D1877" i="10"/>
  <c r="C1829" i="40" l="1"/>
  <c r="C1878" i="10" s="1"/>
  <c r="D1878" i="10"/>
  <c r="C1830" i="40" l="1"/>
  <c r="C1879" i="10" s="1"/>
  <c r="D1879" i="10"/>
  <c r="C1831" i="40" l="1"/>
  <c r="C1880" i="10" s="1"/>
  <c r="D1880" i="10"/>
  <c r="C1832" i="40" l="1"/>
  <c r="C1881" i="10" s="1"/>
  <c r="D1881" i="10"/>
  <c r="C1833" i="40" l="1"/>
  <c r="C1882" i="10" s="1"/>
  <c r="D1882" i="10"/>
  <c r="C1834" i="40" l="1"/>
  <c r="C1883" i="10" s="1"/>
  <c r="D1883" i="10"/>
  <c r="C1835" i="40" l="1"/>
  <c r="C1884" i="10" s="1"/>
  <c r="D1884" i="10"/>
  <c r="C1836" i="40" l="1"/>
  <c r="C1885" i="10" s="1"/>
  <c r="D1885" i="10"/>
  <c r="C1837" i="40" l="1"/>
  <c r="C1886" i="10" s="1"/>
  <c r="D1886" i="10"/>
  <c r="C1838" i="40" l="1"/>
  <c r="C1887" i="10" s="1"/>
  <c r="D1887" i="10"/>
  <c r="C1839" i="40" l="1"/>
  <c r="C1888" i="10" s="1"/>
  <c r="D1888" i="10"/>
  <c r="C1840" i="40" l="1"/>
  <c r="C1889" i="10" s="1"/>
  <c r="D1889" i="10"/>
  <c r="C1841" i="40" l="1"/>
  <c r="C1890" i="10" s="1"/>
  <c r="D1890" i="10"/>
  <c r="C1842" i="40" l="1"/>
  <c r="C1891" i="10" s="1"/>
  <c r="D1891" i="10"/>
  <c r="C1843" i="40" l="1"/>
  <c r="C1892" i="10" s="1"/>
  <c r="D1892" i="10"/>
  <c r="C1844" i="40" l="1"/>
  <c r="C1893" i="10" s="1"/>
  <c r="D1893" i="10"/>
  <c r="C1845" i="40" l="1"/>
  <c r="C1894" i="10" s="1"/>
  <c r="D1894" i="10"/>
  <c r="C1846" i="40" l="1"/>
  <c r="C1895" i="10" s="1"/>
  <c r="D1895" i="10"/>
  <c r="C1847" i="40" l="1"/>
  <c r="C1896" i="10" s="1"/>
  <c r="D1896" i="10"/>
  <c r="C1848" i="40" l="1"/>
  <c r="C1897" i="10" s="1"/>
  <c r="D1897" i="10"/>
  <c r="C1849" i="40" l="1"/>
  <c r="C1898" i="10" s="1"/>
  <c r="D1898" i="10"/>
  <c r="C1850" i="40" l="1"/>
  <c r="C1899" i="10" s="1"/>
  <c r="D1899" i="10"/>
  <c r="C1851" i="40" l="1"/>
  <c r="C1900" i="10" s="1"/>
  <c r="D1900" i="10"/>
  <c r="C1852" i="40" l="1"/>
  <c r="C1901" i="10" s="1"/>
  <c r="D1901" i="10"/>
  <c r="C1853" i="40" l="1"/>
  <c r="C1902" i="10" s="1"/>
  <c r="D1902" i="10"/>
  <c r="C1854" i="40" l="1"/>
  <c r="C1903" i="10" s="1"/>
  <c r="D1903" i="10"/>
  <c r="C1855" i="40" l="1"/>
  <c r="C1904" i="10" s="1"/>
  <c r="D1904" i="10"/>
  <c r="C1856" i="40" l="1"/>
  <c r="C1905" i="10" s="1"/>
  <c r="D1905" i="10"/>
  <c r="C1857" i="40" l="1"/>
  <c r="C1906" i="10" s="1"/>
  <c r="D1906" i="10"/>
  <c r="C1858" i="40" l="1"/>
  <c r="C1907" i="10" s="1"/>
  <c r="D1907" i="10"/>
  <c r="C1859" i="40" l="1"/>
  <c r="C1908" i="10" s="1"/>
  <c r="D1908" i="10"/>
  <c r="C1860" i="40" l="1"/>
  <c r="C1909" i="10" s="1"/>
  <c r="D1909" i="10"/>
  <c r="C1861" i="40" l="1"/>
  <c r="C1910" i="10" s="1"/>
  <c r="D1910" i="10"/>
  <c r="C1862" i="40" l="1"/>
  <c r="C1911" i="10" s="1"/>
  <c r="D1911" i="10"/>
  <c r="C1863" i="40" l="1"/>
  <c r="C1912" i="10" s="1"/>
  <c r="D1912" i="10"/>
  <c r="C1864" i="40" l="1"/>
  <c r="C1913" i="10" s="1"/>
  <c r="D1913" i="10"/>
  <c r="C1865" i="40" l="1"/>
  <c r="C1914" i="10" s="1"/>
  <c r="D1914" i="10"/>
  <c r="C1866" i="40" l="1"/>
  <c r="C1915" i="10" s="1"/>
  <c r="D1915" i="10"/>
  <c r="C1867" i="40" l="1"/>
  <c r="C1916" i="10" s="1"/>
  <c r="D1916" i="10"/>
  <c r="C1868" i="40" l="1"/>
  <c r="C1917" i="10" s="1"/>
  <c r="D1917" i="10"/>
  <c r="C1869" i="40" l="1"/>
  <c r="C1918" i="10" s="1"/>
  <c r="D1918" i="10"/>
  <c r="C1870" i="40" l="1"/>
  <c r="C1919" i="10" s="1"/>
  <c r="D1919" i="10"/>
  <c r="C1871" i="40" l="1"/>
  <c r="C1920" i="10" s="1"/>
  <c r="D1920" i="10"/>
  <c r="C1872" i="40" l="1"/>
  <c r="C1921" i="10" s="1"/>
  <c r="D1921" i="10"/>
  <c r="C1873" i="40" l="1"/>
  <c r="C1922" i="10" s="1"/>
  <c r="D1922" i="10"/>
  <c r="C1874" i="40" l="1"/>
  <c r="C1923" i="10" s="1"/>
  <c r="D1923" i="10"/>
  <c r="C1875" i="40" l="1"/>
  <c r="C1924" i="10" s="1"/>
  <c r="D1924" i="10"/>
  <c r="C1876" i="40" l="1"/>
  <c r="C1925" i="10" s="1"/>
  <c r="D1925" i="10"/>
  <c r="C1877" i="40" l="1"/>
  <c r="C1926" i="10" s="1"/>
  <c r="D1926" i="10"/>
  <c r="C1878" i="40" l="1"/>
  <c r="C1927" i="10" s="1"/>
  <c r="D1927" i="10"/>
  <c r="C1879" i="40" l="1"/>
  <c r="C1928" i="10" s="1"/>
  <c r="D1928" i="10"/>
  <c r="C1880" i="40" l="1"/>
  <c r="C1929" i="10" s="1"/>
  <c r="D1929" i="10"/>
  <c r="C1881" i="40" l="1"/>
  <c r="C1930" i="10" s="1"/>
  <c r="D1930" i="10"/>
  <c r="C1882" i="40" l="1"/>
  <c r="C1931" i="10" s="1"/>
  <c r="D1931" i="10"/>
  <c r="C1883" i="40" l="1"/>
  <c r="C1932" i="10" s="1"/>
  <c r="D1932" i="10"/>
  <c r="C1884" i="40" l="1"/>
  <c r="C1933" i="10" s="1"/>
  <c r="D1933" i="10"/>
  <c r="C1885" i="40" l="1"/>
  <c r="C1934" i="10" s="1"/>
  <c r="D1934" i="10"/>
  <c r="C1886" i="40" l="1"/>
  <c r="C1935" i="10" s="1"/>
  <c r="D1935" i="10"/>
  <c r="C1887" i="40" l="1"/>
  <c r="C1936" i="10" s="1"/>
  <c r="D1936" i="10"/>
  <c r="C1888" i="40" l="1"/>
  <c r="C1937" i="10" s="1"/>
  <c r="D1937" i="10"/>
  <c r="C1889" i="40" l="1"/>
  <c r="C1938" i="10" s="1"/>
  <c r="D1938" i="10"/>
  <c r="C1890" i="40" l="1"/>
  <c r="C1939" i="10" s="1"/>
  <c r="D1939" i="10"/>
  <c r="C1891" i="40" l="1"/>
  <c r="C1940" i="10" s="1"/>
  <c r="D1940" i="10"/>
  <c r="C1892" i="40" l="1"/>
  <c r="C1941" i="10" s="1"/>
  <c r="D1941" i="10"/>
  <c r="C1893" i="40" l="1"/>
  <c r="C1942" i="10" s="1"/>
  <c r="D1942" i="10"/>
  <c r="C1894" i="40" l="1"/>
  <c r="C1943" i="10" s="1"/>
  <c r="D1943" i="10"/>
  <c r="C1895" i="40" l="1"/>
  <c r="C1944" i="10" s="1"/>
  <c r="D1944" i="10"/>
  <c r="C1896" i="40" l="1"/>
  <c r="C1945" i="10" s="1"/>
  <c r="D1945" i="10"/>
  <c r="C1897" i="40" l="1"/>
  <c r="C1946" i="10" s="1"/>
  <c r="D1946" i="10"/>
  <c r="C1898" i="40" l="1"/>
  <c r="C1947" i="10" s="1"/>
  <c r="D1947" i="10"/>
  <c r="C1899" i="40" l="1"/>
  <c r="C1948" i="10" s="1"/>
  <c r="D1948" i="10"/>
  <c r="C1900" i="40" l="1"/>
  <c r="C1949" i="10" s="1"/>
  <c r="D1949" i="10"/>
  <c r="C1901" i="40" l="1"/>
  <c r="C1950" i="10" s="1"/>
  <c r="D1950" i="10"/>
  <c r="C1902" i="40" l="1"/>
  <c r="C1951" i="10" s="1"/>
  <c r="D1951" i="10"/>
  <c r="C1903" i="40" l="1"/>
  <c r="C1952" i="10" s="1"/>
  <c r="D1952" i="10"/>
  <c r="C1904" i="40" l="1"/>
  <c r="C1953" i="10" s="1"/>
  <c r="D1953" i="10"/>
  <c r="C1905" i="40" l="1"/>
  <c r="C1954" i="10" s="1"/>
  <c r="D1954" i="10"/>
  <c r="C1906" i="40" l="1"/>
  <c r="C1955" i="10" s="1"/>
  <c r="D1955" i="10"/>
  <c r="C1907" i="40" l="1"/>
  <c r="C1956" i="10" s="1"/>
  <c r="D1956" i="10"/>
  <c r="C1908" i="40" l="1"/>
  <c r="C1957" i="10" s="1"/>
  <c r="D1957" i="10"/>
  <c r="C1909" i="40" l="1"/>
  <c r="C1958" i="10" s="1"/>
  <c r="D1958" i="10"/>
  <c r="C1910" i="40" l="1"/>
  <c r="C1959" i="10" s="1"/>
  <c r="D1959" i="10"/>
  <c r="C1911" i="40" l="1"/>
  <c r="C1960" i="10" s="1"/>
  <c r="D1960" i="10"/>
  <c r="C1912" i="40" l="1"/>
  <c r="C1961" i="10" s="1"/>
  <c r="D1961" i="10"/>
  <c r="C1913" i="40" l="1"/>
  <c r="C1962" i="10" s="1"/>
  <c r="D1962" i="10"/>
  <c r="C1914" i="40" l="1"/>
  <c r="C1963" i="10" s="1"/>
  <c r="D1963" i="10"/>
  <c r="C1915" i="40" l="1"/>
  <c r="C1964" i="10" s="1"/>
  <c r="D1964" i="10"/>
  <c r="C1916" i="40" l="1"/>
  <c r="C1965" i="10" s="1"/>
  <c r="D1965" i="10"/>
  <c r="C1917" i="40" l="1"/>
  <c r="C1966" i="10" s="1"/>
  <c r="D1966" i="10"/>
  <c r="C1918" i="40" l="1"/>
  <c r="C1967" i="10" s="1"/>
  <c r="D1967" i="10"/>
  <c r="C1919" i="40" l="1"/>
  <c r="C1968" i="10" s="1"/>
  <c r="D1968" i="10"/>
  <c r="C1920" i="40" l="1"/>
  <c r="C1969" i="10" s="1"/>
  <c r="D1969" i="10"/>
  <c r="C1921" i="40" l="1"/>
  <c r="C1970" i="10" s="1"/>
  <c r="D1970" i="10"/>
  <c r="C1922" i="40" l="1"/>
  <c r="C1971" i="10" s="1"/>
  <c r="D1971" i="10"/>
  <c r="C1923" i="40" l="1"/>
  <c r="C1972" i="10" s="1"/>
  <c r="D1972" i="10"/>
  <c r="C1924" i="40" l="1"/>
  <c r="C1973" i="10" s="1"/>
  <c r="D1973" i="10"/>
  <c r="C1925" i="40" l="1"/>
  <c r="C1974" i="10" s="1"/>
  <c r="D1974" i="10"/>
  <c r="C1926" i="40" l="1"/>
  <c r="C1975" i="10" s="1"/>
  <c r="D1975" i="10"/>
  <c r="C1927" i="40" l="1"/>
  <c r="C1976" i="10" s="1"/>
  <c r="D1976" i="10"/>
  <c r="C1928" i="40" l="1"/>
  <c r="C1977" i="10" s="1"/>
  <c r="D1977" i="10"/>
  <c r="C1929" i="40" l="1"/>
  <c r="C1978" i="10" s="1"/>
  <c r="D1978" i="10"/>
  <c r="C1930" i="40" l="1"/>
  <c r="C1979" i="10" s="1"/>
  <c r="D1979" i="10"/>
  <c r="C1931" i="40" l="1"/>
  <c r="C1980" i="10" s="1"/>
  <c r="D1980" i="10"/>
  <c r="C1932" i="40" l="1"/>
  <c r="C1981" i="10" s="1"/>
  <c r="D1981" i="10"/>
  <c r="C1933" i="40" l="1"/>
  <c r="C1982" i="10" s="1"/>
  <c r="D1982" i="10"/>
  <c r="C1934" i="40" l="1"/>
  <c r="C1983" i="10" s="1"/>
  <c r="D1983" i="10"/>
  <c r="C1935" i="40" l="1"/>
  <c r="C1984" i="10" s="1"/>
  <c r="D1984" i="10"/>
  <c r="C1936" i="40" l="1"/>
  <c r="C1985" i="10" s="1"/>
  <c r="D1985" i="10"/>
  <c r="C1937" i="40" l="1"/>
  <c r="C1986" i="10" s="1"/>
  <c r="D1986" i="10"/>
  <c r="C1938" i="40" l="1"/>
  <c r="C1987" i="10" s="1"/>
  <c r="D1987" i="10"/>
  <c r="C1939" i="40" l="1"/>
  <c r="C1988" i="10" s="1"/>
  <c r="D1988" i="10"/>
  <c r="C1940" i="40" l="1"/>
  <c r="C1989" i="10" s="1"/>
  <c r="D1989" i="10"/>
  <c r="C1941" i="40" l="1"/>
  <c r="C1990" i="10" s="1"/>
  <c r="D1990" i="10"/>
  <c r="C1942" i="40" l="1"/>
  <c r="C1991" i="10" s="1"/>
  <c r="D1991" i="10"/>
  <c r="C1943" i="40" l="1"/>
  <c r="C1992" i="10" s="1"/>
  <c r="D1992" i="10"/>
  <c r="C1944" i="40" l="1"/>
  <c r="C1993" i="10" s="1"/>
  <c r="D1993" i="10"/>
  <c r="C1945" i="40" l="1"/>
  <c r="C1994" i="10" s="1"/>
  <c r="D1994" i="10"/>
  <c r="C1946" i="40" l="1"/>
  <c r="C1995" i="10" s="1"/>
  <c r="D1995" i="10"/>
  <c r="C1947" i="40" l="1"/>
  <c r="C1996" i="10" s="1"/>
  <c r="D1996" i="10"/>
  <c r="C1948" i="40" l="1"/>
  <c r="C1997" i="10" s="1"/>
  <c r="D1997" i="10"/>
  <c r="C1949" i="40" l="1"/>
  <c r="C1998" i="10" s="1"/>
  <c r="D1998" i="10"/>
  <c r="C1950" i="40" l="1"/>
  <c r="C1999" i="10" s="1"/>
  <c r="D1999" i="10"/>
  <c r="C1951" i="40" l="1"/>
  <c r="C2000" i="10" s="1"/>
  <c r="D2000" i="10"/>
  <c r="C1952" i="40" l="1"/>
  <c r="C2001" i="10" s="1"/>
  <c r="D2001" i="10"/>
  <c r="C1953" i="40" l="1"/>
  <c r="C2002" i="10" s="1"/>
  <c r="D2002" i="10"/>
  <c r="C1954" i="40" l="1"/>
  <c r="C2003" i="10" s="1"/>
  <c r="D2003" i="10"/>
  <c r="C1955" i="40" l="1"/>
  <c r="C2004" i="10" s="1"/>
  <c r="D2004" i="10"/>
  <c r="C1956" i="40" l="1"/>
  <c r="C2005" i="10" s="1"/>
  <c r="D2005" i="10"/>
  <c r="C1957" i="40" l="1"/>
  <c r="C2006" i="10" s="1"/>
  <c r="D2006" i="10"/>
  <c r="C1958" i="40" l="1"/>
  <c r="C2007" i="10" s="1"/>
  <c r="D2007" i="10"/>
  <c r="C1959" i="40" l="1"/>
  <c r="C2008" i="10" s="1"/>
  <c r="D2008" i="10"/>
  <c r="C1960" i="40" l="1"/>
  <c r="C2009" i="10" s="1"/>
  <c r="D2009" i="10"/>
  <c r="C1961" i="40" l="1"/>
  <c r="C2010" i="10" s="1"/>
  <c r="D2010" i="10"/>
  <c r="C1962" i="40" l="1"/>
  <c r="C2011" i="10" s="1"/>
  <c r="D2011" i="10"/>
  <c r="C1963" i="40" l="1"/>
  <c r="C2012" i="10" s="1"/>
  <c r="D2012" i="10"/>
  <c r="C1964" i="40" l="1"/>
  <c r="C2013" i="10" s="1"/>
  <c r="D2013" i="10"/>
  <c r="C1965" i="40" l="1"/>
  <c r="C2014" i="10" s="1"/>
  <c r="D2014" i="10"/>
  <c r="C1966" i="40" l="1"/>
  <c r="C2015" i="10" s="1"/>
  <c r="D2015" i="10"/>
  <c r="C1967" i="40" l="1"/>
  <c r="C2016" i="10" s="1"/>
  <c r="D2016" i="10"/>
  <c r="C1968" i="40" l="1"/>
  <c r="C2017" i="10" s="1"/>
  <c r="D2017" i="10"/>
  <c r="C1969" i="40" l="1"/>
  <c r="C2018" i="10" s="1"/>
  <c r="D2018" i="10"/>
  <c r="C1970" i="40" l="1"/>
  <c r="C2019" i="10" s="1"/>
  <c r="D2019" i="10"/>
  <c r="C1971" i="40" l="1"/>
  <c r="C2020" i="10" s="1"/>
  <c r="D2020" i="10"/>
  <c r="C1972" i="40" l="1"/>
  <c r="C2021" i="10" s="1"/>
  <c r="D2021" i="10"/>
  <c r="C1973" i="40" l="1"/>
  <c r="C2022" i="10" s="1"/>
  <c r="D2022" i="10"/>
  <c r="C1974" i="40" l="1"/>
  <c r="C2023" i="10" s="1"/>
  <c r="D2023" i="10"/>
  <c r="C1975" i="40" l="1"/>
  <c r="C2024" i="10" s="1"/>
  <c r="D2024" i="10"/>
  <c r="C1976" i="40" l="1"/>
  <c r="C2025" i="10" s="1"/>
  <c r="D2025" i="10"/>
  <c r="C1977" i="40" l="1"/>
  <c r="C2026" i="10" s="1"/>
  <c r="D2026" i="10"/>
  <c r="C1978" i="40" l="1"/>
  <c r="C2027" i="10" s="1"/>
  <c r="D2027" i="10"/>
  <c r="C1979" i="40" l="1"/>
  <c r="C2028" i="10" s="1"/>
  <c r="D2028" i="10"/>
  <c r="C1980" i="40" l="1"/>
  <c r="C2029" i="10" s="1"/>
  <c r="D2029" i="10"/>
  <c r="C1981" i="40" l="1"/>
  <c r="C2030" i="10" s="1"/>
  <c r="D2030" i="10"/>
  <c r="C1982" i="40" l="1"/>
  <c r="C2031" i="10" s="1"/>
  <c r="D2031" i="10"/>
  <c r="C1983" i="40" l="1"/>
  <c r="C2032" i="10" s="1"/>
  <c r="D2032" i="10"/>
  <c r="C1984" i="40" l="1"/>
  <c r="C2033" i="10" s="1"/>
  <c r="D2033" i="10"/>
  <c r="C1985" i="40" l="1"/>
  <c r="C2034" i="10" s="1"/>
  <c r="D2034" i="10"/>
  <c r="C1986" i="40" l="1"/>
  <c r="C2035" i="10" s="1"/>
  <c r="D2035" i="10"/>
  <c r="C1987" i="40" l="1"/>
  <c r="C2036" i="10" s="1"/>
  <c r="D2036" i="10"/>
  <c r="C1988" i="40" l="1"/>
  <c r="C2037" i="10" s="1"/>
  <c r="D2037" i="10"/>
  <c r="C1989" i="40" l="1"/>
  <c r="C2038" i="10" s="1"/>
  <c r="D2038" i="10"/>
  <c r="C1990" i="40" l="1"/>
  <c r="C2039" i="10" s="1"/>
  <c r="D2039" i="10"/>
  <c r="C1991" i="40" l="1"/>
  <c r="C2040" i="10" s="1"/>
  <c r="D2040" i="10"/>
  <c r="C1992" i="40" l="1"/>
  <c r="C2041" i="10" s="1"/>
  <c r="D2041" i="10"/>
  <c r="C1993" i="40" l="1"/>
  <c r="C2042" i="10" s="1"/>
  <c r="D2042" i="10"/>
  <c r="C1994" i="40" l="1"/>
  <c r="C2043" i="10" s="1"/>
  <c r="D2043" i="10"/>
  <c r="C1995" i="40" l="1"/>
  <c r="C2044" i="10" s="1"/>
  <c r="D2044" i="10"/>
  <c r="C1996" i="40" l="1"/>
  <c r="C2045" i="10" s="1"/>
  <c r="D2045" i="10"/>
  <c r="C1997" i="40" l="1"/>
  <c r="C2046" i="10" s="1"/>
  <c r="D2046" i="10"/>
  <c r="C1998" i="40" l="1"/>
  <c r="C2047" i="10" s="1"/>
  <c r="D2047" i="10"/>
  <c r="C1999" i="40" l="1"/>
  <c r="C2048" i="10" s="1"/>
  <c r="D2048" i="10"/>
  <c r="C2000" i="40" l="1"/>
  <c r="C2049" i="10" s="1"/>
  <c r="D2049" i="10"/>
  <c r="C2001" i="40" l="1"/>
  <c r="C2050" i="10" s="1"/>
  <c r="D2050" i="10"/>
  <c r="C2002" i="40" l="1"/>
  <c r="C2051" i="10" s="1"/>
  <c r="D2051" i="10"/>
  <c r="C2003" i="40" l="1"/>
  <c r="C2052" i="10" s="1"/>
  <c r="D2052" i="10"/>
  <c r="C2004" i="40" l="1"/>
  <c r="C2053" i="10" s="1"/>
  <c r="D2053" i="10"/>
  <c r="C2005" i="40" l="1"/>
  <c r="C2054" i="10" s="1"/>
  <c r="D2054" i="10"/>
  <c r="C2006" i="40" l="1"/>
  <c r="C2055" i="10" s="1"/>
  <c r="D2055" i="10"/>
  <c r="C2007" i="40" l="1"/>
  <c r="C2056" i="10" s="1"/>
  <c r="D2056" i="10"/>
  <c r="C2008" i="40" l="1"/>
  <c r="C2057" i="10" s="1"/>
  <c r="D2057" i="10"/>
  <c r="C2009" i="40" l="1"/>
  <c r="C2058" i="10" s="1"/>
  <c r="D2058" i="10"/>
  <c r="C2010" i="40" l="1"/>
  <c r="C2059" i="10" s="1"/>
  <c r="D2059" i="10"/>
  <c r="C2011" i="40" l="1"/>
  <c r="C2060" i="10" s="1"/>
  <c r="D2060" i="10"/>
  <c r="C2012" i="40" l="1"/>
  <c r="C2061" i="10" s="1"/>
  <c r="D2061" i="10"/>
  <c r="C2013" i="40" l="1"/>
  <c r="C2062" i="10" s="1"/>
  <c r="D2062" i="10"/>
  <c r="C2014" i="40" l="1"/>
  <c r="C2063" i="10" s="1"/>
  <c r="D2063" i="10"/>
  <c r="C2015" i="40" l="1"/>
  <c r="C2064" i="10" s="1"/>
  <c r="D2064" i="10"/>
  <c r="C2016" i="40" l="1"/>
  <c r="C2065" i="10" s="1"/>
  <c r="D2065" i="10"/>
  <c r="C2017" i="40" l="1"/>
  <c r="C2066" i="10" s="1"/>
  <c r="D2066" i="10"/>
  <c r="C2018" i="40" l="1"/>
  <c r="C2067" i="10" s="1"/>
  <c r="D2067" i="10"/>
  <c r="C2019" i="40" l="1"/>
  <c r="C2068" i="10" s="1"/>
  <c r="D2068" i="10"/>
  <c r="C2020" i="40" l="1"/>
  <c r="C2069" i="10" s="1"/>
  <c r="D2069" i="10"/>
  <c r="C2021" i="40" l="1"/>
  <c r="C2070" i="10" s="1"/>
  <c r="D2070" i="10"/>
  <c r="C2022" i="40" l="1"/>
  <c r="C2071" i="10" s="1"/>
  <c r="D2071" i="10"/>
  <c r="C2023" i="40" l="1"/>
  <c r="C2072" i="10" s="1"/>
  <c r="D2072" i="10"/>
  <c r="C2024" i="40" l="1"/>
  <c r="C2073" i="10" s="1"/>
  <c r="D2073" i="10"/>
  <c r="C2025" i="40" l="1"/>
  <c r="C2074" i="10" s="1"/>
  <c r="D2074" i="10"/>
  <c r="C2026" i="40" l="1"/>
  <c r="C2075" i="10" s="1"/>
  <c r="D2075" i="10"/>
  <c r="C2027" i="40" l="1"/>
  <c r="C2076" i="10" s="1"/>
  <c r="D2076" i="10"/>
  <c r="C2028" i="40" l="1"/>
  <c r="C2077" i="10" s="1"/>
  <c r="D2077" i="10"/>
  <c r="C2029" i="40" l="1"/>
  <c r="C2078" i="10" s="1"/>
  <c r="D2078" i="10"/>
  <c r="C2030" i="40" l="1"/>
  <c r="C2079" i="10" s="1"/>
  <c r="D2079" i="10"/>
  <c r="C2031" i="40" l="1"/>
  <c r="C2080" i="10" s="1"/>
  <c r="D2080" i="10"/>
  <c r="C2032" i="40" l="1"/>
  <c r="C2081" i="10" s="1"/>
  <c r="D2081" i="10"/>
  <c r="C2033" i="40" l="1"/>
  <c r="C2082" i="10" s="1"/>
  <c r="D2082" i="10"/>
  <c r="C2034" i="40" l="1"/>
  <c r="C2083" i="10" s="1"/>
  <c r="D2083" i="10"/>
  <c r="C2035" i="40" l="1"/>
  <c r="C2084" i="10" s="1"/>
  <c r="D2084" i="10"/>
  <c r="C2036" i="40" l="1"/>
  <c r="C2085" i="10" s="1"/>
  <c r="D2085" i="10"/>
  <c r="C2037" i="40" l="1"/>
  <c r="C2086" i="10" s="1"/>
  <c r="D2086" i="10"/>
  <c r="C2038" i="40" l="1"/>
  <c r="C2087" i="10" s="1"/>
  <c r="D2087" i="10"/>
  <c r="C2039" i="40" l="1"/>
  <c r="C2088" i="10" s="1"/>
  <c r="D2088" i="10"/>
  <c r="C2040" i="40" l="1"/>
  <c r="C2089" i="10" s="1"/>
  <c r="D2089" i="10"/>
  <c r="C2041" i="40" l="1"/>
  <c r="C2090" i="10" s="1"/>
  <c r="D2090" i="10"/>
  <c r="C2042" i="40" l="1"/>
  <c r="C2091" i="10" s="1"/>
  <c r="D2091" i="10"/>
  <c r="C2043" i="40" l="1"/>
  <c r="C2092" i="10" s="1"/>
  <c r="D2092" i="10"/>
  <c r="C2044" i="40" l="1"/>
  <c r="C2093" i="10" s="1"/>
  <c r="D2093" i="10"/>
  <c r="C2045" i="40" l="1"/>
  <c r="C2094" i="10" s="1"/>
  <c r="D2094" i="10"/>
  <c r="C2046" i="40" l="1"/>
  <c r="C2095" i="10" s="1"/>
  <c r="D2095" i="10"/>
  <c r="C2047" i="40" l="1"/>
  <c r="C2096" i="10" s="1"/>
  <c r="D2096" i="10"/>
  <c r="C2048" i="40" l="1"/>
  <c r="C2097" i="10" s="1"/>
  <c r="D2097" i="10"/>
  <c r="C2049" i="40" l="1"/>
  <c r="C2098" i="10" s="1"/>
  <c r="D2098" i="10"/>
  <c r="C2050" i="40" l="1"/>
  <c r="C2099" i="10" s="1"/>
  <c r="D2099" i="10"/>
  <c r="C2051" i="40" l="1"/>
  <c r="C2100" i="10" s="1"/>
  <c r="D2100" i="10"/>
  <c r="C2052" i="40" l="1"/>
  <c r="C2101" i="10" s="1"/>
  <c r="D2101" i="10"/>
  <c r="C2053" i="40" l="1"/>
  <c r="C2102" i="10" s="1"/>
  <c r="D2102" i="10"/>
  <c r="C2054" i="40" l="1"/>
  <c r="C2103" i="10" s="1"/>
  <c r="D2103" i="10"/>
  <c r="C2055" i="40" l="1"/>
  <c r="C2104" i="10" s="1"/>
  <c r="D2104" i="10"/>
  <c r="C2056" i="40" l="1"/>
  <c r="C2105" i="10" s="1"/>
  <c r="D2105" i="10"/>
  <c r="C2057" i="40" l="1"/>
  <c r="C2106" i="10" s="1"/>
  <c r="D2106" i="10"/>
  <c r="C2058" i="40" l="1"/>
  <c r="C2107" i="10" s="1"/>
  <c r="D2107" i="10"/>
  <c r="C2059" i="40" l="1"/>
  <c r="C2108" i="10" s="1"/>
  <c r="D2108" i="10"/>
  <c r="C2060" i="40" l="1"/>
  <c r="C2109" i="10" s="1"/>
  <c r="D2109" i="10"/>
  <c r="C2061" i="40" l="1"/>
  <c r="C2110" i="10" s="1"/>
  <c r="D2110" i="10"/>
  <c r="C2062" i="40" l="1"/>
  <c r="C2111" i="10" s="1"/>
  <c r="D2111" i="10"/>
  <c r="C2063" i="40" l="1"/>
  <c r="C2112" i="10" s="1"/>
  <c r="D2112" i="10"/>
  <c r="C2064" i="40" l="1"/>
  <c r="C2113" i="10" s="1"/>
  <c r="D2113" i="10"/>
  <c r="C2065" i="40" l="1"/>
  <c r="C2114" i="10" s="1"/>
  <c r="D2114" i="10"/>
  <c r="C2066" i="40" l="1"/>
  <c r="C2115" i="10" s="1"/>
  <c r="D2115" i="10"/>
  <c r="C2067" i="40" l="1"/>
  <c r="C2116" i="10" s="1"/>
  <c r="D2116" i="10"/>
  <c r="C2068" i="40" l="1"/>
  <c r="C2117" i="10" s="1"/>
  <c r="D2117" i="10"/>
  <c r="C2069" i="40" l="1"/>
  <c r="C2118" i="10" s="1"/>
  <c r="D2118" i="10"/>
  <c r="C2070" i="40" l="1"/>
  <c r="C2119" i="10" s="1"/>
  <c r="D2119" i="10"/>
  <c r="C2071" i="40" l="1"/>
  <c r="C2120" i="10" s="1"/>
  <c r="D2120" i="10"/>
  <c r="C2072" i="40" l="1"/>
  <c r="C2121" i="10" s="1"/>
  <c r="D2121" i="10"/>
  <c r="C2073" i="40" l="1"/>
  <c r="C2122" i="10" s="1"/>
  <c r="D2122" i="10"/>
  <c r="C2074" i="40" l="1"/>
  <c r="C2123" i="10" s="1"/>
  <c r="D2123" i="10"/>
  <c r="C2075" i="40" l="1"/>
  <c r="C2124" i="10" s="1"/>
  <c r="D2124" i="10"/>
  <c r="C2076" i="40" l="1"/>
  <c r="C2125" i="10" s="1"/>
  <c r="D2125" i="10"/>
  <c r="C2077" i="40" l="1"/>
  <c r="C2126" i="10" s="1"/>
  <c r="D2126" i="10"/>
  <c r="C2078" i="40" l="1"/>
  <c r="C2127" i="10" s="1"/>
  <c r="D2127" i="10"/>
  <c r="C2079" i="40" l="1"/>
  <c r="C2128" i="10" s="1"/>
  <c r="D2128" i="10"/>
  <c r="C2080" i="40" l="1"/>
  <c r="C2129" i="10" s="1"/>
  <c r="D2129" i="10"/>
  <c r="C2081" i="40" l="1"/>
  <c r="C2130" i="10" s="1"/>
  <c r="D2130" i="10"/>
  <c r="C2082" i="40" l="1"/>
  <c r="C2131" i="10" s="1"/>
  <c r="D2131" i="10"/>
  <c r="C2083" i="40" l="1"/>
  <c r="C2132" i="10" s="1"/>
  <c r="D2132" i="10"/>
  <c r="C2084" i="40" l="1"/>
  <c r="C2133" i="10" s="1"/>
  <c r="D2133" i="10"/>
  <c r="C2085" i="40" l="1"/>
  <c r="C2134" i="10" s="1"/>
  <c r="D2134" i="10"/>
  <c r="C2086" i="40" l="1"/>
  <c r="C2135" i="10" s="1"/>
  <c r="D2135" i="10"/>
  <c r="C2087" i="40" l="1"/>
  <c r="C2136" i="10" s="1"/>
  <c r="D2136" i="10"/>
  <c r="C2088" i="40" l="1"/>
  <c r="C2137" i="10" s="1"/>
  <c r="D2137" i="10"/>
  <c r="C2089" i="40" l="1"/>
  <c r="C2138" i="10" s="1"/>
  <c r="D2138" i="10"/>
  <c r="C2090" i="40" l="1"/>
  <c r="C2139" i="10" s="1"/>
  <c r="D2139" i="10"/>
  <c r="C2091" i="40" l="1"/>
  <c r="C2140" i="10" s="1"/>
  <c r="D2140" i="10"/>
  <c r="C2092" i="40" l="1"/>
  <c r="C2141" i="10" s="1"/>
  <c r="D2141" i="10"/>
  <c r="C2093" i="40" l="1"/>
  <c r="C2142" i="10" s="1"/>
  <c r="D2142" i="10"/>
  <c r="C2094" i="40" l="1"/>
  <c r="C2143" i="10" s="1"/>
  <c r="D2143" i="10"/>
  <c r="C2095" i="40" l="1"/>
  <c r="C2144" i="10" s="1"/>
  <c r="D2144" i="10"/>
  <c r="C2096" i="40" l="1"/>
  <c r="C2145" i="10" s="1"/>
  <c r="D2145" i="10"/>
  <c r="C2097" i="40" l="1"/>
  <c r="C2146" i="10" s="1"/>
  <c r="D2146" i="10"/>
  <c r="C2098" i="40" l="1"/>
  <c r="C2147" i="10" s="1"/>
  <c r="D2147" i="10"/>
  <c r="C2099" i="40" l="1"/>
  <c r="C2148" i="10" s="1"/>
  <c r="D2148" i="10"/>
  <c r="C2100" i="40" l="1"/>
  <c r="C2149" i="10" s="1"/>
  <c r="D2149" i="10"/>
  <c r="C2101" i="40" l="1"/>
  <c r="C2150" i="10" s="1"/>
  <c r="D2150" i="10"/>
  <c r="C2102" i="40" l="1"/>
  <c r="C2151" i="10" s="1"/>
  <c r="D2151" i="10"/>
  <c r="C2103" i="40" l="1"/>
  <c r="C2152" i="10" s="1"/>
  <c r="D2152" i="10"/>
  <c r="C2104" i="40" l="1"/>
  <c r="C2153" i="10" s="1"/>
  <c r="D2153" i="10"/>
  <c r="C2105" i="40" l="1"/>
  <c r="C2154" i="10" s="1"/>
  <c r="D2154" i="10"/>
  <c r="C2106" i="40" l="1"/>
  <c r="C2155" i="10" s="1"/>
  <c r="D2155" i="10"/>
  <c r="C2107" i="40" l="1"/>
  <c r="C2156" i="10" s="1"/>
  <c r="D2156" i="10"/>
  <c r="C2108" i="40" l="1"/>
  <c r="C2157" i="10" s="1"/>
  <c r="D2157" i="10"/>
  <c r="C2109" i="40" l="1"/>
  <c r="C2158" i="10" s="1"/>
  <c r="D2158" i="10"/>
  <c r="C2110" i="40" l="1"/>
  <c r="C2159" i="10" s="1"/>
  <c r="D2159" i="10"/>
  <c r="C2111" i="40" l="1"/>
  <c r="C2160" i="10" s="1"/>
  <c r="D2160" i="10"/>
  <c r="C2112" i="40" l="1"/>
  <c r="C2161" i="10" s="1"/>
  <c r="D2161" i="10"/>
  <c r="C2113" i="40" l="1"/>
  <c r="C2162" i="10" s="1"/>
  <c r="D2162" i="10"/>
  <c r="C2114" i="40" l="1"/>
  <c r="C2163" i="10" s="1"/>
  <c r="D2163" i="10"/>
  <c r="C2115" i="40" l="1"/>
  <c r="C2164" i="10" s="1"/>
  <c r="D2164" i="10"/>
  <c r="C2116" i="40" l="1"/>
  <c r="C2165" i="10" s="1"/>
  <c r="D2165" i="10"/>
  <c r="C2117" i="40" l="1"/>
  <c r="C2166" i="10" s="1"/>
  <c r="D2166" i="10"/>
  <c r="C2118" i="40" l="1"/>
  <c r="C2167" i="10" s="1"/>
  <c r="D2167" i="10"/>
  <c r="C2119" i="40" l="1"/>
  <c r="C2168" i="10" s="1"/>
  <c r="D2168" i="10"/>
  <c r="C2120" i="40" l="1"/>
  <c r="C2169" i="10" s="1"/>
  <c r="D2169" i="10"/>
  <c r="C2121" i="40" l="1"/>
  <c r="C2170" i="10" s="1"/>
  <c r="D2170" i="10"/>
  <c r="C2122" i="40" l="1"/>
  <c r="C2171" i="10" s="1"/>
  <c r="D2171" i="10"/>
  <c r="C2123" i="40" l="1"/>
  <c r="C2172" i="10" s="1"/>
  <c r="D2172" i="10"/>
  <c r="C2124" i="40" l="1"/>
  <c r="C2173" i="10" s="1"/>
  <c r="D2173" i="10"/>
  <c r="C2125" i="40" l="1"/>
  <c r="C2174" i="10" s="1"/>
  <c r="D2174" i="10"/>
  <c r="C2126" i="40" l="1"/>
  <c r="C2175" i="10" s="1"/>
  <c r="D2175" i="10"/>
  <c r="C2127" i="40" l="1"/>
  <c r="C2176" i="10" s="1"/>
  <c r="D2176" i="10"/>
  <c r="C2128" i="40" l="1"/>
  <c r="C2177" i="10" s="1"/>
  <c r="D2177" i="10"/>
  <c r="C2129" i="40" l="1"/>
  <c r="C2178" i="10" s="1"/>
  <c r="D2178" i="10"/>
  <c r="C2130" i="40" l="1"/>
  <c r="C2179" i="10" s="1"/>
  <c r="D2179" i="10"/>
  <c r="C2131" i="40" l="1"/>
  <c r="C2180" i="10" s="1"/>
  <c r="D2180" i="10"/>
  <c r="C2132" i="40" l="1"/>
  <c r="C2181" i="10" s="1"/>
  <c r="D2181" i="10"/>
  <c r="C2133" i="40" l="1"/>
  <c r="C2182" i="10" s="1"/>
  <c r="D2182" i="10"/>
  <c r="C2134" i="40" l="1"/>
  <c r="C2183" i="10" s="1"/>
  <c r="D2183" i="10"/>
  <c r="C2135" i="40" l="1"/>
  <c r="C2184" i="10" s="1"/>
  <c r="D2184" i="10"/>
  <c r="C2136" i="40" l="1"/>
  <c r="C2185" i="10" s="1"/>
  <c r="D2185" i="10"/>
  <c r="C2137" i="40" l="1"/>
  <c r="C2186" i="10" s="1"/>
  <c r="D2186" i="10"/>
  <c r="C2138" i="40" l="1"/>
  <c r="C2187" i="10" s="1"/>
  <c r="D2187" i="10"/>
  <c r="C2139" i="40" l="1"/>
  <c r="C2188" i="10" s="1"/>
  <c r="D2188" i="10"/>
  <c r="C2140" i="40" l="1"/>
  <c r="C2189" i="10" s="1"/>
  <c r="D2189" i="10"/>
  <c r="C2141" i="40" l="1"/>
  <c r="C2190" i="10" s="1"/>
  <c r="D2190" i="10"/>
  <c r="C2142" i="40" l="1"/>
  <c r="C2191" i="10" s="1"/>
  <c r="D2191" i="10"/>
  <c r="C2143" i="40" l="1"/>
  <c r="C2192" i="10" s="1"/>
  <c r="D2192" i="10"/>
  <c r="C2144" i="40" l="1"/>
  <c r="C2193" i="10" s="1"/>
  <c r="D2193" i="10"/>
  <c r="C2145" i="40" l="1"/>
  <c r="C2194" i="10" s="1"/>
  <c r="D2194" i="10"/>
  <c r="C2146" i="40" l="1"/>
  <c r="C2195" i="10" s="1"/>
  <c r="D2195" i="10"/>
  <c r="C2147" i="40" l="1"/>
  <c r="C2196" i="10" s="1"/>
  <c r="D2196" i="10"/>
  <c r="C2148" i="40" l="1"/>
  <c r="C2197" i="10" s="1"/>
  <c r="D2197" i="10"/>
  <c r="C2149" i="40" l="1"/>
  <c r="C2198" i="10" s="1"/>
  <c r="D2198" i="10"/>
  <c r="C2150" i="40" l="1"/>
  <c r="C2199" i="10" s="1"/>
  <c r="D2199" i="10"/>
  <c r="C2151" i="40" l="1"/>
  <c r="C2200" i="10" s="1"/>
  <c r="D2200" i="10"/>
  <c r="C2152" i="40" l="1"/>
  <c r="C2201" i="10" s="1"/>
  <c r="D2201" i="10"/>
  <c r="C2153" i="40" l="1"/>
  <c r="C2202" i="10" s="1"/>
  <c r="D2202" i="10"/>
  <c r="C2154" i="40" l="1"/>
  <c r="C2203" i="10" s="1"/>
  <c r="D2203" i="10"/>
  <c r="C2155" i="40" l="1"/>
  <c r="C2204" i="10" s="1"/>
  <c r="D2204" i="10"/>
  <c r="C2156" i="40" l="1"/>
  <c r="C2205" i="10" s="1"/>
  <c r="D2205" i="10"/>
  <c r="C2157" i="40" l="1"/>
  <c r="C2206" i="10" s="1"/>
  <c r="D2206" i="10"/>
  <c r="C2158" i="40" l="1"/>
  <c r="C2207" i="10" s="1"/>
  <c r="D2207" i="10"/>
  <c r="C2159" i="40" l="1"/>
  <c r="C2208" i="10" s="1"/>
  <c r="D2208" i="10"/>
  <c r="C2160" i="40" l="1"/>
  <c r="C2209" i="10" s="1"/>
  <c r="D2209" i="10"/>
  <c r="C2161" i="40" l="1"/>
  <c r="C2210" i="10" s="1"/>
  <c r="D2210" i="10"/>
  <c r="C2162" i="40" l="1"/>
  <c r="C2211" i="10" s="1"/>
  <c r="D2211" i="10"/>
  <c r="C2163" i="40" l="1"/>
  <c r="C2212" i="10" s="1"/>
  <c r="D2212" i="10"/>
  <c r="C2164" i="40" l="1"/>
  <c r="C2213" i="10" s="1"/>
  <c r="D2213" i="10"/>
  <c r="C2165" i="40" l="1"/>
  <c r="C2214" i="10" s="1"/>
  <c r="D2214" i="10"/>
  <c r="C2166" i="40" l="1"/>
  <c r="C2215" i="10" s="1"/>
  <c r="D2215" i="10"/>
  <c r="C2167" i="40" l="1"/>
  <c r="C2216" i="10" s="1"/>
  <c r="D2216" i="10"/>
  <c r="C2168" i="40" l="1"/>
  <c r="C2217" i="10" s="1"/>
  <c r="D2217" i="10"/>
  <c r="C2169" i="40" l="1"/>
  <c r="C2218" i="10" s="1"/>
  <c r="D2218" i="10"/>
  <c r="C2170" i="40" l="1"/>
  <c r="C2219" i="10" s="1"/>
  <c r="D2219" i="10"/>
  <c r="C2171" i="40" l="1"/>
  <c r="C2220" i="10" s="1"/>
  <c r="D2220" i="10"/>
  <c r="C2172" i="40" l="1"/>
  <c r="C2221" i="10" s="1"/>
  <c r="D2221" i="10"/>
  <c r="C2173" i="40" l="1"/>
  <c r="C2222" i="10" s="1"/>
  <c r="D2222" i="10"/>
  <c r="C2174" i="40" l="1"/>
  <c r="C2223" i="10" s="1"/>
  <c r="D2223" i="10"/>
  <c r="C2175" i="40" l="1"/>
  <c r="C2224" i="10" s="1"/>
  <c r="D2224" i="10"/>
  <c r="C2176" i="40" l="1"/>
  <c r="C2225" i="10" s="1"/>
  <c r="D2225" i="10"/>
  <c r="C2177" i="40" l="1"/>
  <c r="C2226" i="10" s="1"/>
  <c r="D2226" i="10"/>
  <c r="C2178" i="40" l="1"/>
  <c r="C2227" i="10" s="1"/>
  <c r="D2227" i="10"/>
  <c r="C2179" i="40" l="1"/>
  <c r="C2228" i="10" s="1"/>
  <c r="D2228" i="10"/>
  <c r="C2180" i="40" l="1"/>
  <c r="C2229" i="10" s="1"/>
  <c r="D2229" i="10"/>
  <c r="C2181" i="40" l="1"/>
  <c r="C2230" i="10" s="1"/>
  <c r="D2230" i="10"/>
  <c r="C2182" i="40" l="1"/>
  <c r="C2231" i="10" s="1"/>
  <c r="D2231" i="10"/>
  <c r="C2183" i="40" l="1"/>
  <c r="C2232" i="10" s="1"/>
  <c r="D2232" i="10"/>
  <c r="C2184" i="40" l="1"/>
  <c r="C2233" i="10" s="1"/>
  <c r="D2233" i="10"/>
  <c r="C2185" i="40" l="1"/>
  <c r="C2234" i="10" s="1"/>
  <c r="D2234" i="10"/>
  <c r="C2186" i="40" l="1"/>
  <c r="C2235" i="10" s="1"/>
  <c r="D2235" i="10"/>
  <c r="C2187" i="40" l="1"/>
  <c r="C2236" i="10" s="1"/>
  <c r="D2236" i="10"/>
  <c r="C2188" i="40" l="1"/>
  <c r="C2237" i="10" s="1"/>
  <c r="D2237" i="10"/>
  <c r="C2189" i="40" l="1"/>
  <c r="C2238" i="10" s="1"/>
  <c r="D2238" i="10"/>
  <c r="C2190" i="40" l="1"/>
  <c r="C2239" i="10" s="1"/>
  <c r="D2239" i="10"/>
  <c r="C2191" i="40" l="1"/>
  <c r="C2240" i="10" s="1"/>
  <c r="D2240" i="10"/>
  <c r="C2192" i="40" l="1"/>
  <c r="C2241" i="10" s="1"/>
  <c r="D2241" i="10"/>
  <c r="C2193" i="40" l="1"/>
  <c r="C2242" i="10" s="1"/>
  <c r="D2242" i="10"/>
  <c r="C2194" i="40" l="1"/>
  <c r="C2243" i="10" s="1"/>
  <c r="D2243" i="10"/>
  <c r="C2195" i="40" l="1"/>
  <c r="C2244" i="10" s="1"/>
  <c r="D2244" i="10"/>
  <c r="C2196" i="40" l="1"/>
  <c r="C2245" i="10" s="1"/>
  <c r="D2245" i="10"/>
  <c r="C2197" i="40" l="1"/>
  <c r="C2246" i="10" s="1"/>
  <c r="D2246" i="10"/>
  <c r="C2198" i="40" l="1"/>
  <c r="C2247" i="10" s="1"/>
  <c r="D2247" i="10"/>
  <c r="C2199" i="40" l="1"/>
  <c r="C2248" i="10" s="1"/>
  <c r="D2248" i="10"/>
  <c r="C2200" i="40" l="1"/>
  <c r="C2249" i="10" s="1"/>
  <c r="D2249" i="10"/>
  <c r="C2201" i="40" l="1"/>
  <c r="C2250" i="10" s="1"/>
  <c r="D2250" i="10"/>
  <c r="C2202" i="40" l="1"/>
  <c r="C2251" i="10" s="1"/>
  <c r="D2251" i="10"/>
  <c r="C2203" i="40" l="1"/>
  <c r="C2252" i="10" s="1"/>
  <c r="D2252" i="10"/>
  <c r="C2204" i="40" l="1"/>
  <c r="C2253" i="10" s="1"/>
  <c r="D2253" i="10"/>
  <c r="C2205" i="40" l="1"/>
  <c r="C2254" i="10" s="1"/>
  <c r="D2254" i="10"/>
  <c r="C2206" i="40" l="1"/>
  <c r="C2255" i="10" s="1"/>
  <c r="D2255" i="10"/>
  <c r="C2207" i="40" l="1"/>
  <c r="C2256" i="10" s="1"/>
  <c r="D2256" i="10"/>
  <c r="C2208" i="40" l="1"/>
  <c r="C2257" i="10" s="1"/>
  <c r="D2257" i="10"/>
  <c r="C2209" i="40" l="1"/>
  <c r="C2258" i="10" s="1"/>
  <c r="D2258" i="10"/>
  <c r="C2210" i="40" l="1"/>
  <c r="C2259" i="10" s="1"/>
  <c r="D2259" i="10"/>
  <c r="C2211" i="40" l="1"/>
  <c r="C2260" i="10" s="1"/>
  <c r="D2260" i="10"/>
  <c r="C2212" i="40" l="1"/>
  <c r="C2261" i="10" s="1"/>
  <c r="D2261" i="10"/>
  <c r="C2213" i="40" l="1"/>
  <c r="C2262" i="10" s="1"/>
  <c r="D2262" i="10"/>
  <c r="C2214" i="40" l="1"/>
  <c r="C2263" i="10" s="1"/>
  <c r="D2263" i="10"/>
  <c r="C2215" i="40" l="1"/>
  <c r="C2264" i="10" s="1"/>
  <c r="D2264" i="10"/>
  <c r="C2216" i="40" l="1"/>
  <c r="C2265" i="10" s="1"/>
  <c r="D2265" i="10"/>
  <c r="C2217" i="40" l="1"/>
  <c r="C2266" i="10" s="1"/>
  <c r="D2266" i="10"/>
  <c r="C2218" i="40" l="1"/>
  <c r="C2267" i="10" s="1"/>
  <c r="D2267" i="10"/>
  <c r="C2219" i="40" l="1"/>
  <c r="C2268" i="10" s="1"/>
  <c r="D2268" i="10"/>
  <c r="C2220" i="40" l="1"/>
  <c r="C2269" i="10" s="1"/>
  <c r="D2269" i="10"/>
  <c r="C2221" i="40" l="1"/>
  <c r="C2270" i="10" s="1"/>
  <c r="D2270" i="10"/>
  <c r="C2222" i="40" l="1"/>
  <c r="C2271" i="10" s="1"/>
  <c r="D2271" i="10"/>
  <c r="C2223" i="40" l="1"/>
  <c r="C2272" i="10" s="1"/>
  <c r="D2272" i="10"/>
  <c r="C2224" i="40" l="1"/>
  <c r="C2273" i="10" s="1"/>
  <c r="D2273" i="10"/>
  <c r="C2225" i="40" l="1"/>
  <c r="C2274" i="10" s="1"/>
  <c r="D2274" i="10"/>
  <c r="C2226" i="40" l="1"/>
  <c r="C2275" i="10" s="1"/>
  <c r="D2275" i="10"/>
  <c r="C2227" i="40" l="1"/>
  <c r="C2276" i="10" s="1"/>
  <c r="D2276" i="10"/>
  <c r="C2228" i="40" l="1"/>
  <c r="C2277" i="10" s="1"/>
  <c r="D2277" i="10"/>
  <c r="C2229" i="40" l="1"/>
  <c r="C2278" i="10" s="1"/>
  <c r="D2278" i="10"/>
  <c r="C2230" i="40" l="1"/>
  <c r="C2279" i="10" s="1"/>
  <c r="D2279" i="10"/>
  <c r="C2231" i="40" l="1"/>
  <c r="C2280" i="10" s="1"/>
  <c r="D2280" i="10"/>
  <c r="C2232" i="40" l="1"/>
  <c r="C2281" i="10" s="1"/>
  <c r="D2281" i="10"/>
  <c r="C2233" i="40" l="1"/>
  <c r="C2282" i="10" s="1"/>
  <c r="D2282" i="10"/>
  <c r="C2234" i="40" l="1"/>
  <c r="C2283" i="10" s="1"/>
  <c r="D2283" i="10"/>
  <c r="C2235" i="40" l="1"/>
  <c r="C2284" i="10" s="1"/>
  <c r="D2284" i="10"/>
  <c r="C2236" i="40" l="1"/>
  <c r="C2285" i="10" s="1"/>
  <c r="D2285" i="10"/>
  <c r="C2237" i="40" l="1"/>
  <c r="C2286" i="10" s="1"/>
  <c r="D2286" i="10"/>
  <c r="C2238" i="40" l="1"/>
  <c r="C2287" i="10" s="1"/>
  <c r="D2287" i="10"/>
  <c r="C2239" i="40" l="1"/>
  <c r="C2288" i="10" s="1"/>
  <c r="D2288" i="10"/>
  <c r="C2240" i="40" l="1"/>
  <c r="C2289" i="10" s="1"/>
  <c r="D2289" i="10"/>
  <c r="C2241" i="40" l="1"/>
  <c r="C2290" i="10" s="1"/>
  <c r="D2290" i="10"/>
  <c r="C2242" i="40" l="1"/>
  <c r="C2291" i="10" s="1"/>
  <c r="D2291" i="10"/>
  <c r="C2243" i="40" l="1"/>
  <c r="C2292" i="10" s="1"/>
  <c r="D2292" i="10"/>
  <c r="C2244" i="40" l="1"/>
  <c r="C2293" i="10" s="1"/>
  <c r="D2293" i="10"/>
  <c r="C2245" i="40" l="1"/>
  <c r="C2294" i="10" s="1"/>
  <c r="D2294" i="10"/>
  <c r="C2246" i="40" l="1"/>
  <c r="C2295" i="10" s="1"/>
  <c r="D2295" i="10"/>
  <c r="C2247" i="40" l="1"/>
  <c r="C2296" i="10" s="1"/>
  <c r="D2296" i="10"/>
  <c r="C2248" i="40" l="1"/>
  <c r="C2297" i="10" s="1"/>
  <c r="D2297" i="10"/>
  <c r="C2249" i="40" l="1"/>
  <c r="C2298" i="10" s="1"/>
  <c r="D2298" i="10"/>
  <c r="C2250" i="40" l="1"/>
  <c r="C2299" i="10" s="1"/>
  <c r="D2299" i="10"/>
  <c r="C2251" i="40" l="1"/>
  <c r="C2300" i="10" s="1"/>
  <c r="D2300" i="10"/>
  <c r="C2252" i="40" l="1"/>
  <c r="C2301" i="10" s="1"/>
  <c r="D2301" i="10"/>
  <c r="C2253" i="40" l="1"/>
  <c r="C2302" i="10" s="1"/>
  <c r="D2302" i="10"/>
  <c r="C2254" i="40" l="1"/>
  <c r="C2303" i="10" s="1"/>
  <c r="D2303" i="10"/>
  <c r="C2255" i="40" l="1"/>
  <c r="C2304" i="10" s="1"/>
  <c r="D2304" i="10"/>
  <c r="C2256" i="40" l="1"/>
  <c r="C2305" i="10" s="1"/>
  <c r="D2305" i="10"/>
  <c r="C2257" i="40" l="1"/>
  <c r="C2306" i="10" s="1"/>
  <c r="D2306" i="10"/>
  <c r="C2258" i="40" l="1"/>
  <c r="C2307" i="10" s="1"/>
  <c r="D2307" i="10"/>
  <c r="C2259" i="40" l="1"/>
  <c r="C2308" i="10" s="1"/>
  <c r="D2308" i="10"/>
  <c r="C2260" i="40" l="1"/>
  <c r="C2309" i="10" s="1"/>
  <c r="D2309" i="10"/>
  <c r="C2261" i="40" l="1"/>
  <c r="C2310" i="10" s="1"/>
  <c r="D2310" i="10"/>
  <c r="C2262" i="40" l="1"/>
  <c r="C2311" i="10" s="1"/>
  <c r="D2311" i="10"/>
  <c r="C2263" i="40" l="1"/>
  <c r="C2312" i="10" s="1"/>
  <c r="D2312" i="10"/>
  <c r="C2264" i="40" l="1"/>
  <c r="C2313" i="10" s="1"/>
  <c r="D2313" i="10"/>
  <c r="C2265" i="40" l="1"/>
  <c r="C2314" i="10" s="1"/>
  <c r="D2314" i="10"/>
  <c r="C2266" i="40" l="1"/>
  <c r="C2315" i="10" s="1"/>
  <c r="D2315" i="10"/>
  <c r="C2267" i="40" l="1"/>
  <c r="C2316" i="10" s="1"/>
  <c r="D2316" i="10"/>
  <c r="C2268" i="40" l="1"/>
  <c r="C2317" i="10" s="1"/>
  <c r="D2317" i="10"/>
  <c r="C2269" i="40" l="1"/>
  <c r="C2318" i="10" s="1"/>
  <c r="D2318" i="10"/>
  <c r="C2270" i="40" l="1"/>
  <c r="C2319" i="10" s="1"/>
  <c r="D2319" i="10"/>
  <c r="C2271" i="40" l="1"/>
  <c r="C2320" i="10" s="1"/>
  <c r="D2320" i="10"/>
  <c r="C2272" i="40" l="1"/>
  <c r="C2321" i="10" s="1"/>
  <c r="D2321" i="10"/>
  <c r="C2273" i="40" l="1"/>
  <c r="C2322" i="10" s="1"/>
  <c r="D2322" i="10"/>
  <c r="C2274" i="40" l="1"/>
  <c r="C2323" i="10" s="1"/>
  <c r="D2323" i="10"/>
  <c r="C2275" i="40" l="1"/>
  <c r="C2324" i="10" s="1"/>
  <c r="D2324" i="10"/>
  <c r="C2276" i="40" l="1"/>
  <c r="C2325" i="10" s="1"/>
  <c r="D2325" i="10"/>
  <c r="C2277" i="40" l="1"/>
  <c r="C2326" i="10" s="1"/>
  <c r="D2326" i="10"/>
  <c r="C2278" i="40" l="1"/>
  <c r="C2327" i="10" s="1"/>
  <c r="D2327" i="10"/>
  <c r="C2279" i="40" l="1"/>
  <c r="C2328" i="10" s="1"/>
  <c r="D2328" i="10"/>
  <c r="C2280" i="40" l="1"/>
  <c r="C2329" i="10" s="1"/>
  <c r="D2329" i="10"/>
  <c r="C2281" i="40" l="1"/>
  <c r="C2330" i="10" s="1"/>
  <c r="D2330" i="10"/>
  <c r="C2282" i="40" l="1"/>
  <c r="C2331" i="10" s="1"/>
  <c r="D2331" i="10"/>
  <c r="C2283" i="40" l="1"/>
  <c r="C2332" i="10" s="1"/>
  <c r="D2332" i="10"/>
  <c r="C2284" i="40" l="1"/>
  <c r="C2333" i="10" s="1"/>
  <c r="D2333" i="10"/>
  <c r="C2285" i="40" l="1"/>
  <c r="C2334" i="10" s="1"/>
  <c r="D2334" i="10"/>
  <c r="C2286" i="40" l="1"/>
  <c r="C2335" i="10" s="1"/>
  <c r="D2335" i="10"/>
  <c r="C2287" i="40" l="1"/>
  <c r="C2336" i="10" s="1"/>
  <c r="D2336" i="10"/>
  <c r="C2288" i="40" l="1"/>
  <c r="C2337" i="10" s="1"/>
  <c r="D2337" i="10"/>
  <c r="C2289" i="40" l="1"/>
  <c r="C2338" i="10" s="1"/>
  <c r="D2338" i="10"/>
  <c r="C2290" i="40" l="1"/>
  <c r="C2339" i="10" s="1"/>
  <c r="D2339" i="10"/>
  <c r="C2291" i="40" l="1"/>
  <c r="C2340" i="10" s="1"/>
  <c r="D2340" i="10"/>
  <c r="C2292" i="40" l="1"/>
  <c r="C2341" i="10" s="1"/>
  <c r="D2341" i="10"/>
  <c r="C2293" i="40" l="1"/>
  <c r="C2342" i="10" s="1"/>
  <c r="D2342" i="10"/>
  <c r="C2294" i="40" l="1"/>
  <c r="C2343" i="10" s="1"/>
  <c r="D2343" i="10"/>
  <c r="C2295" i="40" l="1"/>
  <c r="C2344" i="10" s="1"/>
  <c r="D2344" i="10"/>
  <c r="C2296" i="40" l="1"/>
  <c r="C2345" i="10" s="1"/>
  <c r="D2345" i="10"/>
  <c r="C2297" i="40" l="1"/>
  <c r="C2346" i="10" s="1"/>
  <c r="D2346" i="10"/>
  <c r="C2298" i="40" l="1"/>
  <c r="C2347" i="10" s="1"/>
  <c r="D2347" i="10"/>
  <c r="C2299" i="40" l="1"/>
  <c r="C2348" i="10" s="1"/>
  <c r="D2348" i="10"/>
  <c r="C2300" i="40" l="1"/>
  <c r="C2349" i="10" s="1"/>
  <c r="D2349" i="10"/>
  <c r="C2301" i="40" l="1"/>
  <c r="C2350" i="10" s="1"/>
  <c r="D2350" i="10"/>
  <c r="C2302" i="40" l="1"/>
  <c r="C2351" i="10" s="1"/>
  <c r="D2351" i="10"/>
  <c r="C2303" i="40" l="1"/>
  <c r="C2352" i="10" s="1"/>
  <c r="D2352" i="10"/>
  <c r="C2304" i="40" l="1"/>
  <c r="C2353" i="10" s="1"/>
  <c r="D2353" i="10"/>
  <c r="C2305" i="40" l="1"/>
  <c r="C2354" i="10" s="1"/>
  <c r="D2354" i="10"/>
  <c r="C2306" i="40" l="1"/>
  <c r="C2355" i="10" s="1"/>
  <c r="D2355" i="10"/>
  <c r="C2307" i="40" l="1"/>
  <c r="C2356" i="10" s="1"/>
  <c r="D2356" i="10"/>
  <c r="C2308" i="40" l="1"/>
  <c r="C2357" i="10" s="1"/>
  <c r="D2357" i="10"/>
  <c r="C2309" i="40" l="1"/>
  <c r="C2358" i="10" s="1"/>
  <c r="D2358" i="10"/>
  <c r="C2310" i="40" l="1"/>
  <c r="C2359" i="10" s="1"/>
  <c r="D2359" i="10"/>
  <c r="C2311" i="40" l="1"/>
  <c r="C2360" i="10" s="1"/>
  <c r="D2360" i="10"/>
  <c r="C2312" i="40" l="1"/>
  <c r="C2361" i="10" s="1"/>
  <c r="D2361" i="10"/>
  <c r="C2313" i="40" l="1"/>
  <c r="C2362" i="10" s="1"/>
  <c r="D2362" i="10"/>
  <c r="C2314" i="40" l="1"/>
  <c r="C2363" i="10" s="1"/>
  <c r="D2363" i="10"/>
  <c r="C2315" i="40" l="1"/>
  <c r="C2364" i="10" s="1"/>
  <c r="D2364" i="10"/>
  <c r="C2316" i="40" l="1"/>
  <c r="C2365" i="10" s="1"/>
  <c r="D2365" i="10"/>
  <c r="C2317" i="40" l="1"/>
  <c r="C2366" i="10" s="1"/>
  <c r="D2366" i="10"/>
  <c r="C2318" i="40" l="1"/>
  <c r="C2367" i="10" s="1"/>
  <c r="D2367" i="10"/>
  <c r="C2319" i="40" l="1"/>
  <c r="C2368" i="10" s="1"/>
  <c r="D2368" i="10"/>
  <c r="C2320" i="40" l="1"/>
  <c r="C2369" i="10" s="1"/>
  <c r="D2369" i="10"/>
  <c r="C2321" i="40" l="1"/>
  <c r="C2370" i="10" s="1"/>
  <c r="D2370" i="10"/>
  <c r="C2322" i="40" l="1"/>
  <c r="C2371" i="10" s="1"/>
  <c r="D2371" i="10"/>
  <c r="C2323" i="40" l="1"/>
  <c r="C2372" i="10" s="1"/>
  <c r="D2372" i="10"/>
  <c r="C2324" i="40" l="1"/>
  <c r="C2373" i="10" s="1"/>
  <c r="D2373" i="10"/>
  <c r="C2325" i="40" l="1"/>
  <c r="C2374" i="10" s="1"/>
  <c r="D2374" i="10"/>
  <c r="C2326" i="40" l="1"/>
  <c r="C2375" i="10" s="1"/>
  <c r="D2375" i="10"/>
  <c r="C2327" i="40" l="1"/>
  <c r="C2376" i="10" s="1"/>
  <c r="D2376" i="10"/>
  <c r="C2328" i="40" l="1"/>
  <c r="C2377" i="10" s="1"/>
  <c r="D2377" i="10"/>
  <c r="C2329" i="40" l="1"/>
  <c r="C2378" i="10" s="1"/>
  <c r="D2378" i="10"/>
  <c r="C2330" i="40" l="1"/>
  <c r="C2379" i="10" s="1"/>
  <c r="D2379" i="10"/>
  <c r="C2331" i="40" l="1"/>
  <c r="C2380" i="10" s="1"/>
  <c r="D2380" i="10"/>
  <c r="C2332" i="40" l="1"/>
  <c r="C2381" i="10" s="1"/>
  <c r="D2381" i="10"/>
  <c r="C2333" i="40" l="1"/>
  <c r="C2382" i="10" s="1"/>
  <c r="D2382" i="10"/>
  <c r="C2334" i="40" l="1"/>
  <c r="C2383" i="10" s="1"/>
  <c r="D2383" i="10"/>
  <c r="C2335" i="40" l="1"/>
  <c r="C2384" i="10" s="1"/>
  <c r="D2384" i="10"/>
  <c r="C2336" i="40" l="1"/>
  <c r="C2385" i="10" s="1"/>
  <c r="D2385" i="10"/>
  <c r="C2337" i="40" l="1"/>
  <c r="C2386" i="10" s="1"/>
  <c r="D2386" i="10"/>
  <c r="C2338" i="40" l="1"/>
  <c r="C2387" i="10" s="1"/>
  <c r="D2387" i="10"/>
  <c r="C2339" i="40" l="1"/>
  <c r="C2388" i="10" s="1"/>
  <c r="D2388" i="10"/>
  <c r="C2340" i="40" l="1"/>
  <c r="C2389" i="10" s="1"/>
  <c r="D2389" i="10"/>
  <c r="C2341" i="40" l="1"/>
  <c r="C2390" i="10" s="1"/>
  <c r="D2390" i="10"/>
  <c r="C2342" i="40" l="1"/>
  <c r="C2391" i="10" s="1"/>
  <c r="D2391" i="10"/>
  <c r="C2343" i="40" l="1"/>
  <c r="C2392" i="10" s="1"/>
  <c r="D2392" i="10"/>
  <c r="C2344" i="40" l="1"/>
  <c r="C2393" i="10" s="1"/>
  <c r="D2393" i="10"/>
  <c r="C2345" i="40" l="1"/>
  <c r="C2394" i="10" s="1"/>
  <c r="D2394" i="10"/>
  <c r="C2346" i="40" l="1"/>
  <c r="C2395" i="10" s="1"/>
  <c r="D2395" i="10"/>
  <c r="C2347" i="40" l="1"/>
  <c r="C2396" i="10" s="1"/>
  <c r="D2396" i="10"/>
  <c r="C2348" i="40" l="1"/>
  <c r="C2397" i="10" s="1"/>
  <c r="D2397" i="10"/>
  <c r="C2349" i="40" l="1"/>
  <c r="C2398" i="10" s="1"/>
  <c r="D2398" i="10"/>
  <c r="C2350" i="40" l="1"/>
  <c r="C2399" i="10" s="1"/>
  <c r="D2399" i="10"/>
  <c r="C2351" i="40" l="1"/>
  <c r="C2400" i="10" s="1"/>
  <c r="D2400" i="10"/>
  <c r="C2352" i="40" l="1"/>
  <c r="C2401" i="10" s="1"/>
  <c r="D2401" i="10"/>
  <c r="C2353" i="40" l="1"/>
  <c r="C2402" i="10" s="1"/>
  <c r="D2402" i="10"/>
  <c r="C2354" i="40" l="1"/>
  <c r="C2403" i="10" s="1"/>
  <c r="D2403" i="10"/>
  <c r="C2355" i="40" l="1"/>
  <c r="C2404" i="10" s="1"/>
  <c r="D2404" i="10"/>
  <c r="C2356" i="40" l="1"/>
  <c r="C2405" i="10" s="1"/>
  <c r="D2405" i="10"/>
  <c r="C2357" i="40" l="1"/>
  <c r="C2406" i="10" s="1"/>
  <c r="D2406" i="10"/>
  <c r="C2358" i="40" l="1"/>
  <c r="C2407" i="10" s="1"/>
  <c r="D2407" i="10"/>
  <c r="C2359" i="40" l="1"/>
  <c r="C2408" i="10" s="1"/>
  <c r="D2408" i="10"/>
  <c r="C2360" i="40" l="1"/>
  <c r="C2409" i="10" s="1"/>
  <c r="D2409" i="10"/>
  <c r="C2361" i="40" l="1"/>
  <c r="C2410" i="10" s="1"/>
  <c r="D2410" i="10"/>
  <c r="C2362" i="40" l="1"/>
  <c r="C2411" i="10" s="1"/>
  <c r="D2411" i="10"/>
  <c r="C2363" i="40" l="1"/>
  <c r="C2412" i="10" s="1"/>
  <c r="D2412" i="10"/>
  <c r="C2364" i="40" l="1"/>
  <c r="C2413" i="10" s="1"/>
  <c r="D2413" i="10"/>
  <c r="C2365" i="40" l="1"/>
  <c r="C2414" i="10" s="1"/>
  <c r="D2414" i="10"/>
  <c r="C2366" i="40" l="1"/>
  <c r="C2415" i="10" s="1"/>
  <c r="D2415" i="10"/>
  <c r="C2367" i="40" l="1"/>
  <c r="C2416" i="10" s="1"/>
  <c r="D2416" i="10"/>
  <c r="C2368" i="40" l="1"/>
  <c r="C2417" i="10" s="1"/>
  <c r="D2417" i="10"/>
  <c r="C2369" i="40" l="1"/>
  <c r="C2418" i="10" s="1"/>
  <c r="D2418" i="10"/>
  <c r="C2370" i="40" l="1"/>
  <c r="C2419" i="10" s="1"/>
  <c r="D2419" i="10"/>
  <c r="C2371" i="40" l="1"/>
  <c r="C2420" i="10" s="1"/>
  <c r="D2420" i="10"/>
  <c r="C2372" i="40" l="1"/>
  <c r="C2421" i="10" s="1"/>
  <c r="D2421" i="10"/>
  <c r="C2373" i="40" l="1"/>
  <c r="C2422" i="10" s="1"/>
  <c r="D2422" i="10"/>
  <c r="C2374" i="40" l="1"/>
  <c r="C2423" i="10" s="1"/>
  <c r="D2423" i="10"/>
  <c r="C2375" i="40" l="1"/>
  <c r="C2424" i="10" s="1"/>
  <c r="D2424" i="10"/>
  <c r="C2376" i="40" l="1"/>
  <c r="C2425" i="10" s="1"/>
  <c r="D2425" i="10"/>
  <c r="C2377" i="40" l="1"/>
  <c r="C2426" i="10" s="1"/>
  <c r="D2426" i="10"/>
  <c r="C2378" i="40" l="1"/>
  <c r="C2427" i="10" s="1"/>
  <c r="D2427" i="10"/>
  <c r="C2379" i="40" l="1"/>
  <c r="C2428" i="10" s="1"/>
  <c r="D2428" i="10"/>
  <c r="C2380" i="40" l="1"/>
  <c r="C2429" i="10" s="1"/>
  <c r="D2429" i="10"/>
  <c r="C2381" i="40" l="1"/>
  <c r="C2430" i="10" s="1"/>
  <c r="D2430" i="10"/>
  <c r="C2382" i="40" l="1"/>
  <c r="C2431" i="10" s="1"/>
  <c r="D2431" i="10"/>
  <c r="C2383" i="40" l="1"/>
  <c r="C2432" i="10" s="1"/>
  <c r="D2432" i="10"/>
  <c r="C2384" i="40" l="1"/>
  <c r="C2433" i="10" s="1"/>
  <c r="D2433" i="10"/>
  <c r="C2385" i="40" l="1"/>
  <c r="C2434" i="10" s="1"/>
  <c r="D2434" i="10"/>
</calcChain>
</file>

<file path=xl/sharedStrings.xml><?xml version="1.0" encoding="utf-8"?>
<sst xmlns="http://schemas.openxmlformats.org/spreadsheetml/2006/main" count="34483" uniqueCount="1851">
  <si>
    <t>Liquid Separator</t>
  </si>
  <si>
    <t>Process Heaters</t>
  </si>
  <si>
    <t>Sum of CO (tons/year)</t>
  </si>
  <si>
    <t>Sum of SOx (tons/year)</t>
  </si>
  <si>
    <t>Sum of PM (tons/year)</t>
  </si>
  <si>
    <t>Not other?</t>
  </si>
  <si>
    <t>Totals</t>
  </si>
  <si>
    <t>Emissions Summary</t>
  </si>
  <si>
    <t>Emissions Summary - All Source Categories</t>
  </si>
  <si>
    <t>Not Other?  ===&gt;</t>
  </si>
  <si>
    <t>Emissions Summary - All Detailed Categories</t>
  </si>
  <si>
    <t>20101020</t>
  </si>
  <si>
    <t>Miscellaneous engines</t>
  </si>
  <si>
    <t>Venting - recompletions</t>
  </si>
  <si>
    <t>Venting - blowdowns</t>
  </si>
  <si>
    <t>Heaters</t>
  </si>
  <si>
    <t>2310000230</t>
  </si>
  <si>
    <t>2310000100</t>
  </si>
  <si>
    <t>2310003100</t>
  </si>
  <si>
    <t>2310000300</t>
  </si>
  <si>
    <t>2310003200</t>
  </si>
  <si>
    <t>2310000700</t>
  </si>
  <si>
    <t>2310001610</t>
  </si>
  <si>
    <t>2310001620</t>
  </si>
  <si>
    <t>2310022000</t>
  </si>
  <si>
    <t>Natural Gas Production, Other Not Classified</t>
  </si>
  <si>
    <t>Unpermitted Fugitives</t>
  </si>
  <si>
    <t>Permitted Fugitives</t>
  </si>
  <si>
    <t>2310000820</t>
  </si>
  <si>
    <t>Gas Plant Truck Loading</t>
  </si>
  <si>
    <t>2310001640</t>
  </si>
  <si>
    <t xml:space="preserve">Venting - Compressor Startup </t>
  </si>
  <si>
    <t>2310001650</t>
  </si>
  <si>
    <t>Venting - Compressor Shutdown</t>
  </si>
  <si>
    <t>Dehydrator</t>
  </si>
  <si>
    <t>2310021410</t>
  </si>
  <si>
    <t>2310001611</t>
  </si>
  <si>
    <t>Initial completion Flaring</t>
  </si>
  <si>
    <t>2310002230</t>
  </si>
  <si>
    <t xml:space="preserve">Condensate tank </t>
  </si>
  <si>
    <t>2310002240</t>
  </si>
  <si>
    <t>Oil Tank</t>
  </si>
  <si>
    <t>Total</t>
  </si>
  <si>
    <t>2310002231</t>
  </si>
  <si>
    <t>Pneumatic Devices</t>
  </si>
  <si>
    <t>State Fips</t>
  </si>
  <si>
    <t>County Fip</t>
  </si>
  <si>
    <t>Other Categories</t>
  </si>
  <si>
    <t>2310000801</t>
  </si>
  <si>
    <t>Gas Well Truck Loading</t>
  </si>
  <si>
    <t>Oil Well Truck Loading</t>
  </si>
  <si>
    <t>2310000802</t>
  </si>
  <si>
    <t>SCC</t>
  </si>
  <si>
    <t>Description</t>
  </si>
  <si>
    <t>FIPS</t>
  </si>
  <si>
    <t>STFIPs</t>
  </si>
  <si>
    <t>Condensate tank flaring</t>
  </si>
  <si>
    <t>Workover rigs</t>
  </si>
  <si>
    <t>Compressor engines</t>
  </si>
  <si>
    <t>2310020600</t>
  </si>
  <si>
    <t>Natural Gas Production, Flares</t>
  </si>
  <si>
    <t>Permitted Tank Losses</t>
  </si>
  <si>
    <t>2310001630</t>
  </si>
  <si>
    <t>NOx (tons/year)</t>
  </si>
  <si>
    <t>VOC (tons/year)</t>
  </si>
  <si>
    <t>CO (tons/year)</t>
  </si>
  <si>
    <t>SOx (tons/year)</t>
  </si>
  <si>
    <t>2006 Emissions</t>
  </si>
  <si>
    <t>2012 Emissions</t>
  </si>
  <si>
    <t>31000404</t>
  </si>
  <si>
    <t>31000302</t>
  </si>
  <si>
    <t>31000203</t>
  </si>
  <si>
    <t>31000205</t>
  </si>
  <si>
    <t>Artificial Lift</t>
  </si>
  <si>
    <t>2310000330</t>
  </si>
  <si>
    <t>Drill rigs</t>
  </si>
  <si>
    <t>2310000220</t>
  </si>
  <si>
    <t>County</t>
  </si>
  <si>
    <t>Pneumatic pumps</t>
  </si>
  <si>
    <t>Pneumatic devices</t>
  </si>
  <si>
    <t>PM (tons/year)</t>
  </si>
  <si>
    <t>Category</t>
  </si>
  <si>
    <t>Source</t>
  </si>
  <si>
    <t>20200202</t>
  </si>
  <si>
    <t>Venting - initial completions</t>
  </si>
  <si>
    <t>Amine Units</t>
  </si>
  <si>
    <t>2310001631</t>
  </si>
  <si>
    <t>Blowdown Flaring</t>
  </si>
  <si>
    <t>Natural Gas Production, Gas Sweetening: Amine Process</t>
  </si>
  <si>
    <t>Natural Gas Production, Flares Combusting Gases &gt;1000 BTU/scf</t>
  </si>
  <si>
    <t>Natural Gas Production, All Equipt Leak Fugitives</t>
  </si>
  <si>
    <t>Data</t>
  </si>
  <si>
    <t>Sum of NOx (tons/year)</t>
  </si>
  <si>
    <t>Sum of VOC (tons/year)</t>
  </si>
  <si>
    <t>Grand Total</t>
  </si>
  <si>
    <t>56013</t>
  </si>
  <si>
    <t>Percent Change from 2006</t>
  </si>
  <si>
    <t>Notes</t>
  </si>
  <si>
    <t>Unpermitted Source</t>
  </si>
  <si>
    <t>WYDEQ Permitted Sources</t>
  </si>
  <si>
    <t>EPA Permitted</t>
  </si>
  <si>
    <t>Compressor Blowdown</t>
  </si>
  <si>
    <t>Compressor Start Ups</t>
  </si>
  <si>
    <t>NA</t>
  </si>
  <si>
    <t>5601301</t>
  </si>
  <si>
    <t>5601302</t>
  </si>
  <si>
    <t xml:space="preserve"> </t>
  </si>
  <si>
    <t>Pneumatic Pumps</t>
  </si>
  <si>
    <t>Condensate Tanks</t>
  </si>
  <si>
    <t>Truck Loading</t>
  </si>
  <si>
    <t>Dehydrators</t>
  </si>
  <si>
    <t>Point Source Fugitives</t>
  </si>
  <si>
    <t>AAPG_revis</t>
  </si>
  <si>
    <t>COUNTY_NAM</t>
  </si>
  <si>
    <t>STATE</t>
  </si>
  <si>
    <t>STATE_ABBR</t>
  </si>
  <si>
    <t>Source:</t>
  </si>
  <si>
    <t>\\flagg\disk43\IPAMS\GIS\New Basin Boundaries\AAPG_basins\AAPG_Co_xref.xlsx</t>
  </si>
  <si>
    <t>Stack_Height</t>
  </si>
  <si>
    <t>Stack_Diameter</t>
  </si>
  <si>
    <t>Exit_Gas_Velocity</t>
  </si>
  <si>
    <t>Exit_Gas_Flow_Rate</t>
  </si>
  <si>
    <t>Exit_Gas_Temperature</t>
  </si>
  <si>
    <t>2014 Emissions</t>
  </si>
  <si>
    <t>Data Source</t>
  </si>
  <si>
    <t>NEI</t>
  </si>
  <si>
    <t>Drill Rigs</t>
  </si>
  <si>
    <t>Point Sources</t>
  </si>
  <si>
    <t>NOx %</t>
  </si>
  <si>
    <t>VOC %</t>
  </si>
  <si>
    <t>Max NOx or VOC %</t>
  </si>
  <si>
    <t>Not Other</t>
  </si>
  <si>
    <t>Readme</t>
  </si>
  <si>
    <t>Tribal/Non-tribal</t>
  </si>
  <si>
    <t>Non-tribal</t>
  </si>
  <si>
    <t>Notes:</t>
  </si>
  <si>
    <t>Emissions Summary by County</t>
  </si>
  <si>
    <t>Point Source Flares</t>
  </si>
  <si>
    <t>Point Source Venting</t>
  </si>
  <si>
    <t>Combined Category</t>
  </si>
  <si>
    <t>Other Not Classified</t>
  </si>
  <si>
    <t>Summary Table: By County and Source Category VOC Emissions (tons/year)</t>
  </si>
  <si>
    <t>Basinwide, By Source Category Emissions (tons/year)</t>
  </si>
  <si>
    <t>Summary Table: By County and Source Category NOx Emissions (tons/year)</t>
  </si>
  <si>
    <t>By County and Source Category VOC Emissions (tons/year)</t>
  </si>
  <si>
    <t>By County and Source Category NOx Emissions (tons/year)</t>
  </si>
  <si>
    <t xml:space="preserve">Point Sources Emissions </t>
  </si>
  <si>
    <t>Nonpoint Source Emissions</t>
  </si>
  <si>
    <t>Nonpoint Sources</t>
  </si>
  <si>
    <t>The figure below shows the basin for which emissions are estimated in this spreadsheet including the basin boundary and counties in the basin.</t>
  </si>
  <si>
    <t>By County and Source Category Emissions (tons/year)</t>
  </si>
  <si>
    <t>Nonpoint Source Name</t>
  </si>
  <si>
    <t>Counties Included in Basin Boundary and This Inventory</t>
  </si>
  <si>
    <t>Nox Chart Include?</t>
  </si>
  <si>
    <t>VOC Chart Include?</t>
  </si>
  <si>
    <t>Non-other listings total:</t>
  </si>
  <si>
    <t>Number of non-other listings</t>
  </si>
  <si>
    <t>Non-other?</t>
  </si>
  <si>
    <t>Point Source Heaters</t>
  </si>
  <si>
    <t>Point Source Compressor Engines</t>
  </si>
  <si>
    <t>Chart text:</t>
  </si>
  <si>
    <t>Basin-pie Chart title:</t>
  </si>
  <si>
    <t>By-source Chart title:</t>
  </si>
  <si>
    <t>By-county Chart title:</t>
  </si>
  <si>
    <t>By-county Bar Chart title:</t>
  </si>
  <si>
    <t>By-source-type Chart title:</t>
  </si>
  <si>
    <t>VOC Emissions by County and Source Category</t>
  </si>
  <si>
    <t>NOx Emissions by County and Source Category</t>
  </si>
  <si>
    <t>Nonpoint Fugitives</t>
  </si>
  <si>
    <t>Nonpoint Heaters</t>
  </si>
  <si>
    <t>Basin-wide NOx Percent Contribution by Source Category</t>
  </si>
  <si>
    <t>Basin-wide NOx Percent Contribution by Source Type</t>
  </si>
  <si>
    <t>Basin-wide VOC Percent Contribution by Source Category</t>
  </si>
  <si>
    <t>Basin-wide VOC Percent Contribution by Source Type</t>
  </si>
  <si>
    <t>Completions</t>
  </si>
  <si>
    <t>Blowdowns</t>
  </si>
  <si>
    <t xml:space="preserve">Produced water </t>
  </si>
  <si>
    <t>CO</t>
  </si>
  <si>
    <t>Piceance Basin</t>
  </si>
  <si>
    <t>08029</t>
  </si>
  <si>
    <t>Delta</t>
  </si>
  <si>
    <t>08045</t>
  </si>
  <si>
    <t>Garfield</t>
  </si>
  <si>
    <t>08051</t>
  </si>
  <si>
    <t>Gunnison</t>
  </si>
  <si>
    <t>08077</t>
  </si>
  <si>
    <t>Mesa</t>
  </si>
  <si>
    <t>08097</t>
  </si>
  <si>
    <t>Pitkin</t>
  </si>
  <si>
    <t>08103</t>
  </si>
  <si>
    <t>Rio Blanco</t>
  </si>
  <si>
    <t>8029</t>
  </si>
  <si>
    <t>8045</t>
  </si>
  <si>
    <t>8051</t>
  </si>
  <si>
    <t>8077</t>
  </si>
  <si>
    <t>8103</t>
  </si>
  <si>
    <t>Piceance Basin Oil and Gas Emissions from Nonpoint and Point Sources</t>
  </si>
  <si>
    <t>Piceance Basin:</t>
  </si>
  <si>
    <t>Point/ facility name</t>
  </si>
  <si>
    <t>Site ID</t>
  </si>
  <si>
    <t>Emissions unit id</t>
  </si>
  <si>
    <t>Emissions unit description</t>
  </si>
  <si>
    <t>Emissions Process des</t>
  </si>
  <si>
    <t>Source NAICS</t>
  </si>
  <si>
    <t>Source latitude</t>
  </si>
  <si>
    <t>Source longitude</t>
  </si>
  <si>
    <t>Well-head Engines</t>
  </si>
  <si>
    <t xml:space="preserve"> Nonpoint source emissions for Colorado counties are from the 2014 NEI v1.0. The state submitted database does not have SOx emissions in the NEI. Hence SOx emissions were scaled based on the NOx or VOC emissions. </t>
  </si>
  <si>
    <t>Point Source Loading Losses</t>
  </si>
  <si>
    <t>CDPHE Point Sources</t>
  </si>
  <si>
    <t>- Point source emissions for Colorado counties are from CDPHE</t>
  </si>
  <si>
    <t>8097</t>
  </si>
  <si>
    <t>Drilling Rigs</t>
  </si>
  <si>
    <t>Fugitive Emissions</t>
  </si>
  <si>
    <t>2310021509</t>
  </si>
  <si>
    <t>2310021100</t>
  </si>
  <si>
    <t>Hydraulic Fracturing Pumps</t>
  </si>
  <si>
    <t>2310000660</t>
  </si>
  <si>
    <t>Liquids Unloading</t>
  </si>
  <si>
    <t>2310021603</t>
  </si>
  <si>
    <t>2310021300</t>
  </si>
  <si>
    <t>2310021310</t>
  </si>
  <si>
    <t>Produced Water Tanks</t>
  </si>
  <si>
    <t>2310000550</t>
  </si>
  <si>
    <t>2310021601</t>
  </si>
  <si>
    <t>Wellhead Engines</t>
  </si>
  <si>
    <t>2310021700</t>
  </si>
  <si>
    <t>2310020800</t>
  </si>
  <si>
    <t xml:space="preserve">RED ROCK GATHERING - GREASEWOOD                   </t>
  </si>
  <si>
    <t>4</t>
  </si>
  <si>
    <t>1</t>
  </si>
  <si>
    <t/>
  </si>
  <si>
    <t>211111</t>
  </si>
  <si>
    <t>Crude Petroleum and Natural Gas Extraction</t>
  </si>
  <si>
    <t>2</t>
  </si>
  <si>
    <t>3</t>
  </si>
  <si>
    <t>9</t>
  </si>
  <si>
    <t>20200252</t>
  </si>
  <si>
    <t>31000227</t>
  </si>
  <si>
    <t>31088801</t>
  </si>
  <si>
    <t xml:space="preserve">CHEVRON USA - WILSON CREEK GAS PLT                </t>
  </si>
  <si>
    <t>10</t>
  </si>
  <si>
    <t>20300202</t>
  </si>
  <si>
    <t>11</t>
  </si>
  <si>
    <t>30600903</t>
  </si>
  <si>
    <t>15</t>
  </si>
  <si>
    <t>10300603</t>
  </si>
  <si>
    <t>19</t>
  </si>
  <si>
    <t>21</t>
  </si>
  <si>
    <t>20100202</t>
  </si>
  <si>
    <t>31088811</t>
  </si>
  <si>
    <t>31000207</t>
  </si>
  <si>
    <t>31000301</t>
  </si>
  <si>
    <t>40400250</t>
  </si>
  <si>
    <t>40400315</t>
  </si>
  <si>
    <t xml:space="preserve">ENCANA OIL - EAST DRAGON TRAIL CS                 </t>
  </si>
  <si>
    <t>16</t>
  </si>
  <si>
    <t>211112</t>
  </si>
  <si>
    <t>Natural Gas Liquid Extraction</t>
  </si>
  <si>
    <t>5</t>
  </si>
  <si>
    <t>7</t>
  </si>
  <si>
    <t>20200253</t>
  </si>
  <si>
    <t xml:space="preserve">RED ROCK GATHERING - N. DOUGLAS GAS PLT           </t>
  </si>
  <si>
    <t>18</t>
  </si>
  <si>
    <t>8</t>
  </si>
  <si>
    <t>31000209</t>
  </si>
  <si>
    <t>50200102</t>
  </si>
  <si>
    <t>31000304</t>
  </si>
  <si>
    <t>40600132</t>
  </si>
  <si>
    <t xml:space="preserve">RED ROCK GATHERING - FOUNDATION CREEK             </t>
  </si>
  <si>
    <t>20</t>
  </si>
  <si>
    <t>20200201</t>
  </si>
  <si>
    <t>10200603</t>
  </si>
  <si>
    <t>6</t>
  </si>
  <si>
    <t>12</t>
  </si>
  <si>
    <t>20200254</t>
  </si>
  <si>
    <t>13</t>
  </si>
  <si>
    <t>31000215</t>
  </si>
  <si>
    <t xml:space="preserve">ENCANA O&amp;G - W DOUGLAS CREEK C.S.                 </t>
  </si>
  <si>
    <t>32</t>
  </si>
  <si>
    <t xml:space="preserve">ENCANA OIL &amp; GAS - DRAGON TRAIL                   </t>
  </si>
  <si>
    <t>36</t>
  </si>
  <si>
    <t>20300201</t>
  </si>
  <si>
    <t>14</t>
  </si>
  <si>
    <t>10300602</t>
  </si>
  <si>
    <t>31000228</t>
  </si>
  <si>
    <t>31000220</t>
  </si>
  <si>
    <t xml:space="preserve">ROCKY MOUNTAIN NAT GAS - PICEANCE                 </t>
  </si>
  <si>
    <t>37</t>
  </si>
  <si>
    <t xml:space="preserve">ENCANA O&amp;G.- WEST DRAGON TRAIL C.S.               </t>
  </si>
  <si>
    <t>61</t>
  </si>
  <si>
    <t>31000299</t>
  </si>
  <si>
    <t xml:space="preserve">WEXPRO CO LOWER HORSE DRAW 7 1 WELLSITE           </t>
  </si>
  <si>
    <t>85</t>
  </si>
  <si>
    <t xml:space="preserve">WEST TEXAS - PICEANCE CREEK GP                    </t>
  </si>
  <si>
    <t>128</t>
  </si>
  <si>
    <t>30600999</t>
  </si>
  <si>
    <t>17</t>
  </si>
  <si>
    <t>30600811</t>
  </si>
  <si>
    <t>40400150</t>
  </si>
  <si>
    <t xml:space="preserve">ENCANA OIL &amp; GAS (USA), INC. - DRAGON TR          </t>
  </si>
  <si>
    <t>131</t>
  </si>
  <si>
    <t>139</t>
  </si>
  <si>
    <t xml:space="preserve">ENCANA OIL &amp; GAS DRAGON TRAIL #1042               </t>
  </si>
  <si>
    <t>132</t>
  </si>
  <si>
    <t xml:space="preserve">ENCANA OIL &amp; GAS  - DRAGON TR DTU 1114            </t>
  </si>
  <si>
    <t>136</t>
  </si>
  <si>
    <t xml:space="preserve">ENCANA OIL &amp; GAS (USA), INC. - CR 109 CS          </t>
  </si>
  <si>
    <t>150</t>
  </si>
  <si>
    <t xml:space="preserve">XTO ENERGY - IDP PRODUCED WATER DISPOSAL          </t>
  </si>
  <si>
    <t>159</t>
  </si>
  <si>
    <t>20100102</t>
  </si>
  <si>
    <t xml:space="preserve">XTO ENERGY, INC. - PICEANCE CREEK                 </t>
  </si>
  <si>
    <t>162</t>
  </si>
  <si>
    <t>31000201</t>
  </si>
  <si>
    <t>31000199</t>
  </si>
  <si>
    <t xml:space="preserve">KOCH EXPLORATION - MEEKER GAS PLANT               </t>
  </si>
  <si>
    <t>163</t>
  </si>
  <si>
    <t>20200902</t>
  </si>
  <si>
    <t>31000305</t>
  </si>
  <si>
    <t xml:space="preserve">ENCANA OIL &amp; GAS - DRAGON TRAIL DTU 1306          </t>
  </si>
  <si>
    <t>166</t>
  </si>
  <si>
    <t xml:space="preserve">ENCANA O&amp;G (USA) INC - BULL FORK C.S.             </t>
  </si>
  <si>
    <t>172</t>
  </si>
  <si>
    <t xml:space="preserve">KOCH EXPLORATION - WRD FEDERAL 6-26               </t>
  </si>
  <si>
    <t>217</t>
  </si>
  <si>
    <t xml:space="preserve">BARGATH LLC - GREASEWOOD CS                       </t>
  </si>
  <si>
    <t>248</t>
  </si>
  <si>
    <t>20100205</t>
  </si>
  <si>
    <t xml:space="preserve">ENCANA (WEST) - DTU #4032                         </t>
  </si>
  <si>
    <t>252</t>
  </si>
  <si>
    <t xml:space="preserve">ENCANA OIL&amp;GAS - DTU 1115 AND DTU 1163            </t>
  </si>
  <si>
    <t>254</t>
  </si>
  <si>
    <t xml:space="preserve">ENCANA OIL AND GAS- HH9145 &amp; HH FED 9112          </t>
  </si>
  <si>
    <t>255</t>
  </si>
  <si>
    <t xml:space="preserve">QUESTAR PIPELINE CO - DARK CANYON                 </t>
  </si>
  <si>
    <t>259</t>
  </si>
  <si>
    <t>40400311</t>
  </si>
  <si>
    <t xml:space="preserve">ENCANA (WEST) - LHDU 2194                         </t>
  </si>
  <si>
    <t>261</t>
  </si>
  <si>
    <t xml:space="preserve">ENCANA (WEST) - LHDU 2111                         </t>
  </si>
  <si>
    <t>262</t>
  </si>
  <si>
    <t xml:space="preserve">BARGATH LLC - RYAN GULCH GAS                      </t>
  </si>
  <si>
    <t>265</t>
  </si>
  <si>
    <t>23</t>
  </si>
  <si>
    <t>22</t>
  </si>
  <si>
    <t xml:space="preserve">KOCH - WRD UNIT 29-23                             </t>
  </si>
  <si>
    <t>273</t>
  </si>
  <si>
    <t xml:space="preserve">BOPCO, LP - YELLOW CREEK BRIDGE PLT.              </t>
  </si>
  <si>
    <t>279</t>
  </si>
  <si>
    <t>10200306</t>
  </si>
  <si>
    <t xml:space="preserve">TRANSCOLORADO GAS TRANS - GREASEWOOD              </t>
  </si>
  <si>
    <t>280</t>
  </si>
  <si>
    <t xml:space="preserve">BARGATH LLC - SAGEBRUSH GAS PROCESSING            </t>
  </si>
  <si>
    <t>281</t>
  </si>
  <si>
    <t>10200602</t>
  </si>
  <si>
    <t xml:space="preserve">ENTERPRISE GAS PROC - MEEKER GAS PLANT            </t>
  </si>
  <si>
    <t>291</t>
  </si>
  <si>
    <t>31000309</t>
  </si>
  <si>
    <t xml:space="preserve">PIONEER NATURAL RES-COLUMBINE SPRINGS             </t>
  </si>
  <si>
    <t>299</t>
  </si>
  <si>
    <t xml:space="preserve">XTO ENERGY - BLACK SULPHUR/VALLEY SLUG            </t>
  </si>
  <si>
    <t>304</t>
  </si>
  <si>
    <t xml:space="preserve">ENTERPRISE GAS-PICEANCE DEV. PROJECT              </t>
  </si>
  <si>
    <t>305</t>
  </si>
  <si>
    <t>40290013</t>
  </si>
  <si>
    <t xml:space="preserve">SHELL FRONTIER - MAHOGANY RESEARCH PROJE          </t>
  </si>
  <si>
    <t>306</t>
  </si>
  <si>
    <t>31000216</t>
  </si>
  <si>
    <t>31000406</t>
  </si>
  <si>
    <t xml:space="preserve">ENCANA - M11 498 PAD                              </t>
  </si>
  <si>
    <t>309</t>
  </si>
  <si>
    <t xml:space="preserve">ENCANA - A02 498 PAD                              </t>
  </si>
  <si>
    <t>310</t>
  </si>
  <si>
    <t xml:space="preserve">ROCKIES EXPRESS PIPELINE LLC - MEEKER             </t>
  </si>
  <si>
    <t>322</t>
  </si>
  <si>
    <t xml:space="preserve">BARGATH LLC - BLACK SULPHUR CREEK                 </t>
  </si>
  <si>
    <t>328</t>
  </si>
  <si>
    <t>50410312</t>
  </si>
  <si>
    <t xml:space="preserve">PICEANCE BASIN GAS GATH - FLETCHER PLANT          </t>
  </si>
  <si>
    <t>332</t>
  </si>
  <si>
    <t xml:space="preserve">WHITING OIL &amp; GAS CORP-BOIES RANCH                </t>
  </si>
  <si>
    <t>347</t>
  </si>
  <si>
    <t xml:space="preserve">WHITING OIL &amp; GAS -JIMMY GULCH STATION            </t>
  </si>
  <si>
    <t>350</t>
  </si>
  <si>
    <t xml:space="preserve">WILLIAMS FIELD - WILLOW CREEK GAS PLANT           </t>
  </si>
  <si>
    <t>360</t>
  </si>
  <si>
    <t xml:space="preserve">RED ROCK GATHERING - CATHEDRAL C.S.               </t>
  </si>
  <si>
    <t>364</t>
  </si>
  <si>
    <t xml:space="preserve">RN INDUSTRIES - PICEANCE CREEK, RANGELY           </t>
  </si>
  <si>
    <t>365</t>
  </si>
  <si>
    <t>20200102</t>
  </si>
  <si>
    <t>20200401</t>
  </si>
  <si>
    <t>31000504</t>
  </si>
  <si>
    <t xml:space="preserve">BOPCO, L.P. - YELLOW CREEK #33-43-1               </t>
  </si>
  <si>
    <t>366</t>
  </si>
  <si>
    <t xml:space="preserve">BOPCO, L.P. - YELLOW CREEK #3-11-1                </t>
  </si>
  <si>
    <t>368</t>
  </si>
  <si>
    <t xml:space="preserve">BOPCO, L.P. - YELLOW CREEK #34-44-1               </t>
  </si>
  <si>
    <t>369</t>
  </si>
  <si>
    <t xml:space="preserve">BOPCO, L.P. - YELLOW CREEK #1-35-1                </t>
  </si>
  <si>
    <t>370</t>
  </si>
  <si>
    <t xml:space="preserve">BOPCO LP YELLOW CREEK FEDERAL #28-14-1            </t>
  </si>
  <si>
    <t>384</t>
  </si>
  <si>
    <t xml:space="preserve">QUESTAR PIPELINE CO - GREASEWOOD GULCH            </t>
  </si>
  <si>
    <t>386</t>
  </si>
  <si>
    <t xml:space="preserve">BOPCO, L.P.- YELLOW CREEK #5-32-1                 </t>
  </si>
  <si>
    <t>395</t>
  </si>
  <si>
    <t xml:space="preserve">BOPCO, L.P.- YELLOW CREEK #29-32-1                </t>
  </si>
  <si>
    <t>396</t>
  </si>
  <si>
    <t xml:space="preserve">BOPCO, L.P.- YELLOW CREEK #2-42-1                 </t>
  </si>
  <si>
    <t>418</t>
  </si>
  <si>
    <t xml:space="preserve">BOPCO, L.P.- YELLOW CREEK FED #35-33-1            </t>
  </si>
  <si>
    <t>427</t>
  </si>
  <si>
    <t xml:space="preserve">BOPCO, L.P. - YELLOW CREEK XOM 2-35-1             </t>
  </si>
  <si>
    <t>438</t>
  </si>
  <si>
    <t xml:space="preserve">ENCANA OIL &amp; GAS - FFR P16-498-8016B BAT          </t>
  </si>
  <si>
    <t>441</t>
  </si>
  <si>
    <t xml:space="preserve">ENCANA OIL &amp; GAS - FFR B15-498-8003D BAT          </t>
  </si>
  <si>
    <t>444</t>
  </si>
  <si>
    <t xml:space="preserve">ENCANA FF A11 498                                 </t>
  </si>
  <si>
    <t>451</t>
  </si>
  <si>
    <t xml:space="preserve">ENCANA FF A16 498                                 </t>
  </si>
  <si>
    <t>452</t>
  </si>
  <si>
    <t xml:space="preserve">ROBERT L. BAYLESS - WEAVER RIDGE 23-10            </t>
  </si>
  <si>
    <t>456</t>
  </si>
  <si>
    <t xml:space="preserve">BOPCO - YELLOW CREEK FEDERAL 4-32-1               </t>
  </si>
  <si>
    <t>467</t>
  </si>
  <si>
    <t xml:space="preserve">ENCANA - FIGURE FOUR M01 498 WELL PAD             </t>
  </si>
  <si>
    <t>488</t>
  </si>
  <si>
    <t xml:space="preserve">ENCANA - DOUBLE WILLOW A09 497 WELL PAD           </t>
  </si>
  <si>
    <t>489</t>
  </si>
  <si>
    <t xml:space="preserve">BOPCO - YELLOW CREEK FEDERAL #35-12-1             </t>
  </si>
  <si>
    <t>494</t>
  </si>
  <si>
    <t xml:space="preserve">ENCANA - DOUGLAS CREEK UNIT 74 WELL PAD           </t>
  </si>
  <si>
    <t>550</t>
  </si>
  <si>
    <t xml:space="preserve">ENCANA OIL &amp; GAS - DRAGON TRAIL 1121              </t>
  </si>
  <si>
    <t>617</t>
  </si>
  <si>
    <t xml:space="preserve">ENCANA O&amp;G (USA) INC. - POWELL H23 4101           </t>
  </si>
  <si>
    <t>626</t>
  </si>
  <si>
    <t xml:space="preserve">WPX ENERGY RKY MTN, LLC - BCU 24-30-198           </t>
  </si>
  <si>
    <t>636</t>
  </si>
  <si>
    <t xml:space="preserve">ROBERT L BAYLESS - WEAVER RIDGE # 14-15H          </t>
  </si>
  <si>
    <t>659</t>
  </si>
  <si>
    <t xml:space="preserve">ENCANA O&amp;G (USA) - LHDU 2165                      </t>
  </si>
  <si>
    <t>676</t>
  </si>
  <si>
    <t xml:space="preserve">WPX ENERGY - BCU 33-18-198 WELL PAD               </t>
  </si>
  <si>
    <t>678</t>
  </si>
  <si>
    <t xml:space="preserve">ENCANA OIL &amp; GAS - DTU 1302 WELLHEAD              </t>
  </si>
  <si>
    <t>680</t>
  </si>
  <si>
    <t xml:space="preserve">NORTHWEST PIPELINE CORP RANGELY STA               </t>
  </si>
  <si>
    <t>486210</t>
  </si>
  <si>
    <t>Pipeline Transportation of Natural Gas</t>
  </si>
  <si>
    <t xml:space="preserve">ENCANA OIL &amp; GAS (USA), INC-W DOUGLAS CR          </t>
  </si>
  <si>
    <t xml:space="preserve">CHEVRON USA PRODUCTION CO RANGELY FIELD           </t>
  </si>
  <si>
    <t>34</t>
  </si>
  <si>
    <t>31000132</t>
  </si>
  <si>
    <t>50410722</t>
  </si>
  <si>
    <t xml:space="preserve">COLORADO INTERSTATE GAS CO GREASEWOOD             </t>
  </si>
  <si>
    <t>55</t>
  </si>
  <si>
    <t xml:space="preserve">QEP FIELD SERVICES - RABBIT MTN STA               </t>
  </si>
  <si>
    <t>66</t>
  </si>
  <si>
    <t xml:space="preserve">PUBLIC SERVICE CO GREASEWOOD STATION              </t>
  </si>
  <si>
    <t>86</t>
  </si>
  <si>
    <t xml:space="preserve">ROCKY MOUNTAIN PIPELINE SYSTEM, LLC               </t>
  </si>
  <si>
    <t>109</t>
  </si>
  <si>
    <t>40301117</t>
  </si>
  <si>
    <t xml:space="preserve">ENCANA OIL &amp; GAS (USA), INC. - CORRAL CR          </t>
  </si>
  <si>
    <t>111</t>
  </si>
  <si>
    <t xml:space="preserve">ENCANA - WHITE RIVER FED M-17                     </t>
  </si>
  <si>
    <t>125</t>
  </si>
  <si>
    <t xml:space="preserve">ENCANA OIL &amp; GAS DRAGON TRAIL #1043               </t>
  </si>
  <si>
    <t>133</t>
  </si>
  <si>
    <t xml:space="preserve">ENCANA OIL &amp; GAS DRAGON TRAIL #1319               </t>
  </si>
  <si>
    <t>138</t>
  </si>
  <si>
    <t xml:space="preserve">ENCANA OIL &amp; GAS - DRAGON TR DTU 1321             </t>
  </si>
  <si>
    <t>140</t>
  </si>
  <si>
    <t xml:space="preserve">ENCANA OIL &amp; GAS (USA), INC. - LOWER HOR          </t>
  </si>
  <si>
    <t>143</t>
  </si>
  <si>
    <t xml:space="preserve">ENCANA OIL &amp; GAS - PARK CANYON WEST               </t>
  </si>
  <si>
    <t>145</t>
  </si>
  <si>
    <t xml:space="preserve">RED ROCK GATHERING- RANGELY NGL XFER STN          </t>
  </si>
  <si>
    <t>170</t>
  </si>
  <si>
    <t>40400302</t>
  </si>
  <si>
    <t xml:space="preserve">CHEVRON PIPE LINE COMPANY                         </t>
  </si>
  <si>
    <t>171</t>
  </si>
  <si>
    <t>486110</t>
  </si>
  <si>
    <t>Pipeline Transportation of Crude Oil</t>
  </si>
  <si>
    <t xml:space="preserve">ETC CANYON PIPELINE- MID MOUNTAI                  </t>
  </si>
  <si>
    <t>174</t>
  </si>
  <si>
    <t xml:space="preserve">KOCH - WRD UNIT 29-33                             </t>
  </si>
  <si>
    <t>182</t>
  </si>
  <si>
    <t>276</t>
  </si>
  <si>
    <t xml:space="preserve">ENCANA - WRD FEDERAL 31-13                        </t>
  </si>
  <si>
    <t>190</t>
  </si>
  <si>
    <t xml:space="preserve">ENCANA - WRD FEDERAL 19-13 N BOOSTER ST.          </t>
  </si>
  <si>
    <t>202</t>
  </si>
  <si>
    <t xml:space="preserve">KOCH - WRD FEDERAL 19-11                          </t>
  </si>
  <si>
    <t>203</t>
  </si>
  <si>
    <t xml:space="preserve">FOUNDATION - TAIGA MTN 13-13-1N-103W              </t>
  </si>
  <si>
    <t>215</t>
  </si>
  <si>
    <t xml:space="preserve">XTO ENERGY - CENTRAL TANK BATTERY                 </t>
  </si>
  <si>
    <t>227</t>
  </si>
  <si>
    <t xml:space="preserve">ENCANA - ANT HILL UNIT WYATT 36-13                </t>
  </si>
  <si>
    <t>243</t>
  </si>
  <si>
    <t xml:space="preserve">ENCANA OIL&amp;GAS - HELL'S HOLE HH 9148              </t>
  </si>
  <si>
    <t>251</t>
  </si>
  <si>
    <t xml:space="preserve">ENCANA (WEST) - DTU #1158X                        </t>
  </si>
  <si>
    <t>253</t>
  </si>
  <si>
    <t xml:space="preserve">ENCANA - ANT HILL UNIT WYATT 25-43                </t>
  </si>
  <si>
    <t>256</t>
  </si>
  <si>
    <t xml:space="preserve">FOUNDATION-BANTA RIDGE FED 12-18-1S-103W          </t>
  </si>
  <si>
    <t>257</t>
  </si>
  <si>
    <t xml:space="preserve">ENCANA - WRD FEE A-29                             </t>
  </si>
  <si>
    <t>264</t>
  </si>
  <si>
    <t xml:space="preserve">KOCH - ANT HILL UNIT 19-44                        </t>
  </si>
  <si>
    <t>267</t>
  </si>
  <si>
    <t xml:space="preserve">FOUNDATION - BANTA RIDGE FED. 4-7-1-103           </t>
  </si>
  <si>
    <t>282</t>
  </si>
  <si>
    <t xml:space="preserve">FOUNDATION-BANTA RIDGE FED 12A-18-1S-103          </t>
  </si>
  <si>
    <t>286</t>
  </si>
  <si>
    <t xml:space="preserve">ENCANA OIL&amp;GAS - HH 9149 AND HH 9132              </t>
  </si>
  <si>
    <t>292</t>
  </si>
  <si>
    <t xml:space="preserve">ENCANA OIL&amp;GAS - HH 9147 &amp; HH FED 9133            </t>
  </si>
  <si>
    <t>293</t>
  </si>
  <si>
    <t xml:space="preserve">XTO ENERGY - PICEANCE CREEK UNIT T64W-8G          </t>
  </si>
  <si>
    <t>307</t>
  </si>
  <si>
    <t xml:space="preserve">ENCANA - HH 9126 &amp; HH 9102-14 G15 2104            </t>
  </si>
  <si>
    <t>323</t>
  </si>
  <si>
    <t xml:space="preserve">XTO ENERGY- PICEANCE CREEK UNIT T33X-29G          </t>
  </si>
  <si>
    <t>330</t>
  </si>
  <si>
    <t xml:space="preserve">FOUNDATION-BANTA RIDGE FED 7-18-1S-103W           </t>
  </si>
  <si>
    <t>338</t>
  </si>
  <si>
    <t xml:space="preserve">WHITING OIL &amp; GAS EQUITY FEDERAL 1-7              </t>
  </si>
  <si>
    <t>342</t>
  </si>
  <si>
    <t xml:space="preserve">KOCH - LOVE 17-42                                 </t>
  </si>
  <si>
    <t>346</t>
  </si>
  <si>
    <t xml:space="preserve">WPX ENERGY - RYAN GULCH 44-01 298                 </t>
  </si>
  <si>
    <t>354</t>
  </si>
  <si>
    <t xml:space="preserve">WHITING OIL &amp; GAS CORP - BOIES #C-23O             </t>
  </si>
  <si>
    <t>362</t>
  </si>
  <si>
    <t xml:space="preserve">WHITING OIL &amp; GAS CORP - BOIES #C-24O             </t>
  </si>
  <si>
    <t>363</t>
  </si>
  <si>
    <t xml:space="preserve">XTO ENERGY - PCU SECONDARY PA TANK BATT           </t>
  </si>
  <si>
    <t>372</t>
  </si>
  <si>
    <t>31000130</t>
  </si>
  <si>
    <t xml:space="preserve">BOPCO, L.P. -YELLOW CREEK FEDERAL 2-22-1          </t>
  </si>
  <si>
    <t>373</t>
  </si>
  <si>
    <t xml:space="preserve">M-I SWACO - RANGELY FACILITY                      </t>
  </si>
  <si>
    <t>379</t>
  </si>
  <si>
    <t xml:space="preserve">BOPCO, L.P-YELLOW CREEK FEDERAL # 3-45-1          </t>
  </si>
  <si>
    <t>382</t>
  </si>
  <si>
    <t xml:space="preserve">WHITING OIL &amp; GAS CORP- BOIES A-29D               </t>
  </si>
  <si>
    <t>398</t>
  </si>
  <si>
    <t xml:space="preserve">BOPCO, L.P.- YCF #34-22-1                         </t>
  </si>
  <si>
    <t>404</t>
  </si>
  <si>
    <t xml:space="preserve">WHITING OIL &amp; GAS CORP - BOIES B-19P              </t>
  </si>
  <si>
    <t>407</t>
  </si>
  <si>
    <t xml:space="preserve">BOPCO, L.P.- YELLOW CREEK #33-22-1                </t>
  </si>
  <si>
    <t>419</t>
  </si>
  <si>
    <t xml:space="preserve">BOPCO, L.P. - YELLOW CREEK FED #27-32-11          </t>
  </si>
  <si>
    <t>428</t>
  </si>
  <si>
    <t xml:space="preserve">ENCANA OIL &amp; GAS - LIBERTY UNIT 396-24A           </t>
  </si>
  <si>
    <t>432</t>
  </si>
  <si>
    <t xml:space="preserve">ENCANA OIL &amp; GAS - FFR J11-498-8010D BAT          </t>
  </si>
  <si>
    <t>443</t>
  </si>
  <si>
    <t xml:space="preserve">XTO ENERGY - HATCH GULCH                          </t>
  </si>
  <si>
    <t>454</t>
  </si>
  <si>
    <t xml:space="preserve">CHEVRON USA - WEST END WATER PLANT                </t>
  </si>
  <si>
    <t>459</t>
  </si>
  <si>
    <t xml:space="preserve">OVERLAND PASS - WILLOW CREEK METER                </t>
  </si>
  <si>
    <t>462</t>
  </si>
  <si>
    <t>30600402</t>
  </si>
  <si>
    <t xml:space="preserve">OVERLAND PASS - DAVIS METER                       </t>
  </si>
  <si>
    <t>463</t>
  </si>
  <si>
    <t>30600801</t>
  </si>
  <si>
    <t xml:space="preserve">OVERLAND PASS - DAVIS/PICEANCE JUNCTION           </t>
  </si>
  <si>
    <t>464</t>
  </si>
  <si>
    <t xml:space="preserve">CHEVRON - COLLECTION STATION 3                    </t>
  </si>
  <si>
    <t>468</t>
  </si>
  <si>
    <t xml:space="preserve">CHEVRON - COLLECTION STATION 5                    </t>
  </si>
  <si>
    <t>469</t>
  </si>
  <si>
    <t xml:space="preserve">CHEVRON - COLLECTION STATION 6                    </t>
  </si>
  <si>
    <t>470</t>
  </si>
  <si>
    <t xml:space="preserve">CHEVRON - COLLECTION STATION  9                   </t>
  </si>
  <si>
    <t>471</t>
  </si>
  <si>
    <t xml:space="preserve">CHEVRON - COLLECTION STATION 10                   </t>
  </si>
  <si>
    <t>472</t>
  </si>
  <si>
    <t xml:space="preserve">CHEVRON - COLLECTION STATION 11                   </t>
  </si>
  <si>
    <t>473</t>
  </si>
  <si>
    <t xml:space="preserve">CHEVRON - COLLECTION STATION 13                   </t>
  </si>
  <si>
    <t>474</t>
  </si>
  <si>
    <t xml:space="preserve">CHEVRON - COLLECTION STATION 14                   </t>
  </si>
  <si>
    <t>475</t>
  </si>
  <si>
    <t xml:space="preserve">CHEVRON - COLLECTION STATION 16                   </t>
  </si>
  <si>
    <t>476</t>
  </si>
  <si>
    <t xml:space="preserve">CHEVRON - COLLECTION STATION 17                   </t>
  </si>
  <si>
    <t>477</t>
  </si>
  <si>
    <t xml:space="preserve">CHEVRON - COLLECTION STATION 20                   </t>
  </si>
  <si>
    <t>478</t>
  </si>
  <si>
    <t xml:space="preserve">CHEVRON - COLLECTION STATION 22                   </t>
  </si>
  <si>
    <t>479</t>
  </si>
  <si>
    <t xml:space="preserve">CHEVRON - COLLECTION STATION 24                   </t>
  </si>
  <si>
    <t>480</t>
  </si>
  <si>
    <t xml:space="preserve">CHEVRON - COLLECTION STATION 27                   </t>
  </si>
  <si>
    <t>481</t>
  </si>
  <si>
    <t xml:space="preserve">CHEVRON - COLLECTION STATION 28                   </t>
  </si>
  <si>
    <t>482</t>
  </si>
  <si>
    <t xml:space="preserve">CHEVRON - COLLECTION STATION 33                   </t>
  </si>
  <si>
    <t>483</t>
  </si>
  <si>
    <t xml:space="preserve">XTO ENERGY - NPU 197-3A (WILD HORSE)              </t>
  </si>
  <si>
    <t>496</t>
  </si>
  <si>
    <t xml:space="preserve">EXXONMOBIL - PCU T35X-11G                         </t>
  </si>
  <si>
    <t>499</t>
  </si>
  <si>
    <t xml:space="preserve">ENCANA - WRD NORTH BOOSTER STATION                </t>
  </si>
  <si>
    <t>502</t>
  </si>
  <si>
    <t xml:space="preserve">WPX ENERGY - RYAN GULCH FEDERAL 299-27-5          </t>
  </si>
  <si>
    <t>503</t>
  </si>
  <si>
    <t xml:space="preserve">XTO ENERGY - FEDERAL 2S-95-16-22CP                </t>
  </si>
  <si>
    <t>504</t>
  </si>
  <si>
    <t xml:space="preserve">XTO ENERGY - FEDERAL 2S-95-16-33                  </t>
  </si>
  <si>
    <t>505</t>
  </si>
  <si>
    <t xml:space="preserve">XTO ENERGY - FEDERAL 2S-95-15-22                  </t>
  </si>
  <si>
    <t>506</t>
  </si>
  <si>
    <t xml:space="preserve">XTO ENERGY - FEDERAL 2S-95-15-42                  </t>
  </si>
  <si>
    <t>507</t>
  </si>
  <si>
    <t xml:space="preserve">XTO ENERGY - FEDERAL 1-96-23-12                   </t>
  </si>
  <si>
    <t>508</t>
  </si>
  <si>
    <t xml:space="preserve">XTO ENERGY - FEDERAL 1S-96-9-11                   </t>
  </si>
  <si>
    <t>511</t>
  </si>
  <si>
    <t xml:space="preserve">CHEVRON - COLLECTION STATION 42                   </t>
  </si>
  <si>
    <t>512</t>
  </si>
  <si>
    <t xml:space="preserve">WPX ENERGY - RGU 31-2-298 WELL PAD                </t>
  </si>
  <si>
    <t>513</t>
  </si>
  <si>
    <t xml:space="preserve">WPX ENERGY - RGU 23-33-198 WELL PAD               </t>
  </si>
  <si>
    <t>514</t>
  </si>
  <si>
    <t xml:space="preserve">WPX ENERGY - RGU 13-36-198 WELL PAD               </t>
  </si>
  <si>
    <t>515</t>
  </si>
  <si>
    <t xml:space="preserve">WPX ENERGY - RGU 23-6-297 WELL PAD                </t>
  </si>
  <si>
    <t>516</t>
  </si>
  <si>
    <t xml:space="preserve">KOCH EXPLORATION - ANT HILL UNIT 24-43            </t>
  </si>
  <si>
    <t>517</t>
  </si>
  <si>
    <t xml:space="preserve">KOCH EXPLORATION - WRD UNIT 20-33                 </t>
  </si>
  <si>
    <t>519</t>
  </si>
  <si>
    <t xml:space="preserve">XTO ENERGY - FEDERAL 1S-95-20-23                  </t>
  </si>
  <si>
    <t>520</t>
  </si>
  <si>
    <t xml:space="preserve">KOCH EXPLORATION - ANT HILL 30-42                 </t>
  </si>
  <si>
    <t>521</t>
  </si>
  <si>
    <t xml:space="preserve">KOCH EXPLORATION - WRD WYATT 25-44                </t>
  </si>
  <si>
    <t>527</t>
  </si>
  <si>
    <t xml:space="preserve">WPX ENERGY - RGU 31-24-198                        </t>
  </si>
  <si>
    <t>532</t>
  </si>
  <si>
    <t xml:space="preserve">WPX ENERGY - RGU 22-27-198                        </t>
  </si>
  <si>
    <t>533</t>
  </si>
  <si>
    <t xml:space="preserve">WPX ENERGY RKY MTN, LLC - RG 24-14-298            </t>
  </si>
  <si>
    <t>534</t>
  </si>
  <si>
    <t xml:space="preserve">WPX ENERGY - RG 11-7-397                          </t>
  </si>
  <si>
    <t>540</t>
  </si>
  <si>
    <t xml:space="preserve">WPX ENERGY - FEDERAL RGU 31-34-198                </t>
  </si>
  <si>
    <t>541</t>
  </si>
  <si>
    <t xml:space="preserve">WPX ENERGY - RG 32-14-298                         </t>
  </si>
  <si>
    <t>547</t>
  </si>
  <si>
    <t xml:space="preserve">KOCH EXPOLORATION - WRD WYATT 36-23               </t>
  </si>
  <si>
    <t>548</t>
  </si>
  <si>
    <t xml:space="preserve">ENCANA OIL - HH FED 9120 AND HH 9123              </t>
  </si>
  <si>
    <t>549</t>
  </si>
  <si>
    <t xml:space="preserve">KOCH EXPLORATION - ANT HILL UNIT 18-42            </t>
  </si>
  <si>
    <t>551</t>
  </si>
  <si>
    <t xml:space="preserve">MESA ENERGY - STAKE SPRINGS BOOSTING              </t>
  </si>
  <si>
    <t>552</t>
  </si>
  <si>
    <t xml:space="preserve">XTO ENERGY - FEDERAL 4S-95-1-21DP &amp; 4S-9          </t>
  </si>
  <si>
    <t>554</t>
  </si>
  <si>
    <t xml:space="preserve">BOPCO - YELLOW CREEK FIELD 4-16-1                 </t>
  </si>
  <si>
    <t>555</t>
  </si>
  <si>
    <t xml:space="preserve">ENCANA - PARK MOUNTAIN FEDERAL 9030               </t>
  </si>
  <si>
    <t>557</t>
  </si>
  <si>
    <t xml:space="preserve">WHITING OIL &amp; GAS CORP. - FEDERAL 397-3K          </t>
  </si>
  <si>
    <t>561</t>
  </si>
  <si>
    <t xml:space="preserve">FOUNDATION ENERGY - ARCO FED 3-28-4-103           </t>
  </si>
  <si>
    <t>587</t>
  </si>
  <si>
    <t xml:space="preserve">FOUNDATION - BANTA RIDGE FED 10-18-1-103          </t>
  </si>
  <si>
    <t>588</t>
  </si>
  <si>
    <t xml:space="preserve">FOUNDATION - BANTA RIDGE FED 13-17-1-103          </t>
  </si>
  <si>
    <t>590</t>
  </si>
  <si>
    <t xml:space="preserve">FOUNDATION - BANTA RIDGE FED 14-18-1-103          </t>
  </si>
  <si>
    <t>591</t>
  </si>
  <si>
    <t xml:space="preserve">FOUNDATION - BANTA RIDGE FED 16-18-1-103          </t>
  </si>
  <si>
    <t>592</t>
  </si>
  <si>
    <t xml:space="preserve">FOUNDATION - BANTA RIDGE FED 2-7-1-103            </t>
  </si>
  <si>
    <t>593</t>
  </si>
  <si>
    <t xml:space="preserve">FOUNDATION - BANTA RIDGE FED 4-18-1-103           </t>
  </si>
  <si>
    <t>594</t>
  </si>
  <si>
    <t xml:space="preserve">FOUNDATION - BANTA RIDGE FED 4-7-1-103            </t>
  </si>
  <si>
    <t>595</t>
  </si>
  <si>
    <t xml:space="preserve">FOUNDATION - COLUMBINE FED 13-25-4-104            </t>
  </si>
  <si>
    <t>597</t>
  </si>
  <si>
    <t xml:space="preserve">FOUNDATION - COLUMBINE FED 6-14-4-104             </t>
  </si>
  <si>
    <t>598</t>
  </si>
  <si>
    <t xml:space="preserve">FOUNDATION - TAIGA MTN FED 16-34-1-103            </t>
  </si>
  <si>
    <t>599</t>
  </si>
  <si>
    <t xml:space="preserve">FOUNDATION - ARCO FED 4-22-4-103                  </t>
  </si>
  <si>
    <t>600</t>
  </si>
  <si>
    <t xml:space="preserve">FOUNDATION - BANTA RIDGE FED 1-18-1-103           </t>
  </si>
  <si>
    <t>601</t>
  </si>
  <si>
    <t xml:space="preserve">FOUNDATION-BANTA RIDGE FED 15-19D-1-103           </t>
  </si>
  <si>
    <t>602</t>
  </si>
  <si>
    <t xml:space="preserve">FOUNDATION - COLUMBINE SP 2-20-5-103              </t>
  </si>
  <si>
    <t>603</t>
  </si>
  <si>
    <t xml:space="preserve">ENTERPRISE - RANGELY CRUDE STATION                </t>
  </si>
  <si>
    <t>606</t>
  </si>
  <si>
    <t>40400312</t>
  </si>
  <si>
    <t xml:space="preserve">BOPCO, L.P. - YCF #4-44                           </t>
  </si>
  <si>
    <t>618</t>
  </si>
  <si>
    <t xml:space="preserve">MESA ENERGY PARTNERS LLC - BDU 01-09-299          </t>
  </si>
  <si>
    <t>620</t>
  </si>
  <si>
    <t xml:space="preserve">MESA ENERGY PARTNERS LLC - BDU 13-08-199          </t>
  </si>
  <si>
    <t>621</t>
  </si>
  <si>
    <t xml:space="preserve">BOPCO LP - YELLOW CREEK FEDERAL #1-41-1           </t>
  </si>
  <si>
    <t>622</t>
  </si>
  <si>
    <t xml:space="preserve">WPX ENERGY RKY MTN, LLC - RG 23-14-298            </t>
  </si>
  <si>
    <t>625</t>
  </si>
  <si>
    <t xml:space="preserve">WPX ENERGY - RGU 31-25-198 WELL PAD               </t>
  </si>
  <si>
    <t>627</t>
  </si>
  <si>
    <t xml:space="preserve">WPX ENERGY RKY MTN, LLC - RGU 32-25-198           </t>
  </si>
  <si>
    <t>628</t>
  </si>
  <si>
    <t xml:space="preserve">WPX ENERGY - RGU 24-25-198 WELL PAD               </t>
  </si>
  <si>
    <t>629</t>
  </si>
  <si>
    <t xml:space="preserve">KOCH EXPLORATION - WRD FED B-25                   </t>
  </si>
  <si>
    <t>630</t>
  </si>
  <si>
    <t xml:space="preserve">WPX ENERGY - RGU 41-1-298 WELL PAD                </t>
  </si>
  <si>
    <t>631</t>
  </si>
  <si>
    <t xml:space="preserve">GULFPORT ENERGY CORP. - MEEKER 1-4-1-9            </t>
  </si>
  <si>
    <t>632</t>
  </si>
  <si>
    <t xml:space="preserve">WPX ENERGY RKY MTN, LLC - RGU 42-3-298            </t>
  </si>
  <si>
    <t>635</t>
  </si>
  <si>
    <t xml:space="preserve">WPX ENERGY RKY MTN, LLC - RG 22-5-397             </t>
  </si>
  <si>
    <t>637</t>
  </si>
  <si>
    <t xml:space="preserve">WPX ENERGY RKY MTN, LLC - RGU 11-25-198           </t>
  </si>
  <si>
    <t>638</t>
  </si>
  <si>
    <t xml:space="preserve">WPX ENERGY RKY MTN, LLC - RG 31-16-397            </t>
  </si>
  <si>
    <t>639</t>
  </si>
  <si>
    <t xml:space="preserve">WPX ENERGY RKY MTN, LLC - RGU 23-35-198           </t>
  </si>
  <si>
    <t>640</t>
  </si>
  <si>
    <t xml:space="preserve">WPX ENERGY RKY MTN, LLC - RGU 13-24-198           </t>
  </si>
  <si>
    <t>641</t>
  </si>
  <si>
    <t xml:space="preserve">WPX ENERGY RKY MTN, LLC - RGU 33-24-198           </t>
  </si>
  <si>
    <t>642</t>
  </si>
  <si>
    <t xml:space="preserve">WPX ENERGY RKY MTN, LLC - BCU 12-31-198           </t>
  </si>
  <si>
    <t>643</t>
  </si>
  <si>
    <t xml:space="preserve">MESA ENERGY PARTNERS - BDU F-01 WELLSITE          </t>
  </si>
  <si>
    <t>656</t>
  </si>
  <si>
    <t xml:space="preserve">WPX ENERGY RKY MTN - RGU 33-36-198                </t>
  </si>
  <si>
    <t>657</t>
  </si>
  <si>
    <t xml:space="preserve">MESA ENERGY PARTNERS - F11X 119 UIC               </t>
  </si>
  <si>
    <t>660</t>
  </si>
  <si>
    <t xml:space="preserve">FOUNDATION ENERGY-BANTA RIDGE 5-18-1-103          </t>
  </si>
  <si>
    <t>662</t>
  </si>
  <si>
    <t xml:space="preserve">ENCANA OIL&amp;GAS - TEXAS MTN FED 16 01              </t>
  </si>
  <si>
    <t>663</t>
  </si>
  <si>
    <t xml:space="preserve">WPX ENERGY - BCU 442-36-199 WELL PAD              </t>
  </si>
  <si>
    <t>670</t>
  </si>
  <si>
    <t xml:space="preserve">WPX ENERGY - RGU 23-23-198 WELL PAD               </t>
  </si>
  <si>
    <t>671</t>
  </si>
  <si>
    <t xml:space="preserve">ENCANA O&amp;G - A11 2100 BATTERY                     </t>
  </si>
  <si>
    <t>673</t>
  </si>
  <si>
    <t xml:space="preserve">WXP ENERGY  ROCKY  MTN-RG 12-14-298               </t>
  </si>
  <si>
    <t>674</t>
  </si>
  <si>
    <t xml:space="preserve">RED ROCK - CENTRAL STORAGE TANK BATTERY           </t>
  </si>
  <si>
    <t>677</t>
  </si>
  <si>
    <t xml:space="preserve">DEVELOPMENT ENGINEERING INC                       </t>
  </si>
  <si>
    <t>10200501</t>
  </si>
  <si>
    <t>10200799</t>
  </si>
  <si>
    <t>30502099</t>
  </si>
  <si>
    <t>40301197</t>
  </si>
  <si>
    <t xml:space="preserve">RED ROCK GATHERING - RIFLE CLOUGH C.S.            </t>
  </si>
  <si>
    <t>77</t>
  </si>
  <si>
    <t>26</t>
  </si>
  <si>
    <t>24</t>
  </si>
  <si>
    <t>25</t>
  </si>
  <si>
    <t xml:space="preserve">BARGATH, LLC - WASATCH COMPRESSOR YARD            </t>
  </si>
  <si>
    <t>91</t>
  </si>
  <si>
    <t xml:space="preserve">SOURCEGAS DBA ROCKY MTN -DEBEQUE C S              </t>
  </si>
  <si>
    <t>108</t>
  </si>
  <si>
    <t xml:space="preserve">BARGATH LLC - GRAND VALLEY                        </t>
  </si>
  <si>
    <t xml:space="preserve">BARGATH LLC - RIFLE STATION                       </t>
  </si>
  <si>
    <t>156</t>
  </si>
  <si>
    <t>40400414</t>
  </si>
  <si>
    <t xml:space="preserve">VANGUARD OPERTG- MAMM CREEK CS                    </t>
  </si>
  <si>
    <t>186</t>
  </si>
  <si>
    <t xml:space="preserve">BARGATH LLC - ROAN CLIFFS GAS PLANT               </t>
  </si>
  <si>
    <t>228</t>
  </si>
  <si>
    <t>30600106</t>
  </si>
  <si>
    <t>39999992</t>
  </si>
  <si>
    <t xml:space="preserve">BARGATH LLC - STARKEY GULCH CS                    </t>
  </si>
  <si>
    <t>229</t>
  </si>
  <si>
    <t xml:space="preserve">MARALEX RESOURCES, INC.                           </t>
  </si>
  <si>
    <t>341</t>
  </si>
  <si>
    <t xml:space="preserve">OXY USA - CASCADE CREEK CENTRAL FACILITY          </t>
  </si>
  <si>
    <t>355</t>
  </si>
  <si>
    <t xml:space="preserve">BARGATH LLC - SHARRARD PARK CS                    </t>
  </si>
  <si>
    <t>357</t>
  </si>
  <si>
    <t xml:space="preserve">BARGATH LLC - HAYES GULCH C.S.                    </t>
  </si>
  <si>
    <t>359</t>
  </si>
  <si>
    <t xml:space="preserve">BARGATH LLC - HAYBARN                             </t>
  </si>
  <si>
    <t xml:space="preserve">WPX ENERGY - DOE COMPRESSOR STATION               </t>
  </si>
  <si>
    <t>361</t>
  </si>
  <si>
    <t xml:space="preserve">WPX ENERGY - WEBSTER CS                           </t>
  </si>
  <si>
    <t xml:space="preserve">GRAND RIVER GATH - EAST MAMM CREEK CS             </t>
  </si>
  <si>
    <t xml:space="preserve">BARGATH LLC - PARACHUTE                           </t>
  </si>
  <si>
    <t>30990003</t>
  </si>
  <si>
    <t>60</t>
  </si>
  <si>
    <t>38</t>
  </si>
  <si>
    <t>39</t>
  </si>
  <si>
    <t>20100201</t>
  </si>
  <si>
    <t xml:space="preserve">ENCANA OIL &amp; GAS - GASAWAY CS                     </t>
  </si>
  <si>
    <t xml:space="preserve">ENCANA OIL &amp; GAS - HUNTER MESA                    </t>
  </si>
  <si>
    <t>367</t>
  </si>
  <si>
    <t>31000502</t>
  </si>
  <si>
    <t>50100701</t>
  </si>
  <si>
    <t xml:space="preserve">GRAND RIVER GATHERING - PUMBA CS                  </t>
  </si>
  <si>
    <t>40400321</t>
  </si>
  <si>
    <t xml:space="preserve">GRAND RIVER - RIFLE BOOSTER STATION               </t>
  </si>
  <si>
    <t xml:space="preserve">HALLIBURTON ENERGY SVCS                           </t>
  </si>
  <si>
    <t>30111401</t>
  </si>
  <si>
    <t xml:space="preserve">WPX ENERGY - RMV 50-18                            </t>
  </si>
  <si>
    <t>584</t>
  </si>
  <si>
    <t xml:space="preserve">WPX ENERGY - PARACHUTE WMF                        </t>
  </si>
  <si>
    <t>615</t>
  </si>
  <si>
    <t>31000503</t>
  </si>
  <si>
    <t>40600197</t>
  </si>
  <si>
    <t xml:space="preserve">WPX ENERGY - RULISON WATER MANAGEMENT             </t>
  </si>
  <si>
    <t>616</t>
  </si>
  <si>
    <t xml:space="preserve">WPX ENERGY RKY MTN, LLC - TRAIL RIDGE CS          </t>
  </si>
  <si>
    <t xml:space="preserve">CAERUS PICEANCE - GARDEN GULCH C.S.               </t>
  </si>
  <si>
    <t xml:space="preserve">ENCANA O&amp;G- HAY CANYON TREATING FACILITY          </t>
  </si>
  <si>
    <t>648</t>
  </si>
  <si>
    <t xml:space="preserve">ENCANA (WEST) - K28E                              </t>
  </si>
  <si>
    <t>652</t>
  </si>
  <si>
    <t xml:space="preserve">BARGATH LLC - RILEY CS                            </t>
  </si>
  <si>
    <t>684</t>
  </si>
  <si>
    <t xml:space="preserve">BARGATH LLC - ANVIL POINTS CS                     </t>
  </si>
  <si>
    <t>685</t>
  </si>
  <si>
    <t xml:space="preserve">BARGATH LLC - COTTONWOOD POINT CS                 </t>
  </si>
  <si>
    <t>689</t>
  </si>
  <si>
    <t xml:space="preserve">ENCANA OIL &amp; GAS G1SW (001)                       </t>
  </si>
  <si>
    <t>692</t>
  </si>
  <si>
    <t xml:space="preserve">BARGATH LLC - RULISON CS                          </t>
  </si>
  <si>
    <t>779</t>
  </si>
  <si>
    <t>50400202</t>
  </si>
  <si>
    <t xml:space="preserve">ENCANA O&amp;G - MIDDLE FORK C.S.                     </t>
  </si>
  <si>
    <t>790</t>
  </si>
  <si>
    <t xml:space="preserve">ENCANA (WEST) - GASAWAY 6206 WELL                 </t>
  </si>
  <si>
    <t>809</t>
  </si>
  <si>
    <t xml:space="preserve">OXY USA WTP LP - CONN CREEK GAS                   </t>
  </si>
  <si>
    <t>831</t>
  </si>
  <si>
    <t xml:space="preserve">BARGATH LLC - CALLAHAN C.S.                       </t>
  </si>
  <si>
    <t>832</t>
  </si>
  <si>
    <t xml:space="preserve">BARGATH LLC - CLOUGH CS                           </t>
  </si>
  <si>
    <t>833</t>
  </si>
  <si>
    <t xml:space="preserve">BARGATH LLC - JANGLES                             </t>
  </si>
  <si>
    <t>834</t>
  </si>
  <si>
    <t xml:space="preserve">GRAND RIVER GATHERING - ORCHARD CS                </t>
  </si>
  <si>
    <t>895</t>
  </si>
  <si>
    <t xml:space="preserve">BARGATH, LLC - HYRUP PROD FACILITY                </t>
  </si>
  <si>
    <t>897</t>
  </si>
  <si>
    <t>27</t>
  </si>
  <si>
    <t>28</t>
  </si>
  <si>
    <t>29</t>
  </si>
  <si>
    <t>40600302</t>
  </si>
  <si>
    <t xml:space="preserve">URSA OPERATING - CASTLE SPRINGS C.S.              </t>
  </si>
  <si>
    <t>910</t>
  </si>
  <si>
    <t xml:space="preserve">ENCANA (WEST) - F11E                              </t>
  </si>
  <si>
    <t>916</t>
  </si>
  <si>
    <t xml:space="preserve">BARGATH LLC - HEATH CS                            </t>
  </si>
  <si>
    <t>932</t>
  </si>
  <si>
    <t xml:space="preserve">ENCANA- HUNTER CREEK SOUTH 8401                   </t>
  </si>
  <si>
    <t>953</t>
  </si>
  <si>
    <t xml:space="preserve">ENCANA - FIGURE FOUR 8008A (H28-498)              </t>
  </si>
  <si>
    <t>1025</t>
  </si>
  <si>
    <t xml:space="preserve">BARGATH LLC - WHEELER GULCH CS                    </t>
  </si>
  <si>
    <t>1030</t>
  </si>
  <si>
    <t xml:space="preserve">VANGUARD - 23140_SPECIALTY PAD 4                  </t>
  </si>
  <si>
    <t>1168</t>
  </si>
  <si>
    <t>20200103</t>
  </si>
  <si>
    <t xml:space="preserve">WPX ENERGY - RMV 57-20                            </t>
  </si>
  <si>
    <t>1205</t>
  </si>
  <si>
    <t xml:space="preserve">BARGATH LLC - WEBSTER HILL                        </t>
  </si>
  <si>
    <t>1326</t>
  </si>
  <si>
    <t xml:space="preserve">BARGATH - RABBIT BRUSH C.S.                       </t>
  </si>
  <si>
    <t>1327</t>
  </si>
  <si>
    <t xml:space="preserve">TRANSCOLORADO GAS - CONN CREEK                    </t>
  </si>
  <si>
    <t>1328</t>
  </si>
  <si>
    <t xml:space="preserve">BARGATH LLC - CRAWFORD TRAIL                      </t>
  </si>
  <si>
    <t>1350</t>
  </si>
  <si>
    <t>30600105</t>
  </si>
  <si>
    <t xml:space="preserve">WPX ENERGY - RWF 341-15                           </t>
  </si>
  <si>
    <t>1386</t>
  </si>
  <si>
    <t xml:space="preserve">CHEVRON USA INC - PICEANCE BASIN CENTRAL          </t>
  </si>
  <si>
    <t>1391</t>
  </si>
  <si>
    <t xml:space="preserve">VANGUARD OPE - BAILEY COMPRESSOR STATION          </t>
  </si>
  <si>
    <t>1477</t>
  </si>
  <si>
    <t xml:space="preserve">ENCANA M1E                                        </t>
  </si>
  <si>
    <t>1522</t>
  </si>
  <si>
    <t xml:space="preserve">WPX ENERGY - KP 23-17                             </t>
  </si>
  <si>
    <t>1523</t>
  </si>
  <si>
    <t xml:space="preserve">WPX ENERGY - RU CLOUGH 104                        </t>
  </si>
  <si>
    <t>1524</t>
  </si>
  <si>
    <t xml:space="preserve">VANGUARD - 29748_MILLER 14-A-36-692               </t>
  </si>
  <si>
    <t>1540</t>
  </si>
  <si>
    <t xml:space="preserve">URSA OPERATING CO LLC - HUNTER MESA CS            </t>
  </si>
  <si>
    <t>1647</t>
  </si>
  <si>
    <t xml:space="preserve">ENCANA OIL &amp; GAS - ORCHARD FEDERAL #1             </t>
  </si>
  <si>
    <t>1652</t>
  </si>
  <si>
    <t>213112</t>
  </si>
  <si>
    <t>Support Activities for Oil and Gas Operations</t>
  </si>
  <si>
    <t xml:space="preserve">ENTERPRISE PRODUCTS OP- JACKRABBIT CS             </t>
  </si>
  <si>
    <t>1656</t>
  </si>
  <si>
    <t xml:space="preserve">HUNTER RIDGE- NMP O03 WELL HEAD BOOST             </t>
  </si>
  <si>
    <t>1660</t>
  </si>
  <si>
    <t xml:space="preserve">RED ROCK GATHERING - HOLMES MESA CS               </t>
  </si>
  <si>
    <t>1675</t>
  </si>
  <si>
    <t>40600137</t>
  </si>
  <si>
    <t xml:space="preserve">OXY USA WTP LP- 697-17 (WATERFALL)                </t>
  </si>
  <si>
    <t>1702</t>
  </si>
  <si>
    <t xml:space="preserve">OXY USA WTP LP- 697-09-61 CORE PAD                </t>
  </si>
  <si>
    <t>1704</t>
  </si>
  <si>
    <t xml:space="preserve">OXY USA WTP LP- 616-21-32                         </t>
  </si>
  <si>
    <t>1711</t>
  </si>
  <si>
    <t xml:space="preserve">BARGATH LLC - UNA COMPRESSOR STATION              </t>
  </si>
  <si>
    <t>1749</t>
  </si>
  <si>
    <t xml:space="preserve">BERRY PETROLEUM CO - O-29 WELL PAD                </t>
  </si>
  <si>
    <t>1803</t>
  </si>
  <si>
    <t xml:space="preserve">WPX ENERGY - KP 34-18                             </t>
  </si>
  <si>
    <t>1820</t>
  </si>
  <si>
    <t xml:space="preserve">WPX ENERGY RKY MTN, LLC - KP 24-16                </t>
  </si>
  <si>
    <t>1821</t>
  </si>
  <si>
    <t xml:space="preserve">WPX ENERGY - KP 22-16                             </t>
  </si>
  <si>
    <t>1822</t>
  </si>
  <si>
    <t xml:space="preserve">WPX ENERGY - KP 24-8                              </t>
  </si>
  <si>
    <t>1823</t>
  </si>
  <si>
    <t xml:space="preserve">WPX ENERGY - KP 24-23                             </t>
  </si>
  <si>
    <t>1824</t>
  </si>
  <si>
    <t xml:space="preserve">WPX ENERGY - KP 22-21                             </t>
  </si>
  <si>
    <t>1825</t>
  </si>
  <si>
    <t xml:space="preserve">CAERUS PICEANCE - RULISON COMPR. STN              </t>
  </si>
  <si>
    <t>1831</t>
  </si>
  <si>
    <t xml:space="preserve">HUNTER RIDGE - CDP F09 596                        </t>
  </si>
  <si>
    <t>1877</t>
  </si>
  <si>
    <t xml:space="preserve">HUNTER RIDGE - LIBERTY CDP J25 496                </t>
  </si>
  <si>
    <t>1889</t>
  </si>
  <si>
    <t xml:space="preserve">WPX ENERGY - GOLDING 4                            </t>
  </si>
  <si>
    <t>1905</t>
  </si>
  <si>
    <t xml:space="preserve">WPX ENERGY ROCKY MOUNTAIN - GV 80-4               </t>
  </si>
  <si>
    <t>1921</t>
  </si>
  <si>
    <t xml:space="preserve">WPX ENERGY - KP 33-21                             </t>
  </si>
  <si>
    <t>1941</t>
  </si>
  <si>
    <t xml:space="preserve">HUNTER RIDGE ENERGY - STORY GULCH C.S.            </t>
  </si>
  <si>
    <t>1997</t>
  </si>
  <si>
    <t>30990023</t>
  </si>
  <si>
    <t xml:space="preserve">WPX ENERGY - KP 43-8                              </t>
  </si>
  <si>
    <t>2019</t>
  </si>
  <si>
    <t xml:space="preserve">WPX ENERGY - KP 13-16                             </t>
  </si>
  <si>
    <t>2020</t>
  </si>
  <si>
    <t xml:space="preserve">VANGUARD - 15783_MDP PAD 4                        </t>
  </si>
  <si>
    <t>2031</t>
  </si>
  <si>
    <t xml:space="preserve">WILLIAMS PRODUCTION - PA COTTONWOOD               </t>
  </si>
  <si>
    <t>2099</t>
  </si>
  <si>
    <t xml:space="preserve">VANGUARD - 15775_MDP PAD 2                        </t>
  </si>
  <si>
    <t>2124</t>
  </si>
  <si>
    <t xml:space="preserve">OXY USA WTP LP - CASCADE CREEK POND 10            </t>
  </si>
  <si>
    <t>2129</t>
  </si>
  <si>
    <t xml:space="preserve">VANGUARD - 16001_MDP PAD 6                        </t>
  </si>
  <si>
    <t>2152</t>
  </si>
  <si>
    <t xml:space="preserve">WPX ENERGY - KP 22-22                             </t>
  </si>
  <si>
    <t>2164</t>
  </si>
  <si>
    <t xml:space="preserve">WPX ENERGY ROCKY MOUNTAIN - KP 33-18              </t>
  </si>
  <si>
    <t>2165</t>
  </si>
  <si>
    <t xml:space="preserve">WPX ENERGY - KP 32-17                             </t>
  </si>
  <si>
    <t>2168</t>
  </si>
  <si>
    <t xml:space="preserve">ENCANA OIL &amp; GAS - F26 496                        </t>
  </si>
  <si>
    <t>2181</t>
  </si>
  <si>
    <t xml:space="preserve">WPX ENERGY - KP 13-17                             </t>
  </si>
  <si>
    <t>2194</t>
  </si>
  <si>
    <t xml:space="preserve">EXXON MOBIL CORP - COLONY MINE SITE               </t>
  </si>
  <si>
    <t>2213</t>
  </si>
  <si>
    <t xml:space="preserve">GRAND RIVER GATHERING - HUNTER MESA CS            </t>
  </si>
  <si>
    <t>2222</t>
  </si>
  <si>
    <t xml:space="preserve">ENCANA  - ALBERTSON G15 / DEER CREEK CS           </t>
  </si>
  <si>
    <t>2235</t>
  </si>
  <si>
    <t xml:space="preserve">ENCANA O&amp;G - M14 INJECTION WELL PAD               </t>
  </si>
  <si>
    <t>2241</t>
  </si>
  <si>
    <t xml:space="preserve">PICEANCE ENERGY, LLC - KNOX PAD                   </t>
  </si>
  <si>
    <t>2244</t>
  </si>
  <si>
    <t xml:space="preserve">HUNTER RIDGE E.S.- DIVIDE RD WATER TRTMT          </t>
  </si>
  <si>
    <t>2259</t>
  </si>
  <si>
    <t xml:space="preserve">GRAND RIVER GATHERING, LLC- HIGH MESA CS          </t>
  </si>
  <si>
    <t>2264</t>
  </si>
  <si>
    <t xml:space="preserve">OXY USA WTP LP - 604-1 SWD FACILITY               </t>
  </si>
  <si>
    <t>2274</t>
  </si>
  <si>
    <t xml:space="preserve">ENCANA OIL &amp; GAS (USA) INC. - N22 496             </t>
  </si>
  <si>
    <t>2293</t>
  </si>
  <si>
    <t xml:space="preserve">HUNTER RIDGE ENERGY SVCS - WOLF RANCH CS          </t>
  </si>
  <si>
    <t>2302</t>
  </si>
  <si>
    <t xml:space="preserve">ENCANA - BRUSH CREEK                              </t>
  </si>
  <si>
    <t>2310</t>
  </si>
  <si>
    <t xml:space="preserve">ENCANA OIL &amp; GAS - P28 496                        </t>
  </si>
  <si>
    <t>2315</t>
  </si>
  <si>
    <t xml:space="preserve">HUNTER RIDGE ENERGY SVCS - D36 496                </t>
  </si>
  <si>
    <t>2322</t>
  </si>
  <si>
    <t xml:space="preserve">HUNTER RIDGE ENERGY SVCS - K24 496                </t>
  </si>
  <si>
    <t>2324</t>
  </si>
  <si>
    <t xml:space="preserve">WPX ENERGY - GV 88-1 TANK FACILITY                </t>
  </si>
  <si>
    <t>2327</t>
  </si>
  <si>
    <t xml:space="preserve">VAQUERO ENERGY - GATHER 3 COMPRESSOR              </t>
  </si>
  <si>
    <t>2337</t>
  </si>
  <si>
    <t xml:space="preserve">ENCANA O&amp;G (USA) INC.-SGU B36 496                 </t>
  </si>
  <si>
    <t>2349</t>
  </si>
  <si>
    <t xml:space="preserve">WPX - TRAIL RIDGE EMPLOYEE HOUSING                </t>
  </si>
  <si>
    <t>2369</t>
  </si>
  <si>
    <t xml:space="preserve">SOURCEGAS DBA ROCKY MTN- CRYSTAL RIVER            </t>
  </si>
  <si>
    <t>78</t>
  </si>
  <si>
    <t xml:space="preserve">PUBLIC SERVICE CO- BAXTER COMPRESSOR STN          </t>
  </si>
  <si>
    <t>121</t>
  </si>
  <si>
    <t xml:space="preserve">PUBLIC SERVICE CO - RIFLE GAS PLANT               </t>
  </si>
  <si>
    <t>146</t>
  </si>
  <si>
    <t xml:space="preserve">QUANTUM RESOURCES - RIFLE WELLHEAD                </t>
  </si>
  <si>
    <t>241</t>
  </si>
  <si>
    <t xml:space="preserve">OXY USA WTP LP - CASCADE CREEK # 620-21           </t>
  </si>
  <si>
    <t xml:space="preserve">OXY USA WTP LP - CASCADE CREEK #608-41            </t>
  </si>
  <si>
    <t>351</t>
  </si>
  <si>
    <t xml:space="preserve">BARGATH LLC - SHARRARD CS                         </t>
  </si>
  <si>
    <t xml:space="preserve">BARGATH LLC - HAYES GULCH                         </t>
  </si>
  <si>
    <t xml:space="preserve">ENCANA OIL &amp; GAS (USA), INC. - GASAWAY            </t>
  </si>
  <si>
    <t xml:space="preserve">WPX ENERGY RKY MTN, LLC - SPRUCE CREEK            </t>
  </si>
  <si>
    <t xml:space="preserve">CAERUS PICEANCE - STARKEY NO 3                    </t>
  </si>
  <si>
    <t xml:space="preserve">WPX ENERGY - RMV 11-22                            </t>
  </si>
  <si>
    <t>568</t>
  </si>
  <si>
    <t xml:space="preserve">WPX ENERGY ROCKY MNTN - RU 28 SWNW                </t>
  </si>
  <si>
    <t>572</t>
  </si>
  <si>
    <t xml:space="preserve">WPX ENERGY - RMV 125-33, 161-33                   </t>
  </si>
  <si>
    <t>575</t>
  </si>
  <si>
    <t xml:space="preserve">WPX ENERGY RKY MTN, LLC - RWF 314-16              </t>
  </si>
  <si>
    <t xml:space="preserve">WPX ENERGY - RWF 333-18                           </t>
  </si>
  <si>
    <t xml:space="preserve">WPX ENERGY ROCKY MTN - RMV 132-18                 </t>
  </si>
  <si>
    <t xml:space="preserve">WPX ENERGY - RMV 144-19                           </t>
  </si>
  <si>
    <t>596</t>
  </si>
  <si>
    <t xml:space="preserve">WPX ENERGY - RWF 342-33                           </t>
  </si>
  <si>
    <t>624</t>
  </si>
  <si>
    <t xml:space="preserve">ENCANA BENZEL WTF                                 </t>
  </si>
  <si>
    <t>649</t>
  </si>
  <si>
    <t xml:space="preserve">RED ROCK GATHERING- RIFLE BOULTON C.S.            </t>
  </si>
  <si>
    <t>667</t>
  </si>
  <si>
    <t xml:space="preserve">NATIONAL FUEL CORP. - BAXTER FACILITY             </t>
  </si>
  <si>
    <t xml:space="preserve">ENCANA (WEST) - N4 E                              </t>
  </si>
  <si>
    <t>681</t>
  </si>
  <si>
    <t xml:space="preserve">WPX ENERGY - RMV 89-17                            </t>
  </si>
  <si>
    <t>713</t>
  </si>
  <si>
    <t xml:space="preserve">WPX ENERGY - SECTION 18 TANK FACILITY             </t>
  </si>
  <si>
    <t>714</t>
  </si>
  <si>
    <t xml:space="preserve">WPX ENERGY RKY MTN - MV 23-27                     </t>
  </si>
  <si>
    <t>754</t>
  </si>
  <si>
    <t xml:space="preserve">WPX ENERGY - RWF 11-32 WELL PAD                   </t>
  </si>
  <si>
    <t>768</t>
  </si>
  <si>
    <t xml:space="preserve">WPX ENERGY - RMV 171-19                           </t>
  </si>
  <si>
    <t>776</t>
  </si>
  <si>
    <t xml:space="preserve">ENCANA (WEST) - MIDDLE FORK C.S.                  </t>
  </si>
  <si>
    <t xml:space="preserve">BILL BARRETT CORP 16826_GGU 6-31                  </t>
  </si>
  <si>
    <t>798</t>
  </si>
  <si>
    <t xml:space="preserve">VANGUARD - 16831_GGU 14-19                        </t>
  </si>
  <si>
    <t>800</t>
  </si>
  <si>
    <t xml:space="preserve">VANGUARD - 38474_LAST DANCE 12-2                  </t>
  </si>
  <si>
    <t>804</t>
  </si>
  <si>
    <t xml:space="preserve">VANGUARD - 16873_MILLER PAD 1                     </t>
  </si>
  <si>
    <t>806</t>
  </si>
  <si>
    <t xml:space="preserve">VANGUARD - 16817_PORTER FEDERAL 9-29              </t>
  </si>
  <si>
    <t>807</t>
  </si>
  <si>
    <t xml:space="preserve">WPX ENERGY - RWF 24-4                             </t>
  </si>
  <si>
    <t>813</t>
  </si>
  <si>
    <t xml:space="preserve">OXY USA WTP LP - CASCADE CREEK 609-14             </t>
  </si>
  <si>
    <t>824</t>
  </si>
  <si>
    <t xml:space="preserve">WPX ENERGY - GM 41-8                              </t>
  </si>
  <si>
    <t>861</t>
  </si>
  <si>
    <t xml:space="preserve">WPX ENERGY - GM 13-28                             </t>
  </si>
  <si>
    <t>868</t>
  </si>
  <si>
    <t xml:space="preserve">WPX ENERGY - GM 220-33                            </t>
  </si>
  <si>
    <t>870</t>
  </si>
  <si>
    <t xml:space="preserve">WPX ENERGY - MV 53-28                             </t>
  </si>
  <si>
    <t>876</t>
  </si>
  <si>
    <t xml:space="preserve">WPX ENERGY - RMV 48-35                            </t>
  </si>
  <si>
    <t>884</t>
  </si>
  <si>
    <t xml:space="preserve">WPX ENERGY - MV 10-23 WELL PAD                    </t>
  </si>
  <si>
    <t>885</t>
  </si>
  <si>
    <t xml:space="preserve">WPX ENERGY RKY MTN, LLC - GM 331-34               </t>
  </si>
  <si>
    <t>891</t>
  </si>
  <si>
    <t xml:space="preserve">WPX ENERGY - STARKEY 60                           </t>
  </si>
  <si>
    <t>898</t>
  </si>
  <si>
    <t xml:space="preserve">VANGUARD - 18131_BRYNILDSON 14C-20-692            </t>
  </si>
  <si>
    <t>923</t>
  </si>
  <si>
    <t xml:space="preserve">VANGUARD - 18082_BRYNILDSON 13C-20-692            </t>
  </si>
  <si>
    <t>925</t>
  </si>
  <si>
    <t xml:space="preserve">ENCANA OIL &amp; GAS - TRAIL RIDGE 1-23               </t>
  </si>
  <si>
    <t>929</t>
  </si>
  <si>
    <t xml:space="preserve">CAERUS PICEANCE - LOGAN MASTER METER              </t>
  </si>
  <si>
    <t>955</t>
  </si>
  <si>
    <t xml:space="preserve">WPX ENERGY - SECTION 19 TANK FACILITY             </t>
  </si>
  <si>
    <t>963</t>
  </si>
  <si>
    <t xml:space="preserve">WPX ENERGY - RMV 114-33                           </t>
  </si>
  <si>
    <t>977</t>
  </si>
  <si>
    <t xml:space="preserve">WPX ENERGY ROCKY MTN - RMV 83-34                  </t>
  </si>
  <si>
    <t>984</t>
  </si>
  <si>
    <t xml:space="preserve">WPX ENERGY RKY MTN, LLC - GV 15-36                </t>
  </si>
  <si>
    <t>985</t>
  </si>
  <si>
    <t xml:space="preserve">WPX ENERGY ROCKY MTN - GV 18-23                   </t>
  </si>
  <si>
    <t>986</t>
  </si>
  <si>
    <t xml:space="preserve">VANGUARD - 21147_ANCHONDO 42D-20-692              </t>
  </si>
  <si>
    <t>1009</t>
  </si>
  <si>
    <t xml:space="preserve">OXY USA WTP LP - CC # 697-15-01                   </t>
  </si>
  <si>
    <t>1011</t>
  </si>
  <si>
    <t xml:space="preserve">OXY USA WTP LP - CC # 608-43-31                   </t>
  </si>
  <si>
    <t>1013</t>
  </si>
  <si>
    <t xml:space="preserve">OXY USA WTP LP - CC # 697-08-53                   </t>
  </si>
  <si>
    <t>1016</t>
  </si>
  <si>
    <t xml:space="preserve">VANGUARD - 21360_STONE 32D-34-692                 </t>
  </si>
  <si>
    <t>1023</t>
  </si>
  <si>
    <t xml:space="preserve">ENCANA OIL &amp; GAS - HIGH MESA COMP STATIO          </t>
  </si>
  <si>
    <t>1046</t>
  </si>
  <si>
    <t>31000311</t>
  </si>
  <si>
    <t xml:space="preserve">VANGUARD - 20052_SCOTT 24B-25-692                 </t>
  </si>
  <si>
    <t>1053</t>
  </si>
  <si>
    <t xml:space="preserve">WPX ENERGY - MV 09-32                             </t>
  </si>
  <si>
    <t>1095</t>
  </si>
  <si>
    <t xml:space="preserve">WPX ENERGY - PA 324-26                            </t>
  </si>
  <si>
    <t>1100</t>
  </si>
  <si>
    <t xml:space="preserve">WPX ENERGY ROCKY MOUNTAIN - RU 31-12V             </t>
  </si>
  <si>
    <t>1101</t>
  </si>
  <si>
    <t xml:space="preserve">WPX ENERGY - GM 32-27                             </t>
  </si>
  <si>
    <t>1106</t>
  </si>
  <si>
    <t xml:space="preserve">WPX ENERGY - GM 13-32                             </t>
  </si>
  <si>
    <t>1112</t>
  </si>
  <si>
    <t xml:space="preserve">WPX ENERGY RKY MTN, LLC  - DOE 2-W-29             </t>
  </si>
  <si>
    <t>1126</t>
  </si>
  <si>
    <t xml:space="preserve">WPX ENERGY - PA 11-32                             </t>
  </si>
  <si>
    <t>1127</t>
  </si>
  <si>
    <t xml:space="preserve">WPX ENERGY - RWF 311-15                           </t>
  </si>
  <si>
    <t>1133</t>
  </si>
  <si>
    <t xml:space="preserve">WPX ENERGY - RWF 11-19                            </t>
  </si>
  <si>
    <t>1163</t>
  </si>
  <si>
    <t xml:space="preserve">WPX ENERGY - PA 13-27                             </t>
  </si>
  <si>
    <t>1165</t>
  </si>
  <si>
    <t xml:space="preserve">WPX ENERGY - GM 33-04                             </t>
  </si>
  <si>
    <t>1169</t>
  </si>
  <si>
    <t xml:space="preserve">WPX ENERGY - PA 11-28                             </t>
  </si>
  <si>
    <t>1172</t>
  </si>
  <si>
    <t xml:space="preserve">WPX ENERGY - DOE 1-M-31 WELL PAD                  </t>
  </si>
  <si>
    <t>1190</t>
  </si>
  <si>
    <t xml:space="preserve">WPX ENERGY - PA 13-28                             </t>
  </si>
  <si>
    <t>1191</t>
  </si>
  <si>
    <t xml:space="preserve">WPX ENERGY - RWF 22-29                            </t>
  </si>
  <si>
    <t>1203</t>
  </si>
  <si>
    <t xml:space="preserve">WPX ENERGY - PA 23-26                             </t>
  </si>
  <si>
    <t>1219</t>
  </si>
  <si>
    <t xml:space="preserve">VANGUARD - 23654_GUCCINI 41D-20-692               </t>
  </si>
  <si>
    <t>1222</t>
  </si>
  <si>
    <t xml:space="preserve">CAERUS PICEANCE - STARKEY C MASTER METER          </t>
  </si>
  <si>
    <t>1230</t>
  </si>
  <si>
    <t xml:space="preserve">VANGUARD - 26255_TRANT 32A-21-692                 </t>
  </si>
  <si>
    <t>1231</t>
  </si>
  <si>
    <t xml:space="preserve">ENCANA (WEST)-BATTERY J16W (001)                  </t>
  </si>
  <si>
    <t>1234</t>
  </si>
  <si>
    <t xml:space="preserve">WPX ENERGY - GM CHEVRON TANK FACILITY             </t>
  </si>
  <si>
    <t>1245</t>
  </si>
  <si>
    <t xml:space="preserve">WPX ENERGY RKY MTN, LLC - PA 21-2                 </t>
  </si>
  <si>
    <t>1254</t>
  </si>
  <si>
    <t xml:space="preserve">WPX ENERGY - SG 41-27                             </t>
  </si>
  <si>
    <t>1265</t>
  </si>
  <si>
    <t xml:space="preserve">WPX ENERGY - SG 24-22                             </t>
  </si>
  <si>
    <t>1268</t>
  </si>
  <si>
    <t xml:space="preserve">WPX ENERGY - GV 02-31-W                           </t>
  </si>
  <si>
    <t>1271</t>
  </si>
  <si>
    <t xml:space="preserve">WPX ENERGY - GM 24-27-W                           </t>
  </si>
  <si>
    <t>1284</t>
  </si>
  <si>
    <t xml:space="preserve">VANGUARD - 26527_CIRCLE B3 PAD                    </t>
  </si>
  <si>
    <t>1319</t>
  </si>
  <si>
    <t xml:space="preserve">VANGUARD - 16907_PORTER FEDERAL 14-28             </t>
  </si>
  <si>
    <t>1320</t>
  </si>
  <si>
    <t>40400301</t>
  </si>
  <si>
    <t xml:space="preserve">VANGUARD-28050_SPECIALTY PAD 3-12A-28692          </t>
  </si>
  <si>
    <t>1379</t>
  </si>
  <si>
    <t xml:space="preserve">OXY USA - CASCADE CREEK 697-16-28                 </t>
  </si>
  <si>
    <t>1382</t>
  </si>
  <si>
    <t xml:space="preserve">WPX ENERGY - GV HAYES TANK FACILITY               </t>
  </si>
  <si>
    <t>1383</t>
  </si>
  <si>
    <t xml:space="preserve">WPX ENERGY - CLOUGH 7                             </t>
  </si>
  <si>
    <t>1385</t>
  </si>
  <si>
    <t xml:space="preserve">VANGUARD - 28622_CIRCLE B PAD 2                   </t>
  </si>
  <si>
    <t>1390</t>
  </si>
  <si>
    <t xml:space="preserve">WPX ENERGY - RWF 331-11                           </t>
  </si>
  <si>
    <t>1401</t>
  </si>
  <si>
    <t xml:space="preserve">WPX ENERGY RKY MTN - NR 314-2                     </t>
  </si>
  <si>
    <t>1402</t>
  </si>
  <si>
    <t xml:space="preserve">WPX ENERGY - RWF 11-5                             </t>
  </si>
  <si>
    <t>1403</t>
  </si>
  <si>
    <t xml:space="preserve">WPX ENERGY - RWF 32-10                            </t>
  </si>
  <si>
    <t>1405</t>
  </si>
  <si>
    <t xml:space="preserve">WPX ENERGY - RWF 513-10                           </t>
  </si>
  <si>
    <t>1406</t>
  </si>
  <si>
    <t xml:space="preserve">WPX ENERGY - SG 23-23                             </t>
  </si>
  <si>
    <t>1410</t>
  </si>
  <si>
    <t xml:space="preserve">WPX ENERGY - GM 42-17                             </t>
  </si>
  <si>
    <t>1417</t>
  </si>
  <si>
    <t xml:space="preserve">WPX ENERGY - GV 83-01                             </t>
  </si>
  <si>
    <t>1421</t>
  </si>
  <si>
    <t xml:space="preserve">VANGAURD OPE - BAILEY COMPRESSOR STATION          </t>
  </si>
  <si>
    <t>40290023</t>
  </si>
  <si>
    <t xml:space="preserve">VANGUARD - 16862_GIBSON GULCH UNIT 1-30           </t>
  </si>
  <si>
    <t>1479</t>
  </si>
  <si>
    <t xml:space="preserve">WPX ENERGY - DOGHEAD TANK FACILITY                </t>
  </si>
  <si>
    <t>1480</t>
  </si>
  <si>
    <t xml:space="preserve">WPX ENERGY RKY MTN, LLC - MV 8-4                  </t>
  </si>
  <si>
    <t>1483</t>
  </si>
  <si>
    <t xml:space="preserve">WPX ENERGY- SG 43-27-W                            </t>
  </si>
  <si>
    <t>1489</t>
  </si>
  <si>
    <t xml:space="preserve">WILLIAMS PROD- RPW 31-26-596-W                    </t>
  </si>
  <si>
    <t>1494</t>
  </si>
  <si>
    <t xml:space="preserve">WPX ENERGY - RWF 432-29-W                         </t>
  </si>
  <si>
    <t>1500</t>
  </si>
  <si>
    <t xml:space="preserve">WPX ENERGY ROCKY MTN - PA 21-12 WELL PAD          </t>
  </si>
  <si>
    <t>1506</t>
  </si>
  <si>
    <t xml:space="preserve">WPX ENERGY - GV 17-32                             </t>
  </si>
  <si>
    <t>1538</t>
  </si>
  <si>
    <t xml:space="preserve">WPX ENERGY - RWF 33-15                            </t>
  </si>
  <si>
    <t>1539</t>
  </si>
  <si>
    <t xml:space="preserve">ANTERO RES - WASATCH BENCH WATER POND             </t>
  </si>
  <si>
    <t>1558</t>
  </si>
  <si>
    <t>50300801</t>
  </si>
  <si>
    <t xml:space="preserve">WPX ENERGY - TR 24-28-597                         </t>
  </si>
  <si>
    <t>1566</t>
  </si>
  <si>
    <t xml:space="preserve">WPX ENERGY - TR 41-32-597                         </t>
  </si>
  <si>
    <t>1570</t>
  </si>
  <si>
    <t xml:space="preserve">VANGUARD - 38477_MILLER PAD 11                    </t>
  </si>
  <si>
    <t>1582</t>
  </si>
  <si>
    <t xml:space="preserve">VANGUARD - 38478_GEISKE 42A-26-692                </t>
  </si>
  <si>
    <t>1583</t>
  </si>
  <si>
    <t xml:space="preserve">VANGUARD - 38479/38480_SPECIALTY 14A-21+          </t>
  </si>
  <si>
    <t>1594</t>
  </si>
  <si>
    <t xml:space="preserve">WPX ENERGY - AP 34-14-696                         </t>
  </si>
  <si>
    <t>1614</t>
  </si>
  <si>
    <t xml:space="preserve">WPX ENERGY - GV 58-36                             </t>
  </si>
  <si>
    <t>1627</t>
  </si>
  <si>
    <t>447110</t>
  </si>
  <si>
    <t>Gasoline Stations with Convenience Stores</t>
  </si>
  <si>
    <t xml:space="preserve">WPX ENERGY - PA 31-36                             </t>
  </si>
  <si>
    <t>1632</t>
  </si>
  <si>
    <t xml:space="preserve">WPX ENERGY - PA 32-3                              </t>
  </si>
  <si>
    <t>1633</t>
  </si>
  <si>
    <t xml:space="preserve">WPX ENERGY RKY MTN LLC - PA 341-35                </t>
  </si>
  <si>
    <t>1634</t>
  </si>
  <si>
    <t xml:space="preserve">WPX ENERGY - RWF 242-32                           </t>
  </si>
  <si>
    <t>1636</t>
  </si>
  <si>
    <t xml:space="preserve">VANGUARD - 38481_MCLAUGHLIN 42A                   </t>
  </si>
  <si>
    <t>1637</t>
  </si>
  <si>
    <t xml:space="preserve">VANGUARD - 38482 SNYDER 34D-26-692                </t>
  </si>
  <si>
    <t>1653</t>
  </si>
  <si>
    <t xml:space="preserve">VANGUARD - 38483_SPECIALTY PAD 5                  </t>
  </si>
  <si>
    <t>1657</t>
  </si>
  <si>
    <t xml:space="preserve">VANGUARD - 38484_SCHIRER 13D-26-692               </t>
  </si>
  <si>
    <t>1682</t>
  </si>
  <si>
    <t xml:space="preserve">MARATHON OIL CO- PICEANCE 697-13C                 </t>
  </si>
  <si>
    <t>1683</t>
  </si>
  <si>
    <t xml:space="preserve">MARATHON OIL CO- PICEANCE 696-18C                 </t>
  </si>
  <si>
    <t>1684</t>
  </si>
  <si>
    <t xml:space="preserve">VANGUARD -  38486_SPECIALTY PAD 6                 </t>
  </si>
  <si>
    <t>1700</t>
  </si>
  <si>
    <t xml:space="preserve">OXY USA WTP LP- 697-16D (COW PADDY)               </t>
  </si>
  <si>
    <t>1703</t>
  </si>
  <si>
    <t xml:space="preserve">OXY USA WTP LP- 609-33                            </t>
  </si>
  <si>
    <t>1710</t>
  </si>
  <si>
    <t xml:space="preserve">VANGUARD -  38485_CIRCLE B1 PAD                   </t>
  </si>
  <si>
    <t>1714</t>
  </si>
  <si>
    <t xml:space="preserve">VANGUARD - 38487_GGU BARGE 12C-32-691             </t>
  </si>
  <si>
    <t>1719</t>
  </si>
  <si>
    <t xml:space="preserve">ENCANA OIL &amp; GAS - L27 496                        </t>
  </si>
  <si>
    <t>1721</t>
  </si>
  <si>
    <t xml:space="preserve">WPX ENERGY - JUHAN TANK BATTERY                   </t>
  </si>
  <si>
    <t>1735</t>
  </si>
  <si>
    <t xml:space="preserve">WPX ENERGY - GM 11-33 BATT                        </t>
  </si>
  <si>
    <t>1737</t>
  </si>
  <si>
    <t xml:space="preserve">OXY USA WTP LP- 797-03B PAD                       </t>
  </si>
  <si>
    <t>1740</t>
  </si>
  <si>
    <t xml:space="preserve">MARATHON OIL CO- 596-32C POND                     </t>
  </si>
  <si>
    <t>1741</t>
  </si>
  <si>
    <t xml:space="preserve">MARATHON OIL CO - PICEANCE 696-18A PAD B          </t>
  </si>
  <si>
    <t>1743</t>
  </si>
  <si>
    <t xml:space="preserve">OXY USA WTP LP- 697-16A/A2                        </t>
  </si>
  <si>
    <t>1746</t>
  </si>
  <si>
    <t xml:space="preserve">MARATHON OIL CO - PICEANCE 697-12A PAD            </t>
  </si>
  <si>
    <t>1778</t>
  </si>
  <si>
    <t xml:space="preserve">VANGUARD - 27206_CIRCLE B PAD 6                   </t>
  </si>
  <si>
    <t>1784</t>
  </si>
  <si>
    <t xml:space="preserve">URSA OPERATING - GENTRY B PAD                     </t>
  </si>
  <si>
    <t>1787</t>
  </si>
  <si>
    <t xml:space="preserve">URSA OPERATING - MCPHERSON A PAD                  </t>
  </si>
  <si>
    <t>1789</t>
  </si>
  <si>
    <t xml:space="preserve">URSA OPERATING - VALLEY FARMS F PAD               </t>
  </si>
  <si>
    <t>1795</t>
  </si>
  <si>
    <t xml:space="preserve">URSA OPERATING - ROBINSON C PAD                   </t>
  </si>
  <si>
    <t>1801</t>
  </si>
  <si>
    <t xml:space="preserve">VANGUARD - 15076 _JCJ 22C-21-692                  </t>
  </si>
  <si>
    <t>1809</t>
  </si>
  <si>
    <t xml:space="preserve">BILL BARRETT CORP - SPECIALTY 13A SALT W          </t>
  </si>
  <si>
    <t>1811</t>
  </si>
  <si>
    <t xml:space="preserve">PICEANCE ENERGY, LLC - JOHNSON 05-07 PAD          </t>
  </si>
  <si>
    <t>1814</t>
  </si>
  <si>
    <t xml:space="preserve">WPX ENERGY - KP 34-17                             </t>
  </si>
  <si>
    <t>1819</t>
  </si>
  <si>
    <t xml:space="preserve">WPX ENERGY - NLW 21-17                            </t>
  </si>
  <si>
    <t>1826</t>
  </si>
  <si>
    <t xml:space="preserve">WPX ENERGY - NLW 31-8                             </t>
  </si>
  <si>
    <t>1827</t>
  </si>
  <si>
    <t xml:space="preserve">OXY USA WTP LP - CONN CREEK OFFICE                </t>
  </si>
  <si>
    <t>1829</t>
  </si>
  <si>
    <t xml:space="preserve">MARATHON OIL CO - PICEANCE 697-1C PAD             </t>
  </si>
  <si>
    <t>1836</t>
  </si>
  <si>
    <t xml:space="preserve">CAERUS PICEANCE LLC - GARDEN GULCH 3              </t>
  </si>
  <si>
    <t>1839</t>
  </si>
  <si>
    <t xml:space="preserve">CAERUS PICEANCE LLC - PARACHUTE CREEK 11          </t>
  </si>
  <si>
    <t>1845</t>
  </si>
  <si>
    <t xml:space="preserve">CAERUS PICEANCE LLC - GARDEN GULCH 7              </t>
  </si>
  <si>
    <t>1852</t>
  </si>
  <si>
    <t xml:space="preserve">CAERUS PICEANCE LLC - MESA 6                      </t>
  </si>
  <si>
    <t>1857</t>
  </si>
  <si>
    <t xml:space="preserve">CAERUS PICEANCE LLC - MESA 7                      </t>
  </si>
  <si>
    <t>1858</t>
  </si>
  <si>
    <t xml:space="preserve">CAERUS PICEANCE LLC - MESA 11                     </t>
  </si>
  <si>
    <t>1861</t>
  </si>
  <si>
    <t xml:space="preserve">CAERUS PICEANCE LLC - MESA 12                     </t>
  </si>
  <si>
    <t>1862</t>
  </si>
  <si>
    <t xml:space="preserve">CAERUS PICEANCE LLC - MESA 14                     </t>
  </si>
  <si>
    <t>1863</t>
  </si>
  <si>
    <t xml:space="preserve">CAERUS PICEANCE LLC - MESA 16                     </t>
  </si>
  <si>
    <t>1864</t>
  </si>
  <si>
    <t xml:space="preserve">CAERUS PICEANCE LLC - MESA 17                     </t>
  </si>
  <si>
    <t>1865</t>
  </si>
  <si>
    <t xml:space="preserve">CAERUS PICEANCE LLC - MESA 19                     </t>
  </si>
  <si>
    <t>1867</t>
  </si>
  <si>
    <t xml:space="preserve">BILL BARRETT - 15319 - GGU JOLLEY                 </t>
  </si>
  <si>
    <t>1872</t>
  </si>
  <si>
    <t xml:space="preserve">WPX ENERGY - RMV 4-16                             </t>
  </si>
  <si>
    <t>1880</t>
  </si>
  <si>
    <t xml:space="preserve">VANGUARD - 15349_BBC 12A-24-692                   </t>
  </si>
  <si>
    <t>1885</t>
  </si>
  <si>
    <t xml:space="preserve">MARATHON OIL - PICEANCE 697-35D (596-35D          </t>
  </si>
  <si>
    <t>1887</t>
  </si>
  <si>
    <t xml:space="preserve">VANGUARD - 15591_KAUFMAN PAD 7-1/2/3              </t>
  </si>
  <si>
    <t>1890</t>
  </si>
  <si>
    <t xml:space="preserve">VANGUARD - 15542_MILLER PAD 7-1 &amp; 7-2             </t>
  </si>
  <si>
    <t>1895</t>
  </si>
  <si>
    <t xml:space="preserve">WPX ENERGY - GV 82-5                              </t>
  </si>
  <si>
    <t>1897</t>
  </si>
  <si>
    <t xml:space="preserve">OXY USA WTP LP - 796-17A                          </t>
  </si>
  <si>
    <t>1898</t>
  </si>
  <si>
    <t xml:space="preserve">VANGUARD - 15560_MILLER PAD 12                    </t>
  </si>
  <si>
    <t>1900</t>
  </si>
  <si>
    <t xml:space="preserve">WPX ENERGY - PA 13-3                              </t>
  </si>
  <si>
    <t>1901</t>
  </si>
  <si>
    <t xml:space="preserve">WPX ENERGY - PA 41-25                             </t>
  </si>
  <si>
    <t>1902</t>
  </si>
  <si>
    <t xml:space="preserve">WPX ENERGY - CLOUGH 20                            </t>
  </si>
  <si>
    <t>1904</t>
  </si>
  <si>
    <t xml:space="preserve">WPX ENERGY - RWF 13-23                            </t>
  </si>
  <si>
    <t>1906</t>
  </si>
  <si>
    <t xml:space="preserve">WPX ENERGY - RWF 22-14                            </t>
  </si>
  <si>
    <t>1907</t>
  </si>
  <si>
    <t xml:space="preserve">WPX ENERGY - RWF 23-32                            </t>
  </si>
  <si>
    <t>1908</t>
  </si>
  <si>
    <t xml:space="preserve">WPX ENERGY ROCKY MTN - CLOUGH 128                 </t>
  </si>
  <si>
    <t>1909</t>
  </si>
  <si>
    <t xml:space="preserve">WPX ENERGY - GM 217-33                            </t>
  </si>
  <si>
    <t>1910</t>
  </si>
  <si>
    <t xml:space="preserve">WPX ENERGY - RWF 13-6                             </t>
  </si>
  <si>
    <t>1911</t>
  </si>
  <si>
    <t xml:space="preserve">WPX ENERGY - RWF 31-5                             </t>
  </si>
  <si>
    <t>1912</t>
  </si>
  <si>
    <t xml:space="preserve">WPX ENERGY - RWF 434-14                           </t>
  </si>
  <si>
    <t>1914</t>
  </si>
  <si>
    <t xml:space="preserve">WPX ENERGY - RWF 11-6                             </t>
  </si>
  <si>
    <t>1915</t>
  </si>
  <si>
    <t xml:space="preserve">WPX ENERGY - RWF 33-6                             </t>
  </si>
  <si>
    <t>1916</t>
  </si>
  <si>
    <t xml:space="preserve">GREENBACK PROD - SHAEFFER RANCH FACILITY          </t>
  </si>
  <si>
    <t>1917</t>
  </si>
  <si>
    <t>31000501</t>
  </si>
  <si>
    <t xml:space="preserve">WPX ENERGY - RWF 31-6 WELL PAD                    </t>
  </si>
  <si>
    <t>1918</t>
  </si>
  <si>
    <t xml:space="preserve">WPX ENERGY - GV 22-29                             </t>
  </si>
  <si>
    <t>1920</t>
  </si>
  <si>
    <t xml:space="preserve">WPX ENERGY - RWF 42-25                            </t>
  </si>
  <si>
    <t>1922</t>
  </si>
  <si>
    <t xml:space="preserve">WPX ENERGY - RMV 116-33                           </t>
  </si>
  <si>
    <t>1925</t>
  </si>
  <si>
    <t xml:space="preserve">PICEANCE ENERGY, LLC - S LEVERICH 13-09           </t>
  </si>
  <si>
    <t>1926</t>
  </si>
  <si>
    <t xml:space="preserve">WPX ENERGY - PA 22-25                             </t>
  </si>
  <si>
    <t>1929</t>
  </si>
  <si>
    <t xml:space="preserve">WPX ENERGY - PA 34-36                             </t>
  </si>
  <si>
    <t>1930</t>
  </si>
  <si>
    <t xml:space="preserve">WPX ENERGY - JOHNSON PRODUCTION FACILITY          </t>
  </si>
  <si>
    <t>1935</t>
  </si>
  <si>
    <t xml:space="preserve">WILLIAMS PRODUCTION - RP 422-23-596               </t>
  </si>
  <si>
    <t>1936</t>
  </si>
  <si>
    <t xml:space="preserve">WPX ENERGY - RWF 23-30                            </t>
  </si>
  <si>
    <t>1937</t>
  </si>
  <si>
    <t xml:space="preserve">WPX ENERGY ROCKY MOUNTAIN - KP 23-25              </t>
  </si>
  <si>
    <t>1938</t>
  </si>
  <si>
    <t xml:space="preserve">WPX ENERGY RKY MTN LLC - KP 11-16                 </t>
  </si>
  <si>
    <t>1940</t>
  </si>
  <si>
    <t xml:space="preserve">WPX ENERGY - RMV 76-27 WELL PAD                   </t>
  </si>
  <si>
    <t>1942</t>
  </si>
  <si>
    <t xml:space="preserve">CAERUS PICEANCE - SGV 35B                         </t>
  </si>
  <si>
    <t>1946</t>
  </si>
  <si>
    <t xml:space="preserve">VANGUARD - 15343_MILLER PAD 2                     </t>
  </si>
  <si>
    <t>1949</t>
  </si>
  <si>
    <t xml:space="preserve">VANGUARD - 15575_MILLER PAD 3                     </t>
  </si>
  <si>
    <t>1959</t>
  </si>
  <si>
    <t xml:space="preserve">VANGUARD - 15585_DOMMER 33A-26-692                </t>
  </si>
  <si>
    <t>1960</t>
  </si>
  <si>
    <t xml:space="preserve">VANGUARD - 15707_KAUFMAN PAD 1                    </t>
  </si>
  <si>
    <t>1961</t>
  </si>
  <si>
    <t xml:space="preserve">WPX ENERGY - GM 34-33                             </t>
  </si>
  <si>
    <t>1965</t>
  </si>
  <si>
    <t xml:space="preserve">VANGUARD - 15622_MILLER PAD 6                     </t>
  </si>
  <si>
    <t>1973</t>
  </si>
  <si>
    <t xml:space="preserve">HUNTER RIDGE - CDP K35 496                        </t>
  </si>
  <si>
    <t>1980</t>
  </si>
  <si>
    <t xml:space="preserve">HUNTER RIDGE - CDP I07 596                        </t>
  </si>
  <si>
    <t>1981</t>
  </si>
  <si>
    <t xml:space="preserve">WPX ENERGY - GM 254-2                             </t>
  </si>
  <si>
    <t>1983</t>
  </si>
  <si>
    <t xml:space="preserve">WPX ENERGY RKY MTN, LLC - DOE 1-W-20              </t>
  </si>
  <si>
    <t>1995</t>
  </si>
  <si>
    <t xml:space="preserve">WPX ENERGY - GM 42-33                             </t>
  </si>
  <si>
    <t>1996</t>
  </si>
  <si>
    <t xml:space="preserve">WPX ENERGY - MV 17-6                              </t>
  </si>
  <si>
    <t>2003</t>
  </si>
  <si>
    <t xml:space="preserve">WPX ENERGY - GM 231-34                            </t>
  </si>
  <si>
    <t>2004</t>
  </si>
  <si>
    <t xml:space="preserve">WPX ENERGY - PA 14-6 WELL PAD                     </t>
  </si>
  <si>
    <t>2011</t>
  </si>
  <si>
    <t xml:space="preserve">MARATHON OIL - PICEANCE 596-34D                   </t>
  </si>
  <si>
    <t>2023</t>
  </si>
  <si>
    <t xml:space="preserve">VANGUARD - 15731 THARP 14D-24-692                 </t>
  </si>
  <si>
    <t>2024</t>
  </si>
  <si>
    <t xml:space="preserve">VANGUARD - 15740_MDP PAD 12                       </t>
  </si>
  <si>
    <t>2025</t>
  </si>
  <si>
    <t xml:space="preserve">WPX ENERGY - SG 12-35                             </t>
  </si>
  <si>
    <t>2030</t>
  </si>
  <si>
    <t xml:space="preserve">WPX ENERGY - AP 34-1-696 WELL PAD                 </t>
  </si>
  <si>
    <t>2033</t>
  </si>
  <si>
    <t xml:space="preserve">WPX ENERGY - SPECIALTY RESTAURANT                 </t>
  </si>
  <si>
    <t>2034</t>
  </si>
  <si>
    <t xml:space="preserve">WPX ENERGY - SG 32-26                             </t>
  </si>
  <si>
    <t>2035</t>
  </si>
  <si>
    <t xml:space="preserve">WPX ENERGY RKY MTN, LLC - SG 41-26                </t>
  </si>
  <si>
    <t>2036</t>
  </si>
  <si>
    <t xml:space="preserve">WPX ENERGY - JUHAN 14-26H                         </t>
  </si>
  <si>
    <t>2037</t>
  </si>
  <si>
    <t xml:space="preserve">WPX ENERGY - AP 22-24-696 WELL                    </t>
  </si>
  <si>
    <t>2038</t>
  </si>
  <si>
    <t xml:space="preserve">WPX ENERGY RKY MTN, LLC - AP 21-18-695            </t>
  </si>
  <si>
    <t>2039</t>
  </si>
  <si>
    <t xml:space="preserve">MARATHON OIL - 696-5C                             </t>
  </si>
  <si>
    <t>2044</t>
  </si>
  <si>
    <t xml:space="preserve">MARATHON OIL - 596-31C                            </t>
  </si>
  <si>
    <t>2045</t>
  </si>
  <si>
    <t xml:space="preserve">MARATHON OIL - PICEANCE 596-33C PAD               </t>
  </si>
  <si>
    <t>2046</t>
  </si>
  <si>
    <t xml:space="preserve">MARATHON OIL - PICEANCE 697-28C                   </t>
  </si>
  <si>
    <t>2047</t>
  </si>
  <si>
    <t xml:space="preserve">VANGUARD - 15797_CBS 14B-21-692                   </t>
  </si>
  <si>
    <t>2048</t>
  </si>
  <si>
    <t xml:space="preserve">MARATHON OIL - PICEANCE 697-21A                   </t>
  </si>
  <si>
    <t>2060</t>
  </si>
  <si>
    <t xml:space="preserve">WPX ENERGY ROCKY MTN - GV 84-1                    </t>
  </si>
  <si>
    <t>2064</t>
  </si>
  <si>
    <t xml:space="preserve">WPX ENERGY ROCKY MTN - GV 88-1                    </t>
  </si>
  <si>
    <t>2065</t>
  </si>
  <si>
    <t xml:space="preserve">WPX ENERGY - QUARTER CIRCLE 43-33H                </t>
  </si>
  <si>
    <t>2068</t>
  </si>
  <si>
    <t xml:space="preserve">WPX ENERGY - RWF 512-11                           </t>
  </si>
  <si>
    <t>2071</t>
  </si>
  <si>
    <t xml:space="preserve">WPX ENERGY ROCKY MTN - PA 11-36 WELL PAD          </t>
  </si>
  <si>
    <t>2073</t>
  </si>
  <si>
    <t xml:space="preserve">WPX ENERGY - GV 8-14                              </t>
  </si>
  <si>
    <t>2079</t>
  </si>
  <si>
    <t xml:space="preserve">WPX ENERGY - SG 34-28                             </t>
  </si>
  <si>
    <t>2080</t>
  </si>
  <si>
    <t xml:space="preserve">WPX ENERGY - NOLTE 14-44                          </t>
  </si>
  <si>
    <t>2081</t>
  </si>
  <si>
    <t xml:space="preserve">WPX ENERGY - RMV 77-33                            </t>
  </si>
  <si>
    <t>2082</t>
  </si>
  <si>
    <t xml:space="preserve">WPX ENERGY - RWF 22-24                            </t>
  </si>
  <si>
    <t>2083</t>
  </si>
  <si>
    <t xml:space="preserve">WPX ENERGY - RU 34-6                              </t>
  </si>
  <si>
    <t>2087</t>
  </si>
  <si>
    <t xml:space="preserve">MARATHON OIL - PICEANCE 697-26A                   </t>
  </si>
  <si>
    <t>2092</t>
  </si>
  <si>
    <t xml:space="preserve">MARATHON OIL - PICEANCE 596-29C                   </t>
  </si>
  <si>
    <t>2093</t>
  </si>
  <si>
    <t xml:space="preserve">WPX ENERGY - PA 22-11 WELL PAD                    </t>
  </si>
  <si>
    <t>2096</t>
  </si>
  <si>
    <t xml:space="preserve">WPX ENERGY - PA 24-25                             </t>
  </si>
  <si>
    <t>2097</t>
  </si>
  <si>
    <t xml:space="preserve">MARATHON OIL - PICEANCE 596-19C                   </t>
  </si>
  <si>
    <t>2105</t>
  </si>
  <si>
    <t xml:space="preserve">HUNTER RIDGE - CDP K22 496                        </t>
  </si>
  <si>
    <t>2106</t>
  </si>
  <si>
    <t xml:space="preserve">WPX ENERGY-SPRINKLER PATCH TANK FACILITY          </t>
  </si>
  <si>
    <t>2109</t>
  </si>
  <si>
    <t xml:space="preserve">WPX ENERGY - TR 34-16-597                         </t>
  </si>
  <si>
    <t>2114</t>
  </si>
  <si>
    <t xml:space="preserve">WPX ENERGY RKY MTN, LLC - TR 12-25-597            </t>
  </si>
  <si>
    <t>2115</t>
  </si>
  <si>
    <t xml:space="preserve">MARATHON OIL - PICEANCE 596-31A                   </t>
  </si>
  <si>
    <t>2116</t>
  </si>
  <si>
    <t xml:space="preserve">ENCANA - PI29 WELL PAD (FEDERAL 29-95A            </t>
  </si>
  <si>
    <t>2122</t>
  </si>
  <si>
    <t xml:space="preserve">VANGUARD - 15847_MDP PAD 9                        </t>
  </si>
  <si>
    <t>2125</t>
  </si>
  <si>
    <t xml:space="preserve">MARATHON OIL - PICEANCE 596-20C PAD               </t>
  </si>
  <si>
    <t>2126</t>
  </si>
  <si>
    <t xml:space="preserve">VANGUARD - 12535_MDP PAD 3                        </t>
  </si>
  <si>
    <t>2127</t>
  </si>
  <si>
    <t xml:space="preserve">OXY USA WTP LP - 697-05C PAD                      </t>
  </si>
  <si>
    <t>2134</t>
  </si>
  <si>
    <t xml:space="preserve">MARATHON OIL CO. - PICEANCE 697-2C                </t>
  </si>
  <si>
    <t>2140</t>
  </si>
  <si>
    <t xml:space="preserve">VANGUARD - 16875_MDP PAD 15                       </t>
  </si>
  <si>
    <t>2142</t>
  </si>
  <si>
    <t xml:space="preserve">MARATHON OIL CO - PICEANCE 697-23X                </t>
  </si>
  <si>
    <t>2151</t>
  </si>
  <si>
    <t xml:space="preserve">VANGUARD - 15950/15952_MILLER PAD 10              </t>
  </si>
  <si>
    <t>2155</t>
  </si>
  <si>
    <t xml:space="preserve">WPX ENERGY - SG 33-32                             </t>
  </si>
  <si>
    <t>2156</t>
  </si>
  <si>
    <t xml:space="preserve">VANGUARD - 15969_MDP PAD 11                       </t>
  </si>
  <si>
    <t>2158</t>
  </si>
  <si>
    <t xml:space="preserve">WPX ENERGY ROCKY MTN - RWF 44-32                  </t>
  </si>
  <si>
    <t>2159</t>
  </si>
  <si>
    <t xml:space="preserve">WPX ENERGY - PA 21-9                              </t>
  </si>
  <si>
    <t>2160</t>
  </si>
  <si>
    <t xml:space="preserve">WPX ENERGY - RU 23-5                              </t>
  </si>
  <si>
    <t>2161</t>
  </si>
  <si>
    <t xml:space="preserve">WPX ENERGY - RWF 13-31                            </t>
  </si>
  <si>
    <t>2162</t>
  </si>
  <si>
    <t xml:space="preserve">WPX ENERGY - GM 333-31                            </t>
  </si>
  <si>
    <t>2163</t>
  </si>
  <si>
    <t xml:space="preserve">WPX ENERGY - PA 21-7                              </t>
  </si>
  <si>
    <t>2166</t>
  </si>
  <si>
    <t xml:space="preserve">WPX ENERGY RKY MTN, LLC - PA 22-21                </t>
  </si>
  <si>
    <t>2167</t>
  </si>
  <si>
    <t xml:space="preserve">VANGUARD - 15914_MILLER PAD 5                     </t>
  </si>
  <si>
    <t>2173</t>
  </si>
  <si>
    <t xml:space="preserve">WPX ENERGY - RWF 34-31                            </t>
  </si>
  <si>
    <t>2174</t>
  </si>
  <si>
    <t xml:space="preserve">WPX ENERGY - KP 41-28                             </t>
  </si>
  <si>
    <t>2185</t>
  </si>
  <si>
    <t xml:space="preserve">WPX ENERGY - SR 43-12                             </t>
  </si>
  <si>
    <t>2203</t>
  </si>
  <si>
    <t xml:space="preserve">WPX ENERGY - SG 14-23                             </t>
  </si>
  <si>
    <t>2204</t>
  </si>
  <si>
    <t xml:space="preserve">WPX ENERGY - PA 34-4                              </t>
  </si>
  <si>
    <t>2205</t>
  </si>
  <si>
    <t xml:space="preserve">CAERUS PICEANCE LLC - GARDEN GULCH 4              </t>
  </si>
  <si>
    <t>2208</t>
  </si>
  <si>
    <t xml:space="preserve">CAERUS PICEANCE LLC - MESA 15                     </t>
  </si>
  <si>
    <t>2209</t>
  </si>
  <si>
    <t xml:space="preserve">VANGUARD - 16022_MDP PAD 13                       </t>
  </si>
  <si>
    <t>2210</t>
  </si>
  <si>
    <t xml:space="preserve">WPX ENERGY - CMU 22-7                             </t>
  </si>
  <si>
    <t>2211</t>
  </si>
  <si>
    <t xml:space="preserve">CAERUS PICEANCE LLC - MESA 24                     </t>
  </si>
  <si>
    <t>2212</t>
  </si>
  <si>
    <t xml:space="preserve">WPX ENERGY RKY MTN, LLC. - GV 79-35               </t>
  </si>
  <si>
    <t>2220</t>
  </si>
  <si>
    <t xml:space="preserve">WPX ENERGY RKY MTN LLC - W 37-1                   </t>
  </si>
  <si>
    <t>2221</t>
  </si>
  <si>
    <t xml:space="preserve">WPX ENERGY - PA 331-2 WELL PAD                    </t>
  </si>
  <si>
    <t>2223</t>
  </si>
  <si>
    <t xml:space="preserve">VANGUARD - 15893_MDP PAD 10                       </t>
  </si>
  <si>
    <t>2232</t>
  </si>
  <si>
    <t xml:space="preserve">VANGUARD - 16075_KAUFMAN PAD 6                    </t>
  </si>
  <si>
    <t>2233</t>
  </si>
  <si>
    <t xml:space="preserve">CAERUS PICEANCE LLC - MESA 20                     </t>
  </si>
  <si>
    <t>2239</t>
  </si>
  <si>
    <t xml:space="preserve">ENCANA - NORTH SOLIDIFICATION FACILITY            </t>
  </si>
  <si>
    <t>2240</t>
  </si>
  <si>
    <t xml:space="preserve">VANGUARD- 16388_CIRCLE B TRACT 5-CBS 31B          </t>
  </si>
  <si>
    <t>2245</t>
  </si>
  <si>
    <t xml:space="preserve">FOUNDATION ENERGY MGMT - FEDERAL 28-10            </t>
  </si>
  <si>
    <t>2253</t>
  </si>
  <si>
    <t xml:space="preserve">FOUNDATION ENERGY MGMT - FEDERAL 28-7             </t>
  </si>
  <si>
    <t>2254</t>
  </si>
  <si>
    <t xml:space="preserve">FOUNDATION ENERGY MGMT - FEDERAL 6-13             </t>
  </si>
  <si>
    <t>2255</t>
  </si>
  <si>
    <t xml:space="preserve">FOUNDATION ENERGY MGMT - FEDERAL 18-16            </t>
  </si>
  <si>
    <t>2256</t>
  </si>
  <si>
    <t xml:space="preserve">FOUNDATION ENERGY MGMT - LEWIS USA 36-1           </t>
  </si>
  <si>
    <t>2257</t>
  </si>
  <si>
    <t xml:space="preserve">FOUNDATION ENERGY MGMT - FEDERAL 27-12            </t>
  </si>
  <si>
    <t>2258</t>
  </si>
  <si>
    <t xml:space="preserve">VANGUARD - 16376_KAUFMAN PAD 3                    </t>
  </si>
  <si>
    <t>2260</t>
  </si>
  <si>
    <t xml:space="preserve">WPX ENERGY - STARKEY TANK FACILITY                </t>
  </si>
  <si>
    <t>2265</t>
  </si>
  <si>
    <t xml:space="preserve">WPX ENERGY - SG 13-35 WELL PAD                    </t>
  </si>
  <si>
    <t>2266</t>
  </si>
  <si>
    <t xml:space="preserve">WPX ENERGY - GM 23-34 WELL PAD                    </t>
  </si>
  <si>
    <t>2267</t>
  </si>
  <si>
    <t xml:space="preserve">VANGUARD - 15864_WERNER PAD                       </t>
  </si>
  <si>
    <t>2269</t>
  </si>
  <si>
    <t xml:space="preserve">WPX - DOE 1-M-31 OUTLYING WATER TANK              </t>
  </si>
  <si>
    <t>2270</t>
  </si>
  <si>
    <t xml:space="preserve">WPX NRGY RKY MTN - WASATCH TANK FACILITY          </t>
  </si>
  <si>
    <t>2271</t>
  </si>
  <si>
    <t xml:space="preserve">WPX ENERGY RKY MTN, LLC - TR 11-1-698             </t>
  </si>
  <si>
    <t>2272</t>
  </si>
  <si>
    <t xml:space="preserve">OXY USA WTP LP - 697-04D                          </t>
  </si>
  <si>
    <t>2273</t>
  </si>
  <si>
    <t xml:space="preserve">WPX ENERGY - REDA TANK FACILITY                   </t>
  </si>
  <si>
    <t>2275</t>
  </si>
  <si>
    <t xml:space="preserve">VANGUARD - 17160_KAUFMAN PAD 2                    </t>
  </si>
  <si>
    <t>2276</t>
  </si>
  <si>
    <t xml:space="preserve">VANGUARD - 16035_KAUFMAN PAD 4                    </t>
  </si>
  <si>
    <t>2277</t>
  </si>
  <si>
    <t xml:space="preserve">VANGUARD - 16699_EPPERLY NWSW-23-692              </t>
  </si>
  <si>
    <t>2278</t>
  </si>
  <si>
    <t xml:space="preserve">ENCANA O&amp;G (USA) INC. - NP I25A 596               </t>
  </si>
  <si>
    <t>2279</t>
  </si>
  <si>
    <t xml:space="preserve">WPX ENERGY RKY MTN, LLC - KP 24-17                </t>
  </si>
  <si>
    <t>2280</t>
  </si>
  <si>
    <t xml:space="preserve">WPX ENERGY RKY MTN, LLC - WPX 100 C.S.            </t>
  </si>
  <si>
    <t>2282</t>
  </si>
  <si>
    <t xml:space="preserve">VANGUARD - 17293_SCOTT PAD 41C-36-692             </t>
  </si>
  <si>
    <t>2285</t>
  </si>
  <si>
    <t xml:space="preserve">WPX ENERGY - QUARTER CIRCLE TANK FACIL.           </t>
  </si>
  <si>
    <t>2287</t>
  </si>
  <si>
    <t xml:space="preserve">WPX ENERGY RKY MTN, LLC - SG 24-27                </t>
  </si>
  <si>
    <t>2288</t>
  </si>
  <si>
    <t xml:space="preserve">WPX ENERGY RKY MTN, LLC - MV 29-27                </t>
  </si>
  <si>
    <t>2289</t>
  </si>
  <si>
    <t xml:space="preserve">WPX ENERGY RKY MTN, LLC - RWF 33-36               </t>
  </si>
  <si>
    <t>2290</t>
  </si>
  <si>
    <t xml:space="preserve">WPX ENERGY RKY MTN, LLC - GM 41-4                 </t>
  </si>
  <si>
    <t>2292</t>
  </si>
  <si>
    <t xml:space="preserve">VANGUARD - 17029_DIXON WEST 42                    </t>
  </si>
  <si>
    <t>2294</t>
  </si>
  <si>
    <t xml:space="preserve">VANGUARD - 16559_MDP PAD 26                       </t>
  </si>
  <si>
    <t>2301</t>
  </si>
  <si>
    <t xml:space="preserve">WPX ENERGY RKY MTN LLC - SG 32-23                 </t>
  </si>
  <si>
    <t>2303</t>
  </si>
  <si>
    <t xml:space="preserve">WPX ENERGY RKY MTN LLC - GM 44-1                  </t>
  </si>
  <si>
    <t>2304</t>
  </si>
  <si>
    <t xml:space="preserve">WPX ENERGY RKY MTN LLC - TR 21-36-597             </t>
  </si>
  <si>
    <t>2306</t>
  </si>
  <si>
    <t xml:space="preserve">WPX ENERGY ROCKY MTN - SG 44-23 WELL PAD          </t>
  </si>
  <si>
    <t>2307</t>
  </si>
  <si>
    <t xml:space="preserve">WPX ENERGY ROCKY MOUNTAIN - TR 44-27-597          </t>
  </si>
  <si>
    <t>2311</t>
  </si>
  <si>
    <t xml:space="preserve">WPX ENERGY RKY MTN - AP TUNNEL                    </t>
  </si>
  <si>
    <t>2318</t>
  </si>
  <si>
    <t xml:space="preserve">WPX ENERGY RKY MTN - RWF 33-23                    </t>
  </si>
  <si>
    <t>2320</t>
  </si>
  <si>
    <t xml:space="preserve">WPX ENERGY ROCKY MOUNTAIN - RWF 14-29             </t>
  </si>
  <si>
    <t>2321</t>
  </si>
  <si>
    <t xml:space="preserve">ROCKY MTN NAT GAS- SPRING VALLEY STATION          </t>
  </si>
  <si>
    <t>2325</t>
  </si>
  <si>
    <t xml:space="preserve">WPX ENERGY - SG 42-22 WELL PAD                    </t>
  </si>
  <si>
    <t>2331</t>
  </si>
  <si>
    <t xml:space="preserve">WPX ENERGY ROCKY MOUNTAIN - GV 86-2               </t>
  </si>
  <si>
    <t>2338</t>
  </si>
  <si>
    <t xml:space="preserve">Ursa Operating Company - Speakman A Pad           </t>
  </si>
  <si>
    <t>2341</t>
  </si>
  <si>
    <t xml:space="preserve">WPX Energy-RMV 108-4 Well Pad                     </t>
  </si>
  <si>
    <t>2344</t>
  </si>
  <si>
    <t xml:space="preserve">WPX Energy Rocky Mountain- RWF 22-25              </t>
  </si>
  <si>
    <t>2345</t>
  </si>
  <si>
    <t xml:space="preserve">Ursa Operating Company-Monument Ridge             </t>
  </si>
  <si>
    <t>2347</t>
  </si>
  <si>
    <t xml:space="preserve">MRD OPERATING LLC- PAD 25A/ TEPEE RANCH           </t>
  </si>
  <si>
    <t>2350</t>
  </si>
  <si>
    <t xml:space="preserve">WPX Energy Rocky Mountain- SG 43-28 Well          </t>
  </si>
  <si>
    <t>2352</t>
  </si>
  <si>
    <t xml:space="preserve">WPX ENERGY ROCKY MOUNTAIN - RWF 43-25             </t>
  </si>
  <si>
    <t>2353</t>
  </si>
  <si>
    <t xml:space="preserve">WPX ENERGY - RWF 23-25 WELL PAD                   </t>
  </si>
  <si>
    <t>2354</t>
  </si>
  <si>
    <t xml:space="preserve">WPX ENERGY - GM 24-12 WELL PAD                    </t>
  </si>
  <si>
    <t>2359</t>
  </si>
  <si>
    <t xml:space="preserve">FOUNDATION - COLUMBINE SPRINGS 2-20               </t>
  </si>
  <si>
    <t>2362</t>
  </si>
  <si>
    <t xml:space="preserve">WPX ENERGY - RILEY TANK FACILITY                  </t>
  </si>
  <si>
    <t>2363</t>
  </si>
  <si>
    <t xml:space="preserve">CAERUS PICEANCE - NOLTE 14-796                    </t>
  </si>
  <si>
    <t>2365</t>
  </si>
  <si>
    <t xml:space="preserve">WPX ENERGY- EAST PARACHUTE TANK FACILITY          </t>
  </si>
  <si>
    <t>2367</t>
  </si>
  <si>
    <t xml:space="preserve">WPX ENERGY - RU 42-7 WELL PAD                     </t>
  </si>
  <si>
    <t>2373</t>
  </si>
  <si>
    <t xml:space="preserve">URSA OPERATING- VALLEY FARMS J                    </t>
  </si>
  <si>
    <t>2376</t>
  </si>
  <si>
    <t xml:space="preserve">GUNNISON ENERGY LLC - RAGGED MOUNTAIN CS          </t>
  </si>
  <si>
    <t>54</t>
  </si>
  <si>
    <t xml:space="preserve">SG INTERESTS I LTD - FEDERAL 24-2                 </t>
  </si>
  <si>
    <t>57</t>
  </si>
  <si>
    <t xml:space="preserve">GUNNISON ENERGY LLC - HOTCHKISS 1-34              </t>
  </si>
  <si>
    <t xml:space="preserve">GUNNISON ENERGY LLC - 18-31 WELL SITE             </t>
  </si>
  <si>
    <t>65</t>
  </si>
  <si>
    <t xml:space="preserve">GUNNISON ENERGY LLC - HOTCHKISS 17-13             </t>
  </si>
  <si>
    <t xml:space="preserve">GUNNISON ENERGY LLC - 18-43 WELL SITE             </t>
  </si>
  <si>
    <t>69</t>
  </si>
  <si>
    <t xml:space="preserve">GUNNISON ENERGY- HOTCHKISS WATER STORAGE          </t>
  </si>
  <si>
    <t>72</t>
  </si>
  <si>
    <t xml:space="preserve">SG INTERESTS I - FEDERAL 11-90-26 #1              </t>
  </si>
  <si>
    <t>75</t>
  </si>
  <si>
    <t xml:space="preserve">SG INTERESTS - COW SKULL 11-89-18                 </t>
  </si>
  <si>
    <t xml:space="preserve">SG INTERESTS - PASCO SPADAFORA #2                 </t>
  </si>
  <si>
    <t xml:space="preserve">GUNNISON ENERGY LLC - 18-22D WDW                  </t>
  </si>
  <si>
    <t>64</t>
  </si>
  <si>
    <t xml:space="preserve">GUNNISON ENERGY LLC - DMG 20-12D                  </t>
  </si>
  <si>
    <t>74</t>
  </si>
  <si>
    <t xml:space="preserve">BLACK HILLS MIDSTREAM - HORSESHOE CANYON          </t>
  </si>
  <si>
    <t xml:space="preserve">OXY USA - BRUSH CREEK COMPRESSOR STATION          </t>
  </si>
  <si>
    <t>263</t>
  </si>
  <si>
    <t xml:space="preserve">RED ROCK GATHERING - DEBEQUE PROC FAC             </t>
  </si>
  <si>
    <t>288</t>
  </si>
  <si>
    <t xml:space="preserve">BADGER MIDSTREAM - BADGER WASH GAS PLANT          </t>
  </si>
  <si>
    <t xml:space="preserve">ENCANA - PLATEAU CREEK                            </t>
  </si>
  <si>
    <t xml:space="preserve">HALLIBURTON ENERGY SERVICES, INC                  </t>
  </si>
  <si>
    <t>30501107</t>
  </si>
  <si>
    <t>30501199</t>
  </si>
  <si>
    <t>30500612</t>
  </si>
  <si>
    <t xml:space="preserve">COLLBRAN VALLEY GAS - ANDERSON GULCH              </t>
  </si>
  <si>
    <t>413</t>
  </si>
  <si>
    <t>50300102</t>
  </si>
  <si>
    <t xml:space="preserve">OXY USA INC. - East Plateau CS                    </t>
  </si>
  <si>
    <t>414</t>
  </si>
  <si>
    <t xml:space="preserve">OXY USA - ZIEGAL 7-1 SWD FAC                      </t>
  </si>
  <si>
    <t>421</t>
  </si>
  <si>
    <t xml:space="preserve">HALLIBURTON ENERGY SVCS - BARITE STORAGE          </t>
  </si>
  <si>
    <t>422</t>
  </si>
  <si>
    <t>30510298</t>
  </si>
  <si>
    <t>20200101</t>
  </si>
  <si>
    <t xml:space="preserve">OXY USA - ALKALI CREEK C.S.                       </t>
  </si>
  <si>
    <t>447</t>
  </si>
  <si>
    <t xml:space="preserve">PICEANCE ENERGY, LLC - MVS CS                     </t>
  </si>
  <si>
    <t>31088805</t>
  </si>
  <si>
    <t xml:space="preserve">COLLBRAN VALLEY GAS GATHERING- CVG #2             </t>
  </si>
  <si>
    <t>460</t>
  </si>
  <si>
    <t xml:space="preserve">ENCANA OIL &amp; GAS - F21OU INJECTION WELL           </t>
  </si>
  <si>
    <t xml:space="preserve">DIVIDE CREEK-DIVIDE CREEK TREATMENT FAC           </t>
  </si>
  <si>
    <t xml:space="preserve">PICEANCE ENERGY, LLC - NORTH VEGA 4B              </t>
  </si>
  <si>
    <t xml:space="preserve">PICEANCE ENERGY - BRUTON C.S.                     </t>
  </si>
  <si>
    <t>538</t>
  </si>
  <si>
    <t>31000401</t>
  </si>
  <si>
    <t xml:space="preserve">PICEANCE ENERGY LLC  - HAWXHURST RANCH            </t>
  </si>
  <si>
    <t>545</t>
  </si>
  <si>
    <t xml:space="preserve">ENCANA OIL &amp; GAS (USA) INC. - PL28 PAD            </t>
  </si>
  <si>
    <t xml:space="preserve">RED ROCK GATHERING - BAR X C.S.                   </t>
  </si>
  <si>
    <t xml:space="preserve">GOLDEN GATE/S.E.T.-GGP FRACTIONATION PLT          </t>
  </si>
  <si>
    <t>89</t>
  </si>
  <si>
    <t>40301008</t>
  </si>
  <si>
    <t xml:space="preserve">SOURCEGAS DBA ROCKY MTN NG - COLLBRAN             </t>
  </si>
  <si>
    <t>110</t>
  </si>
  <si>
    <t>31000306</t>
  </si>
  <si>
    <t xml:space="preserve">RED ROCK GATHERING- PREMIER BAR X C.S.            </t>
  </si>
  <si>
    <t>20200255</t>
  </si>
  <si>
    <t xml:space="preserve">ENCANA OIL &amp; GAS (USA), INC.                      </t>
  </si>
  <si>
    <t>158</t>
  </si>
  <si>
    <t xml:space="preserve">NATL FUEL CORP                                    </t>
  </si>
  <si>
    <t>180</t>
  </si>
  <si>
    <t xml:space="preserve">PUBLIC SERVICE CO HUNTER CANYON STA               </t>
  </si>
  <si>
    <t xml:space="preserve">PUBLIC SERVICE CO - ASBURY STATION                </t>
  </si>
  <si>
    <t>183</t>
  </si>
  <si>
    <t xml:space="preserve">PUBLIC SERVICE CO ROSS RIDGE STATION              </t>
  </si>
  <si>
    <t>239</t>
  </si>
  <si>
    <t xml:space="preserve">TOM BROWN INC PLATEAU FIELD MORAN 27-1            </t>
  </si>
  <si>
    <t>308</t>
  </si>
  <si>
    <t xml:space="preserve">LONE MOUNTAIN PRODUCTION CO.                      </t>
  </si>
  <si>
    <t>349</t>
  </si>
  <si>
    <t xml:space="preserve">PUBLIC SERVICE CO. OF CO. - ORCHARD MESA          </t>
  </si>
  <si>
    <t>353</t>
  </si>
  <si>
    <t xml:space="preserve">TRANSCOLORADO GAS TR CO - WHITEWATER CS           </t>
  </si>
  <si>
    <t xml:space="preserve">ENCANA (WEST) - ORCHARD 10-10D PAD                </t>
  </si>
  <si>
    <t>406</t>
  </si>
  <si>
    <t xml:space="preserve">OXY USA - HELLS GULCH 26-7 PAD                    </t>
  </si>
  <si>
    <t xml:space="preserve">WILLSOURCE ENTERPRISE- ARIEL J6R/2                </t>
  </si>
  <si>
    <t>457</t>
  </si>
  <si>
    <t xml:space="preserve">OXY USA WTP LP- HELLS GULCH 23-13                 </t>
  </si>
  <si>
    <t>465</t>
  </si>
  <si>
    <t xml:space="preserve">OXY USA WTP LP- HELLS GULCH 26-6                  </t>
  </si>
  <si>
    <t xml:space="preserve">ENCANA OIL &amp; GAS- NICHOLS 13-1                    </t>
  </si>
  <si>
    <t xml:space="preserve">ENCANA- ORCHARD FEDERAL DISPOSAL #2               </t>
  </si>
  <si>
    <t xml:space="preserve">OXY USA - HAWKINS RANCH 10-4 PAD                  </t>
  </si>
  <si>
    <t xml:space="preserve">OXY USA - HAWKINS RANCH 10-9 PAD                  </t>
  </si>
  <si>
    <t xml:space="preserve">PICEANCE ENERGY LLC - VEGA PAD 13                 </t>
  </si>
  <si>
    <t xml:space="preserve">OXY USA - UTE WATER 35-9 PAD                      </t>
  </si>
  <si>
    <t xml:space="preserve">BADGER MIDSTEAM - FED GOV'T 2B                    </t>
  </si>
  <si>
    <t xml:space="preserve">OXY USA - MCDANIEL 14-3 PAD                       </t>
  </si>
  <si>
    <t xml:space="preserve">GRAND RIVER GATH - OH14 WELL PAD                  </t>
  </si>
  <si>
    <t>531</t>
  </si>
  <si>
    <t xml:space="preserve">AXIA ENERGY - TAYLOR MULTI WELL COMPLETN          </t>
  </si>
  <si>
    <t>539</t>
  </si>
  <si>
    <t>31000108</t>
  </si>
  <si>
    <t xml:space="preserve">OXY USA - CURREY 16-10 PAD                        </t>
  </si>
  <si>
    <t xml:space="preserve">OXY USA - GIPP 18-12 PAD                          </t>
  </si>
  <si>
    <t xml:space="preserve">OXY USA - GRIFFITH 11-2 PAD                       </t>
  </si>
  <si>
    <t>542</t>
  </si>
  <si>
    <t xml:space="preserve">OXY USA - GUNDERSON 18-5 PAD                      </t>
  </si>
  <si>
    <t>543</t>
  </si>
  <si>
    <t xml:space="preserve">OXY USA - MCDANIEL 11-10 PAD                      </t>
  </si>
  <si>
    <t>544</t>
  </si>
  <si>
    <t xml:space="preserve">AXIA ENERGY - TAYLOR COMPRESSOR STATION           </t>
  </si>
  <si>
    <t>546</t>
  </si>
  <si>
    <t xml:space="preserve">AUGUSTUS ENERGY PARTNERS                          </t>
  </si>
  <si>
    <t xml:space="preserve">ENCANA OIL &amp; GAS - PL36 WELL PAD                  </t>
  </si>
  <si>
    <t xml:space="preserve">OXY USA INC. - HAWKINS RANCH 11-13                </t>
  </si>
  <si>
    <t>559</t>
  </si>
  <si>
    <t xml:space="preserve">DELTA PETROLEUM CORP - BUZZARD CREEK 15O          </t>
  </si>
  <si>
    <t>560</t>
  </si>
  <si>
    <t xml:space="preserve">ENCANA OIL &amp; GAS (USA) INC. - P16OU               </t>
  </si>
  <si>
    <t>563</t>
  </si>
  <si>
    <t xml:space="preserve">ENCANA O&amp;G (USA) INC. - C16OU                     </t>
  </si>
  <si>
    <t>565</t>
  </si>
  <si>
    <t xml:space="preserve">AXIA ENERGY - CURREY FEDERAL A                    </t>
  </si>
  <si>
    <t xml:space="preserve">AXIA ENERGY - COWBOY UNIT #1-16                   </t>
  </si>
  <si>
    <t xml:space="preserve">PICEANCE ENERGY - N VEGA 12B-6-14D                </t>
  </si>
  <si>
    <t xml:space="preserve">BUZZARD CREEK UNIT 12-04                          </t>
  </si>
  <si>
    <t xml:space="preserve">ENCANA OIL &amp; GAS-NGG30NE CE01                     </t>
  </si>
  <si>
    <t xml:space="preserve">GUNNISON - IPU HOTCHKISS FED 1291 13-24D          </t>
  </si>
  <si>
    <t>104</t>
  </si>
  <si>
    <t xml:space="preserve">GUNNISON - SPU COCKCROFT 1294 23-41D-H1R          </t>
  </si>
  <si>
    <t>106</t>
  </si>
  <si>
    <t xml:space="preserve">GUNNISON ENERGY LLC - ALLEN 1291 12-24            </t>
  </si>
  <si>
    <t>107</t>
  </si>
  <si>
    <t xml:space="preserve">SOURCEGAS DBA ROCKY MTN -WOLF CREEK               </t>
  </si>
  <si>
    <t xml:space="preserve">ROCKY MNTN NATURAL GAS - WOLF CREEK #71           </t>
  </si>
  <si>
    <t xml:space="preserve">ROCKY MOUNTAIN NG - WOLF CREEK #5                 </t>
  </si>
  <si>
    <t xml:space="preserve">RKY MTN NATRL GAS LLC - WOLF CREEK #35-1          </t>
  </si>
  <si>
    <t>33</t>
  </si>
  <si>
    <t xml:space="preserve">ROCKY MTN NATURAL GAS - WOLF CREEK #14            </t>
  </si>
  <si>
    <t>created from file \\nursebutler\disk1\2014_WestarEI\EI\2014\2014_Piceance_Basin_Emission_Summary_01.09.17.xlsx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</si>
</sst>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0.0%"/>
    <numFmt numFmtId="165" formatCode="0.0"/>
    <numFmt numFmtId="166" formatCode="0.0000"/>
    <numFmt numFmtId="167" formatCode="#,##0.0000000000"/>
    <numFmt numFmtId="168" formatCode="#,##0.000000000000000"/>
    <numFmt numFmtId="169" formatCode="[$-409]d\-mmm\-yy;@"/>
    <numFmt numFmtId="170" formatCode="#,##0.0000"/>
    <numFmt numFmtId="171" formatCode="_(* #,##0_);_(* \(#,##0\);_(* &quot;-&quot;??_);_(@_)"/>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0"/>
      <color indexed="10"/>
      <name val="Arial"/>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color indexed="10"/>
      <name val="Arial"/>
      <family val="2"/>
    </font>
    <font>
      <b/>
      <sz val="10"/>
      <color indexed="22"/>
      <name val="Arial"/>
      <family val="2"/>
    </font>
    <font>
      <b/>
      <sz val="10"/>
      <name val="Arial"/>
      <family val="2"/>
    </font>
    <font>
      <sz val="10"/>
      <name val="Arial"/>
      <family val="2"/>
    </font>
    <font>
      <sz val="10"/>
      <color indexed="22"/>
      <name val="Arial"/>
      <family val="2"/>
    </font>
    <font>
      <b/>
      <sz val="11"/>
      <color indexed="10"/>
      <name val="Arial"/>
      <family val="2"/>
    </font>
    <font>
      <b/>
      <sz val="10"/>
      <color indexed="22"/>
      <name val="Arial"/>
      <family val="2"/>
    </font>
    <font>
      <b/>
      <sz val="10"/>
      <color indexed="12"/>
      <name val="Arial"/>
      <family val="2"/>
    </font>
    <font>
      <sz val="10"/>
      <color indexed="12"/>
      <name val="Arial"/>
      <family val="2"/>
    </font>
    <font>
      <sz val="10"/>
      <name val="Arial"/>
      <family val="2"/>
    </font>
    <font>
      <sz val="10"/>
      <color theme="0" tint="-0.14999847407452621"/>
      <name val="Arial"/>
      <family val="2"/>
    </font>
    <font>
      <b/>
      <sz val="10"/>
      <color theme="0" tint="-0.14999847407452621"/>
      <name val="Arial"/>
      <family val="2"/>
    </font>
    <font>
      <u/>
      <sz val="11"/>
      <color theme="10"/>
      <name val="Calibri"/>
      <family val="2"/>
      <scheme val="minor"/>
    </font>
    <font>
      <i/>
      <u/>
      <sz val="10"/>
      <name val="Arial"/>
      <family val="2"/>
    </font>
    <font>
      <sz val="10"/>
      <color indexed="12"/>
      <name val="Arial"/>
      <family val="2"/>
    </font>
    <font>
      <sz val="10"/>
      <color indexed="17"/>
      <name val="Arial"/>
      <family val="2"/>
    </font>
  </fonts>
  <fills count="5">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5"/>
        <bgColor indexed="64"/>
      </patternFill>
    </fill>
  </fills>
  <borders count="27">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medium">
        <color indexed="64"/>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5"/>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medium">
        <color indexed="64"/>
      </top>
      <bottom style="medium">
        <color indexed="64"/>
      </bottom>
      <diagonal/>
    </border>
  </borders>
  <cellStyleXfs count="17">
    <xf numFmtId="0" fontId="0" fillId="0" borderId="0"/>
    <xf numFmtId="0" fontId="9" fillId="0" borderId="0" applyNumberFormat="0" applyFill="0" applyBorder="0" applyAlignment="0" applyProtection="0">
      <alignment vertical="top"/>
      <protection locked="0"/>
    </xf>
    <xf numFmtId="9" fontId="4" fillId="0" borderId="0" applyFont="0" applyFill="0" applyBorder="0" applyAlignment="0" applyProtection="0"/>
    <xf numFmtId="169" fontId="4" fillId="0" borderId="0"/>
    <xf numFmtId="0" fontId="4" fillId="0" borderId="0"/>
    <xf numFmtId="169" fontId="4" fillId="0" borderId="0"/>
    <xf numFmtId="9" fontId="4" fillId="0" borderId="0" applyFont="0" applyFill="0" applyBorder="0" applyAlignment="0" applyProtection="0"/>
    <xf numFmtId="43" fontId="24" fillId="0" borderId="0" applyFont="0" applyFill="0" applyBorder="0" applyAlignment="0" applyProtection="0"/>
    <xf numFmtId="169"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3" fillId="0" borderId="0"/>
    <xf numFmtId="0" fontId="2" fillId="0" borderId="0"/>
    <xf numFmtId="0" fontId="27" fillId="0" borderId="0" applyNumberFormat="0" applyFill="0" applyBorder="0" applyAlignment="0" applyProtection="0"/>
    <xf numFmtId="0" fontId="1" fillId="0" borderId="0"/>
  </cellStyleXfs>
  <cellXfs count="258">
    <xf numFmtId="0" fontId="0" fillId="0" borderId="0" xfId="0"/>
    <xf numFmtId="0" fontId="0" fillId="0" borderId="0" xfId="0" quotePrefix="1"/>
    <xf numFmtId="0" fontId="5" fillId="0" borderId="0" xfId="0" applyFont="1"/>
    <xf numFmtId="0" fontId="7" fillId="0" borderId="0" xfId="0" applyFont="1"/>
    <xf numFmtId="0" fontId="5" fillId="0" borderId="0" xfId="0" applyFont="1" applyAlignment="1"/>
    <xf numFmtId="0" fontId="0" fillId="0" borderId="0" xfId="0" applyFill="1"/>
    <xf numFmtId="0" fontId="0" fillId="0" borderId="0" xfId="0" applyAlignment="1">
      <alignment wrapText="1"/>
    </xf>
    <xf numFmtId="0" fontId="8" fillId="0" borderId="0" xfId="0" applyFont="1"/>
    <xf numFmtId="0" fontId="0" fillId="0" borderId="1" xfId="0" pivotButton="1" applyBorder="1"/>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164" fontId="4" fillId="0" borderId="0" xfId="2" applyNumberFormat="1"/>
    <xf numFmtId="0" fontId="5" fillId="0" borderId="0" xfId="0" applyFont="1" applyAlignment="1">
      <alignment wrapText="1"/>
    </xf>
    <xf numFmtId="0" fontId="0" fillId="0" borderId="1" xfId="0" pivotButton="1" applyBorder="1" applyAlignment="1">
      <alignment wrapText="1"/>
    </xf>
    <xf numFmtId="0" fontId="0" fillId="0" borderId="1" xfId="0" applyBorder="1" applyAlignment="1">
      <alignment wrapText="1"/>
    </xf>
    <xf numFmtId="0" fontId="0" fillId="0" borderId="6" xfId="0" applyBorder="1" applyAlignment="1">
      <alignment wrapText="1"/>
    </xf>
    <xf numFmtId="0" fontId="0" fillId="0" borderId="7" xfId="0" applyBorder="1" applyAlignment="1">
      <alignment wrapText="1"/>
    </xf>
    <xf numFmtId="0" fontId="10" fillId="0" borderId="0" xfId="0" applyFont="1"/>
    <xf numFmtId="164" fontId="0" fillId="0" borderId="0" xfId="2" applyNumberFormat="1" applyFont="1" applyFill="1"/>
    <xf numFmtId="164" fontId="5" fillId="0" borderId="0" xfId="2" applyNumberFormat="1" applyFont="1" applyFill="1"/>
    <xf numFmtId="0" fontId="0" fillId="0" borderId="0" xfId="0" applyAlignment="1">
      <alignment horizontal="left"/>
    </xf>
    <xf numFmtId="0" fontId="5" fillId="0" borderId="0" xfId="0" applyFont="1" applyAlignment="1">
      <alignment horizontal="left"/>
    </xf>
    <xf numFmtId="0" fontId="12" fillId="0" borderId="0" xfId="0" applyFont="1"/>
    <xf numFmtId="0" fontId="12" fillId="0" borderId="0" xfId="0" applyFont="1" applyAlignment="1">
      <alignment horizontal="left"/>
    </xf>
    <xf numFmtId="0" fontId="13" fillId="0" borderId="0" xfId="0" applyFont="1"/>
    <xf numFmtId="0" fontId="13" fillId="0" borderId="0" xfId="0" applyFont="1" applyAlignment="1">
      <alignment horizontal="left"/>
    </xf>
    <xf numFmtId="0" fontId="4" fillId="0" borderId="0" xfId="0" applyFont="1" applyFill="1"/>
    <xf numFmtId="0" fontId="4" fillId="0" borderId="0" xfId="0" applyFont="1"/>
    <xf numFmtId="0" fontId="4" fillId="0" borderId="0" xfId="0" applyFont="1" applyAlignment="1">
      <alignment horizontal="left"/>
    </xf>
    <xf numFmtId="3" fontId="4" fillId="0" borderId="0" xfId="0" applyNumberFormat="1" applyFont="1"/>
    <xf numFmtId="0" fontId="11" fillId="0" borderId="0" xfId="0" applyFont="1" applyFill="1"/>
    <xf numFmtId="2" fontId="0" fillId="0" borderId="1" xfId="0" applyNumberFormat="1" applyBorder="1"/>
    <xf numFmtId="2" fontId="0" fillId="0" borderId="6" xfId="0" applyNumberFormat="1" applyBorder="1"/>
    <xf numFmtId="2" fontId="0" fillId="0" borderId="7" xfId="0" applyNumberFormat="1" applyBorder="1"/>
    <xf numFmtId="2" fontId="0" fillId="0" borderId="8" xfId="0" applyNumberFormat="1" applyBorder="1"/>
    <xf numFmtId="2" fontId="0" fillId="0" borderId="0" xfId="0" applyNumberFormat="1"/>
    <xf numFmtId="2" fontId="0" fillId="0" borderId="9" xfId="0" applyNumberFormat="1" applyBorder="1"/>
    <xf numFmtId="0" fontId="0" fillId="0" borderId="1" xfId="0" applyBorder="1" applyAlignment="1">
      <alignment horizontal="left"/>
    </xf>
    <xf numFmtId="0" fontId="0" fillId="0" borderId="8" xfId="0" applyBorder="1" applyAlignment="1">
      <alignment horizontal="left"/>
    </xf>
    <xf numFmtId="0" fontId="5" fillId="0" borderId="0" xfId="0" applyFont="1" applyFill="1"/>
    <xf numFmtId="0" fontId="0" fillId="0" borderId="0" xfId="0" applyFill="1" applyAlignment="1">
      <alignment horizontal="left"/>
    </xf>
    <xf numFmtId="0" fontId="15" fillId="0" borderId="0" xfId="0" applyFont="1"/>
    <xf numFmtId="0" fontId="14" fillId="0" borderId="0" xfId="0" applyFont="1" applyFill="1"/>
    <xf numFmtId="0" fontId="5" fillId="2" borderId="0" xfId="0" applyFont="1" applyFill="1"/>
    <xf numFmtId="3" fontId="5" fillId="2" borderId="0" xfId="0" applyNumberFormat="1" applyFont="1" applyFill="1"/>
    <xf numFmtId="2" fontId="0" fillId="0" borderId="3" xfId="0" applyNumberFormat="1" applyBorder="1"/>
    <xf numFmtId="2" fontId="0" fillId="0" borderId="11" xfId="0" applyNumberFormat="1" applyBorder="1"/>
    <xf numFmtId="9" fontId="4" fillId="0" borderId="0" xfId="2" applyFont="1"/>
    <xf numFmtId="165" fontId="5" fillId="2" borderId="0" xfId="0" applyNumberFormat="1" applyFont="1" applyFill="1"/>
    <xf numFmtId="2" fontId="0" fillId="0" borderId="12" xfId="0" applyNumberFormat="1" applyBorder="1"/>
    <xf numFmtId="0" fontId="0" fillId="0" borderId="0" xfId="0" applyFill="1" applyAlignment="1">
      <alignment wrapText="1"/>
    </xf>
    <xf numFmtId="0" fontId="4" fillId="0" borderId="0" xfId="0" applyFont="1" applyFill="1" applyAlignment="1">
      <alignment horizontal="left"/>
    </xf>
    <xf numFmtId="3" fontId="4" fillId="0" borderId="0" xfId="0" applyNumberFormat="1" applyFont="1" applyFill="1"/>
    <xf numFmtId="1" fontId="0" fillId="0" borderId="0" xfId="0" applyNumberFormat="1"/>
    <xf numFmtId="1" fontId="5" fillId="0" borderId="0" xfId="0" applyNumberFormat="1" applyFont="1"/>
    <xf numFmtId="0" fontId="5" fillId="0" borderId="0" xfId="0" applyFont="1" applyFill="1" applyAlignment="1">
      <alignment wrapText="1"/>
    </xf>
    <xf numFmtId="165" fontId="5" fillId="0" borderId="0" xfId="0" applyNumberFormat="1" applyFont="1" applyFill="1"/>
    <xf numFmtId="0" fontId="0" fillId="0" borderId="8" xfId="0" applyFill="1" applyBorder="1"/>
    <xf numFmtId="165" fontId="19" fillId="0" borderId="0" xfId="0" applyNumberFormat="1" applyFont="1" applyFill="1"/>
    <xf numFmtId="0" fontId="8" fillId="0" borderId="0" xfId="0" applyFont="1" applyFill="1"/>
    <xf numFmtId="0" fontId="7" fillId="0" borderId="0" xfId="0" applyFont="1" applyFill="1"/>
    <xf numFmtId="3" fontId="18" fillId="0" borderId="0" xfId="0" applyNumberFormat="1" applyFont="1" applyFill="1"/>
    <xf numFmtId="9" fontId="4" fillId="0" borderId="0" xfId="2" applyFont="1" applyFill="1"/>
    <xf numFmtId="3" fontId="0" fillId="0" borderId="0" xfId="0" applyNumberFormat="1" applyFill="1"/>
    <xf numFmtId="9" fontId="5" fillId="0" borderId="0" xfId="2" applyFont="1" applyFill="1"/>
    <xf numFmtId="0" fontId="18" fillId="0" borderId="0" xfId="0" applyFont="1" applyFill="1"/>
    <xf numFmtId="165" fontId="18" fillId="0" borderId="0" xfId="0" applyNumberFormat="1" applyFont="1" applyFill="1"/>
    <xf numFmtId="0" fontId="0" fillId="0" borderId="1" xfId="0" applyFill="1" applyBorder="1"/>
    <xf numFmtId="0" fontId="0" fillId="0" borderId="3" xfId="0" applyFill="1" applyBorder="1"/>
    <xf numFmtId="0" fontId="0" fillId="0" borderId="2" xfId="0" applyFill="1" applyBorder="1"/>
    <xf numFmtId="0" fontId="0" fillId="0" borderId="4" xfId="0" applyFill="1" applyBorder="1"/>
    <xf numFmtId="2" fontId="0" fillId="0" borderId="0" xfId="0" applyNumberFormat="1" applyFill="1"/>
    <xf numFmtId="9" fontId="0" fillId="0" borderId="0" xfId="2" applyFont="1" applyFill="1"/>
    <xf numFmtId="3" fontId="5" fillId="0" borderId="0" xfId="0" applyNumberFormat="1" applyFont="1" applyFill="1"/>
    <xf numFmtId="9" fontId="14" fillId="0" borderId="0" xfId="0" applyNumberFormat="1" applyFont="1" applyFill="1"/>
    <xf numFmtId="0" fontId="0" fillId="0" borderId="13" xfId="0" applyFill="1" applyBorder="1"/>
    <xf numFmtId="0" fontId="0" fillId="0" borderId="1" xfId="0" applyNumberFormat="1" applyFill="1" applyBorder="1"/>
    <xf numFmtId="0" fontId="0" fillId="0" borderId="8" xfId="0" applyNumberFormat="1" applyFill="1" applyBorder="1"/>
    <xf numFmtId="0" fontId="0" fillId="0" borderId="14" xfId="0" applyFill="1" applyBorder="1"/>
    <xf numFmtId="0" fontId="0" fillId="0" borderId="14" xfId="0" applyNumberFormat="1" applyFill="1" applyBorder="1"/>
    <xf numFmtId="0" fontId="0" fillId="0" borderId="0" xfId="0" applyBorder="1"/>
    <xf numFmtId="0" fontId="13" fillId="0" borderId="0" xfId="0" applyFont="1" applyFill="1"/>
    <xf numFmtId="0" fontId="0" fillId="0" borderId="0" xfId="0" quotePrefix="1" applyAlignment="1">
      <alignment horizontal="left"/>
    </xf>
    <xf numFmtId="0" fontId="0" fillId="0" borderId="8" xfId="0" applyBorder="1"/>
    <xf numFmtId="0" fontId="20" fillId="0" borderId="0" xfId="0" applyFont="1" applyFill="1"/>
    <xf numFmtId="0" fontId="15" fillId="0" borderId="0" xfId="0" applyFont="1" applyFill="1" applyAlignment="1">
      <alignment horizontal="left"/>
    </xf>
    <xf numFmtId="10" fontId="19" fillId="0" borderId="0" xfId="0" applyNumberFormat="1" applyFont="1" applyFill="1"/>
    <xf numFmtId="0" fontId="16" fillId="0" borderId="0" xfId="0" applyFont="1" applyFill="1"/>
    <xf numFmtId="3" fontId="14" fillId="0" borderId="0" xfId="0" applyNumberFormat="1" applyFont="1" applyFill="1"/>
    <xf numFmtId="0" fontId="19" fillId="0" borderId="0" xfId="0" applyFont="1" applyFill="1"/>
    <xf numFmtId="3" fontId="19" fillId="0" borderId="0" xfId="0" applyNumberFormat="1" applyFont="1" applyFill="1"/>
    <xf numFmtId="164" fontId="21" fillId="0" borderId="0" xfId="2" applyNumberFormat="1" applyFont="1" applyFill="1"/>
    <xf numFmtId="164" fontId="19" fillId="0" borderId="0" xfId="2" applyNumberFormat="1" applyFont="1" applyFill="1"/>
    <xf numFmtId="10" fontId="14" fillId="0" borderId="0" xfId="0" applyNumberFormat="1" applyFont="1" applyFill="1"/>
    <xf numFmtId="9" fontId="14" fillId="0" borderId="0" xfId="2" applyFont="1" applyFill="1"/>
    <xf numFmtId="0" fontId="0" fillId="0" borderId="0" xfId="0" quotePrefix="1" applyFill="1"/>
    <xf numFmtId="2" fontId="19" fillId="0" borderId="0" xfId="0" applyNumberFormat="1" applyFont="1" applyFill="1"/>
    <xf numFmtId="0" fontId="19" fillId="0" borderId="0" xfId="0" applyFont="1"/>
    <xf numFmtId="0" fontId="5" fillId="0" borderId="0" xfId="0" applyFont="1" applyBorder="1"/>
    <xf numFmtId="167" fontId="0" fillId="0" borderId="0" xfId="0" applyNumberFormat="1" applyFill="1"/>
    <xf numFmtId="0" fontId="5" fillId="0" borderId="0" xfId="0" applyFont="1" applyAlignment="1">
      <alignment horizontal="left" wrapText="1"/>
    </xf>
    <xf numFmtId="168" fontId="18" fillId="0" borderId="0" xfId="0" applyNumberFormat="1" applyFont="1" applyFill="1"/>
    <xf numFmtId="0" fontId="0" fillId="0" borderId="13" xfId="0" applyBorder="1"/>
    <xf numFmtId="0" fontId="4" fillId="0" borderId="0" xfId="0" applyFont="1" applyFill="1" applyBorder="1"/>
    <xf numFmtId="0" fontId="0" fillId="0" borderId="1" xfId="0" applyNumberFormat="1" applyBorder="1"/>
    <xf numFmtId="0" fontId="0" fillId="0" borderId="6" xfId="0" applyNumberFormat="1" applyBorder="1"/>
    <xf numFmtId="0" fontId="0" fillId="0" borderId="3" xfId="0" applyNumberFormat="1" applyBorder="1"/>
    <xf numFmtId="0" fontId="0" fillId="0" borderId="11" xfId="0" applyNumberFormat="1" applyBorder="1"/>
    <xf numFmtId="0" fontId="0" fillId="0" borderId="5" xfId="0" applyNumberFormat="1" applyBorder="1"/>
    <xf numFmtId="164" fontId="12" fillId="0" borderId="0" xfId="2" applyNumberFormat="1" applyFont="1"/>
    <xf numFmtId="164" fontId="13" fillId="0" borderId="0" xfId="2" applyNumberFormat="1" applyFont="1"/>
    <xf numFmtId="164" fontId="4" fillId="0" borderId="0" xfId="2" applyNumberFormat="1" applyFont="1"/>
    <xf numFmtId="164" fontId="15" fillId="0" borderId="0" xfId="2" applyNumberFormat="1" applyFont="1"/>
    <xf numFmtId="164" fontId="5" fillId="0" borderId="0" xfId="2" applyNumberFormat="1" applyFont="1"/>
    <xf numFmtId="0" fontId="0" fillId="0" borderId="24" xfId="0" applyBorder="1"/>
    <xf numFmtId="0" fontId="0" fillId="0" borderId="25" xfId="0" applyNumberFormat="1" applyBorder="1"/>
    <xf numFmtId="1" fontId="4" fillId="0" borderId="0" xfId="0" applyNumberFormat="1" applyFont="1" applyBorder="1"/>
    <xf numFmtId="1" fontId="4" fillId="0" borderId="21" xfId="0" applyNumberFormat="1" applyFont="1" applyBorder="1"/>
    <xf numFmtId="167" fontId="13" fillId="0" borderId="0" xfId="0" applyNumberFormat="1" applyFont="1" applyFill="1"/>
    <xf numFmtId="165" fontId="13" fillId="0" borderId="0" xfId="0" applyNumberFormat="1" applyFont="1" applyFill="1"/>
    <xf numFmtId="0" fontId="22" fillId="0" borderId="0" xfId="0" applyFont="1" applyFill="1"/>
    <xf numFmtId="0" fontId="23" fillId="0" borderId="0" xfId="0" applyFont="1" applyFill="1"/>
    <xf numFmtId="165" fontId="23" fillId="0" borderId="0" xfId="0" applyNumberFormat="1" applyFont="1" applyFill="1"/>
    <xf numFmtId="0" fontId="23" fillId="0" borderId="0" xfId="0" applyFont="1"/>
    <xf numFmtId="164" fontId="12" fillId="0" borderId="0" xfId="2" applyNumberFormat="1" applyFont="1" applyFill="1"/>
    <xf numFmtId="164" fontId="13" fillId="0" borderId="0" xfId="2" applyNumberFormat="1" applyFont="1" applyFill="1"/>
    <xf numFmtId="0" fontId="0" fillId="0" borderId="8" xfId="0" applyNumberFormat="1" applyBorder="1"/>
    <xf numFmtId="0" fontId="0" fillId="0" borderId="0" xfId="0" applyNumberFormat="1"/>
    <xf numFmtId="0" fontId="0" fillId="0" borderId="10" xfId="0" applyNumberFormat="1" applyBorder="1"/>
    <xf numFmtId="0" fontId="0" fillId="0" borderId="6" xfId="0" applyFill="1" applyBorder="1"/>
    <xf numFmtId="164" fontId="4" fillId="4" borderId="0" xfId="2" applyNumberFormat="1" applyFont="1" applyFill="1"/>
    <xf numFmtId="164" fontId="12" fillId="4" borderId="0" xfId="2" applyNumberFormat="1" applyFont="1" applyFill="1"/>
    <xf numFmtId="164" fontId="13" fillId="4" borderId="0" xfId="2" applyNumberFormat="1" applyFont="1" applyFill="1"/>
    <xf numFmtId="0" fontId="25" fillId="0" borderId="0" xfId="0" applyFont="1"/>
    <xf numFmtId="1" fontId="4" fillId="0" borderId="19" xfId="0" applyNumberFormat="1" applyFont="1" applyBorder="1"/>
    <xf numFmtId="0" fontId="4" fillId="0" borderId="0" xfId="0" applyFont="1" applyAlignment="1"/>
    <xf numFmtId="1" fontId="4" fillId="0" borderId="19" xfId="0" applyNumberFormat="1" applyFont="1" applyBorder="1" applyAlignment="1"/>
    <xf numFmtId="1" fontId="4" fillId="0" borderId="0" xfId="0" applyNumberFormat="1" applyFont="1" applyBorder="1" applyAlignment="1"/>
    <xf numFmtId="1" fontId="4" fillId="0" borderId="21" xfId="0" applyNumberFormat="1" applyFont="1" applyBorder="1" applyAlignment="1"/>
    <xf numFmtId="1" fontId="4" fillId="0" borderId="0" xfId="0" applyNumberFormat="1" applyFont="1"/>
    <xf numFmtId="171" fontId="4" fillId="0" borderId="0" xfId="7" applyNumberFormat="1" applyFont="1"/>
    <xf numFmtId="165" fontId="4" fillId="0" borderId="0" xfId="0" applyNumberFormat="1" applyFont="1"/>
    <xf numFmtId="1" fontId="4" fillId="0" borderId="0" xfId="2" applyNumberFormat="1" applyFont="1"/>
    <xf numFmtId="2" fontId="4" fillId="0" borderId="0" xfId="0" applyNumberFormat="1" applyFont="1" applyFill="1" applyBorder="1"/>
    <xf numFmtId="0" fontId="0" fillId="0" borderId="5" xfId="0" applyFill="1" applyBorder="1"/>
    <xf numFmtId="0" fontId="0" fillId="0" borderId="6" xfId="0" applyNumberFormat="1" applyFill="1" applyBorder="1"/>
    <xf numFmtId="0" fontId="0" fillId="0" borderId="5" xfId="0" applyNumberFormat="1" applyFill="1" applyBorder="1"/>
    <xf numFmtId="0" fontId="0" fillId="0" borderId="0" xfId="0" applyNumberFormat="1" applyFill="1"/>
    <xf numFmtId="0" fontId="0" fillId="0" borderId="10" xfId="0" applyNumberFormat="1" applyFill="1" applyBorder="1"/>
    <xf numFmtId="0" fontId="0" fillId="0" borderId="15" xfId="0" applyNumberFormat="1" applyFill="1" applyBorder="1"/>
    <xf numFmtId="0" fontId="0" fillId="0" borderId="16" xfId="0" applyNumberFormat="1" applyFill="1" applyBorder="1"/>
    <xf numFmtId="165" fontId="4" fillId="0" borderId="0" xfId="0" applyNumberFormat="1" applyFont="1" applyFill="1"/>
    <xf numFmtId="0" fontId="26" fillId="0" borderId="0" xfId="0" applyFont="1" applyFill="1" applyAlignment="1">
      <alignment wrapText="1"/>
    </xf>
    <xf numFmtId="0" fontId="25" fillId="0" borderId="0" xfId="0" applyFont="1" applyFill="1"/>
    <xf numFmtId="0" fontId="0" fillId="0" borderId="0" xfId="0" pivotButton="1"/>
    <xf numFmtId="0" fontId="9" fillId="0" borderId="0" xfId="1" applyAlignment="1" applyProtection="1"/>
    <xf numFmtId="1" fontId="4" fillId="0" borderId="19" xfId="0" applyNumberFormat="1" applyFont="1" applyFill="1" applyBorder="1"/>
    <xf numFmtId="1" fontId="4" fillId="0" borderId="0" xfId="0" applyNumberFormat="1" applyFont="1" applyFill="1" applyBorder="1"/>
    <xf numFmtId="1" fontId="4" fillId="0" borderId="21" xfId="0" applyNumberFormat="1" applyFont="1" applyFill="1" applyBorder="1"/>
    <xf numFmtId="0" fontId="28" fillId="0" borderId="0" xfId="0" applyFont="1"/>
    <xf numFmtId="0" fontId="10" fillId="0" borderId="0" xfId="0" quotePrefix="1" applyFont="1"/>
    <xf numFmtId="1" fontId="5" fillId="0" borderId="22" xfId="0" applyNumberFormat="1" applyFont="1" applyFill="1" applyBorder="1" applyAlignment="1">
      <alignment horizontal="center" wrapText="1"/>
    </xf>
    <xf numFmtId="1" fontId="5" fillId="0" borderId="23" xfId="0" applyNumberFormat="1" applyFont="1" applyFill="1" applyBorder="1" applyAlignment="1">
      <alignment horizontal="center" wrapText="1"/>
    </xf>
    <xf numFmtId="1" fontId="5" fillId="0" borderId="26" xfId="0" applyNumberFormat="1" applyFont="1" applyFill="1" applyBorder="1" applyAlignment="1">
      <alignment horizontal="center" wrapText="1"/>
    </xf>
    <xf numFmtId="0" fontId="0" fillId="0" borderId="0" xfId="0" applyFill="1" applyAlignment="1">
      <alignment horizontal="center"/>
    </xf>
    <xf numFmtId="0" fontId="4" fillId="0" borderId="0" xfId="0" applyFont="1" applyFill="1" applyAlignment="1">
      <alignment horizontal="center"/>
    </xf>
    <xf numFmtId="0" fontId="0" fillId="0" borderId="0" xfId="0" applyAlignment="1">
      <alignment horizontal="center"/>
    </xf>
    <xf numFmtId="0" fontId="12" fillId="0" borderId="0" xfId="0" applyFont="1" applyAlignment="1">
      <alignment horizontal="center"/>
    </xf>
    <xf numFmtId="0" fontId="5" fillId="0" borderId="0" xfId="0" applyFont="1" applyAlignment="1">
      <alignment horizontal="center"/>
    </xf>
    <xf numFmtId="170" fontId="25" fillId="0" borderId="0" xfId="0" applyNumberFormat="1" applyFont="1"/>
    <xf numFmtId="1" fontId="25" fillId="0" borderId="0" xfId="0" applyNumberFormat="1" applyFont="1" applyFill="1"/>
    <xf numFmtId="1" fontId="25" fillId="0" borderId="0" xfId="0" applyNumberFormat="1" applyFont="1" applyFill="1" applyAlignment="1">
      <alignment horizontal="center"/>
    </xf>
    <xf numFmtId="0" fontId="5" fillId="0" borderId="0" xfId="0" applyFont="1" applyFill="1" applyAlignment="1">
      <alignment horizontal="center"/>
    </xf>
    <xf numFmtId="9" fontId="4" fillId="0" borderId="0" xfId="0" applyNumberFormat="1" applyFont="1"/>
    <xf numFmtId="164" fontId="0" fillId="0" borderId="0" xfId="0" applyNumberFormat="1" applyFill="1"/>
    <xf numFmtId="10" fontId="4" fillId="0" borderId="0" xfId="0" applyNumberFormat="1" applyFont="1" applyFill="1"/>
    <xf numFmtId="0" fontId="10" fillId="0" borderId="0" xfId="0" applyFont="1" applyFill="1"/>
    <xf numFmtId="0" fontId="5" fillId="0" borderId="0" xfId="0" applyFont="1" applyFill="1" applyAlignment="1">
      <alignment horizontal="center" wrapText="1"/>
    </xf>
    <xf numFmtId="0" fontId="17" fillId="0" borderId="0" xfId="0" applyFont="1" applyFill="1" applyAlignment="1">
      <alignment horizontal="center" wrapText="1"/>
    </xf>
    <xf numFmtId="0" fontId="5" fillId="0" borderId="0" xfId="0" applyFont="1" applyAlignment="1">
      <alignment horizontal="center" wrapText="1"/>
    </xf>
    <xf numFmtId="0" fontId="21" fillId="0" borderId="0" xfId="2" applyNumberFormat="1" applyFont="1" applyFill="1"/>
    <xf numFmtId="1" fontId="4" fillId="0" borderId="17" xfId="0" applyNumberFormat="1" applyFont="1" applyBorder="1" applyAlignment="1"/>
    <xf numFmtId="1" fontId="4" fillId="0" borderId="20" xfId="0" applyNumberFormat="1" applyFont="1" applyBorder="1" applyAlignment="1"/>
    <xf numFmtId="1" fontId="4" fillId="0" borderId="18" xfId="0" applyNumberFormat="1" applyFont="1" applyBorder="1" applyAlignment="1"/>
    <xf numFmtId="1" fontId="5" fillId="0" borderId="17" xfId="0" applyNumberFormat="1" applyFont="1" applyBorder="1" applyAlignment="1">
      <alignment horizontal="center" wrapText="1"/>
    </xf>
    <xf numFmtId="1" fontId="5" fillId="0" borderId="20" xfId="0" applyNumberFormat="1" applyFont="1" applyBorder="1" applyAlignment="1">
      <alignment horizontal="center" wrapText="1"/>
    </xf>
    <xf numFmtId="1" fontId="5" fillId="0" borderId="18" xfId="0" applyNumberFormat="1" applyFont="1" applyBorder="1" applyAlignment="1">
      <alignment horizontal="center" wrapText="1"/>
    </xf>
    <xf numFmtId="1" fontId="5" fillId="0" borderId="17" xfId="0" applyNumberFormat="1" applyFont="1" applyBorder="1"/>
    <xf numFmtId="1" fontId="5" fillId="0" borderId="20" xfId="0" applyNumberFormat="1" applyFont="1" applyBorder="1"/>
    <xf numFmtId="1" fontId="5" fillId="0" borderId="18" xfId="0" applyNumberFormat="1" applyFont="1" applyBorder="1"/>
    <xf numFmtId="1" fontId="4" fillId="0" borderId="17" xfId="0" applyNumberFormat="1" applyFont="1" applyBorder="1"/>
    <xf numFmtId="1" fontId="4" fillId="0" borderId="20" xfId="0" applyNumberFormat="1" applyFont="1" applyBorder="1"/>
    <xf numFmtId="1" fontId="4" fillId="0" borderId="18" xfId="0" applyNumberFormat="1" applyFont="1" applyBorder="1"/>
    <xf numFmtId="0" fontId="0" fillId="0" borderId="1" xfId="0" applyNumberFormat="1" applyFont="1" applyBorder="1"/>
    <xf numFmtId="0" fontId="0" fillId="0" borderId="6" xfId="0" applyNumberFormat="1" applyFont="1" applyBorder="1"/>
    <xf numFmtId="0" fontId="0" fillId="0" borderId="5" xfId="0" applyNumberFormat="1" applyFont="1" applyBorder="1"/>
    <xf numFmtId="0" fontId="29" fillId="0" borderId="8" xfId="0" applyNumberFormat="1" applyFont="1" applyBorder="1"/>
    <xf numFmtId="0" fontId="29" fillId="0" borderId="0" xfId="0" applyNumberFormat="1" applyFont="1"/>
    <xf numFmtId="0" fontId="29" fillId="0" borderId="10" xfId="0" applyNumberFormat="1" applyFont="1" applyBorder="1"/>
    <xf numFmtId="0" fontId="30" fillId="0" borderId="8" xfId="0" applyNumberFormat="1" applyFont="1" applyBorder="1"/>
    <xf numFmtId="0" fontId="30" fillId="0" borderId="0" xfId="0" applyNumberFormat="1" applyFont="1"/>
    <xf numFmtId="0" fontId="30" fillId="0" borderId="10" xfId="0" applyNumberFormat="1" applyFont="1" applyBorder="1"/>
    <xf numFmtId="0" fontId="29" fillId="0" borderId="1" xfId="0" applyNumberFormat="1" applyFont="1" applyBorder="1"/>
    <xf numFmtId="0" fontId="29" fillId="0" borderId="6" xfId="0" applyNumberFormat="1" applyFont="1" applyBorder="1"/>
    <xf numFmtId="0" fontId="29" fillId="0" borderId="5" xfId="0" applyNumberFormat="1" applyFont="1" applyBorder="1"/>
    <xf numFmtId="0" fontId="30" fillId="0" borderId="1" xfId="0" applyNumberFormat="1" applyFont="1" applyBorder="1"/>
    <xf numFmtId="0" fontId="30" fillId="0" borderId="6" xfId="0" applyNumberFormat="1" applyFont="1" applyBorder="1"/>
    <xf numFmtId="0" fontId="30" fillId="0" borderId="5" xfId="0" applyNumberFormat="1" applyFont="1" applyBorder="1"/>
    <xf numFmtId="0" fontId="4" fillId="0" borderId="1" xfId="0" applyFont="1" applyBorder="1"/>
    <xf numFmtId="0" fontId="4" fillId="0" borderId="1" xfId="0" pivotButton="1" applyFont="1" applyBorder="1"/>
    <xf numFmtId="0" fontId="4" fillId="0" borderId="2" xfId="0" applyFont="1" applyBorder="1"/>
    <xf numFmtId="0" fontId="4" fillId="0" borderId="4" xfId="0" applyFont="1" applyBorder="1"/>
    <xf numFmtId="0" fontId="4" fillId="0" borderId="6" xfId="0" applyFont="1" applyBorder="1"/>
    <xf numFmtId="0" fontId="4" fillId="0" borderId="5" xfId="0" applyFont="1" applyBorder="1"/>
    <xf numFmtId="0" fontId="4" fillId="0" borderId="1" xfId="0" applyFont="1" applyBorder="1" applyAlignment="1">
      <alignment horizontal="left"/>
    </xf>
    <xf numFmtId="2" fontId="4" fillId="0" borderId="1" xfId="0" applyNumberFormat="1" applyFont="1" applyBorder="1"/>
    <xf numFmtId="2" fontId="4" fillId="0" borderId="6" xfId="0" applyNumberFormat="1" applyFont="1" applyBorder="1"/>
    <xf numFmtId="2" fontId="4" fillId="0" borderId="5" xfId="0" applyNumberFormat="1" applyFont="1" applyBorder="1"/>
    <xf numFmtId="0" fontId="4" fillId="0" borderId="8" xfId="0" applyFont="1" applyBorder="1" applyAlignment="1">
      <alignment horizontal="left"/>
    </xf>
    <xf numFmtId="2" fontId="4" fillId="0" borderId="8" xfId="0" applyNumberFormat="1" applyFont="1" applyBorder="1"/>
    <xf numFmtId="2" fontId="4" fillId="0" borderId="0" xfId="0" applyNumberFormat="1" applyFont="1"/>
    <xf numFmtId="2" fontId="4" fillId="0" borderId="10" xfId="0" applyNumberFormat="1" applyFont="1" applyBorder="1"/>
    <xf numFmtId="0" fontId="4" fillId="0" borderId="14" xfId="0" applyFont="1" applyBorder="1" applyAlignment="1">
      <alignment horizontal="left"/>
    </xf>
    <xf numFmtId="2" fontId="4" fillId="0" borderId="14" xfId="0" applyNumberFormat="1" applyFont="1" applyBorder="1"/>
    <xf numFmtId="2" fontId="4" fillId="0" borderId="15" xfId="0" applyNumberFormat="1" applyFont="1" applyBorder="1"/>
    <xf numFmtId="2" fontId="4" fillId="0" borderId="16" xfId="0" applyNumberFormat="1" applyFont="1" applyBorder="1"/>
    <xf numFmtId="0" fontId="4" fillId="0" borderId="1" xfId="0" applyFont="1" applyFill="1" applyBorder="1"/>
    <xf numFmtId="0" fontId="4" fillId="0" borderId="6" xfId="0" applyFont="1" applyFill="1" applyBorder="1"/>
    <xf numFmtId="0" fontId="4" fillId="0" borderId="7" xfId="0" applyFont="1" applyFill="1" applyBorder="1"/>
    <xf numFmtId="2" fontId="4" fillId="0" borderId="1" xfId="0" applyNumberFormat="1" applyFont="1" applyFill="1" applyBorder="1"/>
    <xf numFmtId="2" fontId="4" fillId="0" borderId="6" xfId="0" applyNumberFormat="1" applyFont="1" applyFill="1" applyBorder="1"/>
    <xf numFmtId="2" fontId="4" fillId="0" borderId="7" xfId="0" applyNumberFormat="1" applyFont="1" applyFill="1" applyBorder="1"/>
    <xf numFmtId="2" fontId="4" fillId="0" borderId="8" xfId="0" applyNumberFormat="1" applyFont="1" applyFill="1" applyBorder="1"/>
    <xf numFmtId="2" fontId="4" fillId="0" borderId="0" xfId="0" applyNumberFormat="1" applyFont="1" applyFill="1"/>
    <xf numFmtId="2" fontId="4" fillId="0" borderId="9" xfId="0" applyNumberFormat="1" applyFont="1" applyFill="1" applyBorder="1"/>
    <xf numFmtId="0" fontId="4" fillId="0" borderId="3" xfId="0" applyNumberFormat="1" applyFont="1" applyFill="1" applyBorder="1"/>
    <xf numFmtId="0" fontId="4" fillId="0" borderId="11" xfId="0" applyNumberFormat="1" applyFont="1" applyFill="1" applyBorder="1"/>
    <xf numFmtId="0" fontId="4" fillId="0" borderId="12" xfId="0" applyNumberFormat="1" applyFont="1" applyFill="1" applyBorder="1"/>
    <xf numFmtId="0" fontId="12" fillId="0" borderId="2" xfId="0" applyFont="1" applyFill="1" applyBorder="1"/>
    <xf numFmtId="0" fontId="12" fillId="0" borderId="4" xfId="0" applyFont="1" applyFill="1" applyBorder="1"/>
    <xf numFmtId="0" fontId="10" fillId="0" borderId="0" xfId="0" applyFont="1" applyFill="1" applyBorder="1"/>
    <xf numFmtId="0" fontId="28" fillId="0" borderId="0" xfId="1" applyFont="1" applyAlignment="1" applyProtection="1"/>
    <xf numFmtId="0" fontId="4" fillId="3" borderId="19" xfId="0" applyFont="1" applyFill="1" applyBorder="1" applyAlignment="1">
      <alignment horizontal="left" vertical="top" wrapText="1"/>
    </xf>
    <xf numFmtId="0" fontId="4" fillId="3" borderId="0" xfId="0" applyFont="1" applyFill="1" applyBorder="1" applyAlignment="1">
      <alignment horizontal="left" vertical="top" wrapText="1"/>
    </xf>
    <xf numFmtId="0" fontId="5" fillId="3" borderId="19" xfId="0" applyFont="1" applyFill="1" applyBorder="1" applyAlignment="1">
      <alignment wrapText="1"/>
    </xf>
    <xf numFmtId="0" fontId="5" fillId="3" borderId="0" xfId="0" applyFont="1" applyFill="1" applyBorder="1" applyAlignment="1">
      <alignment wrapText="1"/>
    </xf>
    <xf numFmtId="1" fontId="5" fillId="0" borderId="22" xfId="0" applyNumberFormat="1" applyFont="1" applyBorder="1" applyAlignment="1">
      <alignment horizontal="center" vertical="center" wrapText="1"/>
    </xf>
    <xf numFmtId="0" fontId="0" fillId="0" borderId="23" xfId="0" applyBorder="1" applyAlignment="1">
      <alignment horizontal="center" vertical="center" wrapText="1"/>
    </xf>
    <xf numFmtId="0" fontId="0" fillId="0" borderId="26" xfId="0" applyBorder="1" applyAlignment="1">
      <alignment horizontal="center" vertical="center" wrapText="1"/>
    </xf>
    <xf numFmtId="1" fontId="5" fillId="0" borderId="17" xfId="0" applyNumberFormat="1" applyFont="1" applyBorder="1" applyAlignment="1">
      <alignment horizontal="center" vertical="center" wrapText="1"/>
    </xf>
    <xf numFmtId="1" fontId="0" fillId="0" borderId="20" xfId="0" applyNumberFormat="1" applyBorder="1" applyAlignment="1">
      <alignment horizontal="center" vertical="center" wrapText="1"/>
    </xf>
    <xf numFmtId="0" fontId="0" fillId="0" borderId="20" xfId="0" applyBorder="1" applyAlignment="1">
      <alignment horizontal="center" vertical="center" wrapText="1"/>
    </xf>
    <xf numFmtId="0" fontId="0" fillId="0" borderId="18" xfId="0" applyBorder="1" applyAlignment="1">
      <alignment horizontal="center" vertical="center" wrapText="1"/>
    </xf>
    <xf numFmtId="0" fontId="10" fillId="0" borderId="0" xfId="0" quotePrefix="1" applyFont="1" applyAlignment="1">
      <alignment horizontal="left" wrapText="1"/>
    </xf>
  </cellXfs>
  <cellStyles count="17">
    <cellStyle name="Comma" xfId="7" builtinId="3"/>
    <cellStyle name="Comma 2" xfId="11"/>
    <cellStyle name="Hyperlink" xfId="1" builtinId="8"/>
    <cellStyle name="Hyperlink 2" xfId="15"/>
    <cellStyle name="Normal" xfId="0" builtinId="0"/>
    <cellStyle name="Normal 2" xfId="3"/>
    <cellStyle name="Normal 2 2" xfId="12"/>
    <cellStyle name="Normal 2 2 2" xfId="8"/>
    <cellStyle name="Normal 3" xfId="4"/>
    <cellStyle name="Normal 3 2" xfId="10"/>
    <cellStyle name="Normal 4" xfId="13"/>
    <cellStyle name="Normal 5" xfId="5"/>
    <cellStyle name="Normal 6" xfId="14"/>
    <cellStyle name="Normal 7" xfId="16"/>
    <cellStyle name="Percent" xfId="2" builtinId="5"/>
    <cellStyle name="Percent 2" xfId="6"/>
    <cellStyle name="Percent 2 2" xfId="9"/>
  </cellStyles>
  <dxfs count="107">
    <dxf>
      <font>
        <color indexed="12"/>
      </font>
    </dxf>
    <dxf>
      <fill>
        <patternFill patternType="none"/>
      </fill>
    </dxf>
    <dxf>
      <font>
        <color auto="1"/>
      </font>
    </dxf>
    <dxf>
      <font>
        <color auto="1"/>
      </font>
    </dxf>
    <dxf>
      <font>
        <color auto="1"/>
      </font>
    </dxf>
    <dxf>
      <font>
        <color auto="1"/>
      </font>
    </dxf>
    <dxf>
      <numFmt numFmtId="2" formatCode="0.00"/>
    </dxf>
    <dxf>
      <font>
        <color indexed="12"/>
      </font>
    </dxf>
    <dxf>
      <fill>
        <patternFill patternType="none"/>
      </fill>
    </dxf>
    <dxf>
      <font>
        <color auto="1"/>
      </font>
    </dxf>
    <dxf>
      <font>
        <color auto="1"/>
      </font>
    </dxf>
    <dxf>
      <font>
        <color auto="1"/>
      </font>
    </dxf>
    <dxf>
      <font>
        <color auto="1"/>
      </font>
    </dxf>
    <dxf>
      <numFmt numFmtId="2" formatCode="0.00"/>
    </dxf>
    <dxf>
      <numFmt numFmtId="2" formatCode="0.00"/>
    </dxf>
    <dxf>
      <alignment horizontal="left" readingOrder="0"/>
    </dxf>
    <dxf>
      <alignment wrapText="1" readingOrder="0"/>
    </dxf>
    <dxf>
      <alignment wrapText="1" readingOrder="0"/>
    </dxf>
    <dxf>
      <alignment wrapText="1" readingOrder="0"/>
    </dxf>
    <dxf>
      <numFmt numFmtId="2" formatCode="0.00"/>
    </dxf>
    <dxf>
      <alignment horizontal="left" readingOrder="0"/>
    </dxf>
    <dxf>
      <alignment wrapText="1" readingOrder="0"/>
    </dxf>
    <dxf>
      <alignment wrapText="1" readingOrder="0"/>
    </dxf>
    <dxf>
      <alignment wrapText="1" readingOrder="0"/>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2"/>
      </font>
    </dxf>
    <dxf>
      <font>
        <color indexed="12"/>
      </font>
    </dxf>
    <dxf>
      <font>
        <color indexed="12"/>
      </font>
    </dxf>
    <dxf>
      <font>
        <color indexed="12"/>
      </font>
    </dxf>
    <dxf>
      <font>
        <color indexed="12"/>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7"/>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indexed="12"/>
      </font>
    </dxf>
    <dxf>
      <font>
        <color auto="1"/>
      </font>
    </dxf>
    <dxf>
      <fill>
        <patternFill patternType="none"/>
      </fill>
    </dxf>
    <dxf>
      <font>
        <color auto="1"/>
      </font>
    </dxf>
    <dxf>
      <numFmt numFmtId="2" formatCode="0.00"/>
    </dxf>
    <dxf>
      <alignment horizontal="left" readingOrder="0"/>
    </dxf>
  </dxfs>
  <tableStyles count="0" defaultTableStyle="TableStyleMedium2" defaultPivotStyle="PivotStyleLight16"/>
  <colors>
    <mruColors>
      <color rgb="FFDAEFC3"/>
      <color rgb="FFFFCCFF"/>
      <color rgb="FFFF66FF"/>
      <color rgb="FF00800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7.xml"/><Relationship Id="rId18" Type="http://schemas.openxmlformats.org/officeDocument/2006/relationships/worksheet" Target="worksheets/sheet1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5.xml"/><Relationship Id="rId12" Type="http://schemas.openxmlformats.org/officeDocument/2006/relationships/worksheet" Target="worksheets/sheet6.xml"/><Relationship Id="rId17" Type="http://schemas.openxmlformats.org/officeDocument/2006/relationships/worksheet" Target="worksheets/sheet1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0.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chartsheet" Target="chartsheets/sheet6.xml"/><Relationship Id="rId24" Type="http://schemas.openxmlformats.org/officeDocument/2006/relationships/pivotCacheDefinition" Target="pivotCache/pivotCacheDefinition4.xml"/><Relationship Id="rId5" Type="http://schemas.openxmlformats.org/officeDocument/2006/relationships/chartsheet" Target="chartsheets/sheet1.xml"/><Relationship Id="rId15" Type="http://schemas.openxmlformats.org/officeDocument/2006/relationships/worksheet" Target="worksheets/sheet9.xml"/><Relationship Id="rId23" Type="http://schemas.openxmlformats.org/officeDocument/2006/relationships/pivotCacheDefinition" Target="pivotCache/pivotCacheDefinition3.xml"/><Relationship Id="rId28" Type="http://schemas.openxmlformats.org/officeDocument/2006/relationships/calcChain" Target="calcChain.xml"/><Relationship Id="rId10" Type="http://schemas.openxmlformats.org/officeDocument/2006/relationships/chartsheet" Target="chartsheets/sheet5.xml"/><Relationship Id="rId19" Type="http://schemas.openxmlformats.org/officeDocument/2006/relationships/worksheet" Target="worksheets/sheet13.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8.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Basin-wide VOC Percent Contribution by Source Category</a:t>
            </a:r>
            <a:endParaRPr lang="en-US"/>
          </a:p>
        </c:rich>
      </c:tx>
      <c:overlay val="0"/>
    </c:title>
    <c:autoTitleDeleted val="0"/>
    <c:plotArea>
      <c:layout/>
      <c:pieChart>
        <c:varyColors val="1"/>
        <c:ser>
          <c:idx val="0"/>
          <c:order val="0"/>
          <c:tx>
            <c:strRef>
              <c:f>VOC_bar_chart_data!$I$4</c:f>
              <c:strCache>
                <c:ptCount val="1"/>
                <c:pt idx="0">
                  <c:v>Total</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Lbls>
            <c:dLbl>
              <c:idx val="6"/>
              <c:layout>
                <c:manualLayout>
                  <c:x val="-5.9042448597032351E-2"/>
                  <c:y val="0.18774413588795191"/>
                </c:manualLayout>
              </c:layout>
              <c:showLegendKey val="0"/>
              <c:showVal val="0"/>
              <c:showCatName val="1"/>
              <c:showSerName val="0"/>
              <c:showPercent val="1"/>
              <c:showBubbleSize val="0"/>
            </c:dLbl>
            <c:dLbl>
              <c:idx val="7"/>
              <c:layout>
                <c:manualLayout>
                  <c:x val="-0.19748126305586483"/>
                  <c:y val="0.15257757874206046"/>
                </c:manualLayout>
              </c:layout>
              <c:showLegendKey val="0"/>
              <c:showVal val="0"/>
              <c:showCatName val="1"/>
              <c:showSerName val="0"/>
              <c:showPercent val="1"/>
              <c:showBubbleSize val="0"/>
            </c:dLbl>
            <c:dLbl>
              <c:idx val="8"/>
              <c:layout>
                <c:manualLayout>
                  <c:x val="-0.17480157772740001"/>
                  <c:y val="0.10678318509537579"/>
                </c:manualLayout>
              </c:layout>
              <c:showLegendKey val="0"/>
              <c:showVal val="0"/>
              <c:showCatName val="1"/>
              <c:showSerName val="0"/>
              <c:showPercent val="1"/>
              <c:showBubbleSize val="0"/>
            </c:dLbl>
            <c:dLbl>
              <c:idx val="9"/>
              <c:layout>
                <c:manualLayout>
                  <c:x val="-0.22748339066746132"/>
                  <c:y val="5.2773445501838365E-2"/>
                </c:manualLayout>
              </c:layout>
              <c:showLegendKey val="0"/>
              <c:showVal val="0"/>
              <c:showCatName val="1"/>
              <c:showSerName val="0"/>
              <c:showPercent val="1"/>
              <c:showBubbleSize val="0"/>
            </c:dLbl>
            <c:dLbl>
              <c:idx val="10"/>
              <c:layout>
                <c:manualLayout>
                  <c:x val="-0.2990891462248681"/>
                  <c:y val="-6.7685384445394176E-3"/>
                </c:manualLayout>
              </c:layout>
              <c:showLegendKey val="0"/>
              <c:showVal val="0"/>
              <c:showCatName val="1"/>
              <c:showSerName val="0"/>
              <c:showPercent val="1"/>
              <c:showBubbleSize val="0"/>
            </c:dLbl>
            <c:dLbl>
              <c:idx val="11"/>
              <c:layout>
                <c:manualLayout>
                  <c:x val="-4.0179027825210573E-2"/>
                  <c:y val="1.0975544214083554E-3"/>
                </c:manualLayout>
              </c:layout>
              <c:showLegendKey val="0"/>
              <c:showVal val="0"/>
              <c:showCatName val="1"/>
              <c:showSerName val="0"/>
              <c:showPercent val="1"/>
              <c:showBubbleSize val="0"/>
            </c:dLbl>
            <c:dLbl>
              <c:idx val="12"/>
              <c:layout>
                <c:manualLayout>
                  <c:x val="0.11852560839351543"/>
                  <c:y val="3.8428141350311314E-4"/>
                </c:manualLayout>
              </c:layout>
              <c:showLegendKey val="0"/>
              <c:showVal val="0"/>
              <c:showCatName val="1"/>
              <c:showSerName val="0"/>
              <c:showPercent val="1"/>
              <c:showBubbleSize val="0"/>
            </c:dLbl>
            <c:dLbl>
              <c:idx val="13"/>
              <c:layout>
                <c:manualLayout>
                  <c:x val="0.21457295937687268"/>
                  <c:y val="3.3658278354018654E-2"/>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VOC_bar_chart_data!$B$5:$B$18</c:f>
              <c:strCache>
                <c:ptCount val="14"/>
                <c:pt idx="0">
                  <c:v>Point Source Compressor Engines</c:v>
                </c:pt>
                <c:pt idx="1">
                  <c:v>Other Not Classified</c:v>
                </c:pt>
                <c:pt idx="2">
                  <c:v>Condensate Tanks</c:v>
                </c:pt>
                <c:pt idx="3">
                  <c:v>Nonpoint Fugitives</c:v>
                </c:pt>
                <c:pt idx="4">
                  <c:v>Point Source Fugitives</c:v>
                </c:pt>
                <c:pt idx="5">
                  <c:v>Dehydrators</c:v>
                </c:pt>
                <c:pt idx="6">
                  <c:v>Point Source Loading Losses</c:v>
                </c:pt>
                <c:pt idx="7">
                  <c:v>Amine Units</c:v>
                </c:pt>
                <c:pt idx="8">
                  <c:v>Pneumatic Devices</c:v>
                </c:pt>
                <c:pt idx="9">
                  <c:v>Well-head Engines</c:v>
                </c:pt>
                <c:pt idx="10">
                  <c:v>Drill Rigs</c:v>
                </c:pt>
                <c:pt idx="11">
                  <c:v>Completions</c:v>
                </c:pt>
                <c:pt idx="12">
                  <c:v>Point Source Heaters</c:v>
                </c:pt>
                <c:pt idx="13">
                  <c:v>Other Categories</c:v>
                </c:pt>
              </c:strCache>
            </c:strRef>
          </c:cat>
          <c:val>
            <c:numRef>
              <c:f>VOC_bar_chart_data!$I$5:$I$18</c:f>
              <c:numCache>
                <c:formatCode>#,##0</c:formatCode>
                <c:ptCount val="14"/>
                <c:pt idx="0">
                  <c:v>2917.8558590000021</c:v>
                </c:pt>
                <c:pt idx="1">
                  <c:v>2193.8453529999997</c:v>
                </c:pt>
                <c:pt idx="2">
                  <c:v>2120.0632570000002</c:v>
                </c:pt>
                <c:pt idx="3">
                  <c:v>1851.7546800000002</c:v>
                </c:pt>
                <c:pt idx="4">
                  <c:v>1638.2269139999994</c:v>
                </c:pt>
                <c:pt idx="5">
                  <c:v>1175.4808780000003</c:v>
                </c:pt>
                <c:pt idx="6">
                  <c:v>732.22013199999992</c:v>
                </c:pt>
                <c:pt idx="7">
                  <c:v>503.04064700000004</c:v>
                </c:pt>
                <c:pt idx="8">
                  <c:v>322.47173199999997</c:v>
                </c:pt>
                <c:pt idx="9">
                  <c:v>286.36007599999999</c:v>
                </c:pt>
                <c:pt idx="10">
                  <c:v>212.59571399999999</c:v>
                </c:pt>
                <c:pt idx="11">
                  <c:v>201.17777600000002</c:v>
                </c:pt>
                <c:pt idx="12">
                  <c:v>99.103178000000014</c:v>
                </c:pt>
                <c:pt idx="13">
                  <c:v>480.08075747999999</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NOx_bar_chart_data!$C$48</c:f>
          <c:strCache>
            <c:ptCount val="1"/>
            <c:pt idx="0">
              <c:v>Basin-wide NOx Percent Contribution by Source Category</c:v>
            </c:pt>
          </c:strCache>
        </c:strRef>
      </c:tx>
      <c:overlay val="0"/>
    </c:title>
    <c:autoTitleDeleted val="0"/>
    <c:plotArea>
      <c:layout/>
      <c:pieChart>
        <c:varyColors val="1"/>
        <c:ser>
          <c:idx val="0"/>
          <c:order val="0"/>
          <c:tx>
            <c:strRef>
              <c:f>NOx_bar_chart_data!$I$4</c:f>
              <c:strCache>
                <c:ptCount val="1"/>
                <c:pt idx="0">
                  <c:v>Total</c:v>
                </c:pt>
              </c:strCache>
            </c:strRef>
          </c:tx>
          <c:dPt>
            <c:idx val="0"/>
            <c:bubble3D val="0"/>
            <c:spPr>
              <a:solidFill>
                <a:srgbClr val="DAEFC3"/>
              </a:solidFill>
            </c:spPr>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2"/>
            <c:bubble3D val="0"/>
          </c:dPt>
          <c:dLbls>
            <c:dLbl>
              <c:idx val="7"/>
              <c:delete val="1"/>
            </c:dLbl>
            <c:dLbl>
              <c:idx val="8"/>
              <c:delete val="1"/>
            </c:dLbl>
            <c:dLbl>
              <c:idx val="9"/>
              <c:delete val="1"/>
            </c:dLbl>
            <c:dLbl>
              <c:idx val="10"/>
              <c:layout>
                <c:manualLayout>
                  <c:x val="0.20767557206288242"/>
                  <c:y val="3.17899289079385E-3"/>
                </c:manualLayout>
              </c:layout>
              <c:showLegendKey val="0"/>
              <c:showVal val="0"/>
              <c:showCatName val="1"/>
              <c:showSerName val="0"/>
              <c:showPercent val="1"/>
              <c:showBubbleSize val="0"/>
            </c:dLbl>
            <c:txPr>
              <a:bodyPr/>
              <a:lstStyle/>
              <a:p>
                <a:pPr>
                  <a:defRPr sz="1200"/>
                </a:pPr>
                <a:endParaRPr lang="en-US"/>
              </a:p>
            </c:txPr>
            <c:showLegendKey val="0"/>
            <c:showVal val="0"/>
            <c:showCatName val="1"/>
            <c:showSerName val="0"/>
            <c:showPercent val="1"/>
            <c:showBubbleSize val="0"/>
            <c:showLeaderLines val="1"/>
          </c:dLbls>
          <c:cat>
            <c:strRef>
              <c:f>NOx_bar_chart_data!$B$5:$B$15</c:f>
              <c:strCache>
                <c:ptCount val="11"/>
                <c:pt idx="0">
                  <c:v>Point Source Compressor Engines</c:v>
                </c:pt>
                <c:pt idx="1">
                  <c:v>Drill Rigs</c:v>
                </c:pt>
                <c:pt idx="2">
                  <c:v>Completions</c:v>
                </c:pt>
                <c:pt idx="3">
                  <c:v>Well-head Engines</c:v>
                </c:pt>
                <c:pt idx="4">
                  <c:v>Point Source Heaters</c:v>
                </c:pt>
                <c:pt idx="5">
                  <c:v>Dehydrators</c:v>
                </c:pt>
                <c:pt idx="6">
                  <c:v>Amine Units</c:v>
                </c:pt>
                <c:pt idx="7">
                  <c:v>Other Not Classified</c:v>
                </c:pt>
                <c:pt idx="8">
                  <c:v>Point Source Fugitives</c:v>
                </c:pt>
                <c:pt idx="9">
                  <c:v>Condensate Tanks</c:v>
                </c:pt>
                <c:pt idx="10">
                  <c:v>Other Categories</c:v>
                </c:pt>
              </c:strCache>
            </c:strRef>
          </c:cat>
          <c:val>
            <c:numRef>
              <c:f>NOx_bar_chart_data!$I$5:$I$15</c:f>
              <c:numCache>
                <c:formatCode>#,##0</c:formatCode>
                <c:ptCount val="11"/>
                <c:pt idx="0">
                  <c:v>8969.2832460000172</c:v>
                </c:pt>
                <c:pt idx="1">
                  <c:v>2306.7658799999999</c:v>
                </c:pt>
                <c:pt idx="2">
                  <c:v>1903.5132500000002</c:v>
                </c:pt>
                <c:pt idx="3">
                  <c:v>1536.2906399999999</c:v>
                </c:pt>
                <c:pt idx="4">
                  <c:v>220.30707799999999</c:v>
                </c:pt>
                <c:pt idx="5">
                  <c:v>103.91521</c:v>
                </c:pt>
                <c:pt idx="6">
                  <c:v>95.425484999999981</c:v>
                </c:pt>
                <c:pt idx="7">
                  <c:v>36.022774999999996</c:v>
                </c:pt>
                <c:pt idx="8">
                  <c:v>2.6370140000000002</c:v>
                </c:pt>
                <c:pt idx="9">
                  <c:v>0.77</c:v>
                </c:pt>
                <c:pt idx="10">
                  <c:v>220.52020621349999</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VOC_bar_chart_data!$C$53</c:f>
          <c:strCache>
            <c:ptCount val="1"/>
            <c:pt idx="0">
              <c:v>VOC Emissions by County and Source Category</c:v>
            </c:pt>
          </c:strCache>
        </c:strRef>
      </c:tx>
      <c:overlay val="0"/>
    </c:title>
    <c:autoTitleDeleted val="0"/>
    <c:plotArea>
      <c:layout>
        <c:manualLayout>
          <c:layoutTarget val="inner"/>
          <c:xMode val="edge"/>
          <c:yMode val="edge"/>
          <c:x val="0.10987791342952276"/>
          <c:y val="7.9565224526335035E-2"/>
          <c:w val="0.64039955604883458"/>
          <c:h val="0.71719509100374901"/>
        </c:manualLayout>
      </c:layout>
      <c:barChart>
        <c:barDir val="col"/>
        <c:grouping val="stacked"/>
        <c:varyColors val="0"/>
        <c:ser>
          <c:idx val="0"/>
          <c:order val="0"/>
          <c:tx>
            <c:strRef>
              <c:f>VOC_bar_chart_data!$B$5</c:f>
              <c:strCache>
                <c:ptCount val="1"/>
                <c:pt idx="0">
                  <c:v>Point Source Compressor Engines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VOC_bar_chart_data!$C$5:$H$5</c:f>
              <c:numCache>
                <c:formatCode>#,##0</c:formatCode>
                <c:ptCount val="6"/>
                <c:pt idx="0">
                  <c:v>1.923081</c:v>
                </c:pt>
                <c:pt idx="1">
                  <c:v>2270.1301140000019</c:v>
                </c:pt>
                <c:pt idx="2">
                  <c:v>10.948213000000001</c:v>
                </c:pt>
                <c:pt idx="3">
                  <c:v>212.28530000000001</c:v>
                </c:pt>
                <c:pt idx="4">
                  <c:v>0</c:v>
                </c:pt>
                <c:pt idx="5">
                  <c:v>422.56915100000003</c:v>
                </c:pt>
              </c:numCache>
            </c:numRef>
          </c:val>
        </c:ser>
        <c:ser>
          <c:idx val="1"/>
          <c:order val="1"/>
          <c:tx>
            <c:strRef>
              <c:f>VOC_bar_chart_data!$B$6</c:f>
              <c:strCache>
                <c:ptCount val="1"/>
                <c:pt idx="0">
                  <c:v>Other Not Classified</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VOC_bar_chart_data!$C$6:$H$6</c:f>
              <c:numCache>
                <c:formatCode>#,##0</c:formatCode>
                <c:ptCount val="6"/>
                <c:pt idx="0">
                  <c:v>0</c:v>
                </c:pt>
                <c:pt idx="1">
                  <c:v>1223.6528419999997</c:v>
                </c:pt>
                <c:pt idx="2">
                  <c:v>0</c:v>
                </c:pt>
                <c:pt idx="3">
                  <c:v>7.0802999999999994</c:v>
                </c:pt>
                <c:pt idx="4">
                  <c:v>0</c:v>
                </c:pt>
                <c:pt idx="5">
                  <c:v>963.112211</c:v>
                </c:pt>
              </c:numCache>
            </c:numRef>
          </c:val>
        </c:ser>
        <c:ser>
          <c:idx val="2"/>
          <c:order val="2"/>
          <c:tx>
            <c:strRef>
              <c:f>VOC_bar_chart_data!$B$7</c:f>
              <c:strCache>
                <c:ptCount val="1"/>
                <c:pt idx="0">
                  <c:v>Condensate Tanks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VOC_bar_chart_data!$C$7:$H$7</c:f>
              <c:numCache>
                <c:formatCode>#,##0</c:formatCode>
                <c:ptCount val="6"/>
                <c:pt idx="0">
                  <c:v>1.2866409999999999</c:v>
                </c:pt>
                <c:pt idx="1">
                  <c:v>701.28515200000027</c:v>
                </c:pt>
                <c:pt idx="2">
                  <c:v>63.691389999999998</c:v>
                </c:pt>
                <c:pt idx="3">
                  <c:v>90.575587999999982</c:v>
                </c:pt>
                <c:pt idx="4">
                  <c:v>0</c:v>
                </c:pt>
                <c:pt idx="5">
                  <c:v>1263.2244860000001</c:v>
                </c:pt>
              </c:numCache>
            </c:numRef>
          </c:val>
        </c:ser>
        <c:ser>
          <c:idx val="3"/>
          <c:order val="3"/>
          <c:tx>
            <c:strRef>
              <c:f>VOC_bar_chart_data!$B$8</c:f>
              <c:strCache>
                <c:ptCount val="1"/>
                <c:pt idx="0">
                  <c:v>Nonpoint Fugitives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VOC_bar_chart_data!$C$8:$H$8</c:f>
              <c:numCache>
                <c:formatCode>#,##0</c:formatCode>
                <c:ptCount val="6"/>
                <c:pt idx="0">
                  <c:v>0.31796999999999997</c:v>
                </c:pt>
                <c:pt idx="1">
                  <c:v>1419.75</c:v>
                </c:pt>
                <c:pt idx="2">
                  <c:v>3.4977100000000001</c:v>
                </c:pt>
                <c:pt idx="3">
                  <c:v>129.279</c:v>
                </c:pt>
                <c:pt idx="4">
                  <c:v>0</c:v>
                </c:pt>
                <c:pt idx="5">
                  <c:v>298.91000000000003</c:v>
                </c:pt>
              </c:numCache>
            </c:numRef>
          </c:val>
        </c:ser>
        <c:ser>
          <c:idx val="4"/>
          <c:order val="4"/>
          <c:tx>
            <c:strRef>
              <c:f>VOC_bar_chart_data!$B$9</c:f>
              <c:strCache>
                <c:ptCount val="1"/>
                <c:pt idx="0">
                  <c:v>Point Source Fugitives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VOC_bar_chart_data!$C$9:$H$9</c:f>
              <c:numCache>
                <c:formatCode>#,##0</c:formatCode>
                <c:ptCount val="6"/>
                <c:pt idx="0">
                  <c:v>0</c:v>
                </c:pt>
                <c:pt idx="1">
                  <c:v>864.21024999999952</c:v>
                </c:pt>
                <c:pt idx="2">
                  <c:v>2.4300000000000002</c:v>
                </c:pt>
                <c:pt idx="3">
                  <c:v>235.52</c:v>
                </c:pt>
                <c:pt idx="4">
                  <c:v>0</c:v>
                </c:pt>
                <c:pt idx="5">
                  <c:v>536.06666399999995</c:v>
                </c:pt>
              </c:numCache>
            </c:numRef>
          </c:val>
        </c:ser>
        <c:ser>
          <c:idx val="5"/>
          <c:order val="5"/>
          <c:tx>
            <c:strRef>
              <c:f>VOC_bar_chart_data!$B$10</c:f>
              <c:strCache>
                <c:ptCount val="1"/>
                <c:pt idx="0">
                  <c:v>Dehydrators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VOC_bar_chart_data!$C$10:$H$10</c:f>
              <c:numCache>
                <c:formatCode>#,##0</c:formatCode>
                <c:ptCount val="6"/>
                <c:pt idx="0">
                  <c:v>9.8002500000000001</c:v>
                </c:pt>
                <c:pt idx="1">
                  <c:v>608.8089100000002</c:v>
                </c:pt>
                <c:pt idx="2">
                  <c:v>5.68</c:v>
                </c:pt>
                <c:pt idx="3">
                  <c:v>127.343791</c:v>
                </c:pt>
                <c:pt idx="4">
                  <c:v>101.296702</c:v>
                </c:pt>
                <c:pt idx="5">
                  <c:v>322.5512250000001</c:v>
                </c:pt>
              </c:numCache>
            </c:numRef>
          </c:val>
        </c:ser>
        <c:ser>
          <c:idx val="6"/>
          <c:order val="6"/>
          <c:tx>
            <c:strRef>
              <c:f>VOC_bar_chart_data!$B$11</c:f>
              <c:strCache>
                <c:ptCount val="1"/>
                <c:pt idx="0">
                  <c:v>Point Source Loading Losses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VOC_bar_chart_data!$C$11:$H$11</c:f>
              <c:numCache>
                <c:formatCode>#,##0</c:formatCode>
                <c:ptCount val="6"/>
                <c:pt idx="0">
                  <c:v>0</c:v>
                </c:pt>
                <c:pt idx="1">
                  <c:v>475.49148599999995</c:v>
                </c:pt>
                <c:pt idx="2">
                  <c:v>0</c:v>
                </c:pt>
                <c:pt idx="3">
                  <c:v>5.6258889999999999</c:v>
                </c:pt>
                <c:pt idx="4">
                  <c:v>0</c:v>
                </c:pt>
                <c:pt idx="5">
                  <c:v>251.10275700000005</c:v>
                </c:pt>
              </c:numCache>
            </c:numRef>
          </c:val>
        </c:ser>
        <c:ser>
          <c:idx val="7"/>
          <c:order val="7"/>
          <c:tx>
            <c:strRef>
              <c:f>VOC_bar_chart_data!$B$12</c:f>
              <c:strCache>
                <c:ptCount val="1"/>
                <c:pt idx="0">
                  <c:v>Amine Units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VOC_bar_chart_data!$C$12:$H$12</c:f>
              <c:numCache>
                <c:formatCode>#,##0</c:formatCode>
                <c:ptCount val="6"/>
                <c:pt idx="0">
                  <c:v>0</c:v>
                </c:pt>
                <c:pt idx="1">
                  <c:v>55.641469000000001</c:v>
                </c:pt>
                <c:pt idx="2">
                  <c:v>17.256881</c:v>
                </c:pt>
                <c:pt idx="3">
                  <c:v>118.98056299999999</c:v>
                </c:pt>
                <c:pt idx="4">
                  <c:v>0</c:v>
                </c:pt>
                <c:pt idx="5">
                  <c:v>311.16173400000008</c:v>
                </c:pt>
              </c:numCache>
            </c:numRef>
          </c:val>
        </c:ser>
        <c:ser>
          <c:idx val="8"/>
          <c:order val="8"/>
          <c:tx>
            <c:strRef>
              <c:f>VOC_bar_chart_data!$B$13</c:f>
              <c:strCache>
                <c:ptCount val="1"/>
                <c:pt idx="0">
                  <c:v>Pneumatic Devices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VOC_bar_chart_data!$C$13:$H$13</c:f>
              <c:numCache>
                <c:formatCode>#,##0</c:formatCode>
                <c:ptCount val="6"/>
                <c:pt idx="0">
                  <c:v>0.173847</c:v>
                </c:pt>
                <c:pt idx="1">
                  <c:v>312.14999999999998</c:v>
                </c:pt>
                <c:pt idx="2">
                  <c:v>0.24329500000000001</c:v>
                </c:pt>
                <c:pt idx="3">
                  <c:v>9.9045900000000007</c:v>
                </c:pt>
                <c:pt idx="4">
                  <c:v>0</c:v>
                </c:pt>
                <c:pt idx="5">
                  <c:v>0</c:v>
                </c:pt>
              </c:numCache>
            </c:numRef>
          </c:val>
        </c:ser>
        <c:ser>
          <c:idx val="9"/>
          <c:order val="9"/>
          <c:tx>
            <c:strRef>
              <c:f>VOC_bar_chart_data!$B$14</c:f>
              <c:strCache>
                <c:ptCount val="1"/>
                <c:pt idx="0">
                  <c:v>Well-head Engines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VOC_bar_chart_data!$C$14:$H$14</c:f>
              <c:numCache>
                <c:formatCode>#,##0</c:formatCode>
                <c:ptCount val="6"/>
                <c:pt idx="0">
                  <c:v>0.97900799999999999</c:v>
                </c:pt>
                <c:pt idx="1">
                  <c:v>210.48699999999999</c:v>
                </c:pt>
                <c:pt idx="2">
                  <c:v>0.97900799999999999</c:v>
                </c:pt>
                <c:pt idx="3">
                  <c:v>7.8320600000000002</c:v>
                </c:pt>
                <c:pt idx="4">
                  <c:v>0</c:v>
                </c:pt>
                <c:pt idx="5">
                  <c:v>66.082999999999998</c:v>
                </c:pt>
              </c:numCache>
            </c:numRef>
          </c:val>
        </c:ser>
        <c:ser>
          <c:idx val="10"/>
          <c:order val="10"/>
          <c:tx>
            <c:strRef>
              <c:f>VOC_bar_chart_data!$B$15</c:f>
              <c:strCache>
                <c:ptCount val="1"/>
                <c:pt idx="0">
                  <c:v>Drill Rigs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VOC_bar_chart_data!$C$15:$H$15</c:f>
              <c:numCache>
                <c:formatCode>#,##0</c:formatCode>
                <c:ptCount val="6"/>
                <c:pt idx="0">
                  <c:v>0.72682199999999997</c:v>
                </c:pt>
                <c:pt idx="1">
                  <c:v>156.267</c:v>
                </c:pt>
                <c:pt idx="2">
                  <c:v>0.72682199999999997</c:v>
                </c:pt>
                <c:pt idx="3">
                  <c:v>5.8145699999999998</c:v>
                </c:pt>
                <c:pt idx="4">
                  <c:v>0</c:v>
                </c:pt>
                <c:pt idx="5">
                  <c:v>49.060499999999998</c:v>
                </c:pt>
              </c:numCache>
            </c:numRef>
          </c:val>
        </c:ser>
        <c:ser>
          <c:idx val="11"/>
          <c:order val="11"/>
          <c:tx>
            <c:strRef>
              <c:f>VOC_bar_chart_data!$B$16</c:f>
              <c:strCache>
                <c:ptCount val="1"/>
                <c:pt idx="0">
                  <c:v>Completions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VOC_bar_chart_data!$C$16:$H$16</c:f>
              <c:numCache>
                <c:formatCode>#,##0</c:formatCode>
                <c:ptCount val="6"/>
                <c:pt idx="0">
                  <c:v>0.68778799999999995</c:v>
                </c:pt>
                <c:pt idx="1">
                  <c:v>147.87430000000001</c:v>
                </c:pt>
                <c:pt idx="2">
                  <c:v>0.68778799999999995</c:v>
                </c:pt>
                <c:pt idx="3">
                  <c:v>5.5023</c:v>
                </c:pt>
                <c:pt idx="4">
                  <c:v>0</c:v>
                </c:pt>
                <c:pt idx="5">
                  <c:v>46.425600000000003</c:v>
                </c:pt>
              </c:numCache>
            </c:numRef>
          </c:val>
        </c:ser>
        <c:ser>
          <c:idx val="12"/>
          <c:order val="12"/>
          <c:tx>
            <c:strRef>
              <c:f>VOC_bar_chart_data!$B$17</c:f>
              <c:strCache>
                <c:ptCount val="1"/>
                <c:pt idx="0">
                  <c:v>Point Source Heaters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VOC_bar_chart_data!$C$17:$H$17</c:f>
              <c:numCache>
                <c:formatCode>#,##0</c:formatCode>
                <c:ptCount val="6"/>
                <c:pt idx="0">
                  <c:v>0</c:v>
                </c:pt>
                <c:pt idx="1">
                  <c:v>10.320323999999999</c:v>
                </c:pt>
                <c:pt idx="2">
                  <c:v>0</c:v>
                </c:pt>
                <c:pt idx="3">
                  <c:v>12.840425999999999</c:v>
                </c:pt>
                <c:pt idx="4">
                  <c:v>0</c:v>
                </c:pt>
                <c:pt idx="5">
                  <c:v>75.942428000000007</c:v>
                </c:pt>
              </c:numCache>
            </c:numRef>
          </c:val>
        </c:ser>
        <c:ser>
          <c:idx val="13"/>
          <c:order val="13"/>
          <c:tx>
            <c:strRef>
              <c:f>VOC_bar_chart_data!$B$18</c:f>
              <c:strCache>
                <c:ptCount val="1"/>
                <c:pt idx="0">
                  <c:v>Other Categories</c:v>
                </c:pt>
              </c:strCache>
            </c:strRef>
          </c:tx>
          <c:invertIfNegative val="0"/>
          <c:cat>
            <c:strRef>
              <c:f>VOC_bar_chart_data!$C$4:$H$4</c:f>
              <c:strCache>
                <c:ptCount val="6"/>
                <c:pt idx="0">
                  <c:v>Delta, CO</c:v>
                </c:pt>
                <c:pt idx="1">
                  <c:v>Garfield, CO</c:v>
                </c:pt>
                <c:pt idx="2">
                  <c:v>Gunnison, CO</c:v>
                </c:pt>
                <c:pt idx="3">
                  <c:v>Mesa, CO</c:v>
                </c:pt>
                <c:pt idx="4">
                  <c:v>Pitkin, CO</c:v>
                </c:pt>
                <c:pt idx="5">
                  <c:v>Rio Blanco, CO</c:v>
                </c:pt>
              </c:strCache>
            </c:strRef>
          </c:cat>
          <c:val>
            <c:numRef>
              <c:f>VOC_bar_chart_data!$C$18:$H$18</c:f>
              <c:numCache>
                <c:formatCode>#,##0</c:formatCode>
                <c:ptCount val="6"/>
                <c:pt idx="0">
                  <c:v>13.419428330000001</c:v>
                </c:pt>
                <c:pt idx="1">
                  <c:v>327.477465</c:v>
                </c:pt>
                <c:pt idx="2">
                  <c:v>0.18113215000000002</c:v>
                </c:pt>
                <c:pt idx="3">
                  <c:v>15.423922000000003</c:v>
                </c:pt>
                <c:pt idx="4">
                  <c:v>0</c:v>
                </c:pt>
                <c:pt idx="5">
                  <c:v>123.57881</c:v>
                </c:pt>
              </c:numCache>
            </c:numRef>
          </c:val>
        </c:ser>
        <c:dLbls>
          <c:showLegendKey val="0"/>
          <c:showVal val="0"/>
          <c:showCatName val="0"/>
          <c:showSerName val="0"/>
          <c:showPercent val="0"/>
          <c:showBubbleSize val="0"/>
        </c:dLbls>
        <c:gapWidth val="250"/>
        <c:overlap val="100"/>
        <c:axId val="708404224"/>
        <c:axId val="692205760"/>
      </c:barChart>
      <c:catAx>
        <c:axId val="708404224"/>
        <c:scaling>
          <c:orientation val="minMax"/>
        </c:scaling>
        <c:delete val="0"/>
        <c:axPos val="b"/>
        <c:title>
          <c:tx>
            <c:rich>
              <a:bodyPr/>
              <a:lstStyle/>
              <a:p>
                <a:pPr>
                  <a:defRPr sz="1600"/>
                </a:pPr>
                <a:r>
                  <a:rPr lang="en-US" sz="1600"/>
                  <a:t>County</a:t>
                </a:r>
              </a:p>
            </c:rich>
          </c:tx>
          <c:layout>
            <c:manualLayout>
              <c:xMode val="edge"/>
              <c:yMode val="edge"/>
              <c:x val="0.38956714761376249"/>
              <c:y val="0.92495921696574224"/>
            </c:manualLayout>
          </c:layout>
          <c:overlay val="0"/>
        </c:title>
        <c:numFmt formatCode="General" sourceLinked="1"/>
        <c:majorTickMark val="out"/>
        <c:minorTickMark val="none"/>
        <c:tickLblPos val="nextTo"/>
        <c:txPr>
          <a:bodyPr rot="-2700000" vert="horz"/>
          <a:lstStyle/>
          <a:p>
            <a:pPr>
              <a:defRPr sz="1400"/>
            </a:pPr>
            <a:endParaRPr lang="en-US"/>
          </a:p>
        </c:txPr>
        <c:crossAx val="692205760"/>
        <c:crosses val="autoZero"/>
        <c:auto val="1"/>
        <c:lblAlgn val="ctr"/>
        <c:lblOffset val="100"/>
        <c:tickLblSkip val="1"/>
        <c:tickMarkSkip val="1"/>
        <c:noMultiLvlLbl val="0"/>
      </c:catAx>
      <c:valAx>
        <c:axId val="692205760"/>
        <c:scaling>
          <c:orientation val="minMax"/>
        </c:scaling>
        <c:delete val="0"/>
        <c:axPos val="l"/>
        <c:majorGridlines/>
        <c:title>
          <c:tx>
            <c:rich>
              <a:bodyPr/>
              <a:lstStyle/>
              <a:p>
                <a:pPr>
                  <a:defRPr sz="1600"/>
                </a:pPr>
                <a:r>
                  <a:rPr lang="en-US" sz="1600"/>
                  <a:t>VOC Emissions (tons/year)</a:t>
                </a:r>
              </a:p>
            </c:rich>
          </c:tx>
          <c:layout>
            <c:manualLayout>
              <c:xMode val="edge"/>
              <c:yMode val="edge"/>
              <c:x val="1.5069660854922319E-2"/>
              <c:y val="0.30048352490629121"/>
            </c:manualLayout>
          </c:layout>
          <c:overlay val="0"/>
        </c:title>
        <c:numFmt formatCode="#,##0" sourceLinked="0"/>
        <c:majorTickMark val="out"/>
        <c:minorTickMark val="none"/>
        <c:tickLblPos val="nextTo"/>
        <c:txPr>
          <a:bodyPr rot="0" vert="horz"/>
          <a:lstStyle/>
          <a:p>
            <a:pPr>
              <a:defRPr/>
            </a:pPr>
            <a:endParaRPr lang="en-US"/>
          </a:p>
        </c:txPr>
        <c:crossAx val="708404224"/>
        <c:crosses val="autoZero"/>
        <c:crossBetween val="between"/>
      </c:valAx>
      <c:spPr>
        <a:ln>
          <a:solidFill>
            <a:schemeClr val="tx1"/>
          </a:solidFill>
        </a:ln>
      </c:spPr>
    </c:plotArea>
    <c:legend>
      <c:legendPos val="r"/>
      <c:layout>
        <c:manualLayout>
          <c:xMode val="edge"/>
          <c:yMode val="edge"/>
          <c:x val="0.75273149519253379"/>
          <c:y val="6.0551327752601539E-2"/>
          <c:w val="0.24243579058030357"/>
          <c:h val="0.89864341700073636"/>
        </c:manualLayout>
      </c:layout>
      <c:overlay val="0"/>
      <c:txPr>
        <a:bodyPr/>
        <a:lstStyle/>
        <a:p>
          <a:pPr>
            <a:defRPr sz="1400"/>
          </a:pPr>
          <a:endParaRPr lang="en-US"/>
        </a:p>
      </c:txPr>
    </c:legend>
    <c:plotVisOnly val="1"/>
    <c:dispBlanksAs val="gap"/>
    <c:showDLblsOverMax val="0"/>
  </c: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NOx_bar_chart_data!$C$50</c:f>
          <c:strCache>
            <c:ptCount val="1"/>
            <c:pt idx="0">
              <c:v>NOx Emissions by County and Source Category</c:v>
            </c:pt>
          </c:strCache>
        </c:strRef>
      </c:tx>
      <c:overlay val="0"/>
    </c:title>
    <c:autoTitleDeleted val="0"/>
    <c:plotArea>
      <c:layout>
        <c:manualLayout>
          <c:layoutTarget val="inner"/>
          <c:xMode val="edge"/>
          <c:yMode val="edge"/>
          <c:x val="0.10987791342952276"/>
          <c:y val="7.654472819932992E-2"/>
          <c:w val="0.64039955604883458"/>
          <c:h val="0.71266434651324118"/>
        </c:manualLayout>
      </c:layout>
      <c:barChart>
        <c:barDir val="col"/>
        <c:grouping val="stacked"/>
        <c:varyColors val="0"/>
        <c:ser>
          <c:idx val="0"/>
          <c:order val="0"/>
          <c:tx>
            <c:strRef>
              <c:f>NOx_bar_chart_data!$B$5</c:f>
              <c:strCache>
                <c:ptCount val="1"/>
                <c:pt idx="0">
                  <c:v>Point Source Compressor Engines</c:v>
                </c:pt>
              </c:strCache>
            </c:strRef>
          </c:tx>
          <c:invertIfNegative val="0"/>
          <c:cat>
            <c:strRef>
              <c:f>NOx_bar_chart_data!$C$4:$H$4</c:f>
              <c:strCache>
                <c:ptCount val="6"/>
                <c:pt idx="0">
                  <c:v>Delta, CO</c:v>
                </c:pt>
                <c:pt idx="1">
                  <c:v>Garfield, CO</c:v>
                </c:pt>
                <c:pt idx="2">
                  <c:v>Gunnison, CO</c:v>
                </c:pt>
                <c:pt idx="3">
                  <c:v>Mesa, CO</c:v>
                </c:pt>
                <c:pt idx="4">
                  <c:v>Pitkin, CO</c:v>
                </c:pt>
                <c:pt idx="5">
                  <c:v>Rio Blanco, CO</c:v>
                </c:pt>
              </c:strCache>
            </c:strRef>
          </c:cat>
          <c:val>
            <c:numRef>
              <c:f>NOx_bar_chart_data!$C$5:$H$5</c:f>
              <c:numCache>
                <c:formatCode>#,##0</c:formatCode>
                <c:ptCount val="6"/>
                <c:pt idx="0">
                  <c:v>32.707686000000002</c:v>
                </c:pt>
                <c:pt idx="1">
                  <c:v>5779.4467920000143</c:v>
                </c:pt>
                <c:pt idx="2">
                  <c:v>91.286481999999992</c:v>
                </c:pt>
                <c:pt idx="3">
                  <c:v>810.3290460000004</c:v>
                </c:pt>
                <c:pt idx="4">
                  <c:v>0</c:v>
                </c:pt>
                <c:pt idx="5">
                  <c:v>2255.5132400000025</c:v>
                </c:pt>
              </c:numCache>
            </c:numRef>
          </c:val>
        </c:ser>
        <c:ser>
          <c:idx val="1"/>
          <c:order val="1"/>
          <c:tx>
            <c:strRef>
              <c:f>NOx_bar_chart_data!$B$6</c:f>
              <c:strCache>
                <c:ptCount val="1"/>
                <c:pt idx="0">
                  <c:v>Drill Rigs</c:v>
                </c:pt>
              </c:strCache>
            </c:strRef>
          </c:tx>
          <c:invertIfNegative val="0"/>
          <c:cat>
            <c:strRef>
              <c:f>NOx_bar_chart_data!$C$4:$H$4</c:f>
              <c:strCache>
                <c:ptCount val="6"/>
                <c:pt idx="0">
                  <c:v>Delta, CO</c:v>
                </c:pt>
                <c:pt idx="1">
                  <c:v>Garfield, CO</c:v>
                </c:pt>
                <c:pt idx="2">
                  <c:v>Gunnison, CO</c:v>
                </c:pt>
                <c:pt idx="3">
                  <c:v>Mesa, CO</c:v>
                </c:pt>
                <c:pt idx="4">
                  <c:v>Pitkin, CO</c:v>
                </c:pt>
                <c:pt idx="5">
                  <c:v>Rio Blanco, CO</c:v>
                </c:pt>
              </c:strCache>
            </c:strRef>
          </c:cat>
          <c:val>
            <c:numRef>
              <c:f>NOx_bar_chart_data!$C$6:$H$6</c:f>
              <c:numCache>
                <c:formatCode>#,##0</c:formatCode>
                <c:ptCount val="6"/>
                <c:pt idx="0">
                  <c:v>7.8863899999999996</c:v>
                </c:pt>
                <c:pt idx="1">
                  <c:v>1695.57</c:v>
                </c:pt>
                <c:pt idx="2">
                  <c:v>7.8863899999999996</c:v>
                </c:pt>
                <c:pt idx="3">
                  <c:v>63.091099999999997</c:v>
                </c:pt>
                <c:pt idx="4">
                  <c:v>0</c:v>
                </c:pt>
                <c:pt idx="5">
                  <c:v>532.33199999999999</c:v>
                </c:pt>
              </c:numCache>
            </c:numRef>
          </c:val>
        </c:ser>
        <c:ser>
          <c:idx val="2"/>
          <c:order val="2"/>
          <c:tx>
            <c:strRef>
              <c:f>NOx_bar_chart_data!$B$7</c:f>
              <c:strCache>
                <c:ptCount val="1"/>
                <c:pt idx="0">
                  <c:v>Completions</c:v>
                </c:pt>
              </c:strCache>
            </c:strRef>
          </c:tx>
          <c:invertIfNegative val="0"/>
          <c:cat>
            <c:strRef>
              <c:f>NOx_bar_chart_data!$C$4:$H$4</c:f>
              <c:strCache>
                <c:ptCount val="6"/>
                <c:pt idx="0">
                  <c:v>Delta, CO</c:v>
                </c:pt>
                <c:pt idx="1">
                  <c:v>Garfield, CO</c:v>
                </c:pt>
                <c:pt idx="2">
                  <c:v>Gunnison, CO</c:v>
                </c:pt>
                <c:pt idx="3">
                  <c:v>Mesa, CO</c:v>
                </c:pt>
                <c:pt idx="4">
                  <c:v>Pitkin, CO</c:v>
                </c:pt>
                <c:pt idx="5">
                  <c:v>Rio Blanco, CO</c:v>
                </c:pt>
              </c:strCache>
            </c:strRef>
          </c:cat>
          <c:val>
            <c:numRef>
              <c:f>NOx_bar_chart_data!$C$7:$H$7</c:f>
              <c:numCache>
                <c:formatCode>#,##0</c:formatCode>
                <c:ptCount val="6"/>
                <c:pt idx="0">
                  <c:v>6.5077569999999998</c:v>
                </c:pt>
                <c:pt idx="1">
                  <c:v>1399.16236</c:v>
                </c:pt>
                <c:pt idx="2">
                  <c:v>6.5077569999999998</c:v>
                </c:pt>
                <c:pt idx="3">
                  <c:v>52.062075999999998</c:v>
                </c:pt>
                <c:pt idx="4">
                  <c:v>0</c:v>
                </c:pt>
                <c:pt idx="5">
                  <c:v>439.27330000000001</c:v>
                </c:pt>
              </c:numCache>
            </c:numRef>
          </c:val>
        </c:ser>
        <c:ser>
          <c:idx val="3"/>
          <c:order val="3"/>
          <c:tx>
            <c:strRef>
              <c:f>NOx_bar_chart_data!$B$8</c:f>
              <c:strCache>
                <c:ptCount val="1"/>
                <c:pt idx="0">
                  <c:v>Well-head Engines</c:v>
                </c:pt>
              </c:strCache>
            </c:strRef>
          </c:tx>
          <c:invertIfNegative val="0"/>
          <c:cat>
            <c:strRef>
              <c:f>NOx_bar_chart_data!$C$4:$H$4</c:f>
              <c:strCache>
                <c:ptCount val="6"/>
                <c:pt idx="0">
                  <c:v>Delta, CO</c:v>
                </c:pt>
                <c:pt idx="1">
                  <c:v>Garfield, CO</c:v>
                </c:pt>
                <c:pt idx="2">
                  <c:v>Gunnison, CO</c:v>
                </c:pt>
                <c:pt idx="3">
                  <c:v>Mesa, CO</c:v>
                </c:pt>
                <c:pt idx="4">
                  <c:v>Pitkin, CO</c:v>
                </c:pt>
                <c:pt idx="5">
                  <c:v>Rio Blanco, CO</c:v>
                </c:pt>
              </c:strCache>
            </c:strRef>
          </c:cat>
          <c:val>
            <c:numRef>
              <c:f>NOx_bar_chart_data!$C$8:$H$8</c:f>
              <c:numCache>
                <c:formatCode>#,##0</c:formatCode>
                <c:ptCount val="6"/>
                <c:pt idx="0">
                  <c:v>5.2522700000000002</c:v>
                </c:pt>
                <c:pt idx="1">
                  <c:v>1129.24</c:v>
                </c:pt>
                <c:pt idx="2">
                  <c:v>5.2522700000000002</c:v>
                </c:pt>
                <c:pt idx="3">
                  <c:v>42.018099999999997</c:v>
                </c:pt>
                <c:pt idx="4">
                  <c:v>0</c:v>
                </c:pt>
                <c:pt idx="5">
                  <c:v>354.52800000000002</c:v>
                </c:pt>
              </c:numCache>
            </c:numRef>
          </c:val>
        </c:ser>
        <c:ser>
          <c:idx val="4"/>
          <c:order val="4"/>
          <c:tx>
            <c:strRef>
              <c:f>NOx_bar_chart_data!$B$9</c:f>
              <c:strCache>
                <c:ptCount val="1"/>
                <c:pt idx="0">
                  <c:v>Point Source Heaters</c:v>
                </c:pt>
              </c:strCache>
            </c:strRef>
          </c:tx>
          <c:invertIfNegative val="0"/>
          <c:cat>
            <c:strRef>
              <c:f>NOx_bar_chart_data!$C$4:$H$4</c:f>
              <c:strCache>
                <c:ptCount val="6"/>
                <c:pt idx="0">
                  <c:v>Delta, CO</c:v>
                </c:pt>
                <c:pt idx="1">
                  <c:v>Garfield, CO</c:v>
                </c:pt>
                <c:pt idx="2">
                  <c:v>Gunnison, CO</c:v>
                </c:pt>
                <c:pt idx="3">
                  <c:v>Mesa, CO</c:v>
                </c:pt>
                <c:pt idx="4">
                  <c:v>Pitkin, CO</c:v>
                </c:pt>
                <c:pt idx="5">
                  <c:v>Rio Blanco, CO</c:v>
                </c:pt>
              </c:strCache>
            </c:strRef>
          </c:cat>
          <c:val>
            <c:numRef>
              <c:f>NOx_bar_chart_data!$C$9:$H$9</c:f>
              <c:numCache>
                <c:formatCode>#,##0</c:formatCode>
                <c:ptCount val="6"/>
                <c:pt idx="0">
                  <c:v>0</c:v>
                </c:pt>
                <c:pt idx="1">
                  <c:v>89.273443999999998</c:v>
                </c:pt>
                <c:pt idx="2">
                  <c:v>0</c:v>
                </c:pt>
                <c:pt idx="3">
                  <c:v>31.41</c:v>
                </c:pt>
                <c:pt idx="4">
                  <c:v>0</c:v>
                </c:pt>
                <c:pt idx="5">
                  <c:v>99.623633999999981</c:v>
                </c:pt>
              </c:numCache>
            </c:numRef>
          </c:val>
        </c:ser>
        <c:ser>
          <c:idx val="5"/>
          <c:order val="5"/>
          <c:tx>
            <c:strRef>
              <c:f>NOx_bar_chart_data!$B$10</c:f>
              <c:strCache>
                <c:ptCount val="1"/>
                <c:pt idx="0">
                  <c:v>Dehydrators</c:v>
                </c:pt>
              </c:strCache>
            </c:strRef>
          </c:tx>
          <c:invertIfNegative val="0"/>
          <c:cat>
            <c:strRef>
              <c:f>NOx_bar_chart_data!$C$4:$H$4</c:f>
              <c:strCache>
                <c:ptCount val="6"/>
                <c:pt idx="0">
                  <c:v>Delta, CO</c:v>
                </c:pt>
                <c:pt idx="1">
                  <c:v>Garfield, CO</c:v>
                </c:pt>
                <c:pt idx="2">
                  <c:v>Gunnison, CO</c:v>
                </c:pt>
                <c:pt idx="3">
                  <c:v>Mesa, CO</c:v>
                </c:pt>
                <c:pt idx="4">
                  <c:v>Pitkin, CO</c:v>
                </c:pt>
                <c:pt idx="5">
                  <c:v>Rio Blanco, CO</c:v>
                </c:pt>
              </c:strCache>
            </c:strRef>
          </c:cat>
          <c:val>
            <c:numRef>
              <c:f>NOx_bar_chart_data!$C$10:$H$10</c:f>
              <c:numCache>
                <c:formatCode>#,##0</c:formatCode>
                <c:ptCount val="6"/>
                <c:pt idx="0">
                  <c:v>0</c:v>
                </c:pt>
                <c:pt idx="1">
                  <c:v>31.205882000000003</c:v>
                </c:pt>
                <c:pt idx="2">
                  <c:v>0.32</c:v>
                </c:pt>
                <c:pt idx="3">
                  <c:v>3.1480899999999998</c:v>
                </c:pt>
                <c:pt idx="4">
                  <c:v>0</c:v>
                </c:pt>
                <c:pt idx="5">
                  <c:v>69.241237999999996</c:v>
                </c:pt>
              </c:numCache>
            </c:numRef>
          </c:val>
        </c:ser>
        <c:ser>
          <c:idx val="6"/>
          <c:order val="6"/>
          <c:tx>
            <c:strRef>
              <c:f>NOx_bar_chart_data!$B$11</c:f>
              <c:strCache>
                <c:ptCount val="1"/>
                <c:pt idx="0">
                  <c:v>Amine Units</c:v>
                </c:pt>
              </c:strCache>
            </c:strRef>
          </c:tx>
          <c:invertIfNegative val="0"/>
          <c:cat>
            <c:strRef>
              <c:f>NOx_bar_chart_data!$C$4:$H$4</c:f>
              <c:strCache>
                <c:ptCount val="6"/>
                <c:pt idx="0">
                  <c:v>Delta, CO</c:v>
                </c:pt>
                <c:pt idx="1">
                  <c:v>Garfield, CO</c:v>
                </c:pt>
                <c:pt idx="2">
                  <c:v>Gunnison, CO</c:v>
                </c:pt>
                <c:pt idx="3">
                  <c:v>Mesa, CO</c:v>
                </c:pt>
                <c:pt idx="4">
                  <c:v>Pitkin, CO</c:v>
                </c:pt>
                <c:pt idx="5">
                  <c:v>Rio Blanco, CO</c:v>
                </c:pt>
              </c:strCache>
            </c:strRef>
          </c:cat>
          <c:val>
            <c:numRef>
              <c:f>NOx_bar_chart_data!$C$11:$H$11</c:f>
              <c:numCache>
                <c:formatCode>#,##0</c:formatCode>
                <c:ptCount val="6"/>
                <c:pt idx="0">
                  <c:v>0</c:v>
                </c:pt>
                <c:pt idx="1">
                  <c:v>6.1300000000000008</c:v>
                </c:pt>
                <c:pt idx="2">
                  <c:v>0</c:v>
                </c:pt>
                <c:pt idx="3">
                  <c:v>15.657499999999999</c:v>
                </c:pt>
                <c:pt idx="4">
                  <c:v>0</c:v>
                </c:pt>
                <c:pt idx="5">
                  <c:v>73.637984999999986</c:v>
                </c:pt>
              </c:numCache>
            </c:numRef>
          </c:val>
        </c:ser>
        <c:ser>
          <c:idx val="7"/>
          <c:order val="7"/>
          <c:tx>
            <c:strRef>
              <c:f>NOx_bar_chart_data!$B$12</c:f>
              <c:strCache>
                <c:ptCount val="1"/>
                <c:pt idx="0">
                  <c:v>Other Not Classified</c:v>
                </c:pt>
              </c:strCache>
            </c:strRef>
          </c:tx>
          <c:invertIfNegative val="0"/>
          <c:cat>
            <c:strRef>
              <c:f>NOx_bar_chart_data!$C$4:$H$4</c:f>
              <c:strCache>
                <c:ptCount val="6"/>
                <c:pt idx="0">
                  <c:v>Delta, CO</c:v>
                </c:pt>
                <c:pt idx="1">
                  <c:v>Garfield, CO</c:v>
                </c:pt>
                <c:pt idx="2">
                  <c:v>Gunnison, CO</c:v>
                </c:pt>
                <c:pt idx="3">
                  <c:v>Mesa, CO</c:v>
                </c:pt>
                <c:pt idx="4">
                  <c:v>Pitkin, CO</c:v>
                </c:pt>
                <c:pt idx="5">
                  <c:v>Rio Blanco, CO</c:v>
                </c:pt>
              </c:strCache>
            </c:strRef>
          </c:cat>
          <c:val>
            <c:numRef>
              <c:f>NOx_bar_chart_data!$C$12:$H$12</c:f>
              <c:numCache>
                <c:formatCode>#,##0</c:formatCode>
                <c:ptCount val="6"/>
                <c:pt idx="0">
                  <c:v>0</c:v>
                </c:pt>
                <c:pt idx="1">
                  <c:v>17.012774999999998</c:v>
                </c:pt>
                <c:pt idx="2">
                  <c:v>0</c:v>
                </c:pt>
                <c:pt idx="3">
                  <c:v>0</c:v>
                </c:pt>
                <c:pt idx="4">
                  <c:v>0</c:v>
                </c:pt>
                <c:pt idx="5">
                  <c:v>19.010000000000002</c:v>
                </c:pt>
              </c:numCache>
            </c:numRef>
          </c:val>
        </c:ser>
        <c:ser>
          <c:idx val="8"/>
          <c:order val="8"/>
          <c:tx>
            <c:strRef>
              <c:f>NOx_bar_chart_data!$B$13</c:f>
              <c:strCache>
                <c:ptCount val="1"/>
                <c:pt idx="0">
                  <c:v>Point Source Fugitives</c:v>
                </c:pt>
              </c:strCache>
            </c:strRef>
          </c:tx>
          <c:invertIfNegative val="0"/>
          <c:cat>
            <c:strRef>
              <c:f>NOx_bar_chart_data!$C$4:$H$4</c:f>
              <c:strCache>
                <c:ptCount val="6"/>
                <c:pt idx="0">
                  <c:v>Delta, CO</c:v>
                </c:pt>
                <c:pt idx="1">
                  <c:v>Garfield, CO</c:v>
                </c:pt>
                <c:pt idx="2">
                  <c:v>Gunnison, CO</c:v>
                </c:pt>
                <c:pt idx="3">
                  <c:v>Mesa, CO</c:v>
                </c:pt>
                <c:pt idx="4">
                  <c:v>Pitkin, CO</c:v>
                </c:pt>
                <c:pt idx="5">
                  <c:v>Rio Blanco, CO</c:v>
                </c:pt>
              </c:strCache>
            </c:strRef>
          </c:cat>
          <c:val>
            <c:numRef>
              <c:f>NOx_bar_chart_data!$C$13:$H$13</c:f>
              <c:numCache>
                <c:formatCode>#,##0</c:formatCode>
                <c:ptCount val="6"/>
                <c:pt idx="0">
                  <c:v>0</c:v>
                </c:pt>
                <c:pt idx="1">
                  <c:v>0</c:v>
                </c:pt>
                <c:pt idx="2">
                  <c:v>0</c:v>
                </c:pt>
                <c:pt idx="3">
                  <c:v>0</c:v>
                </c:pt>
                <c:pt idx="4">
                  <c:v>0</c:v>
                </c:pt>
                <c:pt idx="5">
                  <c:v>2.6370140000000002</c:v>
                </c:pt>
              </c:numCache>
            </c:numRef>
          </c:val>
        </c:ser>
        <c:ser>
          <c:idx val="9"/>
          <c:order val="9"/>
          <c:tx>
            <c:strRef>
              <c:f>NOx_bar_chart_data!$B$14</c:f>
              <c:strCache>
                <c:ptCount val="1"/>
                <c:pt idx="0">
                  <c:v>Condensate Tanks</c:v>
                </c:pt>
              </c:strCache>
            </c:strRef>
          </c:tx>
          <c:invertIfNegative val="0"/>
          <c:cat>
            <c:strRef>
              <c:f>NOx_bar_chart_data!$C$4:$H$4</c:f>
              <c:strCache>
                <c:ptCount val="6"/>
                <c:pt idx="0">
                  <c:v>Delta, CO</c:v>
                </c:pt>
                <c:pt idx="1">
                  <c:v>Garfield, CO</c:v>
                </c:pt>
                <c:pt idx="2">
                  <c:v>Gunnison, CO</c:v>
                </c:pt>
                <c:pt idx="3">
                  <c:v>Mesa, CO</c:v>
                </c:pt>
                <c:pt idx="4">
                  <c:v>Pitkin, CO</c:v>
                </c:pt>
                <c:pt idx="5">
                  <c:v>Rio Blanco, CO</c:v>
                </c:pt>
              </c:strCache>
            </c:strRef>
          </c:cat>
          <c:val>
            <c:numRef>
              <c:f>NOx_bar_chart_data!$C$14:$H$14</c:f>
              <c:numCache>
                <c:formatCode>#,##0</c:formatCode>
                <c:ptCount val="6"/>
                <c:pt idx="0">
                  <c:v>0</c:v>
                </c:pt>
                <c:pt idx="1">
                  <c:v>0.77</c:v>
                </c:pt>
                <c:pt idx="2">
                  <c:v>0</c:v>
                </c:pt>
                <c:pt idx="3">
                  <c:v>0</c:v>
                </c:pt>
                <c:pt idx="4">
                  <c:v>0</c:v>
                </c:pt>
                <c:pt idx="5">
                  <c:v>0</c:v>
                </c:pt>
              </c:numCache>
            </c:numRef>
          </c:val>
        </c:ser>
        <c:ser>
          <c:idx val="10"/>
          <c:order val="10"/>
          <c:tx>
            <c:strRef>
              <c:f>NOx_bar_chart_data!$B$15</c:f>
              <c:strCache>
                <c:ptCount val="1"/>
                <c:pt idx="0">
                  <c:v>Other Categories</c:v>
                </c:pt>
              </c:strCache>
            </c:strRef>
          </c:tx>
          <c:invertIfNegative val="0"/>
          <c:cat>
            <c:strRef>
              <c:f>NOx_bar_chart_data!$C$4:$H$4</c:f>
              <c:strCache>
                <c:ptCount val="6"/>
                <c:pt idx="0">
                  <c:v>Delta, CO</c:v>
                </c:pt>
                <c:pt idx="1">
                  <c:v>Garfield, CO</c:v>
                </c:pt>
                <c:pt idx="2">
                  <c:v>Gunnison, CO</c:v>
                </c:pt>
                <c:pt idx="3">
                  <c:v>Mesa, CO</c:v>
                </c:pt>
                <c:pt idx="4">
                  <c:v>Pitkin, CO</c:v>
                </c:pt>
                <c:pt idx="5">
                  <c:v>Rio Blanco, CO</c:v>
                </c:pt>
              </c:strCache>
            </c:strRef>
          </c:cat>
          <c:val>
            <c:numRef>
              <c:f>NOx_bar_chart_data!$C$15:$H$15</c:f>
              <c:numCache>
                <c:formatCode>#,##0</c:formatCode>
                <c:ptCount val="6"/>
                <c:pt idx="0">
                  <c:v>3.1417591026</c:v>
                </c:pt>
                <c:pt idx="1">
                  <c:v>116.93160399999999</c:v>
                </c:pt>
                <c:pt idx="2">
                  <c:v>5.8888970899999997E-2</c:v>
                </c:pt>
                <c:pt idx="3">
                  <c:v>13.679144140000002</c:v>
                </c:pt>
                <c:pt idx="4">
                  <c:v>0</c:v>
                </c:pt>
                <c:pt idx="5">
                  <c:v>86.70881</c:v>
                </c:pt>
              </c:numCache>
            </c:numRef>
          </c:val>
        </c:ser>
        <c:dLbls>
          <c:showLegendKey val="0"/>
          <c:showVal val="0"/>
          <c:showCatName val="0"/>
          <c:showSerName val="0"/>
          <c:showPercent val="0"/>
          <c:showBubbleSize val="0"/>
        </c:dLbls>
        <c:gapWidth val="250"/>
        <c:overlap val="100"/>
        <c:axId val="702671872"/>
        <c:axId val="702711488"/>
      </c:barChart>
      <c:catAx>
        <c:axId val="702671872"/>
        <c:scaling>
          <c:orientation val="minMax"/>
        </c:scaling>
        <c:delete val="0"/>
        <c:axPos val="b"/>
        <c:title>
          <c:tx>
            <c:rich>
              <a:bodyPr/>
              <a:lstStyle/>
              <a:p>
                <a:pPr>
                  <a:defRPr sz="1600"/>
                </a:pPr>
                <a:r>
                  <a:rPr lang="en-US" sz="1600"/>
                  <a:t>County</a:t>
                </a:r>
              </a:p>
            </c:rich>
          </c:tx>
          <c:layout>
            <c:manualLayout>
              <c:xMode val="edge"/>
              <c:yMode val="edge"/>
              <c:x val="0.38956714761376249"/>
              <c:y val="0.92495921696574224"/>
            </c:manualLayout>
          </c:layout>
          <c:overlay val="0"/>
        </c:title>
        <c:numFmt formatCode="General" sourceLinked="1"/>
        <c:majorTickMark val="out"/>
        <c:minorTickMark val="none"/>
        <c:tickLblPos val="nextTo"/>
        <c:txPr>
          <a:bodyPr rot="-2700000" vert="horz"/>
          <a:lstStyle/>
          <a:p>
            <a:pPr>
              <a:defRPr sz="1400"/>
            </a:pPr>
            <a:endParaRPr lang="en-US"/>
          </a:p>
        </c:txPr>
        <c:crossAx val="702711488"/>
        <c:crosses val="autoZero"/>
        <c:auto val="1"/>
        <c:lblAlgn val="ctr"/>
        <c:lblOffset val="100"/>
        <c:tickLblSkip val="1"/>
        <c:tickMarkSkip val="1"/>
        <c:noMultiLvlLbl val="0"/>
      </c:catAx>
      <c:valAx>
        <c:axId val="702711488"/>
        <c:scaling>
          <c:orientation val="minMax"/>
        </c:scaling>
        <c:delete val="0"/>
        <c:axPos val="l"/>
        <c:majorGridlines/>
        <c:title>
          <c:tx>
            <c:rich>
              <a:bodyPr/>
              <a:lstStyle/>
              <a:p>
                <a:pPr>
                  <a:defRPr sz="1600"/>
                </a:pPr>
                <a:r>
                  <a:rPr lang="en-US" sz="1600"/>
                  <a:t>NOx Emissions (tons/year)</a:t>
                </a:r>
              </a:p>
            </c:rich>
          </c:tx>
          <c:layout>
            <c:manualLayout>
              <c:xMode val="edge"/>
              <c:yMode val="edge"/>
              <c:x val="1.5069660854922319E-2"/>
              <c:y val="0.30048352490629121"/>
            </c:manualLayout>
          </c:layout>
          <c:overlay val="0"/>
        </c:title>
        <c:numFmt formatCode="#,##0" sourceLinked="0"/>
        <c:majorTickMark val="out"/>
        <c:minorTickMark val="none"/>
        <c:tickLblPos val="nextTo"/>
        <c:txPr>
          <a:bodyPr rot="0" vert="horz"/>
          <a:lstStyle/>
          <a:p>
            <a:pPr>
              <a:defRPr/>
            </a:pPr>
            <a:endParaRPr lang="en-US"/>
          </a:p>
        </c:txPr>
        <c:crossAx val="702671872"/>
        <c:crosses val="autoZero"/>
        <c:crossBetween val="between"/>
      </c:valAx>
      <c:spPr>
        <a:noFill/>
        <a:ln>
          <a:solidFill>
            <a:schemeClr val="tx1"/>
          </a:solidFill>
        </a:ln>
      </c:spPr>
    </c:plotArea>
    <c:legend>
      <c:legendPos val="r"/>
      <c:layout>
        <c:manualLayout>
          <c:xMode val="edge"/>
          <c:yMode val="edge"/>
          <c:x val="0.74979648475880278"/>
          <c:y val="6.6176220512404613E-2"/>
          <c:w val="0.24537080101403455"/>
          <c:h val="0.89508636605151726"/>
        </c:manualLayout>
      </c:layout>
      <c:overlay val="0"/>
      <c:txPr>
        <a:bodyPr/>
        <a:lstStyle/>
        <a:p>
          <a:pPr>
            <a:defRPr sz="1400"/>
          </a:pPr>
          <a:endParaRPr lang="en-US"/>
        </a:p>
      </c:txPr>
    </c:legend>
    <c:plotVisOnly val="1"/>
    <c:dispBlanksAs val="gap"/>
    <c:showDLblsOverMax val="0"/>
  </c:char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VOC_bar_chart_data!$C$52</c:f>
          <c:strCache>
            <c:ptCount val="1"/>
            <c:pt idx="0">
              <c:v>Basin-wide VOC Percent Contribution by Source Type</c:v>
            </c:pt>
          </c:strCache>
        </c:strRef>
      </c:tx>
      <c:overlay val="0"/>
    </c:title>
    <c:autoTitleDeleted val="0"/>
    <c:plotArea>
      <c:layout/>
      <c:pieChart>
        <c:varyColors val="1"/>
        <c:ser>
          <c:idx val="0"/>
          <c:order val="0"/>
          <c:tx>
            <c:strRef>
              <c:f>all_src_inventory!$D$2436</c:f>
              <c:strCache>
                <c:ptCount val="1"/>
                <c:pt idx="0">
                  <c:v>VOC (tons/year)</c:v>
                </c:pt>
              </c:strCache>
            </c:strRef>
          </c:tx>
          <c:dLbls>
            <c:dLbl>
              <c:idx val="0"/>
              <c:layout>
                <c:manualLayout>
                  <c:x val="-0.14732770188798591"/>
                  <c:y val="0.17666011519724634"/>
                </c:manualLayout>
              </c:layout>
              <c:showLegendKey val="0"/>
              <c:showVal val="0"/>
              <c:showCatName val="1"/>
              <c:showSerName val="0"/>
              <c:showPercent val="1"/>
              <c:showBubbleSize val="0"/>
            </c:dLbl>
            <c:dLbl>
              <c:idx val="1"/>
              <c:layout>
                <c:manualLayout>
                  <c:x val="0.29896663366898374"/>
                  <c:y val="-0.26369077234379734"/>
                </c:manualLayout>
              </c:layout>
              <c:showLegendKey val="0"/>
              <c:showVal val="0"/>
              <c:showCatName val="1"/>
              <c:showSerName val="0"/>
              <c:showPercent val="1"/>
              <c:showBubbleSize val="0"/>
            </c:dLbl>
            <c:txPr>
              <a:bodyPr/>
              <a:lstStyle/>
              <a:p>
                <a:pPr>
                  <a:defRPr sz="1400"/>
                </a:pPr>
                <a:endParaRPr lang="en-US"/>
              </a:p>
            </c:txPr>
            <c:showLegendKey val="0"/>
            <c:showVal val="0"/>
            <c:showCatName val="1"/>
            <c:showSerName val="0"/>
            <c:showPercent val="1"/>
            <c:showBubbleSize val="0"/>
            <c:showLeaderLines val="1"/>
          </c:dLbls>
          <c:cat>
            <c:strRef>
              <c:f>all_src_inventory!$A$2437:$A$2438</c:f>
              <c:strCache>
                <c:ptCount val="2"/>
                <c:pt idx="0">
                  <c:v>Nonpoint Sources</c:v>
                </c:pt>
                <c:pt idx="1">
                  <c:v>Point Sources</c:v>
                </c:pt>
              </c:strCache>
            </c:strRef>
          </c:cat>
          <c:val>
            <c:numRef>
              <c:f>all_src_inventory!$D$2437:$D$2438</c:f>
              <c:numCache>
                <c:formatCode>_(* #,##0_);_(* \(#,##0\);_(* "-"??_);_(@_)</c:formatCode>
                <c:ptCount val="2"/>
                <c:pt idx="0">
                  <c:v>3114.4386904799999</c:v>
                </c:pt>
                <c:pt idx="1">
                  <c:v>11619.838262999974</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NOx_bar_chart_data!$C$49</c:f>
          <c:strCache>
            <c:ptCount val="1"/>
            <c:pt idx="0">
              <c:v>Basin-wide NOx Percent Contribution by Source Type</c:v>
            </c:pt>
          </c:strCache>
        </c:strRef>
      </c:tx>
      <c:overlay val="0"/>
    </c:title>
    <c:autoTitleDeleted val="0"/>
    <c:plotArea>
      <c:layout/>
      <c:pieChart>
        <c:varyColors val="1"/>
        <c:ser>
          <c:idx val="0"/>
          <c:order val="0"/>
          <c:tx>
            <c:strRef>
              <c:f>all_src_inventory!$C$2436</c:f>
              <c:strCache>
                <c:ptCount val="1"/>
                <c:pt idx="0">
                  <c:v>NOx (tons/year)</c:v>
                </c:pt>
              </c:strCache>
            </c:strRef>
          </c:tx>
          <c:dLbls>
            <c:dLbl>
              <c:idx val="0"/>
              <c:layout>
                <c:manualLayout>
                  <c:x val="-0.24037712341938422"/>
                  <c:y val="9.2483165263619188E-2"/>
                </c:manualLayout>
              </c:layout>
              <c:showLegendKey val="0"/>
              <c:showVal val="0"/>
              <c:showCatName val="1"/>
              <c:showSerName val="0"/>
              <c:showPercent val="1"/>
              <c:showBubbleSize val="0"/>
            </c:dLbl>
            <c:dLbl>
              <c:idx val="1"/>
              <c:layout>
                <c:manualLayout>
                  <c:x val="0.26861169268869256"/>
                  <c:y val="4.3750945536612851E-2"/>
                </c:manualLayout>
              </c:layout>
              <c:showLegendKey val="0"/>
              <c:showVal val="0"/>
              <c:showCatName val="1"/>
              <c:showSerName val="0"/>
              <c:showPercent val="1"/>
              <c:showBubbleSize val="0"/>
            </c:dLbl>
            <c:txPr>
              <a:bodyPr/>
              <a:lstStyle/>
              <a:p>
                <a:pPr>
                  <a:defRPr sz="1400"/>
                </a:pPr>
                <a:endParaRPr lang="en-US"/>
              </a:p>
            </c:txPr>
            <c:showLegendKey val="0"/>
            <c:showVal val="0"/>
            <c:showCatName val="1"/>
            <c:showSerName val="0"/>
            <c:showPercent val="1"/>
            <c:showBubbleSize val="0"/>
            <c:showLeaderLines val="1"/>
          </c:dLbls>
          <c:cat>
            <c:strRef>
              <c:f>all_src_inventory!$A$2437:$A$2438</c:f>
              <c:strCache>
                <c:ptCount val="2"/>
                <c:pt idx="0">
                  <c:v>Nonpoint Sources</c:v>
                </c:pt>
                <c:pt idx="1">
                  <c:v>Point Sources</c:v>
                </c:pt>
              </c:strCache>
            </c:strRef>
          </c:cat>
          <c:val>
            <c:numRef>
              <c:f>all_src_inventory!$C$2437:$C$2438</c:f>
              <c:numCache>
                <c:formatCode>_(* #,##0_);_(* \(#,##0\);_(* "-"??_);_(@_)</c:formatCode>
                <c:ptCount val="2"/>
                <c:pt idx="0">
                  <c:v>5824.0294442135</c:v>
                </c:pt>
                <c:pt idx="1">
                  <c:v>9571.421339999988</c:v>
                </c:pt>
              </c:numCache>
            </c:numRef>
          </c:val>
        </c:ser>
        <c:ser>
          <c:idx val="1"/>
          <c:order val="1"/>
          <c:dLbls>
            <c:showLegendKey val="0"/>
            <c:showVal val="0"/>
            <c:showCatName val="1"/>
            <c:showSerName val="0"/>
            <c:showPercent val="1"/>
            <c:showBubbleSize val="0"/>
            <c:showLeaderLines val="1"/>
          </c:dLbls>
          <c:cat>
            <c:strRef>
              <c:f>all_src_inventory!$A$2437:$A$2438</c:f>
              <c:strCache>
                <c:ptCount val="2"/>
                <c:pt idx="0">
                  <c:v>Nonpoint Sources</c:v>
                </c:pt>
                <c:pt idx="1">
                  <c:v>Point Sources</c:v>
                </c:pt>
              </c:strCache>
            </c:strRef>
          </c:cat>
          <c:val>
            <c:numRef>
              <c:f>NOx_cnty_tbl!$N$11</c:f>
              <c:numCache>
                <c:formatCode>0.0</c:formatCode>
                <c:ptCount val="1"/>
                <c:pt idx="0">
                  <c:v>15395.450784213515</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1.xml"/></Relationships>
</file>

<file path=xl/chartsheets/sheet1.xml><?xml version="1.0" encoding="utf-8"?>
<chartsheet xmlns="http://schemas.openxmlformats.org/spreadsheetml/2006/main" xmlns:r="http://schemas.openxmlformats.org/officeDocument/2006/relationships">
  <sheetPr codeName="Chart7"/>
  <sheetViews>
    <sheetView zoomScale="70"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70"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codeName="Chart10"/>
  <sheetViews>
    <sheetView zoomScale="7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codeName="Chart12"/>
  <sheetViews>
    <sheetView zoomScale="7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codeName="Chart13"/>
  <sheetViews>
    <sheetView zoomScale="70" workbookViewId="0"/>
  </sheetViews>
  <pageMargins left="0.7" right="0.7" top="0.75" bottom="0.75" header="0.3" footer="0.3"/>
  <drawing r:id="rId1"/>
</chartsheet>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3229535</xdr:colOff>
      <xdr:row>23</xdr:row>
      <xdr:rowOff>0</xdr:rowOff>
    </xdr:to>
    <xdr:sp macro="" textlink="">
      <xdr:nvSpPr>
        <xdr:cNvPr id="2" name="Text Box 2"/>
        <xdr:cNvSpPr txBox="1">
          <a:spLocks noChangeArrowheads="1"/>
        </xdr:cNvSpPr>
      </xdr:nvSpPr>
      <xdr:spPr bwMode="auto">
        <a:xfrm>
          <a:off x="0" y="156882"/>
          <a:ext cx="5067300" cy="345141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Project:</a:t>
          </a:r>
          <a:r>
            <a:rPr lang="en-US" sz="1000" b="0" i="0" u="none" strike="noStrike" baseline="0">
              <a:solidFill>
                <a:srgbClr val="000000"/>
              </a:solidFill>
              <a:latin typeface="Arial"/>
              <a:cs typeface="Arial"/>
            </a:rPr>
            <a:t>  WESTAR 2014 Oil and Gas Emissions Inventory</a:t>
          </a:r>
        </a:p>
        <a:p>
          <a:pPr algn="l" rtl="0">
            <a:defRPr sz="1000"/>
          </a:pPr>
          <a:r>
            <a:rPr lang="en-US" sz="1000" b="1" i="0" u="none" strike="noStrike" baseline="0">
              <a:solidFill>
                <a:srgbClr val="000000"/>
              </a:solidFill>
              <a:latin typeface="Arial"/>
              <a:cs typeface="Arial"/>
            </a:rPr>
            <a:t>Area: </a:t>
          </a:r>
          <a:r>
            <a:rPr lang="en-US" sz="1000" b="0" i="0" u="none" strike="noStrike" baseline="0">
              <a:solidFill>
                <a:srgbClr val="000000"/>
              </a:solidFill>
              <a:latin typeface="Arial"/>
              <a:cs typeface="Arial"/>
            </a:rPr>
            <a:t> Piceance Basin, Colorado</a:t>
          </a:r>
        </a:p>
        <a:p>
          <a:pPr algn="l" rtl="0">
            <a:defRPr sz="1000"/>
          </a:pPr>
          <a:r>
            <a:rPr lang="en-US" sz="1000" b="1" i="0" u="none" strike="noStrike" baseline="0">
              <a:solidFill>
                <a:srgbClr val="000000"/>
              </a:solidFill>
              <a:latin typeface="Arial"/>
              <a:cs typeface="Arial"/>
            </a:rPr>
            <a:t>Time Period:</a:t>
          </a:r>
          <a:r>
            <a:rPr lang="en-US" sz="1000" b="0" i="0" u="none" strike="noStrike" baseline="0">
              <a:solidFill>
                <a:srgbClr val="000000"/>
              </a:solidFill>
              <a:latin typeface="Arial"/>
              <a:cs typeface="Arial"/>
            </a:rPr>
            <a:t>  2014 annual</a:t>
          </a:r>
        </a:p>
        <a:p>
          <a:pPr algn="l" rtl="0">
            <a:defRPr sz="1000"/>
          </a:pPr>
          <a:r>
            <a:rPr lang="en-US" sz="1000" b="1" i="0" u="none" strike="noStrike" baseline="0">
              <a:solidFill>
                <a:srgbClr val="000000"/>
              </a:solidFill>
              <a:latin typeface="Arial"/>
              <a:cs typeface="Arial"/>
            </a:rPr>
            <a:t>Pollutants:</a:t>
          </a:r>
          <a:r>
            <a:rPr lang="en-US" sz="1000" b="0" i="0" u="none" strike="noStrike" baseline="0">
              <a:solidFill>
                <a:srgbClr val="000000"/>
              </a:solidFill>
              <a:latin typeface="Arial"/>
              <a:cs typeface="Arial"/>
            </a:rPr>
            <a:t>  NOx, VOC, CO, SO2, PM10</a:t>
          </a:r>
        </a:p>
        <a:p>
          <a:pPr algn="l" rtl="0">
            <a:defRPr sz="1000"/>
          </a:pPr>
          <a:endParaRPr lang="en-US" sz="1000" b="0" i="0" u="none" strike="noStrike" baseline="0">
            <a:solidFill>
              <a:srgbClr val="000000"/>
            </a:solidFill>
            <a:latin typeface="Arial"/>
            <a:cs typeface="Arial"/>
          </a:endParaRPr>
        </a:p>
        <a:p>
          <a:pPr rtl="0" eaLnBrk="1" fontAlgn="auto" latinLnBrk="0" hangingPunct="1"/>
          <a:r>
            <a:rPr lang="en-US" sz="1000" b="0" i="0" baseline="0">
              <a:effectLst/>
              <a:latin typeface="Arial" panose="020B0604020202020204" pitchFamily="34" charset="0"/>
              <a:ea typeface="+mn-ea"/>
              <a:cs typeface="Arial" panose="020B0604020202020204" pitchFamily="34" charset="0"/>
            </a:rPr>
            <a:t>This spreadsheet contains the oil and gas sources emission inventory for the area and temporal period as listed above.  For 2014, Colorado nonpoint source emissions were obtained from the Colorado Department of  Public Health and Environment (CDPHE)  submittals to the 2014 National Emission Inventory (NEI) Final v1. Point source emissions were  form CDPHE point source data files. </a:t>
          </a:r>
          <a:endParaRPr lang="en-US" sz="1000">
            <a:effectLst/>
            <a:latin typeface="Arial" panose="020B0604020202020204" pitchFamily="34" charset="0"/>
            <a:cs typeface="Arial" panose="020B0604020202020204" pitchFamily="34" charset="0"/>
          </a:endParaRPr>
        </a:p>
        <a:p>
          <a:pPr algn="l" rtl="0">
            <a:defRPr sz="1000"/>
          </a:pPr>
          <a:endParaRPr lang="en-US" sz="1000" b="0" i="0" u="none" strike="noStrike" baseline="0">
            <a:solidFill>
              <a:srgbClr val="000000"/>
            </a:solidFill>
            <a:latin typeface="Arial"/>
            <a:cs typeface="Arial"/>
          </a:endParaRPr>
        </a:p>
        <a:p>
          <a:pPr algn="l" rtl="0">
            <a:defRPr sz="1000"/>
          </a:pPr>
          <a:r>
            <a:rPr lang="en-US" sz="1000" b="1" i="0" u="sng" strike="noStrike" baseline="0">
              <a:solidFill>
                <a:srgbClr val="000000"/>
              </a:solidFill>
              <a:latin typeface="Arial"/>
              <a:cs typeface="Arial"/>
            </a:rPr>
            <a:t>Spreadsheet Organization</a:t>
          </a:r>
        </a:p>
        <a:p>
          <a:pPr algn="l" rtl="0">
            <a:defRPr sz="1000"/>
          </a:pPr>
          <a:endParaRPr lang="en-US" sz="1000" b="1" i="0" u="sng"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Geographical Description of the Basin: </a:t>
          </a:r>
          <a:r>
            <a:rPr lang="en-US" sz="1000" b="0" i="0" u="none" strike="noStrike" baseline="0">
              <a:solidFill>
                <a:srgbClr val="000000"/>
              </a:solidFill>
              <a:latin typeface="Arial"/>
              <a:cs typeface="Arial"/>
            </a:rPr>
            <a:t> Basin_Boundary</a:t>
          </a:r>
        </a:p>
        <a:p>
          <a:pPr algn="l" rtl="0">
            <a:defRPr sz="1000"/>
          </a:pPr>
          <a:r>
            <a:rPr lang="en-US" sz="1000" b="1" i="0" u="none" strike="noStrike" baseline="0">
              <a:solidFill>
                <a:srgbClr val="000000"/>
              </a:solidFill>
              <a:latin typeface="Arial"/>
              <a:cs typeface="Arial"/>
            </a:rPr>
            <a:t>Table Summaries: </a:t>
          </a:r>
          <a:r>
            <a:rPr lang="en-US" sz="1000" b="0" i="0" u="none" strike="noStrike" baseline="0">
              <a:solidFill>
                <a:srgbClr val="000000"/>
              </a:solidFill>
              <a:latin typeface="Arial"/>
              <a:cs typeface="Arial"/>
            </a:rPr>
            <a:t> by_cnty_allpol, by_src_allpol, VOC_cnty_tbl, NOx_cnty_tbl, VOC_bar_chart_data, NOx_bar_chart_data</a:t>
          </a:r>
        </a:p>
        <a:p>
          <a:pPr algn="l" rtl="0">
            <a:defRPr sz="1000"/>
          </a:pPr>
          <a:r>
            <a:rPr lang="en-US" sz="1000" b="1" i="0" u="none" strike="noStrike" baseline="0">
              <a:solidFill>
                <a:srgbClr val="000000"/>
              </a:solidFill>
              <a:latin typeface="Arial"/>
              <a:cs typeface="Arial"/>
            </a:rPr>
            <a:t>Charts:</a:t>
          </a:r>
          <a:r>
            <a:rPr lang="en-US" sz="1000" b="0" i="0" u="none" strike="noStrike" baseline="0">
              <a:solidFill>
                <a:srgbClr val="000000"/>
              </a:solidFill>
              <a:latin typeface="Arial"/>
              <a:cs typeface="Arial"/>
            </a:rPr>
            <a:t>  VOC-basin-pie, NOx-basin-pie, VOC-bar-cnty, NOx-bar-cnty, VOC_by_source, NOx_by_source</a:t>
          </a:r>
        </a:p>
        <a:p>
          <a:pPr algn="l" rtl="0">
            <a:defRPr sz="1000"/>
          </a:pPr>
          <a:r>
            <a:rPr lang="en-US" sz="1000" b="1" i="0" u="none" strike="noStrike" baseline="0">
              <a:solidFill>
                <a:srgbClr val="000000"/>
              </a:solidFill>
              <a:latin typeface="Arial"/>
              <a:cs typeface="Arial"/>
            </a:rPr>
            <a:t>By SCC and County Emissions: </a:t>
          </a:r>
          <a:r>
            <a:rPr lang="en-US" sz="1000" b="0" i="0" u="none" strike="noStrike" baseline="0">
              <a:solidFill>
                <a:srgbClr val="000000"/>
              </a:solidFill>
              <a:latin typeface="Arial"/>
              <a:cs typeface="Arial"/>
            </a:rPr>
            <a:t> all_src_inventory</a:t>
          </a:r>
        </a:p>
        <a:p>
          <a:pPr algn="l" rtl="0">
            <a:defRPr sz="1000"/>
          </a:pPr>
          <a:r>
            <a:rPr lang="en-US" sz="1000" b="1" i="0" u="none" strike="noStrike" baseline="0">
              <a:solidFill>
                <a:srgbClr val="000000"/>
              </a:solidFill>
              <a:latin typeface="Arial"/>
              <a:cs typeface="Arial"/>
            </a:rPr>
            <a:t>Detailed By Category Emissions:  </a:t>
          </a:r>
          <a:r>
            <a:rPr lang="en-US" sz="1000" b="0" i="0" u="none" strike="noStrike" baseline="0">
              <a:solidFill>
                <a:srgbClr val="000000"/>
              </a:solidFill>
              <a:latin typeface="Arial"/>
              <a:cs typeface="Arial"/>
            </a:rPr>
            <a:t>Point_src_summary, Area_src_summary</a:t>
          </a:r>
        </a:p>
        <a:p>
          <a:pPr algn="l" rtl="0">
            <a:defRPr sz="1000"/>
          </a:pPr>
          <a:r>
            <a:rPr lang="en-US" sz="1000" b="1" i="0" u="none" strike="noStrike" baseline="0">
              <a:solidFill>
                <a:srgbClr val="000000"/>
              </a:solidFill>
              <a:latin typeface="Arial"/>
              <a:cs typeface="Arial"/>
            </a:rPr>
            <a:t>Cross-reference Tables:  </a:t>
          </a:r>
          <a:r>
            <a:rPr lang="en-US" sz="1000" b="0" i="0" u="none" strike="noStrike" baseline="0">
              <a:solidFill>
                <a:srgbClr val="000000"/>
              </a:solidFill>
              <a:latin typeface="Arial"/>
              <a:cs typeface="Arial"/>
            </a:rPr>
            <a:t>fips_xref</a:t>
          </a:r>
          <a:endParaRPr lang="en-US"/>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0.73055</cdr:x>
      <cdr:y>0.81818</cdr:y>
    </cdr:from>
    <cdr:to>
      <cdr:x>0.96061</cdr:x>
      <cdr:y>0.9666</cdr:y>
    </cdr:to>
    <cdr:sp macro="" textlink="VOC_bar_chart_data!$C$50">
      <cdr:nvSpPr>
        <cdr:cNvPr id="2" name="TextBox 1"/>
        <cdr:cNvSpPr txBox="1"/>
      </cdr:nvSpPr>
      <cdr:spPr>
        <a:xfrm xmlns:a="http://schemas.openxmlformats.org/drawingml/2006/main">
          <a:off x="6325899" y="5143500"/>
          <a:ext cx="1992110" cy="933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E77C261-C41E-4BB3-B3F1-3088DD4D2232}" type="TxLink">
            <a:rPr lang="en-US" sz="1300" b="1" i="0" u="none" strike="noStrike">
              <a:solidFill>
                <a:sysClr val="windowText" lastClr="000000"/>
              </a:solidFill>
              <a:latin typeface="+mn-lt"/>
              <a:cs typeface="Arial"/>
            </a:rPr>
            <a:pPr/>
            <a:t>Basin-wide VOC Emissions (tons/year): 14,734</a:t>
          </a:fld>
          <a:endParaRPr lang="en-US" sz="1300" b="1">
            <a:solidFill>
              <a:sysClr val="windowText" lastClr="000000"/>
            </a:solidFill>
            <a:latin typeface="+mn-lt"/>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0.73055</cdr:x>
      <cdr:y>0.81267</cdr:y>
    </cdr:from>
    <cdr:to>
      <cdr:x>0.96061</cdr:x>
      <cdr:y>0.9666</cdr:y>
    </cdr:to>
    <cdr:sp macro="" textlink="NOx_bar_chart_data!$C$47">
      <cdr:nvSpPr>
        <cdr:cNvPr id="2" name="TextBox 1"/>
        <cdr:cNvSpPr txBox="1"/>
      </cdr:nvSpPr>
      <cdr:spPr>
        <a:xfrm xmlns:a="http://schemas.openxmlformats.org/drawingml/2006/main">
          <a:off x="6325899" y="5108864"/>
          <a:ext cx="1992110" cy="9676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4B92D53E-DB3B-478B-A3DC-C6403BB4AE2F}" type="TxLink">
            <a:rPr lang="en-US" sz="1300" b="1" i="0" u="none" strike="noStrike">
              <a:solidFill>
                <a:sysClr val="windowText" lastClr="000000"/>
              </a:solidFill>
              <a:latin typeface="+mn-lt"/>
              <a:cs typeface="Arial"/>
            </a:rPr>
            <a:pPr/>
            <a:t>Basin-wide NOx Emissions (tons/year): 15,395</a:t>
          </a:fld>
          <a:endParaRPr lang="en-US" sz="1300" b="1">
            <a:solidFill>
              <a:sysClr val="windowText" lastClr="000000"/>
            </a:solidFill>
            <a:latin typeface="+mn-lt"/>
          </a:endParaRP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231321</xdr:colOff>
      <xdr:row>3</xdr:row>
      <xdr:rowOff>95250</xdr:rowOff>
    </xdr:from>
    <xdr:to>
      <xdr:col>9</xdr:col>
      <xdr:colOff>315685</xdr:colOff>
      <xdr:row>65</xdr:row>
      <xdr:rowOff>29936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321" y="585107"/>
          <a:ext cx="7772400"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0.76988</cdr:x>
      <cdr:y>0.68184</cdr:y>
    </cdr:from>
    <cdr:to>
      <cdr:x>0.98232</cdr:x>
      <cdr:y>0.81735</cdr:y>
    </cdr:to>
    <cdr:sp macro="" textlink="VOC_bar_chart_data!$C$50">
      <cdr:nvSpPr>
        <cdr:cNvPr id="2" name="TextBox 1"/>
        <cdr:cNvSpPr txBox="1"/>
      </cdr:nvSpPr>
      <cdr:spPr>
        <a:xfrm xmlns:a="http://schemas.openxmlformats.org/drawingml/2006/main">
          <a:off x="6589325" y="3970925"/>
          <a:ext cx="1818252" cy="7891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19CE732E-455B-42A1-BBC0-5845806092F3}" type="TxLink">
            <a:rPr lang="en-US" sz="1300" b="1" i="0" u="none" strike="noStrike">
              <a:solidFill>
                <a:srgbClr val="000000"/>
              </a:solidFill>
              <a:latin typeface="+mn-lt"/>
              <a:cs typeface="Arial"/>
            </a:rPr>
            <a:pPr/>
            <a:t>Basin-wide VOC Emissions (tons/year): 14,734</a:t>
          </a:fld>
          <a:endParaRPr lang="en-US" sz="1300" b="1">
            <a:latin typeface="+mn-lt"/>
          </a:endParaRPr>
        </a:p>
      </cdr:txBody>
    </cdr:sp>
  </cdr:relSizeAnchor>
  <cdr:relSizeAnchor xmlns:cdr="http://schemas.openxmlformats.org/drawingml/2006/chartDrawing">
    <cdr:from>
      <cdr:x>0.77551</cdr:x>
      <cdr:y>0.80378</cdr:y>
    </cdr:from>
    <cdr:to>
      <cdr:x>0.93631</cdr:x>
      <cdr:y>0.99533</cdr:y>
    </cdr:to>
    <cdr:sp macro="" textlink="">
      <cdr:nvSpPr>
        <cdr:cNvPr id="3" name="TextBox 1"/>
        <cdr:cNvSpPr txBox="1"/>
      </cdr:nvSpPr>
      <cdr:spPr>
        <a:xfrm xmlns:a="http://schemas.openxmlformats.org/drawingml/2006/main">
          <a:off x="6637507" y="4681099"/>
          <a:ext cx="1376270" cy="11155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300" b="1"/>
            <a:t>Source</a:t>
          </a:r>
          <a:r>
            <a:rPr lang="en-US" sz="1300" b="1" baseline="0"/>
            <a:t> categories with contributions &lt;1% are not labeled</a:t>
          </a:r>
          <a:endParaRPr lang="en-US" sz="1300" b="1"/>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0.77535</cdr:x>
      <cdr:y>0.72815</cdr:y>
    </cdr:from>
    <cdr:to>
      <cdr:x>0.99633</cdr:x>
      <cdr:y>0.86893</cdr:y>
    </cdr:to>
    <cdr:sp macro="" textlink="NOx_bar_chart_data!$C$47">
      <cdr:nvSpPr>
        <cdr:cNvPr id="2" name="TextBox 1"/>
        <cdr:cNvSpPr txBox="1"/>
      </cdr:nvSpPr>
      <cdr:spPr>
        <a:xfrm xmlns:a="http://schemas.openxmlformats.org/drawingml/2006/main">
          <a:off x="8988815" y="6123186"/>
          <a:ext cx="2561884" cy="11838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B13B17B7-B991-4179-A029-A50EAEEF1DF4}" type="TxLink">
            <a:rPr lang="en-US" sz="1300" b="1" i="0" u="none" strike="noStrike">
              <a:solidFill>
                <a:srgbClr val="000000"/>
              </a:solidFill>
              <a:latin typeface="+mn-lt"/>
              <a:cs typeface="Arial"/>
            </a:rPr>
            <a:pPr/>
            <a:t>Basin-wide NOx Emissions (tons/year): 15,395</a:t>
          </a:fld>
          <a:endParaRPr lang="en-US" sz="1300" b="1">
            <a:latin typeface="+mn-lt"/>
          </a:endParaRPr>
        </a:p>
      </cdr:txBody>
    </cdr:sp>
  </cdr:relSizeAnchor>
  <cdr:relSizeAnchor xmlns:cdr="http://schemas.openxmlformats.org/drawingml/2006/chartDrawing">
    <cdr:from>
      <cdr:x>0.82512</cdr:x>
      <cdr:y>0.71197</cdr:y>
    </cdr:from>
    <cdr:to>
      <cdr:x>1</cdr:x>
      <cdr:y>0.8123</cdr:y>
    </cdr:to>
    <cdr:sp macro="" textlink="">
      <cdr:nvSpPr>
        <cdr:cNvPr id="3" name="TextBox 2"/>
        <cdr:cNvSpPr txBox="1"/>
      </cdr:nvSpPr>
      <cdr:spPr>
        <a:xfrm xmlns:a="http://schemas.openxmlformats.org/drawingml/2006/main">
          <a:off x="9579429" y="5987143"/>
          <a:ext cx="2027464" cy="843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0.78378</cdr:x>
      <cdr:y>0.83178</cdr:y>
    </cdr:from>
    <cdr:to>
      <cdr:x>0.96884</cdr:x>
      <cdr:y>0.96963</cdr:y>
    </cdr:to>
    <cdr:sp macro="" textlink="">
      <cdr:nvSpPr>
        <cdr:cNvPr id="4" name="TextBox 3"/>
        <cdr:cNvSpPr txBox="1"/>
      </cdr:nvSpPr>
      <cdr:spPr>
        <a:xfrm xmlns:a="http://schemas.openxmlformats.org/drawingml/2006/main">
          <a:off x="6708320" y="4844143"/>
          <a:ext cx="1583845" cy="8028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300" b="1"/>
            <a:t>Source</a:t>
          </a:r>
          <a:r>
            <a:rPr lang="en-US" sz="1300" b="1" baseline="0"/>
            <a:t> categories with contributions &lt;1% are not labeled</a:t>
          </a:r>
          <a:endParaRPr lang="en-US" sz="1300" b="1"/>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mon_data_file_12.12.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d_SCCs_xref"/>
      <sheetName val="SCCs_Pt_xref"/>
      <sheetName val="SCCs_NonPt_xref"/>
      <sheetName val="Source_Classification_Code"/>
      <sheetName val="SCCDownload-2017-0105-161907"/>
      <sheetName val="Sheet1"/>
      <sheetName val="Tribal_surrogates"/>
    </sheetNames>
    <sheetDataSet>
      <sheetData sheetId="0">
        <row r="3">
          <cell r="A3" t="str">
            <v>All10100602</v>
          </cell>
        </row>
      </sheetData>
      <sheetData sheetId="1">
        <row r="4">
          <cell r="B4">
            <v>10100602</v>
          </cell>
        </row>
      </sheetData>
      <sheetData sheetId="2">
        <row r="2">
          <cell r="B2">
            <v>2310000330</v>
          </cell>
        </row>
      </sheetData>
      <sheetData sheetId="3">
        <row r="2">
          <cell r="A2" t="str">
            <v>Source Classification Code</v>
          </cell>
          <cell r="B2" t="str">
            <v>Data Category</v>
          </cell>
          <cell r="C2" t="str">
            <v>Short Name</v>
          </cell>
          <cell r="D2" t="str">
            <v>EI Sector</v>
          </cell>
          <cell r="E2" t="str">
            <v>Option Group</v>
          </cell>
          <cell r="F2" t="str">
            <v>Option Set</v>
          </cell>
          <cell r="G2" t="str">
            <v>SCC Level One</v>
          </cell>
          <cell r="H2" t="str">
            <v>SCC Level Two</v>
          </cell>
          <cell r="I2" t="str">
            <v>SCC Level Three</v>
          </cell>
          <cell r="J2" t="str">
            <v>SCC Level Four</v>
          </cell>
          <cell r="K2" t="str">
            <v>Map To</v>
          </cell>
          <cell r="L2" t="str">
            <v>Last Inventory Year</v>
          </cell>
          <cell r="M2" t="str">
            <v>Created_Date</v>
          </cell>
          <cell r="N2" t="str">
            <v>Revised_Date</v>
          </cell>
          <cell r="O2" t="str">
            <v>Usage Notes</v>
          </cell>
        </row>
        <row r="3">
          <cell r="A3" t="str">
            <v>10100101</v>
          </cell>
          <cell r="B3" t="str">
            <v>Point</v>
          </cell>
          <cell r="C3" t="str">
            <v>Ext Comb /Electric Gen /Anthracite Coal /Pulverized Coal</v>
          </cell>
          <cell r="D3" t="str">
            <v>Fuel Comb - Electric Generation - Coal</v>
          </cell>
          <cell r="G3" t="str">
            <v>External Combustion Boilers</v>
          </cell>
          <cell r="H3" t="str">
            <v>Electric Generation</v>
          </cell>
          <cell r="I3" t="str">
            <v>Anthracite Coal, Pulverized</v>
          </cell>
          <cell r="J3" t="str">
            <v>Boiler</v>
          </cell>
          <cell r="N3">
            <v>41332</v>
          </cell>
        </row>
        <row r="4">
          <cell r="A4" t="str">
            <v>10100102</v>
          </cell>
          <cell r="B4" t="str">
            <v>Point</v>
          </cell>
          <cell r="C4" t="str">
            <v>Ext Comb /Electric Gen /Anthracite Coal /Traveling Grate (Overfeed) Stoker</v>
          </cell>
          <cell r="D4" t="str">
            <v>Fuel Comb - Electric Generation - Coal</v>
          </cell>
          <cell r="G4" t="str">
            <v>External Combustion Boilers</v>
          </cell>
          <cell r="H4" t="str">
            <v>Electric Generation</v>
          </cell>
          <cell r="I4" t="str">
            <v>Anthracite Coal</v>
          </cell>
          <cell r="J4" t="str">
            <v>Boiler, Traveling Grate (Overfeed) Stoker</v>
          </cell>
          <cell r="N4">
            <v>41332</v>
          </cell>
        </row>
        <row r="5">
          <cell r="A5" t="str">
            <v>10100201</v>
          </cell>
          <cell r="B5" t="str">
            <v>Point</v>
          </cell>
          <cell r="C5" t="str">
            <v>Ext Comb /Electric Gen /Bituminous Coal /Pulverized Coal: Wet Bottom</v>
          </cell>
          <cell r="D5" t="str">
            <v>Fuel Comb - Electric Generation - Coal</v>
          </cell>
          <cell r="G5" t="str">
            <v>External Combustion Boilers</v>
          </cell>
          <cell r="H5" t="str">
            <v>Electric Generation</v>
          </cell>
          <cell r="I5" t="str">
            <v>Bituminous Coal, Pulverized</v>
          </cell>
          <cell r="J5" t="str">
            <v>Traveling Grate (Overfeed) Stoker</v>
          </cell>
          <cell r="N5">
            <v>41332</v>
          </cell>
        </row>
        <row r="6">
          <cell r="A6" t="str">
            <v>10100202</v>
          </cell>
          <cell r="B6" t="str">
            <v>Point</v>
          </cell>
          <cell r="C6" t="str">
            <v>Ext Comb /Electric Gen /Bituminous Coal /Pulverized Coal: Dry Bottom</v>
          </cell>
          <cell r="D6" t="str">
            <v>Fuel Comb - Electric Generation - Coal</v>
          </cell>
          <cell r="G6" t="str">
            <v>External Combustion Boilers</v>
          </cell>
          <cell r="H6" t="str">
            <v>Electric Generation</v>
          </cell>
          <cell r="I6" t="str">
            <v>Bituminous Coal, Pulverized</v>
          </cell>
          <cell r="J6" t="str">
            <v>Spreader Stoker</v>
          </cell>
          <cell r="N6">
            <v>41332</v>
          </cell>
        </row>
        <row r="7">
          <cell r="A7" t="str">
            <v>10100203</v>
          </cell>
          <cell r="B7" t="str">
            <v>Point</v>
          </cell>
          <cell r="C7" t="str">
            <v>Ext Comb /Electric Gen /Bituminous Coal /Cyclone Furnace</v>
          </cell>
          <cell r="D7" t="str">
            <v>Fuel Comb - Electric Generation - Coal</v>
          </cell>
          <cell r="G7" t="str">
            <v>External Combustion Boilers</v>
          </cell>
          <cell r="H7" t="str">
            <v>Electric Generation</v>
          </cell>
          <cell r="I7" t="str">
            <v>Bituminous Coal</v>
          </cell>
          <cell r="J7" t="str">
            <v>Atmospheric Fluidized Bed ** (See 101003-17 &amp; -18)</v>
          </cell>
          <cell r="N7">
            <v>41332</v>
          </cell>
        </row>
        <row r="8">
          <cell r="A8" t="str">
            <v>10100204</v>
          </cell>
          <cell r="B8" t="str">
            <v>Point</v>
          </cell>
          <cell r="C8" t="str">
            <v>Ext Comb /Electric Gen /Bituminous Coal /Spreader Stoker</v>
          </cell>
          <cell r="D8" t="str">
            <v>Fuel Comb - Electric Generation - Coal</v>
          </cell>
          <cell r="G8" t="str">
            <v>External Combustion Boilers</v>
          </cell>
          <cell r="H8" t="str">
            <v>Electric Generation</v>
          </cell>
          <cell r="I8" t="str">
            <v>Bituminous Coal</v>
          </cell>
          <cell r="J8" t="str">
            <v>Atmospheric Fluidized Bed Combustion - Bubbling Bed</v>
          </cell>
          <cell r="N8">
            <v>41332</v>
          </cell>
        </row>
        <row r="9">
          <cell r="A9" t="str">
            <v>10100205</v>
          </cell>
          <cell r="B9" t="str">
            <v>Point</v>
          </cell>
          <cell r="C9" t="str">
            <v>Ext Comb /Electric Gen /Bituminous Coal /Traveling Grate (Overfeed) Stoker</v>
          </cell>
          <cell r="D9" t="str">
            <v>Fuel Comb - Electric Generation - Coal</v>
          </cell>
          <cell r="G9" t="str">
            <v>External Combustion Boilers</v>
          </cell>
          <cell r="H9" t="str">
            <v>Electric Generation</v>
          </cell>
          <cell r="I9" t="str">
            <v>Bituminous Coal</v>
          </cell>
          <cell r="J9" t="str">
            <v>Atmospheric Fluidized Bed Combustion - Circulating Bed</v>
          </cell>
          <cell r="N9">
            <v>41332</v>
          </cell>
        </row>
        <row r="10">
          <cell r="A10" t="str">
            <v>10100211</v>
          </cell>
          <cell r="B10" t="str">
            <v>Point</v>
          </cell>
          <cell r="C10" t="str">
            <v>Ext Comb /Electric Gen /Bituminous Coal /Wet Bottom (Tangential)</v>
          </cell>
          <cell r="D10" t="str">
            <v>Fuel Comb - Electric Generation - Coal</v>
          </cell>
          <cell r="G10" t="str">
            <v>External Combustion Boilers</v>
          </cell>
          <cell r="H10" t="str">
            <v>Electric Generation</v>
          </cell>
          <cell r="I10" t="str">
            <v>Bituminous Coal</v>
          </cell>
          <cell r="J10" t="str">
            <v>Wet Bottom Boiler</v>
          </cell>
          <cell r="N10">
            <v>41332</v>
          </cell>
        </row>
        <row r="11">
          <cell r="A11" t="str">
            <v>10100212</v>
          </cell>
          <cell r="B11" t="str">
            <v>Point</v>
          </cell>
          <cell r="C11" t="str">
            <v>Ext Comb /Electric Gen /Bituminous Coal /Pulverized Coal: Dry Bottom (Tangential)</v>
          </cell>
          <cell r="D11" t="str">
            <v>Fuel Comb - Electric Generation - Coal</v>
          </cell>
          <cell r="G11" t="str">
            <v>External Combustion Boilers</v>
          </cell>
          <cell r="H11" t="str">
            <v>Electric Generation</v>
          </cell>
          <cell r="I11" t="str">
            <v>Bituminous Coal, Pulverized</v>
          </cell>
          <cell r="J11" t="str">
            <v>Boiler, Dry Bottom Tangential-fired</v>
          </cell>
          <cell r="N11">
            <v>41332</v>
          </cell>
        </row>
        <row r="12">
          <cell r="A12" t="str">
            <v>10100215</v>
          </cell>
          <cell r="B12" t="str">
            <v>Point</v>
          </cell>
          <cell r="C12" t="str">
            <v>Ext Comb /Electric Gen /Bituminous Coal /Cell Burner</v>
          </cell>
          <cell r="D12" t="str">
            <v>Fuel Comb - Electric Generation - Coal</v>
          </cell>
          <cell r="G12" t="str">
            <v>External Combustion Boilers</v>
          </cell>
          <cell r="H12" t="str">
            <v>Electric Generation</v>
          </cell>
          <cell r="I12" t="str">
            <v>Bituminous Coal</v>
          </cell>
          <cell r="J12" t="str">
            <v>Cell Burner</v>
          </cell>
          <cell r="N12">
            <v>40996</v>
          </cell>
        </row>
        <row r="13">
          <cell r="A13" t="str">
            <v>10100217</v>
          </cell>
          <cell r="B13" t="str">
            <v>Point</v>
          </cell>
          <cell r="C13" t="str">
            <v>Ext Comb /Electric Gen /Bituminous Coal /Atmospheric Fluidized Bed Combustion: Bubbling Bed</v>
          </cell>
          <cell r="D13" t="str">
            <v>Fuel Comb - Electric Generation - Coal</v>
          </cell>
          <cell r="G13" t="str">
            <v>External Combustion Boilers</v>
          </cell>
          <cell r="H13" t="str">
            <v>Electric Generation</v>
          </cell>
          <cell r="I13" t="str">
            <v>Bituminous Coal</v>
          </cell>
          <cell r="J13" t="str">
            <v>Boiler, Atmospheric Fluidized Bed Combustion: Bubbling Bed</v>
          </cell>
          <cell r="N13">
            <v>41332</v>
          </cell>
        </row>
        <row r="14">
          <cell r="A14" t="str">
            <v>10100218</v>
          </cell>
          <cell r="B14" t="str">
            <v>Point</v>
          </cell>
          <cell r="C14" t="str">
            <v>Ext Comb /Electric Gen /Bituminous Coal /Atmospheric Fluidized Bed Combustion: Circulating Bed</v>
          </cell>
          <cell r="D14" t="str">
            <v>Fuel Comb - Electric Generation - Coal</v>
          </cell>
          <cell r="G14" t="str">
            <v>External Combustion Boilers</v>
          </cell>
          <cell r="H14" t="str">
            <v>Electric Generation</v>
          </cell>
          <cell r="I14" t="str">
            <v>Bituminous Coal</v>
          </cell>
          <cell r="J14" t="str">
            <v>Boiler, Atmospheric Fluidized Bed Combustion: Circulating Bed</v>
          </cell>
          <cell r="N14">
            <v>41332</v>
          </cell>
        </row>
        <row r="15">
          <cell r="A15" t="str">
            <v>10100221</v>
          </cell>
          <cell r="B15" t="str">
            <v>Point</v>
          </cell>
          <cell r="C15" t="str">
            <v>Ext Comb /Electric Gen /Subbituminous Coal /Pulverized Coal: Wet Bottom</v>
          </cell>
          <cell r="D15" t="str">
            <v>Fuel Comb - Electric Generation - Coal</v>
          </cell>
          <cell r="G15" t="str">
            <v>External Combustion Boilers</v>
          </cell>
          <cell r="H15" t="str">
            <v>Electric Generation</v>
          </cell>
          <cell r="I15" t="str">
            <v>Subbituminous Coal, Pulverized</v>
          </cell>
          <cell r="J15" t="str">
            <v>Boiler, Wet Bottom</v>
          </cell>
          <cell r="N15">
            <v>41332</v>
          </cell>
        </row>
        <row r="16">
          <cell r="A16" t="str">
            <v>10100222</v>
          </cell>
          <cell r="B16" t="str">
            <v>Point</v>
          </cell>
          <cell r="C16" t="str">
            <v>Ext Comb /Electric Gen /Subbituminous Coal /Pulverized Coal: Dry Bottom</v>
          </cell>
          <cell r="D16" t="str">
            <v>Fuel Comb - Electric Generation - Coal</v>
          </cell>
          <cell r="G16" t="str">
            <v>External Combustion Boilers</v>
          </cell>
          <cell r="H16" t="str">
            <v>Electric Generation</v>
          </cell>
          <cell r="I16" t="str">
            <v>Subbituminous Coal, Pulverized</v>
          </cell>
          <cell r="J16" t="str">
            <v>Boiler, Dry Bottom</v>
          </cell>
          <cell r="N16">
            <v>41332</v>
          </cell>
        </row>
        <row r="17">
          <cell r="A17" t="str">
            <v>10100223</v>
          </cell>
          <cell r="B17" t="str">
            <v>Point</v>
          </cell>
          <cell r="C17" t="str">
            <v>Ext Comb /Electric Gen /Subbituminous Coal /Cyclone Furnace</v>
          </cell>
          <cell r="D17" t="str">
            <v>Fuel Comb - Electric Generation - Coal</v>
          </cell>
          <cell r="G17" t="str">
            <v>External Combustion Boilers</v>
          </cell>
          <cell r="H17" t="str">
            <v>Electric Generation</v>
          </cell>
          <cell r="I17" t="str">
            <v>Subbituminous Coal</v>
          </cell>
          <cell r="J17" t="str">
            <v>Cyclone Furnace</v>
          </cell>
          <cell r="N17">
            <v>40996</v>
          </cell>
        </row>
        <row r="18">
          <cell r="A18" t="str">
            <v>10100224</v>
          </cell>
          <cell r="B18" t="str">
            <v>Point</v>
          </cell>
          <cell r="C18" t="str">
            <v>Ext Comb /Electric Gen /Subbituminous Coal /Spreader Stoker</v>
          </cell>
          <cell r="D18" t="str">
            <v>Fuel Comb - Electric Generation - Coal</v>
          </cell>
          <cell r="G18" t="str">
            <v>External Combustion Boilers</v>
          </cell>
          <cell r="H18" t="str">
            <v>Electric Generation</v>
          </cell>
          <cell r="I18" t="str">
            <v>Subbituminous Coal</v>
          </cell>
          <cell r="J18" t="str">
            <v>Boiler, Spreader Stoker</v>
          </cell>
          <cell r="N18">
            <v>41332</v>
          </cell>
        </row>
        <row r="19">
          <cell r="A19" t="str">
            <v>10100225</v>
          </cell>
          <cell r="B19" t="str">
            <v>Point</v>
          </cell>
          <cell r="C19" t="str">
            <v>Ext Comb /Electric Gen /Subbituminous Coal /Traveling Grate (Overfeed) Stoker</v>
          </cell>
          <cell r="D19" t="str">
            <v>Fuel Comb - Electric Generation - Coal</v>
          </cell>
          <cell r="G19" t="str">
            <v>External Combustion Boilers</v>
          </cell>
          <cell r="H19" t="str">
            <v>Electric Generation</v>
          </cell>
          <cell r="I19" t="str">
            <v>Subbituminous Coal</v>
          </cell>
          <cell r="J19" t="str">
            <v>Boiler, Traveling Grate (Overfeed) Stoker</v>
          </cell>
          <cell r="N19">
            <v>41332</v>
          </cell>
        </row>
        <row r="20">
          <cell r="A20" t="str">
            <v>10100226</v>
          </cell>
          <cell r="B20" t="str">
            <v>Point</v>
          </cell>
          <cell r="C20" t="str">
            <v>Ext Comb /Electric Gen /Subbituminous Coal /Pulverized Coal: Dry Bottom Tangential</v>
          </cell>
          <cell r="D20" t="str">
            <v>Fuel Comb - Electric Generation - Coal</v>
          </cell>
          <cell r="G20" t="str">
            <v>External Combustion Boilers</v>
          </cell>
          <cell r="H20" t="str">
            <v>Electric Generation</v>
          </cell>
          <cell r="I20" t="str">
            <v>Subbituminous Coal, Pulverized</v>
          </cell>
          <cell r="J20" t="str">
            <v>Boiler, Dry Bottom Tangential-fired</v>
          </cell>
          <cell r="N20">
            <v>41332</v>
          </cell>
        </row>
        <row r="21">
          <cell r="A21" t="str">
            <v>10100235</v>
          </cell>
          <cell r="B21" t="str">
            <v>Point</v>
          </cell>
          <cell r="C21" t="str">
            <v>Ext Comb /Electric Gen /Subbituminous Coal /Cell Burner</v>
          </cell>
          <cell r="D21" t="str">
            <v>Fuel Comb - Electric Generation - Coal</v>
          </cell>
          <cell r="G21" t="str">
            <v>External Combustion Boilers</v>
          </cell>
          <cell r="H21" t="str">
            <v>Electric Generation</v>
          </cell>
          <cell r="I21" t="str">
            <v>Subbituminous Coal</v>
          </cell>
          <cell r="J21" t="str">
            <v>Cell Burner</v>
          </cell>
          <cell r="N21">
            <v>40996</v>
          </cell>
        </row>
        <row r="22">
          <cell r="A22" t="str">
            <v>10100237</v>
          </cell>
          <cell r="B22" t="str">
            <v>Point</v>
          </cell>
          <cell r="C22" t="str">
            <v>Ext Comb /Electric Gen /Subbituminous Coal /Atmospheric Fluidized Bed Combustion: Bubbling Bed</v>
          </cell>
          <cell r="D22" t="str">
            <v>Fuel Comb - Electric Generation - Coal</v>
          </cell>
          <cell r="G22" t="str">
            <v>External Combustion Boilers</v>
          </cell>
          <cell r="H22" t="str">
            <v>Electric Generation</v>
          </cell>
          <cell r="I22" t="str">
            <v>Subbituminous Coal</v>
          </cell>
          <cell r="J22" t="str">
            <v>Boiler, Atmospheric Fluidized Bed Combustion: Bubbling Bed</v>
          </cell>
          <cell r="M22">
            <v>37778</v>
          </cell>
          <cell r="N22">
            <v>41332</v>
          </cell>
        </row>
        <row r="23">
          <cell r="A23" t="str">
            <v>10100238</v>
          </cell>
          <cell r="B23" t="str">
            <v>Point</v>
          </cell>
          <cell r="C23" t="str">
            <v>Ext Comb /Electric Gen /Subbituminous Coal /Atmospheric Fluidized Bed Combustion - Circulating Bed</v>
          </cell>
          <cell r="D23" t="str">
            <v>Fuel Comb - Electric Generation - Coal</v>
          </cell>
          <cell r="G23" t="str">
            <v>External Combustion Boilers</v>
          </cell>
          <cell r="H23" t="str">
            <v>Electric Generation</v>
          </cell>
          <cell r="I23" t="str">
            <v>Subbituminous Coal</v>
          </cell>
          <cell r="J23" t="str">
            <v>Boiler, Atmospheric Fluidized Bed Combustion: Circulating Bed</v>
          </cell>
          <cell r="N23">
            <v>41332</v>
          </cell>
        </row>
        <row r="24">
          <cell r="A24" t="str">
            <v>10100300</v>
          </cell>
          <cell r="B24" t="str">
            <v>Point</v>
          </cell>
          <cell r="C24" t="str">
            <v>Ext Comb /Electric Gen /Lignite /Pulverized Coal: Wet Bottom</v>
          </cell>
          <cell r="D24" t="str">
            <v>Fuel Comb - Electric Generation - Coal</v>
          </cell>
          <cell r="G24" t="str">
            <v>External Combustion Boilers</v>
          </cell>
          <cell r="H24" t="str">
            <v>Electric Generation</v>
          </cell>
          <cell r="I24" t="str">
            <v>Pulverized Lignite</v>
          </cell>
          <cell r="J24" t="str">
            <v>Boiler, Wet Bottom</v>
          </cell>
          <cell r="N24">
            <v>41332</v>
          </cell>
        </row>
        <row r="25">
          <cell r="A25" t="str">
            <v>10100301</v>
          </cell>
          <cell r="B25" t="str">
            <v>Point</v>
          </cell>
          <cell r="C25" t="str">
            <v>Ext Comb /Electric Gen /Lignite /Pulverized Coal: Dry Bottom, Wall Fired</v>
          </cell>
          <cell r="D25" t="str">
            <v>Fuel Comb - Electric Generation - Coal</v>
          </cell>
          <cell r="G25" t="str">
            <v>External Combustion Boilers</v>
          </cell>
          <cell r="H25" t="str">
            <v>Electric Generation</v>
          </cell>
          <cell r="I25" t="str">
            <v>Pulverized Lignite</v>
          </cell>
          <cell r="J25" t="str">
            <v>Boiler, Dry bottom wall-fired</v>
          </cell>
          <cell r="N25">
            <v>41332</v>
          </cell>
        </row>
        <row r="26">
          <cell r="A26" t="str">
            <v>10100302</v>
          </cell>
          <cell r="B26" t="str">
            <v>Point</v>
          </cell>
          <cell r="C26" t="str">
            <v>Ext Comb /Electric Gen /Lignite /Pulverized Coal: Dry Bottom, Tangential Fired</v>
          </cell>
          <cell r="D26" t="str">
            <v>Fuel Comb - Electric Generation - Coal</v>
          </cell>
          <cell r="G26" t="str">
            <v>External Combustion Boilers</v>
          </cell>
          <cell r="H26" t="str">
            <v>Electric Generation</v>
          </cell>
          <cell r="I26" t="str">
            <v>Pulverized Lignite</v>
          </cell>
          <cell r="J26" t="str">
            <v>Boiler, Dry Bottom Tangential-fired</v>
          </cell>
          <cell r="N26">
            <v>41332</v>
          </cell>
        </row>
        <row r="27">
          <cell r="A27" t="str">
            <v>10100303</v>
          </cell>
          <cell r="B27" t="str">
            <v>Point</v>
          </cell>
          <cell r="C27" t="str">
            <v>Ext Comb /Electric Gen /Lignite /Cyclone Furnace</v>
          </cell>
          <cell r="D27" t="str">
            <v>Fuel Comb - Electric Generation - Coal</v>
          </cell>
          <cell r="G27" t="str">
            <v>External Combustion Boilers</v>
          </cell>
          <cell r="H27" t="str">
            <v>Electric Generation</v>
          </cell>
          <cell r="I27" t="str">
            <v>Lignite</v>
          </cell>
          <cell r="J27" t="str">
            <v>Cyclone Furnace</v>
          </cell>
          <cell r="N27">
            <v>40988</v>
          </cell>
        </row>
        <row r="28">
          <cell r="A28" t="str">
            <v>10100304</v>
          </cell>
          <cell r="B28" t="str">
            <v>Point</v>
          </cell>
          <cell r="C28" t="str">
            <v>Ext Comb /Electric Gen /Lignite /Traveling Grate (Overfeed) Stoker</v>
          </cell>
          <cell r="D28" t="str">
            <v>Fuel Comb - Electric Generation - Coal</v>
          </cell>
          <cell r="G28" t="str">
            <v>External Combustion Boilers</v>
          </cell>
          <cell r="H28" t="str">
            <v>Electric Generation</v>
          </cell>
          <cell r="I28" t="str">
            <v>Lignite</v>
          </cell>
          <cell r="J28" t="str">
            <v>Boiler, Traveling Grate (Overfeed) Stoker</v>
          </cell>
          <cell r="N28">
            <v>41332</v>
          </cell>
        </row>
        <row r="29">
          <cell r="A29" t="str">
            <v>10100306</v>
          </cell>
          <cell r="B29" t="str">
            <v>Point</v>
          </cell>
          <cell r="C29" t="str">
            <v>Ext Comb /Electric Gen /Lignite /Spreader Stoker</v>
          </cell>
          <cell r="D29" t="str">
            <v>Fuel Comb - Electric Generation - Coal</v>
          </cell>
          <cell r="G29" t="str">
            <v>External Combustion Boilers</v>
          </cell>
          <cell r="H29" t="str">
            <v>Electric Generation</v>
          </cell>
          <cell r="I29" t="str">
            <v>Lignite</v>
          </cell>
          <cell r="J29" t="str">
            <v>Boiler, Spreader Stoker</v>
          </cell>
          <cell r="N29">
            <v>41332</v>
          </cell>
        </row>
        <row r="30">
          <cell r="A30" t="str">
            <v>10100316</v>
          </cell>
          <cell r="B30" t="str">
            <v>Point</v>
          </cell>
          <cell r="C30" t="str">
            <v>Ext Comb /Electric Gen /Lignite /Atmospheric Fluidized Bed ** (See 101003-17 &amp; -18)</v>
          </cell>
          <cell r="D30" t="str">
            <v>Fuel Comb - Electric Generation - Coal</v>
          </cell>
          <cell r="G30" t="str">
            <v>External Combustion Boilers</v>
          </cell>
          <cell r="H30" t="str">
            <v>Electric Generation</v>
          </cell>
          <cell r="I30" t="str">
            <v>Lignite</v>
          </cell>
          <cell r="J30" t="str">
            <v>Boiler, Atmospheric Fluidized Bed ** (See 101003-17 &amp; -18)</v>
          </cell>
          <cell r="L30" t="str">
            <v>2008</v>
          </cell>
          <cell r="N30">
            <v>41332</v>
          </cell>
        </row>
        <row r="31">
          <cell r="A31" t="str">
            <v>10100317</v>
          </cell>
          <cell r="B31" t="str">
            <v>Point</v>
          </cell>
          <cell r="C31" t="str">
            <v>Ext Comb /Electric Gen /Lignite /Atmospheric Fluidized Bed Combustion - Bubbling Bed</v>
          </cell>
          <cell r="D31" t="str">
            <v>Fuel Comb - Electric Generation - Coal</v>
          </cell>
          <cell r="G31" t="str">
            <v>External Combustion Boilers</v>
          </cell>
          <cell r="H31" t="str">
            <v>Electric Generation</v>
          </cell>
          <cell r="I31" t="str">
            <v>Lignite</v>
          </cell>
          <cell r="J31" t="str">
            <v>Boiler, Atmospheric Fluidized Bed Combustion - Bubbling Bed</v>
          </cell>
          <cell r="N31">
            <v>41332</v>
          </cell>
        </row>
        <row r="32">
          <cell r="A32" t="str">
            <v>10100318</v>
          </cell>
          <cell r="B32" t="str">
            <v>Point</v>
          </cell>
          <cell r="C32" t="str">
            <v>Ext Comb /Electric Gen /Lignite /Atmospheric Fluidized Bed Combustion - Circulating Bed</v>
          </cell>
          <cell r="D32" t="str">
            <v>Fuel Comb - Electric Generation - Coal</v>
          </cell>
          <cell r="G32" t="str">
            <v>External Combustion Boilers</v>
          </cell>
          <cell r="H32" t="str">
            <v>Electric Generation</v>
          </cell>
          <cell r="I32" t="str">
            <v>Lignite</v>
          </cell>
          <cell r="J32" t="str">
            <v>Boiler, Atmospheric Fluidized Bed Combustion - Circulating Bed</v>
          </cell>
          <cell r="N32">
            <v>41332</v>
          </cell>
        </row>
        <row r="33">
          <cell r="A33" t="str">
            <v>10100401</v>
          </cell>
          <cell r="B33" t="str">
            <v>Point</v>
          </cell>
          <cell r="C33" t="str">
            <v>Ext Comb /Electric Gen /Residual Oil /Grade 6 Oil: Normal Firing</v>
          </cell>
          <cell r="D33" t="str">
            <v>Fuel Comb - Electric Generation - Oil</v>
          </cell>
          <cell r="G33" t="str">
            <v>External Combustion Boilers</v>
          </cell>
          <cell r="H33" t="str">
            <v>Electric Generation</v>
          </cell>
          <cell r="I33" t="str">
            <v>Residual Oil - Grade 6</v>
          </cell>
          <cell r="J33" t="str">
            <v>Boiler, Normal Firing</v>
          </cell>
          <cell r="N33">
            <v>41164</v>
          </cell>
        </row>
        <row r="34">
          <cell r="A34" t="str">
            <v>10100404</v>
          </cell>
          <cell r="B34" t="str">
            <v>Point</v>
          </cell>
          <cell r="C34" t="str">
            <v>Ext Comb /Electric Gen /Residual Oil /Grade 6 Oil: Tangential Firing</v>
          </cell>
          <cell r="D34" t="str">
            <v>Fuel Comb - Electric Generation - Oil</v>
          </cell>
          <cell r="G34" t="str">
            <v>External Combustion Boilers</v>
          </cell>
          <cell r="H34" t="str">
            <v>Electric Generation</v>
          </cell>
          <cell r="I34" t="str">
            <v>Residual Oil</v>
          </cell>
          <cell r="J34" t="str">
            <v>Boiler, Tangential-fired</v>
          </cell>
          <cell r="N34">
            <v>41332</v>
          </cell>
        </row>
        <row r="35">
          <cell r="A35" t="str">
            <v>10100405</v>
          </cell>
          <cell r="B35" t="str">
            <v>Point</v>
          </cell>
          <cell r="C35" t="str">
            <v>Ext Comb /Electric Gen /Residual Oil /Grade 5 Oil: Normal Firing</v>
          </cell>
          <cell r="D35" t="str">
            <v>Fuel Comb - Electric Generation - Oil</v>
          </cell>
          <cell r="G35" t="str">
            <v>External Combustion Boilers</v>
          </cell>
          <cell r="H35" t="str">
            <v>Electric Generation</v>
          </cell>
          <cell r="I35" t="str">
            <v>Residual Oil</v>
          </cell>
          <cell r="J35" t="str">
            <v>Grade 5 Oil: Normal Firing</v>
          </cell>
          <cell r="N35">
            <v>40988</v>
          </cell>
        </row>
        <row r="36">
          <cell r="A36" t="str">
            <v>10100406</v>
          </cell>
          <cell r="B36" t="str">
            <v>Point</v>
          </cell>
          <cell r="C36" t="str">
            <v>Ext Comb /Electric Gen /Residual Oil /Grade 5 Oil: Tangential Firing</v>
          </cell>
          <cell r="D36" t="str">
            <v>Fuel Comb - Electric Generation - Oil</v>
          </cell>
          <cell r="G36" t="str">
            <v>External Combustion Boilers</v>
          </cell>
          <cell r="H36" t="str">
            <v>Electric Generation</v>
          </cell>
          <cell r="I36" t="str">
            <v>Residual Oil</v>
          </cell>
          <cell r="J36" t="str">
            <v>Grade 5 Oil: Tangential Firing</v>
          </cell>
          <cell r="N36">
            <v>40988</v>
          </cell>
        </row>
        <row r="37">
          <cell r="A37" t="str">
            <v>10100501</v>
          </cell>
          <cell r="B37" t="str">
            <v>Point</v>
          </cell>
          <cell r="C37" t="str">
            <v>Ext Comb /Electric Gen /Distillate Oil /Grades 1 and 2 Oil</v>
          </cell>
          <cell r="D37" t="str">
            <v>Fuel Comb - Electric Generation - Oil</v>
          </cell>
          <cell r="G37" t="str">
            <v>External Combustion Boilers</v>
          </cell>
          <cell r="H37" t="str">
            <v>Electric Generation</v>
          </cell>
          <cell r="I37" t="str">
            <v>Distillate Oil - Grades 1 and 2</v>
          </cell>
          <cell r="J37" t="str">
            <v>Boiler, Normal firing</v>
          </cell>
          <cell r="N37">
            <v>41164</v>
          </cell>
        </row>
        <row r="38">
          <cell r="A38" t="str">
            <v>10100504</v>
          </cell>
          <cell r="B38" t="str">
            <v>Point</v>
          </cell>
          <cell r="C38" t="str">
            <v>Ext Comb /Electric Gen /Distillate Oil /Grade 4 Oil: Normal Firing</v>
          </cell>
          <cell r="D38" t="str">
            <v>Fuel Comb - Electric Generation - Oil</v>
          </cell>
          <cell r="G38" t="str">
            <v>External Combustion Boilers</v>
          </cell>
          <cell r="H38" t="str">
            <v>Electric Generation</v>
          </cell>
          <cell r="I38" t="str">
            <v>Distillate Oil</v>
          </cell>
          <cell r="J38" t="str">
            <v>Grade 4 Oil: Normal Firing</v>
          </cell>
          <cell r="N38">
            <v>40988</v>
          </cell>
        </row>
        <row r="39">
          <cell r="A39" t="str">
            <v>10100505</v>
          </cell>
          <cell r="B39" t="str">
            <v>Point</v>
          </cell>
          <cell r="C39" t="str">
            <v>Ext Comb /Electric Gen /Distillate Oil /Grade 4 Oil: Tangential Firing</v>
          </cell>
          <cell r="D39" t="str">
            <v>Fuel Comb - Electric Generation - Oil</v>
          </cell>
          <cell r="G39" t="str">
            <v>External Combustion Boilers</v>
          </cell>
          <cell r="H39" t="str">
            <v>Electric Generation</v>
          </cell>
          <cell r="I39" t="str">
            <v>Distillate Oil</v>
          </cell>
          <cell r="J39" t="str">
            <v>Boiler, Tangential-fired</v>
          </cell>
          <cell r="N39">
            <v>41332</v>
          </cell>
        </row>
        <row r="40">
          <cell r="A40" t="str">
            <v>10100601</v>
          </cell>
          <cell r="B40" t="str">
            <v>Point</v>
          </cell>
          <cell r="C40" t="str">
            <v>Ext Comb /Electric Gen /Natural Gas /Boilers : 100 Million Btu/hr except Tangential</v>
          </cell>
          <cell r="D40" t="str">
            <v>Fuel Comb - Electric Generation - Natural Gas</v>
          </cell>
          <cell r="G40" t="str">
            <v>External Combustion Boilers</v>
          </cell>
          <cell r="H40" t="str">
            <v>Electric Generation</v>
          </cell>
          <cell r="I40" t="str">
            <v>Natural Gas</v>
          </cell>
          <cell r="J40" t="str">
            <v>Boiler ΓëÑ 100 Million BTU, except tangential</v>
          </cell>
          <cell r="N40">
            <v>41332</v>
          </cell>
        </row>
        <row r="41">
          <cell r="A41" t="str">
            <v>10100602</v>
          </cell>
          <cell r="B41" t="str">
            <v>Point</v>
          </cell>
          <cell r="C41" t="str">
            <v>Ext Comb /Electric Gen /Natural Gas /Boilers &lt; 100 Million Btu/hr except Tangential</v>
          </cell>
          <cell r="D41" t="str">
            <v>Fuel Comb - Electric Generation - Natural Gas</v>
          </cell>
          <cell r="G41" t="str">
            <v>External Combustion Boilers</v>
          </cell>
          <cell r="H41" t="str">
            <v>Electric Generation</v>
          </cell>
          <cell r="I41" t="str">
            <v>Natural Gas</v>
          </cell>
          <cell r="J41" t="str">
            <v>Boiler &lt; 100 Million BTU, except tangential</v>
          </cell>
          <cell r="N41">
            <v>41332</v>
          </cell>
        </row>
        <row r="42">
          <cell r="A42" t="str">
            <v>10100604</v>
          </cell>
          <cell r="B42" t="str">
            <v>Point</v>
          </cell>
          <cell r="C42" t="str">
            <v>Ext Comb /Electric Gen /Natural Gas /Tangentially Fired Units</v>
          </cell>
          <cell r="D42" t="str">
            <v>Fuel Comb - Electric Generation - Natural Gas</v>
          </cell>
          <cell r="G42" t="str">
            <v>External Combustion Boilers</v>
          </cell>
          <cell r="H42" t="str">
            <v>Electric Generation</v>
          </cell>
          <cell r="I42" t="str">
            <v>Natural Gas</v>
          </cell>
          <cell r="J42" t="str">
            <v>Boiler, Tangentially Fired</v>
          </cell>
          <cell r="N42">
            <v>41332</v>
          </cell>
        </row>
        <row r="43">
          <cell r="A43" t="str">
            <v>10100701</v>
          </cell>
          <cell r="B43" t="str">
            <v>Point</v>
          </cell>
          <cell r="C43" t="str">
            <v>Ext Comb /Electric Gen /Process Gas /Boilers : 100 Million Btu/hr</v>
          </cell>
          <cell r="D43" t="str">
            <v>Fuel Comb - Electric Generation - Other</v>
          </cell>
          <cell r="G43" t="str">
            <v>External Combustion Boilers</v>
          </cell>
          <cell r="H43" t="str">
            <v>Electric Generation</v>
          </cell>
          <cell r="I43" t="str">
            <v>Process Gas</v>
          </cell>
          <cell r="J43" t="str">
            <v>Boiler ΓëÑ 100 Million Btu/hr</v>
          </cell>
          <cell r="N43">
            <v>41332</v>
          </cell>
        </row>
        <row r="44">
          <cell r="A44" t="str">
            <v>10100702</v>
          </cell>
          <cell r="B44" t="str">
            <v>Point</v>
          </cell>
          <cell r="C44" t="str">
            <v>Ext Comb /Electric Gen /Process Gas /Boilers &lt; 100 Million Btu/hr</v>
          </cell>
          <cell r="D44" t="str">
            <v>Fuel Comb - Electric Generation - Other</v>
          </cell>
          <cell r="G44" t="str">
            <v>External Combustion Boilers</v>
          </cell>
          <cell r="H44" t="str">
            <v>Electric Generation</v>
          </cell>
          <cell r="I44" t="str">
            <v>Process Gas</v>
          </cell>
          <cell r="J44" t="str">
            <v>Boiler &lt; 100 Million Btu/hr</v>
          </cell>
          <cell r="N44">
            <v>41332</v>
          </cell>
        </row>
        <row r="45">
          <cell r="A45" t="str">
            <v>10100703</v>
          </cell>
          <cell r="B45" t="str">
            <v>Point</v>
          </cell>
          <cell r="C45" t="str">
            <v>Ext Comb /Electric Gen /Process Gas /Petroleum Refinery Gas</v>
          </cell>
          <cell r="D45" t="str">
            <v>Fuel Comb - Electric Generation - Other</v>
          </cell>
          <cell r="G45" t="str">
            <v>External Combustion Boilers</v>
          </cell>
          <cell r="H45" t="str">
            <v>Electric Generation</v>
          </cell>
          <cell r="I45" t="str">
            <v>Petroleum Refinery Gas</v>
          </cell>
          <cell r="J45" t="str">
            <v>Boiler</v>
          </cell>
          <cell r="M45">
            <v>37778</v>
          </cell>
          <cell r="N45">
            <v>41332</v>
          </cell>
        </row>
        <row r="46">
          <cell r="A46" t="str">
            <v>10100704</v>
          </cell>
          <cell r="B46" t="str">
            <v>Point</v>
          </cell>
          <cell r="C46" t="str">
            <v>Ext Comb /Electric Gen /Process Gas /Blast Furnace Gas</v>
          </cell>
          <cell r="D46" t="str">
            <v>Fuel Comb - Electric Generation - Other</v>
          </cell>
          <cell r="G46" t="str">
            <v>External Combustion Boilers</v>
          </cell>
          <cell r="H46" t="str">
            <v>Electric Generation</v>
          </cell>
          <cell r="I46" t="str">
            <v>Process Gas</v>
          </cell>
          <cell r="J46" t="str">
            <v>Blast Furnace Gas</v>
          </cell>
          <cell r="M46">
            <v>37778</v>
          </cell>
          <cell r="N46">
            <v>40988</v>
          </cell>
        </row>
        <row r="47">
          <cell r="A47" t="str">
            <v>10100707</v>
          </cell>
          <cell r="B47" t="str">
            <v>Point</v>
          </cell>
          <cell r="C47" t="str">
            <v>Ext Comb /Electric Gen /Process Gas /Coke Oven Gas</v>
          </cell>
          <cell r="D47" t="str">
            <v>Fuel Comb - Electric Generation - Other</v>
          </cell>
          <cell r="G47" t="str">
            <v>External Combustion Boilers</v>
          </cell>
          <cell r="H47" t="str">
            <v>Electric Generation</v>
          </cell>
          <cell r="I47" t="str">
            <v>Process Gas</v>
          </cell>
          <cell r="J47" t="str">
            <v>Coke Oven Gas</v>
          </cell>
          <cell r="M47">
            <v>37778</v>
          </cell>
          <cell r="N47">
            <v>40988</v>
          </cell>
        </row>
        <row r="48">
          <cell r="A48" t="str">
            <v>10100711</v>
          </cell>
          <cell r="B48" t="str">
            <v>Point</v>
          </cell>
          <cell r="C48" t="str">
            <v>Ext Comb /Electric Gen /Process Gas /Landfill Gas</v>
          </cell>
          <cell r="D48" t="str">
            <v>Fuel Comb - Electric Generation - Other</v>
          </cell>
          <cell r="G48" t="str">
            <v>External Combustion Boilers</v>
          </cell>
          <cell r="H48" t="str">
            <v>Electric Generation</v>
          </cell>
          <cell r="I48" t="str">
            <v>Process Gas</v>
          </cell>
          <cell r="J48" t="str">
            <v>Landfill Gas</v>
          </cell>
          <cell r="M48">
            <v>37778</v>
          </cell>
          <cell r="N48">
            <v>40988</v>
          </cell>
        </row>
        <row r="49">
          <cell r="A49" t="str">
            <v>10100712</v>
          </cell>
          <cell r="B49" t="str">
            <v>Point</v>
          </cell>
          <cell r="C49" t="str">
            <v>Ext Comb /Electric Gen /Process Gas /Digester Gas</v>
          </cell>
          <cell r="D49" t="str">
            <v>Fuel Comb - Electric Generation - Other</v>
          </cell>
          <cell r="G49" t="str">
            <v>External Combustion Boilers</v>
          </cell>
          <cell r="H49" t="str">
            <v>Electric Generation</v>
          </cell>
          <cell r="I49" t="str">
            <v>Process Gas</v>
          </cell>
          <cell r="J49" t="str">
            <v>Digester Gas</v>
          </cell>
          <cell r="M49">
            <v>37778</v>
          </cell>
          <cell r="N49">
            <v>40988</v>
          </cell>
        </row>
        <row r="50">
          <cell r="A50" t="str">
            <v>10100801</v>
          </cell>
          <cell r="B50" t="str">
            <v>Point</v>
          </cell>
          <cell r="C50" t="str">
            <v>Ext Comb /Electric Gen /Petroleum Coke /All Boiler Sizes</v>
          </cell>
          <cell r="D50" t="str">
            <v>Fuel Comb - Electric Generation - Other</v>
          </cell>
          <cell r="G50" t="str">
            <v>External Combustion Boilers</v>
          </cell>
          <cell r="H50" t="str">
            <v>Electric Generation</v>
          </cell>
          <cell r="I50" t="str">
            <v>Petroleum Coke</v>
          </cell>
          <cell r="J50" t="str">
            <v>All Boiler Sizes</v>
          </cell>
          <cell r="N50">
            <v>40988</v>
          </cell>
        </row>
        <row r="51">
          <cell r="A51" t="str">
            <v>10100818</v>
          </cell>
          <cell r="B51" t="str">
            <v>Point</v>
          </cell>
          <cell r="C51" t="str">
            <v>Ext Comb /Electric Gen /Petroleum Coke /Circulating Fluidized Bed Combustion</v>
          </cell>
          <cell r="D51" t="str">
            <v>Fuel Comb - Electric Generation - Other</v>
          </cell>
          <cell r="G51" t="str">
            <v>External Combustion Boilers</v>
          </cell>
          <cell r="H51" t="str">
            <v>Electric Generation</v>
          </cell>
          <cell r="I51" t="str">
            <v>Petroleum Coke</v>
          </cell>
          <cell r="J51" t="str">
            <v>Circulating Fluidized Bed Combustion</v>
          </cell>
          <cell r="M51">
            <v>38019</v>
          </cell>
          <cell r="N51">
            <v>40988</v>
          </cell>
        </row>
        <row r="52">
          <cell r="A52" t="str">
            <v>10100901</v>
          </cell>
          <cell r="B52" t="str">
            <v>Point</v>
          </cell>
          <cell r="C52" t="str">
            <v>Ext Comb /Electric Gen /Bark-fired Boiler</v>
          </cell>
          <cell r="D52" t="str">
            <v>Fuel Comb - Electric Generation - Biomass</v>
          </cell>
          <cell r="G52" t="str">
            <v>External Combustion Boilers</v>
          </cell>
          <cell r="H52" t="str">
            <v>Electric Generation</v>
          </cell>
          <cell r="I52" t="str">
            <v>Wood/Bark Waste</v>
          </cell>
          <cell r="J52" t="str">
            <v>Bark-fired Boiler</v>
          </cell>
          <cell r="N52">
            <v>40988</v>
          </cell>
        </row>
        <row r="53">
          <cell r="A53" t="str">
            <v>10100902</v>
          </cell>
          <cell r="B53" t="str">
            <v>Point</v>
          </cell>
          <cell r="C53" t="str">
            <v>Ext Comb /Electric Gen /Wood/Bark Fired Boiler</v>
          </cell>
          <cell r="D53" t="str">
            <v>Fuel Comb - Electric Generation - Biomass</v>
          </cell>
          <cell r="G53" t="str">
            <v>External Combustion Boilers</v>
          </cell>
          <cell r="H53" t="str">
            <v>Electric Generation</v>
          </cell>
          <cell r="I53" t="str">
            <v>Wood/Bark Waste</v>
          </cell>
          <cell r="J53" t="str">
            <v>Wood/Bark Fired Boiler</v>
          </cell>
          <cell r="N53">
            <v>40988</v>
          </cell>
        </row>
        <row r="54">
          <cell r="A54" t="str">
            <v>10100903</v>
          </cell>
          <cell r="B54" t="str">
            <v>Point</v>
          </cell>
          <cell r="C54" t="str">
            <v>Ext Comb /Electric Gen /Wood-fired Boiler - Wet Wood (:=20% moisture)</v>
          </cell>
          <cell r="D54" t="str">
            <v>Fuel Comb - Electric Generation - Biomass</v>
          </cell>
          <cell r="G54" t="str">
            <v>External Combustion Boilers</v>
          </cell>
          <cell r="H54" t="str">
            <v>Electric Generation</v>
          </cell>
          <cell r="I54" t="str">
            <v>Wood/Bark Waste</v>
          </cell>
          <cell r="J54" t="str">
            <v>Wood-fired Boiler - Wet Wood (&gt;=20% moisture)</v>
          </cell>
          <cell r="N54">
            <v>40995</v>
          </cell>
        </row>
        <row r="55">
          <cell r="A55" t="str">
            <v>10100908</v>
          </cell>
          <cell r="B55" t="str">
            <v>Point</v>
          </cell>
          <cell r="C55" t="str">
            <v>Ext Comb /Electric Gen /Wood-fired Boiler - Dry Wood (&lt;20% moisture)</v>
          </cell>
          <cell r="D55" t="str">
            <v>Fuel Comb - Electric Generation - Biomass</v>
          </cell>
          <cell r="G55" t="str">
            <v>External Combustion Boilers</v>
          </cell>
          <cell r="H55" t="str">
            <v>Electric Generation</v>
          </cell>
          <cell r="I55" t="str">
            <v>Wood/Bark Waste</v>
          </cell>
          <cell r="J55" t="str">
            <v>Wood-fired Boiler - Dry Wood (&lt;20% moisture)</v>
          </cell>
          <cell r="M55">
            <v>37160</v>
          </cell>
          <cell r="N55">
            <v>40988</v>
          </cell>
        </row>
        <row r="56">
          <cell r="A56" t="str">
            <v>10100910</v>
          </cell>
          <cell r="B56" t="str">
            <v>Point</v>
          </cell>
          <cell r="C56" t="str">
            <v>Ext Comb /Electric Gen /Wood/Bark Waste /Fuel cell/Dutch oven boilers **</v>
          </cell>
          <cell r="D56" t="str">
            <v>Fuel Comb - Electric Generation - Biomass</v>
          </cell>
          <cell r="G56" t="str">
            <v>External Combustion Boilers</v>
          </cell>
          <cell r="H56" t="str">
            <v>Electric Generation</v>
          </cell>
          <cell r="I56" t="str">
            <v>Wood/Bark Waste</v>
          </cell>
          <cell r="J56" t="str">
            <v>Fuel cell/Dutch oven boilers **</v>
          </cell>
          <cell r="N56">
            <v>40988</v>
          </cell>
        </row>
        <row r="57">
          <cell r="A57" t="str">
            <v>10100911</v>
          </cell>
          <cell r="B57" t="str">
            <v>Point</v>
          </cell>
          <cell r="C57" t="str">
            <v>Ext Comb /Electric Gen /Wood/Bark Waste /Stoker boilers **</v>
          </cell>
          <cell r="D57" t="str">
            <v>Fuel Comb - Electric Generation - Biomass</v>
          </cell>
          <cell r="G57" t="str">
            <v>External Combustion Boilers</v>
          </cell>
          <cell r="H57" t="str">
            <v>Electric Generation</v>
          </cell>
          <cell r="I57" t="str">
            <v>Wood/Bark Waste</v>
          </cell>
          <cell r="J57" t="str">
            <v>Stoker boilers **</v>
          </cell>
          <cell r="N57">
            <v>40988</v>
          </cell>
        </row>
        <row r="58">
          <cell r="A58" t="str">
            <v>10100912</v>
          </cell>
          <cell r="B58" t="str">
            <v>Point</v>
          </cell>
          <cell r="C58" t="str">
            <v>Ext Comb /Electric Gen /Wood/Bark Waste /Fluidized bed combustion boilers</v>
          </cell>
          <cell r="D58" t="str">
            <v>Fuel Comb - Electric Generation - Biomass</v>
          </cell>
          <cell r="G58" t="str">
            <v>External Combustion Boilers</v>
          </cell>
          <cell r="H58" t="str">
            <v>Electric Generation</v>
          </cell>
          <cell r="I58" t="str">
            <v>Wood/Bark Waste</v>
          </cell>
          <cell r="J58" t="str">
            <v>Fluidized bed combustion boilers</v>
          </cell>
          <cell r="N58">
            <v>40988</v>
          </cell>
        </row>
        <row r="59">
          <cell r="A59" t="str">
            <v>10101001</v>
          </cell>
          <cell r="B59" t="str">
            <v>Point</v>
          </cell>
          <cell r="C59" t="str">
            <v>Ext Comb /Electric Gen /LPG /Butane</v>
          </cell>
          <cell r="D59" t="str">
            <v>Fuel Comb - Electric Generation - Other</v>
          </cell>
          <cell r="G59" t="str">
            <v>External Combustion Boilers</v>
          </cell>
          <cell r="H59" t="str">
            <v>Electric Generation</v>
          </cell>
          <cell r="I59" t="str">
            <v>Liquified Petroleum Gas (LPG)</v>
          </cell>
          <cell r="J59" t="str">
            <v>Butane</v>
          </cell>
          <cell r="N59">
            <v>40988</v>
          </cell>
        </row>
        <row r="60">
          <cell r="A60" t="str">
            <v>10101002</v>
          </cell>
          <cell r="B60" t="str">
            <v>Point</v>
          </cell>
          <cell r="C60" t="str">
            <v>Ext Comb /Electric Gen /LPG /Propane</v>
          </cell>
          <cell r="D60" t="str">
            <v>Fuel Comb - Electric Generation - Other</v>
          </cell>
          <cell r="G60" t="str">
            <v>External Combustion Boilers</v>
          </cell>
          <cell r="H60" t="str">
            <v>Electric Generation</v>
          </cell>
          <cell r="I60" t="str">
            <v>Liquified Petroleum Gas (LPG)</v>
          </cell>
          <cell r="J60" t="str">
            <v>Propane</v>
          </cell>
          <cell r="N60">
            <v>40988</v>
          </cell>
        </row>
        <row r="61">
          <cell r="A61" t="str">
            <v>10101003</v>
          </cell>
          <cell r="B61" t="str">
            <v>Point</v>
          </cell>
          <cell r="C61" t="str">
            <v>Ext Comb /Electric Gen /LPG /Butane/Propane Mixture: Specify Percent Butane in Comments</v>
          </cell>
          <cell r="D61" t="str">
            <v>Fuel Comb - Electric Generation - Other</v>
          </cell>
          <cell r="G61" t="str">
            <v>External Combustion Boilers</v>
          </cell>
          <cell r="H61" t="str">
            <v>Electric Generation</v>
          </cell>
          <cell r="I61" t="str">
            <v>Liquified Petroleum Gas (LPG)</v>
          </cell>
          <cell r="J61" t="str">
            <v>Butane/Propane Mixture: Specify Percent Butane in Comments</v>
          </cell>
          <cell r="N61">
            <v>40988</v>
          </cell>
        </row>
        <row r="62">
          <cell r="A62" t="str">
            <v>10101101</v>
          </cell>
          <cell r="B62" t="str">
            <v>Point</v>
          </cell>
          <cell r="C62" t="str">
            <v>Ext Comb /Electric Gen /Bagasse /All Boiler Sizes</v>
          </cell>
          <cell r="D62" t="str">
            <v>Fuel Comb - Electric Generation - Other</v>
          </cell>
          <cell r="G62" t="str">
            <v>External Combustion Boilers</v>
          </cell>
          <cell r="H62" t="str">
            <v>Electric Generation</v>
          </cell>
          <cell r="I62" t="str">
            <v>Bagasse</v>
          </cell>
          <cell r="J62" t="str">
            <v>All Boiler Sizes</v>
          </cell>
          <cell r="N62">
            <v>40988</v>
          </cell>
        </row>
        <row r="63">
          <cell r="A63" t="str">
            <v>10101201</v>
          </cell>
          <cell r="B63" t="str">
            <v>Point</v>
          </cell>
          <cell r="C63" t="str">
            <v>Ext Comb /Electric Gen /Solid Waste /Specify Waste Material in Comments</v>
          </cell>
          <cell r="D63" t="str">
            <v>Fuel Comb - Electric Generation - Other</v>
          </cell>
          <cell r="G63" t="str">
            <v>External Combustion Boilers</v>
          </cell>
          <cell r="H63" t="str">
            <v>Electric Generation</v>
          </cell>
          <cell r="I63" t="str">
            <v>Solid Waste</v>
          </cell>
          <cell r="J63" t="str">
            <v>Specify Waste Material in Comments</v>
          </cell>
          <cell r="N63">
            <v>40988</v>
          </cell>
        </row>
        <row r="64">
          <cell r="A64" t="str">
            <v>10101202</v>
          </cell>
          <cell r="B64" t="str">
            <v>Point</v>
          </cell>
          <cell r="C64" t="str">
            <v>Ext Comb /Electric Gen /Solid Waste /Refuse Derived Fuel</v>
          </cell>
          <cell r="D64" t="str">
            <v>Fuel Comb - Electric Generation - Other</v>
          </cell>
          <cell r="G64" t="str">
            <v>External Combustion Boilers</v>
          </cell>
          <cell r="H64" t="str">
            <v>Electric Generation</v>
          </cell>
          <cell r="I64" t="str">
            <v>Solid Waste</v>
          </cell>
          <cell r="J64" t="str">
            <v>Refuse Derived Fuel</v>
          </cell>
          <cell r="N64">
            <v>40988</v>
          </cell>
        </row>
        <row r="65">
          <cell r="A65" t="str">
            <v>10101204</v>
          </cell>
          <cell r="B65" t="str">
            <v>Point</v>
          </cell>
          <cell r="C65" t="str">
            <v>Ext Comb /Electric Gen /Solid Waste /Tire Derived Fuel : Shredded</v>
          </cell>
          <cell r="D65" t="str">
            <v>Fuel Comb - Electric Generation - Other</v>
          </cell>
          <cell r="G65" t="str">
            <v>External Combustion Boilers</v>
          </cell>
          <cell r="H65" t="str">
            <v>Electric Generation</v>
          </cell>
          <cell r="I65" t="str">
            <v>Solid Waste</v>
          </cell>
          <cell r="J65" t="str">
            <v>Tire Derived Fuel : Shredded</v>
          </cell>
          <cell r="M65">
            <v>37477</v>
          </cell>
          <cell r="N65">
            <v>40988</v>
          </cell>
        </row>
        <row r="66">
          <cell r="A66" t="str">
            <v>10101205</v>
          </cell>
          <cell r="B66" t="str">
            <v>Point</v>
          </cell>
          <cell r="C66" t="str">
            <v>Ext Comb /Electric Gen /Solid Waste /Sludge Waste</v>
          </cell>
          <cell r="D66" t="str">
            <v>Fuel Comb - Electric Generation - Other</v>
          </cell>
          <cell r="G66" t="str">
            <v>External Combustion Boilers</v>
          </cell>
          <cell r="H66" t="str">
            <v>Electric Generation</v>
          </cell>
          <cell r="I66" t="str">
            <v>Solid Waste</v>
          </cell>
          <cell r="J66" t="str">
            <v>Sludge Waste</v>
          </cell>
          <cell r="M66">
            <v>37778</v>
          </cell>
          <cell r="N66">
            <v>40988</v>
          </cell>
        </row>
        <row r="67">
          <cell r="A67" t="str">
            <v>10101206</v>
          </cell>
          <cell r="B67" t="str">
            <v>Point</v>
          </cell>
          <cell r="C67" t="str">
            <v>Ext Comb /Electric Gen /Solid Waste /Agric Byproducts (rice or peanut hulls, shells, cow manure, etc</v>
          </cell>
          <cell r="D67" t="str">
            <v>Fuel Comb - Electric Generation - Other</v>
          </cell>
          <cell r="G67" t="str">
            <v>External Combustion Boilers</v>
          </cell>
          <cell r="H67" t="str">
            <v>Electric Generation</v>
          </cell>
          <cell r="I67" t="str">
            <v>Solid Waste</v>
          </cell>
          <cell r="J67" t="str">
            <v>Agricultural Byproducts (rice or peanut hulls, shells, cow manure, etc</v>
          </cell>
          <cell r="M67">
            <v>37778</v>
          </cell>
          <cell r="N67">
            <v>40988</v>
          </cell>
        </row>
        <row r="68">
          <cell r="A68" t="str">
            <v>10101207</v>
          </cell>
          <cell r="B68" t="str">
            <v>Point</v>
          </cell>
          <cell r="C68" t="str">
            <v>Ext Comb /Electric Gen /Solid Waste /Biomass Solids/Boiler</v>
          </cell>
          <cell r="D68" t="str">
            <v>Fuel Comb - Electric Generation - Biomass</v>
          </cell>
          <cell r="G68" t="str">
            <v>External Combustion Boilers</v>
          </cell>
          <cell r="H68" t="str">
            <v>Electric Generation</v>
          </cell>
          <cell r="I68" t="str">
            <v>Biomass Solids</v>
          </cell>
          <cell r="J68" t="str">
            <v>Biomass Solids, Boiler type unknown (use 10101209 or -10)</v>
          </cell>
          <cell r="M68">
            <v>37778</v>
          </cell>
          <cell r="N68">
            <v>40995</v>
          </cell>
        </row>
        <row r="69">
          <cell r="A69" t="str">
            <v>10101208</v>
          </cell>
          <cell r="B69" t="str">
            <v>Point</v>
          </cell>
          <cell r="C69" t="str">
            <v>Ext Comb /Electric Gen /Solid Waste /Paper Pellets</v>
          </cell>
          <cell r="D69" t="str">
            <v>Fuel Comb - Electric Generation - Other</v>
          </cell>
          <cell r="G69" t="str">
            <v>External Combustion Boilers</v>
          </cell>
          <cell r="H69" t="str">
            <v>Electric Generation</v>
          </cell>
          <cell r="I69" t="str">
            <v>Solid Waste</v>
          </cell>
          <cell r="J69" t="str">
            <v>Paper Pellets</v>
          </cell>
          <cell r="M69">
            <v>37778</v>
          </cell>
          <cell r="N69">
            <v>40988</v>
          </cell>
        </row>
        <row r="70">
          <cell r="A70" t="str">
            <v>10101209</v>
          </cell>
          <cell r="B70" t="str">
            <v>Point</v>
          </cell>
          <cell r="C70" t="str">
            <v>Ext Comb /Electric Gen /Solid Waste /Biomass Solids/Boiler-Stoker</v>
          </cell>
          <cell r="D70" t="str">
            <v>Fuel Comb - Electric Generation - Biomass</v>
          </cell>
          <cell r="G70" t="str">
            <v>External Combustion Boilers</v>
          </cell>
          <cell r="H70" t="str">
            <v>Electric Generation</v>
          </cell>
          <cell r="I70" t="str">
            <v>Biomass Solids</v>
          </cell>
          <cell r="J70" t="str">
            <v>Boiler, Stoker</v>
          </cell>
          <cell r="M70">
            <v>40995</v>
          </cell>
          <cell r="N70">
            <v>41113</v>
          </cell>
        </row>
        <row r="71">
          <cell r="A71" t="str">
            <v>10101210</v>
          </cell>
          <cell r="B71" t="str">
            <v>Point</v>
          </cell>
          <cell r="C71" t="str">
            <v>Ext Comb /Electric Gen /Solid Waste /Biomass Solids/Boiler-non-stoker</v>
          </cell>
          <cell r="D71" t="str">
            <v>Fuel Comb - Electric Generation - Biomass</v>
          </cell>
          <cell r="G71" t="str">
            <v>External Combustion Boilers</v>
          </cell>
          <cell r="H71" t="str">
            <v>Electric Generation</v>
          </cell>
          <cell r="I71" t="str">
            <v>Biomass Solids</v>
          </cell>
          <cell r="J71" t="str">
            <v>Boiler, Non-stoker</v>
          </cell>
          <cell r="M71">
            <v>40995</v>
          </cell>
          <cell r="N71">
            <v>41113</v>
          </cell>
        </row>
        <row r="72">
          <cell r="A72" t="str">
            <v>10101301</v>
          </cell>
          <cell r="B72" t="str">
            <v>Point</v>
          </cell>
          <cell r="C72" t="str">
            <v>Ext Comb /Electric Gen /Liquid Waste /Specify Waste Material in Comments</v>
          </cell>
          <cell r="D72" t="str">
            <v>Fuel Comb - Electric Generation - Other</v>
          </cell>
          <cell r="G72" t="str">
            <v>External Combustion Boilers</v>
          </cell>
          <cell r="H72" t="str">
            <v>Electric Generation</v>
          </cell>
          <cell r="I72" t="str">
            <v>Liquid Waste</v>
          </cell>
          <cell r="J72" t="str">
            <v>Specify Waste Material in Comments</v>
          </cell>
          <cell r="N72">
            <v>40988</v>
          </cell>
        </row>
        <row r="73">
          <cell r="A73" t="str">
            <v>10101302</v>
          </cell>
          <cell r="B73" t="str">
            <v>Point</v>
          </cell>
          <cell r="C73" t="str">
            <v>Ext Comb /Electric Gen /Liquid Waste /Waste Oil</v>
          </cell>
          <cell r="D73" t="str">
            <v>Fuel Comb - Electric Generation - Other</v>
          </cell>
          <cell r="G73" t="str">
            <v>External Combustion Boilers</v>
          </cell>
          <cell r="H73" t="str">
            <v>Electric Generation</v>
          </cell>
          <cell r="I73" t="str">
            <v>Liquid Waste</v>
          </cell>
          <cell r="J73" t="str">
            <v>Waste Oil</v>
          </cell>
          <cell r="N73">
            <v>40988</v>
          </cell>
        </row>
        <row r="74">
          <cell r="A74" t="str">
            <v>10101304</v>
          </cell>
          <cell r="B74" t="str">
            <v>Point</v>
          </cell>
          <cell r="C74" t="str">
            <v>Ext Comb /Electric Gen /Liquid Waste /Black Liquor</v>
          </cell>
          <cell r="D74" t="str">
            <v>Fuel Comb - Electric Generation - Other</v>
          </cell>
          <cell r="G74" t="str">
            <v>External Combustion Boilers</v>
          </cell>
          <cell r="H74" t="str">
            <v>Electric Generation</v>
          </cell>
          <cell r="I74" t="str">
            <v>Liquid Waste</v>
          </cell>
          <cell r="J74" t="str">
            <v>Black Liquor</v>
          </cell>
          <cell r="M74">
            <v>37778</v>
          </cell>
          <cell r="N74">
            <v>40988</v>
          </cell>
        </row>
        <row r="75">
          <cell r="A75" t="str">
            <v>10101305</v>
          </cell>
          <cell r="B75" t="str">
            <v>Point</v>
          </cell>
          <cell r="C75" t="str">
            <v>Ext Comb /Electric Gen /Liquid Waste /Red Liquor</v>
          </cell>
          <cell r="D75" t="str">
            <v>Fuel Comb - Electric Generation - Other</v>
          </cell>
          <cell r="G75" t="str">
            <v>External Combustion Boilers</v>
          </cell>
          <cell r="H75" t="str">
            <v>Electric Generation</v>
          </cell>
          <cell r="I75" t="str">
            <v>Liquid Waste</v>
          </cell>
          <cell r="J75" t="str">
            <v>Red Liquor</v>
          </cell>
          <cell r="M75">
            <v>37778</v>
          </cell>
          <cell r="N75">
            <v>40988</v>
          </cell>
        </row>
        <row r="76">
          <cell r="A76" t="str">
            <v>10101306</v>
          </cell>
          <cell r="B76" t="str">
            <v>Point</v>
          </cell>
          <cell r="C76" t="str">
            <v>Ext Comb /Electric Gen /Liquid Waste /Spent Sulfite Liquor</v>
          </cell>
          <cell r="D76" t="str">
            <v>Fuel Comb - Electric Generation - Other</v>
          </cell>
          <cell r="G76" t="str">
            <v>External Combustion Boilers</v>
          </cell>
          <cell r="H76" t="str">
            <v>Electric Generation</v>
          </cell>
          <cell r="I76" t="str">
            <v>Liquid Waste</v>
          </cell>
          <cell r="J76" t="str">
            <v>Spent Sulfite Liquor</v>
          </cell>
          <cell r="M76">
            <v>37778</v>
          </cell>
          <cell r="N76">
            <v>40988</v>
          </cell>
        </row>
        <row r="77">
          <cell r="A77" t="str">
            <v>10101307</v>
          </cell>
          <cell r="B77" t="str">
            <v>Point</v>
          </cell>
          <cell r="C77" t="str">
            <v>Ext Comb /Electric Gen /Liquid Waste /Tall Oil</v>
          </cell>
          <cell r="D77" t="str">
            <v>Fuel Comb - Electric Generation - Other</v>
          </cell>
          <cell r="G77" t="str">
            <v>External Combustion Boilers</v>
          </cell>
          <cell r="H77" t="str">
            <v>Electric Generation</v>
          </cell>
          <cell r="I77" t="str">
            <v>Liquid Waste</v>
          </cell>
          <cell r="J77" t="str">
            <v>Tall Oil</v>
          </cell>
          <cell r="M77">
            <v>37778</v>
          </cell>
          <cell r="N77">
            <v>40988</v>
          </cell>
        </row>
        <row r="78">
          <cell r="A78" t="str">
            <v>10101308</v>
          </cell>
          <cell r="B78" t="str">
            <v>Point</v>
          </cell>
          <cell r="C78" t="str">
            <v>Ext Comb /Electric Gen /Liquid Waste /Wood/Wood Waste Liquid</v>
          </cell>
          <cell r="D78" t="str">
            <v>Fuel Comb - Electric Generation - Other</v>
          </cell>
          <cell r="G78" t="str">
            <v>External Combustion Boilers</v>
          </cell>
          <cell r="H78" t="str">
            <v>Electric Generation</v>
          </cell>
          <cell r="I78" t="str">
            <v>Liquid Waste</v>
          </cell>
          <cell r="J78" t="str">
            <v>Wood/Wood Waste Liquid</v>
          </cell>
          <cell r="M78">
            <v>37778</v>
          </cell>
          <cell r="N78">
            <v>40988</v>
          </cell>
        </row>
        <row r="79">
          <cell r="A79" t="str">
            <v>10101309</v>
          </cell>
          <cell r="B79" t="str">
            <v>Point</v>
          </cell>
          <cell r="C79" t="str">
            <v>Ext Comb /Electric Gen /Solid Waste /Biomass Liquids/Boiler</v>
          </cell>
          <cell r="D79" t="str">
            <v>Fuel Comb - Electric Generation - Biomass</v>
          </cell>
          <cell r="G79" t="str">
            <v>External Combustion Boilers</v>
          </cell>
          <cell r="H79" t="str">
            <v>Electric Generation</v>
          </cell>
          <cell r="I79" t="str">
            <v>Biomass Liquids</v>
          </cell>
          <cell r="J79" t="str">
            <v>Boiler</v>
          </cell>
          <cell r="M79">
            <v>40995</v>
          </cell>
          <cell r="N79">
            <v>41113</v>
          </cell>
        </row>
        <row r="80">
          <cell r="A80" t="str">
            <v>10101501</v>
          </cell>
          <cell r="B80" t="str">
            <v>Point</v>
          </cell>
          <cell r="C80" t="str">
            <v>Ext Comb /Electric Gen /Geothermal Power Plant: Off-gas Ejectors</v>
          </cell>
          <cell r="D80" t="str">
            <v>Fuel Comb - Electric Generation - Other</v>
          </cell>
          <cell r="G80" t="str">
            <v>External Combustion Boilers</v>
          </cell>
          <cell r="H80" t="str">
            <v>Electric Generation</v>
          </cell>
          <cell r="I80" t="str">
            <v>Geothermal Power Plants</v>
          </cell>
          <cell r="J80" t="str">
            <v>Geothermal Power Plant: Off-gas Ejectors</v>
          </cell>
          <cell r="N80">
            <v>40988</v>
          </cell>
        </row>
        <row r="81">
          <cell r="A81" t="str">
            <v>10101502</v>
          </cell>
          <cell r="B81" t="str">
            <v>Point</v>
          </cell>
          <cell r="C81" t="str">
            <v>Ext Comb /Electric Gen /Geothermal Power Plant: Cooling Tower Exhaust</v>
          </cell>
          <cell r="D81" t="str">
            <v>Fuel Comb - Electric Generation - Other</v>
          </cell>
          <cell r="G81" t="str">
            <v>External Combustion Boilers</v>
          </cell>
          <cell r="H81" t="str">
            <v>Electric Generation</v>
          </cell>
          <cell r="I81" t="str">
            <v>Geothermal Power Plants</v>
          </cell>
          <cell r="J81" t="str">
            <v>Geothermal Power Plant: Cooling Tower Exhaust</v>
          </cell>
          <cell r="N81">
            <v>40988</v>
          </cell>
        </row>
        <row r="82">
          <cell r="A82" t="str">
            <v>10101601</v>
          </cell>
          <cell r="B82" t="str">
            <v>Point</v>
          </cell>
          <cell r="C82" t="str">
            <v>Ext Comb /Electric Gen /Methanol /All</v>
          </cell>
          <cell r="D82" t="str">
            <v>Fuel Comb - Electric Generation - Other</v>
          </cell>
          <cell r="G82" t="str">
            <v>External Combustion Boilers</v>
          </cell>
          <cell r="H82" t="str">
            <v>Electric Generation</v>
          </cell>
          <cell r="I82" t="str">
            <v>Methanol</v>
          </cell>
          <cell r="J82" t="str">
            <v>All</v>
          </cell>
          <cell r="M82">
            <v>37778</v>
          </cell>
          <cell r="N82">
            <v>40988</v>
          </cell>
        </row>
        <row r="83">
          <cell r="A83" t="str">
            <v>10101801</v>
          </cell>
          <cell r="B83" t="str">
            <v>Point</v>
          </cell>
          <cell r="C83" t="str">
            <v>Ext Comb /Electric Gen /Hydrogen /All</v>
          </cell>
          <cell r="D83" t="str">
            <v>Fuel Comb - Electric Generation - Other</v>
          </cell>
          <cell r="G83" t="str">
            <v>External Combustion Boilers</v>
          </cell>
          <cell r="H83" t="str">
            <v>Electric Generation</v>
          </cell>
          <cell r="I83" t="str">
            <v>Hydrogen</v>
          </cell>
          <cell r="J83" t="str">
            <v>All</v>
          </cell>
          <cell r="M83">
            <v>37778</v>
          </cell>
          <cell r="N83">
            <v>40988</v>
          </cell>
        </row>
        <row r="84">
          <cell r="A84" t="str">
            <v>10101901</v>
          </cell>
          <cell r="B84" t="str">
            <v>Point</v>
          </cell>
          <cell r="C84" t="str">
            <v>Ext Comb /Electric Gen /Coal-based Synfuel /All</v>
          </cell>
          <cell r="D84" t="str">
            <v>Fuel Comb - Electric Generation - Other</v>
          </cell>
          <cell r="G84" t="str">
            <v>External Combustion Boilers</v>
          </cell>
          <cell r="H84" t="str">
            <v>Electric Generation</v>
          </cell>
          <cell r="I84" t="str">
            <v>Coal-based Synfuel</v>
          </cell>
          <cell r="J84" t="str">
            <v>All</v>
          </cell>
          <cell r="M84">
            <v>37778</v>
          </cell>
          <cell r="N84">
            <v>40988</v>
          </cell>
        </row>
        <row r="85">
          <cell r="A85" t="str">
            <v>10102001</v>
          </cell>
          <cell r="B85" t="str">
            <v>Point</v>
          </cell>
          <cell r="C85" t="str">
            <v>Ext Comb /Electric Gen /Waste Coal /All</v>
          </cell>
          <cell r="D85" t="str">
            <v>Fuel Comb - Electric Generation - Coal</v>
          </cell>
          <cell r="G85" t="str">
            <v>External Combustion Boilers</v>
          </cell>
          <cell r="H85" t="str">
            <v>Electric Generation</v>
          </cell>
          <cell r="I85" t="str">
            <v>Waste Coal</v>
          </cell>
          <cell r="J85" t="str">
            <v>All</v>
          </cell>
          <cell r="M85">
            <v>37778</v>
          </cell>
          <cell r="N85">
            <v>40988</v>
          </cell>
        </row>
        <row r="86">
          <cell r="A86" t="str">
            <v>10102018</v>
          </cell>
          <cell r="B86" t="str">
            <v>Point</v>
          </cell>
          <cell r="C86" t="str">
            <v>Ext Comb /Electric Gen /Waste Coal /Circulating Fluidized Bed</v>
          </cell>
          <cell r="D86" t="str">
            <v>Fuel Comb - Electric Generation - Coal</v>
          </cell>
          <cell r="G86" t="str">
            <v>External Combustion Boilers</v>
          </cell>
          <cell r="H86" t="str">
            <v>Electric Generation</v>
          </cell>
          <cell r="I86" t="str">
            <v>Waste Coal</v>
          </cell>
          <cell r="J86" t="str">
            <v>Circulating Fluidized Bed Combustion</v>
          </cell>
          <cell r="M86">
            <v>38019</v>
          </cell>
          <cell r="N86">
            <v>40988</v>
          </cell>
        </row>
        <row r="87">
          <cell r="A87" t="str">
            <v>10102101</v>
          </cell>
          <cell r="B87" t="str">
            <v>Point</v>
          </cell>
          <cell r="C87" t="str">
            <v>Ext Comb /Electric Gen /Other Oil /All</v>
          </cell>
          <cell r="D87" t="str">
            <v>Fuel Comb - Electric Generation - Oil</v>
          </cell>
          <cell r="G87" t="str">
            <v>External Combustion Boilers</v>
          </cell>
          <cell r="H87" t="str">
            <v>Electric Generation</v>
          </cell>
          <cell r="I87" t="str">
            <v>Other Oil</v>
          </cell>
          <cell r="J87" t="str">
            <v>All</v>
          </cell>
          <cell r="M87">
            <v>37778</v>
          </cell>
          <cell r="N87">
            <v>40988</v>
          </cell>
        </row>
        <row r="88">
          <cell r="A88" t="str">
            <v>10200101</v>
          </cell>
          <cell r="B88" t="str">
            <v>Point</v>
          </cell>
          <cell r="C88" t="str">
            <v>Ext Comb /Industrial /Anthracite Coal /Pulverized Coal</v>
          </cell>
          <cell r="D88" t="str">
            <v>Fuel Comb - Industrial Boilers, ICEs - Coal</v>
          </cell>
          <cell r="G88" t="str">
            <v>External Combustion Boilers</v>
          </cell>
          <cell r="H88" t="str">
            <v>Industrial</v>
          </cell>
          <cell r="I88" t="str">
            <v>Anthracite Coal</v>
          </cell>
          <cell r="J88" t="str">
            <v>Pulverized Coal</v>
          </cell>
          <cell r="N88">
            <v>40988</v>
          </cell>
        </row>
        <row r="89">
          <cell r="A89" t="str">
            <v>10200104</v>
          </cell>
          <cell r="B89" t="str">
            <v>Point</v>
          </cell>
          <cell r="C89" t="str">
            <v>Ext Comb /Industrial /Anthracite Coal /Traveling Grate (Overfeed) Stoker</v>
          </cell>
          <cell r="D89" t="str">
            <v>Fuel Comb - Industrial Boilers, ICEs - Coal</v>
          </cell>
          <cell r="G89" t="str">
            <v>External Combustion Boilers</v>
          </cell>
          <cell r="H89" t="str">
            <v>Industrial</v>
          </cell>
          <cell r="I89" t="str">
            <v>Anthracite Coal</v>
          </cell>
          <cell r="J89" t="str">
            <v>Traveling Grate (Overfeed) Stoker</v>
          </cell>
          <cell r="N89">
            <v>40988</v>
          </cell>
        </row>
        <row r="90">
          <cell r="A90" t="str">
            <v>10200107</v>
          </cell>
          <cell r="B90" t="str">
            <v>Point</v>
          </cell>
          <cell r="C90" t="str">
            <v>Ext Comb /Industrial /Anthracite Coal /Hand-fired</v>
          </cell>
          <cell r="D90" t="str">
            <v>Fuel Comb - Industrial Boilers, ICEs - Coal</v>
          </cell>
          <cell r="G90" t="str">
            <v>External Combustion Boilers</v>
          </cell>
          <cell r="H90" t="str">
            <v>Industrial</v>
          </cell>
          <cell r="I90" t="str">
            <v>Anthracite Coal</v>
          </cell>
          <cell r="J90" t="str">
            <v>Hand-fired</v>
          </cell>
          <cell r="N90">
            <v>40988</v>
          </cell>
        </row>
        <row r="91">
          <cell r="A91" t="str">
            <v>10200117</v>
          </cell>
          <cell r="B91" t="str">
            <v>Point</v>
          </cell>
          <cell r="C91" t="str">
            <v>Ext Comb /Industrial /Anthracite Coal /Fluidized Bed Boiler Burning Anthracite-Culm Fuel</v>
          </cell>
          <cell r="D91" t="str">
            <v>Fuel Comb - Industrial Boilers, ICEs - Coal</v>
          </cell>
          <cell r="G91" t="str">
            <v>External Combustion Boilers</v>
          </cell>
          <cell r="H91" t="str">
            <v>Industrial</v>
          </cell>
          <cell r="I91" t="str">
            <v>Anthracite Coal</v>
          </cell>
          <cell r="J91" t="str">
            <v>Fluidized Bed Boiler Burning Anthracite-Culm Fuel</v>
          </cell>
          <cell r="N91">
            <v>40988</v>
          </cell>
        </row>
        <row r="92">
          <cell r="A92" t="str">
            <v>10200201</v>
          </cell>
          <cell r="B92" t="str">
            <v>Point</v>
          </cell>
          <cell r="C92" t="str">
            <v>Ext Comb /Industrial /Bitum Coal /Pulverized Coal: Wet Bottom</v>
          </cell>
          <cell r="D92" t="str">
            <v>Fuel Comb - Industrial Boilers, ICEs - Coal</v>
          </cell>
          <cell r="G92" t="str">
            <v>External Combustion Boilers</v>
          </cell>
          <cell r="H92" t="str">
            <v>Industrial</v>
          </cell>
          <cell r="I92" t="str">
            <v>Bituminous Coal</v>
          </cell>
          <cell r="J92" t="str">
            <v>Pulverized Coal: Wet Bottom</v>
          </cell>
          <cell r="N92">
            <v>40996</v>
          </cell>
        </row>
        <row r="93">
          <cell r="A93" t="str">
            <v>10200202</v>
          </cell>
          <cell r="B93" t="str">
            <v>Point</v>
          </cell>
          <cell r="C93" t="str">
            <v>Ext Comb /Industrial /Bitum Coal /Pulverized Coal: Dry Bottom</v>
          </cell>
          <cell r="D93" t="str">
            <v>Fuel Comb - Industrial Boilers, ICEs - Coal</v>
          </cell>
          <cell r="G93" t="str">
            <v>External Combustion Boilers</v>
          </cell>
          <cell r="H93" t="str">
            <v>Industrial</v>
          </cell>
          <cell r="I93" t="str">
            <v>Bituminous Coal</v>
          </cell>
          <cell r="J93" t="str">
            <v>Pulverized Coal: Dry Bottom</v>
          </cell>
          <cell r="N93">
            <v>40996</v>
          </cell>
        </row>
        <row r="94">
          <cell r="A94" t="str">
            <v>10200203</v>
          </cell>
          <cell r="B94" t="str">
            <v>Point</v>
          </cell>
          <cell r="C94" t="str">
            <v>Ext Comb /Industrial /Bitum Coal /Cyclone Furnace</v>
          </cell>
          <cell r="D94" t="str">
            <v>Fuel Comb - Industrial Boilers, ICEs - Coal</v>
          </cell>
          <cell r="G94" t="str">
            <v>External Combustion Boilers</v>
          </cell>
          <cell r="H94" t="str">
            <v>Industrial</v>
          </cell>
          <cell r="I94" t="str">
            <v>Bituminous Coal</v>
          </cell>
          <cell r="J94" t="str">
            <v>Cyclone Furnace</v>
          </cell>
          <cell r="N94">
            <v>40996</v>
          </cell>
        </row>
        <row r="95">
          <cell r="A95" t="str">
            <v>10200204</v>
          </cell>
          <cell r="B95" t="str">
            <v>Point</v>
          </cell>
          <cell r="C95" t="str">
            <v>Ext Comb /Industrial /Bitum Coal /Spreader Stoker</v>
          </cell>
          <cell r="D95" t="str">
            <v>Fuel Comb - Industrial Boilers, ICEs - Coal</v>
          </cell>
          <cell r="G95" t="str">
            <v>External Combustion Boilers</v>
          </cell>
          <cell r="H95" t="str">
            <v>Industrial</v>
          </cell>
          <cell r="I95" t="str">
            <v>Bituminous Coal</v>
          </cell>
          <cell r="J95" t="str">
            <v>Spreader Stoker</v>
          </cell>
          <cell r="N95">
            <v>40996</v>
          </cell>
        </row>
        <row r="96">
          <cell r="A96" t="str">
            <v>10200205</v>
          </cell>
          <cell r="B96" t="str">
            <v>Point</v>
          </cell>
          <cell r="C96" t="str">
            <v>Ext Comb /Industrial /Bitum Coal /Overfeed Stoker</v>
          </cell>
          <cell r="D96" t="str">
            <v>Fuel Comb - Industrial Boilers, ICEs - Coal</v>
          </cell>
          <cell r="G96" t="str">
            <v>External Combustion Boilers</v>
          </cell>
          <cell r="H96" t="str">
            <v>Industrial</v>
          </cell>
          <cell r="I96" t="str">
            <v>Bituminous Coal</v>
          </cell>
          <cell r="J96" t="str">
            <v>Overfeed Stoker</v>
          </cell>
          <cell r="N96">
            <v>40996</v>
          </cell>
        </row>
        <row r="97">
          <cell r="A97" t="str">
            <v>10200206</v>
          </cell>
          <cell r="B97" t="str">
            <v>Point</v>
          </cell>
          <cell r="C97" t="str">
            <v>Ext Comb /Industrial /Bitum Coal /Underfeed Stoker</v>
          </cell>
          <cell r="D97" t="str">
            <v>Fuel Comb - Industrial Boilers, ICEs - Coal</v>
          </cell>
          <cell r="G97" t="str">
            <v>External Combustion Boilers</v>
          </cell>
          <cell r="H97" t="str">
            <v>Industrial</v>
          </cell>
          <cell r="I97" t="str">
            <v>Bituminous Coal</v>
          </cell>
          <cell r="J97" t="str">
            <v>Underfeed Stoker</v>
          </cell>
          <cell r="N97">
            <v>40996</v>
          </cell>
        </row>
        <row r="98">
          <cell r="A98" t="str">
            <v>10200210</v>
          </cell>
          <cell r="B98" t="str">
            <v>Point</v>
          </cell>
          <cell r="C98" t="str">
            <v>Ext Comb /Industrial /Bitum Coal /Overfeed Stoker **</v>
          </cell>
          <cell r="D98" t="str">
            <v>Fuel Comb - Industrial Boilers, ICEs - Coal</v>
          </cell>
          <cell r="G98" t="str">
            <v>External Combustion Boilers</v>
          </cell>
          <cell r="H98" t="str">
            <v>Industrial</v>
          </cell>
          <cell r="I98" t="str">
            <v>Bituminous Coal</v>
          </cell>
          <cell r="J98" t="str">
            <v>Overfeed Stoker **</v>
          </cell>
          <cell r="K98" t="str">
            <v>10200205</v>
          </cell>
          <cell r="L98" t="str">
            <v>2008</v>
          </cell>
          <cell r="N98">
            <v>40995</v>
          </cell>
        </row>
        <row r="99">
          <cell r="A99" t="str">
            <v>10200212</v>
          </cell>
          <cell r="B99" t="str">
            <v>Point</v>
          </cell>
          <cell r="C99" t="str">
            <v>Ext Comb /Industrial /Bitum Coal /Pulverized Coal: Dry Bottom (Tangential)</v>
          </cell>
          <cell r="D99" t="str">
            <v>Fuel Comb - Industrial Boilers, ICEs - Coal</v>
          </cell>
          <cell r="G99" t="str">
            <v>External Combustion Boilers</v>
          </cell>
          <cell r="H99" t="str">
            <v>Industrial</v>
          </cell>
          <cell r="I99" t="str">
            <v>Bituminous Coal</v>
          </cell>
          <cell r="J99" t="str">
            <v>Pulverized Coal: Dry Bottom (Tangential)</v>
          </cell>
          <cell r="N99">
            <v>40996</v>
          </cell>
        </row>
        <row r="100">
          <cell r="A100" t="str">
            <v>10200213</v>
          </cell>
          <cell r="B100" t="str">
            <v>Point</v>
          </cell>
          <cell r="C100" t="str">
            <v>Ext Comb /Industrial /Bitum Coal /Wet Slurry</v>
          </cell>
          <cell r="D100" t="str">
            <v>Fuel Comb - Industrial Boilers, ICEs - Coal</v>
          </cell>
          <cell r="G100" t="str">
            <v>External Combustion Boilers</v>
          </cell>
          <cell r="H100" t="str">
            <v>Industrial</v>
          </cell>
          <cell r="I100" t="str">
            <v>Bituminous Coal</v>
          </cell>
          <cell r="J100" t="str">
            <v>Wet Slurry</v>
          </cell>
          <cell r="N100">
            <v>40996</v>
          </cell>
        </row>
        <row r="101">
          <cell r="A101" t="str">
            <v>10200217</v>
          </cell>
          <cell r="B101" t="str">
            <v>Point</v>
          </cell>
          <cell r="C101" t="str">
            <v>Ext Comb /Industrial /Bitum Coal /Atmospheric Fluidized Bed Combustion: Bubbling Bed</v>
          </cell>
          <cell r="D101" t="str">
            <v>Fuel Comb - Industrial Boilers, ICEs - Coal</v>
          </cell>
          <cell r="G101" t="str">
            <v>External Combustion Boilers</v>
          </cell>
          <cell r="H101" t="str">
            <v>Industrial</v>
          </cell>
          <cell r="I101" t="str">
            <v>Bituminous Coal</v>
          </cell>
          <cell r="J101" t="str">
            <v>Atmospheric Fluidized Bed Combustion: Bubbling Bed</v>
          </cell>
          <cell r="N101">
            <v>40996</v>
          </cell>
        </row>
        <row r="102">
          <cell r="A102" t="str">
            <v>10200218</v>
          </cell>
          <cell r="B102" t="str">
            <v>Point</v>
          </cell>
          <cell r="C102" t="str">
            <v>Ext Comb /Industrial /Bitum Coal /Atmospheric Fluidized Bed Combustion: Circulating Bed</v>
          </cell>
          <cell r="D102" t="str">
            <v>Fuel Comb - Industrial Boilers, ICEs - Coal</v>
          </cell>
          <cell r="G102" t="str">
            <v>External Combustion Boilers</v>
          </cell>
          <cell r="H102" t="str">
            <v>Industrial</v>
          </cell>
          <cell r="I102" t="str">
            <v>Bituminous Coal</v>
          </cell>
          <cell r="J102" t="str">
            <v>Atmospheric Fluidized Bed Combustion: Circulating Bed</v>
          </cell>
          <cell r="N102">
            <v>40996</v>
          </cell>
        </row>
        <row r="103">
          <cell r="A103" t="str">
            <v>10200219</v>
          </cell>
          <cell r="B103" t="str">
            <v>Point</v>
          </cell>
          <cell r="C103" t="str">
            <v>Ext Comb /Industrial /Bitum Coal /Cogeneration</v>
          </cell>
          <cell r="D103" t="str">
            <v>Fuel Comb - Industrial Boilers, ICEs - Coal</v>
          </cell>
          <cell r="G103" t="str">
            <v>External Combustion Boilers</v>
          </cell>
          <cell r="H103" t="str">
            <v>Industrial</v>
          </cell>
          <cell r="I103" t="str">
            <v>Bituminous Coal</v>
          </cell>
          <cell r="J103" t="str">
            <v>Cogeneration</v>
          </cell>
          <cell r="N103">
            <v>40996</v>
          </cell>
        </row>
        <row r="104">
          <cell r="A104" t="str">
            <v>10200221</v>
          </cell>
          <cell r="B104" t="str">
            <v>Point</v>
          </cell>
          <cell r="C104" t="str">
            <v>Ext Comb /Industrial /Subbituminous Coal /Pulverized Coal: Wet Bottom</v>
          </cell>
          <cell r="D104" t="str">
            <v>Fuel Comb - Industrial Boilers, ICEs - Coal</v>
          </cell>
          <cell r="G104" t="str">
            <v>External Combustion Boilers</v>
          </cell>
          <cell r="H104" t="str">
            <v>Industrial</v>
          </cell>
          <cell r="I104" t="str">
            <v>Subbituminous Coal</v>
          </cell>
          <cell r="J104" t="str">
            <v>Pulverized Coal: Wet Bottom</v>
          </cell>
          <cell r="N104">
            <v>40996</v>
          </cell>
        </row>
        <row r="105">
          <cell r="A105" t="str">
            <v>10200222</v>
          </cell>
          <cell r="B105" t="str">
            <v>Point</v>
          </cell>
          <cell r="C105" t="str">
            <v>Ext Comb /Industrial /Subbituminous Coal /Pulverized Coal: Dry Bottom</v>
          </cell>
          <cell r="D105" t="str">
            <v>Fuel Comb - Industrial Boilers, ICEs - Coal</v>
          </cell>
          <cell r="G105" t="str">
            <v>External Combustion Boilers</v>
          </cell>
          <cell r="H105" t="str">
            <v>Industrial</v>
          </cell>
          <cell r="I105" t="str">
            <v>Subbituminous Coal</v>
          </cell>
          <cell r="J105" t="str">
            <v>Pulverized Coal: Dry Bottom</v>
          </cell>
          <cell r="N105">
            <v>40996</v>
          </cell>
        </row>
        <row r="106">
          <cell r="A106" t="str">
            <v>10200223</v>
          </cell>
          <cell r="B106" t="str">
            <v>Point</v>
          </cell>
          <cell r="C106" t="str">
            <v>Ext Comb /Industrial /Subbituminous Coal /Cyclone Furnace</v>
          </cell>
          <cell r="D106" t="str">
            <v>Fuel Comb - Industrial Boilers, ICEs - Coal</v>
          </cell>
          <cell r="G106" t="str">
            <v>External Combustion Boilers</v>
          </cell>
          <cell r="H106" t="str">
            <v>Industrial</v>
          </cell>
          <cell r="I106" t="str">
            <v>Subbituminous Coal</v>
          </cell>
          <cell r="J106" t="str">
            <v>Cyclone Furnace</v>
          </cell>
          <cell r="N106">
            <v>40996</v>
          </cell>
        </row>
        <row r="107">
          <cell r="A107" t="str">
            <v>10200224</v>
          </cell>
          <cell r="B107" t="str">
            <v>Point</v>
          </cell>
          <cell r="C107" t="str">
            <v>Ext Comb /Industrial /Subbituminous Coal /Spreader Stoker</v>
          </cell>
          <cell r="D107" t="str">
            <v>Fuel Comb - Industrial Boilers, ICEs - Coal</v>
          </cell>
          <cell r="G107" t="str">
            <v>External Combustion Boilers</v>
          </cell>
          <cell r="H107" t="str">
            <v>Industrial</v>
          </cell>
          <cell r="I107" t="str">
            <v>Subbituminous Coal</v>
          </cell>
          <cell r="J107" t="str">
            <v>Spreader Stoker</v>
          </cell>
          <cell r="N107">
            <v>40996</v>
          </cell>
        </row>
        <row r="108">
          <cell r="A108" t="str">
            <v>10200225</v>
          </cell>
          <cell r="B108" t="str">
            <v>Point</v>
          </cell>
          <cell r="C108" t="str">
            <v>Ext Comb /Industrial /Subbituminous Coal /Traveling Grate (Overfeed) Stoker</v>
          </cell>
          <cell r="D108" t="str">
            <v>Fuel Comb - Industrial Boilers, ICEs - Coal</v>
          </cell>
          <cell r="G108" t="str">
            <v>External Combustion Boilers</v>
          </cell>
          <cell r="H108" t="str">
            <v>Industrial</v>
          </cell>
          <cell r="I108" t="str">
            <v>Subbituminous Coal</v>
          </cell>
          <cell r="J108" t="str">
            <v>Traveling Grate (Overfeed) Stoker</v>
          </cell>
          <cell r="N108">
            <v>40996</v>
          </cell>
        </row>
        <row r="109">
          <cell r="A109" t="str">
            <v>10200226</v>
          </cell>
          <cell r="B109" t="str">
            <v>Point</v>
          </cell>
          <cell r="C109" t="str">
            <v>Ext Comb /Industrial /Subbituminous Coal /Pulverized Coal: Dry Bottom Tangential</v>
          </cell>
          <cell r="D109" t="str">
            <v>Fuel Comb - Industrial Boilers, ICEs - Coal</v>
          </cell>
          <cell r="G109" t="str">
            <v>External Combustion Boilers</v>
          </cell>
          <cell r="H109" t="str">
            <v>Industrial</v>
          </cell>
          <cell r="I109" t="str">
            <v>Subbituminous Coal</v>
          </cell>
          <cell r="J109" t="str">
            <v>Pulverized Coal: Dry Bottom Tangential</v>
          </cell>
          <cell r="N109">
            <v>40996</v>
          </cell>
        </row>
        <row r="110">
          <cell r="A110" t="str">
            <v>10200229</v>
          </cell>
          <cell r="B110" t="str">
            <v>Point</v>
          </cell>
          <cell r="C110" t="str">
            <v>Ext Comb /Industrial /Subbituminous Coal /Cogeneration</v>
          </cell>
          <cell r="D110" t="str">
            <v>Fuel Comb - Industrial Boilers, ICEs - Coal</v>
          </cell>
          <cell r="G110" t="str">
            <v>External Combustion Boilers</v>
          </cell>
          <cell r="H110" t="str">
            <v>Industrial</v>
          </cell>
          <cell r="I110" t="str">
            <v>Subbituminous Coal</v>
          </cell>
          <cell r="J110" t="str">
            <v>Cogeneration</v>
          </cell>
          <cell r="N110">
            <v>40996</v>
          </cell>
        </row>
        <row r="111">
          <cell r="A111" t="str">
            <v>10200300</v>
          </cell>
          <cell r="B111" t="str">
            <v>Point</v>
          </cell>
          <cell r="C111" t="str">
            <v>Ext Comb /Industrial /Lignite /Pulverized Coal: Wet Bottom</v>
          </cell>
          <cell r="D111" t="str">
            <v>Fuel Comb - Industrial Boilers, ICEs - Coal</v>
          </cell>
          <cell r="G111" t="str">
            <v>External Combustion Boilers</v>
          </cell>
          <cell r="H111" t="str">
            <v>Industrial</v>
          </cell>
          <cell r="I111" t="str">
            <v>Lignite</v>
          </cell>
          <cell r="J111" t="str">
            <v>Pulverized Coal: Wet Bottom</v>
          </cell>
          <cell r="N111">
            <v>40988</v>
          </cell>
        </row>
        <row r="112">
          <cell r="A112" t="str">
            <v>10200301</v>
          </cell>
          <cell r="B112" t="str">
            <v>Point</v>
          </cell>
          <cell r="C112" t="str">
            <v>Ext Comb /Industrial /Lignite /Pulverized Coal: Dry Bottom, Wall Fired</v>
          </cell>
          <cell r="D112" t="str">
            <v>Fuel Comb - Industrial Boilers, ICEs - Coal</v>
          </cell>
          <cell r="G112" t="str">
            <v>External Combustion Boilers</v>
          </cell>
          <cell r="H112" t="str">
            <v>Industrial</v>
          </cell>
          <cell r="I112" t="str">
            <v>Lignite</v>
          </cell>
          <cell r="J112" t="str">
            <v>Pulverized Coal: Dry Bottom, Wall Fired</v>
          </cell>
          <cell r="N112">
            <v>40988</v>
          </cell>
        </row>
        <row r="113">
          <cell r="A113" t="str">
            <v>10200302</v>
          </cell>
          <cell r="B113" t="str">
            <v>Point</v>
          </cell>
          <cell r="C113" t="str">
            <v>Ext Comb /Industrial /Lignite /Pulverized Coal: Dry Bottom, Tangential Fired</v>
          </cell>
          <cell r="D113" t="str">
            <v>Fuel Comb - Industrial Boilers, ICEs - Coal</v>
          </cell>
          <cell r="G113" t="str">
            <v>External Combustion Boilers</v>
          </cell>
          <cell r="H113" t="str">
            <v>Industrial</v>
          </cell>
          <cell r="I113" t="str">
            <v>Lignite</v>
          </cell>
          <cell r="J113" t="str">
            <v>Pulverized Coal: Dry Bottom, Tangential Fired</v>
          </cell>
          <cell r="N113">
            <v>40988</v>
          </cell>
        </row>
        <row r="114">
          <cell r="A114" t="str">
            <v>10200303</v>
          </cell>
          <cell r="B114" t="str">
            <v>Point</v>
          </cell>
          <cell r="C114" t="str">
            <v>Ext Comb /Industrial /Lignite /Cyclone Furnace</v>
          </cell>
          <cell r="D114" t="str">
            <v>Fuel Comb - Industrial Boilers, ICEs - Coal</v>
          </cell>
          <cell r="G114" t="str">
            <v>External Combustion Boilers</v>
          </cell>
          <cell r="H114" t="str">
            <v>Industrial</v>
          </cell>
          <cell r="I114" t="str">
            <v>Lignite</v>
          </cell>
          <cell r="J114" t="str">
            <v>Cyclone Furnace</v>
          </cell>
          <cell r="N114">
            <v>40988</v>
          </cell>
        </row>
        <row r="115">
          <cell r="A115" t="str">
            <v>10200304</v>
          </cell>
          <cell r="B115" t="str">
            <v>Point</v>
          </cell>
          <cell r="C115" t="str">
            <v>Ext Comb /Industrial /Lignite /Traveling Grate (Overfeed) Stoker</v>
          </cell>
          <cell r="D115" t="str">
            <v>Fuel Comb - Industrial Boilers, ICEs - Coal</v>
          </cell>
          <cell r="G115" t="str">
            <v>External Combustion Boilers</v>
          </cell>
          <cell r="H115" t="str">
            <v>Industrial</v>
          </cell>
          <cell r="I115" t="str">
            <v>Lignite</v>
          </cell>
          <cell r="J115" t="str">
            <v>Traveling Grate (Overfeed) Stoker</v>
          </cell>
          <cell r="N115">
            <v>40988</v>
          </cell>
        </row>
        <row r="116">
          <cell r="A116" t="str">
            <v>10200306</v>
          </cell>
          <cell r="B116" t="str">
            <v>Point</v>
          </cell>
          <cell r="C116" t="str">
            <v>Ext Comb /Industrial /Lignite /Spreader Stoker</v>
          </cell>
          <cell r="D116" t="str">
            <v>Fuel Comb - Industrial Boilers, ICEs - Coal</v>
          </cell>
          <cell r="G116" t="str">
            <v>External Combustion Boilers</v>
          </cell>
          <cell r="H116" t="str">
            <v>Industrial</v>
          </cell>
          <cell r="I116" t="str">
            <v>Lignite</v>
          </cell>
          <cell r="J116" t="str">
            <v>Spreader Stoker</v>
          </cell>
          <cell r="N116">
            <v>40988</v>
          </cell>
        </row>
        <row r="117">
          <cell r="A117" t="str">
            <v>10200307</v>
          </cell>
          <cell r="B117" t="str">
            <v>Point</v>
          </cell>
          <cell r="C117" t="str">
            <v>Ext Comb /Industrial /Lignite /Cogeneration</v>
          </cell>
          <cell r="D117" t="str">
            <v>Fuel Comb - Industrial Boilers, ICEs - Coal</v>
          </cell>
          <cell r="G117" t="str">
            <v>External Combustion Boilers</v>
          </cell>
          <cell r="H117" t="str">
            <v>Industrial</v>
          </cell>
          <cell r="I117" t="str">
            <v>Lignite</v>
          </cell>
          <cell r="J117" t="str">
            <v>Cogeneration</v>
          </cell>
          <cell r="N117">
            <v>40988</v>
          </cell>
        </row>
        <row r="118">
          <cell r="A118" t="str">
            <v>10200401</v>
          </cell>
          <cell r="B118" t="str">
            <v>Point</v>
          </cell>
          <cell r="C118" t="str">
            <v>Ext Comb /Industrial /Residual Oil /Grade 6 Oil</v>
          </cell>
          <cell r="D118" t="str">
            <v>Fuel Comb - Industrial Boilers, ICEs - Oil</v>
          </cell>
          <cell r="G118" t="str">
            <v>External Combustion Boilers</v>
          </cell>
          <cell r="H118" t="str">
            <v>Industrial</v>
          </cell>
          <cell r="I118" t="str">
            <v>Residual Oil - Grade 6</v>
          </cell>
          <cell r="J118" t="str">
            <v>Boiler</v>
          </cell>
          <cell r="N118">
            <v>41164</v>
          </cell>
        </row>
        <row r="119">
          <cell r="A119" t="str">
            <v>10200402</v>
          </cell>
          <cell r="B119" t="str">
            <v>Point</v>
          </cell>
          <cell r="C119" t="str">
            <v>Ext Comb /Industrial /Residual Oil /10-100 Million Btu/hr **</v>
          </cell>
          <cell r="D119" t="str">
            <v>Fuel Comb - Industrial Boilers, ICEs - Oil</v>
          </cell>
          <cell r="G119" t="str">
            <v>External Combustion Boilers</v>
          </cell>
          <cell r="H119" t="str">
            <v>Industrial</v>
          </cell>
          <cell r="I119" t="str">
            <v>Residual Oil</v>
          </cell>
          <cell r="J119" t="str">
            <v>10-100 Million BTU/hr **</v>
          </cell>
          <cell r="N119">
            <v>40996</v>
          </cell>
        </row>
        <row r="120">
          <cell r="A120" t="str">
            <v>10200403</v>
          </cell>
          <cell r="B120" t="str">
            <v>Point</v>
          </cell>
          <cell r="C120" t="str">
            <v>Ext Comb /Industrial /Residual Oil /&lt; 10 Million Btu/hr **</v>
          </cell>
          <cell r="D120" t="str">
            <v>Fuel Comb - Industrial Boilers, ICEs - Oil</v>
          </cell>
          <cell r="G120" t="str">
            <v>External Combustion Boilers</v>
          </cell>
          <cell r="H120" t="str">
            <v>Industrial</v>
          </cell>
          <cell r="I120" t="str">
            <v>Residual Oil</v>
          </cell>
          <cell r="J120" t="str">
            <v>&lt; 10 Million BTU/hr **</v>
          </cell>
          <cell r="N120">
            <v>40996</v>
          </cell>
        </row>
        <row r="121">
          <cell r="A121" t="str">
            <v>10200404</v>
          </cell>
          <cell r="B121" t="str">
            <v>Point</v>
          </cell>
          <cell r="C121" t="str">
            <v>Ext Comb /Industrial /Residual Oil /Grade 5 Oil</v>
          </cell>
          <cell r="D121" t="str">
            <v>Fuel Comb - Industrial Boilers, ICEs - Oil</v>
          </cell>
          <cell r="G121" t="str">
            <v>External Combustion Boilers</v>
          </cell>
          <cell r="H121" t="str">
            <v>Industrial</v>
          </cell>
          <cell r="I121" t="str">
            <v>Residual Oil</v>
          </cell>
          <cell r="J121" t="str">
            <v>Grade 5 Oil</v>
          </cell>
          <cell r="N121">
            <v>40988</v>
          </cell>
        </row>
        <row r="122">
          <cell r="A122" t="str">
            <v>10200405</v>
          </cell>
          <cell r="B122" t="str">
            <v>Point</v>
          </cell>
          <cell r="C122" t="str">
            <v>Ext Comb /Industrial /Residual Oil /Cogeneration</v>
          </cell>
          <cell r="D122" t="str">
            <v>Fuel Comb - Industrial Boilers, ICEs - Oil</v>
          </cell>
          <cell r="G122" t="str">
            <v>External Combustion Boilers</v>
          </cell>
          <cell r="H122" t="str">
            <v>Industrial</v>
          </cell>
          <cell r="I122" t="str">
            <v>Residual Oil</v>
          </cell>
          <cell r="J122" t="str">
            <v>Cogeneration</v>
          </cell>
          <cell r="N122">
            <v>40988</v>
          </cell>
        </row>
        <row r="123">
          <cell r="A123" t="str">
            <v>10200406</v>
          </cell>
          <cell r="B123" t="str">
            <v>Point</v>
          </cell>
          <cell r="D123" t="str">
            <v>Fuel Comb - Industrial Boilers, ICEs - Oil</v>
          </cell>
          <cell r="G123" t="str">
            <v>External Combustion Boilers</v>
          </cell>
          <cell r="H123" t="str">
            <v>Industrial</v>
          </cell>
          <cell r="I123" t="str">
            <v>Residual Oil</v>
          </cell>
          <cell r="J123" t="str">
            <v>Boiler &gt; 100 Million BTU/hr</v>
          </cell>
          <cell r="N123">
            <v>41164</v>
          </cell>
        </row>
        <row r="124">
          <cell r="A124" t="str">
            <v>10200501</v>
          </cell>
          <cell r="B124" t="str">
            <v>Point</v>
          </cell>
          <cell r="C124" t="str">
            <v>Ext Comb /Industrial /Distillate Oil /Grades 1 and 2 Oil</v>
          </cell>
          <cell r="D124" t="str">
            <v>Fuel Comb - Industrial Boilers, ICEs - Oil</v>
          </cell>
          <cell r="G124" t="str">
            <v>External Combustion Boilers</v>
          </cell>
          <cell r="H124" t="str">
            <v>Industrial</v>
          </cell>
          <cell r="I124" t="str">
            <v>Distillate Oil - Grades 1 and 2</v>
          </cell>
          <cell r="J124" t="str">
            <v>Boiler</v>
          </cell>
          <cell r="N124">
            <v>41164</v>
          </cell>
        </row>
        <row r="125">
          <cell r="A125" t="str">
            <v>10200502</v>
          </cell>
          <cell r="B125" t="str">
            <v>Point</v>
          </cell>
          <cell r="C125" t="str">
            <v>Ext Comb /Industrial /Distillate Oil /10-100 Million Btu/hr **</v>
          </cell>
          <cell r="D125" t="str">
            <v>Fuel Comb - Industrial Boilers, ICEs - Oil</v>
          </cell>
          <cell r="G125" t="str">
            <v>External Combustion Boilers</v>
          </cell>
          <cell r="H125" t="str">
            <v>Industrial</v>
          </cell>
          <cell r="I125" t="str">
            <v>Distillate Oil</v>
          </cell>
          <cell r="J125" t="str">
            <v>10-100 Million BTU/hr **</v>
          </cell>
          <cell r="N125">
            <v>40996</v>
          </cell>
        </row>
        <row r="126">
          <cell r="A126" t="str">
            <v>10200503</v>
          </cell>
          <cell r="B126" t="str">
            <v>Point</v>
          </cell>
          <cell r="C126" t="str">
            <v>Ext Comb /Industrial /Distillate Oil /&lt; 10 Million Btu/hr **</v>
          </cell>
          <cell r="D126" t="str">
            <v>Fuel Comb - Industrial Boilers, ICEs - Oil</v>
          </cell>
          <cell r="G126" t="str">
            <v>External Combustion Boilers</v>
          </cell>
          <cell r="H126" t="str">
            <v>Industrial</v>
          </cell>
          <cell r="I126" t="str">
            <v>Distillate Oil</v>
          </cell>
          <cell r="J126" t="str">
            <v>&lt; 10 Million BTU/hr **</v>
          </cell>
          <cell r="N126">
            <v>40996</v>
          </cell>
        </row>
        <row r="127">
          <cell r="A127" t="str">
            <v>10200504</v>
          </cell>
          <cell r="B127" t="str">
            <v>Point</v>
          </cell>
          <cell r="C127" t="str">
            <v>Ext Comb /Industrial /Distillate Oil /Grade 4 Oil</v>
          </cell>
          <cell r="D127" t="str">
            <v>Fuel Comb - Industrial Boilers, ICEs - Oil</v>
          </cell>
          <cell r="G127" t="str">
            <v>External Combustion Boilers</v>
          </cell>
          <cell r="H127" t="str">
            <v>Industrial</v>
          </cell>
          <cell r="I127" t="str">
            <v>Distillate Oil</v>
          </cell>
          <cell r="J127" t="str">
            <v>Grade 4 Oil</v>
          </cell>
          <cell r="N127">
            <v>40988</v>
          </cell>
        </row>
        <row r="128">
          <cell r="A128" t="str">
            <v>10200505</v>
          </cell>
          <cell r="B128" t="str">
            <v>Point</v>
          </cell>
          <cell r="C128" t="str">
            <v>Ext Comb /Industrial /Distillate Oil /Cogeneration</v>
          </cell>
          <cell r="D128" t="str">
            <v>Fuel Comb - Industrial Boilers, ICEs - Oil</v>
          </cell>
          <cell r="G128" t="str">
            <v>External Combustion Boilers</v>
          </cell>
          <cell r="H128" t="str">
            <v>Industrial</v>
          </cell>
          <cell r="I128" t="str">
            <v>Distillate Oil</v>
          </cell>
          <cell r="J128" t="str">
            <v>Cogeneration</v>
          </cell>
          <cell r="N128">
            <v>40988</v>
          </cell>
        </row>
        <row r="129">
          <cell r="A129" t="str">
            <v>10200506</v>
          </cell>
          <cell r="B129" t="str">
            <v>Point</v>
          </cell>
          <cell r="D129" t="str">
            <v>Fuel Comb - Industrial Boilers, ICEs - Oil</v>
          </cell>
          <cell r="G129" t="str">
            <v>External Combustion Boilers</v>
          </cell>
          <cell r="H129" t="str">
            <v>Industrial</v>
          </cell>
          <cell r="I129" t="str">
            <v>Distillate Oil</v>
          </cell>
          <cell r="J129" t="str">
            <v>Boiler &gt; 100 Million BTU/hr</v>
          </cell>
          <cell r="N129">
            <v>41164</v>
          </cell>
        </row>
        <row r="130">
          <cell r="A130" t="str">
            <v>10200601</v>
          </cell>
          <cell r="B130" t="str">
            <v>Point</v>
          </cell>
          <cell r="C130" t="str">
            <v>Ext Comb /Industrial /Natural Gas /&gt; 100 Million Btu/hr</v>
          </cell>
          <cell r="D130" t="str">
            <v>Fuel Comb - Industrial Boilers, ICEs - Natural Gas</v>
          </cell>
          <cell r="G130" t="str">
            <v>External Combustion Boilers</v>
          </cell>
          <cell r="H130" t="str">
            <v>Industrial</v>
          </cell>
          <cell r="I130" t="str">
            <v>Natural Gas</v>
          </cell>
          <cell r="J130" t="str">
            <v>&gt; 100 Million BTU/hr</v>
          </cell>
          <cell r="N130">
            <v>40996</v>
          </cell>
        </row>
        <row r="131">
          <cell r="A131" t="str">
            <v>10200602</v>
          </cell>
          <cell r="B131" t="str">
            <v>Point</v>
          </cell>
          <cell r="C131" t="str">
            <v>Ext Comb /Industrial /Natural Gas /10-100 Million Btu/hr</v>
          </cell>
          <cell r="D131" t="str">
            <v>Fuel Comb - Industrial Boilers, ICEs - Natural Gas</v>
          </cell>
          <cell r="G131" t="str">
            <v>External Combustion Boilers</v>
          </cell>
          <cell r="H131" t="str">
            <v>Industrial</v>
          </cell>
          <cell r="I131" t="str">
            <v>Natural Gas</v>
          </cell>
          <cell r="J131" t="str">
            <v>10-100 Million BTU/hr</v>
          </cell>
          <cell r="N131">
            <v>40996</v>
          </cell>
        </row>
        <row r="132">
          <cell r="A132" t="str">
            <v>10200603</v>
          </cell>
          <cell r="B132" t="str">
            <v>Point</v>
          </cell>
          <cell r="C132" t="str">
            <v>Ext Comb /Industrial /Natural Gas /&lt; 10 Million Btu/hr</v>
          </cell>
          <cell r="D132" t="str">
            <v>Fuel Comb - Industrial Boilers, ICEs - Natural Gas</v>
          </cell>
          <cell r="G132" t="str">
            <v>External Combustion Boilers</v>
          </cell>
          <cell r="H132" t="str">
            <v>Industrial</v>
          </cell>
          <cell r="I132" t="str">
            <v>Natural Gas</v>
          </cell>
          <cell r="J132" t="str">
            <v>&lt; 10 Million BTU/hr</v>
          </cell>
          <cell r="N132">
            <v>40996</v>
          </cell>
        </row>
        <row r="133">
          <cell r="A133" t="str">
            <v>10200604</v>
          </cell>
          <cell r="B133" t="str">
            <v>Point</v>
          </cell>
          <cell r="C133" t="str">
            <v>Ext Comb /Industrial /Natural Gas /Cogeneration</v>
          </cell>
          <cell r="D133" t="str">
            <v>Fuel Comb - Industrial Boilers, ICEs - Natural Gas</v>
          </cell>
          <cell r="G133" t="str">
            <v>External Combustion Boilers</v>
          </cell>
          <cell r="H133" t="str">
            <v>Industrial</v>
          </cell>
          <cell r="I133" t="str">
            <v>Natural Gas</v>
          </cell>
          <cell r="J133" t="str">
            <v>Cogeneration</v>
          </cell>
          <cell r="N133">
            <v>40988</v>
          </cell>
        </row>
        <row r="134">
          <cell r="A134" t="str">
            <v>10200701</v>
          </cell>
          <cell r="B134" t="str">
            <v>Point</v>
          </cell>
          <cell r="C134" t="str">
            <v>Ext Comb /Industrial /Process Gas /Petroleum Refinery Gas</v>
          </cell>
          <cell r="D134" t="str">
            <v>Fuel Comb - Industrial Boilers, ICEs - Other</v>
          </cell>
          <cell r="G134" t="str">
            <v>External Combustion Boilers</v>
          </cell>
          <cell r="H134" t="str">
            <v>Industrial</v>
          </cell>
          <cell r="I134" t="str">
            <v>Process Gas</v>
          </cell>
          <cell r="J134" t="str">
            <v>Petroleum Refinery Gas</v>
          </cell>
          <cell r="N134">
            <v>40988</v>
          </cell>
        </row>
        <row r="135">
          <cell r="A135" t="str">
            <v>10200704</v>
          </cell>
          <cell r="B135" t="str">
            <v>Point</v>
          </cell>
          <cell r="C135" t="str">
            <v>Ext Comb /Industrial /Process Gas /Blast Furnace Gas</v>
          </cell>
          <cell r="D135" t="str">
            <v>Fuel Comb - Industrial Boilers, ICEs - Other</v>
          </cell>
          <cell r="G135" t="str">
            <v>External Combustion Boilers</v>
          </cell>
          <cell r="H135" t="str">
            <v>Industrial</v>
          </cell>
          <cell r="I135" t="str">
            <v>Process Gas</v>
          </cell>
          <cell r="J135" t="str">
            <v>Blast Furnace Gas</v>
          </cell>
          <cell r="N135">
            <v>40988</v>
          </cell>
        </row>
        <row r="136">
          <cell r="A136" t="str">
            <v>10200707</v>
          </cell>
          <cell r="B136" t="str">
            <v>Point</v>
          </cell>
          <cell r="C136" t="str">
            <v>Ext Comb /Industrial /Process Gas /Coke Oven Gas</v>
          </cell>
          <cell r="D136" t="str">
            <v>Fuel Comb - Industrial Boilers, ICEs - Other</v>
          </cell>
          <cell r="G136" t="str">
            <v>External Combustion Boilers</v>
          </cell>
          <cell r="H136" t="str">
            <v>Industrial</v>
          </cell>
          <cell r="I136" t="str">
            <v>Process Gas</v>
          </cell>
          <cell r="J136" t="str">
            <v>Coke Oven Gas</v>
          </cell>
          <cell r="N136">
            <v>40988</v>
          </cell>
        </row>
        <row r="137">
          <cell r="A137" t="str">
            <v>10200710</v>
          </cell>
          <cell r="B137" t="str">
            <v>Point</v>
          </cell>
          <cell r="C137" t="str">
            <v>Ext Comb /Industrial /Process Gas /Cogeneration</v>
          </cell>
          <cell r="D137" t="str">
            <v>Fuel Comb - Industrial Boilers, ICEs - Other</v>
          </cell>
          <cell r="G137" t="str">
            <v>External Combustion Boilers</v>
          </cell>
          <cell r="H137" t="str">
            <v>Industrial</v>
          </cell>
          <cell r="I137" t="str">
            <v>Process Gas</v>
          </cell>
          <cell r="J137" t="str">
            <v>Cogeneration</v>
          </cell>
          <cell r="N137">
            <v>40988</v>
          </cell>
        </row>
        <row r="138">
          <cell r="A138" t="str">
            <v>10200711</v>
          </cell>
          <cell r="B138" t="str">
            <v>Point</v>
          </cell>
          <cell r="C138" t="str">
            <v>Ext Comb /Industrial /Process Gas /Landfill Gas</v>
          </cell>
          <cell r="D138" t="str">
            <v>Fuel Comb - Industrial Boilers, ICEs - Other</v>
          </cell>
          <cell r="G138" t="str">
            <v>External Combustion Boilers</v>
          </cell>
          <cell r="H138" t="str">
            <v>Industrial</v>
          </cell>
          <cell r="I138" t="str">
            <v>Process Gas</v>
          </cell>
          <cell r="J138" t="str">
            <v>Landfill Gas</v>
          </cell>
          <cell r="M138">
            <v>37652</v>
          </cell>
          <cell r="N138">
            <v>40988</v>
          </cell>
        </row>
        <row r="139">
          <cell r="A139" t="str">
            <v>10200799</v>
          </cell>
          <cell r="B139" t="str">
            <v>Point</v>
          </cell>
          <cell r="C139" t="str">
            <v>Ext Comb /Industrial /Process Gas /Other: Specify in Comments</v>
          </cell>
          <cell r="D139" t="str">
            <v>Fuel Comb - Industrial Boilers, ICEs - Other</v>
          </cell>
          <cell r="G139" t="str">
            <v>External Combustion Boilers</v>
          </cell>
          <cell r="H139" t="str">
            <v>Industrial</v>
          </cell>
          <cell r="I139" t="str">
            <v>Process Gas</v>
          </cell>
          <cell r="J139" t="str">
            <v>Other: Specify in Comments</v>
          </cell>
          <cell r="N139">
            <v>40988</v>
          </cell>
        </row>
        <row r="140">
          <cell r="A140" t="str">
            <v>10200802</v>
          </cell>
          <cell r="B140" t="str">
            <v>Point</v>
          </cell>
          <cell r="C140" t="str">
            <v>Ext Comb /Industrial /Petroleum Coke /All Boiler Sizes</v>
          </cell>
          <cell r="D140" t="str">
            <v>Fuel Comb - Industrial Boilers, ICEs - Other</v>
          </cell>
          <cell r="G140" t="str">
            <v>External Combustion Boilers</v>
          </cell>
          <cell r="H140" t="str">
            <v>Industrial</v>
          </cell>
          <cell r="I140" t="str">
            <v>Petroleum Coke</v>
          </cell>
          <cell r="J140" t="str">
            <v>All Boiler Sizes</v>
          </cell>
          <cell r="N140">
            <v>40988</v>
          </cell>
        </row>
        <row r="141">
          <cell r="A141" t="str">
            <v>10200804</v>
          </cell>
          <cell r="B141" t="str">
            <v>Point</v>
          </cell>
          <cell r="C141" t="str">
            <v>Ext Comb /Industrial /Petroleum Coke /Cogeneration</v>
          </cell>
          <cell r="D141" t="str">
            <v>Fuel Comb - Industrial Boilers, ICEs - Other</v>
          </cell>
          <cell r="G141" t="str">
            <v>External Combustion Boilers</v>
          </cell>
          <cell r="H141" t="str">
            <v>Industrial</v>
          </cell>
          <cell r="I141" t="str">
            <v>Petroleum Coke</v>
          </cell>
          <cell r="J141" t="str">
            <v>Cogeneration</v>
          </cell>
          <cell r="N141">
            <v>40988</v>
          </cell>
        </row>
        <row r="142">
          <cell r="A142" t="str">
            <v>10200901</v>
          </cell>
          <cell r="B142" t="str">
            <v>Point</v>
          </cell>
          <cell r="C142" t="str">
            <v>Ext Comb /Industrial /Bark-fired Boiler</v>
          </cell>
          <cell r="D142" t="str">
            <v>Fuel Comb - Industrial Boilers, ICEs - Biomass</v>
          </cell>
          <cell r="G142" t="str">
            <v>External Combustion Boilers</v>
          </cell>
          <cell r="H142" t="str">
            <v>Industrial</v>
          </cell>
          <cell r="I142" t="str">
            <v>Wood/Bark Waste</v>
          </cell>
          <cell r="J142" t="str">
            <v>Bark-fired Boiler</v>
          </cell>
          <cell r="N142">
            <v>40988</v>
          </cell>
        </row>
        <row r="143">
          <cell r="A143" t="str">
            <v>10200902</v>
          </cell>
          <cell r="B143" t="str">
            <v>Point</v>
          </cell>
          <cell r="C143" t="str">
            <v>Ext Comb /Industrial /Wood/Bark-fired Boiler</v>
          </cell>
          <cell r="D143" t="str">
            <v>Fuel Comb - Industrial Boilers, ICEs - Biomass</v>
          </cell>
          <cell r="G143" t="str">
            <v>External Combustion Boilers</v>
          </cell>
          <cell r="H143" t="str">
            <v>Industrial</v>
          </cell>
          <cell r="I143" t="str">
            <v>Wood/Bark Waste</v>
          </cell>
          <cell r="J143" t="str">
            <v>Wood/Bark-fired Boiler</v>
          </cell>
          <cell r="N143">
            <v>40988</v>
          </cell>
        </row>
        <row r="144">
          <cell r="A144" t="str">
            <v>10200903</v>
          </cell>
          <cell r="B144" t="str">
            <v>Point</v>
          </cell>
          <cell r="C144" t="str">
            <v>Ext Comb /Industrial /Wood-fired Boiler - Wet Wood (:=20% moisture)</v>
          </cell>
          <cell r="D144" t="str">
            <v>Fuel Comb - Industrial Boilers, ICEs - Biomass</v>
          </cell>
          <cell r="G144" t="str">
            <v>External Combustion Boilers</v>
          </cell>
          <cell r="H144" t="str">
            <v>Industrial</v>
          </cell>
          <cell r="I144" t="str">
            <v>Wood/Bark Waste</v>
          </cell>
          <cell r="J144" t="str">
            <v>Wood-fired Boiler - Wet Wood (&gt;=20% moisture)</v>
          </cell>
          <cell r="N144">
            <v>40995</v>
          </cell>
        </row>
        <row r="145">
          <cell r="A145" t="str">
            <v>10200904</v>
          </cell>
          <cell r="B145" t="str">
            <v>Point</v>
          </cell>
          <cell r="C145" t="str">
            <v>Ext Comb /Industrial /Bark-fired Boiler (&lt; 50,000 Lb Steam) **</v>
          </cell>
          <cell r="D145" t="str">
            <v>Fuel Comb - Industrial Boilers, ICEs - Biomass</v>
          </cell>
          <cell r="G145" t="str">
            <v>External Combustion Boilers</v>
          </cell>
          <cell r="H145" t="str">
            <v>Industrial</v>
          </cell>
          <cell r="I145" t="str">
            <v>Wood/Bark Waste</v>
          </cell>
          <cell r="J145" t="str">
            <v>Bark-fired Boiler (&lt; 50,000 Lb Steam) **</v>
          </cell>
          <cell r="N145">
            <v>40988</v>
          </cell>
        </row>
        <row r="146">
          <cell r="A146" t="str">
            <v>10200905</v>
          </cell>
          <cell r="B146" t="str">
            <v>Point</v>
          </cell>
          <cell r="C146" t="str">
            <v>Ext Comb /Industrial /Wood/Bark-fired Boiler (&lt; 50,000 Lb Steam) **</v>
          </cell>
          <cell r="D146" t="str">
            <v>Fuel Comb - Industrial Boilers, ICEs - Biomass</v>
          </cell>
          <cell r="G146" t="str">
            <v>External Combustion Boilers</v>
          </cell>
          <cell r="H146" t="str">
            <v>Industrial</v>
          </cell>
          <cell r="I146" t="str">
            <v>Wood/Bark Waste</v>
          </cell>
          <cell r="J146" t="str">
            <v>Wood/Bark-fired Boiler (&lt; 50,000 Lb Steam) **</v>
          </cell>
          <cell r="N146">
            <v>40988</v>
          </cell>
        </row>
        <row r="147">
          <cell r="A147" t="str">
            <v>10200906</v>
          </cell>
          <cell r="B147" t="str">
            <v>Point</v>
          </cell>
          <cell r="C147" t="str">
            <v>Ext Comb /Industrial /Wood-fired Boiler (&lt; 50,000 Lb Steam) **</v>
          </cell>
          <cell r="D147" t="str">
            <v>Fuel Comb - Industrial Boilers, ICEs - Biomass</v>
          </cell>
          <cell r="G147" t="str">
            <v>External Combustion Boilers</v>
          </cell>
          <cell r="H147" t="str">
            <v>Industrial</v>
          </cell>
          <cell r="I147" t="str">
            <v>Wood/Bark Waste</v>
          </cell>
          <cell r="J147" t="str">
            <v>Wood-fired Boiler (&lt; 50,000 Lb Steam) **</v>
          </cell>
          <cell r="N147">
            <v>40988</v>
          </cell>
        </row>
        <row r="148">
          <cell r="A148" t="str">
            <v>10200907</v>
          </cell>
          <cell r="B148" t="str">
            <v>Point</v>
          </cell>
          <cell r="C148" t="str">
            <v>Ext Comb /Industrial /Wood/Bark Waste /Wood Cogeneration</v>
          </cell>
          <cell r="D148" t="str">
            <v>Fuel Comb - Industrial Boilers, ICEs - Biomass</v>
          </cell>
          <cell r="G148" t="str">
            <v>External Combustion Boilers</v>
          </cell>
          <cell r="H148" t="str">
            <v>Industrial</v>
          </cell>
          <cell r="I148" t="str">
            <v>Wood/Bark Waste</v>
          </cell>
          <cell r="J148" t="str">
            <v>Wood Cogeneration</v>
          </cell>
          <cell r="N148">
            <v>40988</v>
          </cell>
        </row>
        <row r="149">
          <cell r="A149" t="str">
            <v>10200908</v>
          </cell>
          <cell r="B149" t="str">
            <v>Point</v>
          </cell>
          <cell r="C149" t="str">
            <v>Ext Comb /Industrial /Wood-fired Boiler - Dry Wood (&lt;20% moisture)</v>
          </cell>
          <cell r="D149" t="str">
            <v>Fuel Comb - Industrial Boilers, ICEs - Biomass</v>
          </cell>
          <cell r="G149" t="str">
            <v>External Combustion Boilers</v>
          </cell>
          <cell r="H149" t="str">
            <v>Industrial</v>
          </cell>
          <cell r="I149" t="str">
            <v>Wood/Bark Waste</v>
          </cell>
          <cell r="J149" t="str">
            <v>Wood-fired Boiler - Dry Wood (&lt;20% moisture)</v>
          </cell>
          <cell r="M149">
            <v>37160</v>
          </cell>
          <cell r="N149">
            <v>40988</v>
          </cell>
        </row>
        <row r="150">
          <cell r="A150" t="str">
            <v>10200910</v>
          </cell>
          <cell r="B150" t="str">
            <v>Point</v>
          </cell>
          <cell r="C150" t="str">
            <v>Ext Comb /Industrial /Wood/Bark Waste /Fuel cell/Dutch oven boilers **</v>
          </cell>
          <cell r="D150" t="str">
            <v>Fuel Comb - Industrial Boilers, ICEs - Biomass</v>
          </cell>
          <cell r="G150" t="str">
            <v>External Combustion Boilers</v>
          </cell>
          <cell r="H150" t="str">
            <v>Industrial</v>
          </cell>
          <cell r="I150" t="str">
            <v>Wood/Bark Waste</v>
          </cell>
          <cell r="J150" t="str">
            <v>Fuel cell/Dutch oven boilers **</v>
          </cell>
          <cell r="N150">
            <v>40988</v>
          </cell>
        </row>
        <row r="151">
          <cell r="A151" t="str">
            <v>10200911</v>
          </cell>
          <cell r="B151" t="str">
            <v>Point</v>
          </cell>
          <cell r="C151" t="str">
            <v>Ext Comb /Industrial /Wood/Bark Waste /Stoker boilers **</v>
          </cell>
          <cell r="D151" t="str">
            <v>Fuel Comb - Industrial Boilers, ICEs - Biomass</v>
          </cell>
          <cell r="G151" t="str">
            <v>External Combustion Boilers</v>
          </cell>
          <cell r="H151" t="str">
            <v>Industrial</v>
          </cell>
          <cell r="I151" t="str">
            <v>Wood/Bark Waste</v>
          </cell>
          <cell r="J151" t="str">
            <v>Stoker boilers **</v>
          </cell>
          <cell r="N151">
            <v>40988</v>
          </cell>
        </row>
        <row r="152">
          <cell r="A152" t="str">
            <v>10200912</v>
          </cell>
          <cell r="B152" t="str">
            <v>Point</v>
          </cell>
          <cell r="C152" t="str">
            <v>Ext Comb /Industrial /Wood/Bark Waste /Fluidized bed combustion boiler</v>
          </cell>
          <cell r="D152" t="str">
            <v>Fuel Comb - Industrial Boilers, ICEs - Biomass</v>
          </cell>
          <cell r="G152" t="str">
            <v>External Combustion Boilers</v>
          </cell>
          <cell r="H152" t="str">
            <v>Industrial</v>
          </cell>
          <cell r="I152" t="str">
            <v>Wood/Bark Waste</v>
          </cell>
          <cell r="J152" t="str">
            <v>Fluidized bed combustion boiler</v>
          </cell>
          <cell r="N152">
            <v>40988</v>
          </cell>
        </row>
        <row r="153">
          <cell r="A153" t="str">
            <v>10201001</v>
          </cell>
          <cell r="B153" t="str">
            <v>Point</v>
          </cell>
          <cell r="C153" t="str">
            <v>Ext Comb /Industrial /LPG /Butane</v>
          </cell>
          <cell r="D153" t="str">
            <v>Fuel Comb - Industrial Boilers, ICEs - Other</v>
          </cell>
          <cell r="G153" t="str">
            <v>External Combustion Boilers</v>
          </cell>
          <cell r="H153" t="str">
            <v>Industrial</v>
          </cell>
          <cell r="I153" t="str">
            <v>Liquified Petroleum Gas (LPG)</v>
          </cell>
          <cell r="J153" t="str">
            <v>Butane</v>
          </cell>
          <cell r="N153">
            <v>40988</v>
          </cell>
        </row>
        <row r="154">
          <cell r="A154" t="str">
            <v>10201002</v>
          </cell>
          <cell r="B154" t="str">
            <v>Point</v>
          </cell>
          <cell r="C154" t="str">
            <v>Ext Comb /Industrial /LPG /Propane</v>
          </cell>
          <cell r="D154" t="str">
            <v>Fuel Comb - Industrial Boilers, ICEs - Other</v>
          </cell>
          <cell r="G154" t="str">
            <v>External Combustion Boilers</v>
          </cell>
          <cell r="H154" t="str">
            <v>Industrial</v>
          </cell>
          <cell r="I154" t="str">
            <v>Liquified Petroleum Gas (LPG)</v>
          </cell>
          <cell r="J154" t="str">
            <v>Propane</v>
          </cell>
          <cell r="N154">
            <v>40988</v>
          </cell>
        </row>
        <row r="155">
          <cell r="A155" t="str">
            <v>10201003</v>
          </cell>
          <cell r="B155" t="str">
            <v>Point</v>
          </cell>
          <cell r="C155" t="str">
            <v>Ext Comb /Industrial /LPG /Butane/Propane Mixture: Specify Percent Butane in Comments</v>
          </cell>
          <cell r="D155" t="str">
            <v>Fuel Comb - Industrial Boilers, ICEs - Other</v>
          </cell>
          <cell r="G155" t="str">
            <v>External Combustion Boilers</v>
          </cell>
          <cell r="H155" t="str">
            <v>Industrial</v>
          </cell>
          <cell r="I155" t="str">
            <v>Liquified Petroleum Gas (LPG)</v>
          </cell>
          <cell r="J155" t="str">
            <v>Butane/Propane Mixture: Specify Percent Butane in Comments</v>
          </cell>
          <cell r="N155">
            <v>40988</v>
          </cell>
        </row>
        <row r="156">
          <cell r="A156" t="str">
            <v>10201101</v>
          </cell>
          <cell r="B156" t="str">
            <v>Point</v>
          </cell>
          <cell r="C156" t="str">
            <v>Ext Comb /Industrial /Bagasse /All Boiler Sizes</v>
          </cell>
          <cell r="D156" t="str">
            <v>Fuel Comb - Industrial Boilers, ICEs - Other</v>
          </cell>
          <cell r="G156" t="str">
            <v>External Combustion Boilers</v>
          </cell>
          <cell r="H156" t="str">
            <v>Industrial</v>
          </cell>
          <cell r="I156" t="str">
            <v>Bagasse</v>
          </cell>
          <cell r="J156" t="str">
            <v>All Boiler Sizes</v>
          </cell>
          <cell r="N156">
            <v>40988</v>
          </cell>
        </row>
        <row r="157">
          <cell r="A157" t="str">
            <v>10201201</v>
          </cell>
          <cell r="B157" t="str">
            <v>Point</v>
          </cell>
          <cell r="C157" t="str">
            <v>Ext Comb /Industrial /Solid Waste /Specify Waste Material in Comments</v>
          </cell>
          <cell r="D157" t="str">
            <v>Fuel Comb - Industrial Boilers, ICEs - Other</v>
          </cell>
          <cell r="G157" t="str">
            <v>External Combustion Boilers</v>
          </cell>
          <cell r="H157" t="str">
            <v>Industrial</v>
          </cell>
          <cell r="I157" t="str">
            <v>Solid Waste</v>
          </cell>
          <cell r="J157" t="str">
            <v>Specify Waste Material in Comments</v>
          </cell>
          <cell r="N157">
            <v>40988</v>
          </cell>
        </row>
        <row r="158">
          <cell r="A158" t="str">
            <v>10201202</v>
          </cell>
          <cell r="B158" t="str">
            <v>Point</v>
          </cell>
          <cell r="C158" t="str">
            <v>Ext Comb /Industrial /Solid Waste /Refuse Derived Fuel</v>
          </cell>
          <cell r="D158" t="str">
            <v>Fuel Comb - Industrial Boilers, ICEs - Other</v>
          </cell>
          <cell r="G158" t="str">
            <v>External Combustion Boilers</v>
          </cell>
          <cell r="H158" t="str">
            <v>Industrial</v>
          </cell>
          <cell r="I158" t="str">
            <v>Solid Waste</v>
          </cell>
          <cell r="J158" t="str">
            <v>Refuse Derived Fuel</v>
          </cell>
          <cell r="N158">
            <v>40988</v>
          </cell>
        </row>
        <row r="159">
          <cell r="A159" t="str">
            <v>10201301</v>
          </cell>
          <cell r="B159" t="str">
            <v>Point</v>
          </cell>
          <cell r="C159" t="str">
            <v>Ext Comb /Industrial /Liquid Waste /Specify Waste Material in Comments</v>
          </cell>
          <cell r="D159" t="str">
            <v>Fuel Comb - Industrial Boilers, ICEs - Other</v>
          </cell>
          <cell r="G159" t="str">
            <v>External Combustion Boilers</v>
          </cell>
          <cell r="H159" t="str">
            <v>Industrial</v>
          </cell>
          <cell r="I159" t="str">
            <v>Liquid Waste</v>
          </cell>
          <cell r="J159" t="str">
            <v>Specify Waste Material in Comments</v>
          </cell>
          <cell r="N159">
            <v>40988</v>
          </cell>
        </row>
        <row r="160">
          <cell r="A160" t="str">
            <v>10201302</v>
          </cell>
          <cell r="B160" t="str">
            <v>Point</v>
          </cell>
          <cell r="C160" t="str">
            <v>Ext Comb /Industrial /Liquid Waste /Waste Oil</v>
          </cell>
          <cell r="D160" t="str">
            <v>Fuel Comb - Industrial Boilers, ICEs - Other</v>
          </cell>
          <cell r="G160" t="str">
            <v>External Combustion Boilers</v>
          </cell>
          <cell r="H160" t="str">
            <v>Industrial</v>
          </cell>
          <cell r="I160" t="str">
            <v>Liquid Waste</v>
          </cell>
          <cell r="J160" t="str">
            <v>Waste Oil</v>
          </cell>
          <cell r="N160">
            <v>40988</v>
          </cell>
        </row>
        <row r="161">
          <cell r="A161" t="str">
            <v>10201303</v>
          </cell>
          <cell r="B161" t="str">
            <v>Point</v>
          </cell>
          <cell r="C161" t="str">
            <v>Ext Comb /Industrial /Liquid Waste /Salable Animal Fat</v>
          </cell>
          <cell r="D161" t="str">
            <v>Fuel Comb - Industrial Boilers, ICEs - Other</v>
          </cell>
          <cell r="G161" t="str">
            <v>External Combustion Boilers</v>
          </cell>
          <cell r="H161" t="str">
            <v>Industrial</v>
          </cell>
          <cell r="I161" t="str">
            <v>Liquid Waste</v>
          </cell>
          <cell r="J161" t="str">
            <v>Salable Animal Fat</v>
          </cell>
          <cell r="M161">
            <v>37469</v>
          </cell>
          <cell r="N161">
            <v>40988</v>
          </cell>
        </row>
        <row r="162">
          <cell r="A162" t="str">
            <v>10201401</v>
          </cell>
          <cell r="B162" t="str">
            <v>Point</v>
          </cell>
          <cell r="C162" t="str">
            <v>Ext Comb /Industrial /CO Boiler /Natural Gas</v>
          </cell>
          <cell r="D162" t="str">
            <v>Fuel Comb - Industrial Boilers, ICEs - Other</v>
          </cell>
          <cell r="G162" t="str">
            <v>External Combustion Boilers</v>
          </cell>
          <cell r="H162" t="str">
            <v>Industrial</v>
          </cell>
          <cell r="I162" t="str">
            <v>CO Boiler</v>
          </cell>
          <cell r="J162" t="str">
            <v>Natural Gas</v>
          </cell>
          <cell r="N162">
            <v>40988</v>
          </cell>
        </row>
        <row r="163">
          <cell r="A163" t="str">
            <v>10201402</v>
          </cell>
          <cell r="B163" t="str">
            <v>Point</v>
          </cell>
          <cell r="C163" t="str">
            <v>Ext Comb /Industrial /CO Boiler /Process Gas</v>
          </cell>
          <cell r="D163" t="str">
            <v>Fuel Comb - Industrial Boilers, ICEs - Other</v>
          </cell>
          <cell r="G163" t="str">
            <v>External Combustion Boilers</v>
          </cell>
          <cell r="H163" t="str">
            <v>Industrial</v>
          </cell>
          <cell r="I163" t="str">
            <v>CO Boiler</v>
          </cell>
          <cell r="J163" t="str">
            <v>Process Gas</v>
          </cell>
          <cell r="N163">
            <v>40988</v>
          </cell>
        </row>
        <row r="164">
          <cell r="A164" t="str">
            <v>10201403</v>
          </cell>
          <cell r="B164" t="str">
            <v>Point</v>
          </cell>
          <cell r="C164" t="str">
            <v>Ext Comb /Industrial /CO Boiler /Distillate Oil</v>
          </cell>
          <cell r="D164" t="str">
            <v>Fuel Comb - Industrial Boilers, ICEs - Other</v>
          </cell>
          <cell r="G164" t="str">
            <v>External Combustion Boilers</v>
          </cell>
          <cell r="H164" t="str">
            <v>Industrial</v>
          </cell>
          <cell r="I164" t="str">
            <v>CO Boiler</v>
          </cell>
          <cell r="J164" t="str">
            <v>Distillate Oil</v>
          </cell>
          <cell r="N164">
            <v>40988</v>
          </cell>
        </row>
        <row r="165">
          <cell r="A165" t="str">
            <v>10201404</v>
          </cell>
          <cell r="B165" t="str">
            <v>Point</v>
          </cell>
          <cell r="C165" t="str">
            <v>Ext Comb /Industrial /CO Boiler /Residual Oil</v>
          </cell>
          <cell r="D165" t="str">
            <v>Fuel Comb - Industrial Boilers, ICEs - Other</v>
          </cell>
          <cell r="G165" t="str">
            <v>External Combustion Boilers</v>
          </cell>
          <cell r="H165" t="str">
            <v>Industrial</v>
          </cell>
          <cell r="I165" t="str">
            <v>CO Boiler</v>
          </cell>
          <cell r="J165" t="str">
            <v>Residual Oil</v>
          </cell>
          <cell r="N165">
            <v>40988</v>
          </cell>
        </row>
        <row r="166">
          <cell r="A166" t="str">
            <v>10201501</v>
          </cell>
          <cell r="B166" t="str">
            <v>Point</v>
          </cell>
          <cell r="C166" t="str">
            <v>Ext Comb /Industrial /Tire Derived Fuel</v>
          </cell>
          <cell r="D166" t="str">
            <v>Fuel Comb - Industrial Boilers, ICEs - Other</v>
          </cell>
          <cell r="G166" t="str">
            <v>External Combustion Boilers</v>
          </cell>
          <cell r="H166" t="str">
            <v>Industrial</v>
          </cell>
          <cell r="I166" t="str">
            <v>Tire-derived Fuel</v>
          </cell>
          <cell r="J166" t="str">
            <v>Boiler, Stoker</v>
          </cell>
          <cell r="M166">
            <v>40995</v>
          </cell>
          <cell r="N166">
            <v>41113</v>
          </cell>
        </row>
        <row r="167">
          <cell r="A167" t="str">
            <v>10201502</v>
          </cell>
          <cell r="B167" t="str">
            <v>Point</v>
          </cell>
          <cell r="C167" t="str">
            <v>Ext Comb /Industrial /Tire Derived Fuel</v>
          </cell>
          <cell r="D167" t="str">
            <v>Fuel Comb - Industrial Boilers, ICEs - Other</v>
          </cell>
          <cell r="G167" t="str">
            <v>External Combustion Boilers</v>
          </cell>
          <cell r="H167" t="str">
            <v>Industrial</v>
          </cell>
          <cell r="I167" t="str">
            <v>Tire-derived Fuel</v>
          </cell>
          <cell r="J167" t="str">
            <v>Boiler, Non-stoker</v>
          </cell>
          <cell r="M167">
            <v>40995</v>
          </cell>
          <cell r="N167">
            <v>41113</v>
          </cell>
        </row>
        <row r="168">
          <cell r="A168" t="str">
            <v>10201601</v>
          </cell>
          <cell r="B168" t="str">
            <v>Point</v>
          </cell>
          <cell r="C168" t="str">
            <v>Ext Comb /Industrial /Methanol</v>
          </cell>
          <cell r="D168" t="str">
            <v>Fuel Comb - Industrial Boilers, ICEs - Other</v>
          </cell>
          <cell r="G168" t="str">
            <v>External Combustion Boilers</v>
          </cell>
          <cell r="H168" t="str">
            <v>Industrial</v>
          </cell>
          <cell r="I168" t="str">
            <v>Methanol</v>
          </cell>
          <cell r="J168" t="str">
            <v>Industrial Boiler</v>
          </cell>
          <cell r="N168">
            <v>40988</v>
          </cell>
        </row>
        <row r="169">
          <cell r="A169" t="str">
            <v>10201701</v>
          </cell>
          <cell r="B169" t="str">
            <v>Point</v>
          </cell>
          <cell r="C169" t="str">
            <v>Ext Comb /Industrial /Gasoline</v>
          </cell>
          <cell r="D169" t="str">
            <v>Fuel Comb - Industrial Boilers, ICEs - Other</v>
          </cell>
          <cell r="G169" t="str">
            <v>External Combustion Boilers</v>
          </cell>
          <cell r="H169" t="str">
            <v>Industrial</v>
          </cell>
          <cell r="I169" t="str">
            <v>Gasoline</v>
          </cell>
          <cell r="J169" t="str">
            <v>Industrial Boiler</v>
          </cell>
          <cell r="N169">
            <v>40988</v>
          </cell>
        </row>
        <row r="170">
          <cell r="A170" t="str">
            <v>10201801</v>
          </cell>
          <cell r="B170" t="str">
            <v>Point</v>
          </cell>
          <cell r="C170" t="str">
            <v>Ext Comb /Industrial /Kiln-dried Biomass-Stoker</v>
          </cell>
          <cell r="D170" t="str">
            <v>Fuel Comb - Industrial Boilers, ICEs - Biomass</v>
          </cell>
          <cell r="G170" t="str">
            <v>External Combustion Boilers</v>
          </cell>
          <cell r="H170" t="str">
            <v>Industrial</v>
          </cell>
          <cell r="I170" t="str">
            <v>Kiln-dried biomass</v>
          </cell>
          <cell r="J170" t="str">
            <v>Boiler, Stoker</v>
          </cell>
          <cell r="M170">
            <v>40995</v>
          </cell>
          <cell r="N170">
            <v>41113</v>
          </cell>
        </row>
        <row r="171">
          <cell r="A171" t="str">
            <v>10201802</v>
          </cell>
          <cell r="B171" t="str">
            <v>Point</v>
          </cell>
          <cell r="C171" t="str">
            <v>Ext Comb /Industrial /Kiln-dried Biomass-Non-stoker</v>
          </cell>
          <cell r="D171" t="str">
            <v>Fuel Comb - Industrial Boilers, ICEs - Biomass</v>
          </cell>
          <cell r="G171" t="str">
            <v>External Combustion Boilers</v>
          </cell>
          <cell r="H171" t="str">
            <v>Industrial</v>
          </cell>
          <cell r="I171" t="str">
            <v>Kiln-dried biomass</v>
          </cell>
          <cell r="J171" t="str">
            <v>Boiler, Non-stoker</v>
          </cell>
          <cell r="M171">
            <v>40995</v>
          </cell>
          <cell r="N171">
            <v>41113</v>
          </cell>
        </row>
        <row r="172">
          <cell r="A172" t="str">
            <v>10201901</v>
          </cell>
          <cell r="B172" t="str">
            <v>Point</v>
          </cell>
          <cell r="C172" t="str">
            <v>Ext Comb /Industrial /Wood Residuals-Stoker</v>
          </cell>
          <cell r="D172" t="str">
            <v>Fuel Comb - Industrial Boilers, ICEs - Biomass</v>
          </cell>
          <cell r="G172" t="str">
            <v>External Combustion Boilers</v>
          </cell>
          <cell r="H172" t="str">
            <v>Industrial</v>
          </cell>
          <cell r="I172" t="str">
            <v>Wood Residuals</v>
          </cell>
          <cell r="J172" t="str">
            <v>Boiler, Stoker</v>
          </cell>
          <cell r="M172">
            <v>40995</v>
          </cell>
          <cell r="N172">
            <v>41113</v>
          </cell>
        </row>
        <row r="173">
          <cell r="A173" t="str">
            <v>10201902</v>
          </cell>
          <cell r="B173" t="str">
            <v>Point</v>
          </cell>
          <cell r="C173" t="str">
            <v>Ext Comb /Industrial /Wood Residuals-Non-stoker</v>
          </cell>
          <cell r="D173" t="str">
            <v>Fuel Comb - Industrial Boilers, ICEs - Biomass</v>
          </cell>
          <cell r="G173" t="str">
            <v>External Combustion Boilers</v>
          </cell>
          <cell r="H173" t="str">
            <v>Industrial</v>
          </cell>
          <cell r="I173" t="str">
            <v>Wood Residuals</v>
          </cell>
          <cell r="J173" t="str">
            <v>Boiler, non-stoker</v>
          </cell>
          <cell r="M173">
            <v>40995</v>
          </cell>
          <cell r="N173">
            <v>41113</v>
          </cell>
        </row>
        <row r="174">
          <cell r="A174" t="str">
            <v>10300101</v>
          </cell>
          <cell r="B174" t="str">
            <v>Point</v>
          </cell>
          <cell r="C174" t="str">
            <v>Ext Comb /Comm-Inst /Anthracite Coal /Pulverized Coal</v>
          </cell>
          <cell r="D174" t="str">
            <v>Fuel Comb - Comm/Institutional - Coal</v>
          </cell>
          <cell r="G174" t="str">
            <v>External Combustion Boilers</v>
          </cell>
          <cell r="H174" t="str">
            <v>Commercial/Institutional</v>
          </cell>
          <cell r="I174" t="str">
            <v>Anthracite Coal</v>
          </cell>
          <cell r="J174" t="str">
            <v>Pulverized Coal</v>
          </cell>
          <cell r="N174">
            <v>40988</v>
          </cell>
        </row>
        <row r="175">
          <cell r="A175" t="str">
            <v>10300102</v>
          </cell>
          <cell r="B175" t="str">
            <v>Point</v>
          </cell>
          <cell r="C175" t="str">
            <v>Ext Comb /Comm-Inst /Anthracite Coal /Traveling Grate (Overfeed) Stoker</v>
          </cell>
          <cell r="D175" t="str">
            <v>Fuel Comb - Comm/Institutional - Coal</v>
          </cell>
          <cell r="G175" t="str">
            <v>External Combustion Boilers</v>
          </cell>
          <cell r="H175" t="str">
            <v>Commercial/Institutional</v>
          </cell>
          <cell r="I175" t="str">
            <v>Anthracite Coal</v>
          </cell>
          <cell r="J175" t="str">
            <v>Traveling Grate (Overfeed) Stoker</v>
          </cell>
          <cell r="N175">
            <v>40988</v>
          </cell>
        </row>
        <row r="176">
          <cell r="A176" t="str">
            <v>10300103</v>
          </cell>
          <cell r="B176" t="str">
            <v>Point</v>
          </cell>
          <cell r="C176" t="str">
            <v>Ext Comb /Comm-Inst /Anthracite Coal /Hand-fired</v>
          </cell>
          <cell r="D176" t="str">
            <v>Fuel Comb - Comm/Institutional - Coal</v>
          </cell>
          <cell r="G176" t="str">
            <v>External Combustion Boilers</v>
          </cell>
          <cell r="H176" t="str">
            <v>Commercial/Institutional</v>
          </cell>
          <cell r="I176" t="str">
            <v>Anthracite Coal</v>
          </cell>
          <cell r="J176" t="str">
            <v>Hand-fired</v>
          </cell>
          <cell r="N176">
            <v>40988</v>
          </cell>
        </row>
        <row r="177">
          <cell r="A177" t="str">
            <v>10300203</v>
          </cell>
          <cell r="B177" t="str">
            <v>Point</v>
          </cell>
          <cell r="C177" t="str">
            <v>Ext Comb /Comm-Inst /Bituminous Coal /Cyclone Furnace</v>
          </cell>
          <cell r="D177" t="str">
            <v>Fuel Comb - Comm/Institutional - Coal</v>
          </cell>
          <cell r="G177" t="str">
            <v>External Combustion Boilers</v>
          </cell>
          <cell r="H177" t="str">
            <v>Commercial/Institutional</v>
          </cell>
          <cell r="I177" t="str">
            <v>Bituminous Coal</v>
          </cell>
          <cell r="J177" t="str">
            <v>Cyclone Furnace</v>
          </cell>
          <cell r="N177">
            <v>40996</v>
          </cell>
        </row>
        <row r="178">
          <cell r="A178" t="str">
            <v>10300205</v>
          </cell>
          <cell r="B178" t="str">
            <v>Point</v>
          </cell>
          <cell r="C178" t="str">
            <v>Ext Comb /Comm-Inst /Bituminous Coal /Pulverized Coal: Wet Bottom</v>
          </cell>
          <cell r="D178" t="str">
            <v>Fuel Comb - Comm/Institutional - Coal</v>
          </cell>
          <cell r="G178" t="str">
            <v>External Combustion Boilers</v>
          </cell>
          <cell r="H178" t="str">
            <v>Commercial/Institutional</v>
          </cell>
          <cell r="I178" t="str">
            <v>Bituminous Coal</v>
          </cell>
          <cell r="J178" t="str">
            <v>Pulverized Coal: Wet Bottom</v>
          </cell>
          <cell r="N178">
            <v>40996</v>
          </cell>
        </row>
        <row r="179">
          <cell r="A179" t="str">
            <v>10300206</v>
          </cell>
          <cell r="B179" t="str">
            <v>Point</v>
          </cell>
          <cell r="C179" t="str">
            <v>Ext Comb /Comm-Inst /Bituminous Coal /Pulverized Coal: Dry Bottom</v>
          </cell>
          <cell r="D179" t="str">
            <v>Fuel Comb - Comm/Institutional - Coal</v>
          </cell>
          <cell r="G179" t="str">
            <v>External Combustion Boilers</v>
          </cell>
          <cell r="H179" t="str">
            <v>Commercial/Institutional</v>
          </cell>
          <cell r="I179" t="str">
            <v>Bituminous Coal</v>
          </cell>
          <cell r="J179" t="str">
            <v>Pulverized Coal: Dry Bottom</v>
          </cell>
          <cell r="N179">
            <v>40996</v>
          </cell>
        </row>
        <row r="180">
          <cell r="A180" t="str">
            <v>10300207</v>
          </cell>
          <cell r="B180" t="str">
            <v>Point</v>
          </cell>
          <cell r="C180" t="str">
            <v>Ext Comb /Comm-Inst /Bituminous Coal /Overfeed Stoker</v>
          </cell>
          <cell r="D180" t="str">
            <v>Fuel Comb - Comm/Institutional - Coal</v>
          </cell>
          <cell r="G180" t="str">
            <v>External Combustion Boilers</v>
          </cell>
          <cell r="H180" t="str">
            <v>Commercial/Institutional</v>
          </cell>
          <cell r="I180" t="str">
            <v>Bituminous Coal</v>
          </cell>
          <cell r="J180" t="str">
            <v>Overfeed Stoker</v>
          </cell>
          <cell r="N180">
            <v>40996</v>
          </cell>
        </row>
        <row r="181">
          <cell r="A181" t="str">
            <v>10300208</v>
          </cell>
          <cell r="B181" t="str">
            <v>Point</v>
          </cell>
          <cell r="C181" t="str">
            <v>Ext Comb /Comm-Inst /Bituminous Coal /Underfeed Stoker</v>
          </cell>
          <cell r="D181" t="str">
            <v>Fuel Comb - Comm/Institutional - Coal</v>
          </cell>
          <cell r="G181" t="str">
            <v>External Combustion Boilers</v>
          </cell>
          <cell r="H181" t="str">
            <v>Commercial/Institutional</v>
          </cell>
          <cell r="I181" t="str">
            <v>Bituminous Coal</v>
          </cell>
          <cell r="J181" t="str">
            <v>Underfeed Stoker</v>
          </cell>
          <cell r="N181">
            <v>40996</v>
          </cell>
        </row>
        <row r="182">
          <cell r="A182" t="str">
            <v>10300209</v>
          </cell>
          <cell r="B182" t="str">
            <v>Point</v>
          </cell>
          <cell r="C182" t="str">
            <v>Ext Comb /Comm-Inst /Bituminous Coal /Spreader Stoker</v>
          </cell>
          <cell r="D182" t="str">
            <v>Fuel Comb - Comm/Institutional - Coal</v>
          </cell>
          <cell r="G182" t="str">
            <v>External Combustion Boilers</v>
          </cell>
          <cell r="H182" t="str">
            <v>Commercial/Institutional</v>
          </cell>
          <cell r="I182" t="str">
            <v>Bituminous Coal</v>
          </cell>
          <cell r="J182" t="str">
            <v>Spreader Stoker</v>
          </cell>
          <cell r="N182">
            <v>40996</v>
          </cell>
        </row>
        <row r="183">
          <cell r="A183" t="str">
            <v>10300211</v>
          </cell>
          <cell r="B183" t="str">
            <v>Point</v>
          </cell>
          <cell r="C183" t="str">
            <v>Ext Comb /Comm-Inst /Bituminous Coal /Overfeed Stoker **</v>
          </cell>
          <cell r="D183" t="str">
            <v>Fuel Comb - Comm/Institutional - Coal</v>
          </cell>
          <cell r="G183" t="str">
            <v>External Combustion Boilers</v>
          </cell>
          <cell r="H183" t="str">
            <v>Commercial/Institutional</v>
          </cell>
          <cell r="I183" t="str">
            <v>Bituminous Coal</v>
          </cell>
          <cell r="J183" t="str">
            <v>Overfeed Stoker **</v>
          </cell>
          <cell r="K183" t="str">
            <v>10300207</v>
          </cell>
          <cell r="L183" t="str">
            <v>2008</v>
          </cell>
          <cell r="N183">
            <v>40995</v>
          </cell>
        </row>
        <row r="184">
          <cell r="A184" t="str">
            <v>10300214</v>
          </cell>
          <cell r="B184" t="str">
            <v>Point</v>
          </cell>
          <cell r="C184" t="str">
            <v>Ext Comb /Comm-Inst /Bituminous Coal /Hand-fired</v>
          </cell>
          <cell r="D184" t="str">
            <v>Fuel Comb - Comm/Institutional - Coal</v>
          </cell>
          <cell r="G184" t="str">
            <v>External Combustion Boilers</v>
          </cell>
          <cell r="H184" t="str">
            <v>Commercial/Institutional</v>
          </cell>
          <cell r="I184" t="str">
            <v>Bituminous Coal</v>
          </cell>
          <cell r="J184" t="str">
            <v>Hand-fired</v>
          </cell>
          <cell r="N184">
            <v>40996</v>
          </cell>
        </row>
        <row r="185">
          <cell r="A185" t="str">
            <v>10300216</v>
          </cell>
          <cell r="B185" t="str">
            <v>Point</v>
          </cell>
          <cell r="C185" t="str">
            <v>Ext Comb /Comm-Inst /Bituminous Coal /Pulverized Coal: Dry Bottom (Tangential)</v>
          </cell>
          <cell r="D185" t="str">
            <v>Fuel Comb - Comm/Institutional - Coal</v>
          </cell>
          <cell r="G185" t="str">
            <v>External Combustion Boilers</v>
          </cell>
          <cell r="H185" t="str">
            <v>Commercial/Institutional</v>
          </cell>
          <cell r="I185" t="str">
            <v>Bituminous Coal</v>
          </cell>
          <cell r="J185" t="str">
            <v>Pulverized Coal: Dry Bottom (Tangential)</v>
          </cell>
          <cell r="N185">
            <v>40996</v>
          </cell>
        </row>
        <row r="186">
          <cell r="A186" t="str">
            <v>10300217</v>
          </cell>
          <cell r="B186" t="str">
            <v>Point</v>
          </cell>
          <cell r="C186" t="str">
            <v>Ext Comb /Comm-Inst /Bituminous Coal /Atmospheric Fluidized Bed Combustion: Bubbling Bed</v>
          </cell>
          <cell r="D186" t="str">
            <v>Fuel Comb - Comm/Institutional - Coal</v>
          </cell>
          <cell r="G186" t="str">
            <v>External Combustion Boilers</v>
          </cell>
          <cell r="H186" t="str">
            <v>Commercial/Institutional</v>
          </cell>
          <cell r="I186" t="str">
            <v>Bituminous Coal</v>
          </cell>
          <cell r="J186" t="str">
            <v>Atmospheric Fluidized Bed Combustion: Bubbling Bed</v>
          </cell>
          <cell r="N186">
            <v>40996</v>
          </cell>
        </row>
        <row r="187">
          <cell r="A187" t="str">
            <v>10300218</v>
          </cell>
          <cell r="B187" t="str">
            <v>Point</v>
          </cell>
          <cell r="C187" t="str">
            <v>Ext Comb /Comm-Inst /Bituminous Coal /Atmospheric Fluidized Bed Combustion: Circulating Bed</v>
          </cell>
          <cell r="D187" t="str">
            <v>Fuel Comb - Comm/Institutional - Coal</v>
          </cell>
          <cell r="G187" t="str">
            <v>External Combustion Boilers</v>
          </cell>
          <cell r="H187" t="str">
            <v>Commercial/Institutional</v>
          </cell>
          <cell r="I187" t="str">
            <v>Bituminous Coal</v>
          </cell>
          <cell r="J187" t="str">
            <v>Atmospheric Fluidized Bed Combustion: Circulating Bed</v>
          </cell>
          <cell r="N187">
            <v>40996</v>
          </cell>
        </row>
        <row r="188">
          <cell r="A188" t="str">
            <v>10300221</v>
          </cell>
          <cell r="B188" t="str">
            <v>Point</v>
          </cell>
          <cell r="C188" t="str">
            <v>Ext Comb /Comm-Inst /Subbituminous Coal /Pulverized Coal: Wet Bottom</v>
          </cell>
          <cell r="D188" t="str">
            <v>Fuel Comb - Comm/Institutional - Coal</v>
          </cell>
          <cell r="G188" t="str">
            <v>External Combustion Boilers</v>
          </cell>
          <cell r="H188" t="str">
            <v>Commercial/Institutional</v>
          </cell>
          <cell r="I188" t="str">
            <v>Subbituminous Coal</v>
          </cell>
          <cell r="J188" t="str">
            <v>Pulverized Coal: Wet Bottom</v>
          </cell>
          <cell r="N188">
            <v>40996</v>
          </cell>
        </row>
        <row r="189">
          <cell r="A189" t="str">
            <v>10300222</v>
          </cell>
          <cell r="B189" t="str">
            <v>Point</v>
          </cell>
          <cell r="C189" t="str">
            <v>Ext Comb /Comm-Inst /Subbituminous Coal /Pulverized Coal: Dry Bottom</v>
          </cell>
          <cell r="D189" t="str">
            <v>Fuel Comb - Comm/Institutional - Coal</v>
          </cell>
          <cell r="G189" t="str">
            <v>External Combustion Boilers</v>
          </cell>
          <cell r="H189" t="str">
            <v>Commercial/Institutional</v>
          </cell>
          <cell r="I189" t="str">
            <v>Subbituminous Coal</v>
          </cell>
          <cell r="J189" t="str">
            <v>Pulverized Coal: Dry Bottom</v>
          </cell>
          <cell r="N189">
            <v>40996</v>
          </cell>
        </row>
        <row r="190">
          <cell r="A190" t="str">
            <v>10300223</v>
          </cell>
          <cell r="B190" t="str">
            <v>Point</v>
          </cell>
          <cell r="C190" t="str">
            <v>Ext Comb /Comm-Inst /Subbituminous Coal /Cyclone Furnace</v>
          </cell>
          <cell r="D190" t="str">
            <v>Fuel Comb - Comm/Institutional - Coal</v>
          </cell>
          <cell r="G190" t="str">
            <v>External Combustion Boilers</v>
          </cell>
          <cell r="H190" t="str">
            <v>Commercial/Institutional</v>
          </cell>
          <cell r="I190" t="str">
            <v>Subbituminous Coal</v>
          </cell>
          <cell r="J190" t="str">
            <v>Cyclone Furnace</v>
          </cell>
          <cell r="N190">
            <v>40996</v>
          </cell>
        </row>
        <row r="191">
          <cell r="A191" t="str">
            <v>10300224</v>
          </cell>
          <cell r="B191" t="str">
            <v>Point</v>
          </cell>
          <cell r="C191" t="str">
            <v>Ext Comb /Comm-Inst /Subbituminous Coal /Spreader Stoker</v>
          </cell>
          <cell r="D191" t="str">
            <v>Fuel Comb - Comm/Institutional - Coal</v>
          </cell>
          <cell r="G191" t="str">
            <v>External Combustion Boilers</v>
          </cell>
          <cell r="H191" t="str">
            <v>Commercial/Institutional</v>
          </cell>
          <cell r="I191" t="str">
            <v>Subbituminous Coal</v>
          </cell>
          <cell r="J191" t="str">
            <v>Spreader Stoker</v>
          </cell>
          <cell r="N191">
            <v>40996</v>
          </cell>
        </row>
        <row r="192">
          <cell r="A192" t="str">
            <v>10300225</v>
          </cell>
          <cell r="B192" t="str">
            <v>Point</v>
          </cell>
          <cell r="C192" t="str">
            <v>Ext Comb /Comm-Inst /Subbituminous Coal /Traveling Grate (Overfeed) Stoker</v>
          </cell>
          <cell r="D192" t="str">
            <v>Fuel Comb - Comm/Institutional - Coal</v>
          </cell>
          <cell r="G192" t="str">
            <v>External Combustion Boilers</v>
          </cell>
          <cell r="H192" t="str">
            <v>Commercial/Institutional</v>
          </cell>
          <cell r="I192" t="str">
            <v>Subbituminous Coal</v>
          </cell>
          <cell r="J192" t="str">
            <v>Traveling Grate (Overfeed) Stoker</v>
          </cell>
          <cell r="N192">
            <v>40996</v>
          </cell>
        </row>
        <row r="193">
          <cell r="A193" t="str">
            <v>10300226</v>
          </cell>
          <cell r="B193" t="str">
            <v>Point</v>
          </cell>
          <cell r="C193" t="str">
            <v>Ext Comb /Comm-Inst /Subbituminous Coal /Pulverized Coal: Dry Bottom Tangential</v>
          </cell>
          <cell r="D193" t="str">
            <v>Fuel Comb - Comm/Institutional - Coal</v>
          </cell>
          <cell r="G193" t="str">
            <v>External Combustion Boilers</v>
          </cell>
          <cell r="H193" t="str">
            <v>Commercial/Institutional</v>
          </cell>
          <cell r="I193" t="str">
            <v>Subbituminous Coal</v>
          </cell>
          <cell r="J193" t="str">
            <v>Pulverized Coal: Dry Bottom Tangential</v>
          </cell>
          <cell r="N193">
            <v>40996</v>
          </cell>
        </row>
        <row r="194">
          <cell r="A194" t="str">
            <v>10300300</v>
          </cell>
          <cell r="B194" t="str">
            <v>Point</v>
          </cell>
          <cell r="C194" t="str">
            <v>Ext Comb /Comm-Inst /Lignite /Pulverized Coal: Wet Bottom</v>
          </cell>
          <cell r="D194" t="str">
            <v>Fuel Comb - Comm/Institutional - Coal</v>
          </cell>
          <cell r="G194" t="str">
            <v>External Combustion Boilers</v>
          </cell>
          <cell r="H194" t="str">
            <v>Commercial/Institutional</v>
          </cell>
          <cell r="I194" t="str">
            <v>Lignite</v>
          </cell>
          <cell r="J194" t="str">
            <v>Pulverized Coal: Wet Bottom</v>
          </cell>
          <cell r="N194">
            <v>40988</v>
          </cell>
        </row>
        <row r="195">
          <cell r="A195" t="str">
            <v>10300305</v>
          </cell>
          <cell r="B195" t="str">
            <v>Point</v>
          </cell>
          <cell r="C195" t="str">
            <v>Ext Comb /Comm-Inst /Lignite /Pulverized Coal: Dry Bottom, Wall Fired</v>
          </cell>
          <cell r="D195" t="str">
            <v>Fuel Comb - Comm/Institutional - Coal</v>
          </cell>
          <cell r="G195" t="str">
            <v>External Combustion Boilers</v>
          </cell>
          <cell r="H195" t="str">
            <v>Commercial/Institutional</v>
          </cell>
          <cell r="I195" t="str">
            <v>Lignite</v>
          </cell>
          <cell r="J195" t="str">
            <v>Pulverized Coal: Dry Bottom, Wall Fired</v>
          </cell>
          <cell r="N195">
            <v>40988</v>
          </cell>
        </row>
        <row r="196">
          <cell r="A196" t="str">
            <v>10300306</v>
          </cell>
          <cell r="B196" t="str">
            <v>Point</v>
          </cell>
          <cell r="C196" t="str">
            <v>Ext Comb /Comm-Inst /Lignite /Pulverized Coal: Dry Bottom, Tangential Fired</v>
          </cell>
          <cell r="D196" t="str">
            <v>Fuel Comb - Comm/Institutional - Coal</v>
          </cell>
          <cell r="G196" t="str">
            <v>External Combustion Boilers</v>
          </cell>
          <cell r="H196" t="str">
            <v>Commercial/Institutional</v>
          </cell>
          <cell r="I196" t="str">
            <v>Lignite</v>
          </cell>
          <cell r="J196" t="str">
            <v>Pulverized Coal: Dry Bottom, Tangential Fired</v>
          </cell>
          <cell r="N196">
            <v>40988</v>
          </cell>
        </row>
        <row r="197">
          <cell r="A197" t="str">
            <v>10300307</v>
          </cell>
          <cell r="B197" t="str">
            <v>Point</v>
          </cell>
          <cell r="C197" t="str">
            <v>Ext Comb /Comm-Inst /Lignite /Traveling Grate (Overfeed) Stoker</v>
          </cell>
          <cell r="D197" t="str">
            <v>Fuel Comb - Comm/Institutional - Coal</v>
          </cell>
          <cell r="G197" t="str">
            <v>External Combustion Boilers</v>
          </cell>
          <cell r="H197" t="str">
            <v>Commercial/Institutional</v>
          </cell>
          <cell r="I197" t="str">
            <v>Lignite</v>
          </cell>
          <cell r="J197" t="str">
            <v>Traveling Grate (Overfeed) Stoker</v>
          </cell>
          <cell r="N197">
            <v>40988</v>
          </cell>
        </row>
        <row r="198">
          <cell r="A198" t="str">
            <v>10300309</v>
          </cell>
          <cell r="B198" t="str">
            <v>Point</v>
          </cell>
          <cell r="C198" t="str">
            <v>Ext Comb /Comm-Inst /Lignite /Spreader Stoker</v>
          </cell>
          <cell r="D198" t="str">
            <v>Fuel Comb - Comm/Institutional - Coal</v>
          </cell>
          <cell r="G198" t="str">
            <v>External Combustion Boilers</v>
          </cell>
          <cell r="H198" t="str">
            <v>Commercial/Institutional</v>
          </cell>
          <cell r="I198" t="str">
            <v>Lignite</v>
          </cell>
          <cell r="J198" t="str">
            <v>Spreader Stoker</v>
          </cell>
          <cell r="N198">
            <v>40988</v>
          </cell>
        </row>
        <row r="199">
          <cell r="A199" t="str">
            <v>10300401</v>
          </cell>
          <cell r="B199" t="str">
            <v>Point</v>
          </cell>
          <cell r="C199" t="str">
            <v>Ext Comb /Comm-Inst /Residual Oil /Grade 6 Oil</v>
          </cell>
          <cell r="D199" t="str">
            <v>Fuel Comb - Comm/Institutional - Oil</v>
          </cell>
          <cell r="G199" t="str">
            <v>External Combustion Boilers</v>
          </cell>
          <cell r="H199" t="str">
            <v>Commercial/Institutional</v>
          </cell>
          <cell r="I199" t="str">
            <v>Residual Oil - Grade 6</v>
          </cell>
          <cell r="J199" t="str">
            <v>Boiler</v>
          </cell>
          <cell r="N199">
            <v>41164</v>
          </cell>
        </row>
        <row r="200">
          <cell r="A200" t="str">
            <v>10300402</v>
          </cell>
          <cell r="B200" t="str">
            <v>Point</v>
          </cell>
          <cell r="C200" t="str">
            <v>Ext Comb /Comm-Inst /Residual Oil /10-100 Million Btu/hr **</v>
          </cell>
          <cell r="D200" t="str">
            <v>Fuel Comb - Comm/Institutional - Oil</v>
          </cell>
          <cell r="G200" t="str">
            <v>External Combustion Boilers</v>
          </cell>
          <cell r="H200" t="str">
            <v>Commercial/Institutional</v>
          </cell>
          <cell r="I200" t="str">
            <v>Residual Oil</v>
          </cell>
          <cell r="J200" t="str">
            <v>10-100 Million BTU/hr **</v>
          </cell>
          <cell r="N200">
            <v>40996</v>
          </cell>
        </row>
        <row r="201">
          <cell r="A201" t="str">
            <v>10300403</v>
          </cell>
          <cell r="B201" t="str">
            <v>Point</v>
          </cell>
          <cell r="C201" t="str">
            <v>Ext Comb /Comm-Inst /Residual Oil /&lt; 10 Million Btu/hr **</v>
          </cell>
          <cell r="D201" t="str">
            <v>Fuel Comb - Comm/Institutional - Oil</v>
          </cell>
          <cell r="G201" t="str">
            <v>External Combustion Boilers</v>
          </cell>
          <cell r="H201" t="str">
            <v>Commercial/Institutional</v>
          </cell>
          <cell r="I201" t="str">
            <v>Residual Oil</v>
          </cell>
          <cell r="J201" t="str">
            <v>&lt; 10 Million BTU/hr **</v>
          </cell>
          <cell r="N201">
            <v>40996</v>
          </cell>
        </row>
        <row r="202">
          <cell r="A202" t="str">
            <v>10300404</v>
          </cell>
          <cell r="B202" t="str">
            <v>Point</v>
          </cell>
          <cell r="C202" t="str">
            <v>Ext Comb /Comm-Inst /Residual Oil /Grade 5 Oil</v>
          </cell>
          <cell r="D202" t="str">
            <v>Fuel Comb - Comm/Institutional - Oil</v>
          </cell>
          <cell r="G202" t="str">
            <v>External Combustion Boilers</v>
          </cell>
          <cell r="H202" t="str">
            <v>Commercial/Institutional</v>
          </cell>
          <cell r="I202" t="str">
            <v>Residual Oil</v>
          </cell>
          <cell r="J202" t="str">
            <v>Grade 5 Oil</v>
          </cell>
          <cell r="N202">
            <v>40988</v>
          </cell>
        </row>
        <row r="203">
          <cell r="A203" t="str">
            <v>10300405</v>
          </cell>
          <cell r="B203" t="str">
            <v>Point</v>
          </cell>
          <cell r="D203" t="str">
            <v>Fuel Comb - Comm/Institutional - Oil</v>
          </cell>
          <cell r="G203" t="str">
            <v>External Combustion Boilers</v>
          </cell>
          <cell r="H203" t="str">
            <v>Commercial/Institutional</v>
          </cell>
          <cell r="I203" t="str">
            <v>Residual Oil</v>
          </cell>
          <cell r="J203" t="str">
            <v>Boiler &gt; 100 Million BTU/hr</v>
          </cell>
          <cell r="N203">
            <v>41164</v>
          </cell>
        </row>
        <row r="204">
          <cell r="A204" t="str">
            <v>10300501</v>
          </cell>
          <cell r="B204" t="str">
            <v>Point</v>
          </cell>
          <cell r="C204" t="str">
            <v>Ext Comb /Comm-Inst /Distillate Oil /Grades 1 and 2 Oil</v>
          </cell>
          <cell r="D204" t="str">
            <v>Fuel Comb - Comm/Institutional - Oil</v>
          </cell>
          <cell r="G204" t="str">
            <v>External Combustion Boilers</v>
          </cell>
          <cell r="H204" t="str">
            <v>Commercial/Institutional</v>
          </cell>
          <cell r="I204" t="str">
            <v>Distillate Oil - Grades 1 and 2</v>
          </cell>
          <cell r="J204" t="str">
            <v>Boiler</v>
          </cell>
          <cell r="N204">
            <v>41164</v>
          </cell>
        </row>
        <row r="205">
          <cell r="A205" t="str">
            <v>10300502</v>
          </cell>
          <cell r="B205" t="str">
            <v>Point</v>
          </cell>
          <cell r="C205" t="str">
            <v>Ext Comb /Comm-Inst /Distillate Oil /10-100 Million Btu/hr **</v>
          </cell>
          <cell r="D205" t="str">
            <v>Fuel Comb - Comm/Institutional - Oil</v>
          </cell>
          <cell r="G205" t="str">
            <v>External Combustion Boilers</v>
          </cell>
          <cell r="H205" t="str">
            <v>Commercial/Institutional</v>
          </cell>
          <cell r="I205" t="str">
            <v>Distillate Oil</v>
          </cell>
          <cell r="J205" t="str">
            <v>10-100 Million BTU/hr **</v>
          </cell>
          <cell r="N205">
            <v>40996</v>
          </cell>
        </row>
        <row r="206">
          <cell r="A206" t="str">
            <v>10300503</v>
          </cell>
          <cell r="B206" t="str">
            <v>Point</v>
          </cell>
          <cell r="C206" t="str">
            <v>Ext Comb /Comm-Inst /Distillate Oil /&lt; 10 Million Btu/hr **</v>
          </cell>
          <cell r="D206" t="str">
            <v>Fuel Comb - Comm/Institutional - Oil</v>
          </cell>
          <cell r="G206" t="str">
            <v>External Combustion Boilers</v>
          </cell>
          <cell r="H206" t="str">
            <v>Commercial/Institutional</v>
          </cell>
          <cell r="I206" t="str">
            <v>Distillate Oil</v>
          </cell>
          <cell r="J206" t="str">
            <v>&lt; 10 Million BTU/hr **</v>
          </cell>
          <cell r="N206">
            <v>40996</v>
          </cell>
        </row>
        <row r="207">
          <cell r="A207" t="str">
            <v>10300504</v>
          </cell>
          <cell r="B207" t="str">
            <v>Point</v>
          </cell>
          <cell r="C207" t="str">
            <v>Ext Comb /Comm-Inst /Distillate Oil /Grade 4 Oil</v>
          </cell>
          <cell r="D207" t="str">
            <v>Fuel Comb - Comm/Institutional - Oil</v>
          </cell>
          <cell r="G207" t="str">
            <v>External Combustion Boilers</v>
          </cell>
          <cell r="H207" t="str">
            <v>Commercial/Institutional</v>
          </cell>
          <cell r="I207" t="str">
            <v>Distillate Oil</v>
          </cell>
          <cell r="J207" t="str">
            <v>Grade 4 Oil</v>
          </cell>
          <cell r="N207">
            <v>40988</v>
          </cell>
        </row>
        <row r="208">
          <cell r="A208" t="str">
            <v>10300505</v>
          </cell>
          <cell r="B208" t="str">
            <v>Point</v>
          </cell>
          <cell r="D208" t="str">
            <v>Fuel Comb - Comm/Institutional - Oil</v>
          </cell>
          <cell r="G208" t="str">
            <v>External Combustion Boilers</v>
          </cell>
          <cell r="H208" t="str">
            <v>Commercial/Institutional</v>
          </cell>
          <cell r="I208" t="str">
            <v>Distillate Oil</v>
          </cell>
          <cell r="J208" t="str">
            <v>Boiler &gt; 100 Million BTU/hr</v>
          </cell>
          <cell r="N208">
            <v>41164</v>
          </cell>
        </row>
        <row r="209">
          <cell r="A209" t="str">
            <v>10300601</v>
          </cell>
          <cell r="B209" t="str">
            <v>Point</v>
          </cell>
          <cell r="C209" t="str">
            <v>Ext Comb /Comm-Inst /Natural Gas /&gt; 100 Million Btu/hr</v>
          </cell>
          <cell r="D209" t="str">
            <v>Fuel Comb - Comm/Institutional - Natural Gas</v>
          </cell>
          <cell r="G209" t="str">
            <v>External Combustion Boilers</v>
          </cell>
          <cell r="H209" t="str">
            <v>Commercial/Institutional</v>
          </cell>
          <cell r="I209" t="str">
            <v>Natural Gas</v>
          </cell>
          <cell r="J209" t="str">
            <v>&gt; 100 Million BTU/hr</v>
          </cell>
          <cell r="N209">
            <v>40996</v>
          </cell>
        </row>
        <row r="210">
          <cell r="A210" t="str">
            <v>10300602</v>
          </cell>
          <cell r="B210" t="str">
            <v>Point</v>
          </cell>
          <cell r="C210" t="str">
            <v>Ext Comb /Comm-Inst /Natural Gas /10-100 Million Btu/hr</v>
          </cell>
          <cell r="D210" t="str">
            <v>Fuel Comb - Comm/Institutional - Natural Gas</v>
          </cell>
          <cell r="G210" t="str">
            <v>External Combustion Boilers</v>
          </cell>
          <cell r="H210" t="str">
            <v>Commercial/Institutional</v>
          </cell>
          <cell r="I210" t="str">
            <v>Natural Gas</v>
          </cell>
          <cell r="J210" t="str">
            <v>10-100 Million BTU/hr</v>
          </cell>
          <cell r="N210">
            <v>40996</v>
          </cell>
        </row>
        <row r="211">
          <cell r="A211" t="str">
            <v>10300603</v>
          </cell>
          <cell r="B211" t="str">
            <v>Point</v>
          </cell>
          <cell r="C211" t="str">
            <v>Ext Comb /Comm-Inst /Natural Gas /&lt; 10 Million Btu/hr</v>
          </cell>
          <cell r="D211" t="str">
            <v>Fuel Comb - Comm/Institutional - Natural Gas</v>
          </cell>
          <cell r="G211" t="str">
            <v>External Combustion Boilers</v>
          </cell>
          <cell r="H211" t="str">
            <v>Commercial/Institutional</v>
          </cell>
          <cell r="I211" t="str">
            <v>Natural Gas</v>
          </cell>
          <cell r="J211" t="str">
            <v>&lt; 10 Million BTU/hr</v>
          </cell>
          <cell r="N211">
            <v>40996</v>
          </cell>
        </row>
        <row r="212">
          <cell r="A212" t="str">
            <v>10300701</v>
          </cell>
          <cell r="B212" t="str">
            <v>Point</v>
          </cell>
          <cell r="C212" t="str">
            <v>Ext Comb /Comm-Inst /Process Gas /POTW Digester Gas-fired Boiler</v>
          </cell>
          <cell r="D212" t="str">
            <v>Fuel Comb - Comm/Institutional - Other</v>
          </cell>
          <cell r="G212" t="str">
            <v>External Combustion Boilers</v>
          </cell>
          <cell r="H212" t="str">
            <v>Commercial/Institutional</v>
          </cell>
          <cell r="I212" t="str">
            <v>Process Gas</v>
          </cell>
          <cell r="J212" t="str">
            <v>POTW Digester Gas-fired Boiler</v>
          </cell>
          <cell r="N212">
            <v>40988</v>
          </cell>
        </row>
        <row r="213">
          <cell r="A213" t="str">
            <v>10300799</v>
          </cell>
          <cell r="B213" t="str">
            <v>Point</v>
          </cell>
          <cell r="C213" t="str">
            <v>Ext Comb /Comm-Inst /Process Gas /Other Not Classified</v>
          </cell>
          <cell r="D213" t="str">
            <v>Fuel Comb - Comm/Institutional - Other</v>
          </cell>
          <cell r="G213" t="str">
            <v>External Combustion Boilers</v>
          </cell>
          <cell r="H213" t="str">
            <v>Commercial/Institutional</v>
          </cell>
          <cell r="I213" t="str">
            <v>Process Gas</v>
          </cell>
          <cell r="J213" t="str">
            <v>Other Not Classified</v>
          </cell>
          <cell r="N213">
            <v>40988</v>
          </cell>
        </row>
        <row r="214">
          <cell r="A214" t="str">
            <v>10300811</v>
          </cell>
          <cell r="B214" t="str">
            <v>Point</v>
          </cell>
          <cell r="C214" t="str">
            <v>Ext Comb /Comm-Inst /Landfill Gas</v>
          </cell>
          <cell r="D214" t="str">
            <v>Fuel Comb - Comm/Institutional - Other</v>
          </cell>
          <cell r="G214" t="str">
            <v>External Combustion Boilers</v>
          </cell>
          <cell r="H214" t="str">
            <v>Commercial/Institutional</v>
          </cell>
          <cell r="I214" t="str">
            <v>Landfill Gas</v>
          </cell>
          <cell r="J214" t="str">
            <v>Landfill Gas</v>
          </cell>
          <cell r="N214">
            <v>40988</v>
          </cell>
        </row>
        <row r="215">
          <cell r="A215" t="str">
            <v>10300901</v>
          </cell>
          <cell r="B215" t="str">
            <v>Point</v>
          </cell>
          <cell r="C215" t="str">
            <v>Ext Comb /Comm-Inst /Bark-fired Boiler</v>
          </cell>
          <cell r="D215" t="str">
            <v>Fuel Comb - Comm/Institutional - Biomass</v>
          </cell>
          <cell r="G215" t="str">
            <v>External Combustion Boilers</v>
          </cell>
          <cell r="H215" t="str">
            <v>Commercial/Institutional</v>
          </cell>
          <cell r="I215" t="str">
            <v>Wood/Bark Waste</v>
          </cell>
          <cell r="J215" t="str">
            <v>Bark-fired Boiler</v>
          </cell>
          <cell r="N215">
            <v>40988</v>
          </cell>
        </row>
        <row r="216">
          <cell r="A216" t="str">
            <v>10300902</v>
          </cell>
          <cell r="B216" t="str">
            <v>Point</v>
          </cell>
          <cell r="C216" t="str">
            <v>Ext Comb /Comm-Inst /Wood/Bark-fired Boiler</v>
          </cell>
          <cell r="D216" t="str">
            <v>Fuel Comb - Comm/Institutional - Biomass</v>
          </cell>
          <cell r="G216" t="str">
            <v>External Combustion Boilers</v>
          </cell>
          <cell r="H216" t="str">
            <v>Commercial/Institutional</v>
          </cell>
          <cell r="I216" t="str">
            <v>Wood/Bark Waste</v>
          </cell>
          <cell r="J216" t="str">
            <v>Wood/Bark-fired Boiler</v>
          </cell>
          <cell r="N216">
            <v>40988</v>
          </cell>
        </row>
        <row r="217">
          <cell r="A217" t="str">
            <v>10300903</v>
          </cell>
          <cell r="B217" t="str">
            <v>Point</v>
          </cell>
          <cell r="C217" t="str">
            <v>Ext Comb /Comm-Inst /Wood-fired Boiler - Wet Wood (:=20% moisture)</v>
          </cell>
          <cell r="D217" t="str">
            <v>Fuel Comb - Comm/Institutional - Biomass</v>
          </cell>
          <cell r="G217" t="str">
            <v>External Combustion Boilers</v>
          </cell>
          <cell r="H217" t="str">
            <v>Commercial/Institutional</v>
          </cell>
          <cell r="I217" t="str">
            <v>Wood/Bark Waste</v>
          </cell>
          <cell r="J217" t="str">
            <v>Wood-fired Boiler - Wet Wood (&gt;=20% moisture)</v>
          </cell>
          <cell r="N217">
            <v>40995</v>
          </cell>
        </row>
        <row r="218">
          <cell r="A218" t="str">
            <v>10300908</v>
          </cell>
          <cell r="B218" t="str">
            <v>Point</v>
          </cell>
          <cell r="C218" t="str">
            <v>Ext Comb /Comm-Inst /Wood-fired Boiler - Dry Wood (&lt;20% moisture)</v>
          </cell>
          <cell r="D218" t="str">
            <v>Fuel Comb - Comm/Institutional - Biomass</v>
          </cell>
          <cell r="G218" t="str">
            <v>External Combustion Boilers</v>
          </cell>
          <cell r="H218" t="str">
            <v>Commercial/Institutional</v>
          </cell>
          <cell r="I218" t="str">
            <v>Wood/Bark Waste</v>
          </cell>
          <cell r="J218" t="str">
            <v>Wood-fired Boiler - Dry Wood (&lt;20% moisture)</v>
          </cell>
          <cell r="M218">
            <v>37160</v>
          </cell>
          <cell r="N218">
            <v>40988</v>
          </cell>
        </row>
        <row r="219">
          <cell r="A219" t="str">
            <v>10300910</v>
          </cell>
          <cell r="B219" t="str">
            <v>Point</v>
          </cell>
          <cell r="C219" t="str">
            <v>Ext Comb /Comm-Inst /Wood/Bark Waste /Fuel cell/Dutch oven boilers **</v>
          </cell>
          <cell r="D219" t="str">
            <v>Fuel Comb - Comm/Institutional - Biomass</v>
          </cell>
          <cell r="G219" t="str">
            <v>External Combustion Boilers</v>
          </cell>
          <cell r="H219" t="str">
            <v>Commercial/Institutional</v>
          </cell>
          <cell r="I219" t="str">
            <v>Wood/Bark Waste</v>
          </cell>
          <cell r="J219" t="str">
            <v>Fuel cell/Dutch oven boilers **</v>
          </cell>
          <cell r="N219">
            <v>40988</v>
          </cell>
        </row>
        <row r="220">
          <cell r="A220" t="str">
            <v>10300911</v>
          </cell>
          <cell r="B220" t="str">
            <v>Point</v>
          </cell>
          <cell r="C220" t="str">
            <v>Ext Comb /Comm-Inst /Wood/Bark Waste /Stoker boilers **</v>
          </cell>
          <cell r="D220" t="str">
            <v>Fuel Comb - Comm/Institutional - Biomass</v>
          </cell>
          <cell r="G220" t="str">
            <v>External Combustion Boilers</v>
          </cell>
          <cell r="H220" t="str">
            <v>Commercial/Institutional</v>
          </cell>
          <cell r="I220" t="str">
            <v>Wood/Bark Waste</v>
          </cell>
          <cell r="J220" t="str">
            <v>Stoker boilers **</v>
          </cell>
          <cell r="N220">
            <v>40988</v>
          </cell>
        </row>
        <row r="221">
          <cell r="A221" t="str">
            <v>10300912</v>
          </cell>
          <cell r="B221" t="str">
            <v>Point</v>
          </cell>
          <cell r="C221" t="str">
            <v>Ext Comb /Comm-Inst /Wood/Bark Waste /Fluidized bed combustion boilers</v>
          </cell>
          <cell r="D221" t="str">
            <v>Fuel Comb - Comm/Institutional - Biomass</v>
          </cell>
          <cell r="G221" t="str">
            <v>External Combustion Boilers</v>
          </cell>
          <cell r="H221" t="str">
            <v>Commercial/Institutional</v>
          </cell>
          <cell r="I221" t="str">
            <v>Wood/Bark Waste</v>
          </cell>
          <cell r="J221" t="str">
            <v>Fluidized bed combustion boilers</v>
          </cell>
          <cell r="N221">
            <v>40988</v>
          </cell>
        </row>
        <row r="222">
          <cell r="A222" t="str">
            <v>10301001</v>
          </cell>
          <cell r="B222" t="str">
            <v>Point</v>
          </cell>
          <cell r="C222" t="str">
            <v>Ext Comb /Comm-Inst /LPG /Butane</v>
          </cell>
          <cell r="D222" t="str">
            <v>Fuel Comb - Comm/Institutional - Other</v>
          </cell>
          <cell r="G222" t="str">
            <v>External Combustion Boilers</v>
          </cell>
          <cell r="H222" t="str">
            <v>Commercial/Institutional</v>
          </cell>
          <cell r="I222" t="str">
            <v>Liquified Petroleum Gas (LPG)</v>
          </cell>
          <cell r="J222" t="str">
            <v>Butane</v>
          </cell>
          <cell r="N222">
            <v>40988</v>
          </cell>
        </row>
        <row r="223">
          <cell r="A223" t="str">
            <v>10301002</v>
          </cell>
          <cell r="B223" t="str">
            <v>Point</v>
          </cell>
          <cell r="C223" t="str">
            <v>Ext Comb /Comm-Inst /LPG /Propane</v>
          </cell>
          <cell r="D223" t="str">
            <v>Fuel Comb - Comm/Institutional - Other</v>
          </cell>
          <cell r="G223" t="str">
            <v>External Combustion Boilers</v>
          </cell>
          <cell r="H223" t="str">
            <v>Commercial/Institutional</v>
          </cell>
          <cell r="I223" t="str">
            <v>Liquified Petroleum Gas (LPG)</v>
          </cell>
          <cell r="J223" t="str">
            <v>Propane</v>
          </cell>
          <cell r="N223">
            <v>40988</v>
          </cell>
        </row>
        <row r="224">
          <cell r="A224" t="str">
            <v>10301003</v>
          </cell>
          <cell r="B224" t="str">
            <v>Point</v>
          </cell>
          <cell r="C224" t="str">
            <v>Ext Comb /Comm-Inst /LPG /Butane/Propane Mixture: Specify Percent Butane in Comments</v>
          </cell>
          <cell r="D224" t="str">
            <v>Fuel Comb - Comm/Institutional - Other</v>
          </cell>
          <cell r="G224" t="str">
            <v>External Combustion Boilers</v>
          </cell>
          <cell r="H224" t="str">
            <v>Commercial/Institutional</v>
          </cell>
          <cell r="I224" t="str">
            <v>Liquified Petroleum Gas (LPG)</v>
          </cell>
          <cell r="J224" t="str">
            <v>Butane/Propane Mixture: Specify Percent Butane in Comments</v>
          </cell>
          <cell r="N224">
            <v>40988</v>
          </cell>
        </row>
        <row r="225">
          <cell r="A225" t="str">
            <v>10301101</v>
          </cell>
          <cell r="B225" t="str">
            <v>Point</v>
          </cell>
          <cell r="C225" t="str">
            <v>Ext Comb /Comm-Inst /Biomass-Stoker</v>
          </cell>
          <cell r="D225" t="str">
            <v>Fuel Comb - Comm/Institutional - Biomass</v>
          </cell>
          <cell r="G225" t="str">
            <v>External Combustion Boilers</v>
          </cell>
          <cell r="H225" t="str">
            <v>Commercial/Institutional</v>
          </cell>
          <cell r="I225" t="str">
            <v>Biomass</v>
          </cell>
          <cell r="J225" t="str">
            <v>Boiler, Stoker</v>
          </cell>
          <cell r="M225">
            <v>40995</v>
          </cell>
          <cell r="N225">
            <v>41113</v>
          </cell>
        </row>
        <row r="226">
          <cell r="A226" t="str">
            <v>10301102</v>
          </cell>
          <cell r="B226" t="str">
            <v>Point</v>
          </cell>
          <cell r="C226" t="str">
            <v>Ext Comb /Comm-inst /Biomass-Non-stoker</v>
          </cell>
          <cell r="D226" t="str">
            <v>Fuel Comb - Comm/Institutional - Biomass</v>
          </cell>
          <cell r="G226" t="str">
            <v>External Combustion Boilers</v>
          </cell>
          <cell r="H226" t="str">
            <v>Commercial/Institutional</v>
          </cell>
          <cell r="I226" t="str">
            <v>Biomass</v>
          </cell>
          <cell r="J226" t="str">
            <v>Boiler, Non-stoker</v>
          </cell>
          <cell r="M226">
            <v>40995</v>
          </cell>
          <cell r="N226">
            <v>41113</v>
          </cell>
        </row>
        <row r="227">
          <cell r="A227" t="str">
            <v>10301201</v>
          </cell>
          <cell r="B227" t="str">
            <v>Point</v>
          </cell>
          <cell r="C227" t="str">
            <v>Ext Comb /Comm-Inst /Solid Waste /Specify Waste Material in Comments</v>
          </cell>
          <cell r="D227" t="str">
            <v>Fuel Comb - Comm/Institutional - Other</v>
          </cell>
          <cell r="G227" t="str">
            <v>External Combustion Boilers</v>
          </cell>
          <cell r="H227" t="str">
            <v>Commercial/Institutional</v>
          </cell>
          <cell r="I227" t="str">
            <v>Solid Waste</v>
          </cell>
          <cell r="J227" t="str">
            <v>Specify Waste Material in Comments</v>
          </cell>
          <cell r="N227">
            <v>40988</v>
          </cell>
        </row>
        <row r="228">
          <cell r="A228" t="str">
            <v>10301202</v>
          </cell>
          <cell r="B228" t="str">
            <v>Point</v>
          </cell>
          <cell r="C228" t="str">
            <v>Ext Comb /Comm-Inst /Solid Waste /Refuse Derived Fuel</v>
          </cell>
          <cell r="D228" t="str">
            <v>Fuel Comb - Comm/Institutional - Other</v>
          </cell>
          <cell r="G228" t="str">
            <v>External Combustion Boilers</v>
          </cell>
          <cell r="H228" t="str">
            <v>Commercial/Institutional</v>
          </cell>
          <cell r="I228" t="str">
            <v>Solid Waste</v>
          </cell>
          <cell r="J228" t="str">
            <v>Refuse Derived Fuel</v>
          </cell>
          <cell r="N228">
            <v>40988</v>
          </cell>
        </row>
        <row r="229">
          <cell r="A229" t="str">
            <v>10301301</v>
          </cell>
          <cell r="B229" t="str">
            <v>Point</v>
          </cell>
          <cell r="C229" t="str">
            <v>Ext Comb /Comm-Inst /Liquid Waste /Specify Waste Material in Comments</v>
          </cell>
          <cell r="D229" t="str">
            <v>Fuel Comb - Comm/Institutional - Other</v>
          </cell>
          <cell r="G229" t="str">
            <v>External Combustion Boilers</v>
          </cell>
          <cell r="H229" t="str">
            <v>Commercial/Institutional</v>
          </cell>
          <cell r="I229" t="str">
            <v>Liquid Waste</v>
          </cell>
          <cell r="J229" t="str">
            <v>Specify Waste Material in Comments</v>
          </cell>
          <cell r="N229">
            <v>40988</v>
          </cell>
        </row>
        <row r="230">
          <cell r="A230" t="str">
            <v>10301302</v>
          </cell>
          <cell r="B230" t="str">
            <v>Point</v>
          </cell>
          <cell r="C230" t="str">
            <v>Ext Comb /Comm-Inst /Liquid Waste /Waste Oil</v>
          </cell>
          <cell r="D230" t="str">
            <v>Fuel Comb - Comm/Institutional - Other</v>
          </cell>
          <cell r="G230" t="str">
            <v>External Combustion Boilers</v>
          </cell>
          <cell r="H230" t="str">
            <v>Commercial/Institutional</v>
          </cell>
          <cell r="I230" t="str">
            <v>Liquid Waste</v>
          </cell>
          <cell r="J230" t="str">
            <v>Waste Oil</v>
          </cell>
          <cell r="N230">
            <v>40988</v>
          </cell>
        </row>
        <row r="231">
          <cell r="A231" t="str">
            <v>10301303</v>
          </cell>
          <cell r="B231" t="str">
            <v>Point</v>
          </cell>
          <cell r="C231" t="str">
            <v>Ext Comb /Comm-Inst /Liquid Waste /Sewage Grease Skimmings</v>
          </cell>
          <cell r="D231" t="str">
            <v>Fuel Comb - Comm/Institutional - Other</v>
          </cell>
          <cell r="G231" t="str">
            <v>External Combustion Boilers</v>
          </cell>
          <cell r="H231" t="str">
            <v>Commercial/Institutional</v>
          </cell>
          <cell r="I231" t="str">
            <v>Liquid Waste</v>
          </cell>
          <cell r="J231" t="str">
            <v>Sewage Grease Skimmings</v>
          </cell>
          <cell r="N231">
            <v>40988</v>
          </cell>
        </row>
        <row r="232">
          <cell r="A232" t="str">
            <v>10500102</v>
          </cell>
          <cell r="B232" t="str">
            <v>Point</v>
          </cell>
          <cell r="C232" t="str">
            <v>Ext Comb /Space Heater /Industrial /Coal **</v>
          </cell>
          <cell r="D232" t="str">
            <v>Fuel Comb - Industrial Boilers, ICEs - Coal</v>
          </cell>
          <cell r="G232" t="str">
            <v>External Combustion</v>
          </cell>
          <cell r="H232" t="str">
            <v>Space Heaters</v>
          </cell>
          <cell r="I232" t="str">
            <v>Industrial</v>
          </cell>
          <cell r="J232" t="str">
            <v>Coal **</v>
          </cell>
          <cell r="L232" t="str">
            <v>2008</v>
          </cell>
          <cell r="N232">
            <v>40995</v>
          </cell>
        </row>
        <row r="233">
          <cell r="A233" t="str">
            <v>10500105</v>
          </cell>
          <cell r="B233" t="str">
            <v>Point</v>
          </cell>
          <cell r="C233" t="str">
            <v>Ext Comb /Space Heater /Industrial /Distillate Oil</v>
          </cell>
          <cell r="D233" t="str">
            <v>Fuel Comb - Industrial Boilers, ICEs - Oil</v>
          </cell>
          <cell r="G233" t="str">
            <v>External Combustion</v>
          </cell>
          <cell r="H233" t="str">
            <v>Space Heaters</v>
          </cell>
          <cell r="I233" t="str">
            <v>Industrial</v>
          </cell>
          <cell r="J233" t="str">
            <v>Distillate Oil</v>
          </cell>
          <cell r="N233">
            <v>40995</v>
          </cell>
        </row>
        <row r="234">
          <cell r="A234" t="str">
            <v>10500106</v>
          </cell>
          <cell r="B234" t="str">
            <v>Point</v>
          </cell>
          <cell r="C234" t="str">
            <v>Ext Comb /Space Heater /Industrial /Natural Gas</v>
          </cell>
          <cell r="D234" t="str">
            <v>Fuel Comb - Industrial Boilers, ICEs - Natural Gas</v>
          </cell>
          <cell r="G234" t="str">
            <v>External Combustion</v>
          </cell>
          <cell r="H234" t="str">
            <v>Space Heaters</v>
          </cell>
          <cell r="I234" t="str">
            <v>Industrial</v>
          </cell>
          <cell r="J234" t="str">
            <v>Natural Gas</v>
          </cell>
          <cell r="N234">
            <v>40995</v>
          </cell>
        </row>
        <row r="235">
          <cell r="A235" t="str">
            <v>10500110</v>
          </cell>
          <cell r="B235" t="str">
            <v>Point</v>
          </cell>
          <cell r="C235" t="str">
            <v>Ext Comb /Space Heater /Industrial /Liquified Petroleum Gas (LPG)</v>
          </cell>
          <cell r="D235" t="str">
            <v>Fuel Comb - Industrial Boilers, ICEs - Other</v>
          </cell>
          <cell r="G235" t="str">
            <v>External Combustion</v>
          </cell>
          <cell r="H235" t="str">
            <v>Space Heaters</v>
          </cell>
          <cell r="I235" t="str">
            <v>Industrial</v>
          </cell>
          <cell r="J235" t="str">
            <v>Liquified Petroleum Gas (LPG)</v>
          </cell>
          <cell r="N235">
            <v>40995</v>
          </cell>
        </row>
        <row r="236">
          <cell r="A236" t="str">
            <v>10500113</v>
          </cell>
          <cell r="B236" t="str">
            <v>Point</v>
          </cell>
          <cell r="C236" t="str">
            <v>Ext Comb /Space Heater /Industrial /Waste Oil: Air Atomized Burner</v>
          </cell>
          <cell r="D236" t="str">
            <v>Fuel Comb - Industrial Boilers, ICEs - Other</v>
          </cell>
          <cell r="G236" t="str">
            <v>External Combustion</v>
          </cell>
          <cell r="H236" t="str">
            <v>Space Heaters</v>
          </cell>
          <cell r="I236" t="str">
            <v>Industrial</v>
          </cell>
          <cell r="J236" t="str">
            <v>Waste Oil: Air Atomized Burner</v>
          </cell>
          <cell r="N236">
            <v>40995</v>
          </cell>
        </row>
        <row r="237">
          <cell r="A237" t="str">
            <v>10500114</v>
          </cell>
          <cell r="B237" t="str">
            <v>Point</v>
          </cell>
          <cell r="C237" t="str">
            <v>Ext Comb /Space Heater /Industrial /Waste Oil: Vaporizing Burner</v>
          </cell>
          <cell r="D237" t="str">
            <v>Fuel Comb - Industrial Boilers, ICEs - Other</v>
          </cell>
          <cell r="G237" t="str">
            <v>External Combustion</v>
          </cell>
          <cell r="H237" t="str">
            <v>Space Heaters</v>
          </cell>
          <cell r="I237" t="str">
            <v>Industrial</v>
          </cell>
          <cell r="J237" t="str">
            <v>Waste Oil: Vaporizing Burner</v>
          </cell>
          <cell r="N237">
            <v>40995</v>
          </cell>
        </row>
        <row r="238">
          <cell r="A238" t="str">
            <v>10500202</v>
          </cell>
          <cell r="B238" t="str">
            <v>Point</v>
          </cell>
          <cell r="C238" t="str">
            <v>Ext Comb /Space Heater /Comm-Inst /Coal **</v>
          </cell>
          <cell r="D238" t="str">
            <v>Fuel Comb - Comm/Institutional - Coal</v>
          </cell>
          <cell r="G238" t="str">
            <v>External Combustion</v>
          </cell>
          <cell r="H238" t="str">
            <v>Space Heaters</v>
          </cell>
          <cell r="I238" t="str">
            <v>Commercial/Institutional</v>
          </cell>
          <cell r="J238" t="str">
            <v>Coal **</v>
          </cell>
          <cell r="L238" t="str">
            <v>2008</v>
          </cell>
          <cell r="N238">
            <v>40995</v>
          </cell>
        </row>
        <row r="239">
          <cell r="A239" t="str">
            <v>10500205</v>
          </cell>
          <cell r="B239" t="str">
            <v>Point</v>
          </cell>
          <cell r="C239" t="str">
            <v>Ext Comb /Space Heater /Comm-Inst /Distillate Oil</v>
          </cell>
          <cell r="D239" t="str">
            <v>Fuel Comb - Comm/Institutional - Oil</v>
          </cell>
          <cell r="G239" t="str">
            <v>External Combustion</v>
          </cell>
          <cell r="H239" t="str">
            <v>Space Heaters</v>
          </cell>
          <cell r="I239" t="str">
            <v>Commercial/Institutional</v>
          </cell>
          <cell r="J239" t="str">
            <v>Distillate Oil</v>
          </cell>
          <cell r="N239">
            <v>40995</v>
          </cell>
        </row>
        <row r="240">
          <cell r="A240" t="str">
            <v>10500206</v>
          </cell>
          <cell r="B240" t="str">
            <v>Point</v>
          </cell>
          <cell r="C240" t="str">
            <v>Ext Comb /Space Heater /Comm-Inst /Natural Gas</v>
          </cell>
          <cell r="D240" t="str">
            <v>Fuel Comb - Comm/Institutional - Natural Gas</v>
          </cell>
          <cell r="G240" t="str">
            <v>External Combustion</v>
          </cell>
          <cell r="H240" t="str">
            <v>Space Heaters</v>
          </cell>
          <cell r="I240" t="str">
            <v>Commercial/Institutional</v>
          </cell>
          <cell r="J240" t="str">
            <v>Natural Gas</v>
          </cell>
          <cell r="N240">
            <v>40995</v>
          </cell>
        </row>
        <row r="241">
          <cell r="A241" t="str">
            <v>10500209</v>
          </cell>
          <cell r="B241" t="str">
            <v>Point</v>
          </cell>
          <cell r="C241" t="str">
            <v>Ext Comb /Space Heater /Comm-Inst /Wood</v>
          </cell>
          <cell r="D241" t="str">
            <v>Fuel Comb - Comm/Institutional - Biomass</v>
          </cell>
          <cell r="G241" t="str">
            <v>External Combustion</v>
          </cell>
          <cell r="H241" t="str">
            <v>Space Heaters</v>
          </cell>
          <cell r="I241" t="str">
            <v>Commercial/Institutional</v>
          </cell>
          <cell r="J241" t="str">
            <v>Wood</v>
          </cell>
          <cell r="N241">
            <v>40995</v>
          </cell>
        </row>
        <row r="242">
          <cell r="A242" t="str">
            <v>10500210</v>
          </cell>
          <cell r="B242" t="str">
            <v>Point</v>
          </cell>
          <cell r="C242" t="str">
            <v>Ext Comb /Space Heater /Comm-Inst /Liquified Petroleum Gas (LPG)</v>
          </cell>
          <cell r="D242" t="str">
            <v>Fuel Comb - Comm/Institutional - Other</v>
          </cell>
          <cell r="G242" t="str">
            <v>External Combustion</v>
          </cell>
          <cell r="H242" t="str">
            <v>Space Heaters</v>
          </cell>
          <cell r="I242" t="str">
            <v>Commercial/Institutional</v>
          </cell>
          <cell r="J242" t="str">
            <v>Liquified Petroleum Gas (LPG)</v>
          </cell>
          <cell r="N242">
            <v>40995</v>
          </cell>
        </row>
        <row r="243">
          <cell r="A243" t="str">
            <v>10500213</v>
          </cell>
          <cell r="B243" t="str">
            <v>Point</v>
          </cell>
          <cell r="C243" t="str">
            <v>Ext Comb /Space Heater /Comm-Inst /Waste Oil: Air Atomized Burner</v>
          </cell>
          <cell r="D243" t="str">
            <v>Fuel Comb - Comm/Institutional - Other</v>
          </cell>
          <cell r="G243" t="str">
            <v>External Combustion</v>
          </cell>
          <cell r="H243" t="str">
            <v>Space Heaters</v>
          </cell>
          <cell r="I243" t="str">
            <v>Commercial/Institutional</v>
          </cell>
          <cell r="J243" t="str">
            <v>Waste Oil: Air Atomized Burner</v>
          </cell>
          <cell r="N243">
            <v>40995</v>
          </cell>
        </row>
        <row r="244">
          <cell r="A244" t="str">
            <v>10500214</v>
          </cell>
          <cell r="B244" t="str">
            <v>Point</v>
          </cell>
          <cell r="C244" t="str">
            <v>Ext Comb /Space Heater /Comm-Inst /Waste Oil: Vaporizing Burner</v>
          </cell>
          <cell r="D244" t="str">
            <v>Fuel Comb - Comm/Institutional - Other</v>
          </cell>
          <cell r="G244" t="str">
            <v>External Combustion</v>
          </cell>
          <cell r="H244" t="str">
            <v>Space Heaters</v>
          </cell>
          <cell r="I244" t="str">
            <v>Commercial/Institutional</v>
          </cell>
          <cell r="J244" t="str">
            <v>Waste Oil: Vaporizing Burner</v>
          </cell>
          <cell r="N244">
            <v>40995</v>
          </cell>
        </row>
        <row r="245">
          <cell r="A245" t="str">
            <v>20100101</v>
          </cell>
          <cell r="B245" t="str">
            <v>Point</v>
          </cell>
          <cell r="C245" t="str">
            <v>Int Comb /Electric Gen /Distillate Oil (Diesel) /Turbine</v>
          </cell>
          <cell r="D245" t="str">
            <v>Fuel Comb - Electric Generation - Oil</v>
          </cell>
          <cell r="G245" t="str">
            <v>Internal Combustion Engines</v>
          </cell>
          <cell r="H245" t="str">
            <v>Electric Generation</v>
          </cell>
          <cell r="I245" t="str">
            <v>Distillate Oil (Diesel)</v>
          </cell>
          <cell r="J245" t="str">
            <v>Turbine</v>
          </cell>
          <cell r="N245">
            <v>40988</v>
          </cell>
        </row>
        <row r="246">
          <cell r="A246" t="str">
            <v>20100102</v>
          </cell>
          <cell r="B246" t="str">
            <v>Point</v>
          </cell>
          <cell r="C246" t="str">
            <v>Int Comb /Electric Gen /Distillate Oil (Diesel) /Reciprocating</v>
          </cell>
          <cell r="D246" t="str">
            <v>Fuel Comb - Electric Generation - Oil</v>
          </cell>
          <cell r="G246" t="str">
            <v>Internal Combustion Engines</v>
          </cell>
          <cell r="H246" t="str">
            <v>Electric Generation</v>
          </cell>
          <cell r="I246" t="str">
            <v>Distillate Oil (Diesel)</v>
          </cell>
          <cell r="J246" t="str">
            <v>Reciprocating</v>
          </cell>
          <cell r="N246">
            <v>40988</v>
          </cell>
        </row>
        <row r="247">
          <cell r="A247" t="str">
            <v>20100105</v>
          </cell>
          <cell r="B247" t="str">
            <v>Point</v>
          </cell>
          <cell r="C247" t="str">
            <v>Int Comb /Electric Gen /Distillate Oil (Diesel) /Reciprocating: Crankcase Blowby</v>
          </cell>
          <cell r="D247" t="str">
            <v>Fuel Comb - Electric Generation - Oil</v>
          </cell>
          <cell r="G247" t="str">
            <v>Internal Combustion Engines</v>
          </cell>
          <cell r="H247" t="str">
            <v>Electric Generation</v>
          </cell>
          <cell r="I247" t="str">
            <v>Distillate Oil (Diesel)</v>
          </cell>
          <cell r="J247" t="str">
            <v>Reciprocating: Crankcase Blowby</v>
          </cell>
          <cell r="N247">
            <v>40988</v>
          </cell>
        </row>
        <row r="248">
          <cell r="A248" t="str">
            <v>20100106</v>
          </cell>
          <cell r="B248" t="str">
            <v>Point</v>
          </cell>
          <cell r="C248" t="str">
            <v>Int Comb /Electric Gen /Distillate Oil (Diesel) /Reciprocating: Evap Losses (Fuel Stor&amp;Delivery Syst)</v>
          </cell>
          <cell r="D248" t="str">
            <v>Fuel Comb - Electric Generation - Oil</v>
          </cell>
          <cell r="G248" t="str">
            <v>Internal Combustion Engines</v>
          </cell>
          <cell r="H248" t="str">
            <v>Electric Generation</v>
          </cell>
          <cell r="I248" t="str">
            <v>Distillate Oil (Diesel)</v>
          </cell>
          <cell r="J248" t="str">
            <v>Reciprocating: Evaporative Losses (Fuel Storage and Delivery System)</v>
          </cell>
          <cell r="N248">
            <v>40988</v>
          </cell>
        </row>
        <row r="249">
          <cell r="A249" t="str">
            <v>20100107</v>
          </cell>
          <cell r="B249" t="str">
            <v>Point</v>
          </cell>
          <cell r="C249" t="str">
            <v>Int Comb /Electric Gen /Distillate Oil (Diesel) /Reciprocating: Exhaust</v>
          </cell>
          <cell r="D249" t="str">
            <v>Fuel Comb - Electric Generation - Oil</v>
          </cell>
          <cell r="G249" t="str">
            <v>Internal Combustion Engines</v>
          </cell>
          <cell r="H249" t="str">
            <v>Electric Generation</v>
          </cell>
          <cell r="I249" t="str">
            <v>Distillate Oil (Diesel)</v>
          </cell>
          <cell r="J249" t="str">
            <v>Reciprocating: Exhaust</v>
          </cell>
          <cell r="N249">
            <v>40988</v>
          </cell>
        </row>
        <row r="250">
          <cell r="A250" t="str">
            <v>20100108</v>
          </cell>
          <cell r="B250" t="str">
            <v>Point</v>
          </cell>
          <cell r="C250" t="str">
            <v>Int Comb /Electric Gen /Distillate Oil (Diesel) /Turbine: Evap Losses (Fuel Stor&amp;Delivery Syst)</v>
          </cell>
          <cell r="D250" t="str">
            <v>Fuel Comb - Electric Generation - Oil</v>
          </cell>
          <cell r="G250" t="str">
            <v>Internal Combustion Engines</v>
          </cell>
          <cell r="H250" t="str">
            <v>Electric Generation</v>
          </cell>
          <cell r="I250" t="str">
            <v>Distillate Oil (Diesel)</v>
          </cell>
          <cell r="J250" t="str">
            <v>Turbine: Evaporative Losses (Fuel Storage and Delivery System)</v>
          </cell>
          <cell r="N250">
            <v>40988</v>
          </cell>
        </row>
        <row r="251">
          <cell r="A251" t="str">
            <v>20100109</v>
          </cell>
          <cell r="B251" t="str">
            <v>Point</v>
          </cell>
          <cell r="C251" t="str">
            <v>Int Comb /Electric Gen /Distillate Oil (Diesel) /Turbine: Exhaust</v>
          </cell>
          <cell r="D251" t="str">
            <v>Fuel Comb - Electric Generation - Oil</v>
          </cell>
          <cell r="G251" t="str">
            <v>Internal Combustion Engines</v>
          </cell>
          <cell r="H251" t="str">
            <v>Electric Generation</v>
          </cell>
          <cell r="I251" t="str">
            <v>Distillate Oil (Diesel)</v>
          </cell>
          <cell r="J251" t="str">
            <v>Turbine: Exhaust</v>
          </cell>
          <cell r="N251">
            <v>40988</v>
          </cell>
        </row>
        <row r="252">
          <cell r="A252" t="str">
            <v>20100201</v>
          </cell>
          <cell r="B252" t="str">
            <v>Point</v>
          </cell>
          <cell r="C252" t="str">
            <v>Int Comb /Electric Gen /Natural Gas /Turbine</v>
          </cell>
          <cell r="D252" t="str">
            <v>Fuel Comb - Electric Generation - Natural Gas</v>
          </cell>
          <cell r="G252" t="str">
            <v>Internal Combustion Engines</v>
          </cell>
          <cell r="H252" t="str">
            <v>Electric Generation</v>
          </cell>
          <cell r="I252" t="str">
            <v>Natural Gas</v>
          </cell>
          <cell r="J252" t="str">
            <v>Turbine</v>
          </cell>
          <cell r="N252">
            <v>40988</v>
          </cell>
        </row>
        <row r="253">
          <cell r="A253" t="str">
            <v>20100202</v>
          </cell>
          <cell r="B253" t="str">
            <v>Point</v>
          </cell>
          <cell r="C253" t="str">
            <v>Int Comb /Electric Gen /Natural Gas /Reciprocating</v>
          </cell>
          <cell r="D253" t="str">
            <v>Fuel Comb - Electric Generation - Natural Gas</v>
          </cell>
          <cell r="G253" t="str">
            <v>Internal Combustion Engines</v>
          </cell>
          <cell r="H253" t="str">
            <v>Electric Generation</v>
          </cell>
          <cell r="I253" t="str">
            <v>Natural Gas</v>
          </cell>
          <cell r="J253" t="str">
            <v>Reciprocating</v>
          </cell>
          <cell r="N253">
            <v>40988</v>
          </cell>
        </row>
        <row r="254">
          <cell r="A254" t="str">
            <v>20100205</v>
          </cell>
          <cell r="B254" t="str">
            <v>Point</v>
          </cell>
          <cell r="C254" t="str">
            <v>Int Comb /Electric Gen /Natural Gas /Reciprocating: Crankcase Blowby</v>
          </cell>
          <cell r="D254" t="str">
            <v>Fuel Comb - Electric Generation - Natural Gas</v>
          </cell>
          <cell r="G254" t="str">
            <v>Internal Combustion Engines</v>
          </cell>
          <cell r="H254" t="str">
            <v>Electric Generation</v>
          </cell>
          <cell r="I254" t="str">
            <v>Natural Gas</v>
          </cell>
          <cell r="J254" t="str">
            <v>Reciprocating: Crankcase Blowby</v>
          </cell>
          <cell r="N254">
            <v>40988</v>
          </cell>
        </row>
        <row r="255">
          <cell r="A255" t="str">
            <v>20100206</v>
          </cell>
          <cell r="B255" t="str">
            <v>Point</v>
          </cell>
          <cell r="C255" t="str">
            <v>Int Comb /Electric Gen /Natural Gas /Reciprocating: Evap Losses (Fuel Delivery Syst)</v>
          </cell>
          <cell r="D255" t="str">
            <v>Fuel Comb - Electric Generation - Natural Gas</v>
          </cell>
          <cell r="G255" t="str">
            <v>Internal Combustion Engines</v>
          </cell>
          <cell r="H255" t="str">
            <v>Electric Generation</v>
          </cell>
          <cell r="I255" t="str">
            <v>Natural Gas</v>
          </cell>
          <cell r="J255" t="str">
            <v>Reciprocating: Evaporative Losses (Fuel Delivery System)</v>
          </cell>
          <cell r="N255">
            <v>40988</v>
          </cell>
        </row>
        <row r="256">
          <cell r="A256" t="str">
            <v>20100207</v>
          </cell>
          <cell r="B256" t="str">
            <v>Point</v>
          </cell>
          <cell r="C256" t="str">
            <v>Int Comb /Electric Gen /Natural Gas /Reciprocating: Exhaust</v>
          </cell>
          <cell r="D256" t="str">
            <v>Fuel Comb - Electric Generation - Natural Gas</v>
          </cell>
          <cell r="G256" t="str">
            <v>Internal Combustion Engines</v>
          </cell>
          <cell r="H256" t="str">
            <v>Electric Generation</v>
          </cell>
          <cell r="I256" t="str">
            <v>Natural Gas</v>
          </cell>
          <cell r="J256" t="str">
            <v>Reciprocating: Exhaust</v>
          </cell>
          <cell r="N256">
            <v>40988</v>
          </cell>
        </row>
        <row r="257">
          <cell r="A257" t="str">
            <v>20100208</v>
          </cell>
          <cell r="B257" t="str">
            <v>Point</v>
          </cell>
          <cell r="C257" t="str">
            <v>Int Comb /Electric Gen /Natural Gas /Turbine: Evap Losses (Fuel Delivery Syst)</v>
          </cell>
          <cell r="D257" t="str">
            <v>Fuel Comb - Electric Generation - Natural Gas</v>
          </cell>
          <cell r="G257" t="str">
            <v>Internal Combustion Engines</v>
          </cell>
          <cell r="H257" t="str">
            <v>Electric Generation</v>
          </cell>
          <cell r="I257" t="str">
            <v>Natural Gas</v>
          </cell>
          <cell r="J257" t="str">
            <v>Turbine: Evaporative Losses (Fuel Delivery System)</v>
          </cell>
          <cell r="N257">
            <v>40988</v>
          </cell>
        </row>
        <row r="258">
          <cell r="A258" t="str">
            <v>20100209</v>
          </cell>
          <cell r="B258" t="str">
            <v>Point</v>
          </cell>
          <cell r="C258" t="str">
            <v>Int Comb /Electric Gen /Natural Gas /Turbine: Exhaust</v>
          </cell>
          <cell r="D258" t="str">
            <v>Fuel Comb - Electric Generation - Natural Gas</v>
          </cell>
          <cell r="G258" t="str">
            <v>Internal Combustion Engines</v>
          </cell>
          <cell r="H258" t="str">
            <v>Electric Generation</v>
          </cell>
          <cell r="I258" t="str">
            <v>Natural Gas</v>
          </cell>
          <cell r="J258" t="str">
            <v>Turbine: Exhaust</v>
          </cell>
          <cell r="N258">
            <v>40988</v>
          </cell>
        </row>
        <row r="259">
          <cell r="A259" t="str">
            <v>20100301</v>
          </cell>
          <cell r="B259" t="str">
            <v>Point</v>
          </cell>
          <cell r="C259" t="str">
            <v>Int Comb /Electric Gen /Gasified Coal /Turbine</v>
          </cell>
          <cell r="D259" t="str">
            <v>Fuel Comb - Electric Generation - Other</v>
          </cell>
          <cell r="G259" t="str">
            <v>Internal Combustion Engines</v>
          </cell>
          <cell r="H259" t="str">
            <v>Electric Generation</v>
          </cell>
          <cell r="I259" t="str">
            <v>Gasified Coal</v>
          </cell>
          <cell r="J259" t="str">
            <v>Turbine</v>
          </cell>
          <cell r="M259">
            <v>37469</v>
          </cell>
          <cell r="N259">
            <v>40988</v>
          </cell>
        </row>
        <row r="260">
          <cell r="A260" t="str">
            <v>20100702</v>
          </cell>
          <cell r="B260" t="str">
            <v>Point</v>
          </cell>
          <cell r="C260" t="str">
            <v>Int Comb /Electric Gen /Process Gas /Reciprocating</v>
          </cell>
          <cell r="D260" t="str">
            <v>Fuel Comb - Electric Generation - Other</v>
          </cell>
          <cell r="G260" t="str">
            <v>Internal Combustion Engines</v>
          </cell>
          <cell r="H260" t="str">
            <v>Electric Generation</v>
          </cell>
          <cell r="I260" t="str">
            <v>Process Gas</v>
          </cell>
          <cell r="J260" t="str">
            <v>Reciprocating</v>
          </cell>
          <cell r="N260">
            <v>40988</v>
          </cell>
        </row>
        <row r="261">
          <cell r="A261" t="str">
            <v>20100705</v>
          </cell>
          <cell r="B261" t="str">
            <v>Point</v>
          </cell>
          <cell r="C261" t="str">
            <v>Int Comb /Electric Gen /Process Gas /Reciprocating: Crankcase Blowby</v>
          </cell>
          <cell r="D261" t="str">
            <v>Fuel Comb - Electric Generation - Other</v>
          </cell>
          <cell r="G261" t="str">
            <v>Internal Combustion Engines</v>
          </cell>
          <cell r="H261" t="str">
            <v>Electric Generation</v>
          </cell>
          <cell r="I261" t="str">
            <v>Process Gas</v>
          </cell>
          <cell r="J261" t="str">
            <v>Reciprocating: Crankcase Blowby</v>
          </cell>
          <cell r="N261">
            <v>40988</v>
          </cell>
        </row>
        <row r="262">
          <cell r="A262" t="str">
            <v>20100706</v>
          </cell>
          <cell r="B262" t="str">
            <v>Point</v>
          </cell>
          <cell r="C262" t="str">
            <v>Int Comb /Electric Gen /Process Gas /Reciprocating: Evap Losses (Fuel Delivery Syst)</v>
          </cell>
          <cell r="D262" t="str">
            <v>Fuel Comb - Electric Generation - Other</v>
          </cell>
          <cell r="G262" t="str">
            <v>Internal Combustion Engines</v>
          </cell>
          <cell r="H262" t="str">
            <v>Electric Generation</v>
          </cell>
          <cell r="I262" t="str">
            <v>Process Gas</v>
          </cell>
          <cell r="J262" t="str">
            <v>Reciprocating: Evaporative Losses (Fuel Delivery System)</v>
          </cell>
          <cell r="N262">
            <v>40988</v>
          </cell>
        </row>
        <row r="263">
          <cell r="A263" t="str">
            <v>20100707</v>
          </cell>
          <cell r="B263" t="str">
            <v>Point</v>
          </cell>
          <cell r="C263" t="str">
            <v>Int Comb /Electric Gen /Process Gas /Reciprocating: Exhaust</v>
          </cell>
          <cell r="D263" t="str">
            <v>Fuel Comb - Electric Generation - Other</v>
          </cell>
          <cell r="G263" t="str">
            <v>Internal Combustion Engines</v>
          </cell>
          <cell r="H263" t="str">
            <v>Electric Generation</v>
          </cell>
          <cell r="I263" t="str">
            <v>Process Gas</v>
          </cell>
          <cell r="J263" t="str">
            <v>Reciprocating: Exhaust</v>
          </cell>
          <cell r="N263">
            <v>40988</v>
          </cell>
        </row>
        <row r="264">
          <cell r="A264" t="str">
            <v>20100801</v>
          </cell>
          <cell r="B264" t="str">
            <v>Point</v>
          </cell>
          <cell r="C264" t="str">
            <v>Int Comb /Electric Gen /Landfill Gas /Turbine</v>
          </cell>
          <cell r="D264" t="str">
            <v>Fuel Comb - Electric Generation - Other</v>
          </cell>
          <cell r="G264" t="str">
            <v>Internal Combustion Engines</v>
          </cell>
          <cell r="H264" t="str">
            <v>Electric Generation</v>
          </cell>
          <cell r="I264" t="str">
            <v>Landfill Gas</v>
          </cell>
          <cell r="J264" t="str">
            <v>Turbine</v>
          </cell>
          <cell r="N264">
            <v>40988</v>
          </cell>
        </row>
        <row r="265">
          <cell r="A265" t="str">
            <v>20100802</v>
          </cell>
          <cell r="B265" t="str">
            <v>Point</v>
          </cell>
          <cell r="C265" t="str">
            <v>Int Comb /Electric Gen /Landfill Gas /Reciprocating</v>
          </cell>
          <cell r="D265" t="str">
            <v>Fuel Comb - Electric Generation - Other</v>
          </cell>
          <cell r="G265" t="str">
            <v>Internal Combustion Engines</v>
          </cell>
          <cell r="H265" t="str">
            <v>Electric Generation</v>
          </cell>
          <cell r="I265" t="str">
            <v>Landfill Gas</v>
          </cell>
          <cell r="J265" t="str">
            <v>Reciprocating</v>
          </cell>
          <cell r="N265">
            <v>40988</v>
          </cell>
        </row>
        <row r="266">
          <cell r="A266" t="str">
            <v>20100805</v>
          </cell>
          <cell r="B266" t="str">
            <v>Point</v>
          </cell>
          <cell r="C266" t="str">
            <v>Int Comb /Electric Gen /Landfill Gas /Reciprocating: Crankcase Blowby</v>
          </cell>
          <cell r="D266" t="str">
            <v>Fuel Comb - Electric Generation - Other</v>
          </cell>
          <cell r="G266" t="str">
            <v>Internal Combustion Engines</v>
          </cell>
          <cell r="H266" t="str">
            <v>Electric Generation</v>
          </cell>
          <cell r="I266" t="str">
            <v>Landfill Gas</v>
          </cell>
          <cell r="J266" t="str">
            <v>Reciprocating: Crankcase Blowby</v>
          </cell>
          <cell r="N266">
            <v>40988</v>
          </cell>
        </row>
        <row r="267">
          <cell r="A267" t="str">
            <v>20100806</v>
          </cell>
          <cell r="B267" t="str">
            <v>Point</v>
          </cell>
          <cell r="C267" t="str">
            <v>Int Comb /Electric Gen /Landfill Gas /Reciprocating: Evap Losses (Fuel Delivery Syst)</v>
          </cell>
          <cell r="D267" t="str">
            <v>Fuel Comb - Electric Generation - Other</v>
          </cell>
          <cell r="G267" t="str">
            <v>Internal Combustion Engines</v>
          </cell>
          <cell r="H267" t="str">
            <v>Electric Generation</v>
          </cell>
          <cell r="I267" t="str">
            <v>Landfill Gas</v>
          </cell>
          <cell r="J267" t="str">
            <v>Reciprocating: Evaporative Losses (Fuel Delivery System)</v>
          </cell>
          <cell r="N267">
            <v>40988</v>
          </cell>
        </row>
        <row r="268">
          <cell r="A268" t="str">
            <v>20100807</v>
          </cell>
          <cell r="B268" t="str">
            <v>Point</v>
          </cell>
          <cell r="C268" t="str">
            <v>Int Comb /Electric Gen /Landfill Gas /Reciprocating: Exhaust</v>
          </cell>
          <cell r="D268" t="str">
            <v>Fuel Comb - Electric Generation - Other</v>
          </cell>
          <cell r="G268" t="str">
            <v>Internal Combustion Engines</v>
          </cell>
          <cell r="H268" t="str">
            <v>Electric Generation</v>
          </cell>
          <cell r="I268" t="str">
            <v>Landfill Gas</v>
          </cell>
          <cell r="J268" t="str">
            <v>Reciprocating: Exhaust</v>
          </cell>
          <cell r="N268">
            <v>40988</v>
          </cell>
        </row>
        <row r="269">
          <cell r="A269" t="str">
            <v>20100808</v>
          </cell>
          <cell r="B269" t="str">
            <v>Point</v>
          </cell>
          <cell r="C269" t="str">
            <v>Int Comb /Electric Gen /Landfill Gas /Turbine: Evap Losses (Fuel Delivery Syst)</v>
          </cell>
          <cell r="D269" t="str">
            <v>Fuel Comb - Electric Generation - Other</v>
          </cell>
          <cell r="G269" t="str">
            <v>Internal Combustion Engines</v>
          </cell>
          <cell r="H269" t="str">
            <v>Electric Generation</v>
          </cell>
          <cell r="I269" t="str">
            <v>Landfill Gas</v>
          </cell>
          <cell r="J269" t="str">
            <v>Turbine: Evaporative Losses (Fuel Delivery System)</v>
          </cell>
          <cell r="N269">
            <v>40988</v>
          </cell>
        </row>
        <row r="270">
          <cell r="A270" t="str">
            <v>20100809</v>
          </cell>
          <cell r="B270" t="str">
            <v>Point</v>
          </cell>
          <cell r="C270" t="str">
            <v>Int Comb /Electric Gen /Landfill Gas /Turbine: Exhaust</v>
          </cell>
          <cell r="D270" t="str">
            <v>Fuel Comb - Electric Generation - Other</v>
          </cell>
          <cell r="G270" t="str">
            <v>Internal Combustion Engines</v>
          </cell>
          <cell r="H270" t="str">
            <v>Electric Generation</v>
          </cell>
          <cell r="I270" t="str">
            <v>Landfill Gas</v>
          </cell>
          <cell r="J270" t="str">
            <v>Turbine: Exhaust</v>
          </cell>
          <cell r="N270">
            <v>40988</v>
          </cell>
        </row>
        <row r="271">
          <cell r="A271" t="str">
            <v>20100901</v>
          </cell>
          <cell r="B271" t="str">
            <v>Point</v>
          </cell>
          <cell r="C271" t="str">
            <v>Int Comb /Electric Gen /Kerosene/Naphtha (Jet Fuel) /Turbine</v>
          </cell>
          <cell r="D271" t="str">
            <v>Fuel Comb - Electric Generation - Oil</v>
          </cell>
          <cell r="G271" t="str">
            <v>Internal Combustion Engines</v>
          </cell>
          <cell r="H271" t="str">
            <v>Electric Generation</v>
          </cell>
          <cell r="I271" t="str">
            <v>Kerosene/Naphtha (Jet Fuel)</v>
          </cell>
          <cell r="J271" t="str">
            <v>Turbine</v>
          </cell>
          <cell r="N271">
            <v>40988</v>
          </cell>
        </row>
        <row r="272">
          <cell r="A272" t="str">
            <v>20100902</v>
          </cell>
          <cell r="B272" t="str">
            <v>Point</v>
          </cell>
          <cell r="C272" t="str">
            <v>Int Comb /Electric Gen /Kerosene/Naphtha (Jet Fuel) /Reciprocating</v>
          </cell>
          <cell r="D272" t="str">
            <v>Fuel Comb - Electric Generation - Oil</v>
          </cell>
          <cell r="G272" t="str">
            <v>Internal Combustion Engines</v>
          </cell>
          <cell r="H272" t="str">
            <v>Electric Generation</v>
          </cell>
          <cell r="I272" t="str">
            <v>Kerosene/Naphtha (Jet Fuel)</v>
          </cell>
          <cell r="J272" t="str">
            <v>Reciprocating</v>
          </cell>
          <cell r="N272">
            <v>40988</v>
          </cell>
        </row>
        <row r="273">
          <cell r="A273" t="str">
            <v>20100905</v>
          </cell>
          <cell r="B273" t="str">
            <v>Point</v>
          </cell>
          <cell r="C273" t="str">
            <v>Int Comb /Electric Gen /Kerosene/Naphtha (Jet Fuel) /Reciprocating: Crankcase Blowby</v>
          </cell>
          <cell r="D273" t="str">
            <v>Fuel Comb - Electric Generation - Oil</v>
          </cell>
          <cell r="G273" t="str">
            <v>Internal Combustion Engines</v>
          </cell>
          <cell r="H273" t="str">
            <v>Electric Generation</v>
          </cell>
          <cell r="I273" t="str">
            <v>Kerosene/Naphtha (Jet Fuel)</v>
          </cell>
          <cell r="J273" t="str">
            <v>Reciprocating: Crankcase Blowby</v>
          </cell>
          <cell r="N273">
            <v>40988</v>
          </cell>
        </row>
        <row r="274">
          <cell r="A274" t="str">
            <v>20100906</v>
          </cell>
          <cell r="B274" t="str">
            <v>Point</v>
          </cell>
          <cell r="C274" t="str">
            <v>Int Comb /Electric Gen /Kerosene/Naphtha (Jet Fuel) /Reciprocating: Evap Losses (Fuel Delivery Syst)</v>
          </cell>
          <cell r="D274" t="str">
            <v>Fuel Comb - Electric Generation - Oil</v>
          </cell>
          <cell r="G274" t="str">
            <v>Internal Combustion Engines</v>
          </cell>
          <cell r="H274" t="str">
            <v>Electric Generation</v>
          </cell>
          <cell r="I274" t="str">
            <v>Kerosene/Naphtha (Jet Fuel)</v>
          </cell>
          <cell r="J274" t="str">
            <v>Reciprocating: Evaporative Losses (Fuel Delivery System)</v>
          </cell>
          <cell r="N274">
            <v>40988</v>
          </cell>
        </row>
        <row r="275">
          <cell r="A275" t="str">
            <v>20100907</v>
          </cell>
          <cell r="B275" t="str">
            <v>Point</v>
          </cell>
          <cell r="C275" t="str">
            <v>Int Comb /Electric Gen /Kerosene/Naphtha (Jet Fuel) /Reciprocating: Exhaust</v>
          </cell>
          <cell r="D275" t="str">
            <v>Fuel Comb - Electric Generation - Oil</v>
          </cell>
          <cell r="G275" t="str">
            <v>Internal Combustion Engines</v>
          </cell>
          <cell r="H275" t="str">
            <v>Electric Generation</v>
          </cell>
          <cell r="I275" t="str">
            <v>Kerosene/Naphtha (Jet Fuel)</v>
          </cell>
          <cell r="J275" t="str">
            <v>Reciprocating: Exhaust</v>
          </cell>
          <cell r="N275">
            <v>40988</v>
          </cell>
        </row>
        <row r="276">
          <cell r="A276" t="str">
            <v>20100908</v>
          </cell>
          <cell r="B276" t="str">
            <v>Point</v>
          </cell>
          <cell r="C276" t="str">
            <v>Int Comb /Electric Gen /Kerosene/Naphtha (Jet Fuel) /Turbine: Evap Losses (Fuel Stor&amp;Delivery Syst)</v>
          </cell>
          <cell r="D276" t="str">
            <v>Fuel Comb - Electric Generation - Oil</v>
          </cell>
          <cell r="G276" t="str">
            <v>Internal Combustion Engines</v>
          </cell>
          <cell r="H276" t="str">
            <v>Electric Generation</v>
          </cell>
          <cell r="I276" t="str">
            <v>Kerosene/Naphtha (Jet Fuel)</v>
          </cell>
          <cell r="J276" t="str">
            <v>Turbine: Evaporative Losses (Fuel Storage and Delivery System)</v>
          </cell>
          <cell r="N276">
            <v>40988</v>
          </cell>
        </row>
        <row r="277">
          <cell r="A277" t="str">
            <v>20100909</v>
          </cell>
          <cell r="B277" t="str">
            <v>Point</v>
          </cell>
          <cell r="C277" t="str">
            <v>Int Comb /Electric Gen /Kerosene/Naphtha (Jet Fuel) /Turbine: Exhaust</v>
          </cell>
          <cell r="D277" t="str">
            <v>Fuel Comb - Electric Generation - Oil</v>
          </cell>
          <cell r="G277" t="str">
            <v>Internal Combustion Engines</v>
          </cell>
          <cell r="H277" t="str">
            <v>Electric Generation</v>
          </cell>
          <cell r="I277" t="str">
            <v>Kerosene/Naphtha (Jet Fuel)</v>
          </cell>
          <cell r="J277" t="str">
            <v>Turbine: Exhaust</v>
          </cell>
          <cell r="N277">
            <v>40988</v>
          </cell>
        </row>
        <row r="278">
          <cell r="A278" t="str">
            <v>20101001</v>
          </cell>
          <cell r="B278" t="str">
            <v>Point</v>
          </cell>
          <cell r="C278" t="str">
            <v>Int Comb /Electric Gen /Geysers/Geothermal /Steam Turbine</v>
          </cell>
          <cell r="D278" t="str">
            <v>Fuel Comb - Electric Generation - Other</v>
          </cell>
          <cell r="G278" t="str">
            <v>Internal Combustion Engines</v>
          </cell>
          <cell r="H278" t="str">
            <v>Electric Generation</v>
          </cell>
          <cell r="I278" t="str">
            <v>Geysers/Geothermal</v>
          </cell>
          <cell r="J278" t="str">
            <v>Steam Turbine</v>
          </cell>
          <cell r="N278">
            <v>40988</v>
          </cell>
        </row>
        <row r="279">
          <cell r="A279" t="str">
            <v>20101010</v>
          </cell>
          <cell r="B279" t="str">
            <v>Point</v>
          </cell>
          <cell r="C279" t="str">
            <v>Int Comb /Electric Gen /Geysers/Geothermal /Well Drilling: Steam Emissions</v>
          </cell>
          <cell r="D279" t="str">
            <v>Fuel Comb - Electric Generation - Other</v>
          </cell>
          <cell r="G279" t="str">
            <v>Internal Combustion Engines</v>
          </cell>
          <cell r="H279" t="str">
            <v>Electric Generation</v>
          </cell>
          <cell r="I279" t="str">
            <v>Geysers/Geothermal</v>
          </cell>
          <cell r="J279" t="str">
            <v>Well Drilling: Steam Emissions</v>
          </cell>
          <cell r="N279">
            <v>40988</v>
          </cell>
        </row>
        <row r="280">
          <cell r="A280" t="str">
            <v>20101020</v>
          </cell>
          <cell r="B280" t="str">
            <v>Point</v>
          </cell>
          <cell r="C280" t="str">
            <v>Int Comb /Electric Gen /Geysers/Geothermal /Well Pad Fugitives: Blowdown</v>
          </cell>
          <cell r="D280" t="str">
            <v>Fuel Comb - Electric Generation - Other</v>
          </cell>
          <cell r="G280" t="str">
            <v>Internal Combustion Engines</v>
          </cell>
          <cell r="H280" t="str">
            <v>Electric Generation</v>
          </cell>
          <cell r="I280" t="str">
            <v>Geysers/Geothermal</v>
          </cell>
          <cell r="J280" t="str">
            <v>Well Pad Fugitives: Blowdown</v>
          </cell>
          <cell r="N280">
            <v>40988</v>
          </cell>
        </row>
        <row r="281">
          <cell r="A281" t="str">
            <v>20101021</v>
          </cell>
          <cell r="B281" t="str">
            <v>Point</v>
          </cell>
          <cell r="C281" t="str">
            <v>Int Comb /Electric Gen /Geysers/Geothermal /Well Pad Fugitives: Vents/Leaks</v>
          </cell>
          <cell r="D281" t="str">
            <v>Fuel Comb - Electric Generation - Other</v>
          </cell>
          <cell r="G281" t="str">
            <v>Internal Combustion Engines</v>
          </cell>
          <cell r="H281" t="str">
            <v>Electric Generation</v>
          </cell>
          <cell r="I281" t="str">
            <v>Geysers/Geothermal</v>
          </cell>
          <cell r="J281" t="str">
            <v>Well Pad Fugitives: Vents/Leaks</v>
          </cell>
          <cell r="M281">
            <v>37063</v>
          </cell>
          <cell r="N281">
            <v>40988</v>
          </cell>
        </row>
        <row r="282">
          <cell r="A282" t="str">
            <v>20101030</v>
          </cell>
          <cell r="B282" t="str">
            <v>Point</v>
          </cell>
          <cell r="C282" t="str">
            <v>Int Comb /Electric Gen /Geysers/Geothermal /Pipeline Fugitives: Blowdown</v>
          </cell>
          <cell r="D282" t="str">
            <v>Fuel Comb - Electric Generation - Other</v>
          </cell>
          <cell r="G282" t="str">
            <v>Internal Combustion Engines</v>
          </cell>
          <cell r="H282" t="str">
            <v>Electric Generation</v>
          </cell>
          <cell r="I282" t="str">
            <v>Geysers/Geothermal</v>
          </cell>
          <cell r="J282" t="str">
            <v>Pipeline Fugitives: Blowdown</v>
          </cell>
          <cell r="N282">
            <v>40988</v>
          </cell>
        </row>
        <row r="283">
          <cell r="A283" t="str">
            <v>20101031</v>
          </cell>
          <cell r="B283" t="str">
            <v>Point</v>
          </cell>
          <cell r="C283" t="str">
            <v>Int Comb /Electric Gen /Geysers/Geothermal /Pipeline Fugitives: Vents/Leaks</v>
          </cell>
          <cell r="D283" t="str">
            <v>Fuel Comb - Electric Generation - Other</v>
          </cell>
          <cell r="G283" t="str">
            <v>Internal Combustion Engines</v>
          </cell>
          <cell r="H283" t="str">
            <v>Electric Generation</v>
          </cell>
          <cell r="I283" t="str">
            <v>Geysers/Geothermal</v>
          </cell>
          <cell r="J283" t="str">
            <v>Pipeline Fugitives: Vents/Leaks</v>
          </cell>
          <cell r="N283">
            <v>40988</v>
          </cell>
        </row>
        <row r="284">
          <cell r="A284" t="str">
            <v>20101302</v>
          </cell>
          <cell r="B284" t="str">
            <v>Point</v>
          </cell>
          <cell r="C284" t="str">
            <v>Int Comb /Electric Gen /Liquid Waste /Waste Oil - Turbine</v>
          </cell>
          <cell r="D284" t="str">
            <v>Fuel Comb - Electric Generation - Other</v>
          </cell>
          <cell r="G284" t="str">
            <v>Internal Combustion Engines</v>
          </cell>
          <cell r="H284" t="str">
            <v>Electric Generation</v>
          </cell>
          <cell r="I284" t="str">
            <v>Liquid Waste</v>
          </cell>
          <cell r="J284" t="str">
            <v>Waste Oil - Turbine</v>
          </cell>
          <cell r="N284">
            <v>40988</v>
          </cell>
        </row>
        <row r="285">
          <cell r="A285" t="str">
            <v>20180001</v>
          </cell>
          <cell r="B285" t="str">
            <v>Point</v>
          </cell>
          <cell r="C285" t="str">
            <v>Int Comb /Electric Gen /Equipment Leaks /Equipment Leaks</v>
          </cell>
          <cell r="D285" t="str">
            <v>Industrial Processes - NEC</v>
          </cell>
          <cell r="G285" t="str">
            <v>Internal Combustion Engines</v>
          </cell>
          <cell r="H285" t="str">
            <v>Electric Generation</v>
          </cell>
          <cell r="I285" t="str">
            <v>Equipment Leaks</v>
          </cell>
          <cell r="J285" t="str">
            <v>Equipment Leaks</v>
          </cell>
          <cell r="N285">
            <v>40988</v>
          </cell>
        </row>
        <row r="286">
          <cell r="A286" t="str">
            <v>20182001</v>
          </cell>
          <cell r="B286" t="str">
            <v>Point</v>
          </cell>
          <cell r="C286" t="str">
            <v>Int Comb /Electric Gen /Wastewater, Aggregate /Process Area Drains</v>
          </cell>
          <cell r="D286" t="str">
            <v>Industrial Processes - NEC</v>
          </cell>
          <cell r="G286" t="str">
            <v>Internal Combustion Engines</v>
          </cell>
          <cell r="H286" t="str">
            <v>Electric Generation</v>
          </cell>
          <cell r="I286" t="str">
            <v>Wastewater, Aggregate</v>
          </cell>
          <cell r="J286" t="str">
            <v>Process Area Drains</v>
          </cell>
          <cell r="N286">
            <v>40988</v>
          </cell>
        </row>
        <row r="287">
          <cell r="A287" t="str">
            <v>20182002</v>
          </cell>
          <cell r="B287" t="str">
            <v>Point</v>
          </cell>
          <cell r="C287" t="str">
            <v>Int Comb /Electric Gen /Wastewater, Aggregate /Process Equipment Drains</v>
          </cell>
          <cell r="D287" t="str">
            <v>Industrial Processes - NEC</v>
          </cell>
          <cell r="G287" t="str">
            <v>Internal Combustion Engines</v>
          </cell>
          <cell r="H287" t="str">
            <v>Electric Generation</v>
          </cell>
          <cell r="I287" t="str">
            <v>Wastewater, Aggregate</v>
          </cell>
          <cell r="J287" t="str">
            <v>Process Equipment Drains</v>
          </cell>
          <cell r="N287">
            <v>40988</v>
          </cell>
        </row>
        <row r="288">
          <cell r="A288" t="str">
            <v>20182599</v>
          </cell>
          <cell r="B288" t="str">
            <v>Point</v>
          </cell>
          <cell r="C288" t="str">
            <v>Int Comb /Electric Gen /Wastewater, Pts of Generation /Specify Point of Generation</v>
          </cell>
          <cell r="D288" t="str">
            <v>Industrial Processes - NEC</v>
          </cell>
          <cell r="G288" t="str">
            <v>Internal Combustion Engines</v>
          </cell>
          <cell r="H288" t="str">
            <v>Electric Generation</v>
          </cell>
          <cell r="I288" t="str">
            <v>Wastewater, Points of Generation</v>
          </cell>
          <cell r="J288" t="str">
            <v>Specify Point of Generation</v>
          </cell>
          <cell r="N288">
            <v>40988</v>
          </cell>
        </row>
        <row r="289">
          <cell r="A289" t="str">
            <v>20190099</v>
          </cell>
          <cell r="B289" t="str">
            <v>Point</v>
          </cell>
          <cell r="C289" t="str">
            <v>Int Comb /Electric Gen /Flares /Heavy Water</v>
          </cell>
          <cell r="D289" t="str">
            <v>Fuel Comb - Electric Generation - Other</v>
          </cell>
          <cell r="G289" t="str">
            <v>Internal Combustion Engines</v>
          </cell>
          <cell r="H289" t="str">
            <v>Electric Generation</v>
          </cell>
          <cell r="I289" t="str">
            <v>Flares</v>
          </cell>
          <cell r="J289" t="str">
            <v>Heavy Water</v>
          </cell>
          <cell r="N289">
            <v>40988</v>
          </cell>
        </row>
        <row r="290">
          <cell r="A290" t="str">
            <v>20200101</v>
          </cell>
          <cell r="B290" t="str">
            <v>Point</v>
          </cell>
          <cell r="C290" t="str">
            <v>Int Comb /Industrial /Distillate Oil (Diesel) /Turbine</v>
          </cell>
          <cell r="D290" t="str">
            <v>Fuel Comb - Industrial Boilers, ICEs - Oil</v>
          </cell>
          <cell r="G290" t="str">
            <v>Internal Combustion Engines</v>
          </cell>
          <cell r="H290" t="str">
            <v>Industrial</v>
          </cell>
          <cell r="I290" t="str">
            <v>Distillate Oil (Diesel)</v>
          </cell>
          <cell r="J290" t="str">
            <v>Turbine</v>
          </cell>
          <cell r="N290">
            <v>40988</v>
          </cell>
        </row>
        <row r="291">
          <cell r="A291" t="str">
            <v>20200102</v>
          </cell>
          <cell r="B291" t="str">
            <v>Point</v>
          </cell>
          <cell r="C291" t="str">
            <v>Int Comb /Industrial /Distillate Oil (Diesel) /Reciprocating</v>
          </cell>
          <cell r="D291" t="str">
            <v>Fuel Comb - Industrial Boilers, ICEs - Oil</v>
          </cell>
          <cell r="G291" t="str">
            <v>Internal Combustion Engines</v>
          </cell>
          <cell r="H291" t="str">
            <v>Industrial</v>
          </cell>
          <cell r="I291" t="str">
            <v>Distillate Oil (Diesel)</v>
          </cell>
          <cell r="J291" t="str">
            <v>Reciprocating</v>
          </cell>
          <cell r="N291">
            <v>40988</v>
          </cell>
        </row>
        <row r="292">
          <cell r="A292" t="str">
            <v>20200103</v>
          </cell>
          <cell r="B292" t="str">
            <v>Point</v>
          </cell>
          <cell r="C292" t="str">
            <v>Int Comb /Industrial /Distillate Oil (Diesel) /Turbine: Cogeneration</v>
          </cell>
          <cell r="D292" t="str">
            <v>Fuel Comb - Industrial Boilers, ICEs - Oil</v>
          </cell>
          <cell r="G292" t="str">
            <v>Internal Combustion Engines</v>
          </cell>
          <cell r="H292" t="str">
            <v>Industrial</v>
          </cell>
          <cell r="I292" t="str">
            <v>Distillate Oil (Diesel)</v>
          </cell>
          <cell r="J292" t="str">
            <v>Turbine: Cogeneration</v>
          </cell>
          <cell r="N292">
            <v>40988</v>
          </cell>
        </row>
        <row r="293">
          <cell r="A293" t="str">
            <v>20200104</v>
          </cell>
          <cell r="B293" t="str">
            <v>Point</v>
          </cell>
          <cell r="C293" t="str">
            <v>Int Comb /Industrial /Distillate Oil (Diesel) /Reciprocating: Cogeneration</v>
          </cell>
          <cell r="D293" t="str">
            <v>Fuel Comb - Industrial Boilers, ICEs - Oil</v>
          </cell>
          <cell r="G293" t="str">
            <v>Internal Combustion Engines</v>
          </cell>
          <cell r="H293" t="str">
            <v>Industrial</v>
          </cell>
          <cell r="I293" t="str">
            <v>Distillate Oil (Diesel)</v>
          </cell>
          <cell r="J293" t="str">
            <v>Reciprocating: Cogeneration</v>
          </cell>
          <cell r="N293">
            <v>40988</v>
          </cell>
        </row>
        <row r="294">
          <cell r="A294" t="str">
            <v>20200105</v>
          </cell>
          <cell r="B294" t="str">
            <v>Point</v>
          </cell>
          <cell r="C294" t="str">
            <v>Int Comb /Industrial /Distillate Oil (Diesel) /Reciprocating: Crankcase Blowby</v>
          </cell>
          <cell r="D294" t="str">
            <v>Fuel Comb - Industrial Boilers, ICEs - Oil</v>
          </cell>
          <cell r="G294" t="str">
            <v>Internal Combustion Engines</v>
          </cell>
          <cell r="H294" t="str">
            <v>Industrial</v>
          </cell>
          <cell r="I294" t="str">
            <v>Distillate Oil (Diesel)</v>
          </cell>
          <cell r="J294" t="str">
            <v>Reciprocating: Crankcase Blowby</v>
          </cell>
          <cell r="N294">
            <v>40988</v>
          </cell>
        </row>
        <row r="295">
          <cell r="A295" t="str">
            <v>20200106</v>
          </cell>
          <cell r="B295" t="str">
            <v>Point</v>
          </cell>
          <cell r="C295" t="str">
            <v>Int Comb /Industrial /Distillate Oil (Diesel) /Reciprocating: Evap Losses (Fuel Stor&amp;Delivery Syst)</v>
          </cell>
          <cell r="D295" t="str">
            <v>Fuel Comb - Industrial Boilers, ICEs - Oil</v>
          </cell>
          <cell r="G295" t="str">
            <v>Internal Combustion Engines</v>
          </cell>
          <cell r="H295" t="str">
            <v>Industrial</v>
          </cell>
          <cell r="I295" t="str">
            <v>Distillate Oil (Diesel)</v>
          </cell>
          <cell r="J295" t="str">
            <v>Reciprocating: Evaporative Losses (Fuel Storage and Delivery System)</v>
          </cell>
          <cell r="N295">
            <v>40988</v>
          </cell>
        </row>
        <row r="296">
          <cell r="A296" t="str">
            <v>20200107</v>
          </cell>
          <cell r="B296" t="str">
            <v>Point</v>
          </cell>
          <cell r="C296" t="str">
            <v>Int Comb /Industrial /Distillate Oil (Diesel) /Reciprocating: Exhaust</v>
          </cell>
          <cell r="D296" t="str">
            <v>Fuel Comb - Industrial Boilers, ICEs - Oil</v>
          </cell>
          <cell r="G296" t="str">
            <v>Internal Combustion Engines</v>
          </cell>
          <cell r="H296" t="str">
            <v>Industrial</v>
          </cell>
          <cell r="I296" t="str">
            <v>Distillate Oil (Diesel)</v>
          </cell>
          <cell r="J296" t="str">
            <v>Reciprocating: Exhaust</v>
          </cell>
          <cell r="N296">
            <v>40988</v>
          </cell>
        </row>
        <row r="297">
          <cell r="A297" t="str">
            <v>20200108</v>
          </cell>
          <cell r="B297" t="str">
            <v>Point</v>
          </cell>
          <cell r="C297" t="str">
            <v>Int Comb /Industrial /Distillate Oil (Diesel) /Turbine: Evap Losses (Fuel Stor&amp;Delivery Syst)</v>
          </cell>
          <cell r="D297" t="str">
            <v>Fuel Comb - Industrial Boilers, ICEs - Oil</v>
          </cell>
          <cell r="G297" t="str">
            <v>Internal Combustion Engines</v>
          </cell>
          <cell r="H297" t="str">
            <v>Industrial</v>
          </cell>
          <cell r="I297" t="str">
            <v>Distillate Oil (Diesel)</v>
          </cell>
          <cell r="J297" t="str">
            <v>Turbine: Evaporative Losses (Fuel Storage and Delivery System)</v>
          </cell>
          <cell r="N297">
            <v>40988</v>
          </cell>
        </row>
        <row r="298">
          <cell r="A298" t="str">
            <v>20200109</v>
          </cell>
          <cell r="B298" t="str">
            <v>Point</v>
          </cell>
          <cell r="C298" t="str">
            <v>Int Comb /Industrial /Distillate Oil (Diesel) /Turbine: Exhaust</v>
          </cell>
          <cell r="D298" t="str">
            <v>Fuel Comb - Industrial Boilers, ICEs - Oil</v>
          </cell>
          <cell r="G298" t="str">
            <v>Internal Combustion Engines</v>
          </cell>
          <cell r="H298" t="str">
            <v>Industrial</v>
          </cell>
          <cell r="I298" t="str">
            <v>Distillate Oil (Diesel)</v>
          </cell>
          <cell r="J298" t="str">
            <v>Turbine: Exhaust</v>
          </cell>
          <cell r="N298">
            <v>40988</v>
          </cell>
        </row>
        <row r="299">
          <cell r="A299" t="str">
            <v>20200201</v>
          </cell>
          <cell r="B299" t="str">
            <v>Point</v>
          </cell>
          <cell r="C299" t="str">
            <v>Int Comb /Industrial /Natural Gas /Turbine</v>
          </cell>
          <cell r="D299" t="str">
            <v>Fuel Comb - Industrial Boilers, ICEs - Natural Gas</v>
          </cell>
          <cell r="G299" t="str">
            <v>Internal Combustion Engines</v>
          </cell>
          <cell r="H299" t="str">
            <v>Industrial</v>
          </cell>
          <cell r="I299" t="str">
            <v>Natural Gas</v>
          </cell>
          <cell r="J299" t="str">
            <v>Turbine</v>
          </cell>
          <cell r="N299">
            <v>40988</v>
          </cell>
        </row>
        <row r="300">
          <cell r="A300" t="str">
            <v>20200202</v>
          </cell>
          <cell r="B300" t="str">
            <v>Point</v>
          </cell>
          <cell r="C300" t="str">
            <v>Int Comb /Industrial /Natural Gas /Reciprocating</v>
          </cell>
          <cell r="D300" t="str">
            <v>Fuel Comb - Industrial Boilers, ICEs - Natural Gas</v>
          </cell>
          <cell r="G300" t="str">
            <v>Internal Combustion Engines</v>
          </cell>
          <cell r="H300" t="str">
            <v>Industrial</v>
          </cell>
          <cell r="I300" t="str">
            <v>Natural Gas</v>
          </cell>
          <cell r="J300" t="str">
            <v>Reciprocating</v>
          </cell>
          <cell r="N300">
            <v>40988</v>
          </cell>
        </row>
        <row r="301">
          <cell r="A301" t="str">
            <v>20200203</v>
          </cell>
          <cell r="B301" t="str">
            <v>Point</v>
          </cell>
          <cell r="C301" t="str">
            <v>Int Comb /Industrial /Natural Gas /Turbine: Cogeneration</v>
          </cell>
          <cell r="D301" t="str">
            <v>Fuel Comb - Industrial Boilers, ICEs - Natural Gas</v>
          </cell>
          <cell r="G301" t="str">
            <v>Internal Combustion Engines</v>
          </cell>
          <cell r="H301" t="str">
            <v>Industrial</v>
          </cell>
          <cell r="I301" t="str">
            <v>Natural Gas</v>
          </cell>
          <cell r="J301" t="str">
            <v>Turbine: Cogeneration</v>
          </cell>
          <cell r="N301">
            <v>40988</v>
          </cell>
        </row>
        <row r="302">
          <cell r="A302" t="str">
            <v>20200204</v>
          </cell>
          <cell r="B302" t="str">
            <v>Point</v>
          </cell>
          <cell r="C302" t="str">
            <v>Int Comb /Industrial /Natural Gas /Reciprocating: Cogeneration</v>
          </cell>
          <cell r="D302" t="str">
            <v>Fuel Comb - Industrial Boilers, ICEs - Natural Gas</v>
          </cell>
          <cell r="G302" t="str">
            <v>Internal Combustion Engines</v>
          </cell>
          <cell r="H302" t="str">
            <v>Industrial</v>
          </cell>
          <cell r="I302" t="str">
            <v>Natural Gas</v>
          </cell>
          <cell r="J302" t="str">
            <v>Reciprocating: Cogeneration</v>
          </cell>
          <cell r="N302">
            <v>40988</v>
          </cell>
        </row>
        <row r="303">
          <cell r="A303" t="str">
            <v>20200205</v>
          </cell>
          <cell r="B303" t="str">
            <v>Point</v>
          </cell>
          <cell r="C303" t="str">
            <v>Int Comb /Industrial /Natural Gas /Reciprocating: Crankcase Blowby</v>
          </cell>
          <cell r="D303" t="str">
            <v>Fuel Comb - Industrial Boilers, ICEs - Natural Gas</v>
          </cell>
          <cell r="G303" t="str">
            <v>Internal Combustion Engines</v>
          </cell>
          <cell r="H303" t="str">
            <v>Industrial</v>
          </cell>
          <cell r="I303" t="str">
            <v>Natural Gas</v>
          </cell>
          <cell r="J303" t="str">
            <v>Reciprocating: Crankcase Blowby</v>
          </cell>
          <cell r="N303">
            <v>40988</v>
          </cell>
        </row>
        <row r="304">
          <cell r="A304" t="str">
            <v>20200206</v>
          </cell>
          <cell r="B304" t="str">
            <v>Point</v>
          </cell>
          <cell r="C304" t="str">
            <v>Int Comb /Industrial /Natural Gas /Reciprocating: Evap Losses (Fuel Delivery Syst)</v>
          </cell>
          <cell r="D304" t="str">
            <v>Fuel Comb - Industrial Boilers, ICEs - Natural Gas</v>
          </cell>
          <cell r="G304" t="str">
            <v>Internal Combustion Engines</v>
          </cell>
          <cell r="H304" t="str">
            <v>Industrial</v>
          </cell>
          <cell r="I304" t="str">
            <v>Natural Gas</v>
          </cell>
          <cell r="J304" t="str">
            <v>Reciprocating: Evaporative Losses (Fuel Delivery System)</v>
          </cell>
          <cell r="N304">
            <v>40988</v>
          </cell>
        </row>
        <row r="305">
          <cell r="A305" t="str">
            <v>20200207</v>
          </cell>
          <cell r="B305" t="str">
            <v>Point</v>
          </cell>
          <cell r="C305" t="str">
            <v>Int Comb /Industrial /Natural Gas /Reciprocating: Exhaust</v>
          </cell>
          <cell r="D305" t="str">
            <v>Fuel Comb - Industrial Boilers, ICEs - Natural Gas</v>
          </cell>
          <cell r="G305" t="str">
            <v>Internal Combustion Engines</v>
          </cell>
          <cell r="H305" t="str">
            <v>Industrial</v>
          </cell>
          <cell r="I305" t="str">
            <v>Natural Gas</v>
          </cell>
          <cell r="J305" t="str">
            <v>Reciprocating: Exhaust</v>
          </cell>
          <cell r="N305">
            <v>40988</v>
          </cell>
        </row>
        <row r="306">
          <cell r="A306" t="str">
            <v>20200208</v>
          </cell>
          <cell r="B306" t="str">
            <v>Point</v>
          </cell>
          <cell r="C306" t="str">
            <v>Int Comb /Industrial /Natural Gas /Turbine: Evap Losses (Fuel Delivery Syst)</v>
          </cell>
          <cell r="D306" t="str">
            <v>Fuel Comb - Industrial Boilers, ICEs - Natural Gas</v>
          </cell>
          <cell r="G306" t="str">
            <v>Internal Combustion Engines</v>
          </cell>
          <cell r="H306" t="str">
            <v>Industrial</v>
          </cell>
          <cell r="I306" t="str">
            <v>Natural Gas</v>
          </cell>
          <cell r="J306" t="str">
            <v>Turbine: Evaporative Losses (Fuel Delivery System)</v>
          </cell>
          <cell r="N306">
            <v>40988</v>
          </cell>
        </row>
        <row r="307">
          <cell r="A307" t="str">
            <v>20200209</v>
          </cell>
          <cell r="B307" t="str">
            <v>Point</v>
          </cell>
          <cell r="C307" t="str">
            <v>Int Comb /Industrial /Natural Gas /Turbine: Exhaust</v>
          </cell>
          <cell r="D307" t="str">
            <v>Fuel Comb - Industrial Boilers, ICEs - Natural Gas</v>
          </cell>
          <cell r="G307" t="str">
            <v>Internal Combustion Engines</v>
          </cell>
          <cell r="H307" t="str">
            <v>Industrial</v>
          </cell>
          <cell r="I307" t="str">
            <v>Natural Gas</v>
          </cell>
          <cell r="J307" t="str">
            <v>Turbine: Exhaust</v>
          </cell>
          <cell r="N307">
            <v>40988</v>
          </cell>
        </row>
        <row r="308">
          <cell r="A308" t="str">
            <v>20200251</v>
          </cell>
          <cell r="B308" t="str">
            <v>Point</v>
          </cell>
          <cell r="C308" t="str">
            <v>Int Comb /Industrial /Natural Gas /2-cycle Rich Burn</v>
          </cell>
          <cell r="D308" t="str">
            <v>Fuel Comb - Industrial Boilers, ICEs - Natural Gas</v>
          </cell>
          <cell r="G308" t="str">
            <v>Internal Combustion Engines</v>
          </cell>
          <cell r="H308" t="str">
            <v>Industrial</v>
          </cell>
          <cell r="I308" t="str">
            <v>Natural Gas</v>
          </cell>
          <cell r="J308" t="str">
            <v>2-cycle Rich Burn</v>
          </cell>
          <cell r="M308">
            <v>39657</v>
          </cell>
          <cell r="N308">
            <v>40988</v>
          </cell>
        </row>
        <row r="309">
          <cell r="A309" t="str">
            <v>20200252</v>
          </cell>
          <cell r="B309" t="str">
            <v>Point</v>
          </cell>
          <cell r="C309" t="str">
            <v>Int Comb /Industrial /Natural Gas /2-cycle Lean Burn</v>
          </cell>
          <cell r="D309" t="str">
            <v>Fuel Comb - Industrial Boilers, ICEs - Natural Gas</v>
          </cell>
          <cell r="G309" t="str">
            <v>Internal Combustion Engines</v>
          </cell>
          <cell r="H309" t="str">
            <v>Industrial</v>
          </cell>
          <cell r="I309" t="str">
            <v>Natural Gas</v>
          </cell>
          <cell r="J309" t="str">
            <v>2-cycle Lean Burn</v>
          </cell>
          <cell r="N309">
            <v>40988</v>
          </cell>
        </row>
        <row r="310">
          <cell r="A310" t="str">
            <v>20200253</v>
          </cell>
          <cell r="B310" t="str">
            <v>Point</v>
          </cell>
          <cell r="C310" t="str">
            <v>Int Comb /Industrial /Natural Gas /4-cycle Rich Burn</v>
          </cell>
          <cell r="D310" t="str">
            <v>Fuel Comb - Industrial Boilers, ICEs - Natural Gas</v>
          </cell>
          <cell r="G310" t="str">
            <v>Internal Combustion Engines</v>
          </cell>
          <cell r="H310" t="str">
            <v>Industrial</v>
          </cell>
          <cell r="I310" t="str">
            <v>Natural Gas</v>
          </cell>
          <cell r="J310" t="str">
            <v>4-cycle Rich Burn</v>
          </cell>
          <cell r="N310">
            <v>40988</v>
          </cell>
        </row>
        <row r="311">
          <cell r="A311" t="str">
            <v>20200254</v>
          </cell>
          <cell r="B311" t="str">
            <v>Point</v>
          </cell>
          <cell r="C311" t="str">
            <v>Int Comb /Industrial /Natural Gas /4-cycle Lean Burn</v>
          </cell>
          <cell r="D311" t="str">
            <v>Fuel Comb - Industrial Boilers, ICEs - Natural Gas</v>
          </cell>
          <cell r="G311" t="str">
            <v>Internal Combustion Engines</v>
          </cell>
          <cell r="H311" t="str">
            <v>Industrial</v>
          </cell>
          <cell r="I311" t="str">
            <v>Natural Gas</v>
          </cell>
          <cell r="J311" t="str">
            <v>4-cycle Lean Burn</v>
          </cell>
          <cell r="N311">
            <v>40988</v>
          </cell>
        </row>
        <row r="312">
          <cell r="A312" t="str">
            <v>20200255</v>
          </cell>
          <cell r="B312" t="str">
            <v>Point</v>
          </cell>
          <cell r="C312" t="str">
            <v>Int Comb /Industrial /Natural Gas /2-cycle Clean Burn</v>
          </cell>
          <cell r="D312" t="str">
            <v>Fuel Comb - Industrial Boilers, ICEs - Natural Gas</v>
          </cell>
          <cell r="G312" t="str">
            <v>Internal Combustion Engines</v>
          </cell>
          <cell r="H312" t="str">
            <v>Industrial</v>
          </cell>
          <cell r="I312" t="str">
            <v>Natural Gas</v>
          </cell>
          <cell r="J312" t="str">
            <v>2-cycle Clean Burn</v>
          </cell>
          <cell r="N312">
            <v>40988</v>
          </cell>
        </row>
        <row r="313">
          <cell r="A313" t="str">
            <v>20200256</v>
          </cell>
          <cell r="B313" t="str">
            <v>Point</v>
          </cell>
          <cell r="C313" t="str">
            <v>Int Comb /Industrial /Natural Gas /4-cycle Clean Burn</v>
          </cell>
          <cell r="D313" t="str">
            <v>Fuel Comb - Industrial Boilers, ICEs - Natural Gas</v>
          </cell>
          <cell r="G313" t="str">
            <v>Internal Combustion Engines</v>
          </cell>
          <cell r="H313" t="str">
            <v>Industrial</v>
          </cell>
          <cell r="I313" t="str">
            <v>Natural Gas</v>
          </cell>
          <cell r="J313" t="str">
            <v>4-cycle Clean Burn</v>
          </cell>
          <cell r="N313">
            <v>40988</v>
          </cell>
        </row>
        <row r="314">
          <cell r="A314" t="str">
            <v>20200301</v>
          </cell>
          <cell r="B314" t="str">
            <v>Point</v>
          </cell>
          <cell r="C314" t="str">
            <v>Int Comb /Industrial /Gasoline /Reciprocating Engine</v>
          </cell>
          <cell r="D314" t="str">
            <v>Fuel Comb - Industrial Boilers, ICEs - Other</v>
          </cell>
          <cell r="G314" t="str">
            <v>Internal Combustion Engines</v>
          </cell>
          <cell r="H314" t="str">
            <v>Industrial</v>
          </cell>
          <cell r="I314" t="str">
            <v>Gasoline</v>
          </cell>
          <cell r="J314" t="str">
            <v>Reciprocating</v>
          </cell>
          <cell r="K314" t="str">
            <v>20201702</v>
          </cell>
          <cell r="L314" t="str">
            <v>2005</v>
          </cell>
          <cell r="N314">
            <v>40988</v>
          </cell>
        </row>
        <row r="315">
          <cell r="A315" t="str">
            <v>20200305</v>
          </cell>
          <cell r="B315" t="str">
            <v>Point</v>
          </cell>
          <cell r="C315" t="str">
            <v>Int Comb /Industrial /Gasoline /Reciprocating: Crankcase Blowby</v>
          </cell>
          <cell r="D315" t="str">
            <v>Fuel Comb - Industrial Boilers, ICEs - Other</v>
          </cell>
          <cell r="G315" t="str">
            <v>Internal Combustion Engines</v>
          </cell>
          <cell r="H315" t="str">
            <v>Industrial</v>
          </cell>
          <cell r="I315" t="str">
            <v>Gasoline</v>
          </cell>
          <cell r="J315" t="str">
            <v>Reciprocating: Crankcase Blowby</v>
          </cell>
          <cell r="K315" t="str">
            <v>20201705</v>
          </cell>
          <cell r="L315" t="str">
            <v>2005</v>
          </cell>
          <cell r="N315">
            <v>40988</v>
          </cell>
        </row>
        <row r="316">
          <cell r="A316" t="str">
            <v>20200306</v>
          </cell>
          <cell r="B316" t="str">
            <v>Point</v>
          </cell>
          <cell r="C316" t="str">
            <v>Int Comb /Industrial /Gasoline /Reciprocating: Evap Losses (Fuel Stor&amp;Delivery Syst)</v>
          </cell>
          <cell r="D316" t="str">
            <v>Fuel Comb - Industrial Boilers, ICEs - Other</v>
          </cell>
          <cell r="G316" t="str">
            <v>Internal Combustion Engines</v>
          </cell>
          <cell r="H316" t="str">
            <v>Industrial</v>
          </cell>
          <cell r="I316" t="str">
            <v>Gasoline</v>
          </cell>
          <cell r="J316" t="str">
            <v>Reciprocating: Evaporative Losses (Fuel Storage and Delivery System)</v>
          </cell>
          <cell r="K316" t="str">
            <v>20201706</v>
          </cell>
          <cell r="L316" t="str">
            <v>2005</v>
          </cell>
          <cell r="N316">
            <v>40988</v>
          </cell>
        </row>
        <row r="317">
          <cell r="A317" t="str">
            <v>20200307</v>
          </cell>
          <cell r="B317" t="str">
            <v>Point</v>
          </cell>
          <cell r="C317" t="str">
            <v>Int Comb /Industrial /Gasoline /Reciprocating: Exhaust</v>
          </cell>
          <cell r="D317" t="str">
            <v>Fuel Comb - Industrial Boilers, ICEs - Other</v>
          </cell>
          <cell r="G317" t="str">
            <v>Internal Combustion Engines</v>
          </cell>
          <cell r="H317" t="str">
            <v>Industrial</v>
          </cell>
          <cell r="I317" t="str">
            <v>Gasoline</v>
          </cell>
          <cell r="J317" t="str">
            <v>Reciprocating: Exhaust</v>
          </cell>
          <cell r="K317" t="str">
            <v>20201707</v>
          </cell>
          <cell r="L317" t="str">
            <v>2005</v>
          </cell>
          <cell r="N317">
            <v>40988</v>
          </cell>
        </row>
        <row r="318">
          <cell r="A318" t="str">
            <v>20200401</v>
          </cell>
          <cell r="B318" t="str">
            <v>Point</v>
          </cell>
          <cell r="C318" t="str">
            <v>Int Comb /Industrial /Large Bore Engine /Diesel</v>
          </cell>
          <cell r="D318" t="str">
            <v>Fuel Comb - Industrial Boilers, ICEs - Oil</v>
          </cell>
          <cell r="G318" t="str">
            <v>Internal Combustion Engines</v>
          </cell>
          <cell r="H318" t="str">
            <v>Industrial</v>
          </cell>
          <cell r="I318" t="str">
            <v>Large Bore Engine</v>
          </cell>
          <cell r="J318" t="str">
            <v>Diesel</v>
          </cell>
          <cell r="N318">
            <v>40988</v>
          </cell>
        </row>
        <row r="319">
          <cell r="A319" t="str">
            <v>20200402</v>
          </cell>
          <cell r="B319" t="str">
            <v>Point</v>
          </cell>
          <cell r="C319" t="str">
            <v>Int Comb /Industrial /Large Bore Engine /Dual Fuel (Oil/Gas)</v>
          </cell>
          <cell r="D319" t="str">
            <v>Fuel Comb - Industrial Boilers, ICEs - Oil</v>
          </cell>
          <cell r="G319" t="str">
            <v>Internal Combustion Engines</v>
          </cell>
          <cell r="H319" t="str">
            <v>Industrial</v>
          </cell>
          <cell r="I319" t="str">
            <v>Large Bore Engine</v>
          </cell>
          <cell r="J319" t="str">
            <v>Dual Fuel (Oil/Gas)</v>
          </cell>
          <cell r="N319">
            <v>40988</v>
          </cell>
        </row>
        <row r="320">
          <cell r="A320" t="str">
            <v>20200403</v>
          </cell>
          <cell r="B320" t="str">
            <v>Point</v>
          </cell>
          <cell r="C320" t="str">
            <v>Int Comb /Industrial /Large Bore Engine /Cogeneration: Dual Fuel</v>
          </cell>
          <cell r="D320" t="str">
            <v>Fuel Comb - Industrial Boilers, ICEs - Oil</v>
          </cell>
          <cell r="G320" t="str">
            <v>Internal Combustion Engines</v>
          </cell>
          <cell r="H320" t="str">
            <v>Industrial</v>
          </cell>
          <cell r="I320" t="str">
            <v>Large Bore Engine</v>
          </cell>
          <cell r="J320" t="str">
            <v>Cogeneration: Dual Fuel</v>
          </cell>
          <cell r="N320">
            <v>40988</v>
          </cell>
        </row>
        <row r="321">
          <cell r="A321" t="str">
            <v>20200405</v>
          </cell>
          <cell r="B321" t="str">
            <v>Point</v>
          </cell>
          <cell r="C321" t="str">
            <v>Int Comb /Industrial /Large Bore Engine /Crankcase Blowby</v>
          </cell>
          <cell r="D321" t="str">
            <v>Fuel Comb - Industrial Boilers, ICEs - Oil</v>
          </cell>
          <cell r="G321" t="str">
            <v>Internal Combustion Engines</v>
          </cell>
          <cell r="H321" t="str">
            <v>Industrial</v>
          </cell>
          <cell r="I321" t="str">
            <v>Large Bore Engine</v>
          </cell>
          <cell r="J321" t="str">
            <v>Crankcase Blowby</v>
          </cell>
          <cell r="N321">
            <v>40988</v>
          </cell>
        </row>
        <row r="322">
          <cell r="A322" t="str">
            <v>20200406</v>
          </cell>
          <cell r="B322" t="str">
            <v>Point</v>
          </cell>
          <cell r="C322" t="str">
            <v>Int Comb /Industrial /Large Bore Engine /Evap Losses (Fuel Stor&amp;Delivery Syst)</v>
          </cell>
          <cell r="D322" t="str">
            <v>Fuel Comb - Industrial Boilers, ICEs - Oil</v>
          </cell>
          <cell r="G322" t="str">
            <v>Internal Combustion Engines</v>
          </cell>
          <cell r="H322" t="str">
            <v>Industrial</v>
          </cell>
          <cell r="I322" t="str">
            <v>Large Bore Engine</v>
          </cell>
          <cell r="J322" t="str">
            <v>Evaporative Losses (Fuel Storage and Delivery System)</v>
          </cell>
          <cell r="N322">
            <v>40988</v>
          </cell>
        </row>
        <row r="323">
          <cell r="A323" t="str">
            <v>20200407</v>
          </cell>
          <cell r="B323" t="str">
            <v>Point</v>
          </cell>
          <cell r="C323" t="str">
            <v>Int Comb /Industrial /Large Bore Engine /Exhaust</v>
          </cell>
          <cell r="D323" t="str">
            <v>Fuel Comb - Industrial Boilers, ICEs - Oil</v>
          </cell>
          <cell r="G323" t="str">
            <v>Internal Combustion Engines</v>
          </cell>
          <cell r="H323" t="str">
            <v>Industrial</v>
          </cell>
          <cell r="I323" t="str">
            <v>Large Bore Engine</v>
          </cell>
          <cell r="J323" t="str">
            <v>Exhaust</v>
          </cell>
          <cell r="N323">
            <v>40988</v>
          </cell>
        </row>
        <row r="324">
          <cell r="A324" t="str">
            <v>20200501</v>
          </cell>
          <cell r="B324" t="str">
            <v>Point</v>
          </cell>
          <cell r="C324" t="str">
            <v>Int Comb /Industrial /Residual-Crude Oil /Reciprocating</v>
          </cell>
          <cell r="D324" t="str">
            <v>Fuel Comb - Industrial Boilers, ICEs - Oil</v>
          </cell>
          <cell r="G324" t="str">
            <v>Internal Combustion Engines</v>
          </cell>
          <cell r="H324" t="str">
            <v>Industrial</v>
          </cell>
          <cell r="I324" t="str">
            <v>Residual/Crude Oil</v>
          </cell>
          <cell r="J324" t="str">
            <v>Reciprocating</v>
          </cell>
          <cell r="N324">
            <v>40988</v>
          </cell>
        </row>
        <row r="325">
          <cell r="A325" t="str">
            <v>20200505</v>
          </cell>
          <cell r="B325" t="str">
            <v>Point</v>
          </cell>
          <cell r="C325" t="str">
            <v>Int Comb /Industrial /Residual-Crude Oil /Reciprocating: Crankcase Blowby</v>
          </cell>
          <cell r="D325" t="str">
            <v>Fuel Comb - Industrial Boilers, ICEs - Oil</v>
          </cell>
          <cell r="G325" t="str">
            <v>Internal Combustion Engines</v>
          </cell>
          <cell r="H325" t="str">
            <v>Industrial</v>
          </cell>
          <cell r="I325" t="str">
            <v>Residual/Crude Oil</v>
          </cell>
          <cell r="J325" t="str">
            <v>Reciprocating: Crankcase Blowby</v>
          </cell>
          <cell r="N325">
            <v>40988</v>
          </cell>
        </row>
        <row r="326">
          <cell r="A326" t="str">
            <v>20200506</v>
          </cell>
          <cell r="B326" t="str">
            <v>Point</v>
          </cell>
          <cell r="C326" t="str">
            <v>Int Comb /Industrial /Residual-Crude Oil /Reciprocating: Evap Losses (Fuel Stor&amp;Delivery Syst)</v>
          </cell>
          <cell r="D326" t="str">
            <v>Fuel Comb - Industrial Boilers, ICEs - Oil</v>
          </cell>
          <cell r="G326" t="str">
            <v>Internal Combustion Engines</v>
          </cell>
          <cell r="H326" t="str">
            <v>Industrial</v>
          </cell>
          <cell r="I326" t="str">
            <v>Residual/Crude Oil</v>
          </cell>
          <cell r="J326" t="str">
            <v>Reciprocating: Evaporative Losses (Fuel Storage and Delivery System)</v>
          </cell>
          <cell r="N326">
            <v>40988</v>
          </cell>
        </row>
        <row r="327">
          <cell r="A327" t="str">
            <v>20200507</v>
          </cell>
          <cell r="B327" t="str">
            <v>Point</v>
          </cell>
          <cell r="C327" t="str">
            <v>Int Comb /Industrial /Residual-Crude Oil /Reciprocating: Exhaust</v>
          </cell>
          <cell r="D327" t="str">
            <v>Fuel Comb - Industrial Boilers, ICEs - Oil</v>
          </cell>
          <cell r="G327" t="str">
            <v>Internal Combustion Engines</v>
          </cell>
          <cell r="H327" t="str">
            <v>Industrial</v>
          </cell>
          <cell r="I327" t="str">
            <v>Residual/Crude Oil</v>
          </cell>
          <cell r="J327" t="str">
            <v>Reciprocating: Exhaust</v>
          </cell>
          <cell r="N327">
            <v>40988</v>
          </cell>
        </row>
        <row r="328">
          <cell r="A328" t="str">
            <v>20200701</v>
          </cell>
          <cell r="B328" t="str">
            <v>Point</v>
          </cell>
          <cell r="C328" t="str">
            <v>Int Comb /Industrial /Process Gas /Turbine</v>
          </cell>
          <cell r="D328" t="str">
            <v>Fuel Comb - Industrial Boilers, ICEs - Other</v>
          </cell>
          <cell r="G328" t="str">
            <v>Internal Combustion Engines</v>
          </cell>
          <cell r="H328" t="str">
            <v>Industrial</v>
          </cell>
          <cell r="I328" t="str">
            <v>Process Gas</v>
          </cell>
          <cell r="J328" t="str">
            <v>Turbine</v>
          </cell>
          <cell r="N328">
            <v>40988</v>
          </cell>
        </row>
        <row r="329">
          <cell r="A329" t="str">
            <v>20200702</v>
          </cell>
          <cell r="B329" t="str">
            <v>Point</v>
          </cell>
          <cell r="C329" t="str">
            <v>Int Comb /Industrial /Process Gas /Reciprocating Engine</v>
          </cell>
          <cell r="D329" t="str">
            <v>Fuel Comb - Industrial Boilers, ICEs - Other</v>
          </cell>
          <cell r="G329" t="str">
            <v>Internal Combustion Engines</v>
          </cell>
          <cell r="H329" t="str">
            <v>Industrial</v>
          </cell>
          <cell r="I329" t="str">
            <v>Process Gas</v>
          </cell>
          <cell r="J329" t="str">
            <v>Reciprocating Engine</v>
          </cell>
          <cell r="N329">
            <v>40988</v>
          </cell>
        </row>
        <row r="330">
          <cell r="A330" t="str">
            <v>20200705</v>
          </cell>
          <cell r="B330" t="str">
            <v>Point</v>
          </cell>
          <cell r="C330" t="str">
            <v>Int Comb /Industrial /Process Gas /Refinery Gas: Turbine</v>
          </cell>
          <cell r="D330" t="str">
            <v>Fuel Comb - Industrial Boilers, ICEs - Other</v>
          </cell>
          <cell r="G330" t="str">
            <v>Internal Combustion Engines</v>
          </cell>
          <cell r="H330" t="str">
            <v>Industrial</v>
          </cell>
          <cell r="I330" t="str">
            <v>Process Gas</v>
          </cell>
          <cell r="J330" t="str">
            <v>Refinery Gas: Turbine</v>
          </cell>
          <cell r="N330">
            <v>40988</v>
          </cell>
        </row>
        <row r="331">
          <cell r="A331" t="str">
            <v>20200706</v>
          </cell>
          <cell r="B331" t="str">
            <v>Point</v>
          </cell>
          <cell r="C331" t="str">
            <v>Int Comb /Industrial /Process Gas /Refinery Gas: Reciprocating Engine</v>
          </cell>
          <cell r="D331" t="str">
            <v>Fuel Comb - Industrial Boilers, ICEs - Other</v>
          </cell>
          <cell r="G331" t="str">
            <v>Internal Combustion Engines</v>
          </cell>
          <cell r="H331" t="str">
            <v>Industrial</v>
          </cell>
          <cell r="I331" t="str">
            <v>Process Gas</v>
          </cell>
          <cell r="J331" t="str">
            <v>Refinery Gas: Reciprocating Engine</v>
          </cell>
          <cell r="N331">
            <v>40988</v>
          </cell>
        </row>
        <row r="332">
          <cell r="A332" t="str">
            <v>20200710</v>
          </cell>
          <cell r="B332" t="str">
            <v>Point</v>
          </cell>
          <cell r="C332" t="str">
            <v>Int Comb /Industrial /Process Gas /Reciprocating: Crankcase Blowby</v>
          </cell>
          <cell r="D332" t="str">
            <v>Fuel Comb - Industrial Boilers, ICEs - Other</v>
          </cell>
          <cell r="G332" t="str">
            <v>Internal Combustion Engines</v>
          </cell>
          <cell r="H332" t="str">
            <v>Industrial</v>
          </cell>
          <cell r="I332" t="str">
            <v>Process Gas</v>
          </cell>
          <cell r="J332" t="str">
            <v>Reciprocating: Crankcase Blowby</v>
          </cell>
          <cell r="N332">
            <v>40988</v>
          </cell>
        </row>
        <row r="333">
          <cell r="A333" t="str">
            <v>20200711</v>
          </cell>
          <cell r="B333" t="str">
            <v>Point</v>
          </cell>
          <cell r="C333" t="str">
            <v>Int Comb /Industrial /Process Gas /Reciprocating: Evap Losses (Fuel Delivery Syst)</v>
          </cell>
          <cell r="D333" t="str">
            <v>Fuel Comb - Industrial Boilers, ICEs - Other</v>
          </cell>
          <cell r="G333" t="str">
            <v>Internal Combustion Engines</v>
          </cell>
          <cell r="H333" t="str">
            <v>Industrial</v>
          </cell>
          <cell r="I333" t="str">
            <v>Process Gas</v>
          </cell>
          <cell r="J333" t="str">
            <v>Reciprocating: Evaporative Losses (Fuel Delivery System)</v>
          </cell>
          <cell r="N333">
            <v>40988</v>
          </cell>
        </row>
        <row r="334">
          <cell r="A334" t="str">
            <v>20200712</v>
          </cell>
          <cell r="B334" t="str">
            <v>Point</v>
          </cell>
          <cell r="C334" t="str">
            <v>Int Comb /Industrial /Process Gas /Reciprocating: Exhaust</v>
          </cell>
          <cell r="D334" t="str">
            <v>Fuel Comb - Industrial Boilers, ICEs - Other</v>
          </cell>
          <cell r="G334" t="str">
            <v>Internal Combustion Engines</v>
          </cell>
          <cell r="H334" t="str">
            <v>Industrial</v>
          </cell>
          <cell r="I334" t="str">
            <v>Process Gas</v>
          </cell>
          <cell r="J334" t="str">
            <v>Reciprocating: Exhaust</v>
          </cell>
          <cell r="N334">
            <v>40988</v>
          </cell>
        </row>
        <row r="335">
          <cell r="A335" t="str">
            <v>20200713</v>
          </cell>
          <cell r="B335" t="str">
            <v>Point</v>
          </cell>
          <cell r="C335" t="str">
            <v>Int Comb /Industrial /Process Gas /Turbine: Evap Losses (Fuel Delivery Syst)</v>
          </cell>
          <cell r="D335" t="str">
            <v>Fuel Comb - Industrial Boilers, ICEs - Other</v>
          </cell>
          <cell r="G335" t="str">
            <v>Internal Combustion Engines</v>
          </cell>
          <cell r="H335" t="str">
            <v>Industrial</v>
          </cell>
          <cell r="I335" t="str">
            <v>Process Gas</v>
          </cell>
          <cell r="J335" t="str">
            <v>Turbine: Evaporative Losses (Fuel Delivery System)</v>
          </cell>
          <cell r="N335">
            <v>40988</v>
          </cell>
        </row>
        <row r="336">
          <cell r="A336" t="str">
            <v>20200714</v>
          </cell>
          <cell r="B336" t="str">
            <v>Point</v>
          </cell>
          <cell r="C336" t="str">
            <v>Int Comb /Industrial /Process Gas /Turbine: Exhaust</v>
          </cell>
          <cell r="D336" t="str">
            <v>Fuel Comb - Industrial Boilers, ICEs - Other</v>
          </cell>
          <cell r="G336" t="str">
            <v>Internal Combustion Engines</v>
          </cell>
          <cell r="H336" t="str">
            <v>Industrial</v>
          </cell>
          <cell r="I336" t="str">
            <v>Process Gas</v>
          </cell>
          <cell r="J336" t="str">
            <v>Turbine: Exhaust</v>
          </cell>
          <cell r="N336">
            <v>40988</v>
          </cell>
        </row>
        <row r="337">
          <cell r="A337" t="str">
            <v>20200901</v>
          </cell>
          <cell r="B337" t="str">
            <v>Point</v>
          </cell>
          <cell r="C337" t="str">
            <v>Int Comb /Industrial /Kerosene/Naphtha (Jet Fuel) /Turbine</v>
          </cell>
          <cell r="D337" t="str">
            <v>Fuel Comb - Industrial Boilers, ICEs - Oil</v>
          </cell>
          <cell r="G337" t="str">
            <v>Internal Combustion Engines</v>
          </cell>
          <cell r="H337" t="str">
            <v>Industrial</v>
          </cell>
          <cell r="I337" t="str">
            <v>Kerosene/Naphtha (Jet Fuel)</v>
          </cell>
          <cell r="J337" t="str">
            <v>Turbine</v>
          </cell>
          <cell r="N337">
            <v>40988</v>
          </cell>
        </row>
        <row r="338">
          <cell r="A338" t="str">
            <v>20200902</v>
          </cell>
          <cell r="B338" t="str">
            <v>Point</v>
          </cell>
          <cell r="C338" t="str">
            <v>Int Comb /Industrial /Kerosene/Naphtha (Jet Fuel) /Reciprocating</v>
          </cell>
          <cell r="D338" t="str">
            <v>Fuel Comb - Industrial Boilers, ICEs - Oil</v>
          </cell>
          <cell r="G338" t="str">
            <v>Internal Combustion Engines</v>
          </cell>
          <cell r="H338" t="str">
            <v>Industrial</v>
          </cell>
          <cell r="I338" t="str">
            <v>Kerosene/Naphtha (Jet Fuel)</v>
          </cell>
          <cell r="J338" t="str">
            <v>Reciprocating</v>
          </cell>
          <cell r="N338">
            <v>40988</v>
          </cell>
        </row>
        <row r="339">
          <cell r="A339" t="str">
            <v>20200905</v>
          </cell>
          <cell r="B339" t="str">
            <v>Point</v>
          </cell>
          <cell r="C339" t="str">
            <v>Int Comb /Industrial /Kerosene/Naphtha (Jet Fuel) /Reciprocating: Crankcase Blowby</v>
          </cell>
          <cell r="D339" t="str">
            <v>Fuel Comb - Industrial Boilers, ICEs - Oil</v>
          </cell>
          <cell r="G339" t="str">
            <v>Internal Combustion Engines</v>
          </cell>
          <cell r="H339" t="str">
            <v>Industrial</v>
          </cell>
          <cell r="I339" t="str">
            <v>Kerosene/Naphtha (Jet Fuel)</v>
          </cell>
          <cell r="J339" t="str">
            <v>Reciprocating: Crankcase Blowby</v>
          </cell>
          <cell r="N339">
            <v>40988</v>
          </cell>
        </row>
        <row r="340">
          <cell r="A340" t="str">
            <v>20200906</v>
          </cell>
          <cell r="B340" t="str">
            <v>Point</v>
          </cell>
          <cell r="C340" t="str">
            <v>Int Comb /Industrial /Kerosene/Naphtha (Jet Fuel) /Reciprocating: Evap Losses (Fuel Stor&amp;Delivery Syst)</v>
          </cell>
          <cell r="D340" t="str">
            <v>Fuel Comb - Industrial Boilers, ICEs - Oil</v>
          </cell>
          <cell r="G340" t="str">
            <v>Internal Combustion Engines</v>
          </cell>
          <cell r="H340" t="str">
            <v>Industrial</v>
          </cell>
          <cell r="I340" t="str">
            <v>Kerosene/Naphtha (Jet Fuel)</v>
          </cell>
          <cell r="J340" t="str">
            <v>Reciprocating: Evaporative Losses (Fuel Storage and Delivery System)</v>
          </cell>
          <cell r="N340">
            <v>40988</v>
          </cell>
        </row>
        <row r="341">
          <cell r="A341" t="str">
            <v>20200907</v>
          </cell>
          <cell r="B341" t="str">
            <v>Point</v>
          </cell>
          <cell r="C341" t="str">
            <v>Int Comb /Industrial /Kerosene/Naphtha (Jet Fuel) /Reciprocating: Exhaust</v>
          </cell>
          <cell r="D341" t="str">
            <v>Fuel Comb - Industrial Boilers, ICEs - Oil</v>
          </cell>
          <cell r="G341" t="str">
            <v>Internal Combustion Engines</v>
          </cell>
          <cell r="H341" t="str">
            <v>Industrial</v>
          </cell>
          <cell r="I341" t="str">
            <v>Kerosene/Naphtha (Jet Fuel)</v>
          </cell>
          <cell r="J341" t="str">
            <v>Reciprocating: Exhaust</v>
          </cell>
          <cell r="N341">
            <v>40988</v>
          </cell>
        </row>
        <row r="342">
          <cell r="A342" t="str">
            <v>20200908</v>
          </cell>
          <cell r="B342" t="str">
            <v>Point</v>
          </cell>
          <cell r="C342" t="str">
            <v>Int Comb /Industrial /Kerosene/Naphtha (Jet Fuel) /Turbine: Evap Losses (Fuel Stor&amp;Delivery Syst)</v>
          </cell>
          <cell r="D342" t="str">
            <v>Fuel Comb - Industrial Boilers, ICEs - Oil</v>
          </cell>
          <cell r="G342" t="str">
            <v>Internal Combustion Engines</v>
          </cell>
          <cell r="H342" t="str">
            <v>Industrial</v>
          </cell>
          <cell r="I342" t="str">
            <v>Kerosene/Naphtha (Jet Fuel)</v>
          </cell>
          <cell r="J342" t="str">
            <v>Turbine: Evaporative Losses (Fuel Storage and Delivery System)</v>
          </cell>
          <cell r="N342">
            <v>40988</v>
          </cell>
        </row>
        <row r="343">
          <cell r="A343" t="str">
            <v>20200909</v>
          </cell>
          <cell r="B343" t="str">
            <v>Point</v>
          </cell>
          <cell r="C343" t="str">
            <v>Int Comb /Industrial /Kerosene/Naphtha (Jet Fuel) /Turbine: Exhaust</v>
          </cell>
          <cell r="D343" t="str">
            <v>Fuel Comb - Industrial Boilers, ICEs - Oil</v>
          </cell>
          <cell r="G343" t="str">
            <v>Internal Combustion Engines</v>
          </cell>
          <cell r="H343" t="str">
            <v>Industrial</v>
          </cell>
          <cell r="I343" t="str">
            <v>Kerosene/Naphtha (Jet Fuel)</v>
          </cell>
          <cell r="J343" t="str">
            <v>Turbine: Exhaust</v>
          </cell>
          <cell r="N343">
            <v>40988</v>
          </cell>
        </row>
        <row r="344">
          <cell r="A344" t="str">
            <v>20201001</v>
          </cell>
          <cell r="B344" t="str">
            <v>Point</v>
          </cell>
          <cell r="C344" t="str">
            <v>Int Comb /Industrial /Liquified Petroleum Gas /Propane: Reciprocating</v>
          </cell>
          <cell r="D344" t="str">
            <v>Fuel Comb - Industrial Boilers, ICEs - Other</v>
          </cell>
          <cell r="G344" t="str">
            <v>Internal Combustion Engines</v>
          </cell>
          <cell r="H344" t="str">
            <v>Industrial</v>
          </cell>
          <cell r="I344" t="str">
            <v>Liquified Petroleum Gas (LPG)</v>
          </cell>
          <cell r="J344" t="str">
            <v>Propane: Reciprocating</v>
          </cell>
          <cell r="N344">
            <v>40988</v>
          </cell>
        </row>
        <row r="345">
          <cell r="A345" t="str">
            <v>20201002</v>
          </cell>
          <cell r="B345" t="str">
            <v>Point</v>
          </cell>
          <cell r="C345" t="str">
            <v>Int Comb /Industrial /Liquified Petroleum Gas /Butane: Reciprocating</v>
          </cell>
          <cell r="D345" t="str">
            <v>Fuel Comb - Industrial Boilers, ICEs - Other</v>
          </cell>
          <cell r="G345" t="str">
            <v>Internal Combustion Engines</v>
          </cell>
          <cell r="H345" t="str">
            <v>Industrial</v>
          </cell>
          <cell r="I345" t="str">
            <v>Liquified Petroleum Gas (LPG)</v>
          </cell>
          <cell r="J345" t="str">
            <v>Butane: Reciprocating</v>
          </cell>
          <cell r="N345">
            <v>40988</v>
          </cell>
        </row>
        <row r="346">
          <cell r="A346" t="str">
            <v>20201005</v>
          </cell>
          <cell r="B346" t="str">
            <v>Point</v>
          </cell>
          <cell r="C346" t="str">
            <v>Int Comb /Industrial /Liquified Petroleum Gas /Reciprocating: Crankcase Blowby</v>
          </cell>
          <cell r="D346" t="str">
            <v>Fuel Comb - Industrial Boilers, ICEs - Other</v>
          </cell>
          <cell r="G346" t="str">
            <v>Internal Combustion Engines</v>
          </cell>
          <cell r="H346" t="str">
            <v>Industrial</v>
          </cell>
          <cell r="I346" t="str">
            <v>Liquified Petroleum Gas (LPG)</v>
          </cell>
          <cell r="J346" t="str">
            <v>Reciprocating: Crankcase Blowby</v>
          </cell>
          <cell r="N346">
            <v>40988</v>
          </cell>
        </row>
        <row r="347">
          <cell r="A347" t="str">
            <v>20201006</v>
          </cell>
          <cell r="B347" t="str">
            <v>Point</v>
          </cell>
          <cell r="C347" t="str">
            <v>Int Comb /Industrial /Liquified Petroleum Gas /Reciprocating: Evap Losses (Fuel Stor&amp;Delivery Syst)</v>
          </cell>
          <cell r="D347" t="str">
            <v>Fuel Comb - Industrial Boilers, ICEs - Other</v>
          </cell>
          <cell r="G347" t="str">
            <v>Internal Combustion Engines</v>
          </cell>
          <cell r="H347" t="str">
            <v>Industrial</v>
          </cell>
          <cell r="I347" t="str">
            <v>Liquified Petroleum Gas (LPG)</v>
          </cell>
          <cell r="J347" t="str">
            <v>Reciprocating: Evaporative Losses (Fuel Storage and Delivery System)</v>
          </cell>
          <cell r="N347">
            <v>40988</v>
          </cell>
        </row>
        <row r="348">
          <cell r="A348" t="str">
            <v>20201007</v>
          </cell>
          <cell r="B348" t="str">
            <v>Point</v>
          </cell>
          <cell r="C348" t="str">
            <v>Int Comb /Industrial /Liquified Petroleum Gas /Reciprocating: Exhaust</v>
          </cell>
          <cell r="D348" t="str">
            <v>Fuel Comb - Industrial Boilers, ICEs - Other</v>
          </cell>
          <cell r="G348" t="str">
            <v>Internal Combustion Engines</v>
          </cell>
          <cell r="H348" t="str">
            <v>Industrial</v>
          </cell>
          <cell r="I348" t="str">
            <v>Liquified Petroleum Gas (LPG)</v>
          </cell>
          <cell r="J348" t="str">
            <v>Reciprocating: Exhaust</v>
          </cell>
          <cell r="N348">
            <v>40988</v>
          </cell>
        </row>
        <row r="349">
          <cell r="A349" t="str">
            <v>20201008</v>
          </cell>
          <cell r="B349" t="str">
            <v>Point</v>
          </cell>
          <cell r="C349" t="str">
            <v>Int Comb /Industrial /Liquified Petroleum Gas /Turbine: Evap Losses (Fuel Stor&amp;Delivery Syst)</v>
          </cell>
          <cell r="D349" t="str">
            <v>Fuel Comb - Industrial Boilers, ICEs - Other</v>
          </cell>
          <cell r="G349" t="str">
            <v>Internal Combustion Engines</v>
          </cell>
          <cell r="H349" t="str">
            <v>Industrial</v>
          </cell>
          <cell r="I349" t="str">
            <v>Liquified Petroleum Gas (LPG)</v>
          </cell>
          <cell r="J349" t="str">
            <v>Turbine: Evaporative Losses (Fuel Storage and Delivery System)</v>
          </cell>
          <cell r="N349">
            <v>40988</v>
          </cell>
        </row>
        <row r="350">
          <cell r="A350" t="str">
            <v>20201009</v>
          </cell>
          <cell r="B350" t="str">
            <v>Point</v>
          </cell>
          <cell r="C350" t="str">
            <v>Int Comb /Industrial /Liquified Petroleum Gas /Turbine: Exhaust</v>
          </cell>
          <cell r="D350" t="str">
            <v>Fuel Comb - Industrial Boilers, ICEs - Other</v>
          </cell>
          <cell r="G350" t="str">
            <v>Internal Combustion Engines</v>
          </cell>
          <cell r="H350" t="str">
            <v>Industrial</v>
          </cell>
          <cell r="I350" t="str">
            <v>Liquified Petroleum Gas (LPG)</v>
          </cell>
          <cell r="J350" t="str">
            <v>Turbine: Exhaust</v>
          </cell>
          <cell r="N350">
            <v>40988</v>
          </cell>
        </row>
        <row r="351">
          <cell r="A351" t="str">
            <v>20201011</v>
          </cell>
          <cell r="B351" t="str">
            <v>Point</v>
          </cell>
          <cell r="C351" t="str">
            <v>Int Comb /Industrial /Liquified Petroleum Gas /Turbine</v>
          </cell>
          <cell r="D351" t="str">
            <v>Fuel Comb - Industrial Boilers, ICEs - Other</v>
          </cell>
          <cell r="G351" t="str">
            <v>Internal Combustion Engines</v>
          </cell>
          <cell r="H351" t="str">
            <v>Industrial</v>
          </cell>
          <cell r="I351" t="str">
            <v>Liquified Petroleum Gas (LPG)</v>
          </cell>
          <cell r="J351" t="str">
            <v>Turbine</v>
          </cell>
          <cell r="N351">
            <v>40988</v>
          </cell>
        </row>
        <row r="352">
          <cell r="A352" t="str">
            <v>20201012</v>
          </cell>
          <cell r="B352" t="str">
            <v>Point</v>
          </cell>
          <cell r="C352" t="str">
            <v>Int Comb /Industrial /Liquified Petroleum Gas /Reciprocating Engine</v>
          </cell>
          <cell r="D352" t="str">
            <v>Fuel Comb - Industrial Boilers, ICEs - Other</v>
          </cell>
          <cell r="G352" t="str">
            <v>Internal Combustion Engines</v>
          </cell>
          <cell r="H352" t="str">
            <v>Industrial</v>
          </cell>
          <cell r="I352" t="str">
            <v>Liquified Petroleum Gas (LPG)</v>
          </cell>
          <cell r="J352" t="str">
            <v>Reciprocating Engine</v>
          </cell>
          <cell r="N352">
            <v>40988</v>
          </cell>
        </row>
        <row r="353">
          <cell r="A353" t="str">
            <v>20201013</v>
          </cell>
          <cell r="B353" t="str">
            <v>Point</v>
          </cell>
          <cell r="C353" t="str">
            <v>Int Comb /Industrial /Liquified Petroleum Gas /Turbine: Cogeneration</v>
          </cell>
          <cell r="D353" t="str">
            <v>Fuel Comb - Industrial Boilers, ICEs - Other</v>
          </cell>
          <cell r="G353" t="str">
            <v>Internal Combustion Engines</v>
          </cell>
          <cell r="H353" t="str">
            <v>Industrial</v>
          </cell>
          <cell r="I353" t="str">
            <v>Liquified Petroleum Gas (LPG)</v>
          </cell>
          <cell r="J353" t="str">
            <v>Turbine: Cogeneration</v>
          </cell>
          <cell r="N353">
            <v>40988</v>
          </cell>
        </row>
        <row r="354">
          <cell r="A354" t="str">
            <v>20201014</v>
          </cell>
          <cell r="B354" t="str">
            <v>Point</v>
          </cell>
          <cell r="C354" t="str">
            <v>Int Comb /Industrial /Liquified Petroleum Gas /Reciprocating Engine: Cogeneration</v>
          </cell>
          <cell r="D354" t="str">
            <v>Fuel Comb - Industrial Boilers, ICEs - Other</v>
          </cell>
          <cell r="G354" t="str">
            <v>Internal Combustion Engines</v>
          </cell>
          <cell r="H354" t="str">
            <v>Industrial</v>
          </cell>
          <cell r="I354" t="str">
            <v>Liquified Petroleum Gas (LPG)</v>
          </cell>
          <cell r="J354" t="str">
            <v>Reciprocating Engine: Cogeneration</v>
          </cell>
          <cell r="N354">
            <v>40988</v>
          </cell>
        </row>
        <row r="355">
          <cell r="A355" t="str">
            <v>20201601</v>
          </cell>
          <cell r="B355" t="str">
            <v>Point</v>
          </cell>
          <cell r="C355" t="str">
            <v>Int Comb /Industrial /Methanol /Turbine</v>
          </cell>
          <cell r="D355" t="str">
            <v>Fuel Comb - Industrial Boilers, ICEs - Other</v>
          </cell>
          <cell r="G355" t="str">
            <v>Internal Combustion Engines</v>
          </cell>
          <cell r="H355" t="str">
            <v>Industrial</v>
          </cell>
          <cell r="I355" t="str">
            <v>Methanol</v>
          </cell>
          <cell r="J355" t="str">
            <v>Turbine</v>
          </cell>
          <cell r="N355">
            <v>40988</v>
          </cell>
        </row>
        <row r="356">
          <cell r="A356" t="str">
            <v>20201602</v>
          </cell>
          <cell r="B356" t="str">
            <v>Point</v>
          </cell>
          <cell r="C356" t="str">
            <v>Int Comb /Industrial /Methanol /Reciprocating Engine</v>
          </cell>
          <cell r="D356" t="str">
            <v>Fuel Comb - Industrial Boilers, ICEs - Other</v>
          </cell>
          <cell r="G356" t="str">
            <v>Internal Combustion Engines</v>
          </cell>
          <cell r="H356" t="str">
            <v>Industrial</v>
          </cell>
          <cell r="I356" t="str">
            <v>Methanol</v>
          </cell>
          <cell r="J356" t="str">
            <v>Reciprocating Engine</v>
          </cell>
          <cell r="N356">
            <v>40988</v>
          </cell>
        </row>
        <row r="357">
          <cell r="A357" t="str">
            <v>20201605</v>
          </cell>
          <cell r="B357" t="str">
            <v>Point</v>
          </cell>
          <cell r="C357" t="str">
            <v>Int Comb /Industrial /Methanol /Reciprocating: Crankcase Blowby</v>
          </cell>
          <cell r="D357" t="str">
            <v>Fuel Comb - Industrial Boilers, ICEs - Other</v>
          </cell>
          <cell r="G357" t="str">
            <v>Internal Combustion Engines</v>
          </cell>
          <cell r="H357" t="str">
            <v>Industrial</v>
          </cell>
          <cell r="I357" t="str">
            <v>Methanol</v>
          </cell>
          <cell r="J357" t="str">
            <v>Reciprocating: Crankcase Blowby</v>
          </cell>
          <cell r="N357">
            <v>40988</v>
          </cell>
        </row>
        <row r="358">
          <cell r="A358" t="str">
            <v>20201606</v>
          </cell>
          <cell r="B358" t="str">
            <v>Point</v>
          </cell>
          <cell r="C358" t="str">
            <v>Int Comb /Industrial /Methanol /Reciprocating: Evap Losses (Fuel Stor&amp;Delivery Syst)</v>
          </cell>
          <cell r="D358" t="str">
            <v>Fuel Comb - Industrial Boilers, ICEs - Other</v>
          </cell>
          <cell r="G358" t="str">
            <v>Internal Combustion Engines</v>
          </cell>
          <cell r="H358" t="str">
            <v>Industrial</v>
          </cell>
          <cell r="I358" t="str">
            <v>Methanol</v>
          </cell>
          <cell r="J358" t="str">
            <v>Reciprocating: Evaporative Losses (Fuel Storage and Delivery System)</v>
          </cell>
          <cell r="N358">
            <v>40988</v>
          </cell>
        </row>
        <row r="359">
          <cell r="A359" t="str">
            <v>20201607</v>
          </cell>
          <cell r="B359" t="str">
            <v>Point</v>
          </cell>
          <cell r="C359" t="str">
            <v>Int Comb /Industrial /Methanol /Reciprocating: Exhaust</v>
          </cell>
          <cell r="D359" t="str">
            <v>Fuel Comb - Industrial Boilers, ICEs - Other</v>
          </cell>
          <cell r="G359" t="str">
            <v>Internal Combustion Engines</v>
          </cell>
          <cell r="H359" t="str">
            <v>Industrial</v>
          </cell>
          <cell r="I359" t="str">
            <v>Methanol</v>
          </cell>
          <cell r="J359" t="str">
            <v>Reciprocating: Exhaust</v>
          </cell>
          <cell r="N359">
            <v>40988</v>
          </cell>
        </row>
        <row r="360">
          <cell r="A360" t="str">
            <v>20201608</v>
          </cell>
          <cell r="B360" t="str">
            <v>Point</v>
          </cell>
          <cell r="C360" t="str">
            <v>Int Comb /Industrial /Methanol /Turbine: Evap Losses (Fuel Stor&amp;Delivery Syst)</v>
          </cell>
          <cell r="D360" t="str">
            <v>Fuel Comb - Industrial Boilers, ICEs - Other</v>
          </cell>
          <cell r="G360" t="str">
            <v>Internal Combustion Engines</v>
          </cell>
          <cell r="H360" t="str">
            <v>Industrial</v>
          </cell>
          <cell r="I360" t="str">
            <v>Methanol</v>
          </cell>
          <cell r="J360" t="str">
            <v>Turbine: Evaporative Losses (Fuel Storage and Delivery System)</v>
          </cell>
          <cell r="N360">
            <v>40988</v>
          </cell>
        </row>
        <row r="361">
          <cell r="A361" t="str">
            <v>20201609</v>
          </cell>
          <cell r="B361" t="str">
            <v>Point</v>
          </cell>
          <cell r="C361" t="str">
            <v>Int Comb /Industrial /Methanol /Turbine: Exhaust</v>
          </cell>
          <cell r="D361" t="str">
            <v>Fuel Comb - Industrial Boilers, ICEs - Other</v>
          </cell>
          <cell r="G361" t="str">
            <v>Internal Combustion Engines</v>
          </cell>
          <cell r="H361" t="str">
            <v>Industrial</v>
          </cell>
          <cell r="I361" t="str">
            <v>Methanol</v>
          </cell>
          <cell r="J361" t="str">
            <v>Turbine: Exhaust</v>
          </cell>
          <cell r="N361">
            <v>40988</v>
          </cell>
        </row>
        <row r="362">
          <cell r="A362" t="str">
            <v>20201701</v>
          </cell>
          <cell r="B362" t="str">
            <v>Point</v>
          </cell>
          <cell r="C362" t="str">
            <v>Int Comb /Industrial /Gasoline /Turbine</v>
          </cell>
          <cell r="D362" t="str">
            <v>Fuel Comb - Industrial Boilers, ICEs - Other</v>
          </cell>
          <cell r="G362" t="str">
            <v>Internal Combustion Engines</v>
          </cell>
          <cell r="H362" t="str">
            <v>Industrial</v>
          </cell>
          <cell r="I362" t="str">
            <v>Gasoline</v>
          </cell>
          <cell r="J362" t="str">
            <v>Turbine</v>
          </cell>
          <cell r="N362">
            <v>40988</v>
          </cell>
        </row>
        <row r="363">
          <cell r="A363" t="str">
            <v>20201702</v>
          </cell>
          <cell r="B363" t="str">
            <v>Point</v>
          </cell>
          <cell r="C363" t="str">
            <v>Int Comb /Industrial /Gasoline /Reciprocating Engine</v>
          </cell>
          <cell r="D363" t="str">
            <v>Fuel Comb - Industrial Boilers, ICEs - Other</v>
          </cell>
          <cell r="G363" t="str">
            <v>Internal Combustion Engines</v>
          </cell>
          <cell r="H363" t="str">
            <v>Industrial</v>
          </cell>
          <cell r="I363" t="str">
            <v>Gasoline</v>
          </cell>
          <cell r="J363" t="str">
            <v>Reciprocating Engine</v>
          </cell>
          <cell r="N363">
            <v>40988</v>
          </cell>
        </row>
        <row r="364">
          <cell r="A364" t="str">
            <v>20201705</v>
          </cell>
          <cell r="B364" t="str">
            <v>Point</v>
          </cell>
          <cell r="C364" t="str">
            <v>Int Comb /Industrial /Gasoline /Reciprocating: Crankcase Blowby</v>
          </cell>
          <cell r="D364" t="str">
            <v>Fuel Comb - Industrial Boilers, ICEs - Other</v>
          </cell>
          <cell r="G364" t="str">
            <v>Internal Combustion Engines</v>
          </cell>
          <cell r="H364" t="str">
            <v>Industrial</v>
          </cell>
          <cell r="I364" t="str">
            <v>Gasoline</v>
          </cell>
          <cell r="J364" t="str">
            <v>Reciprocating: Crankcase Blowby</v>
          </cell>
          <cell r="N364">
            <v>40988</v>
          </cell>
        </row>
        <row r="365">
          <cell r="A365" t="str">
            <v>20201706</v>
          </cell>
          <cell r="B365" t="str">
            <v>Point</v>
          </cell>
          <cell r="C365" t="str">
            <v>Int Comb /Industrial /Gasoline /Reciprocating: Evap Losses (Fuel Stor&amp;Delivery Syst)</v>
          </cell>
          <cell r="D365" t="str">
            <v>Fuel Comb - Industrial Boilers, ICEs - Other</v>
          </cell>
          <cell r="G365" t="str">
            <v>Internal Combustion Engines</v>
          </cell>
          <cell r="H365" t="str">
            <v>Industrial</v>
          </cell>
          <cell r="I365" t="str">
            <v>Gasoline</v>
          </cell>
          <cell r="J365" t="str">
            <v>Reciprocating: Evaporative Losses (Fuel Storage and Delivery System)</v>
          </cell>
          <cell r="N365">
            <v>40988</v>
          </cell>
        </row>
        <row r="366">
          <cell r="A366" t="str">
            <v>20201707</v>
          </cell>
          <cell r="B366" t="str">
            <v>Point</v>
          </cell>
          <cell r="C366" t="str">
            <v>Int Comb /Industrial /Gasoline /Reciprocating: Exhaust</v>
          </cell>
          <cell r="D366" t="str">
            <v>Fuel Comb - Industrial Boilers, ICEs - Other</v>
          </cell>
          <cell r="G366" t="str">
            <v>Internal Combustion Engines</v>
          </cell>
          <cell r="H366" t="str">
            <v>Industrial</v>
          </cell>
          <cell r="I366" t="str">
            <v>Gasoline</v>
          </cell>
          <cell r="J366" t="str">
            <v>Reciprocating: Exhaust</v>
          </cell>
          <cell r="N366">
            <v>40988</v>
          </cell>
        </row>
        <row r="367">
          <cell r="A367" t="str">
            <v>20201708</v>
          </cell>
          <cell r="B367" t="str">
            <v>Point</v>
          </cell>
          <cell r="C367" t="str">
            <v>Int Comb /Industrial /Gasoline /Turbine: Evap Losses (Fuel Stor&amp;Delivery Syst)</v>
          </cell>
          <cell r="D367" t="str">
            <v>Fuel Comb - Industrial Boilers, ICEs - Other</v>
          </cell>
          <cell r="G367" t="str">
            <v>Internal Combustion Engines</v>
          </cell>
          <cell r="H367" t="str">
            <v>Industrial</v>
          </cell>
          <cell r="I367" t="str">
            <v>Gasoline</v>
          </cell>
          <cell r="J367" t="str">
            <v>Turbine: Evaporative Losses (Fuel Storage and Delivery System)</v>
          </cell>
          <cell r="N367">
            <v>40988</v>
          </cell>
        </row>
        <row r="368">
          <cell r="A368" t="str">
            <v>20201709</v>
          </cell>
          <cell r="B368" t="str">
            <v>Point</v>
          </cell>
          <cell r="C368" t="str">
            <v>Int Comb /Industrial /Gasoline /Turbine: Exhaust</v>
          </cell>
          <cell r="D368" t="str">
            <v>Fuel Comb - Industrial Boilers, ICEs - Other</v>
          </cell>
          <cell r="G368" t="str">
            <v>Internal Combustion Engines</v>
          </cell>
          <cell r="H368" t="str">
            <v>Industrial</v>
          </cell>
          <cell r="I368" t="str">
            <v>Gasoline</v>
          </cell>
          <cell r="J368" t="str">
            <v>Turbine: Exhaust</v>
          </cell>
          <cell r="N368">
            <v>40988</v>
          </cell>
        </row>
        <row r="369">
          <cell r="A369" t="str">
            <v>20280001</v>
          </cell>
          <cell r="B369" t="str">
            <v>Point</v>
          </cell>
          <cell r="C369" t="str">
            <v>Int Comb /Industrial /Equipment Leaks /Equipment Leaks</v>
          </cell>
          <cell r="D369" t="str">
            <v>Industrial Processes - NEC</v>
          </cell>
          <cell r="G369" t="str">
            <v>Internal Combustion Engines</v>
          </cell>
          <cell r="H369" t="str">
            <v>Industrial</v>
          </cell>
          <cell r="I369" t="str">
            <v>Equipment Leaks</v>
          </cell>
          <cell r="J369" t="str">
            <v>Equipment Leaks</v>
          </cell>
          <cell r="N369">
            <v>40988</v>
          </cell>
        </row>
        <row r="370">
          <cell r="A370" t="str">
            <v>20282001</v>
          </cell>
          <cell r="B370" t="str">
            <v>Point</v>
          </cell>
          <cell r="C370" t="str">
            <v>Int Comb /Industrial /Wastewater, Aggregate /Process Area Drains</v>
          </cell>
          <cell r="D370" t="str">
            <v>Industrial Processes - NEC</v>
          </cell>
          <cell r="G370" t="str">
            <v>Internal Combustion Engines</v>
          </cell>
          <cell r="H370" t="str">
            <v>Industrial</v>
          </cell>
          <cell r="I370" t="str">
            <v>Wastewater, Aggregate</v>
          </cell>
          <cell r="J370" t="str">
            <v>Process Area Drains</v>
          </cell>
          <cell r="N370">
            <v>40988</v>
          </cell>
        </row>
        <row r="371">
          <cell r="A371" t="str">
            <v>20282002</v>
          </cell>
          <cell r="B371" t="str">
            <v>Point</v>
          </cell>
          <cell r="C371" t="str">
            <v>Int Comb /Industrial /Wastewater, Aggregate /Process Equipment Drains</v>
          </cell>
          <cell r="D371" t="str">
            <v>Industrial Processes - NEC</v>
          </cell>
          <cell r="G371" t="str">
            <v>Internal Combustion Engines</v>
          </cell>
          <cell r="H371" t="str">
            <v>Industrial</v>
          </cell>
          <cell r="I371" t="str">
            <v>Wastewater, Aggregate</v>
          </cell>
          <cell r="J371" t="str">
            <v>Process Equipment Drains</v>
          </cell>
          <cell r="N371">
            <v>40988</v>
          </cell>
        </row>
        <row r="372">
          <cell r="A372" t="str">
            <v>20282599</v>
          </cell>
          <cell r="B372" t="str">
            <v>Point</v>
          </cell>
          <cell r="C372" t="str">
            <v>Int Comb /Industrial /Wastewater, Pts of Generation /Specify Point of Generation</v>
          </cell>
          <cell r="D372" t="str">
            <v>Industrial Processes - NEC</v>
          </cell>
          <cell r="G372" t="str">
            <v>Internal Combustion Engines</v>
          </cell>
          <cell r="H372" t="str">
            <v>Industrial</v>
          </cell>
          <cell r="I372" t="str">
            <v>Wastewater, Points of Generation</v>
          </cell>
          <cell r="J372" t="str">
            <v>Specify Point of Generation</v>
          </cell>
          <cell r="N372">
            <v>40988</v>
          </cell>
        </row>
        <row r="373">
          <cell r="A373" t="str">
            <v>20300101</v>
          </cell>
          <cell r="B373" t="str">
            <v>Point</v>
          </cell>
          <cell r="C373" t="str">
            <v>Int Comb /Comm-Inst /Distillate Oil (Diesel) /Reciprocating</v>
          </cell>
          <cell r="D373" t="str">
            <v>Fuel Comb - Comm/Institutional - Oil</v>
          </cell>
          <cell r="G373" t="str">
            <v>Internal Combustion Engines</v>
          </cell>
          <cell r="H373" t="str">
            <v>Commercial/Institutional</v>
          </cell>
          <cell r="I373" t="str">
            <v>Distillate Oil (Diesel)</v>
          </cell>
          <cell r="J373" t="str">
            <v>Reciprocating</v>
          </cell>
          <cell r="N373">
            <v>40988</v>
          </cell>
        </row>
        <row r="374">
          <cell r="A374" t="str">
            <v>20300102</v>
          </cell>
          <cell r="B374" t="str">
            <v>Point</v>
          </cell>
          <cell r="C374" t="str">
            <v>Int Comb /Comm-Inst /Distillate Oil (Diesel) /Turbine</v>
          </cell>
          <cell r="D374" t="str">
            <v>Fuel Comb - Comm/Institutional - Oil</v>
          </cell>
          <cell r="G374" t="str">
            <v>Internal Combustion Engines</v>
          </cell>
          <cell r="H374" t="str">
            <v>Commercial/Institutional</v>
          </cell>
          <cell r="I374" t="str">
            <v>Distillate Oil (Diesel)</v>
          </cell>
          <cell r="J374" t="str">
            <v>Turbine</v>
          </cell>
          <cell r="N374">
            <v>40988</v>
          </cell>
        </row>
        <row r="375">
          <cell r="A375" t="str">
            <v>20300105</v>
          </cell>
          <cell r="B375" t="str">
            <v>Point</v>
          </cell>
          <cell r="C375" t="str">
            <v>Int Comb /Comm-Inst /Distillate Oil (Diesel) /Reciprocating: Crankcase Blowby</v>
          </cell>
          <cell r="D375" t="str">
            <v>Fuel Comb - Comm/Institutional - Oil</v>
          </cell>
          <cell r="G375" t="str">
            <v>Internal Combustion Engines</v>
          </cell>
          <cell r="H375" t="str">
            <v>Commercial/Institutional</v>
          </cell>
          <cell r="I375" t="str">
            <v>Distillate Oil (Diesel)</v>
          </cell>
          <cell r="J375" t="str">
            <v>Reciprocating: Crankcase Blowby</v>
          </cell>
          <cell r="N375">
            <v>40988</v>
          </cell>
        </row>
        <row r="376">
          <cell r="A376" t="str">
            <v>20300106</v>
          </cell>
          <cell r="B376" t="str">
            <v>Point</v>
          </cell>
          <cell r="C376" t="str">
            <v>Int Comb /Comm-Inst /Distillate Oil (Diesel) /Reciprocating: Evap Losses (Fuel Stor&amp;Delivery Syst)</v>
          </cell>
          <cell r="D376" t="str">
            <v>Fuel Comb - Comm/Institutional - Oil</v>
          </cell>
          <cell r="G376" t="str">
            <v>Internal Combustion Engines</v>
          </cell>
          <cell r="H376" t="str">
            <v>Commercial/Institutional</v>
          </cell>
          <cell r="I376" t="str">
            <v>Distillate Oil (Diesel)</v>
          </cell>
          <cell r="J376" t="str">
            <v>Reciprocating: Evaporative Losses (Fuel Storage and Delivery System)</v>
          </cell>
          <cell r="N376">
            <v>40988</v>
          </cell>
        </row>
        <row r="377">
          <cell r="A377" t="str">
            <v>20300107</v>
          </cell>
          <cell r="B377" t="str">
            <v>Point</v>
          </cell>
          <cell r="C377" t="str">
            <v>Int Comb /Comm-Inst /Distillate Oil (Diesel) /Reciprocating: Exhaust</v>
          </cell>
          <cell r="D377" t="str">
            <v>Fuel Comb - Comm/Institutional - Oil</v>
          </cell>
          <cell r="G377" t="str">
            <v>Internal Combustion Engines</v>
          </cell>
          <cell r="H377" t="str">
            <v>Commercial/Institutional</v>
          </cell>
          <cell r="I377" t="str">
            <v>Distillate Oil (Diesel)</v>
          </cell>
          <cell r="J377" t="str">
            <v>Reciprocating: Exhaust</v>
          </cell>
          <cell r="N377">
            <v>40988</v>
          </cell>
        </row>
        <row r="378">
          <cell r="A378" t="str">
            <v>20300108</v>
          </cell>
          <cell r="B378" t="str">
            <v>Point</v>
          </cell>
          <cell r="C378" t="str">
            <v>Int Comb /Comm-Inst /Distillate Oil (Diesel) /Turbine: Evap Losses (Fuel Stor&amp;Delivery Syst)</v>
          </cell>
          <cell r="D378" t="str">
            <v>Fuel Comb - Comm/Institutional - Oil</v>
          </cell>
          <cell r="G378" t="str">
            <v>Internal Combustion Engines</v>
          </cell>
          <cell r="H378" t="str">
            <v>Commercial/Institutional</v>
          </cell>
          <cell r="I378" t="str">
            <v>Distillate Oil (Diesel)</v>
          </cell>
          <cell r="J378" t="str">
            <v>Turbine: Evaporative Losses (Fuel Storage and Delivery System)</v>
          </cell>
          <cell r="N378">
            <v>40988</v>
          </cell>
        </row>
        <row r="379">
          <cell r="A379" t="str">
            <v>20300109</v>
          </cell>
          <cell r="B379" t="str">
            <v>Point</v>
          </cell>
          <cell r="C379" t="str">
            <v>Int Comb /Comm-Inst /Distillate Oil (Diesel) /Turbine: Exhaust</v>
          </cell>
          <cell r="D379" t="str">
            <v>Fuel Comb - Comm/Institutional - Oil</v>
          </cell>
          <cell r="G379" t="str">
            <v>Internal Combustion Engines</v>
          </cell>
          <cell r="H379" t="str">
            <v>Commercial/Institutional</v>
          </cell>
          <cell r="I379" t="str">
            <v>Distillate Oil (Diesel)</v>
          </cell>
          <cell r="J379" t="str">
            <v>Turbine: Exhaust</v>
          </cell>
          <cell r="N379">
            <v>40988</v>
          </cell>
        </row>
        <row r="380">
          <cell r="A380" t="str">
            <v>20300201</v>
          </cell>
          <cell r="B380" t="str">
            <v>Point</v>
          </cell>
          <cell r="C380" t="str">
            <v>Int Comb /Comm-Inst /Natural Gas /Reciprocating</v>
          </cell>
          <cell r="D380" t="str">
            <v>Fuel Comb - Comm/Institutional - Natural Gas</v>
          </cell>
          <cell r="G380" t="str">
            <v>Internal Combustion Engines</v>
          </cell>
          <cell r="H380" t="str">
            <v>Commercial/Institutional</v>
          </cell>
          <cell r="I380" t="str">
            <v>Natural Gas</v>
          </cell>
          <cell r="J380" t="str">
            <v>Reciprocating</v>
          </cell>
          <cell r="N380">
            <v>40988</v>
          </cell>
        </row>
        <row r="381">
          <cell r="A381" t="str">
            <v>20300202</v>
          </cell>
          <cell r="B381" t="str">
            <v>Point</v>
          </cell>
          <cell r="C381" t="str">
            <v>Int Comb /Comm-Inst /Natural Gas /Turbine</v>
          </cell>
          <cell r="D381" t="str">
            <v>Fuel Comb - Comm/Institutional - Natural Gas</v>
          </cell>
          <cell r="G381" t="str">
            <v>Internal Combustion Engines</v>
          </cell>
          <cell r="H381" t="str">
            <v>Commercial/Institutional</v>
          </cell>
          <cell r="I381" t="str">
            <v>Natural Gas</v>
          </cell>
          <cell r="J381" t="str">
            <v>Turbine</v>
          </cell>
          <cell r="N381">
            <v>40988</v>
          </cell>
        </row>
        <row r="382">
          <cell r="A382" t="str">
            <v>20300203</v>
          </cell>
          <cell r="B382" t="str">
            <v>Point</v>
          </cell>
          <cell r="C382" t="str">
            <v>Int Comb /Comm-Inst /Natural Gas /Turbine: Cogeneration</v>
          </cell>
          <cell r="D382" t="str">
            <v>Fuel Comb - Comm/Institutional - Natural Gas</v>
          </cell>
          <cell r="G382" t="str">
            <v>Internal Combustion Engines</v>
          </cell>
          <cell r="H382" t="str">
            <v>Commercial/Institutional</v>
          </cell>
          <cell r="I382" t="str">
            <v>Natural Gas</v>
          </cell>
          <cell r="J382" t="str">
            <v>Turbine: Cogeneration</v>
          </cell>
          <cell r="N382">
            <v>40988</v>
          </cell>
        </row>
        <row r="383">
          <cell r="A383" t="str">
            <v>20300204</v>
          </cell>
          <cell r="B383" t="str">
            <v>Point</v>
          </cell>
          <cell r="C383" t="str">
            <v>Int Comb /Comm-Inst /Natural Gas /Reciprocating: Cogeneration</v>
          </cell>
          <cell r="D383" t="str">
            <v>Fuel Comb - Comm/Institutional - Natural Gas</v>
          </cell>
          <cell r="G383" t="str">
            <v>Internal Combustion Engines</v>
          </cell>
          <cell r="H383" t="str">
            <v>Commercial/Institutional</v>
          </cell>
          <cell r="I383" t="str">
            <v>Natural Gas</v>
          </cell>
          <cell r="J383" t="str">
            <v>Reciprocating: Cogeneration</v>
          </cell>
          <cell r="N383">
            <v>40988</v>
          </cell>
        </row>
        <row r="384">
          <cell r="A384" t="str">
            <v>20300205</v>
          </cell>
          <cell r="B384" t="str">
            <v>Point</v>
          </cell>
          <cell r="C384" t="str">
            <v>Int Comb /Comm-Inst /Natural Gas /Reciprocating: Crankcase Blowby</v>
          </cell>
          <cell r="D384" t="str">
            <v>Fuel Comb - Comm/Institutional - Natural Gas</v>
          </cell>
          <cell r="G384" t="str">
            <v>Internal Combustion Engines</v>
          </cell>
          <cell r="H384" t="str">
            <v>Commercial/Institutional</v>
          </cell>
          <cell r="I384" t="str">
            <v>Natural Gas</v>
          </cell>
          <cell r="J384" t="str">
            <v>Reciprocating: Crankcase Blowby</v>
          </cell>
          <cell r="N384">
            <v>40988</v>
          </cell>
        </row>
        <row r="385">
          <cell r="A385" t="str">
            <v>20300206</v>
          </cell>
          <cell r="B385" t="str">
            <v>Point</v>
          </cell>
          <cell r="C385" t="str">
            <v>Int Comb /Comm-Inst /Natural Gas /Reciprocating: Evap Losses (Fuel Delivery Syst)</v>
          </cell>
          <cell r="D385" t="str">
            <v>Fuel Comb - Comm/Institutional - Natural Gas</v>
          </cell>
          <cell r="G385" t="str">
            <v>Internal Combustion Engines</v>
          </cell>
          <cell r="H385" t="str">
            <v>Commercial/Institutional</v>
          </cell>
          <cell r="I385" t="str">
            <v>Natural Gas</v>
          </cell>
          <cell r="J385" t="str">
            <v>Reciprocating: Evaporative Losses (Fuel Delivery System)</v>
          </cell>
          <cell r="N385">
            <v>40988</v>
          </cell>
        </row>
        <row r="386">
          <cell r="A386" t="str">
            <v>20300207</v>
          </cell>
          <cell r="B386" t="str">
            <v>Point</v>
          </cell>
          <cell r="C386" t="str">
            <v>Int Comb /Comm-Inst /Natural Gas /Reciprocating: Exhaust</v>
          </cell>
          <cell r="D386" t="str">
            <v>Fuel Comb - Comm/Institutional - Natural Gas</v>
          </cell>
          <cell r="G386" t="str">
            <v>Internal Combustion Engines</v>
          </cell>
          <cell r="H386" t="str">
            <v>Commercial/Institutional</v>
          </cell>
          <cell r="I386" t="str">
            <v>Natural Gas</v>
          </cell>
          <cell r="J386" t="str">
            <v>Reciprocating: Exhaust</v>
          </cell>
          <cell r="N386">
            <v>40988</v>
          </cell>
        </row>
        <row r="387">
          <cell r="A387" t="str">
            <v>20300208</v>
          </cell>
          <cell r="B387" t="str">
            <v>Point</v>
          </cell>
          <cell r="C387" t="str">
            <v>Int Comb /Comm-Inst /Natural Gas /Turbine: Evap Losses (Fuel Delivery Syst)</v>
          </cell>
          <cell r="D387" t="str">
            <v>Fuel Comb - Comm/Institutional - Natural Gas</v>
          </cell>
          <cell r="G387" t="str">
            <v>Internal Combustion Engines</v>
          </cell>
          <cell r="H387" t="str">
            <v>Commercial/Institutional</v>
          </cell>
          <cell r="I387" t="str">
            <v>Natural Gas</v>
          </cell>
          <cell r="J387" t="str">
            <v>Turbine: Evaporative Losses (Fuel Delivery System)</v>
          </cell>
          <cell r="N387">
            <v>40988</v>
          </cell>
        </row>
        <row r="388">
          <cell r="A388" t="str">
            <v>20300209</v>
          </cell>
          <cell r="B388" t="str">
            <v>Point</v>
          </cell>
          <cell r="C388" t="str">
            <v>Int Comb /Comm-Inst /Natural Gas /Turbine: Exhaust</v>
          </cell>
          <cell r="D388" t="str">
            <v>Fuel Comb - Comm/Institutional - Natural Gas</v>
          </cell>
          <cell r="G388" t="str">
            <v>Internal Combustion Engines</v>
          </cell>
          <cell r="H388" t="str">
            <v>Commercial/Institutional</v>
          </cell>
          <cell r="I388" t="str">
            <v>Natural Gas</v>
          </cell>
          <cell r="J388" t="str">
            <v>Turbine: Exhaust</v>
          </cell>
          <cell r="N388">
            <v>40988</v>
          </cell>
        </row>
        <row r="389">
          <cell r="A389" t="str">
            <v>20300301</v>
          </cell>
          <cell r="B389" t="str">
            <v>Point</v>
          </cell>
          <cell r="C389" t="str">
            <v>Int Comb /Comm-Inst /Gasoline /Reciprocating</v>
          </cell>
          <cell r="D389" t="str">
            <v>Fuel Comb - Comm/Institutional - Other</v>
          </cell>
          <cell r="G389" t="str">
            <v>Internal Combustion Engines</v>
          </cell>
          <cell r="H389" t="str">
            <v>Commercial/Institutional</v>
          </cell>
          <cell r="I389" t="str">
            <v>Gasoline</v>
          </cell>
          <cell r="J389" t="str">
            <v>Reciprocating</v>
          </cell>
          <cell r="N389">
            <v>40988</v>
          </cell>
        </row>
        <row r="390">
          <cell r="A390" t="str">
            <v>20300305</v>
          </cell>
          <cell r="B390" t="str">
            <v>Point</v>
          </cell>
          <cell r="C390" t="str">
            <v>Int Comb /Comm-Inst /Gasoline /Reciprocating: Crankcase Blowby</v>
          </cell>
          <cell r="D390" t="str">
            <v>Fuel Comb - Comm/Institutional - Other</v>
          </cell>
          <cell r="G390" t="str">
            <v>Internal Combustion Engines</v>
          </cell>
          <cell r="H390" t="str">
            <v>Commercial/Institutional</v>
          </cell>
          <cell r="I390" t="str">
            <v>Gasoline</v>
          </cell>
          <cell r="J390" t="str">
            <v>Reciprocating: Crankcase Blowby</v>
          </cell>
          <cell r="N390">
            <v>40988</v>
          </cell>
        </row>
        <row r="391">
          <cell r="A391" t="str">
            <v>20300306</v>
          </cell>
          <cell r="B391" t="str">
            <v>Point</v>
          </cell>
          <cell r="C391" t="str">
            <v>Int Comb /Comm-Inst /Gasoline /Reciprocating: Evap Losses (Fuel Stor&amp;Delivery Syst)</v>
          </cell>
          <cell r="D391" t="str">
            <v>Fuel Comb - Comm/Institutional - Other</v>
          </cell>
          <cell r="G391" t="str">
            <v>Internal Combustion Engines</v>
          </cell>
          <cell r="H391" t="str">
            <v>Commercial/Institutional</v>
          </cell>
          <cell r="I391" t="str">
            <v>Gasoline</v>
          </cell>
          <cell r="J391" t="str">
            <v>Reciprocating: Evaporative Losses (Fuel Storage and Delivery System)</v>
          </cell>
          <cell r="N391">
            <v>40988</v>
          </cell>
        </row>
        <row r="392">
          <cell r="A392" t="str">
            <v>20300307</v>
          </cell>
          <cell r="B392" t="str">
            <v>Point</v>
          </cell>
          <cell r="C392" t="str">
            <v>Int Comb /Comm-Inst /Gasoline /Reciprocating: Exhaust</v>
          </cell>
          <cell r="D392" t="str">
            <v>Fuel Comb - Comm/Institutional - Other</v>
          </cell>
          <cell r="G392" t="str">
            <v>Internal Combustion Engines</v>
          </cell>
          <cell r="H392" t="str">
            <v>Commercial/Institutional</v>
          </cell>
          <cell r="I392" t="str">
            <v>Gasoline</v>
          </cell>
          <cell r="J392" t="str">
            <v>Reciprocating: Exhaust</v>
          </cell>
          <cell r="N392">
            <v>40988</v>
          </cell>
        </row>
        <row r="393">
          <cell r="A393" t="str">
            <v>20300701</v>
          </cell>
          <cell r="B393" t="str">
            <v>Point</v>
          </cell>
          <cell r="C393" t="str">
            <v>Int Comb /Comm-Inst /Digester Gas /Turbine</v>
          </cell>
          <cell r="D393" t="str">
            <v>Fuel Comb - Comm/Institutional - Other</v>
          </cell>
          <cell r="G393" t="str">
            <v>Internal Combustion Engines</v>
          </cell>
          <cell r="H393" t="str">
            <v>Commercial/Institutional</v>
          </cell>
          <cell r="I393" t="str">
            <v>Digester Gas</v>
          </cell>
          <cell r="J393" t="str">
            <v>Turbine</v>
          </cell>
          <cell r="N393">
            <v>40988</v>
          </cell>
        </row>
        <row r="394">
          <cell r="A394" t="str">
            <v>20300702</v>
          </cell>
          <cell r="B394" t="str">
            <v>Point</v>
          </cell>
          <cell r="C394" t="str">
            <v>Int Comb /Comm-Inst /Digester Gas /Reciprocating: POTW Digester Gas</v>
          </cell>
          <cell r="D394" t="str">
            <v>Fuel Comb - Comm/Institutional - Other</v>
          </cell>
          <cell r="G394" t="str">
            <v>Internal Combustion Engines</v>
          </cell>
          <cell r="H394" t="str">
            <v>Commercial/Institutional</v>
          </cell>
          <cell r="I394" t="str">
            <v>Digester Gas</v>
          </cell>
          <cell r="J394" t="str">
            <v>Reciprocating: POTW Digester Gas</v>
          </cell>
          <cell r="N394">
            <v>40988</v>
          </cell>
        </row>
        <row r="395">
          <cell r="A395" t="str">
            <v>20300705</v>
          </cell>
          <cell r="B395" t="str">
            <v>Point</v>
          </cell>
          <cell r="C395" t="str">
            <v>Int Comb /Comm-Inst /Digester Gas /Reciprocating: Crankcase Blowby</v>
          </cell>
          <cell r="D395" t="str">
            <v>Fuel Comb - Comm/Institutional - Other</v>
          </cell>
          <cell r="G395" t="str">
            <v>Internal Combustion Engines</v>
          </cell>
          <cell r="H395" t="str">
            <v>Commercial/Institutional</v>
          </cell>
          <cell r="I395" t="str">
            <v>Digester Gas</v>
          </cell>
          <cell r="J395" t="str">
            <v>Reciprocating: Crankcase Blowby</v>
          </cell>
          <cell r="N395">
            <v>40988</v>
          </cell>
        </row>
        <row r="396">
          <cell r="A396" t="str">
            <v>20300706</v>
          </cell>
          <cell r="B396" t="str">
            <v>Point</v>
          </cell>
          <cell r="C396" t="str">
            <v>Int Comb /Comm-Inst /Digester Gas /Reciprocating: Evap Losses (Fuel Stor&amp;Delivery Syst)</v>
          </cell>
          <cell r="D396" t="str">
            <v>Fuel Comb - Comm/Institutional - Other</v>
          </cell>
          <cell r="G396" t="str">
            <v>Internal Combustion Engines</v>
          </cell>
          <cell r="H396" t="str">
            <v>Commercial/Institutional</v>
          </cell>
          <cell r="I396" t="str">
            <v>Digester Gas</v>
          </cell>
          <cell r="J396" t="str">
            <v>Reciprocating: Evaporative Losses (Fuel Storage and Delivery System)</v>
          </cell>
          <cell r="N396">
            <v>40988</v>
          </cell>
        </row>
        <row r="397">
          <cell r="A397" t="str">
            <v>20300707</v>
          </cell>
          <cell r="B397" t="str">
            <v>Point</v>
          </cell>
          <cell r="C397" t="str">
            <v>Int Comb /Comm-Inst /Digester Gas /Reciprocating: Exhaust</v>
          </cell>
          <cell r="D397" t="str">
            <v>Fuel Comb - Comm/Institutional - Other</v>
          </cell>
          <cell r="G397" t="str">
            <v>Internal Combustion Engines</v>
          </cell>
          <cell r="H397" t="str">
            <v>Commercial/Institutional</v>
          </cell>
          <cell r="I397" t="str">
            <v>Digester Gas</v>
          </cell>
          <cell r="J397" t="str">
            <v>Reciprocating: Exhaust</v>
          </cell>
          <cell r="N397">
            <v>40988</v>
          </cell>
        </row>
        <row r="398">
          <cell r="A398" t="str">
            <v>20300708</v>
          </cell>
          <cell r="B398" t="str">
            <v>Point</v>
          </cell>
          <cell r="C398" t="str">
            <v>Int Comb /Comm-Inst /Digester Gas /Turbine: Evap Losses (Fuel Stor&amp;Delivery Syst)</v>
          </cell>
          <cell r="D398" t="str">
            <v>Fuel Comb - Comm/Institutional - Other</v>
          </cell>
          <cell r="G398" t="str">
            <v>Internal Combustion Engines</v>
          </cell>
          <cell r="H398" t="str">
            <v>Commercial/Institutional</v>
          </cell>
          <cell r="I398" t="str">
            <v>Digester Gas</v>
          </cell>
          <cell r="J398" t="str">
            <v>Turbine: Evaporative Losses (Fuel Storage and Delivery System)</v>
          </cell>
          <cell r="N398">
            <v>40988</v>
          </cell>
        </row>
        <row r="399">
          <cell r="A399" t="str">
            <v>20300709</v>
          </cell>
          <cell r="B399" t="str">
            <v>Point</v>
          </cell>
          <cell r="C399" t="str">
            <v>Int Comb /Comm-Inst /Digester Gas /Turbine: Exhaust</v>
          </cell>
          <cell r="D399" t="str">
            <v>Fuel Comb - Comm/Institutional - Other</v>
          </cell>
          <cell r="G399" t="str">
            <v>Internal Combustion Engines</v>
          </cell>
          <cell r="H399" t="str">
            <v>Commercial/Institutional</v>
          </cell>
          <cell r="I399" t="str">
            <v>Digester Gas</v>
          </cell>
          <cell r="J399" t="str">
            <v>Turbine: Exhaust</v>
          </cell>
          <cell r="N399">
            <v>40988</v>
          </cell>
        </row>
        <row r="400">
          <cell r="A400" t="str">
            <v>20300801</v>
          </cell>
          <cell r="B400" t="str">
            <v>Point</v>
          </cell>
          <cell r="C400" t="str">
            <v>Int Comb /Comm-Inst /Landfill Gas /Turbine</v>
          </cell>
          <cell r="D400" t="str">
            <v>Fuel Comb - Comm/Institutional - Other</v>
          </cell>
          <cell r="G400" t="str">
            <v>Internal Combustion Engines</v>
          </cell>
          <cell r="H400" t="str">
            <v>Commercial/Institutional</v>
          </cell>
          <cell r="I400" t="str">
            <v>Landfill Gas</v>
          </cell>
          <cell r="J400" t="str">
            <v>Turbine</v>
          </cell>
          <cell r="N400">
            <v>40988</v>
          </cell>
        </row>
        <row r="401">
          <cell r="A401" t="str">
            <v>20300802</v>
          </cell>
          <cell r="B401" t="str">
            <v>Point</v>
          </cell>
          <cell r="C401" t="str">
            <v>Int Comb /Comm-Inst /Landfill Gas /Reciprocating</v>
          </cell>
          <cell r="D401" t="str">
            <v>Fuel Comb - Comm/Institutional - Other</v>
          </cell>
          <cell r="G401" t="str">
            <v>Internal Combustion Engines</v>
          </cell>
          <cell r="H401" t="str">
            <v>Commercial/Institutional</v>
          </cell>
          <cell r="I401" t="str">
            <v>Landfill Gas</v>
          </cell>
          <cell r="J401" t="str">
            <v>Reciprocating</v>
          </cell>
          <cell r="N401">
            <v>40988</v>
          </cell>
        </row>
        <row r="402">
          <cell r="A402" t="str">
            <v>20300805</v>
          </cell>
          <cell r="B402" t="str">
            <v>Point</v>
          </cell>
          <cell r="C402" t="str">
            <v>Int Comb /Comm-Inst /Landfill Gas /Reciprocating: Crankcase Blowby</v>
          </cell>
          <cell r="D402" t="str">
            <v>Fuel Comb - Comm/Institutional - Other</v>
          </cell>
          <cell r="G402" t="str">
            <v>Internal Combustion Engines</v>
          </cell>
          <cell r="H402" t="str">
            <v>Commercial/Institutional</v>
          </cell>
          <cell r="I402" t="str">
            <v>Landfill Gas</v>
          </cell>
          <cell r="J402" t="str">
            <v>Reciprocating: Crankcase Blowby</v>
          </cell>
          <cell r="N402">
            <v>40988</v>
          </cell>
        </row>
        <row r="403">
          <cell r="A403" t="str">
            <v>20300806</v>
          </cell>
          <cell r="B403" t="str">
            <v>Point</v>
          </cell>
          <cell r="C403" t="str">
            <v>Int Comb /Comm-Inst /Landfill Gas /Reciprocating: Evap Losses (Fuel Stor&amp;Delivery Syst)</v>
          </cell>
          <cell r="D403" t="str">
            <v>Fuel Comb - Comm/Institutional - Other</v>
          </cell>
          <cell r="G403" t="str">
            <v>Internal Combustion Engines</v>
          </cell>
          <cell r="H403" t="str">
            <v>Commercial/Institutional</v>
          </cell>
          <cell r="I403" t="str">
            <v>Landfill Gas</v>
          </cell>
          <cell r="J403" t="str">
            <v>Reciprocating: Evaporative Losses (Fuel Storage and Delivery System)</v>
          </cell>
          <cell r="N403">
            <v>40988</v>
          </cell>
        </row>
        <row r="404">
          <cell r="A404" t="str">
            <v>20300807</v>
          </cell>
          <cell r="B404" t="str">
            <v>Point</v>
          </cell>
          <cell r="C404" t="str">
            <v>Int Comb /Comm-Inst /Landfill Gas /Reciprocating: Exhaust</v>
          </cell>
          <cell r="D404" t="str">
            <v>Fuel Comb - Comm/Institutional - Other</v>
          </cell>
          <cell r="G404" t="str">
            <v>Internal Combustion Engines</v>
          </cell>
          <cell r="H404" t="str">
            <v>Commercial/Institutional</v>
          </cell>
          <cell r="I404" t="str">
            <v>Landfill Gas</v>
          </cell>
          <cell r="J404" t="str">
            <v>Reciprocating: Exhaust</v>
          </cell>
          <cell r="N404">
            <v>40988</v>
          </cell>
        </row>
        <row r="405">
          <cell r="A405" t="str">
            <v>20300808</v>
          </cell>
          <cell r="B405" t="str">
            <v>Point</v>
          </cell>
          <cell r="C405" t="str">
            <v>Int Comb /Comm-Inst /Landfill Gas /Turbine: Evap Losses (Fuel Stor&amp;Delivery Syst)</v>
          </cell>
          <cell r="D405" t="str">
            <v>Fuel Comb - Comm/Institutional - Other</v>
          </cell>
          <cell r="G405" t="str">
            <v>Internal Combustion Engines</v>
          </cell>
          <cell r="H405" t="str">
            <v>Commercial/Institutional</v>
          </cell>
          <cell r="I405" t="str">
            <v>Landfill Gas</v>
          </cell>
          <cell r="J405" t="str">
            <v>Turbine: Evaporative Losses (Fuel Storage and Delivery System)</v>
          </cell>
          <cell r="N405">
            <v>40988</v>
          </cell>
        </row>
        <row r="406">
          <cell r="A406" t="str">
            <v>20300809</v>
          </cell>
          <cell r="B406" t="str">
            <v>Point</v>
          </cell>
          <cell r="C406" t="str">
            <v>Int Comb /Comm-Inst /Landfill Gas /Turbine: Exhaust</v>
          </cell>
          <cell r="D406" t="str">
            <v>Fuel Comb - Comm/Institutional - Other</v>
          </cell>
          <cell r="G406" t="str">
            <v>Internal Combustion Engines</v>
          </cell>
          <cell r="H406" t="str">
            <v>Commercial/Institutional</v>
          </cell>
          <cell r="I406" t="str">
            <v>Landfill Gas</v>
          </cell>
          <cell r="J406" t="str">
            <v>Turbine: Exhaust</v>
          </cell>
          <cell r="N406">
            <v>40988</v>
          </cell>
        </row>
        <row r="407">
          <cell r="A407" t="str">
            <v>20300901</v>
          </cell>
          <cell r="B407" t="str">
            <v>Point</v>
          </cell>
          <cell r="C407" t="str">
            <v>Int Comb /Comm-Inst /Kerosene/Naphtha (Jet Fuel) /Turbine: JP-4</v>
          </cell>
          <cell r="D407" t="str">
            <v>Fuel Comb - Comm/Institutional - Oil</v>
          </cell>
          <cell r="G407" t="str">
            <v>Internal Combustion Engines</v>
          </cell>
          <cell r="H407" t="str">
            <v>Commercial/Institutional</v>
          </cell>
          <cell r="I407" t="str">
            <v>Kerosene/Naphtha (Jet Fuel)</v>
          </cell>
          <cell r="J407" t="str">
            <v>Turbine: JP-4</v>
          </cell>
          <cell r="N407">
            <v>40988</v>
          </cell>
        </row>
        <row r="408">
          <cell r="A408" t="str">
            <v>20300908</v>
          </cell>
          <cell r="B408" t="str">
            <v>Point</v>
          </cell>
          <cell r="C408" t="str">
            <v>Int Comb /Comm-Inst /Kerosene/Naphtha (Jet Fuel) /Turbine: Evap Losses (Fuel Stor&amp;Delivery Syst)</v>
          </cell>
          <cell r="D408" t="str">
            <v>Fuel Comb - Comm/Institutional - Oil</v>
          </cell>
          <cell r="G408" t="str">
            <v>Internal Combustion Engines</v>
          </cell>
          <cell r="H408" t="str">
            <v>Commercial/Institutional</v>
          </cell>
          <cell r="I408" t="str">
            <v>Kerosene/Naphtha (Jet Fuel)</v>
          </cell>
          <cell r="J408" t="str">
            <v>Turbine: Evaporative Losses (Fuel Storage and Delivery System)</v>
          </cell>
          <cell r="N408">
            <v>40988</v>
          </cell>
        </row>
        <row r="409">
          <cell r="A409" t="str">
            <v>20300909</v>
          </cell>
          <cell r="B409" t="str">
            <v>Point</v>
          </cell>
          <cell r="C409" t="str">
            <v>Int Comb /Comm-Inst /Kerosene/Naphtha (Jet Fuel) /Turbine: Exhaust</v>
          </cell>
          <cell r="D409" t="str">
            <v>Fuel Comb - Comm/Institutional - Oil</v>
          </cell>
          <cell r="G409" t="str">
            <v>Internal Combustion Engines</v>
          </cell>
          <cell r="H409" t="str">
            <v>Commercial/Institutional</v>
          </cell>
          <cell r="I409" t="str">
            <v>Kerosene/Naphtha (Jet Fuel)</v>
          </cell>
          <cell r="J409" t="str">
            <v>Turbine: Exhaust</v>
          </cell>
          <cell r="N409">
            <v>40988</v>
          </cell>
        </row>
        <row r="410">
          <cell r="A410" t="str">
            <v>20301001</v>
          </cell>
          <cell r="B410" t="str">
            <v>Point</v>
          </cell>
          <cell r="C410" t="str">
            <v>Int Comb /Comm-Inst /Liquified Petroleum Gas /Propane: Reciprocating</v>
          </cell>
          <cell r="D410" t="str">
            <v>Fuel Comb - Comm/Institutional - Other</v>
          </cell>
          <cell r="G410" t="str">
            <v>Internal Combustion Engines</v>
          </cell>
          <cell r="H410" t="str">
            <v>Commercial/Institutional</v>
          </cell>
          <cell r="I410" t="str">
            <v>Liquified Petroleum Gas (LPG)</v>
          </cell>
          <cell r="J410" t="str">
            <v>Propane: Reciprocating</v>
          </cell>
          <cell r="N410">
            <v>40988</v>
          </cell>
        </row>
        <row r="411">
          <cell r="A411" t="str">
            <v>20301002</v>
          </cell>
          <cell r="B411" t="str">
            <v>Point</v>
          </cell>
          <cell r="C411" t="str">
            <v>Int Comb /Comm-Inst /Liquified Petroleum Gas /Butane: Reciprocating</v>
          </cell>
          <cell r="D411" t="str">
            <v>Fuel Comb - Comm/Institutional - Other</v>
          </cell>
          <cell r="G411" t="str">
            <v>Internal Combustion Engines</v>
          </cell>
          <cell r="H411" t="str">
            <v>Commercial/Institutional</v>
          </cell>
          <cell r="I411" t="str">
            <v>Liquified Petroleum Gas (LPG)</v>
          </cell>
          <cell r="J411" t="str">
            <v>Butane: Reciprocating</v>
          </cell>
          <cell r="N411">
            <v>40988</v>
          </cell>
        </row>
        <row r="412">
          <cell r="A412" t="str">
            <v>20301005</v>
          </cell>
          <cell r="B412" t="str">
            <v>Point</v>
          </cell>
          <cell r="C412" t="str">
            <v>Int Comb /Comm-Inst /Liquified Petroleum Gas /Reciprocating: Crankcase Blowby</v>
          </cell>
          <cell r="D412" t="str">
            <v>Fuel Comb - Comm/Institutional - Other</v>
          </cell>
          <cell r="G412" t="str">
            <v>Internal Combustion Engines</v>
          </cell>
          <cell r="H412" t="str">
            <v>Commercial/Institutional</v>
          </cell>
          <cell r="I412" t="str">
            <v>Liquified Petroleum Gas (LPG)</v>
          </cell>
          <cell r="J412" t="str">
            <v>Reciprocating: Crankcase Blowby</v>
          </cell>
          <cell r="N412">
            <v>40988</v>
          </cell>
        </row>
        <row r="413">
          <cell r="A413" t="str">
            <v>20301006</v>
          </cell>
          <cell r="B413" t="str">
            <v>Point</v>
          </cell>
          <cell r="C413" t="str">
            <v>Int Comb /Comm-Inst /Liquified Petroleum Gas /Reciprocating: Evap Losses (Fuel Stor&amp;Delivery Syst)</v>
          </cell>
          <cell r="D413" t="str">
            <v>Fuel Comb - Comm/Institutional - Other</v>
          </cell>
          <cell r="G413" t="str">
            <v>Internal Combustion Engines</v>
          </cell>
          <cell r="H413" t="str">
            <v>Commercial/Institutional</v>
          </cell>
          <cell r="I413" t="str">
            <v>Liquified Petroleum Gas (LPG)</v>
          </cell>
          <cell r="J413" t="str">
            <v>Reciprocating: Evaporative Losses (Fuel Storage and Delivery System)</v>
          </cell>
          <cell r="N413">
            <v>40988</v>
          </cell>
        </row>
        <row r="414">
          <cell r="A414" t="str">
            <v>20301007</v>
          </cell>
          <cell r="B414" t="str">
            <v>Point</v>
          </cell>
          <cell r="C414" t="str">
            <v>Int Comb /Comm-Inst /Liquified Petroleum Gas /Reciprocating: Exhaust</v>
          </cell>
          <cell r="D414" t="str">
            <v>Fuel Comb - Comm/Institutional - Other</v>
          </cell>
          <cell r="G414" t="str">
            <v>Internal Combustion Engines</v>
          </cell>
          <cell r="H414" t="str">
            <v>Commercial/Institutional</v>
          </cell>
          <cell r="I414" t="str">
            <v>Liquified Petroleum Gas (LPG)</v>
          </cell>
          <cell r="J414" t="str">
            <v>Reciprocating: Exhaust</v>
          </cell>
          <cell r="N414">
            <v>40988</v>
          </cell>
        </row>
        <row r="415">
          <cell r="A415" t="str">
            <v>20380001</v>
          </cell>
          <cell r="B415" t="str">
            <v>Point</v>
          </cell>
          <cell r="C415" t="str">
            <v>Int Comb /Comm-Inst /Equipment Leaks /Equipment Leaks</v>
          </cell>
          <cell r="D415" t="str">
            <v>Industrial Processes - NEC</v>
          </cell>
          <cell r="G415" t="str">
            <v>Internal Combustion Engines</v>
          </cell>
          <cell r="H415" t="str">
            <v>Commercial/Institutional</v>
          </cell>
          <cell r="I415" t="str">
            <v>Equipment Leaks</v>
          </cell>
          <cell r="J415" t="str">
            <v>Equipment Leaks</v>
          </cell>
          <cell r="N415">
            <v>40988</v>
          </cell>
        </row>
        <row r="416">
          <cell r="A416" t="str">
            <v>20382001</v>
          </cell>
          <cell r="B416" t="str">
            <v>Point</v>
          </cell>
          <cell r="C416" t="str">
            <v>Int Comb /Comm-Inst /Wastewater, Aggregate /Process Area Drains</v>
          </cell>
          <cell r="D416" t="str">
            <v>Industrial Processes - NEC</v>
          </cell>
          <cell r="G416" t="str">
            <v>Internal Combustion Engines</v>
          </cell>
          <cell r="H416" t="str">
            <v>Commercial/Institutional</v>
          </cell>
          <cell r="I416" t="str">
            <v>Wastewater, Aggregate</v>
          </cell>
          <cell r="J416" t="str">
            <v>Process Area Drains</v>
          </cell>
          <cell r="N416">
            <v>40988</v>
          </cell>
        </row>
        <row r="417">
          <cell r="A417" t="str">
            <v>20382002</v>
          </cell>
          <cell r="B417" t="str">
            <v>Point</v>
          </cell>
          <cell r="C417" t="str">
            <v>Int Comb /Comm-Inst /Wastewater, Aggregate /Process Equipment Drains</v>
          </cell>
          <cell r="D417" t="str">
            <v>Industrial Processes - NEC</v>
          </cell>
          <cell r="G417" t="str">
            <v>Internal Combustion Engines</v>
          </cell>
          <cell r="H417" t="str">
            <v>Commercial/Institutional</v>
          </cell>
          <cell r="I417" t="str">
            <v>Wastewater, Aggregate</v>
          </cell>
          <cell r="J417" t="str">
            <v>Process Equipment Drains</v>
          </cell>
          <cell r="N417">
            <v>40988</v>
          </cell>
        </row>
        <row r="418">
          <cell r="A418" t="str">
            <v>20382599</v>
          </cell>
          <cell r="B418" t="str">
            <v>Point</v>
          </cell>
          <cell r="C418" t="str">
            <v>Int Comb /Comm-Inst /Wastewater, Pts of Generation /Specify Point of Generation</v>
          </cell>
          <cell r="D418" t="str">
            <v>Industrial Processes - NEC</v>
          </cell>
          <cell r="G418" t="str">
            <v>Internal Combustion Engines</v>
          </cell>
          <cell r="H418" t="str">
            <v>Commercial/Institutional</v>
          </cell>
          <cell r="I418" t="str">
            <v>Wastewater, Points of Generation</v>
          </cell>
          <cell r="J418" t="str">
            <v>Specify Point of Generation</v>
          </cell>
          <cell r="N418">
            <v>40988</v>
          </cell>
        </row>
        <row r="419">
          <cell r="A419" t="str">
            <v>20400101</v>
          </cell>
          <cell r="B419" t="str">
            <v>Point</v>
          </cell>
          <cell r="C419" t="str">
            <v>Int Comb /Engine Testing /Aircraft Engine Testing /Turbojet</v>
          </cell>
          <cell r="D419" t="str">
            <v>Fuel Comb - Industrial Boilers, ICEs - Oil</v>
          </cell>
          <cell r="G419" t="str">
            <v>Internal Combustion Engines</v>
          </cell>
          <cell r="H419" t="str">
            <v>Engine Testing</v>
          </cell>
          <cell r="I419" t="str">
            <v>Aircraft Engine Testing</v>
          </cell>
          <cell r="J419" t="str">
            <v>Turbojet</v>
          </cell>
          <cell r="N419">
            <v>40988</v>
          </cell>
        </row>
        <row r="420">
          <cell r="A420" t="str">
            <v>20400102</v>
          </cell>
          <cell r="B420" t="str">
            <v>Point</v>
          </cell>
          <cell r="C420" t="str">
            <v>Int Comb /Engine Testing /Aircraft Engine Testing /Turboshaft</v>
          </cell>
          <cell r="D420" t="str">
            <v>Fuel Comb - Industrial Boilers, ICEs - Oil</v>
          </cell>
          <cell r="G420" t="str">
            <v>Internal Combustion Engines</v>
          </cell>
          <cell r="H420" t="str">
            <v>Engine Testing</v>
          </cell>
          <cell r="I420" t="str">
            <v>Aircraft Engine Testing</v>
          </cell>
          <cell r="J420" t="str">
            <v>Turboshaft</v>
          </cell>
          <cell r="N420">
            <v>40988</v>
          </cell>
        </row>
        <row r="421">
          <cell r="A421" t="str">
            <v>20400110</v>
          </cell>
          <cell r="B421" t="str">
            <v>Point</v>
          </cell>
          <cell r="C421" t="str">
            <v>Int Comb /Engine Testing /Aircraft Engine Testing /Jet A Fuel</v>
          </cell>
          <cell r="D421" t="str">
            <v>Fuel Comb - Industrial Boilers, ICEs - Oil</v>
          </cell>
          <cell r="G421" t="str">
            <v>Internal Combustion Engines</v>
          </cell>
          <cell r="H421" t="str">
            <v>Engine Testing</v>
          </cell>
          <cell r="I421" t="str">
            <v>Aircraft Engine Testing</v>
          </cell>
          <cell r="J421" t="str">
            <v>Jet A Fuel</v>
          </cell>
          <cell r="N421">
            <v>40988</v>
          </cell>
        </row>
        <row r="422">
          <cell r="A422" t="str">
            <v>20400111</v>
          </cell>
          <cell r="B422" t="str">
            <v>Point</v>
          </cell>
          <cell r="C422" t="str">
            <v>Int Comb /Engine Testing /Aircraft Engine Testing /JP-5 Fuel</v>
          </cell>
          <cell r="D422" t="str">
            <v>Fuel Comb - Industrial Boilers, ICEs - Oil</v>
          </cell>
          <cell r="G422" t="str">
            <v>Internal Combustion Engines</v>
          </cell>
          <cell r="H422" t="str">
            <v>Engine Testing</v>
          </cell>
          <cell r="I422" t="str">
            <v>Aircraft Engine Testing</v>
          </cell>
          <cell r="J422" t="str">
            <v>JP-5 Fuel</v>
          </cell>
          <cell r="N422">
            <v>40988</v>
          </cell>
        </row>
        <row r="423">
          <cell r="A423" t="str">
            <v>20400112</v>
          </cell>
          <cell r="B423" t="str">
            <v>Point</v>
          </cell>
          <cell r="C423" t="str">
            <v>Int Comb /Engine Testing /Aircraft Engine Testing /JP-4 Fuel</v>
          </cell>
          <cell r="D423" t="str">
            <v>Fuel Comb - Industrial Boilers, ICEs - Oil</v>
          </cell>
          <cell r="G423" t="str">
            <v>Internal Combustion Engines</v>
          </cell>
          <cell r="H423" t="str">
            <v>Engine Testing</v>
          </cell>
          <cell r="I423" t="str">
            <v>Aircraft Engine Testing</v>
          </cell>
          <cell r="J423" t="str">
            <v>JP-4 Fuel</v>
          </cell>
          <cell r="N423">
            <v>40988</v>
          </cell>
        </row>
        <row r="424">
          <cell r="A424" t="str">
            <v>20400199</v>
          </cell>
          <cell r="B424" t="str">
            <v>Point</v>
          </cell>
          <cell r="C424" t="str">
            <v>Int Comb /Engine Testing /Aircraft Engine Testing /Other Not Classified</v>
          </cell>
          <cell r="D424" t="str">
            <v>Fuel Comb - Industrial Boilers, ICEs - Other</v>
          </cell>
          <cell r="G424" t="str">
            <v>Internal Combustion Engines</v>
          </cell>
          <cell r="H424" t="str">
            <v>Engine Testing</v>
          </cell>
          <cell r="I424" t="str">
            <v>Aircraft Engine Testing</v>
          </cell>
          <cell r="J424" t="str">
            <v>Other Not Classified</v>
          </cell>
          <cell r="N424">
            <v>40988</v>
          </cell>
        </row>
        <row r="425">
          <cell r="A425" t="str">
            <v>20400201</v>
          </cell>
          <cell r="B425" t="str">
            <v>Point</v>
          </cell>
          <cell r="C425" t="str">
            <v>Int Comb /Engine Testing /Rocket Engine Testing /Rocket Motor: Solid Propellant</v>
          </cell>
          <cell r="D425" t="str">
            <v>Fuel Comb - Industrial Boilers, ICEs - Other</v>
          </cell>
          <cell r="G425" t="str">
            <v>Internal Combustion Engines</v>
          </cell>
          <cell r="H425" t="str">
            <v>Engine Testing</v>
          </cell>
          <cell r="I425" t="str">
            <v>Rocket Engine Testing</v>
          </cell>
          <cell r="J425" t="str">
            <v>Rocket Motor: Solid Propellant</v>
          </cell>
          <cell r="N425">
            <v>40988</v>
          </cell>
        </row>
        <row r="426">
          <cell r="A426" t="str">
            <v>20400202</v>
          </cell>
          <cell r="B426" t="str">
            <v>Point</v>
          </cell>
          <cell r="C426" t="str">
            <v>Int Comb /Engine Testing /Rocket Engine Testing /Liquid Propellant</v>
          </cell>
          <cell r="D426" t="str">
            <v>Fuel Comb - Industrial Boilers, ICEs - Other</v>
          </cell>
          <cell r="G426" t="str">
            <v>Internal Combustion Engines</v>
          </cell>
          <cell r="H426" t="str">
            <v>Engine Testing</v>
          </cell>
          <cell r="I426" t="str">
            <v>Rocket Engine Testing</v>
          </cell>
          <cell r="J426" t="str">
            <v>Liquid Propellant</v>
          </cell>
          <cell r="N426">
            <v>40988</v>
          </cell>
        </row>
        <row r="427">
          <cell r="A427" t="str">
            <v>20400299</v>
          </cell>
          <cell r="B427" t="str">
            <v>Point</v>
          </cell>
          <cell r="C427" t="str">
            <v>Int Comb /Engine Testing /Rocket Engine Testing /Other Not Classified</v>
          </cell>
          <cell r="D427" t="str">
            <v>Fuel Comb - Industrial Boilers, ICEs - Other</v>
          </cell>
          <cell r="G427" t="str">
            <v>Internal Combustion Engines</v>
          </cell>
          <cell r="H427" t="str">
            <v>Engine Testing</v>
          </cell>
          <cell r="I427" t="str">
            <v>Rocket Engine Testing</v>
          </cell>
          <cell r="J427" t="str">
            <v>Other Not Classified</v>
          </cell>
          <cell r="N427">
            <v>40988</v>
          </cell>
        </row>
        <row r="428">
          <cell r="A428" t="str">
            <v>20400301</v>
          </cell>
          <cell r="B428" t="str">
            <v>Point</v>
          </cell>
          <cell r="C428" t="str">
            <v>Int Comb /Engine Testing /Turbine /Natural Gas</v>
          </cell>
          <cell r="D428" t="str">
            <v>Fuel Comb - Industrial Boilers, ICEs - Natural Gas</v>
          </cell>
          <cell r="G428" t="str">
            <v>Internal Combustion Engines</v>
          </cell>
          <cell r="H428" t="str">
            <v>Engine Testing</v>
          </cell>
          <cell r="I428" t="str">
            <v>Turbine</v>
          </cell>
          <cell r="J428" t="str">
            <v>Natural Gas</v>
          </cell>
          <cell r="N428">
            <v>40988</v>
          </cell>
        </row>
        <row r="429">
          <cell r="A429" t="str">
            <v>20400302</v>
          </cell>
          <cell r="B429" t="str">
            <v>Point</v>
          </cell>
          <cell r="C429" t="str">
            <v>Int Comb /Engine Testing /Turbine /Diesel/Kerosene</v>
          </cell>
          <cell r="D429" t="str">
            <v>Fuel Comb - Industrial Boilers, ICEs - Oil</v>
          </cell>
          <cell r="G429" t="str">
            <v>Internal Combustion Engines</v>
          </cell>
          <cell r="H429" t="str">
            <v>Engine Testing</v>
          </cell>
          <cell r="I429" t="str">
            <v>Turbine</v>
          </cell>
          <cell r="J429" t="str">
            <v>Diesel/Kerosene</v>
          </cell>
          <cell r="N429">
            <v>40988</v>
          </cell>
        </row>
        <row r="430">
          <cell r="A430" t="str">
            <v>20400303</v>
          </cell>
          <cell r="B430" t="str">
            <v>Point</v>
          </cell>
          <cell r="C430" t="str">
            <v>Int Comb /Engine Testing /Turbine /Distillate Oil</v>
          </cell>
          <cell r="D430" t="str">
            <v>Fuel Comb - Industrial Boilers, ICEs - Oil</v>
          </cell>
          <cell r="G430" t="str">
            <v>Internal Combustion Engines</v>
          </cell>
          <cell r="H430" t="str">
            <v>Engine Testing</v>
          </cell>
          <cell r="I430" t="str">
            <v>Turbine</v>
          </cell>
          <cell r="J430" t="str">
            <v>Distillate Oil</v>
          </cell>
          <cell r="N430">
            <v>40988</v>
          </cell>
        </row>
        <row r="431">
          <cell r="A431" t="str">
            <v>20400304</v>
          </cell>
          <cell r="B431" t="str">
            <v>Point</v>
          </cell>
          <cell r="C431" t="str">
            <v>Int Comb /Engine Testing /Turbine /Landfill Gas</v>
          </cell>
          <cell r="D431" t="str">
            <v>Fuel Comb - Industrial Boilers, ICEs - Other</v>
          </cell>
          <cell r="G431" t="str">
            <v>Internal Combustion Engines</v>
          </cell>
          <cell r="H431" t="str">
            <v>Engine Testing</v>
          </cell>
          <cell r="I431" t="str">
            <v>Turbine</v>
          </cell>
          <cell r="J431" t="str">
            <v>Landfill Gas</v>
          </cell>
          <cell r="N431">
            <v>40988</v>
          </cell>
        </row>
        <row r="432">
          <cell r="A432" t="str">
            <v>20400305</v>
          </cell>
          <cell r="B432" t="str">
            <v>Point</v>
          </cell>
          <cell r="C432" t="str">
            <v>Int Comb /Engine Testing /Turbine /Kerosene/Naphtha</v>
          </cell>
          <cell r="D432" t="str">
            <v>Fuel Comb - Industrial Boilers, ICEs - Oil</v>
          </cell>
          <cell r="G432" t="str">
            <v>Internal Combustion Engines</v>
          </cell>
          <cell r="H432" t="str">
            <v>Engine Testing</v>
          </cell>
          <cell r="I432" t="str">
            <v>Turbine</v>
          </cell>
          <cell r="J432" t="str">
            <v>Kerosene/Naphtha</v>
          </cell>
          <cell r="N432">
            <v>40988</v>
          </cell>
        </row>
        <row r="433">
          <cell r="A433" t="str">
            <v>20400399</v>
          </cell>
          <cell r="B433" t="str">
            <v>Point</v>
          </cell>
          <cell r="C433" t="str">
            <v>Int Comb /Engine Testing /Turbine /Other Not Classified</v>
          </cell>
          <cell r="D433" t="str">
            <v>Fuel Comb - Industrial Boilers, ICEs - Other</v>
          </cell>
          <cell r="G433" t="str">
            <v>Internal Combustion Engines</v>
          </cell>
          <cell r="H433" t="str">
            <v>Engine Testing</v>
          </cell>
          <cell r="I433" t="str">
            <v>Turbine</v>
          </cell>
          <cell r="J433" t="str">
            <v>Other Not Classified</v>
          </cell>
          <cell r="N433">
            <v>40988</v>
          </cell>
        </row>
        <row r="434">
          <cell r="A434" t="str">
            <v>20400401</v>
          </cell>
          <cell r="B434" t="str">
            <v>Point</v>
          </cell>
          <cell r="C434" t="str">
            <v>Int Comb /Engine Testing /Reciprocating Engine /Gasoline</v>
          </cell>
          <cell r="D434" t="str">
            <v>Fuel Comb - Industrial Boilers, ICEs - Other</v>
          </cell>
          <cell r="G434" t="str">
            <v>Internal Combustion Engines</v>
          </cell>
          <cell r="H434" t="str">
            <v>Engine Testing</v>
          </cell>
          <cell r="I434" t="str">
            <v>Reciprocating Engine</v>
          </cell>
          <cell r="J434" t="str">
            <v>Gasoline</v>
          </cell>
          <cell r="N434">
            <v>40988</v>
          </cell>
        </row>
        <row r="435">
          <cell r="A435" t="str">
            <v>20400402</v>
          </cell>
          <cell r="B435" t="str">
            <v>Point</v>
          </cell>
          <cell r="C435" t="str">
            <v>Int Comb /Engine Testing /Reciprocating Engine /Diesel/Kerosene</v>
          </cell>
          <cell r="D435" t="str">
            <v>Fuel Comb - Industrial Boilers, ICEs - Oil</v>
          </cell>
          <cell r="G435" t="str">
            <v>Internal Combustion Engines</v>
          </cell>
          <cell r="H435" t="str">
            <v>Engine Testing</v>
          </cell>
          <cell r="I435" t="str">
            <v>Reciprocating Engine</v>
          </cell>
          <cell r="J435" t="str">
            <v>Diesel/Kerosene</v>
          </cell>
          <cell r="N435">
            <v>40988</v>
          </cell>
        </row>
        <row r="436">
          <cell r="A436" t="str">
            <v>20400403</v>
          </cell>
          <cell r="B436" t="str">
            <v>Point</v>
          </cell>
          <cell r="C436" t="str">
            <v>Int Comb /Engine Testing /Reciprocating Engine /Distillate Oil</v>
          </cell>
          <cell r="D436" t="str">
            <v>Fuel Comb - Industrial Boilers, ICEs - Oil</v>
          </cell>
          <cell r="G436" t="str">
            <v>Internal Combustion Engines</v>
          </cell>
          <cell r="H436" t="str">
            <v>Engine Testing</v>
          </cell>
          <cell r="I436" t="str">
            <v>Reciprocating Engine</v>
          </cell>
          <cell r="J436" t="str">
            <v>Distillate Oil</v>
          </cell>
          <cell r="N436">
            <v>40988</v>
          </cell>
        </row>
        <row r="437">
          <cell r="A437" t="str">
            <v>20400404</v>
          </cell>
          <cell r="B437" t="str">
            <v>Point</v>
          </cell>
          <cell r="C437" t="str">
            <v>Int Comb /Engine Testing /Reciprocating Engine /Process Gas</v>
          </cell>
          <cell r="D437" t="str">
            <v>Fuel Comb - Industrial Boilers, ICEs - Other</v>
          </cell>
          <cell r="G437" t="str">
            <v>Internal Combustion Engines</v>
          </cell>
          <cell r="H437" t="str">
            <v>Engine Testing</v>
          </cell>
          <cell r="I437" t="str">
            <v>Reciprocating Engine</v>
          </cell>
          <cell r="J437" t="str">
            <v>Process Gas</v>
          </cell>
          <cell r="N437">
            <v>40988</v>
          </cell>
        </row>
        <row r="438">
          <cell r="A438" t="str">
            <v>20400405</v>
          </cell>
          <cell r="B438" t="str">
            <v>Point</v>
          </cell>
          <cell r="C438" t="str">
            <v>Int Comb /Engine Testing /Reciprocating Engine /Landfill Gas</v>
          </cell>
          <cell r="D438" t="str">
            <v>Fuel Comb - Industrial Boilers, ICEs - Other</v>
          </cell>
          <cell r="G438" t="str">
            <v>Internal Combustion Engines</v>
          </cell>
          <cell r="H438" t="str">
            <v>Engine Testing</v>
          </cell>
          <cell r="I438" t="str">
            <v>Reciprocating Engine</v>
          </cell>
          <cell r="J438" t="str">
            <v>Landfill Gas</v>
          </cell>
          <cell r="N438">
            <v>40988</v>
          </cell>
        </row>
        <row r="439">
          <cell r="A439" t="str">
            <v>20400406</v>
          </cell>
          <cell r="B439" t="str">
            <v>Point</v>
          </cell>
          <cell r="C439" t="str">
            <v>Int Comb /Engine Testing /Reciprocating Engine /Kerosene/Naphtha (Jet Fuel)</v>
          </cell>
          <cell r="D439" t="str">
            <v>Fuel Comb - Industrial Boilers, ICEs - Oil</v>
          </cell>
          <cell r="G439" t="str">
            <v>Internal Combustion Engines</v>
          </cell>
          <cell r="H439" t="str">
            <v>Engine Testing</v>
          </cell>
          <cell r="I439" t="str">
            <v>Reciprocating Engine</v>
          </cell>
          <cell r="J439" t="str">
            <v>Kerosene/Naphtha (Jet Fuel)</v>
          </cell>
          <cell r="N439">
            <v>40988</v>
          </cell>
        </row>
        <row r="440">
          <cell r="A440" t="str">
            <v>20400407</v>
          </cell>
          <cell r="B440" t="str">
            <v>Point</v>
          </cell>
          <cell r="C440" t="str">
            <v>Int Comb /Engine Testing /Reciprocating Engine /Dual Fuel (Gas/Oil)</v>
          </cell>
          <cell r="D440" t="str">
            <v>Fuel Comb - Industrial Boilers, ICEs - Oil</v>
          </cell>
          <cell r="G440" t="str">
            <v>Internal Combustion Engines</v>
          </cell>
          <cell r="H440" t="str">
            <v>Engine Testing</v>
          </cell>
          <cell r="I440" t="str">
            <v>Reciprocating Engine</v>
          </cell>
          <cell r="J440" t="str">
            <v>Dual Fuel (Gas/Oil)</v>
          </cell>
          <cell r="N440">
            <v>40988</v>
          </cell>
        </row>
        <row r="441">
          <cell r="A441" t="str">
            <v>20400408</v>
          </cell>
          <cell r="B441" t="str">
            <v>Point</v>
          </cell>
          <cell r="C441" t="str">
            <v>Int Comb /Engine Testing /Reciprocating Engine /Residual Oil/Crude Oil</v>
          </cell>
          <cell r="D441" t="str">
            <v>Fuel Comb - Industrial Boilers, ICEs - Oil</v>
          </cell>
          <cell r="G441" t="str">
            <v>Internal Combustion Engines</v>
          </cell>
          <cell r="H441" t="str">
            <v>Engine Testing</v>
          </cell>
          <cell r="I441" t="str">
            <v>Reciprocating Engine</v>
          </cell>
          <cell r="J441" t="str">
            <v>Residual Oil/Crude Oil</v>
          </cell>
          <cell r="N441">
            <v>40988</v>
          </cell>
        </row>
        <row r="442">
          <cell r="A442" t="str">
            <v>20400409</v>
          </cell>
          <cell r="B442" t="str">
            <v>Point</v>
          </cell>
          <cell r="C442" t="str">
            <v>Int Comb /Engine Testing /Reciprocating Engine /LPG</v>
          </cell>
          <cell r="D442" t="str">
            <v>Fuel Comb - Industrial Boilers, ICEs - Other</v>
          </cell>
          <cell r="G442" t="str">
            <v>Internal Combustion Engines</v>
          </cell>
          <cell r="H442" t="str">
            <v>Engine Testing</v>
          </cell>
          <cell r="I442" t="str">
            <v>Reciprocating Engine</v>
          </cell>
          <cell r="J442" t="str">
            <v>Liquified Petroleum Gas (LPG)</v>
          </cell>
          <cell r="N442">
            <v>40988</v>
          </cell>
        </row>
        <row r="443">
          <cell r="A443" t="str">
            <v>20400499</v>
          </cell>
          <cell r="B443" t="str">
            <v>Point</v>
          </cell>
          <cell r="C443" t="str">
            <v>Int Comb /Engine Testing /Reciprocating Engine /Other Not Classified</v>
          </cell>
          <cell r="D443" t="str">
            <v>Fuel Comb - Industrial Boilers, ICEs - Other</v>
          </cell>
          <cell r="G443" t="str">
            <v>Internal Combustion Engines</v>
          </cell>
          <cell r="H443" t="str">
            <v>Engine Testing</v>
          </cell>
          <cell r="I443" t="str">
            <v>Reciprocating Engine</v>
          </cell>
          <cell r="J443" t="str">
            <v>Other Not Classified</v>
          </cell>
          <cell r="N443">
            <v>40988</v>
          </cell>
        </row>
        <row r="444">
          <cell r="A444" t="str">
            <v>20480001</v>
          </cell>
          <cell r="B444" t="str">
            <v>Point</v>
          </cell>
          <cell r="C444" t="str">
            <v>Int Comb /Engine Testing /Equipment Leaks /Equipment Leaks</v>
          </cell>
          <cell r="D444" t="str">
            <v>Industrial Processes - NEC</v>
          </cell>
          <cell r="G444" t="str">
            <v>Internal Combustion Engines</v>
          </cell>
          <cell r="H444" t="str">
            <v>Engine Testing</v>
          </cell>
          <cell r="I444" t="str">
            <v>Equipment Leaks</v>
          </cell>
          <cell r="J444" t="str">
            <v>Equipment Leaks</v>
          </cell>
          <cell r="N444">
            <v>40988</v>
          </cell>
        </row>
        <row r="445">
          <cell r="A445" t="str">
            <v>20482001</v>
          </cell>
          <cell r="B445" t="str">
            <v>Point</v>
          </cell>
          <cell r="C445" t="str">
            <v>Int Comb /Engine Testing /Wastewater, Aggregate /Process Area Drains</v>
          </cell>
          <cell r="D445" t="str">
            <v>Industrial Processes - NEC</v>
          </cell>
          <cell r="G445" t="str">
            <v>Internal Combustion Engines</v>
          </cell>
          <cell r="H445" t="str">
            <v>Engine Testing</v>
          </cell>
          <cell r="I445" t="str">
            <v>Wastewater, Aggregate</v>
          </cell>
          <cell r="J445" t="str">
            <v>Process Area Drains</v>
          </cell>
          <cell r="N445">
            <v>40988</v>
          </cell>
        </row>
        <row r="446">
          <cell r="A446" t="str">
            <v>20482002</v>
          </cell>
          <cell r="B446" t="str">
            <v>Point</v>
          </cell>
          <cell r="C446" t="str">
            <v>Int Comb /Engine Testing /Wastewater, Aggregate /Process Equipment Drains</v>
          </cell>
          <cell r="D446" t="str">
            <v>Industrial Processes - NEC</v>
          </cell>
          <cell r="G446" t="str">
            <v>Internal Combustion Engines</v>
          </cell>
          <cell r="H446" t="str">
            <v>Engine Testing</v>
          </cell>
          <cell r="I446" t="str">
            <v>Wastewater, Aggregate</v>
          </cell>
          <cell r="J446" t="str">
            <v>Process Equipment Drains</v>
          </cell>
          <cell r="N446">
            <v>40988</v>
          </cell>
        </row>
        <row r="447">
          <cell r="A447" t="str">
            <v>20482501</v>
          </cell>
          <cell r="B447" t="str">
            <v>Point</v>
          </cell>
          <cell r="C447" t="str">
            <v>Int Comb /Engine Testing /Wastewater, Pts of Generation /Water Deluge Solid Propellant Engine Test Unit</v>
          </cell>
          <cell r="D447" t="str">
            <v>Industrial Processes - NEC</v>
          </cell>
          <cell r="G447" t="str">
            <v>Internal Combustion Engines</v>
          </cell>
          <cell r="H447" t="str">
            <v>Engine Testing</v>
          </cell>
          <cell r="I447" t="str">
            <v>Wastewater, Points of Generation</v>
          </cell>
          <cell r="J447" t="str">
            <v>Water Deluge Solid Propellant Engine Test Unit</v>
          </cell>
          <cell r="N447">
            <v>40988</v>
          </cell>
        </row>
        <row r="448">
          <cell r="A448" t="str">
            <v>20482502</v>
          </cell>
          <cell r="B448" t="str">
            <v>Point</v>
          </cell>
          <cell r="C448" t="str">
            <v>Int Comb /Engine Testing /Wastewater, Pts of Generation /Water Deluge Liquid Propellant Engine Test Unit</v>
          </cell>
          <cell r="D448" t="str">
            <v>Industrial Processes - NEC</v>
          </cell>
          <cell r="G448" t="str">
            <v>Internal Combustion Engines</v>
          </cell>
          <cell r="H448" t="str">
            <v>Engine Testing</v>
          </cell>
          <cell r="I448" t="str">
            <v>Wastewater, Points of Generation</v>
          </cell>
          <cell r="J448" t="str">
            <v>Water Deluge Liquid Propellant Engine Test Unit</v>
          </cell>
          <cell r="N448">
            <v>40988</v>
          </cell>
        </row>
        <row r="449">
          <cell r="A449" t="str">
            <v>20482599</v>
          </cell>
          <cell r="B449" t="str">
            <v>Point</v>
          </cell>
          <cell r="C449" t="str">
            <v>Int Comb /Engine Testing /Wastewater, Pts of Generation /Specify Point of Generation</v>
          </cell>
          <cell r="D449" t="str">
            <v>Industrial Processes - NEC</v>
          </cell>
          <cell r="G449" t="str">
            <v>Internal Combustion Engines</v>
          </cell>
          <cell r="H449" t="str">
            <v>Engine Testing</v>
          </cell>
          <cell r="I449" t="str">
            <v>Wastewater, Points of Generation</v>
          </cell>
          <cell r="J449" t="str">
            <v>Specify Point of Generation</v>
          </cell>
          <cell r="N449">
            <v>40988</v>
          </cell>
        </row>
        <row r="450">
          <cell r="A450" t="str">
            <v>2101001000</v>
          </cell>
          <cell r="B450" t="str">
            <v>Nonpoint</v>
          </cell>
          <cell r="C450" t="str">
            <v>Stationary Fuel Comb /Electric Utility /Anthracite Coal /Total: All Boiler Types</v>
          </cell>
          <cell r="D450" t="str">
            <v>Fuel Comb - Electric Generation - Coal</v>
          </cell>
          <cell r="G450" t="str">
            <v>Stationary Source Fuel Combustion</v>
          </cell>
          <cell r="H450" t="str">
            <v>Electric Utility</v>
          </cell>
          <cell r="I450" t="str">
            <v>Anthracite Coal</v>
          </cell>
          <cell r="J450" t="str">
            <v>Total: All Boiler Types</v>
          </cell>
          <cell r="L450" t="str">
            <v>2005</v>
          </cell>
          <cell r="N450">
            <v>40982</v>
          </cell>
        </row>
        <row r="451">
          <cell r="A451" t="str">
            <v>2101002000</v>
          </cell>
          <cell r="B451" t="str">
            <v>Nonpoint</v>
          </cell>
          <cell r="C451" t="str">
            <v>Stationary Fuel Comb /Electric Utility /Bituminous/Subbituminous Coal /Total: All Boiler Types</v>
          </cell>
          <cell r="D451" t="str">
            <v>Fuel Comb - Electric Generation - Coal</v>
          </cell>
          <cell r="G451" t="str">
            <v>Stationary Source Fuel Combustion</v>
          </cell>
          <cell r="H451" t="str">
            <v>Electric Utility</v>
          </cell>
          <cell r="I451" t="str">
            <v>Bituminous/Subbituminous Coal</v>
          </cell>
          <cell r="J451" t="str">
            <v>Total: All Boiler Types</v>
          </cell>
          <cell r="L451" t="str">
            <v>2005</v>
          </cell>
          <cell r="N451">
            <v>40982</v>
          </cell>
        </row>
        <row r="452">
          <cell r="A452" t="str">
            <v>2101003000</v>
          </cell>
          <cell r="B452" t="str">
            <v>Nonpoint</v>
          </cell>
          <cell r="C452" t="str">
            <v>Stationary Fuel Comb /Electric Utility /Lignite Coal /Total: All Boiler Types</v>
          </cell>
          <cell r="D452" t="str">
            <v>Fuel Comb - Electric Generation - Coal</v>
          </cell>
          <cell r="G452" t="str">
            <v>Stationary Source Fuel Combustion</v>
          </cell>
          <cell r="H452" t="str">
            <v>Electric Utility</v>
          </cell>
          <cell r="I452" t="str">
            <v>Lignite Coal</v>
          </cell>
          <cell r="J452" t="str">
            <v>Total: All Boiler Types</v>
          </cell>
          <cell r="L452" t="str">
            <v>2005</v>
          </cell>
          <cell r="N452">
            <v>40982</v>
          </cell>
        </row>
        <row r="453">
          <cell r="A453" t="str">
            <v>2101004000</v>
          </cell>
          <cell r="B453" t="str">
            <v>Nonpoint</v>
          </cell>
          <cell r="C453" t="str">
            <v>Stationary Fuel Comb /Electric Utility /Distillate Oil /Total: Boilers and IC Engines</v>
          </cell>
          <cell r="D453" t="str">
            <v>Fuel Comb - Electric Generation - Oil</v>
          </cell>
          <cell r="G453" t="str">
            <v>Stationary Source Fuel Combustion</v>
          </cell>
          <cell r="H453" t="str">
            <v>Electric Utility</v>
          </cell>
          <cell r="I453" t="str">
            <v>Distillate Oil</v>
          </cell>
          <cell r="J453" t="str">
            <v>Total: Boilers and IC Engines</v>
          </cell>
          <cell r="L453" t="str">
            <v>2005</v>
          </cell>
          <cell r="N453">
            <v>40982</v>
          </cell>
        </row>
        <row r="454">
          <cell r="A454" t="str">
            <v>2101004001</v>
          </cell>
          <cell r="B454" t="str">
            <v>Nonpoint</v>
          </cell>
          <cell r="C454" t="str">
            <v>Stationary Fuel Comb /Electric Utility /Distillate Oil /All Boiler Types</v>
          </cell>
          <cell r="D454" t="str">
            <v>Fuel Comb - Electric Generation - Oil</v>
          </cell>
          <cell r="G454" t="str">
            <v>Stationary Source Fuel Combustion</v>
          </cell>
          <cell r="H454" t="str">
            <v>Electric Utility</v>
          </cell>
          <cell r="I454" t="str">
            <v>Distillate Oil</v>
          </cell>
          <cell r="J454" t="str">
            <v>All Boiler Types</v>
          </cell>
          <cell r="L454" t="str">
            <v>2005</v>
          </cell>
          <cell r="N454">
            <v>40982</v>
          </cell>
        </row>
        <row r="455">
          <cell r="A455" t="str">
            <v>2101004002</v>
          </cell>
          <cell r="B455" t="str">
            <v>Nonpoint</v>
          </cell>
          <cell r="C455" t="str">
            <v>Stationary Fuel Comb /Electric Utility /Distillate Oil /All IC Engine Types</v>
          </cell>
          <cell r="D455" t="str">
            <v>Fuel Comb - Electric Generation - Oil</v>
          </cell>
          <cell r="G455" t="str">
            <v>Stationary Source Fuel Combustion</v>
          </cell>
          <cell r="H455" t="str">
            <v>Electric Utility</v>
          </cell>
          <cell r="I455" t="str">
            <v>Distillate Oil</v>
          </cell>
          <cell r="J455" t="str">
            <v>All IC Engine Types</v>
          </cell>
          <cell r="L455" t="str">
            <v>2005</v>
          </cell>
          <cell r="N455">
            <v>40982</v>
          </cell>
        </row>
        <row r="456">
          <cell r="A456" t="str">
            <v>2101005000</v>
          </cell>
          <cell r="B456" t="str">
            <v>Nonpoint</v>
          </cell>
          <cell r="C456" t="str">
            <v>Stationary Fuel Comb /Electric Utility /Residual Oil /Total: All Boiler Types</v>
          </cell>
          <cell r="D456" t="str">
            <v>Fuel Comb - Electric Generation - Oil</v>
          </cell>
          <cell r="G456" t="str">
            <v>Stationary Source Fuel Combustion</v>
          </cell>
          <cell r="H456" t="str">
            <v>Electric Utility</v>
          </cell>
          <cell r="I456" t="str">
            <v>Residual Oil</v>
          </cell>
          <cell r="J456" t="str">
            <v>Total: All Boiler Types</v>
          </cell>
          <cell r="L456" t="str">
            <v>2005</v>
          </cell>
          <cell r="N456">
            <v>40982</v>
          </cell>
        </row>
        <row r="457">
          <cell r="A457" t="str">
            <v>2101006000</v>
          </cell>
          <cell r="B457" t="str">
            <v>Nonpoint</v>
          </cell>
          <cell r="C457" t="str">
            <v>Stationary Fuel Comb /Electric Utility /Natural Gas /Total: Boilers and IC Engines</v>
          </cell>
          <cell r="D457" t="str">
            <v>Fuel Comb - Electric Generation - Natural Gas</v>
          </cell>
          <cell r="G457" t="str">
            <v>Stationary Source Fuel Combustion</v>
          </cell>
          <cell r="H457" t="str">
            <v>Electric Utility</v>
          </cell>
          <cell r="I457" t="str">
            <v>Natural Gas</v>
          </cell>
          <cell r="J457" t="str">
            <v>Total: Boilers and IC Engines</v>
          </cell>
          <cell r="L457" t="str">
            <v>2005</v>
          </cell>
          <cell r="N457">
            <v>40982</v>
          </cell>
        </row>
        <row r="458">
          <cell r="A458" t="str">
            <v>2101006001</v>
          </cell>
          <cell r="B458" t="str">
            <v>Nonpoint</v>
          </cell>
          <cell r="C458" t="str">
            <v>Stationary Fuel Comb /Electric Utility /Natural Gas /All Boiler Types</v>
          </cell>
          <cell r="D458" t="str">
            <v>Fuel Comb - Electric Generation - Natural Gas</v>
          </cell>
          <cell r="G458" t="str">
            <v>Stationary Source Fuel Combustion</v>
          </cell>
          <cell r="H458" t="str">
            <v>Electric Utility</v>
          </cell>
          <cell r="I458" t="str">
            <v>Natural Gas</v>
          </cell>
          <cell r="J458" t="str">
            <v>All Boiler Types</v>
          </cell>
          <cell r="L458" t="str">
            <v>2005</v>
          </cell>
          <cell r="N458">
            <v>40982</v>
          </cell>
        </row>
        <row r="459">
          <cell r="A459" t="str">
            <v>2101006002</v>
          </cell>
          <cell r="B459" t="str">
            <v>Nonpoint</v>
          </cell>
          <cell r="C459" t="str">
            <v>Stationary Fuel Comb /Electric Utility /Natural Gas /All IC Engine Types</v>
          </cell>
          <cell r="D459" t="str">
            <v>Fuel Comb - Electric Generation - Natural Gas</v>
          </cell>
          <cell r="G459" t="str">
            <v>Stationary Source Fuel Combustion</v>
          </cell>
          <cell r="H459" t="str">
            <v>Electric Utility</v>
          </cell>
          <cell r="I459" t="str">
            <v>Natural Gas</v>
          </cell>
          <cell r="J459" t="str">
            <v>All IC Engine Types</v>
          </cell>
          <cell r="L459" t="str">
            <v>2005</v>
          </cell>
          <cell r="N459">
            <v>40982</v>
          </cell>
        </row>
        <row r="460">
          <cell r="A460" t="str">
            <v>2101007000</v>
          </cell>
          <cell r="B460" t="str">
            <v>Nonpoint</v>
          </cell>
          <cell r="C460" t="str">
            <v>Stationary Fuel Comb /Electric Utility /Liquified Petroleum Gas /Total: All Boiler Types</v>
          </cell>
          <cell r="D460" t="str">
            <v>Fuel Comb - Electric Generation - Other</v>
          </cell>
          <cell r="G460" t="str">
            <v>Stationary Source Fuel Combustion</v>
          </cell>
          <cell r="H460" t="str">
            <v>Electric Utility</v>
          </cell>
          <cell r="I460" t="str">
            <v>Liquified Petroleum Gas (LPG)</v>
          </cell>
          <cell r="J460" t="str">
            <v>Total: All Boiler Types</v>
          </cell>
          <cell r="L460" t="str">
            <v>2005</v>
          </cell>
          <cell r="N460">
            <v>40982</v>
          </cell>
        </row>
        <row r="461">
          <cell r="A461" t="str">
            <v>2101008000</v>
          </cell>
          <cell r="B461" t="str">
            <v>Nonpoint</v>
          </cell>
          <cell r="C461" t="str">
            <v>Stationary Fuel Comb /Electric Utility /Wood /Total: All Boiler Types</v>
          </cell>
          <cell r="D461" t="str">
            <v>Fuel Comb - Electric Generation - Biomass</v>
          </cell>
          <cell r="G461" t="str">
            <v>Stationary Source Fuel Combustion</v>
          </cell>
          <cell r="H461" t="str">
            <v>Electric Utility</v>
          </cell>
          <cell r="I461" t="str">
            <v>Wood</v>
          </cell>
          <cell r="J461" t="str">
            <v>Total: All Boiler Types</v>
          </cell>
          <cell r="L461" t="str">
            <v>2005</v>
          </cell>
          <cell r="N461">
            <v>40982</v>
          </cell>
        </row>
        <row r="462">
          <cell r="A462" t="str">
            <v>2101009000</v>
          </cell>
          <cell r="B462" t="str">
            <v>Nonpoint</v>
          </cell>
          <cell r="C462" t="str">
            <v>Stationary Fuel Comb /Electric Utility /Petroleum Coke /Total: All Boiler Types</v>
          </cell>
          <cell r="D462" t="str">
            <v>Fuel Comb - Electric Generation - Other</v>
          </cell>
          <cell r="G462" t="str">
            <v>Stationary Source Fuel Combustion</v>
          </cell>
          <cell r="H462" t="str">
            <v>Electric Utility</v>
          </cell>
          <cell r="I462" t="str">
            <v>Petroleum Coke</v>
          </cell>
          <cell r="J462" t="str">
            <v>Total: All Boiler Types</v>
          </cell>
          <cell r="L462" t="str">
            <v>2005</v>
          </cell>
          <cell r="N462">
            <v>40982</v>
          </cell>
        </row>
        <row r="463">
          <cell r="A463" t="str">
            <v>2101010000</v>
          </cell>
          <cell r="B463" t="str">
            <v>Nonpoint</v>
          </cell>
          <cell r="C463" t="str">
            <v>Stationary Fuel Comb /Electric Utility /Process Gas /Total: All Boiler Types</v>
          </cell>
          <cell r="D463" t="str">
            <v>Fuel Comb - Electric Generation - Other</v>
          </cell>
          <cell r="G463" t="str">
            <v>Stationary Source Fuel Combustion</v>
          </cell>
          <cell r="H463" t="str">
            <v>Electric Utility</v>
          </cell>
          <cell r="I463" t="str">
            <v>Process Gas</v>
          </cell>
          <cell r="J463" t="str">
            <v>Total: All Boiler Types</v>
          </cell>
          <cell r="L463" t="str">
            <v>2005</v>
          </cell>
          <cell r="N463">
            <v>40982</v>
          </cell>
        </row>
        <row r="464">
          <cell r="A464" t="str">
            <v>2102001000</v>
          </cell>
          <cell r="B464" t="str">
            <v>Nonpoint</v>
          </cell>
          <cell r="C464" t="str">
            <v>Stationary Fuel Comb /Industrial /Anthracite Coal /Total: All Boiler Types</v>
          </cell>
          <cell r="D464" t="str">
            <v>Fuel Comb - Industrial Boilers, ICEs - Coal</v>
          </cell>
          <cell r="G464" t="str">
            <v>Stationary Source Fuel Combustion</v>
          </cell>
          <cell r="H464" t="str">
            <v>Industrial</v>
          </cell>
          <cell r="I464" t="str">
            <v>Anthracite Coal</v>
          </cell>
          <cell r="J464" t="str">
            <v>Total: All Boiler Types</v>
          </cell>
          <cell r="N464">
            <v>40982</v>
          </cell>
        </row>
        <row r="465">
          <cell r="A465" t="str">
            <v>2102002000</v>
          </cell>
          <cell r="B465" t="str">
            <v>Nonpoint</v>
          </cell>
          <cell r="C465" t="str">
            <v>Stationary Fuel Comb /Industrial /Bituminous/Subbituminous Coal /Total: All Boiler Types</v>
          </cell>
          <cell r="D465" t="str">
            <v>Fuel Comb - Industrial Boilers, ICEs - Coal</v>
          </cell>
          <cell r="G465" t="str">
            <v>Stationary Source Fuel Combustion</v>
          </cell>
          <cell r="H465" t="str">
            <v>Industrial</v>
          </cell>
          <cell r="I465" t="str">
            <v>Bituminous/Subbituminous Coal</v>
          </cell>
          <cell r="J465" t="str">
            <v>Total: All Boiler Types</v>
          </cell>
          <cell r="N465">
            <v>40982</v>
          </cell>
        </row>
        <row r="466">
          <cell r="A466" t="str">
            <v>2102004000</v>
          </cell>
          <cell r="B466" t="str">
            <v>Nonpoint</v>
          </cell>
          <cell r="C466" t="str">
            <v>Stationary Fuel Comb /Industrial /Distillate Oil /Total: Boilers and IC Engines</v>
          </cell>
          <cell r="D466" t="str">
            <v>Fuel Comb - Industrial Boilers, ICEs - Oil</v>
          </cell>
          <cell r="G466" t="str">
            <v>Stationary Source Fuel Combustion</v>
          </cell>
          <cell r="H466" t="str">
            <v>Industrial</v>
          </cell>
          <cell r="I466" t="str">
            <v>Distillate Oil</v>
          </cell>
          <cell r="J466" t="str">
            <v>Total: Boilers and IC Engines</v>
          </cell>
          <cell r="N466">
            <v>40982</v>
          </cell>
        </row>
        <row r="467">
          <cell r="A467" t="str">
            <v>2102004001</v>
          </cell>
          <cell r="B467" t="str">
            <v>Nonpoint</v>
          </cell>
          <cell r="D467" t="str">
            <v>Fuel Comb - Industrial Boilers, ICEs - Oil</v>
          </cell>
          <cell r="G467" t="str">
            <v>Stationary Source Fuel Combustion</v>
          </cell>
          <cell r="H467" t="str">
            <v>Industrial</v>
          </cell>
          <cell r="I467" t="str">
            <v>Distillate Oil</v>
          </cell>
          <cell r="J467" t="str">
            <v>All Boiler Types</v>
          </cell>
          <cell r="M467">
            <v>40283</v>
          </cell>
          <cell r="N467">
            <v>40982</v>
          </cell>
        </row>
        <row r="468">
          <cell r="A468" t="str">
            <v>2102004002</v>
          </cell>
          <cell r="B468" t="str">
            <v>Nonpoint</v>
          </cell>
          <cell r="D468" t="str">
            <v>Fuel Comb - Industrial Boilers, ICEs - Oil</v>
          </cell>
          <cell r="G468" t="str">
            <v>Stationary Source Fuel Combustion</v>
          </cell>
          <cell r="H468" t="str">
            <v>Industrial</v>
          </cell>
          <cell r="I468" t="str">
            <v>Distillate Oil</v>
          </cell>
          <cell r="J468" t="str">
            <v>All IC Engine Types</v>
          </cell>
          <cell r="M468">
            <v>40283</v>
          </cell>
          <cell r="N468">
            <v>40982</v>
          </cell>
        </row>
        <row r="469">
          <cell r="A469" t="str">
            <v>2102005000</v>
          </cell>
          <cell r="B469" t="str">
            <v>Nonpoint</v>
          </cell>
          <cell r="C469" t="str">
            <v>Stationary Fuel Comb /Industrial /Residual Oil /Total: All Boiler Types</v>
          </cell>
          <cell r="D469" t="str">
            <v>Fuel Comb - Industrial Boilers, ICEs - Oil</v>
          </cell>
          <cell r="G469" t="str">
            <v>Stationary Source Fuel Combustion</v>
          </cell>
          <cell r="H469" t="str">
            <v>Industrial</v>
          </cell>
          <cell r="I469" t="str">
            <v>Residual Oil</v>
          </cell>
          <cell r="J469" t="str">
            <v>Total: All Boiler Types</v>
          </cell>
          <cell r="N469">
            <v>40982</v>
          </cell>
        </row>
        <row r="470">
          <cell r="A470" t="str">
            <v>2102006000</v>
          </cell>
          <cell r="B470" t="str">
            <v>Nonpoint</v>
          </cell>
          <cell r="C470" t="str">
            <v>Stationary Fuel Comb /Industrial /Natural Gas /Total: Boilers and IC Engines</v>
          </cell>
          <cell r="D470" t="str">
            <v>Fuel Comb - Industrial Boilers, ICEs - Natural Gas</v>
          </cell>
          <cell r="G470" t="str">
            <v>Stationary Source Fuel Combustion</v>
          </cell>
          <cell r="H470" t="str">
            <v>Industrial</v>
          </cell>
          <cell r="I470" t="str">
            <v>Natural Gas</v>
          </cell>
          <cell r="J470" t="str">
            <v>Total: Boilers and IC Engines</v>
          </cell>
          <cell r="N470">
            <v>40982</v>
          </cell>
        </row>
        <row r="471">
          <cell r="A471" t="str">
            <v>2102006001</v>
          </cell>
          <cell r="B471" t="str">
            <v>Nonpoint</v>
          </cell>
          <cell r="C471" t="str">
            <v>Stationary Fuel Comb /Industrial /Natural Gas /All Boiler Types</v>
          </cell>
          <cell r="D471" t="str">
            <v>Fuel Comb - Industrial Boilers, ICEs - Natural Gas</v>
          </cell>
          <cell r="G471" t="str">
            <v>Stationary Source Fuel Combustion</v>
          </cell>
          <cell r="H471" t="str">
            <v>Industrial</v>
          </cell>
          <cell r="I471" t="str">
            <v>Natural Gas</v>
          </cell>
          <cell r="J471" t="str">
            <v>All Boiler Types</v>
          </cell>
          <cell r="N471">
            <v>40982</v>
          </cell>
        </row>
        <row r="472">
          <cell r="A472" t="str">
            <v>2102006002</v>
          </cell>
          <cell r="B472" t="str">
            <v>Nonpoint</v>
          </cell>
          <cell r="C472" t="str">
            <v>Stationary Fuel Comb /Industrial /Natural Gas /All IC Engine Types</v>
          </cell>
          <cell r="D472" t="str">
            <v>Fuel Comb - Industrial Boilers, ICEs - Natural Gas</v>
          </cell>
          <cell r="G472" t="str">
            <v>Stationary Source Fuel Combustion</v>
          </cell>
          <cell r="H472" t="str">
            <v>Industrial</v>
          </cell>
          <cell r="I472" t="str">
            <v>Natural Gas</v>
          </cell>
          <cell r="J472" t="str">
            <v>All IC Engine Types</v>
          </cell>
          <cell r="N472">
            <v>40982</v>
          </cell>
        </row>
        <row r="473">
          <cell r="A473" t="str">
            <v>2102007000</v>
          </cell>
          <cell r="B473" t="str">
            <v>Nonpoint</v>
          </cell>
          <cell r="C473" t="str">
            <v>Stationary Fuel Comb /Industrial /Liquified Petroleum Gas /Total: All Boiler Types</v>
          </cell>
          <cell r="D473" t="str">
            <v>Fuel Comb - Industrial Boilers, ICEs - Other</v>
          </cell>
          <cell r="G473" t="str">
            <v>Stationary Source Fuel Combustion</v>
          </cell>
          <cell r="H473" t="str">
            <v>Industrial</v>
          </cell>
          <cell r="I473" t="str">
            <v>Liquified Petroleum Gas (LPG)</v>
          </cell>
          <cell r="J473" t="str">
            <v>Total: All Boiler Types</v>
          </cell>
          <cell r="N473">
            <v>40982</v>
          </cell>
        </row>
        <row r="474">
          <cell r="A474" t="str">
            <v>2102008000</v>
          </cell>
          <cell r="B474" t="str">
            <v>Nonpoint</v>
          </cell>
          <cell r="C474" t="str">
            <v>Stationary Fuel Comb /Industrial /Wood /Total: All Boiler Types</v>
          </cell>
          <cell r="D474" t="str">
            <v>Fuel Comb - Industrial Boilers, ICEs - Biomass</v>
          </cell>
          <cell r="G474" t="str">
            <v>Stationary Source Fuel Combustion</v>
          </cell>
          <cell r="H474" t="str">
            <v>Industrial</v>
          </cell>
          <cell r="I474" t="str">
            <v>Wood</v>
          </cell>
          <cell r="J474" t="str">
            <v>Total: All Boiler Types</v>
          </cell>
          <cell r="N474">
            <v>40982</v>
          </cell>
        </row>
        <row r="475">
          <cell r="A475" t="str">
            <v>2102009000</v>
          </cell>
          <cell r="B475" t="str">
            <v>Nonpoint</v>
          </cell>
          <cell r="C475" t="str">
            <v>Stationary Fuel Comb /Industrial /Petroleum Coke /Total: All Boiler Types</v>
          </cell>
          <cell r="D475" t="str">
            <v>Fuel Comb - Industrial Boilers, ICEs - Other</v>
          </cell>
          <cell r="G475" t="str">
            <v>Stationary Source Fuel Combustion</v>
          </cell>
          <cell r="H475" t="str">
            <v>Industrial</v>
          </cell>
          <cell r="I475" t="str">
            <v>Petroleum Coke</v>
          </cell>
          <cell r="J475" t="str">
            <v>Total: All Boiler Types</v>
          </cell>
          <cell r="N475">
            <v>40982</v>
          </cell>
        </row>
        <row r="476">
          <cell r="A476" t="str">
            <v>2102010000</v>
          </cell>
          <cell r="B476" t="str">
            <v>Nonpoint</v>
          </cell>
          <cell r="C476" t="str">
            <v>Stationary Fuel Comb /Industrial /Process Gas /Total: All Boiler Types</v>
          </cell>
          <cell r="D476" t="str">
            <v>Fuel Comb - Industrial Boilers, ICEs - Other</v>
          </cell>
          <cell r="G476" t="str">
            <v>Stationary Source Fuel Combustion</v>
          </cell>
          <cell r="H476" t="str">
            <v>Industrial</v>
          </cell>
          <cell r="I476" t="str">
            <v>Process Gas</v>
          </cell>
          <cell r="J476" t="str">
            <v>Total: All Boiler Types</v>
          </cell>
          <cell r="N476">
            <v>40982</v>
          </cell>
        </row>
        <row r="477">
          <cell r="A477" t="str">
            <v>2102011000</v>
          </cell>
          <cell r="B477" t="str">
            <v>Nonpoint</v>
          </cell>
          <cell r="C477" t="str">
            <v>Stationary Fuel Comb /Industrial /Kerosene /Total: All Boiler Types</v>
          </cell>
          <cell r="D477" t="str">
            <v>Fuel Comb - Industrial Boilers, ICEs - Oil</v>
          </cell>
          <cell r="G477" t="str">
            <v>Stationary Source Fuel Combustion</v>
          </cell>
          <cell r="H477" t="str">
            <v>Industrial</v>
          </cell>
          <cell r="I477" t="str">
            <v>Kerosene</v>
          </cell>
          <cell r="J477" t="str">
            <v>Total: All Boiler Types</v>
          </cell>
          <cell r="M477">
            <v>36504</v>
          </cell>
          <cell r="N477">
            <v>40982</v>
          </cell>
        </row>
        <row r="478">
          <cell r="A478" t="str">
            <v>2102012000</v>
          </cell>
          <cell r="B478" t="str">
            <v>Nonpoint</v>
          </cell>
          <cell r="C478" t="str">
            <v>Stationary Fuel Comb /Industrial /Waste oil /Total</v>
          </cell>
          <cell r="D478" t="str">
            <v>Fuel Comb - Industrial Boilers, ICEs - Other</v>
          </cell>
          <cell r="G478" t="str">
            <v>Stationary Source Fuel Combustion</v>
          </cell>
          <cell r="H478" t="str">
            <v>Industrial</v>
          </cell>
          <cell r="I478" t="str">
            <v>Waste oil</v>
          </cell>
          <cell r="J478" t="str">
            <v>Total</v>
          </cell>
          <cell r="N478">
            <v>40982</v>
          </cell>
        </row>
        <row r="479">
          <cell r="A479" t="str">
            <v>2103001000</v>
          </cell>
          <cell r="B479" t="str">
            <v>Nonpoint</v>
          </cell>
          <cell r="C479" t="str">
            <v>Stationary Fuel Comb /Commercial/Institutional /Anthracite Coal /Total: All Boiler Types</v>
          </cell>
          <cell r="D479" t="str">
            <v>Fuel Comb - Comm/Institutional - Coal</v>
          </cell>
          <cell r="G479" t="str">
            <v>Stationary Source Fuel Combustion</v>
          </cell>
          <cell r="H479" t="str">
            <v>Commercial/Institutional</v>
          </cell>
          <cell r="I479" t="str">
            <v>Anthracite Coal</v>
          </cell>
          <cell r="J479" t="str">
            <v>Total: All Boiler Types</v>
          </cell>
          <cell r="N479">
            <v>40982</v>
          </cell>
        </row>
        <row r="480">
          <cell r="A480" t="str">
            <v>2103002000</v>
          </cell>
          <cell r="B480" t="str">
            <v>Nonpoint</v>
          </cell>
          <cell r="C480" t="str">
            <v>Stationary Fuel Comb /Commercial/Institutional /Bituminous/Subbituminous Coal /Total: All Boiler Types</v>
          </cell>
          <cell r="D480" t="str">
            <v>Fuel Comb - Comm/Institutional - Coal</v>
          </cell>
          <cell r="G480" t="str">
            <v>Stationary Source Fuel Combustion</v>
          </cell>
          <cell r="H480" t="str">
            <v>Commercial/Institutional</v>
          </cell>
          <cell r="I480" t="str">
            <v>Bituminous/Subbituminous Coal</v>
          </cell>
          <cell r="J480" t="str">
            <v>Total: All Boiler Types</v>
          </cell>
          <cell r="N480">
            <v>40982</v>
          </cell>
        </row>
        <row r="481">
          <cell r="A481" t="str">
            <v>2103004000</v>
          </cell>
          <cell r="B481" t="str">
            <v>Nonpoint</v>
          </cell>
          <cell r="C481" t="str">
            <v>Stationary Fuel Comb /Commercial/Institutional /Distillate Oil /Total: Boilers and IC Engines</v>
          </cell>
          <cell r="D481" t="str">
            <v>Fuel Comb - Comm/Institutional - Oil</v>
          </cell>
          <cell r="G481" t="str">
            <v>Stationary Source Fuel Combustion</v>
          </cell>
          <cell r="H481" t="str">
            <v>Commercial/Institutional</v>
          </cell>
          <cell r="I481" t="str">
            <v>Distillate Oil</v>
          </cell>
          <cell r="J481" t="str">
            <v>Total: Boilers and IC Engines</v>
          </cell>
          <cell r="N481">
            <v>40982</v>
          </cell>
        </row>
        <row r="482">
          <cell r="A482" t="str">
            <v>2103004001</v>
          </cell>
          <cell r="B482" t="str">
            <v>Nonpoint</v>
          </cell>
          <cell r="D482" t="str">
            <v>Fuel Comb - Comm/Institutional - Oil</v>
          </cell>
          <cell r="G482" t="str">
            <v>Stationary Source Fuel Combustion</v>
          </cell>
          <cell r="H482" t="str">
            <v>Commercial/Institutional</v>
          </cell>
          <cell r="I482" t="str">
            <v>Distillate Oil</v>
          </cell>
          <cell r="J482" t="str">
            <v>Boilers</v>
          </cell>
          <cell r="M482">
            <v>40283</v>
          </cell>
          <cell r="N482">
            <v>40982</v>
          </cell>
        </row>
        <row r="483">
          <cell r="A483" t="str">
            <v>2103004002</v>
          </cell>
          <cell r="B483" t="str">
            <v>Nonpoint</v>
          </cell>
          <cell r="D483" t="str">
            <v>Fuel Comb - Comm/Institutional - Oil</v>
          </cell>
          <cell r="G483" t="str">
            <v>Stationary Source Fuel Combustion</v>
          </cell>
          <cell r="H483" t="str">
            <v>Commercial/Institutional</v>
          </cell>
          <cell r="I483" t="str">
            <v>Distillate Oil</v>
          </cell>
          <cell r="J483" t="str">
            <v>IC Engines</v>
          </cell>
          <cell r="M483">
            <v>40283</v>
          </cell>
          <cell r="N483">
            <v>40982</v>
          </cell>
        </row>
        <row r="484">
          <cell r="A484" t="str">
            <v>2103005000</v>
          </cell>
          <cell r="B484" t="str">
            <v>Nonpoint</v>
          </cell>
          <cell r="C484" t="str">
            <v>Stationary Fuel Comb /Commercial/Institutional /Residual Oil /Total: All Boiler Types</v>
          </cell>
          <cell r="D484" t="str">
            <v>Fuel Comb - Comm/Institutional - Oil</v>
          </cell>
          <cell r="G484" t="str">
            <v>Stationary Source Fuel Combustion</v>
          </cell>
          <cell r="H484" t="str">
            <v>Commercial/Institutional</v>
          </cell>
          <cell r="I484" t="str">
            <v>Residual Oil</v>
          </cell>
          <cell r="J484" t="str">
            <v>Total: All Boiler Types</v>
          </cell>
          <cell r="N484">
            <v>40982</v>
          </cell>
        </row>
        <row r="485">
          <cell r="A485" t="str">
            <v>2103006000</v>
          </cell>
          <cell r="B485" t="str">
            <v>Nonpoint</v>
          </cell>
          <cell r="C485" t="str">
            <v>Stationary Fuel Comb /Commercial/Institutional /Natural Gas /Total: Boilers and IC Engines</v>
          </cell>
          <cell r="D485" t="str">
            <v>Fuel Comb - Comm/Institutional - Natural Gas</v>
          </cell>
          <cell r="G485" t="str">
            <v>Stationary Source Fuel Combustion</v>
          </cell>
          <cell r="H485" t="str">
            <v>Commercial/Institutional</v>
          </cell>
          <cell r="I485" t="str">
            <v>Natural Gas</v>
          </cell>
          <cell r="J485" t="str">
            <v>Total: Boilers and IC Engines</v>
          </cell>
          <cell r="N485">
            <v>40982</v>
          </cell>
        </row>
        <row r="486">
          <cell r="A486" t="str">
            <v>2103007000</v>
          </cell>
          <cell r="B486" t="str">
            <v>Nonpoint</v>
          </cell>
          <cell r="C486" t="str">
            <v>Stationary Fuel Comb /Commercial/Institutional /Liquified Petroleum Gas /Total: All Combustor Types</v>
          </cell>
          <cell r="D486" t="str">
            <v>Fuel Comb - Comm/Institutional - Other</v>
          </cell>
          <cell r="G486" t="str">
            <v>Stationary Source Fuel Combustion</v>
          </cell>
          <cell r="H486" t="str">
            <v>Commercial/Institutional</v>
          </cell>
          <cell r="I486" t="str">
            <v>Liquified Petroleum Gas (LPG)</v>
          </cell>
          <cell r="J486" t="str">
            <v>Total: All Combustor Types</v>
          </cell>
          <cell r="N486">
            <v>40982</v>
          </cell>
        </row>
        <row r="487">
          <cell r="A487" t="str">
            <v>2103007005</v>
          </cell>
          <cell r="B487" t="str">
            <v>Nonpoint</v>
          </cell>
          <cell r="C487" t="str">
            <v>Stationary Fuel Comb /Commercial/Institutional /Liquified Petroleum Gas /All Boiler Types</v>
          </cell>
          <cell r="D487" t="str">
            <v>Fuel Comb - Comm/Institutional - Other</v>
          </cell>
          <cell r="G487" t="str">
            <v>Stationary Source Fuel Combustion</v>
          </cell>
          <cell r="H487" t="str">
            <v>Commercial/Institutional</v>
          </cell>
          <cell r="I487" t="str">
            <v>Liquified Petroleum Gas (LPG)</v>
          </cell>
          <cell r="J487" t="str">
            <v>All Boiler Types</v>
          </cell>
          <cell r="N487">
            <v>40982</v>
          </cell>
        </row>
        <row r="488">
          <cell r="A488" t="str">
            <v>2103007010</v>
          </cell>
          <cell r="B488" t="str">
            <v>Nonpoint</v>
          </cell>
          <cell r="C488" t="str">
            <v>Stationary Fuel Comb /Commercial/Institutional /Liquified Petroleum Gas /Asphalt Kettle Heaters</v>
          </cell>
          <cell r="D488" t="str">
            <v>Fuel Comb - Comm/Institutional - Other</v>
          </cell>
          <cell r="G488" t="str">
            <v>Stationary Source Fuel Combustion</v>
          </cell>
          <cell r="H488" t="str">
            <v>Commercial/Institutional</v>
          </cell>
          <cell r="I488" t="str">
            <v>Liquified Petroleum Gas (LPG)</v>
          </cell>
          <cell r="J488" t="str">
            <v>Asphalt Kettle Heaters</v>
          </cell>
          <cell r="N488">
            <v>40982</v>
          </cell>
        </row>
        <row r="489">
          <cell r="A489" t="str">
            <v>2103008000</v>
          </cell>
          <cell r="B489" t="str">
            <v>Nonpoint</v>
          </cell>
          <cell r="C489" t="str">
            <v>Stationary Fuel Comb /Commercial/Institutional /Wood /Total: All Boiler Types</v>
          </cell>
          <cell r="D489" t="str">
            <v>Fuel Comb - Comm/Institutional - Biomass</v>
          </cell>
          <cell r="G489" t="str">
            <v>Stationary Source Fuel Combustion</v>
          </cell>
          <cell r="H489" t="str">
            <v>Commercial/Institutional</v>
          </cell>
          <cell r="I489" t="str">
            <v>Wood</v>
          </cell>
          <cell r="J489" t="str">
            <v>Total: All Boiler Types</v>
          </cell>
          <cell r="N489">
            <v>40982</v>
          </cell>
        </row>
        <row r="490">
          <cell r="A490" t="str">
            <v>2103010000</v>
          </cell>
          <cell r="B490" t="str">
            <v>Nonpoint</v>
          </cell>
          <cell r="C490" t="str">
            <v>Stationary Fuel Comb /Commercial/Institutional /Process Gas /POTW Digester Gas-fired Boilers</v>
          </cell>
          <cell r="D490" t="str">
            <v>Fuel Comb - Comm/Institutional - Other</v>
          </cell>
          <cell r="G490" t="str">
            <v>Stationary Source Fuel Combustion</v>
          </cell>
          <cell r="H490" t="str">
            <v>Commercial/Institutional</v>
          </cell>
          <cell r="I490" t="str">
            <v>Process gas</v>
          </cell>
          <cell r="J490" t="str">
            <v>POTW Digester Gas-fired Boilers</v>
          </cell>
          <cell r="N490">
            <v>40982</v>
          </cell>
        </row>
        <row r="491">
          <cell r="A491" t="str">
            <v>2103011000</v>
          </cell>
          <cell r="B491" t="str">
            <v>Nonpoint</v>
          </cell>
          <cell r="C491" t="str">
            <v>Stationary Fuel Comb /Commercial/Institutional /Kerosene /Total: All Combustor Types</v>
          </cell>
          <cell r="D491" t="str">
            <v>Fuel Comb - Comm/Institutional - Oil</v>
          </cell>
          <cell r="E491" t="str">
            <v>C/I Kerosene</v>
          </cell>
          <cell r="F491" t="str">
            <v>A</v>
          </cell>
          <cell r="G491" t="str">
            <v>Stationary Source Fuel Combustion</v>
          </cell>
          <cell r="H491" t="str">
            <v>Commercial/Institutional</v>
          </cell>
          <cell r="I491" t="str">
            <v>Kerosene</v>
          </cell>
          <cell r="J491" t="str">
            <v>Total: All Combustor Types</v>
          </cell>
          <cell r="N491">
            <v>40982</v>
          </cell>
        </row>
        <row r="492">
          <cell r="A492" t="str">
            <v>2103011005</v>
          </cell>
          <cell r="B492" t="str">
            <v>Nonpoint</v>
          </cell>
          <cell r="C492" t="str">
            <v>Stationary Fuel Comb /Commercial/Institutional /Kerosene /All Boiler Types</v>
          </cell>
          <cell r="D492" t="str">
            <v>Fuel Comb - Comm/Institutional - Oil</v>
          </cell>
          <cell r="E492" t="str">
            <v>C/I Kerosene</v>
          </cell>
          <cell r="F492" t="str">
            <v>B</v>
          </cell>
          <cell r="G492" t="str">
            <v>Stationary Source Fuel Combustion</v>
          </cell>
          <cell r="H492" t="str">
            <v>Commercial/Institutional</v>
          </cell>
          <cell r="I492" t="str">
            <v>Kerosene</v>
          </cell>
          <cell r="J492" t="str">
            <v>All Boiler Types</v>
          </cell>
          <cell r="N492">
            <v>40982</v>
          </cell>
        </row>
        <row r="493">
          <cell r="A493" t="str">
            <v>2103011010</v>
          </cell>
          <cell r="B493" t="str">
            <v>Nonpoint</v>
          </cell>
          <cell r="C493" t="str">
            <v>Stationary Fuel Comb /Commercial/Institutional /Kerosene /Asphalt Kettle Heaters</v>
          </cell>
          <cell r="D493" t="str">
            <v>Fuel Comb - Comm/Institutional - Oil</v>
          </cell>
          <cell r="E493" t="str">
            <v>C/I Kerosene</v>
          </cell>
          <cell r="F493" t="str">
            <v>B</v>
          </cell>
          <cell r="G493" t="str">
            <v>Stationary Source Fuel Combustion</v>
          </cell>
          <cell r="H493" t="str">
            <v>Commercial/Institutional</v>
          </cell>
          <cell r="I493" t="str">
            <v>Kerosene</v>
          </cell>
          <cell r="J493" t="str">
            <v>Asphalt Kettle Heaters</v>
          </cell>
          <cell r="N493">
            <v>40982</v>
          </cell>
        </row>
        <row r="494">
          <cell r="A494" t="str">
            <v>2104001000</v>
          </cell>
          <cell r="B494" t="str">
            <v>Nonpoint</v>
          </cell>
          <cell r="C494" t="str">
            <v>Stationary Fuel Comb /Residential /Anthracite Coal /Total: All Combustor Types</v>
          </cell>
          <cell r="D494" t="str">
            <v>Fuel Comb - Residential - Other</v>
          </cell>
          <cell r="G494" t="str">
            <v>Stationary Source Fuel Combustion</v>
          </cell>
          <cell r="H494" t="str">
            <v>Residential</v>
          </cell>
          <cell r="I494" t="str">
            <v>Anthracite Coal</v>
          </cell>
          <cell r="J494" t="str">
            <v>Total: All Combustor Types</v>
          </cell>
          <cell r="N494">
            <v>40982</v>
          </cell>
        </row>
        <row r="495">
          <cell r="A495" t="str">
            <v>2104002000</v>
          </cell>
          <cell r="B495" t="str">
            <v>Nonpoint</v>
          </cell>
          <cell r="C495" t="str">
            <v>Stationary Fuel Comb /Residential /Bituminous/Subbituminous Coal /Total: All Combustor Types</v>
          </cell>
          <cell r="D495" t="str">
            <v>Fuel Comb - Residential - Other</v>
          </cell>
          <cell r="G495" t="str">
            <v>Stationary Source Fuel Combustion</v>
          </cell>
          <cell r="H495" t="str">
            <v>Residential</v>
          </cell>
          <cell r="I495" t="str">
            <v>Bituminous/Subbituminous Coal</v>
          </cell>
          <cell r="J495" t="str">
            <v>Total: All Combustor Types</v>
          </cell>
          <cell r="N495">
            <v>40982</v>
          </cell>
        </row>
        <row r="496">
          <cell r="A496" t="str">
            <v>2104004000</v>
          </cell>
          <cell r="B496" t="str">
            <v>Nonpoint</v>
          </cell>
          <cell r="C496" t="str">
            <v>Stationary Fuel Comb /Residential /Distillate Oil /Total: All Combustor Types</v>
          </cell>
          <cell r="D496" t="str">
            <v>Fuel Comb - Residential - Oil</v>
          </cell>
          <cell r="G496" t="str">
            <v>Stationary Source Fuel Combustion</v>
          </cell>
          <cell r="H496" t="str">
            <v>Residential</v>
          </cell>
          <cell r="I496" t="str">
            <v>Distillate Oil</v>
          </cell>
          <cell r="J496" t="str">
            <v>Total: All Combustor Types</v>
          </cell>
          <cell r="N496">
            <v>40982</v>
          </cell>
        </row>
        <row r="497">
          <cell r="A497" t="str">
            <v>2104005000</v>
          </cell>
          <cell r="B497" t="str">
            <v>Nonpoint</v>
          </cell>
          <cell r="C497" t="str">
            <v>Stationary Fuel Comb /Residential /Residual Oil /Total: All Combustor Types</v>
          </cell>
          <cell r="D497" t="str">
            <v>Fuel Comb - Residential - Oil</v>
          </cell>
          <cell r="G497" t="str">
            <v>Stationary Source Fuel Combustion</v>
          </cell>
          <cell r="H497" t="str">
            <v>Residential</v>
          </cell>
          <cell r="I497" t="str">
            <v>Residual Oil</v>
          </cell>
          <cell r="J497" t="str">
            <v>Total: All Combustor Types</v>
          </cell>
          <cell r="N497">
            <v>40982</v>
          </cell>
        </row>
        <row r="498">
          <cell r="A498" t="str">
            <v>2104006000</v>
          </cell>
          <cell r="B498" t="str">
            <v>Nonpoint</v>
          </cell>
          <cell r="C498" t="str">
            <v>Stationary Fuel Comb /Residential /Natural Gas /Total: All Combustor Types</v>
          </cell>
          <cell r="D498" t="str">
            <v>Fuel Comb - Residential - Natural Gas</v>
          </cell>
          <cell r="G498" t="str">
            <v>Stationary Source Fuel Combustion</v>
          </cell>
          <cell r="H498" t="str">
            <v>Residential</v>
          </cell>
          <cell r="I498" t="str">
            <v>Natural Gas</v>
          </cell>
          <cell r="J498" t="str">
            <v>Total: All Combustor Types</v>
          </cell>
          <cell r="N498">
            <v>40982</v>
          </cell>
        </row>
        <row r="499">
          <cell r="A499" t="str">
            <v>2104006010</v>
          </cell>
          <cell r="B499" t="str">
            <v>Nonpoint</v>
          </cell>
          <cell r="C499" t="str">
            <v>Stationary Fuel Comb /Residential /Natural Gas /Residential Furnaces</v>
          </cell>
          <cell r="D499" t="str">
            <v>Fuel Comb - Residential - Natural Gas</v>
          </cell>
          <cell r="G499" t="str">
            <v>Stationary Source Fuel Combustion</v>
          </cell>
          <cell r="H499" t="str">
            <v>Residential</v>
          </cell>
          <cell r="I499" t="str">
            <v>Natural Gas</v>
          </cell>
          <cell r="J499" t="str">
            <v>Residential Furnaces</v>
          </cell>
          <cell r="N499">
            <v>40982</v>
          </cell>
        </row>
        <row r="500">
          <cell r="A500" t="str">
            <v>2104007000</v>
          </cell>
          <cell r="B500" t="str">
            <v>Nonpoint</v>
          </cell>
          <cell r="C500" t="str">
            <v>Stationary Fuel Comb /Residential /Liquified Petroleum Gas /Total: All Combustor Types</v>
          </cell>
          <cell r="D500" t="str">
            <v>Fuel Comb - Residential - Other</v>
          </cell>
          <cell r="G500" t="str">
            <v>Stationary Source Fuel Combustion</v>
          </cell>
          <cell r="H500" t="str">
            <v>Residential</v>
          </cell>
          <cell r="I500" t="str">
            <v>Liquified Petroleum Gas (LPG)</v>
          </cell>
          <cell r="J500" t="str">
            <v>Total: All Combustor Types</v>
          </cell>
          <cell r="N500">
            <v>40982</v>
          </cell>
        </row>
        <row r="501">
          <cell r="A501" t="str">
            <v>2104008000</v>
          </cell>
          <cell r="B501" t="str">
            <v>Nonpoint</v>
          </cell>
          <cell r="C501" t="str">
            <v>Stationary Fuel Comb /Residential /Wood /Total: Woodstoves and Fireplaces</v>
          </cell>
          <cell r="D501" t="str">
            <v>Fuel Comb - Residential - Wood</v>
          </cell>
          <cell r="G501" t="str">
            <v>Stationary Source Fuel Combustion</v>
          </cell>
          <cell r="H501" t="str">
            <v>Residential</v>
          </cell>
          <cell r="I501" t="str">
            <v>Wood</v>
          </cell>
          <cell r="J501" t="str">
            <v>Total: Woodstoves and Fireplaces</v>
          </cell>
          <cell r="L501" t="str">
            <v>2005</v>
          </cell>
          <cell r="N501">
            <v>40982</v>
          </cell>
        </row>
        <row r="502">
          <cell r="A502" t="str">
            <v>2104008001</v>
          </cell>
          <cell r="B502" t="str">
            <v>Nonpoint</v>
          </cell>
          <cell r="C502" t="str">
            <v>Stationary Fuel Comb /Residential /Wood /Fireplaces: General</v>
          </cell>
          <cell r="D502" t="str">
            <v>Fuel Comb - Residential - Wood</v>
          </cell>
          <cell r="G502" t="str">
            <v>Stationary Source Fuel Combustion</v>
          </cell>
          <cell r="H502" t="str">
            <v>Residential</v>
          </cell>
          <cell r="I502" t="str">
            <v>Wood</v>
          </cell>
          <cell r="J502" t="str">
            <v>Fireplaces: General</v>
          </cell>
          <cell r="K502" t="str">
            <v>2104008100</v>
          </cell>
          <cell r="L502" t="str">
            <v>2005</v>
          </cell>
          <cell r="N502">
            <v>40982</v>
          </cell>
        </row>
        <row r="503">
          <cell r="A503" t="str">
            <v>2104008002</v>
          </cell>
          <cell r="B503" t="str">
            <v>Nonpoint</v>
          </cell>
          <cell r="C503" t="str">
            <v>Stationary Fuel Comb /Residential /Wood /Fireplaces: Insert; non-EPA certified</v>
          </cell>
          <cell r="D503" t="str">
            <v>Fuel Comb - Residential - Wood</v>
          </cell>
          <cell r="G503" t="str">
            <v>Stationary Source Fuel Combustion</v>
          </cell>
          <cell r="H503" t="str">
            <v>Residential</v>
          </cell>
          <cell r="I503" t="str">
            <v>Wood</v>
          </cell>
          <cell r="J503" t="str">
            <v>Fireplaces: Insert; non-EPA certified</v>
          </cell>
          <cell r="K503" t="str">
            <v>2104008210</v>
          </cell>
          <cell r="L503" t="str">
            <v>2005</v>
          </cell>
          <cell r="M503">
            <v>37063</v>
          </cell>
          <cell r="N503">
            <v>40982</v>
          </cell>
        </row>
        <row r="504">
          <cell r="A504" t="str">
            <v>2104008003</v>
          </cell>
          <cell r="B504" t="str">
            <v>Nonpoint</v>
          </cell>
          <cell r="C504" t="str">
            <v>Stationary Fuel Comb /Residential /Wood /Fireplaces: Insert; EPA certified; non-catalytic</v>
          </cell>
          <cell r="D504" t="str">
            <v>Fuel Comb - Residential - Wood</v>
          </cell>
          <cell r="G504" t="str">
            <v>Stationary Source Fuel Combustion</v>
          </cell>
          <cell r="H504" t="str">
            <v>Residential</v>
          </cell>
          <cell r="I504" t="str">
            <v>Wood</v>
          </cell>
          <cell r="J504" t="str">
            <v>Fireplaces: Insert; EPA certified; non-catalytic</v>
          </cell>
          <cell r="K504" t="str">
            <v>2104008220</v>
          </cell>
          <cell r="L504" t="str">
            <v>2005</v>
          </cell>
          <cell r="M504">
            <v>37063</v>
          </cell>
          <cell r="N504">
            <v>40982</v>
          </cell>
        </row>
        <row r="505">
          <cell r="A505" t="str">
            <v>2104008004</v>
          </cell>
          <cell r="B505" t="str">
            <v>Nonpoint</v>
          </cell>
          <cell r="C505" t="str">
            <v>Stationary Fuel Comb /Residential /Wood /Fireplaces: Insert; EPA certified; catalytic</v>
          </cell>
          <cell r="D505" t="str">
            <v>Fuel Comb - Residential - Wood</v>
          </cell>
          <cell r="G505" t="str">
            <v>Stationary Source Fuel Combustion</v>
          </cell>
          <cell r="H505" t="str">
            <v>Residential</v>
          </cell>
          <cell r="I505" t="str">
            <v>Wood</v>
          </cell>
          <cell r="J505" t="str">
            <v>Fireplaces: Insert; EPA certified; catalytic</v>
          </cell>
          <cell r="K505" t="str">
            <v>2104008230</v>
          </cell>
          <cell r="L505" t="str">
            <v>2005</v>
          </cell>
          <cell r="M505">
            <v>37063</v>
          </cell>
          <cell r="N505">
            <v>40982</v>
          </cell>
        </row>
        <row r="506">
          <cell r="A506" t="str">
            <v>2104008010</v>
          </cell>
          <cell r="B506" t="str">
            <v>Nonpoint</v>
          </cell>
          <cell r="C506" t="str">
            <v>Stationary Fuel Comb /Residential /Wood /Woodstoves: General</v>
          </cell>
          <cell r="D506" t="str">
            <v>Fuel Comb - Residential - Wood</v>
          </cell>
          <cell r="G506" t="str">
            <v>Stationary Source Fuel Combustion</v>
          </cell>
          <cell r="H506" t="str">
            <v>Residential</v>
          </cell>
          <cell r="I506" t="str">
            <v>Wood</v>
          </cell>
          <cell r="J506" t="str">
            <v>Woodstoves: General</v>
          </cell>
          <cell r="K506" t="str">
            <v>2104008300</v>
          </cell>
          <cell r="L506" t="str">
            <v>2005</v>
          </cell>
          <cell r="N506">
            <v>40982</v>
          </cell>
        </row>
        <row r="507">
          <cell r="A507" t="str">
            <v>2104008030</v>
          </cell>
          <cell r="B507" t="str">
            <v>Nonpoint</v>
          </cell>
          <cell r="C507" t="str">
            <v>Stationary Fuel Comb /Residential /Wood /Catalytic Woodstoves: General</v>
          </cell>
          <cell r="D507" t="str">
            <v>Fuel Comb - Residential - Wood</v>
          </cell>
          <cell r="G507" t="str">
            <v>Stationary Source Fuel Combustion</v>
          </cell>
          <cell r="H507" t="str">
            <v>Residential</v>
          </cell>
          <cell r="I507" t="str">
            <v>Wood</v>
          </cell>
          <cell r="J507" t="str">
            <v>Catalytic Woodstoves: General</v>
          </cell>
          <cell r="K507" t="str">
            <v>2104008330</v>
          </cell>
          <cell r="L507" t="str">
            <v>2005</v>
          </cell>
          <cell r="N507">
            <v>40982</v>
          </cell>
        </row>
        <row r="508">
          <cell r="A508" t="str">
            <v>2104008050</v>
          </cell>
          <cell r="B508" t="str">
            <v>Nonpoint</v>
          </cell>
          <cell r="C508" t="str">
            <v>Stationary Fuel Comb /Residential /Wood /Non-catalytic Woodstoves: EPA certified</v>
          </cell>
          <cell r="D508" t="str">
            <v>Fuel Comb - Residential - Wood</v>
          </cell>
          <cell r="G508" t="str">
            <v>Stationary Source Fuel Combustion</v>
          </cell>
          <cell r="H508" t="str">
            <v>Residential</v>
          </cell>
          <cell r="I508" t="str">
            <v>Wood</v>
          </cell>
          <cell r="J508" t="str">
            <v>Non-catalytic Woodstoves: EPA certified</v>
          </cell>
          <cell r="K508" t="str">
            <v>2104008320</v>
          </cell>
          <cell r="L508" t="str">
            <v>2005</v>
          </cell>
          <cell r="N508">
            <v>40982</v>
          </cell>
        </row>
        <row r="509">
          <cell r="A509" t="str">
            <v>2104008051</v>
          </cell>
          <cell r="B509" t="str">
            <v>Nonpoint</v>
          </cell>
          <cell r="C509" t="str">
            <v>Stationary Fuel Comb /Residential /Wood /Non-catalytic Woodstoves: Non-EPA certified</v>
          </cell>
          <cell r="D509" t="str">
            <v>Fuel Comb - Residential - Wood</v>
          </cell>
          <cell r="G509" t="str">
            <v>Stationary Source Fuel Combustion</v>
          </cell>
          <cell r="H509" t="str">
            <v>Residential</v>
          </cell>
          <cell r="I509" t="str">
            <v>Wood</v>
          </cell>
          <cell r="J509" t="str">
            <v>Non-catalytic Woodstoves: Non-EPA certified</v>
          </cell>
          <cell r="K509" t="str">
            <v>2104008310</v>
          </cell>
          <cell r="L509" t="str">
            <v>2005</v>
          </cell>
          <cell r="N509">
            <v>40982</v>
          </cell>
        </row>
        <row r="510">
          <cell r="A510" t="str">
            <v>2104008052</v>
          </cell>
          <cell r="B510" t="str">
            <v>Nonpoint</v>
          </cell>
          <cell r="C510" t="str">
            <v>Stationary Fuel Comb /Residential /Wood /Non-catalytic Woodstoves: Low Emitting</v>
          </cell>
          <cell r="D510" t="str">
            <v>Fuel Comb - Residential - Wood</v>
          </cell>
          <cell r="G510" t="str">
            <v>Stationary Source Fuel Combustion</v>
          </cell>
          <cell r="H510" t="str">
            <v>Residential</v>
          </cell>
          <cell r="I510" t="str">
            <v>Wood</v>
          </cell>
          <cell r="J510" t="str">
            <v>Non-catalytic Woodstoves: Low Emitting</v>
          </cell>
          <cell r="L510" t="str">
            <v>2005</v>
          </cell>
          <cell r="N510">
            <v>40982</v>
          </cell>
        </row>
        <row r="511">
          <cell r="A511" t="str">
            <v>2104008053</v>
          </cell>
          <cell r="B511" t="str">
            <v>Nonpoint</v>
          </cell>
          <cell r="C511" t="str">
            <v>Stationary Fuel Comb /Residential /Wood /Non-catalytic Woodstoves: Pellet Fired</v>
          </cell>
          <cell r="D511" t="str">
            <v>Fuel Comb - Residential - Wood</v>
          </cell>
          <cell r="G511" t="str">
            <v>Stationary Source Fuel Combustion</v>
          </cell>
          <cell r="H511" t="str">
            <v>Residential</v>
          </cell>
          <cell r="I511" t="str">
            <v>Wood</v>
          </cell>
          <cell r="J511" t="str">
            <v>Non-catalytic Woodstoves: Pellet Fired</v>
          </cell>
          <cell r="K511" t="str">
            <v>2104008400</v>
          </cell>
          <cell r="L511" t="str">
            <v>2005</v>
          </cell>
          <cell r="N511">
            <v>40982</v>
          </cell>
        </row>
        <row r="512">
          <cell r="A512" t="str">
            <v>2104008070</v>
          </cell>
          <cell r="B512" t="str">
            <v>Nonpoint</v>
          </cell>
          <cell r="C512" t="str">
            <v>Stationary Fuel Comb /Residential /Wood /Outdoor Wood Burning Equipment</v>
          </cell>
          <cell r="D512" t="str">
            <v>Fuel Comb - Residential - Wood</v>
          </cell>
          <cell r="G512" t="str">
            <v>Stationary Source Fuel Combustion</v>
          </cell>
          <cell r="H512" t="str">
            <v>Residential</v>
          </cell>
          <cell r="I512" t="str">
            <v>Wood</v>
          </cell>
          <cell r="J512" t="str">
            <v>Outdoor Wood Burning Equipment</v>
          </cell>
          <cell r="K512" t="str">
            <v>2104008700</v>
          </cell>
          <cell r="L512" t="str">
            <v>2005</v>
          </cell>
          <cell r="N512">
            <v>40982</v>
          </cell>
        </row>
        <row r="513">
          <cell r="A513" t="str">
            <v>2104008100</v>
          </cell>
          <cell r="B513" t="str">
            <v>Nonpoint</v>
          </cell>
          <cell r="C513" t="str">
            <v>Stationary Fuel Comb /Residential /Wood /Fireplace: general</v>
          </cell>
          <cell r="D513" t="str">
            <v>Fuel Comb - Residential - Wood</v>
          </cell>
          <cell r="E513" t="str">
            <v>RWC_Fireplace</v>
          </cell>
          <cell r="F513" t="str">
            <v>A</v>
          </cell>
          <cell r="G513" t="str">
            <v>Stationary Source Fuel Combustion</v>
          </cell>
          <cell r="H513" t="str">
            <v>Residential</v>
          </cell>
          <cell r="I513" t="str">
            <v>Wood</v>
          </cell>
          <cell r="J513" t="str">
            <v>Fireplace: general</v>
          </cell>
          <cell r="M513">
            <v>39534</v>
          </cell>
          <cell r="N513">
            <v>40982</v>
          </cell>
        </row>
        <row r="514">
          <cell r="A514" t="str">
            <v>2104008110</v>
          </cell>
          <cell r="B514" t="str">
            <v>Nonpoint</v>
          </cell>
          <cell r="C514" t="str">
            <v>Stationary Fuel Comb /Residential /Wood /Fireplace: open</v>
          </cell>
          <cell r="D514" t="str">
            <v>Fuel Comb - Residential - Wood</v>
          </cell>
          <cell r="E514" t="str">
            <v>RWC_Fireplace</v>
          </cell>
          <cell r="F514" t="str">
            <v>B</v>
          </cell>
          <cell r="G514" t="str">
            <v>Stationary Source Fuel Combustion</v>
          </cell>
          <cell r="H514" t="str">
            <v>Residential</v>
          </cell>
          <cell r="I514" t="str">
            <v>Wood</v>
          </cell>
          <cell r="J514" t="str">
            <v>Fireplace: open</v>
          </cell>
          <cell r="M514">
            <v>39534</v>
          </cell>
          <cell r="N514">
            <v>40982</v>
          </cell>
        </row>
        <row r="515">
          <cell r="A515" t="str">
            <v>2104008120</v>
          </cell>
          <cell r="B515" t="str">
            <v>Nonpoint</v>
          </cell>
          <cell r="C515" t="str">
            <v>Stationary Fuel Comb /Residential /Wood /Fireplace: enclosed (or otherwise modified)</v>
          </cell>
          <cell r="D515" t="str">
            <v>Fuel Comb - Residential - Wood</v>
          </cell>
          <cell r="E515" t="str">
            <v>RWC_Fireplace</v>
          </cell>
          <cell r="F515" t="str">
            <v>B</v>
          </cell>
          <cell r="G515" t="str">
            <v>Stationary Source Fuel Combustion</v>
          </cell>
          <cell r="H515" t="str">
            <v>Residential</v>
          </cell>
          <cell r="I515" t="str">
            <v>Wood</v>
          </cell>
          <cell r="J515" t="str">
            <v>Fireplace: enclosed (or otherwise modified)</v>
          </cell>
          <cell r="M515">
            <v>39534</v>
          </cell>
          <cell r="N515">
            <v>40982</v>
          </cell>
        </row>
        <row r="516">
          <cell r="A516" t="str">
            <v>2104008130</v>
          </cell>
          <cell r="B516" t="str">
            <v>Nonpoint</v>
          </cell>
          <cell r="C516" t="str">
            <v>Stationary Fuel Comb /Residential /Wood /Fireplace: qualified for EPA voluntary program</v>
          </cell>
          <cell r="D516" t="str">
            <v>Fuel Comb - Residential - Wood</v>
          </cell>
          <cell r="E516" t="str">
            <v>RWC_Fireplace</v>
          </cell>
          <cell r="F516" t="str">
            <v>B</v>
          </cell>
          <cell r="G516" t="str">
            <v>Stationary Source Fuel Combustion</v>
          </cell>
          <cell r="H516" t="str">
            <v>Residential</v>
          </cell>
          <cell r="I516" t="str">
            <v>Wood</v>
          </cell>
          <cell r="J516" t="str">
            <v>Fireplace: qualified for EPA voluntary program</v>
          </cell>
          <cell r="M516">
            <v>39534</v>
          </cell>
          <cell r="N516">
            <v>40982</v>
          </cell>
        </row>
        <row r="517">
          <cell r="A517" t="str">
            <v>2104008200</v>
          </cell>
          <cell r="B517" t="str">
            <v>Nonpoint</v>
          </cell>
          <cell r="C517" t="str">
            <v>Stationary Fuel Comb /Residential /Wood /Woodstove: fireplace inserts; general</v>
          </cell>
          <cell r="D517" t="str">
            <v>Fuel Comb - Residential - Wood</v>
          </cell>
          <cell r="E517" t="str">
            <v>RWC_StoveInserts</v>
          </cell>
          <cell r="F517" t="str">
            <v>A</v>
          </cell>
          <cell r="G517" t="str">
            <v>Stationary Source Fuel Combustion</v>
          </cell>
          <cell r="H517" t="str">
            <v>Residential</v>
          </cell>
          <cell r="I517" t="str">
            <v>Wood</v>
          </cell>
          <cell r="J517" t="str">
            <v>Woodstove: fireplace inserts; general</v>
          </cell>
          <cell r="M517">
            <v>39534</v>
          </cell>
          <cell r="N517">
            <v>40982</v>
          </cell>
        </row>
        <row r="518">
          <cell r="A518" t="str">
            <v>2104008210</v>
          </cell>
          <cell r="B518" t="str">
            <v>Nonpoint</v>
          </cell>
          <cell r="C518" t="str">
            <v>Stationary Fuel Comb /Residential /Wood /Woodstove: fireplace inserts; non-EPA certified</v>
          </cell>
          <cell r="D518" t="str">
            <v>Fuel Comb - Residential - Wood</v>
          </cell>
          <cell r="E518" t="str">
            <v>RWC_StoveInserts</v>
          </cell>
          <cell r="F518" t="str">
            <v>B</v>
          </cell>
          <cell r="G518" t="str">
            <v>Stationary Source Fuel Combustion</v>
          </cell>
          <cell r="H518" t="str">
            <v>Residential</v>
          </cell>
          <cell r="I518" t="str">
            <v>Wood</v>
          </cell>
          <cell r="J518" t="str">
            <v>Woodstove: fireplace inserts; non-EPA certified</v>
          </cell>
          <cell r="M518">
            <v>39534</v>
          </cell>
          <cell r="N518">
            <v>40982</v>
          </cell>
        </row>
        <row r="519">
          <cell r="A519" t="str">
            <v>2104008220</v>
          </cell>
          <cell r="B519" t="str">
            <v>Nonpoint</v>
          </cell>
          <cell r="C519" t="str">
            <v>Stationary Fuel Comb /Residential /Wood /Woodstove: fireplace inserts; EPA certified; non-catalytic</v>
          </cell>
          <cell r="D519" t="str">
            <v>Fuel Comb - Residential - Wood</v>
          </cell>
          <cell r="E519" t="str">
            <v>RWC_StoveInserts</v>
          </cell>
          <cell r="F519" t="str">
            <v>B</v>
          </cell>
          <cell r="G519" t="str">
            <v>Stationary Source Fuel Combustion</v>
          </cell>
          <cell r="H519" t="str">
            <v>Residential</v>
          </cell>
          <cell r="I519" t="str">
            <v>Wood</v>
          </cell>
          <cell r="J519" t="str">
            <v>Woodstove: fireplace inserts; EPA certified; non-catalytic</v>
          </cell>
          <cell r="M519">
            <v>39534</v>
          </cell>
          <cell r="N519">
            <v>40982</v>
          </cell>
        </row>
        <row r="520">
          <cell r="A520" t="str">
            <v>2104008230</v>
          </cell>
          <cell r="B520" t="str">
            <v>Nonpoint</v>
          </cell>
          <cell r="C520" t="str">
            <v>Stationary Fuel Comb /Residential /Wood /Woodstove: fireplace inserts; EPA certified; catalytic</v>
          </cell>
          <cell r="D520" t="str">
            <v>Fuel Comb - Residential - Wood</v>
          </cell>
          <cell r="E520" t="str">
            <v>RWC_StoveInserts</v>
          </cell>
          <cell r="F520" t="str">
            <v>B</v>
          </cell>
          <cell r="G520" t="str">
            <v>Stationary Source Fuel Combustion</v>
          </cell>
          <cell r="H520" t="str">
            <v>Residential</v>
          </cell>
          <cell r="I520" t="str">
            <v>Wood</v>
          </cell>
          <cell r="J520" t="str">
            <v>Woodstove: fireplace inserts; EPA certified; catalytic</v>
          </cell>
          <cell r="M520">
            <v>39534</v>
          </cell>
          <cell r="N520">
            <v>40982</v>
          </cell>
        </row>
        <row r="521">
          <cell r="A521" t="str">
            <v>2104008300</v>
          </cell>
          <cell r="B521" t="str">
            <v>Nonpoint</v>
          </cell>
          <cell r="C521" t="str">
            <v>Stationary Fuel Comb /Residential /Wood /Woodstove: freestanding, general</v>
          </cell>
          <cell r="D521" t="str">
            <v>Fuel Comb - Residential - Wood</v>
          </cell>
          <cell r="E521" t="str">
            <v>RWC_StoveFreeStand</v>
          </cell>
          <cell r="F521" t="str">
            <v>A</v>
          </cell>
          <cell r="G521" t="str">
            <v>Stationary Source Fuel Combustion</v>
          </cell>
          <cell r="H521" t="str">
            <v>Residential</v>
          </cell>
          <cell r="I521" t="str">
            <v>Wood</v>
          </cell>
          <cell r="J521" t="str">
            <v>Woodstove: freestanding, general</v>
          </cell>
          <cell r="M521">
            <v>39534</v>
          </cell>
          <cell r="N521">
            <v>40982</v>
          </cell>
        </row>
        <row r="522">
          <cell r="A522" t="str">
            <v>2104008310</v>
          </cell>
          <cell r="B522" t="str">
            <v>Nonpoint</v>
          </cell>
          <cell r="C522" t="str">
            <v>Stationary Fuel Comb /Residential /Wood /Woodstove: freestanding, non-EPA certified</v>
          </cell>
          <cell r="D522" t="str">
            <v>Fuel Comb - Residential - Wood</v>
          </cell>
          <cell r="E522" t="str">
            <v>RWC_StoveFreeStand</v>
          </cell>
          <cell r="F522" t="str">
            <v>B</v>
          </cell>
          <cell r="G522" t="str">
            <v>Stationary Source Fuel Combustion</v>
          </cell>
          <cell r="H522" t="str">
            <v>Residential</v>
          </cell>
          <cell r="I522" t="str">
            <v>Wood</v>
          </cell>
          <cell r="J522" t="str">
            <v>Woodstove: freestanding, non-EPA certified</v>
          </cell>
          <cell r="M522">
            <v>39534</v>
          </cell>
          <cell r="N522">
            <v>40982</v>
          </cell>
        </row>
        <row r="523">
          <cell r="A523" t="str">
            <v>2104008320</v>
          </cell>
          <cell r="B523" t="str">
            <v>Nonpoint</v>
          </cell>
          <cell r="C523" t="str">
            <v>Stationary Fuel Comb /Residential /Wood /Woodstove: freestanding, EPA certified, non-catalytic</v>
          </cell>
          <cell r="D523" t="str">
            <v>Fuel Comb - Residential - Wood</v>
          </cell>
          <cell r="E523" t="str">
            <v>RWC_StoveFreeStand</v>
          </cell>
          <cell r="F523" t="str">
            <v>B</v>
          </cell>
          <cell r="G523" t="str">
            <v>Stationary Source Fuel Combustion</v>
          </cell>
          <cell r="H523" t="str">
            <v>Residential</v>
          </cell>
          <cell r="I523" t="str">
            <v>Wood</v>
          </cell>
          <cell r="J523" t="str">
            <v>Woodstove: freestanding, EPA certified, non-catalytic</v>
          </cell>
          <cell r="M523">
            <v>39534</v>
          </cell>
          <cell r="N523">
            <v>40982</v>
          </cell>
        </row>
        <row r="524">
          <cell r="A524" t="str">
            <v>2104008330</v>
          </cell>
          <cell r="B524" t="str">
            <v>Nonpoint</v>
          </cell>
          <cell r="C524" t="str">
            <v>Stationary Fuel Comb /Residential /Wood /Woodstove: freestanding, EPA certified, catalytic</v>
          </cell>
          <cell r="D524" t="str">
            <v>Fuel Comb - Residential - Wood</v>
          </cell>
          <cell r="E524" t="str">
            <v>RWC_StoveFreeStand</v>
          </cell>
          <cell r="F524" t="str">
            <v>B</v>
          </cell>
          <cell r="G524" t="str">
            <v>Stationary Source Fuel Combustion</v>
          </cell>
          <cell r="H524" t="str">
            <v>Residential</v>
          </cell>
          <cell r="I524" t="str">
            <v>Wood</v>
          </cell>
          <cell r="J524" t="str">
            <v>Woodstove: freestanding, EPA certified, catalytic</v>
          </cell>
          <cell r="M524">
            <v>39534</v>
          </cell>
          <cell r="N524">
            <v>40982</v>
          </cell>
        </row>
        <row r="525">
          <cell r="A525" t="str">
            <v>2104008340</v>
          </cell>
          <cell r="B525" t="str">
            <v>Nonpoint</v>
          </cell>
          <cell r="C525" t="str">
            <v>Stationary Fuel Comb /Residential /Wood /Woodstove: freestanding, masonry heater</v>
          </cell>
          <cell r="D525" t="str">
            <v>Fuel Comb - Residential - Wood</v>
          </cell>
          <cell r="G525" t="str">
            <v>Stationary Source Fuel Combustion</v>
          </cell>
          <cell r="H525" t="str">
            <v>Residential</v>
          </cell>
          <cell r="I525" t="str">
            <v>Wood</v>
          </cell>
          <cell r="J525" t="str">
            <v>Woodstove: freestanding, masonry heater</v>
          </cell>
          <cell r="M525">
            <v>39534</v>
          </cell>
          <cell r="N525">
            <v>40982</v>
          </cell>
        </row>
        <row r="526">
          <cell r="A526" t="str">
            <v>2104008400</v>
          </cell>
          <cell r="B526" t="str">
            <v>Nonpoint</v>
          </cell>
          <cell r="C526" t="str">
            <v>Stationary Fuel Comb /Residential /Wood /Woodstove: pellet-fired, general (freestanding or FP insert)</v>
          </cell>
          <cell r="D526" t="str">
            <v>Fuel Comb - Residential - Wood</v>
          </cell>
          <cell r="E526" t="str">
            <v>RWC_StovePellet</v>
          </cell>
          <cell r="F526" t="str">
            <v>A</v>
          </cell>
          <cell r="G526" t="str">
            <v>Stationary Source Fuel Combustion</v>
          </cell>
          <cell r="H526" t="str">
            <v>Residential</v>
          </cell>
          <cell r="I526" t="str">
            <v>Wood</v>
          </cell>
          <cell r="J526" t="str">
            <v>Woodstove: pellet-fired, general (freestanding or FP insert)</v>
          </cell>
          <cell r="M526">
            <v>39534</v>
          </cell>
          <cell r="N526">
            <v>40982</v>
          </cell>
        </row>
        <row r="527">
          <cell r="A527" t="str">
            <v>2104008410</v>
          </cell>
          <cell r="B527" t="str">
            <v>Nonpoint</v>
          </cell>
          <cell r="C527" t="str">
            <v>Stationary Fuel Comb /Residential /Wood /Woodstove: pellet-fired, non-EPA certified (freestanding or FP insert)</v>
          </cell>
          <cell r="D527" t="str">
            <v>Fuel Comb - Residential - Wood</v>
          </cell>
          <cell r="E527" t="str">
            <v>RWC_StovePellet</v>
          </cell>
          <cell r="F527" t="str">
            <v>B</v>
          </cell>
          <cell r="G527" t="str">
            <v>Stationary Source Fuel Combustion</v>
          </cell>
          <cell r="H527" t="str">
            <v>Residential</v>
          </cell>
          <cell r="I527" t="str">
            <v>Wood</v>
          </cell>
          <cell r="J527" t="str">
            <v>Woodstove: pellet-fired, non-EPA certified (freestanding or FP insert)</v>
          </cell>
          <cell r="M527">
            <v>39534</v>
          </cell>
          <cell r="N527">
            <v>40982</v>
          </cell>
        </row>
        <row r="528">
          <cell r="A528" t="str">
            <v>2104008420</v>
          </cell>
          <cell r="B528" t="str">
            <v>Nonpoint</v>
          </cell>
          <cell r="C528" t="str">
            <v>Stationary Fuel Comb /Residential /Wood /Woodstove: pellet-fired, EPA certified (freestanding or FP insert)</v>
          </cell>
          <cell r="D528" t="str">
            <v>Fuel Comb - Residential - Wood</v>
          </cell>
          <cell r="E528" t="str">
            <v>RWC_StovePellet</v>
          </cell>
          <cell r="F528" t="str">
            <v>B</v>
          </cell>
          <cell r="G528" t="str">
            <v>Stationary Source Fuel Combustion</v>
          </cell>
          <cell r="H528" t="str">
            <v>Residential</v>
          </cell>
          <cell r="I528" t="str">
            <v>Wood</v>
          </cell>
          <cell r="J528" t="str">
            <v>Woodstove: pellet-fired, EPA certified (freestanding or FP insert)</v>
          </cell>
          <cell r="M528">
            <v>39534</v>
          </cell>
          <cell r="N528">
            <v>40982</v>
          </cell>
        </row>
        <row r="529">
          <cell r="A529" t="str">
            <v>2104008500</v>
          </cell>
          <cell r="B529" t="str">
            <v>Nonpoint</v>
          </cell>
          <cell r="C529" t="str">
            <v>Stationary Fuel Comb /Residential /Wood /Furnace: Indoor, cordwood-fired, general</v>
          </cell>
          <cell r="D529" t="str">
            <v>Fuel Comb - Residential - Wood</v>
          </cell>
          <cell r="E529" t="str">
            <v>RWC_Furnace_cordwood</v>
          </cell>
          <cell r="F529" t="str">
            <v>A</v>
          </cell>
          <cell r="G529" t="str">
            <v>Stationary Source Fuel Combustion</v>
          </cell>
          <cell r="H529" t="str">
            <v>Residential</v>
          </cell>
          <cell r="I529" t="str">
            <v>Wood</v>
          </cell>
          <cell r="J529" t="str">
            <v>Furnace: Indoor, cordwood-fired, general</v>
          </cell>
          <cell r="M529">
            <v>39534</v>
          </cell>
          <cell r="N529">
            <v>40982</v>
          </cell>
        </row>
        <row r="530">
          <cell r="A530" t="str">
            <v>2104008510</v>
          </cell>
          <cell r="B530" t="str">
            <v>Nonpoint</v>
          </cell>
          <cell r="C530" t="str">
            <v>Stationary Fuel Comb /Residential /Wood /Furnace: Indoor, cordwood-fired, non-EPA certified</v>
          </cell>
          <cell r="D530" t="str">
            <v>Fuel Comb - Residential - Wood</v>
          </cell>
          <cell r="E530" t="str">
            <v>RWC_Furnace_cordwood</v>
          </cell>
          <cell r="F530" t="str">
            <v>B</v>
          </cell>
          <cell r="G530" t="str">
            <v>Stationary Source Fuel Combustion</v>
          </cell>
          <cell r="H530" t="str">
            <v>Residential</v>
          </cell>
          <cell r="I530" t="str">
            <v>Wood</v>
          </cell>
          <cell r="J530" t="str">
            <v>Furnace: Indoor, cordwood-fired, non-EPA certified</v>
          </cell>
          <cell r="M530">
            <v>39534</v>
          </cell>
          <cell r="N530">
            <v>40982</v>
          </cell>
        </row>
        <row r="531">
          <cell r="A531" t="str">
            <v>2104008520</v>
          </cell>
          <cell r="B531" t="str">
            <v>Nonpoint</v>
          </cell>
          <cell r="C531" t="str">
            <v>Stationary Fuel Comb /Residential /Wood /Furnace: Indoor, cordwood-fired, EPA certified</v>
          </cell>
          <cell r="D531" t="str">
            <v>Fuel Comb - Residential - Wood</v>
          </cell>
          <cell r="E531" t="str">
            <v>RWC_Furnace_cordwood</v>
          </cell>
          <cell r="F531" t="str">
            <v>B</v>
          </cell>
          <cell r="G531" t="str">
            <v>Stationary Source Fuel Combustion</v>
          </cell>
          <cell r="H531" t="str">
            <v>Residential</v>
          </cell>
          <cell r="I531" t="str">
            <v>Wood</v>
          </cell>
          <cell r="J531" t="str">
            <v>Furnace: Indoor, cordwood-fired, EPA certified</v>
          </cell>
          <cell r="M531">
            <v>39534</v>
          </cell>
          <cell r="N531">
            <v>40982</v>
          </cell>
        </row>
        <row r="532">
          <cell r="A532" t="str">
            <v>2104008530</v>
          </cell>
          <cell r="B532" t="str">
            <v>Nonpoint</v>
          </cell>
          <cell r="C532" t="str">
            <v>Stationary Fuel Comb /Residential /Wood /Furnace: Indoor, pellet-fired, general</v>
          </cell>
          <cell r="D532" t="str">
            <v>Fuel Comb - Residential - Wood</v>
          </cell>
          <cell r="E532" t="str">
            <v>RWC_Furnace_pellet</v>
          </cell>
          <cell r="F532" t="str">
            <v>A</v>
          </cell>
          <cell r="G532" t="str">
            <v>Stationary Source Fuel Combustion</v>
          </cell>
          <cell r="H532" t="str">
            <v>Residential</v>
          </cell>
          <cell r="I532" t="str">
            <v>Wood</v>
          </cell>
          <cell r="J532" t="str">
            <v>Furnace: Indoor, pellet-fired, general</v>
          </cell>
          <cell r="M532">
            <v>39534</v>
          </cell>
          <cell r="N532">
            <v>40982</v>
          </cell>
        </row>
        <row r="533">
          <cell r="A533" t="str">
            <v>2104008540</v>
          </cell>
          <cell r="B533" t="str">
            <v>Nonpoint</v>
          </cell>
          <cell r="C533" t="str">
            <v>Stationary Fuel Comb /Residential /Wood /Furnace: Indoor, pellet-fired, non-EPA certified</v>
          </cell>
          <cell r="D533" t="str">
            <v>Fuel Comb - Residential - Wood</v>
          </cell>
          <cell r="E533" t="str">
            <v>RWC_Furnace_pellet</v>
          </cell>
          <cell r="F533" t="str">
            <v>B</v>
          </cell>
          <cell r="G533" t="str">
            <v>Stationary Source Fuel Combustion</v>
          </cell>
          <cell r="H533" t="str">
            <v>Residential</v>
          </cell>
          <cell r="I533" t="str">
            <v>Wood</v>
          </cell>
          <cell r="J533" t="str">
            <v>Furnace: Indoor, pellet-fired, non-EPA certified</v>
          </cell>
          <cell r="M533">
            <v>39534</v>
          </cell>
          <cell r="N533">
            <v>40982</v>
          </cell>
        </row>
        <row r="534">
          <cell r="A534" t="str">
            <v>2104008550</v>
          </cell>
          <cell r="B534" t="str">
            <v>Nonpoint</v>
          </cell>
          <cell r="C534" t="str">
            <v>Stationary Fuel Comb /Residential /Wood /Furnace: Indoor, pellet-fired, EPA certified</v>
          </cell>
          <cell r="D534" t="str">
            <v>Fuel Comb - Residential - Wood</v>
          </cell>
          <cell r="E534" t="str">
            <v>RWC_Furnace_pellet</v>
          </cell>
          <cell r="F534" t="str">
            <v>B</v>
          </cell>
          <cell r="G534" t="str">
            <v>Stationary Source Fuel Combustion</v>
          </cell>
          <cell r="H534" t="str">
            <v>Residential</v>
          </cell>
          <cell r="I534" t="str">
            <v>Wood</v>
          </cell>
          <cell r="J534" t="str">
            <v>Furnace: Indoor, pellet-fired, EPA certified</v>
          </cell>
          <cell r="M534">
            <v>39534</v>
          </cell>
          <cell r="N534">
            <v>40982</v>
          </cell>
        </row>
        <row r="535">
          <cell r="A535" t="str">
            <v>2104008600</v>
          </cell>
          <cell r="B535" t="str">
            <v>Nonpoint</v>
          </cell>
          <cell r="C535" t="str">
            <v>Stationary Fuel Comb /Residential /Wood /Hydronic heater: general, all types</v>
          </cell>
          <cell r="D535" t="str">
            <v>Fuel Comb - Residential - Wood</v>
          </cell>
          <cell r="E535" t="str">
            <v>RWC_Hydronic</v>
          </cell>
          <cell r="F535" t="str">
            <v>A</v>
          </cell>
          <cell r="G535" t="str">
            <v>Stationary Source Fuel Combustion</v>
          </cell>
          <cell r="H535" t="str">
            <v>Residential</v>
          </cell>
          <cell r="I535" t="str">
            <v>Wood</v>
          </cell>
          <cell r="J535" t="str">
            <v>Hydronic heater: general, all types</v>
          </cell>
          <cell r="M535">
            <v>39534</v>
          </cell>
          <cell r="N535">
            <v>40982</v>
          </cell>
        </row>
        <row r="536">
          <cell r="A536" t="str">
            <v>2104008610</v>
          </cell>
          <cell r="B536" t="str">
            <v>Nonpoint</v>
          </cell>
          <cell r="C536" t="str">
            <v>Stationary Fuel Comb /Residential /Wood /Hydronic heater: outdoor</v>
          </cell>
          <cell r="D536" t="str">
            <v>Fuel Comb - Residential - Wood</v>
          </cell>
          <cell r="E536" t="str">
            <v>RWC_Hydronic</v>
          </cell>
          <cell r="F536" t="str">
            <v>B</v>
          </cell>
          <cell r="G536" t="str">
            <v>Stationary Source Fuel Combustion</v>
          </cell>
          <cell r="H536" t="str">
            <v>Residential</v>
          </cell>
          <cell r="I536" t="str">
            <v>Wood</v>
          </cell>
          <cell r="J536" t="str">
            <v>Hydronic heater: outdoor</v>
          </cell>
          <cell r="M536">
            <v>39534</v>
          </cell>
          <cell r="N536">
            <v>40982</v>
          </cell>
        </row>
        <row r="537">
          <cell r="A537" t="str">
            <v>2104008620</v>
          </cell>
          <cell r="B537" t="str">
            <v>Nonpoint</v>
          </cell>
          <cell r="C537" t="str">
            <v>Stationary Fuel Comb /Residential /Wood /Hydronic heater: indoor</v>
          </cell>
          <cell r="D537" t="str">
            <v>Fuel Comb - Residential - Wood</v>
          </cell>
          <cell r="E537" t="str">
            <v>RWC_Hydronic</v>
          </cell>
          <cell r="F537" t="str">
            <v>B</v>
          </cell>
          <cell r="G537" t="str">
            <v>Stationary Source Fuel Combustion</v>
          </cell>
          <cell r="H537" t="str">
            <v>Residential</v>
          </cell>
          <cell r="I537" t="str">
            <v>Wood</v>
          </cell>
          <cell r="J537" t="str">
            <v>Hydronic heater: indoor</v>
          </cell>
          <cell r="M537">
            <v>39534</v>
          </cell>
          <cell r="N537">
            <v>40982</v>
          </cell>
        </row>
        <row r="538">
          <cell r="A538" t="str">
            <v>2104008630</v>
          </cell>
          <cell r="B538" t="str">
            <v>Nonpoint</v>
          </cell>
          <cell r="C538" t="str">
            <v>Stationary Fuel Comb /Residential /Wood /Hydronic heater: pellet-fired</v>
          </cell>
          <cell r="D538" t="str">
            <v>Fuel Comb - Residential - Wood</v>
          </cell>
          <cell r="E538" t="str">
            <v>RWC_Hydronic</v>
          </cell>
          <cell r="F538" t="str">
            <v>B</v>
          </cell>
          <cell r="G538" t="str">
            <v>Stationary Source Fuel Combustion</v>
          </cell>
          <cell r="H538" t="str">
            <v>Residential</v>
          </cell>
          <cell r="I538" t="str">
            <v>Wood</v>
          </cell>
          <cell r="J538" t="str">
            <v>Hydronic heater: pellet-fired</v>
          </cell>
          <cell r="M538">
            <v>39534</v>
          </cell>
          <cell r="N538">
            <v>40982</v>
          </cell>
        </row>
        <row r="539">
          <cell r="A539" t="str">
            <v>2104008640</v>
          </cell>
          <cell r="B539" t="str">
            <v>Nonpoint</v>
          </cell>
          <cell r="C539" t="str">
            <v>Stationary Fuel Comb /Residential /Wood /Hydronic heater: meets NESCAUM phase II standards</v>
          </cell>
          <cell r="D539" t="str">
            <v>Fuel Comb - Residential - Wood</v>
          </cell>
          <cell r="E539" t="str">
            <v>RWC_Hydronic</v>
          </cell>
          <cell r="F539" t="str">
            <v>B</v>
          </cell>
          <cell r="G539" t="str">
            <v>Stationary Source Fuel Combustion</v>
          </cell>
          <cell r="H539" t="str">
            <v>Residential</v>
          </cell>
          <cell r="I539" t="str">
            <v>Wood</v>
          </cell>
          <cell r="J539" t="str">
            <v>Hydronic heater: meets NESCAUM phase II standards</v>
          </cell>
          <cell r="M539">
            <v>39534</v>
          </cell>
          <cell r="N539">
            <v>40982</v>
          </cell>
        </row>
        <row r="540">
          <cell r="A540" t="str">
            <v>2104008700</v>
          </cell>
          <cell r="B540" t="str">
            <v>Nonpoint</v>
          </cell>
          <cell r="C540" t="str">
            <v>Stationary Fuel Comb /Residential /Wood /Outdoor wood burning device, NEC (fire-pits, chimeas, etc)</v>
          </cell>
          <cell r="D540" t="str">
            <v>Fuel Comb - Residential - Wood</v>
          </cell>
          <cell r="G540" t="str">
            <v>Stationary Source Fuel Combustion</v>
          </cell>
          <cell r="H540" t="str">
            <v>Residential</v>
          </cell>
          <cell r="I540" t="str">
            <v>Wood</v>
          </cell>
          <cell r="J540" t="str">
            <v>Outdoor wood burning device, NEC (fire-pits, chimeas, etc)</v>
          </cell>
          <cell r="M540">
            <v>39534</v>
          </cell>
          <cell r="N540">
            <v>40982</v>
          </cell>
        </row>
        <row r="541">
          <cell r="A541" t="str">
            <v>2104009000</v>
          </cell>
          <cell r="B541" t="str">
            <v>Nonpoint</v>
          </cell>
          <cell r="C541" t="str">
            <v>Stationary Fuel Comb /Residential /Firelog /Total: All Combustor Types</v>
          </cell>
          <cell r="D541" t="str">
            <v>Fuel Comb - Residential - Wood</v>
          </cell>
          <cell r="G541" t="str">
            <v>Stationary Source Fuel Combustion</v>
          </cell>
          <cell r="H541" t="str">
            <v>Residential</v>
          </cell>
          <cell r="I541" t="str">
            <v>Firelog</v>
          </cell>
          <cell r="J541" t="str">
            <v>Total: All Combustor Types</v>
          </cell>
          <cell r="M541">
            <v>36964</v>
          </cell>
          <cell r="N541">
            <v>40982</v>
          </cell>
        </row>
        <row r="542">
          <cell r="A542" t="str">
            <v>2104010000</v>
          </cell>
          <cell r="B542" t="str">
            <v>Nonpoint</v>
          </cell>
          <cell r="C542" t="str">
            <v>Stationary Fuel Comb /Residential /Biomass; All Except Wood /Total: All Combustor Types</v>
          </cell>
          <cell r="D542" t="str">
            <v>Fuel Comb - Residential - Other</v>
          </cell>
          <cell r="G542" t="str">
            <v>Stationary Source Fuel Combustion</v>
          </cell>
          <cell r="H542" t="str">
            <v>Residential</v>
          </cell>
          <cell r="I542" t="str">
            <v>Biomass; All Except Wood</v>
          </cell>
          <cell r="J542" t="str">
            <v>Total: All Combustor Types</v>
          </cell>
          <cell r="M542">
            <v>39534</v>
          </cell>
          <cell r="N542">
            <v>40982</v>
          </cell>
        </row>
        <row r="543">
          <cell r="A543" t="str">
            <v>2104011000</v>
          </cell>
          <cell r="B543" t="str">
            <v>Nonpoint</v>
          </cell>
          <cell r="C543" t="str">
            <v>Stationary Fuel Comb /Residential /Kerosene /Total: All Heater Types</v>
          </cell>
          <cell r="D543" t="str">
            <v>Fuel Comb - Residential - Oil</v>
          </cell>
          <cell r="G543" t="str">
            <v>Stationary Source Fuel Combustion</v>
          </cell>
          <cell r="H543" t="str">
            <v>Residential</v>
          </cell>
          <cell r="I543" t="str">
            <v>Kerosene</v>
          </cell>
          <cell r="J543" t="str">
            <v>Total: All Heater Types</v>
          </cell>
          <cell r="N543">
            <v>40982</v>
          </cell>
        </row>
        <row r="544">
          <cell r="A544" t="str">
            <v>2199001000</v>
          </cell>
          <cell r="B544" t="str">
            <v>Nonpoint</v>
          </cell>
          <cell r="C544" t="str">
            <v>Stationary Fuel Comb /Total Area Source /Anthracite Coal /Total: All Boiler Types</v>
          </cell>
          <cell r="D544" t="str">
            <v>Fuel Comb - Comm/Institutional - Coal</v>
          </cell>
          <cell r="G544" t="str">
            <v>Stationary Source Fuel Combustion</v>
          </cell>
          <cell r="H544" t="str">
            <v>Total Area Source Fuel Combustion</v>
          </cell>
          <cell r="I544" t="str">
            <v>Anthracite Coal</v>
          </cell>
          <cell r="J544" t="str">
            <v>Total: All Boiler Types</v>
          </cell>
          <cell r="L544" t="str">
            <v>2005</v>
          </cell>
          <cell r="N544">
            <v>40982</v>
          </cell>
        </row>
        <row r="545">
          <cell r="A545" t="str">
            <v>2199002000</v>
          </cell>
          <cell r="B545" t="str">
            <v>Nonpoint</v>
          </cell>
          <cell r="C545" t="str">
            <v>Stationary Fuel Comb /Total Area Source /Bituminous/Subbituminous Coal /Total: All Boiler Types</v>
          </cell>
          <cell r="D545" t="str">
            <v>Fuel Comb - Comm/Institutional - Coal</v>
          </cell>
          <cell r="G545" t="str">
            <v>Stationary Source Fuel Combustion</v>
          </cell>
          <cell r="H545" t="str">
            <v>Total Area Source Fuel Combustion</v>
          </cell>
          <cell r="I545" t="str">
            <v>Bituminous/Subbituminous Coal</v>
          </cell>
          <cell r="J545" t="str">
            <v>Total: All Boiler Types</v>
          </cell>
          <cell r="L545" t="str">
            <v>2005</v>
          </cell>
          <cell r="N545">
            <v>40982</v>
          </cell>
        </row>
        <row r="546">
          <cell r="A546" t="str">
            <v>2199003000</v>
          </cell>
          <cell r="B546" t="str">
            <v>Nonpoint</v>
          </cell>
          <cell r="C546" t="str">
            <v>Stationary Fuel Comb /Total Area Source /Lignite Coal /Total: All Boiler Types</v>
          </cell>
          <cell r="D546" t="str">
            <v>Fuel Comb - Comm/Institutional - Coal</v>
          </cell>
          <cell r="G546" t="str">
            <v>Stationary Source Fuel Combustion</v>
          </cell>
          <cell r="H546" t="str">
            <v>Total Area Source Fuel Combustion</v>
          </cell>
          <cell r="I546" t="str">
            <v>Lignite Coal</v>
          </cell>
          <cell r="J546" t="str">
            <v>Total: All Boiler Types</v>
          </cell>
          <cell r="L546" t="str">
            <v>2005</v>
          </cell>
          <cell r="N546">
            <v>40982</v>
          </cell>
        </row>
        <row r="547">
          <cell r="A547" t="str">
            <v>2199004000</v>
          </cell>
          <cell r="B547" t="str">
            <v>Nonpoint</v>
          </cell>
          <cell r="C547" t="str">
            <v>Stationary Fuel Comb /Total Area Source /Distillate Oil /Total: Boilers and IC Engines</v>
          </cell>
          <cell r="D547" t="str">
            <v>Fuel Comb - Industrial Boilers, ICEs - Oil</v>
          </cell>
          <cell r="G547" t="str">
            <v>Stationary Source Fuel Combustion</v>
          </cell>
          <cell r="H547" t="str">
            <v>Total Area Source Fuel Combustion</v>
          </cell>
          <cell r="I547" t="str">
            <v>Distillate Oil</v>
          </cell>
          <cell r="J547" t="str">
            <v>Total: Boilers and IC Engines</v>
          </cell>
          <cell r="L547" t="str">
            <v>2005</v>
          </cell>
          <cell r="N547">
            <v>40982</v>
          </cell>
        </row>
        <row r="548">
          <cell r="A548" t="str">
            <v>2199004001</v>
          </cell>
          <cell r="B548" t="str">
            <v>Nonpoint</v>
          </cell>
          <cell r="C548" t="str">
            <v>Stationary Fuel Comb /Total Area Source /Distillate Oil /All Boiler Types</v>
          </cell>
          <cell r="D548" t="str">
            <v>Fuel Comb - Industrial Boilers, ICEs - Oil</v>
          </cell>
          <cell r="G548" t="str">
            <v>Stationary Source Fuel Combustion</v>
          </cell>
          <cell r="H548" t="str">
            <v>Total Area Source Fuel Combustion</v>
          </cell>
          <cell r="I548" t="str">
            <v>Distillate Oil</v>
          </cell>
          <cell r="J548" t="str">
            <v>All Boiler Types</v>
          </cell>
          <cell r="L548" t="str">
            <v>2005</v>
          </cell>
          <cell r="N548">
            <v>40982</v>
          </cell>
        </row>
        <row r="549">
          <cell r="A549" t="str">
            <v>2199004002</v>
          </cell>
          <cell r="B549" t="str">
            <v>Nonpoint</v>
          </cell>
          <cell r="C549" t="str">
            <v>Stationary Fuel Comb /Total Area Source /Distillate Oil /All IC Engine Types</v>
          </cell>
          <cell r="D549" t="str">
            <v>Fuel Comb - Industrial Boilers, ICEs - Oil</v>
          </cell>
          <cell r="G549" t="str">
            <v>Stationary Source Fuel Combustion</v>
          </cell>
          <cell r="H549" t="str">
            <v>Total Area Source Fuel Combustion</v>
          </cell>
          <cell r="I549" t="str">
            <v>Distillate Oil</v>
          </cell>
          <cell r="J549" t="str">
            <v>All IC Engine Types</v>
          </cell>
          <cell r="L549" t="str">
            <v>2005</v>
          </cell>
          <cell r="N549">
            <v>40982</v>
          </cell>
        </row>
        <row r="550">
          <cell r="A550" t="str">
            <v>2199005000</v>
          </cell>
          <cell r="B550" t="str">
            <v>Nonpoint</v>
          </cell>
          <cell r="C550" t="str">
            <v>Stationary Fuel Comb /Total Area Source /Residual Oil /Total: All Boiler Types</v>
          </cell>
          <cell r="D550" t="str">
            <v>Fuel Comb - Industrial Boilers, ICEs - Oil</v>
          </cell>
          <cell r="G550" t="str">
            <v>Stationary Source Fuel Combustion</v>
          </cell>
          <cell r="H550" t="str">
            <v>Total Area Source Fuel Combustion</v>
          </cell>
          <cell r="I550" t="str">
            <v>Residual Oil</v>
          </cell>
          <cell r="J550" t="str">
            <v>Total: All Boiler Types</v>
          </cell>
          <cell r="L550" t="str">
            <v>2005</v>
          </cell>
          <cell r="N550">
            <v>40982</v>
          </cell>
        </row>
        <row r="551">
          <cell r="A551" t="str">
            <v>2199006000</v>
          </cell>
          <cell r="B551" t="str">
            <v>Nonpoint</v>
          </cell>
          <cell r="C551" t="str">
            <v>Stationary Fuel Comb /Total Area Source /Natural Gas /Total: Boilers and IC Engines</v>
          </cell>
          <cell r="D551" t="str">
            <v>Fuel Comb - Industrial Boilers, ICEs - Natural Gas</v>
          </cell>
          <cell r="G551" t="str">
            <v>Stationary Source Fuel Combustion</v>
          </cell>
          <cell r="H551" t="str">
            <v>Total Area Source Fuel Combustion</v>
          </cell>
          <cell r="I551" t="str">
            <v>Natural Gas</v>
          </cell>
          <cell r="J551" t="str">
            <v>Total: Boilers and IC Engines</v>
          </cell>
          <cell r="L551" t="str">
            <v>2005</v>
          </cell>
          <cell r="N551">
            <v>40982</v>
          </cell>
        </row>
        <row r="552">
          <cell r="A552" t="str">
            <v>2199006001</v>
          </cell>
          <cell r="B552" t="str">
            <v>Nonpoint</v>
          </cell>
          <cell r="C552" t="str">
            <v>Stationary Fuel Comb /Total Area Source /Natural Gas /All Boiler Types</v>
          </cell>
          <cell r="D552" t="str">
            <v>Fuel Comb - Industrial Boilers, ICEs - Natural Gas</v>
          </cell>
          <cell r="G552" t="str">
            <v>Stationary Source Fuel Combustion</v>
          </cell>
          <cell r="H552" t="str">
            <v>Total Area Source Fuel Combustion</v>
          </cell>
          <cell r="I552" t="str">
            <v>Natural Gas</v>
          </cell>
          <cell r="J552" t="str">
            <v>All Boiler Types</v>
          </cell>
          <cell r="L552" t="str">
            <v>2005</v>
          </cell>
          <cell r="N552">
            <v>40982</v>
          </cell>
        </row>
        <row r="553">
          <cell r="A553" t="str">
            <v>2199006002</v>
          </cell>
          <cell r="B553" t="str">
            <v>Nonpoint</v>
          </cell>
          <cell r="C553" t="str">
            <v>Stationary Fuel Comb /Total Area Source /Natural Gas /All IC Engine Types</v>
          </cell>
          <cell r="D553" t="str">
            <v>Fuel Comb - Industrial Boilers, ICEs - Natural Gas</v>
          </cell>
          <cell r="G553" t="str">
            <v>Stationary Source Fuel Combustion</v>
          </cell>
          <cell r="H553" t="str">
            <v>Total Area Source Fuel Combustion</v>
          </cell>
          <cell r="I553" t="str">
            <v>Natural Gas</v>
          </cell>
          <cell r="J553" t="str">
            <v>All IC Engine Types</v>
          </cell>
          <cell r="L553" t="str">
            <v>2005</v>
          </cell>
          <cell r="N553">
            <v>40982</v>
          </cell>
        </row>
        <row r="554">
          <cell r="A554" t="str">
            <v>2199007000</v>
          </cell>
          <cell r="B554" t="str">
            <v>Nonpoint</v>
          </cell>
          <cell r="C554" t="str">
            <v>Stationary Fuel Comb /Total Area Source /Liquified Petroleum Gas /Total: All Boiler Types</v>
          </cell>
          <cell r="D554" t="str">
            <v>Fuel Comb - Industrial Boilers, ICEs - Other</v>
          </cell>
          <cell r="G554" t="str">
            <v>Stationary Source Fuel Combustion</v>
          </cell>
          <cell r="H554" t="str">
            <v>Total Area Source Fuel Combustion</v>
          </cell>
          <cell r="I554" t="str">
            <v>Liquified Petroleum Gas (LPG)</v>
          </cell>
          <cell r="J554" t="str">
            <v>Total: All Boiler Types</v>
          </cell>
          <cell r="L554" t="str">
            <v>2005</v>
          </cell>
          <cell r="N554">
            <v>40982</v>
          </cell>
        </row>
        <row r="555">
          <cell r="A555" t="str">
            <v>2199008000</v>
          </cell>
          <cell r="B555" t="str">
            <v>Nonpoint</v>
          </cell>
          <cell r="C555" t="str">
            <v>Stationary Fuel Comb /Total Area Source /Wood /Total: All Boiler Types</v>
          </cell>
          <cell r="D555" t="str">
            <v>Fuel Comb - Industrial Boilers, ICEs - Biomass</v>
          </cell>
          <cell r="G555" t="str">
            <v>Stationary Source Fuel Combustion</v>
          </cell>
          <cell r="H555" t="str">
            <v>Total Area Source Fuel Combustion</v>
          </cell>
          <cell r="I555" t="str">
            <v>Wood</v>
          </cell>
          <cell r="J555" t="str">
            <v>Total: All Boiler Types</v>
          </cell>
          <cell r="L555" t="str">
            <v>2005</v>
          </cell>
          <cell r="N555">
            <v>40982</v>
          </cell>
        </row>
        <row r="556">
          <cell r="A556" t="str">
            <v>2199009000</v>
          </cell>
          <cell r="B556" t="str">
            <v>Nonpoint</v>
          </cell>
          <cell r="C556" t="str">
            <v>Stationary Fuel Comb /Total Area Source /Petroleum Coke /Total: All Boiler Types</v>
          </cell>
          <cell r="D556" t="str">
            <v>Fuel Comb - Industrial Boilers, ICEs - Other</v>
          </cell>
          <cell r="G556" t="str">
            <v>Stationary Source Fuel Combustion</v>
          </cell>
          <cell r="H556" t="str">
            <v>Total Area Source Fuel Combustion</v>
          </cell>
          <cell r="I556" t="str">
            <v>Petroleum Coke</v>
          </cell>
          <cell r="J556" t="str">
            <v>Total: All Boiler Types</v>
          </cell>
          <cell r="L556" t="str">
            <v>2005</v>
          </cell>
          <cell r="N556">
            <v>40982</v>
          </cell>
        </row>
        <row r="557">
          <cell r="A557" t="str">
            <v>2199010000</v>
          </cell>
          <cell r="B557" t="str">
            <v>Nonpoint</v>
          </cell>
          <cell r="C557" t="str">
            <v>Stationary Fuel Comb /Total Area Source /Process Gas /Total: All Boiler Types</v>
          </cell>
          <cell r="D557" t="str">
            <v>Fuel Comb - Industrial Boilers, ICEs - Other</v>
          </cell>
          <cell r="G557" t="str">
            <v>Stationary Source Fuel Combustion</v>
          </cell>
          <cell r="H557" t="str">
            <v>Total Area Source Fuel Combustion</v>
          </cell>
          <cell r="I557" t="str">
            <v>Process Gas</v>
          </cell>
          <cell r="J557" t="str">
            <v>Total: All Boiler Types</v>
          </cell>
          <cell r="L557" t="str">
            <v>2005</v>
          </cell>
          <cell r="N557">
            <v>40982</v>
          </cell>
        </row>
        <row r="558">
          <cell r="A558" t="str">
            <v>2199011000</v>
          </cell>
          <cell r="B558" t="str">
            <v>Nonpoint</v>
          </cell>
          <cell r="C558" t="str">
            <v>Stationary Fuel Comb /Total Area Source /Kerosene /Total: All Heater Types</v>
          </cell>
          <cell r="D558" t="str">
            <v>Fuel Comb - Industrial Boilers, ICEs - Oil</v>
          </cell>
          <cell r="G558" t="str">
            <v>Stationary Source Fuel Combustion</v>
          </cell>
          <cell r="H558" t="str">
            <v>Total Area Source Fuel Combustion</v>
          </cell>
          <cell r="I558" t="str">
            <v>Kerosene</v>
          </cell>
          <cell r="J558" t="str">
            <v>Total: All Heater Types</v>
          </cell>
          <cell r="L558" t="str">
            <v>2005</v>
          </cell>
          <cell r="N558">
            <v>40982</v>
          </cell>
        </row>
        <row r="559">
          <cell r="A559" t="str">
            <v>2201001000</v>
          </cell>
          <cell r="B559" t="str">
            <v>Onroad</v>
          </cell>
          <cell r="C559" t="str">
            <v>Highway Veh - Gasoline - Light Duty Vehicles (LDGV) - Total: All Road Types</v>
          </cell>
          <cell r="D559" t="str">
            <v>Mobile - On-Road Gasoline Light Duty Vehicles</v>
          </cell>
          <cell r="G559" t="str">
            <v>Mobile Sources</v>
          </cell>
          <cell r="H559" t="str">
            <v>Highway Vehicles - Gasoline</v>
          </cell>
          <cell r="I559" t="str">
            <v>Light Duty Gasoline Vehicles (LDGV)</v>
          </cell>
          <cell r="J559" t="str">
            <v>Total: All Road Types</v>
          </cell>
          <cell r="L559" t="str">
            <v>2005</v>
          </cell>
          <cell r="N559">
            <v>40982</v>
          </cell>
        </row>
        <row r="560">
          <cell r="A560" t="str">
            <v>2201001110</v>
          </cell>
          <cell r="B560" t="str">
            <v>Onroad</v>
          </cell>
          <cell r="C560" t="str">
            <v>Highway Veh - Gasoline - Light Duty Vehicles (LDGV) - Rural Interstate: Total</v>
          </cell>
          <cell r="D560" t="str">
            <v>Mobile - On-Road Gasoline Light Duty Vehicles</v>
          </cell>
          <cell r="G560" t="str">
            <v>Mobile Sources</v>
          </cell>
          <cell r="H560" t="str">
            <v>Highway Vehicles - Gasoline</v>
          </cell>
          <cell r="I560" t="str">
            <v>Light Duty Gasoline Vehicles (LDGV)</v>
          </cell>
          <cell r="J560" t="str">
            <v>Rural Interstate: Total</v>
          </cell>
          <cell r="N560">
            <v>40982</v>
          </cell>
        </row>
        <row r="561">
          <cell r="A561" t="str">
            <v>2201001111</v>
          </cell>
          <cell r="B561" t="str">
            <v>Onroad</v>
          </cell>
          <cell r="C561" t="str">
            <v>Highway Veh - Gasoline - Light Duty Vehicles (LDGV) - Interstate: Rural Time 1</v>
          </cell>
          <cell r="D561" t="str">
            <v>Mobile - On-Road Gasoline Light Duty Vehicles</v>
          </cell>
          <cell r="G561" t="str">
            <v>Mobile Sources</v>
          </cell>
          <cell r="H561" t="str">
            <v>Highway Vehicles - Gasoline</v>
          </cell>
          <cell r="I561" t="str">
            <v>Light Duty Gasoline Vehicles (LDGV)</v>
          </cell>
          <cell r="J561" t="str">
            <v>Interstate: Rural Time 1</v>
          </cell>
          <cell r="L561" t="str">
            <v>2002</v>
          </cell>
          <cell r="N561">
            <v>40982</v>
          </cell>
        </row>
        <row r="562">
          <cell r="A562" t="str">
            <v>2201001112</v>
          </cell>
          <cell r="B562" t="str">
            <v>Onroad</v>
          </cell>
          <cell r="C562" t="str">
            <v>Highway Veh - Gasoline - Light Duty Vehicles (LDGV) - Interstate: Rural Time 2</v>
          </cell>
          <cell r="D562" t="str">
            <v>Mobile - On-Road Gasoline Light Duty Vehicles</v>
          </cell>
          <cell r="G562" t="str">
            <v>Mobile Sources</v>
          </cell>
          <cell r="H562" t="str">
            <v>Highway Vehicles - Gasoline</v>
          </cell>
          <cell r="I562" t="str">
            <v>Light Duty Gasoline Vehicles (LDGV)</v>
          </cell>
          <cell r="J562" t="str">
            <v>Interstate: Rural Time 2</v>
          </cell>
          <cell r="L562" t="str">
            <v>2002</v>
          </cell>
          <cell r="N562">
            <v>40982</v>
          </cell>
        </row>
        <row r="563">
          <cell r="A563" t="str">
            <v>2201001113</v>
          </cell>
          <cell r="B563" t="str">
            <v>Onroad</v>
          </cell>
          <cell r="C563" t="str">
            <v>Highway Veh - Gasoline - Light Duty Vehicles (LDGV) - Interstate: Rural Time 3</v>
          </cell>
          <cell r="D563" t="str">
            <v>Mobile - On-Road Gasoline Light Duty Vehicles</v>
          </cell>
          <cell r="G563" t="str">
            <v>Mobile Sources</v>
          </cell>
          <cell r="H563" t="str">
            <v>Highway Vehicles - Gasoline</v>
          </cell>
          <cell r="I563" t="str">
            <v>Light Duty Gasoline Vehicles (LDGV)</v>
          </cell>
          <cell r="J563" t="str">
            <v>Interstate: Rural Time 3</v>
          </cell>
          <cell r="L563" t="str">
            <v>2002</v>
          </cell>
          <cell r="N563">
            <v>40982</v>
          </cell>
        </row>
        <row r="564">
          <cell r="A564" t="str">
            <v>2201001114</v>
          </cell>
          <cell r="B564" t="str">
            <v>Onroad</v>
          </cell>
          <cell r="C564" t="str">
            <v>Highway Veh - Gasoline - Light Duty Vehicles (LDGV) - Interstate: Rural Time 4</v>
          </cell>
          <cell r="D564" t="str">
            <v>Mobile - On-Road Gasoline Light Duty Vehicles</v>
          </cell>
          <cell r="G564" t="str">
            <v>Mobile Sources</v>
          </cell>
          <cell r="H564" t="str">
            <v>Highway Vehicles - Gasoline</v>
          </cell>
          <cell r="I564" t="str">
            <v>Light Duty Gasoline Vehicles (LDGV)</v>
          </cell>
          <cell r="J564" t="str">
            <v>Interstate: Rural Time 4</v>
          </cell>
          <cell r="L564" t="str">
            <v>2002</v>
          </cell>
          <cell r="N564">
            <v>40982</v>
          </cell>
        </row>
        <row r="565">
          <cell r="A565" t="str">
            <v>220100111B</v>
          </cell>
          <cell r="B565" t="str">
            <v>Onroad</v>
          </cell>
          <cell r="C565" t="str">
            <v>Highway Veh - Gasoline - Light Duty Vehicles (LDGV) - Rural Interstate: Brake Wear</v>
          </cell>
          <cell r="D565" t="str">
            <v>Mobile - On-Road Gasoline Light Duty Vehicles</v>
          </cell>
          <cell r="G565" t="str">
            <v>Mobile Sources</v>
          </cell>
          <cell r="H565" t="str">
            <v>Highway Vehicles - Gasoline</v>
          </cell>
          <cell r="I565" t="str">
            <v>Light Duty Gasoline Vehicles (LDGV)</v>
          </cell>
          <cell r="J565" t="str">
            <v>Rural Interstate: Brake Wear</v>
          </cell>
          <cell r="L565" t="str">
            <v>2005</v>
          </cell>
          <cell r="M565">
            <v>37300</v>
          </cell>
          <cell r="N565">
            <v>40982</v>
          </cell>
        </row>
        <row r="566">
          <cell r="A566" t="str">
            <v>220100111T</v>
          </cell>
          <cell r="B566" t="str">
            <v>Onroad</v>
          </cell>
          <cell r="C566" t="str">
            <v>Highway Veh - Gasoline - Light Duty Vehicles (LDGV) - Rural Interstate: Tire Wear</v>
          </cell>
          <cell r="D566" t="str">
            <v>Mobile - On-Road Gasoline Light Duty Vehicles</v>
          </cell>
          <cell r="G566" t="str">
            <v>Mobile Sources</v>
          </cell>
          <cell r="H566" t="str">
            <v>Highway Vehicles - Gasoline</v>
          </cell>
          <cell r="I566" t="str">
            <v>Light Duty Gasoline Vehicles (LDGV)</v>
          </cell>
          <cell r="J566" t="str">
            <v>Rural Interstate: Tire Wear</v>
          </cell>
          <cell r="L566" t="str">
            <v>2005</v>
          </cell>
          <cell r="M566">
            <v>37300</v>
          </cell>
          <cell r="N566">
            <v>40982</v>
          </cell>
        </row>
        <row r="567">
          <cell r="A567" t="str">
            <v>220100111V</v>
          </cell>
          <cell r="B567" t="str">
            <v>Onroad</v>
          </cell>
          <cell r="C567" t="str">
            <v>Highway Veh - Gasoline - Light Duty Vehicles (LDGV) - Rural Interstate: Evap (except Refueling)</v>
          </cell>
          <cell r="D567" t="str">
            <v>Mobile - On-Road Gasoline Light Duty Vehicles</v>
          </cell>
          <cell r="G567" t="str">
            <v>Mobile Sources</v>
          </cell>
          <cell r="H567" t="str">
            <v>Highway Vehicles - Gasoline</v>
          </cell>
          <cell r="I567" t="str">
            <v>Light Duty Gasoline Vehicles (LDGV)</v>
          </cell>
          <cell r="J567" t="str">
            <v>Rural Interstate: Evap (except Refueling)</v>
          </cell>
          <cell r="L567" t="str">
            <v>2005</v>
          </cell>
          <cell r="M567">
            <v>37300</v>
          </cell>
          <cell r="N567">
            <v>40982</v>
          </cell>
        </row>
        <row r="568">
          <cell r="A568" t="str">
            <v>220100111X</v>
          </cell>
          <cell r="B568" t="str">
            <v>Onroad</v>
          </cell>
          <cell r="C568" t="str">
            <v>Highway Veh - Gasoline - Light Duty Vehicles (LDGV) - Rural Interstate: Exhaust</v>
          </cell>
          <cell r="D568" t="str">
            <v>Mobile - On-Road Gasoline Light Duty Vehicles</v>
          </cell>
          <cell r="G568" t="str">
            <v>Mobile Sources</v>
          </cell>
          <cell r="H568" t="str">
            <v>Highway Vehicles - Gasoline</v>
          </cell>
          <cell r="I568" t="str">
            <v>Light Duty Gasoline Vehicles (LDGV)</v>
          </cell>
          <cell r="J568" t="str">
            <v>Rural Interstate: Exhaust</v>
          </cell>
          <cell r="L568" t="str">
            <v>2005</v>
          </cell>
          <cell r="M568">
            <v>37300</v>
          </cell>
          <cell r="N568">
            <v>40982</v>
          </cell>
        </row>
        <row r="569">
          <cell r="A569" t="str">
            <v>2201001130</v>
          </cell>
          <cell r="B569" t="str">
            <v>Onroad</v>
          </cell>
          <cell r="C569" t="str">
            <v>Highway Veh - Gasoline - Light Duty Vehicles (LDGV) - Rural Other Principal Arterial: Total</v>
          </cell>
          <cell r="D569" t="str">
            <v>Mobile - On-Road Gasoline Light Duty Vehicles</v>
          </cell>
          <cell r="G569" t="str">
            <v>Mobile Sources</v>
          </cell>
          <cell r="H569" t="str">
            <v>Highway Vehicles - Gasoline</v>
          </cell>
          <cell r="I569" t="str">
            <v>Light Duty Gasoline Vehicles (LDGV)</v>
          </cell>
          <cell r="J569" t="str">
            <v>Rural Other Principal Arterial: Total</v>
          </cell>
          <cell r="N569">
            <v>40982</v>
          </cell>
        </row>
        <row r="570">
          <cell r="A570" t="str">
            <v>2201001131</v>
          </cell>
          <cell r="B570" t="str">
            <v>Onroad</v>
          </cell>
          <cell r="C570" t="str">
            <v>Highway Veh - Gasoline - Light Duty Vehicles (LDGV) - Other Principal Arterial: Rural Time 1</v>
          </cell>
          <cell r="D570" t="str">
            <v>Mobile - On-Road Gasoline Light Duty Vehicles</v>
          </cell>
          <cell r="G570" t="str">
            <v>Mobile Sources</v>
          </cell>
          <cell r="H570" t="str">
            <v>Highway Vehicles - Gasoline</v>
          </cell>
          <cell r="I570" t="str">
            <v>Light Duty Gasoline Vehicles (LDGV)</v>
          </cell>
          <cell r="J570" t="str">
            <v>Other Principal Arterial: Rural Time 1</v>
          </cell>
          <cell r="L570" t="str">
            <v>2002</v>
          </cell>
          <cell r="N570">
            <v>40982</v>
          </cell>
        </row>
        <row r="571">
          <cell r="A571" t="str">
            <v>2201001132</v>
          </cell>
          <cell r="B571" t="str">
            <v>Onroad</v>
          </cell>
          <cell r="C571" t="str">
            <v>Highway Veh - Gasoline - Light Duty Vehicles (LDGV) - Other Principal Arterial: Rural Time 2</v>
          </cell>
          <cell r="D571" t="str">
            <v>Mobile - On-Road Gasoline Light Duty Vehicles</v>
          </cell>
          <cell r="G571" t="str">
            <v>Mobile Sources</v>
          </cell>
          <cell r="H571" t="str">
            <v>Highway Vehicles - Gasoline</v>
          </cell>
          <cell r="I571" t="str">
            <v>Light Duty Gasoline Vehicles (LDGV)</v>
          </cell>
          <cell r="J571" t="str">
            <v>Other Principal Arterial: Rural Time 2</v>
          </cell>
          <cell r="L571" t="str">
            <v>2002</v>
          </cell>
          <cell r="N571">
            <v>40982</v>
          </cell>
        </row>
        <row r="572">
          <cell r="A572" t="str">
            <v>2201001133</v>
          </cell>
          <cell r="B572" t="str">
            <v>Onroad</v>
          </cell>
          <cell r="C572" t="str">
            <v>Highway Veh - Gasoline - Light Duty Vehicles (LDGV) - Other Principal Arterial: Rural Time 3</v>
          </cell>
          <cell r="D572" t="str">
            <v>Mobile - On-Road Gasoline Light Duty Vehicles</v>
          </cell>
          <cell r="G572" t="str">
            <v>Mobile Sources</v>
          </cell>
          <cell r="H572" t="str">
            <v>Highway Vehicles - Gasoline</v>
          </cell>
          <cell r="I572" t="str">
            <v>Light Duty Gasoline Vehicles (LDGV)</v>
          </cell>
          <cell r="J572" t="str">
            <v>Other Principal Arterial: Rural Time 3</v>
          </cell>
          <cell r="L572" t="str">
            <v>2002</v>
          </cell>
          <cell r="N572">
            <v>40982</v>
          </cell>
        </row>
        <row r="573">
          <cell r="A573" t="str">
            <v>2201001134</v>
          </cell>
          <cell r="B573" t="str">
            <v>Onroad</v>
          </cell>
          <cell r="C573" t="str">
            <v>Highway Veh - Gasoline - Light Duty Vehicles (LDGV) - Other Principal Arterial: Rural Time 4</v>
          </cell>
          <cell r="D573" t="str">
            <v>Mobile - On-Road Gasoline Light Duty Vehicles</v>
          </cell>
          <cell r="G573" t="str">
            <v>Mobile Sources</v>
          </cell>
          <cell r="H573" t="str">
            <v>Highway Vehicles - Gasoline</v>
          </cell>
          <cell r="I573" t="str">
            <v>Light Duty Gasoline Vehicles (LDGV)</v>
          </cell>
          <cell r="J573" t="str">
            <v>Other Principal Arterial: Rural Time 4</v>
          </cell>
          <cell r="L573" t="str">
            <v>2002</v>
          </cell>
          <cell r="N573">
            <v>40982</v>
          </cell>
        </row>
        <row r="574">
          <cell r="A574" t="str">
            <v>220100113B</v>
          </cell>
          <cell r="B574" t="str">
            <v>Onroad</v>
          </cell>
          <cell r="C574" t="str">
            <v>Highway Veh - Gasoline - Light Duty Vehicles (LDGV) - Rural Other Principal Arterial: Brake Wear</v>
          </cell>
          <cell r="D574" t="str">
            <v>Mobile - On-Road Gasoline Light Duty Vehicles</v>
          </cell>
          <cell r="G574" t="str">
            <v>Mobile Sources</v>
          </cell>
          <cell r="H574" t="str">
            <v>Highway Vehicles - Gasoline</v>
          </cell>
          <cell r="I574" t="str">
            <v>Light Duty Gasoline Vehicles (LDGV)</v>
          </cell>
          <cell r="J574" t="str">
            <v>Rural Other Principal Arterial: Brake Wear</v>
          </cell>
          <cell r="L574" t="str">
            <v>2005</v>
          </cell>
          <cell r="M574">
            <v>37300</v>
          </cell>
          <cell r="N574">
            <v>40982</v>
          </cell>
        </row>
        <row r="575">
          <cell r="A575" t="str">
            <v>220100113T</v>
          </cell>
          <cell r="B575" t="str">
            <v>Onroad</v>
          </cell>
          <cell r="C575" t="str">
            <v>Highway Veh - Gasoline - Light Duty Vehicles (LDGV) - Rural Other Principal Arterial: Tire Wear</v>
          </cell>
          <cell r="D575" t="str">
            <v>Mobile - On-Road Gasoline Light Duty Vehicles</v>
          </cell>
          <cell r="G575" t="str">
            <v>Mobile Sources</v>
          </cell>
          <cell r="H575" t="str">
            <v>Highway Vehicles - Gasoline</v>
          </cell>
          <cell r="I575" t="str">
            <v>Light Duty Gasoline Vehicles (LDGV)</v>
          </cell>
          <cell r="J575" t="str">
            <v>Rural Other Principal Arterial: Tire Wear</v>
          </cell>
          <cell r="L575" t="str">
            <v>2005</v>
          </cell>
          <cell r="M575">
            <v>37300</v>
          </cell>
          <cell r="N575">
            <v>40982</v>
          </cell>
        </row>
        <row r="576">
          <cell r="A576" t="str">
            <v>220100113V</v>
          </cell>
          <cell r="B576" t="str">
            <v>Onroad</v>
          </cell>
          <cell r="C576" t="str">
            <v>Highway Veh - Gasoline - Light Duty Vehicles (LDGV) - Rural Other Principal Arterial: Evap (except Refueling)</v>
          </cell>
          <cell r="D576" t="str">
            <v>Mobile - On-Road Gasoline Light Duty Vehicles</v>
          </cell>
          <cell r="G576" t="str">
            <v>Mobile Sources</v>
          </cell>
          <cell r="H576" t="str">
            <v>Highway Vehicles - Gasoline</v>
          </cell>
          <cell r="I576" t="str">
            <v>Light Duty Gasoline Vehicles (LDGV)</v>
          </cell>
          <cell r="J576" t="str">
            <v>Rural Other Principal Arterial: Evap (except Refueling)</v>
          </cell>
          <cell r="L576" t="str">
            <v>2005</v>
          </cell>
          <cell r="M576">
            <v>37300</v>
          </cell>
          <cell r="N576">
            <v>40982</v>
          </cell>
        </row>
        <row r="577">
          <cell r="A577" t="str">
            <v>220100113X</v>
          </cell>
          <cell r="B577" t="str">
            <v>Onroad</v>
          </cell>
          <cell r="C577" t="str">
            <v>Highway Veh - Gasoline - Light Duty Vehicles (LDGV) - Rural Other Principal Arterial: Exhaust</v>
          </cell>
          <cell r="D577" t="str">
            <v>Mobile - On-Road Gasoline Light Duty Vehicles</v>
          </cell>
          <cell r="G577" t="str">
            <v>Mobile Sources</v>
          </cell>
          <cell r="H577" t="str">
            <v>Highway Vehicles - Gasoline</v>
          </cell>
          <cell r="I577" t="str">
            <v>Light Duty Gasoline Vehicles (LDGV)</v>
          </cell>
          <cell r="J577" t="str">
            <v>Rural Other Principal Arterial: Exhaust</v>
          </cell>
          <cell r="L577" t="str">
            <v>2005</v>
          </cell>
          <cell r="M577">
            <v>37300</v>
          </cell>
          <cell r="N577">
            <v>40982</v>
          </cell>
        </row>
        <row r="578">
          <cell r="A578" t="str">
            <v>2201001150</v>
          </cell>
          <cell r="B578" t="str">
            <v>Onroad</v>
          </cell>
          <cell r="C578" t="str">
            <v>Highway Veh - Gasoline - Light Duty Vehicles (LDGV) - Rural Minor Arterial: Total</v>
          </cell>
          <cell r="D578" t="str">
            <v>Mobile - On-Road Gasoline Light Duty Vehicles</v>
          </cell>
          <cell r="G578" t="str">
            <v>Mobile Sources</v>
          </cell>
          <cell r="H578" t="str">
            <v>Highway Vehicles - Gasoline</v>
          </cell>
          <cell r="I578" t="str">
            <v>Light Duty Gasoline Vehicles (LDGV)</v>
          </cell>
          <cell r="J578" t="str">
            <v>Rural Minor Arterial: Total</v>
          </cell>
          <cell r="N578">
            <v>40982</v>
          </cell>
        </row>
        <row r="579">
          <cell r="A579" t="str">
            <v>2201001151</v>
          </cell>
          <cell r="B579" t="str">
            <v>Onroad</v>
          </cell>
          <cell r="C579" t="str">
            <v>Highway Veh - Gasoline - Light Duty Vehicles (LDGV) - Minor Arterial: Rural Time 1</v>
          </cell>
          <cell r="D579" t="str">
            <v>Mobile - On-Road Gasoline Light Duty Vehicles</v>
          </cell>
          <cell r="G579" t="str">
            <v>Mobile Sources</v>
          </cell>
          <cell r="H579" t="str">
            <v>Highway Vehicles - Gasoline</v>
          </cell>
          <cell r="I579" t="str">
            <v>Light Duty Gasoline Vehicles (LDGV)</v>
          </cell>
          <cell r="J579" t="str">
            <v>Minor Arterial: Rural Time 1</v>
          </cell>
          <cell r="L579" t="str">
            <v>2002</v>
          </cell>
          <cell r="N579">
            <v>40982</v>
          </cell>
        </row>
        <row r="580">
          <cell r="A580" t="str">
            <v>2201001152</v>
          </cell>
          <cell r="B580" t="str">
            <v>Onroad</v>
          </cell>
          <cell r="C580" t="str">
            <v>Highway Veh - Gasoline - Light Duty Vehicles (LDGV) - Minor Arterial: Rural Time 2</v>
          </cell>
          <cell r="D580" t="str">
            <v>Mobile - On-Road Gasoline Light Duty Vehicles</v>
          </cell>
          <cell r="G580" t="str">
            <v>Mobile Sources</v>
          </cell>
          <cell r="H580" t="str">
            <v>Highway Vehicles - Gasoline</v>
          </cell>
          <cell r="I580" t="str">
            <v>Light Duty Gasoline Vehicles (LDGV)</v>
          </cell>
          <cell r="J580" t="str">
            <v>Minor Arterial: Rural Time 2</v>
          </cell>
          <cell r="L580" t="str">
            <v>2002</v>
          </cell>
          <cell r="N580">
            <v>40982</v>
          </cell>
        </row>
        <row r="581">
          <cell r="A581" t="str">
            <v>2201001153</v>
          </cell>
          <cell r="B581" t="str">
            <v>Onroad</v>
          </cell>
          <cell r="C581" t="str">
            <v>Highway Veh - Gasoline - Light Duty Vehicles (LDGV) - Minor Arterial: Rural Time 3</v>
          </cell>
          <cell r="D581" t="str">
            <v>Mobile - On-Road Gasoline Light Duty Vehicles</v>
          </cell>
          <cell r="G581" t="str">
            <v>Mobile Sources</v>
          </cell>
          <cell r="H581" t="str">
            <v>Highway Vehicles - Gasoline</v>
          </cell>
          <cell r="I581" t="str">
            <v>Light Duty Gasoline Vehicles (LDGV)</v>
          </cell>
          <cell r="J581" t="str">
            <v>Minor Arterial: Rural Time 3</v>
          </cell>
          <cell r="L581" t="str">
            <v>2002</v>
          </cell>
          <cell r="N581">
            <v>40982</v>
          </cell>
        </row>
        <row r="582">
          <cell r="A582" t="str">
            <v>2201001154</v>
          </cell>
          <cell r="B582" t="str">
            <v>Onroad</v>
          </cell>
          <cell r="C582" t="str">
            <v>Highway Veh - Gasoline - Light Duty Vehicles (LDGV) - Minor Arterial: Rural Time 4</v>
          </cell>
          <cell r="D582" t="str">
            <v>Mobile - On-Road Gasoline Light Duty Vehicles</v>
          </cell>
          <cell r="G582" t="str">
            <v>Mobile Sources</v>
          </cell>
          <cell r="H582" t="str">
            <v>Highway Vehicles - Gasoline</v>
          </cell>
          <cell r="I582" t="str">
            <v>Light Duty Gasoline Vehicles (LDGV)</v>
          </cell>
          <cell r="J582" t="str">
            <v>Minor Arterial: Rural Time 4</v>
          </cell>
          <cell r="L582" t="str">
            <v>2002</v>
          </cell>
          <cell r="N582">
            <v>40982</v>
          </cell>
        </row>
        <row r="583">
          <cell r="A583" t="str">
            <v>220100115B</v>
          </cell>
          <cell r="B583" t="str">
            <v>Onroad</v>
          </cell>
          <cell r="C583" t="str">
            <v>Highway Veh - Gasoline - Light Duty Vehicles (LDGV) - Rural Minor Arterial: Brake Wear</v>
          </cell>
          <cell r="D583" t="str">
            <v>Mobile - On-Road Gasoline Light Duty Vehicles</v>
          </cell>
          <cell r="G583" t="str">
            <v>Mobile Sources</v>
          </cell>
          <cell r="H583" t="str">
            <v>Highway Vehicles - Gasoline</v>
          </cell>
          <cell r="I583" t="str">
            <v>Light Duty Gasoline Vehicles (LDGV)</v>
          </cell>
          <cell r="J583" t="str">
            <v>Rural Minor Arterial: Brake Wear</v>
          </cell>
          <cell r="L583" t="str">
            <v>2005</v>
          </cell>
          <cell r="M583">
            <v>37300</v>
          </cell>
          <cell r="N583">
            <v>40982</v>
          </cell>
        </row>
        <row r="584">
          <cell r="A584" t="str">
            <v>220100115T</v>
          </cell>
          <cell r="B584" t="str">
            <v>Onroad</v>
          </cell>
          <cell r="C584" t="str">
            <v>Highway Veh - Gasoline - Light Duty Vehicles (LDGV) - Rural Minor Arterial: Tire Wear</v>
          </cell>
          <cell r="D584" t="str">
            <v>Mobile - On-Road Gasoline Light Duty Vehicles</v>
          </cell>
          <cell r="G584" t="str">
            <v>Mobile Sources</v>
          </cell>
          <cell r="H584" t="str">
            <v>Highway Vehicles - Gasoline</v>
          </cell>
          <cell r="I584" t="str">
            <v>Light Duty Gasoline Vehicles (LDGV)</v>
          </cell>
          <cell r="J584" t="str">
            <v>Rural Minor Arterial: Tire Wear</v>
          </cell>
          <cell r="L584" t="str">
            <v>2005</v>
          </cell>
          <cell r="M584">
            <v>37300</v>
          </cell>
          <cell r="N584">
            <v>40982</v>
          </cell>
        </row>
        <row r="585">
          <cell r="A585" t="str">
            <v>220100115V</v>
          </cell>
          <cell r="B585" t="str">
            <v>Onroad</v>
          </cell>
          <cell r="C585" t="str">
            <v>Highway Veh - Gasoline - Light Duty Vehicles (LDGV) - Rural Minor Arterial: Evap (except Refueling)</v>
          </cell>
          <cell r="D585" t="str">
            <v>Mobile - On-Road Gasoline Light Duty Vehicles</v>
          </cell>
          <cell r="G585" t="str">
            <v>Mobile Sources</v>
          </cell>
          <cell r="H585" t="str">
            <v>Highway Vehicles - Gasoline</v>
          </cell>
          <cell r="I585" t="str">
            <v>Light Duty Gasoline Vehicles (LDGV)</v>
          </cell>
          <cell r="J585" t="str">
            <v>Rural Minor Arterial: Evap (except Refueling)</v>
          </cell>
          <cell r="L585" t="str">
            <v>2005</v>
          </cell>
          <cell r="M585">
            <v>37300</v>
          </cell>
          <cell r="N585">
            <v>40982</v>
          </cell>
        </row>
        <row r="586">
          <cell r="A586" t="str">
            <v>220100115X</v>
          </cell>
          <cell r="B586" t="str">
            <v>Onroad</v>
          </cell>
          <cell r="C586" t="str">
            <v>Highway Veh - Gasoline - Light Duty Vehicles (LDGV) - Rural Minor Arterial: Exhaust</v>
          </cell>
          <cell r="D586" t="str">
            <v>Mobile - On-Road Gasoline Light Duty Vehicles</v>
          </cell>
          <cell r="G586" t="str">
            <v>Mobile Sources</v>
          </cell>
          <cell r="H586" t="str">
            <v>Highway Vehicles - Gasoline</v>
          </cell>
          <cell r="I586" t="str">
            <v>Light Duty Gasoline Vehicles (LDGV)</v>
          </cell>
          <cell r="J586" t="str">
            <v>Rural Minor Arterial: Exhaust</v>
          </cell>
          <cell r="L586" t="str">
            <v>2005</v>
          </cell>
          <cell r="M586">
            <v>37300</v>
          </cell>
          <cell r="N586">
            <v>40982</v>
          </cell>
        </row>
        <row r="587">
          <cell r="A587" t="str">
            <v>2201001170</v>
          </cell>
          <cell r="B587" t="str">
            <v>Onroad</v>
          </cell>
          <cell r="C587" t="str">
            <v>Highway Veh - Gasoline - Light Duty Vehicles (LDGV) - Rural Major Collector: Total</v>
          </cell>
          <cell r="D587" t="str">
            <v>Mobile - On-Road Gasoline Light Duty Vehicles</v>
          </cell>
          <cell r="G587" t="str">
            <v>Mobile Sources</v>
          </cell>
          <cell r="H587" t="str">
            <v>Highway Vehicles - Gasoline</v>
          </cell>
          <cell r="I587" t="str">
            <v>Light Duty Gasoline Vehicles (LDGV)</v>
          </cell>
          <cell r="J587" t="str">
            <v>Rural Major Collector: Total</v>
          </cell>
          <cell r="N587">
            <v>40982</v>
          </cell>
        </row>
        <row r="588">
          <cell r="A588" t="str">
            <v>2201001171</v>
          </cell>
          <cell r="B588" t="str">
            <v>Onroad</v>
          </cell>
          <cell r="C588" t="str">
            <v>Highway Veh - Gasoline - Light Duty Vehicles (LDGV) - Major Collector: Rural Time 1</v>
          </cell>
          <cell r="D588" t="str">
            <v>Mobile - On-Road Gasoline Light Duty Vehicles</v>
          </cell>
          <cell r="G588" t="str">
            <v>Mobile Sources</v>
          </cell>
          <cell r="H588" t="str">
            <v>Highway Vehicles - Gasoline</v>
          </cell>
          <cell r="I588" t="str">
            <v>Light Duty Gasoline Vehicles (LDGV)</v>
          </cell>
          <cell r="J588" t="str">
            <v>Major Collector: Rural Time 1</v>
          </cell>
          <cell r="L588" t="str">
            <v>2002</v>
          </cell>
          <cell r="N588">
            <v>40982</v>
          </cell>
        </row>
        <row r="589">
          <cell r="A589" t="str">
            <v>2201001172</v>
          </cell>
          <cell r="B589" t="str">
            <v>Onroad</v>
          </cell>
          <cell r="C589" t="str">
            <v>Highway Veh - Gasoline - Light Duty Vehicles (LDGV) - Major Collector: Rural Time 2</v>
          </cell>
          <cell r="D589" t="str">
            <v>Mobile - On-Road Gasoline Light Duty Vehicles</v>
          </cell>
          <cell r="G589" t="str">
            <v>Mobile Sources</v>
          </cell>
          <cell r="H589" t="str">
            <v>Highway Vehicles - Gasoline</v>
          </cell>
          <cell r="I589" t="str">
            <v>Light Duty Gasoline Vehicles (LDGV)</v>
          </cell>
          <cell r="J589" t="str">
            <v>Major Collector: Rural Time 2</v>
          </cell>
          <cell r="L589" t="str">
            <v>2002</v>
          </cell>
          <cell r="N589">
            <v>40982</v>
          </cell>
        </row>
        <row r="590">
          <cell r="A590" t="str">
            <v>2201001173</v>
          </cell>
          <cell r="B590" t="str">
            <v>Onroad</v>
          </cell>
          <cell r="C590" t="str">
            <v>Highway Veh - Gasoline - Light Duty Vehicles (LDGV) - Major Collector: Rural Time 3</v>
          </cell>
          <cell r="D590" t="str">
            <v>Mobile - On-Road Gasoline Light Duty Vehicles</v>
          </cell>
          <cell r="G590" t="str">
            <v>Mobile Sources</v>
          </cell>
          <cell r="H590" t="str">
            <v>Highway Vehicles - Gasoline</v>
          </cell>
          <cell r="I590" t="str">
            <v>Light Duty Gasoline Vehicles (LDGV)</v>
          </cell>
          <cell r="J590" t="str">
            <v>Major Collector: Rural Time 3</v>
          </cell>
          <cell r="L590" t="str">
            <v>2002</v>
          </cell>
          <cell r="N590">
            <v>40982</v>
          </cell>
        </row>
        <row r="591">
          <cell r="A591" t="str">
            <v>2201001174</v>
          </cell>
          <cell r="B591" t="str">
            <v>Onroad</v>
          </cell>
          <cell r="C591" t="str">
            <v>Highway Veh - Gasoline - Light Duty Vehicles (LDGV) - Major Collector: Rural Time 4</v>
          </cell>
          <cell r="D591" t="str">
            <v>Mobile - On-Road Gasoline Light Duty Vehicles</v>
          </cell>
          <cell r="G591" t="str">
            <v>Mobile Sources</v>
          </cell>
          <cell r="H591" t="str">
            <v>Highway Vehicles - Gasoline</v>
          </cell>
          <cell r="I591" t="str">
            <v>Light Duty Gasoline Vehicles (LDGV)</v>
          </cell>
          <cell r="J591" t="str">
            <v>Major Collector: Rural Time 4</v>
          </cell>
          <cell r="L591" t="str">
            <v>2002</v>
          </cell>
          <cell r="N591">
            <v>40982</v>
          </cell>
        </row>
        <row r="592">
          <cell r="A592" t="str">
            <v>220100117B</v>
          </cell>
          <cell r="B592" t="str">
            <v>Onroad</v>
          </cell>
          <cell r="C592" t="str">
            <v>Highway Veh - Gasoline - Light Duty Vehicles (LDGV) - Rural Major Collector: Brake Wear</v>
          </cell>
          <cell r="D592" t="str">
            <v>Mobile - On-Road Gasoline Light Duty Vehicles</v>
          </cell>
          <cell r="G592" t="str">
            <v>Mobile Sources</v>
          </cell>
          <cell r="H592" t="str">
            <v>Highway Vehicles - Gasoline</v>
          </cell>
          <cell r="I592" t="str">
            <v>Light Duty Gasoline Vehicles (LDGV)</v>
          </cell>
          <cell r="J592" t="str">
            <v>Rural Major Collector: Brake Wear</v>
          </cell>
          <cell r="L592" t="str">
            <v>2005</v>
          </cell>
          <cell r="M592">
            <v>37300</v>
          </cell>
          <cell r="N592">
            <v>40982</v>
          </cell>
        </row>
        <row r="593">
          <cell r="A593" t="str">
            <v>220100117T</v>
          </cell>
          <cell r="B593" t="str">
            <v>Onroad</v>
          </cell>
          <cell r="C593" t="str">
            <v>Highway Veh - Gasoline - Light Duty Vehicles (LDGV) - Rural Major Collector: Tire Wear</v>
          </cell>
          <cell r="D593" t="str">
            <v>Mobile - On-Road Gasoline Light Duty Vehicles</v>
          </cell>
          <cell r="G593" t="str">
            <v>Mobile Sources</v>
          </cell>
          <cell r="H593" t="str">
            <v>Highway Vehicles - Gasoline</v>
          </cell>
          <cell r="I593" t="str">
            <v>Light Duty Gasoline Vehicles (LDGV)</v>
          </cell>
          <cell r="J593" t="str">
            <v>Rural Major Collector: Tire Wear</v>
          </cell>
          <cell r="L593" t="str">
            <v>2005</v>
          </cell>
          <cell r="M593">
            <v>37300</v>
          </cell>
          <cell r="N593">
            <v>40982</v>
          </cell>
        </row>
        <row r="594">
          <cell r="A594" t="str">
            <v>220100117V</v>
          </cell>
          <cell r="B594" t="str">
            <v>Onroad</v>
          </cell>
          <cell r="C594" t="str">
            <v>Highway Veh - Gasoline - Light Duty Vehicles (LDGV) - Rural Major Collector: Evap (except Refueling)</v>
          </cell>
          <cell r="D594" t="str">
            <v>Mobile - On-Road Gasoline Light Duty Vehicles</v>
          </cell>
          <cell r="G594" t="str">
            <v>Mobile Sources</v>
          </cell>
          <cell r="H594" t="str">
            <v>Highway Vehicles - Gasoline</v>
          </cell>
          <cell r="I594" t="str">
            <v>Light Duty Gasoline Vehicles (LDGV)</v>
          </cell>
          <cell r="J594" t="str">
            <v>Rural Major Collector: Evap (except Refueling)</v>
          </cell>
          <cell r="L594" t="str">
            <v>2005</v>
          </cell>
          <cell r="M594">
            <v>37300</v>
          </cell>
          <cell r="N594">
            <v>40982</v>
          </cell>
        </row>
        <row r="595">
          <cell r="A595" t="str">
            <v>220100117X</v>
          </cell>
          <cell r="B595" t="str">
            <v>Onroad</v>
          </cell>
          <cell r="C595" t="str">
            <v>Highway Veh - Gasoline - Light Duty Vehicles (LDGV) - Rural Major Collector: Exhaust</v>
          </cell>
          <cell r="D595" t="str">
            <v>Mobile - On-Road Gasoline Light Duty Vehicles</v>
          </cell>
          <cell r="G595" t="str">
            <v>Mobile Sources</v>
          </cell>
          <cell r="H595" t="str">
            <v>Highway Vehicles - Gasoline</v>
          </cell>
          <cell r="I595" t="str">
            <v>Light Duty Gasoline Vehicles (LDGV)</v>
          </cell>
          <cell r="J595" t="str">
            <v>Rural Major Collector: Exhaust</v>
          </cell>
          <cell r="L595" t="str">
            <v>2005</v>
          </cell>
          <cell r="M595">
            <v>37300</v>
          </cell>
          <cell r="N595">
            <v>40982</v>
          </cell>
        </row>
        <row r="596">
          <cell r="A596" t="str">
            <v>2201001190</v>
          </cell>
          <cell r="B596" t="str">
            <v>Onroad</v>
          </cell>
          <cell r="C596" t="str">
            <v>Highway Veh - Gasoline - Light Duty Vehicles (LDGV) - Rural Minor Collector: Total</v>
          </cell>
          <cell r="D596" t="str">
            <v>Mobile - On-Road Gasoline Light Duty Vehicles</v>
          </cell>
          <cell r="G596" t="str">
            <v>Mobile Sources</v>
          </cell>
          <cell r="H596" t="str">
            <v>Highway Vehicles - Gasoline</v>
          </cell>
          <cell r="I596" t="str">
            <v>Light Duty Gasoline Vehicles (LDGV)</v>
          </cell>
          <cell r="J596" t="str">
            <v>Rural Minor Collector: Total</v>
          </cell>
          <cell r="N596">
            <v>40982</v>
          </cell>
        </row>
        <row r="597">
          <cell r="A597" t="str">
            <v>2201001191</v>
          </cell>
          <cell r="B597" t="str">
            <v>Onroad</v>
          </cell>
          <cell r="C597" t="str">
            <v>Highway Veh - Gasoline - Light Duty Vehicles (LDGV) - Minor Collector: Rural Time 1</v>
          </cell>
          <cell r="D597" t="str">
            <v>Mobile - On-Road Gasoline Light Duty Vehicles</v>
          </cell>
          <cell r="G597" t="str">
            <v>Mobile Sources</v>
          </cell>
          <cell r="H597" t="str">
            <v>Highway Vehicles - Gasoline</v>
          </cell>
          <cell r="I597" t="str">
            <v>Light Duty Gasoline Vehicles (LDGV)</v>
          </cell>
          <cell r="J597" t="str">
            <v>Minor Collector: Rural Time 1</v>
          </cell>
          <cell r="L597" t="str">
            <v>2002</v>
          </cell>
          <cell r="N597">
            <v>40982</v>
          </cell>
        </row>
        <row r="598">
          <cell r="A598" t="str">
            <v>2201001192</v>
          </cell>
          <cell r="B598" t="str">
            <v>Onroad</v>
          </cell>
          <cell r="C598" t="str">
            <v>Highway Veh - Gasoline - Light Duty Vehicles (LDGV) - Minor Collector: Rural Time 2</v>
          </cell>
          <cell r="D598" t="str">
            <v>Mobile - On-Road Gasoline Light Duty Vehicles</v>
          </cell>
          <cell r="G598" t="str">
            <v>Mobile Sources</v>
          </cell>
          <cell r="H598" t="str">
            <v>Highway Vehicles - Gasoline</v>
          </cell>
          <cell r="I598" t="str">
            <v>Light Duty Gasoline Vehicles (LDGV)</v>
          </cell>
          <cell r="J598" t="str">
            <v>Minor Collector: Rural Time 2</v>
          </cell>
          <cell r="L598" t="str">
            <v>2002</v>
          </cell>
          <cell r="N598">
            <v>40982</v>
          </cell>
        </row>
        <row r="599">
          <cell r="A599" t="str">
            <v>2201001193</v>
          </cell>
          <cell r="B599" t="str">
            <v>Onroad</v>
          </cell>
          <cell r="C599" t="str">
            <v>Highway Veh - Gasoline - Light Duty Vehicles (LDGV) - Minor Collector: Rural Time 3</v>
          </cell>
          <cell r="D599" t="str">
            <v>Mobile - On-Road Gasoline Light Duty Vehicles</v>
          </cell>
          <cell r="G599" t="str">
            <v>Mobile Sources</v>
          </cell>
          <cell r="H599" t="str">
            <v>Highway Vehicles - Gasoline</v>
          </cell>
          <cell r="I599" t="str">
            <v>Light Duty Gasoline Vehicles (LDGV)</v>
          </cell>
          <cell r="J599" t="str">
            <v>Minor Collector: Rural Time 3</v>
          </cell>
          <cell r="L599" t="str">
            <v>2002</v>
          </cell>
          <cell r="N599">
            <v>40982</v>
          </cell>
        </row>
        <row r="600">
          <cell r="A600" t="str">
            <v>2201001194</v>
          </cell>
          <cell r="B600" t="str">
            <v>Onroad</v>
          </cell>
          <cell r="C600" t="str">
            <v>Highway Veh - Gasoline - Light Duty Vehicles (LDGV) - Minor Collector: Rural Time 4</v>
          </cell>
          <cell r="D600" t="str">
            <v>Mobile - On-Road Gasoline Light Duty Vehicles</v>
          </cell>
          <cell r="G600" t="str">
            <v>Mobile Sources</v>
          </cell>
          <cell r="H600" t="str">
            <v>Highway Vehicles - Gasoline</v>
          </cell>
          <cell r="I600" t="str">
            <v>Light Duty Gasoline Vehicles (LDGV)</v>
          </cell>
          <cell r="J600" t="str">
            <v>Minor Collector: Rural Time 4</v>
          </cell>
          <cell r="L600" t="str">
            <v>2002</v>
          </cell>
          <cell r="N600">
            <v>40982</v>
          </cell>
        </row>
        <row r="601">
          <cell r="A601" t="str">
            <v>220100119B</v>
          </cell>
          <cell r="B601" t="str">
            <v>Onroad</v>
          </cell>
          <cell r="C601" t="str">
            <v>Highway Veh - Gasoline - Light Duty Vehicles (LDGV) - Rural Minor Collector: Brake Wear</v>
          </cell>
          <cell r="D601" t="str">
            <v>Mobile - On-Road Gasoline Light Duty Vehicles</v>
          </cell>
          <cell r="G601" t="str">
            <v>Mobile Sources</v>
          </cell>
          <cell r="H601" t="str">
            <v>Highway Vehicles - Gasoline</v>
          </cell>
          <cell r="I601" t="str">
            <v>Light Duty Gasoline Vehicles (LDGV)</v>
          </cell>
          <cell r="J601" t="str">
            <v>Rural Minor Collector: Brake Wear</v>
          </cell>
          <cell r="L601" t="str">
            <v>2005</v>
          </cell>
          <cell r="M601">
            <v>37300</v>
          </cell>
          <cell r="N601">
            <v>40982</v>
          </cell>
        </row>
        <row r="602">
          <cell r="A602" t="str">
            <v>220100119T</v>
          </cell>
          <cell r="B602" t="str">
            <v>Onroad</v>
          </cell>
          <cell r="C602" t="str">
            <v>Highway Veh - Gasoline - Light Duty Vehicles (LDGV) - Rural Minor Collector: Tire Wear</v>
          </cell>
          <cell r="D602" t="str">
            <v>Mobile - On-Road Gasoline Light Duty Vehicles</v>
          </cell>
          <cell r="G602" t="str">
            <v>Mobile Sources</v>
          </cell>
          <cell r="H602" t="str">
            <v>Highway Vehicles - Gasoline</v>
          </cell>
          <cell r="I602" t="str">
            <v>Light Duty Gasoline Vehicles (LDGV)</v>
          </cell>
          <cell r="J602" t="str">
            <v>Rural Minor Collector: Tire Wear</v>
          </cell>
          <cell r="L602" t="str">
            <v>2005</v>
          </cell>
          <cell r="M602">
            <v>37300</v>
          </cell>
          <cell r="N602">
            <v>40982</v>
          </cell>
        </row>
        <row r="603">
          <cell r="A603" t="str">
            <v>220100119V</v>
          </cell>
          <cell r="B603" t="str">
            <v>Onroad</v>
          </cell>
          <cell r="C603" t="str">
            <v>Highway Veh - Gasoline - Light Duty Vehicles (LDGV) - Rural Minor Collector: Evap (except Refueling)</v>
          </cell>
          <cell r="D603" t="str">
            <v>Mobile - On-Road Gasoline Light Duty Vehicles</v>
          </cell>
          <cell r="G603" t="str">
            <v>Mobile Sources</v>
          </cell>
          <cell r="H603" t="str">
            <v>Highway Vehicles - Gasoline</v>
          </cell>
          <cell r="I603" t="str">
            <v>Light Duty Gasoline Vehicles (LDGV)</v>
          </cell>
          <cell r="J603" t="str">
            <v>Rural Minor Collector: Evap (except Refueling)</v>
          </cell>
          <cell r="L603" t="str">
            <v>2005</v>
          </cell>
          <cell r="M603">
            <v>37300</v>
          </cell>
          <cell r="N603">
            <v>40982</v>
          </cell>
        </row>
        <row r="604">
          <cell r="A604" t="str">
            <v>220100119X</v>
          </cell>
          <cell r="B604" t="str">
            <v>Onroad</v>
          </cell>
          <cell r="C604" t="str">
            <v>Highway Veh - Gasoline - Light Duty Vehicles (LDGV) - Rural Minor Collector: Exhaust</v>
          </cell>
          <cell r="D604" t="str">
            <v>Mobile - On-Road Gasoline Light Duty Vehicles</v>
          </cell>
          <cell r="G604" t="str">
            <v>Mobile Sources</v>
          </cell>
          <cell r="H604" t="str">
            <v>Highway Vehicles - Gasoline</v>
          </cell>
          <cell r="I604" t="str">
            <v>Light Duty Gasoline Vehicles (LDGV)</v>
          </cell>
          <cell r="J604" t="str">
            <v>Rural Minor Collector: Exhaust</v>
          </cell>
          <cell r="L604" t="str">
            <v>2005</v>
          </cell>
          <cell r="M604">
            <v>37300</v>
          </cell>
          <cell r="N604">
            <v>40982</v>
          </cell>
        </row>
        <row r="605">
          <cell r="A605" t="str">
            <v>2201001210</v>
          </cell>
          <cell r="B605" t="str">
            <v>Onroad</v>
          </cell>
          <cell r="C605" t="str">
            <v>Highway Veh - Gasoline - Light Duty Vehicles (LDGV) - Rural Local: Total</v>
          </cell>
          <cell r="D605" t="str">
            <v>Mobile - On-Road Gasoline Light Duty Vehicles</v>
          </cell>
          <cell r="G605" t="str">
            <v>Mobile Sources</v>
          </cell>
          <cell r="H605" t="str">
            <v>Highway Vehicles - Gasoline</v>
          </cell>
          <cell r="I605" t="str">
            <v>Light Duty Gasoline Vehicles (LDGV)</v>
          </cell>
          <cell r="J605" t="str">
            <v>Rural Local: Total</v>
          </cell>
          <cell r="N605">
            <v>40982</v>
          </cell>
        </row>
        <row r="606">
          <cell r="A606" t="str">
            <v>2201001211</v>
          </cell>
          <cell r="B606" t="str">
            <v>Onroad</v>
          </cell>
          <cell r="C606" t="str">
            <v>Highway Veh - Gasoline - Light Duty Vehicles (LDGV) - Local: Rural Time 1</v>
          </cell>
          <cell r="D606" t="str">
            <v>Mobile - On-Road Gasoline Light Duty Vehicles</v>
          </cell>
          <cell r="G606" t="str">
            <v>Mobile Sources</v>
          </cell>
          <cell r="H606" t="str">
            <v>Highway Vehicles - Gasoline</v>
          </cell>
          <cell r="I606" t="str">
            <v>Light Duty Gasoline Vehicles (LDGV)</v>
          </cell>
          <cell r="J606" t="str">
            <v>Local: Rural Time 1</v>
          </cell>
          <cell r="L606" t="str">
            <v>2002</v>
          </cell>
          <cell r="N606">
            <v>40982</v>
          </cell>
        </row>
        <row r="607">
          <cell r="A607" t="str">
            <v>2201001212</v>
          </cell>
          <cell r="B607" t="str">
            <v>Onroad</v>
          </cell>
          <cell r="C607" t="str">
            <v>Highway Veh - Gasoline - Light Duty Vehicles (LDGV) - Local: Rural Time 2</v>
          </cell>
          <cell r="D607" t="str">
            <v>Mobile - On-Road Gasoline Light Duty Vehicles</v>
          </cell>
          <cell r="G607" t="str">
            <v>Mobile Sources</v>
          </cell>
          <cell r="H607" t="str">
            <v>Highway Vehicles - Gasoline</v>
          </cell>
          <cell r="I607" t="str">
            <v>Light Duty Gasoline Vehicles (LDGV)</v>
          </cell>
          <cell r="J607" t="str">
            <v>Local: Rural Time 2</v>
          </cell>
          <cell r="L607" t="str">
            <v>2002</v>
          </cell>
          <cell r="N607">
            <v>40982</v>
          </cell>
        </row>
        <row r="608">
          <cell r="A608" t="str">
            <v>2201001213</v>
          </cell>
          <cell r="B608" t="str">
            <v>Onroad</v>
          </cell>
          <cell r="C608" t="str">
            <v>Highway Veh - Gasoline - Light Duty Vehicles (LDGV) - Local: Rural Time 3</v>
          </cell>
          <cell r="D608" t="str">
            <v>Mobile - On-Road Gasoline Light Duty Vehicles</v>
          </cell>
          <cell r="G608" t="str">
            <v>Mobile Sources</v>
          </cell>
          <cell r="H608" t="str">
            <v>Highway Vehicles - Gasoline</v>
          </cell>
          <cell r="I608" t="str">
            <v>Light Duty Gasoline Vehicles (LDGV)</v>
          </cell>
          <cell r="J608" t="str">
            <v>Local: Rural Time 3</v>
          </cell>
          <cell r="L608" t="str">
            <v>2002</v>
          </cell>
          <cell r="N608">
            <v>40982</v>
          </cell>
        </row>
        <row r="609">
          <cell r="A609" t="str">
            <v>2201001214</v>
          </cell>
          <cell r="B609" t="str">
            <v>Onroad</v>
          </cell>
          <cell r="C609" t="str">
            <v>Highway Veh - Gasoline - Light Duty Vehicles (LDGV) - Local: Rural Time 4</v>
          </cell>
          <cell r="D609" t="str">
            <v>Mobile - On-Road Gasoline Light Duty Vehicles</v>
          </cell>
          <cell r="G609" t="str">
            <v>Mobile Sources</v>
          </cell>
          <cell r="H609" t="str">
            <v>Highway Vehicles - Gasoline</v>
          </cell>
          <cell r="I609" t="str">
            <v>Light Duty Gasoline Vehicles (LDGV)</v>
          </cell>
          <cell r="J609" t="str">
            <v>Local: Rural Time 4</v>
          </cell>
          <cell r="L609" t="str">
            <v>2002</v>
          </cell>
          <cell r="N609">
            <v>40982</v>
          </cell>
        </row>
        <row r="610">
          <cell r="A610" t="str">
            <v>220100121B</v>
          </cell>
          <cell r="B610" t="str">
            <v>Onroad</v>
          </cell>
          <cell r="C610" t="str">
            <v>Highway Veh - Gasoline - Light Duty Vehicles (LDGV) - Rural Local: Brake Wear</v>
          </cell>
          <cell r="D610" t="str">
            <v>Mobile - On-Road Gasoline Light Duty Vehicles</v>
          </cell>
          <cell r="G610" t="str">
            <v>Mobile Sources</v>
          </cell>
          <cell r="H610" t="str">
            <v>Highway Vehicles - Gasoline</v>
          </cell>
          <cell r="I610" t="str">
            <v>Light Duty Gasoline Vehicles (LDGV)</v>
          </cell>
          <cell r="J610" t="str">
            <v>Rural Local: Brake Wear</v>
          </cell>
          <cell r="L610" t="str">
            <v>2005</v>
          </cell>
          <cell r="M610">
            <v>37300</v>
          </cell>
          <cell r="N610">
            <v>40982</v>
          </cell>
        </row>
        <row r="611">
          <cell r="A611" t="str">
            <v>220100121T</v>
          </cell>
          <cell r="B611" t="str">
            <v>Onroad</v>
          </cell>
          <cell r="C611" t="str">
            <v>Highway Veh - Gasoline - Light Duty Vehicles (LDGV) - Rural Local: Tire Wear</v>
          </cell>
          <cell r="D611" t="str">
            <v>Mobile - On-Road Gasoline Light Duty Vehicles</v>
          </cell>
          <cell r="G611" t="str">
            <v>Mobile Sources</v>
          </cell>
          <cell r="H611" t="str">
            <v>Highway Vehicles - Gasoline</v>
          </cell>
          <cell r="I611" t="str">
            <v>Light Duty Gasoline Vehicles (LDGV)</v>
          </cell>
          <cell r="J611" t="str">
            <v>Rural Local: Tire Wear</v>
          </cell>
          <cell r="L611" t="str">
            <v>2005</v>
          </cell>
          <cell r="M611">
            <v>37300</v>
          </cell>
          <cell r="N611">
            <v>40982</v>
          </cell>
        </row>
        <row r="612">
          <cell r="A612" t="str">
            <v>220100121V</v>
          </cell>
          <cell r="B612" t="str">
            <v>Onroad</v>
          </cell>
          <cell r="C612" t="str">
            <v>Highway Veh - Gasoline - Light Duty Vehicles (LDGV) - Rural Local: Evap (except Refueling)</v>
          </cell>
          <cell r="D612" t="str">
            <v>Mobile - On-Road Gasoline Light Duty Vehicles</v>
          </cell>
          <cell r="G612" t="str">
            <v>Mobile Sources</v>
          </cell>
          <cell r="H612" t="str">
            <v>Highway Vehicles - Gasoline</v>
          </cell>
          <cell r="I612" t="str">
            <v>Light Duty Gasoline Vehicles (LDGV)</v>
          </cell>
          <cell r="J612" t="str">
            <v>Rural Local: Evap (except Refueling)</v>
          </cell>
          <cell r="L612" t="str">
            <v>2005</v>
          </cell>
          <cell r="M612">
            <v>37300</v>
          </cell>
          <cell r="N612">
            <v>40982</v>
          </cell>
        </row>
        <row r="613">
          <cell r="A613" t="str">
            <v>220100121X</v>
          </cell>
          <cell r="B613" t="str">
            <v>Onroad</v>
          </cell>
          <cell r="C613" t="str">
            <v>Highway Veh - Gasoline - Light Duty Vehicles (LDGV) - Rural Local: Exhaust</v>
          </cell>
          <cell r="D613" t="str">
            <v>Mobile - On-Road Gasoline Light Duty Vehicles</v>
          </cell>
          <cell r="G613" t="str">
            <v>Mobile Sources</v>
          </cell>
          <cell r="H613" t="str">
            <v>Highway Vehicles - Gasoline</v>
          </cell>
          <cell r="I613" t="str">
            <v>Light Duty Gasoline Vehicles (LDGV)</v>
          </cell>
          <cell r="J613" t="str">
            <v>Rural Local: Exhaust</v>
          </cell>
          <cell r="L613" t="str">
            <v>2005</v>
          </cell>
          <cell r="M613">
            <v>37300</v>
          </cell>
          <cell r="N613">
            <v>40982</v>
          </cell>
        </row>
        <row r="614">
          <cell r="A614" t="str">
            <v>2201001230</v>
          </cell>
          <cell r="B614" t="str">
            <v>Onroad</v>
          </cell>
          <cell r="C614" t="str">
            <v>Highway Veh - Gasoline - Light Duty Vehicles (LDGV) - Urban Interstate: Total</v>
          </cell>
          <cell r="D614" t="str">
            <v>Mobile - On-Road Gasoline Light Duty Vehicles</v>
          </cell>
          <cell r="G614" t="str">
            <v>Mobile Sources</v>
          </cell>
          <cell r="H614" t="str">
            <v>Highway Vehicles - Gasoline</v>
          </cell>
          <cell r="I614" t="str">
            <v>Light Duty Gasoline Vehicles (LDGV)</v>
          </cell>
          <cell r="J614" t="str">
            <v>Urban Interstate: Total</v>
          </cell>
          <cell r="N614">
            <v>40982</v>
          </cell>
        </row>
        <row r="615">
          <cell r="A615" t="str">
            <v>2201001231</v>
          </cell>
          <cell r="B615" t="str">
            <v>Onroad</v>
          </cell>
          <cell r="C615" t="str">
            <v>Highway Veh - Gasoline - Light Duty Vehicles (LDGV) - Interstate: Urban Time 1</v>
          </cell>
          <cell r="D615" t="str">
            <v>Mobile - On-Road Gasoline Light Duty Vehicles</v>
          </cell>
          <cell r="G615" t="str">
            <v>Mobile Sources</v>
          </cell>
          <cell r="H615" t="str">
            <v>Highway Vehicles - Gasoline</v>
          </cell>
          <cell r="I615" t="str">
            <v>Light Duty Gasoline Vehicles (LDGV)</v>
          </cell>
          <cell r="J615" t="str">
            <v>Interstate: Urban Time 1</v>
          </cell>
          <cell r="L615" t="str">
            <v>2002</v>
          </cell>
          <cell r="N615">
            <v>40982</v>
          </cell>
        </row>
        <row r="616">
          <cell r="A616" t="str">
            <v>2201001232</v>
          </cell>
          <cell r="B616" t="str">
            <v>Onroad</v>
          </cell>
          <cell r="C616" t="str">
            <v>Highway Veh - Gasoline - Light Duty Vehicles (LDGV) - Interstate: Urban Time 2</v>
          </cell>
          <cell r="D616" t="str">
            <v>Mobile - On-Road Gasoline Light Duty Vehicles</v>
          </cell>
          <cell r="G616" t="str">
            <v>Mobile Sources</v>
          </cell>
          <cell r="H616" t="str">
            <v>Highway Vehicles - Gasoline</v>
          </cell>
          <cell r="I616" t="str">
            <v>Light Duty Gasoline Vehicles (LDGV)</v>
          </cell>
          <cell r="J616" t="str">
            <v>Interstate: Urban Time 2</v>
          </cell>
          <cell r="L616" t="str">
            <v>2002</v>
          </cell>
          <cell r="N616">
            <v>40982</v>
          </cell>
        </row>
        <row r="617">
          <cell r="A617" t="str">
            <v>2201001233</v>
          </cell>
          <cell r="B617" t="str">
            <v>Onroad</v>
          </cell>
          <cell r="C617" t="str">
            <v>Highway Veh - Gasoline - Light Duty Vehicles (LDGV) - Interstate: Urban Time 3</v>
          </cell>
          <cell r="D617" t="str">
            <v>Mobile - On-Road Gasoline Light Duty Vehicles</v>
          </cell>
          <cell r="G617" t="str">
            <v>Mobile Sources</v>
          </cell>
          <cell r="H617" t="str">
            <v>Highway Vehicles - Gasoline</v>
          </cell>
          <cell r="I617" t="str">
            <v>Light Duty Gasoline Vehicles (LDGV)</v>
          </cell>
          <cell r="J617" t="str">
            <v>Interstate: Urban Time 3</v>
          </cell>
          <cell r="L617" t="str">
            <v>2002</v>
          </cell>
          <cell r="N617">
            <v>40982</v>
          </cell>
        </row>
        <row r="618">
          <cell r="A618" t="str">
            <v>2201001234</v>
          </cell>
          <cell r="B618" t="str">
            <v>Onroad</v>
          </cell>
          <cell r="C618" t="str">
            <v>Highway Veh - Gasoline - Light Duty Vehicles (LDGV) - Interstate: Urban Time 4</v>
          </cell>
          <cell r="D618" t="str">
            <v>Mobile - On-Road Gasoline Light Duty Vehicles</v>
          </cell>
          <cell r="G618" t="str">
            <v>Mobile Sources</v>
          </cell>
          <cell r="H618" t="str">
            <v>Highway Vehicles - Gasoline</v>
          </cell>
          <cell r="I618" t="str">
            <v>Light Duty Gasoline Vehicles (LDGV)</v>
          </cell>
          <cell r="J618" t="str">
            <v>Interstate: Urban Time 4</v>
          </cell>
          <cell r="L618" t="str">
            <v>2002</v>
          </cell>
          <cell r="N618">
            <v>40982</v>
          </cell>
        </row>
        <row r="619">
          <cell r="A619" t="str">
            <v>220100123B</v>
          </cell>
          <cell r="B619" t="str">
            <v>Onroad</v>
          </cell>
          <cell r="C619" t="str">
            <v>Highway Veh - Gasoline - Light Duty Vehicles (LDGV) - Urban Interstate: Brake Wear</v>
          </cell>
          <cell r="D619" t="str">
            <v>Mobile - On-Road Gasoline Light Duty Vehicles</v>
          </cell>
          <cell r="G619" t="str">
            <v>Mobile Sources</v>
          </cell>
          <cell r="H619" t="str">
            <v>Highway Vehicles - Gasoline</v>
          </cell>
          <cell r="I619" t="str">
            <v>Light Duty Gasoline Vehicles (LDGV)</v>
          </cell>
          <cell r="J619" t="str">
            <v>Urban Interstate: Brake Wear</v>
          </cell>
          <cell r="L619" t="str">
            <v>2005</v>
          </cell>
          <cell r="M619">
            <v>37300</v>
          </cell>
          <cell r="N619">
            <v>40982</v>
          </cell>
        </row>
        <row r="620">
          <cell r="A620" t="str">
            <v>220100123T</v>
          </cell>
          <cell r="B620" t="str">
            <v>Onroad</v>
          </cell>
          <cell r="C620" t="str">
            <v>Highway Veh - Gasoline - Light Duty Vehicles (LDGV) - Urban Interstate: Tire Wear</v>
          </cell>
          <cell r="D620" t="str">
            <v>Mobile - On-Road Gasoline Light Duty Vehicles</v>
          </cell>
          <cell r="G620" t="str">
            <v>Mobile Sources</v>
          </cell>
          <cell r="H620" t="str">
            <v>Highway Vehicles - Gasoline</v>
          </cell>
          <cell r="I620" t="str">
            <v>Light Duty Gasoline Vehicles (LDGV)</v>
          </cell>
          <cell r="J620" t="str">
            <v>Urban Interstate: Tire Wear</v>
          </cell>
          <cell r="L620" t="str">
            <v>2005</v>
          </cell>
          <cell r="M620">
            <v>37300</v>
          </cell>
          <cell r="N620">
            <v>40982</v>
          </cell>
        </row>
        <row r="621">
          <cell r="A621" t="str">
            <v>220100123V</v>
          </cell>
          <cell r="B621" t="str">
            <v>Onroad</v>
          </cell>
          <cell r="C621" t="str">
            <v>Highway Veh - Gasoline - Light Duty Vehicles (LDGV) - Urban Interstate: Evap (except Refueling)</v>
          </cell>
          <cell r="D621" t="str">
            <v>Mobile - On-Road Gasoline Light Duty Vehicles</v>
          </cell>
          <cell r="G621" t="str">
            <v>Mobile Sources</v>
          </cell>
          <cell r="H621" t="str">
            <v>Highway Vehicles - Gasoline</v>
          </cell>
          <cell r="I621" t="str">
            <v>Light Duty Gasoline Vehicles (LDGV)</v>
          </cell>
          <cell r="J621" t="str">
            <v>Urban Interstate: Evap (except Refueling)</v>
          </cell>
          <cell r="L621" t="str">
            <v>2005</v>
          </cell>
          <cell r="M621">
            <v>37300</v>
          </cell>
          <cell r="N621">
            <v>40982</v>
          </cell>
        </row>
        <row r="622">
          <cell r="A622" t="str">
            <v>220100123X</v>
          </cell>
          <cell r="B622" t="str">
            <v>Onroad</v>
          </cell>
          <cell r="C622" t="str">
            <v>Highway Veh - Gasoline - Light Duty Vehicles (LDGV) - Urban Interstate: Exhaust</v>
          </cell>
          <cell r="D622" t="str">
            <v>Mobile - On-Road Gasoline Light Duty Vehicles</v>
          </cell>
          <cell r="G622" t="str">
            <v>Mobile Sources</v>
          </cell>
          <cell r="H622" t="str">
            <v>Highway Vehicles - Gasoline</v>
          </cell>
          <cell r="I622" t="str">
            <v>Light Duty Gasoline Vehicles (LDGV)</v>
          </cell>
          <cell r="J622" t="str">
            <v>Urban Interstate: Exhaust</v>
          </cell>
          <cell r="L622" t="str">
            <v>2005</v>
          </cell>
          <cell r="M622">
            <v>37300</v>
          </cell>
          <cell r="N622">
            <v>40982</v>
          </cell>
        </row>
        <row r="623">
          <cell r="A623" t="str">
            <v>2201001250</v>
          </cell>
          <cell r="B623" t="str">
            <v>Onroad</v>
          </cell>
          <cell r="C623" t="str">
            <v>Highway Veh - Gasoline - Light Duty Vehicles (LDGV) - Urban Other Freeways &amp; Expressways: Total</v>
          </cell>
          <cell r="D623" t="str">
            <v>Mobile - On-Road Gasoline Light Duty Vehicles</v>
          </cell>
          <cell r="G623" t="str">
            <v>Mobile Sources</v>
          </cell>
          <cell r="H623" t="str">
            <v>Highway Vehicles - Gasoline</v>
          </cell>
          <cell r="I623" t="str">
            <v>Light Duty Gasoline Vehicles (LDGV)</v>
          </cell>
          <cell r="J623" t="str">
            <v>Urban Other Freeways and Expressways: Total</v>
          </cell>
          <cell r="N623">
            <v>40982</v>
          </cell>
        </row>
        <row r="624">
          <cell r="A624" t="str">
            <v>2201001251</v>
          </cell>
          <cell r="B624" t="str">
            <v>Onroad</v>
          </cell>
          <cell r="C624" t="str">
            <v>Highway Veh - Gasoline - Light Duty Vehicles (LDGV) - Other Freeways &amp; Expressways: Urban Time 1</v>
          </cell>
          <cell r="D624" t="str">
            <v>Mobile - On-Road Gasoline Light Duty Vehicles</v>
          </cell>
          <cell r="G624" t="str">
            <v>Mobile Sources</v>
          </cell>
          <cell r="H624" t="str">
            <v>Highway Vehicles - Gasoline</v>
          </cell>
          <cell r="I624" t="str">
            <v>Light Duty Gasoline Vehicles (LDGV)</v>
          </cell>
          <cell r="J624" t="str">
            <v>Other Freeways and Expressways: Urban Time 1</v>
          </cell>
          <cell r="L624" t="str">
            <v>2002</v>
          </cell>
          <cell r="N624">
            <v>40982</v>
          </cell>
        </row>
        <row r="625">
          <cell r="A625" t="str">
            <v>2201001252</v>
          </cell>
          <cell r="B625" t="str">
            <v>Onroad</v>
          </cell>
          <cell r="C625" t="str">
            <v>Highway Veh - Gasoline - Light Duty Vehicles (LDGV) - Other Freeways &amp; Expressways: Urban Time 2</v>
          </cell>
          <cell r="D625" t="str">
            <v>Mobile - On-Road Gasoline Light Duty Vehicles</v>
          </cell>
          <cell r="G625" t="str">
            <v>Mobile Sources</v>
          </cell>
          <cell r="H625" t="str">
            <v>Highway Vehicles - Gasoline</v>
          </cell>
          <cell r="I625" t="str">
            <v>Light Duty Gasoline Vehicles (LDGV)</v>
          </cell>
          <cell r="J625" t="str">
            <v>Other Freeways and Expressways: Urban Time 2</v>
          </cell>
          <cell r="L625" t="str">
            <v>2002</v>
          </cell>
          <cell r="N625">
            <v>40982</v>
          </cell>
        </row>
        <row r="626">
          <cell r="A626" t="str">
            <v>2201001253</v>
          </cell>
          <cell r="B626" t="str">
            <v>Onroad</v>
          </cell>
          <cell r="C626" t="str">
            <v>Highway Veh - Gasoline - Light Duty Vehicles (LDGV) - Other Freeways &amp; Expressways: Urban Time 3</v>
          </cell>
          <cell r="D626" t="str">
            <v>Mobile - On-Road Gasoline Light Duty Vehicles</v>
          </cell>
          <cell r="G626" t="str">
            <v>Mobile Sources</v>
          </cell>
          <cell r="H626" t="str">
            <v>Highway Vehicles - Gasoline</v>
          </cell>
          <cell r="I626" t="str">
            <v>Light Duty Gasoline Vehicles (LDGV)</v>
          </cell>
          <cell r="J626" t="str">
            <v>Other Freeways and Expressways: Urban Time 3</v>
          </cell>
          <cell r="L626" t="str">
            <v>2002</v>
          </cell>
          <cell r="N626">
            <v>40982</v>
          </cell>
        </row>
        <row r="627">
          <cell r="A627" t="str">
            <v>2201001254</v>
          </cell>
          <cell r="B627" t="str">
            <v>Onroad</v>
          </cell>
          <cell r="C627" t="str">
            <v>Highway Veh - Gasoline - Light Duty Vehicles (LDGV) - Other Freeways &amp; Expressways: Urban Time 4</v>
          </cell>
          <cell r="D627" t="str">
            <v>Mobile - On-Road Gasoline Light Duty Vehicles</v>
          </cell>
          <cell r="G627" t="str">
            <v>Mobile Sources</v>
          </cell>
          <cell r="H627" t="str">
            <v>Highway Vehicles - Gasoline</v>
          </cell>
          <cell r="I627" t="str">
            <v>Light Duty Gasoline Vehicles (LDGV)</v>
          </cell>
          <cell r="J627" t="str">
            <v>Other Freeways and Expressways: Urban Time 4</v>
          </cell>
          <cell r="L627" t="str">
            <v>2002</v>
          </cell>
          <cell r="N627">
            <v>40982</v>
          </cell>
        </row>
        <row r="628">
          <cell r="A628" t="str">
            <v>220100125B</v>
          </cell>
          <cell r="B628" t="str">
            <v>Onroad</v>
          </cell>
          <cell r="C628" t="str">
            <v>Highway Veh - Gasoline - Light Duty Vehicles (LDGV) - Urban Other Freeways &amp; Expressways: Brake Wear</v>
          </cell>
          <cell r="D628" t="str">
            <v>Mobile - On-Road Gasoline Light Duty Vehicles</v>
          </cell>
          <cell r="G628" t="str">
            <v>Mobile Sources</v>
          </cell>
          <cell r="H628" t="str">
            <v>Highway Vehicles - Gasoline</v>
          </cell>
          <cell r="I628" t="str">
            <v>Light Duty Gasoline Vehicles (LDGV)</v>
          </cell>
          <cell r="J628" t="str">
            <v>Urban Other Freeways and Expressways: Brake Wear</v>
          </cell>
          <cell r="L628" t="str">
            <v>2005</v>
          </cell>
          <cell r="M628">
            <v>37300</v>
          </cell>
          <cell r="N628">
            <v>40982</v>
          </cell>
        </row>
        <row r="629">
          <cell r="A629" t="str">
            <v>220100125T</v>
          </cell>
          <cell r="B629" t="str">
            <v>Onroad</v>
          </cell>
          <cell r="C629" t="str">
            <v>Highway Veh - Gasoline - Light Duty Vehicles (LDGV) - Urban Other Freeways &amp; Expressways: Tire Wear</v>
          </cell>
          <cell r="D629" t="str">
            <v>Mobile - On-Road Gasoline Light Duty Vehicles</v>
          </cell>
          <cell r="G629" t="str">
            <v>Mobile Sources</v>
          </cell>
          <cell r="H629" t="str">
            <v>Highway Vehicles - Gasoline</v>
          </cell>
          <cell r="I629" t="str">
            <v>Light Duty Gasoline Vehicles (LDGV)</v>
          </cell>
          <cell r="J629" t="str">
            <v>Urban Other Freeways and Expressways: Tire Wear</v>
          </cell>
          <cell r="L629" t="str">
            <v>2005</v>
          </cell>
          <cell r="M629">
            <v>37300</v>
          </cell>
          <cell r="N629">
            <v>40982</v>
          </cell>
        </row>
        <row r="630">
          <cell r="A630" t="str">
            <v>220100125V</v>
          </cell>
          <cell r="B630" t="str">
            <v>Onroad</v>
          </cell>
          <cell r="C630" t="str">
            <v>Highway Veh - Gasoline - Light Duty Vehicles (LDGV) - Urban Other Freeways &amp; Expressways: Evap (except Refueling)</v>
          </cell>
          <cell r="D630" t="str">
            <v>Mobile - On-Road Gasoline Light Duty Vehicles</v>
          </cell>
          <cell r="G630" t="str">
            <v>Mobile Sources</v>
          </cell>
          <cell r="H630" t="str">
            <v>Highway Vehicles - Gasoline</v>
          </cell>
          <cell r="I630" t="str">
            <v>Light Duty Gasoline Vehicles (LDGV)</v>
          </cell>
          <cell r="J630" t="str">
            <v>Urban Other Freeways and Expressways: Evap (except Refueling)</v>
          </cell>
          <cell r="L630" t="str">
            <v>2005</v>
          </cell>
          <cell r="M630">
            <v>37300</v>
          </cell>
          <cell r="N630">
            <v>40982</v>
          </cell>
        </row>
        <row r="631">
          <cell r="A631" t="str">
            <v>220100125X</v>
          </cell>
          <cell r="B631" t="str">
            <v>Onroad</v>
          </cell>
          <cell r="C631" t="str">
            <v>Highway Veh - Gasoline - Light Duty Vehicles (LDGV) - Urban Other Freeways &amp; Expressways: Exhaust</v>
          </cell>
          <cell r="D631" t="str">
            <v>Mobile - On-Road Gasoline Light Duty Vehicles</v>
          </cell>
          <cell r="G631" t="str">
            <v>Mobile Sources</v>
          </cell>
          <cell r="H631" t="str">
            <v>Highway Vehicles - Gasoline</v>
          </cell>
          <cell r="I631" t="str">
            <v>Light Duty Gasoline Vehicles (LDGV)</v>
          </cell>
          <cell r="J631" t="str">
            <v>Urban Other Freeways and Expressways: Exhaust</v>
          </cell>
          <cell r="L631" t="str">
            <v>2005</v>
          </cell>
          <cell r="M631">
            <v>37300</v>
          </cell>
          <cell r="N631">
            <v>40982</v>
          </cell>
        </row>
        <row r="632">
          <cell r="A632" t="str">
            <v>2201001270</v>
          </cell>
          <cell r="B632" t="str">
            <v>Onroad</v>
          </cell>
          <cell r="C632" t="str">
            <v>Highway Veh - Gasoline - Light Duty Vehicles (LDGV) - Urban Other Principal Arterial: Total</v>
          </cell>
          <cell r="D632" t="str">
            <v>Mobile - On-Road Gasoline Light Duty Vehicles</v>
          </cell>
          <cell r="G632" t="str">
            <v>Mobile Sources</v>
          </cell>
          <cell r="H632" t="str">
            <v>Highway Vehicles - Gasoline</v>
          </cell>
          <cell r="I632" t="str">
            <v>Light Duty Gasoline Vehicles (LDGV)</v>
          </cell>
          <cell r="J632" t="str">
            <v>Urban Other Principal Arterial: Total</v>
          </cell>
          <cell r="N632">
            <v>40982</v>
          </cell>
        </row>
        <row r="633">
          <cell r="A633" t="str">
            <v>2201001271</v>
          </cell>
          <cell r="B633" t="str">
            <v>Onroad</v>
          </cell>
          <cell r="C633" t="str">
            <v>Highway Veh - Gasoline - Light Duty Vehicles (LDGV) - Other Principal Arterial: Urban Time 1</v>
          </cell>
          <cell r="D633" t="str">
            <v>Mobile - On-Road Gasoline Light Duty Vehicles</v>
          </cell>
          <cell r="G633" t="str">
            <v>Mobile Sources</v>
          </cell>
          <cell r="H633" t="str">
            <v>Highway Vehicles - Gasoline</v>
          </cell>
          <cell r="I633" t="str">
            <v>Light Duty Gasoline Vehicles (LDGV)</v>
          </cell>
          <cell r="J633" t="str">
            <v>Other Principal Arterial: Urban Time 1</v>
          </cell>
          <cell r="L633" t="str">
            <v>2002</v>
          </cell>
          <cell r="N633">
            <v>40982</v>
          </cell>
        </row>
        <row r="634">
          <cell r="A634" t="str">
            <v>2201001272</v>
          </cell>
          <cell r="B634" t="str">
            <v>Onroad</v>
          </cell>
          <cell r="C634" t="str">
            <v>Highway Veh - Gasoline - Light Duty Vehicles (LDGV) - Other Principal Arterial: Urban Time 2</v>
          </cell>
          <cell r="D634" t="str">
            <v>Mobile - On-Road Gasoline Light Duty Vehicles</v>
          </cell>
          <cell r="G634" t="str">
            <v>Mobile Sources</v>
          </cell>
          <cell r="H634" t="str">
            <v>Highway Vehicles - Gasoline</v>
          </cell>
          <cell r="I634" t="str">
            <v>Light Duty Gasoline Vehicles (LDGV)</v>
          </cell>
          <cell r="J634" t="str">
            <v>Other Principal Arterial: Urban Time 2</v>
          </cell>
          <cell r="L634" t="str">
            <v>2002</v>
          </cell>
          <cell r="N634">
            <v>40982</v>
          </cell>
        </row>
        <row r="635">
          <cell r="A635" t="str">
            <v>2201001273</v>
          </cell>
          <cell r="B635" t="str">
            <v>Onroad</v>
          </cell>
          <cell r="C635" t="str">
            <v>Highway Veh - Gasoline - Light Duty Vehicles (LDGV) - Other Principal Arterial: Urban Time 3</v>
          </cell>
          <cell r="D635" t="str">
            <v>Mobile - On-Road Gasoline Light Duty Vehicles</v>
          </cell>
          <cell r="G635" t="str">
            <v>Mobile Sources</v>
          </cell>
          <cell r="H635" t="str">
            <v>Highway Vehicles - Gasoline</v>
          </cell>
          <cell r="I635" t="str">
            <v>Light Duty Gasoline Vehicles (LDGV)</v>
          </cell>
          <cell r="J635" t="str">
            <v>Other Principal Arterial: Urban Time 3</v>
          </cell>
          <cell r="L635" t="str">
            <v>2002</v>
          </cell>
          <cell r="N635">
            <v>40982</v>
          </cell>
        </row>
        <row r="636">
          <cell r="A636" t="str">
            <v>2201001274</v>
          </cell>
          <cell r="B636" t="str">
            <v>Onroad</v>
          </cell>
          <cell r="C636" t="str">
            <v>Highway Veh - Gasoline - Light Duty Vehicles (LDGV) - Other Principal Arterial: Urban Time 4</v>
          </cell>
          <cell r="D636" t="str">
            <v>Mobile - On-Road Gasoline Light Duty Vehicles</v>
          </cell>
          <cell r="G636" t="str">
            <v>Mobile Sources</v>
          </cell>
          <cell r="H636" t="str">
            <v>Highway Vehicles - Gasoline</v>
          </cell>
          <cell r="I636" t="str">
            <v>Light Duty Gasoline Vehicles (LDGV)</v>
          </cell>
          <cell r="J636" t="str">
            <v>Other Principal Arterial: Urban Time 4</v>
          </cell>
          <cell r="L636" t="str">
            <v>2002</v>
          </cell>
          <cell r="N636">
            <v>40982</v>
          </cell>
        </row>
        <row r="637">
          <cell r="A637" t="str">
            <v>220100127B</v>
          </cell>
          <cell r="B637" t="str">
            <v>Onroad</v>
          </cell>
          <cell r="C637" t="str">
            <v>Highway Veh - Gasoline - Light Duty Vehicles (LDGV) - Urban Other Principal Arterial: Brake Wear</v>
          </cell>
          <cell r="D637" t="str">
            <v>Mobile - On-Road Gasoline Light Duty Vehicles</v>
          </cell>
          <cell r="G637" t="str">
            <v>Mobile Sources</v>
          </cell>
          <cell r="H637" t="str">
            <v>Highway Vehicles - Gasoline</v>
          </cell>
          <cell r="I637" t="str">
            <v>Light Duty Gasoline Vehicles (LDGV)</v>
          </cell>
          <cell r="J637" t="str">
            <v>Urban Other Principal Arterial: Brake Wear</v>
          </cell>
          <cell r="L637" t="str">
            <v>2005</v>
          </cell>
          <cell r="M637">
            <v>37300</v>
          </cell>
          <cell r="N637">
            <v>40982</v>
          </cell>
        </row>
        <row r="638">
          <cell r="A638" t="str">
            <v>220100127T</v>
          </cell>
          <cell r="B638" t="str">
            <v>Onroad</v>
          </cell>
          <cell r="C638" t="str">
            <v>Highway Veh - Gasoline - Light Duty Vehicles (LDGV) - Urban Other Principal Arterial: Tire Wear</v>
          </cell>
          <cell r="D638" t="str">
            <v>Mobile - On-Road Gasoline Light Duty Vehicles</v>
          </cell>
          <cell r="G638" t="str">
            <v>Mobile Sources</v>
          </cell>
          <cell r="H638" t="str">
            <v>Highway Vehicles - Gasoline</v>
          </cell>
          <cell r="I638" t="str">
            <v>Light Duty Gasoline Vehicles (LDGV)</v>
          </cell>
          <cell r="J638" t="str">
            <v>Urban Other Principal Arterial: Tire Wear</v>
          </cell>
          <cell r="L638" t="str">
            <v>2005</v>
          </cell>
          <cell r="M638">
            <v>37300</v>
          </cell>
          <cell r="N638">
            <v>40982</v>
          </cell>
        </row>
        <row r="639">
          <cell r="A639" t="str">
            <v>220100127V</v>
          </cell>
          <cell r="B639" t="str">
            <v>Onroad</v>
          </cell>
          <cell r="C639" t="str">
            <v>Highway Veh - Gasoline - Light Duty Vehicles (LDGV) - Urban Other Principal Arterial: Evap (except Refueling)</v>
          </cell>
          <cell r="D639" t="str">
            <v>Mobile - On-Road Gasoline Light Duty Vehicles</v>
          </cell>
          <cell r="G639" t="str">
            <v>Mobile Sources</v>
          </cell>
          <cell r="H639" t="str">
            <v>Highway Vehicles - Gasoline</v>
          </cell>
          <cell r="I639" t="str">
            <v>Light Duty Gasoline Vehicles (LDGV)</v>
          </cell>
          <cell r="J639" t="str">
            <v>Urban Other Principal Arterial: Evap (except Refueling)</v>
          </cell>
          <cell r="L639" t="str">
            <v>2005</v>
          </cell>
          <cell r="M639">
            <v>37300</v>
          </cell>
          <cell r="N639">
            <v>40982</v>
          </cell>
        </row>
        <row r="640">
          <cell r="A640" t="str">
            <v>220100127X</v>
          </cell>
          <cell r="B640" t="str">
            <v>Onroad</v>
          </cell>
          <cell r="C640" t="str">
            <v>Highway Veh - Gasoline - Light Duty Vehicles (LDGV) - Urban Other Principal Arterial: Exhaust</v>
          </cell>
          <cell r="D640" t="str">
            <v>Mobile - On-Road Gasoline Light Duty Vehicles</v>
          </cell>
          <cell r="G640" t="str">
            <v>Mobile Sources</v>
          </cell>
          <cell r="H640" t="str">
            <v>Highway Vehicles - Gasoline</v>
          </cell>
          <cell r="I640" t="str">
            <v>Light Duty Gasoline Vehicles (LDGV)</v>
          </cell>
          <cell r="J640" t="str">
            <v>Urban Other Principal Arterial: Exhaust</v>
          </cell>
          <cell r="L640" t="str">
            <v>2005</v>
          </cell>
          <cell r="M640">
            <v>37300</v>
          </cell>
          <cell r="N640">
            <v>40982</v>
          </cell>
        </row>
        <row r="641">
          <cell r="A641" t="str">
            <v>2201001290</v>
          </cell>
          <cell r="B641" t="str">
            <v>Onroad</v>
          </cell>
          <cell r="C641" t="str">
            <v>Highway Veh - Gasoline - Light Duty Vehicles (LDGV) - Urban Minor Arterial: Total</v>
          </cell>
          <cell r="D641" t="str">
            <v>Mobile - On-Road Gasoline Light Duty Vehicles</v>
          </cell>
          <cell r="G641" t="str">
            <v>Mobile Sources</v>
          </cell>
          <cell r="H641" t="str">
            <v>Highway Vehicles - Gasoline</v>
          </cell>
          <cell r="I641" t="str">
            <v>Light Duty Gasoline Vehicles (LDGV)</v>
          </cell>
          <cell r="J641" t="str">
            <v>Urban Minor Arterial: Total</v>
          </cell>
          <cell r="N641">
            <v>40982</v>
          </cell>
        </row>
        <row r="642">
          <cell r="A642" t="str">
            <v>2201001291</v>
          </cell>
          <cell r="B642" t="str">
            <v>Onroad</v>
          </cell>
          <cell r="C642" t="str">
            <v>Highway Veh - Gasoline - Light Duty Vehicles (LDGV) - Minor Arterial: Urban Time 1</v>
          </cell>
          <cell r="D642" t="str">
            <v>Mobile - On-Road Gasoline Light Duty Vehicles</v>
          </cell>
          <cell r="G642" t="str">
            <v>Mobile Sources</v>
          </cell>
          <cell r="H642" t="str">
            <v>Highway Vehicles - Gasoline</v>
          </cell>
          <cell r="I642" t="str">
            <v>Light Duty Gasoline Vehicles (LDGV)</v>
          </cell>
          <cell r="J642" t="str">
            <v>Minor Arterial: Urban Time 1</v>
          </cell>
          <cell r="L642" t="str">
            <v>2002</v>
          </cell>
          <cell r="N642">
            <v>40982</v>
          </cell>
        </row>
        <row r="643">
          <cell r="A643" t="str">
            <v>2201001292</v>
          </cell>
          <cell r="B643" t="str">
            <v>Onroad</v>
          </cell>
          <cell r="C643" t="str">
            <v>Highway Veh - Gasoline - Light Duty Vehicles (LDGV) - Minor Arterial: Urban Time 2</v>
          </cell>
          <cell r="D643" t="str">
            <v>Mobile - On-Road Gasoline Light Duty Vehicles</v>
          </cell>
          <cell r="G643" t="str">
            <v>Mobile Sources</v>
          </cell>
          <cell r="H643" t="str">
            <v>Highway Vehicles - Gasoline</v>
          </cell>
          <cell r="I643" t="str">
            <v>Light Duty Gasoline Vehicles (LDGV)</v>
          </cell>
          <cell r="J643" t="str">
            <v>Minor Arterial: Urban Time 2</v>
          </cell>
          <cell r="L643" t="str">
            <v>2002</v>
          </cell>
          <cell r="N643">
            <v>40982</v>
          </cell>
        </row>
        <row r="644">
          <cell r="A644" t="str">
            <v>2201001293</v>
          </cell>
          <cell r="B644" t="str">
            <v>Onroad</v>
          </cell>
          <cell r="C644" t="str">
            <v>Highway Veh - Gasoline - Light Duty Vehicles (LDGV) - Minor Arterial: Urban Time 3</v>
          </cell>
          <cell r="D644" t="str">
            <v>Mobile - On-Road Gasoline Light Duty Vehicles</v>
          </cell>
          <cell r="G644" t="str">
            <v>Mobile Sources</v>
          </cell>
          <cell r="H644" t="str">
            <v>Highway Vehicles - Gasoline</v>
          </cell>
          <cell r="I644" t="str">
            <v>Light Duty Gasoline Vehicles (LDGV)</v>
          </cell>
          <cell r="J644" t="str">
            <v>Minor Arterial: Urban Time 3</v>
          </cell>
          <cell r="L644" t="str">
            <v>2002</v>
          </cell>
          <cell r="N644">
            <v>40982</v>
          </cell>
        </row>
        <row r="645">
          <cell r="A645" t="str">
            <v>2201001294</v>
          </cell>
          <cell r="B645" t="str">
            <v>Onroad</v>
          </cell>
          <cell r="C645" t="str">
            <v>Highway Veh - Gasoline - Light Duty Vehicles (LDGV) - Minor Arterial: Urban Time 4</v>
          </cell>
          <cell r="D645" t="str">
            <v>Mobile - On-Road Gasoline Light Duty Vehicles</v>
          </cell>
          <cell r="G645" t="str">
            <v>Mobile Sources</v>
          </cell>
          <cell r="H645" t="str">
            <v>Highway Vehicles - Gasoline</v>
          </cell>
          <cell r="I645" t="str">
            <v>Light Duty Gasoline Vehicles (LDGV)</v>
          </cell>
          <cell r="J645" t="str">
            <v>Minor Arterial: Urban Time 4</v>
          </cell>
          <cell r="L645" t="str">
            <v>2002</v>
          </cell>
          <cell r="N645">
            <v>40982</v>
          </cell>
        </row>
        <row r="646">
          <cell r="A646" t="str">
            <v>220100129B</v>
          </cell>
          <cell r="B646" t="str">
            <v>Onroad</v>
          </cell>
          <cell r="C646" t="str">
            <v>Highway Veh - Gasoline - Light Duty Vehicles (LDGV) - Urban Minor Arterial: Brake Wear</v>
          </cell>
          <cell r="D646" t="str">
            <v>Mobile - On-Road Gasoline Light Duty Vehicles</v>
          </cell>
          <cell r="G646" t="str">
            <v>Mobile Sources</v>
          </cell>
          <cell r="H646" t="str">
            <v>Highway Vehicles - Gasoline</v>
          </cell>
          <cell r="I646" t="str">
            <v>Light Duty Gasoline Vehicles (LDGV)</v>
          </cell>
          <cell r="J646" t="str">
            <v>Urban Minor Arterial: Brake Wear</v>
          </cell>
          <cell r="L646" t="str">
            <v>2005</v>
          </cell>
          <cell r="M646">
            <v>37300</v>
          </cell>
          <cell r="N646">
            <v>40982</v>
          </cell>
        </row>
        <row r="647">
          <cell r="A647" t="str">
            <v>220100129T</v>
          </cell>
          <cell r="B647" t="str">
            <v>Onroad</v>
          </cell>
          <cell r="C647" t="str">
            <v>Highway Veh - Gasoline - Light Duty Vehicles (LDGV) - Urban Minor Arterial: Tire Wear</v>
          </cell>
          <cell r="D647" t="str">
            <v>Mobile - On-Road Gasoline Light Duty Vehicles</v>
          </cell>
          <cell r="G647" t="str">
            <v>Mobile Sources</v>
          </cell>
          <cell r="H647" t="str">
            <v>Highway Vehicles - Gasoline</v>
          </cell>
          <cell r="I647" t="str">
            <v>Light Duty Gasoline Vehicles (LDGV)</v>
          </cell>
          <cell r="J647" t="str">
            <v>Urban Minor Arterial: Tire Wear</v>
          </cell>
          <cell r="L647" t="str">
            <v>2005</v>
          </cell>
          <cell r="M647">
            <v>37300</v>
          </cell>
          <cell r="N647">
            <v>40982</v>
          </cell>
        </row>
        <row r="648">
          <cell r="A648" t="str">
            <v>220100129V</v>
          </cell>
          <cell r="B648" t="str">
            <v>Onroad</v>
          </cell>
          <cell r="C648" t="str">
            <v>Highway Veh - Gasoline - Light Duty Vehicles (LDGV) - Urban Minor Arterial: Evap (except Refueling)</v>
          </cell>
          <cell r="D648" t="str">
            <v>Mobile - On-Road Gasoline Light Duty Vehicles</v>
          </cell>
          <cell r="G648" t="str">
            <v>Mobile Sources</v>
          </cell>
          <cell r="H648" t="str">
            <v>Highway Vehicles - Gasoline</v>
          </cell>
          <cell r="I648" t="str">
            <v>Light Duty Gasoline Vehicles (LDGV)</v>
          </cell>
          <cell r="J648" t="str">
            <v>Urban Minor Arterial: Evap (except Refueling)</v>
          </cell>
          <cell r="L648" t="str">
            <v>2005</v>
          </cell>
          <cell r="M648">
            <v>37300</v>
          </cell>
          <cell r="N648">
            <v>40982</v>
          </cell>
        </row>
        <row r="649">
          <cell r="A649" t="str">
            <v>220100129X</v>
          </cell>
          <cell r="B649" t="str">
            <v>Onroad</v>
          </cell>
          <cell r="C649" t="str">
            <v>Highway Veh - Gasoline - Light Duty Vehicles (LDGV) - Urban Minor Arterial: Exhaust</v>
          </cell>
          <cell r="D649" t="str">
            <v>Mobile - On-Road Gasoline Light Duty Vehicles</v>
          </cell>
          <cell r="G649" t="str">
            <v>Mobile Sources</v>
          </cell>
          <cell r="H649" t="str">
            <v>Highway Vehicles - Gasoline</v>
          </cell>
          <cell r="I649" t="str">
            <v>Light Duty Gasoline Vehicles (LDGV)</v>
          </cell>
          <cell r="J649" t="str">
            <v>Urban Minor Arterial: Exhaust</v>
          </cell>
          <cell r="L649" t="str">
            <v>2005</v>
          </cell>
          <cell r="M649">
            <v>37300</v>
          </cell>
          <cell r="N649">
            <v>40982</v>
          </cell>
        </row>
        <row r="650">
          <cell r="A650" t="str">
            <v>2201001310</v>
          </cell>
          <cell r="B650" t="str">
            <v>Onroad</v>
          </cell>
          <cell r="C650" t="str">
            <v>Highway Veh - Gasoline - Light Duty Vehicles (LDGV) - Urban Collector: Total</v>
          </cell>
          <cell r="D650" t="str">
            <v>Mobile - On-Road Gasoline Light Duty Vehicles</v>
          </cell>
          <cell r="G650" t="str">
            <v>Mobile Sources</v>
          </cell>
          <cell r="H650" t="str">
            <v>Highway Vehicles - Gasoline</v>
          </cell>
          <cell r="I650" t="str">
            <v>Light Duty Gasoline Vehicles (LDGV)</v>
          </cell>
          <cell r="J650" t="str">
            <v>Urban Collector: Total</v>
          </cell>
          <cell r="N650">
            <v>40982</v>
          </cell>
        </row>
        <row r="651">
          <cell r="A651" t="str">
            <v>2201001311</v>
          </cell>
          <cell r="B651" t="str">
            <v>Onroad</v>
          </cell>
          <cell r="C651" t="str">
            <v>Highway Veh - Gasoline - Light Duty Vehicles (LDGV) - Collector: Urban Time 1</v>
          </cell>
          <cell r="D651" t="str">
            <v>Mobile - On-Road Gasoline Light Duty Vehicles</v>
          </cell>
          <cell r="G651" t="str">
            <v>Mobile Sources</v>
          </cell>
          <cell r="H651" t="str">
            <v>Highway Vehicles - Gasoline</v>
          </cell>
          <cell r="I651" t="str">
            <v>Light Duty Gasoline Vehicles (LDGV)</v>
          </cell>
          <cell r="J651" t="str">
            <v>Collector: Urban Time 1</v>
          </cell>
          <cell r="L651" t="str">
            <v>2002</v>
          </cell>
          <cell r="N651">
            <v>40982</v>
          </cell>
        </row>
        <row r="652">
          <cell r="A652" t="str">
            <v>2201001312</v>
          </cell>
          <cell r="B652" t="str">
            <v>Onroad</v>
          </cell>
          <cell r="C652" t="str">
            <v>Highway Veh - Gasoline - Light Duty Vehicles (LDGV) - Collector: Urban Time 2</v>
          </cell>
          <cell r="D652" t="str">
            <v>Mobile - On-Road Gasoline Light Duty Vehicles</v>
          </cell>
          <cell r="G652" t="str">
            <v>Mobile Sources</v>
          </cell>
          <cell r="H652" t="str">
            <v>Highway Vehicles - Gasoline</v>
          </cell>
          <cell r="I652" t="str">
            <v>Light Duty Gasoline Vehicles (LDGV)</v>
          </cell>
          <cell r="J652" t="str">
            <v>Collector: Urban Time 2</v>
          </cell>
          <cell r="L652" t="str">
            <v>2002</v>
          </cell>
          <cell r="N652">
            <v>40982</v>
          </cell>
        </row>
        <row r="653">
          <cell r="A653" t="str">
            <v>2201001313</v>
          </cell>
          <cell r="B653" t="str">
            <v>Onroad</v>
          </cell>
          <cell r="C653" t="str">
            <v>Highway Veh - Gasoline - Light Duty Vehicles (LDGV) - Collector: Urban Time 3</v>
          </cell>
          <cell r="D653" t="str">
            <v>Mobile - On-Road Gasoline Light Duty Vehicles</v>
          </cell>
          <cell r="G653" t="str">
            <v>Mobile Sources</v>
          </cell>
          <cell r="H653" t="str">
            <v>Highway Vehicles - Gasoline</v>
          </cell>
          <cell r="I653" t="str">
            <v>Light Duty Gasoline Vehicles (LDGV)</v>
          </cell>
          <cell r="J653" t="str">
            <v>Collector: Urban Time 3</v>
          </cell>
          <cell r="L653" t="str">
            <v>2002</v>
          </cell>
          <cell r="N653">
            <v>40982</v>
          </cell>
        </row>
        <row r="654">
          <cell r="A654" t="str">
            <v>2201001314</v>
          </cell>
          <cell r="B654" t="str">
            <v>Onroad</v>
          </cell>
          <cell r="C654" t="str">
            <v>Highway Veh - Gasoline - Light Duty Vehicles (LDGV) - Collector: Urban Time 4</v>
          </cell>
          <cell r="D654" t="str">
            <v>Mobile - On-Road Gasoline Light Duty Vehicles</v>
          </cell>
          <cell r="G654" t="str">
            <v>Mobile Sources</v>
          </cell>
          <cell r="H654" t="str">
            <v>Highway Vehicles - Gasoline</v>
          </cell>
          <cell r="I654" t="str">
            <v>Light Duty Gasoline Vehicles (LDGV)</v>
          </cell>
          <cell r="J654" t="str">
            <v>Collector: Urban Time 4</v>
          </cell>
          <cell r="L654" t="str">
            <v>2002</v>
          </cell>
          <cell r="N654">
            <v>40982</v>
          </cell>
        </row>
        <row r="655">
          <cell r="A655" t="str">
            <v>220100131B</v>
          </cell>
          <cell r="B655" t="str">
            <v>Onroad</v>
          </cell>
          <cell r="C655" t="str">
            <v>Highway Veh - Gasoline - Light Duty Vehicles (LDGV) - Urban Collector: Brake Wear</v>
          </cell>
          <cell r="D655" t="str">
            <v>Mobile - On-Road Gasoline Light Duty Vehicles</v>
          </cell>
          <cell r="G655" t="str">
            <v>Mobile Sources</v>
          </cell>
          <cell r="H655" t="str">
            <v>Highway Vehicles - Gasoline</v>
          </cell>
          <cell r="I655" t="str">
            <v>Light Duty Gasoline Vehicles (LDGV)</v>
          </cell>
          <cell r="J655" t="str">
            <v>Urban Collector: Brake Wear</v>
          </cell>
          <cell r="L655" t="str">
            <v>2005</v>
          </cell>
          <cell r="M655">
            <v>37300</v>
          </cell>
          <cell r="N655">
            <v>40982</v>
          </cell>
        </row>
        <row r="656">
          <cell r="A656" t="str">
            <v>220100131T</v>
          </cell>
          <cell r="B656" t="str">
            <v>Onroad</v>
          </cell>
          <cell r="C656" t="str">
            <v>Highway Veh - Gasoline - Light Duty Vehicles (LDGV) - Urban Collector: Tire Wear</v>
          </cell>
          <cell r="D656" t="str">
            <v>Mobile - On-Road Gasoline Light Duty Vehicles</v>
          </cell>
          <cell r="G656" t="str">
            <v>Mobile Sources</v>
          </cell>
          <cell r="H656" t="str">
            <v>Highway Vehicles - Gasoline</v>
          </cell>
          <cell r="I656" t="str">
            <v>Light Duty Gasoline Vehicles (LDGV)</v>
          </cell>
          <cell r="J656" t="str">
            <v>Urban Collector: Tire Wear</v>
          </cell>
          <cell r="L656" t="str">
            <v>2005</v>
          </cell>
          <cell r="M656">
            <v>37300</v>
          </cell>
          <cell r="N656">
            <v>40982</v>
          </cell>
        </row>
        <row r="657">
          <cell r="A657" t="str">
            <v>220100131V</v>
          </cell>
          <cell r="B657" t="str">
            <v>Onroad</v>
          </cell>
          <cell r="C657" t="str">
            <v>Highway Veh - Gasoline - Light Duty Vehicles (LDGV) - Urban Collector: Evap (except Refueling)</v>
          </cell>
          <cell r="D657" t="str">
            <v>Mobile - On-Road Gasoline Light Duty Vehicles</v>
          </cell>
          <cell r="G657" t="str">
            <v>Mobile Sources</v>
          </cell>
          <cell r="H657" t="str">
            <v>Highway Vehicles - Gasoline</v>
          </cell>
          <cell r="I657" t="str">
            <v>Light Duty Gasoline Vehicles (LDGV)</v>
          </cell>
          <cell r="J657" t="str">
            <v>Urban Collector: Evap (except Refueling)</v>
          </cell>
          <cell r="L657" t="str">
            <v>2005</v>
          </cell>
          <cell r="M657">
            <v>37300</v>
          </cell>
          <cell r="N657">
            <v>40982</v>
          </cell>
        </row>
        <row r="658">
          <cell r="A658" t="str">
            <v>220100131X</v>
          </cell>
          <cell r="B658" t="str">
            <v>Onroad</v>
          </cell>
          <cell r="C658" t="str">
            <v>Highway Veh - Gasoline - Light Duty Vehicles (LDGV) - Urban Collector: Exhaust</v>
          </cell>
          <cell r="D658" t="str">
            <v>Mobile - On-Road Gasoline Light Duty Vehicles</v>
          </cell>
          <cell r="G658" t="str">
            <v>Mobile Sources</v>
          </cell>
          <cell r="H658" t="str">
            <v>Highway Vehicles - Gasoline</v>
          </cell>
          <cell r="I658" t="str">
            <v>Light Duty Gasoline Vehicles (LDGV)</v>
          </cell>
          <cell r="J658" t="str">
            <v>Urban Collector: Exhaust</v>
          </cell>
          <cell r="L658" t="str">
            <v>2005</v>
          </cell>
          <cell r="M658">
            <v>37300</v>
          </cell>
          <cell r="N658">
            <v>40982</v>
          </cell>
        </row>
        <row r="659">
          <cell r="A659" t="str">
            <v>2201001330</v>
          </cell>
          <cell r="B659" t="str">
            <v>Onroad</v>
          </cell>
          <cell r="C659" t="str">
            <v>Highway Veh - Gasoline - Light Duty Vehicles (LDGV) - Urban Local: Total</v>
          </cell>
          <cell r="D659" t="str">
            <v>Mobile - On-Road Gasoline Light Duty Vehicles</v>
          </cell>
          <cell r="G659" t="str">
            <v>Mobile Sources</v>
          </cell>
          <cell r="H659" t="str">
            <v>Highway Vehicles - Gasoline</v>
          </cell>
          <cell r="I659" t="str">
            <v>Light Duty Gasoline Vehicles (LDGV)</v>
          </cell>
          <cell r="J659" t="str">
            <v>Urban Local: Total</v>
          </cell>
          <cell r="N659">
            <v>40982</v>
          </cell>
        </row>
        <row r="660">
          <cell r="A660" t="str">
            <v>2201001331</v>
          </cell>
          <cell r="B660" t="str">
            <v>Onroad</v>
          </cell>
          <cell r="C660" t="str">
            <v>Highway Veh - Gasoline - Light Duty Vehicles (LDGV) - Local: Urban Time 1</v>
          </cell>
          <cell r="D660" t="str">
            <v>Mobile - On-Road Gasoline Light Duty Vehicles</v>
          </cell>
          <cell r="G660" t="str">
            <v>Mobile Sources</v>
          </cell>
          <cell r="H660" t="str">
            <v>Highway Vehicles - Gasoline</v>
          </cell>
          <cell r="I660" t="str">
            <v>Light Duty Gasoline Vehicles (LDGV)</v>
          </cell>
          <cell r="J660" t="str">
            <v>Local: Urban Time 1</v>
          </cell>
          <cell r="L660" t="str">
            <v>2002</v>
          </cell>
          <cell r="N660">
            <v>40982</v>
          </cell>
        </row>
        <row r="661">
          <cell r="A661" t="str">
            <v>2201001332</v>
          </cell>
          <cell r="B661" t="str">
            <v>Onroad</v>
          </cell>
          <cell r="C661" t="str">
            <v>Highway Veh - Gasoline - Light Duty Vehicles (LDGV) - Local: Urban Time 2</v>
          </cell>
          <cell r="D661" t="str">
            <v>Mobile - On-Road Gasoline Light Duty Vehicles</v>
          </cell>
          <cell r="G661" t="str">
            <v>Mobile Sources</v>
          </cell>
          <cell r="H661" t="str">
            <v>Highway Vehicles - Gasoline</v>
          </cell>
          <cell r="I661" t="str">
            <v>Light Duty Gasoline Vehicles (LDGV)</v>
          </cell>
          <cell r="J661" t="str">
            <v>Local: Urban Time 2</v>
          </cell>
          <cell r="L661" t="str">
            <v>2002</v>
          </cell>
          <cell r="N661">
            <v>40982</v>
          </cell>
        </row>
        <row r="662">
          <cell r="A662" t="str">
            <v>2201001333</v>
          </cell>
          <cell r="B662" t="str">
            <v>Onroad</v>
          </cell>
          <cell r="C662" t="str">
            <v>Highway Veh - Gasoline - Light Duty Vehicles (LDGV) - Local: Urban Time 3</v>
          </cell>
          <cell r="D662" t="str">
            <v>Mobile - On-Road Gasoline Light Duty Vehicles</v>
          </cell>
          <cell r="G662" t="str">
            <v>Mobile Sources</v>
          </cell>
          <cell r="H662" t="str">
            <v>Highway Vehicles - Gasoline</v>
          </cell>
          <cell r="I662" t="str">
            <v>Light Duty Gasoline Vehicles (LDGV)</v>
          </cell>
          <cell r="J662" t="str">
            <v>Local: Urban Time 3</v>
          </cell>
          <cell r="L662" t="str">
            <v>2002</v>
          </cell>
          <cell r="N662">
            <v>40982</v>
          </cell>
        </row>
        <row r="663">
          <cell r="A663" t="str">
            <v>2201001334</v>
          </cell>
          <cell r="B663" t="str">
            <v>Onroad</v>
          </cell>
          <cell r="C663" t="str">
            <v>Highway Veh - Gasoline - Light Duty Vehicles (LDGV) - Local: Urban Time 4</v>
          </cell>
          <cell r="D663" t="str">
            <v>Mobile - On-Road Gasoline Light Duty Vehicles</v>
          </cell>
          <cell r="G663" t="str">
            <v>Mobile Sources</v>
          </cell>
          <cell r="H663" t="str">
            <v>Highway Vehicles - Gasoline</v>
          </cell>
          <cell r="I663" t="str">
            <v>Light Duty Gasoline Vehicles (LDGV)</v>
          </cell>
          <cell r="J663" t="str">
            <v>Local: Urban Time 4</v>
          </cell>
          <cell r="L663" t="str">
            <v>2002</v>
          </cell>
          <cell r="N663">
            <v>40982</v>
          </cell>
        </row>
        <row r="664">
          <cell r="A664" t="str">
            <v>220100133B</v>
          </cell>
          <cell r="B664" t="str">
            <v>Onroad</v>
          </cell>
          <cell r="C664" t="str">
            <v>Highway Veh - Gasoline - Light Duty Vehicles (LDGV) - Urban Local: Brake Wear</v>
          </cell>
          <cell r="D664" t="str">
            <v>Mobile - On-Road Gasoline Light Duty Vehicles</v>
          </cell>
          <cell r="G664" t="str">
            <v>Mobile Sources</v>
          </cell>
          <cell r="H664" t="str">
            <v>Highway Vehicles - Gasoline</v>
          </cell>
          <cell r="I664" t="str">
            <v>Light Duty Gasoline Vehicles (LDGV)</v>
          </cell>
          <cell r="J664" t="str">
            <v>Urban Local: Brake Wear</v>
          </cell>
          <cell r="L664" t="str">
            <v>2005</v>
          </cell>
          <cell r="M664">
            <v>37300</v>
          </cell>
          <cell r="N664">
            <v>40982</v>
          </cell>
        </row>
        <row r="665">
          <cell r="A665" t="str">
            <v>220100133T</v>
          </cell>
          <cell r="B665" t="str">
            <v>Onroad</v>
          </cell>
          <cell r="C665" t="str">
            <v>Highway Veh - Gasoline - Light Duty Vehicles (LDGV) - Urban Local: Tire Wear</v>
          </cell>
          <cell r="D665" t="str">
            <v>Mobile - On-Road Gasoline Light Duty Vehicles</v>
          </cell>
          <cell r="G665" t="str">
            <v>Mobile Sources</v>
          </cell>
          <cell r="H665" t="str">
            <v>Highway Vehicles - Gasoline</v>
          </cell>
          <cell r="I665" t="str">
            <v>Light Duty Gasoline Vehicles (LDGV)</v>
          </cell>
          <cell r="J665" t="str">
            <v>Urban Local: Tire Wear</v>
          </cell>
          <cell r="L665" t="str">
            <v>2005</v>
          </cell>
          <cell r="M665">
            <v>37300</v>
          </cell>
          <cell r="N665">
            <v>40982</v>
          </cell>
        </row>
        <row r="666">
          <cell r="A666" t="str">
            <v>220100133V</v>
          </cell>
          <cell r="B666" t="str">
            <v>Onroad</v>
          </cell>
          <cell r="C666" t="str">
            <v>Highway Veh - Gasoline - Light Duty Vehicles (LDGV) - Urban Local: Evap (except Refueling)</v>
          </cell>
          <cell r="D666" t="str">
            <v>Mobile - On-Road Gasoline Light Duty Vehicles</v>
          </cell>
          <cell r="G666" t="str">
            <v>Mobile Sources</v>
          </cell>
          <cell r="H666" t="str">
            <v>Highway Vehicles - Gasoline</v>
          </cell>
          <cell r="I666" t="str">
            <v>Light Duty Gasoline Vehicles (LDGV)</v>
          </cell>
          <cell r="J666" t="str">
            <v>Urban Local: Evap (except Refueling)</v>
          </cell>
          <cell r="L666" t="str">
            <v>2005</v>
          </cell>
          <cell r="M666">
            <v>37300</v>
          </cell>
          <cell r="N666">
            <v>40982</v>
          </cell>
        </row>
        <row r="667">
          <cell r="A667" t="str">
            <v>220100133X</v>
          </cell>
          <cell r="B667" t="str">
            <v>Onroad</v>
          </cell>
          <cell r="C667" t="str">
            <v>Highway Veh - Gasoline - Light Duty Vehicles (LDGV) - Urban Local: Exhaust</v>
          </cell>
          <cell r="D667" t="str">
            <v>Mobile - On-Road Gasoline Light Duty Vehicles</v>
          </cell>
          <cell r="G667" t="str">
            <v>Mobile Sources</v>
          </cell>
          <cell r="H667" t="str">
            <v>Highway Vehicles - Gasoline</v>
          </cell>
          <cell r="I667" t="str">
            <v>Light Duty Gasoline Vehicles (LDGV)</v>
          </cell>
          <cell r="J667" t="str">
            <v>Urban Local: Exhaust</v>
          </cell>
          <cell r="L667" t="str">
            <v>2005</v>
          </cell>
          <cell r="M667">
            <v>37300</v>
          </cell>
          <cell r="N667">
            <v>40982</v>
          </cell>
        </row>
        <row r="668">
          <cell r="A668" t="str">
            <v>2201001350</v>
          </cell>
          <cell r="B668" t="str">
            <v>Onroad</v>
          </cell>
          <cell r="C668" t="str">
            <v>Highway Veh - Gasoline - Light Duty Vehicles (LDGV) - Parking Area: Rural</v>
          </cell>
          <cell r="D668" t="str">
            <v>Mobile - On-Road Gasoline Light Duty Vehicles</v>
          </cell>
          <cell r="G668" t="str">
            <v>Mobile Sources</v>
          </cell>
          <cell r="H668" t="str">
            <v>Highway Vehicles - Gasoline</v>
          </cell>
          <cell r="I668" t="str">
            <v>Light Duty Gasoline Vehicles (LDGV)</v>
          </cell>
          <cell r="J668" t="str">
            <v>Parking Area: Rural</v>
          </cell>
          <cell r="L668" t="str">
            <v>2008</v>
          </cell>
          <cell r="M668">
            <v>39654</v>
          </cell>
          <cell r="N668">
            <v>40982</v>
          </cell>
        </row>
        <row r="669">
          <cell r="A669" t="str">
            <v>2201001370</v>
          </cell>
          <cell r="B669" t="str">
            <v>Onroad</v>
          </cell>
          <cell r="C669" t="str">
            <v>Highway Veh - Gasoline - Light Duty Vehicles (LDGV) - Parking Area: Urban</v>
          </cell>
          <cell r="D669" t="str">
            <v>Mobile - On-Road Gasoline Light Duty Vehicles</v>
          </cell>
          <cell r="G669" t="str">
            <v>Mobile Sources</v>
          </cell>
          <cell r="H669" t="str">
            <v>Highway Vehicles - Gasoline</v>
          </cell>
          <cell r="I669" t="str">
            <v>Light Duty Gasoline Vehicles (LDGV)</v>
          </cell>
          <cell r="J669" t="str">
            <v>Parking Area: Urban</v>
          </cell>
          <cell r="L669" t="str">
            <v>2008</v>
          </cell>
          <cell r="M669">
            <v>39917</v>
          </cell>
          <cell r="N669">
            <v>40982</v>
          </cell>
        </row>
        <row r="670">
          <cell r="A670" t="str">
            <v>2201001390</v>
          </cell>
          <cell r="B670" t="str">
            <v>Onroad</v>
          </cell>
          <cell r="C670" t="str">
            <v>Highway Veh - Gasoline - Light Duty Vehicles (LDGV) - Parking Area: Total</v>
          </cell>
          <cell r="D670" t="str">
            <v>Mobile - On-Road Gasoline Light Duty Vehicles</v>
          </cell>
          <cell r="G670" t="str">
            <v>Mobile Sources</v>
          </cell>
          <cell r="H670" t="str">
            <v>Highway Vehicles - Gasoline</v>
          </cell>
          <cell r="I670" t="str">
            <v>Light Duty Gasoline Vehicles (LDGV)</v>
          </cell>
          <cell r="J670" t="str">
            <v>Parking Area: Total</v>
          </cell>
          <cell r="M670">
            <v>40835</v>
          </cell>
          <cell r="N670">
            <v>40983</v>
          </cell>
        </row>
        <row r="671">
          <cell r="A671" t="str">
            <v>2201020000</v>
          </cell>
          <cell r="B671" t="str">
            <v>Onroad</v>
          </cell>
          <cell r="C671" t="str">
            <v>Highway Veh - Gasoline - Light Duty Trucks 1 &amp; 2 - Total: All Road Types</v>
          </cell>
          <cell r="D671" t="str">
            <v>Mobile - On-Road Gasoline Light Duty Vehicles</v>
          </cell>
          <cell r="G671" t="str">
            <v>Mobile Sources</v>
          </cell>
          <cell r="H671" t="str">
            <v>Highway Vehicles - Gasoline</v>
          </cell>
          <cell r="I671" t="str">
            <v>Light Duty Gasoline Trucks 1 &amp; 2 (M6) = LDGT1 (M5)</v>
          </cell>
          <cell r="J671" t="str">
            <v>Total: All Road Types</v>
          </cell>
          <cell r="L671" t="str">
            <v>2005</v>
          </cell>
          <cell r="N671">
            <v>40982</v>
          </cell>
        </row>
        <row r="672">
          <cell r="A672" t="str">
            <v>2201020110</v>
          </cell>
          <cell r="B672" t="str">
            <v>Onroad</v>
          </cell>
          <cell r="C672" t="str">
            <v>Highway Veh - Gasoline - Light Duty Trucks 1 &amp; 2 - Rural Interstate: Total</v>
          </cell>
          <cell r="D672" t="str">
            <v>Mobile - On-Road Gasoline Light Duty Vehicles</v>
          </cell>
          <cell r="G672" t="str">
            <v>Mobile Sources</v>
          </cell>
          <cell r="H672" t="str">
            <v>Highway Vehicles - Gasoline</v>
          </cell>
          <cell r="I672" t="str">
            <v>Light Duty Gasoline Trucks 1 &amp; 2 (M6) = LDGT1 (M5)</v>
          </cell>
          <cell r="J672" t="str">
            <v>Rural Interstate: Total</v>
          </cell>
          <cell r="N672">
            <v>40982</v>
          </cell>
        </row>
        <row r="673">
          <cell r="A673" t="str">
            <v>2201020111</v>
          </cell>
          <cell r="B673" t="str">
            <v>Onroad</v>
          </cell>
          <cell r="C673" t="str">
            <v>Highway Veh - Gasoline - Light Duty Trucks 1 &amp; 2 - Interstate: Rural Time 1</v>
          </cell>
          <cell r="D673" t="str">
            <v>Mobile - On-Road Gasoline Light Duty Vehicles</v>
          </cell>
          <cell r="G673" t="str">
            <v>Mobile Sources</v>
          </cell>
          <cell r="H673" t="str">
            <v>Highway Vehicles - Gasoline</v>
          </cell>
          <cell r="I673" t="str">
            <v>Light Duty Gasoline Trucks 1 &amp; 2 (M6) = LDGT1 (M5)</v>
          </cell>
          <cell r="J673" t="str">
            <v>Interstate: Rural Time 1</v>
          </cell>
          <cell r="L673" t="str">
            <v>2002</v>
          </cell>
          <cell r="N673">
            <v>40982</v>
          </cell>
        </row>
        <row r="674">
          <cell r="A674" t="str">
            <v>2201020112</v>
          </cell>
          <cell r="B674" t="str">
            <v>Onroad</v>
          </cell>
          <cell r="C674" t="str">
            <v>Highway Veh - Gasoline - Light Duty Trucks 1 &amp; 2 - Interstate: Rural Time 2</v>
          </cell>
          <cell r="D674" t="str">
            <v>Mobile - On-Road Gasoline Light Duty Vehicles</v>
          </cell>
          <cell r="G674" t="str">
            <v>Mobile Sources</v>
          </cell>
          <cell r="H674" t="str">
            <v>Highway Vehicles - Gasoline</v>
          </cell>
          <cell r="I674" t="str">
            <v>Light Duty Gasoline Trucks 1 &amp; 2 (M6) = LDGT1 (M5)</v>
          </cell>
          <cell r="J674" t="str">
            <v>Interstate: Rural Time 2</v>
          </cell>
          <cell r="L674" t="str">
            <v>2002</v>
          </cell>
          <cell r="N674">
            <v>40982</v>
          </cell>
        </row>
        <row r="675">
          <cell r="A675" t="str">
            <v>2201020113</v>
          </cell>
          <cell r="B675" t="str">
            <v>Onroad</v>
          </cell>
          <cell r="C675" t="str">
            <v>Highway Veh - Gasoline - Light Duty Trucks 1 &amp; 2 - Interstate: Rural Time 3</v>
          </cell>
          <cell r="D675" t="str">
            <v>Mobile - On-Road Gasoline Light Duty Vehicles</v>
          </cell>
          <cell r="G675" t="str">
            <v>Mobile Sources</v>
          </cell>
          <cell r="H675" t="str">
            <v>Highway Vehicles - Gasoline</v>
          </cell>
          <cell r="I675" t="str">
            <v>Light Duty Gasoline Trucks 1 &amp; 2 (M6) = LDGT1 (M5)</v>
          </cell>
          <cell r="J675" t="str">
            <v>Interstate: Rural Time 3</v>
          </cell>
          <cell r="L675" t="str">
            <v>2002</v>
          </cell>
          <cell r="N675">
            <v>40982</v>
          </cell>
        </row>
        <row r="676">
          <cell r="A676" t="str">
            <v>2201020114</v>
          </cell>
          <cell r="B676" t="str">
            <v>Onroad</v>
          </cell>
          <cell r="C676" t="str">
            <v>Highway Veh - Gasoline - Light Duty Trucks 1 &amp; 2 - Interstate: Rural Time 4</v>
          </cell>
          <cell r="D676" t="str">
            <v>Mobile - On-Road Gasoline Light Duty Vehicles</v>
          </cell>
          <cell r="G676" t="str">
            <v>Mobile Sources</v>
          </cell>
          <cell r="H676" t="str">
            <v>Highway Vehicles - Gasoline</v>
          </cell>
          <cell r="I676" t="str">
            <v>Light Duty Gasoline Trucks 1 &amp; 2 (M6) = LDGT1 (M5)</v>
          </cell>
          <cell r="J676" t="str">
            <v>Interstate: Rural Time 4</v>
          </cell>
          <cell r="L676" t="str">
            <v>2002</v>
          </cell>
          <cell r="N676">
            <v>40982</v>
          </cell>
        </row>
        <row r="677">
          <cell r="A677" t="str">
            <v>220102011B</v>
          </cell>
          <cell r="B677" t="str">
            <v>Onroad</v>
          </cell>
          <cell r="C677" t="str">
            <v>Highway Veh - Gasoline - Light Duty Trucks 1 &amp; 2 - Rural Interstate: Brake Wear</v>
          </cell>
          <cell r="D677" t="str">
            <v>Mobile - On-Road Gasoline Light Duty Vehicles</v>
          </cell>
          <cell r="G677" t="str">
            <v>Mobile Sources</v>
          </cell>
          <cell r="H677" t="str">
            <v>Highway Vehicles - Gasoline</v>
          </cell>
          <cell r="I677" t="str">
            <v>Light Duty Gasoline Trucks 1 &amp; 2 (M6) = LDGT1 (M5)</v>
          </cell>
          <cell r="J677" t="str">
            <v>Rural Interstate: Brake Wear</v>
          </cell>
          <cell r="L677" t="str">
            <v>2005</v>
          </cell>
          <cell r="M677">
            <v>37300</v>
          </cell>
          <cell r="N677">
            <v>40982</v>
          </cell>
        </row>
        <row r="678">
          <cell r="A678" t="str">
            <v>220102011T</v>
          </cell>
          <cell r="B678" t="str">
            <v>Onroad</v>
          </cell>
          <cell r="C678" t="str">
            <v>Highway Veh - Gasoline - Light Duty Trucks 1 &amp; 2 - Rural Interstate: Tire Wear</v>
          </cell>
          <cell r="D678" t="str">
            <v>Mobile - On-Road Gasoline Light Duty Vehicles</v>
          </cell>
          <cell r="G678" t="str">
            <v>Mobile Sources</v>
          </cell>
          <cell r="H678" t="str">
            <v>Highway Vehicles - Gasoline</v>
          </cell>
          <cell r="I678" t="str">
            <v>Light Duty Gasoline Trucks 1 &amp; 2 (M6) = LDGT1 (M5)</v>
          </cell>
          <cell r="J678" t="str">
            <v>Rural Interstate: Tire Wear</v>
          </cell>
          <cell r="L678" t="str">
            <v>2005</v>
          </cell>
          <cell r="M678">
            <v>37300</v>
          </cell>
          <cell r="N678">
            <v>40982</v>
          </cell>
        </row>
        <row r="679">
          <cell r="A679" t="str">
            <v>220102011V</v>
          </cell>
          <cell r="B679" t="str">
            <v>Onroad</v>
          </cell>
          <cell r="C679" t="str">
            <v>Highway Veh - Gasoline - Light Duty Trucks 1 &amp; 2 - Rural Interstate: Evap (except Refueling)</v>
          </cell>
          <cell r="D679" t="str">
            <v>Mobile - On-Road Gasoline Light Duty Vehicles</v>
          </cell>
          <cell r="G679" t="str">
            <v>Mobile Sources</v>
          </cell>
          <cell r="H679" t="str">
            <v>Highway Vehicles - Gasoline</v>
          </cell>
          <cell r="I679" t="str">
            <v>Light Duty Gasoline Trucks 1 &amp; 2 (M6) = LDGT1 (M5)</v>
          </cell>
          <cell r="J679" t="str">
            <v>Rural Interstate: Evap (except Refueling)</v>
          </cell>
          <cell r="L679" t="str">
            <v>2005</v>
          </cell>
          <cell r="M679">
            <v>37300</v>
          </cell>
          <cell r="N679">
            <v>40982</v>
          </cell>
        </row>
        <row r="680">
          <cell r="A680" t="str">
            <v>220102011X</v>
          </cell>
          <cell r="B680" t="str">
            <v>Onroad</v>
          </cell>
          <cell r="C680" t="str">
            <v>Highway Veh - Gasoline - Light Duty Trucks 1 &amp; 2 - Rural Interstate: Exhaust</v>
          </cell>
          <cell r="D680" t="str">
            <v>Mobile - On-Road Gasoline Light Duty Vehicles</v>
          </cell>
          <cell r="G680" t="str">
            <v>Mobile Sources</v>
          </cell>
          <cell r="H680" t="str">
            <v>Highway Vehicles - Gasoline</v>
          </cell>
          <cell r="I680" t="str">
            <v>Light Duty Gasoline Trucks 1 &amp; 2 (M6) = LDGT1 (M5)</v>
          </cell>
          <cell r="J680" t="str">
            <v>Rural Interstate: Exhaust</v>
          </cell>
          <cell r="L680" t="str">
            <v>2005</v>
          </cell>
          <cell r="M680">
            <v>37300</v>
          </cell>
          <cell r="N680">
            <v>40982</v>
          </cell>
        </row>
        <row r="681">
          <cell r="A681" t="str">
            <v>2201020130</v>
          </cell>
          <cell r="B681" t="str">
            <v>Onroad</v>
          </cell>
          <cell r="C681" t="str">
            <v>Highway Veh - Gasoline - Light Duty Trucks 1 &amp; 2 - Rural Other Principal Arterial: Total</v>
          </cell>
          <cell r="D681" t="str">
            <v>Mobile - On-Road Gasoline Light Duty Vehicles</v>
          </cell>
          <cell r="G681" t="str">
            <v>Mobile Sources</v>
          </cell>
          <cell r="H681" t="str">
            <v>Highway Vehicles - Gasoline</v>
          </cell>
          <cell r="I681" t="str">
            <v>Light Duty Gasoline Trucks 1 &amp; 2 (M6) = LDGT1 (M5)</v>
          </cell>
          <cell r="J681" t="str">
            <v>Rural Other Principal Arterial: Total</v>
          </cell>
          <cell r="N681">
            <v>40982</v>
          </cell>
        </row>
        <row r="682">
          <cell r="A682" t="str">
            <v>2201020131</v>
          </cell>
          <cell r="B682" t="str">
            <v>Onroad</v>
          </cell>
          <cell r="C682" t="str">
            <v>Highway Veh - Gasoline - Light Duty Trucks 1 &amp; 2 - Other Principal Arterial: Rural Time 1</v>
          </cell>
          <cell r="D682" t="str">
            <v>Mobile - On-Road Gasoline Light Duty Vehicles</v>
          </cell>
          <cell r="G682" t="str">
            <v>Mobile Sources</v>
          </cell>
          <cell r="H682" t="str">
            <v>Highway Vehicles - Gasoline</v>
          </cell>
          <cell r="I682" t="str">
            <v>Light Duty Gasoline Trucks 1 &amp; 2 (M6) = LDGT1 (M5)</v>
          </cell>
          <cell r="J682" t="str">
            <v>Other Principal Arterial: Rural Time 1</v>
          </cell>
          <cell r="L682" t="str">
            <v>2002</v>
          </cell>
          <cell r="N682">
            <v>40982</v>
          </cell>
        </row>
        <row r="683">
          <cell r="A683" t="str">
            <v>2201020132</v>
          </cell>
          <cell r="B683" t="str">
            <v>Onroad</v>
          </cell>
          <cell r="C683" t="str">
            <v>Highway Veh - Gasoline - Light Duty Trucks 1 &amp; 2 - Other Principal Arterial: Rural Time 2</v>
          </cell>
          <cell r="D683" t="str">
            <v>Mobile - On-Road Gasoline Light Duty Vehicles</v>
          </cell>
          <cell r="G683" t="str">
            <v>Mobile Sources</v>
          </cell>
          <cell r="H683" t="str">
            <v>Highway Vehicles - Gasoline</v>
          </cell>
          <cell r="I683" t="str">
            <v>Light Duty Gasoline Trucks 1 &amp; 2 (M6) = LDGT1 (M5)</v>
          </cell>
          <cell r="J683" t="str">
            <v>Other Principal Arterial: Rural Time 2</v>
          </cell>
          <cell r="L683" t="str">
            <v>2002</v>
          </cell>
          <cell r="N683">
            <v>40982</v>
          </cell>
        </row>
        <row r="684">
          <cell r="A684" t="str">
            <v>2201020133</v>
          </cell>
          <cell r="B684" t="str">
            <v>Onroad</v>
          </cell>
          <cell r="C684" t="str">
            <v>Highway Veh - Gasoline - Light Duty Trucks 1 &amp; 2 - Other Principal Arterial: Rural Time 3</v>
          </cell>
          <cell r="D684" t="str">
            <v>Mobile - On-Road Gasoline Light Duty Vehicles</v>
          </cell>
          <cell r="G684" t="str">
            <v>Mobile Sources</v>
          </cell>
          <cell r="H684" t="str">
            <v>Highway Vehicles - Gasoline</v>
          </cell>
          <cell r="I684" t="str">
            <v>Light Duty Gasoline Trucks 1 &amp; 2 (M6) = LDGT1 (M5)</v>
          </cell>
          <cell r="J684" t="str">
            <v>Other Principal Arterial: Rural Time 3</v>
          </cell>
          <cell r="L684" t="str">
            <v>2002</v>
          </cell>
          <cell r="N684">
            <v>40982</v>
          </cell>
        </row>
        <row r="685">
          <cell r="A685" t="str">
            <v>2201020134</v>
          </cell>
          <cell r="B685" t="str">
            <v>Onroad</v>
          </cell>
          <cell r="C685" t="str">
            <v>Highway Veh - Gasoline - Light Duty Trucks 1 &amp; 2 - Other Principal Arterial: Rural Time 4</v>
          </cell>
          <cell r="D685" t="str">
            <v>Mobile - On-Road Gasoline Light Duty Vehicles</v>
          </cell>
          <cell r="G685" t="str">
            <v>Mobile Sources</v>
          </cell>
          <cell r="H685" t="str">
            <v>Highway Vehicles - Gasoline</v>
          </cell>
          <cell r="I685" t="str">
            <v>Light Duty Gasoline Trucks 1 &amp; 2 (M6) = LDGT1 (M5)</v>
          </cell>
          <cell r="J685" t="str">
            <v>Other Principal Arterial: Rural Time 4</v>
          </cell>
          <cell r="L685" t="str">
            <v>2002</v>
          </cell>
          <cell r="N685">
            <v>40982</v>
          </cell>
        </row>
        <row r="686">
          <cell r="A686" t="str">
            <v>220102013B</v>
          </cell>
          <cell r="B686" t="str">
            <v>Onroad</v>
          </cell>
          <cell r="C686" t="str">
            <v>Highway Veh - Gasoline - Light Duty Trucks 1 &amp; 2 - Rural Other Principal Arterial: Brake Wear</v>
          </cell>
          <cell r="D686" t="str">
            <v>Mobile - On-Road Gasoline Light Duty Vehicles</v>
          </cell>
          <cell r="G686" t="str">
            <v>Mobile Sources</v>
          </cell>
          <cell r="H686" t="str">
            <v>Highway Vehicles - Gasoline</v>
          </cell>
          <cell r="I686" t="str">
            <v>Light Duty Gasoline Trucks 1 &amp; 2 (M6) = LDGT1 (M5)</v>
          </cell>
          <cell r="J686" t="str">
            <v>Rural Other Principal Arterial: Brake Wear</v>
          </cell>
          <cell r="L686" t="str">
            <v>2005</v>
          </cell>
          <cell r="M686">
            <v>37300</v>
          </cell>
          <cell r="N686">
            <v>40982</v>
          </cell>
        </row>
        <row r="687">
          <cell r="A687" t="str">
            <v>220102013T</v>
          </cell>
          <cell r="B687" t="str">
            <v>Onroad</v>
          </cell>
          <cell r="C687" t="str">
            <v>Highway Veh - Gasoline - Light Duty Trucks 1 &amp; 2 - Rural Other Principal Arterial: Tire Wear</v>
          </cell>
          <cell r="D687" t="str">
            <v>Mobile - On-Road Gasoline Light Duty Vehicles</v>
          </cell>
          <cell r="G687" t="str">
            <v>Mobile Sources</v>
          </cell>
          <cell r="H687" t="str">
            <v>Highway Vehicles - Gasoline</v>
          </cell>
          <cell r="I687" t="str">
            <v>Light Duty Gasoline Trucks 1 &amp; 2 (M6) = LDGT1 (M5)</v>
          </cell>
          <cell r="J687" t="str">
            <v>Rural Other Principal Arterial: Tire Wear</v>
          </cell>
          <cell r="L687" t="str">
            <v>2005</v>
          </cell>
          <cell r="M687">
            <v>37300</v>
          </cell>
          <cell r="N687">
            <v>40982</v>
          </cell>
        </row>
        <row r="688">
          <cell r="A688" t="str">
            <v>220102013V</v>
          </cell>
          <cell r="B688" t="str">
            <v>Onroad</v>
          </cell>
          <cell r="C688" t="str">
            <v>Highway Veh - Gasoline - Light Duty Trucks 1 &amp; 2 - Rural Other Principal Arterial: Evap (except Refueling)</v>
          </cell>
          <cell r="D688" t="str">
            <v>Mobile - On-Road Gasoline Light Duty Vehicles</v>
          </cell>
          <cell r="G688" t="str">
            <v>Mobile Sources</v>
          </cell>
          <cell r="H688" t="str">
            <v>Highway Vehicles - Gasoline</v>
          </cell>
          <cell r="I688" t="str">
            <v>Light Duty Gasoline Trucks 1 &amp; 2 (M6) = LDGT1 (M5)</v>
          </cell>
          <cell r="J688" t="str">
            <v>Rural Other Principal Arterial: Evap (except Refueling)</v>
          </cell>
          <cell r="L688" t="str">
            <v>2005</v>
          </cell>
          <cell r="M688">
            <v>37300</v>
          </cell>
          <cell r="N688">
            <v>40982</v>
          </cell>
        </row>
        <row r="689">
          <cell r="A689" t="str">
            <v>220102013X</v>
          </cell>
          <cell r="B689" t="str">
            <v>Onroad</v>
          </cell>
          <cell r="C689" t="str">
            <v>Highway Veh - Gasoline - Light Duty Trucks 1 &amp; 2 - Rural Other Principal Arterial: Exhaust</v>
          </cell>
          <cell r="D689" t="str">
            <v>Mobile - On-Road Gasoline Light Duty Vehicles</v>
          </cell>
          <cell r="G689" t="str">
            <v>Mobile Sources</v>
          </cell>
          <cell r="H689" t="str">
            <v>Highway Vehicles - Gasoline</v>
          </cell>
          <cell r="I689" t="str">
            <v>Light Duty Gasoline Trucks 1 &amp; 2 (M6) = LDGT1 (M5)</v>
          </cell>
          <cell r="J689" t="str">
            <v>Rural Other Principal Arterial: Exhaust</v>
          </cell>
          <cell r="L689" t="str">
            <v>2005</v>
          </cell>
          <cell r="M689">
            <v>37300</v>
          </cell>
          <cell r="N689">
            <v>40982</v>
          </cell>
        </row>
        <row r="690">
          <cell r="A690" t="str">
            <v>2201020150</v>
          </cell>
          <cell r="B690" t="str">
            <v>Onroad</v>
          </cell>
          <cell r="C690" t="str">
            <v>Highway Veh - Gasoline - Light Duty Trucks 1 &amp; 2 - Rural Minor Arterial: Total</v>
          </cell>
          <cell r="D690" t="str">
            <v>Mobile - On-Road Gasoline Light Duty Vehicles</v>
          </cell>
          <cell r="G690" t="str">
            <v>Mobile Sources</v>
          </cell>
          <cell r="H690" t="str">
            <v>Highway Vehicles - Gasoline</v>
          </cell>
          <cell r="I690" t="str">
            <v>Light Duty Gasoline Trucks 1 &amp; 2 (M6) = LDGT1 (M5)</v>
          </cell>
          <cell r="J690" t="str">
            <v>Rural Minor Arterial: Total</v>
          </cell>
          <cell r="N690">
            <v>40982</v>
          </cell>
        </row>
        <row r="691">
          <cell r="A691" t="str">
            <v>2201020151</v>
          </cell>
          <cell r="B691" t="str">
            <v>Onroad</v>
          </cell>
          <cell r="C691" t="str">
            <v>Highway Veh - Gasoline - Light Duty Trucks 1 &amp; 2 - Minor Arterial: Rural Time 1</v>
          </cell>
          <cell r="D691" t="str">
            <v>Mobile - On-Road Gasoline Light Duty Vehicles</v>
          </cell>
          <cell r="G691" t="str">
            <v>Mobile Sources</v>
          </cell>
          <cell r="H691" t="str">
            <v>Highway Vehicles - Gasoline</v>
          </cell>
          <cell r="I691" t="str">
            <v>Light Duty Gasoline Trucks 1 &amp; 2 (M6) = LDGT1 (M5)</v>
          </cell>
          <cell r="J691" t="str">
            <v>Minor Arterial: Rural Time 1</v>
          </cell>
          <cell r="L691" t="str">
            <v>2002</v>
          </cell>
          <cell r="N691">
            <v>40982</v>
          </cell>
        </row>
        <row r="692">
          <cell r="A692" t="str">
            <v>2201020152</v>
          </cell>
          <cell r="B692" t="str">
            <v>Onroad</v>
          </cell>
          <cell r="C692" t="str">
            <v>Highway Veh - Gasoline - Light Duty Trucks 1 &amp; 2 - Minor Arterial: Rural Time 2</v>
          </cell>
          <cell r="D692" t="str">
            <v>Mobile - On-Road Gasoline Light Duty Vehicles</v>
          </cell>
          <cell r="G692" t="str">
            <v>Mobile Sources</v>
          </cell>
          <cell r="H692" t="str">
            <v>Highway Vehicles - Gasoline</v>
          </cell>
          <cell r="I692" t="str">
            <v>Light Duty Gasoline Trucks 1 &amp; 2 (M6) = LDGT1 (M5)</v>
          </cell>
          <cell r="J692" t="str">
            <v>Minor Arterial: Rural Time 2</v>
          </cell>
          <cell r="L692" t="str">
            <v>2002</v>
          </cell>
          <cell r="N692">
            <v>40982</v>
          </cell>
        </row>
        <row r="693">
          <cell r="A693" t="str">
            <v>2201020153</v>
          </cell>
          <cell r="B693" t="str">
            <v>Onroad</v>
          </cell>
          <cell r="C693" t="str">
            <v>Highway Veh - Gasoline - Light Duty Trucks 1 &amp; 2 - Minor Arterial: Rural Time 3</v>
          </cell>
          <cell r="D693" t="str">
            <v>Mobile - On-Road Gasoline Light Duty Vehicles</v>
          </cell>
          <cell r="G693" t="str">
            <v>Mobile Sources</v>
          </cell>
          <cell r="H693" t="str">
            <v>Highway Vehicles - Gasoline</v>
          </cell>
          <cell r="I693" t="str">
            <v>Light Duty Gasoline Trucks 1 &amp; 2 (M6) = LDGT1 (M5)</v>
          </cell>
          <cell r="J693" t="str">
            <v>Minor Arterial: Rural Time 3</v>
          </cell>
          <cell r="L693" t="str">
            <v>2002</v>
          </cell>
          <cell r="N693">
            <v>40982</v>
          </cell>
        </row>
        <row r="694">
          <cell r="A694" t="str">
            <v>2201020154</v>
          </cell>
          <cell r="B694" t="str">
            <v>Onroad</v>
          </cell>
          <cell r="C694" t="str">
            <v>Highway Veh - Gasoline - Light Duty Trucks 1 &amp; 2 - Minor Arterial: Rural Time 4</v>
          </cell>
          <cell r="D694" t="str">
            <v>Mobile - On-Road Gasoline Light Duty Vehicles</v>
          </cell>
          <cell r="G694" t="str">
            <v>Mobile Sources</v>
          </cell>
          <cell r="H694" t="str">
            <v>Highway Vehicles - Gasoline</v>
          </cell>
          <cell r="I694" t="str">
            <v>Light Duty Gasoline Trucks 1 &amp; 2 (M6) = LDGT1 (M5)</v>
          </cell>
          <cell r="J694" t="str">
            <v>Minor Arterial: Rural Time 4</v>
          </cell>
          <cell r="L694" t="str">
            <v>2002</v>
          </cell>
          <cell r="N694">
            <v>40982</v>
          </cell>
        </row>
        <row r="695">
          <cell r="A695" t="str">
            <v>220102015B</v>
          </cell>
          <cell r="B695" t="str">
            <v>Onroad</v>
          </cell>
          <cell r="C695" t="str">
            <v>Highway Veh - Gasoline - Light Duty Trucks 1 &amp; 2 - Rural Minor Arterial: Brake Wear</v>
          </cell>
          <cell r="D695" t="str">
            <v>Mobile - On-Road Gasoline Light Duty Vehicles</v>
          </cell>
          <cell r="G695" t="str">
            <v>Mobile Sources</v>
          </cell>
          <cell r="H695" t="str">
            <v>Highway Vehicles - Gasoline</v>
          </cell>
          <cell r="I695" t="str">
            <v>Light Duty Gasoline Trucks 1 &amp; 2 (M6) = LDGT1 (M5)</v>
          </cell>
          <cell r="J695" t="str">
            <v>Rural Minor Arterial: Brake Wear</v>
          </cell>
          <cell r="L695" t="str">
            <v>2005</v>
          </cell>
          <cell r="M695">
            <v>37300</v>
          </cell>
          <cell r="N695">
            <v>40982</v>
          </cell>
        </row>
        <row r="696">
          <cell r="A696" t="str">
            <v>220102015T</v>
          </cell>
          <cell r="B696" t="str">
            <v>Onroad</v>
          </cell>
          <cell r="C696" t="str">
            <v>Highway Veh - Gasoline - Light Duty Trucks 1 &amp; 2 - Rural Minor Arterial: Tire Wear</v>
          </cell>
          <cell r="D696" t="str">
            <v>Mobile - On-Road Gasoline Light Duty Vehicles</v>
          </cell>
          <cell r="G696" t="str">
            <v>Mobile Sources</v>
          </cell>
          <cell r="H696" t="str">
            <v>Highway Vehicles - Gasoline</v>
          </cell>
          <cell r="I696" t="str">
            <v>Light Duty Gasoline Trucks 1 &amp; 2 (M6) = LDGT1 (M5)</v>
          </cell>
          <cell r="J696" t="str">
            <v>Rural Minor Arterial: Tire Wear</v>
          </cell>
          <cell r="L696" t="str">
            <v>2005</v>
          </cell>
          <cell r="M696">
            <v>37300</v>
          </cell>
          <cell r="N696">
            <v>40982</v>
          </cell>
        </row>
        <row r="697">
          <cell r="A697" t="str">
            <v>220102015V</v>
          </cell>
          <cell r="B697" t="str">
            <v>Onroad</v>
          </cell>
          <cell r="C697" t="str">
            <v>Highway Veh - Gasoline - Light Duty Trucks 1 &amp; 2 - Rural Minor Arterial: Evap (except Refueling)</v>
          </cell>
          <cell r="D697" t="str">
            <v>Mobile - On-Road Gasoline Light Duty Vehicles</v>
          </cell>
          <cell r="G697" t="str">
            <v>Mobile Sources</v>
          </cell>
          <cell r="H697" t="str">
            <v>Highway Vehicles - Gasoline</v>
          </cell>
          <cell r="I697" t="str">
            <v>Light Duty Gasoline Trucks 1 &amp; 2 (M6) = LDGT1 (M5)</v>
          </cell>
          <cell r="J697" t="str">
            <v>Rural Minor Arterial: Evap (except Refueling)</v>
          </cell>
          <cell r="L697" t="str">
            <v>2005</v>
          </cell>
          <cell r="M697">
            <v>37300</v>
          </cell>
          <cell r="N697">
            <v>40982</v>
          </cell>
        </row>
        <row r="698">
          <cell r="A698" t="str">
            <v>220102015X</v>
          </cell>
          <cell r="B698" t="str">
            <v>Onroad</v>
          </cell>
          <cell r="C698" t="str">
            <v>Highway Veh - Gasoline - Light Duty Trucks 1 &amp; 2 - Rural Minor Arterial: Exhaust</v>
          </cell>
          <cell r="D698" t="str">
            <v>Mobile - On-Road Gasoline Light Duty Vehicles</v>
          </cell>
          <cell r="G698" t="str">
            <v>Mobile Sources</v>
          </cell>
          <cell r="H698" t="str">
            <v>Highway Vehicles - Gasoline</v>
          </cell>
          <cell r="I698" t="str">
            <v>Light Duty Gasoline Trucks 1 &amp; 2 (M6) = LDGT1 (M5)</v>
          </cell>
          <cell r="J698" t="str">
            <v>Rural Minor Arterial: Exhaust</v>
          </cell>
          <cell r="L698" t="str">
            <v>2005</v>
          </cell>
          <cell r="M698">
            <v>37300</v>
          </cell>
          <cell r="N698">
            <v>40982</v>
          </cell>
        </row>
        <row r="699">
          <cell r="A699" t="str">
            <v>2201020170</v>
          </cell>
          <cell r="B699" t="str">
            <v>Onroad</v>
          </cell>
          <cell r="C699" t="str">
            <v>Highway Veh - Gasoline - Light Duty Trucks 1 &amp; 2 - Rural Major Collector: Total</v>
          </cell>
          <cell r="D699" t="str">
            <v>Mobile - On-Road Gasoline Light Duty Vehicles</v>
          </cell>
          <cell r="G699" t="str">
            <v>Mobile Sources</v>
          </cell>
          <cell r="H699" t="str">
            <v>Highway Vehicles - Gasoline</v>
          </cell>
          <cell r="I699" t="str">
            <v>Light Duty Gasoline Trucks 1 &amp; 2 (M6) = LDGT1 (M5)</v>
          </cell>
          <cell r="J699" t="str">
            <v>Rural Major Collector: Total</v>
          </cell>
          <cell r="N699">
            <v>40982</v>
          </cell>
        </row>
        <row r="700">
          <cell r="A700" t="str">
            <v>2201020171</v>
          </cell>
          <cell r="B700" t="str">
            <v>Onroad</v>
          </cell>
          <cell r="C700" t="str">
            <v>Highway Veh - Gasoline - Light Duty Trucks 1 &amp; 2 - Major Collector: Rural Time 1</v>
          </cell>
          <cell r="D700" t="str">
            <v>Mobile - On-Road Gasoline Light Duty Vehicles</v>
          </cell>
          <cell r="G700" t="str">
            <v>Mobile Sources</v>
          </cell>
          <cell r="H700" t="str">
            <v>Highway Vehicles - Gasoline</v>
          </cell>
          <cell r="I700" t="str">
            <v>Light Duty Gasoline Trucks 1 &amp; 2 (M6) = LDGT1 (M5)</v>
          </cell>
          <cell r="J700" t="str">
            <v>Major Collector: Rural Time 1</v>
          </cell>
          <cell r="L700" t="str">
            <v>2002</v>
          </cell>
          <cell r="N700">
            <v>40982</v>
          </cell>
        </row>
        <row r="701">
          <cell r="A701" t="str">
            <v>2201020172</v>
          </cell>
          <cell r="B701" t="str">
            <v>Onroad</v>
          </cell>
          <cell r="C701" t="str">
            <v>Highway Veh - Gasoline - Light Duty Trucks 1 &amp; 2 - Major Collector: Rural Time 2</v>
          </cell>
          <cell r="D701" t="str">
            <v>Mobile - On-Road Gasoline Light Duty Vehicles</v>
          </cell>
          <cell r="G701" t="str">
            <v>Mobile Sources</v>
          </cell>
          <cell r="H701" t="str">
            <v>Highway Vehicles - Gasoline</v>
          </cell>
          <cell r="I701" t="str">
            <v>Light Duty Gasoline Trucks 1 &amp; 2 (M6) = LDGT1 (M5)</v>
          </cell>
          <cell r="J701" t="str">
            <v>Major Collector: Rural Time 2</v>
          </cell>
          <cell r="L701" t="str">
            <v>2002</v>
          </cell>
          <cell r="N701">
            <v>40982</v>
          </cell>
        </row>
        <row r="702">
          <cell r="A702" t="str">
            <v>2201020173</v>
          </cell>
          <cell r="B702" t="str">
            <v>Onroad</v>
          </cell>
          <cell r="C702" t="str">
            <v>Highway Veh - Gasoline - Light Duty Trucks 1 &amp; 2 - Major Collector: Rural Time 3</v>
          </cell>
          <cell r="D702" t="str">
            <v>Mobile - On-Road Gasoline Light Duty Vehicles</v>
          </cell>
          <cell r="G702" t="str">
            <v>Mobile Sources</v>
          </cell>
          <cell r="H702" t="str">
            <v>Highway Vehicles - Gasoline</v>
          </cell>
          <cell r="I702" t="str">
            <v>Light Duty Gasoline Trucks 1 &amp; 2 (M6) = LDGT1 (M5)</v>
          </cell>
          <cell r="J702" t="str">
            <v>Major Collector: Rural Time 3</v>
          </cell>
          <cell r="L702" t="str">
            <v>2002</v>
          </cell>
          <cell r="N702">
            <v>40982</v>
          </cell>
        </row>
        <row r="703">
          <cell r="A703" t="str">
            <v>2201020174</v>
          </cell>
          <cell r="B703" t="str">
            <v>Onroad</v>
          </cell>
          <cell r="C703" t="str">
            <v>Highway Veh - Gasoline - Light Duty Trucks 1 &amp; 2 - Major Collector: Rural Time 4</v>
          </cell>
          <cell r="D703" t="str">
            <v>Mobile - On-Road Gasoline Light Duty Vehicles</v>
          </cell>
          <cell r="G703" t="str">
            <v>Mobile Sources</v>
          </cell>
          <cell r="H703" t="str">
            <v>Highway Vehicles - Gasoline</v>
          </cell>
          <cell r="I703" t="str">
            <v>Light Duty Gasoline Trucks 1 &amp; 2 (M6) = LDGT1 (M5)</v>
          </cell>
          <cell r="J703" t="str">
            <v>Major Collector: Rural Time 4</v>
          </cell>
          <cell r="L703" t="str">
            <v>2002</v>
          </cell>
          <cell r="N703">
            <v>40982</v>
          </cell>
        </row>
        <row r="704">
          <cell r="A704" t="str">
            <v>220102017B</v>
          </cell>
          <cell r="B704" t="str">
            <v>Onroad</v>
          </cell>
          <cell r="C704" t="str">
            <v>Highway Veh - Gasoline - Light Duty Trucks 1 &amp; 2 - Rural Major Collector: Brake Wear</v>
          </cell>
          <cell r="D704" t="str">
            <v>Mobile - On-Road Gasoline Light Duty Vehicles</v>
          </cell>
          <cell r="G704" t="str">
            <v>Mobile Sources</v>
          </cell>
          <cell r="H704" t="str">
            <v>Highway Vehicles - Gasoline</v>
          </cell>
          <cell r="I704" t="str">
            <v>Light Duty Gasoline Trucks 1 &amp; 2 (M6) = LDGT1 (M5)</v>
          </cell>
          <cell r="J704" t="str">
            <v>Rural Major Collector: Brake Wear</v>
          </cell>
          <cell r="L704" t="str">
            <v>2005</v>
          </cell>
          <cell r="M704">
            <v>37300</v>
          </cell>
          <cell r="N704">
            <v>40982</v>
          </cell>
        </row>
        <row r="705">
          <cell r="A705" t="str">
            <v>220102017T</v>
          </cell>
          <cell r="B705" t="str">
            <v>Onroad</v>
          </cell>
          <cell r="C705" t="str">
            <v>Highway Veh - Gasoline - Light Duty Trucks 1 &amp; 2 - Rural Major Collector: Tire Wear</v>
          </cell>
          <cell r="D705" t="str">
            <v>Mobile - On-Road Gasoline Light Duty Vehicles</v>
          </cell>
          <cell r="G705" t="str">
            <v>Mobile Sources</v>
          </cell>
          <cell r="H705" t="str">
            <v>Highway Vehicles - Gasoline</v>
          </cell>
          <cell r="I705" t="str">
            <v>Light Duty Gasoline Trucks 1 &amp; 2 (M6) = LDGT1 (M5)</v>
          </cell>
          <cell r="J705" t="str">
            <v>Rural Major Collector: Tire Wear</v>
          </cell>
          <cell r="L705" t="str">
            <v>2005</v>
          </cell>
          <cell r="M705">
            <v>37300</v>
          </cell>
          <cell r="N705">
            <v>40982</v>
          </cell>
        </row>
        <row r="706">
          <cell r="A706" t="str">
            <v>220102017V</v>
          </cell>
          <cell r="B706" t="str">
            <v>Onroad</v>
          </cell>
          <cell r="C706" t="str">
            <v>Highway Veh - Gasoline - Light Duty Trucks 1 &amp; 2 - Rural Major Collector: Evap (except Refueling)</v>
          </cell>
          <cell r="D706" t="str">
            <v>Mobile - On-Road Gasoline Light Duty Vehicles</v>
          </cell>
          <cell r="G706" t="str">
            <v>Mobile Sources</v>
          </cell>
          <cell r="H706" t="str">
            <v>Highway Vehicles - Gasoline</v>
          </cell>
          <cell r="I706" t="str">
            <v>Light Duty Gasoline Trucks 1 &amp; 2 (M6) = LDGT1 (M5)</v>
          </cell>
          <cell r="J706" t="str">
            <v>Rural Major Collector: Evap (except Refueling)</v>
          </cell>
          <cell r="L706" t="str">
            <v>2005</v>
          </cell>
          <cell r="M706">
            <v>37300</v>
          </cell>
          <cell r="N706">
            <v>40982</v>
          </cell>
        </row>
        <row r="707">
          <cell r="A707" t="str">
            <v>220102017X</v>
          </cell>
          <cell r="B707" t="str">
            <v>Onroad</v>
          </cell>
          <cell r="C707" t="str">
            <v>Highway Veh - Gasoline - Light Duty Trucks 1 &amp; 2 - Rural Major Collector: Exhaust</v>
          </cell>
          <cell r="D707" t="str">
            <v>Mobile - On-Road Gasoline Light Duty Vehicles</v>
          </cell>
          <cell r="G707" t="str">
            <v>Mobile Sources</v>
          </cell>
          <cell r="H707" t="str">
            <v>Highway Vehicles - Gasoline</v>
          </cell>
          <cell r="I707" t="str">
            <v>Light Duty Gasoline Trucks 1 &amp; 2 (M6) = LDGT1 (M5)</v>
          </cell>
          <cell r="J707" t="str">
            <v>Rural Major Collector: Exhaust</v>
          </cell>
          <cell r="L707" t="str">
            <v>2005</v>
          </cell>
          <cell r="M707">
            <v>37300</v>
          </cell>
          <cell r="N707">
            <v>40982</v>
          </cell>
        </row>
        <row r="708">
          <cell r="A708" t="str">
            <v>2201020190</v>
          </cell>
          <cell r="B708" t="str">
            <v>Onroad</v>
          </cell>
          <cell r="C708" t="str">
            <v>Highway Veh - Gasoline - Light Duty Trucks 1 &amp; 2 - Rural Minor Collector: Total</v>
          </cell>
          <cell r="D708" t="str">
            <v>Mobile - On-Road Gasoline Light Duty Vehicles</v>
          </cell>
          <cell r="G708" t="str">
            <v>Mobile Sources</v>
          </cell>
          <cell r="H708" t="str">
            <v>Highway Vehicles - Gasoline</v>
          </cell>
          <cell r="I708" t="str">
            <v>Light Duty Gasoline Trucks 1 &amp; 2 (M6) = LDGT1 (M5)</v>
          </cell>
          <cell r="J708" t="str">
            <v>Rural Minor Collector: Total</v>
          </cell>
          <cell r="N708">
            <v>40982</v>
          </cell>
        </row>
        <row r="709">
          <cell r="A709" t="str">
            <v>2201020191</v>
          </cell>
          <cell r="B709" t="str">
            <v>Onroad</v>
          </cell>
          <cell r="C709" t="str">
            <v>Highway Veh - Gasoline - Light Duty Trucks 1 &amp; 2 - Minor Collector: Rural Time 1</v>
          </cell>
          <cell r="D709" t="str">
            <v>Mobile - On-Road Gasoline Light Duty Vehicles</v>
          </cell>
          <cell r="G709" t="str">
            <v>Mobile Sources</v>
          </cell>
          <cell r="H709" t="str">
            <v>Highway Vehicles - Gasoline</v>
          </cell>
          <cell r="I709" t="str">
            <v>Light Duty Gasoline Trucks 1 &amp; 2 (M6) = LDGT1 (M5)</v>
          </cell>
          <cell r="J709" t="str">
            <v>Minor Collector: Rural Time 1</v>
          </cell>
          <cell r="L709" t="str">
            <v>2002</v>
          </cell>
          <cell r="N709">
            <v>40982</v>
          </cell>
        </row>
        <row r="710">
          <cell r="A710" t="str">
            <v>2201020192</v>
          </cell>
          <cell r="B710" t="str">
            <v>Onroad</v>
          </cell>
          <cell r="C710" t="str">
            <v>Highway Veh - Gasoline - Light Duty Trucks 1 &amp; 2 - Minor Collector: Rural Time 2</v>
          </cell>
          <cell r="D710" t="str">
            <v>Mobile - On-Road Gasoline Light Duty Vehicles</v>
          </cell>
          <cell r="G710" t="str">
            <v>Mobile Sources</v>
          </cell>
          <cell r="H710" t="str">
            <v>Highway Vehicles - Gasoline</v>
          </cell>
          <cell r="I710" t="str">
            <v>Light Duty Gasoline Trucks 1 &amp; 2 (M6) = LDGT1 (M5)</v>
          </cell>
          <cell r="J710" t="str">
            <v>Minor Collector: Rural Time 2</v>
          </cell>
          <cell r="L710" t="str">
            <v>2002</v>
          </cell>
          <cell r="N710">
            <v>40982</v>
          </cell>
        </row>
        <row r="711">
          <cell r="A711" t="str">
            <v>2201020193</v>
          </cell>
          <cell r="B711" t="str">
            <v>Onroad</v>
          </cell>
          <cell r="C711" t="str">
            <v>Highway Veh - Gasoline - Light Duty Trucks 1 &amp; 2 - Minor Collector: Rural Time 3</v>
          </cell>
          <cell r="D711" t="str">
            <v>Mobile - On-Road Gasoline Light Duty Vehicles</v>
          </cell>
          <cell r="G711" t="str">
            <v>Mobile Sources</v>
          </cell>
          <cell r="H711" t="str">
            <v>Highway Vehicles - Gasoline</v>
          </cell>
          <cell r="I711" t="str">
            <v>Light Duty Gasoline Trucks 1 &amp; 2 (M6) = LDGT1 (M5)</v>
          </cell>
          <cell r="J711" t="str">
            <v>Minor Collector: Rural Time 3</v>
          </cell>
          <cell r="L711" t="str">
            <v>2002</v>
          </cell>
          <cell r="N711">
            <v>40982</v>
          </cell>
        </row>
        <row r="712">
          <cell r="A712" t="str">
            <v>2201020194</v>
          </cell>
          <cell r="B712" t="str">
            <v>Onroad</v>
          </cell>
          <cell r="C712" t="str">
            <v>Highway Veh - Gasoline - Light Duty Trucks 1 &amp; 2 - Minor Collector: Rural Time 4</v>
          </cell>
          <cell r="D712" t="str">
            <v>Mobile - On-Road Gasoline Light Duty Vehicles</v>
          </cell>
          <cell r="G712" t="str">
            <v>Mobile Sources</v>
          </cell>
          <cell r="H712" t="str">
            <v>Highway Vehicles - Gasoline</v>
          </cell>
          <cell r="I712" t="str">
            <v>Light Duty Gasoline Trucks 1 &amp; 2 (M6) = LDGT1 (M5)</v>
          </cell>
          <cell r="J712" t="str">
            <v>Minor Collector: Rural Time 4</v>
          </cell>
          <cell r="L712" t="str">
            <v>2002</v>
          </cell>
          <cell r="N712">
            <v>40982</v>
          </cell>
        </row>
        <row r="713">
          <cell r="A713" t="str">
            <v>220102019B</v>
          </cell>
          <cell r="B713" t="str">
            <v>Onroad</v>
          </cell>
          <cell r="C713" t="str">
            <v>Highway Veh - Gasoline - Light Duty Trucks 1 &amp; 2 - Rural Minor Collector: Brake Wear</v>
          </cell>
          <cell r="D713" t="str">
            <v>Mobile - On-Road Gasoline Light Duty Vehicles</v>
          </cell>
          <cell r="G713" t="str">
            <v>Mobile Sources</v>
          </cell>
          <cell r="H713" t="str">
            <v>Highway Vehicles - Gasoline</v>
          </cell>
          <cell r="I713" t="str">
            <v>Light Duty Gasoline Trucks 1 &amp; 2 (M6) = LDGT1 (M5)</v>
          </cell>
          <cell r="J713" t="str">
            <v>Rural Minor Collector: Brake Wear</v>
          </cell>
          <cell r="L713" t="str">
            <v>2005</v>
          </cell>
          <cell r="M713">
            <v>37300</v>
          </cell>
          <cell r="N713">
            <v>40982</v>
          </cell>
        </row>
        <row r="714">
          <cell r="A714" t="str">
            <v>220102019T</v>
          </cell>
          <cell r="B714" t="str">
            <v>Onroad</v>
          </cell>
          <cell r="C714" t="str">
            <v>Highway Veh - Gasoline - Light Duty Trucks 1 &amp; 2 - Rural Minor Collector: Tire Wear</v>
          </cell>
          <cell r="D714" t="str">
            <v>Mobile - On-Road Gasoline Light Duty Vehicles</v>
          </cell>
          <cell r="G714" t="str">
            <v>Mobile Sources</v>
          </cell>
          <cell r="H714" t="str">
            <v>Highway Vehicles - Gasoline</v>
          </cell>
          <cell r="I714" t="str">
            <v>Light Duty Gasoline Trucks 1 &amp; 2 (M6) = LDGT1 (M5)</v>
          </cell>
          <cell r="J714" t="str">
            <v>Rural Minor Collector: Tire Wear</v>
          </cell>
          <cell r="L714" t="str">
            <v>2005</v>
          </cell>
          <cell r="M714">
            <v>37300</v>
          </cell>
          <cell r="N714">
            <v>40982</v>
          </cell>
        </row>
        <row r="715">
          <cell r="A715" t="str">
            <v>220102019V</v>
          </cell>
          <cell r="B715" t="str">
            <v>Onroad</v>
          </cell>
          <cell r="C715" t="str">
            <v>Highway Veh - Gasoline - Light Duty Trucks 1 &amp; 2 - Rural Minor Collector: Evap (except Refueling)</v>
          </cell>
          <cell r="D715" t="str">
            <v>Mobile - On-Road Gasoline Light Duty Vehicles</v>
          </cell>
          <cell r="G715" t="str">
            <v>Mobile Sources</v>
          </cell>
          <cell r="H715" t="str">
            <v>Highway Vehicles - Gasoline</v>
          </cell>
          <cell r="I715" t="str">
            <v>Light Duty Gasoline Trucks 1 &amp; 2 (M6) = LDGT1 (M5)</v>
          </cell>
          <cell r="J715" t="str">
            <v>Rural Minor Collector: Evap (except Refueling)</v>
          </cell>
          <cell r="L715" t="str">
            <v>2005</v>
          </cell>
          <cell r="M715">
            <v>37300</v>
          </cell>
          <cell r="N715">
            <v>40982</v>
          </cell>
        </row>
        <row r="716">
          <cell r="A716" t="str">
            <v>220102019X</v>
          </cell>
          <cell r="B716" t="str">
            <v>Onroad</v>
          </cell>
          <cell r="C716" t="str">
            <v>Highway Veh - Gasoline - Light Duty Trucks 1 &amp; 2 - Rural Minor Collector: Exhaust</v>
          </cell>
          <cell r="D716" t="str">
            <v>Mobile - On-Road Gasoline Light Duty Vehicles</v>
          </cell>
          <cell r="G716" t="str">
            <v>Mobile Sources</v>
          </cell>
          <cell r="H716" t="str">
            <v>Highway Vehicles - Gasoline</v>
          </cell>
          <cell r="I716" t="str">
            <v>Light Duty Gasoline Trucks 1 &amp; 2 (M6) = LDGT1 (M5)</v>
          </cell>
          <cell r="J716" t="str">
            <v>Rural Minor Collector: Exhaust</v>
          </cell>
          <cell r="L716" t="str">
            <v>2005</v>
          </cell>
          <cell r="M716">
            <v>37300</v>
          </cell>
          <cell r="N716">
            <v>40982</v>
          </cell>
        </row>
        <row r="717">
          <cell r="A717" t="str">
            <v>2201020210</v>
          </cell>
          <cell r="B717" t="str">
            <v>Onroad</v>
          </cell>
          <cell r="C717" t="str">
            <v>Highway Veh - Gasoline - Light Duty Trucks 1 &amp; 2 - Rural Local: Total</v>
          </cell>
          <cell r="D717" t="str">
            <v>Mobile - On-Road Gasoline Light Duty Vehicles</v>
          </cell>
          <cell r="G717" t="str">
            <v>Mobile Sources</v>
          </cell>
          <cell r="H717" t="str">
            <v>Highway Vehicles - Gasoline</v>
          </cell>
          <cell r="I717" t="str">
            <v>Light Duty Gasoline Trucks 1 &amp; 2 (M6) = LDGT1 (M5)</v>
          </cell>
          <cell r="J717" t="str">
            <v>Rural Local: Total</v>
          </cell>
          <cell r="N717">
            <v>40982</v>
          </cell>
        </row>
        <row r="718">
          <cell r="A718" t="str">
            <v>2201020211</v>
          </cell>
          <cell r="B718" t="str">
            <v>Onroad</v>
          </cell>
          <cell r="C718" t="str">
            <v>Highway Veh - Gasoline - Light Duty Trucks 1 &amp; 2 - Local: Rural Time 1</v>
          </cell>
          <cell r="D718" t="str">
            <v>Mobile - On-Road Gasoline Light Duty Vehicles</v>
          </cell>
          <cell r="G718" t="str">
            <v>Mobile Sources</v>
          </cell>
          <cell r="H718" t="str">
            <v>Highway Vehicles - Gasoline</v>
          </cell>
          <cell r="I718" t="str">
            <v>Light Duty Gasoline Trucks 1 &amp; 2 (M6) = LDGT1 (M5)</v>
          </cell>
          <cell r="J718" t="str">
            <v>Local: Rural Time 1</v>
          </cell>
          <cell r="L718" t="str">
            <v>2002</v>
          </cell>
          <cell r="N718">
            <v>40982</v>
          </cell>
        </row>
        <row r="719">
          <cell r="A719" t="str">
            <v>2201020212</v>
          </cell>
          <cell r="B719" t="str">
            <v>Onroad</v>
          </cell>
          <cell r="C719" t="str">
            <v>Highway Veh - Gasoline - Light Duty Trucks 1 &amp; 2 - Local: Rural Time 2</v>
          </cell>
          <cell r="D719" t="str">
            <v>Mobile - On-Road Gasoline Light Duty Vehicles</v>
          </cell>
          <cell r="G719" t="str">
            <v>Mobile Sources</v>
          </cell>
          <cell r="H719" t="str">
            <v>Highway Vehicles - Gasoline</v>
          </cell>
          <cell r="I719" t="str">
            <v>Light Duty Gasoline Trucks 1 &amp; 2 (M6) = LDGT1 (M5)</v>
          </cell>
          <cell r="J719" t="str">
            <v>Local: Rural Time 2</v>
          </cell>
          <cell r="L719" t="str">
            <v>2002</v>
          </cell>
          <cell r="N719">
            <v>40982</v>
          </cell>
        </row>
        <row r="720">
          <cell r="A720" t="str">
            <v>2201020213</v>
          </cell>
          <cell r="B720" t="str">
            <v>Onroad</v>
          </cell>
          <cell r="C720" t="str">
            <v>Highway Veh - Gasoline - Light Duty Trucks 1 &amp; 2 - Local: Rural Time 3</v>
          </cell>
          <cell r="D720" t="str">
            <v>Mobile - On-Road Gasoline Light Duty Vehicles</v>
          </cell>
          <cell r="G720" t="str">
            <v>Mobile Sources</v>
          </cell>
          <cell r="H720" t="str">
            <v>Highway Vehicles - Gasoline</v>
          </cell>
          <cell r="I720" t="str">
            <v>Light Duty Gasoline Trucks 1 &amp; 2 (M6) = LDGT1 (M5)</v>
          </cell>
          <cell r="J720" t="str">
            <v>Local: Rural Time 3</v>
          </cell>
          <cell r="L720" t="str">
            <v>2002</v>
          </cell>
          <cell r="N720">
            <v>40982</v>
          </cell>
        </row>
        <row r="721">
          <cell r="A721" t="str">
            <v>2201020214</v>
          </cell>
          <cell r="B721" t="str">
            <v>Onroad</v>
          </cell>
          <cell r="C721" t="str">
            <v>Highway Veh - Gasoline - Light Duty Trucks 1 &amp; 2 - Local: Rural Time 4</v>
          </cell>
          <cell r="D721" t="str">
            <v>Mobile - On-Road Gasoline Light Duty Vehicles</v>
          </cell>
          <cell r="G721" t="str">
            <v>Mobile Sources</v>
          </cell>
          <cell r="H721" t="str">
            <v>Highway Vehicles - Gasoline</v>
          </cell>
          <cell r="I721" t="str">
            <v>Light Duty Gasoline Trucks 1 &amp; 2 (M6) = LDGT1 (M5)</v>
          </cell>
          <cell r="J721" t="str">
            <v>Local: Rural Time 4</v>
          </cell>
          <cell r="L721" t="str">
            <v>2002</v>
          </cell>
          <cell r="N721">
            <v>40982</v>
          </cell>
        </row>
        <row r="722">
          <cell r="A722" t="str">
            <v>220102021B</v>
          </cell>
          <cell r="B722" t="str">
            <v>Onroad</v>
          </cell>
          <cell r="C722" t="str">
            <v>Highway Veh - Gasoline - Light Duty Trucks 1 &amp; 2 - Rural Local: Brake Wear</v>
          </cell>
          <cell r="D722" t="str">
            <v>Mobile - On-Road Gasoline Light Duty Vehicles</v>
          </cell>
          <cell r="G722" t="str">
            <v>Mobile Sources</v>
          </cell>
          <cell r="H722" t="str">
            <v>Highway Vehicles - Gasoline</v>
          </cell>
          <cell r="I722" t="str">
            <v>Light Duty Gasoline Trucks 1 &amp; 2 (M6) = LDGT1 (M5)</v>
          </cell>
          <cell r="J722" t="str">
            <v>Rural Local: Brake Wear</v>
          </cell>
          <cell r="L722" t="str">
            <v>2005</v>
          </cell>
          <cell r="M722">
            <v>37300</v>
          </cell>
          <cell r="N722">
            <v>40982</v>
          </cell>
        </row>
        <row r="723">
          <cell r="A723" t="str">
            <v>220102021T</v>
          </cell>
          <cell r="B723" t="str">
            <v>Onroad</v>
          </cell>
          <cell r="C723" t="str">
            <v>Highway Veh - Gasoline - Light Duty Trucks 1 &amp; 2 - Rural Local: Tire Wear</v>
          </cell>
          <cell r="D723" t="str">
            <v>Mobile - On-Road Gasoline Light Duty Vehicles</v>
          </cell>
          <cell r="G723" t="str">
            <v>Mobile Sources</v>
          </cell>
          <cell r="H723" t="str">
            <v>Highway Vehicles - Gasoline</v>
          </cell>
          <cell r="I723" t="str">
            <v>Light Duty Gasoline Trucks 1 &amp; 2 (M6) = LDGT1 (M5)</v>
          </cell>
          <cell r="J723" t="str">
            <v>Rural Local: Tire Wear</v>
          </cell>
          <cell r="L723" t="str">
            <v>2005</v>
          </cell>
          <cell r="M723">
            <v>37300</v>
          </cell>
          <cell r="N723">
            <v>40982</v>
          </cell>
        </row>
        <row r="724">
          <cell r="A724" t="str">
            <v>220102021V</v>
          </cell>
          <cell r="B724" t="str">
            <v>Onroad</v>
          </cell>
          <cell r="C724" t="str">
            <v>Highway Veh - Gasoline - Light Duty Trucks 1 &amp; 2 - Rural Local: Evap (except Refueling)</v>
          </cell>
          <cell r="D724" t="str">
            <v>Mobile - On-Road Gasoline Light Duty Vehicles</v>
          </cell>
          <cell r="G724" t="str">
            <v>Mobile Sources</v>
          </cell>
          <cell r="H724" t="str">
            <v>Highway Vehicles - Gasoline</v>
          </cell>
          <cell r="I724" t="str">
            <v>Light Duty Gasoline Trucks 1 &amp; 2 (M6) = LDGT1 (M5)</v>
          </cell>
          <cell r="J724" t="str">
            <v>Rural Local: Evap (except Refueling)</v>
          </cell>
          <cell r="L724" t="str">
            <v>2005</v>
          </cell>
          <cell r="M724">
            <v>37300</v>
          </cell>
          <cell r="N724">
            <v>40982</v>
          </cell>
        </row>
        <row r="725">
          <cell r="A725" t="str">
            <v>220102021X</v>
          </cell>
          <cell r="B725" t="str">
            <v>Onroad</v>
          </cell>
          <cell r="C725" t="str">
            <v>Highway Veh - Gasoline - Light Duty Trucks 1 &amp; 2 - Rural Local: Exhaust</v>
          </cell>
          <cell r="D725" t="str">
            <v>Mobile - On-Road Gasoline Light Duty Vehicles</v>
          </cell>
          <cell r="G725" t="str">
            <v>Mobile Sources</v>
          </cell>
          <cell r="H725" t="str">
            <v>Highway Vehicles - Gasoline</v>
          </cell>
          <cell r="I725" t="str">
            <v>Light Duty Gasoline Trucks 1 &amp; 2 (M6) = LDGT1 (M5)</v>
          </cell>
          <cell r="J725" t="str">
            <v>Rural Local: Exhaust</v>
          </cell>
          <cell r="L725" t="str">
            <v>2005</v>
          </cell>
          <cell r="M725">
            <v>37300</v>
          </cell>
          <cell r="N725">
            <v>40982</v>
          </cell>
        </row>
        <row r="726">
          <cell r="A726" t="str">
            <v>2201020230</v>
          </cell>
          <cell r="B726" t="str">
            <v>Onroad</v>
          </cell>
          <cell r="C726" t="str">
            <v>Highway Veh - Gasoline - Light Duty Trucks 1 &amp; 2 - Urban Interstate: Total</v>
          </cell>
          <cell r="D726" t="str">
            <v>Mobile - On-Road Gasoline Light Duty Vehicles</v>
          </cell>
          <cell r="G726" t="str">
            <v>Mobile Sources</v>
          </cell>
          <cell r="H726" t="str">
            <v>Highway Vehicles - Gasoline</v>
          </cell>
          <cell r="I726" t="str">
            <v>Light Duty Gasoline Trucks 1 &amp; 2 (M6) = LDGT1 (M5)</v>
          </cell>
          <cell r="J726" t="str">
            <v>Urban Interstate: Total</v>
          </cell>
          <cell r="N726">
            <v>40982</v>
          </cell>
        </row>
        <row r="727">
          <cell r="A727" t="str">
            <v>2201020231</v>
          </cell>
          <cell r="B727" t="str">
            <v>Onroad</v>
          </cell>
          <cell r="C727" t="str">
            <v>Highway Veh - Gasoline - Light Duty Trucks 1 &amp; 2 - Interstate: Urban Time 1</v>
          </cell>
          <cell r="D727" t="str">
            <v>Mobile - On-Road Gasoline Light Duty Vehicles</v>
          </cell>
          <cell r="G727" t="str">
            <v>Mobile Sources</v>
          </cell>
          <cell r="H727" t="str">
            <v>Highway Vehicles - Gasoline</v>
          </cell>
          <cell r="I727" t="str">
            <v>Light Duty Gasoline Trucks 1 &amp; 2 (M6) = LDGT1 (M5)</v>
          </cell>
          <cell r="J727" t="str">
            <v>Interstate: Urban Time 1</v>
          </cell>
          <cell r="L727" t="str">
            <v>2002</v>
          </cell>
          <cell r="N727">
            <v>40982</v>
          </cell>
        </row>
        <row r="728">
          <cell r="A728" t="str">
            <v>2201020232</v>
          </cell>
          <cell r="B728" t="str">
            <v>Onroad</v>
          </cell>
          <cell r="C728" t="str">
            <v>Highway Veh - Gasoline - Light Duty Trucks 1 &amp; 2 - Interstate: Urban Time 2</v>
          </cell>
          <cell r="D728" t="str">
            <v>Mobile - On-Road Gasoline Light Duty Vehicles</v>
          </cell>
          <cell r="G728" t="str">
            <v>Mobile Sources</v>
          </cell>
          <cell r="H728" t="str">
            <v>Highway Vehicles - Gasoline</v>
          </cell>
          <cell r="I728" t="str">
            <v>Light Duty Gasoline Trucks 1 &amp; 2 (M6) = LDGT1 (M5)</v>
          </cell>
          <cell r="J728" t="str">
            <v>Interstate: Urban Time 2</v>
          </cell>
          <cell r="L728" t="str">
            <v>2002</v>
          </cell>
          <cell r="N728">
            <v>40982</v>
          </cell>
        </row>
        <row r="729">
          <cell r="A729" t="str">
            <v>2201020233</v>
          </cell>
          <cell r="B729" t="str">
            <v>Onroad</v>
          </cell>
          <cell r="C729" t="str">
            <v>Highway Veh - Gasoline - Light Duty Trucks 1 &amp; 2 - Interstate: Urban Time 3</v>
          </cell>
          <cell r="D729" t="str">
            <v>Mobile - On-Road Gasoline Light Duty Vehicles</v>
          </cell>
          <cell r="G729" t="str">
            <v>Mobile Sources</v>
          </cell>
          <cell r="H729" t="str">
            <v>Highway Vehicles - Gasoline</v>
          </cell>
          <cell r="I729" t="str">
            <v>Light Duty Gasoline Trucks 1 &amp; 2 (M6) = LDGT1 (M5)</v>
          </cell>
          <cell r="J729" t="str">
            <v>Interstate: Urban Time 3</v>
          </cell>
          <cell r="L729" t="str">
            <v>2002</v>
          </cell>
          <cell r="N729">
            <v>40982</v>
          </cell>
        </row>
        <row r="730">
          <cell r="A730" t="str">
            <v>2201020234</v>
          </cell>
          <cell r="B730" t="str">
            <v>Onroad</v>
          </cell>
          <cell r="C730" t="str">
            <v>Highway Veh - Gasoline - Light Duty Trucks 1 &amp; 2 - Interstate: Urban Time 4</v>
          </cell>
          <cell r="D730" t="str">
            <v>Mobile - On-Road Gasoline Light Duty Vehicles</v>
          </cell>
          <cell r="G730" t="str">
            <v>Mobile Sources</v>
          </cell>
          <cell r="H730" t="str">
            <v>Highway Vehicles - Gasoline</v>
          </cell>
          <cell r="I730" t="str">
            <v>Light Duty Gasoline Trucks 1 &amp; 2 (M6) = LDGT1 (M5)</v>
          </cell>
          <cell r="J730" t="str">
            <v>Interstate: Urban Time 4</v>
          </cell>
          <cell r="L730" t="str">
            <v>2002</v>
          </cell>
          <cell r="N730">
            <v>40982</v>
          </cell>
        </row>
        <row r="731">
          <cell r="A731" t="str">
            <v>220102023B</v>
          </cell>
          <cell r="B731" t="str">
            <v>Onroad</v>
          </cell>
          <cell r="C731" t="str">
            <v>Highway Veh - Gasoline - Light Duty Trucks 1 &amp; 2 - Urban Interstate: Brake Wear</v>
          </cell>
          <cell r="D731" t="str">
            <v>Mobile - On-Road Gasoline Light Duty Vehicles</v>
          </cell>
          <cell r="G731" t="str">
            <v>Mobile Sources</v>
          </cell>
          <cell r="H731" t="str">
            <v>Highway Vehicles - Gasoline</v>
          </cell>
          <cell r="I731" t="str">
            <v>Light Duty Gasoline Trucks 1 &amp; 2 (M6) = LDGT1 (M5)</v>
          </cell>
          <cell r="J731" t="str">
            <v>Urban Interstate: Brake Wear</v>
          </cell>
          <cell r="L731" t="str">
            <v>2005</v>
          </cell>
          <cell r="M731">
            <v>37300</v>
          </cell>
          <cell r="N731">
            <v>40982</v>
          </cell>
        </row>
        <row r="732">
          <cell r="A732" t="str">
            <v>220102023T</v>
          </cell>
          <cell r="B732" t="str">
            <v>Onroad</v>
          </cell>
          <cell r="C732" t="str">
            <v>Highway Veh - Gasoline - Light Duty Trucks 1 &amp; 2 - Urban Interstate: Tire Wear</v>
          </cell>
          <cell r="D732" t="str">
            <v>Mobile - On-Road Gasoline Light Duty Vehicles</v>
          </cell>
          <cell r="G732" t="str">
            <v>Mobile Sources</v>
          </cell>
          <cell r="H732" t="str">
            <v>Highway Vehicles - Gasoline</v>
          </cell>
          <cell r="I732" t="str">
            <v>Light Duty Gasoline Trucks 1 &amp; 2 (M6) = LDGT1 (M5)</v>
          </cell>
          <cell r="J732" t="str">
            <v>Urban Interstate: Tire Wear</v>
          </cell>
          <cell r="L732" t="str">
            <v>2005</v>
          </cell>
          <cell r="M732">
            <v>37300</v>
          </cell>
          <cell r="N732">
            <v>40982</v>
          </cell>
        </row>
        <row r="733">
          <cell r="A733" t="str">
            <v>220102023V</v>
          </cell>
          <cell r="B733" t="str">
            <v>Onroad</v>
          </cell>
          <cell r="C733" t="str">
            <v>Highway Veh - Gasoline - Light Duty Trucks 1 &amp; 2 - Urban Interstate: Evap (except Refueling)</v>
          </cell>
          <cell r="D733" t="str">
            <v>Mobile - On-Road Gasoline Light Duty Vehicles</v>
          </cell>
          <cell r="G733" t="str">
            <v>Mobile Sources</v>
          </cell>
          <cell r="H733" t="str">
            <v>Highway Vehicles - Gasoline</v>
          </cell>
          <cell r="I733" t="str">
            <v>Light Duty Gasoline Trucks 1 &amp; 2 (M6) = LDGT1 (M5)</v>
          </cell>
          <cell r="J733" t="str">
            <v>Urban Interstate: Evap (except Refueling)</v>
          </cell>
          <cell r="L733" t="str">
            <v>2005</v>
          </cell>
          <cell r="M733">
            <v>37300</v>
          </cell>
          <cell r="N733">
            <v>40982</v>
          </cell>
        </row>
        <row r="734">
          <cell r="A734" t="str">
            <v>220102023X</v>
          </cell>
          <cell r="B734" t="str">
            <v>Onroad</v>
          </cell>
          <cell r="C734" t="str">
            <v>Highway Veh - Gasoline - Light Duty Trucks 1 &amp; 2 - Urban Interstate: Exhaust</v>
          </cell>
          <cell r="D734" t="str">
            <v>Mobile - On-Road Gasoline Light Duty Vehicles</v>
          </cell>
          <cell r="G734" t="str">
            <v>Mobile Sources</v>
          </cell>
          <cell r="H734" t="str">
            <v>Highway Vehicles - Gasoline</v>
          </cell>
          <cell r="I734" t="str">
            <v>Light Duty Gasoline Trucks 1 &amp; 2 (M6) = LDGT1 (M5)</v>
          </cell>
          <cell r="J734" t="str">
            <v>Urban Interstate: Exhaust</v>
          </cell>
          <cell r="L734" t="str">
            <v>2005</v>
          </cell>
          <cell r="M734">
            <v>37300</v>
          </cell>
          <cell r="N734">
            <v>40982</v>
          </cell>
        </row>
        <row r="735">
          <cell r="A735" t="str">
            <v>2201020250</v>
          </cell>
          <cell r="B735" t="str">
            <v>Onroad</v>
          </cell>
          <cell r="C735" t="str">
            <v>Highway Veh - Gasoline - Light Duty Trucks 1 &amp; 2 - Urban Other Freeways &amp; Expressways: Total</v>
          </cell>
          <cell r="D735" t="str">
            <v>Mobile - On-Road Gasoline Light Duty Vehicles</v>
          </cell>
          <cell r="G735" t="str">
            <v>Mobile Sources</v>
          </cell>
          <cell r="H735" t="str">
            <v>Highway Vehicles - Gasoline</v>
          </cell>
          <cell r="I735" t="str">
            <v>Light Duty Gasoline Trucks 1 &amp; 2 (M6) = LDGT1 (M5)</v>
          </cell>
          <cell r="J735" t="str">
            <v>Urban Other Freeways and Expressways: Total</v>
          </cell>
          <cell r="N735">
            <v>40982</v>
          </cell>
        </row>
        <row r="736">
          <cell r="A736" t="str">
            <v>2201020251</v>
          </cell>
          <cell r="B736" t="str">
            <v>Onroad</v>
          </cell>
          <cell r="C736" t="str">
            <v>Highway Veh - Gasoline - Light Duty Trucks 1 &amp; 2 - Other Freeways &amp; Expressways: Urban Time 1</v>
          </cell>
          <cell r="D736" t="str">
            <v>Mobile - On-Road Gasoline Light Duty Vehicles</v>
          </cell>
          <cell r="G736" t="str">
            <v>Mobile Sources</v>
          </cell>
          <cell r="H736" t="str">
            <v>Highway Vehicles - Gasoline</v>
          </cell>
          <cell r="I736" t="str">
            <v>Light Duty Gasoline Trucks 1 &amp; 2 (M6) = LDGT1 (M5)</v>
          </cell>
          <cell r="J736" t="str">
            <v>Other Freeways and Expressways: Urban Time 1</v>
          </cell>
          <cell r="L736" t="str">
            <v>2002</v>
          </cell>
          <cell r="N736">
            <v>40982</v>
          </cell>
        </row>
        <row r="737">
          <cell r="A737" t="str">
            <v>2201020252</v>
          </cell>
          <cell r="B737" t="str">
            <v>Onroad</v>
          </cell>
          <cell r="C737" t="str">
            <v>Highway Veh - Gasoline - Light Duty Trucks 1 &amp; 2 - Other Freeways &amp; Expressways: Urban Time 2</v>
          </cell>
          <cell r="D737" t="str">
            <v>Mobile - On-Road Gasoline Light Duty Vehicles</v>
          </cell>
          <cell r="G737" t="str">
            <v>Mobile Sources</v>
          </cell>
          <cell r="H737" t="str">
            <v>Highway Vehicles - Gasoline</v>
          </cell>
          <cell r="I737" t="str">
            <v>Light Duty Gasoline Trucks 1 &amp; 2 (M6) = LDGT1 (M5)</v>
          </cell>
          <cell r="J737" t="str">
            <v>Other Freeways and Expressways: Urban Time 2</v>
          </cell>
          <cell r="L737" t="str">
            <v>2002</v>
          </cell>
          <cell r="N737">
            <v>40982</v>
          </cell>
        </row>
        <row r="738">
          <cell r="A738" t="str">
            <v>2201020253</v>
          </cell>
          <cell r="B738" t="str">
            <v>Onroad</v>
          </cell>
          <cell r="C738" t="str">
            <v>Highway Veh - Gasoline - Light Duty Trucks 1 &amp; 2 - Other Freeways &amp; Expressways: Urban Time 3</v>
          </cell>
          <cell r="D738" t="str">
            <v>Mobile - On-Road Gasoline Light Duty Vehicles</v>
          </cell>
          <cell r="G738" t="str">
            <v>Mobile Sources</v>
          </cell>
          <cell r="H738" t="str">
            <v>Highway Vehicles - Gasoline</v>
          </cell>
          <cell r="I738" t="str">
            <v>Light Duty Gasoline Trucks 1 &amp; 2 (M6) = LDGT1 (M5)</v>
          </cell>
          <cell r="J738" t="str">
            <v>Other Freeways and Expressways: Urban Time 3</v>
          </cell>
          <cell r="L738" t="str">
            <v>2002</v>
          </cell>
          <cell r="N738">
            <v>40982</v>
          </cell>
        </row>
        <row r="739">
          <cell r="A739" t="str">
            <v>2201020254</v>
          </cell>
          <cell r="B739" t="str">
            <v>Onroad</v>
          </cell>
          <cell r="C739" t="str">
            <v>Highway Veh - Gasoline - Light Duty Trucks 1 &amp; 2 - Other Freeways &amp; Expressways: Urban Time 4</v>
          </cell>
          <cell r="D739" t="str">
            <v>Mobile - On-Road Gasoline Light Duty Vehicles</v>
          </cell>
          <cell r="G739" t="str">
            <v>Mobile Sources</v>
          </cell>
          <cell r="H739" t="str">
            <v>Highway Vehicles - Gasoline</v>
          </cell>
          <cell r="I739" t="str">
            <v>Light Duty Gasoline Trucks 1 &amp; 2 (M6) = LDGT1 (M5)</v>
          </cell>
          <cell r="J739" t="str">
            <v>Other Freeways and Expressways: Urban Time 4</v>
          </cell>
          <cell r="L739" t="str">
            <v>2002</v>
          </cell>
          <cell r="N739">
            <v>40982</v>
          </cell>
        </row>
        <row r="740">
          <cell r="A740" t="str">
            <v>220102025B</v>
          </cell>
          <cell r="B740" t="str">
            <v>Onroad</v>
          </cell>
          <cell r="C740" t="str">
            <v>Highway Veh - Gasoline - Light Duty Trucks 1 &amp; 2 - Urban Other Freeways &amp; Expressways: Brake Wear</v>
          </cell>
          <cell r="D740" t="str">
            <v>Mobile - On-Road Gasoline Light Duty Vehicles</v>
          </cell>
          <cell r="G740" t="str">
            <v>Mobile Sources</v>
          </cell>
          <cell r="H740" t="str">
            <v>Highway Vehicles - Gasoline</v>
          </cell>
          <cell r="I740" t="str">
            <v>Light Duty Gasoline Trucks 1 &amp; 2 (M6) = LDGT1 (M5)</v>
          </cell>
          <cell r="J740" t="str">
            <v>Urban Other Freeways and Expressways: Brake Wear</v>
          </cell>
          <cell r="L740" t="str">
            <v>2005</v>
          </cell>
          <cell r="M740">
            <v>37300</v>
          </cell>
          <cell r="N740">
            <v>40982</v>
          </cell>
        </row>
        <row r="741">
          <cell r="A741" t="str">
            <v>220102025T</v>
          </cell>
          <cell r="B741" t="str">
            <v>Onroad</v>
          </cell>
          <cell r="C741" t="str">
            <v>Highway Veh - Gasoline - Light Duty Trucks 1 &amp; 2 - Urban Other Freeways &amp; Expressways: Tire Wear</v>
          </cell>
          <cell r="D741" t="str">
            <v>Mobile - On-Road Gasoline Light Duty Vehicles</v>
          </cell>
          <cell r="G741" t="str">
            <v>Mobile Sources</v>
          </cell>
          <cell r="H741" t="str">
            <v>Highway Vehicles - Gasoline</v>
          </cell>
          <cell r="I741" t="str">
            <v>Light Duty Gasoline Trucks 1 &amp; 2 (M6) = LDGT1 (M5)</v>
          </cell>
          <cell r="J741" t="str">
            <v>Urban Other Freeways and Expressways: Tire Wear</v>
          </cell>
          <cell r="L741" t="str">
            <v>2005</v>
          </cell>
          <cell r="M741">
            <v>37300</v>
          </cell>
          <cell r="N741">
            <v>40982</v>
          </cell>
        </row>
        <row r="742">
          <cell r="A742" t="str">
            <v>220102025V</v>
          </cell>
          <cell r="B742" t="str">
            <v>Onroad</v>
          </cell>
          <cell r="C742" t="str">
            <v>Highway Veh - Gasoline - Light Duty Trucks 1 &amp; 2 - Urban Other Freeways &amp; Expressways: Evap (except Refueling)</v>
          </cell>
          <cell r="D742" t="str">
            <v>Mobile - On-Road Gasoline Light Duty Vehicles</v>
          </cell>
          <cell r="G742" t="str">
            <v>Mobile Sources</v>
          </cell>
          <cell r="H742" t="str">
            <v>Highway Vehicles - Gasoline</v>
          </cell>
          <cell r="I742" t="str">
            <v>Light Duty Gasoline Trucks 1 &amp; 2 (M6) = LDGT1 (M5)</v>
          </cell>
          <cell r="J742" t="str">
            <v>Urban Other Freeways and Expressways: Evap (except Refueling)</v>
          </cell>
          <cell r="L742" t="str">
            <v>2005</v>
          </cell>
          <cell r="M742">
            <v>37300</v>
          </cell>
          <cell r="N742">
            <v>40982</v>
          </cell>
        </row>
        <row r="743">
          <cell r="A743" t="str">
            <v>220102025X</v>
          </cell>
          <cell r="B743" t="str">
            <v>Onroad</v>
          </cell>
          <cell r="C743" t="str">
            <v>Highway Veh - Gasoline - Light Duty Trucks 1 &amp; 2 - Urban Other Freeways &amp; Expressways: Exhaust</v>
          </cell>
          <cell r="D743" t="str">
            <v>Mobile - On-Road Gasoline Light Duty Vehicles</v>
          </cell>
          <cell r="G743" t="str">
            <v>Mobile Sources</v>
          </cell>
          <cell r="H743" t="str">
            <v>Highway Vehicles - Gasoline</v>
          </cell>
          <cell r="I743" t="str">
            <v>Light Duty Gasoline Trucks 1 &amp; 2 (M6) = LDGT1 (M5)</v>
          </cell>
          <cell r="J743" t="str">
            <v>Urban Other Freeways and Expressways: Exhaust</v>
          </cell>
          <cell r="L743" t="str">
            <v>2005</v>
          </cell>
          <cell r="M743">
            <v>37300</v>
          </cell>
          <cell r="N743">
            <v>40982</v>
          </cell>
        </row>
        <row r="744">
          <cell r="A744" t="str">
            <v>2201020270</v>
          </cell>
          <cell r="B744" t="str">
            <v>Onroad</v>
          </cell>
          <cell r="C744" t="str">
            <v>Highway Veh - Gasoline - Light Duty Trucks 1 &amp; 2 - Urban Other Principal Arterial: Total</v>
          </cell>
          <cell r="D744" t="str">
            <v>Mobile - On-Road Gasoline Light Duty Vehicles</v>
          </cell>
          <cell r="G744" t="str">
            <v>Mobile Sources</v>
          </cell>
          <cell r="H744" t="str">
            <v>Highway Vehicles - Gasoline</v>
          </cell>
          <cell r="I744" t="str">
            <v>Light Duty Gasoline Trucks 1 &amp; 2 (M6) = LDGT1 (M5)</v>
          </cell>
          <cell r="J744" t="str">
            <v>Urban Other Principal Arterial: Total</v>
          </cell>
          <cell r="N744">
            <v>40982</v>
          </cell>
        </row>
        <row r="745">
          <cell r="A745" t="str">
            <v>2201020271</v>
          </cell>
          <cell r="B745" t="str">
            <v>Onroad</v>
          </cell>
          <cell r="C745" t="str">
            <v>Highway Veh - Gasoline - Light Duty Trucks 1 &amp; 2 - Other Principal Arterial: Urban Time 1</v>
          </cell>
          <cell r="D745" t="str">
            <v>Mobile - On-Road Gasoline Light Duty Vehicles</v>
          </cell>
          <cell r="G745" t="str">
            <v>Mobile Sources</v>
          </cell>
          <cell r="H745" t="str">
            <v>Highway Vehicles - Gasoline</v>
          </cell>
          <cell r="I745" t="str">
            <v>Light Duty Gasoline Trucks 1 &amp; 2 (M6) = LDGT1 (M5)</v>
          </cell>
          <cell r="J745" t="str">
            <v>Other Principal Arterial: Urban Time 1</v>
          </cell>
          <cell r="L745" t="str">
            <v>2002</v>
          </cell>
          <cell r="N745">
            <v>40982</v>
          </cell>
        </row>
        <row r="746">
          <cell r="A746" t="str">
            <v>2201020272</v>
          </cell>
          <cell r="B746" t="str">
            <v>Onroad</v>
          </cell>
          <cell r="C746" t="str">
            <v>Highway Veh - Gasoline - Light Duty Trucks 1 &amp; 2 - Other Principal Arterial: Urban Time 2</v>
          </cell>
          <cell r="D746" t="str">
            <v>Mobile - On-Road Gasoline Light Duty Vehicles</v>
          </cell>
          <cell r="G746" t="str">
            <v>Mobile Sources</v>
          </cell>
          <cell r="H746" t="str">
            <v>Highway Vehicles - Gasoline</v>
          </cell>
          <cell r="I746" t="str">
            <v>Light Duty Gasoline Trucks 1 &amp; 2 (M6) = LDGT1 (M5)</v>
          </cell>
          <cell r="J746" t="str">
            <v>Other Principal Arterial: Urban Time 2</v>
          </cell>
          <cell r="L746" t="str">
            <v>2002</v>
          </cell>
          <cell r="N746">
            <v>40982</v>
          </cell>
        </row>
        <row r="747">
          <cell r="A747" t="str">
            <v>2201020273</v>
          </cell>
          <cell r="B747" t="str">
            <v>Onroad</v>
          </cell>
          <cell r="C747" t="str">
            <v>Highway Veh - Gasoline - Light Duty Trucks 1 &amp; 2 - Other Principal Arterial: Urban Time 3</v>
          </cell>
          <cell r="D747" t="str">
            <v>Mobile - On-Road Gasoline Light Duty Vehicles</v>
          </cell>
          <cell r="G747" t="str">
            <v>Mobile Sources</v>
          </cell>
          <cell r="H747" t="str">
            <v>Highway Vehicles - Gasoline</v>
          </cell>
          <cell r="I747" t="str">
            <v>Light Duty Gasoline Trucks 1 &amp; 2 (M6) = LDGT1 (M5)</v>
          </cell>
          <cell r="J747" t="str">
            <v>Other Principal Arterial: Urban Time 3</v>
          </cell>
          <cell r="L747" t="str">
            <v>2002</v>
          </cell>
          <cell r="N747">
            <v>40982</v>
          </cell>
        </row>
        <row r="748">
          <cell r="A748" t="str">
            <v>2201020274</v>
          </cell>
          <cell r="B748" t="str">
            <v>Onroad</v>
          </cell>
          <cell r="C748" t="str">
            <v>Highway Veh - Gasoline - Light Duty Trucks 1 &amp; 2 - Other Principal Arterial: Urban Time 4</v>
          </cell>
          <cell r="D748" t="str">
            <v>Mobile - On-Road Gasoline Light Duty Vehicles</v>
          </cell>
          <cell r="G748" t="str">
            <v>Mobile Sources</v>
          </cell>
          <cell r="H748" t="str">
            <v>Highway Vehicles - Gasoline</v>
          </cell>
          <cell r="I748" t="str">
            <v>Light Duty Gasoline Trucks 1 &amp; 2 (M6) = LDGT1 (M5)</v>
          </cell>
          <cell r="J748" t="str">
            <v>Other Principal Arterial: Urban Time 4</v>
          </cell>
          <cell r="L748" t="str">
            <v>2002</v>
          </cell>
          <cell r="N748">
            <v>40982</v>
          </cell>
        </row>
        <row r="749">
          <cell r="A749" t="str">
            <v>220102027B</v>
          </cell>
          <cell r="B749" t="str">
            <v>Onroad</v>
          </cell>
          <cell r="C749" t="str">
            <v>Highway Veh - Gasoline - Light Duty Trucks 1 &amp; 2 - Urban Other Principal Arterial: Brake Wear</v>
          </cell>
          <cell r="D749" t="str">
            <v>Mobile - On-Road Gasoline Light Duty Vehicles</v>
          </cell>
          <cell r="G749" t="str">
            <v>Mobile Sources</v>
          </cell>
          <cell r="H749" t="str">
            <v>Highway Vehicles - Gasoline</v>
          </cell>
          <cell r="I749" t="str">
            <v>Light Duty Gasoline Trucks 1 &amp; 2 (M6) = LDGT1 (M5)</v>
          </cell>
          <cell r="J749" t="str">
            <v>Urban Other Principal Arterial: Brake Wear</v>
          </cell>
          <cell r="L749" t="str">
            <v>2005</v>
          </cell>
          <cell r="M749">
            <v>37300</v>
          </cell>
          <cell r="N749">
            <v>40982</v>
          </cell>
        </row>
        <row r="750">
          <cell r="A750" t="str">
            <v>220102027T</v>
          </cell>
          <cell r="B750" t="str">
            <v>Onroad</v>
          </cell>
          <cell r="C750" t="str">
            <v>Highway Veh - Gasoline - Light Duty Trucks 1 &amp; 2 - Urban Other Principal Arterial: Tire Wear</v>
          </cell>
          <cell r="D750" t="str">
            <v>Mobile - On-Road Gasoline Light Duty Vehicles</v>
          </cell>
          <cell r="G750" t="str">
            <v>Mobile Sources</v>
          </cell>
          <cell r="H750" t="str">
            <v>Highway Vehicles - Gasoline</v>
          </cell>
          <cell r="I750" t="str">
            <v>Light Duty Gasoline Trucks 1 &amp; 2 (M6) = LDGT1 (M5)</v>
          </cell>
          <cell r="J750" t="str">
            <v>Urban Other Principal Arterial: Tire Wear</v>
          </cell>
          <cell r="L750" t="str">
            <v>2005</v>
          </cell>
          <cell r="M750">
            <v>37300</v>
          </cell>
          <cell r="N750">
            <v>40982</v>
          </cell>
        </row>
        <row r="751">
          <cell r="A751" t="str">
            <v>220102027V</v>
          </cell>
          <cell r="B751" t="str">
            <v>Onroad</v>
          </cell>
          <cell r="C751" t="str">
            <v>Highway Veh - Gasoline - Light Duty Trucks 1 &amp; 2 - Urban Other Principal Arterial: Evap (except Refueling)</v>
          </cell>
          <cell r="D751" t="str">
            <v>Mobile - On-Road Gasoline Light Duty Vehicles</v>
          </cell>
          <cell r="G751" t="str">
            <v>Mobile Sources</v>
          </cell>
          <cell r="H751" t="str">
            <v>Highway Vehicles - Gasoline</v>
          </cell>
          <cell r="I751" t="str">
            <v>Light Duty Gasoline Trucks 1 &amp; 2 (M6) = LDGT1 (M5)</v>
          </cell>
          <cell r="J751" t="str">
            <v>Urban Other Principal Arterial: Evap (except Refueling)</v>
          </cell>
          <cell r="L751" t="str">
            <v>2005</v>
          </cell>
          <cell r="M751">
            <v>37300</v>
          </cell>
          <cell r="N751">
            <v>40982</v>
          </cell>
        </row>
        <row r="752">
          <cell r="A752" t="str">
            <v>220102027X</v>
          </cell>
          <cell r="B752" t="str">
            <v>Onroad</v>
          </cell>
          <cell r="C752" t="str">
            <v>Highway Veh - Gasoline - Light Duty Trucks 1 &amp; 2 - Urban Other Principal Arterial: Exhaust</v>
          </cell>
          <cell r="D752" t="str">
            <v>Mobile - On-Road Gasoline Light Duty Vehicles</v>
          </cell>
          <cell r="G752" t="str">
            <v>Mobile Sources</v>
          </cell>
          <cell r="H752" t="str">
            <v>Highway Vehicles - Gasoline</v>
          </cell>
          <cell r="I752" t="str">
            <v>Light Duty Gasoline Trucks 1 &amp; 2 (M6) = LDGT1 (M5)</v>
          </cell>
          <cell r="J752" t="str">
            <v>Urban Other Principal Arterial: Exhaust</v>
          </cell>
          <cell r="L752" t="str">
            <v>2005</v>
          </cell>
          <cell r="M752">
            <v>37300</v>
          </cell>
          <cell r="N752">
            <v>40982</v>
          </cell>
        </row>
        <row r="753">
          <cell r="A753" t="str">
            <v>2201020290</v>
          </cell>
          <cell r="B753" t="str">
            <v>Onroad</v>
          </cell>
          <cell r="C753" t="str">
            <v>Highway Veh - Gasoline - Light Duty Trucks 1 &amp; 2 - Urban Minor Arterial: Total</v>
          </cell>
          <cell r="D753" t="str">
            <v>Mobile - On-Road Gasoline Light Duty Vehicles</v>
          </cell>
          <cell r="G753" t="str">
            <v>Mobile Sources</v>
          </cell>
          <cell r="H753" t="str">
            <v>Highway Vehicles - Gasoline</v>
          </cell>
          <cell r="I753" t="str">
            <v>Light Duty Gasoline Trucks 1 &amp; 2 (M6) = LDGT1 (M5)</v>
          </cell>
          <cell r="J753" t="str">
            <v>Urban Minor Arterial: Total</v>
          </cell>
          <cell r="N753">
            <v>40982</v>
          </cell>
        </row>
        <row r="754">
          <cell r="A754" t="str">
            <v>2201020291</v>
          </cell>
          <cell r="B754" t="str">
            <v>Onroad</v>
          </cell>
          <cell r="C754" t="str">
            <v>Highway Veh - Gasoline - Light Duty Trucks 1 &amp; 2 - Minor Arterial: Urban Time 1</v>
          </cell>
          <cell r="D754" t="str">
            <v>Mobile - On-Road Gasoline Light Duty Vehicles</v>
          </cell>
          <cell r="G754" t="str">
            <v>Mobile Sources</v>
          </cell>
          <cell r="H754" t="str">
            <v>Highway Vehicles - Gasoline</v>
          </cell>
          <cell r="I754" t="str">
            <v>Light Duty Gasoline Trucks 1 &amp; 2 (M6) = LDGT1 (M5)</v>
          </cell>
          <cell r="J754" t="str">
            <v>Minor Arterial: Urban Time 1</v>
          </cell>
          <cell r="L754" t="str">
            <v>2002</v>
          </cell>
          <cell r="N754">
            <v>40982</v>
          </cell>
        </row>
        <row r="755">
          <cell r="A755" t="str">
            <v>2201020292</v>
          </cell>
          <cell r="B755" t="str">
            <v>Onroad</v>
          </cell>
          <cell r="C755" t="str">
            <v>Highway Veh - Gasoline - Light Duty Trucks 1 &amp; 2 - Minor Arterial: Urban Time 2</v>
          </cell>
          <cell r="D755" t="str">
            <v>Mobile - On-Road Gasoline Light Duty Vehicles</v>
          </cell>
          <cell r="G755" t="str">
            <v>Mobile Sources</v>
          </cell>
          <cell r="H755" t="str">
            <v>Highway Vehicles - Gasoline</v>
          </cell>
          <cell r="I755" t="str">
            <v>Light Duty Gasoline Trucks 1 &amp; 2 (M6) = LDGT1 (M5)</v>
          </cell>
          <cell r="J755" t="str">
            <v>Minor Arterial: Urban Time 2</v>
          </cell>
          <cell r="L755" t="str">
            <v>2002</v>
          </cell>
          <cell r="N755">
            <v>40982</v>
          </cell>
        </row>
        <row r="756">
          <cell r="A756" t="str">
            <v>2201020293</v>
          </cell>
          <cell r="B756" t="str">
            <v>Onroad</v>
          </cell>
          <cell r="C756" t="str">
            <v>Highway Veh - Gasoline - Light Duty Trucks 1 &amp; 2 - Minor Arterial: Urban Time 3</v>
          </cell>
          <cell r="D756" t="str">
            <v>Mobile - On-Road Gasoline Light Duty Vehicles</v>
          </cell>
          <cell r="G756" t="str">
            <v>Mobile Sources</v>
          </cell>
          <cell r="H756" t="str">
            <v>Highway Vehicles - Gasoline</v>
          </cell>
          <cell r="I756" t="str">
            <v>Light Duty Gasoline Trucks 1 &amp; 2 (M6) = LDGT1 (M5)</v>
          </cell>
          <cell r="J756" t="str">
            <v>Minor Arterial: Urban Time 3</v>
          </cell>
          <cell r="L756" t="str">
            <v>2002</v>
          </cell>
          <cell r="N756">
            <v>40982</v>
          </cell>
        </row>
        <row r="757">
          <cell r="A757" t="str">
            <v>2201020294</v>
          </cell>
          <cell r="B757" t="str">
            <v>Onroad</v>
          </cell>
          <cell r="C757" t="str">
            <v>Highway Veh - Gasoline - Light Duty Trucks 1 &amp; 2 - Minor Arterial: Urban Time 4</v>
          </cell>
          <cell r="D757" t="str">
            <v>Mobile - On-Road Gasoline Light Duty Vehicles</v>
          </cell>
          <cell r="G757" t="str">
            <v>Mobile Sources</v>
          </cell>
          <cell r="H757" t="str">
            <v>Highway Vehicles - Gasoline</v>
          </cell>
          <cell r="I757" t="str">
            <v>Light Duty Gasoline Trucks 1 &amp; 2 (M6) = LDGT1 (M5)</v>
          </cell>
          <cell r="J757" t="str">
            <v>Minor Arterial: Urban Time 4</v>
          </cell>
          <cell r="L757" t="str">
            <v>2002</v>
          </cell>
          <cell r="N757">
            <v>40982</v>
          </cell>
        </row>
        <row r="758">
          <cell r="A758" t="str">
            <v>220102029B</v>
          </cell>
          <cell r="B758" t="str">
            <v>Onroad</v>
          </cell>
          <cell r="C758" t="str">
            <v>Highway Veh - Gasoline - Light Duty Trucks 1 &amp; 2 - Urban Minor Arterial: Brake Wear</v>
          </cell>
          <cell r="D758" t="str">
            <v>Mobile - On-Road Gasoline Light Duty Vehicles</v>
          </cell>
          <cell r="G758" t="str">
            <v>Mobile Sources</v>
          </cell>
          <cell r="H758" t="str">
            <v>Highway Vehicles - Gasoline</v>
          </cell>
          <cell r="I758" t="str">
            <v>Light Duty Gasoline Trucks 1 &amp; 2 (M6) = LDGT1 (M5)</v>
          </cell>
          <cell r="J758" t="str">
            <v>Urban Minor Arterial: Brake Wear</v>
          </cell>
          <cell r="L758" t="str">
            <v>2005</v>
          </cell>
          <cell r="M758">
            <v>37300</v>
          </cell>
          <cell r="N758">
            <v>40982</v>
          </cell>
        </row>
        <row r="759">
          <cell r="A759" t="str">
            <v>220102029T</v>
          </cell>
          <cell r="B759" t="str">
            <v>Onroad</v>
          </cell>
          <cell r="C759" t="str">
            <v>Highway Veh - Gasoline - Light Duty Trucks 1 &amp; 2 - Urban Minor Arterial: Tire Wear</v>
          </cell>
          <cell r="D759" t="str">
            <v>Mobile - On-Road Gasoline Light Duty Vehicles</v>
          </cell>
          <cell r="G759" t="str">
            <v>Mobile Sources</v>
          </cell>
          <cell r="H759" t="str">
            <v>Highway Vehicles - Gasoline</v>
          </cell>
          <cell r="I759" t="str">
            <v>Light Duty Gasoline Trucks 1 &amp; 2 (M6) = LDGT1 (M5)</v>
          </cell>
          <cell r="J759" t="str">
            <v>Urban Minor Arterial: Tire Wear</v>
          </cell>
          <cell r="L759" t="str">
            <v>2005</v>
          </cell>
          <cell r="M759">
            <v>37300</v>
          </cell>
          <cell r="N759">
            <v>40982</v>
          </cell>
        </row>
        <row r="760">
          <cell r="A760" t="str">
            <v>220102029V</v>
          </cell>
          <cell r="B760" t="str">
            <v>Onroad</v>
          </cell>
          <cell r="C760" t="str">
            <v>Highway Veh - Gasoline - Light Duty Trucks 1 &amp; 2 - Urban Minor Arterial: Evap (except Refueling)</v>
          </cell>
          <cell r="D760" t="str">
            <v>Mobile - On-Road Gasoline Light Duty Vehicles</v>
          </cell>
          <cell r="G760" t="str">
            <v>Mobile Sources</v>
          </cell>
          <cell r="H760" t="str">
            <v>Highway Vehicles - Gasoline</v>
          </cell>
          <cell r="I760" t="str">
            <v>Light Duty Gasoline Trucks 1 &amp; 2 (M6) = LDGT1 (M5)</v>
          </cell>
          <cell r="J760" t="str">
            <v>Urban Minor Arterial: Evap (except Refueling)</v>
          </cell>
          <cell r="L760" t="str">
            <v>2005</v>
          </cell>
          <cell r="M760">
            <v>37300</v>
          </cell>
          <cell r="N760">
            <v>40982</v>
          </cell>
        </row>
        <row r="761">
          <cell r="A761" t="str">
            <v>220102029X</v>
          </cell>
          <cell r="B761" t="str">
            <v>Onroad</v>
          </cell>
          <cell r="C761" t="str">
            <v>Highway Veh - Gasoline - Light Duty Trucks 1 &amp; 2 - Urban Minor Arterial: Exhaust</v>
          </cell>
          <cell r="D761" t="str">
            <v>Mobile - On-Road Gasoline Light Duty Vehicles</v>
          </cell>
          <cell r="G761" t="str">
            <v>Mobile Sources</v>
          </cell>
          <cell r="H761" t="str">
            <v>Highway Vehicles - Gasoline</v>
          </cell>
          <cell r="I761" t="str">
            <v>Light Duty Gasoline Trucks 1 &amp; 2 (M6) = LDGT1 (M5)</v>
          </cell>
          <cell r="J761" t="str">
            <v>Urban Minor Arterial: Exhaust</v>
          </cell>
          <cell r="L761" t="str">
            <v>2005</v>
          </cell>
          <cell r="M761">
            <v>37300</v>
          </cell>
          <cell r="N761">
            <v>40982</v>
          </cell>
        </row>
        <row r="762">
          <cell r="A762" t="str">
            <v>2201020310</v>
          </cell>
          <cell r="B762" t="str">
            <v>Onroad</v>
          </cell>
          <cell r="C762" t="str">
            <v>Highway Veh - Gasoline - Light Duty Trucks 1 &amp; 2 - Urban Collector: Total</v>
          </cell>
          <cell r="D762" t="str">
            <v>Mobile - On-Road Gasoline Light Duty Vehicles</v>
          </cell>
          <cell r="G762" t="str">
            <v>Mobile Sources</v>
          </cell>
          <cell r="H762" t="str">
            <v>Highway Vehicles - Gasoline</v>
          </cell>
          <cell r="I762" t="str">
            <v>Light Duty Gasoline Trucks 1 &amp; 2 (M6) = LDGT1 (M5)</v>
          </cell>
          <cell r="J762" t="str">
            <v>Urban Collector: Total</v>
          </cell>
          <cell r="N762">
            <v>40982</v>
          </cell>
        </row>
        <row r="763">
          <cell r="A763" t="str">
            <v>2201020311</v>
          </cell>
          <cell r="B763" t="str">
            <v>Onroad</v>
          </cell>
          <cell r="C763" t="str">
            <v>Highway Veh - Gasoline - Light Duty Trucks 1 &amp; 2 - Collector: Urban Time 1</v>
          </cell>
          <cell r="D763" t="str">
            <v>Mobile - On-Road Gasoline Light Duty Vehicles</v>
          </cell>
          <cell r="G763" t="str">
            <v>Mobile Sources</v>
          </cell>
          <cell r="H763" t="str">
            <v>Highway Vehicles - Gasoline</v>
          </cell>
          <cell r="I763" t="str">
            <v>Light Duty Gasoline Trucks 1 &amp; 2 (M6) = LDGT1 (M5)</v>
          </cell>
          <cell r="J763" t="str">
            <v>Collector: Urban Time 1</v>
          </cell>
          <cell r="L763" t="str">
            <v>2002</v>
          </cell>
          <cell r="N763">
            <v>40982</v>
          </cell>
        </row>
        <row r="764">
          <cell r="A764" t="str">
            <v>2201020312</v>
          </cell>
          <cell r="B764" t="str">
            <v>Onroad</v>
          </cell>
          <cell r="C764" t="str">
            <v>Highway Veh - Gasoline - Light Duty Trucks 1 &amp; 2 - Collector: Urban Time 2</v>
          </cell>
          <cell r="D764" t="str">
            <v>Mobile - On-Road Gasoline Light Duty Vehicles</v>
          </cell>
          <cell r="G764" t="str">
            <v>Mobile Sources</v>
          </cell>
          <cell r="H764" t="str">
            <v>Highway Vehicles - Gasoline</v>
          </cell>
          <cell r="I764" t="str">
            <v>Light Duty Gasoline Trucks 1 &amp; 2 (M6) = LDGT1 (M5)</v>
          </cell>
          <cell r="J764" t="str">
            <v>Collector: Urban Time 2</v>
          </cell>
          <cell r="L764" t="str">
            <v>2002</v>
          </cell>
          <cell r="N764">
            <v>40982</v>
          </cell>
        </row>
        <row r="765">
          <cell r="A765" t="str">
            <v>2201020313</v>
          </cell>
          <cell r="B765" t="str">
            <v>Onroad</v>
          </cell>
          <cell r="C765" t="str">
            <v>Highway Veh - Gasoline - Light Duty Trucks 1 &amp; 2 - Collector: Urban Time 3</v>
          </cell>
          <cell r="D765" t="str">
            <v>Mobile - On-Road Gasoline Light Duty Vehicles</v>
          </cell>
          <cell r="G765" t="str">
            <v>Mobile Sources</v>
          </cell>
          <cell r="H765" t="str">
            <v>Highway Vehicles - Gasoline</v>
          </cell>
          <cell r="I765" t="str">
            <v>Light Duty Gasoline Trucks 1 &amp; 2 (M6) = LDGT1 (M5)</v>
          </cell>
          <cell r="J765" t="str">
            <v>Collector: Urban Time 3</v>
          </cell>
          <cell r="L765" t="str">
            <v>2002</v>
          </cell>
          <cell r="N765">
            <v>40982</v>
          </cell>
        </row>
        <row r="766">
          <cell r="A766" t="str">
            <v>2201020314</v>
          </cell>
          <cell r="B766" t="str">
            <v>Onroad</v>
          </cell>
          <cell r="C766" t="str">
            <v>Highway Veh - Gasoline - Light Duty Trucks 1 &amp; 2 - Collector: Urban Time 4</v>
          </cell>
          <cell r="D766" t="str">
            <v>Mobile - On-Road Gasoline Light Duty Vehicles</v>
          </cell>
          <cell r="G766" t="str">
            <v>Mobile Sources</v>
          </cell>
          <cell r="H766" t="str">
            <v>Highway Vehicles - Gasoline</v>
          </cell>
          <cell r="I766" t="str">
            <v>Light Duty Gasoline Trucks 1 &amp; 2 (M6) = LDGT1 (M5)</v>
          </cell>
          <cell r="J766" t="str">
            <v>Collector: Urban Time 4</v>
          </cell>
          <cell r="L766" t="str">
            <v>2002</v>
          </cell>
          <cell r="N766">
            <v>40982</v>
          </cell>
        </row>
        <row r="767">
          <cell r="A767" t="str">
            <v>220102031B</v>
          </cell>
          <cell r="B767" t="str">
            <v>Onroad</v>
          </cell>
          <cell r="C767" t="str">
            <v>Highway Veh - Gasoline - Light Duty Trucks 1 &amp; 2 - Urban Collector: Brake Wear</v>
          </cell>
          <cell r="D767" t="str">
            <v>Mobile - On-Road Gasoline Light Duty Vehicles</v>
          </cell>
          <cell r="G767" t="str">
            <v>Mobile Sources</v>
          </cell>
          <cell r="H767" t="str">
            <v>Highway Vehicles - Gasoline</v>
          </cell>
          <cell r="I767" t="str">
            <v>Light Duty Gasoline Trucks 1 &amp; 2 (M6) = LDGT1 (M5)</v>
          </cell>
          <cell r="J767" t="str">
            <v>Urban Collector: Brake Wear</v>
          </cell>
          <cell r="L767" t="str">
            <v>2005</v>
          </cell>
          <cell r="M767">
            <v>37300</v>
          </cell>
          <cell r="N767">
            <v>40982</v>
          </cell>
        </row>
        <row r="768">
          <cell r="A768" t="str">
            <v>220102031T</v>
          </cell>
          <cell r="B768" t="str">
            <v>Onroad</v>
          </cell>
          <cell r="C768" t="str">
            <v>Highway Veh - Gasoline - Light Duty Trucks 1 &amp; 2 - Urban Collector: Tire Wear</v>
          </cell>
          <cell r="D768" t="str">
            <v>Mobile - On-Road Gasoline Light Duty Vehicles</v>
          </cell>
          <cell r="G768" t="str">
            <v>Mobile Sources</v>
          </cell>
          <cell r="H768" t="str">
            <v>Highway Vehicles - Gasoline</v>
          </cell>
          <cell r="I768" t="str">
            <v>Light Duty Gasoline Trucks 1 &amp; 2 (M6) = LDGT1 (M5)</v>
          </cell>
          <cell r="J768" t="str">
            <v>Urban Collector: Tire Wear</v>
          </cell>
          <cell r="L768" t="str">
            <v>2005</v>
          </cell>
          <cell r="M768">
            <v>37300</v>
          </cell>
          <cell r="N768">
            <v>40982</v>
          </cell>
        </row>
        <row r="769">
          <cell r="A769" t="str">
            <v>220102031V</v>
          </cell>
          <cell r="B769" t="str">
            <v>Onroad</v>
          </cell>
          <cell r="C769" t="str">
            <v>Highway Veh - Gasoline - Light Duty Trucks 1 &amp; 2 - Urban Collector: Evap (except Refueling)</v>
          </cell>
          <cell r="D769" t="str">
            <v>Mobile - On-Road Gasoline Light Duty Vehicles</v>
          </cell>
          <cell r="G769" t="str">
            <v>Mobile Sources</v>
          </cell>
          <cell r="H769" t="str">
            <v>Highway Vehicles - Gasoline</v>
          </cell>
          <cell r="I769" t="str">
            <v>Light Duty Gasoline Trucks 1 &amp; 2 (M6) = LDGT1 (M5)</v>
          </cell>
          <cell r="J769" t="str">
            <v>Urban Collector: Evap (except Refueling)</v>
          </cell>
          <cell r="L769" t="str">
            <v>2005</v>
          </cell>
          <cell r="M769">
            <v>37300</v>
          </cell>
          <cell r="N769">
            <v>40982</v>
          </cell>
        </row>
        <row r="770">
          <cell r="A770" t="str">
            <v>220102031X</v>
          </cell>
          <cell r="B770" t="str">
            <v>Onroad</v>
          </cell>
          <cell r="C770" t="str">
            <v>Highway Veh - Gasoline - Light Duty Trucks 1 &amp; 2 - Urban Collector: Exhaust</v>
          </cell>
          <cell r="D770" t="str">
            <v>Mobile - On-Road Gasoline Light Duty Vehicles</v>
          </cell>
          <cell r="G770" t="str">
            <v>Mobile Sources</v>
          </cell>
          <cell r="H770" t="str">
            <v>Highway Vehicles - Gasoline</v>
          </cell>
          <cell r="I770" t="str">
            <v>Light Duty Gasoline Trucks 1 &amp; 2 (M6) = LDGT1 (M5)</v>
          </cell>
          <cell r="J770" t="str">
            <v>Urban Collector: Exhaust</v>
          </cell>
          <cell r="L770" t="str">
            <v>2005</v>
          </cell>
          <cell r="M770">
            <v>37300</v>
          </cell>
          <cell r="N770">
            <v>40982</v>
          </cell>
        </row>
        <row r="771">
          <cell r="A771" t="str">
            <v>2201020330</v>
          </cell>
          <cell r="B771" t="str">
            <v>Onroad</v>
          </cell>
          <cell r="C771" t="str">
            <v>Highway Veh - Gasoline - Light Duty Trucks 1 &amp; 2 - Urban Local: Total</v>
          </cell>
          <cell r="D771" t="str">
            <v>Mobile - On-Road Gasoline Light Duty Vehicles</v>
          </cell>
          <cell r="G771" t="str">
            <v>Mobile Sources</v>
          </cell>
          <cell r="H771" t="str">
            <v>Highway Vehicles - Gasoline</v>
          </cell>
          <cell r="I771" t="str">
            <v>Light Duty Gasoline Trucks 1 &amp; 2 (M6) = LDGT1 (M5)</v>
          </cell>
          <cell r="J771" t="str">
            <v>Urban Local: Total</v>
          </cell>
          <cell r="N771">
            <v>40982</v>
          </cell>
        </row>
        <row r="772">
          <cell r="A772" t="str">
            <v>2201020331</v>
          </cell>
          <cell r="B772" t="str">
            <v>Onroad</v>
          </cell>
          <cell r="C772" t="str">
            <v>Highway Veh - Gasoline - Light Duty Trucks 1 &amp; 2 - Local: Urban Time 1</v>
          </cell>
          <cell r="D772" t="str">
            <v>Mobile - On-Road Gasoline Light Duty Vehicles</v>
          </cell>
          <cell r="G772" t="str">
            <v>Mobile Sources</v>
          </cell>
          <cell r="H772" t="str">
            <v>Highway Vehicles - Gasoline</v>
          </cell>
          <cell r="I772" t="str">
            <v>Light Duty Gasoline Trucks 1 &amp; 2 (M6) = LDGT1 (M5)</v>
          </cell>
          <cell r="J772" t="str">
            <v>Local: Urban Time 1</v>
          </cell>
          <cell r="L772" t="str">
            <v>2002</v>
          </cell>
          <cell r="N772">
            <v>40982</v>
          </cell>
        </row>
        <row r="773">
          <cell r="A773" t="str">
            <v>2201020332</v>
          </cell>
          <cell r="B773" t="str">
            <v>Onroad</v>
          </cell>
          <cell r="C773" t="str">
            <v>Highway Veh - Gasoline - Light Duty Trucks 1 &amp; 2 - Local: Urban Time 2</v>
          </cell>
          <cell r="D773" t="str">
            <v>Mobile - On-Road Gasoline Light Duty Vehicles</v>
          </cell>
          <cell r="G773" t="str">
            <v>Mobile Sources</v>
          </cell>
          <cell r="H773" t="str">
            <v>Highway Vehicles - Gasoline</v>
          </cell>
          <cell r="I773" t="str">
            <v>Light Duty Gasoline Trucks 1 &amp; 2 (M6) = LDGT1 (M5)</v>
          </cell>
          <cell r="J773" t="str">
            <v>Local: Urban Time 2</v>
          </cell>
          <cell r="L773" t="str">
            <v>2002</v>
          </cell>
          <cell r="N773">
            <v>40982</v>
          </cell>
        </row>
        <row r="774">
          <cell r="A774" t="str">
            <v>2201020333</v>
          </cell>
          <cell r="B774" t="str">
            <v>Onroad</v>
          </cell>
          <cell r="C774" t="str">
            <v>Highway Veh - Gasoline - Light Duty Trucks 1 &amp; 2 - Local: Urban Time 3</v>
          </cell>
          <cell r="D774" t="str">
            <v>Mobile - On-Road Gasoline Light Duty Vehicles</v>
          </cell>
          <cell r="G774" t="str">
            <v>Mobile Sources</v>
          </cell>
          <cell r="H774" t="str">
            <v>Highway Vehicles - Gasoline</v>
          </cell>
          <cell r="I774" t="str">
            <v>Light Duty Gasoline Trucks 1 &amp; 2 (M6) = LDGT1 (M5)</v>
          </cell>
          <cell r="J774" t="str">
            <v>Local: Urban Time 3</v>
          </cell>
          <cell r="L774" t="str">
            <v>2002</v>
          </cell>
          <cell r="N774">
            <v>40982</v>
          </cell>
        </row>
        <row r="775">
          <cell r="A775" t="str">
            <v>2201020334</v>
          </cell>
          <cell r="B775" t="str">
            <v>Onroad</v>
          </cell>
          <cell r="C775" t="str">
            <v>Highway Veh - Gasoline - Light Duty Trucks 1 &amp; 2 - Local: Urban Time 4</v>
          </cell>
          <cell r="D775" t="str">
            <v>Mobile - On-Road Gasoline Light Duty Vehicles</v>
          </cell>
          <cell r="G775" t="str">
            <v>Mobile Sources</v>
          </cell>
          <cell r="H775" t="str">
            <v>Highway Vehicles - Gasoline</v>
          </cell>
          <cell r="I775" t="str">
            <v>Light Duty Gasoline Trucks 1 &amp; 2 (M6) = LDGT1 (M5)</v>
          </cell>
          <cell r="J775" t="str">
            <v>Local: Urban Time 4</v>
          </cell>
          <cell r="L775" t="str">
            <v>2002</v>
          </cell>
          <cell r="N775">
            <v>40982</v>
          </cell>
        </row>
        <row r="776">
          <cell r="A776" t="str">
            <v>220102033B</v>
          </cell>
          <cell r="B776" t="str">
            <v>Onroad</v>
          </cell>
          <cell r="C776" t="str">
            <v>Highway Veh - Gasoline - Light Duty Trucks 1 &amp; 2 - Urban Local: Brake Wear</v>
          </cell>
          <cell r="D776" t="str">
            <v>Mobile - On-Road Gasoline Light Duty Vehicles</v>
          </cell>
          <cell r="G776" t="str">
            <v>Mobile Sources</v>
          </cell>
          <cell r="H776" t="str">
            <v>Highway Vehicles - Gasoline</v>
          </cell>
          <cell r="I776" t="str">
            <v>Light Duty Gasoline Trucks 1 &amp; 2 (M6) = LDGT1 (M5)</v>
          </cell>
          <cell r="J776" t="str">
            <v>Urban Local: Brake Wear</v>
          </cell>
          <cell r="L776" t="str">
            <v>2005</v>
          </cell>
          <cell r="M776">
            <v>37300</v>
          </cell>
          <cell r="N776">
            <v>40982</v>
          </cell>
        </row>
        <row r="777">
          <cell r="A777" t="str">
            <v>220102033T</v>
          </cell>
          <cell r="B777" t="str">
            <v>Onroad</v>
          </cell>
          <cell r="C777" t="str">
            <v>Highway Veh - Gasoline - Light Duty Trucks 1 &amp; 2 - Urban Local: Tire Wear</v>
          </cell>
          <cell r="D777" t="str">
            <v>Mobile - On-Road Gasoline Light Duty Vehicles</v>
          </cell>
          <cell r="G777" t="str">
            <v>Mobile Sources</v>
          </cell>
          <cell r="H777" t="str">
            <v>Highway Vehicles - Gasoline</v>
          </cell>
          <cell r="I777" t="str">
            <v>Light Duty Gasoline Trucks 1 &amp; 2 (M6) = LDGT1 (M5)</v>
          </cell>
          <cell r="J777" t="str">
            <v>Urban Local: Tire Wear</v>
          </cell>
          <cell r="L777" t="str">
            <v>2005</v>
          </cell>
          <cell r="M777">
            <v>37300</v>
          </cell>
          <cell r="N777">
            <v>40982</v>
          </cell>
        </row>
        <row r="778">
          <cell r="A778" t="str">
            <v>220102033V</v>
          </cell>
          <cell r="B778" t="str">
            <v>Onroad</v>
          </cell>
          <cell r="C778" t="str">
            <v>Highway Veh - Gasoline - Light Duty Trucks 1 &amp; 2 - Urban Local: Evap (except Refueling)</v>
          </cell>
          <cell r="D778" t="str">
            <v>Mobile - On-Road Gasoline Light Duty Vehicles</v>
          </cell>
          <cell r="G778" t="str">
            <v>Mobile Sources</v>
          </cell>
          <cell r="H778" t="str">
            <v>Highway Vehicles - Gasoline</v>
          </cell>
          <cell r="I778" t="str">
            <v>Light Duty Gasoline Trucks 1 &amp; 2 (M6) = LDGT1 (M5)</v>
          </cell>
          <cell r="J778" t="str">
            <v>Urban Local: Evap (except Refueling)</v>
          </cell>
          <cell r="L778" t="str">
            <v>2005</v>
          </cell>
          <cell r="M778">
            <v>37300</v>
          </cell>
          <cell r="N778">
            <v>40982</v>
          </cell>
        </row>
        <row r="779">
          <cell r="A779" t="str">
            <v>220102033X</v>
          </cell>
          <cell r="B779" t="str">
            <v>Onroad</v>
          </cell>
          <cell r="C779" t="str">
            <v>Highway Veh - Gasoline - Light Duty Trucks 1 &amp; 2 - Urban Local: Exhaust</v>
          </cell>
          <cell r="D779" t="str">
            <v>Mobile - On-Road Gasoline Light Duty Vehicles</v>
          </cell>
          <cell r="G779" t="str">
            <v>Mobile Sources</v>
          </cell>
          <cell r="H779" t="str">
            <v>Highway Vehicles - Gasoline</v>
          </cell>
          <cell r="I779" t="str">
            <v>Light Duty Gasoline Trucks 1 &amp; 2 (M6) = LDGT1 (M5)</v>
          </cell>
          <cell r="J779" t="str">
            <v>Urban Local: Exhaust</v>
          </cell>
          <cell r="L779" t="str">
            <v>2005</v>
          </cell>
          <cell r="M779">
            <v>37300</v>
          </cell>
          <cell r="N779">
            <v>40982</v>
          </cell>
        </row>
        <row r="780">
          <cell r="A780" t="str">
            <v>2201020350</v>
          </cell>
          <cell r="B780" t="str">
            <v>Onroad</v>
          </cell>
          <cell r="C780" t="str">
            <v>Highway Veh - Gasoline - Light Duty Trucks 1 &amp; 2 - Parking Area: Rural</v>
          </cell>
          <cell r="D780" t="str">
            <v>Mobile - On-Road Gasoline Light Duty Vehicles</v>
          </cell>
          <cell r="G780" t="str">
            <v>Mobile Sources</v>
          </cell>
          <cell r="H780" t="str">
            <v>Highway Vehicles - Gasoline</v>
          </cell>
          <cell r="I780" t="str">
            <v>Light Duty Gasoline Trucks 1 &amp; 2 (M6) = LDGT1 (M5)</v>
          </cell>
          <cell r="J780" t="str">
            <v>Parking Area: Rural</v>
          </cell>
          <cell r="L780" t="str">
            <v>2008</v>
          </cell>
          <cell r="M780">
            <v>39654</v>
          </cell>
          <cell r="N780">
            <v>40982</v>
          </cell>
        </row>
        <row r="781">
          <cell r="A781" t="str">
            <v>2201020370</v>
          </cell>
          <cell r="B781" t="str">
            <v>Onroad</v>
          </cell>
          <cell r="C781" t="str">
            <v>Highway Veh - Gasoline - Light Duty Trucks 1 &amp; 2 - Parking Area: Urban</v>
          </cell>
          <cell r="D781" t="str">
            <v>Mobile - On-Road Gasoline Light Duty Vehicles</v>
          </cell>
          <cell r="G781" t="str">
            <v>Mobile Sources</v>
          </cell>
          <cell r="H781" t="str">
            <v>Highway Vehicles - Gasoline</v>
          </cell>
          <cell r="I781" t="str">
            <v>Light Duty Gasoline Trucks 1 &amp; 2 (M6) = LDGT1 (M5)</v>
          </cell>
          <cell r="J781" t="str">
            <v>Parking Area: Urban</v>
          </cell>
          <cell r="L781" t="str">
            <v>2008</v>
          </cell>
          <cell r="M781">
            <v>39917</v>
          </cell>
          <cell r="N781">
            <v>40982</v>
          </cell>
        </row>
        <row r="782">
          <cell r="A782" t="str">
            <v>2201020390</v>
          </cell>
          <cell r="B782" t="str">
            <v>Onroad</v>
          </cell>
          <cell r="C782" t="str">
            <v>Highway Veh - Gasoline - Light Duty Trucks 1 &amp; 2 - Parking Area: Total</v>
          </cell>
          <cell r="D782" t="str">
            <v>Mobile - On-Road Gasoline Light Duty Vehicles</v>
          </cell>
          <cell r="G782" t="str">
            <v>Mobile Sources</v>
          </cell>
          <cell r="H782" t="str">
            <v>Highway Vehicles - Gasoline</v>
          </cell>
          <cell r="I782" t="str">
            <v>Light Duty Gasoline Trucks 1 &amp; 2 (M6) = LDGT1 (M5)</v>
          </cell>
          <cell r="J782" t="str">
            <v>Parking Area: Total</v>
          </cell>
          <cell r="M782">
            <v>40835</v>
          </cell>
          <cell r="N782">
            <v>40983</v>
          </cell>
        </row>
        <row r="783">
          <cell r="A783" t="str">
            <v>2201040000</v>
          </cell>
          <cell r="B783" t="str">
            <v>Onroad</v>
          </cell>
          <cell r="C783" t="str">
            <v>Highway Veh - Gasoline - Light Duty Trucks 3 &amp; 4 - Total: All Road Types</v>
          </cell>
          <cell r="D783" t="str">
            <v>Mobile - On-Road Gasoline Light Duty Vehicles</v>
          </cell>
          <cell r="G783" t="str">
            <v>Mobile Sources</v>
          </cell>
          <cell r="H783" t="str">
            <v>Highway Vehicles - Gasoline</v>
          </cell>
          <cell r="I783" t="str">
            <v>Light Duty Gasoline Trucks 3 &amp; 4 (M6) = LDGT2 (M5)</v>
          </cell>
          <cell r="J783" t="str">
            <v>Total: All Road Types</v>
          </cell>
          <cell r="L783" t="str">
            <v>2005</v>
          </cell>
          <cell r="N783">
            <v>40982</v>
          </cell>
        </row>
        <row r="784">
          <cell r="A784" t="str">
            <v>2201040110</v>
          </cell>
          <cell r="B784" t="str">
            <v>Onroad</v>
          </cell>
          <cell r="C784" t="str">
            <v>Highway Veh - Gasoline - Light Duty Trucks 3 &amp; 4 - Rural Interstate: Total</v>
          </cell>
          <cell r="D784" t="str">
            <v>Mobile - On-Road Gasoline Light Duty Vehicles</v>
          </cell>
          <cell r="G784" t="str">
            <v>Mobile Sources</v>
          </cell>
          <cell r="H784" t="str">
            <v>Highway Vehicles - Gasoline</v>
          </cell>
          <cell r="I784" t="str">
            <v>Light Duty Gasoline Trucks 3 &amp; 4 (M6) = LDGT2 (M5)</v>
          </cell>
          <cell r="J784" t="str">
            <v>Rural Interstate: Total</v>
          </cell>
          <cell r="N784">
            <v>40982</v>
          </cell>
        </row>
        <row r="785">
          <cell r="A785" t="str">
            <v>2201040111</v>
          </cell>
          <cell r="B785" t="str">
            <v>Onroad</v>
          </cell>
          <cell r="C785" t="str">
            <v>Highway Veh - Gasoline - Light Duty Trucks 3 &amp; 4 - Interstate: Rural Time 1</v>
          </cell>
          <cell r="D785" t="str">
            <v>Mobile - On-Road Gasoline Light Duty Vehicles</v>
          </cell>
          <cell r="G785" t="str">
            <v>Mobile Sources</v>
          </cell>
          <cell r="H785" t="str">
            <v>Highway Vehicles - Gasoline</v>
          </cell>
          <cell r="I785" t="str">
            <v>Light Duty Gasoline Trucks 3 &amp; 4 (M6) = LDGT2 (M5)</v>
          </cell>
          <cell r="J785" t="str">
            <v>Interstate: Rural Time 1</v>
          </cell>
          <cell r="L785" t="str">
            <v>2002</v>
          </cell>
          <cell r="N785">
            <v>40982</v>
          </cell>
        </row>
        <row r="786">
          <cell r="A786" t="str">
            <v>2201040112</v>
          </cell>
          <cell r="B786" t="str">
            <v>Onroad</v>
          </cell>
          <cell r="C786" t="str">
            <v>Highway Veh - Gasoline - Light Duty Trucks 3 &amp; 4 - Interstate: Rural Time 2</v>
          </cell>
          <cell r="D786" t="str">
            <v>Mobile - On-Road Gasoline Light Duty Vehicles</v>
          </cell>
          <cell r="G786" t="str">
            <v>Mobile Sources</v>
          </cell>
          <cell r="H786" t="str">
            <v>Highway Vehicles - Gasoline</v>
          </cell>
          <cell r="I786" t="str">
            <v>Light Duty Gasoline Trucks 3 &amp; 4 (M6) = LDGT2 (M5)</v>
          </cell>
          <cell r="J786" t="str">
            <v>Interstate: Rural Time 2</v>
          </cell>
          <cell r="L786" t="str">
            <v>2002</v>
          </cell>
          <cell r="N786">
            <v>40982</v>
          </cell>
        </row>
        <row r="787">
          <cell r="A787" t="str">
            <v>2201040113</v>
          </cell>
          <cell r="B787" t="str">
            <v>Onroad</v>
          </cell>
          <cell r="C787" t="str">
            <v>Highway Veh - Gasoline - Light Duty Trucks 3 &amp; 4 - Interstate: Rural Time 3</v>
          </cell>
          <cell r="D787" t="str">
            <v>Mobile - On-Road Gasoline Light Duty Vehicles</v>
          </cell>
          <cell r="G787" t="str">
            <v>Mobile Sources</v>
          </cell>
          <cell r="H787" t="str">
            <v>Highway Vehicles - Gasoline</v>
          </cell>
          <cell r="I787" t="str">
            <v>Light Duty Gasoline Trucks 3 &amp; 4 (M6) = LDGT2 (M5)</v>
          </cell>
          <cell r="J787" t="str">
            <v>Interstate: Rural Time 3</v>
          </cell>
          <cell r="L787" t="str">
            <v>2002</v>
          </cell>
          <cell r="N787">
            <v>40982</v>
          </cell>
        </row>
        <row r="788">
          <cell r="A788" t="str">
            <v>2201040114</v>
          </cell>
          <cell r="B788" t="str">
            <v>Onroad</v>
          </cell>
          <cell r="C788" t="str">
            <v>Highway Veh - Gasoline - Light Duty Trucks 3 &amp; 4 - Interstate: Rural Time 4</v>
          </cell>
          <cell r="D788" t="str">
            <v>Mobile - On-Road Gasoline Light Duty Vehicles</v>
          </cell>
          <cell r="G788" t="str">
            <v>Mobile Sources</v>
          </cell>
          <cell r="H788" t="str">
            <v>Highway Vehicles - Gasoline</v>
          </cell>
          <cell r="I788" t="str">
            <v>Light Duty Gasoline Trucks 3 &amp; 4 (M6) = LDGT2 (M5)</v>
          </cell>
          <cell r="J788" t="str">
            <v>Interstate: Rural Time 4</v>
          </cell>
          <cell r="L788" t="str">
            <v>2002</v>
          </cell>
          <cell r="N788">
            <v>40982</v>
          </cell>
        </row>
        <row r="789">
          <cell r="A789" t="str">
            <v>220104011B</v>
          </cell>
          <cell r="B789" t="str">
            <v>Onroad</v>
          </cell>
          <cell r="C789" t="str">
            <v>Highway Veh - Gasoline - Light Duty Trucks 3 &amp; 4 - Rural Interstate: Brake Wear</v>
          </cell>
          <cell r="D789" t="str">
            <v>Mobile - On-Road Gasoline Light Duty Vehicles</v>
          </cell>
          <cell r="G789" t="str">
            <v>Mobile Sources</v>
          </cell>
          <cell r="H789" t="str">
            <v>Highway Vehicles - Gasoline</v>
          </cell>
          <cell r="I789" t="str">
            <v>Light Duty Gasoline Trucks 3 &amp; 4 (M6) = LDGT2 (M5)</v>
          </cell>
          <cell r="J789" t="str">
            <v>Rural Interstate: Brake Wear</v>
          </cell>
          <cell r="L789" t="str">
            <v>2005</v>
          </cell>
          <cell r="M789">
            <v>37300</v>
          </cell>
          <cell r="N789">
            <v>40982</v>
          </cell>
        </row>
        <row r="790">
          <cell r="A790" t="str">
            <v>220104011T</v>
          </cell>
          <cell r="B790" t="str">
            <v>Onroad</v>
          </cell>
          <cell r="C790" t="str">
            <v>Highway Veh - Gasoline - Light Duty Trucks 3 &amp; 4 - Rural Interstate: Tire Wear</v>
          </cell>
          <cell r="D790" t="str">
            <v>Mobile - On-Road Gasoline Light Duty Vehicles</v>
          </cell>
          <cell r="G790" t="str">
            <v>Mobile Sources</v>
          </cell>
          <cell r="H790" t="str">
            <v>Highway Vehicles - Gasoline</v>
          </cell>
          <cell r="I790" t="str">
            <v>Light Duty Gasoline Trucks 3 &amp; 4 (M6) = LDGT2 (M5)</v>
          </cell>
          <cell r="J790" t="str">
            <v>Rural Interstate: Tire Wear</v>
          </cell>
          <cell r="L790" t="str">
            <v>2005</v>
          </cell>
          <cell r="M790">
            <v>37300</v>
          </cell>
          <cell r="N790">
            <v>40982</v>
          </cell>
        </row>
        <row r="791">
          <cell r="A791" t="str">
            <v>220104011V</v>
          </cell>
          <cell r="B791" t="str">
            <v>Onroad</v>
          </cell>
          <cell r="C791" t="str">
            <v>Highway Veh - Gasoline - Light Duty Trucks 3 &amp; 4 - Rural Interstate: Evap (except Refueling)</v>
          </cell>
          <cell r="D791" t="str">
            <v>Mobile - On-Road Gasoline Light Duty Vehicles</v>
          </cell>
          <cell r="G791" t="str">
            <v>Mobile Sources</v>
          </cell>
          <cell r="H791" t="str">
            <v>Highway Vehicles - Gasoline</v>
          </cell>
          <cell r="I791" t="str">
            <v>Light Duty Gasoline Trucks 3 &amp; 4 (M6) = LDGT2 (M5)</v>
          </cell>
          <cell r="J791" t="str">
            <v>Rural Interstate: Evap (except Refueling)</v>
          </cell>
          <cell r="L791" t="str">
            <v>2005</v>
          </cell>
          <cell r="M791">
            <v>37300</v>
          </cell>
          <cell r="N791">
            <v>40982</v>
          </cell>
        </row>
        <row r="792">
          <cell r="A792" t="str">
            <v>220104011X</v>
          </cell>
          <cell r="B792" t="str">
            <v>Onroad</v>
          </cell>
          <cell r="C792" t="str">
            <v>Highway Veh - Gasoline - Light Duty Trucks 3 &amp; 4 - Rural Interstate: Exhaust</v>
          </cell>
          <cell r="D792" t="str">
            <v>Mobile - On-Road Gasoline Light Duty Vehicles</v>
          </cell>
          <cell r="G792" t="str">
            <v>Mobile Sources</v>
          </cell>
          <cell r="H792" t="str">
            <v>Highway Vehicles - Gasoline</v>
          </cell>
          <cell r="I792" t="str">
            <v>Light Duty Gasoline Trucks 3 &amp; 4 (M6) = LDGT2 (M5)</v>
          </cell>
          <cell r="J792" t="str">
            <v>Rural Interstate: Exhaust</v>
          </cell>
          <cell r="L792" t="str">
            <v>2005</v>
          </cell>
          <cell r="M792">
            <v>37300</v>
          </cell>
          <cell r="N792">
            <v>40982</v>
          </cell>
        </row>
        <row r="793">
          <cell r="A793" t="str">
            <v>2201040130</v>
          </cell>
          <cell r="B793" t="str">
            <v>Onroad</v>
          </cell>
          <cell r="C793" t="str">
            <v>Highway Veh - Gasoline - Light Duty Trucks 3 &amp; 4 - Rural Other Principal Arterial: Total</v>
          </cell>
          <cell r="D793" t="str">
            <v>Mobile - On-Road Gasoline Light Duty Vehicles</v>
          </cell>
          <cell r="G793" t="str">
            <v>Mobile Sources</v>
          </cell>
          <cell r="H793" t="str">
            <v>Highway Vehicles - Gasoline</v>
          </cell>
          <cell r="I793" t="str">
            <v>Light Duty Gasoline Trucks 3 &amp; 4 (M6) = LDGT2 (M5)</v>
          </cell>
          <cell r="J793" t="str">
            <v>Rural Other Principal Arterial: Total</v>
          </cell>
          <cell r="N793">
            <v>40982</v>
          </cell>
        </row>
        <row r="794">
          <cell r="A794" t="str">
            <v>2201040131</v>
          </cell>
          <cell r="B794" t="str">
            <v>Onroad</v>
          </cell>
          <cell r="C794" t="str">
            <v>Highway Veh - Gasoline - Light Duty Trucks 3 &amp; 4 - Other Principal Arterial: Rural Time 1</v>
          </cell>
          <cell r="D794" t="str">
            <v>Mobile - On-Road Gasoline Light Duty Vehicles</v>
          </cell>
          <cell r="G794" t="str">
            <v>Mobile Sources</v>
          </cell>
          <cell r="H794" t="str">
            <v>Highway Vehicles - Gasoline</v>
          </cell>
          <cell r="I794" t="str">
            <v>Light Duty Gasoline Trucks 3 &amp; 4 (M6) = LDGT2 (M5)</v>
          </cell>
          <cell r="J794" t="str">
            <v>Other Principal Arterial: Rural Time 1</v>
          </cell>
          <cell r="L794" t="str">
            <v>2002</v>
          </cell>
          <cell r="N794">
            <v>40982</v>
          </cell>
        </row>
        <row r="795">
          <cell r="A795" t="str">
            <v>2201040132</v>
          </cell>
          <cell r="B795" t="str">
            <v>Onroad</v>
          </cell>
          <cell r="C795" t="str">
            <v>Highway Veh - Gasoline - Light Duty Trucks 3 &amp; 4 - Other Principal Arterial: Rural Time 2</v>
          </cell>
          <cell r="D795" t="str">
            <v>Mobile - On-Road Gasoline Light Duty Vehicles</v>
          </cell>
          <cell r="G795" t="str">
            <v>Mobile Sources</v>
          </cell>
          <cell r="H795" t="str">
            <v>Highway Vehicles - Gasoline</v>
          </cell>
          <cell r="I795" t="str">
            <v>Light Duty Gasoline Trucks 3 &amp; 4 (M6) = LDGT2 (M5)</v>
          </cell>
          <cell r="J795" t="str">
            <v>Other Principal Arterial: Rural Time 2</v>
          </cell>
          <cell r="L795" t="str">
            <v>2002</v>
          </cell>
          <cell r="N795">
            <v>40982</v>
          </cell>
        </row>
        <row r="796">
          <cell r="A796" t="str">
            <v>2201040133</v>
          </cell>
          <cell r="B796" t="str">
            <v>Onroad</v>
          </cell>
          <cell r="C796" t="str">
            <v>Highway Veh - Gasoline - Light Duty Trucks 3 &amp; 4 - Other Principal Arterial: Rural Time 3</v>
          </cell>
          <cell r="D796" t="str">
            <v>Mobile - On-Road Gasoline Light Duty Vehicles</v>
          </cell>
          <cell r="G796" t="str">
            <v>Mobile Sources</v>
          </cell>
          <cell r="H796" t="str">
            <v>Highway Vehicles - Gasoline</v>
          </cell>
          <cell r="I796" t="str">
            <v>Light Duty Gasoline Trucks 3 &amp; 4 (M6) = LDGT2 (M5)</v>
          </cell>
          <cell r="J796" t="str">
            <v>Other Principal Arterial: Rural Time 3</v>
          </cell>
          <cell r="L796" t="str">
            <v>2002</v>
          </cell>
          <cell r="N796">
            <v>40982</v>
          </cell>
        </row>
        <row r="797">
          <cell r="A797" t="str">
            <v>2201040134</v>
          </cell>
          <cell r="B797" t="str">
            <v>Onroad</v>
          </cell>
          <cell r="C797" t="str">
            <v>Highway Veh - Gasoline - Light Duty Trucks 3 &amp; 4 - Other Principal Arterial: Rural Time 4</v>
          </cell>
          <cell r="D797" t="str">
            <v>Mobile - On-Road Gasoline Light Duty Vehicles</v>
          </cell>
          <cell r="G797" t="str">
            <v>Mobile Sources</v>
          </cell>
          <cell r="H797" t="str">
            <v>Highway Vehicles - Gasoline</v>
          </cell>
          <cell r="I797" t="str">
            <v>Light Duty Gasoline Trucks 3 &amp; 4 (M6) = LDGT2 (M5)</v>
          </cell>
          <cell r="J797" t="str">
            <v>Other Principal Arterial: Rural Time 4</v>
          </cell>
          <cell r="L797" t="str">
            <v>2002</v>
          </cell>
          <cell r="N797">
            <v>40982</v>
          </cell>
        </row>
        <row r="798">
          <cell r="A798" t="str">
            <v>220104013B</v>
          </cell>
          <cell r="B798" t="str">
            <v>Onroad</v>
          </cell>
          <cell r="C798" t="str">
            <v>Highway Veh - Gasoline - Light Duty Trucks 3 &amp; 4 - Rural Other Principal Arterial: Brake Wear</v>
          </cell>
          <cell r="D798" t="str">
            <v>Mobile - On-Road Gasoline Light Duty Vehicles</v>
          </cell>
          <cell r="G798" t="str">
            <v>Mobile Sources</v>
          </cell>
          <cell r="H798" t="str">
            <v>Highway Vehicles - Gasoline</v>
          </cell>
          <cell r="I798" t="str">
            <v>Light Duty Gasoline Trucks 3 &amp; 4 (M6) = LDGT2 (M5)</v>
          </cell>
          <cell r="J798" t="str">
            <v>Rural Other Principal Arterial: Brake Wear</v>
          </cell>
          <cell r="L798" t="str">
            <v>2005</v>
          </cell>
          <cell r="M798">
            <v>37300</v>
          </cell>
          <cell r="N798">
            <v>40982</v>
          </cell>
        </row>
        <row r="799">
          <cell r="A799" t="str">
            <v>220104013T</v>
          </cell>
          <cell r="B799" t="str">
            <v>Onroad</v>
          </cell>
          <cell r="C799" t="str">
            <v>Highway Veh - Gasoline - Light Duty Trucks 3 &amp; 4 - Rural Other Principal Arterial: Tire Wear</v>
          </cell>
          <cell r="D799" t="str">
            <v>Mobile - On-Road Gasoline Light Duty Vehicles</v>
          </cell>
          <cell r="G799" t="str">
            <v>Mobile Sources</v>
          </cell>
          <cell r="H799" t="str">
            <v>Highway Vehicles - Gasoline</v>
          </cell>
          <cell r="I799" t="str">
            <v>Light Duty Gasoline Trucks 3 &amp; 4 (M6) = LDGT2 (M5)</v>
          </cell>
          <cell r="J799" t="str">
            <v>Rural Other Principal Arterial: Tire Wear</v>
          </cell>
          <cell r="L799" t="str">
            <v>2005</v>
          </cell>
          <cell r="M799">
            <v>37300</v>
          </cell>
          <cell r="N799">
            <v>40982</v>
          </cell>
        </row>
        <row r="800">
          <cell r="A800" t="str">
            <v>220104013V</v>
          </cell>
          <cell r="B800" t="str">
            <v>Onroad</v>
          </cell>
          <cell r="C800" t="str">
            <v>Highway Veh - Gasoline - Light Duty Trucks 3 &amp; 4 - Rural Other Principal Arterial: Evap (except Refueling)</v>
          </cell>
          <cell r="D800" t="str">
            <v>Mobile - On-Road Gasoline Light Duty Vehicles</v>
          </cell>
          <cell r="G800" t="str">
            <v>Mobile Sources</v>
          </cell>
          <cell r="H800" t="str">
            <v>Highway Vehicles - Gasoline</v>
          </cell>
          <cell r="I800" t="str">
            <v>Light Duty Gasoline Trucks 3 &amp; 4 (M6) = LDGT2 (M5)</v>
          </cell>
          <cell r="J800" t="str">
            <v>Rural Other Principal Arterial: Evap (except Refueling)</v>
          </cell>
          <cell r="L800" t="str">
            <v>2005</v>
          </cell>
          <cell r="M800">
            <v>37300</v>
          </cell>
          <cell r="N800">
            <v>40982</v>
          </cell>
        </row>
        <row r="801">
          <cell r="A801" t="str">
            <v>220104013X</v>
          </cell>
          <cell r="B801" t="str">
            <v>Onroad</v>
          </cell>
          <cell r="C801" t="str">
            <v>Highway Veh - Gasoline - Light Duty Trucks 3 &amp; 4 - Rural Other Principal Arterial: Exhaust</v>
          </cell>
          <cell r="D801" t="str">
            <v>Mobile - On-Road Gasoline Light Duty Vehicles</v>
          </cell>
          <cell r="G801" t="str">
            <v>Mobile Sources</v>
          </cell>
          <cell r="H801" t="str">
            <v>Highway Vehicles - Gasoline</v>
          </cell>
          <cell r="I801" t="str">
            <v>Light Duty Gasoline Trucks 3 &amp; 4 (M6) = LDGT2 (M5)</v>
          </cell>
          <cell r="J801" t="str">
            <v>Rural Other Principal Arterial: Exhaust</v>
          </cell>
          <cell r="L801" t="str">
            <v>2005</v>
          </cell>
          <cell r="M801">
            <v>37300</v>
          </cell>
          <cell r="N801">
            <v>40982</v>
          </cell>
        </row>
        <row r="802">
          <cell r="A802" t="str">
            <v>2201040150</v>
          </cell>
          <cell r="B802" t="str">
            <v>Onroad</v>
          </cell>
          <cell r="C802" t="str">
            <v>Highway Veh - Gasoline - Light Duty Trucks 3 &amp; 4 - Rural Minor Arterial: Total</v>
          </cell>
          <cell r="D802" t="str">
            <v>Mobile - On-Road Gasoline Light Duty Vehicles</v>
          </cell>
          <cell r="G802" t="str">
            <v>Mobile Sources</v>
          </cell>
          <cell r="H802" t="str">
            <v>Highway Vehicles - Gasoline</v>
          </cell>
          <cell r="I802" t="str">
            <v>Light Duty Gasoline Trucks 3 &amp; 4 (M6) = LDGT2 (M5)</v>
          </cell>
          <cell r="J802" t="str">
            <v>Rural Minor Arterial: Total</v>
          </cell>
          <cell r="N802">
            <v>40982</v>
          </cell>
        </row>
        <row r="803">
          <cell r="A803" t="str">
            <v>2201040151</v>
          </cell>
          <cell r="B803" t="str">
            <v>Onroad</v>
          </cell>
          <cell r="C803" t="str">
            <v>Highway Veh - Gasoline - Light Duty Trucks 3 &amp; 4 - Minor Arterial: Rural Time 1</v>
          </cell>
          <cell r="D803" t="str">
            <v>Mobile - On-Road Gasoline Light Duty Vehicles</v>
          </cell>
          <cell r="G803" t="str">
            <v>Mobile Sources</v>
          </cell>
          <cell r="H803" t="str">
            <v>Highway Vehicles - Gasoline</v>
          </cell>
          <cell r="I803" t="str">
            <v>Light Duty Gasoline Trucks 3 &amp; 4 (M6) = LDGT2 (M5)</v>
          </cell>
          <cell r="J803" t="str">
            <v>Minor Arterial: Rural Time 1</v>
          </cell>
          <cell r="L803" t="str">
            <v>2002</v>
          </cell>
          <cell r="N803">
            <v>40982</v>
          </cell>
        </row>
        <row r="804">
          <cell r="A804" t="str">
            <v>2201040152</v>
          </cell>
          <cell r="B804" t="str">
            <v>Onroad</v>
          </cell>
          <cell r="C804" t="str">
            <v>Highway Veh - Gasoline - Light Duty Trucks 3 &amp; 4 - Minor Arterial: Rural Time 2</v>
          </cell>
          <cell r="D804" t="str">
            <v>Mobile - On-Road Gasoline Light Duty Vehicles</v>
          </cell>
          <cell r="G804" t="str">
            <v>Mobile Sources</v>
          </cell>
          <cell r="H804" t="str">
            <v>Highway Vehicles - Gasoline</v>
          </cell>
          <cell r="I804" t="str">
            <v>Light Duty Gasoline Trucks 3 &amp; 4 (M6) = LDGT2 (M5)</v>
          </cell>
          <cell r="J804" t="str">
            <v>Minor Arterial: Rural Time 2</v>
          </cell>
          <cell r="L804" t="str">
            <v>2002</v>
          </cell>
          <cell r="N804">
            <v>40982</v>
          </cell>
        </row>
        <row r="805">
          <cell r="A805" t="str">
            <v>2201040153</v>
          </cell>
          <cell r="B805" t="str">
            <v>Onroad</v>
          </cell>
          <cell r="C805" t="str">
            <v>Highway Veh - Gasoline - Light Duty Trucks 3 &amp; 4 - Minor Arterial: Rural Time 3</v>
          </cell>
          <cell r="D805" t="str">
            <v>Mobile - On-Road Gasoline Light Duty Vehicles</v>
          </cell>
          <cell r="G805" t="str">
            <v>Mobile Sources</v>
          </cell>
          <cell r="H805" t="str">
            <v>Highway Vehicles - Gasoline</v>
          </cell>
          <cell r="I805" t="str">
            <v>Light Duty Gasoline Trucks 3 &amp; 4 (M6) = LDGT2 (M5)</v>
          </cell>
          <cell r="J805" t="str">
            <v>Minor Arterial: Rural Time 3</v>
          </cell>
          <cell r="L805" t="str">
            <v>2002</v>
          </cell>
          <cell r="N805">
            <v>40982</v>
          </cell>
        </row>
        <row r="806">
          <cell r="A806" t="str">
            <v>2201040154</v>
          </cell>
          <cell r="B806" t="str">
            <v>Onroad</v>
          </cell>
          <cell r="C806" t="str">
            <v>Highway Veh - Gasoline - Light Duty Trucks 3 &amp; 4 - Minor Arterial: Rural Time 4</v>
          </cell>
          <cell r="D806" t="str">
            <v>Mobile - On-Road Gasoline Light Duty Vehicles</v>
          </cell>
          <cell r="G806" t="str">
            <v>Mobile Sources</v>
          </cell>
          <cell r="H806" t="str">
            <v>Highway Vehicles - Gasoline</v>
          </cell>
          <cell r="I806" t="str">
            <v>Light Duty Gasoline Trucks 3 &amp; 4 (M6) = LDGT2 (M5)</v>
          </cell>
          <cell r="J806" t="str">
            <v>Minor Arterial: Rural Time 4</v>
          </cell>
          <cell r="L806" t="str">
            <v>2002</v>
          </cell>
          <cell r="N806">
            <v>40982</v>
          </cell>
        </row>
        <row r="807">
          <cell r="A807" t="str">
            <v>220104015B</v>
          </cell>
          <cell r="B807" t="str">
            <v>Onroad</v>
          </cell>
          <cell r="C807" t="str">
            <v>Highway Veh - Gasoline - Light Duty Trucks 3 &amp; 4 - Rural Minor Arterial: Brake Wear</v>
          </cell>
          <cell r="D807" t="str">
            <v>Mobile - On-Road Gasoline Light Duty Vehicles</v>
          </cell>
          <cell r="G807" t="str">
            <v>Mobile Sources</v>
          </cell>
          <cell r="H807" t="str">
            <v>Highway Vehicles - Gasoline</v>
          </cell>
          <cell r="I807" t="str">
            <v>Light Duty Gasoline Trucks 3 &amp; 4 (M6) = LDGT2 (M5)</v>
          </cell>
          <cell r="J807" t="str">
            <v>Rural Minor Arterial: Brake Wear</v>
          </cell>
          <cell r="L807" t="str">
            <v>2005</v>
          </cell>
          <cell r="M807">
            <v>37300</v>
          </cell>
          <cell r="N807">
            <v>40982</v>
          </cell>
        </row>
        <row r="808">
          <cell r="A808" t="str">
            <v>220104015T</v>
          </cell>
          <cell r="B808" t="str">
            <v>Onroad</v>
          </cell>
          <cell r="C808" t="str">
            <v>Highway Veh - Gasoline - Light Duty Trucks 3 &amp; 4 - Rural Minor Arterial: Tire Wear</v>
          </cell>
          <cell r="D808" t="str">
            <v>Mobile - On-Road Gasoline Light Duty Vehicles</v>
          </cell>
          <cell r="G808" t="str">
            <v>Mobile Sources</v>
          </cell>
          <cell r="H808" t="str">
            <v>Highway Vehicles - Gasoline</v>
          </cell>
          <cell r="I808" t="str">
            <v>Light Duty Gasoline Trucks 3 &amp; 4 (M6) = LDGT2 (M5)</v>
          </cell>
          <cell r="J808" t="str">
            <v>Rural Minor Arterial: Tire Wear</v>
          </cell>
          <cell r="L808" t="str">
            <v>2005</v>
          </cell>
          <cell r="M808">
            <v>37300</v>
          </cell>
          <cell r="N808">
            <v>40982</v>
          </cell>
        </row>
        <row r="809">
          <cell r="A809" t="str">
            <v>220104015V</v>
          </cell>
          <cell r="B809" t="str">
            <v>Onroad</v>
          </cell>
          <cell r="C809" t="str">
            <v>Highway Veh - Gasoline - Light Duty Trucks 3 &amp; 4 - Rural Minor Arterial: Evap (except Refueling)</v>
          </cell>
          <cell r="D809" t="str">
            <v>Mobile - On-Road Gasoline Light Duty Vehicles</v>
          </cell>
          <cell r="G809" t="str">
            <v>Mobile Sources</v>
          </cell>
          <cell r="H809" t="str">
            <v>Highway Vehicles - Gasoline</v>
          </cell>
          <cell r="I809" t="str">
            <v>Light Duty Gasoline Trucks 3 &amp; 4 (M6) = LDGT2 (M5)</v>
          </cell>
          <cell r="J809" t="str">
            <v>Rural Minor Arterial: Evap (except Refueling)</v>
          </cell>
          <cell r="L809" t="str">
            <v>2005</v>
          </cell>
          <cell r="M809">
            <v>37300</v>
          </cell>
          <cell r="N809">
            <v>40982</v>
          </cell>
        </row>
        <row r="810">
          <cell r="A810" t="str">
            <v>220104015X</v>
          </cell>
          <cell r="B810" t="str">
            <v>Onroad</v>
          </cell>
          <cell r="C810" t="str">
            <v>Highway Veh - Gasoline - Light Duty Trucks 3 &amp; 4 - Rural Minor Arterial: Exhaust</v>
          </cell>
          <cell r="D810" t="str">
            <v>Mobile - On-Road Gasoline Light Duty Vehicles</v>
          </cell>
          <cell r="G810" t="str">
            <v>Mobile Sources</v>
          </cell>
          <cell r="H810" t="str">
            <v>Highway Vehicles - Gasoline</v>
          </cell>
          <cell r="I810" t="str">
            <v>Light Duty Gasoline Trucks 3 &amp; 4 (M6) = LDGT2 (M5)</v>
          </cell>
          <cell r="J810" t="str">
            <v>Rural Minor Arterial: Exhaust</v>
          </cell>
          <cell r="L810" t="str">
            <v>2005</v>
          </cell>
          <cell r="M810">
            <v>37300</v>
          </cell>
          <cell r="N810">
            <v>40982</v>
          </cell>
        </row>
        <row r="811">
          <cell r="A811" t="str">
            <v>2201040170</v>
          </cell>
          <cell r="B811" t="str">
            <v>Onroad</v>
          </cell>
          <cell r="C811" t="str">
            <v>Highway Veh - Gasoline - Light Duty Trucks 3 &amp; 4 - Rural Major Collector: Total</v>
          </cell>
          <cell r="D811" t="str">
            <v>Mobile - On-Road Gasoline Light Duty Vehicles</v>
          </cell>
          <cell r="G811" t="str">
            <v>Mobile Sources</v>
          </cell>
          <cell r="H811" t="str">
            <v>Highway Vehicles - Gasoline</v>
          </cell>
          <cell r="I811" t="str">
            <v>Light Duty Gasoline Trucks 3 &amp; 4 (M6) = LDGT2 (M5)</v>
          </cell>
          <cell r="J811" t="str">
            <v>Rural Major Collector: Total</v>
          </cell>
          <cell r="N811">
            <v>40982</v>
          </cell>
        </row>
        <row r="812">
          <cell r="A812" t="str">
            <v>2201040171</v>
          </cell>
          <cell r="B812" t="str">
            <v>Onroad</v>
          </cell>
          <cell r="C812" t="str">
            <v>Highway Veh - Gasoline - Light Duty Trucks 3 &amp; 4 - Major Collector: Rural Time 1</v>
          </cell>
          <cell r="D812" t="str">
            <v>Mobile - On-Road Gasoline Light Duty Vehicles</v>
          </cell>
          <cell r="G812" t="str">
            <v>Mobile Sources</v>
          </cell>
          <cell r="H812" t="str">
            <v>Highway Vehicles - Gasoline</v>
          </cell>
          <cell r="I812" t="str">
            <v>Light Duty Gasoline Trucks 3 &amp; 4 (M6) = LDGT2 (M5)</v>
          </cell>
          <cell r="J812" t="str">
            <v>Major Collector: Rural Time 1</v>
          </cell>
          <cell r="L812" t="str">
            <v>2002</v>
          </cell>
          <cell r="N812">
            <v>40982</v>
          </cell>
        </row>
        <row r="813">
          <cell r="A813" t="str">
            <v>2201040172</v>
          </cell>
          <cell r="B813" t="str">
            <v>Onroad</v>
          </cell>
          <cell r="C813" t="str">
            <v>Highway Veh - Gasoline - Light Duty Trucks 3 &amp; 4 - Major Collector: Rural Time 2</v>
          </cell>
          <cell r="D813" t="str">
            <v>Mobile - On-Road Gasoline Light Duty Vehicles</v>
          </cell>
          <cell r="G813" t="str">
            <v>Mobile Sources</v>
          </cell>
          <cell r="H813" t="str">
            <v>Highway Vehicles - Gasoline</v>
          </cell>
          <cell r="I813" t="str">
            <v>Light Duty Gasoline Trucks 3 &amp; 4 (M6) = LDGT2 (M5)</v>
          </cell>
          <cell r="J813" t="str">
            <v>Major Collector: Rural Time 2</v>
          </cell>
          <cell r="L813" t="str">
            <v>2002</v>
          </cell>
          <cell r="N813">
            <v>40982</v>
          </cell>
        </row>
        <row r="814">
          <cell r="A814" t="str">
            <v>2201040173</v>
          </cell>
          <cell r="B814" t="str">
            <v>Onroad</v>
          </cell>
          <cell r="C814" t="str">
            <v>Highway Veh - Gasoline - Light Duty Trucks 3 &amp; 4 - Major Collector: Rural Time 3</v>
          </cell>
          <cell r="D814" t="str">
            <v>Mobile - On-Road Gasoline Light Duty Vehicles</v>
          </cell>
          <cell r="G814" t="str">
            <v>Mobile Sources</v>
          </cell>
          <cell r="H814" t="str">
            <v>Highway Vehicles - Gasoline</v>
          </cell>
          <cell r="I814" t="str">
            <v>Light Duty Gasoline Trucks 3 &amp; 4 (M6) = LDGT2 (M5)</v>
          </cell>
          <cell r="J814" t="str">
            <v>Major Collector: Rural Time 3</v>
          </cell>
          <cell r="L814" t="str">
            <v>2002</v>
          </cell>
          <cell r="N814">
            <v>40982</v>
          </cell>
        </row>
        <row r="815">
          <cell r="A815" t="str">
            <v>2201040174</v>
          </cell>
          <cell r="B815" t="str">
            <v>Onroad</v>
          </cell>
          <cell r="C815" t="str">
            <v>Highway Veh - Gasoline - Light Duty Trucks 3 &amp; 4 - Major Collector: Rural Time 4</v>
          </cell>
          <cell r="D815" t="str">
            <v>Mobile - On-Road Gasoline Light Duty Vehicles</v>
          </cell>
          <cell r="G815" t="str">
            <v>Mobile Sources</v>
          </cell>
          <cell r="H815" t="str">
            <v>Highway Vehicles - Gasoline</v>
          </cell>
          <cell r="I815" t="str">
            <v>Light Duty Gasoline Trucks 3 &amp; 4 (M6) = LDGT2 (M5)</v>
          </cell>
          <cell r="J815" t="str">
            <v>Major Collector: Rural Time 4</v>
          </cell>
          <cell r="L815" t="str">
            <v>2002</v>
          </cell>
          <cell r="N815">
            <v>40982</v>
          </cell>
        </row>
        <row r="816">
          <cell r="A816" t="str">
            <v>220104017B</v>
          </cell>
          <cell r="B816" t="str">
            <v>Onroad</v>
          </cell>
          <cell r="C816" t="str">
            <v>Highway Veh - Gasoline - Light Duty Trucks 3 &amp; 4 - Rural Major Collector: Brake Wear</v>
          </cell>
          <cell r="D816" t="str">
            <v>Mobile - On-Road Gasoline Light Duty Vehicles</v>
          </cell>
          <cell r="G816" t="str">
            <v>Mobile Sources</v>
          </cell>
          <cell r="H816" t="str">
            <v>Highway Vehicles - Gasoline</v>
          </cell>
          <cell r="I816" t="str">
            <v>Light Duty Gasoline Trucks 3 &amp; 4 (M6) = LDGT2 (M5)</v>
          </cell>
          <cell r="J816" t="str">
            <v>Rural Major Collector: Brake Wear</v>
          </cell>
          <cell r="L816" t="str">
            <v>2005</v>
          </cell>
          <cell r="M816">
            <v>37300</v>
          </cell>
          <cell r="N816">
            <v>40982</v>
          </cell>
        </row>
        <row r="817">
          <cell r="A817" t="str">
            <v>220104017T</v>
          </cell>
          <cell r="B817" t="str">
            <v>Onroad</v>
          </cell>
          <cell r="C817" t="str">
            <v>Highway Veh - Gasoline - Light Duty Trucks 3 &amp; 4 - Rural Major Collector: Tire Wear</v>
          </cell>
          <cell r="D817" t="str">
            <v>Mobile - On-Road Gasoline Light Duty Vehicles</v>
          </cell>
          <cell r="G817" t="str">
            <v>Mobile Sources</v>
          </cell>
          <cell r="H817" t="str">
            <v>Highway Vehicles - Gasoline</v>
          </cell>
          <cell r="I817" t="str">
            <v>Light Duty Gasoline Trucks 3 &amp; 4 (M6) = LDGT2 (M5)</v>
          </cell>
          <cell r="J817" t="str">
            <v>Rural Major Collector: Tire Wear</v>
          </cell>
          <cell r="L817" t="str">
            <v>2005</v>
          </cell>
          <cell r="M817">
            <v>37300</v>
          </cell>
          <cell r="N817">
            <v>40982</v>
          </cell>
        </row>
        <row r="818">
          <cell r="A818" t="str">
            <v>220104017V</v>
          </cell>
          <cell r="B818" t="str">
            <v>Onroad</v>
          </cell>
          <cell r="C818" t="str">
            <v>Highway Veh - Gasoline - Light Duty Trucks 3 &amp; 4 - Rural Major Collector: Evap (except Refueling)</v>
          </cell>
          <cell r="D818" t="str">
            <v>Mobile - On-Road Gasoline Light Duty Vehicles</v>
          </cell>
          <cell r="G818" t="str">
            <v>Mobile Sources</v>
          </cell>
          <cell r="H818" t="str">
            <v>Highway Vehicles - Gasoline</v>
          </cell>
          <cell r="I818" t="str">
            <v>Light Duty Gasoline Trucks 3 &amp; 4 (M6) = LDGT2 (M5)</v>
          </cell>
          <cell r="J818" t="str">
            <v>Rural Major Collector: Evap (except Refueling)</v>
          </cell>
          <cell r="L818" t="str">
            <v>2005</v>
          </cell>
          <cell r="M818">
            <v>37300</v>
          </cell>
          <cell r="N818">
            <v>40982</v>
          </cell>
        </row>
        <row r="819">
          <cell r="A819" t="str">
            <v>220104017X</v>
          </cell>
          <cell r="B819" t="str">
            <v>Onroad</v>
          </cell>
          <cell r="C819" t="str">
            <v>Highway Veh - Gasoline - Light Duty Trucks 3 &amp; 4 - Rural Major Collector: Exhaust</v>
          </cell>
          <cell r="D819" t="str">
            <v>Mobile - On-Road Gasoline Light Duty Vehicles</v>
          </cell>
          <cell r="G819" t="str">
            <v>Mobile Sources</v>
          </cell>
          <cell r="H819" t="str">
            <v>Highway Vehicles - Gasoline</v>
          </cell>
          <cell r="I819" t="str">
            <v>Light Duty Gasoline Trucks 3 &amp; 4 (M6) = LDGT2 (M5)</v>
          </cell>
          <cell r="J819" t="str">
            <v>Rural Major Collector: Exhaust</v>
          </cell>
          <cell r="L819" t="str">
            <v>2005</v>
          </cell>
          <cell r="M819">
            <v>37300</v>
          </cell>
          <cell r="N819">
            <v>40982</v>
          </cell>
        </row>
        <row r="820">
          <cell r="A820" t="str">
            <v>2201040190</v>
          </cell>
          <cell r="B820" t="str">
            <v>Onroad</v>
          </cell>
          <cell r="C820" t="str">
            <v>Highway Veh - Gasoline - Light Duty Trucks 3 &amp; 4 - Rural Minor Collector: Total</v>
          </cell>
          <cell r="D820" t="str">
            <v>Mobile - On-Road Gasoline Light Duty Vehicles</v>
          </cell>
          <cell r="G820" t="str">
            <v>Mobile Sources</v>
          </cell>
          <cell r="H820" t="str">
            <v>Highway Vehicles - Gasoline</v>
          </cell>
          <cell r="I820" t="str">
            <v>Light Duty Gasoline Trucks 3 &amp; 4 (M6) = LDGT2 (M5)</v>
          </cell>
          <cell r="J820" t="str">
            <v>Rural Minor Collector: Total</v>
          </cell>
          <cell r="N820">
            <v>40982</v>
          </cell>
        </row>
        <row r="821">
          <cell r="A821" t="str">
            <v>2201040191</v>
          </cell>
          <cell r="B821" t="str">
            <v>Onroad</v>
          </cell>
          <cell r="C821" t="str">
            <v>Highway Veh - Gasoline - Light Duty Trucks 3 &amp; 4 - Minor Collector: Rural Time 1</v>
          </cell>
          <cell r="D821" t="str">
            <v>Mobile - On-Road Gasoline Light Duty Vehicles</v>
          </cell>
          <cell r="G821" t="str">
            <v>Mobile Sources</v>
          </cell>
          <cell r="H821" t="str">
            <v>Highway Vehicles - Gasoline</v>
          </cell>
          <cell r="I821" t="str">
            <v>Light Duty Gasoline Trucks 3 &amp; 4 (M6) = LDGT2 (M5)</v>
          </cell>
          <cell r="J821" t="str">
            <v>Minor Collector: Rural Time 1</v>
          </cell>
          <cell r="L821" t="str">
            <v>2002</v>
          </cell>
          <cell r="N821">
            <v>40982</v>
          </cell>
        </row>
        <row r="822">
          <cell r="A822" t="str">
            <v>2201040192</v>
          </cell>
          <cell r="B822" t="str">
            <v>Onroad</v>
          </cell>
          <cell r="C822" t="str">
            <v>Highway Veh - Gasoline - Light Duty Trucks 3 &amp; 4 - Minor Collector: Rural Time 2</v>
          </cell>
          <cell r="D822" t="str">
            <v>Mobile - On-Road Gasoline Light Duty Vehicles</v>
          </cell>
          <cell r="G822" t="str">
            <v>Mobile Sources</v>
          </cell>
          <cell r="H822" t="str">
            <v>Highway Vehicles - Gasoline</v>
          </cell>
          <cell r="I822" t="str">
            <v>Light Duty Gasoline Trucks 3 &amp; 4 (M6) = LDGT2 (M5)</v>
          </cell>
          <cell r="J822" t="str">
            <v>Minor Collector: Rural Time 2</v>
          </cell>
          <cell r="L822" t="str">
            <v>2002</v>
          </cell>
          <cell r="N822">
            <v>40982</v>
          </cell>
        </row>
        <row r="823">
          <cell r="A823" t="str">
            <v>2201040193</v>
          </cell>
          <cell r="B823" t="str">
            <v>Onroad</v>
          </cell>
          <cell r="C823" t="str">
            <v>Highway Veh - Gasoline - Light Duty Trucks 3 &amp; 4 - Minor Collector: Rural Time 3</v>
          </cell>
          <cell r="D823" t="str">
            <v>Mobile - On-Road Gasoline Light Duty Vehicles</v>
          </cell>
          <cell r="G823" t="str">
            <v>Mobile Sources</v>
          </cell>
          <cell r="H823" t="str">
            <v>Highway Vehicles - Gasoline</v>
          </cell>
          <cell r="I823" t="str">
            <v>Light Duty Gasoline Trucks 3 &amp; 4 (M6) = LDGT2 (M5)</v>
          </cell>
          <cell r="J823" t="str">
            <v>Minor Collector: Rural Time 3</v>
          </cell>
          <cell r="L823" t="str">
            <v>2002</v>
          </cell>
          <cell r="N823">
            <v>40982</v>
          </cell>
        </row>
        <row r="824">
          <cell r="A824" t="str">
            <v>2201040194</v>
          </cell>
          <cell r="B824" t="str">
            <v>Onroad</v>
          </cell>
          <cell r="C824" t="str">
            <v>Highway Veh - Gasoline - Light Duty Trucks 3 &amp; 4 - Minor Collector: Rural Time 4</v>
          </cell>
          <cell r="D824" t="str">
            <v>Mobile - On-Road Gasoline Light Duty Vehicles</v>
          </cell>
          <cell r="G824" t="str">
            <v>Mobile Sources</v>
          </cell>
          <cell r="H824" t="str">
            <v>Highway Vehicles - Gasoline</v>
          </cell>
          <cell r="I824" t="str">
            <v>Light Duty Gasoline Trucks 3 &amp; 4 (M6) = LDGT2 (M5)</v>
          </cell>
          <cell r="J824" t="str">
            <v>Minor Collector: Rural Time 4</v>
          </cell>
          <cell r="L824" t="str">
            <v>2002</v>
          </cell>
          <cell r="N824">
            <v>40982</v>
          </cell>
        </row>
        <row r="825">
          <cell r="A825" t="str">
            <v>220104019B</v>
          </cell>
          <cell r="B825" t="str">
            <v>Onroad</v>
          </cell>
          <cell r="C825" t="str">
            <v>Highway Veh - Gasoline - Light Duty Trucks 3 &amp; 4 - Rural Minor Collector: Brake Wear</v>
          </cell>
          <cell r="D825" t="str">
            <v>Mobile - On-Road Gasoline Light Duty Vehicles</v>
          </cell>
          <cell r="G825" t="str">
            <v>Mobile Sources</v>
          </cell>
          <cell r="H825" t="str">
            <v>Highway Vehicles - Gasoline</v>
          </cell>
          <cell r="I825" t="str">
            <v>Light Duty Gasoline Trucks 3 &amp; 4 (M6) = LDGT2 (M5)</v>
          </cell>
          <cell r="J825" t="str">
            <v>Rural Minor Collector: Brake Wear</v>
          </cell>
          <cell r="L825" t="str">
            <v>2005</v>
          </cell>
          <cell r="M825">
            <v>37300</v>
          </cell>
          <cell r="N825">
            <v>40982</v>
          </cell>
        </row>
        <row r="826">
          <cell r="A826" t="str">
            <v>220104019T</v>
          </cell>
          <cell r="B826" t="str">
            <v>Onroad</v>
          </cell>
          <cell r="C826" t="str">
            <v>Highway Veh - Gasoline - Light Duty Trucks 3 &amp; 4 - Rural Minor Collector: Tire Wear</v>
          </cell>
          <cell r="D826" t="str">
            <v>Mobile - On-Road Gasoline Light Duty Vehicles</v>
          </cell>
          <cell r="G826" t="str">
            <v>Mobile Sources</v>
          </cell>
          <cell r="H826" t="str">
            <v>Highway Vehicles - Gasoline</v>
          </cell>
          <cell r="I826" t="str">
            <v>Light Duty Gasoline Trucks 3 &amp; 4 (M6) = LDGT2 (M5)</v>
          </cell>
          <cell r="J826" t="str">
            <v>Rural Minor Collector: Tire Wear</v>
          </cell>
          <cell r="L826" t="str">
            <v>2005</v>
          </cell>
          <cell r="M826">
            <v>37300</v>
          </cell>
          <cell r="N826">
            <v>40982</v>
          </cell>
        </row>
        <row r="827">
          <cell r="A827" t="str">
            <v>220104019V</v>
          </cell>
          <cell r="B827" t="str">
            <v>Onroad</v>
          </cell>
          <cell r="C827" t="str">
            <v>Highway Veh - Gasoline - Light Duty Trucks 3 &amp; 4 - Rural Minor Collector: Evap (except Refueling)</v>
          </cell>
          <cell r="D827" t="str">
            <v>Mobile - On-Road Gasoline Light Duty Vehicles</v>
          </cell>
          <cell r="G827" t="str">
            <v>Mobile Sources</v>
          </cell>
          <cell r="H827" t="str">
            <v>Highway Vehicles - Gasoline</v>
          </cell>
          <cell r="I827" t="str">
            <v>Light Duty Gasoline Trucks 3 &amp; 4 (M6) = LDGT2 (M5)</v>
          </cell>
          <cell r="J827" t="str">
            <v>Rural Minor Collector: Evap (except Refueling)</v>
          </cell>
          <cell r="L827" t="str">
            <v>2005</v>
          </cell>
          <cell r="M827">
            <v>37300</v>
          </cell>
          <cell r="N827">
            <v>40982</v>
          </cell>
        </row>
        <row r="828">
          <cell r="A828" t="str">
            <v>220104019X</v>
          </cell>
          <cell r="B828" t="str">
            <v>Onroad</v>
          </cell>
          <cell r="C828" t="str">
            <v>Highway Veh - Gasoline - Light Duty Trucks 3 &amp; 4 - Rural Minor Collector: Exhaust</v>
          </cell>
          <cell r="D828" t="str">
            <v>Mobile - On-Road Gasoline Light Duty Vehicles</v>
          </cell>
          <cell r="G828" t="str">
            <v>Mobile Sources</v>
          </cell>
          <cell r="H828" t="str">
            <v>Highway Vehicles - Gasoline</v>
          </cell>
          <cell r="I828" t="str">
            <v>Light Duty Gasoline Trucks 3 &amp; 4 (M6) = LDGT2 (M5)</v>
          </cell>
          <cell r="J828" t="str">
            <v>Rural Minor Collector: Exhaust</v>
          </cell>
          <cell r="L828" t="str">
            <v>2005</v>
          </cell>
          <cell r="M828">
            <v>37300</v>
          </cell>
          <cell r="N828">
            <v>40982</v>
          </cell>
        </row>
        <row r="829">
          <cell r="A829" t="str">
            <v>2201040210</v>
          </cell>
          <cell r="B829" t="str">
            <v>Onroad</v>
          </cell>
          <cell r="C829" t="str">
            <v>Highway Veh - Gasoline - Light Duty Trucks 3 &amp; 4 - Rural Local: Total</v>
          </cell>
          <cell r="D829" t="str">
            <v>Mobile - On-Road Gasoline Light Duty Vehicles</v>
          </cell>
          <cell r="G829" t="str">
            <v>Mobile Sources</v>
          </cell>
          <cell r="H829" t="str">
            <v>Highway Vehicles - Gasoline</v>
          </cell>
          <cell r="I829" t="str">
            <v>Light Duty Gasoline Trucks 3 &amp; 4 (M6) = LDGT2 (M5)</v>
          </cell>
          <cell r="J829" t="str">
            <v>Rural Local: Total</v>
          </cell>
          <cell r="N829">
            <v>40982</v>
          </cell>
        </row>
        <row r="830">
          <cell r="A830" t="str">
            <v>2201040211</v>
          </cell>
          <cell r="B830" t="str">
            <v>Onroad</v>
          </cell>
          <cell r="C830" t="str">
            <v>Highway Veh - Gasoline - Light Duty Trucks 3 &amp; 4 - Local: Rural Time 1</v>
          </cell>
          <cell r="D830" t="str">
            <v>Mobile - On-Road Gasoline Light Duty Vehicles</v>
          </cell>
          <cell r="G830" t="str">
            <v>Mobile Sources</v>
          </cell>
          <cell r="H830" t="str">
            <v>Highway Vehicles - Gasoline</v>
          </cell>
          <cell r="I830" t="str">
            <v>Light Duty Gasoline Trucks 3 &amp; 4 (M6) = LDGT2 (M5)</v>
          </cell>
          <cell r="J830" t="str">
            <v>Local: Rural Time 1</v>
          </cell>
          <cell r="L830" t="str">
            <v>2002</v>
          </cell>
          <cell r="N830">
            <v>40982</v>
          </cell>
        </row>
        <row r="831">
          <cell r="A831" t="str">
            <v>2201040212</v>
          </cell>
          <cell r="B831" t="str">
            <v>Onroad</v>
          </cell>
          <cell r="C831" t="str">
            <v>Highway Veh - Gasoline - Light Duty Trucks 3 &amp; 4 - Local: Rural Time 2</v>
          </cell>
          <cell r="D831" t="str">
            <v>Mobile - On-Road Gasoline Light Duty Vehicles</v>
          </cell>
          <cell r="G831" t="str">
            <v>Mobile Sources</v>
          </cell>
          <cell r="H831" t="str">
            <v>Highway Vehicles - Gasoline</v>
          </cell>
          <cell r="I831" t="str">
            <v>Light Duty Gasoline Trucks 3 &amp; 4 (M6) = LDGT2 (M5)</v>
          </cell>
          <cell r="J831" t="str">
            <v>Local: Rural Time 2</v>
          </cell>
          <cell r="L831" t="str">
            <v>2002</v>
          </cell>
          <cell r="N831">
            <v>40982</v>
          </cell>
        </row>
        <row r="832">
          <cell r="A832" t="str">
            <v>2201040213</v>
          </cell>
          <cell r="B832" t="str">
            <v>Onroad</v>
          </cell>
          <cell r="C832" t="str">
            <v>Highway Veh - Gasoline - Light Duty Trucks 3 &amp; 4 - Local: Rural Time 3</v>
          </cell>
          <cell r="D832" t="str">
            <v>Mobile - On-Road Gasoline Light Duty Vehicles</v>
          </cell>
          <cell r="G832" t="str">
            <v>Mobile Sources</v>
          </cell>
          <cell r="H832" t="str">
            <v>Highway Vehicles - Gasoline</v>
          </cell>
          <cell r="I832" t="str">
            <v>Light Duty Gasoline Trucks 3 &amp; 4 (M6) = LDGT2 (M5)</v>
          </cell>
          <cell r="J832" t="str">
            <v>Local: Rural Time 3</v>
          </cell>
          <cell r="L832" t="str">
            <v>2002</v>
          </cell>
          <cell r="N832">
            <v>40982</v>
          </cell>
        </row>
        <row r="833">
          <cell r="A833" t="str">
            <v>2201040214</v>
          </cell>
          <cell r="B833" t="str">
            <v>Onroad</v>
          </cell>
          <cell r="C833" t="str">
            <v>Highway Veh - Gasoline - Light Duty Trucks 3 &amp; 4 - Local: Rural Time 4</v>
          </cell>
          <cell r="D833" t="str">
            <v>Mobile - On-Road Gasoline Light Duty Vehicles</v>
          </cell>
          <cell r="G833" t="str">
            <v>Mobile Sources</v>
          </cell>
          <cell r="H833" t="str">
            <v>Highway Vehicles - Gasoline</v>
          </cell>
          <cell r="I833" t="str">
            <v>Light Duty Gasoline Trucks 3 &amp; 4 (M6) = LDGT2 (M5)</v>
          </cell>
          <cell r="J833" t="str">
            <v>Local: Rural Time 4</v>
          </cell>
          <cell r="L833" t="str">
            <v>2002</v>
          </cell>
          <cell r="N833">
            <v>40982</v>
          </cell>
        </row>
        <row r="834">
          <cell r="A834" t="str">
            <v>220104021B</v>
          </cell>
          <cell r="B834" t="str">
            <v>Onroad</v>
          </cell>
          <cell r="C834" t="str">
            <v>Highway Veh - Gasoline - Light Duty Trucks 3 &amp; 4 - Rural Local: Brake Wear</v>
          </cell>
          <cell r="D834" t="str">
            <v>Mobile - On-Road Gasoline Light Duty Vehicles</v>
          </cell>
          <cell r="G834" t="str">
            <v>Mobile Sources</v>
          </cell>
          <cell r="H834" t="str">
            <v>Highway Vehicles - Gasoline</v>
          </cell>
          <cell r="I834" t="str">
            <v>Light Duty Gasoline Trucks 3 &amp; 4 (M6) = LDGT2 (M5)</v>
          </cell>
          <cell r="J834" t="str">
            <v>Rural Local: Brake Wear</v>
          </cell>
          <cell r="L834" t="str">
            <v>2005</v>
          </cell>
          <cell r="M834">
            <v>37300</v>
          </cell>
          <cell r="N834">
            <v>40982</v>
          </cell>
        </row>
        <row r="835">
          <cell r="A835" t="str">
            <v>220104021T</v>
          </cell>
          <cell r="B835" t="str">
            <v>Onroad</v>
          </cell>
          <cell r="C835" t="str">
            <v>Highway Veh - Gasoline - Light Duty Trucks 3 &amp; 4 - Rural Local: Tire Wear</v>
          </cell>
          <cell r="D835" t="str">
            <v>Mobile - On-Road Gasoline Light Duty Vehicles</v>
          </cell>
          <cell r="G835" t="str">
            <v>Mobile Sources</v>
          </cell>
          <cell r="H835" t="str">
            <v>Highway Vehicles - Gasoline</v>
          </cell>
          <cell r="I835" t="str">
            <v>Light Duty Gasoline Trucks 3 &amp; 4 (M6) = LDGT2 (M5)</v>
          </cell>
          <cell r="J835" t="str">
            <v>Rural Local: Tire Wear</v>
          </cell>
          <cell r="L835" t="str">
            <v>2005</v>
          </cell>
          <cell r="M835">
            <v>37300</v>
          </cell>
          <cell r="N835">
            <v>40982</v>
          </cell>
        </row>
        <row r="836">
          <cell r="A836" t="str">
            <v>220104021V</v>
          </cell>
          <cell r="B836" t="str">
            <v>Onroad</v>
          </cell>
          <cell r="C836" t="str">
            <v>Highway Veh - Gasoline - Light Duty Trucks 3 &amp; 4 - Rural Local: Evap (except Refueling)</v>
          </cell>
          <cell r="D836" t="str">
            <v>Mobile - On-Road Gasoline Light Duty Vehicles</v>
          </cell>
          <cell r="G836" t="str">
            <v>Mobile Sources</v>
          </cell>
          <cell r="H836" t="str">
            <v>Highway Vehicles - Gasoline</v>
          </cell>
          <cell r="I836" t="str">
            <v>Light Duty Gasoline Trucks 3 &amp; 4 (M6) = LDGT2 (M5)</v>
          </cell>
          <cell r="J836" t="str">
            <v>Rural Local: Evap (except Refueling)</v>
          </cell>
          <cell r="L836" t="str">
            <v>2005</v>
          </cell>
          <cell r="M836">
            <v>37300</v>
          </cell>
          <cell r="N836">
            <v>40982</v>
          </cell>
        </row>
        <row r="837">
          <cell r="A837" t="str">
            <v>220104021X</v>
          </cell>
          <cell r="B837" t="str">
            <v>Onroad</v>
          </cell>
          <cell r="C837" t="str">
            <v>Highway Veh - Gasoline - Light Duty Trucks 3 &amp; 4 - Rural Local: Exhaust</v>
          </cell>
          <cell r="D837" t="str">
            <v>Mobile - On-Road Gasoline Light Duty Vehicles</v>
          </cell>
          <cell r="G837" t="str">
            <v>Mobile Sources</v>
          </cell>
          <cell r="H837" t="str">
            <v>Highway Vehicles - Gasoline</v>
          </cell>
          <cell r="I837" t="str">
            <v>Light Duty Gasoline Trucks 3 &amp; 4 (M6) = LDGT2 (M5)</v>
          </cell>
          <cell r="J837" t="str">
            <v>Rural Local: Exhaust</v>
          </cell>
          <cell r="L837" t="str">
            <v>2005</v>
          </cell>
          <cell r="M837">
            <v>37300</v>
          </cell>
          <cell r="N837">
            <v>40982</v>
          </cell>
        </row>
        <row r="838">
          <cell r="A838" t="str">
            <v>2201040230</v>
          </cell>
          <cell r="B838" t="str">
            <v>Onroad</v>
          </cell>
          <cell r="C838" t="str">
            <v>Highway Veh - Gasoline - Light Duty Trucks 3 &amp; 4 - Urban Interstate: Total</v>
          </cell>
          <cell r="D838" t="str">
            <v>Mobile - On-Road Gasoline Light Duty Vehicles</v>
          </cell>
          <cell r="G838" t="str">
            <v>Mobile Sources</v>
          </cell>
          <cell r="H838" t="str">
            <v>Highway Vehicles - Gasoline</v>
          </cell>
          <cell r="I838" t="str">
            <v>Light Duty Gasoline Trucks 3 &amp; 4 (M6) = LDGT2 (M5)</v>
          </cell>
          <cell r="J838" t="str">
            <v>Urban Interstate: Total</v>
          </cell>
          <cell r="N838">
            <v>40982</v>
          </cell>
        </row>
        <row r="839">
          <cell r="A839" t="str">
            <v>2201040231</v>
          </cell>
          <cell r="B839" t="str">
            <v>Onroad</v>
          </cell>
          <cell r="C839" t="str">
            <v>Highway Veh - Gasoline - Light Duty Trucks 3 &amp; 4 - Interstate: Urban Time 1</v>
          </cell>
          <cell r="D839" t="str">
            <v>Mobile - On-Road Gasoline Light Duty Vehicles</v>
          </cell>
          <cell r="G839" t="str">
            <v>Mobile Sources</v>
          </cell>
          <cell r="H839" t="str">
            <v>Highway Vehicles - Gasoline</v>
          </cell>
          <cell r="I839" t="str">
            <v>Light Duty Gasoline Trucks 3 &amp; 4 (M6) = LDGT2 (M5)</v>
          </cell>
          <cell r="J839" t="str">
            <v>Interstate: Urban Time 1</v>
          </cell>
          <cell r="L839" t="str">
            <v>2002</v>
          </cell>
          <cell r="N839">
            <v>40982</v>
          </cell>
        </row>
        <row r="840">
          <cell r="A840" t="str">
            <v>2201040232</v>
          </cell>
          <cell r="B840" t="str">
            <v>Onroad</v>
          </cell>
          <cell r="C840" t="str">
            <v>Highway Veh - Gasoline - Light Duty Trucks 3 &amp; 4 - Interstate: Urban Time 2</v>
          </cell>
          <cell r="D840" t="str">
            <v>Mobile - On-Road Gasoline Light Duty Vehicles</v>
          </cell>
          <cell r="G840" t="str">
            <v>Mobile Sources</v>
          </cell>
          <cell r="H840" t="str">
            <v>Highway Vehicles - Gasoline</v>
          </cell>
          <cell r="I840" t="str">
            <v>Light Duty Gasoline Trucks 3 &amp; 4 (M6) = LDGT2 (M5)</v>
          </cell>
          <cell r="J840" t="str">
            <v>Interstate: Urban Time 2</v>
          </cell>
          <cell r="L840" t="str">
            <v>2002</v>
          </cell>
          <cell r="N840">
            <v>40982</v>
          </cell>
        </row>
        <row r="841">
          <cell r="A841" t="str">
            <v>2201040233</v>
          </cell>
          <cell r="B841" t="str">
            <v>Onroad</v>
          </cell>
          <cell r="C841" t="str">
            <v>Highway Veh - Gasoline - Light Duty Trucks 3 &amp; 4 - Interstate: Urban Time 3</v>
          </cell>
          <cell r="D841" t="str">
            <v>Mobile - On-Road Gasoline Light Duty Vehicles</v>
          </cell>
          <cell r="G841" t="str">
            <v>Mobile Sources</v>
          </cell>
          <cell r="H841" t="str">
            <v>Highway Vehicles - Gasoline</v>
          </cell>
          <cell r="I841" t="str">
            <v>Light Duty Gasoline Trucks 3 &amp; 4 (M6) = LDGT2 (M5)</v>
          </cell>
          <cell r="J841" t="str">
            <v>Interstate: Urban Time 3</v>
          </cell>
          <cell r="L841" t="str">
            <v>2002</v>
          </cell>
          <cell r="N841">
            <v>40982</v>
          </cell>
        </row>
        <row r="842">
          <cell r="A842" t="str">
            <v>2201040234</v>
          </cell>
          <cell r="B842" t="str">
            <v>Onroad</v>
          </cell>
          <cell r="C842" t="str">
            <v>Highway Veh - Gasoline - Light Duty Trucks 3 &amp; 4 - Interstate: Urban Time 4</v>
          </cell>
          <cell r="D842" t="str">
            <v>Mobile - On-Road Gasoline Light Duty Vehicles</v>
          </cell>
          <cell r="G842" t="str">
            <v>Mobile Sources</v>
          </cell>
          <cell r="H842" t="str">
            <v>Highway Vehicles - Gasoline</v>
          </cell>
          <cell r="I842" t="str">
            <v>Light Duty Gasoline Trucks 3 &amp; 4 (M6) = LDGT2 (M5)</v>
          </cell>
          <cell r="J842" t="str">
            <v>Interstate: Urban Time 4</v>
          </cell>
          <cell r="L842" t="str">
            <v>2002</v>
          </cell>
          <cell r="N842">
            <v>40982</v>
          </cell>
        </row>
        <row r="843">
          <cell r="A843" t="str">
            <v>220104023B</v>
          </cell>
          <cell r="B843" t="str">
            <v>Onroad</v>
          </cell>
          <cell r="C843" t="str">
            <v>Highway Veh - Gasoline - Light Duty Trucks 3 &amp; 4 - Urban Interstate: Brake Wear</v>
          </cell>
          <cell r="D843" t="str">
            <v>Mobile - On-Road Gasoline Light Duty Vehicles</v>
          </cell>
          <cell r="G843" t="str">
            <v>Mobile Sources</v>
          </cell>
          <cell r="H843" t="str">
            <v>Highway Vehicles - Gasoline</v>
          </cell>
          <cell r="I843" t="str">
            <v>Light Duty Gasoline Trucks 3 &amp; 4 (M6) = LDGT2 (M5)</v>
          </cell>
          <cell r="J843" t="str">
            <v>Urban Interstate: Brake Wear</v>
          </cell>
          <cell r="L843" t="str">
            <v>2005</v>
          </cell>
          <cell r="M843">
            <v>37300</v>
          </cell>
          <cell r="N843">
            <v>40982</v>
          </cell>
        </row>
        <row r="844">
          <cell r="A844" t="str">
            <v>220104023T</v>
          </cell>
          <cell r="B844" t="str">
            <v>Onroad</v>
          </cell>
          <cell r="C844" t="str">
            <v>Highway Veh - Gasoline - Light Duty Trucks 3 &amp; 4 - Urban Interstate: Tire Wear</v>
          </cell>
          <cell r="D844" t="str">
            <v>Mobile - On-Road Gasoline Light Duty Vehicles</v>
          </cell>
          <cell r="G844" t="str">
            <v>Mobile Sources</v>
          </cell>
          <cell r="H844" t="str">
            <v>Highway Vehicles - Gasoline</v>
          </cell>
          <cell r="I844" t="str">
            <v>Light Duty Gasoline Trucks 3 &amp; 4 (M6) = LDGT2 (M5)</v>
          </cell>
          <cell r="J844" t="str">
            <v>Urban Interstate: Tire Wear</v>
          </cell>
          <cell r="L844" t="str">
            <v>2005</v>
          </cell>
          <cell r="M844">
            <v>37300</v>
          </cell>
          <cell r="N844">
            <v>40982</v>
          </cell>
        </row>
        <row r="845">
          <cell r="A845" t="str">
            <v>220104023V</v>
          </cell>
          <cell r="B845" t="str">
            <v>Onroad</v>
          </cell>
          <cell r="C845" t="str">
            <v>Highway Veh - Gasoline - Light Duty Trucks 3 &amp; 4 - Urban Interstate: Evap (except Refueling)</v>
          </cell>
          <cell r="D845" t="str">
            <v>Mobile - On-Road Gasoline Light Duty Vehicles</v>
          </cell>
          <cell r="G845" t="str">
            <v>Mobile Sources</v>
          </cell>
          <cell r="H845" t="str">
            <v>Highway Vehicles - Gasoline</v>
          </cell>
          <cell r="I845" t="str">
            <v>Light Duty Gasoline Trucks 3 &amp; 4 (M6) = LDGT2 (M5)</v>
          </cell>
          <cell r="J845" t="str">
            <v>Urban Interstate: Evap (except Refueling)</v>
          </cell>
          <cell r="L845" t="str">
            <v>2005</v>
          </cell>
          <cell r="M845">
            <v>37300</v>
          </cell>
          <cell r="N845">
            <v>40982</v>
          </cell>
        </row>
        <row r="846">
          <cell r="A846" t="str">
            <v>220104023X</v>
          </cell>
          <cell r="B846" t="str">
            <v>Onroad</v>
          </cell>
          <cell r="C846" t="str">
            <v>Highway Veh - Gasoline - Light Duty Trucks 3 &amp; 4 - Urban Interstate: Exhaust</v>
          </cell>
          <cell r="D846" t="str">
            <v>Mobile - On-Road Gasoline Light Duty Vehicles</v>
          </cell>
          <cell r="G846" t="str">
            <v>Mobile Sources</v>
          </cell>
          <cell r="H846" t="str">
            <v>Highway Vehicles - Gasoline</v>
          </cell>
          <cell r="I846" t="str">
            <v>Light Duty Gasoline Trucks 3 &amp; 4 (M6) = LDGT2 (M5)</v>
          </cell>
          <cell r="J846" t="str">
            <v>Urban Interstate: Exhaust</v>
          </cell>
          <cell r="L846" t="str">
            <v>2005</v>
          </cell>
          <cell r="M846">
            <v>37300</v>
          </cell>
          <cell r="N846">
            <v>40982</v>
          </cell>
        </row>
        <row r="847">
          <cell r="A847" t="str">
            <v>2201040250</v>
          </cell>
          <cell r="B847" t="str">
            <v>Onroad</v>
          </cell>
          <cell r="C847" t="str">
            <v>Highway Veh - Gasoline - Light Duty Trucks 3 &amp; 4 - Urban Other Freeways &amp; Expressways: Total</v>
          </cell>
          <cell r="D847" t="str">
            <v>Mobile - On-Road Gasoline Light Duty Vehicles</v>
          </cell>
          <cell r="G847" t="str">
            <v>Mobile Sources</v>
          </cell>
          <cell r="H847" t="str">
            <v>Highway Vehicles - Gasoline</v>
          </cell>
          <cell r="I847" t="str">
            <v>Light Duty Gasoline Trucks 3 &amp; 4 (M6) = LDGT2 (M5)</v>
          </cell>
          <cell r="J847" t="str">
            <v>Urban Other Freeways and Expressways: Total</v>
          </cell>
          <cell r="N847">
            <v>40982</v>
          </cell>
        </row>
        <row r="848">
          <cell r="A848" t="str">
            <v>2201040251</v>
          </cell>
          <cell r="B848" t="str">
            <v>Onroad</v>
          </cell>
          <cell r="C848" t="str">
            <v>Highway Veh - Gasoline - Light Duty Trucks 3 &amp; 4 - Other Freeways &amp; Expressways: Urban Time 1</v>
          </cell>
          <cell r="D848" t="str">
            <v>Mobile - On-Road Gasoline Light Duty Vehicles</v>
          </cell>
          <cell r="G848" t="str">
            <v>Mobile Sources</v>
          </cell>
          <cell r="H848" t="str">
            <v>Highway Vehicles - Gasoline</v>
          </cell>
          <cell r="I848" t="str">
            <v>Light Duty Gasoline Trucks 3 &amp; 4 (M6) = LDGT2 (M5)</v>
          </cell>
          <cell r="J848" t="str">
            <v>Other Freeways and Expressways: Urban Time 1</v>
          </cell>
          <cell r="L848" t="str">
            <v>2002</v>
          </cell>
          <cell r="N848">
            <v>40982</v>
          </cell>
        </row>
        <row r="849">
          <cell r="A849" t="str">
            <v>2201040252</v>
          </cell>
          <cell r="B849" t="str">
            <v>Onroad</v>
          </cell>
          <cell r="C849" t="str">
            <v>Highway Veh - Gasoline - Light Duty Trucks 3 &amp; 4 - Other Freeways &amp; Expressways: Urban Time 2</v>
          </cell>
          <cell r="D849" t="str">
            <v>Mobile - On-Road Gasoline Light Duty Vehicles</v>
          </cell>
          <cell r="G849" t="str">
            <v>Mobile Sources</v>
          </cell>
          <cell r="H849" t="str">
            <v>Highway Vehicles - Gasoline</v>
          </cell>
          <cell r="I849" t="str">
            <v>Light Duty Gasoline Trucks 3 &amp; 4 (M6) = LDGT2 (M5)</v>
          </cell>
          <cell r="J849" t="str">
            <v>Other Freeways and Expressways: Urban Time 2</v>
          </cell>
          <cell r="L849" t="str">
            <v>2002</v>
          </cell>
          <cell r="N849">
            <v>40982</v>
          </cell>
        </row>
        <row r="850">
          <cell r="A850" t="str">
            <v>2201040253</v>
          </cell>
          <cell r="B850" t="str">
            <v>Onroad</v>
          </cell>
          <cell r="C850" t="str">
            <v>Highway Veh - Gasoline - Light Duty Trucks 3 &amp; 4 - Other Freeways &amp; Expressways: Urban Time 3</v>
          </cell>
          <cell r="D850" t="str">
            <v>Mobile - On-Road Gasoline Light Duty Vehicles</v>
          </cell>
          <cell r="G850" t="str">
            <v>Mobile Sources</v>
          </cell>
          <cell r="H850" t="str">
            <v>Highway Vehicles - Gasoline</v>
          </cell>
          <cell r="I850" t="str">
            <v>Light Duty Gasoline Trucks 3 &amp; 4 (M6) = LDGT2 (M5)</v>
          </cell>
          <cell r="J850" t="str">
            <v>Other Freeways and Expressways: Urban Time 3</v>
          </cell>
          <cell r="L850" t="str">
            <v>2002</v>
          </cell>
          <cell r="N850">
            <v>40982</v>
          </cell>
        </row>
        <row r="851">
          <cell r="A851" t="str">
            <v>2201040254</v>
          </cell>
          <cell r="B851" t="str">
            <v>Onroad</v>
          </cell>
          <cell r="C851" t="str">
            <v>Highway Veh - Gasoline - Light Duty Trucks 3 &amp; 4 - Other Freeways &amp; Expressways: Urban Time 4</v>
          </cell>
          <cell r="D851" t="str">
            <v>Mobile - On-Road Gasoline Light Duty Vehicles</v>
          </cell>
          <cell r="G851" t="str">
            <v>Mobile Sources</v>
          </cell>
          <cell r="H851" t="str">
            <v>Highway Vehicles - Gasoline</v>
          </cell>
          <cell r="I851" t="str">
            <v>Light Duty Gasoline Trucks 3 &amp; 4 (M6) = LDGT2 (M5)</v>
          </cell>
          <cell r="J851" t="str">
            <v>Other Freeways and Expressways: Urban Time 4</v>
          </cell>
          <cell r="L851" t="str">
            <v>2002</v>
          </cell>
          <cell r="N851">
            <v>40982</v>
          </cell>
        </row>
        <row r="852">
          <cell r="A852" t="str">
            <v>220104025B</v>
          </cell>
          <cell r="B852" t="str">
            <v>Onroad</v>
          </cell>
          <cell r="C852" t="str">
            <v>Highway Veh - Gasoline - Light Duty Trucks 3 &amp; 4 - Urban Other Freeways &amp; Expressways: Brake Wear</v>
          </cell>
          <cell r="D852" t="str">
            <v>Mobile - On-Road Gasoline Light Duty Vehicles</v>
          </cell>
          <cell r="G852" t="str">
            <v>Mobile Sources</v>
          </cell>
          <cell r="H852" t="str">
            <v>Highway Vehicles - Gasoline</v>
          </cell>
          <cell r="I852" t="str">
            <v>Light Duty Gasoline Trucks 3 &amp; 4 (M6) = LDGT2 (M5)</v>
          </cell>
          <cell r="J852" t="str">
            <v>Urban Other Freeways and Expressways: Brake Wear</v>
          </cell>
          <cell r="L852" t="str">
            <v>2005</v>
          </cell>
          <cell r="M852">
            <v>37300</v>
          </cell>
          <cell r="N852">
            <v>40982</v>
          </cell>
        </row>
        <row r="853">
          <cell r="A853" t="str">
            <v>220104025T</v>
          </cell>
          <cell r="B853" t="str">
            <v>Onroad</v>
          </cell>
          <cell r="C853" t="str">
            <v>Highway Veh - Gasoline - Light Duty Trucks 3 &amp; 4 - Urban Other Freeways &amp; Expressways: Tire Wear</v>
          </cell>
          <cell r="D853" t="str">
            <v>Mobile - On-Road Gasoline Light Duty Vehicles</v>
          </cell>
          <cell r="G853" t="str">
            <v>Mobile Sources</v>
          </cell>
          <cell r="H853" t="str">
            <v>Highway Vehicles - Gasoline</v>
          </cell>
          <cell r="I853" t="str">
            <v>Light Duty Gasoline Trucks 3 &amp; 4 (M6) = LDGT2 (M5)</v>
          </cell>
          <cell r="J853" t="str">
            <v>Urban Other Freeways and Expressways: Tire Wear</v>
          </cell>
          <cell r="L853" t="str">
            <v>2005</v>
          </cell>
          <cell r="M853">
            <v>37300</v>
          </cell>
          <cell r="N853">
            <v>40982</v>
          </cell>
        </row>
        <row r="854">
          <cell r="A854" t="str">
            <v>220104025V</v>
          </cell>
          <cell r="B854" t="str">
            <v>Onroad</v>
          </cell>
          <cell r="C854" t="str">
            <v>Highway Veh - Gasoline - Light Duty Trucks 3 &amp; 4 - Urban Other Freeways &amp; Expressways: Evap (except Refueling)</v>
          </cell>
          <cell r="D854" t="str">
            <v>Mobile - On-Road Gasoline Light Duty Vehicles</v>
          </cell>
          <cell r="G854" t="str">
            <v>Mobile Sources</v>
          </cell>
          <cell r="H854" t="str">
            <v>Highway Vehicles - Gasoline</v>
          </cell>
          <cell r="I854" t="str">
            <v>Light Duty Gasoline Trucks 3 &amp; 4 (M6) = LDGT2 (M5)</v>
          </cell>
          <cell r="J854" t="str">
            <v>Urban Other Freeways and Expressways: Evap (except Refueling)</v>
          </cell>
          <cell r="L854" t="str">
            <v>2005</v>
          </cell>
          <cell r="M854">
            <v>37300</v>
          </cell>
          <cell r="N854">
            <v>40982</v>
          </cell>
        </row>
        <row r="855">
          <cell r="A855" t="str">
            <v>220104025X</v>
          </cell>
          <cell r="B855" t="str">
            <v>Onroad</v>
          </cell>
          <cell r="C855" t="str">
            <v>Highway Veh - Gasoline - Light Duty Trucks 3 &amp; 4 - Urban Other Freeways &amp; Expressways: Exhaust</v>
          </cell>
          <cell r="D855" t="str">
            <v>Mobile - On-Road Gasoline Light Duty Vehicles</v>
          </cell>
          <cell r="G855" t="str">
            <v>Mobile Sources</v>
          </cell>
          <cell r="H855" t="str">
            <v>Highway Vehicles - Gasoline</v>
          </cell>
          <cell r="I855" t="str">
            <v>Light Duty Gasoline Trucks 3 &amp; 4 (M6) = LDGT2 (M5)</v>
          </cell>
          <cell r="J855" t="str">
            <v>Urban Other Freeways and Expressways: Exhaust</v>
          </cell>
          <cell r="L855" t="str">
            <v>2005</v>
          </cell>
          <cell r="M855">
            <v>37300</v>
          </cell>
          <cell r="N855">
            <v>40982</v>
          </cell>
        </row>
        <row r="856">
          <cell r="A856" t="str">
            <v>2201040270</v>
          </cell>
          <cell r="B856" t="str">
            <v>Onroad</v>
          </cell>
          <cell r="C856" t="str">
            <v>Highway Veh - Gasoline - Light Duty Trucks 3 &amp; 4 - Urban Other Principal Arterial: Total</v>
          </cell>
          <cell r="D856" t="str">
            <v>Mobile - On-Road Gasoline Light Duty Vehicles</v>
          </cell>
          <cell r="G856" t="str">
            <v>Mobile Sources</v>
          </cell>
          <cell r="H856" t="str">
            <v>Highway Vehicles - Gasoline</v>
          </cell>
          <cell r="I856" t="str">
            <v>Light Duty Gasoline Trucks 3 &amp; 4 (M6) = LDGT2 (M5)</v>
          </cell>
          <cell r="J856" t="str">
            <v>Urban Other Principal Arterial: Total</v>
          </cell>
          <cell r="N856">
            <v>40982</v>
          </cell>
        </row>
        <row r="857">
          <cell r="A857" t="str">
            <v>2201040271</v>
          </cell>
          <cell r="B857" t="str">
            <v>Onroad</v>
          </cell>
          <cell r="C857" t="str">
            <v>Highway Veh - Gasoline - Light Duty Trucks 3 &amp; 4 - Other Principal Arterial: Urban Time 1</v>
          </cell>
          <cell r="D857" t="str">
            <v>Mobile - On-Road Gasoline Light Duty Vehicles</v>
          </cell>
          <cell r="G857" t="str">
            <v>Mobile Sources</v>
          </cell>
          <cell r="H857" t="str">
            <v>Highway Vehicles - Gasoline</v>
          </cell>
          <cell r="I857" t="str">
            <v>Light Duty Gasoline Trucks 3 &amp; 4 (M6) = LDGT2 (M5)</v>
          </cell>
          <cell r="J857" t="str">
            <v>Other Principal Arterial: Urban Time 1</v>
          </cell>
          <cell r="L857" t="str">
            <v>2002</v>
          </cell>
          <cell r="N857">
            <v>40982</v>
          </cell>
        </row>
        <row r="858">
          <cell r="A858" t="str">
            <v>2201040272</v>
          </cell>
          <cell r="B858" t="str">
            <v>Onroad</v>
          </cell>
          <cell r="C858" t="str">
            <v>Highway Veh - Gasoline - Light Duty Trucks 3 &amp; 4 - Other Principal Arterial: Urban Time 2</v>
          </cell>
          <cell r="D858" t="str">
            <v>Mobile - On-Road Gasoline Light Duty Vehicles</v>
          </cell>
          <cell r="G858" t="str">
            <v>Mobile Sources</v>
          </cell>
          <cell r="H858" t="str">
            <v>Highway Vehicles - Gasoline</v>
          </cell>
          <cell r="I858" t="str">
            <v>Light Duty Gasoline Trucks 3 &amp; 4 (M6) = LDGT2 (M5)</v>
          </cell>
          <cell r="J858" t="str">
            <v>Other Principal Arterial: Urban Time 2</v>
          </cell>
          <cell r="L858" t="str">
            <v>2002</v>
          </cell>
          <cell r="N858">
            <v>40982</v>
          </cell>
        </row>
        <row r="859">
          <cell r="A859" t="str">
            <v>2201040273</v>
          </cell>
          <cell r="B859" t="str">
            <v>Onroad</v>
          </cell>
          <cell r="C859" t="str">
            <v>Highway Veh - Gasoline - Light Duty Trucks 3 &amp; 4 - Other Principal Arterial: Urban Time 3</v>
          </cell>
          <cell r="D859" t="str">
            <v>Mobile - On-Road Gasoline Light Duty Vehicles</v>
          </cell>
          <cell r="G859" t="str">
            <v>Mobile Sources</v>
          </cell>
          <cell r="H859" t="str">
            <v>Highway Vehicles - Gasoline</v>
          </cell>
          <cell r="I859" t="str">
            <v>Light Duty Gasoline Trucks 3 &amp; 4 (M6) = LDGT2 (M5)</v>
          </cell>
          <cell r="J859" t="str">
            <v>Other Principal Arterial: Urban Time 3</v>
          </cell>
          <cell r="L859" t="str">
            <v>2002</v>
          </cell>
          <cell r="N859">
            <v>40982</v>
          </cell>
        </row>
        <row r="860">
          <cell r="A860" t="str">
            <v>2201040274</v>
          </cell>
          <cell r="B860" t="str">
            <v>Onroad</v>
          </cell>
          <cell r="C860" t="str">
            <v>Highway Veh - Gasoline - Light Duty Trucks 3 &amp; 4 - Other Principal Arterial: Urban Time 4</v>
          </cell>
          <cell r="D860" t="str">
            <v>Mobile - On-Road Gasoline Light Duty Vehicles</v>
          </cell>
          <cell r="G860" t="str">
            <v>Mobile Sources</v>
          </cell>
          <cell r="H860" t="str">
            <v>Highway Vehicles - Gasoline</v>
          </cell>
          <cell r="I860" t="str">
            <v>Light Duty Gasoline Trucks 3 &amp; 4 (M6) = LDGT2 (M5)</v>
          </cell>
          <cell r="J860" t="str">
            <v>Other Principal Arterial: Urban Time 4</v>
          </cell>
          <cell r="L860" t="str">
            <v>2002</v>
          </cell>
          <cell r="N860">
            <v>40982</v>
          </cell>
        </row>
        <row r="861">
          <cell r="A861" t="str">
            <v>220104027B</v>
          </cell>
          <cell r="B861" t="str">
            <v>Onroad</v>
          </cell>
          <cell r="C861" t="str">
            <v>Highway Veh - Gasoline - Light Duty Trucks 3 &amp; 4 - Urban Other Principal Arterial: Brake Wear</v>
          </cell>
          <cell r="D861" t="str">
            <v>Mobile - On-Road Gasoline Light Duty Vehicles</v>
          </cell>
          <cell r="G861" t="str">
            <v>Mobile Sources</v>
          </cell>
          <cell r="H861" t="str">
            <v>Highway Vehicles - Gasoline</v>
          </cell>
          <cell r="I861" t="str">
            <v>Light Duty Gasoline Trucks 3 &amp; 4 (M6) = LDGT2 (M5)</v>
          </cell>
          <cell r="J861" t="str">
            <v>Urban Other Principal Arterial: Brake Wear</v>
          </cell>
          <cell r="L861" t="str">
            <v>2005</v>
          </cell>
          <cell r="M861">
            <v>37300</v>
          </cell>
          <cell r="N861">
            <v>40982</v>
          </cell>
        </row>
        <row r="862">
          <cell r="A862" t="str">
            <v>220104027T</v>
          </cell>
          <cell r="B862" t="str">
            <v>Onroad</v>
          </cell>
          <cell r="C862" t="str">
            <v>Highway Veh - Gasoline - Light Duty Trucks 3 &amp; 4 - Urban Other Principal Arterial: Tire Wear</v>
          </cell>
          <cell r="D862" t="str">
            <v>Mobile - On-Road Gasoline Light Duty Vehicles</v>
          </cell>
          <cell r="G862" t="str">
            <v>Mobile Sources</v>
          </cell>
          <cell r="H862" t="str">
            <v>Highway Vehicles - Gasoline</v>
          </cell>
          <cell r="I862" t="str">
            <v>Light Duty Gasoline Trucks 3 &amp; 4 (M6) = LDGT2 (M5)</v>
          </cell>
          <cell r="J862" t="str">
            <v>Urban Other Principal Arterial: Tire Wear</v>
          </cell>
          <cell r="L862" t="str">
            <v>2005</v>
          </cell>
          <cell r="M862">
            <v>37300</v>
          </cell>
          <cell r="N862">
            <v>40982</v>
          </cell>
        </row>
        <row r="863">
          <cell r="A863" t="str">
            <v>220104027V</v>
          </cell>
          <cell r="B863" t="str">
            <v>Onroad</v>
          </cell>
          <cell r="C863" t="str">
            <v>Highway Veh - Gasoline - Light Duty Trucks 3 &amp; 4 - Urban Other Principal Arterial: Evap (except Refueling)</v>
          </cell>
          <cell r="D863" t="str">
            <v>Mobile - On-Road Gasoline Light Duty Vehicles</v>
          </cell>
          <cell r="G863" t="str">
            <v>Mobile Sources</v>
          </cell>
          <cell r="H863" t="str">
            <v>Highway Vehicles - Gasoline</v>
          </cell>
          <cell r="I863" t="str">
            <v>Light Duty Gasoline Trucks 3 &amp; 4 (M6) = LDGT2 (M5)</v>
          </cell>
          <cell r="J863" t="str">
            <v>Urban Other Principal Arterial: Evap (except Refueling)</v>
          </cell>
          <cell r="L863" t="str">
            <v>2005</v>
          </cell>
          <cell r="M863">
            <v>37300</v>
          </cell>
          <cell r="N863">
            <v>40982</v>
          </cell>
        </row>
        <row r="864">
          <cell r="A864" t="str">
            <v>220104027X</v>
          </cell>
          <cell r="B864" t="str">
            <v>Onroad</v>
          </cell>
          <cell r="C864" t="str">
            <v>Highway Veh - Gasoline - Light Duty Trucks 3 &amp; 4 - Urban Other Principal Arterial: Exhaust</v>
          </cell>
          <cell r="D864" t="str">
            <v>Mobile - On-Road Gasoline Light Duty Vehicles</v>
          </cell>
          <cell r="G864" t="str">
            <v>Mobile Sources</v>
          </cell>
          <cell r="H864" t="str">
            <v>Highway Vehicles - Gasoline</v>
          </cell>
          <cell r="I864" t="str">
            <v>Light Duty Gasoline Trucks 3 &amp; 4 (M6) = LDGT2 (M5)</v>
          </cell>
          <cell r="J864" t="str">
            <v>Urban Other Principal Arterial: Exhaust</v>
          </cell>
          <cell r="L864" t="str">
            <v>2005</v>
          </cell>
          <cell r="M864">
            <v>37300</v>
          </cell>
          <cell r="N864">
            <v>40982</v>
          </cell>
        </row>
        <row r="865">
          <cell r="A865" t="str">
            <v>2201040290</v>
          </cell>
          <cell r="B865" t="str">
            <v>Onroad</v>
          </cell>
          <cell r="C865" t="str">
            <v>Highway Veh - Gasoline - Light Duty Trucks 3 &amp; 4 - Urban Minor Arterial: Total</v>
          </cell>
          <cell r="D865" t="str">
            <v>Mobile - On-Road Gasoline Light Duty Vehicles</v>
          </cell>
          <cell r="G865" t="str">
            <v>Mobile Sources</v>
          </cell>
          <cell r="H865" t="str">
            <v>Highway Vehicles - Gasoline</v>
          </cell>
          <cell r="I865" t="str">
            <v>Light Duty Gasoline Trucks 3 &amp; 4 (M6) = LDGT2 (M5)</v>
          </cell>
          <cell r="J865" t="str">
            <v>Urban Minor Arterial: Total</v>
          </cell>
          <cell r="N865">
            <v>40982</v>
          </cell>
        </row>
        <row r="866">
          <cell r="A866" t="str">
            <v>2201040291</v>
          </cell>
          <cell r="B866" t="str">
            <v>Onroad</v>
          </cell>
          <cell r="C866" t="str">
            <v>Highway Veh - Gasoline - Light Duty Trucks 3 &amp; 4 - Minor Arterial: Urban Time 1</v>
          </cell>
          <cell r="D866" t="str">
            <v>Mobile - On-Road Gasoline Light Duty Vehicles</v>
          </cell>
          <cell r="G866" t="str">
            <v>Mobile Sources</v>
          </cell>
          <cell r="H866" t="str">
            <v>Highway Vehicles - Gasoline</v>
          </cell>
          <cell r="I866" t="str">
            <v>Light Duty Gasoline Trucks 3 &amp; 4 (M6) = LDGT2 (M5)</v>
          </cell>
          <cell r="J866" t="str">
            <v>Minor Arterial: Urban Time 1</v>
          </cell>
          <cell r="L866" t="str">
            <v>2002</v>
          </cell>
          <cell r="N866">
            <v>40982</v>
          </cell>
        </row>
        <row r="867">
          <cell r="A867" t="str">
            <v>2201040292</v>
          </cell>
          <cell r="B867" t="str">
            <v>Onroad</v>
          </cell>
          <cell r="C867" t="str">
            <v>Highway Veh - Gasoline - Light Duty Trucks 3 &amp; 4 - Minor Arterial: Urban Time 2</v>
          </cell>
          <cell r="D867" t="str">
            <v>Mobile - On-Road Gasoline Light Duty Vehicles</v>
          </cell>
          <cell r="G867" t="str">
            <v>Mobile Sources</v>
          </cell>
          <cell r="H867" t="str">
            <v>Highway Vehicles - Gasoline</v>
          </cell>
          <cell r="I867" t="str">
            <v>Light Duty Gasoline Trucks 3 &amp; 4 (M6) = LDGT2 (M5)</v>
          </cell>
          <cell r="J867" t="str">
            <v>Minor Arterial: Urban Time 2</v>
          </cell>
          <cell r="L867" t="str">
            <v>2002</v>
          </cell>
          <cell r="N867">
            <v>40982</v>
          </cell>
        </row>
        <row r="868">
          <cell r="A868" t="str">
            <v>2201040293</v>
          </cell>
          <cell r="B868" t="str">
            <v>Onroad</v>
          </cell>
          <cell r="C868" t="str">
            <v>Highway Veh - Gasoline - Light Duty Trucks 3 &amp; 4 - Minor Arterial: Urban Time 3</v>
          </cell>
          <cell r="D868" t="str">
            <v>Mobile - On-Road Gasoline Light Duty Vehicles</v>
          </cell>
          <cell r="G868" t="str">
            <v>Mobile Sources</v>
          </cell>
          <cell r="H868" t="str">
            <v>Highway Vehicles - Gasoline</v>
          </cell>
          <cell r="I868" t="str">
            <v>Light Duty Gasoline Trucks 3 &amp; 4 (M6) = LDGT2 (M5)</v>
          </cell>
          <cell r="J868" t="str">
            <v>Minor Arterial: Urban Time 3</v>
          </cell>
          <cell r="L868" t="str">
            <v>2002</v>
          </cell>
          <cell r="N868">
            <v>40982</v>
          </cell>
        </row>
        <row r="869">
          <cell r="A869" t="str">
            <v>2201040294</v>
          </cell>
          <cell r="B869" t="str">
            <v>Onroad</v>
          </cell>
          <cell r="C869" t="str">
            <v>Highway Veh - Gasoline - Light Duty Trucks 3 &amp; 4 - Minor Arterial: Urban Time 4</v>
          </cell>
          <cell r="D869" t="str">
            <v>Mobile - On-Road Gasoline Light Duty Vehicles</v>
          </cell>
          <cell r="G869" t="str">
            <v>Mobile Sources</v>
          </cell>
          <cell r="H869" t="str">
            <v>Highway Vehicles - Gasoline</v>
          </cell>
          <cell r="I869" t="str">
            <v>Light Duty Gasoline Trucks 3 &amp; 4 (M6) = LDGT2 (M5)</v>
          </cell>
          <cell r="J869" t="str">
            <v>Minor Arterial: Urban Time 4</v>
          </cell>
          <cell r="L869" t="str">
            <v>2002</v>
          </cell>
          <cell r="N869">
            <v>40982</v>
          </cell>
        </row>
        <row r="870">
          <cell r="A870" t="str">
            <v>220104029B</v>
          </cell>
          <cell r="B870" t="str">
            <v>Onroad</v>
          </cell>
          <cell r="C870" t="str">
            <v>Highway Veh - Gasoline - Light Duty Trucks 3 &amp; 4 - Urban Minor Arterial: Brake Wear</v>
          </cell>
          <cell r="D870" t="str">
            <v>Mobile - On-Road Gasoline Light Duty Vehicles</v>
          </cell>
          <cell r="G870" t="str">
            <v>Mobile Sources</v>
          </cell>
          <cell r="H870" t="str">
            <v>Highway Vehicles - Gasoline</v>
          </cell>
          <cell r="I870" t="str">
            <v>Light Duty Gasoline Trucks 3 &amp; 4 (M6) = LDGT2 (M5)</v>
          </cell>
          <cell r="J870" t="str">
            <v>Urban Minor Arterial: Brake Wear</v>
          </cell>
          <cell r="L870" t="str">
            <v>2005</v>
          </cell>
          <cell r="M870">
            <v>37300</v>
          </cell>
          <cell r="N870">
            <v>40982</v>
          </cell>
        </row>
        <row r="871">
          <cell r="A871" t="str">
            <v>220104029T</v>
          </cell>
          <cell r="B871" t="str">
            <v>Onroad</v>
          </cell>
          <cell r="C871" t="str">
            <v>Highway Veh - Gasoline - Light Duty Trucks 3 &amp; 4 - Urban Minor Arterial: Tire Wear</v>
          </cell>
          <cell r="D871" t="str">
            <v>Mobile - On-Road Gasoline Light Duty Vehicles</v>
          </cell>
          <cell r="G871" t="str">
            <v>Mobile Sources</v>
          </cell>
          <cell r="H871" t="str">
            <v>Highway Vehicles - Gasoline</v>
          </cell>
          <cell r="I871" t="str">
            <v>Light Duty Gasoline Trucks 3 &amp; 4 (M6) = LDGT2 (M5)</v>
          </cell>
          <cell r="J871" t="str">
            <v>Urban Minor Arterial: Tire Wear</v>
          </cell>
          <cell r="L871" t="str">
            <v>2005</v>
          </cell>
          <cell r="M871">
            <v>37300</v>
          </cell>
          <cell r="N871">
            <v>40982</v>
          </cell>
        </row>
        <row r="872">
          <cell r="A872" t="str">
            <v>220104029V</v>
          </cell>
          <cell r="B872" t="str">
            <v>Onroad</v>
          </cell>
          <cell r="C872" t="str">
            <v>Highway Veh - Gasoline - Light Duty Trucks 3 &amp; 4 - Urban Minor Arterial: Evap (except Refueling)</v>
          </cell>
          <cell r="D872" t="str">
            <v>Mobile - On-Road Gasoline Light Duty Vehicles</v>
          </cell>
          <cell r="G872" t="str">
            <v>Mobile Sources</v>
          </cell>
          <cell r="H872" t="str">
            <v>Highway Vehicles - Gasoline</v>
          </cell>
          <cell r="I872" t="str">
            <v>Light Duty Gasoline Trucks 3 &amp; 4 (M6) = LDGT2 (M5)</v>
          </cell>
          <cell r="J872" t="str">
            <v>Urban Minor Arterial: Evap (except Refueling)</v>
          </cell>
          <cell r="L872" t="str">
            <v>2005</v>
          </cell>
          <cell r="M872">
            <v>37300</v>
          </cell>
          <cell r="N872">
            <v>40982</v>
          </cell>
        </row>
        <row r="873">
          <cell r="A873" t="str">
            <v>220104029X</v>
          </cell>
          <cell r="B873" t="str">
            <v>Onroad</v>
          </cell>
          <cell r="C873" t="str">
            <v>Highway Veh - Gasoline - Light Duty Trucks 3 &amp; 4 - Urban Minor Arterial: Exhaust</v>
          </cell>
          <cell r="D873" t="str">
            <v>Mobile - On-Road Gasoline Light Duty Vehicles</v>
          </cell>
          <cell r="G873" t="str">
            <v>Mobile Sources</v>
          </cell>
          <cell r="H873" t="str">
            <v>Highway Vehicles - Gasoline</v>
          </cell>
          <cell r="I873" t="str">
            <v>Light Duty Gasoline Trucks 3 &amp; 4 (M6) = LDGT2 (M5)</v>
          </cell>
          <cell r="J873" t="str">
            <v>Urban Minor Arterial: Exhaust</v>
          </cell>
          <cell r="L873" t="str">
            <v>2005</v>
          </cell>
          <cell r="M873">
            <v>37300</v>
          </cell>
          <cell r="N873">
            <v>40982</v>
          </cell>
        </row>
        <row r="874">
          <cell r="A874" t="str">
            <v>2201040310</v>
          </cell>
          <cell r="B874" t="str">
            <v>Onroad</v>
          </cell>
          <cell r="C874" t="str">
            <v>Highway Veh - Gasoline - Light Duty Trucks 3 &amp; 4 - Urban Collector: Total</v>
          </cell>
          <cell r="D874" t="str">
            <v>Mobile - On-Road Gasoline Light Duty Vehicles</v>
          </cell>
          <cell r="G874" t="str">
            <v>Mobile Sources</v>
          </cell>
          <cell r="H874" t="str">
            <v>Highway Vehicles - Gasoline</v>
          </cell>
          <cell r="I874" t="str">
            <v>Light Duty Gasoline Trucks 3 &amp; 4 (M6) = LDGT2 (M5)</v>
          </cell>
          <cell r="J874" t="str">
            <v>Urban Collector: Total</v>
          </cell>
          <cell r="N874">
            <v>40982</v>
          </cell>
        </row>
        <row r="875">
          <cell r="A875" t="str">
            <v>2201040311</v>
          </cell>
          <cell r="B875" t="str">
            <v>Onroad</v>
          </cell>
          <cell r="C875" t="str">
            <v>Highway Veh - Gasoline - Light Duty Trucks 3 &amp; 4 - Collector: Urban Time 1</v>
          </cell>
          <cell r="D875" t="str">
            <v>Mobile - On-Road Gasoline Light Duty Vehicles</v>
          </cell>
          <cell r="G875" t="str">
            <v>Mobile Sources</v>
          </cell>
          <cell r="H875" t="str">
            <v>Highway Vehicles - Gasoline</v>
          </cell>
          <cell r="I875" t="str">
            <v>Light Duty Gasoline Trucks 3 &amp; 4 (M6) = LDGT2 (M5)</v>
          </cell>
          <cell r="J875" t="str">
            <v>Collector: Urban Time 1</v>
          </cell>
          <cell r="L875" t="str">
            <v>2002</v>
          </cell>
          <cell r="N875">
            <v>40982</v>
          </cell>
        </row>
        <row r="876">
          <cell r="A876" t="str">
            <v>2201040312</v>
          </cell>
          <cell r="B876" t="str">
            <v>Onroad</v>
          </cell>
          <cell r="C876" t="str">
            <v>Highway Veh - Gasoline - Light Duty Trucks 3 &amp; 4 - Collector: Urban Time 2</v>
          </cell>
          <cell r="D876" t="str">
            <v>Mobile - On-Road Gasoline Light Duty Vehicles</v>
          </cell>
          <cell r="G876" t="str">
            <v>Mobile Sources</v>
          </cell>
          <cell r="H876" t="str">
            <v>Highway Vehicles - Gasoline</v>
          </cell>
          <cell r="I876" t="str">
            <v>Light Duty Gasoline Trucks 3 &amp; 4 (M6) = LDGT2 (M5)</v>
          </cell>
          <cell r="J876" t="str">
            <v>Collector: Urban Time 2</v>
          </cell>
          <cell r="L876" t="str">
            <v>2002</v>
          </cell>
          <cell r="N876">
            <v>40982</v>
          </cell>
        </row>
        <row r="877">
          <cell r="A877" t="str">
            <v>2201040313</v>
          </cell>
          <cell r="B877" t="str">
            <v>Onroad</v>
          </cell>
          <cell r="C877" t="str">
            <v>Highway Veh - Gasoline - Light Duty Trucks 3 &amp; 4 - Collector: Urban Time 3</v>
          </cell>
          <cell r="D877" t="str">
            <v>Mobile - On-Road Gasoline Light Duty Vehicles</v>
          </cell>
          <cell r="G877" t="str">
            <v>Mobile Sources</v>
          </cell>
          <cell r="H877" t="str">
            <v>Highway Vehicles - Gasoline</v>
          </cell>
          <cell r="I877" t="str">
            <v>Light Duty Gasoline Trucks 3 &amp; 4 (M6) = LDGT2 (M5)</v>
          </cell>
          <cell r="J877" t="str">
            <v>Collector: Urban Time 3</v>
          </cell>
          <cell r="L877" t="str">
            <v>2002</v>
          </cell>
          <cell r="N877">
            <v>40982</v>
          </cell>
        </row>
        <row r="878">
          <cell r="A878" t="str">
            <v>2201040314</v>
          </cell>
          <cell r="B878" t="str">
            <v>Onroad</v>
          </cell>
          <cell r="C878" t="str">
            <v>Highway Veh - Gasoline - Light Duty Trucks 3 &amp; 4 - Collector: Urban Time 4</v>
          </cell>
          <cell r="D878" t="str">
            <v>Mobile - On-Road Gasoline Light Duty Vehicles</v>
          </cell>
          <cell r="G878" t="str">
            <v>Mobile Sources</v>
          </cell>
          <cell r="H878" t="str">
            <v>Highway Vehicles - Gasoline</v>
          </cell>
          <cell r="I878" t="str">
            <v>Light Duty Gasoline Trucks 3 &amp; 4 (M6) = LDGT2 (M5)</v>
          </cell>
          <cell r="J878" t="str">
            <v>Collector: Urban Time 4</v>
          </cell>
          <cell r="L878" t="str">
            <v>2002</v>
          </cell>
          <cell r="N878">
            <v>40982</v>
          </cell>
        </row>
        <row r="879">
          <cell r="A879" t="str">
            <v>220104031B</v>
          </cell>
          <cell r="B879" t="str">
            <v>Onroad</v>
          </cell>
          <cell r="C879" t="str">
            <v>Highway Veh - Gasoline - Light Duty Trucks 3 &amp; 4 - Urban Collector: Brake Wear</v>
          </cell>
          <cell r="D879" t="str">
            <v>Mobile - On-Road Gasoline Light Duty Vehicles</v>
          </cell>
          <cell r="G879" t="str">
            <v>Mobile Sources</v>
          </cell>
          <cell r="H879" t="str">
            <v>Highway Vehicles - Gasoline</v>
          </cell>
          <cell r="I879" t="str">
            <v>Light Duty Gasoline Trucks 3 &amp; 4 (M6) = LDGT2 (M5)</v>
          </cell>
          <cell r="J879" t="str">
            <v>Urban Collector: Brake Wear</v>
          </cell>
          <cell r="L879" t="str">
            <v>2005</v>
          </cell>
          <cell r="M879">
            <v>37300</v>
          </cell>
          <cell r="N879">
            <v>40982</v>
          </cell>
        </row>
        <row r="880">
          <cell r="A880" t="str">
            <v>220104031T</v>
          </cell>
          <cell r="B880" t="str">
            <v>Onroad</v>
          </cell>
          <cell r="C880" t="str">
            <v>Highway Veh - Gasoline - Light Duty Trucks 3 &amp; 4 - Urban Collector: Tire Wear</v>
          </cell>
          <cell r="D880" t="str">
            <v>Mobile - On-Road Gasoline Light Duty Vehicles</v>
          </cell>
          <cell r="G880" t="str">
            <v>Mobile Sources</v>
          </cell>
          <cell r="H880" t="str">
            <v>Highway Vehicles - Gasoline</v>
          </cell>
          <cell r="I880" t="str">
            <v>Light Duty Gasoline Trucks 3 &amp; 4 (M6) = LDGT2 (M5)</v>
          </cell>
          <cell r="J880" t="str">
            <v>Urban Collector: Tire Wear</v>
          </cell>
          <cell r="L880" t="str">
            <v>2005</v>
          </cell>
          <cell r="M880">
            <v>37300</v>
          </cell>
          <cell r="N880">
            <v>40982</v>
          </cell>
        </row>
        <row r="881">
          <cell r="A881" t="str">
            <v>220104031V</v>
          </cell>
          <cell r="B881" t="str">
            <v>Onroad</v>
          </cell>
          <cell r="C881" t="str">
            <v>Highway Veh - Gasoline - Light Duty Trucks 3 &amp; 4 - Urban Collector: Evap (except Refueling)</v>
          </cell>
          <cell r="D881" t="str">
            <v>Mobile - On-Road Gasoline Light Duty Vehicles</v>
          </cell>
          <cell r="G881" t="str">
            <v>Mobile Sources</v>
          </cell>
          <cell r="H881" t="str">
            <v>Highway Vehicles - Gasoline</v>
          </cell>
          <cell r="I881" t="str">
            <v>Light Duty Gasoline Trucks 3 &amp; 4 (M6) = LDGT2 (M5)</v>
          </cell>
          <cell r="J881" t="str">
            <v>Urban Collector: Evap (except Refueling)</v>
          </cell>
          <cell r="L881" t="str">
            <v>2005</v>
          </cell>
          <cell r="M881">
            <v>37300</v>
          </cell>
          <cell r="N881">
            <v>40982</v>
          </cell>
        </row>
        <row r="882">
          <cell r="A882" t="str">
            <v>220104031X</v>
          </cell>
          <cell r="B882" t="str">
            <v>Onroad</v>
          </cell>
          <cell r="C882" t="str">
            <v>Highway Veh - Gasoline - Light Duty Trucks 3 &amp; 4 - Urban Collector: Exhaust</v>
          </cell>
          <cell r="D882" t="str">
            <v>Mobile - On-Road Gasoline Light Duty Vehicles</v>
          </cell>
          <cell r="G882" t="str">
            <v>Mobile Sources</v>
          </cell>
          <cell r="H882" t="str">
            <v>Highway Vehicles - Gasoline</v>
          </cell>
          <cell r="I882" t="str">
            <v>Light Duty Gasoline Trucks 3 &amp; 4 (M6) = LDGT2 (M5)</v>
          </cell>
          <cell r="J882" t="str">
            <v>Urban Collector: Exhaust</v>
          </cell>
          <cell r="L882" t="str">
            <v>2005</v>
          </cell>
          <cell r="M882">
            <v>37300</v>
          </cell>
          <cell r="N882">
            <v>40982</v>
          </cell>
        </row>
        <row r="883">
          <cell r="A883" t="str">
            <v>2201040330</v>
          </cell>
          <cell r="B883" t="str">
            <v>Onroad</v>
          </cell>
          <cell r="C883" t="str">
            <v>Highway Veh - Gasoline - Light Duty Trucks 3 &amp; 4 - Urban Local: Total</v>
          </cell>
          <cell r="D883" t="str">
            <v>Mobile - On-Road Gasoline Light Duty Vehicles</v>
          </cell>
          <cell r="G883" t="str">
            <v>Mobile Sources</v>
          </cell>
          <cell r="H883" t="str">
            <v>Highway Vehicles - Gasoline</v>
          </cell>
          <cell r="I883" t="str">
            <v>Light Duty Gasoline Trucks 3 &amp; 4 (M6) = LDGT2 (M5)</v>
          </cell>
          <cell r="J883" t="str">
            <v>Urban Local: Total</v>
          </cell>
          <cell r="N883">
            <v>40982</v>
          </cell>
        </row>
        <row r="884">
          <cell r="A884" t="str">
            <v>2201040331</v>
          </cell>
          <cell r="B884" t="str">
            <v>Onroad</v>
          </cell>
          <cell r="C884" t="str">
            <v>Highway Veh - Gasoline - Light Duty Trucks 3 &amp; 4 - Local: Urban Time 1</v>
          </cell>
          <cell r="D884" t="str">
            <v>Mobile - On-Road Gasoline Light Duty Vehicles</v>
          </cell>
          <cell r="G884" t="str">
            <v>Mobile Sources</v>
          </cell>
          <cell r="H884" t="str">
            <v>Highway Vehicles - Gasoline</v>
          </cell>
          <cell r="I884" t="str">
            <v>Light Duty Gasoline Trucks 3 &amp; 4 (M6) = LDGT2 (M5)</v>
          </cell>
          <cell r="J884" t="str">
            <v>Local: Urban Time 1</v>
          </cell>
          <cell r="L884" t="str">
            <v>2002</v>
          </cell>
          <cell r="N884">
            <v>40982</v>
          </cell>
        </row>
        <row r="885">
          <cell r="A885" t="str">
            <v>2201040332</v>
          </cell>
          <cell r="B885" t="str">
            <v>Onroad</v>
          </cell>
          <cell r="C885" t="str">
            <v>Highway Veh - Gasoline - Light Duty Trucks 3 &amp; 4 - Local: Urban Time 2</v>
          </cell>
          <cell r="D885" t="str">
            <v>Mobile - On-Road Gasoline Light Duty Vehicles</v>
          </cell>
          <cell r="G885" t="str">
            <v>Mobile Sources</v>
          </cell>
          <cell r="H885" t="str">
            <v>Highway Vehicles - Gasoline</v>
          </cell>
          <cell r="I885" t="str">
            <v>Light Duty Gasoline Trucks 3 &amp; 4 (M6) = LDGT2 (M5)</v>
          </cell>
          <cell r="J885" t="str">
            <v>Local: Urban Time 2</v>
          </cell>
          <cell r="L885" t="str">
            <v>2002</v>
          </cell>
          <cell r="N885">
            <v>40982</v>
          </cell>
        </row>
        <row r="886">
          <cell r="A886" t="str">
            <v>2201040333</v>
          </cell>
          <cell r="B886" t="str">
            <v>Onroad</v>
          </cell>
          <cell r="C886" t="str">
            <v>Highway Veh - Gasoline - Light Duty Trucks 3 &amp; 4 - Local: Urban Time 3</v>
          </cell>
          <cell r="D886" t="str">
            <v>Mobile - On-Road Gasoline Light Duty Vehicles</v>
          </cell>
          <cell r="G886" t="str">
            <v>Mobile Sources</v>
          </cell>
          <cell r="H886" t="str">
            <v>Highway Vehicles - Gasoline</v>
          </cell>
          <cell r="I886" t="str">
            <v>Light Duty Gasoline Trucks 3 &amp; 4 (M6) = LDGT2 (M5)</v>
          </cell>
          <cell r="J886" t="str">
            <v>Local: Urban Time 3</v>
          </cell>
          <cell r="L886" t="str">
            <v>2002</v>
          </cell>
          <cell r="N886">
            <v>40982</v>
          </cell>
        </row>
        <row r="887">
          <cell r="A887" t="str">
            <v>2201040334</v>
          </cell>
          <cell r="B887" t="str">
            <v>Onroad</v>
          </cell>
          <cell r="C887" t="str">
            <v>Highway Veh - Gasoline - Light Duty Trucks 3 &amp; 4 - Local: Urban Time 4</v>
          </cell>
          <cell r="D887" t="str">
            <v>Mobile - On-Road Gasoline Light Duty Vehicles</v>
          </cell>
          <cell r="G887" t="str">
            <v>Mobile Sources</v>
          </cell>
          <cell r="H887" t="str">
            <v>Highway Vehicles - Gasoline</v>
          </cell>
          <cell r="I887" t="str">
            <v>Light Duty Gasoline Trucks 3 &amp; 4 (M6) = LDGT2 (M5)</v>
          </cell>
          <cell r="J887" t="str">
            <v>Local: Urban Time 4</v>
          </cell>
          <cell r="L887" t="str">
            <v>2002</v>
          </cell>
          <cell r="N887">
            <v>40982</v>
          </cell>
        </row>
        <row r="888">
          <cell r="A888" t="str">
            <v>220104033B</v>
          </cell>
          <cell r="B888" t="str">
            <v>Onroad</v>
          </cell>
          <cell r="C888" t="str">
            <v>Highway Veh - Gasoline - Light Duty Trucks 3 &amp; 4 - Urban Local: Brake Wear</v>
          </cell>
          <cell r="D888" t="str">
            <v>Mobile - On-Road Gasoline Light Duty Vehicles</v>
          </cell>
          <cell r="G888" t="str">
            <v>Mobile Sources</v>
          </cell>
          <cell r="H888" t="str">
            <v>Highway Vehicles - Gasoline</v>
          </cell>
          <cell r="I888" t="str">
            <v>Light Duty Gasoline Trucks 3 &amp; 4 (M6) = LDGT2 (M5)</v>
          </cell>
          <cell r="J888" t="str">
            <v>Urban Local: Brake Wear</v>
          </cell>
          <cell r="L888" t="str">
            <v>2005</v>
          </cell>
          <cell r="M888">
            <v>37300</v>
          </cell>
          <cell r="N888">
            <v>40982</v>
          </cell>
        </row>
        <row r="889">
          <cell r="A889" t="str">
            <v>220104033T</v>
          </cell>
          <cell r="B889" t="str">
            <v>Onroad</v>
          </cell>
          <cell r="C889" t="str">
            <v>Highway Veh - Gasoline - Light Duty Trucks 3 &amp; 4 - Urban Local: Tire Wear</v>
          </cell>
          <cell r="D889" t="str">
            <v>Mobile - On-Road Gasoline Light Duty Vehicles</v>
          </cell>
          <cell r="G889" t="str">
            <v>Mobile Sources</v>
          </cell>
          <cell r="H889" t="str">
            <v>Highway Vehicles - Gasoline</v>
          </cell>
          <cell r="I889" t="str">
            <v>Light Duty Gasoline Trucks 3 &amp; 4 (M6) = LDGT2 (M5)</v>
          </cell>
          <cell r="J889" t="str">
            <v>Urban Local: Tire Wear</v>
          </cell>
          <cell r="L889" t="str">
            <v>2005</v>
          </cell>
          <cell r="M889">
            <v>37300</v>
          </cell>
          <cell r="N889">
            <v>40982</v>
          </cell>
        </row>
        <row r="890">
          <cell r="A890" t="str">
            <v>220104033V</v>
          </cell>
          <cell r="B890" t="str">
            <v>Onroad</v>
          </cell>
          <cell r="C890" t="str">
            <v>Highway Veh - Gasoline - Light Duty Trucks 3 &amp; 4 - Urban Local: Evap (except Refueling)</v>
          </cell>
          <cell r="D890" t="str">
            <v>Mobile - On-Road Gasoline Light Duty Vehicles</v>
          </cell>
          <cell r="G890" t="str">
            <v>Mobile Sources</v>
          </cell>
          <cell r="H890" t="str">
            <v>Highway Vehicles - Gasoline</v>
          </cell>
          <cell r="I890" t="str">
            <v>Light Duty Gasoline Trucks 3 &amp; 4 (M6) = LDGT2 (M5)</v>
          </cell>
          <cell r="J890" t="str">
            <v>Urban Local: Evap (except Refueling)</v>
          </cell>
          <cell r="L890" t="str">
            <v>2005</v>
          </cell>
          <cell r="M890">
            <v>37300</v>
          </cell>
          <cell r="N890">
            <v>40982</v>
          </cell>
        </row>
        <row r="891">
          <cell r="A891" t="str">
            <v>220104033X</v>
          </cell>
          <cell r="B891" t="str">
            <v>Onroad</v>
          </cell>
          <cell r="C891" t="str">
            <v>Highway Veh - Gasoline - Light Duty Trucks 3 &amp; 4 - Urban Local: Exhaust</v>
          </cell>
          <cell r="D891" t="str">
            <v>Mobile - On-Road Gasoline Light Duty Vehicles</v>
          </cell>
          <cell r="G891" t="str">
            <v>Mobile Sources</v>
          </cell>
          <cell r="H891" t="str">
            <v>Highway Vehicles - Gasoline</v>
          </cell>
          <cell r="I891" t="str">
            <v>Light Duty Gasoline Trucks 3 &amp; 4 (M6) = LDGT2 (M5)</v>
          </cell>
          <cell r="J891" t="str">
            <v>Urban Local: Exhaust</v>
          </cell>
          <cell r="L891" t="str">
            <v>2005</v>
          </cell>
          <cell r="M891">
            <v>37300</v>
          </cell>
          <cell r="N891">
            <v>40982</v>
          </cell>
        </row>
        <row r="892">
          <cell r="A892" t="str">
            <v>2201040350</v>
          </cell>
          <cell r="B892" t="str">
            <v>Onroad</v>
          </cell>
          <cell r="C892" t="str">
            <v>Highway Veh - Gasoline - Light Duty Trucks 3 &amp; 4 - Parking Area: Rural</v>
          </cell>
          <cell r="D892" t="str">
            <v>Mobile - On-Road Gasoline Light Duty Vehicles</v>
          </cell>
          <cell r="G892" t="str">
            <v>Mobile Sources</v>
          </cell>
          <cell r="H892" t="str">
            <v>Highway Vehicles - Gasoline</v>
          </cell>
          <cell r="I892" t="str">
            <v>Light Duty Gasoline Trucks 3 &amp; 4 (M6) = LDGT2 (M5)</v>
          </cell>
          <cell r="J892" t="str">
            <v>Parking Area: Rural</v>
          </cell>
          <cell r="L892" t="str">
            <v>2008</v>
          </cell>
          <cell r="M892">
            <v>39654</v>
          </cell>
          <cell r="N892">
            <v>40982</v>
          </cell>
        </row>
        <row r="893">
          <cell r="A893" t="str">
            <v>2201040370</v>
          </cell>
          <cell r="B893" t="str">
            <v>Onroad</v>
          </cell>
          <cell r="C893" t="str">
            <v>Highway Veh - Gasoline - Light Duty Trucks 3 &amp; 4 - Parking Area: Urban</v>
          </cell>
          <cell r="D893" t="str">
            <v>Mobile - On-Road Gasoline Light Duty Vehicles</v>
          </cell>
          <cell r="G893" t="str">
            <v>Mobile Sources</v>
          </cell>
          <cell r="H893" t="str">
            <v>Highway Vehicles - Gasoline</v>
          </cell>
          <cell r="I893" t="str">
            <v>Light Duty Gasoline Trucks 3 &amp; 4 (M6) = LDGT2 (M5)</v>
          </cell>
          <cell r="J893" t="str">
            <v>Parking Area: Urban</v>
          </cell>
          <cell r="L893" t="str">
            <v>2008</v>
          </cell>
          <cell r="M893">
            <v>39917</v>
          </cell>
          <cell r="N893">
            <v>40982</v>
          </cell>
        </row>
        <row r="894">
          <cell r="A894" t="str">
            <v>2201040390</v>
          </cell>
          <cell r="B894" t="str">
            <v>Onroad</v>
          </cell>
          <cell r="C894" t="str">
            <v>Highway Veh - Gasoline - Light Duty Trucks 3 &amp; 4 - Parking Area: Total</v>
          </cell>
          <cell r="D894" t="str">
            <v>Mobile - On-Road Gasoline Light Duty Vehicles</v>
          </cell>
          <cell r="G894" t="str">
            <v>Mobile Sources</v>
          </cell>
          <cell r="H894" t="str">
            <v>Highway Vehicles - Gasoline</v>
          </cell>
          <cell r="I894" t="str">
            <v>Light Duty Gasoline Trucks 3 &amp; 4 (M6) = LDGT2 (M5)</v>
          </cell>
          <cell r="J894" t="str">
            <v>Parking Area: Total</v>
          </cell>
          <cell r="M894">
            <v>40835</v>
          </cell>
          <cell r="N894">
            <v>40983</v>
          </cell>
        </row>
        <row r="895">
          <cell r="A895" t="str">
            <v>2201060000</v>
          </cell>
          <cell r="B895" t="str">
            <v>Onroad</v>
          </cell>
          <cell r="C895" t="str">
            <v>Highway Veh - Gasoline - NOT USED - Prev all LDGT (1&amp;2) in M5 - Total: All Road Types</v>
          </cell>
          <cell r="D895" t="str">
            <v>Mobile - On-Road Gasoline Light Duty Vehicles</v>
          </cell>
          <cell r="G895" t="str">
            <v>Mobile Sources</v>
          </cell>
          <cell r="H895" t="str">
            <v>Highway Vehicles - Gasoline</v>
          </cell>
          <cell r="I895" t="str">
            <v>NOT USED - Previously all LDGT (1&amp;2) under M5</v>
          </cell>
          <cell r="J895" t="str">
            <v>Total: All Road Types</v>
          </cell>
          <cell r="L895" t="str">
            <v>2002</v>
          </cell>
          <cell r="N895">
            <v>40982</v>
          </cell>
        </row>
        <row r="896">
          <cell r="A896" t="str">
            <v>2201060110</v>
          </cell>
          <cell r="B896" t="str">
            <v>Onroad</v>
          </cell>
          <cell r="C896" t="str">
            <v>Highway Veh - Gasoline - NOT USED - Prev all LDGT (1&amp;2) in M5 - Rural Interstate: Total</v>
          </cell>
          <cell r="D896" t="str">
            <v>Mobile - On-Road Gasoline Light Duty Vehicles</v>
          </cell>
          <cell r="G896" t="str">
            <v>Mobile Sources</v>
          </cell>
          <cell r="H896" t="str">
            <v>Highway Vehicles - Gasoline</v>
          </cell>
          <cell r="I896" t="str">
            <v>NOT USED - Previously all LDGT (1&amp;2) under M5</v>
          </cell>
          <cell r="J896" t="str">
            <v>Rural Interstate: Total</v>
          </cell>
          <cell r="L896" t="str">
            <v>2002</v>
          </cell>
          <cell r="N896">
            <v>40982</v>
          </cell>
        </row>
        <row r="897">
          <cell r="A897" t="str">
            <v>2201060111</v>
          </cell>
          <cell r="B897" t="str">
            <v>Onroad</v>
          </cell>
          <cell r="C897" t="str">
            <v>Highway Veh - Gasoline - NOT USED - Prev all LDGT (1&amp;2) in M5 - Interstate: Rural Time 1</v>
          </cell>
          <cell r="D897" t="str">
            <v>Mobile - On-Road Gasoline Light Duty Vehicles</v>
          </cell>
          <cell r="G897" t="str">
            <v>Mobile Sources</v>
          </cell>
          <cell r="H897" t="str">
            <v>Highway Vehicles - Gasoline</v>
          </cell>
          <cell r="I897" t="str">
            <v>NOT USED - Previously all LDGT (1&amp;2) under M5</v>
          </cell>
          <cell r="J897" t="str">
            <v>Interstate: Rural Time 1</v>
          </cell>
          <cell r="L897" t="str">
            <v>2002</v>
          </cell>
          <cell r="N897">
            <v>40982</v>
          </cell>
        </row>
        <row r="898">
          <cell r="A898" t="str">
            <v>2201060112</v>
          </cell>
          <cell r="B898" t="str">
            <v>Onroad</v>
          </cell>
          <cell r="C898" t="str">
            <v>Highway Veh - Gasoline - NOT USED - Prev all LDGT (1&amp;2) in M5 - Interstate: Rural Time 2</v>
          </cell>
          <cell r="D898" t="str">
            <v>Mobile - On-Road Gasoline Light Duty Vehicles</v>
          </cell>
          <cell r="G898" t="str">
            <v>Mobile Sources</v>
          </cell>
          <cell r="H898" t="str">
            <v>Highway Vehicles - Gasoline</v>
          </cell>
          <cell r="I898" t="str">
            <v>NOT USED - Previously all LDGT (1&amp;2) under M5</v>
          </cell>
          <cell r="J898" t="str">
            <v>Interstate: Rural Time 2</v>
          </cell>
          <cell r="L898" t="str">
            <v>2002</v>
          </cell>
          <cell r="N898">
            <v>40982</v>
          </cell>
        </row>
        <row r="899">
          <cell r="A899" t="str">
            <v>2201060113</v>
          </cell>
          <cell r="B899" t="str">
            <v>Onroad</v>
          </cell>
          <cell r="C899" t="str">
            <v>Highway Veh - Gasoline - NOT USED - Prev all LDGT (1&amp;2) in M5 - Interstate: Rural Time 3</v>
          </cell>
          <cell r="D899" t="str">
            <v>Mobile - On-Road Gasoline Light Duty Vehicles</v>
          </cell>
          <cell r="G899" t="str">
            <v>Mobile Sources</v>
          </cell>
          <cell r="H899" t="str">
            <v>Highway Vehicles - Gasoline</v>
          </cell>
          <cell r="I899" t="str">
            <v>NOT USED - Previously all LDGT (1&amp;2) under M5</v>
          </cell>
          <cell r="J899" t="str">
            <v>Interstate: Rural Time 3</v>
          </cell>
          <cell r="L899" t="str">
            <v>2002</v>
          </cell>
          <cell r="N899">
            <v>40982</v>
          </cell>
        </row>
        <row r="900">
          <cell r="A900" t="str">
            <v>2201060114</v>
          </cell>
          <cell r="B900" t="str">
            <v>Onroad</v>
          </cell>
          <cell r="C900" t="str">
            <v>Highway Veh - Gasoline - NOT USED - Prev all LDGT (1&amp;2) in M5 - Interstate: Rural Time 4</v>
          </cell>
          <cell r="D900" t="str">
            <v>Mobile - On-Road Gasoline Light Duty Vehicles</v>
          </cell>
          <cell r="G900" t="str">
            <v>Mobile Sources</v>
          </cell>
          <cell r="H900" t="str">
            <v>Highway Vehicles - Gasoline</v>
          </cell>
          <cell r="I900" t="str">
            <v>NOT USED - Previously all LDGT (1&amp;2) under M5</v>
          </cell>
          <cell r="J900" t="str">
            <v>Interstate: Rural Time 4</v>
          </cell>
          <cell r="L900" t="str">
            <v>2002</v>
          </cell>
          <cell r="N900">
            <v>40982</v>
          </cell>
        </row>
        <row r="901">
          <cell r="A901" t="str">
            <v>2201060130</v>
          </cell>
          <cell r="B901" t="str">
            <v>Onroad</v>
          </cell>
          <cell r="C901" t="str">
            <v>Highway Veh - Gasoline - NOT USED - Prev all LDGT (1&amp;2) in M5 - Rural Other Principal Arterial: Total</v>
          </cell>
          <cell r="D901" t="str">
            <v>Mobile - On-Road Gasoline Light Duty Vehicles</v>
          </cell>
          <cell r="G901" t="str">
            <v>Mobile Sources</v>
          </cell>
          <cell r="H901" t="str">
            <v>Highway Vehicles - Gasoline</v>
          </cell>
          <cell r="I901" t="str">
            <v>NOT USED - Previously all LDGT (1&amp;2) under M5</v>
          </cell>
          <cell r="J901" t="str">
            <v>Rural Other Principal Arterial: Total</v>
          </cell>
          <cell r="L901" t="str">
            <v>2002</v>
          </cell>
          <cell r="N901">
            <v>40982</v>
          </cell>
        </row>
        <row r="902">
          <cell r="A902" t="str">
            <v>2201060131</v>
          </cell>
          <cell r="B902" t="str">
            <v>Onroad</v>
          </cell>
          <cell r="C902" t="str">
            <v>Highway Veh - Gasoline - NOT USED - Prev all LDGT (1&amp;2) in M5 - Other Principal Arterial: Rural Time 1</v>
          </cell>
          <cell r="D902" t="str">
            <v>Mobile - On-Road Gasoline Light Duty Vehicles</v>
          </cell>
          <cell r="G902" t="str">
            <v>Mobile Sources</v>
          </cell>
          <cell r="H902" t="str">
            <v>Highway Vehicles - Gasoline</v>
          </cell>
          <cell r="I902" t="str">
            <v>NOT USED - Previously all LDGT (1&amp;2) under M5</v>
          </cell>
          <cell r="J902" t="str">
            <v>Other Principal Arterial: Rural Time 1</v>
          </cell>
          <cell r="L902" t="str">
            <v>2002</v>
          </cell>
          <cell r="N902">
            <v>40982</v>
          </cell>
        </row>
        <row r="903">
          <cell r="A903" t="str">
            <v>2201060132</v>
          </cell>
          <cell r="B903" t="str">
            <v>Onroad</v>
          </cell>
          <cell r="C903" t="str">
            <v>Highway Veh - Gasoline - NOT USED - Prev all LDGT (1&amp;2) in M5 - Other Principal Arterial: Rural Time 2</v>
          </cell>
          <cell r="D903" t="str">
            <v>Mobile - On-Road Gasoline Light Duty Vehicles</v>
          </cell>
          <cell r="G903" t="str">
            <v>Mobile Sources</v>
          </cell>
          <cell r="H903" t="str">
            <v>Highway Vehicles - Gasoline</v>
          </cell>
          <cell r="I903" t="str">
            <v>NOT USED - Previously all LDGT (1&amp;2) under M5</v>
          </cell>
          <cell r="J903" t="str">
            <v>Other Principal Arterial: Rural Time 2</v>
          </cell>
          <cell r="L903" t="str">
            <v>2002</v>
          </cell>
          <cell r="N903">
            <v>40982</v>
          </cell>
        </row>
        <row r="904">
          <cell r="A904" t="str">
            <v>2201060133</v>
          </cell>
          <cell r="B904" t="str">
            <v>Onroad</v>
          </cell>
          <cell r="C904" t="str">
            <v>Highway Veh - Gasoline - NOT USED - Prev all LDGT (1&amp;2) in M5 - Other Principal Arterial: Rural Time 3</v>
          </cell>
          <cell r="D904" t="str">
            <v>Mobile - On-Road Gasoline Light Duty Vehicles</v>
          </cell>
          <cell r="G904" t="str">
            <v>Mobile Sources</v>
          </cell>
          <cell r="H904" t="str">
            <v>Highway Vehicles - Gasoline</v>
          </cell>
          <cell r="I904" t="str">
            <v>NOT USED - Previously all LDGT (1&amp;2) under M5</v>
          </cell>
          <cell r="J904" t="str">
            <v>Other Principal Arterial: Rural Time 3</v>
          </cell>
          <cell r="L904" t="str">
            <v>2002</v>
          </cell>
          <cell r="N904">
            <v>40982</v>
          </cell>
        </row>
        <row r="905">
          <cell r="A905" t="str">
            <v>2201060134</v>
          </cell>
          <cell r="B905" t="str">
            <v>Onroad</v>
          </cell>
          <cell r="C905" t="str">
            <v>Highway Veh - Gasoline - NOT USED - Prev all LDGT (1&amp;2) in M5 - Other Principal Arterial: Rural Time 4</v>
          </cell>
          <cell r="D905" t="str">
            <v>Mobile - On-Road Gasoline Light Duty Vehicles</v>
          </cell>
          <cell r="G905" t="str">
            <v>Mobile Sources</v>
          </cell>
          <cell r="H905" t="str">
            <v>Highway Vehicles - Gasoline</v>
          </cell>
          <cell r="I905" t="str">
            <v>NOT USED - Previously all LDGT (1&amp;2) under M5</v>
          </cell>
          <cell r="J905" t="str">
            <v>Other Principal Arterial: Rural Time 4</v>
          </cell>
          <cell r="L905" t="str">
            <v>2002</v>
          </cell>
          <cell r="N905">
            <v>40982</v>
          </cell>
        </row>
        <row r="906">
          <cell r="A906" t="str">
            <v>2201060150</v>
          </cell>
          <cell r="B906" t="str">
            <v>Onroad</v>
          </cell>
          <cell r="C906" t="str">
            <v>Highway Veh - Gasoline - NOT USED - Prev all LDGT (1&amp;2) in M5 - Rural Minor Arterial: Total</v>
          </cell>
          <cell r="D906" t="str">
            <v>Mobile - On-Road Gasoline Light Duty Vehicles</v>
          </cell>
          <cell r="G906" t="str">
            <v>Mobile Sources</v>
          </cell>
          <cell r="H906" t="str">
            <v>Highway Vehicles - Gasoline</v>
          </cell>
          <cell r="I906" t="str">
            <v>NOT USED - Previously all LDGT (1&amp;2) under M5</v>
          </cell>
          <cell r="J906" t="str">
            <v>Rural Minor Arterial: Total</v>
          </cell>
          <cell r="L906" t="str">
            <v>2002</v>
          </cell>
          <cell r="N906">
            <v>40982</v>
          </cell>
        </row>
        <row r="907">
          <cell r="A907" t="str">
            <v>2201060151</v>
          </cell>
          <cell r="B907" t="str">
            <v>Onroad</v>
          </cell>
          <cell r="C907" t="str">
            <v>Highway Veh - Gasoline - NOT USED - Prev all LDGT (1&amp;2) in M5 - Minor Arterial: Rural Time 1</v>
          </cell>
          <cell r="D907" t="str">
            <v>Mobile - On-Road Gasoline Light Duty Vehicles</v>
          </cell>
          <cell r="G907" t="str">
            <v>Mobile Sources</v>
          </cell>
          <cell r="H907" t="str">
            <v>Highway Vehicles - Gasoline</v>
          </cell>
          <cell r="I907" t="str">
            <v>NOT USED - Previously all LDGT (1&amp;2) under M5</v>
          </cell>
          <cell r="J907" t="str">
            <v>Minor Arterial: Rural Time 1</v>
          </cell>
          <cell r="L907" t="str">
            <v>2002</v>
          </cell>
          <cell r="N907">
            <v>40982</v>
          </cell>
        </row>
        <row r="908">
          <cell r="A908" t="str">
            <v>2201060152</v>
          </cell>
          <cell r="B908" t="str">
            <v>Onroad</v>
          </cell>
          <cell r="C908" t="str">
            <v>Highway Veh - Gasoline - NOT USED - Prev all LDGT (1&amp;2) in M5 - Minor Arterial: Rural Time 2</v>
          </cell>
          <cell r="D908" t="str">
            <v>Mobile - On-Road Gasoline Light Duty Vehicles</v>
          </cell>
          <cell r="G908" t="str">
            <v>Mobile Sources</v>
          </cell>
          <cell r="H908" t="str">
            <v>Highway Vehicles - Gasoline</v>
          </cell>
          <cell r="I908" t="str">
            <v>NOT USED - Previously all LDGT (1&amp;2) under M5</v>
          </cell>
          <cell r="J908" t="str">
            <v>Minor Arterial: Rural Time 2</v>
          </cell>
          <cell r="L908" t="str">
            <v>2002</v>
          </cell>
          <cell r="N908">
            <v>40982</v>
          </cell>
        </row>
        <row r="909">
          <cell r="A909" t="str">
            <v>2201060153</v>
          </cell>
          <cell r="B909" t="str">
            <v>Onroad</v>
          </cell>
          <cell r="C909" t="str">
            <v>Highway Veh - Gasoline - NOT USED - Prev all LDGT (1&amp;2) in M5 - Minor Arterial: Rural Time 3</v>
          </cell>
          <cell r="D909" t="str">
            <v>Mobile - On-Road Gasoline Light Duty Vehicles</v>
          </cell>
          <cell r="G909" t="str">
            <v>Mobile Sources</v>
          </cell>
          <cell r="H909" t="str">
            <v>Highway Vehicles - Gasoline</v>
          </cell>
          <cell r="I909" t="str">
            <v>NOT USED - Previously all LDGT (1&amp;2) under M5</v>
          </cell>
          <cell r="J909" t="str">
            <v>Minor Arterial: Rural Time 3</v>
          </cell>
          <cell r="L909" t="str">
            <v>2002</v>
          </cell>
          <cell r="N909">
            <v>40982</v>
          </cell>
        </row>
        <row r="910">
          <cell r="A910" t="str">
            <v>2201060154</v>
          </cell>
          <cell r="B910" t="str">
            <v>Onroad</v>
          </cell>
          <cell r="C910" t="str">
            <v>Highway Veh - Gasoline - NOT USED - Prev all LDGT (1&amp;2) in M5 - Minor Arterial: Rural Time 4</v>
          </cell>
          <cell r="D910" t="str">
            <v>Mobile - On-Road Gasoline Light Duty Vehicles</v>
          </cell>
          <cell r="G910" t="str">
            <v>Mobile Sources</v>
          </cell>
          <cell r="H910" t="str">
            <v>Highway Vehicles - Gasoline</v>
          </cell>
          <cell r="I910" t="str">
            <v>NOT USED - Previously all LDGT (1&amp;2) under M5</v>
          </cell>
          <cell r="J910" t="str">
            <v>Minor Arterial: Rural Time 4</v>
          </cell>
          <cell r="L910" t="str">
            <v>2002</v>
          </cell>
          <cell r="N910">
            <v>40982</v>
          </cell>
        </row>
        <row r="911">
          <cell r="A911" t="str">
            <v>2201060170</v>
          </cell>
          <cell r="B911" t="str">
            <v>Onroad</v>
          </cell>
          <cell r="C911" t="str">
            <v>Highway Veh - Gasoline - NOT USED - Prev all LDGT (1&amp;2) in M5 - Rural Major Collector: Total</v>
          </cell>
          <cell r="D911" t="str">
            <v>Mobile - On-Road Gasoline Light Duty Vehicles</v>
          </cell>
          <cell r="G911" t="str">
            <v>Mobile Sources</v>
          </cell>
          <cell r="H911" t="str">
            <v>Highway Vehicles - Gasoline</v>
          </cell>
          <cell r="I911" t="str">
            <v>NOT USED - Previously all LDGT (1&amp;2) under M5</v>
          </cell>
          <cell r="J911" t="str">
            <v>Rural Major Collector: Total</v>
          </cell>
          <cell r="L911" t="str">
            <v>2002</v>
          </cell>
          <cell r="N911">
            <v>40982</v>
          </cell>
        </row>
        <row r="912">
          <cell r="A912" t="str">
            <v>2201060171</v>
          </cell>
          <cell r="B912" t="str">
            <v>Onroad</v>
          </cell>
          <cell r="C912" t="str">
            <v>Highway Veh - Gasoline - NOT USED - Prev all LDGT (1&amp;2) in M5 - Major Collector: Rural Time 1</v>
          </cell>
          <cell r="D912" t="str">
            <v>Mobile - On-Road Gasoline Light Duty Vehicles</v>
          </cell>
          <cell r="G912" t="str">
            <v>Mobile Sources</v>
          </cell>
          <cell r="H912" t="str">
            <v>Highway Vehicles - Gasoline</v>
          </cell>
          <cell r="I912" t="str">
            <v>NOT USED - Previously all LDGT (1&amp;2) under M5</v>
          </cell>
          <cell r="J912" t="str">
            <v>Major Collector: Rural Time 1</v>
          </cell>
          <cell r="L912" t="str">
            <v>2002</v>
          </cell>
          <cell r="N912">
            <v>40982</v>
          </cell>
        </row>
        <row r="913">
          <cell r="A913" t="str">
            <v>2201060172</v>
          </cell>
          <cell r="B913" t="str">
            <v>Onroad</v>
          </cell>
          <cell r="C913" t="str">
            <v>Highway Veh - Gasoline - NOT USED - Prev all LDGT (1&amp;2) in M5 - Major Collector: Rural Time 2</v>
          </cell>
          <cell r="D913" t="str">
            <v>Mobile - On-Road Gasoline Light Duty Vehicles</v>
          </cell>
          <cell r="G913" t="str">
            <v>Mobile Sources</v>
          </cell>
          <cell r="H913" t="str">
            <v>Highway Vehicles - Gasoline</v>
          </cell>
          <cell r="I913" t="str">
            <v>NOT USED - Previously all LDGT (1&amp;2) under M5</v>
          </cell>
          <cell r="J913" t="str">
            <v>Major Collector: Rural Time 2</v>
          </cell>
          <cell r="L913" t="str">
            <v>2002</v>
          </cell>
          <cell r="N913">
            <v>40982</v>
          </cell>
        </row>
        <row r="914">
          <cell r="A914" t="str">
            <v>2201060173</v>
          </cell>
          <cell r="B914" t="str">
            <v>Onroad</v>
          </cell>
          <cell r="C914" t="str">
            <v>Highway Veh - Gasoline - NOT USED - Prev all LDGT (1&amp;2) in M5 - Major Collector: Rural Time 3</v>
          </cell>
          <cell r="D914" t="str">
            <v>Mobile - On-Road Gasoline Light Duty Vehicles</v>
          </cell>
          <cell r="G914" t="str">
            <v>Mobile Sources</v>
          </cell>
          <cell r="H914" t="str">
            <v>Highway Vehicles - Gasoline</v>
          </cell>
          <cell r="I914" t="str">
            <v>NOT USED - Previously all LDGT (1&amp;2) under M5</v>
          </cell>
          <cell r="J914" t="str">
            <v>Major Collector: Rural Time 3</v>
          </cell>
          <cell r="L914" t="str">
            <v>2002</v>
          </cell>
          <cell r="N914">
            <v>40982</v>
          </cell>
        </row>
        <row r="915">
          <cell r="A915" t="str">
            <v>2201060174</v>
          </cell>
          <cell r="B915" t="str">
            <v>Onroad</v>
          </cell>
          <cell r="C915" t="str">
            <v>Highway Veh - Gasoline - NOT USED - Prev all LDGT (1&amp;2) in M5 - Major Collector: Rural Time 4</v>
          </cell>
          <cell r="D915" t="str">
            <v>Mobile - On-Road Gasoline Light Duty Vehicles</v>
          </cell>
          <cell r="G915" t="str">
            <v>Mobile Sources</v>
          </cell>
          <cell r="H915" t="str">
            <v>Highway Vehicles - Gasoline</v>
          </cell>
          <cell r="I915" t="str">
            <v>NOT USED - Previously all LDGT (1&amp;2) under M5</v>
          </cell>
          <cell r="J915" t="str">
            <v>Major Collector: Rural Time 4</v>
          </cell>
          <cell r="L915" t="str">
            <v>2002</v>
          </cell>
          <cell r="N915">
            <v>40982</v>
          </cell>
        </row>
        <row r="916">
          <cell r="A916" t="str">
            <v>2201060190</v>
          </cell>
          <cell r="B916" t="str">
            <v>Onroad</v>
          </cell>
          <cell r="C916" t="str">
            <v>Highway Veh - Gasoline - NOT USED - Prev all LDGT (1&amp;2) in M5 - Rural Minor Collector: Total</v>
          </cell>
          <cell r="D916" t="str">
            <v>Mobile - On-Road Gasoline Light Duty Vehicles</v>
          </cell>
          <cell r="G916" t="str">
            <v>Mobile Sources</v>
          </cell>
          <cell r="H916" t="str">
            <v>Highway Vehicles - Gasoline</v>
          </cell>
          <cell r="I916" t="str">
            <v>NOT USED - Previously all LDGT (1&amp;2) under M5</v>
          </cell>
          <cell r="J916" t="str">
            <v>Rural Minor Collector: Total</v>
          </cell>
          <cell r="L916" t="str">
            <v>2002</v>
          </cell>
          <cell r="N916">
            <v>40982</v>
          </cell>
        </row>
        <row r="917">
          <cell r="A917" t="str">
            <v>2201060191</v>
          </cell>
          <cell r="B917" t="str">
            <v>Onroad</v>
          </cell>
          <cell r="C917" t="str">
            <v>Highway Veh - Gasoline - NOT USED - Prev all LDGT (1&amp;2) in M5 - Minor Collector: Rural Time 1</v>
          </cell>
          <cell r="D917" t="str">
            <v>Mobile - On-Road Gasoline Light Duty Vehicles</v>
          </cell>
          <cell r="G917" t="str">
            <v>Mobile Sources</v>
          </cell>
          <cell r="H917" t="str">
            <v>Highway Vehicles - Gasoline</v>
          </cell>
          <cell r="I917" t="str">
            <v>NOT USED - Previously all LDGT (1&amp;2) under M5</v>
          </cell>
          <cell r="J917" t="str">
            <v>Minor Collector: Rural Time 1</v>
          </cell>
          <cell r="L917" t="str">
            <v>2002</v>
          </cell>
          <cell r="N917">
            <v>40982</v>
          </cell>
        </row>
        <row r="918">
          <cell r="A918" t="str">
            <v>2201060192</v>
          </cell>
          <cell r="B918" t="str">
            <v>Onroad</v>
          </cell>
          <cell r="C918" t="str">
            <v>Highway Veh - Gasoline - NOT USED - Prev all LDGT (1&amp;2) in M5 - Minor Collector: Rural Time 2</v>
          </cell>
          <cell r="D918" t="str">
            <v>Mobile - On-Road Gasoline Light Duty Vehicles</v>
          </cell>
          <cell r="G918" t="str">
            <v>Mobile Sources</v>
          </cell>
          <cell r="H918" t="str">
            <v>Highway Vehicles - Gasoline</v>
          </cell>
          <cell r="I918" t="str">
            <v>NOT USED - Previously all LDGT (1&amp;2) under M5</v>
          </cell>
          <cell r="J918" t="str">
            <v>Minor Collector: Rural Time 2</v>
          </cell>
          <cell r="L918" t="str">
            <v>2002</v>
          </cell>
          <cell r="N918">
            <v>40982</v>
          </cell>
        </row>
        <row r="919">
          <cell r="A919" t="str">
            <v>2201060193</v>
          </cell>
          <cell r="B919" t="str">
            <v>Onroad</v>
          </cell>
          <cell r="C919" t="str">
            <v>Highway Veh - Gasoline - NOT USED - Prev all LDGT (1&amp;2) in M5 - Minor Collector: Rural Time 3</v>
          </cell>
          <cell r="D919" t="str">
            <v>Mobile - On-Road Gasoline Light Duty Vehicles</v>
          </cell>
          <cell r="G919" t="str">
            <v>Mobile Sources</v>
          </cell>
          <cell r="H919" t="str">
            <v>Highway Vehicles - Gasoline</v>
          </cell>
          <cell r="I919" t="str">
            <v>NOT USED - Previously all LDGT (1&amp;2) under M5</v>
          </cell>
          <cell r="J919" t="str">
            <v>Minor Collector: Rural Time 3</v>
          </cell>
          <cell r="L919" t="str">
            <v>2002</v>
          </cell>
          <cell r="N919">
            <v>40982</v>
          </cell>
        </row>
        <row r="920">
          <cell r="A920" t="str">
            <v>2201060194</v>
          </cell>
          <cell r="B920" t="str">
            <v>Onroad</v>
          </cell>
          <cell r="C920" t="str">
            <v>Highway Veh - Gasoline - NOT USED - Prev all LDGT (1&amp;2) in M5 - Minor Collector: Rural Time 4</v>
          </cell>
          <cell r="D920" t="str">
            <v>Mobile - On-Road Gasoline Light Duty Vehicles</v>
          </cell>
          <cell r="G920" t="str">
            <v>Mobile Sources</v>
          </cell>
          <cell r="H920" t="str">
            <v>Highway Vehicles - Gasoline</v>
          </cell>
          <cell r="I920" t="str">
            <v>NOT USED - Previously all LDGT (1&amp;2) under M5</v>
          </cell>
          <cell r="J920" t="str">
            <v>Minor Collector: Rural Time 4</v>
          </cell>
          <cell r="L920" t="str">
            <v>2002</v>
          </cell>
          <cell r="N920">
            <v>40982</v>
          </cell>
        </row>
        <row r="921">
          <cell r="A921" t="str">
            <v>2201060210</v>
          </cell>
          <cell r="B921" t="str">
            <v>Onroad</v>
          </cell>
          <cell r="C921" t="str">
            <v>Highway Veh - Gasoline - NOT USED - Prev all LDGT (1&amp;2) in M5 - Rural Local: Total</v>
          </cell>
          <cell r="D921" t="str">
            <v>Mobile - On-Road Gasoline Light Duty Vehicles</v>
          </cell>
          <cell r="G921" t="str">
            <v>Mobile Sources</v>
          </cell>
          <cell r="H921" t="str">
            <v>Highway Vehicles - Gasoline</v>
          </cell>
          <cell r="I921" t="str">
            <v>NOT USED - Previously all LDGT (1&amp;2) under M5</v>
          </cell>
          <cell r="J921" t="str">
            <v>Rural Local: Total</v>
          </cell>
          <cell r="L921" t="str">
            <v>2002</v>
          </cell>
          <cell r="N921">
            <v>40982</v>
          </cell>
        </row>
        <row r="922">
          <cell r="A922" t="str">
            <v>2201060211</v>
          </cell>
          <cell r="B922" t="str">
            <v>Onroad</v>
          </cell>
          <cell r="C922" t="str">
            <v>Highway Veh - Gasoline - NOT USED - Prev all LDGT (1&amp;2) in M5 - Local: Rural Time 1</v>
          </cell>
          <cell r="D922" t="str">
            <v>Mobile - On-Road Gasoline Light Duty Vehicles</v>
          </cell>
          <cell r="G922" t="str">
            <v>Mobile Sources</v>
          </cell>
          <cell r="H922" t="str">
            <v>Highway Vehicles - Gasoline</v>
          </cell>
          <cell r="I922" t="str">
            <v>NOT USED - Previously all LDGT (1&amp;2) under M5</v>
          </cell>
          <cell r="J922" t="str">
            <v>Local: Rural Time 1</v>
          </cell>
          <cell r="L922" t="str">
            <v>2002</v>
          </cell>
          <cell r="N922">
            <v>40982</v>
          </cell>
        </row>
        <row r="923">
          <cell r="A923" t="str">
            <v>2201060212</v>
          </cell>
          <cell r="B923" t="str">
            <v>Onroad</v>
          </cell>
          <cell r="C923" t="str">
            <v>Highway Veh - Gasoline - NOT USED - Prev all LDGT (1&amp;2) in M5 - Local: Rural Time 2</v>
          </cell>
          <cell r="D923" t="str">
            <v>Mobile - On-Road Gasoline Light Duty Vehicles</v>
          </cell>
          <cell r="G923" t="str">
            <v>Mobile Sources</v>
          </cell>
          <cell r="H923" t="str">
            <v>Highway Vehicles - Gasoline</v>
          </cell>
          <cell r="I923" t="str">
            <v>NOT USED - Previously all LDGT (1&amp;2) under M5</v>
          </cell>
          <cell r="J923" t="str">
            <v>Local: Rural Time 2</v>
          </cell>
          <cell r="L923" t="str">
            <v>2002</v>
          </cell>
          <cell r="N923">
            <v>40982</v>
          </cell>
        </row>
        <row r="924">
          <cell r="A924" t="str">
            <v>2201060213</v>
          </cell>
          <cell r="B924" t="str">
            <v>Onroad</v>
          </cell>
          <cell r="C924" t="str">
            <v>Highway Veh - Gasoline - NOT USED - Prev all LDGT (1&amp;2) in M5 - Local: Rural Time 3</v>
          </cell>
          <cell r="D924" t="str">
            <v>Mobile - On-Road Gasoline Light Duty Vehicles</v>
          </cell>
          <cell r="G924" t="str">
            <v>Mobile Sources</v>
          </cell>
          <cell r="H924" t="str">
            <v>Highway Vehicles - Gasoline</v>
          </cell>
          <cell r="I924" t="str">
            <v>NOT USED - Previously all LDGT (1&amp;2) under M5</v>
          </cell>
          <cell r="J924" t="str">
            <v>Local: Rural Time 3</v>
          </cell>
          <cell r="L924" t="str">
            <v>2002</v>
          </cell>
          <cell r="N924">
            <v>40982</v>
          </cell>
        </row>
        <row r="925">
          <cell r="A925" t="str">
            <v>2201060214</v>
          </cell>
          <cell r="B925" t="str">
            <v>Onroad</v>
          </cell>
          <cell r="C925" t="str">
            <v>Highway Veh - Gasoline - NOT USED - Prev all LDGT (1&amp;2) in M5 - Local: Rural Time 4</v>
          </cell>
          <cell r="D925" t="str">
            <v>Mobile - On-Road Gasoline Light Duty Vehicles</v>
          </cell>
          <cell r="G925" t="str">
            <v>Mobile Sources</v>
          </cell>
          <cell r="H925" t="str">
            <v>Highway Vehicles - Gasoline</v>
          </cell>
          <cell r="I925" t="str">
            <v>NOT USED - Previously all LDGT (1&amp;2) under M5</v>
          </cell>
          <cell r="J925" t="str">
            <v>Local: Rural Time 4</v>
          </cell>
          <cell r="L925" t="str">
            <v>2002</v>
          </cell>
          <cell r="N925">
            <v>40982</v>
          </cell>
        </row>
        <row r="926">
          <cell r="A926" t="str">
            <v>2201060230</v>
          </cell>
          <cell r="B926" t="str">
            <v>Onroad</v>
          </cell>
          <cell r="C926" t="str">
            <v>Highway Veh - Gasoline - NOT USED - Prev all LDGT (1&amp;2) in M5 - Urban Interstate: Total</v>
          </cell>
          <cell r="D926" t="str">
            <v>Mobile - On-Road Gasoline Light Duty Vehicles</v>
          </cell>
          <cell r="G926" t="str">
            <v>Mobile Sources</v>
          </cell>
          <cell r="H926" t="str">
            <v>Highway Vehicles - Gasoline</v>
          </cell>
          <cell r="I926" t="str">
            <v>NOT USED - Previously all LDGT (1&amp;2) under M5</v>
          </cell>
          <cell r="J926" t="str">
            <v>Urban Interstate: Total</v>
          </cell>
          <cell r="L926" t="str">
            <v>2002</v>
          </cell>
          <cell r="N926">
            <v>40982</v>
          </cell>
        </row>
        <row r="927">
          <cell r="A927" t="str">
            <v>2201060231</v>
          </cell>
          <cell r="B927" t="str">
            <v>Onroad</v>
          </cell>
          <cell r="C927" t="str">
            <v>Highway Veh - Gasoline - NOT USED - Prev all LDGT (1&amp;2) in M5 - Interstate: Urban Time 1</v>
          </cell>
          <cell r="D927" t="str">
            <v>Mobile - On-Road Gasoline Light Duty Vehicles</v>
          </cell>
          <cell r="G927" t="str">
            <v>Mobile Sources</v>
          </cell>
          <cell r="H927" t="str">
            <v>Highway Vehicles - Gasoline</v>
          </cell>
          <cell r="I927" t="str">
            <v>NOT USED - Previously all LDGT (1&amp;2) under M5</v>
          </cell>
          <cell r="J927" t="str">
            <v>Interstate: Urban Time 1</v>
          </cell>
          <cell r="L927" t="str">
            <v>2002</v>
          </cell>
          <cell r="N927">
            <v>40982</v>
          </cell>
        </row>
        <row r="928">
          <cell r="A928" t="str">
            <v>2201060232</v>
          </cell>
          <cell r="B928" t="str">
            <v>Onroad</v>
          </cell>
          <cell r="C928" t="str">
            <v>Highway Veh - Gasoline - NOT USED - Prev all LDGT (1&amp;2) in M5 - Interstate: Urban Time 2</v>
          </cell>
          <cell r="D928" t="str">
            <v>Mobile - On-Road Gasoline Light Duty Vehicles</v>
          </cell>
          <cell r="G928" t="str">
            <v>Mobile Sources</v>
          </cell>
          <cell r="H928" t="str">
            <v>Highway Vehicles - Gasoline</v>
          </cell>
          <cell r="I928" t="str">
            <v>NOT USED - Previously all LDGT (1&amp;2) under M5</v>
          </cell>
          <cell r="J928" t="str">
            <v>Interstate: Urban Time 2</v>
          </cell>
          <cell r="L928" t="str">
            <v>2002</v>
          </cell>
          <cell r="N928">
            <v>40982</v>
          </cell>
        </row>
        <row r="929">
          <cell r="A929" t="str">
            <v>2201060233</v>
          </cell>
          <cell r="B929" t="str">
            <v>Onroad</v>
          </cell>
          <cell r="C929" t="str">
            <v>Highway Veh - Gasoline - NOT USED - Prev all LDGT (1&amp;2) in M5 - Interstate: Urban Time 3</v>
          </cell>
          <cell r="D929" t="str">
            <v>Mobile - On-Road Gasoline Light Duty Vehicles</v>
          </cell>
          <cell r="G929" t="str">
            <v>Mobile Sources</v>
          </cell>
          <cell r="H929" t="str">
            <v>Highway Vehicles - Gasoline</v>
          </cell>
          <cell r="I929" t="str">
            <v>NOT USED - Previously all LDGT (1&amp;2) under M5</v>
          </cell>
          <cell r="J929" t="str">
            <v>Interstate: Urban Time 3</v>
          </cell>
          <cell r="L929" t="str">
            <v>2002</v>
          </cell>
          <cell r="N929">
            <v>40982</v>
          </cell>
        </row>
        <row r="930">
          <cell r="A930" t="str">
            <v>2201060234</v>
          </cell>
          <cell r="B930" t="str">
            <v>Onroad</v>
          </cell>
          <cell r="C930" t="str">
            <v>Highway Veh - Gasoline - NOT USED - Prev all LDGT (1&amp;2) in M5 - Interstate: Urban Time 4</v>
          </cell>
          <cell r="D930" t="str">
            <v>Mobile - On-Road Gasoline Light Duty Vehicles</v>
          </cell>
          <cell r="G930" t="str">
            <v>Mobile Sources</v>
          </cell>
          <cell r="H930" t="str">
            <v>Highway Vehicles - Gasoline</v>
          </cell>
          <cell r="I930" t="str">
            <v>NOT USED - Previously all LDGT (1&amp;2) under M5</v>
          </cell>
          <cell r="J930" t="str">
            <v>Interstate: Urban Time 4</v>
          </cell>
          <cell r="L930" t="str">
            <v>2002</v>
          </cell>
          <cell r="N930">
            <v>40982</v>
          </cell>
        </row>
        <row r="931">
          <cell r="A931" t="str">
            <v>2201060250</v>
          </cell>
          <cell r="B931" t="str">
            <v>Onroad</v>
          </cell>
          <cell r="C931" t="str">
            <v>Highway Veh - Gasoline - NOT USED - Prev all LDGT (1&amp;2) in M5 - Urban Other Freeways &amp; Expressways: Total</v>
          </cell>
          <cell r="D931" t="str">
            <v>Mobile - On-Road Gasoline Light Duty Vehicles</v>
          </cell>
          <cell r="G931" t="str">
            <v>Mobile Sources</v>
          </cell>
          <cell r="H931" t="str">
            <v>Highway Vehicles - Gasoline</v>
          </cell>
          <cell r="I931" t="str">
            <v>NOT USED - Previously all LDGT (1&amp;2) under M5</v>
          </cell>
          <cell r="J931" t="str">
            <v>Urban Other Freeways and Expressways: Total</v>
          </cell>
          <cell r="L931" t="str">
            <v>2002</v>
          </cell>
          <cell r="N931">
            <v>40982</v>
          </cell>
        </row>
        <row r="932">
          <cell r="A932" t="str">
            <v>2201060251</v>
          </cell>
          <cell r="B932" t="str">
            <v>Onroad</v>
          </cell>
          <cell r="C932" t="str">
            <v>Highway Veh - Gasoline - NOT USED - Prev all LDGT (1&amp;2) in M5 - Other Freeways &amp; Expressways: Urban Time 1</v>
          </cell>
          <cell r="D932" t="str">
            <v>Mobile - On-Road Gasoline Light Duty Vehicles</v>
          </cell>
          <cell r="G932" t="str">
            <v>Mobile Sources</v>
          </cell>
          <cell r="H932" t="str">
            <v>Highway Vehicles - Gasoline</v>
          </cell>
          <cell r="I932" t="str">
            <v>NOT USED - Previously all LDGT (1&amp;2) under M5</v>
          </cell>
          <cell r="J932" t="str">
            <v>Other Freeways and Expressways: Urban Time 1</v>
          </cell>
          <cell r="L932" t="str">
            <v>2002</v>
          </cell>
          <cell r="N932">
            <v>40982</v>
          </cell>
        </row>
        <row r="933">
          <cell r="A933" t="str">
            <v>2201060252</v>
          </cell>
          <cell r="B933" t="str">
            <v>Onroad</v>
          </cell>
          <cell r="C933" t="str">
            <v>Highway Veh - Gasoline - NOT USED - Prev all LDGT (1&amp;2) in M5 - Other Freeways &amp; Expressways: Urban Time 2</v>
          </cell>
          <cell r="D933" t="str">
            <v>Mobile - On-Road Gasoline Light Duty Vehicles</v>
          </cell>
          <cell r="G933" t="str">
            <v>Mobile Sources</v>
          </cell>
          <cell r="H933" t="str">
            <v>Highway Vehicles - Gasoline</v>
          </cell>
          <cell r="I933" t="str">
            <v>NOT USED - Previously all LDGT (1&amp;2) under M5</v>
          </cell>
          <cell r="J933" t="str">
            <v>Other Freeways and Expressways: Urban Time 2</v>
          </cell>
          <cell r="L933" t="str">
            <v>2002</v>
          </cell>
          <cell r="N933">
            <v>40982</v>
          </cell>
        </row>
        <row r="934">
          <cell r="A934" t="str">
            <v>2201060253</v>
          </cell>
          <cell r="B934" t="str">
            <v>Onroad</v>
          </cell>
          <cell r="C934" t="str">
            <v>Highway Veh - Gasoline - NOT USED - Prev all LDGT (1&amp;2) in M5 - Other Freeways &amp; Expressways: Urban Time 3</v>
          </cell>
          <cell r="D934" t="str">
            <v>Mobile - On-Road Gasoline Light Duty Vehicles</v>
          </cell>
          <cell r="G934" t="str">
            <v>Mobile Sources</v>
          </cell>
          <cell r="H934" t="str">
            <v>Highway Vehicles - Gasoline</v>
          </cell>
          <cell r="I934" t="str">
            <v>NOT USED - Previously all LDGT (1&amp;2) under M5</v>
          </cell>
          <cell r="J934" t="str">
            <v>Other Freeways and Expressways: Urban Time 3</v>
          </cell>
          <cell r="L934" t="str">
            <v>2002</v>
          </cell>
          <cell r="N934">
            <v>40982</v>
          </cell>
        </row>
        <row r="935">
          <cell r="A935" t="str">
            <v>2201060254</v>
          </cell>
          <cell r="B935" t="str">
            <v>Onroad</v>
          </cell>
          <cell r="C935" t="str">
            <v>Highway Veh - Gasoline - NOT USED - Prev all LDGT (1&amp;2) in M5 - Other Freeways &amp; Expressways: Urban Time 4</v>
          </cell>
          <cell r="D935" t="str">
            <v>Mobile - On-Road Gasoline Light Duty Vehicles</v>
          </cell>
          <cell r="G935" t="str">
            <v>Mobile Sources</v>
          </cell>
          <cell r="H935" t="str">
            <v>Highway Vehicles - Gasoline</v>
          </cell>
          <cell r="I935" t="str">
            <v>NOT USED - Previously all LDGT (1&amp;2) under M5</v>
          </cell>
          <cell r="J935" t="str">
            <v>Other Freeways and Expressways: Urban Time 4</v>
          </cell>
          <cell r="L935" t="str">
            <v>2002</v>
          </cell>
          <cell r="N935">
            <v>40982</v>
          </cell>
        </row>
        <row r="936">
          <cell r="A936" t="str">
            <v>2201060270</v>
          </cell>
          <cell r="B936" t="str">
            <v>Onroad</v>
          </cell>
          <cell r="C936" t="str">
            <v>Highway Veh - Gasoline - NOT USED - Prev all LDGT (1&amp;2) in M5 - Urban Other Principal Arterial: Total</v>
          </cell>
          <cell r="D936" t="str">
            <v>Mobile - On-Road Gasoline Light Duty Vehicles</v>
          </cell>
          <cell r="G936" t="str">
            <v>Mobile Sources</v>
          </cell>
          <cell r="H936" t="str">
            <v>Highway Vehicles - Gasoline</v>
          </cell>
          <cell r="I936" t="str">
            <v>NOT USED - Previously all LDGT (1&amp;2) under M5</v>
          </cell>
          <cell r="J936" t="str">
            <v>Urban Other Principal Arterial: Total</v>
          </cell>
          <cell r="L936" t="str">
            <v>2002</v>
          </cell>
          <cell r="N936">
            <v>40982</v>
          </cell>
        </row>
        <row r="937">
          <cell r="A937" t="str">
            <v>2201060271</v>
          </cell>
          <cell r="B937" t="str">
            <v>Onroad</v>
          </cell>
          <cell r="C937" t="str">
            <v>Highway Veh - Gasoline - NOT USED - Prev all LDGT (1&amp;2) in M5 - Other Principal Arterial: Urban Time 1</v>
          </cell>
          <cell r="D937" t="str">
            <v>Mobile - On-Road Gasoline Light Duty Vehicles</v>
          </cell>
          <cell r="G937" t="str">
            <v>Mobile Sources</v>
          </cell>
          <cell r="H937" t="str">
            <v>Highway Vehicles - Gasoline</v>
          </cell>
          <cell r="I937" t="str">
            <v>NOT USED - Previously all LDGT (1&amp;2) under M5</v>
          </cell>
          <cell r="J937" t="str">
            <v>Other Principal Arterial: Urban Time 1</v>
          </cell>
          <cell r="L937" t="str">
            <v>2002</v>
          </cell>
          <cell r="N937">
            <v>40982</v>
          </cell>
        </row>
        <row r="938">
          <cell r="A938" t="str">
            <v>2201060272</v>
          </cell>
          <cell r="B938" t="str">
            <v>Onroad</v>
          </cell>
          <cell r="C938" t="str">
            <v>Highway Veh - Gasoline - NOT USED - Prev all LDGT (1&amp;2) in M5 - Other Principal Arterial: Urban Time 2</v>
          </cell>
          <cell r="D938" t="str">
            <v>Mobile - On-Road Gasoline Light Duty Vehicles</v>
          </cell>
          <cell r="G938" t="str">
            <v>Mobile Sources</v>
          </cell>
          <cell r="H938" t="str">
            <v>Highway Vehicles - Gasoline</v>
          </cell>
          <cell r="I938" t="str">
            <v>NOT USED - Previously all LDGT (1&amp;2) under M5</v>
          </cell>
          <cell r="J938" t="str">
            <v>Other Principal Arterial: Urban Time 2</v>
          </cell>
          <cell r="L938" t="str">
            <v>2002</v>
          </cell>
          <cell r="N938">
            <v>40982</v>
          </cell>
        </row>
        <row r="939">
          <cell r="A939" t="str">
            <v>2201060273</v>
          </cell>
          <cell r="B939" t="str">
            <v>Onroad</v>
          </cell>
          <cell r="C939" t="str">
            <v>Highway Veh - Gasoline - NOT USED - Prev all LDGT (1&amp;2) in M5 - Other Principal Arterial: Urban Time 3</v>
          </cell>
          <cell r="D939" t="str">
            <v>Mobile - On-Road Gasoline Light Duty Vehicles</v>
          </cell>
          <cell r="G939" t="str">
            <v>Mobile Sources</v>
          </cell>
          <cell r="H939" t="str">
            <v>Highway Vehicles - Gasoline</v>
          </cell>
          <cell r="I939" t="str">
            <v>NOT USED - Previously all LDGT (1&amp;2) under M5</v>
          </cell>
          <cell r="J939" t="str">
            <v>Other Principal Arterial: Urban Time 3</v>
          </cell>
          <cell r="L939" t="str">
            <v>2002</v>
          </cell>
          <cell r="N939">
            <v>40982</v>
          </cell>
        </row>
        <row r="940">
          <cell r="A940" t="str">
            <v>2201060274</v>
          </cell>
          <cell r="B940" t="str">
            <v>Onroad</v>
          </cell>
          <cell r="C940" t="str">
            <v>Highway Veh - Gasoline - NOT USED - Prev all LDGT (1&amp;2) in M5 - Other Principal Arterial: Urban Time 4</v>
          </cell>
          <cell r="D940" t="str">
            <v>Mobile - On-Road Gasoline Light Duty Vehicles</v>
          </cell>
          <cell r="G940" t="str">
            <v>Mobile Sources</v>
          </cell>
          <cell r="H940" t="str">
            <v>Highway Vehicles - Gasoline</v>
          </cell>
          <cell r="I940" t="str">
            <v>NOT USED - Previously all LDGT (1&amp;2) under M5</v>
          </cell>
          <cell r="J940" t="str">
            <v>Other Principal Arterial: Urban Time 4</v>
          </cell>
          <cell r="L940" t="str">
            <v>2002</v>
          </cell>
          <cell r="N940">
            <v>40982</v>
          </cell>
        </row>
        <row r="941">
          <cell r="A941" t="str">
            <v>2201060290</v>
          </cell>
          <cell r="B941" t="str">
            <v>Onroad</v>
          </cell>
          <cell r="C941" t="str">
            <v>Highway Veh - Gasoline - NOT USED - Prev all LDGT (1&amp;2) in M5 - Urban Minor Arterial: Total</v>
          </cell>
          <cell r="D941" t="str">
            <v>Mobile - On-Road Gasoline Light Duty Vehicles</v>
          </cell>
          <cell r="G941" t="str">
            <v>Mobile Sources</v>
          </cell>
          <cell r="H941" t="str">
            <v>Highway Vehicles - Gasoline</v>
          </cell>
          <cell r="I941" t="str">
            <v>NOT USED - Previously all LDGT (1&amp;2) under M5</v>
          </cell>
          <cell r="J941" t="str">
            <v>Urban Minor Arterial: Total</v>
          </cell>
          <cell r="L941" t="str">
            <v>2002</v>
          </cell>
          <cell r="N941">
            <v>40982</v>
          </cell>
        </row>
        <row r="942">
          <cell r="A942" t="str">
            <v>2201060291</v>
          </cell>
          <cell r="B942" t="str">
            <v>Onroad</v>
          </cell>
          <cell r="C942" t="str">
            <v>Highway Veh - Gasoline - NOT USED - Prev all LDGT (1&amp;2) in M5 - Minor Arterial: Urban Time 1</v>
          </cell>
          <cell r="D942" t="str">
            <v>Mobile - On-Road Gasoline Light Duty Vehicles</v>
          </cell>
          <cell r="G942" t="str">
            <v>Mobile Sources</v>
          </cell>
          <cell r="H942" t="str">
            <v>Highway Vehicles - Gasoline</v>
          </cell>
          <cell r="I942" t="str">
            <v>NOT USED - Previously all LDGT (1&amp;2) under M5</v>
          </cell>
          <cell r="J942" t="str">
            <v>Minor Arterial: Urban Time 1</v>
          </cell>
          <cell r="L942" t="str">
            <v>2002</v>
          </cell>
          <cell r="N942">
            <v>40982</v>
          </cell>
        </row>
        <row r="943">
          <cell r="A943" t="str">
            <v>2201060292</v>
          </cell>
          <cell r="B943" t="str">
            <v>Onroad</v>
          </cell>
          <cell r="C943" t="str">
            <v>Highway Veh - Gasoline - NOT USED - Prev all LDGT (1&amp;2) in M5 - Minor Arterial: Urban Time 2</v>
          </cell>
          <cell r="D943" t="str">
            <v>Mobile - On-Road Gasoline Light Duty Vehicles</v>
          </cell>
          <cell r="G943" t="str">
            <v>Mobile Sources</v>
          </cell>
          <cell r="H943" t="str">
            <v>Highway Vehicles - Gasoline</v>
          </cell>
          <cell r="I943" t="str">
            <v>NOT USED - Previously all LDGT (1&amp;2) under M5</v>
          </cell>
          <cell r="J943" t="str">
            <v>Minor Arterial: Urban Time 2</v>
          </cell>
          <cell r="L943" t="str">
            <v>2002</v>
          </cell>
          <cell r="N943">
            <v>40982</v>
          </cell>
        </row>
        <row r="944">
          <cell r="A944" t="str">
            <v>2201060293</v>
          </cell>
          <cell r="B944" t="str">
            <v>Onroad</v>
          </cell>
          <cell r="C944" t="str">
            <v>Highway Veh - Gasoline - NOT USED - Prev all LDGT (1&amp;2) in M5 - Minor Arterial: Urban Time 3</v>
          </cell>
          <cell r="D944" t="str">
            <v>Mobile - On-Road Gasoline Light Duty Vehicles</v>
          </cell>
          <cell r="G944" t="str">
            <v>Mobile Sources</v>
          </cell>
          <cell r="H944" t="str">
            <v>Highway Vehicles - Gasoline</v>
          </cell>
          <cell r="I944" t="str">
            <v>NOT USED - Previously all LDGT (1&amp;2) under M5</v>
          </cell>
          <cell r="J944" t="str">
            <v>Minor Arterial: Urban Time 3</v>
          </cell>
          <cell r="L944" t="str">
            <v>2002</v>
          </cell>
          <cell r="N944">
            <v>40982</v>
          </cell>
        </row>
        <row r="945">
          <cell r="A945" t="str">
            <v>2201060294</v>
          </cell>
          <cell r="B945" t="str">
            <v>Onroad</v>
          </cell>
          <cell r="C945" t="str">
            <v>Highway Veh - Gasoline - NOT USED - Prev all LDGT (1&amp;2) in M5 - Minor Arterial: Urban Time 4</v>
          </cell>
          <cell r="D945" t="str">
            <v>Mobile - On-Road Gasoline Light Duty Vehicles</v>
          </cell>
          <cell r="G945" t="str">
            <v>Mobile Sources</v>
          </cell>
          <cell r="H945" t="str">
            <v>Highway Vehicles - Gasoline</v>
          </cell>
          <cell r="I945" t="str">
            <v>NOT USED - Previously all LDGT (1&amp;2) under M5</v>
          </cell>
          <cell r="J945" t="str">
            <v>Minor Arterial: Urban Time 4</v>
          </cell>
          <cell r="L945" t="str">
            <v>2002</v>
          </cell>
          <cell r="N945">
            <v>40982</v>
          </cell>
        </row>
        <row r="946">
          <cell r="A946" t="str">
            <v>2201060310</v>
          </cell>
          <cell r="B946" t="str">
            <v>Onroad</v>
          </cell>
          <cell r="C946" t="str">
            <v>Highway Veh - Gasoline - NOT USED - Prev all LDGT (1&amp;2) in M5 - Urban Collector: Total</v>
          </cell>
          <cell r="D946" t="str">
            <v>Mobile - On-Road Gasoline Light Duty Vehicles</v>
          </cell>
          <cell r="G946" t="str">
            <v>Mobile Sources</v>
          </cell>
          <cell r="H946" t="str">
            <v>Highway Vehicles - Gasoline</v>
          </cell>
          <cell r="I946" t="str">
            <v>NOT USED - Previously all LDGT (1&amp;2) under M5</v>
          </cell>
          <cell r="J946" t="str">
            <v>Urban Collector: Total</v>
          </cell>
          <cell r="L946" t="str">
            <v>2002</v>
          </cell>
          <cell r="N946">
            <v>40982</v>
          </cell>
        </row>
        <row r="947">
          <cell r="A947" t="str">
            <v>2201060311</v>
          </cell>
          <cell r="B947" t="str">
            <v>Onroad</v>
          </cell>
          <cell r="C947" t="str">
            <v>Highway Veh - Gasoline - NOT USED - Prev all LDGT (1&amp;2) in M5 - Collector: Urban Time 1</v>
          </cell>
          <cell r="D947" t="str">
            <v>Mobile - On-Road Gasoline Light Duty Vehicles</v>
          </cell>
          <cell r="G947" t="str">
            <v>Mobile Sources</v>
          </cell>
          <cell r="H947" t="str">
            <v>Highway Vehicles - Gasoline</v>
          </cell>
          <cell r="I947" t="str">
            <v>NOT USED - Previously all LDGT (1&amp;2) under M5</v>
          </cell>
          <cell r="J947" t="str">
            <v>Collector: Urban Time 1</v>
          </cell>
          <cell r="L947" t="str">
            <v>2002</v>
          </cell>
          <cell r="N947">
            <v>40982</v>
          </cell>
        </row>
        <row r="948">
          <cell r="A948" t="str">
            <v>2201060312</v>
          </cell>
          <cell r="B948" t="str">
            <v>Onroad</v>
          </cell>
          <cell r="C948" t="str">
            <v>Highway Veh - Gasoline - NOT USED - Prev all LDGT (1&amp;2) in M5 - Collector: Urban Time 2</v>
          </cell>
          <cell r="D948" t="str">
            <v>Mobile - On-Road Gasoline Light Duty Vehicles</v>
          </cell>
          <cell r="G948" t="str">
            <v>Mobile Sources</v>
          </cell>
          <cell r="H948" t="str">
            <v>Highway Vehicles - Gasoline</v>
          </cell>
          <cell r="I948" t="str">
            <v>NOT USED - Previously all LDGT (1&amp;2) under M5</v>
          </cell>
          <cell r="J948" t="str">
            <v>Collector: Urban Time 2</v>
          </cell>
          <cell r="L948" t="str">
            <v>2002</v>
          </cell>
          <cell r="N948">
            <v>40982</v>
          </cell>
        </row>
        <row r="949">
          <cell r="A949" t="str">
            <v>2201060313</v>
          </cell>
          <cell r="B949" t="str">
            <v>Onroad</v>
          </cell>
          <cell r="C949" t="str">
            <v>Highway Veh - Gasoline - NOT USED - Prev all LDGT (1&amp;2) in M5 - Collector: Urban Time 3</v>
          </cell>
          <cell r="D949" t="str">
            <v>Mobile - On-Road Gasoline Light Duty Vehicles</v>
          </cell>
          <cell r="G949" t="str">
            <v>Mobile Sources</v>
          </cell>
          <cell r="H949" t="str">
            <v>Highway Vehicles - Gasoline</v>
          </cell>
          <cell r="I949" t="str">
            <v>NOT USED - Previously all LDGT (1&amp;2) under M5</v>
          </cell>
          <cell r="J949" t="str">
            <v>Collector: Urban Time 3</v>
          </cell>
          <cell r="L949" t="str">
            <v>2002</v>
          </cell>
          <cell r="N949">
            <v>40982</v>
          </cell>
        </row>
        <row r="950">
          <cell r="A950" t="str">
            <v>2201060314</v>
          </cell>
          <cell r="B950" t="str">
            <v>Onroad</v>
          </cell>
          <cell r="C950" t="str">
            <v>Highway Veh - Gasoline - NOT USED - Prev all LDGT (1&amp;2) in M5 - Collector: Urban Time 4</v>
          </cell>
          <cell r="D950" t="str">
            <v>Mobile - On-Road Gasoline Light Duty Vehicles</v>
          </cell>
          <cell r="G950" t="str">
            <v>Mobile Sources</v>
          </cell>
          <cell r="H950" t="str">
            <v>Highway Vehicles - Gasoline</v>
          </cell>
          <cell r="I950" t="str">
            <v>NOT USED - Previously all LDGT (1&amp;2) under M5</v>
          </cell>
          <cell r="J950" t="str">
            <v>Collector: Urban Time 4</v>
          </cell>
          <cell r="L950" t="str">
            <v>2002</v>
          </cell>
          <cell r="N950">
            <v>40982</v>
          </cell>
        </row>
        <row r="951">
          <cell r="A951" t="str">
            <v>2201060330</v>
          </cell>
          <cell r="B951" t="str">
            <v>Onroad</v>
          </cell>
          <cell r="C951" t="str">
            <v>Highway Veh - Gasoline - NOT USED - Prev all LDGT (1&amp;2) in M5 - Urban Local: Total</v>
          </cell>
          <cell r="D951" t="str">
            <v>Mobile - On-Road Gasoline Light Duty Vehicles</v>
          </cell>
          <cell r="G951" t="str">
            <v>Mobile Sources</v>
          </cell>
          <cell r="H951" t="str">
            <v>Highway Vehicles - Gasoline</v>
          </cell>
          <cell r="I951" t="str">
            <v>NOT USED - Previously all LDGT (1&amp;2) under M5</v>
          </cell>
          <cell r="J951" t="str">
            <v>Urban Local: Total</v>
          </cell>
          <cell r="L951" t="str">
            <v>2002</v>
          </cell>
          <cell r="N951">
            <v>40982</v>
          </cell>
        </row>
        <row r="952">
          <cell r="A952" t="str">
            <v>2201060331</v>
          </cell>
          <cell r="B952" t="str">
            <v>Onroad</v>
          </cell>
          <cell r="C952" t="str">
            <v>Highway Veh - Gasoline - NOT USED - Prev all LDGT (1&amp;2) in M5 - Local: Urban Time 1</v>
          </cell>
          <cell r="D952" t="str">
            <v>Mobile - On-Road Gasoline Light Duty Vehicles</v>
          </cell>
          <cell r="G952" t="str">
            <v>Mobile Sources</v>
          </cell>
          <cell r="H952" t="str">
            <v>Highway Vehicles - Gasoline</v>
          </cell>
          <cell r="I952" t="str">
            <v>NOT USED - Previously all LDGT (1&amp;2) under M5</v>
          </cell>
          <cell r="J952" t="str">
            <v>Local: Urban Time 1</v>
          </cell>
          <cell r="L952" t="str">
            <v>2002</v>
          </cell>
          <cell r="N952">
            <v>40982</v>
          </cell>
        </row>
        <row r="953">
          <cell r="A953" t="str">
            <v>2201060332</v>
          </cell>
          <cell r="B953" t="str">
            <v>Onroad</v>
          </cell>
          <cell r="C953" t="str">
            <v>Highway Veh - Gasoline - NOT USED - Prev all LDGT (1&amp;2) in M5 - Local: Urban Time 2</v>
          </cell>
          <cell r="D953" t="str">
            <v>Mobile - On-Road Gasoline Light Duty Vehicles</v>
          </cell>
          <cell r="G953" t="str">
            <v>Mobile Sources</v>
          </cell>
          <cell r="H953" t="str">
            <v>Highway Vehicles - Gasoline</v>
          </cell>
          <cell r="I953" t="str">
            <v>NOT USED - Previously all LDGT (1&amp;2) under M5</v>
          </cell>
          <cell r="J953" t="str">
            <v>Local: Urban Time 2</v>
          </cell>
          <cell r="L953" t="str">
            <v>2002</v>
          </cell>
          <cell r="N953">
            <v>40982</v>
          </cell>
        </row>
        <row r="954">
          <cell r="A954" t="str">
            <v>2201060333</v>
          </cell>
          <cell r="B954" t="str">
            <v>Onroad</v>
          </cell>
          <cell r="C954" t="str">
            <v>Highway Veh - Gasoline - NOT USED - Prev all LDGT (1&amp;2) in M5 - Local: Urban Time 3</v>
          </cell>
          <cell r="D954" t="str">
            <v>Mobile - On-Road Gasoline Light Duty Vehicles</v>
          </cell>
          <cell r="G954" t="str">
            <v>Mobile Sources</v>
          </cell>
          <cell r="H954" t="str">
            <v>Highway Vehicles - Gasoline</v>
          </cell>
          <cell r="I954" t="str">
            <v>NOT USED - Previously all LDGT (1&amp;2) under M5</v>
          </cell>
          <cell r="J954" t="str">
            <v>Local: Urban Time 3</v>
          </cell>
          <cell r="L954" t="str">
            <v>2002</v>
          </cell>
          <cell r="N954">
            <v>40982</v>
          </cell>
        </row>
        <row r="955">
          <cell r="A955" t="str">
            <v>2201060334</v>
          </cell>
          <cell r="B955" t="str">
            <v>Onroad</v>
          </cell>
          <cell r="C955" t="str">
            <v>Highway Veh - Gasoline - NOT USED - Prev all LDGT (1&amp;2) in M5 - Local: Urban Time 4</v>
          </cell>
          <cell r="D955" t="str">
            <v>Mobile - On-Road Gasoline Light Duty Vehicles</v>
          </cell>
          <cell r="G955" t="str">
            <v>Mobile Sources</v>
          </cell>
          <cell r="H955" t="str">
            <v>Highway Vehicles - Gasoline</v>
          </cell>
          <cell r="I955" t="str">
            <v>NOT USED - Previously all LDGT (1&amp;2) under M5</v>
          </cell>
          <cell r="J955" t="str">
            <v>Local: Urban Time 4</v>
          </cell>
          <cell r="L955" t="str">
            <v>2002</v>
          </cell>
          <cell r="N955">
            <v>40982</v>
          </cell>
        </row>
        <row r="956">
          <cell r="A956" t="str">
            <v>2201070000</v>
          </cell>
          <cell r="B956" t="str">
            <v>Onroad</v>
          </cell>
          <cell r="C956" t="str">
            <v>Highway Veh - Gasoline - Heavy Duty Veh 2B thru 8B &amp; Buses (HDGV) - Total: All Road Types</v>
          </cell>
          <cell r="D956" t="str">
            <v>Mobile - On-Road Gasoline Heavy Duty Vehicles</v>
          </cell>
          <cell r="G956" t="str">
            <v>Mobile Sources</v>
          </cell>
          <cell r="H956" t="str">
            <v>Highway Vehicles - Gasoline</v>
          </cell>
          <cell r="I956" t="str">
            <v>Heavy Duty Gasoline Vehicles 2B thru 8B &amp; Buses (HDGV)</v>
          </cell>
          <cell r="J956" t="str">
            <v>Total: All Road Types</v>
          </cell>
          <cell r="L956" t="str">
            <v>2005</v>
          </cell>
          <cell r="N956">
            <v>40982</v>
          </cell>
        </row>
        <row r="957">
          <cell r="A957" t="str">
            <v>2201070110</v>
          </cell>
          <cell r="B957" t="str">
            <v>Onroad</v>
          </cell>
          <cell r="C957" t="str">
            <v>Highway Veh - Gasoline - Heavy Duty Veh 2B thru 8B &amp; Buses (HDGV) - Rural Interstate: Total</v>
          </cell>
          <cell r="D957" t="str">
            <v>Mobile - On-Road Gasoline Heavy Duty Vehicles</v>
          </cell>
          <cell r="G957" t="str">
            <v>Mobile Sources</v>
          </cell>
          <cell r="H957" t="str">
            <v>Highway Vehicles - Gasoline</v>
          </cell>
          <cell r="I957" t="str">
            <v>Heavy Duty Gasoline Vehicles 2B thru 8B &amp; Buses (HDGV)</v>
          </cell>
          <cell r="J957" t="str">
            <v>Rural Interstate: Total</v>
          </cell>
          <cell r="N957">
            <v>40982</v>
          </cell>
        </row>
        <row r="958">
          <cell r="A958" t="str">
            <v>2201070111</v>
          </cell>
          <cell r="B958" t="str">
            <v>Onroad</v>
          </cell>
          <cell r="C958" t="str">
            <v>Highway Veh - Gasoline - Heavy Duty Veh 2B thru 8B &amp; Buses (HDGV) - Interstate: Rural Time 1</v>
          </cell>
          <cell r="D958" t="str">
            <v>Mobile - On-Road Gasoline Heavy Duty Vehicles</v>
          </cell>
          <cell r="G958" t="str">
            <v>Mobile Sources</v>
          </cell>
          <cell r="H958" t="str">
            <v>Highway Vehicles - Gasoline</v>
          </cell>
          <cell r="I958" t="str">
            <v>Heavy Duty Gasoline Vehicles 2B thru 8B &amp; Buses (HDGV)</v>
          </cell>
          <cell r="J958" t="str">
            <v>Interstate: Rural Time 1</v>
          </cell>
          <cell r="L958" t="str">
            <v>2002</v>
          </cell>
          <cell r="N958">
            <v>40982</v>
          </cell>
        </row>
        <row r="959">
          <cell r="A959" t="str">
            <v>2201070112</v>
          </cell>
          <cell r="B959" t="str">
            <v>Onroad</v>
          </cell>
          <cell r="C959" t="str">
            <v>Highway Veh - Gasoline - Heavy Duty Veh 2B thru 8B &amp; Buses (HDGV) - Interstate: Rural Time 2</v>
          </cell>
          <cell r="D959" t="str">
            <v>Mobile - On-Road Gasoline Heavy Duty Vehicles</v>
          </cell>
          <cell r="G959" t="str">
            <v>Mobile Sources</v>
          </cell>
          <cell r="H959" t="str">
            <v>Highway Vehicles - Gasoline</v>
          </cell>
          <cell r="I959" t="str">
            <v>Heavy Duty Gasoline Vehicles 2B thru 8B &amp; Buses (HDGV)</v>
          </cell>
          <cell r="J959" t="str">
            <v>Interstate: Rural Time 2</v>
          </cell>
          <cell r="L959" t="str">
            <v>2002</v>
          </cell>
          <cell r="N959">
            <v>40982</v>
          </cell>
        </row>
        <row r="960">
          <cell r="A960" t="str">
            <v>2201070113</v>
          </cell>
          <cell r="B960" t="str">
            <v>Onroad</v>
          </cell>
          <cell r="C960" t="str">
            <v>Highway Veh - Gasoline - Heavy Duty Veh 2B thru 8B &amp; Buses (HDGV) - Interstate: Rural Time 3</v>
          </cell>
          <cell r="D960" t="str">
            <v>Mobile - On-Road Gasoline Heavy Duty Vehicles</v>
          </cell>
          <cell r="G960" t="str">
            <v>Mobile Sources</v>
          </cell>
          <cell r="H960" t="str">
            <v>Highway Vehicles - Gasoline</v>
          </cell>
          <cell r="I960" t="str">
            <v>Heavy Duty Gasoline Vehicles 2B thru 8B &amp; Buses (HDGV)</v>
          </cell>
          <cell r="J960" t="str">
            <v>Interstate: Rural Time 3</v>
          </cell>
          <cell r="L960" t="str">
            <v>2002</v>
          </cell>
          <cell r="N960">
            <v>40982</v>
          </cell>
        </row>
        <row r="961">
          <cell r="A961" t="str">
            <v>2201070114</v>
          </cell>
          <cell r="B961" t="str">
            <v>Onroad</v>
          </cell>
          <cell r="C961" t="str">
            <v>Highway Veh - Gasoline - Heavy Duty Veh 2B thru 8B &amp; Buses (HDGV) - Interstate: Rural Time 4</v>
          </cell>
          <cell r="D961" t="str">
            <v>Mobile - On-Road Gasoline Heavy Duty Vehicles</v>
          </cell>
          <cell r="G961" t="str">
            <v>Mobile Sources</v>
          </cell>
          <cell r="H961" t="str">
            <v>Highway Vehicles - Gasoline</v>
          </cell>
          <cell r="I961" t="str">
            <v>Heavy Duty Gasoline Vehicles 2B thru 8B &amp; Buses (HDGV)</v>
          </cell>
          <cell r="J961" t="str">
            <v>Interstate: Rural Time 4</v>
          </cell>
          <cell r="L961" t="str">
            <v>2002</v>
          </cell>
          <cell r="N961">
            <v>40982</v>
          </cell>
        </row>
        <row r="962">
          <cell r="A962" t="str">
            <v>220107011B</v>
          </cell>
          <cell r="B962" t="str">
            <v>Onroad</v>
          </cell>
          <cell r="C962" t="str">
            <v>Highway Veh - Gasoline - Heavy Duty Veh 2B thru 8B &amp; Buses (HDGV) - Rural Interstate: Brake Wear</v>
          </cell>
          <cell r="D962" t="str">
            <v>Mobile - On-Road Gasoline Heavy Duty Vehicles</v>
          </cell>
          <cell r="G962" t="str">
            <v>Mobile Sources</v>
          </cell>
          <cell r="H962" t="str">
            <v>Highway Vehicles - Gasoline</v>
          </cell>
          <cell r="I962" t="str">
            <v>Heavy Duty Gasoline Vehicles 2B thru 8B &amp; Buses (HDGV)</v>
          </cell>
          <cell r="J962" t="str">
            <v>Rural Interstate: Brake Wear</v>
          </cell>
          <cell r="L962" t="str">
            <v>2005</v>
          </cell>
          <cell r="M962">
            <v>37300</v>
          </cell>
          <cell r="N962">
            <v>40982</v>
          </cell>
        </row>
        <row r="963">
          <cell r="A963" t="str">
            <v>220107011T</v>
          </cell>
          <cell r="B963" t="str">
            <v>Onroad</v>
          </cell>
          <cell r="C963" t="str">
            <v>Highway Veh - Gasoline - Heavy Duty Veh 2B thru 8B &amp; Buses (HDGV) - Rural Interstate: Tire Wear</v>
          </cell>
          <cell r="D963" t="str">
            <v>Mobile - On-Road Gasoline Heavy Duty Vehicles</v>
          </cell>
          <cell r="G963" t="str">
            <v>Mobile Sources</v>
          </cell>
          <cell r="H963" t="str">
            <v>Highway Vehicles - Gasoline</v>
          </cell>
          <cell r="I963" t="str">
            <v>Heavy Duty Gasoline Vehicles 2B thru 8B &amp; Buses (HDGV)</v>
          </cell>
          <cell r="J963" t="str">
            <v>Rural Interstate: Tire Wear</v>
          </cell>
          <cell r="L963" t="str">
            <v>2005</v>
          </cell>
          <cell r="M963">
            <v>37300</v>
          </cell>
          <cell r="N963">
            <v>40982</v>
          </cell>
        </row>
        <row r="964">
          <cell r="A964" t="str">
            <v>220107011V</v>
          </cell>
          <cell r="B964" t="str">
            <v>Onroad</v>
          </cell>
          <cell r="C964" t="str">
            <v>Highway Veh - Gasoline - Heavy Duty Veh 2B thru 8B &amp; Buses (HDGV) - Rural Interstate: Evap (except Refueling)</v>
          </cell>
          <cell r="D964" t="str">
            <v>Mobile - On-Road Gasoline Heavy Duty Vehicles</v>
          </cell>
          <cell r="G964" t="str">
            <v>Mobile Sources</v>
          </cell>
          <cell r="H964" t="str">
            <v>Highway Vehicles - Gasoline</v>
          </cell>
          <cell r="I964" t="str">
            <v>Heavy Duty Gasoline Vehicles 2B thru 8B &amp; Buses (HDGV)</v>
          </cell>
          <cell r="J964" t="str">
            <v>Rural Interstate: Evap (except Refueling)</v>
          </cell>
          <cell r="L964" t="str">
            <v>2005</v>
          </cell>
          <cell r="M964">
            <v>37300</v>
          </cell>
          <cell r="N964">
            <v>40982</v>
          </cell>
        </row>
        <row r="965">
          <cell r="A965" t="str">
            <v>220107011X</v>
          </cell>
          <cell r="B965" t="str">
            <v>Onroad</v>
          </cell>
          <cell r="C965" t="str">
            <v>Highway Veh - Gasoline - Heavy Duty Veh 2B thru 8B &amp; Buses (HDGV) - Rural Interstate: Exhaust</v>
          </cell>
          <cell r="D965" t="str">
            <v>Mobile - On-Road Gasoline Heavy Duty Vehicles</v>
          </cell>
          <cell r="G965" t="str">
            <v>Mobile Sources</v>
          </cell>
          <cell r="H965" t="str">
            <v>Highway Vehicles - Gasoline</v>
          </cell>
          <cell r="I965" t="str">
            <v>Heavy Duty Gasoline Vehicles 2B thru 8B &amp; Buses (HDGV)</v>
          </cell>
          <cell r="J965" t="str">
            <v>Rural Interstate: Exhaust</v>
          </cell>
          <cell r="L965" t="str">
            <v>2005</v>
          </cell>
          <cell r="M965">
            <v>37300</v>
          </cell>
          <cell r="N965">
            <v>40982</v>
          </cell>
        </row>
        <row r="966">
          <cell r="A966" t="str">
            <v>2201070130</v>
          </cell>
          <cell r="B966" t="str">
            <v>Onroad</v>
          </cell>
          <cell r="C966" t="str">
            <v>Highway Veh - Gasoline - Heavy Duty Veh 2B thru 8B &amp; Buses (HDGV) - Rural Other Principal Arterial: Total</v>
          </cell>
          <cell r="D966" t="str">
            <v>Mobile - On-Road Gasoline Heavy Duty Vehicles</v>
          </cell>
          <cell r="G966" t="str">
            <v>Mobile Sources</v>
          </cell>
          <cell r="H966" t="str">
            <v>Highway Vehicles - Gasoline</v>
          </cell>
          <cell r="I966" t="str">
            <v>Heavy Duty Gasoline Vehicles 2B thru 8B &amp; Buses (HDGV)</v>
          </cell>
          <cell r="J966" t="str">
            <v>Rural Other Principal Arterial: Total</v>
          </cell>
          <cell r="N966">
            <v>40982</v>
          </cell>
        </row>
        <row r="967">
          <cell r="A967" t="str">
            <v>2201070131</v>
          </cell>
          <cell r="B967" t="str">
            <v>Onroad</v>
          </cell>
          <cell r="C967" t="str">
            <v>Highway Veh - Gasoline - Heavy Duty Veh 2B thru 8B &amp; Buses (HDGV) - Other Principal Arterial: Rural Time 1</v>
          </cell>
          <cell r="D967" t="str">
            <v>Mobile - On-Road Gasoline Heavy Duty Vehicles</v>
          </cell>
          <cell r="G967" t="str">
            <v>Mobile Sources</v>
          </cell>
          <cell r="H967" t="str">
            <v>Highway Vehicles - Gasoline</v>
          </cell>
          <cell r="I967" t="str">
            <v>Heavy Duty Gasoline Vehicles 2B thru 8B &amp; Buses (HDGV)</v>
          </cell>
          <cell r="J967" t="str">
            <v>Other Principal Arterial: Rural Time 1</v>
          </cell>
          <cell r="L967" t="str">
            <v>2002</v>
          </cell>
          <cell r="N967">
            <v>40982</v>
          </cell>
        </row>
        <row r="968">
          <cell r="A968" t="str">
            <v>2201070132</v>
          </cell>
          <cell r="B968" t="str">
            <v>Onroad</v>
          </cell>
          <cell r="C968" t="str">
            <v>Highway Veh - Gasoline - Heavy Duty Veh 2B thru 8B &amp; Buses (HDGV) - Other Principal Arterial: Rural Time 2</v>
          </cell>
          <cell r="D968" t="str">
            <v>Mobile - On-Road Gasoline Heavy Duty Vehicles</v>
          </cell>
          <cell r="G968" t="str">
            <v>Mobile Sources</v>
          </cell>
          <cell r="H968" t="str">
            <v>Highway Vehicles - Gasoline</v>
          </cell>
          <cell r="I968" t="str">
            <v>Heavy Duty Gasoline Vehicles 2B thru 8B &amp; Buses (HDGV)</v>
          </cell>
          <cell r="J968" t="str">
            <v>Other Principal Arterial: Rural Time 2</v>
          </cell>
          <cell r="L968" t="str">
            <v>2002</v>
          </cell>
          <cell r="N968">
            <v>40982</v>
          </cell>
        </row>
        <row r="969">
          <cell r="A969" t="str">
            <v>2201070133</v>
          </cell>
          <cell r="B969" t="str">
            <v>Onroad</v>
          </cell>
          <cell r="C969" t="str">
            <v>Highway Veh - Gasoline - Heavy Duty Veh 2B thru 8B &amp; Buses (HDGV) - Other Principal Arterial: Rural Time 3</v>
          </cell>
          <cell r="D969" t="str">
            <v>Mobile - On-Road Gasoline Heavy Duty Vehicles</v>
          </cell>
          <cell r="G969" t="str">
            <v>Mobile Sources</v>
          </cell>
          <cell r="H969" t="str">
            <v>Highway Vehicles - Gasoline</v>
          </cell>
          <cell r="I969" t="str">
            <v>Heavy Duty Gasoline Vehicles 2B thru 8B &amp; Buses (HDGV)</v>
          </cell>
          <cell r="J969" t="str">
            <v>Other Principal Arterial: Rural Time 3</v>
          </cell>
          <cell r="L969" t="str">
            <v>2002</v>
          </cell>
          <cell r="N969">
            <v>40982</v>
          </cell>
        </row>
        <row r="970">
          <cell r="A970" t="str">
            <v>2201070134</v>
          </cell>
          <cell r="B970" t="str">
            <v>Onroad</v>
          </cell>
          <cell r="C970" t="str">
            <v>Highway Veh - Gasoline - Heavy Duty Veh 2B thru 8B &amp; Buses (HDGV) - Other Principal Arterial: Rural Time 4</v>
          </cell>
          <cell r="D970" t="str">
            <v>Mobile - On-Road Gasoline Heavy Duty Vehicles</v>
          </cell>
          <cell r="G970" t="str">
            <v>Mobile Sources</v>
          </cell>
          <cell r="H970" t="str">
            <v>Highway Vehicles - Gasoline</v>
          </cell>
          <cell r="I970" t="str">
            <v>Heavy Duty Gasoline Vehicles 2B thru 8B &amp; Buses (HDGV)</v>
          </cell>
          <cell r="J970" t="str">
            <v>Other Principal Arterial: Rural Time 4</v>
          </cell>
          <cell r="L970" t="str">
            <v>2002</v>
          </cell>
          <cell r="N970">
            <v>40982</v>
          </cell>
        </row>
        <row r="971">
          <cell r="A971" t="str">
            <v>220107013B</v>
          </cell>
          <cell r="B971" t="str">
            <v>Onroad</v>
          </cell>
          <cell r="C971" t="str">
            <v>Highway Veh - Gasoline - Heavy Duty Veh 2B thru 8B &amp; Buses (HDGV) - Rural Other Principal Arterial: Brake Wear</v>
          </cell>
          <cell r="D971" t="str">
            <v>Mobile - On-Road Gasoline Heavy Duty Vehicles</v>
          </cell>
          <cell r="G971" t="str">
            <v>Mobile Sources</v>
          </cell>
          <cell r="H971" t="str">
            <v>Highway Vehicles - Gasoline</v>
          </cell>
          <cell r="I971" t="str">
            <v>Heavy Duty Gasoline Vehicles 2B thru 8B &amp; Buses (HDGV)</v>
          </cell>
          <cell r="J971" t="str">
            <v>Rural Other Principal Arterial: Brake Wear</v>
          </cell>
          <cell r="L971" t="str">
            <v>2005</v>
          </cell>
          <cell r="M971">
            <v>37300</v>
          </cell>
          <cell r="N971">
            <v>40982</v>
          </cell>
        </row>
        <row r="972">
          <cell r="A972" t="str">
            <v>220107013T</v>
          </cell>
          <cell r="B972" t="str">
            <v>Onroad</v>
          </cell>
          <cell r="C972" t="str">
            <v>Highway Veh - Gasoline - Heavy Duty Veh 2B thru 8B &amp; Buses (HDGV) - Rural Other Principal Arterial: Tire Wear</v>
          </cell>
          <cell r="D972" t="str">
            <v>Mobile - On-Road Gasoline Heavy Duty Vehicles</v>
          </cell>
          <cell r="G972" t="str">
            <v>Mobile Sources</v>
          </cell>
          <cell r="H972" t="str">
            <v>Highway Vehicles - Gasoline</v>
          </cell>
          <cell r="I972" t="str">
            <v>Heavy Duty Gasoline Vehicles 2B thru 8B &amp; Buses (HDGV)</v>
          </cell>
          <cell r="J972" t="str">
            <v>Rural Other Principal Arterial: Tire Wear</v>
          </cell>
          <cell r="L972" t="str">
            <v>2005</v>
          </cell>
          <cell r="M972">
            <v>37300</v>
          </cell>
          <cell r="N972">
            <v>40982</v>
          </cell>
        </row>
        <row r="973">
          <cell r="A973" t="str">
            <v>220107013V</v>
          </cell>
          <cell r="B973" t="str">
            <v>Onroad</v>
          </cell>
          <cell r="C973" t="str">
            <v>Highway Veh - Gasoline - Heavy Duty Veh 2B thru 8B &amp; Buses (HDGV) - Rural Other Principal Arterial: Evap (except Refuelin</v>
          </cell>
          <cell r="D973" t="str">
            <v>Mobile - On-Road Gasoline Heavy Duty Vehicles</v>
          </cell>
          <cell r="G973" t="str">
            <v>Mobile Sources</v>
          </cell>
          <cell r="H973" t="str">
            <v>Highway Vehicles - Gasoline</v>
          </cell>
          <cell r="I973" t="str">
            <v>Heavy Duty Gasoline Vehicles 2B thru 8B &amp; Buses (HDGV)</v>
          </cell>
          <cell r="J973" t="str">
            <v>Rural Other Principal Arterial: Evap (except Refueling)</v>
          </cell>
          <cell r="L973" t="str">
            <v>2005</v>
          </cell>
          <cell r="M973">
            <v>37300</v>
          </cell>
          <cell r="N973">
            <v>40982</v>
          </cell>
        </row>
        <row r="974">
          <cell r="A974" t="str">
            <v>220107013X</v>
          </cell>
          <cell r="B974" t="str">
            <v>Onroad</v>
          </cell>
          <cell r="C974" t="str">
            <v>Highway Veh - Gasoline - Heavy Duty Veh 2B thru 8B &amp; Buses (HDGV) - Rural Other Principal Arterial: Exhaust</v>
          </cell>
          <cell r="D974" t="str">
            <v>Mobile - On-Road Gasoline Heavy Duty Vehicles</v>
          </cell>
          <cell r="G974" t="str">
            <v>Mobile Sources</v>
          </cell>
          <cell r="H974" t="str">
            <v>Highway Vehicles - Gasoline</v>
          </cell>
          <cell r="I974" t="str">
            <v>Heavy Duty Gasoline Vehicles 2B thru 8B &amp; Buses (HDGV)</v>
          </cell>
          <cell r="J974" t="str">
            <v>Rural Other Principal Arterial: Exhaust</v>
          </cell>
          <cell r="L974" t="str">
            <v>2005</v>
          </cell>
          <cell r="M974">
            <v>37300</v>
          </cell>
          <cell r="N974">
            <v>40982</v>
          </cell>
        </row>
        <row r="975">
          <cell r="A975" t="str">
            <v>2201070150</v>
          </cell>
          <cell r="B975" t="str">
            <v>Onroad</v>
          </cell>
          <cell r="C975" t="str">
            <v>Highway Veh - Gasoline - Heavy Duty Veh 2B thru 8B &amp; Buses (HDGV) - Rural Minor Arterial: Total</v>
          </cell>
          <cell r="D975" t="str">
            <v>Mobile - On-Road Gasoline Heavy Duty Vehicles</v>
          </cell>
          <cell r="G975" t="str">
            <v>Mobile Sources</v>
          </cell>
          <cell r="H975" t="str">
            <v>Highway Vehicles - Gasoline</v>
          </cell>
          <cell r="I975" t="str">
            <v>Heavy Duty Gasoline Vehicles 2B thru 8B &amp; Buses (HDGV)</v>
          </cell>
          <cell r="J975" t="str">
            <v>Rural Minor Arterial: Total</v>
          </cell>
          <cell r="N975">
            <v>40982</v>
          </cell>
        </row>
        <row r="976">
          <cell r="A976" t="str">
            <v>2201070151</v>
          </cell>
          <cell r="B976" t="str">
            <v>Onroad</v>
          </cell>
          <cell r="C976" t="str">
            <v>Highway Veh - Gasoline - Heavy Duty Veh 2B thru 8B &amp; Buses (HDGV) - Minor Arterial: Rural Time 1</v>
          </cell>
          <cell r="D976" t="str">
            <v>Mobile - On-Road Gasoline Heavy Duty Vehicles</v>
          </cell>
          <cell r="G976" t="str">
            <v>Mobile Sources</v>
          </cell>
          <cell r="H976" t="str">
            <v>Highway Vehicles - Gasoline</v>
          </cell>
          <cell r="I976" t="str">
            <v>Heavy Duty Gasoline Vehicles 2B thru 8B &amp; Buses (HDGV)</v>
          </cell>
          <cell r="J976" t="str">
            <v>Minor Arterial: Rural Time 1</v>
          </cell>
          <cell r="L976" t="str">
            <v>2002</v>
          </cell>
          <cell r="N976">
            <v>40982</v>
          </cell>
        </row>
        <row r="977">
          <cell r="A977" t="str">
            <v>2201070152</v>
          </cell>
          <cell r="B977" t="str">
            <v>Onroad</v>
          </cell>
          <cell r="C977" t="str">
            <v>Highway Veh - Gasoline - Heavy Duty Veh 2B thru 8B &amp; Buses (HDGV) - Minor Arterial: Rural Time 2</v>
          </cell>
          <cell r="D977" t="str">
            <v>Mobile - On-Road Gasoline Heavy Duty Vehicles</v>
          </cell>
          <cell r="G977" t="str">
            <v>Mobile Sources</v>
          </cell>
          <cell r="H977" t="str">
            <v>Highway Vehicles - Gasoline</v>
          </cell>
          <cell r="I977" t="str">
            <v>Heavy Duty Gasoline Vehicles 2B thru 8B &amp; Buses (HDGV)</v>
          </cell>
          <cell r="J977" t="str">
            <v>Minor Arterial: Rural Time 2</v>
          </cell>
          <cell r="L977" t="str">
            <v>2002</v>
          </cell>
          <cell r="N977">
            <v>40982</v>
          </cell>
        </row>
        <row r="978">
          <cell r="A978" t="str">
            <v>2201070153</v>
          </cell>
          <cell r="B978" t="str">
            <v>Onroad</v>
          </cell>
          <cell r="C978" t="str">
            <v>Highway Veh - Gasoline - Heavy Duty Veh 2B thru 8B &amp; Buses (HDGV) - Minor Arterial: Rural Time 3</v>
          </cell>
          <cell r="D978" t="str">
            <v>Mobile - On-Road Gasoline Heavy Duty Vehicles</v>
          </cell>
          <cell r="G978" t="str">
            <v>Mobile Sources</v>
          </cell>
          <cell r="H978" t="str">
            <v>Highway Vehicles - Gasoline</v>
          </cell>
          <cell r="I978" t="str">
            <v>Heavy Duty Gasoline Vehicles 2B thru 8B &amp; Buses (HDGV)</v>
          </cell>
          <cell r="J978" t="str">
            <v>Minor Arterial: Rural Time 3</v>
          </cell>
          <cell r="L978" t="str">
            <v>2002</v>
          </cell>
          <cell r="N978">
            <v>40982</v>
          </cell>
        </row>
        <row r="979">
          <cell r="A979" t="str">
            <v>2201070154</v>
          </cell>
          <cell r="B979" t="str">
            <v>Onroad</v>
          </cell>
          <cell r="C979" t="str">
            <v>Highway Veh - Gasoline - Heavy Duty Veh 2B thru 8B &amp; Buses (HDGV) - Minor Arterial: Rural Time 4</v>
          </cell>
          <cell r="D979" t="str">
            <v>Mobile - On-Road Gasoline Heavy Duty Vehicles</v>
          </cell>
          <cell r="G979" t="str">
            <v>Mobile Sources</v>
          </cell>
          <cell r="H979" t="str">
            <v>Highway Vehicles - Gasoline</v>
          </cell>
          <cell r="I979" t="str">
            <v>Heavy Duty Gasoline Vehicles 2B thru 8B &amp; Buses (HDGV)</v>
          </cell>
          <cell r="J979" t="str">
            <v>Minor Arterial: Rural Time 4</v>
          </cell>
          <cell r="L979" t="str">
            <v>2002</v>
          </cell>
          <cell r="N979">
            <v>40982</v>
          </cell>
        </row>
        <row r="980">
          <cell r="A980" t="str">
            <v>220107015B</v>
          </cell>
          <cell r="B980" t="str">
            <v>Onroad</v>
          </cell>
          <cell r="C980" t="str">
            <v>Highway Veh - Gasoline - Heavy Duty Veh 2B thru 8B &amp; Buses (HDGV) - Rural Minor Arterial: Brake Wear</v>
          </cell>
          <cell r="D980" t="str">
            <v>Mobile - On-Road Gasoline Heavy Duty Vehicles</v>
          </cell>
          <cell r="G980" t="str">
            <v>Mobile Sources</v>
          </cell>
          <cell r="H980" t="str">
            <v>Highway Vehicles - Gasoline</v>
          </cell>
          <cell r="I980" t="str">
            <v>Heavy Duty Gasoline Vehicles 2B thru 8B &amp; Buses (HDGV)</v>
          </cell>
          <cell r="J980" t="str">
            <v>Rural Minor Arterial: Brake Wear</v>
          </cell>
          <cell r="L980" t="str">
            <v>2005</v>
          </cell>
          <cell r="M980">
            <v>37300</v>
          </cell>
          <cell r="N980">
            <v>40982</v>
          </cell>
        </row>
        <row r="981">
          <cell r="A981" t="str">
            <v>220107015T</v>
          </cell>
          <cell r="B981" t="str">
            <v>Onroad</v>
          </cell>
          <cell r="C981" t="str">
            <v>Highway Veh - Gasoline - Heavy Duty Veh 2B thru 8B &amp; Buses (HDGV) - Rural Minor Arterial: Tire Wear</v>
          </cell>
          <cell r="D981" t="str">
            <v>Mobile - On-Road Gasoline Heavy Duty Vehicles</v>
          </cell>
          <cell r="G981" t="str">
            <v>Mobile Sources</v>
          </cell>
          <cell r="H981" t="str">
            <v>Highway Vehicles - Gasoline</v>
          </cell>
          <cell r="I981" t="str">
            <v>Heavy Duty Gasoline Vehicles 2B thru 8B &amp; Buses (HDGV)</v>
          </cell>
          <cell r="J981" t="str">
            <v>Rural Minor Arterial: Tire Wear</v>
          </cell>
          <cell r="L981" t="str">
            <v>2005</v>
          </cell>
          <cell r="M981">
            <v>37300</v>
          </cell>
          <cell r="N981">
            <v>40982</v>
          </cell>
        </row>
        <row r="982">
          <cell r="A982" t="str">
            <v>220107015V</v>
          </cell>
          <cell r="B982" t="str">
            <v>Onroad</v>
          </cell>
          <cell r="C982" t="str">
            <v>Highway Veh - Gasoline - Heavy Duty Veh 2B thru 8B &amp; Buses (HDGV) - Rural Minor Arterial: Evap (except Refueling)</v>
          </cell>
          <cell r="D982" t="str">
            <v>Mobile - On-Road Gasoline Heavy Duty Vehicles</v>
          </cell>
          <cell r="G982" t="str">
            <v>Mobile Sources</v>
          </cell>
          <cell r="H982" t="str">
            <v>Highway Vehicles - Gasoline</v>
          </cell>
          <cell r="I982" t="str">
            <v>Heavy Duty Gasoline Vehicles 2B thru 8B &amp; Buses (HDGV)</v>
          </cell>
          <cell r="J982" t="str">
            <v>Rural Minor Arterial: Evap (except Refueling)</v>
          </cell>
          <cell r="L982" t="str">
            <v>2005</v>
          </cell>
          <cell r="M982">
            <v>37300</v>
          </cell>
          <cell r="N982">
            <v>40982</v>
          </cell>
        </row>
        <row r="983">
          <cell r="A983" t="str">
            <v>220107015X</v>
          </cell>
          <cell r="B983" t="str">
            <v>Onroad</v>
          </cell>
          <cell r="C983" t="str">
            <v>Highway Veh - Gasoline - Heavy Duty Veh 2B thru 8B &amp; Buses (HDGV) - Rural Minor Arterial: Exhaust</v>
          </cell>
          <cell r="D983" t="str">
            <v>Mobile - On-Road Gasoline Heavy Duty Vehicles</v>
          </cell>
          <cell r="G983" t="str">
            <v>Mobile Sources</v>
          </cell>
          <cell r="H983" t="str">
            <v>Highway Vehicles - Gasoline</v>
          </cell>
          <cell r="I983" t="str">
            <v>Heavy Duty Gasoline Vehicles 2B thru 8B &amp; Buses (HDGV)</v>
          </cell>
          <cell r="J983" t="str">
            <v>Rural Minor Arterial: Exhaust</v>
          </cell>
          <cell r="L983" t="str">
            <v>2005</v>
          </cell>
          <cell r="M983">
            <v>37300</v>
          </cell>
          <cell r="N983">
            <v>40982</v>
          </cell>
        </row>
        <row r="984">
          <cell r="A984" t="str">
            <v>2201070170</v>
          </cell>
          <cell r="B984" t="str">
            <v>Onroad</v>
          </cell>
          <cell r="C984" t="str">
            <v>Highway Veh - Gasoline - Heavy Duty Veh 2B thru 8B &amp; Buses (HDGV) - Rural Major Collector: Total</v>
          </cell>
          <cell r="D984" t="str">
            <v>Mobile - On-Road Gasoline Heavy Duty Vehicles</v>
          </cell>
          <cell r="G984" t="str">
            <v>Mobile Sources</v>
          </cell>
          <cell r="H984" t="str">
            <v>Highway Vehicles - Gasoline</v>
          </cell>
          <cell r="I984" t="str">
            <v>Heavy Duty Gasoline Vehicles 2B thru 8B &amp; Buses (HDGV)</v>
          </cell>
          <cell r="J984" t="str">
            <v>Rural Major Collector: Total</v>
          </cell>
          <cell r="N984">
            <v>40982</v>
          </cell>
        </row>
        <row r="985">
          <cell r="A985" t="str">
            <v>2201070171</v>
          </cell>
          <cell r="B985" t="str">
            <v>Onroad</v>
          </cell>
          <cell r="C985" t="str">
            <v>Highway Veh - Gasoline - Heavy Duty Veh 2B thru 8B &amp; Buses (HDGV) - Major Collector: Rural Time 1</v>
          </cell>
          <cell r="D985" t="str">
            <v>Mobile - On-Road Gasoline Heavy Duty Vehicles</v>
          </cell>
          <cell r="G985" t="str">
            <v>Mobile Sources</v>
          </cell>
          <cell r="H985" t="str">
            <v>Highway Vehicles - Gasoline</v>
          </cell>
          <cell r="I985" t="str">
            <v>Heavy Duty Gasoline Vehicles 2B thru 8B &amp; Buses (HDGV)</v>
          </cell>
          <cell r="J985" t="str">
            <v>Major Collector: Rural Time 1</v>
          </cell>
          <cell r="L985" t="str">
            <v>2002</v>
          </cell>
          <cell r="N985">
            <v>40982</v>
          </cell>
        </row>
        <row r="986">
          <cell r="A986" t="str">
            <v>2201070172</v>
          </cell>
          <cell r="B986" t="str">
            <v>Onroad</v>
          </cell>
          <cell r="C986" t="str">
            <v>Highway Veh - Gasoline - Heavy Duty Veh 2B thru 8B &amp; Buses (HDGV) - Major Collector: Rural Time 2</v>
          </cell>
          <cell r="D986" t="str">
            <v>Mobile - On-Road Gasoline Heavy Duty Vehicles</v>
          </cell>
          <cell r="G986" t="str">
            <v>Mobile Sources</v>
          </cell>
          <cell r="H986" t="str">
            <v>Highway Vehicles - Gasoline</v>
          </cell>
          <cell r="I986" t="str">
            <v>Heavy Duty Gasoline Vehicles 2B thru 8B &amp; Buses (HDGV)</v>
          </cell>
          <cell r="J986" t="str">
            <v>Major Collector: Rural Time 2</v>
          </cell>
          <cell r="L986" t="str">
            <v>2002</v>
          </cell>
          <cell r="N986">
            <v>40982</v>
          </cell>
        </row>
        <row r="987">
          <cell r="A987" t="str">
            <v>2201070173</v>
          </cell>
          <cell r="B987" t="str">
            <v>Onroad</v>
          </cell>
          <cell r="C987" t="str">
            <v>Highway Veh - Gasoline - Heavy Duty Veh 2B thru 8B &amp; Buses (HDGV) - Major Collector: Rural Time 3</v>
          </cell>
          <cell r="D987" t="str">
            <v>Mobile - On-Road Gasoline Heavy Duty Vehicles</v>
          </cell>
          <cell r="G987" t="str">
            <v>Mobile Sources</v>
          </cell>
          <cell r="H987" t="str">
            <v>Highway Vehicles - Gasoline</v>
          </cell>
          <cell r="I987" t="str">
            <v>Heavy Duty Gasoline Vehicles 2B thru 8B &amp; Buses (HDGV)</v>
          </cell>
          <cell r="J987" t="str">
            <v>Major Collector: Rural Time 3</v>
          </cell>
          <cell r="L987" t="str">
            <v>2002</v>
          </cell>
          <cell r="N987">
            <v>40982</v>
          </cell>
        </row>
        <row r="988">
          <cell r="A988" t="str">
            <v>2201070174</v>
          </cell>
          <cell r="B988" t="str">
            <v>Onroad</v>
          </cell>
          <cell r="C988" t="str">
            <v>Highway Veh - Gasoline - Heavy Duty Veh 2B thru 8B &amp; Buses (HDGV) - Major Collector: Rural Time 4</v>
          </cell>
          <cell r="D988" t="str">
            <v>Mobile - On-Road Gasoline Heavy Duty Vehicles</v>
          </cell>
          <cell r="G988" t="str">
            <v>Mobile Sources</v>
          </cell>
          <cell r="H988" t="str">
            <v>Highway Vehicles - Gasoline</v>
          </cell>
          <cell r="I988" t="str">
            <v>Heavy Duty Gasoline Vehicles 2B thru 8B &amp; Buses (HDGV)</v>
          </cell>
          <cell r="J988" t="str">
            <v>Major Collector: Rural Time 4</v>
          </cell>
          <cell r="L988" t="str">
            <v>2002</v>
          </cell>
          <cell r="N988">
            <v>40982</v>
          </cell>
        </row>
        <row r="989">
          <cell r="A989" t="str">
            <v>220107017B</v>
          </cell>
          <cell r="B989" t="str">
            <v>Onroad</v>
          </cell>
          <cell r="C989" t="str">
            <v>Highway Veh - Gasoline - Heavy Duty Veh 2B thru 8B &amp; Buses (HDGV) - Rural Major Collector: Brake Wear</v>
          </cell>
          <cell r="D989" t="str">
            <v>Mobile - On-Road Gasoline Heavy Duty Vehicles</v>
          </cell>
          <cell r="G989" t="str">
            <v>Mobile Sources</v>
          </cell>
          <cell r="H989" t="str">
            <v>Highway Vehicles - Gasoline</v>
          </cell>
          <cell r="I989" t="str">
            <v>Heavy Duty Gasoline Vehicles 2B thru 8B &amp; Buses (HDGV)</v>
          </cell>
          <cell r="J989" t="str">
            <v>Rural Major Collector: Brake Wear</v>
          </cell>
          <cell r="L989" t="str">
            <v>2005</v>
          </cell>
          <cell r="M989">
            <v>37300</v>
          </cell>
          <cell r="N989">
            <v>40982</v>
          </cell>
        </row>
        <row r="990">
          <cell r="A990" t="str">
            <v>220107017T</v>
          </cell>
          <cell r="B990" t="str">
            <v>Onroad</v>
          </cell>
          <cell r="C990" t="str">
            <v>Highway Veh - Gasoline - Heavy Duty Veh 2B thru 8B &amp; Buses (HDGV) - Rural Major Collector: Tire Wear</v>
          </cell>
          <cell r="D990" t="str">
            <v>Mobile - On-Road Gasoline Heavy Duty Vehicles</v>
          </cell>
          <cell r="G990" t="str">
            <v>Mobile Sources</v>
          </cell>
          <cell r="H990" t="str">
            <v>Highway Vehicles - Gasoline</v>
          </cell>
          <cell r="I990" t="str">
            <v>Heavy Duty Gasoline Vehicles 2B thru 8B &amp; Buses (HDGV)</v>
          </cell>
          <cell r="J990" t="str">
            <v>Rural Major Collector: Tire Wear</v>
          </cell>
          <cell r="L990" t="str">
            <v>2005</v>
          </cell>
          <cell r="M990">
            <v>37300</v>
          </cell>
          <cell r="N990">
            <v>40982</v>
          </cell>
        </row>
        <row r="991">
          <cell r="A991" t="str">
            <v>220107017V</v>
          </cell>
          <cell r="B991" t="str">
            <v>Onroad</v>
          </cell>
          <cell r="C991" t="str">
            <v>Highway Veh - Gasoline - Heavy Duty Veh 2B thru 8B &amp; Buses (HDGV) - Rural Major Collector: Evap (except Refueling)</v>
          </cell>
          <cell r="D991" t="str">
            <v>Mobile - On-Road Gasoline Heavy Duty Vehicles</v>
          </cell>
          <cell r="G991" t="str">
            <v>Mobile Sources</v>
          </cell>
          <cell r="H991" t="str">
            <v>Highway Vehicles - Gasoline</v>
          </cell>
          <cell r="I991" t="str">
            <v>Heavy Duty Gasoline Vehicles 2B thru 8B &amp; Buses (HDGV)</v>
          </cell>
          <cell r="J991" t="str">
            <v>Rural Major Collector: Evap (except Refueling)</v>
          </cell>
          <cell r="L991" t="str">
            <v>2005</v>
          </cell>
          <cell r="M991">
            <v>37300</v>
          </cell>
          <cell r="N991">
            <v>40982</v>
          </cell>
        </row>
        <row r="992">
          <cell r="A992" t="str">
            <v>220107017X</v>
          </cell>
          <cell r="B992" t="str">
            <v>Onroad</v>
          </cell>
          <cell r="C992" t="str">
            <v>Highway Veh - Gasoline - Heavy Duty Veh 2B thru 8B &amp; Buses (HDGV) - Rural Major Collector: Exhaust</v>
          </cell>
          <cell r="D992" t="str">
            <v>Mobile - On-Road Gasoline Heavy Duty Vehicles</v>
          </cell>
          <cell r="G992" t="str">
            <v>Mobile Sources</v>
          </cell>
          <cell r="H992" t="str">
            <v>Highway Vehicles - Gasoline</v>
          </cell>
          <cell r="I992" t="str">
            <v>Heavy Duty Gasoline Vehicles 2B thru 8B &amp; Buses (HDGV)</v>
          </cell>
          <cell r="J992" t="str">
            <v>Rural Major Collector: Exhaust</v>
          </cell>
          <cell r="L992" t="str">
            <v>2005</v>
          </cell>
          <cell r="M992">
            <v>37300</v>
          </cell>
          <cell r="N992">
            <v>40982</v>
          </cell>
        </row>
        <row r="993">
          <cell r="A993" t="str">
            <v>2201070190</v>
          </cell>
          <cell r="B993" t="str">
            <v>Onroad</v>
          </cell>
          <cell r="C993" t="str">
            <v>Highway Veh - Gasoline - Heavy Duty Veh 2B thru 8B &amp; Buses (HDGV) - Rural Minor Collector: Total</v>
          </cell>
          <cell r="D993" t="str">
            <v>Mobile - On-Road Gasoline Heavy Duty Vehicles</v>
          </cell>
          <cell r="G993" t="str">
            <v>Mobile Sources</v>
          </cell>
          <cell r="H993" t="str">
            <v>Highway Vehicles - Gasoline</v>
          </cell>
          <cell r="I993" t="str">
            <v>Heavy Duty Gasoline Vehicles 2B thru 8B &amp; Buses (HDGV)</v>
          </cell>
          <cell r="J993" t="str">
            <v>Rural Minor Collector: Total</v>
          </cell>
          <cell r="N993">
            <v>40982</v>
          </cell>
        </row>
        <row r="994">
          <cell r="A994" t="str">
            <v>2201070191</v>
          </cell>
          <cell r="B994" t="str">
            <v>Onroad</v>
          </cell>
          <cell r="C994" t="str">
            <v>Highway Veh - Gasoline - Heavy Duty Veh 2B thru 8B &amp; Buses (HDGV) - Minor Collector: Rural Time 1</v>
          </cell>
          <cell r="D994" t="str">
            <v>Mobile - On-Road Gasoline Heavy Duty Vehicles</v>
          </cell>
          <cell r="G994" t="str">
            <v>Mobile Sources</v>
          </cell>
          <cell r="H994" t="str">
            <v>Highway Vehicles - Gasoline</v>
          </cell>
          <cell r="I994" t="str">
            <v>Heavy Duty Gasoline Vehicles 2B thru 8B &amp; Buses (HDGV)</v>
          </cell>
          <cell r="J994" t="str">
            <v>Minor Collector: Rural Time 1</v>
          </cell>
          <cell r="L994" t="str">
            <v>2002</v>
          </cell>
          <cell r="N994">
            <v>40982</v>
          </cell>
        </row>
        <row r="995">
          <cell r="A995" t="str">
            <v>2201070192</v>
          </cell>
          <cell r="B995" t="str">
            <v>Onroad</v>
          </cell>
          <cell r="C995" t="str">
            <v>Highway Veh - Gasoline - Heavy Duty Veh 2B thru 8B &amp; Buses (HDGV) - Minor Collector: Rural Time 2</v>
          </cell>
          <cell r="D995" t="str">
            <v>Mobile - On-Road Gasoline Heavy Duty Vehicles</v>
          </cell>
          <cell r="G995" t="str">
            <v>Mobile Sources</v>
          </cell>
          <cell r="H995" t="str">
            <v>Highway Vehicles - Gasoline</v>
          </cell>
          <cell r="I995" t="str">
            <v>Heavy Duty Gasoline Vehicles 2B thru 8B &amp; Buses (HDGV)</v>
          </cell>
          <cell r="J995" t="str">
            <v>Minor Collector: Rural Time 2</v>
          </cell>
          <cell r="L995" t="str">
            <v>2002</v>
          </cell>
          <cell r="N995">
            <v>40982</v>
          </cell>
        </row>
        <row r="996">
          <cell r="A996" t="str">
            <v>2201070193</v>
          </cell>
          <cell r="B996" t="str">
            <v>Onroad</v>
          </cell>
          <cell r="C996" t="str">
            <v>Highway Veh - Gasoline - Heavy Duty Veh 2B thru 8B &amp; Buses (HDGV) - Minor Collector: Rural Time 3</v>
          </cell>
          <cell r="D996" t="str">
            <v>Mobile - On-Road Gasoline Heavy Duty Vehicles</v>
          </cell>
          <cell r="G996" t="str">
            <v>Mobile Sources</v>
          </cell>
          <cell r="H996" t="str">
            <v>Highway Vehicles - Gasoline</v>
          </cell>
          <cell r="I996" t="str">
            <v>Heavy Duty Gasoline Vehicles 2B thru 8B &amp; Buses (HDGV)</v>
          </cell>
          <cell r="J996" t="str">
            <v>Minor Collector: Rural Time 3</v>
          </cell>
          <cell r="L996" t="str">
            <v>2002</v>
          </cell>
          <cell r="N996">
            <v>40982</v>
          </cell>
        </row>
        <row r="997">
          <cell r="A997" t="str">
            <v>2201070194</v>
          </cell>
          <cell r="B997" t="str">
            <v>Onroad</v>
          </cell>
          <cell r="C997" t="str">
            <v>Highway Veh - Gasoline - Heavy Duty Veh 2B thru 8B &amp; Buses (HDGV) - Minor Collector: Rural Time 4</v>
          </cell>
          <cell r="D997" t="str">
            <v>Mobile - On-Road Gasoline Heavy Duty Vehicles</v>
          </cell>
          <cell r="G997" t="str">
            <v>Mobile Sources</v>
          </cell>
          <cell r="H997" t="str">
            <v>Highway Vehicles - Gasoline</v>
          </cell>
          <cell r="I997" t="str">
            <v>Heavy Duty Gasoline Vehicles 2B thru 8B &amp; Buses (HDGV)</v>
          </cell>
          <cell r="J997" t="str">
            <v>Minor Collector: Rural Time 4</v>
          </cell>
          <cell r="L997" t="str">
            <v>2002</v>
          </cell>
          <cell r="N997">
            <v>40982</v>
          </cell>
        </row>
        <row r="998">
          <cell r="A998" t="str">
            <v>220107019B</v>
          </cell>
          <cell r="B998" t="str">
            <v>Onroad</v>
          </cell>
          <cell r="C998" t="str">
            <v>Highway Veh - Gasoline - Heavy Duty Veh 2B thru 8B &amp; Buses (HDGV) - Rural Minor Collector: Brake Wear</v>
          </cell>
          <cell r="D998" t="str">
            <v>Mobile - On-Road Gasoline Heavy Duty Vehicles</v>
          </cell>
          <cell r="G998" t="str">
            <v>Mobile Sources</v>
          </cell>
          <cell r="H998" t="str">
            <v>Highway Vehicles - Gasoline</v>
          </cell>
          <cell r="I998" t="str">
            <v>Heavy Duty Gasoline Vehicles 2B thru 8B &amp; Buses (HDGV)</v>
          </cell>
          <cell r="J998" t="str">
            <v>Rural Minor Collector: Brake Wear</v>
          </cell>
          <cell r="L998" t="str">
            <v>2005</v>
          </cell>
          <cell r="M998">
            <v>37300</v>
          </cell>
          <cell r="N998">
            <v>40982</v>
          </cell>
        </row>
        <row r="999">
          <cell r="A999" t="str">
            <v>220107019T</v>
          </cell>
          <cell r="B999" t="str">
            <v>Onroad</v>
          </cell>
          <cell r="C999" t="str">
            <v>Highway Veh - Gasoline - Heavy Duty Veh 2B thru 8B &amp; Buses (HDGV) - Rural Minor Collector: Tire Wear</v>
          </cell>
          <cell r="D999" t="str">
            <v>Mobile - On-Road Gasoline Heavy Duty Vehicles</v>
          </cell>
          <cell r="G999" t="str">
            <v>Mobile Sources</v>
          </cell>
          <cell r="H999" t="str">
            <v>Highway Vehicles - Gasoline</v>
          </cell>
          <cell r="I999" t="str">
            <v>Heavy Duty Gasoline Vehicles 2B thru 8B &amp; Buses (HDGV)</v>
          </cell>
          <cell r="J999" t="str">
            <v>Rural Minor Collector: Tire Wear</v>
          </cell>
          <cell r="L999" t="str">
            <v>2005</v>
          </cell>
          <cell r="M999">
            <v>37300</v>
          </cell>
          <cell r="N999">
            <v>40982</v>
          </cell>
        </row>
        <row r="1000">
          <cell r="A1000" t="str">
            <v>220107019V</v>
          </cell>
          <cell r="B1000" t="str">
            <v>Onroad</v>
          </cell>
          <cell r="C1000" t="str">
            <v>Highway Veh - Gasoline - Heavy Duty Veh 2B thru 8B &amp; Buses (HDGV) - Rural Minor Collector: Evap (except Refueling)</v>
          </cell>
          <cell r="D1000" t="str">
            <v>Mobile - On-Road Gasoline Heavy Duty Vehicles</v>
          </cell>
          <cell r="G1000" t="str">
            <v>Mobile Sources</v>
          </cell>
          <cell r="H1000" t="str">
            <v>Highway Vehicles - Gasoline</v>
          </cell>
          <cell r="I1000" t="str">
            <v>Heavy Duty Gasoline Vehicles 2B thru 8B &amp; Buses (HDGV)</v>
          </cell>
          <cell r="J1000" t="str">
            <v>Rural Minor Collector: Evap (except Refueling)</v>
          </cell>
          <cell r="L1000" t="str">
            <v>2005</v>
          </cell>
          <cell r="M1000">
            <v>37300</v>
          </cell>
          <cell r="N1000">
            <v>40982</v>
          </cell>
        </row>
        <row r="1001">
          <cell r="A1001" t="str">
            <v>220107019X</v>
          </cell>
          <cell r="B1001" t="str">
            <v>Onroad</v>
          </cell>
          <cell r="C1001" t="str">
            <v>Highway Veh - Gasoline - Heavy Duty Veh 2B thru 8B &amp; Buses (HDGV) - Rural Minor Collector: Exhaust</v>
          </cell>
          <cell r="D1001" t="str">
            <v>Mobile - On-Road Gasoline Heavy Duty Vehicles</v>
          </cell>
          <cell r="G1001" t="str">
            <v>Mobile Sources</v>
          </cell>
          <cell r="H1001" t="str">
            <v>Highway Vehicles - Gasoline</v>
          </cell>
          <cell r="I1001" t="str">
            <v>Heavy Duty Gasoline Vehicles 2B thru 8B &amp; Buses (HDGV)</v>
          </cell>
          <cell r="J1001" t="str">
            <v>Rural Minor Collector: Exhaust</v>
          </cell>
          <cell r="L1001" t="str">
            <v>2005</v>
          </cell>
          <cell r="M1001">
            <v>37300</v>
          </cell>
          <cell r="N1001">
            <v>40982</v>
          </cell>
        </row>
        <row r="1002">
          <cell r="A1002" t="str">
            <v>2201070210</v>
          </cell>
          <cell r="B1002" t="str">
            <v>Onroad</v>
          </cell>
          <cell r="C1002" t="str">
            <v>Highway Veh - Gasoline - Heavy Duty Veh 2B thru 8B &amp; Buses (HDGV) - Rural Local: Total</v>
          </cell>
          <cell r="D1002" t="str">
            <v>Mobile - On-Road Gasoline Heavy Duty Vehicles</v>
          </cell>
          <cell r="G1002" t="str">
            <v>Mobile Sources</v>
          </cell>
          <cell r="H1002" t="str">
            <v>Highway Vehicles - Gasoline</v>
          </cell>
          <cell r="I1002" t="str">
            <v>Heavy Duty Gasoline Vehicles 2B thru 8B &amp; Buses (HDGV)</v>
          </cell>
          <cell r="J1002" t="str">
            <v>Rural Local: Total</v>
          </cell>
          <cell r="N1002">
            <v>40982</v>
          </cell>
        </row>
        <row r="1003">
          <cell r="A1003" t="str">
            <v>2201070211</v>
          </cell>
          <cell r="B1003" t="str">
            <v>Onroad</v>
          </cell>
          <cell r="C1003" t="str">
            <v>Highway Veh - Gasoline - Heavy Duty Veh 2B thru 8B &amp; Buses (HDGV) - Local: Rural Time 1</v>
          </cell>
          <cell r="D1003" t="str">
            <v>Mobile - On-Road Gasoline Heavy Duty Vehicles</v>
          </cell>
          <cell r="G1003" t="str">
            <v>Mobile Sources</v>
          </cell>
          <cell r="H1003" t="str">
            <v>Highway Vehicles - Gasoline</v>
          </cell>
          <cell r="I1003" t="str">
            <v>Heavy Duty Gasoline Vehicles 2B thru 8B &amp; Buses (HDGV)</v>
          </cell>
          <cell r="J1003" t="str">
            <v>Local: Rural Time 1</v>
          </cell>
          <cell r="L1003" t="str">
            <v>2002</v>
          </cell>
          <cell r="N1003">
            <v>40982</v>
          </cell>
        </row>
        <row r="1004">
          <cell r="A1004" t="str">
            <v>2201070212</v>
          </cell>
          <cell r="B1004" t="str">
            <v>Onroad</v>
          </cell>
          <cell r="C1004" t="str">
            <v>Highway Veh - Gasoline - Heavy Duty Veh 2B thru 8B &amp; Buses (HDGV) - Local: Rural Time 2</v>
          </cell>
          <cell r="D1004" t="str">
            <v>Mobile - On-Road Gasoline Heavy Duty Vehicles</v>
          </cell>
          <cell r="G1004" t="str">
            <v>Mobile Sources</v>
          </cell>
          <cell r="H1004" t="str">
            <v>Highway Vehicles - Gasoline</v>
          </cell>
          <cell r="I1004" t="str">
            <v>Heavy Duty Gasoline Vehicles 2B thru 8B &amp; Buses (HDGV)</v>
          </cell>
          <cell r="J1004" t="str">
            <v>Local: Rural Time 2</v>
          </cell>
          <cell r="L1004" t="str">
            <v>2002</v>
          </cell>
          <cell r="N1004">
            <v>40982</v>
          </cell>
        </row>
        <row r="1005">
          <cell r="A1005" t="str">
            <v>2201070213</v>
          </cell>
          <cell r="B1005" t="str">
            <v>Onroad</v>
          </cell>
          <cell r="C1005" t="str">
            <v>Highway Veh - Gasoline - Heavy Duty Veh 2B thru 8B &amp; Buses (HDGV) - Local: Rural Time 3</v>
          </cell>
          <cell r="D1005" t="str">
            <v>Mobile - On-Road Gasoline Heavy Duty Vehicles</v>
          </cell>
          <cell r="G1005" t="str">
            <v>Mobile Sources</v>
          </cell>
          <cell r="H1005" t="str">
            <v>Highway Vehicles - Gasoline</v>
          </cell>
          <cell r="I1005" t="str">
            <v>Heavy Duty Gasoline Vehicles 2B thru 8B &amp; Buses (HDGV)</v>
          </cell>
          <cell r="J1005" t="str">
            <v>Local: Rural Time 3</v>
          </cell>
          <cell r="L1005" t="str">
            <v>2002</v>
          </cell>
          <cell r="N1005">
            <v>40982</v>
          </cell>
        </row>
        <row r="1006">
          <cell r="A1006" t="str">
            <v>2201070214</v>
          </cell>
          <cell r="B1006" t="str">
            <v>Onroad</v>
          </cell>
          <cell r="C1006" t="str">
            <v>Highway Veh - Gasoline - Heavy Duty Veh 2B thru 8B &amp; Buses (HDGV) - Local: Rural Time 4</v>
          </cell>
          <cell r="D1006" t="str">
            <v>Mobile - On-Road Gasoline Heavy Duty Vehicles</v>
          </cell>
          <cell r="G1006" t="str">
            <v>Mobile Sources</v>
          </cell>
          <cell r="H1006" t="str">
            <v>Highway Vehicles - Gasoline</v>
          </cell>
          <cell r="I1006" t="str">
            <v>Heavy Duty Gasoline Vehicles 2B thru 8B &amp; Buses (HDGV)</v>
          </cell>
          <cell r="J1006" t="str">
            <v>Local: Rural Time 4</v>
          </cell>
          <cell r="L1006" t="str">
            <v>2002</v>
          </cell>
          <cell r="N1006">
            <v>40982</v>
          </cell>
        </row>
        <row r="1007">
          <cell r="A1007" t="str">
            <v>220107021B</v>
          </cell>
          <cell r="B1007" t="str">
            <v>Onroad</v>
          </cell>
          <cell r="C1007" t="str">
            <v>Highway Veh - Gasoline - Heavy Duty Veh 2B thru 8B &amp; Buses (HDGV) - Rural Local: Brake Wear</v>
          </cell>
          <cell r="D1007" t="str">
            <v>Mobile - On-Road Gasoline Heavy Duty Vehicles</v>
          </cell>
          <cell r="G1007" t="str">
            <v>Mobile Sources</v>
          </cell>
          <cell r="H1007" t="str">
            <v>Highway Vehicles - Gasoline</v>
          </cell>
          <cell r="I1007" t="str">
            <v>Heavy Duty Gasoline Vehicles 2B thru 8B &amp; Buses (HDGV)</v>
          </cell>
          <cell r="J1007" t="str">
            <v>Rural Local: Brake Wear</v>
          </cell>
          <cell r="L1007" t="str">
            <v>2005</v>
          </cell>
          <cell r="M1007">
            <v>37300</v>
          </cell>
          <cell r="N1007">
            <v>40982</v>
          </cell>
        </row>
        <row r="1008">
          <cell r="A1008" t="str">
            <v>220107021T</v>
          </cell>
          <cell r="B1008" t="str">
            <v>Onroad</v>
          </cell>
          <cell r="C1008" t="str">
            <v>Highway Veh - Gasoline - Heavy Duty Veh 2B thru 8B &amp; Buses (HDGV) - Rural Local: Tire Wear</v>
          </cell>
          <cell r="D1008" t="str">
            <v>Mobile - On-Road Gasoline Heavy Duty Vehicles</v>
          </cell>
          <cell r="G1008" t="str">
            <v>Mobile Sources</v>
          </cell>
          <cell r="H1008" t="str">
            <v>Highway Vehicles - Gasoline</v>
          </cell>
          <cell r="I1008" t="str">
            <v>Heavy Duty Gasoline Vehicles 2B thru 8B &amp; Buses (HDGV)</v>
          </cell>
          <cell r="J1008" t="str">
            <v>Rural Local: Tire Wear</v>
          </cell>
          <cell r="L1008" t="str">
            <v>2005</v>
          </cell>
          <cell r="M1008">
            <v>37300</v>
          </cell>
          <cell r="N1008">
            <v>40982</v>
          </cell>
        </row>
        <row r="1009">
          <cell r="A1009" t="str">
            <v>220107021V</v>
          </cell>
          <cell r="B1009" t="str">
            <v>Onroad</v>
          </cell>
          <cell r="C1009" t="str">
            <v>Highway Veh - Gasoline - Heavy Duty Veh 2B thru 8B &amp; Buses (HDGV) - Rural Local: Evap (except Refueling)</v>
          </cell>
          <cell r="D1009" t="str">
            <v>Mobile - On-Road Gasoline Heavy Duty Vehicles</v>
          </cell>
          <cell r="G1009" t="str">
            <v>Mobile Sources</v>
          </cell>
          <cell r="H1009" t="str">
            <v>Highway Vehicles - Gasoline</v>
          </cell>
          <cell r="I1009" t="str">
            <v>Heavy Duty Gasoline Vehicles 2B thru 8B &amp; Buses (HDGV)</v>
          </cell>
          <cell r="J1009" t="str">
            <v>Rural Local: Evap (except Refueling)</v>
          </cell>
          <cell r="L1009" t="str">
            <v>2005</v>
          </cell>
          <cell r="M1009">
            <v>37300</v>
          </cell>
          <cell r="N1009">
            <v>40982</v>
          </cell>
        </row>
        <row r="1010">
          <cell r="A1010" t="str">
            <v>220107021X</v>
          </cell>
          <cell r="B1010" t="str">
            <v>Onroad</v>
          </cell>
          <cell r="C1010" t="str">
            <v>Highway Veh - Gasoline - Heavy Duty Veh 2B thru 8B &amp; Buses (HDGV) - Rural Local: Exhaust</v>
          </cell>
          <cell r="D1010" t="str">
            <v>Mobile - On-Road Gasoline Heavy Duty Vehicles</v>
          </cell>
          <cell r="G1010" t="str">
            <v>Mobile Sources</v>
          </cell>
          <cell r="H1010" t="str">
            <v>Highway Vehicles - Gasoline</v>
          </cell>
          <cell r="I1010" t="str">
            <v>Heavy Duty Gasoline Vehicles 2B thru 8B &amp; Buses (HDGV)</v>
          </cell>
          <cell r="J1010" t="str">
            <v>Rural Local: Exhaust</v>
          </cell>
          <cell r="L1010" t="str">
            <v>2005</v>
          </cell>
          <cell r="M1010">
            <v>37300</v>
          </cell>
          <cell r="N1010">
            <v>40982</v>
          </cell>
        </row>
        <row r="1011">
          <cell r="A1011" t="str">
            <v>2201070230</v>
          </cell>
          <cell r="B1011" t="str">
            <v>Onroad</v>
          </cell>
          <cell r="C1011" t="str">
            <v>Highway Veh - Gasoline - Heavy Duty Veh 2B thru 8B &amp; Buses (HDGV) - Urban Interstate: Total</v>
          </cell>
          <cell r="D1011" t="str">
            <v>Mobile - On-Road Gasoline Heavy Duty Vehicles</v>
          </cell>
          <cell r="G1011" t="str">
            <v>Mobile Sources</v>
          </cell>
          <cell r="H1011" t="str">
            <v>Highway Vehicles - Gasoline</v>
          </cell>
          <cell r="I1011" t="str">
            <v>Heavy Duty Gasoline Vehicles 2B thru 8B &amp; Buses (HDGV)</v>
          </cell>
          <cell r="J1011" t="str">
            <v>Urban Interstate: Total</v>
          </cell>
          <cell r="N1011">
            <v>40982</v>
          </cell>
        </row>
        <row r="1012">
          <cell r="A1012" t="str">
            <v>2201070231</v>
          </cell>
          <cell r="B1012" t="str">
            <v>Onroad</v>
          </cell>
          <cell r="C1012" t="str">
            <v>Highway Veh - Gasoline - Heavy Duty Veh 2B thru 8B &amp; Buses (HDGV) - Interstate: Urban Time 1</v>
          </cell>
          <cell r="D1012" t="str">
            <v>Mobile - On-Road Gasoline Heavy Duty Vehicles</v>
          </cell>
          <cell r="G1012" t="str">
            <v>Mobile Sources</v>
          </cell>
          <cell r="H1012" t="str">
            <v>Highway Vehicles - Gasoline</v>
          </cell>
          <cell r="I1012" t="str">
            <v>Heavy Duty Gasoline Vehicles 2B thru 8B &amp; Buses (HDGV)</v>
          </cell>
          <cell r="J1012" t="str">
            <v>Interstate: Urban Time 1</v>
          </cell>
          <cell r="L1012" t="str">
            <v>2002</v>
          </cell>
          <cell r="N1012">
            <v>40982</v>
          </cell>
        </row>
        <row r="1013">
          <cell r="A1013" t="str">
            <v>2201070232</v>
          </cell>
          <cell r="B1013" t="str">
            <v>Onroad</v>
          </cell>
          <cell r="C1013" t="str">
            <v>Highway Veh - Gasoline - Heavy Duty Veh 2B thru 8B &amp; Buses (HDGV) - Interstate: Urban Time 2</v>
          </cell>
          <cell r="D1013" t="str">
            <v>Mobile - On-Road Gasoline Heavy Duty Vehicles</v>
          </cell>
          <cell r="G1013" t="str">
            <v>Mobile Sources</v>
          </cell>
          <cell r="H1013" t="str">
            <v>Highway Vehicles - Gasoline</v>
          </cell>
          <cell r="I1013" t="str">
            <v>Heavy Duty Gasoline Vehicles 2B thru 8B &amp; Buses (HDGV)</v>
          </cell>
          <cell r="J1013" t="str">
            <v>Interstate: Urban Time 2</v>
          </cell>
          <cell r="L1013" t="str">
            <v>2002</v>
          </cell>
          <cell r="N1013">
            <v>40982</v>
          </cell>
        </row>
        <row r="1014">
          <cell r="A1014" t="str">
            <v>2201070233</v>
          </cell>
          <cell r="B1014" t="str">
            <v>Onroad</v>
          </cell>
          <cell r="C1014" t="str">
            <v>Highway Veh - Gasoline - Heavy Duty Veh 2B thru 8B &amp; Buses (HDGV) - Interstate: Urban Time 3</v>
          </cell>
          <cell r="D1014" t="str">
            <v>Mobile - On-Road Gasoline Heavy Duty Vehicles</v>
          </cell>
          <cell r="G1014" t="str">
            <v>Mobile Sources</v>
          </cell>
          <cell r="H1014" t="str">
            <v>Highway Vehicles - Gasoline</v>
          </cell>
          <cell r="I1014" t="str">
            <v>Heavy Duty Gasoline Vehicles 2B thru 8B &amp; Buses (HDGV)</v>
          </cell>
          <cell r="J1014" t="str">
            <v>Interstate: Urban Time 3</v>
          </cell>
          <cell r="L1014" t="str">
            <v>2002</v>
          </cell>
          <cell r="N1014">
            <v>40982</v>
          </cell>
        </row>
        <row r="1015">
          <cell r="A1015" t="str">
            <v>2201070234</v>
          </cell>
          <cell r="B1015" t="str">
            <v>Onroad</v>
          </cell>
          <cell r="C1015" t="str">
            <v>Highway Veh - Gasoline - Heavy Duty Veh 2B thru 8B &amp; Buses (HDGV) - Interstate: Urban Time 4</v>
          </cell>
          <cell r="D1015" t="str">
            <v>Mobile - On-Road Gasoline Heavy Duty Vehicles</v>
          </cell>
          <cell r="G1015" t="str">
            <v>Mobile Sources</v>
          </cell>
          <cell r="H1015" t="str">
            <v>Highway Vehicles - Gasoline</v>
          </cell>
          <cell r="I1015" t="str">
            <v>Heavy Duty Gasoline Vehicles 2B thru 8B &amp; Buses (HDGV)</v>
          </cell>
          <cell r="J1015" t="str">
            <v>Interstate: Urban Time 4</v>
          </cell>
          <cell r="L1015" t="str">
            <v>2002</v>
          </cell>
          <cell r="N1015">
            <v>40982</v>
          </cell>
        </row>
        <row r="1016">
          <cell r="A1016" t="str">
            <v>220107023B</v>
          </cell>
          <cell r="B1016" t="str">
            <v>Onroad</v>
          </cell>
          <cell r="C1016" t="str">
            <v>Highway Veh - Gasoline - Heavy Duty Veh 2B thru 8B &amp; Buses (HDGV) - Urban Interstate: Brake Wear</v>
          </cell>
          <cell r="D1016" t="str">
            <v>Mobile - On-Road Gasoline Heavy Duty Vehicles</v>
          </cell>
          <cell r="G1016" t="str">
            <v>Mobile Sources</v>
          </cell>
          <cell r="H1016" t="str">
            <v>Highway Vehicles - Gasoline</v>
          </cell>
          <cell r="I1016" t="str">
            <v>Heavy Duty Gasoline Vehicles 2B thru 8B &amp; Buses (HDGV)</v>
          </cell>
          <cell r="J1016" t="str">
            <v>Urban Interstate: Brake Wear</v>
          </cell>
          <cell r="L1016" t="str">
            <v>2005</v>
          </cell>
          <cell r="M1016">
            <v>37300</v>
          </cell>
          <cell r="N1016">
            <v>40982</v>
          </cell>
        </row>
        <row r="1017">
          <cell r="A1017" t="str">
            <v>220107023T</v>
          </cell>
          <cell r="B1017" t="str">
            <v>Onroad</v>
          </cell>
          <cell r="C1017" t="str">
            <v>Highway Veh - Gasoline - Heavy Duty Veh 2B thru 8B &amp; Buses (HDGV) - Urban Interstate: Tire Wear</v>
          </cell>
          <cell r="D1017" t="str">
            <v>Mobile - On-Road Gasoline Heavy Duty Vehicles</v>
          </cell>
          <cell r="G1017" t="str">
            <v>Mobile Sources</v>
          </cell>
          <cell r="H1017" t="str">
            <v>Highway Vehicles - Gasoline</v>
          </cell>
          <cell r="I1017" t="str">
            <v>Heavy Duty Gasoline Vehicles 2B thru 8B &amp; Buses (HDGV)</v>
          </cell>
          <cell r="J1017" t="str">
            <v>Urban Interstate: Tire Wear</v>
          </cell>
          <cell r="L1017" t="str">
            <v>2005</v>
          </cell>
          <cell r="M1017">
            <v>37300</v>
          </cell>
          <cell r="N1017">
            <v>40982</v>
          </cell>
        </row>
        <row r="1018">
          <cell r="A1018" t="str">
            <v>220107023V</v>
          </cell>
          <cell r="B1018" t="str">
            <v>Onroad</v>
          </cell>
          <cell r="C1018" t="str">
            <v>Highway Veh - Gasoline - Heavy Duty Veh 2B thru 8B &amp; Buses (HDGV) - Urban Interstate: Evap (except Refueling)</v>
          </cell>
          <cell r="D1018" t="str">
            <v>Mobile - On-Road Gasoline Heavy Duty Vehicles</v>
          </cell>
          <cell r="G1018" t="str">
            <v>Mobile Sources</v>
          </cell>
          <cell r="H1018" t="str">
            <v>Highway Vehicles - Gasoline</v>
          </cell>
          <cell r="I1018" t="str">
            <v>Heavy Duty Gasoline Vehicles 2B thru 8B &amp; Buses (HDGV)</v>
          </cell>
          <cell r="J1018" t="str">
            <v>Urban Interstate: Evap (except Refueling)</v>
          </cell>
          <cell r="L1018" t="str">
            <v>2005</v>
          </cell>
          <cell r="M1018">
            <v>37300</v>
          </cell>
          <cell r="N1018">
            <v>40982</v>
          </cell>
        </row>
        <row r="1019">
          <cell r="A1019" t="str">
            <v>220107023X</v>
          </cell>
          <cell r="B1019" t="str">
            <v>Onroad</v>
          </cell>
          <cell r="C1019" t="str">
            <v>Highway Veh - Gasoline - Heavy Duty Veh 2B thru 8B &amp; Buses (HDGV) - Urban Interstate: Exhaust</v>
          </cell>
          <cell r="D1019" t="str">
            <v>Mobile - On-Road Gasoline Heavy Duty Vehicles</v>
          </cell>
          <cell r="G1019" t="str">
            <v>Mobile Sources</v>
          </cell>
          <cell r="H1019" t="str">
            <v>Highway Vehicles - Gasoline</v>
          </cell>
          <cell r="I1019" t="str">
            <v>Heavy Duty Gasoline Vehicles 2B thru 8B &amp; Buses (HDGV)</v>
          </cell>
          <cell r="J1019" t="str">
            <v>Urban Interstate: Exhaust</v>
          </cell>
          <cell r="L1019" t="str">
            <v>2005</v>
          </cell>
          <cell r="M1019">
            <v>37300</v>
          </cell>
          <cell r="N1019">
            <v>40982</v>
          </cell>
        </row>
        <row r="1020">
          <cell r="A1020" t="str">
            <v>2201070250</v>
          </cell>
          <cell r="B1020" t="str">
            <v>Onroad</v>
          </cell>
          <cell r="C1020" t="str">
            <v>Highway Veh - Gasoline - Heavy Duty Veh 2B thru 8B &amp; Buses (HDGV) - Urban Other Freeways &amp; Expressways: Total</v>
          </cell>
          <cell r="D1020" t="str">
            <v>Mobile - On-Road Gasoline Heavy Duty Vehicles</v>
          </cell>
          <cell r="G1020" t="str">
            <v>Mobile Sources</v>
          </cell>
          <cell r="H1020" t="str">
            <v>Highway Vehicles - Gasoline</v>
          </cell>
          <cell r="I1020" t="str">
            <v>Heavy Duty Gasoline Vehicles 2B thru 8B &amp; Buses (HDGV)</v>
          </cell>
          <cell r="J1020" t="str">
            <v>Urban Other Freeways and Expressways: Total</v>
          </cell>
          <cell r="N1020">
            <v>40982</v>
          </cell>
        </row>
        <row r="1021">
          <cell r="A1021" t="str">
            <v>2201070251</v>
          </cell>
          <cell r="B1021" t="str">
            <v>Onroad</v>
          </cell>
          <cell r="C1021" t="str">
            <v>Highway Veh - Gasoline - Heavy Duty Veh 2B thru 8B &amp; Buses (HDGV) - Other Freeways &amp; Expressways: Urban Time 1</v>
          </cell>
          <cell r="D1021" t="str">
            <v>Mobile - On-Road Gasoline Heavy Duty Vehicles</v>
          </cell>
          <cell r="G1021" t="str">
            <v>Mobile Sources</v>
          </cell>
          <cell r="H1021" t="str">
            <v>Highway Vehicles - Gasoline</v>
          </cell>
          <cell r="I1021" t="str">
            <v>Heavy Duty Gasoline Vehicles 2B thru 8B &amp; Buses (HDGV)</v>
          </cell>
          <cell r="J1021" t="str">
            <v>Other Freeways and Expressways: Urban Time 1</v>
          </cell>
          <cell r="L1021" t="str">
            <v>2002</v>
          </cell>
          <cell r="N1021">
            <v>40982</v>
          </cell>
        </row>
        <row r="1022">
          <cell r="A1022" t="str">
            <v>2201070252</v>
          </cell>
          <cell r="B1022" t="str">
            <v>Onroad</v>
          </cell>
          <cell r="C1022" t="str">
            <v>Highway Veh - Gasoline - Heavy Duty Veh 2B thru 8B &amp; Buses (HDGV) - Other Freeways &amp; Expressways: Urban Time 2</v>
          </cell>
          <cell r="D1022" t="str">
            <v>Mobile - On-Road Gasoline Heavy Duty Vehicles</v>
          </cell>
          <cell r="G1022" t="str">
            <v>Mobile Sources</v>
          </cell>
          <cell r="H1022" t="str">
            <v>Highway Vehicles - Gasoline</v>
          </cell>
          <cell r="I1022" t="str">
            <v>Heavy Duty Gasoline Vehicles 2B thru 8B &amp; Buses (HDGV)</v>
          </cell>
          <cell r="J1022" t="str">
            <v>Other Freeways and Expressways: Urban Time 2</v>
          </cell>
          <cell r="L1022" t="str">
            <v>2002</v>
          </cell>
          <cell r="N1022">
            <v>40982</v>
          </cell>
        </row>
        <row r="1023">
          <cell r="A1023" t="str">
            <v>2201070253</v>
          </cell>
          <cell r="B1023" t="str">
            <v>Onroad</v>
          </cell>
          <cell r="C1023" t="str">
            <v>Highway Veh - Gasoline - Heavy Duty Veh 2B thru 8B &amp; Buses (HDGV) - Other Freeways &amp; Expressways: Urban Time 3</v>
          </cell>
          <cell r="D1023" t="str">
            <v>Mobile - On-Road Gasoline Heavy Duty Vehicles</v>
          </cell>
          <cell r="G1023" t="str">
            <v>Mobile Sources</v>
          </cell>
          <cell r="H1023" t="str">
            <v>Highway Vehicles - Gasoline</v>
          </cell>
          <cell r="I1023" t="str">
            <v>Heavy Duty Gasoline Vehicles 2B thru 8B &amp; Buses (HDGV)</v>
          </cell>
          <cell r="J1023" t="str">
            <v>Other Freeways and Expressways: Urban Time 3</v>
          </cell>
          <cell r="L1023" t="str">
            <v>2002</v>
          </cell>
          <cell r="N1023">
            <v>40982</v>
          </cell>
        </row>
        <row r="1024">
          <cell r="A1024" t="str">
            <v>2201070254</v>
          </cell>
          <cell r="B1024" t="str">
            <v>Onroad</v>
          </cell>
          <cell r="C1024" t="str">
            <v>Highway Veh - Gasoline - Heavy Duty Veh 2B thru 8B &amp; Buses (HDGV) - Other Freeways &amp; Expressways: Urban Time 4</v>
          </cell>
          <cell r="D1024" t="str">
            <v>Mobile - On-Road Gasoline Heavy Duty Vehicles</v>
          </cell>
          <cell r="G1024" t="str">
            <v>Mobile Sources</v>
          </cell>
          <cell r="H1024" t="str">
            <v>Highway Vehicles - Gasoline</v>
          </cell>
          <cell r="I1024" t="str">
            <v>Heavy Duty Gasoline Vehicles 2B thru 8B &amp; Buses (HDGV)</v>
          </cell>
          <cell r="J1024" t="str">
            <v>Other Freeways and Expressways: Urban Time 4</v>
          </cell>
          <cell r="L1024" t="str">
            <v>2002</v>
          </cell>
          <cell r="N1024">
            <v>40982</v>
          </cell>
        </row>
        <row r="1025">
          <cell r="A1025" t="str">
            <v>220107025B</v>
          </cell>
          <cell r="B1025" t="str">
            <v>Onroad</v>
          </cell>
          <cell r="C1025" t="str">
            <v>Highway Veh - Gasoline - Heavy Duty Veh 2B thru 8B &amp; Buses (HDGV) - Urban Other Freeways &amp; Expressways: Brake Wear</v>
          </cell>
          <cell r="D1025" t="str">
            <v>Mobile - On-Road Gasoline Heavy Duty Vehicles</v>
          </cell>
          <cell r="G1025" t="str">
            <v>Mobile Sources</v>
          </cell>
          <cell r="H1025" t="str">
            <v>Highway Vehicles - Gasoline</v>
          </cell>
          <cell r="I1025" t="str">
            <v>Heavy Duty Gasoline Vehicles 2B thru 8B &amp; Buses (HDGV)</v>
          </cell>
          <cell r="J1025" t="str">
            <v>Urban Other Freeways and Expressways: Brake Wear</v>
          </cell>
          <cell r="L1025" t="str">
            <v>2005</v>
          </cell>
          <cell r="M1025">
            <v>37300</v>
          </cell>
          <cell r="N1025">
            <v>40982</v>
          </cell>
        </row>
        <row r="1026">
          <cell r="A1026" t="str">
            <v>220107025T</v>
          </cell>
          <cell r="B1026" t="str">
            <v>Onroad</v>
          </cell>
          <cell r="C1026" t="str">
            <v>Highway Veh - Gasoline - Heavy Duty Veh 2B thru 8B &amp; Buses (HDGV) - Urban Other Freeways &amp; Expressways: Tire Wear</v>
          </cell>
          <cell r="D1026" t="str">
            <v>Mobile - On-Road Gasoline Heavy Duty Vehicles</v>
          </cell>
          <cell r="G1026" t="str">
            <v>Mobile Sources</v>
          </cell>
          <cell r="H1026" t="str">
            <v>Highway Vehicles - Gasoline</v>
          </cell>
          <cell r="I1026" t="str">
            <v>Heavy Duty Gasoline Vehicles 2B thru 8B &amp; Buses (HDGV)</v>
          </cell>
          <cell r="J1026" t="str">
            <v>Urban Other Freeways and Expressways: Tire Wear</v>
          </cell>
          <cell r="L1026" t="str">
            <v>2005</v>
          </cell>
          <cell r="M1026">
            <v>37300</v>
          </cell>
          <cell r="N1026">
            <v>40982</v>
          </cell>
        </row>
        <row r="1027">
          <cell r="A1027" t="str">
            <v>220107025V</v>
          </cell>
          <cell r="B1027" t="str">
            <v>Onroad</v>
          </cell>
          <cell r="C1027" t="str">
            <v>Highway Veh - Gasoline - Heavy Duty Veh 2B thru 8B &amp; Buses (HDGV) - Urban Other Freeways &amp; Expressways: Evap (except Refu</v>
          </cell>
          <cell r="D1027" t="str">
            <v>Mobile - On-Road Gasoline Heavy Duty Vehicles</v>
          </cell>
          <cell r="G1027" t="str">
            <v>Mobile Sources</v>
          </cell>
          <cell r="H1027" t="str">
            <v>Highway Vehicles - Gasoline</v>
          </cell>
          <cell r="I1027" t="str">
            <v>Heavy Duty Gasoline Vehicles 2B thru 8B &amp; Buses (HDGV)</v>
          </cell>
          <cell r="J1027" t="str">
            <v>Urban Other Freeways and Expressways: Evap (except Refueling)</v>
          </cell>
          <cell r="L1027" t="str">
            <v>2005</v>
          </cell>
          <cell r="M1027">
            <v>37300</v>
          </cell>
          <cell r="N1027">
            <v>40982</v>
          </cell>
        </row>
        <row r="1028">
          <cell r="A1028" t="str">
            <v>220107025X</v>
          </cell>
          <cell r="B1028" t="str">
            <v>Onroad</v>
          </cell>
          <cell r="C1028" t="str">
            <v>Highway Veh - Gasoline - Heavy Duty Veh 2B thru 8B &amp; Buses (HDGV) - Urban Other Freeways &amp; Expressways: Exhaust</v>
          </cell>
          <cell r="D1028" t="str">
            <v>Mobile - On-Road Gasoline Heavy Duty Vehicles</v>
          </cell>
          <cell r="G1028" t="str">
            <v>Mobile Sources</v>
          </cell>
          <cell r="H1028" t="str">
            <v>Highway Vehicles - Gasoline</v>
          </cell>
          <cell r="I1028" t="str">
            <v>Heavy Duty Gasoline Vehicles 2B thru 8B &amp; Buses (HDGV)</v>
          </cell>
          <cell r="J1028" t="str">
            <v>Urban Other Freeways and Expressways: Exhaust</v>
          </cell>
          <cell r="L1028" t="str">
            <v>2005</v>
          </cell>
          <cell r="M1028">
            <v>37300</v>
          </cell>
          <cell r="N1028">
            <v>40982</v>
          </cell>
        </row>
        <row r="1029">
          <cell r="A1029" t="str">
            <v>2201070270</v>
          </cell>
          <cell r="B1029" t="str">
            <v>Onroad</v>
          </cell>
          <cell r="C1029" t="str">
            <v>Highway Veh - Gasoline - Heavy Duty Veh 2B thru 8B &amp; Buses (HDGV) - Urban Other Principal Arterial: Total</v>
          </cell>
          <cell r="D1029" t="str">
            <v>Mobile - On-Road Gasoline Heavy Duty Vehicles</v>
          </cell>
          <cell r="G1029" t="str">
            <v>Mobile Sources</v>
          </cell>
          <cell r="H1029" t="str">
            <v>Highway Vehicles - Gasoline</v>
          </cell>
          <cell r="I1029" t="str">
            <v>Heavy Duty Gasoline Vehicles 2B thru 8B &amp; Buses (HDGV)</v>
          </cell>
          <cell r="J1029" t="str">
            <v>Urban Other Principal Arterial: Total</v>
          </cell>
          <cell r="N1029">
            <v>40982</v>
          </cell>
        </row>
        <row r="1030">
          <cell r="A1030" t="str">
            <v>2201070271</v>
          </cell>
          <cell r="B1030" t="str">
            <v>Onroad</v>
          </cell>
          <cell r="C1030" t="str">
            <v>Highway Veh - Gasoline - Heavy Duty Veh 2B thru 8B &amp; Buses (HDGV) - Other Principal Arterial: Urban Time 1</v>
          </cell>
          <cell r="D1030" t="str">
            <v>Mobile - On-Road Gasoline Heavy Duty Vehicles</v>
          </cell>
          <cell r="G1030" t="str">
            <v>Mobile Sources</v>
          </cell>
          <cell r="H1030" t="str">
            <v>Highway Vehicles - Gasoline</v>
          </cell>
          <cell r="I1030" t="str">
            <v>Heavy Duty Gasoline Vehicles 2B thru 8B &amp; Buses (HDGV)</v>
          </cell>
          <cell r="J1030" t="str">
            <v>Other Principal Arterial: Urban Time 1</v>
          </cell>
          <cell r="L1030" t="str">
            <v>2002</v>
          </cell>
          <cell r="N1030">
            <v>40982</v>
          </cell>
        </row>
        <row r="1031">
          <cell r="A1031" t="str">
            <v>2201070272</v>
          </cell>
          <cell r="B1031" t="str">
            <v>Onroad</v>
          </cell>
          <cell r="C1031" t="str">
            <v>Highway Veh - Gasoline - Heavy Duty Veh 2B thru 8B &amp; Buses (HDGV) - Other Principal Arterial: Urban Time 2</v>
          </cell>
          <cell r="D1031" t="str">
            <v>Mobile - On-Road Gasoline Heavy Duty Vehicles</v>
          </cell>
          <cell r="G1031" t="str">
            <v>Mobile Sources</v>
          </cell>
          <cell r="H1031" t="str">
            <v>Highway Vehicles - Gasoline</v>
          </cell>
          <cell r="I1031" t="str">
            <v>Heavy Duty Gasoline Vehicles 2B thru 8B &amp; Buses (HDGV)</v>
          </cell>
          <cell r="J1031" t="str">
            <v>Other Principal Arterial: Urban Time 2</v>
          </cell>
          <cell r="L1031" t="str">
            <v>2002</v>
          </cell>
          <cell r="N1031">
            <v>40982</v>
          </cell>
        </row>
        <row r="1032">
          <cell r="A1032" t="str">
            <v>2201070273</v>
          </cell>
          <cell r="B1032" t="str">
            <v>Onroad</v>
          </cell>
          <cell r="C1032" t="str">
            <v>Highway Veh - Gasoline - Heavy Duty Veh 2B thru 8B &amp; Buses (HDGV) - Other Principal Arterial: Urban Time 3</v>
          </cell>
          <cell r="D1032" t="str">
            <v>Mobile - On-Road Gasoline Heavy Duty Vehicles</v>
          </cell>
          <cell r="G1032" t="str">
            <v>Mobile Sources</v>
          </cell>
          <cell r="H1032" t="str">
            <v>Highway Vehicles - Gasoline</v>
          </cell>
          <cell r="I1032" t="str">
            <v>Heavy Duty Gasoline Vehicles 2B thru 8B &amp; Buses (HDGV)</v>
          </cell>
          <cell r="J1032" t="str">
            <v>Other Principal Arterial: Urban Time 3</v>
          </cell>
          <cell r="L1032" t="str">
            <v>2002</v>
          </cell>
          <cell r="N1032">
            <v>40982</v>
          </cell>
        </row>
        <row r="1033">
          <cell r="A1033" t="str">
            <v>2201070274</v>
          </cell>
          <cell r="B1033" t="str">
            <v>Onroad</v>
          </cell>
          <cell r="C1033" t="str">
            <v>Highway Veh - Gasoline - Heavy Duty Veh 2B thru 8B &amp; Buses (HDGV) - Other Principal Arterial: Urban Time 4</v>
          </cell>
          <cell r="D1033" t="str">
            <v>Mobile - On-Road Gasoline Heavy Duty Vehicles</v>
          </cell>
          <cell r="G1033" t="str">
            <v>Mobile Sources</v>
          </cell>
          <cell r="H1033" t="str">
            <v>Highway Vehicles - Gasoline</v>
          </cell>
          <cell r="I1033" t="str">
            <v>Heavy Duty Gasoline Vehicles 2B thru 8B &amp; Buses (HDGV)</v>
          </cell>
          <cell r="J1033" t="str">
            <v>Other Principal Arterial: Urban Time 4</v>
          </cell>
          <cell r="L1033" t="str">
            <v>2002</v>
          </cell>
          <cell r="N1033">
            <v>40982</v>
          </cell>
        </row>
        <row r="1034">
          <cell r="A1034" t="str">
            <v>220107027B</v>
          </cell>
          <cell r="B1034" t="str">
            <v>Onroad</v>
          </cell>
          <cell r="C1034" t="str">
            <v>Highway Veh - Gasoline - Heavy Duty Veh 2B thru 8B &amp; Buses (HDGV) - Urban Other Principal Arterial: Brake Wear</v>
          </cell>
          <cell r="D1034" t="str">
            <v>Mobile - On-Road Gasoline Heavy Duty Vehicles</v>
          </cell>
          <cell r="G1034" t="str">
            <v>Mobile Sources</v>
          </cell>
          <cell r="H1034" t="str">
            <v>Highway Vehicles - Gasoline</v>
          </cell>
          <cell r="I1034" t="str">
            <v>Heavy Duty Gasoline Vehicles 2B thru 8B &amp; Buses (HDGV)</v>
          </cell>
          <cell r="J1034" t="str">
            <v>Urban Other Principal Arterial: Brake Wear</v>
          </cell>
          <cell r="L1034" t="str">
            <v>2005</v>
          </cell>
          <cell r="M1034">
            <v>37300</v>
          </cell>
          <cell r="N1034">
            <v>40982</v>
          </cell>
        </row>
        <row r="1035">
          <cell r="A1035" t="str">
            <v>220107027T</v>
          </cell>
          <cell r="B1035" t="str">
            <v>Onroad</v>
          </cell>
          <cell r="C1035" t="str">
            <v>Highway Veh - Gasoline - Heavy Duty Veh 2B thru 8B &amp; Buses (HDGV) - Urban Other Principal Arterial: Tire Wear</v>
          </cell>
          <cell r="D1035" t="str">
            <v>Mobile - On-Road Gasoline Heavy Duty Vehicles</v>
          </cell>
          <cell r="G1035" t="str">
            <v>Mobile Sources</v>
          </cell>
          <cell r="H1035" t="str">
            <v>Highway Vehicles - Gasoline</v>
          </cell>
          <cell r="I1035" t="str">
            <v>Heavy Duty Gasoline Vehicles 2B thru 8B &amp; Buses (HDGV)</v>
          </cell>
          <cell r="J1035" t="str">
            <v>Urban Other Principal Arterial: Tire Wear</v>
          </cell>
          <cell r="L1035" t="str">
            <v>2005</v>
          </cell>
          <cell r="M1035">
            <v>37300</v>
          </cell>
          <cell r="N1035">
            <v>40982</v>
          </cell>
        </row>
        <row r="1036">
          <cell r="A1036" t="str">
            <v>220107027V</v>
          </cell>
          <cell r="B1036" t="str">
            <v>Onroad</v>
          </cell>
          <cell r="C1036" t="str">
            <v>Highway Veh - Gasoline - Heavy Duty Veh 2B thru 8B &amp; Buses (HDGV) - Urban Other Principal Arterial: Evap (except Refuelin</v>
          </cell>
          <cell r="D1036" t="str">
            <v>Mobile - On-Road Gasoline Heavy Duty Vehicles</v>
          </cell>
          <cell r="G1036" t="str">
            <v>Mobile Sources</v>
          </cell>
          <cell r="H1036" t="str">
            <v>Highway Vehicles - Gasoline</v>
          </cell>
          <cell r="I1036" t="str">
            <v>Heavy Duty Gasoline Vehicles 2B thru 8B &amp; Buses (HDGV)</v>
          </cell>
          <cell r="J1036" t="str">
            <v>Urban Other Principal Arterial: Evap (except Refueling)</v>
          </cell>
          <cell r="L1036" t="str">
            <v>2005</v>
          </cell>
          <cell r="M1036">
            <v>37300</v>
          </cell>
          <cell r="N1036">
            <v>40982</v>
          </cell>
        </row>
        <row r="1037">
          <cell r="A1037" t="str">
            <v>220107027X</v>
          </cell>
          <cell r="B1037" t="str">
            <v>Onroad</v>
          </cell>
          <cell r="C1037" t="str">
            <v>Highway Veh - Gasoline - Heavy Duty Veh 2B thru 8B &amp; Buses (HDGV) - Urban Other Principal Arterial: Exhaust</v>
          </cell>
          <cell r="D1037" t="str">
            <v>Mobile - On-Road Gasoline Heavy Duty Vehicles</v>
          </cell>
          <cell r="G1037" t="str">
            <v>Mobile Sources</v>
          </cell>
          <cell r="H1037" t="str">
            <v>Highway Vehicles - Gasoline</v>
          </cell>
          <cell r="I1037" t="str">
            <v>Heavy Duty Gasoline Vehicles 2B thru 8B &amp; Buses (HDGV)</v>
          </cell>
          <cell r="J1037" t="str">
            <v>Urban Other Principal Arterial: Exhaust</v>
          </cell>
          <cell r="L1037" t="str">
            <v>2005</v>
          </cell>
          <cell r="M1037">
            <v>37300</v>
          </cell>
          <cell r="N1037">
            <v>40982</v>
          </cell>
        </row>
        <row r="1038">
          <cell r="A1038" t="str">
            <v>2201070290</v>
          </cell>
          <cell r="B1038" t="str">
            <v>Onroad</v>
          </cell>
          <cell r="C1038" t="str">
            <v>Highway Veh - Gasoline - Heavy Duty Veh 2B thru 8B &amp; Buses (HDGV) - Urban Minor Arterial: Total</v>
          </cell>
          <cell r="D1038" t="str">
            <v>Mobile - On-Road Gasoline Heavy Duty Vehicles</v>
          </cell>
          <cell r="G1038" t="str">
            <v>Mobile Sources</v>
          </cell>
          <cell r="H1038" t="str">
            <v>Highway Vehicles - Gasoline</v>
          </cell>
          <cell r="I1038" t="str">
            <v>Heavy Duty Gasoline Vehicles 2B thru 8B &amp; Buses (HDGV)</v>
          </cell>
          <cell r="J1038" t="str">
            <v>Urban Minor Arterial: Total</v>
          </cell>
          <cell r="N1038">
            <v>40982</v>
          </cell>
        </row>
        <row r="1039">
          <cell r="A1039" t="str">
            <v>2201070291</v>
          </cell>
          <cell r="B1039" t="str">
            <v>Onroad</v>
          </cell>
          <cell r="C1039" t="str">
            <v>Highway Veh - Gasoline - Heavy Duty Veh 2B thru 8B &amp; Buses (HDGV) - Minor Arterial: Urban Time 1</v>
          </cell>
          <cell r="D1039" t="str">
            <v>Mobile - On-Road Gasoline Heavy Duty Vehicles</v>
          </cell>
          <cell r="G1039" t="str">
            <v>Mobile Sources</v>
          </cell>
          <cell r="H1039" t="str">
            <v>Highway Vehicles - Gasoline</v>
          </cell>
          <cell r="I1039" t="str">
            <v>Heavy Duty Gasoline Vehicles 2B thru 8B &amp; Buses (HDGV)</v>
          </cell>
          <cell r="J1039" t="str">
            <v>Minor Arterial: Urban Time 1</v>
          </cell>
          <cell r="L1039" t="str">
            <v>2002</v>
          </cell>
          <cell r="N1039">
            <v>40982</v>
          </cell>
        </row>
        <row r="1040">
          <cell r="A1040" t="str">
            <v>2201070292</v>
          </cell>
          <cell r="B1040" t="str">
            <v>Onroad</v>
          </cell>
          <cell r="C1040" t="str">
            <v>Highway Veh - Gasoline - Heavy Duty Veh 2B thru 8B &amp; Buses (HDGV) - Minor Arterial: Urban Time 2</v>
          </cell>
          <cell r="D1040" t="str">
            <v>Mobile - On-Road Gasoline Heavy Duty Vehicles</v>
          </cell>
          <cell r="G1040" t="str">
            <v>Mobile Sources</v>
          </cell>
          <cell r="H1040" t="str">
            <v>Highway Vehicles - Gasoline</v>
          </cell>
          <cell r="I1040" t="str">
            <v>Heavy Duty Gasoline Vehicles 2B thru 8B &amp; Buses (HDGV)</v>
          </cell>
          <cell r="J1040" t="str">
            <v>Minor Arterial: Urban Time 2</v>
          </cell>
          <cell r="L1040" t="str">
            <v>2002</v>
          </cell>
          <cell r="N1040">
            <v>40982</v>
          </cell>
        </row>
        <row r="1041">
          <cell r="A1041" t="str">
            <v>2201070293</v>
          </cell>
          <cell r="B1041" t="str">
            <v>Onroad</v>
          </cell>
          <cell r="C1041" t="str">
            <v>Highway Veh - Gasoline - Heavy Duty Veh 2B thru 8B &amp; Buses (HDGV) - Minor Arterial: Urban Time 3</v>
          </cell>
          <cell r="D1041" t="str">
            <v>Mobile - On-Road Gasoline Heavy Duty Vehicles</v>
          </cell>
          <cell r="G1041" t="str">
            <v>Mobile Sources</v>
          </cell>
          <cell r="H1041" t="str">
            <v>Highway Vehicles - Gasoline</v>
          </cell>
          <cell r="I1041" t="str">
            <v>Heavy Duty Gasoline Vehicles 2B thru 8B &amp; Buses (HDGV)</v>
          </cell>
          <cell r="J1041" t="str">
            <v>Minor Arterial: Urban Time 3</v>
          </cell>
          <cell r="L1041" t="str">
            <v>2002</v>
          </cell>
          <cell r="N1041">
            <v>40982</v>
          </cell>
        </row>
        <row r="1042">
          <cell r="A1042" t="str">
            <v>2201070294</v>
          </cell>
          <cell r="B1042" t="str">
            <v>Onroad</v>
          </cell>
          <cell r="C1042" t="str">
            <v>Highway Veh - Gasoline - Heavy Duty Veh 2B thru 8B &amp; Buses (HDGV) - Minor Arterial: Urban Time 4</v>
          </cell>
          <cell r="D1042" t="str">
            <v>Mobile - On-Road Gasoline Heavy Duty Vehicles</v>
          </cell>
          <cell r="G1042" t="str">
            <v>Mobile Sources</v>
          </cell>
          <cell r="H1042" t="str">
            <v>Highway Vehicles - Gasoline</v>
          </cell>
          <cell r="I1042" t="str">
            <v>Heavy Duty Gasoline Vehicles 2B thru 8B &amp; Buses (HDGV)</v>
          </cell>
          <cell r="J1042" t="str">
            <v>Minor Arterial: Urban Time 4</v>
          </cell>
          <cell r="L1042" t="str">
            <v>2002</v>
          </cell>
          <cell r="N1042">
            <v>40982</v>
          </cell>
        </row>
        <row r="1043">
          <cell r="A1043" t="str">
            <v>220107029B</v>
          </cell>
          <cell r="B1043" t="str">
            <v>Onroad</v>
          </cell>
          <cell r="C1043" t="str">
            <v>Highway Veh - Gasoline - Heavy Duty Veh 2B thru 8B &amp; Buses (HDGV) - Urban Minor Arterial: Brake Wear</v>
          </cell>
          <cell r="D1043" t="str">
            <v>Mobile - On-Road Gasoline Heavy Duty Vehicles</v>
          </cell>
          <cell r="G1043" t="str">
            <v>Mobile Sources</v>
          </cell>
          <cell r="H1043" t="str">
            <v>Highway Vehicles - Gasoline</v>
          </cell>
          <cell r="I1043" t="str">
            <v>Heavy Duty Gasoline Vehicles 2B thru 8B &amp; Buses (HDGV)</v>
          </cell>
          <cell r="J1043" t="str">
            <v>Urban Minor Arterial: Brake Wear</v>
          </cell>
          <cell r="L1043" t="str">
            <v>2005</v>
          </cell>
          <cell r="M1043">
            <v>37300</v>
          </cell>
          <cell r="N1043">
            <v>40982</v>
          </cell>
        </row>
        <row r="1044">
          <cell r="A1044" t="str">
            <v>220107029T</v>
          </cell>
          <cell r="B1044" t="str">
            <v>Onroad</v>
          </cell>
          <cell r="C1044" t="str">
            <v>Highway Veh - Gasoline - Heavy Duty Veh 2B thru 8B &amp; Buses (HDGV) - Urban Minor Arterial: Tire Wear</v>
          </cell>
          <cell r="D1044" t="str">
            <v>Mobile - On-Road Gasoline Heavy Duty Vehicles</v>
          </cell>
          <cell r="G1044" t="str">
            <v>Mobile Sources</v>
          </cell>
          <cell r="H1044" t="str">
            <v>Highway Vehicles - Gasoline</v>
          </cell>
          <cell r="I1044" t="str">
            <v>Heavy Duty Gasoline Vehicles 2B thru 8B &amp; Buses (HDGV)</v>
          </cell>
          <cell r="J1044" t="str">
            <v>Urban Minor Arterial: Tire Wear</v>
          </cell>
          <cell r="L1044" t="str">
            <v>2005</v>
          </cell>
          <cell r="M1044">
            <v>37300</v>
          </cell>
          <cell r="N1044">
            <v>40982</v>
          </cell>
        </row>
        <row r="1045">
          <cell r="A1045" t="str">
            <v>220107029V</v>
          </cell>
          <cell r="B1045" t="str">
            <v>Onroad</v>
          </cell>
          <cell r="C1045" t="str">
            <v>Highway Veh - Gasoline - Heavy Duty Veh 2B thru 8B &amp; Buses (HDGV) - Urban Minor Arterial: Evap (except Refueling)</v>
          </cell>
          <cell r="D1045" t="str">
            <v>Mobile - On-Road Gasoline Heavy Duty Vehicles</v>
          </cell>
          <cell r="G1045" t="str">
            <v>Mobile Sources</v>
          </cell>
          <cell r="H1045" t="str">
            <v>Highway Vehicles - Gasoline</v>
          </cell>
          <cell r="I1045" t="str">
            <v>Heavy Duty Gasoline Vehicles 2B thru 8B &amp; Buses (HDGV)</v>
          </cell>
          <cell r="J1045" t="str">
            <v>Urban Minor Arterial: Evap (except Refueling)</v>
          </cell>
          <cell r="L1045" t="str">
            <v>2005</v>
          </cell>
          <cell r="M1045">
            <v>37300</v>
          </cell>
          <cell r="N1045">
            <v>40982</v>
          </cell>
        </row>
        <row r="1046">
          <cell r="A1046" t="str">
            <v>220107029X</v>
          </cell>
          <cell r="B1046" t="str">
            <v>Onroad</v>
          </cell>
          <cell r="C1046" t="str">
            <v>Highway Veh - Gasoline - Heavy Duty Veh 2B thru 8B &amp; Buses (HDGV) - Urban Minor Arterial: Exhaust</v>
          </cell>
          <cell r="D1046" t="str">
            <v>Mobile - On-Road Gasoline Heavy Duty Vehicles</v>
          </cell>
          <cell r="G1046" t="str">
            <v>Mobile Sources</v>
          </cell>
          <cell r="H1046" t="str">
            <v>Highway Vehicles - Gasoline</v>
          </cell>
          <cell r="I1046" t="str">
            <v>Heavy Duty Gasoline Vehicles 2B thru 8B &amp; Buses (HDGV)</v>
          </cell>
          <cell r="J1046" t="str">
            <v>Urban Minor Arterial: Exhaust</v>
          </cell>
          <cell r="L1046" t="str">
            <v>2005</v>
          </cell>
          <cell r="M1046">
            <v>37300</v>
          </cell>
          <cell r="N1046">
            <v>40982</v>
          </cell>
        </row>
        <row r="1047">
          <cell r="A1047" t="str">
            <v>2201070310</v>
          </cell>
          <cell r="B1047" t="str">
            <v>Onroad</v>
          </cell>
          <cell r="C1047" t="str">
            <v>Highway Veh - Gasoline - Heavy Duty Veh 2B thru 8B &amp; Buses (HDGV) - Urban Collector: Total</v>
          </cell>
          <cell r="D1047" t="str">
            <v>Mobile - On-Road Gasoline Heavy Duty Vehicles</v>
          </cell>
          <cell r="G1047" t="str">
            <v>Mobile Sources</v>
          </cell>
          <cell r="H1047" t="str">
            <v>Highway Vehicles - Gasoline</v>
          </cell>
          <cell r="I1047" t="str">
            <v>Heavy Duty Gasoline Vehicles 2B thru 8B &amp; Buses (HDGV)</v>
          </cell>
          <cell r="J1047" t="str">
            <v>Urban Collector: Total</v>
          </cell>
          <cell r="N1047">
            <v>40982</v>
          </cell>
        </row>
        <row r="1048">
          <cell r="A1048" t="str">
            <v>2201070311</v>
          </cell>
          <cell r="B1048" t="str">
            <v>Onroad</v>
          </cell>
          <cell r="C1048" t="str">
            <v>Highway Veh - Gasoline - Heavy Duty Veh 2B thru 8B &amp; Buses (HDGV) - Collector: Urban Time 1</v>
          </cell>
          <cell r="D1048" t="str">
            <v>Mobile - On-Road Gasoline Heavy Duty Vehicles</v>
          </cell>
          <cell r="G1048" t="str">
            <v>Mobile Sources</v>
          </cell>
          <cell r="H1048" t="str">
            <v>Highway Vehicles - Gasoline</v>
          </cell>
          <cell r="I1048" t="str">
            <v>Heavy Duty Gasoline Vehicles 2B thru 8B &amp; Buses (HDGV)</v>
          </cell>
          <cell r="J1048" t="str">
            <v>Collector: Urban Time 1</v>
          </cell>
          <cell r="L1048" t="str">
            <v>2002</v>
          </cell>
          <cell r="N1048">
            <v>40982</v>
          </cell>
        </row>
        <row r="1049">
          <cell r="A1049" t="str">
            <v>2201070312</v>
          </cell>
          <cell r="B1049" t="str">
            <v>Onroad</v>
          </cell>
          <cell r="C1049" t="str">
            <v>Highway Veh - Gasoline - Heavy Duty Veh 2B thru 8B &amp; Buses (HDGV) - Collector: Urban Time 2</v>
          </cell>
          <cell r="D1049" t="str">
            <v>Mobile - On-Road Gasoline Heavy Duty Vehicles</v>
          </cell>
          <cell r="G1049" t="str">
            <v>Mobile Sources</v>
          </cell>
          <cell r="H1049" t="str">
            <v>Highway Vehicles - Gasoline</v>
          </cell>
          <cell r="I1049" t="str">
            <v>Heavy Duty Gasoline Vehicles 2B thru 8B &amp; Buses (HDGV)</v>
          </cell>
          <cell r="J1049" t="str">
            <v>Collector: Urban Time 2</v>
          </cell>
          <cell r="L1049" t="str">
            <v>2002</v>
          </cell>
          <cell r="N1049">
            <v>40982</v>
          </cell>
        </row>
        <row r="1050">
          <cell r="A1050" t="str">
            <v>2201070313</v>
          </cell>
          <cell r="B1050" t="str">
            <v>Onroad</v>
          </cell>
          <cell r="C1050" t="str">
            <v>Highway Veh - Gasoline - Heavy Duty Veh 2B thru 8B &amp; Buses (HDGV) - Collector: Urban Time 3</v>
          </cell>
          <cell r="D1050" t="str">
            <v>Mobile - On-Road Gasoline Heavy Duty Vehicles</v>
          </cell>
          <cell r="G1050" t="str">
            <v>Mobile Sources</v>
          </cell>
          <cell r="H1050" t="str">
            <v>Highway Vehicles - Gasoline</v>
          </cell>
          <cell r="I1050" t="str">
            <v>Heavy Duty Gasoline Vehicles 2B thru 8B &amp; Buses (HDGV)</v>
          </cell>
          <cell r="J1050" t="str">
            <v>Collector: Urban Time 3</v>
          </cell>
          <cell r="L1050" t="str">
            <v>2002</v>
          </cell>
          <cell r="N1050">
            <v>40982</v>
          </cell>
        </row>
        <row r="1051">
          <cell r="A1051" t="str">
            <v>2201070314</v>
          </cell>
          <cell r="B1051" t="str">
            <v>Onroad</v>
          </cell>
          <cell r="C1051" t="str">
            <v>Highway Veh - Gasoline - Heavy Duty Veh 2B thru 8B &amp; Buses (HDGV) - Collector: Urban Time 4</v>
          </cell>
          <cell r="D1051" t="str">
            <v>Mobile - On-Road Gasoline Heavy Duty Vehicles</v>
          </cell>
          <cell r="G1051" t="str">
            <v>Mobile Sources</v>
          </cell>
          <cell r="H1051" t="str">
            <v>Highway Vehicles - Gasoline</v>
          </cell>
          <cell r="I1051" t="str">
            <v>Heavy Duty Gasoline Vehicles 2B thru 8B &amp; Buses (HDGV)</v>
          </cell>
          <cell r="J1051" t="str">
            <v>Collector: Urban Time 4</v>
          </cell>
          <cell r="L1051" t="str">
            <v>2002</v>
          </cell>
          <cell r="N1051">
            <v>40982</v>
          </cell>
        </row>
        <row r="1052">
          <cell r="A1052" t="str">
            <v>220107031B</v>
          </cell>
          <cell r="B1052" t="str">
            <v>Onroad</v>
          </cell>
          <cell r="C1052" t="str">
            <v>Highway Veh - Gasoline - Heavy Duty Veh 2B thru 8B &amp; Buses (HDGV) - Urban Collector: Brake Wear</v>
          </cell>
          <cell r="D1052" t="str">
            <v>Mobile - On-Road Gasoline Heavy Duty Vehicles</v>
          </cell>
          <cell r="G1052" t="str">
            <v>Mobile Sources</v>
          </cell>
          <cell r="H1052" t="str">
            <v>Highway Vehicles - Gasoline</v>
          </cell>
          <cell r="I1052" t="str">
            <v>Heavy Duty Gasoline Vehicles 2B thru 8B &amp; Buses (HDGV)</v>
          </cell>
          <cell r="J1052" t="str">
            <v>Urban Collector: Brake Wear</v>
          </cell>
          <cell r="L1052" t="str">
            <v>2005</v>
          </cell>
          <cell r="M1052">
            <v>37300</v>
          </cell>
          <cell r="N1052">
            <v>40982</v>
          </cell>
        </row>
        <row r="1053">
          <cell r="A1053" t="str">
            <v>220107031T</v>
          </cell>
          <cell r="B1053" t="str">
            <v>Onroad</v>
          </cell>
          <cell r="C1053" t="str">
            <v>Highway Veh - Gasoline - Heavy Duty Veh 2B thru 8B &amp; Buses (HDGV) - Urban Collector: Tire Wear</v>
          </cell>
          <cell r="D1053" t="str">
            <v>Mobile - On-Road Gasoline Heavy Duty Vehicles</v>
          </cell>
          <cell r="G1053" t="str">
            <v>Mobile Sources</v>
          </cell>
          <cell r="H1053" t="str">
            <v>Highway Vehicles - Gasoline</v>
          </cell>
          <cell r="I1053" t="str">
            <v>Heavy Duty Gasoline Vehicles 2B thru 8B &amp; Buses (HDGV)</v>
          </cell>
          <cell r="J1053" t="str">
            <v>Urban Collector: Tire Wear</v>
          </cell>
          <cell r="L1053" t="str">
            <v>2005</v>
          </cell>
          <cell r="M1053">
            <v>37300</v>
          </cell>
          <cell r="N1053">
            <v>40982</v>
          </cell>
        </row>
        <row r="1054">
          <cell r="A1054" t="str">
            <v>220107031V</v>
          </cell>
          <cell r="B1054" t="str">
            <v>Onroad</v>
          </cell>
          <cell r="C1054" t="str">
            <v>Highway Veh - Gasoline - Heavy Duty Veh 2B thru 8B &amp; Buses (HDGV) - Urban Collector: Evap (except Refueling)</v>
          </cell>
          <cell r="D1054" t="str">
            <v>Mobile - On-Road Gasoline Heavy Duty Vehicles</v>
          </cell>
          <cell r="G1054" t="str">
            <v>Mobile Sources</v>
          </cell>
          <cell r="H1054" t="str">
            <v>Highway Vehicles - Gasoline</v>
          </cell>
          <cell r="I1054" t="str">
            <v>Heavy Duty Gasoline Vehicles 2B thru 8B &amp; Buses (HDGV)</v>
          </cell>
          <cell r="J1054" t="str">
            <v>Urban Collector: Evap (except Refueling)</v>
          </cell>
          <cell r="L1054" t="str">
            <v>2005</v>
          </cell>
          <cell r="M1054">
            <v>37300</v>
          </cell>
          <cell r="N1054">
            <v>40982</v>
          </cell>
        </row>
        <row r="1055">
          <cell r="A1055" t="str">
            <v>220107031X</v>
          </cell>
          <cell r="B1055" t="str">
            <v>Onroad</v>
          </cell>
          <cell r="C1055" t="str">
            <v>Highway Veh - Gasoline - Heavy Duty Veh 2B thru 8B &amp; Buses (HDGV) - Urban Collector: Exhaust</v>
          </cell>
          <cell r="D1055" t="str">
            <v>Mobile - On-Road Gasoline Heavy Duty Vehicles</v>
          </cell>
          <cell r="G1055" t="str">
            <v>Mobile Sources</v>
          </cell>
          <cell r="H1055" t="str">
            <v>Highway Vehicles - Gasoline</v>
          </cell>
          <cell r="I1055" t="str">
            <v>Heavy Duty Gasoline Vehicles 2B thru 8B &amp; Buses (HDGV)</v>
          </cell>
          <cell r="J1055" t="str">
            <v>Urban Collector: Exhaust</v>
          </cell>
          <cell r="L1055" t="str">
            <v>2005</v>
          </cell>
          <cell r="M1055">
            <v>37300</v>
          </cell>
          <cell r="N1055">
            <v>40982</v>
          </cell>
        </row>
        <row r="1056">
          <cell r="A1056" t="str">
            <v>2201070330</v>
          </cell>
          <cell r="B1056" t="str">
            <v>Onroad</v>
          </cell>
          <cell r="C1056" t="str">
            <v>Highway Veh - Gasoline - Heavy Duty Veh 2B thru 8B &amp; Buses (HDGV) - Urban Local: Total</v>
          </cell>
          <cell r="D1056" t="str">
            <v>Mobile - On-Road Gasoline Heavy Duty Vehicles</v>
          </cell>
          <cell r="G1056" t="str">
            <v>Mobile Sources</v>
          </cell>
          <cell r="H1056" t="str">
            <v>Highway Vehicles - Gasoline</v>
          </cell>
          <cell r="I1056" t="str">
            <v>Heavy Duty Gasoline Vehicles 2B thru 8B &amp; Buses (HDGV)</v>
          </cell>
          <cell r="J1056" t="str">
            <v>Urban Local: Total</v>
          </cell>
          <cell r="N1056">
            <v>40982</v>
          </cell>
        </row>
        <row r="1057">
          <cell r="A1057" t="str">
            <v>2201070331</v>
          </cell>
          <cell r="B1057" t="str">
            <v>Onroad</v>
          </cell>
          <cell r="C1057" t="str">
            <v>Highway Veh - Gasoline - Heavy Duty Veh 2B thru 8B &amp; Buses (HDGV) - Local: Urban Time 1</v>
          </cell>
          <cell r="D1057" t="str">
            <v>Mobile - On-Road Gasoline Heavy Duty Vehicles</v>
          </cell>
          <cell r="G1057" t="str">
            <v>Mobile Sources</v>
          </cell>
          <cell r="H1057" t="str">
            <v>Highway Vehicles - Gasoline</v>
          </cell>
          <cell r="I1057" t="str">
            <v>Heavy Duty Gasoline Vehicles 2B thru 8B &amp; Buses (HDGV)</v>
          </cell>
          <cell r="J1057" t="str">
            <v>Local: Urban Time 1</v>
          </cell>
          <cell r="L1057" t="str">
            <v>2002</v>
          </cell>
          <cell r="N1057">
            <v>40982</v>
          </cell>
        </row>
        <row r="1058">
          <cell r="A1058" t="str">
            <v>2201070332</v>
          </cell>
          <cell r="B1058" t="str">
            <v>Onroad</v>
          </cell>
          <cell r="C1058" t="str">
            <v>Highway Veh - Gasoline - Heavy Duty Veh 2B thru 8B &amp; Buses (HDGV) - Local: Urban Time 2</v>
          </cell>
          <cell r="D1058" t="str">
            <v>Mobile - On-Road Gasoline Heavy Duty Vehicles</v>
          </cell>
          <cell r="G1058" t="str">
            <v>Mobile Sources</v>
          </cell>
          <cell r="H1058" t="str">
            <v>Highway Vehicles - Gasoline</v>
          </cell>
          <cell r="I1058" t="str">
            <v>Heavy Duty Gasoline Vehicles 2B thru 8B &amp; Buses (HDGV)</v>
          </cell>
          <cell r="J1058" t="str">
            <v>Local: Urban Time 2</v>
          </cell>
          <cell r="L1058" t="str">
            <v>2002</v>
          </cell>
          <cell r="N1058">
            <v>40982</v>
          </cell>
        </row>
        <row r="1059">
          <cell r="A1059" t="str">
            <v>2201070333</v>
          </cell>
          <cell r="B1059" t="str">
            <v>Onroad</v>
          </cell>
          <cell r="C1059" t="str">
            <v>Highway Veh - Gasoline - Heavy Duty Veh 2B thru 8B &amp; Buses (HDGV) - Local: Urban Time 3</v>
          </cell>
          <cell r="D1059" t="str">
            <v>Mobile - On-Road Gasoline Heavy Duty Vehicles</v>
          </cell>
          <cell r="G1059" t="str">
            <v>Mobile Sources</v>
          </cell>
          <cell r="H1059" t="str">
            <v>Highway Vehicles - Gasoline</v>
          </cell>
          <cell r="I1059" t="str">
            <v>Heavy Duty Gasoline Vehicles 2B thru 8B &amp; Buses (HDGV)</v>
          </cell>
          <cell r="J1059" t="str">
            <v>Local: Urban Time 3</v>
          </cell>
          <cell r="L1059" t="str">
            <v>2002</v>
          </cell>
          <cell r="N1059">
            <v>40982</v>
          </cell>
        </row>
        <row r="1060">
          <cell r="A1060" t="str">
            <v>2201070334</v>
          </cell>
          <cell r="B1060" t="str">
            <v>Onroad</v>
          </cell>
          <cell r="C1060" t="str">
            <v>Highway Veh - Gasoline - Heavy Duty Veh 2B thru 8B &amp; Buses (HDGV) - Local: Urban Time 4</v>
          </cell>
          <cell r="D1060" t="str">
            <v>Mobile - On-Road Gasoline Heavy Duty Vehicles</v>
          </cell>
          <cell r="G1060" t="str">
            <v>Mobile Sources</v>
          </cell>
          <cell r="H1060" t="str">
            <v>Highway Vehicles - Gasoline</v>
          </cell>
          <cell r="I1060" t="str">
            <v>Heavy Duty Gasoline Vehicles 2B thru 8B &amp; Buses (HDGV)</v>
          </cell>
          <cell r="J1060" t="str">
            <v>Local: Urban Time 4</v>
          </cell>
          <cell r="L1060" t="str">
            <v>2002</v>
          </cell>
          <cell r="N1060">
            <v>40982</v>
          </cell>
        </row>
        <row r="1061">
          <cell r="A1061" t="str">
            <v>220107033B</v>
          </cell>
          <cell r="B1061" t="str">
            <v>Onroad</v>
          </cell>
          <cell r="C1061" t="str">
            <v>Highway Veh - Gasoline - Heavy Duty Veh 2B thru 8B &amp; Buses (HDGV) - Urban Local: Brake Wear</v>
          </cell>
          <cell r="D1061" t="str">
            <v>Mobile - On-Road Gasoline Heavy Duty Vehicles</v>
          </cell>
          <cell r="G1061" t="str">
            <v>Mobile Sources</v>
          </cell>
          <cell r="H1061" t="str">
            <v>Highway Vehicles - Gasoline</v>
          </cell>
          <cell r="I1061" t="str">
            <v>Heavy Duty Gasoline Vehicles 2B thru 8B &amp; Buses (HDGV)</v>
          </cell>
          <cell r="J1061" t="str">
            <v>Urban Local: Brake Wear</v>
          </cell>
          <cell r="L1061" t="str">
            <v>2005</v>
          </cell>
          <cell r="M1061">
            <v>37300</v>
          </cell>
          <cell r="N1061">
            <v>40982</v>
          </cell>
        </row>
        <row r="1062">
          <cell r="A1062" t="str">
            <v>220107033T</v>
          </cell>
          <cell r="B1062" t="str">
            <v>Onroad</v>
          </cell>
          <cell r="C1062" t="str">
            <v>Highway Veh - Gasoline - Heavy Duty Veh 2B thru 8B &amp; Buses (HDGV) - Urban Local: Tire Wear</v>
          </cell>
          <cell r="D1062" t="str">
            <v>Mobile - On-Road Gasoline Heavy Duty Vehicles</v>
          </cell>
          <cell r="G1062" t="str">
            <v>Mobile Sources</v>
          </cell>
          <cell r="H1062" t="str">
            <v>Highway Vehicles - Gasoline</v>
          </cell>
          <cell r="I1062" t="str">
            <v>Heavy Duty Gasoline Vehicles 2B thru 8B &amp; Buses (HDGV)</v>
          </cell>
          <cell r="J1062" t="str">
            <v>Urban Local: Tire Wear</v>
          </cell>
          <cell r="L1062" t="str">
            <v>2005</v>
          </cell>
          <cell r="M1062">
            <v>37300</v>
          </cell>
          <cell r="N1062">
            <v>40982</v>
          </cell>
        </row>
        <row r="1063">
          <cell r="A1063" t="str">
            <v>220107033V</v>
          </cell>
          <cell r="B1063" t="str">
            <v>Onroad</v>
          </cell>
          <cell r="C1063" t="str">
            <v>Highway Veh - Gasoline - Heavy Duty Veh 2B thru 8B &amp; Buses (HDGV) - Urban Local: Evap (except Refueling)</v>
          </cell>
          <cell r="D1063" t="str">
            <v>Mobile - On-Road Gasoline Heavy Duty Vehicles</v>
          </cell>
          <cell r="G1063" t="str">
            <v>Mobile Sources</v>
          </cell>
          <cell r="H1063" t="str">
            <v>Highway Vehicles - Gasoline</v>
          </cell>
          <cell r="I1063" t="str">
            <v>Heavy Duty Gasoline Vehicles 2B thru 8B &amp; Buses (HDGV)</v>
          </cell>
          <cell r="J1063" t="str">
            <v>Urban Local: Evap (except Refueling)</v>
          </cell>
          <cell r="L1063" t="str">
            <v>2005</v>
          </cell>
          <cell r="M1063">
            <v>37300</v>
          </cell>
          <cell r="N1063">
            <v>40982</v>
          </cell>
        </row>
        <row r="1064">
          <cell r="A1064" t="str">
            <v>220107033X</v>
          </cell>
          <cell r="B1064" t="str">
            <v>Onroad</v>
          </cell>
          <cell r="C1064" t="str">
            <v>Highway Veh - Gasoline - Heavy Duty Veh 2B thru 8B &amp; Buses (HDGV) - Urban Local: Exhaust</v>
          </cell>
          <cell r="D1064" t="str">
            <v>Mobile - On-Road Gasoline Heavy Duty Vehicles</v>
          </cell>
          <cell r="G1064" t="str">
            <v>Mobile Sources</v>
          </cell>
          <cell r="H1064" t="str">
            <v>Highway Vehicles - Gasoline</v>
          </cell>
          <cell r="I1064" t="str">
            <v>Heavy Duty Gasoline Vehicles 2B thru 8B &amp; Buses (HDGV)</v>
          </cell>
          <cell r="J1064" t="str">
            <v>Urban Local: Exhaust</v>
          </cell>
          <cell r="L1064" t="str">
            <v>2005</v>
          </cell>
          <cell r="M1064">
            <v>37300</v>
          </cell>
          <cell r="N1064">
            <v>40982</v>
          </cell>
        </row>
        <row r="1065">
          <cell r="A1065" t="str">
            <v>2201070350</v>
          </cell>
          <cell r="B1065" t="str">
            <v>Onroad</v>
          </cell>
          <cell r="C1065" t="str">
            <v>Highway Veh - Gasoline - Heavy Duty Veh 2B thru 8B &amp; Buses (HDGV) - Parking Area: Rural</v>
          </cell>
          <cell r="D1065" t="str">
            <v>Mobile - On-Road Gasoline Heavy Duty Vehicles</v>
          </cell>
          <cell r="G1065" t="str">
            <v>Mobile Sources</v>
          </cell>
          <cell r="H1065" t="str">
            <v>Highway Vehicles - Gasoline</v>
          </cell>
          <cell r="I1065" t="str">
            <v>Heavy Duty Gasoline Vehicles 2B thru 8B &amp; Buses (HDGV)</v>
          </cell>
          <cell r="J1065" t="str">
            <v>Parking Area: Rural</v>
          </cell>
          <cell r="L1065" t="str">
            <v>2008</v>
          </cell>
          <cell r="M1065">
            <v>39654</v>
          </cell>
          <cell r="N1065">
            <v>40982</v>
          </cell>
        </row>
        <row r="1066">
          <cell r="A1066" t="str">
            <v>2201070370</v>
          </cell>
          <cell r="B1066" t="str">
            <v>Onroad</v>
          </cell>
          <cell r="C1066" t="str">
            <v>Highway Veh - Gasoline - Heavy Duty Veh 2B thru 8B &amp; Buses (HDGV) - Parking Area: Urban</v>
          </cell>
          <cell r="D1066" t="str">
            <v>Mobile - On-Road Gasoline Heavy Duty Vehicles</v>
          </cell>
          <cell r="G1066" t="str">
            <v>Mobile Sources</v>
          </cell>
          <cell r="H1066" t="str">
            <v>Highway Vehicles - Gasoline</v>
          </cell>
          <cell r="I1066" t="str">
            <v>Heavy Duty Gasoline Vehicles 2B thru 8B &amp; Buses (HDGV)</v>
          </cell>
          <cell r="J1066" t="str">
            <v>Parking Area: Urban</v>
          </cell>
          <cell r="L1066" t="str">
            <v>2008</v>
          </cell>
          <cell r="M1066">
            <v>39917</v>
          </cell>
          <cell r="N1066">
            <v>40982</v>
          </cell>
        </row>
        <row r="1067">
          <cell r="A1067" t="str">
            <v>2201070390</v>
          </cell>
          <cell r="B1067" t="str">
            <v>Onroad</v>
          </cell>
          <cell r="C1067" t="str">
            <v>Highway Veh - Gasoline - Heavy Duty Veh 2B thru 8B &amp; Buses (HDGV) - Parking Area: Total</v>
          </cell>
          <cell r="D1067" t="str">
            <v>Mobile - On-Road Gasoline Heavy Duty Vehicles</v>
          </cell>
          <cell r="G1067" t="str">
            <v>Mobile Sources</v>
          </cell>
          <cell r="H1067" t="str">
            <v>Highway Vehicles - Gasoline</v>
          </cell>
          <cell r="I1067" t="str">
            <v>Heavy Duty Gasoline Vehicles 2B thru 8B &amp; Buses (HDGV)</v>
          </cell>
          <cell r="J1067" t="str">
            <v>Parking Area: Total</v>
          </cell>
          <cell r="M1067">
            <v>40835</v>
          </cell>
          <cell r="N1067">
            <v>40983</v>
          </cell>
        </row>
        <row r="1068">
          <cell r="A1068" t="str">
            <v>2201080000</v>
          </cell>
          <cell r="B1068" t="str">
            <v>Onroad</v>
          </cell>
          <cell r="C1068" t="str">
            <v>Highway Veh - Gasoline - Motorcycles (MC) - Total: All Road Types</v>
          </cell>
          <cell r="D1068" t="str">
            <v>Mobile - On-Road Gasoline Light Duty Vehicles</v>
          </cell>
          <cell r="G1068" t="str">
            <v>Mobile Sources</v>
          </cell>
          <cell r="H1068" t="str">
            <v>Highway Vehicles - Gasoline</v>
          </cell>
          <cell r="I1068" t="str">
            <v>Motorcycles (MC)</v>
          </cell>
          <cell r="J1068" t="str">
            <v>Total: All Road Types</v>
          </cell>
          <cell r="L1068" t="str">
            <v>2005</v>
          </cell>
          <cell r="N1068">
            <v>40982</v>
          </cell>
        </row>
        <row r="1069">
          <cell r="A1069" t="str">
            <v>2201080110</v>
          </cell>
          <cell r="B1069" t="str">
            <v>Onroad</v>
          </cell>
          <cell r="C1069" t="str">
            <v>Highway Veh - Gasoline - Motorcycles (MC) - Rural Interstate: Total</v>
          </cell>
          <cell r="D1069" t="str">
            <v>Mobile - On-Road Gasoline Light Duty Vehicles</v>
          </cell>
          <cell r="G1069" t="str">
            <v>Mobile Sources</v>
          </cell>
          <cell r="H1069" t="str">
            <v>Highway Vehicles - Gasoline</v>
          </cell>
          <cell r="I1069" t="str">
            <v>Motorcycles (MC)</v>
          </cell>
          <cell r="J1069" t="str">
            <v>Rural Interstate: Total</v>
          </cell>
          <cell r="N1069">
            <v>40982</v>
          </cell>
        </row>
        <row r="1070">
          <cell r="A1070" t="str">
            <v>2201080111</v>
          </cell>
          <cell r="B1070" t="str">
            <v>Onroad</v>
          </cell>
          <cell r="C1070" t="str">
            <v>Highway Veh - Gasoline - Motorcycles (MC) - Interstate: Rural Time 1</v>
          </cell>
          <cell r="D1070" t="str">
            <v>Mobile - On-Road Gasoline Light Duty Vehicles</v>
          </cell>
          <cell r="G1070" t="str">
            <v>Mobile Sources</v>
          </cell>
          <cell r="H1070" t="str">
            <v>Highway Vehicles - Gasoline</v>
          </cell>
          <cell r="I1070" t="str">
            <v>Motorcycles (MC)</v>
          </cell>
          <cell r="J1070" t="str">
            <v>Interstate: Rural Time 1</v>
          </cell>
          <cell r="L1070" t="str">
            <v>2002</v>
          </cell>
          <cell r="N1070">
            <v>40982</v>
          </cell>
        </row>
        <row r="1071">
          <cell r="A1071" t="str">
            <v>2201080112</v>
          </cell>
          <cell r="B1071" t="str">
            <v>Onroad</v>
          </cell>
          <cell r="C1071" t="str">
            <v>Highway Veh - Gasoline - Motorcycles (MC) - Interstate: Rural Time 2</v>
          </cell>
          <cell r="D1071" t="str">
            <v>Mobile - On-Road Gasoline Light Duty Vehicles</v>
          </cell>
          <cell r="G1071" t="str">
            <v>Mobile Sources</v>
          </cell>
          <cell r="H1071" t="str">
            <v>Highway Vehicles - Gasoline</v>
          </cell>
          <cell r="I1071" t="str">
            <v>Motorcycles (MC)</v>
          </cell>
          <cell r="J1071" t="str">
            <v>Interstate: Rural Time 2</v>
          </cell>
          <cell r="L1071" t="str">
            <v>2002</v>
          </cell>
          <cell r="N1071">
            <v>40982</v>
          </cell>
        </row>
        <row r="1072">
          <cell r="A1072" t="str">
            <v>2201080113</v>
          </cell>
          <cell r="B1072" t="str">
            <v>Onroad</v>
          </cell>
          <cell r="C1072" t="str">
            <v>Highway Veh - Gasoline - Motorcycles (MC) - Interstate: Rural Time 3</v>
          </cell>
          <cell r="D1072" t="str">
            <v>Mobile - On-Road Gasoline Light Duty Vehicles</v>
          </cell>
          <cell r="G1072" t="str">
            <v>Mobile Sources</v>
          </cell>
          <cell r="H1072" t="str">
            <v>Highway Vehicles - Gasoline</v>
          </cell>
          <cell r="I1072" t="str">
            <v>Motorcycles (MC)</v>
          </cell>
          <cell r="J1072" t="str">
            <v>Interstate: Rural Time 3</v>
          </cell>
          <cell r="L1072" t="str">
            <v>2002</v>
          </cell>
          <cell r="N1072">
            <v>40982</v>
          </cell>
        </row>
        <row r="1073">
          <cell r="A1073" t="str">
            <v>2201080114</v>
          </cell>
          <cell r="B1073" t="str">
            <v>Onroad</v>
          </cell>
          <cell r="C1073" t="str">
            <v>Highway Veh - Gasoline - Motorcycles (MC) - Interstate: Rural Time 4</v>
          </cell>
          <cell r="D1073" t="str">
            <v>Mobile - On-Road Gasoline Light Duty Vehicles</v>
          </cell>
          <cell r="G1073" t="str">
            <v>Mobile Sources</v>
          </cell>
          <cell r="H1073" t="str">
            <v>Highway Vehicles - Gasoline</v>
          </cell>
          <cell r="I1073" t="str">
            <v>Motorcycles (MC)</v>
          </cell>
          <cell r="J1073" t="str">
            <v>Interstate: Rural Time 4</v>
          </cell>
          <cell r="L1073" t="str">
            <v>2002</v>
          </cell>
          <cell r="N1073">
            <v>40982</v>
          </cell>
        </row>
        <row r="1074">
          <cell r="A1074" t="str">
            <v>220108011B</v>
          </cell>
          <cell r="B1074" t="str">
            <v>Onroad</v>
          </cell>
          <cell r="C1074" t="str">
            <v>Highway Veh - Gasoline - Motorcycles (MC) - Rural Interstate: Brake Wear</v>
          </cell>
          <cell r="D1074" t="str">
            <v>Mobile - On-Road Gasoline Light Duty Vehicles</v>
          </cell>
          <cell r="G1074" t="str">
            <v>Mobile Sources</v>
          </cell>
          <cell r="H1074" t="str">
            <v>Highway Vehicles - Gasoline</v>
          </cell>
          <cell r="I1074" t="str">
            <v>Motorcycles (MC)</v>
          </cell>
          <cell r="J1074" t="str">
            <v>Rural Interstate: Brake Wear</v>
          </cell>
          <cell r="L1074" t="str">
            <v>2005</v>
          </cell>
          <cell r="M1074">
            <v>37300</v>
          </cell>
          <cell r="N1074">
            <v>40982</v>
          </cell>
        </row>
        <row r="1075">
          <cell r="A1075" t="str">
            <v>220108011T</v>
          </cell>
          <cell r="B1075" t="str">
            <v>Onroad</v>
          </cell>
          <cell r="C1075" t="str">
            <v>Highway Veh - Gasoline - Motorcycles (MC) - Rural Interstate: Tire Wear</v>
          </cell>
          <cell r="D1075" t="str">
            <v>Mobile - On-Road Gasoline Light Duty Vehicles</v>
          </cell>
          <cell r="G1075" t="str">
            <v>Mobile Sources</v>
          </cell>
          <cell r="H1075" t="str">
            <v>Highway Vehicles - Gasoline</v>
          </cell>
          <cell r="I1075" t="str">
            <v>Motorcycles (MC)</v>
          </cell>
          <cell r="J1075" t="str">
            <v>Rural Interstate: Tire Wear</v>
          </cell>
          <cell r="L1075" t="str">
            <v>2005</v>
          </cell>
          <cell r="M1075">
            <v>37300</v>
          </cell>
          <cell r="N1075">
            <v>40982</v>
          </cell>
        </row>
        <row r="1076">
          <cell r="A1076" t="str">
            <v>220108011V</v>
          </cell>
          <cell r="B1076" t="str">
            <v>Onroad</v>
          </cell>
          <cell r="C1076" t="str">
            <v>Highway Veh - Gasoline - Motorcycles (MC) - Rural Interstate: Evap (except Refueling)</v>
          </cell>
          <cell r="D1076" t="str">
            <v>Mobile - On-Road Gasoline Light Duty Vehicles</v>
          </cell>
          <cell r="G1076" t="str">
            <v>Mobile Sources</v>
          </cell>
          <cell r="H1076" t="str">
            <v>Highway Vehicles - Gasoline</v>
          </cell>
          <cell r="I1076" t="str">
            <v>Motorcycles (MC)</v>
          </cell>
          <cell r="J1076" t="str">
            <v>Rural Interstate: Evap (except Refueling)</v>
          </cell>
          <cell r="L1076" t="str">
            <v>2005</v>
          </cell>
          <cell r="M1076">
            <v>37300</v>
          </cell>
          <cell r="N1076">
            <v>40982</v>
          </cell>
        </row>
        <row r="1077">
          <cell r="A1077" t="str">
            <v>220108011X</v>
          </cell>
          <cell r="B1077" t="str">
            <v>Onroad</v>
          </cell>
          <cell r="C1077" t="str">
            <v>Highway Veh - Gasoline - Motorcycles (MC) - Rural Interstate: Exhaust</v>
          </cell>
          <cell r="D1077" t="str">
            <v>Mobile - On-Road Gasoline Light Duty Vehicles</v>
          </cell>
          <cell r="G1077" t="str">
            <v>Mobile Sources</v>
          </cell>
          <cell r="H1077" t="str">
            <v>Highway Vehicles - Gasoline</v>
          </cell>
          <cell r="I1077" t="str">
            <v>Motorcycles (MC)</v>
          </cell>
          <cell r="J1077" t="str">
            <v>Rural Interstate: Exhaust</v>
          </cell>
          <cell r="L1077" t="str">
            <v>2005</v>
          </cell>
          <cell r="M1077">
            <v>37300</v>
          </cell>
          <cell r="N1077">
            <v>40982</v>
          </cell>
        </row>
        <row r="1078">
          <cell r="A1078" t="str">
            <v>2201080130</v>
          </cell>
          <cell r="B1078" t="str">
            <v>Onroad</v>
          </cell>
          <cell r="C1078" t="str">
            <v>Highway Veh - Gasoline - Motorcycles (MC) - Rural Other Principal Arterial: Total</v>
          </cell>
          <cell r="D1078" t="str">
            <v>Mobile - On-Road Gasoline Light Duty Vehicles</v>
          </cell>
          <cell r="G1078" t="str">
            <v>Mobile Sources</v>
          </cell>
          <cell r="H1078" t="str">
            <v>Highway Vehicles - Gasoline</v>
          </cell>
          <cell r="I1078" t="str">
            <v>Motorcycles (MC)</v>
          </cell>
          <cell r="J1078" t="str">
            <v>Rural Other Principal Arterial: Total</v>
          </cell>
          <cell r="N1078">
            <v>40982</v>
          </cell>
        </row>
        <row r="1079">
          <cell r="A1079" t="str">
            <v>2201080131</v>
          </cell>
          <cell r="B1079" t="str">
            <v>Onroad</v>
          </cell>
          <cell r="C1079" t="str">
            <v>Highway Veh - Gasoline - Motorcycles (MC) - Other Principal Arterial: Rural Time 1</v>
          </cell>
          <cell r="D1079" t="str">
            <v>Mobile - On-Road Gasoline Light Duty Vehicles</v>
          </cell>
          <cell r="G1079" t="str">
            <v>Mobile Sources</v>
          </cell>
          <cell r="H1079" t="str">
            <v>Highway Vehicles - Gasoline</v>
          </cell>
          <cell r="I1079" t="str">
            <v>Motorcycles (MC)</v>
          </cell>
          <cell r="J1079" t="str">
            <v>Other Principal Arterial: Rural Time 1</v>
          </cell>
          <cell r="L1079" t="str">
            <v>2002</v>
          </cell>
          <cell r="N1079">
            <v>40982</v>
          </cell>
        </row>
        <row r="1080">
          <cell r="A1080" t="str">
            <v>2201080132</v>
          </cell>
          <cell r="B1080" t="str">
            <v>Onroad</v>
          </cell>
          <cell r="C1080" t="str">
            <v>Highway Veh - Gasoline - Motorcycles (MC) - Other Principal Arterial: Rural Time 2</v>
          </cell>
          <cell r="D1080" t="str">
            <v>Mobile - On-Road Gasoline Light Duty Vehicles</v>
          </cell>
          <cell r="G1080" t="str">
            <v>Mobile Sources</v>
          </cell>
          <cell r="H1080" t="str">
            <v>Highway Vehicles - Gasoline</v>
          </cell>
          <cell r="I1080" t="str">
            <v>Motorcycles (MC)</v>
          </cell>
          <cell r="J1080" t="str">
            <v>Other Principal Arterial: Rural Time 2</v>
          </cell>
          <cell r="L1080" t="str">
            <v>2002</v>
          </cell>
          <cell r="N1080">
            <v>40982</v>
          </cell>
        </row>
        <row r="1081">
          <cell r="A1081" t="str">
            <v>2201080133</v>
          </cell>
          <cell r="B1081" t="str">
            <v>Onroad</v>
          </cell>
          <cell r="C1081" t="str">
            <v>Highway Veh - Gasoline - Motorcycles (MC) - Other Principal Arterial: Rural Time 3</v>
          </cell>
          <cell r="D1081" t="str">
            <v>Mobile - On-Road Gasoline Light Duty Vehicles</v>
          </cell>
          <cell r="G1081" t="str">
            <v>Mobile Sources</v>
          </cell>
          <cell r="H1081" t="str">
            <v>Highway Vehicles - Gasoline</v>
          </cell>
          <cell r="I1081" t="str">
            <v>Motorcycles (MC)</v>
          </cell>
          <cell r="J1081" t="str">
            <v>Other Principal Arterial: Rural Time 3</v>
          </cell>
          <cell r="L1081" t="str">
            <v>2002</v>
          </cell>
          <cell r="N1081">
            <v>40982</v>
          </cell>
        </row>
        <row r="1082">
          <cell r="A1082" t="str">
            <v>2201080134</v>
          </cell>
          <cell r="B1082" t="str">
            <v>Onroad</v>
          </cell>
          <cell r="C1082" t="str">
            <v>Highway Veh - Gasoline - Motorcycles (MC) - Other Principal Arterial: Rural Time 4</v>
          </cell>
          <cell r="D1082" t="str">
            <v>Mobile - On-Road Gasoline Light Duty Vehicles</v>
          </cell>
          <cell r="G1082" t="str">
            <v>Mobile Sources</v>
          </cell>
          <cell r="H1082" t="str">
            <v>Highway Vehicles - Gasoline</v>
          </cell>
          <cell r="I1082" t="str">
            <v>Motorcycles (MC)</v>
          </cell>
          <cell r="J1082" t="str">
            <v>Other Principal Arterial: Rural Time 4</v>
          </cell>
          <cell r="L1082" t="str">
            <v>2002</v>
          </cell>
          <cell r="N1082">
            <v>40982</v>
          </cell>
        </row>
        <row r="1083">
          <cell r="A1083" t="str">
            <v>220108013B</v>
          </cell>
          <cell r="B1083" t="str">
            <v>Onroad</v>
          </cell>
          <cell r="C1083" t="str">
            <v>Highway Veh - Gasoline - Motorcycles (MC) - Rural Other Principal Arterial: Brake Wear</v>
          </cell>
          <cell r="D1083" t="str">
            <v>Mobile - On-Road Gasoline Light Duty Vehicles</v>
          </cell>
          <cell r="G1083" t="str">
            <v>Mobile Sources</v>
          </cell>
          <cell r="H1083" t="str">
            <v>Highway Vehicles - Gasoline</v>
          </cell>
          <cell r="I1083" t="str">
            <v>Motorcycles (MC)</v>
          </cell>
          <cell r="J1083" t="str">
            <v>Rural Other Principal Arterial: Brake Wear</v>
          </cell>
          <cell r="L1083" t="str">
            <v>2005</v>
          </cell>
          <cell r="M1083">
            <v>37300</v>
          </cell>
          <cell r="N1083">
            <v>40982</v>
          </cell>
        </row>
        <row r="1084">
          <cell r="A1084" t="str">
            <v>220108013T</v>
          </cell>
          <cell r="B1084" t="str">
            <v>Onroad</v>
          </cell>
          <cell r="C1084" t="str">
            <v>Highway Veh - Gasoline - Motorcycles (MC) - Rural Other Principal Arterial: Tire Wear</v>
          </cell>
          <cell r="D1084" t="str">
            <v>Mobile - On-Road Gasoline Light Duty Vehicles</v>
          </cell>
          <cell r="G1084" t="str">
            <v>Mobile Sources</v>
          </cell>
          <cell r="H1084" t="str">
            <v>Highway Vehicles - Gasoline</v>
          </cell>
          <cell r="I1084" t="str">
            <v>Motorcycles (MC)</v>
          </cell>
          <cell r="J1084" t="str">
            <v>Rural Other Principal Arterial: Tire Wear</v>
          </cell>
          <cell r="L1084" t="str">
            <v>2005</v>
          </cell>
          <cell r="M1084">
            <v>37300</v>
          </cell>
          <cell r="N1084">
            <v>40982</v>
          </cell>
        </row>
        <row r="1085">
          <cell r="A1085" t="str">
            <v>220108013V</v>
          </cell>
          <cell r="B1085" t="str">
            <v>Onroad</v>
          </cell>
          <cell r="C1085" t="str">
            <v>Highway Veh - Gasoline - Motorcycles (MC) - Rural Other Principal Arterial: Evap (except Refueling)</v>
          </cell>
          <cell r="D1085" t="str">
            <v>Mobile - On-Road Gasoline Light Duty Vehicles</v>
          </cell>
          <cell r="G1085" t="str">
            <v>Mobile Sources</v>
          </cell>
          <cell r="H1085" t="str">
            <v>Highway Vehicles - Gasoline</v>
          </cell>
          <cell r="I1085" t="str">
            <v>Motorcycles (MC)</v>
          </cell>
          <cell r="J1085" t="str">
            <v>Rural Other Principal Arterial: Evap (except Refueling)</v>
          </cell>
          <cell r="L1085" t="str">
            <v>2005</v>
          </cell>
          <cell r="M1085">
            <v>37300</v>
          </cell>
          <cell r="N1085">
            <v>40982</v>
          </cell>
        </row>
        <row r="1086">
          <cell r="A1086" t="str">
            <v>220108013X</v>
          </cell>
          <cell r="B1086" t="str">
            <v>Onroad</v>
          </cell>
          <cell r="C1086" t="str">
            <v>Highway Veh - Gasoline - Motorcycles (MC) - Rural Other Principal Arterial: Exhaust</v>
          </cell>
          <cell r="D1086" t="str">
            <v>Mobile - On-Road Gasoline Light Duty Vehicles</v>
          </cell>
          <cell r="G1086" t="str">
            <v>Mobile Sources</v>
          </cell>
          <cell r="H1086" t="str">
            <v>Highway Vehicles - Gasoline</v>
          </cell>
          <cell r="I1086" t="str">
            <v>Motorcycles (MC)</v>
          </cell>
          <cell r="J1086" t="str">
            <v>Rural Other Principal Arterial: Exhaust</v>
          </cell>
          <cell r="L1086" t="str">
            <v>2005</v>
          </cell>
          <cell r="M1086">
            <v>37300</v>
          </cell>
          <cell r="N1086">
            <v>40982</v>
          </cell>
        </row>
        <row r="1087">
          <cell r="A1087" t="str">
            <v>2201080150</v>
          </cell>
          <cell r="B1087" t="str">
            <v>Onroad</v>
          </cell>
          <cell r="C1087" t="str">
            <v>Highway Veh - Gasoline - Motorcycles (MC) - Rural Minor Arterial: Total</v>
          </cell>
          <cell r="D1087" t="str">
            <v>Mobile - On-Road Gasoline Light Duty Vehicles</v>
          </cell>
          <cell r="G1087" t="str">
            <v>Mobile Sources</v>
          </cell>
          <cell r="H1087" t="str">
            <v>Highway Vehicles - Gasoline</v>
          </cell>
          <cell r="I1087" t="str">
            <v>Motorcycles (MC)</v>
          </cell>
          <cell r="J1087" t="str">
            <v>Rural Minor Arterial: Total</v>
          </cell>
          <cell r="N1087">
            <v>40982</v>
          </cell>
        </row>
        <row r="1088">
          <cell r="A1088" t="str">
            <v>2201080151</v>
          </cell>
          <cell r="B1088" t="str">
            <v>Onroad</v>
          </cell>
          <cell r="C1088" t="str">
            <v>Highway Veh - Gasoline - Motorcycles (MC) - Minor Arterial: Rural Time 1</v>
          </cell>
          <cell r="D1088" t="str">
            <v>Mobile - On-Road Gasoline Light Duty Vehicles</v>
          </cell>
          <cell r="G1088" t="str">
            <v>Mobile Sources</v>
          </cell>
          <cell r="H1088" t="str">
            <v>Highway Vehicles - Gasoline</v>
          </cell>
          <cell r="I1088" t="str">
            <v>Motorcycles (MC)</v>
          </cell>
          <cell r="J1088" t="str">
            <v>Minor Arterial: Rural Time 1</v>
          </cell>
          <cell r="L1088" t="str">
            <v>2002</v>
          </cell>
          <cell r="N1088">
            <v>40982</v>
          </cell>
        </row>
        <row r="1089">
          <cell r="A1089" t="str">
            <v>2201080152</v>
          </cell>
          <cell r="B1089" t="str">
            <v>Onroad</v>
          </cell>
          <cell r="C1089" t="str">
            <v>Highway Veh - Gasoline - Motorcycles (MC) - Minor Arterial: Rural Time 2</v>
          </cell>
          <cell r="D1089" t="str">
            <v>Mobile - On-Road Gasoline Light Duty Vehicles</v>
          </cell>
          <cell r="G1089" t="str">
            <v>Mobile Sources</v>
          </cell>
          <cell r="H1089" t="str">
            <v>Highway Vehicles - Gasoline</v>
          </cell>
          <cell r="I1089" t="str">
            <v>Motorcycles (MC)</v>
          </cell>
          <cell r="J1089" t="str">
            <v>Minor Arterial: Rural Time 2</v>
          </cell>
          <cell r="L1089" t="str">
            <v>2002</v>
          </cell>
          <cell r="N1089">
            <v>40982</v>
          </cell>
        </row>
        <row r="1090">
          <cell r="A1090" t="str">
            <v>2201080153</v>
          </cell>
          <cell r="B1090" t="str">
            <v>Onroad</v>
          </cell>
          <cell r="C1090" t="str">
            <v>Highway Veh - Gasoline - Motorcycles (MC) - Minor Arterial: Rural Time 3</v>
          </cell>
          <cell r="D1090" t="str">
            <v>Mobile - On-Road Gasoline Light Duty Vehicles</v>
          </cell>
          <cell r="G1090" t="str">
            <v>Mobile Sources</v>
          </cell>
          <cell r="H1090" t="str">
            <v>Highway Vehicles - Gasoline</v>
          </cell>
          <cell r="I1090" t="str">
            <v>Motorcycles (MC)</v>
          </cell>
          <cell r="J1090" t="str">
            <v>Minor Arterial: Rural Time 3</v>
          </cell>
          <cell r="L1090" t="str">
            <v>2002</v>
          </cell>
          <cell r="N1090">
            <v>40982</v>
          </cell>
        </row>
        <row r="1091">
          <cell r="A1091" t="str">
            <v>2201080154</v>
          </cell>
          <cell r="B1091" t="str">
            <v>Onroad</v>
          </cell>
          <cell r="C1091" t="str">
            <v>Highway Veh - Gasoline - Motorcycles (MC) - Minor Arterial: Rural Time 4</v>
          </cell>
          <cell r="D1091" t="str">
            <v>Mobile - On-Road Gasoline Light Duty Vehicles</v>
          </cell>
          <cell r="G1091" t="str">
            <v>Mobile Sources</v>
          </cell>
          <cell r="H1091" t="str">
            <v>Highway Vehicles - Gasoline</v>
          </cell>
          <cell r="I1091" t="str">
            <v>Motorcycles (MC)</v>
          </cell>
          <cell r="J1091" t="str">
            <v>Minor Arterial: Rural Time 4</v>
          </cell>
          <cell r="L1091" t="str">
            <v>2002</v>
          </cell>
          <cell r="N1091">
            <v>40982</v>
          </cell>
        </row>
        <row r="1092">
          <cell r="A1092" t="str">
            <v>220108015B</v>
          </cell>
          <cell r="B1092" t="str">
            <v>Onroad</v>
          </cell>
          <cell r="C1092" t="str">
            <v>Highway Veh - Gasoline - Motorcycles (MC) - Rural Minor Arterial: Brake Wear</v>
          </cell>
          <cell r="D1092" t="str">
            <v>Mobile - On-Road Gasoline Light Duty Vehicles</v>
          </cell>
          <cell r="G1092" t="str">
            <v>Mobile Sources</v>
          </cell>
          <cell r="H1092" t="str">
            <v>Highway Vehicles - Gasoline</v>
          </cell>
          <cell r="I1092" t="str">
            <v>Motorcycles (MC)</v>
          </cell>
          <cell r="J1092" t="str">
            <v>Rural Minor Arterial: Brake Wear</v>
          </cell>
          <cell r="L1092" t="str">
            <v>2005</v>
          </cell>
          <cell r="M1092">
            <v>37300</v>
          </cell>
          <cell r="N1092">
            <v>40982</v>
          </cell>
        </row>
        <row r="1093">
          <cell r="A1093" t="str">
            <v>220108015T</v>
          </cell>
          <cell r="B1093" t="str">
            <v>Onroad</v>
          </cell>
          <cell r="C1093" t="str">
            <v>Highway Veh - Gasoline - Motorcycles (MC) - Rural Minor Arterial: Tire Wear</v>
          </cell>
          <cell r="D1093" t="str">
            <v>Mobile - On-Road Gasoline Light Duty Vehicles</v>
          </cell>
          <cell r="G1093" t="str">
            <v>Mobile Sources</v>
          </cell>
          <cell r="H1093" t="str">
            <v>Highway Vehicles - Gasoline</v>
          </cell>
          <cell r="I1093" t="str">
            <v>Motorcycles (MC)</v>
          </cell>
          <cell r="J1093" t="str">
            <v>Rural Minor Arterial: Tire Wear</v>
          </cell>
          <cell r="L1093" t="str">
            <v>2005</v>
          </cell>
          <cell r="M1093">
            <v>37300</v>
          </cell>
          <cell r="N1093">
            <v>40982</v>
          </cell>
        </row>
        <row r="1094">
          <cell r="A1094" t="str">
            <v>220108015V</v>
          </cell>
          <cell r="B1094" t="str">
            <v>Onroad</v>
          </cell>
          <cell r="C1094" t="str">
            <v>Highway Veh - Gasoline - Motorcycles (MC) - Rural Minor Arterial: Evap (except Refueling)</v>
          </cell>
          <cell r="D1094" t="str">
            <v>Mobile - On-Road Gasoline Light Duty Vehicles</v>
          </cell>
          <cell r="G1094" t="str">
            <v>Mobile Sources</v>
          </cell>
          <cell r="H1094" t="str">
            <v>Highway Vehicles - Gasoline</v>
          </cell>
          <cell r="I1094" t="str">
            <v>Motorcycles (MC)</v>
          </cell>
          <cell r="J1094" t="str">
            <v>Rural Minor Arterial: Evap (except Refueling)</v>
          </cell>
          <cell r="L1094" t="str">
            <v>2005</v>
          </cell>
          <cell r="M1094">
            <v>37300</v>
          </cell>
          <cell r="N1094">
            <v>40982</v>
          </cell>
        </row>
        <row r="1095">
          <cell r="A1095" t="str">
            <v>220108015X</v>
          </cell>
          <cell r="B1095" t="str">
            <v>Onroad</v>
          </cell>
          <cell r="C1095" t="str">
            <v>Highway Veh - Gasoline - Motorcycles (MC) - Rural Minor Arterial: Exhaust</v>
          </cell>
          <cell r="D1095" t="str">
            <v>Mobile - On-Road Gasoline Light Duty Vehicles</v>
          </cell>
          <cell r="G1095" t="str">
            <v>Mobile Sources</v>
          </cell>
          <cell r="H1095" t="str">
            <v>Highway Vehicles - Gasoline</v>
          </cell>
          <cell r="I1095" t="str">
            <v>Motorcycles (MC)</v>
          </cell>
          <cell r="J1095" t="str">
            <v>Rural Minor Arterial: Exhaust</v>
          </cell>
          <cell r="L1095" t="str">
            <v>2005</v>
          </cell>
          <cell r="M1095">
            <v>37300</v>
          </cell>
          <cell r="N1095">
            <v>40982</v>
          </cell>
        </row>
        <row r="1096">
          <cell r="A1096" t="str">
            <v>2201080170</v>
          </cell>
          <cell r="B1096" t="str">
            <v>Onroad</v>
          </cell>
          <cell r="C1096" t="str">
            <v>Highway Veh - Gasoline - Motorcycles (MC) - Rural Major Collector: Total</v>
          </cell>
          <cell r="D1096" t="str">
            <v>Mobile - On-Road Gasoline Light Duty Vehicles</v>
          </cell>
          <cell r="G1096" t="str">
            <v>Mobile Sources</v>
          </cell>
          <cell r="H1096" t="str">
            <v>Highway Vehicles - Gasoline</v>
          </cell>
          <cell r="I1096" t="str">
            <v>Motorcycles (MC)</v>
          </cell>
          <cell r="J1096" t="str">
            <v>Rural Major Collector: Total</v>
          </cell>
          <cell r="N1096">
            <v>40982</v>
          </cell>
        </row>
        <row r="1097">
          <cell r="A1097" t="str">
            <v>2201080171</v>
          </cell>
          <cell r="B1097" t="str">
            <v>Onroad</v>
          </cell>
          <cell r="C1097" t="str">
            <v>Highway Veh - Gasoline - Motorcycles (MC) - Major Collector: Rural Time 1</v>
          </cell>
          <cell r="D1097" t="str">
            <v>Mobile - On-Road Gasoline Light Duty Vehicles</v>
          </cell>
          <cell r="G1097" t="str">
            <v>Mobile Sources</v>
          </cell>
          <cell r="H1097" t="str">
            <v>Highway Vehicles - Gasoline</v>
          </cell>
          <cell r="I1097" t="str">
            <v>Motorcycles (MC)</v>
          </cell>
          <cell r="J1097" t="str">
            <v>Major Collector: Rural Time 1</v>
          </cell>
          <cell r="L1097" t="str">
            <v>2002</v>
          </cell>
          <cell r="N1097">
            <v>40982</v>
          </cell>
        </row>
        <row r="1098">
          <cell r="A1098" t="str">
            <v>2201080172</v>
          </cell>
          <cell r="B1098" t="str">
            <v>Onroad</v>
          </cell>
          <cell r="C1098" t="str">
            <v>Highway Veh - Gasoline - Motorcycles (MC) - Major Collector: Rural Time 2</v>
          </cell>
          <cell r="D1098" t="str">
            <v>Mobile - On-Road Gasoline Light Duty Vehicles</v>
          </cell>
          <cell r="G1098" t="str">
            <v>Mobile Sources</v>
          </cell>
          <cell r="H1098" t="str">
            <v>Highway Vehicles - Gasoline</v>
          </cell>
          <cell r="I1098" t="str">
            <v>Motorcycles (MC)</v>
          </cell>
          <cell r="J1098" t="str">
            <v>Major Collector: Rural Time 2</v>
          </cell>
          <cell r="L1098" t="str">
            <v>2002</v>
          </cell>
          <cell r="N1098">
            <v>40982</v>
          </cell>
        </row>
        <row r="1099">
          <cell r="A1099" t="str">
            <v>2201080173</v>
          </cell>
          <cell r="B1099" t="str">
            <v>Onroad</v>
          </cell>
          <cell r="C1099" t="str">
            <v>Highway Veh - Gasoline - Motorcycles (MC) - Major Collector: Rural Time 3</v>
          </cell>
          <cell r="D1099" t="str">
            <v>Mobile - On-Road Gasoline Light Duty Vehicles</v>
          </cell>
          <cell r="G1099" t="str">
            <v>Mobile Sources</v>
          </cell>
          <cell r="H1099" t="str">
            <v>Highway Vehicles - Gasoline</v>
          </cell>
          <cell r="I1099" t="str">
            <v>Motorcycles (MC)</v>
          </cell>
          <cell r="J1099" t="str">
            <v>Major Collector: Rural Time 3</v>
          </cell>
          <cell r="L1099" t="str">
            <v>2002</v>
          </cell>
          <cell r="N1099">
            <v>40982</v>
          </cell>
        </row>
        <row r="1100">
          <cell r="A1100" t="str">
            <v>2201080174</v>
          </cell>
          <cell r="B1100" t="str">
            <v>Onroad</v>
          </cell>
          <cell r="C1100" t="str">
            <v>Highway Veh - Gasoline - Motorcycles (MC) - Major Collector: Rural Time 4</v>
          </cell>
          <cell r="D1100" t="str">
            <v>Mobile - On-Road Gasoline Light Duty Vehicles</v>
          </cell>
          <cell r="G1100" t="str">
            <v>Mobile Sources</v>
          </cell>
          <cell r="H1100" t="str">
            <v>Highway Vehicles - Gasoline</v>
          </cell>
          <cell r="I1100" t="str">
            <v>Motorcycles (MC)</v>
          </cell>
          <cell r="J1100" t="str">
            <v>Major Collector: Rural Time 4</v>
          </cell>
          <cell r="L1100" t="str">
            <v>2002</v>
          </cell>
          <cell r="N1100">
            <v>40982</v>
          </cell>
        </row>
        <row r="1101">
          <cell r="A1101" t="str">
            <v>220108017B</v>
          </cell>
          <cell r="B1101" t="str">
            <v>Onroad</v>
          </cell>
          <cell r="C1101" t="str">
            <v>Highway Veh - Gasoline - Motorcycles (MC) - Rural Major Collector: Brake Wear</v>
          </cell>
          <cell r="D1101" t="str">
            <v>Mobile - On-Road Gasoline Light Duty Vehicles</v>
          </cell>
          <cell r="G1101" t="str">
            <v>Mobile Sources</v>
          </cell>
          <cell r="H1101" t="str">
            <v>Highway Vehicles - Gasoline</v>
          </cell>
          <cell r="I1101" t="str">
            <v>Motorcycles (MC)</v>
          </cell>
          <cell r="J1101" t="str">
            <v>Rural Major Collector: Brake Wear</v>
          </cell>
          <cell r="L1101" t="str">
            <v>2005</v>
          </cell>
          <cell r="M1101">
            <v>37300</v>
          </cell>
          <cell r="N1101">
            <v>40982</v>
          </cell>
        </row>
        <row r="1102">
          <cell r="A1102" t="str">
            <v>220108017T</v>
          </cell>
          <cell r="B1102" t="str">
            <v>Onroad</v>
          </cell>
          <cell r="C1102" t="str">
            <v>Highway Veh - Gasoline - Motorcycles (MC) - Rural Major Collector: Tire Wear</v>
          </cell>
          <cell r="D1102" t="str">
            <v>Mobile - On-Road Gasoline Light Duty Vehicles</v>
          </cell>
          <cell r="G1102" t="str">
            <v>Mobile Sources</v>
          </cell>
          <cell r="H1102" t="str">
            <v>Highway Vehicles - Gasoline</v>
          </cell>
          <cell r="I1102" t="str">
            <v>Motorcycles (MC)</v>
          </cell>
          <cell r="J1102" t="str">
            <v>Rural Major Collector: Tire Wear</v>
          </cell>
          <cell r="L1102" t="str">
            <v>2005</v>
          </cell>
          <cell r="M1102">
            <v>37300</v>
          </cell>
          <cell r="N1102">
            <v>40982</v>
          </cell>
        </row>
        <row r="1103">
          <cell r="A1103" t="str">
            <v>220108017V</v>
          </cell>
          <cell r="B1103" t="str">
            <v>Onroad</v>
          </cell>
          <cell r="C1103" t="str">
            <v>Highway Veh - Gasoline - Motorcycles (MC) - Rural Major Collector: Evap (except Refueling)</v>
          </cell>
          <cell r="D1103" t="str">
            <v>Mobile - On-Road Gasoline Light Duty Vehicles</v>
          </cell>
          <cell r="G1103" t="str">
            <v>Mobile Sources</v>
          </cell>
          <cell r="H1103" t="str">
            <v>Highway Vehicles - Gasoline</v>
          </cell>
          <cell r="I1103" t="str">
            <v>Motorcycles (MC)</v>
          </cell>
          <cell r="J1103" t="str">
            <v>Rural Major Collector: Evap (except Refueling)</v>
          </cell>
          <cell r="L1103" t="str">
            <v>2005</v>
          </cell>
          <cell r="M1103">
            <v>37300</v>
          </cell>
          <cell r="N1103">
            <v>40982</v>
          </cell>
        </row>
        <row r="1104">
          <cell r="A1104" t="str">
            <v>220108017X</v>
          </cell>
          <cell r="B1104" t="str">
            <v>Onroad</v>
          </cell>
          <cell r="C1104" t="str">
            <v>Highway Veh - Gasoline - Motorcycles (MC) - Rural Major Collector: Exhaust</v>
          </cell>
          <cell r="D1104" t="str">
            <v>Mobile - On-Road Gasoline Light Duty Vehicles</v>
          </cell>
          <cell r="G1104" t="str">
            <v>Mobile Sources</v>
          </cell>
          <cell r="H1104" t="str">
            <v>Highway Vehicles - Gasoline</v>
          </cell>
          <cell r="I1104" t="str">
            <v>Motorcycles (MC)</v>
          </cell>
          <cell r="J1104" t="str">
            <v>Rural Major Collector: Exhaust</v>
          </cell>
          <cell r="L1104" t="str">
            <v>2005</v>
          </cell>
          <cell r="M1104">
            <v>37300</v>
          </cell>
          <cell r="N1104">
            <v>40982</v>
          </cell>
        </row>
        <row r="1105">
          <cell r="A1105" t="str">
            <v>2201080190</v>
          </cell>
          <cell r="B1105" t="str">
            <v>Onroad</v>
          </cell>
          <cell r="C1105" t="str">
            <v>Highway Veh - Gasoline - Motorcycles (MC) - Rural Minor Collector: Total</v>
          </cell>
          <cell r="D1105" t="str">
            <v>Mobile - On-Road Gasoline Light Duty Vehicles</v>
          </cell>
          <cell r="G1105" t="str">
            <v>Mobile Sources</v>
          </cell>
          <cell r="H1105" t="str">
            <v>Highway Vehicles - Gasoline</v>
          </cell>
          <cell r="I1105" t="str">
            <v>Motorcycles (MC)</v>
          </cell>
          <cell r="J1105" t="str">
            <v>Rural Minor Collector: Total</v>
          </cell>
          <cell r="N1105">
            <v>40982</v>
          </cell>
        </row>
        <row r="1106">
          <cell r="A1106" t="str">
            <v>2201080191</v>
          </cell>
          <cell r="B1106" t="str">
            <v>Onroad</v>
          </cell>
          <cell r="C1106" t="str">
            <v>Highway Veh - Gasoline - Motorcycles (MC) - Minor Collector: Rural Time 1</v>
          </cell>
          <cell r="D1106" t="str">
            <v>Mobile - On-Road Gasoline Light Duty Vehicles</v>
          </cell>
          <cell r="G1106" t="str">
            <v>Mobile Sources</v>
          </cell>
          <cell r="H1106" t="str">
            <v>Highway Vehicles - Gasoline</v>
          </cell>
          <cell r="I1106" t="str">
            <v>Motorcycles (MC)</v>
          </cell>
          <cell r="J1106" t="str">
            <v>Minor Collector: Rural Time 1</v>
          </cell>
          <cell r="L1106" t="str">
            <v>2002</v>
          </cell>
          <cell r="N1106">
            <v>40982</v>
          </cell>
        </row>
        <row r="1107">
          <cell r="A1107" t="str">
            <v>2201080192</v>
          </cell>
          <cell r="B1107" t="str">
            <v>Onroad</v>
          </cell>
          <cell r="C1107" t="str">
            <v>Highway Veh - Gasoline - Motorcycles (MC) - Minor Collector: Rural Time 2</v>
          </cell>
          <cell r="D1107" t="str">
            <v>Mobile - On-Road Gasoline Light Duty Vehicles</v>
          </cell>
          <cell r="G1107" t="str">
            <v>Mobile Sources</v>
          </cell>
          <cell r="H1107" t="str">
            <v>Highway Vehicles - Gasoline</v>
          </cell>
          <cell r="I1107" t="str">
            <v>Motorcycles (MC)</v>
          </cell>
          <cell r="J1107" t="str">
            <v>Minor Collector: Rural Time 2</v>
          </cell>
          <cell r="L1107" t="str">
            <v>2002</v>
          </cell>
          <cell r="N1107">
            <v>40982</v>
          </cell>
        </row>
        <row r="1108">
          <cell r="A1108" t="str">
            <v>2201080193</v>
          </cell>
          <cell r="B1108" t="str">
            <v>Onroad</v>
          </cell>
          <cell r="C1108" t="str">
            <v>Highway Veh - Gasoline - Motorcycles (MC) - Minor Collector: Rural Time 3</v>
          </cell>
          <cell r="D1108" t="str">
            <v>Mobile - On-Road Gasoline Light Duty Vehicles</v>
          </cell>
          <cell r="G1108" t="str">
            <v>Mobile Sources</v>
          </cell>
          <cell r="H1108" t="str">
            <v>Highway Vehicles - Gasoline</v>
          </cell>
          <cell r="I1108" t="str">
            <v>Motorcycles (MC)</v>
          </cell>
          <cell r="J1108" t="str">
            <v>Minor Collector: Rural Time 3</v>
          </cell>
          <cell r="L1108" t="str">
            <v>2002</v>
          </cell>
          <cell r="N1108">
            <v>40982</v>
          </cell>
        </row>
        <row r="1109">
          <cell r="A1109" t="str">
            <v>2201080194</v>
          </cell>
          <cell r="B1109" t="str">
            <v>Onroad</v>
          </cell>
          <cell r="C1109" t="str">
            <v>Highway Veh - Gasoline - Motorcycles (MC) - Minor Collector: Rural Time 4</v>
          </cell>
          <cell r="D1109" t="str">
            <v>Mobile - On-Road Gasoline Light Duty Vehicles</v>
          </cell>
          <cell r="G1109" t="str">
            <v>Mobile Sources</v>
          </cell>
          <cell r="H1109" t="str">
            <v>Highway Vehicles - Gasoline</v>
          </cell>
          <cell r="I1109" t="str">
            <v>Motorcycles (MC)</v>
          </cell>
          <cell r="J1109" t="str">
            <v>Minor Collector: Rural Time 4</v>
          </cell>
          <cell r="L1109" t="str">
            <v>2002</v>
          </cell>
          <cell r="N1109">
            <v>40982</v>
          </cell>
        </row>
        <row r="1110">
          <cell r="A1110" t="str">
            <v>220108019B</v>
          </cell>
          <cell r="B1110" t="str">
            <v>Onroad</v>
          </cell>
          <cell r="C1110" t="str">
            <v>Highway Veh - Gasoline - Motorcycles (MC) - Rural Minor Collector: Brake Wear</v>
          </cell>
          <cell r="D1110" t="str">
            <v>Mobile - On-Road Gasoline Light Duty Vehicles</v>
          </cell>
          <cell r="G1110" t="str">
            <v>Mobile Sources</v>
          </cell>
          <cell r="H1110" t="str">
            <v>Highway Vehicles - Gasoline</v>
          </cell>
          <cell r="I1110" t="str">
            <v>Motorcycles (MC)</v>
          </cell>
          <cell r="J1110" t="str">
            <v>Rural Minor Collector: Brake Wear</v>
          </cell>
          <cell r="L1110" t="str">
            <v>2005</v>
          </cell>
          <cell r="M1110">
            <v>37300</v>
          </cell>
          <cell r="N1110">
            <v>40982</v>
          </cell>
        </row>
        <row r="1111">
          <cell r="A1111" t="str">
            <v>220108019T</v>
          </cell>
          <cell r="B1111" t="str">
            <v>Onroad</v>
          </cell>
          <cell r="C1111" t="str">
            <v>Highway Veh - Gasoline - Motorcycles (MC) - Rural Minor Collector: Tire Wear</v>
          </cell>
          <cell r="D1111" t="str">
            <v>Mobile - On-Road Gasoline Light Duty Vehicles</v>
          </cell>
          <cell r="G1111" t="str">
            <v>Mobile Sources</v>
          </cell>
          <cell r="H1111" t="str">
            <v>Highway Vehicles - Gasoline</v>
          </cell>
          <cell r="I1111" t="str">
            <v>Motorcycles (MC)</v>
          </cell>
          <cell r="J1111" t="str">
            <v>Rural Minor Collector: Tire Wear</v>
          </cell>
          <cell r="L1111" t="str">
            <v>2005</v>
          </cell>
          <cell r="M1111">
            <v>37300</v>
          </cell>
          <cell r="N1111">
            <v>40982</v>
          </cell>
        </row>
        <row r="1112">
          <cell r="A1112" t="str">
            <v>220108019V</v>
          </cell>
          <cell r="B1112" t="str">
            <v>Onroad</v>
          </cell>
          <cell r="C1112" t="str">
            <v>Highway Veh - Gasoline - Motorcycles (MC) - Rural Minor Collector: Evap (except Refueling)</v>
          </cell>
          <cell r="D1112" t="str">
            <v>Mobile - On-Road Gasoline Light Duty Vehicles</v>
          </cell>
          <cell r="G1112" t="str">
            <v>Mobile Sources</v>
          </cell>
          <cell r="H1112" t="str">
            <v>Highway Vehicles - Gasoline</v>
          </cell>
          <cell r="I1112" t="str">
            <v>Motorcycles (MC)</v>
          </cell>
          <cell r="J1112" t="str">
            <v>Rural Minor Collector: Evap (except Refueling)</v>
          </cell>
          <cell r="L1112" t="str">
            <v>2005</v>
          </cell>
          <cell r="M1112">
            <v>37300</v>
          </cell>
          <cell r="N1112">
            <v>40982</v>
          </cell>
        </row>
        <row r="1113">
          <cell r="A1113" t="str">
            <v>220108019X</v>
          </cell>
          <cell r="B1113" t="str">
            <v>Onroad</v>
          </cell>
          <cell r="C1113" t="str">
            <v>Highway Veh - Gasoline - Motorcycles (MC) - Rural Minor Collector: Exhaust</v>
          </cell>
          <cell r="D1113" t="str">
            <v>Mobile - On-Road Gasoline Light Duty Vehicles</v>
          </cell>
          <cell r="G1113" t="str">
            <v>Mobile Sources</v>
          </cell>
          <cell r="H1113" t="str">
            <v>Highway Vehicles - Gasoline</v>
          </cell>
          <cell r="I1113" t="str">
            <v>Motorcycles (MC)</v>
          </cell>
          <cell r="J1113" t="str">
            <v>Rural Minor Collector: Exhaust</v>
          </cell>
          <cell r="L1113" t="str">
            <v>2005</v>
          </cell>
          <cell r="M1113">
            <v>37300</v>
          </cell>
          <cell r="N1113">
            <v>40982</v>
          </cell>
        </row>
        <row r="1114">
          <cell r="A1114" t="str">
            <v>2201080210</v>
          </cell>
          <cell r="B1114" t="str">
            <v>Onroad</v>
          </cell>
          <cell r="C1114" t="str">
            <v>Highway Veh - Gasoline - Motorcycles (MC) - Rural Local: Total</v>
          </cell>
          <cell r="D1114" t="str">
            <v>Mobile - On-Road Gasoline Light Duty Vehicles</v>
          </cell>
          <cell r="G1114" t="str">
            <v>Mobile Sources</v>
          </cell>
          <cell r="H1114" t="str">
            <v>Highway Vehicles - Gasoline</v>
          </cell>
          <cell r="I1114" t="str">
            <v>Motorcycles (MC)</v>
          </cell>
          <cell r="J1114" t="str">
            <v>Rural Local: Total</v>
          </cell>
          <cell r="N1114">
            <v>40982</v>
          </cell>
        </row>
        <row r="1115">
          <cell r="A1115" t="str">
            <v>2201080211</v>
          </cell>
          <cell r="B1115" t="str">
            <v>Onroad</v>
          </cell>
          <cell r="C1115" t="str">
            <v>Highway Veh - Gasoline - Motorcycles (MC) - Local: Rural Time 1</v>
          </cell>
          <cell r="D1115" t="str">
            <v>Mobile - On-Road Gasoline Light Duty Vehicles</v>
          </cell>
          <cell r="G1115" t="str">
            <v>Mobile Sources</v>
          </cell>
          <cell r="H1115" t="str">
            <v>Highway Vehicles - Gasoline</v>
          </cell>
          <cell r="I1115" t="str">
            <v>Motorcycles (MC)</v>
          </cell>
          <cell r="J1115" t="str">
            <v>Local: Rural Time 1</v>
          </cell>
          <cell r="L1115" t="str">
            <v>2002</v>
          </cell>
          <cell r="N1115">
            <v>40982</v>
          </cell>
        </row>
        <row r="1116">
          <cell r="A1116" t="str">
            <v>2201080212</v>
          </cell>
          <cell r="B1116" t="str">
            <v>Onroad</v>
          </cell>
          <cell r="C1116" t="str">
            <v>Highway Veh - Gasoline - Motorcycles (MC) - Local: Rural Time 2</v>
          </cell>
          <cell r="D1116" t="str">
            <v>Mobile - On-Road Gasoline Light Duty Vehicles</v>
          </cell>
          <cell r="G1116" t="str">
            <v>Mobile Sources</v>
          </cell>
          <cell r="H1116" t="str">
            <v>Highway Vehicles - Gasoline</v>
          </cell>
          <cell r="I1116" t="str">
            <v>Motorcycles (MC)</v>
          </cell>
          <cell r="J1116" t="str">
            <v>Local: Rural Time 2</v>
          </cell>
          <cell r="L1116" t="str">
            <v>2002</v>
          </cell>
          <cell r="N1116">
            <v>40982</v>
          </cell>
        </row>
        <row r="1117">
          <cell r="A1117" t="str">
            <v>2201080213</v>
          </cell>
          <cell r="B1117" t="str">
            <v>Onroad</v>
          </cell>
          <cell r="C1117" t="str">
            <v>Highway Veh - Gasoline - Motorcycles (MC) - Local: Rural Time 3</v>
          </cell>
          <cell r="D1117" t="str">
            <v>Mobile - On-Road Gasoline Light Duty Vehicles</v>
          </cell>
          <cell r="G1117" t="str">
            <v>Mobile Sources</v>
          </cell>
          <cell r="H1117" t="str">
            <v>Highway Vehicles - Gasoline</v>
          </cell>
          <cell r="I1117" t="str">
            <v>Motorcycles (MC)</v>
          </cell>
          <cell r="J1117" t="str">
            <v>Local: Rural Time 3</v>
          </cell>
          <cell r="L1117" t="str">
            <v>2002</v>
          </cell>
          <cell r="N1117">
            <v>40982</v>
          </cell>
        </row>
        <row r="1118">
          <cell r="A1118" t="str">
            <v>2201080214</v>
          </cell>
          <cell r="B1118" t="str">
            <v>Onroad</v>
          </cell>
          <cell r="C1118" t="str">
            <v>Highway Veh - Gasoline - Motorcycles (MC) - Local: Rural Time 4</v>
          </cell>
          <cell r="D1118" t="str">
            <v>Mobile - On-Road Gasoline Light Duty Vehicles</v>
          </cell>
          <cell r="G1118" t="str">
            <v>Mobile Sources</v>
          </cell>
          <cell r="H1118" t="str">
            <v>Highway Vehicles - Gasoline</v>
          </cell>
          <cell r="I1118" t="str">
            <v>Motorcycles (MC)</v>
          </cell>
          <cell r="J1118" t="str">
            <v>Local: Rural Time 4</v>
          </cell>
          <cell r="L1118" t="str">
            <v>2002</v>
          </cell>
          <cell r="N1118">
            <v>40982</v>
          </cell>
        </row>
        <row r="1119">
          <cell r="A1119" t="str">
            <v>220108021B</v>
          </cell>
          <cell r="B1119" t="str">
            <v>Onroad</v>
          </cell>
          <cell r="C1119" t="str">
            <v>Highway Veh - Gasoline - Motorcycles (MC) - Rural Local: Brake Wear</v>
          </cell>
          <cell r="D1119" t="str">
            <v>Mobile - On-Road Gasoline Light Duty Vehicles</v>
          </cell>
          <cell r="G1119" t="str">
            <v>Mobile Sources</v>
          </cell>
          <cell r="H1119" t="str">
            <v>Highway Vehicles - Gasoline</v>
          </cell>
          <cell r="I1119" t="str">
            <v>Motorcycles (MC)</v>
          </cell>
          <cell r="J1119" t="str">
            <v>Rural Local: Brake Wear</v>
          </cell>
          <cell r="L1119" t="str">
            <v>2005</v>
          </cell>
          <cell r="M1119">
            <v>37300</v>
          </cell>
          <cell r="N1119">
            <v>40982</v>
          </cell>
        </row>
        <row r="1120">
          <cell r="A1120" t="str">
            <v>220108021T</v>
          </cell>
          <cell r="B1120" t="str">
            <v>Onroad</v>
          </cell>
          <cell r="C1120" t="str">
            <v>Highway Veh - Gasoline - Motorcycles (MC) - Rural Local: Tire Wear</v>
          </cell>
          <cell r="D1120" t="str">
            <v>Mobile - On-Road Gasoline Light Duty Vehicles</v>
          </cell>
          <cell r="G1120" t="str">
            <v>Mobile Sources</v>
          </cell>
          <cell r="H1120" t="str">
            <v>Highway Vehicles - Gasoline</v>
          </cell>
          <cell r="I1120" t="str">
            <v>Motorcycles (MC)</v>
          </cell>
          <cell r="J1120" t="str">
            <v>Rural Local: Tire Wear</v>
          </cell>
          <cell r="L1120" t="str">
            <v>2005</v>
          </cell>
          <cell r="M1120">
            <v>37300</v>
          </cell>
          <cell r="N1120">
            <v>40982</v>
          </cell>
        </row>
        <row r="1121">
          <cell r="A1121" t="str">
            <v>220108021V</v>
          </cell>
          <cell r="B1121" t="str">
            <v>Onroad</v>
          </cell>
          <cell r="C1121" t="str">
            <v>Highway Veh - Gasoline - Motorcycles (MC) - Rural Local: Evap (except Refueling)</v>
          </cell>
          <cell r="D1121" t="str">
            <v>Mobile - On-Road Gasoline Light Duty Vehicles</v>
          </cell>
          <cell r="G1121" t="str">
            <v>Mobile Sources</v>
          </cell>
          <cell r="H1121" t="str">
            <v>Highway Vehicles - Gasoline</v>
          </cell>
          <cell r="I1121" t="str">
            <v>Motorcycles (MC)</v>
          </cell>
          <cell r="J1121" t="str">
            <v>Rural Local: Evap (except Refueling)</v>
          </cell>
          <cell r="L1121" t="str">
            <v>2005</v>
          </cell>
          <cell r="M1121">
            <v>37300</v>
          </cell>
          <cell r="N1121">
            <v>40982</v>
          </cell>
        </row>
        <row r="1122">
          <cell r="A1122" t="str">
            <v>220108021X</v>
          </cell>
          <cell r="B1122" t="str">
            <v>Onroad</v>
          </cell>
          <cell r="C1122" t="str">
            <v>Highway Veh - Gasoline - Motorcycles (MC) - Rural Local: Exhaust</v>
          </cell>
          <cell r="D1122" t="str">
            <v>Mobile - On-Road Gasoline Light Duty Vehicles</v>
          </cell>
          <cell r="G1122" t="str">
            <v>Mobile Sources</v>
          </cell>
          <cell r="H1122" t="str">
            <v>Highway Vehicles - Gasoline</v>
          </cell>
          <cell r="I1122" t="str">
            <v>Motorcycles (MC)</v>
          </cell>
          <cell r="J1122" t="str">
            <v>Rural Local: Exhaust</v>
          </cell>
          <cell r="L1122" t="str">
            <v>2005</v>
          </cell>
          <cell r="M1122">
            <v>37300</v>
          </cell>
          <cell r="N1122">
            <v>40982</v>
          </cell>
        </row>
        <row r="1123">
          <cell r="A1123" t="str">
            <v>2201080230</v>
          </cell>
          <cell r="B1123" t="str">
            <v>Onroad</v>
          </cell>
          <cell r="C1123" t="str">
            <v>Highway Veh - Gasoline - Motorcycles (MC) - Urban Interstate: Total</v>
          </cell>
          <cell r="D1123" t="str">
            <v>Mobile - On-Road Gasoline Light Duty Vehicles</v>
          </cell>
          <cell r="G1123" t="str">
            <v>Mobile Sources</v>
          </cell>
          <cell r="H1123" t="str">
            <v>Highway Vehicles - Gasoline</v>
          </cell>
          <cell r="I1123" t="str">
            <v>Motorcycles (MC)</v>
          </cell>
          <cell r="J1123" t="str">
            <v>Urban Interstate: Total</v>
          </cell>
          <cell r="N1123">
            <v>40982</v>
          </cell>
        </row>
        <row r="1124">
          <cell r="A1124" t="str">
            <v>2201080231</v>
          </cell>
          <cell r="B1124" t="str">
            <v>Onroad</v>
          </cell>
          <cell r="C1124" t="str">
            <v>Highway Veh - Gasoline - Motorcycles (MC) - Interstate: Urban Time 1</v>
          </cell>
          <cell r="D1124" t="str">
            <v>Mobile - On-Road Gasoline Light Duty Vehicles</v>
          </cell>
          <cell r="G1124" t="str">
            <v>Mobile Sources</v>
          </cell>
          <cell r="H1124" t="str">
            <v>Highway Vehicles - Gasoline</v>
          </cell>
          <cell r="I1124" t="str">
            <v>Motorcycles (MC)</v>
          </cell>
          <cell r="J1124" t="str">
            <v>Interstate: Urban Time 1</v>
          </cell>
          <cell r="L1124" t="str">
            <v>2002</v>
          </cell>
          <cell r="N1124">
            <v>40982</v>
          </cell>
        </row>
        <row r="1125">
          <cell r="A1125" t="str">
            <v>2201080232</v>
          </cell>
          <cell r="B1125" t="str">
            <v>Onroad</v>
          </cell>
          <cell r="C1125" t="str">
            <v>Highway Veh - Gasoline - Motorcycles (MC) - Interstate: Urban Time 2</v>
          </cell>
          <cell r="D1125" t="str">
            <v>Mobile - On-Road Gasoline Light Duty Vehicles</v>
          </cell>
          <cell r="G1125" t="str">
            <v>Mobile Sources</v>
          </cell>
          <cell r="H1125" t="str">
            <v>Highway Vehicles - Gasoline</v>
          </cell>
          <cell r="I1125" t="str">
            <v>Motorcycles (MC)</v>
          </cell>
          <cell r="J1125" t="str">
            <v>Interstate: Urban Time 2</v>
          </cell>
          <cell r="L1125" t="str">
            <v>2002</v>
          </cell>
          <cell r="N1125">
            <v>40982</v>
          </cell>
        </row>
        <row r="1126">
          <cell r="A1126" t="str">
            <v>2201080233</v>
          </cell>
          <cell r="B1126" t="str">
            <v>Onroad</v>
          </cell>
          <cell r="C1126" t="str">
            <v>Highway Veh - Gasoline - Motorcycles (MC) - Interstate: Urban Time 3</v>
          </cell>
          <cell r="D1126" t="str">
            <v>Mobile - On-Road Gasoline Light Duty Vehicles</v>
          </cell>
          <cell r="G1126" t="str">
            <v>Mobile Sources</v>
          </cell>
          <cell r="H1126" t="str">
            <v>Highway Vehicles - Gasoline</v>
          </cell>
          <cell r="I1126" t="str">
            <v>Motorcycles (MC)</v>
          </cell>
          <cell r="J1126" t="str">
            <v>Interstate: Urban Time 3</v>
          </cell>
          <cell r="L1126" t="str">
            <v>2002</v>
          </cell>
          <cell r="N1126">
            <v>40982</v>
          </cell>
        </row>
        <row r="1127">
          <cell r="A1127" t="str">
            <v>2201080234</v>
          </cell>
          <cell r="B1127" t="str">
            <v>Onroad</v>
          </cell>
          <cell r="C1127" t="str">
            <v>Highway Veh - Gasoline - Motorcycles (MC) - Interstate: Urban Time 4</v>
          </cell>
          <cell r="D1127" t="str">
            <v>Mobile - On-Road Gasoline Light Duty Vehicles</v>
          </cell>
          <cell r="G1127" t="str">
            <v>Mobile Sources</v>
          </cell>
          <cell r="H1127" t="str">
            <v>Highway Vehicles - Gasoline</v>
          </cell>
          <cell r="I1127" t="str">
            <v>Motorcycles (MC)</v>
          </cell>
          <cell r="J1127" t="str">
            <v>Interstate: Urban Time 4</v>
          </cell>
          <cell r="L1127" t="str">
            <v>2002</v>
          </cell>
          <cell r="N1127">
            <v>40982</v>
          </cell>
        </row>
        <row r="1128">
          <cell r="A1128" t="str">
            <v>220108023B</v>
          </cell>
          <cell r="B1128" t="str">
            <v>Onroad</v>
          </cell>
          <cell r="C1128" t="str">
            <v>Highway Veh - Gasoline - Motorcycles (MC) - Urban Interstate: Brake Wear</v>
          </cell>
          <cell r="D1128" t="str">
            <v>Mobile - On-Road Gasoline Light Duty Vehicles</v>
          </cell>
          <cell r="G1128" t="str">
            <v>Mobile Sources</v>
          </cell>
          <cell r="H1128" t="str">
            <v>Highway Vehicles - Gasoline</v>
          </cell>
          <cell r="I1128" t="str">
            <v>Motorcycles (MC)</v>
          </cell>
          <cell r="J1128" t="str">
            <v>Urban Interstate: Brake Wear</v>
          </cell>
          <cell r="L1128" t="str">
            <v>2005</v>
          </cell>
          <cell r="M1128">
            <v>37300</v>
          </cell>
          <cell r="N1128">
            <v>40982</v>
          </cell>
        </row>
        <row r="1129">
          <cell r="A1129" t="str">
            <v>220108023T</v>
          </cell>
          <cell r="B1129" t="str">
            <v>Onroad</v>
          </cell>
          <cell r="C1129" t="str">
            <v>Highway Veh - Gasoline - Motorcycles (MC) - Urban Interstate: Tire Wear</v>
          </cell>
          <cell r="D1129" t="str">
            <v>Mobile - On-Road Gasoline Light Duty Vehicles</v>
          </cell>
          <cell r="G1129" t="str">
            <v>Mobile Sources</v>
          </cell>
          <cell r="H1129" t="str">
            <v>Highway Vehicles - Gasoline</v>
          </cell>
          <cell r="I1129" t="str">
            <v>Motorcycles (MC)</v>
          </cell>
          <cell r="J1129" t="str">
            <v>Urban Interstate: Tire Wear</v>
          </cell>
          <cell r="L1129" t="str">
            <v>2005</v>
          </cell>
          <cell r="M1129">
            <v>37300</v>
          </cell>
          <cell r="N1129">
            <v>40982</v>
          </cell>
        </row>
        <row r="1130">
          <cell r="A1130" t="str">
            <v>220108023V</v>
          </cell>
          <cell r="B1130" t="str">
            <v>Onroad</v>
          </cell>
          <cell r="C1130" t="str">
            <v>Highway Veh - Gasoline - Motorcycles (MC) - Urban Interstate: Evap (except Refueling)</v>
          </cell>
          <cell r="D1130" t="str">
            <v>Mobile - On-Road Gasoline Light Duty Vehicles</v>
          </cell>
          <cell r="G1130" t="str">
            <v>Mobile Sources</v>
          </cell>
          <cell r="H1130" t="str">
            <v>Highway Vehicles - Gasoline</v>
          </cell>
          <cell r="I1130" t="str">
            <v>Motorcycles (MC)</v>
          </cell>
          <cell r="J1130" t="str">
            <v>Urban Interstate: Evap (except Refueling)</v>
          </cell>
          <cell r="L1130" t="str">
            <v>2005</v>
          </cell>
          <cell r="M1130">
            <v>37300</v>
          </cell>
          <cell r="N1130">
            <v>40982</v>
          </cell>
        </row>
        <row r="1131">
          <cell r="A1131" t="str">
            <v>220108023X</v>
          </cell>
          <cell r="B1131" t="str">
            <v>Onroad</v>
          </cell>
          <cell r="C1131" t="str">
            <v>Highway Veh - Gasoline - Motorcycles (MC) - Urban Interstate: Exhaust</v>
          </cell>
          <cell r="D1131" t="str">
            <v>Mobile - On-Road Gasoline Light Duty Vehicles</v>
          </cell>
          <cell r="G1131" t="str">
            <v>Mobile Sources</v>
          </cell>
          <cell r="H1131" t="str">
            <v>Highway Vehicles - Gasoline</v>
          </cell>
          <cell r="I1131" t="str">
            <v>Motorcycles (MC)</v>
          </cell>
          <cell r="J1131" t="str">
            <v>Urban Interstate: Exhaust</v>
          </cell>
          <cell r="L1131" t="str">
            <v>2005</v>
          </cell>
          <cell r="M1131">
            <v>37300</v>
          </cell>
          <cell r="N1131">
            <v>40982</v>
          </cell>
        </row>
        <row r="1132">
          <cell r="A1132" t="str">
            <v>2201080250</v>
          </cell>
          <cell r="B1132" t="str">
            <v>Onroad</v>
          </cell>
          <cell r="C1132" t="str">
            <v>Highway Veh - Gasoline - Motorcycles (MC) - Urban Other Freeways &amp; Expressways: Total</v>
          </cell>
          <cell r="D1132" t="str">
            <v>Mobile - On-Road Gasoline Light Duty Vehicles</v>
          </cell>
          <cell r="G1132" t="str">
            <v>Mobile Sources</v>
          </cell>
          <cell r="H1132" t="str">
            <v>Highway Vehicles - Gasoline</v>
          </cell>
          <cell r="I1132" t="str">
            <v>Motorcycles (MC)</v>
          </cell>
          <cell r="J1132" t="str">
            <v>Urban Other Freeways and Expressways: Total</v>
          </cell>
          <cell r="N1132">
            <v>40982</v>
          </cell>
        </row>
        <row r="1133">
          <cell r="A1133" t="str">
            <v>2201080251</v>
          </cell>
          <cell r="B1133" t="str">
            <v>Onroad</v>
          </cell>
          <cell r="C1133" t="str">
            <v>Highway Veh - Gasoline - Motorcycles (MC) - Other Freeways &amp; Expressways: Urban Time 1</v>
          </cell>
          <cell r="D1133" t="str">
            <v>Mobile - On-Road Gasoline Light Duty Vehicles</v>
          </cell>
          <cell r="G1133" t="str">
            <v>Mobile Sources</v>
          </cell>
          <cell r="H1133" t="str">
            <v>Highway Vehicles - Gasoline</v>
          </cell>
          <cell r="I1133" t="str">
            <v>Motorcycles (MC)</v>
          </cell>
          <cell r="J1133" t="str">
            <v>Other Freeways and Expressways: Urban Time 1</v>
          </cell>
          <cell r="L1133" t="str">
            <v>2002</v>
          </cell>
          <cell r="N1133">
            <v>40982</v>
          </cell>
        </row>
        <row r="1134">
          <cell r="A1134" t="str">
            <v>2201080252</v>
          </cell>
          <cell r="B1134" t="str">
            <v>Onroad</v>
          </cell>
          <cell r="C1134" t="str">
            <v>Highway Veh - Gasoline - Motorcycles (MC) - Other Freeways &amp; Expressways: Urban Time 2</v>
          </cell>
          <cell r="D1134" t="str">
            <v>Mobile - On-Road Gasoline Light Duty Vehicles</v>
          </cell>
          <cell r="G1134" t="str">
            <v>Mobile Sources</v>
          </cell>
          <cell r="H1134" t="str">
            <v>Highway Vehicles - Gasoline</v>
          </cell>
          <cell r="I1134" t="str">
            <v>Motorcycles (MC)</v>
          </cell>
          <cell r="J1134" t="str">
            <v>Other Freeways and Expressways: Urban Time 2</v>
          </cell>
          <cell r="L1134" t="str">
            <v>2002</v>
          </cell>
          <cell r="N1134">
            <v>40982</v>
          </cell>
        </row>
        <row r="1135">
          <cell r="A1135" t="str">
            <v>2201080253</v>
          </cell>
          <cell r="B1135" t="str">
            <v>Onroad</v>
          </cell>
          <cell r="C1135" t="str">
            <v>Highway Veh - Gasoline - Motorcycles (MC) - Other Freeways &amp; Expressways: Urban Time 3</v>
          </cell>
          <cell r="D1135" t="str">
            <v>Mobile - On-Road Gasoline Light Duty Vehicles</v>
          </cell>
          <cell r="G1135" t="str">
            <v>Mobile Sources</v>
          </cell>
          <cell r="H1135" t="str">
            <v>Highway Vehicles - Gasoline</v>
          </cell>
          <cell r="I1135" t="str">
            <v>Motorcycles (MC)</v>
          </cell>
          <cell r="J1135" t="str">
            <v>Other Freeways and Expressways: Urban Time 3</v>
          </cell>
          <cell r="L1135" t="str">
            <v>2002</v>
          </cell>
          <cell r="N1135">
            <v>40982</v>
          </cell>
        </row>
        <row r="1136">
          <cell r="A1136" t="str">
            <v>2201080254</v>
          </cell>
          <cell r="B1136" t="str">
            <v>Onroad</v>
          </cell>
          <cell r="C1136" t="str">
            <v>Highway Veh - Gasoline - Motorcycles (MC) - Other Freeways &amp; Expressways: Urban Time 4</v>
          </cell>
          <cell r="D1136" t="str">
            <v>Mobile - On-Road Gasoline Light Duty Vehicles</v>
          </cell>
          <cell r="G1136" t="str">
            <v>Mobile Sources</v>
          </cell>
          <cell r="H1136" t="str">
            <v>Highway Vehicles - Gasoline</v>
          </cell>
          <cell r="I1136" t="str">
            <v>Motorcycles (MC)</v>
          </cell>
          <cell r="J1136" t="str">
            <v>Other Freeways and Expressways: Urban Time 4</v>
          </cell>
          <cell r="L1136" t="str">
            <v>2002</v>
          </cell>
          <cell r="N1136">
            <v>40982</v>
          </cell>
        </row>
        <row r="1137">
          <cell r="A1137" t="str">
            <v>220108025B</v>
          </cell>
          <cell r="B1137" t="str">
            <v>Onroad</v>
          </cell>
          <cell r="C1137" t="str">
            <v>Highway Veh - Gasoline - Motorcycles (MC) - Urban Other Freeways &amp; Expressways: Brake Wear</v>
          </cell>
          <cell r="D1137" t="str">
            <v>Mobile - On-Road Gasoline Light Duty Vehicles</v>
          </cell>
          <cell r="G1137" t="str">
            <v>Mobile Sources</v>
          </cell>
          <cell r="H1137" t="str">
            <v>Highway Vehicles - Gasoline</v>
          </cell>
          <cell r="I1137" t="str">
            <v>Motorcycles (MC)</v>
          </cell>
          <cell r="J1137" t="str">
            <v>Urban Other Freeways and Expressways: Brake Wear</v>
          </cell>
          <cell r="L1137" t="str">
            <v>2005</v>
          </cell>
          <cell r="M1137">
            <v>37300</v>
          </cell>
          <cell r="N1137">
            <v>40982</v>
          </cell>
        </row>
        <row r="1138">
          <cell r="A1138" t="str">
            <v>220108025T</v>
          </cell>
          <cell r="B1138" t="str">
            <v>Onroad</v>
          </cell>
          <cell r="C1138" t="str">
            <v>Highway Veh - Gasoline - Motorcycles (MC) - Urban Other Freeways &amp; Expressways: Tire Wear</v>
          </cell>
          <cell r="D1138" t="str">
            <v>Mobile - On-Road Gasoline Light Duty Vehicles</v>
          </cell>
          <cell r="G1138" t="str">
            <v>Mobile Sources</v>
          </cell>
          <cell r="H1138" t="str">
            <v>Highway Vehicles - Gasoline</v>
          </cell>
          <cell r="I1138" t="str">
            <v>Motorcycles (MC)</v>
          </cell>
          <cell r="J1138" t="str">
            <v>Urban Other Freeways and Expressways: Tire Wear</v>
          </cell>
          <cell r="L1138" t="str">
            <v>2005</v>
          </cell>
          <cell r="M1138">
            <v>37300</v>
          </cell>
          <cell r="N1138">
            <v>40982</v>
          </cell>
        </row>
        <row r="1139">
          <cell r="A1139" t="str">
            <v>220108025V</v>
          </cell>
          <cell r="B1139" t="str">
            <v>Onroad</v>
          </cell>
          <cell r="C1139" t="str">
            <v>Highway Veh - Gasoline - Motorcycles (MC) - Urban Other Freeways &amp; Expressways: Evap (except Refueling)</v>
          </cell>
          <cell r="D1139" t="str">
            <v>Mobile - On-Road Gasoline Light Duty Vehicles</v>
          </cell>
          <cell r="G1139" t="str">
            <v>Mobile Sources</v>
          </cell>
          <cell r="H1139" t="str">
            <v>Highway Vehicles - Gasoline</v>
          </cell>
          <cell r="I1139" t="str">
            <v>Motorcycles (MC)</v>
          </cell>
          <cell r="J1139" t="str">
            <v>Urban Other Freeways and Expressways: Evap (except Refueling)</v>
          </cell>
          <cell r="L1139" t="str">
            <v>2005</v>
          </cell>
          <cell r="M1139">
            <v>37300</v>
          </cell>
          <cell r="N1139">
            <v>40982</v>
          </cell>
        </row>
        <row r="1140">
          <cell r="A1140" t="str">
            <v>220108025X</v>
          </cell>
          <cell r="B1140" t="str">
            <v>Onroad</v>
          </cell>
          <cell r="C1140" t="str">
            <v>Highway Veh - Gasoline - Motorcycles (MC) - Urban Other Freeways &amp; Expressways: Exhaust</v>
          </cell>
          <cell r="D1140" t="str">
            <v>Mobile - On-Road Gasoline Light Duty Vehicles</v>
          </cell>
          <cell r="G1140" t="str">
            <v>Mobile Sources</v>
          </cell>
          <cell r="H1140" t="str">
            <v>Highway Vehicles - Gasoline</v>
          </cell>
          <cell r="I1140" t="str">
            <v>Motorcycles (MC)</v>
          </cell>
          <cell r="J1140" t="str">
            <v>Urban Other Freeways and Expressways: Exhaust</v>
          </cell>
          <cell r="L1140" t="str">
            <v>2005</v>
          </cell>
          <cell r="M1140">
            <v>37300</v>
          </cell>
          <cell r="N1140">
            <v>40982</v>
          </cell>
        </row>
        <row r="1141">
          <cell r="A1141" t="str">
            <v>2201080270</v>
          </cell>
          <cell r="B1141" t="str">
            <v>Onroad</v>
          </cell>
          <cell r="C1141" t="str">
            <v>Highway Veh - Gasoline - Motorcycles (MC) - Urban Other Principal Arterial: Total</v>
          </cell>
          <cell r="D1141" t="str">
            <v>Mobile - On-Road Gasoline Light Duty Vehicles</v>
          </cell>
          <cell r="G1141" t="str">
            <v>Mobile Sources</v>
          </cell>
          <cell r="H1141" t="str">
            <v>Highway Vehicles - Gasoline</v>
          </cell>
          <cell r="I1141" t="str">
            <v>Motorcycles (MC)</v>
          </cell>
          <cell r="J1141" t="str">
            <v>Urban Other Principal Arterial: Total</v>
          </cell>
          <cell r="N1141">
            <v>40982</v>
          </cell>
        </row>
        <row r="1142">
          <cell r="A1142" t="str">
            <v>2201080271</v>
          </cell>
          <cell r="B1142" t="str">
            <v>Onroad</v>
          </cell>
          <cell r="C1142" t="str">
            <v>Highway Veh - Gasoline - Motorcycles (MC) - Other Principal Arterial: Urban Time 1</v>
          </cell>
          <cell r="D1142" t="str">
            <v>Mobile - On-Road Gasoline Light Duty Vehicles</v>
          </cell>
          <cell r="G1142" t="str">
            <v>Mobile Sources</v>
          </cell>
          <cell r="H1142" t="str">
            <v>Highway Vehicles - Gasoline</v>
          </cell>
          <cell r="I1142" t="str">
            <v>Motorcycles (MC)</v>
          </cell>
          <cell r="J1142" t="str">
            <v>Other Principal Arterial: Urban Time 1</v>
          </cell>
          <cell r="L1142" t="str">
            <v>2002</v>
          </cell>
          <cell r="N1142">
            <v>40982</v>
          </cell>
        </row>
        <row r="1143">
          <cell r="A1143" t="str">
            <v>2201080272</v>
          </cell>
          <cell r="B1143" t="str">
            <v>Onroad</v>
          </cell>
          <cell r="C1143" t="str">
            <v>Highway Veh - Gasoline - Motorcycles (MC) - Other Principal Arterial: Urban Time 2</v>
          </cell>
          <cell r="D1143" t="str">
            <v>Mobile - On-Road Gasoline Light Duty Vehicles</v>
          </cell>
          <cell r="G1143" t="str">
            <v>Mobile Sources</v>
          </cell>
          <cell r="H1143" t="str">
            <v>Highway Vehicles - Gasoline</v>
          </cell>
          <cell r="I1143" t="str">
            <v>Motorcycles (MC)</v>
          </cell>
          <cell r="J1143" t="str">
            <v>Other Principal Arterial: Urban Time 2</v>
          </cell>
          <cell r="L1143" t="str">
            <v>2002</v>
          </cell>
          <cell r="N1143">
            <v>40982</v>
          </cell>
        </row>
        <row r="1144">
          <cell r="A1144" t="str">
            <v>2201080273</v>
          </cell>
          <cell r="B1144" t="str">
            <v>Onroad</v>
          </cell>
          <cell r="C1144" t="str">
            <v>Highway Veh - Gasoline - Motorcycles (MC) - Other Principal Arterial: Urban Time 3</v>
          </cell>
          <cell r="D1144" t="str">
            <v>Mobile - On-Road Gasoline Light Duty Vehicles</v>
          </cell>
          <cell r="G1144" t="str">
            <v>Mobile Sources</v>
          </cell>
          <cell r="H1144" t="str">
            <v>Highway Vehicles - Gasoline</v>
          </cell>
          <cell r="I1144" t="str">
            <v>Motorcycles (MC)</v>
          </cell>
          <cell r="J1144" t="str">
            <v>Other Principal Arterial: Urban Time 3</v>
          </cell>
          <cell r="L1144" t="str">
            <v>2002</v>
          </cell>
          <cell r="N1144">
            <v>40982</v>
          </cell>
        </row>
        <row r="1145">
          <cell r="A1145" t="str">
            <v>2201080274</v>
          </cell>
          <cell r="B1145" t="str">
            <v>Onroad</v>
          </cell>
          <cell r="C1145" t="str">
            <v>Highway Veh - Gasoline - Motorcycles (MC) - Other Principal Arterial: Urban Time 4</v>
          </cell>
          <cell r="D1145" t="str">
            <v>Mobile - On-Road Gasoline Light Duty Vehicles</v>
          </cell>
          <cell r="G1145" t="str">
            <v>Mobile Sources</v>
          </cell>
          <cell r="H1145" t="str">
            <v>Highway Vehicles - Gasoline</v>
          </cell>
          <cell r="I1145" t="str">
            <v>Motorcycles (MC)</v>
          </cell>
          <cell r="J1145" t="str">
            <v>Other Principal Arterial: Urban Time 4</v>
          </cell>
          <cell r="L1145" t="str">
            <v>2002</v>
          </cell>
          <cell r="N1145">
            <v>40982</v>
          </cell>
        </row>
        <row r="1146">
          <cell r="A1146" t="str">
            <v>220108027B</v>
          </cell>
          <cell r="B1146" t="str">
            <v>Onroad</v>
          </cell>
          <cell r="C1146" t="str">
            <v>Highway Veh - Gasoline - Motorcycles (MC) - Urban Other Principal Arterial: Brake Wear</v>
          </cell>
          <cell r="D1146" t="str">
            <v>Mobile - On-Road Gasoline Light Duty Vehicles</v>
          </cell>
          <cell r="G1146" t="str">
            <v>Mobile Sources</v>
          </cell>
          <cell r="H1146" t="str">
            <v>Highway Vehicles - Gasoline</v>
          </cell>
          <cell r="I1146" t="str">
            <v>Motorcycles (MC)</v>
          </cell>
          <cell r="J1146" t="str">
            <v>Urban Other Principal Arterial: Brake Wear</v>
          </cell>
          <cell r="L1146" t="str">
            <v>2005</v>
          </cell>
          <cell r="M1146">
            <v>37300</v>
          </cell>
          <cell r="N1146">
            <v>40982</v>
          </cell>
        </row>
        <row r="1147">
          <cell r="A1147" t="str">
            <v>220108027T</v>
          </cell>
          <cell r="B1147" t="str">
            <v>Onroad</v>
          </cell>
          <cell r="C1147" t="str">
            <v>Highway Veh - Gasoline - Motorcycles (MC) - Urban Other Principal Arterial: Tire Wear</v>
          </cell>
          <cell r="D1147" t="str">
            <v>Mobile - On-Road Gasoline Light Duty Vehicles</v>
          </cell>
          <cell r="G1147" t="str">
            <v>Mobile Sources</v>
          </cell>
          <cell r="H1147" t="str">
            <v>Highway Vehicles - Gasoline</v>
          </cell>
          <cell r="I1147" t="str">
            <v>Motorcycles (MC)</v>
          </cell>
          <cell r="J1147" t="str">
            <v>Urban Other Principal Arterial: Tire Wear</v>
          </cell>
          <cell r="L1147" t="str">
            <v>2005</v>
          </cell>
          <cell r="M1147">
            <v>37300</v>
          </cell>
          <cell r="N1147">
            <v>40982</v>
          </cell>
        </row>
        <row r="1148">
          <cell r="A1148" t="str">
            <v>220108027V</v>
          </cell>
          <cell r="B1148" t="str">
            <v>Onroad</v>
          </cell>
          <cell r="C1148" t="str">
            <v>Highway Veh - Gasoline - Motorcycles (MC) - Urban Other Principal Arterial: Evap (except Refueling)</v>
          </cell>
          <cell r="D1148" t="str">
            <v>Mobile - On-Road Gasoline Light Duty Vehicles</v>
          </cell>
          <cell r="G1148" t="str">
            <v>Mobile Sources</v>
          </cell>
          <cell r="H1148" t="str">
            <v>Highway Vehicles - Gasoline</v>
          </cell>
          <cell r="I1148" t="str">
            <v>Motorcycles (MC)</v>
          </cell>
          <cell r="J1148" t="str">
            <v>Urban Other Principal Arterial: Evap (except Refueling)</v>
          </cell>
          <cell r="L1148" t="str">
            <v>2005</v>
          </cell>
          <cell r="M1148">
            <v>37300</v>
          </cell>
          <cell r="N1148">
            <v>40982</v>
          </cell>
        </row>
        <row r="1149">
          <cell r="A1149" t="str">
            <v>220108027X</v>
          </cell>
          <cell r="B1149" t="str">
            <v>Onroad</v>
          </cell>
          <cell r="C1149" t="str">
            <v>Highway Veh - Gasoline - Motorcycles (MC) - Urban Other Principal Arterial: Exhaust</v>
          </cell>
          <cell r="D1149" t="str">
            <v>Mobile - On-Road Gasoline Light Duty Vehicles</v>
          </cell>
          <cell r="G1149" t="str">
            <v>Mobile Sources</v>
          </cell>
          <cell r="H1149" t="str">
            <v>Highway Vehicles - Gasoline</v>
          </cell>
          <cell r="I1149" t="str">
            <v>Motorcycles (MC)</v>
          </cell>
          <cell r="J1149" t="str">
            <v>Urban Other Principal Arterial: Exhaust</v>
          </cell>
          <cell r="L1149" t="str">
            <v>2005</v>
          </cell>
          <cell r="M1149">
            <v>37300</v>
          </cell>
          <cell r="N1149">
            <v>40982</v>
          </cell>
        </row>
        <row r="1150">
          <cell r="A1150" t="str">
            <v>2201080290</v>
          </cell>
          <cell r="B1150" t="str">
            <v>Onroad</v>
          </cell>
          <cell r="C1150" t="str">
            <v>Highway Veh - Gasoline - Motorcycles (MC) - Urban Minor Arterial: Total</v>
          </cell>
          <cell r="D1150" t="str">
            <v>Mobile - On-Road Gasoline Light Duty Vehicles</v>
          </cell>
          <cell r="G1150" t="str">
            <v>Mobile Sources</v>
          </cell>
          <cell r="H1150" t="str">
            <v>Highway Vehicles - Gasoline</v>
          </cell>
          <cell r="I1150" t="str">
            <v>Motorcycles (MC)</v>
          </cell>
          <cell r="J1150" t="str">
            <v>Urban Minor Arterial: Total</v>
          </cell>
          <cell r="N1150">
            <v>40982</v>
          </cell>
        </row>
        <row r="1151">
          <cell r="A1151" t="str">
            <v>2201080291</v>
          </cell>
          <cell r="B1151" t="str">
            <v>Onroad</v>
          </cell>
          <cell r="C1151" t="str">
            <v>Highway Veh - Gasoline - Motorcycles (MC) - Minor Arterial: Urban Time 1</v>
          </cell>
          <cell r="D1151" t="str">
            <v>Mobile - On-Road Gasoline Light Duty Vehicles</v>
          </cell>
          <cell r="G1151" t="str">
            <v>Mobile Sources</v>
          </cell>
          <cell r="H1151" t="str">
            <v>Highway Vehicles - Gasoline</v>
          </cell>
          <cell r="I1151" t="str">
            <v>Motorcycles (MC)</v>
          </cell>
          <cell r="J1151" t="str">
            <v>Minor Arterial: Urban Time 1</v>
          </cell>
          <cell r="L1151" t="str">
            <v>2002</v>
          </cell>
          <cell r="N1151">
            <v>40982</v>
          </cell>
        </row>
        <row r="1152">
          <cell r="A1152" t="str">
            <v>2201080292</v>
          </cell>
          <cell r="B1152" t="str">
            <v>Onroad</v>
          </cell>
          <cell r="C1152" t="str">
            <v>Highway Veh - Gasoline - Motorcycles (MC) - Minor Arterial: Urban Time 2</v>
          </cell>
          <cell r="D1152" t="str">
            <v>Mobile - On-Road Gasoline Light Duty Vehicles</v>
          </cell>
          <cell r="G1152" t="str">
            <v>Mobile Sources</v>
          </cell>
          <cell r="H1152" t="str">
            <v>Highway Vehicles - Gasoline</v>
          </cell>
          <cell r="I1152" t="str">
            <v>Motorcycles (MC)</v>
          </cell>
          <cell r="J1152" t="str">
            <v>Minor Arterial: Urban Time 2</v>
          </cell>
          <cell r="L1152" t="str">
            <v>2002</v>
          </cell>
          <cell r="N1152">
            <v>40982</v>
          </cell>
        </row>
        <row r="1153">
          <cell r="A1153" t="str">
            <v>2201080293</v>
          </cell>
          <cell r="B1153" t="str">
            <v>Onroad</v>
          </cell>
          <cell r="C1153" t="str">
            <v>Highway Veh - Gasoline - Motorcycles (MC) - Minor Arterial: Urban Time 3</v>
          </cell>
          <cell r="D1153" t="str">
            <v>Mobile - On-Road Gasoline Light Duty Vehicles</v>
          </cell>
          <cell r="G1153" t="str">
            <v>Mobile Sources</v>
          </cell>
          <cell r="H1153" t="str">
            <v>Highway Vehicles - Gasoline</v>
          </cell>
          <cell r="I1153" t="str">
            <v>Motorcycles (MC)</v>
          </cell>
          <cell r="J1153" t="str">
            <v>Minor Arterial: Urban Time 3</v>
          </cell>
          <cell r="L1153" t="str">
            <v>2002</v>
          </cell>
          <cell r="N1153">
            <v>40982</v>
          </cell>
        </row>
        <row r="1154">
          <cell r="A1154" t="str">
            <v>2201080294</v>
          </cell>
          <cell r="B1154" t="str">
            <v>Onroad</v>
          </cell>
          <cell r="C1154" t="str">
            <v>Highway Veh - Gasoline - Motorcycles (MC) - Minor Arterial: Urban Time 4</v>
          </cell>
          <cell r="D1154" t="str">
            <v>Mobile - On-Road Gasoline Light Duty Vehicles</v>
          </cell>
          <cell r="G1154" t="str">
            <v>Mobile Sources</v>
          </cell>
          <cell r="H1154" t="str">
            <v>Highway Vehicles - Gasoline</v>
          </cell>
          <cell r="I1154" t="str">
            <v>Motorcycles (MC)</v>
          </cell>
          <cell r="J1154" t="str">
            <v>Minor Arterial: Urban Time 4</v>
          </cell>
          <cell r="L1154" t="str">
            <v>2002</v>
          </cell>
          <cell r="N1154">
            <v>40982</v>
          </cell>
        </row>
        <row r="1155">
          <cell r="A1155" t="str">
            <v>220108029B</v>
          </cell>
          <cell r="B1155" t="str">
            <v>Onroad</v>
          </cell>
          <cell r="C1155" t="str">
            <v>Highway Veh - Gasoline - Motorcycles (MC) - Urban Minor Arterial: Brake Wear</v>
          </cell>
          <cell r="D1155" t="str">
            <v>Mobile - On-Road Gasoline Light Duty Vehicles</v>
          </cell>
          <cell r="G1155" t="str">
            <v>Mobile Sources</v>
          </cell>
          <cell r="H1155" t="str">
            <v>Highway Vehicles - Gasoline</v>
          </cell>
          <cell r="I1155" t="str">
            <v>Motorcycles (MC)</v>
          </cell>
          <cell r="J1155" t="str">
            <v>Urban Minor Arterial: Brake Wear</v>
          </cell>
          <cell r="L1155" t="str">
            <v>2005</v>
          </cell>
          <cell r="M1155">
            <v>37300</v>
          </cell>
          <cell r="N1155">
            <v>40982</v>
          </cell>
        </row>
        <row r="1156">
          <cell r="A1156" t="str">
            <v>220108029T</v>
          </cell>
          <cell r="B1156" t="str">
            <v>Onroad</v>
          </cell>
          <cell r="C1156" t="str">
            <v>Highway Veh - Gasoline - Motorcycles (MC) - Urban Minor Arterial: Tire Wear</v>
          </cell>
          <cell r="D1156" t="str">
            <v>Mobile - On-Road Gasoline Light Duty Vehicles</v>
          </cell>
          <cell r="G1156" t="str">
            <v>Mobile Sources</v>
          </cell>
          <cell r="H1156" t="str">
            <v>Highway Vehicles - Gasoline</v>
          </cell>
          <cell r="I1156" t="str">
            <v>Motorcycles (MC)</v>
          </cell>
          <cell r="J1156" t="str">
            <v>Urban Minor Arterial: Tire Wear</v>
          </cell>
          <cell r="L1156" t="str">
            <v>2005</v>
          </cell>
          <cell r="M1156">
            <v>37300</v>
          </cell>
          <cell r="N1156">
            <v>40982</v>
          </cell>
        </row>
        <row r="1157">
          <cell r="A1157" t="str">
            <v>220108029V</v>
          </cell>
          <cell r="B1157" t="str">
            <v>Onroad</v>
          </cell>
          <cell r="C1157" t="str">
            <v>Highway Veh - Gasoline - Motorcycles (MC) - Urban Minor Arterial: Evap (except Refueling)</v>
          </cell>
          <cell r="D1157" t="str">
            <v>Mobile - On-Road Gasoline Light Duty Vehicles</v>
          </cell>
          <cell r="G1157" t="str">
            <v>Mobile Sources</v>
          </cell>
          <cell r="H1157" t="str">
            <v>Highway Vehicles - Gasoline</v>
          </cell>
          <cell r="I1157" t="str">
            <v>Motorcycles (MC)</v>
          </cell>
          <cell r="J1157" t="str">
            <v>Urban Minor Arterial: Evap (except Refueling)</v>
          </cell>
          <cell r="L1157" t="str">
            <v>2005</v>
          </cell>
          <cell r="M1157">
            <v>37300</v>
          </cell>
          <cell r="N1157">
            <v>40982</v>
          </cell>
        </row>
        <row r="1158">
          <cell r="A1158" t="str">
            <v>220108029X</v>
          </cell>
          <cell r="B1158" t="str">
            <v>Onroad</v>
          </cell>
          <cell r="C1158" t="str">
            <v>Highway Veh - Gasoline - Motorcycles (MC) - Urban Minor Arterial: Exhaust</v>
          </cell>
          <cell r="D1158" t="str">
            <v>Mobile - On-Road Gasoline Light Duty Vehicles</v>
          </cell>
          <cell r="G1158" t="str">
            <v>Mobile Sources</v>
          </cell>
          <cell r="H1158" t="str">
            <v>Highway Vehicles - Gasoline</v>
          </cell>
          <cell r="I1158" t="str">
            <v>Motorcycles (MC)</v>
          </cell>
          <cell r="J1158" t="str">
            <v>Urban Minor Arterial: Exhaust</v>
          </cell>
          <cell r="L1158" t="str">
            <v>2005</v>
          </cell>
          <cell r="M1158">
            <v>37300</v>
          </cell>
          <cell r="N1158">
            <v>40982</v>
          </cell>
        </row>
        <row r="1159">
          <cell r="A1159" t="str">
            <v>2201080310</v>
          </cell>
          <cell r="B1159" t="str">
            <v>Onroad</v>
          </cell>
          <cell r="C1159" t="str">
            <v>Highway Veh - Gasoline - Motorcycles (MC) - Urban Collector: Total</v>
          </cell>
          <cell r="D1159" t="str">
            <v>Mobile - On-Road Gasoline Light Duty Vehicles</v>
          </cell>
          <cell r="G1159" t="str">
            <v>Mobile Sources</v>
          </cell>
          <cell r="H1159" t="str">
            <v>Highway Vehicles - Gasoline</v>
          </cell>
          <cell r="I1159" t="str">
            <v>Motorcycles (MC)</v>
          </cell>
          <cell r="J1159" t="str">
            <v>Urban Collector: Total</v>
          </cell>
          <cell r="N1159">
            <v>40982</v>
          </cell>
        </row>
        <row r="1160">
          <cell r="A1160" t="str">
            <v>2201080311</v>
          </cell>
          <cell r="B1160" t="str">
            <v>Onroad</v>
          </cell>
          <cell r="C1160" t="str">
            <v>Highway Veh - Gasoline - Motorcycles (MC) - Collector: Urban Time 1</v>
          </cell>
          <cell r="D1160" t="str">
            <v>Mobile - On-Road Gasoline Light Duty Vehicles</v>
          </cell>
          <cell r="G1160" t="str">
            <v>Mobile Sources</v>
          </cell>
          <cell r="H1160" t="str">
            <v>Highway Vehicles - Gasoline</v>
          </cell>
          <cell r="I1160" t="str">
            <v>Motorcycles (MC)</v>
          </cell>
          <cell r="J1160" t="str">
            <v>Collector: Urban Time 1</v>
          </cell>
          <cell r="L1160" t="str">
            <v>2002</v>
          </cell>
          <cell r="N1160">
            <v>40982</v>
          </cell>
        </row>
        <row r="1161">
          <cell r="A1161" t="str">
            <v>2201080312</v>
          </cell>
          <cell r="B1161" t="str">
            <v>Onroad</v>
          </cell>
          <cell r="C1161" t="str">
            <v>Highway Veh - Gasoline - Motorcycles (MC) - Collector: Urban Time 2</v>
          </cell>
          <cell r="D1161" t="str">
            <v>Mobile - On-Road Gasoline Light Duty Vehicles</v>
          </cell>
          <cell r="G1161" t="str">
            <v>Mobile Sources</v>
          </cell>
          <cell r="H1161" t="str">
            <v>Highway Vehicles - Gasoline</v>
          </cell>
          <cell r="I1161" t="str">
            <v>Motorcycles (MC)</v>
          </cell>
          <cell r="J1161" t="str">
            <v>Collector: Urban Time 2</v>
          </cell>
          <cell r="L1161" t="str">
            <v>2002</v>
          </cell>
          <cell r="N1161">
            <v>40982</v>
          </cell>
        </row>
        <row r="1162">
          <cell r="A1162" t="str">
            <v>2201080313</v>
          </cell>
          <cell r="B1162" t="str">
            <v>Onroad</v>
          </cell>
          <cell r="C1162" t="str">
            <v>Highway Veh - Gasoline - Motorcycles (MC) - Collector: Urban Time 3</v>
          </cell>
          <cell r="D1162" t="str">
            <v>Mobile - On-Road Gasoline Light Duty Vehicles</v>
          </cell>
          <cell r="G1162" t="str">
            <v>Mobile Sources</v>
          </cell>
          <cell r="H1162" t="str">
            <v>Highway Vehicles - Gasoline</v>
          </cell>
          <cell r="I1162" t="str">
            <v>Motorcycles (MC)</v>
          </cell>
          <cell r="J1162" t="str">
            <v>Collector: Urban Time 3</v>
          </cell>
          <cell r="L1162" t="str">
            <v>2002</v>
          </cell>
          <cell r="N1162">
            <v>40982</v>
          </cell>
        </row>
        <row r="1163">
          <cell r="A1163" t="str">
            <v>2201080314</v>
          </cell>
          <cell r="B1163" t="str">
            <v>Onroad</v>
          </cell>
          <cell r="C1163" t="str">
            <v>Highway Veh - Gasoline - Motorcycles (MC) - Collector: Urban Time 4</v>
          </cell>
          <cell r="D1163" t="str">
            <v>Mobile - On-Road Gasoline Light Duty Vehicles</v>
          </cell>
          <cell r="G1163" t="str">
            <v>Mobile Sources</v>
          </cell>
          <cell r="H1163" t="str">
            <v>Highway Vehicles - Gasoline</v>
          </cell>
          <cell r="I1163" t="str">
            <v>Motorcycles (MC)</v>
          </cell>
          <cell r="J1163" t="str">
            <v>Collector: Urban Time 4</v>
          </cell>
          <cell r="L1163" t="str">
            <v>2002</v>
          </cell>
          <cell r="N1163">
            <v>40982</v>
          </cell>
        </row>
        <row r="1164">
          <cell r="A1164" t="str">
            <v>220108031B</v>
          </cell>
          <cell r="B1164" t="str">
            <v>Onroad</v>
          </cell>
          <cell r="C1164" t="str">
            <v>Highway Veh - Gasoline - Motorcycles (MC) - Urban Collector: Brake Wear</v>
          </cell>
          <cell r="D1164" t="str">
            <v>Mobile - On-Road Gasoline Light Duty Vehicles</v>
          </cell>
          <cell r="G1164" t="str">
            <v>Mobile Sources</v>
          </cell>
          <cell r="H1164" t="str">
            <v>Highway Vehicles - Gasoline</v>
          </cell>
          <cell r="I1164" t="str">
            <v>Motorcycles (MC)</v>
          </cell>
          <cell r="J1164" t="str">
            <v>Urban Collector: Brake Wear</v>
          </cell>
          <cell r="L1164" t="str">
            <v>2005</v>
          </cell>
          <cell r="M1164">
            <v>37300</v>
          </cell>
          <cell r="N1164">
            <v>40982</v>
          </cell>
        </row>
        <row r="1165">
          <cell r="A1165" t="str">
            <v>220108031T</v>
          </cell>
          <cell r="B1165" t="str">
            <v>Onroad</v>
          </cell>
          <cell r="C1165" t="str">
            <v>Highway Veh - Gasoline - Motorcycles (MC) - Urban Collector: Tire Wear</v>
          </cell>
          <cell r="D1165" t="str">
            <v>Mobile - On-Road Gasoline Light Duty Vehicles</v>
          </cell>
          <cell r="G1165" t="str">
            <v>Mobile Sources</v>
          </cell>
          <cell r="H1165" t="str">
            <v>Highway Vehicles - Gasoline</v>
          </cell>
          <cell r="I1165" t="str">
            <v>Motorcycles (MC)</v>
          </cell>
          <cell r="J1165" t="str">
            <v>Urban Collector: Tire Wear</v>
          </cell>
          <cell r="L1165" t="str">
            <v>2005</v>
          </cell>
          <cell r="M1165">
            <v>37300</v>
          </cell>
          <cell r="N1165">
            <v>40982</v>
          </cell>
        </row>
        <row r="1166">
          <cell r="A1166" t="str">
            <v>220108031V</v>
          </cell>
          <cell r="B1166" t="str">
            <v>Onroad</v>
          </cell>
          <cell r="C1166" t="str">
            <v>Highway Veh - Gasoline - Motorcycles (MC) - Urban Collector: Evap (except Refueling)</v>
          </cell>
          <cell r="D1166" t="str">
            <v>Mobile - On-Road Gasoline Light Duty Vehicles</v>
          </cell>
          <cell r="G1166" t="str">
            <v>Mobile Sources</v>
          </cell>
          <cell r="H1166" t="str">
            <v>Highway Vehicles - Gasoline</v>
          </cell>
          <cell r="I1166" t="str">
            <v>Motorcycles (MC)</v>
          </cell>
          <cell r="J1166" t="str">
            <v>Urban Collector: Evap (except Refueling)</v>
          </cell>
          <cell r="L1166" t="str">
            <v>2005</v>
          </cell>
          <cell r="M1166">
            <v>37300</v>
          </cell>
          <cell r="N1166">
            <v>40982</v>
          </cell>
        </row>
        <row r="1167">
          <cell r="A1167" t="str">
            <v>220108031X</v>
          </cell>
          <cell r="B1167" t="str">
            <v>Onroad</v>
          </cell>
          <cell r="C1167" t="str">
            <v>Highway Veh - Gasoline - Motorcycles (MC) - Urban Collector: Exhaust</v>
          </cell>
          <cell r="D1167" t="str">
            <v>Mobile - On-Road Gasoline Light Duty Vehicles</v>
          </cell>
          <cell r="G1167" t="str">
            <v>Mobile Sources</v>
          </cell>
          <cell r="H1167" t="str">
            <v>Highway Vehicles - Gasoline</v>
          </cell>
          <cell r="I1167" t="str">
            <v>Motorcycles (MC)</v>
          </cell>
          <cell r="J1167" t="str">
            <v>Urban Collector: Exhaust</v>
          </cell>
          <cell r="L1167" t="str">
            <v>2005</v>
          </cell>
          <cell r="M1167">
            <v>37300</v>
          </cell>
          <cell r="N1167">
            <v>40982</v>
          </cell>
        </row>
        <row r="1168">
          <cell r="A1168" t="str">
            <v>2201080330</v>
          </cell>
          <cell r="B1168" t="str">
            <v>Onroad</v>
          </cell>
          <cell r="C1168" t="str">
            <v>Highway Veh - Gasoline - Motorcycles (MC) - Urban Local: Total</v>
          </cell>
          <cell r="D1168" t="str">
            <v>Mobile - On-Road Gasoline Light Duty Vehicles</v>
          </cell>
          <cell r="G1168" t="str">
            <v>Mobile Sources</v>
          </cell>
          <cell r="H1168" t="str">
            <v>Highway Vehicles - Gasoline</v>
          </cell>
          <cell r="I1168" t="str">
            <v>Motorcycles (MC)</v>
          </cell>
          <cell r="J1168" t="str">
            <v>Urban Local: Total</v>
          </cell>
          <cell r="N1168">
            <v>40982</v>
          </cell>
        </row>
        <row r="1169">
          <cell r="A1169" t="str">
            <v>2201080331</v>
          </cell>
          <cell r="B1169" t="str">
            <v>Onroad</v>
          </cell>
          <cell r="C1169" t="str">
            <v>Highway Veh - Gasoline - Motorcycles (MC) - Local: Urban Time 1</v>
          </cell>
          <cell r="D1169" t="str">
            <v>Mobile - On-Road Gasoline Light Duty Vehicles</v>
          </cell>
          <cell r="G1169" t="str">
            <v>Mobile Sources</v>
          </cell>
          <cell r="H1169" t="str">
            <v>Highway Vehicles - Gasoline</v>
          </cell>
          <cell r="I1169" t="str">
            <v>Motorcycles (MC)</v>
          </cell>
          <cell r="J1169" t="str">
            <v>Local: Urban Time 1</v>
          </cell>
          <cell r="L1169" t="str">
            <v>2002</v>
          </cell>
          <cell r="N1169">
            <v>40982</v>
          </cell>
        </row>
        <row r="1170">
          <cell r="A1170" t="str">
            <v>2201080332</v>
          </cell>
          <cell r="B1170" t="str">
            <v>Onroad</v>
          </cell>
          <cell r="C1170" t="str">
            <v>Highway Veh - Gasoline - Motorcycles (MC) - Local: Urban Time 2</v>
          </cell>
          <cell r="D1170" t="str">
            <v>Mobile - On-Road Gasoline Light Duty Vehicles</v>
          </cell>
          <cell r="G1170" t="str">
            <v>Mobile Sources</v>
          </cell>
          <cell r="H1170" t="str">
            <v>Highway Vehicles - Gasoline</v>
          </cell>
          <cell r="I1170" t="str">
            <v>Motorcycles (MC)</v>
          </cell>
          <cell r="J1170" t="str">
            <v>Local: Urban Time 2</v>
          </cell>
          <cell r="L1170" t="str">
            <v>2002</v>
          </cell>
          <cell r="N1170">
            <v>40982</v>
          </cell>
        </row>
        <row r="1171">
          <cell r="A1171" t="str">
            <v>2201080333</v>
          </cell>
          <cell r="B1171" t="str">
            <v>Onroad</v>
          </cell>
          <cell r="C1171" t="str">
            <v>Highway Veh - Gasoline - Motorcycles (MC) - Local: Urban Time 3</v>
          </cell>
          <cell r="D1171" t="str">
            <v>Mobile - On-Road Gasoline Light Duty Vehicles</v>
          </cell>
          <cell r="G1171" t="str">
            <v>Mobile Sources</v>
          </cell>
          <cell r="H1171" t="str">
            <v>Highway Vehicles - Gasoline</v>
          </cell>
          <cell r="I1171" t="str">
            <v>Motorcycles (MC)</v>
          </cell>
          <cell r="J1171" t="str">
            <v>Local: Urban Time 3</v>
          </cell>
          <cell r="L1171" t="str">
            <v>2002</v>
          </cell>
          <cell r="N1171">
            <v>40982</v>
          </cell>
        </row>
        <row r="1172">
          <cell r="A1172" t="str">
            <v>2201080334</v>
          </cell>
          <cell r="B1172" t="str">
            <v>Onroad</v>
          </cell>
          <cell r="C1172" t="str">
            <v>Highway Veh - Gasoline - Motorcycles (MC) - Local: Urban Time 4</v>
          </cell>
          <cell r="D1172" t="str">
            <v>Mobile - On-Road Gasoline Light Duty Vehicles</v>
          </cell>
          <cell r="G1172" t="str">
            <v>Mobile Sources</v>
          </cell>
          <cell r="H1172" t="str">
            <v>Highway Vehicles - Gasoline</v>
          </cell>
          <cell r="I1172" t="str">
            <v>Motorcycles (MC)</v>
          </cell>
          <cell r="J1172" t="str">
            <v>Local: Urban Time 4</v>
          </cell>
          <cell r="L1172" t="str">
            <v>2002</v>
          </cell>
          <cell r="N1172">
            <v>40982</v>
          </cell>
        </row>
        <row r="1173">
          <cell r="A1173" t="str">
            <v>220108033B</v>
          </cell>
          <cell r="B1173" t="str">
            <v>Onroad</v>
          </cell>
          <cell r="C1173" t="str">
            <v>Highway Veh - Gasoline - Motorcycles (MC) - Urban Local: Brake Wear</v>
          </cell>
          <cell r="D1173" t="str">
            <v>Mobile - On-Road Gasoline Light Duty Vehicles</v>
          </cell>
          <cell r="G1173" t="str">
            <v>Mobile Sources</v>
          </cell>
          <cell r="H1173" t="str">
            <v>Highway Vehicles - Gasoline</v>
          </cell>
          <cell r="I1173" t="str">
            <v>Motorcycles (MC)</v>
          </cell>
          <cell r="J1173" t="str">
            <v>Urban Local: Brake Wear</v>
          </cell>
          <cell r="L1173" t="str">
            <v>2005</v>
          </cell>
          <cell r="M1173">
            <v>37300</v>
          </cell>
          <cell r="N1173">
            <v>40982</v>
          </cell>
        </row>
        <row r="1174">
          <cell r="A1174" t="str">
            <v>220108033T</v>
          </cell>
          <cell r="B1174" t="str">
            <v>Onroad</v>
          </cell>
          <cell r="C1174" t="str">
            <v>Highway Veh - Gasoline - Motorcycles (MC) - Urban Local: Tire Wear</v>
          </cell>
          <cell r="D1174" t="str">
            <v>Mobile - On-Road Gasoline Light Duty Vehicles</v>
          </cell>
          <cell r="G1174" t="str">
            <v>Mobile Sources</v>
          </cell>
          <cell r="H1174" t="str">
            <v>Highway Vehicles - Gasoline</v>
          </cell>
          <cell r="I1174" t="str">
            <v>Motorcycles (MC)</v>
          </cell>
          <cell r="J1174" t="str">
            <v>Urban Local: Tire Wear</v>
          </cell>
          <cell r="L1174" t="str">
            <v>2005</v>
          </cell>
          <cell r="M1174">
            <v>37300</v>
          </cell>
          <cell r="N1174">
            <v>40982</v>
          </cell>
        </row>
        <row r="1175">
          <cell r="A1175" t="str">
            <v>220108033V</v>
          </cell>
          <cell r="B1175" t="str">
            <v>Onroad</v>
          </cell>
          <cell r="C1175" t="str">
            <v>Highway Veh - Gasoline - Motorcycles (MC) - Urban Local: Evap (except Refueling)</v>
          </cell>
          <cell r="D1175" t="str">
            <v>Mobile - On-Road Gasoline Light Duty Vehicles</v>
          </cell>
          <cell r="G1175" t="str">
            <v>Mobile Sources</v>
          </cell>
          <cell r="H1175" t="str">
            <v>Highway Vehicles - Gasoline</v>
          </cell>
          <cell r="I1175" t="str">
            <v>Motorcycles (MC)</v>
          </cell>
          <cell r="J1175" t="str">
            <v>Urban Local: Evap (except Refueling)</v>
          </cell>
          <cell r="L1175" t="str">
            <v>2005</v>
          </cell>
          <cell r="M1175">
            <v>37300</v>
          </cell>
          <cell r="N1175">
            <v>40982</v>
          </cell>
        </row>
        <row r="1176">
          <cell r="A1176" t="str">
            <v>220108033X</v>
          </cell>
          <cell r="B1176" t="str">
            <v>Onroad</v>
          </cell>
          <cell r="C1176" t="str">
            <v>Highway Veh - Gasoline - Motorcycles (MC) - Urban Local: Exhaust</v>
          </cell>
          <cell r="D1176" t="str">
            <v>Mobile - On-Road Gasoline Light Duty Vehicles</v>
          </cell>
          <cell r="G1176" t="str">
            <v>Mobile Sources</v>
          </cell>
          <cell r="H1176" t="str">
            <v>Highway Vehicles - Gasoline</v>
          </cell>
          <cell r="I1176" t="str">
            <v>Motorcycles (MC)</v>
          </cell>
          <cell r="J1176" t="str">
            <v>Urban Local: Exhaust</v>
          </cell>
          <cell r="L1176" t="str">
            <v>2005</v>
          </cell>
          <cell r="M1176">
            <v>37300</v>
          </cell>
          <cell r="N1176">
            <v>40982</v>
          </cell>
        </row>
        <row r="1177">
          <cell r="A1177" t="str">
            <v>2201080350</v>
          </cell>
          <cell r="B1177" t="str">
            <v>Onroad</v>
          </cell>
          <cell r="C1177" t="str">
            <v>Highway Veh - Gasoline - Motorcycles (MC) - Parking Area: Rural</v>
          </cell>
          <cell r="D1177" t="str">
            <v>Mobile - On-Road Gasoline Light Duty Vehicles</v>
          </cell>
          <cell r="G1177" t="str">
            <v>Mobile Sources</v>
          </cell>
          <cell r="H1177" t="str">
            <v>Highway Vehicles - Gasoline</v>
          </cell>
          <cell r="I1177" t="str">
            <v>Motorcycles (MC)</v>
          </cell>
          <cell r="J1177" t="str">
            <v>Parking Area: Rural</v>
          </cell>
          <cell r="L1177" t="str">
            <v>2008</v>
          </cell>
          <cell r="M1177">
            <v>39654</v>
          </cell>
          <cell r="N1177">
            <v>40982</v>
          </cell>
        </row>
        <row r="1178">
          <cell r="A1178" t="str">
            <v>2201080370</v>
          </cell>
          <cell r="B1178" t="str">
            <v>Onroad</v>
          </cell>
          <cell r="C1178" t="str">
            <v>Highway Veh - Gasoline - Motorcycles (MC) - Parking Area: Urban</v>
          </cell>
          <cell r="D1178" t="str">
            <v>Mobile - On-Road Gasoline Light Duty Vehicles</v>
          </cell>
          <cell r="G1178" t="str">
            <v>Mobile Sources</v>
          </cell>
          <cell r="H1178" t="str">
            <v>Highway Vehicles - Gasoline</v>
          </cell>
          <cell r="I1178" t="str">
            <v>Motorcycles (MC)</v>
          </cell>
          <cell r="J1178" t="str">
            <v>Parking Area: Urban</v>
          </cell>
          <cell r="L1178" t="str">
            <v>2008</v>
          </cell>
          <cell r="M1178">
            <v>39917</v>
          </cell>
          <cell r="N1178">
            <v>40982</v>
          </cell>
        </row>
        <row r="1179">
          <cell r="A1179" t="str">
            <v>2201080390</v>
          </cell>
          <cell r="B1179" t="str">
            <v>Onroad</v>
          </cell>
          <cell r="C1179" t="str">
            <v>Highway Veh - Gasoline - Motorcycles (MC) - Parking Area: Total</v>
          </cell>
          <cell r="D1179" t="str">
            <v>Mobile - On-Road Gasoline Light Duty Vehicles</v>
          </cell>
          <cell r="G1179" t="str">
            <v>Mobile Sources</v>
          </cell>
          <cell r="H1179" t="str">
            <v>Highway Vehicles - Gasoline</v>
          </cell>
          <cell r="I1179" t="str">
            <v>Motorcycles (MC)</v>
          </cell>
          <cell r="J1179" t="str">
            <v>Parking Area: Total</v>
          </cell>
          <cell r="M1179">
            <v>40835</v>
          </cell>
          <cell r="N1179">
            <v>40983</v>
          </cell>
        </row>
        <row r="1180">
          <cell r="A1180" t="str">
            <v>2222222222</v>
          </cell>
          <cell r="B1180" t="str">
            <v>Nonpoint</v>
          </cell>
          <cell r="C1180" t="str">
            <v>Border Crossings /Border Crossings /Border Crossings</v>
          </cell>
          <cell r="D1180" t="str">
            <v>Mobile - On-Road Gasoline Light Duty Vehicles</v>
          </cell>
          <cell r="G1180" t="str">
            <v>Mobile Sources</v>
          </cell>
          <cell r="H1180" t="str">
            <v>Border Crossings</v>
          </cell>
          <cell r="I1180" t="str">
            <v>Border Crossings</v>
          </cell>
          <cell r="J1180" t="str">
            <v>Border Crossings</v>
          </cell>
          <cell r="L1180" t="str">
            <v>2002</v>
          </cell>
          <cell r="M1180">
            <v>39062</v>
          </cell>
          <cell r="N1180">
            <v>40982</v>
          </cell>
        </row>
        <row r="1181">
          <cell r="A1181" t="str">
            <v>2230001000</v>
          </cell>
          <cell r="B1181" t="str">
            <v>Onroad</v>
          </cell>
          <cell r="C1181" t="str">
            <v>Highway Veh - Diesel - Light Duty Vehicles (LDDV) - Total: All Road Types</v>
          </cell>
          <cell r="D1181" t="str">
            <v>Mobile - On-Road Diesel Light Duty Vehicles</v>
          </cell>
          <cell r="G1181" t="str">
            <v>Mobile Sources</v>
          </cell>
          <cell r="H1181" t="str">
            <v>Highway Vehicles - Diesel</v>
          </cell>
          <cell r="I1181" t="str">
            <v>Light Duty Diesel Vehicles (LDDV)</v>
          </cell>
          <cell r="J1181" t="str">
            <v>Total: All Road Types</v>
          </cell>
          <cell r="L1181" t="str">
            <v>2005</v>
          </cell>
          <cell r="N1181">
            <v>40982</v>
          </cell>
        </row>
        <row r="1182">
          <cell r="A1182" t="str">
            <v>2230001110</v>
          </cell>
          <cell r="B1182" t="str">
            <v>Onroad</v>
          </cell>
          <cell r="C1182" t="str">
            <v>Highway Veh - Diesel - Light Duty Vehicles (LDDV) - Rural Interstate: Total</v>
          </cell>
          <cell r="D1182" t="str">
            <v>Mobile - On-Road Diesel Light Duty Vehicles</v>
          </cell>
          <cell r="G1182" t="str">
            <v>Mobile Sources</v>
          </cell>
          <cell r="H1182" t="str">
            <v>Highway Vehicles - Diesel</v>
          </cell>
          <cell r="I1182" t="str">
            <v>Light Duty Diesel Vehicles (LDDV)</v>
          </cell>
          <cell r="J1182" t="str">
            <v>Rural Interstate: Total</v>
          </cell>
          <cell r="N1182">
            <v>40982</v>
          </cell>
        </row>
        <row r="1183">
          <cell r="A1183" t="str">
            <v>2230001111</v>
          </cell>
          <cell r="B1183" t="str">
            <v>Onroad</v>
          </cell>
          <cell r="C1183" t="str">
            <v>Highway Veh - Diesel - Light Duty Vehicles (LDDV) - Interstate: Rural Time 1</v>
          </cell>
          <cell r="D1183" t="str">
            <v>Mobile - On-Road Diesel Light Duty Vehicles</v>
          </cell>
          <cell r="G1183" t="str">
            <v>Mobile Sources</v>
          </cell>
          <cell r="H1183" t="str">
            <v>Highway Vehicles - Diesel</v>
          </cell>
          <cell r="I1183" t="str">
            <v>Light Duty Diesel Vehicles (LDDV)</v>
          </cell>
          <cell r="J1183" t="str">
            <v>Interstate: Rural Time 1</v>
          </cell>
          <cell r="L1183" t="str">
            <v>2002</v>
          </cell>
          <cell r="N1183">
            <v>40982</v>
          </cell>
        </row>
        <row r="1184">
          <cell r="A1184" t="str">
            <v>2230001112</v>
          </cell>
          <cell r="B1184" t="str">
            <v>Onroad</v>
          </cell>
          <cell r="C1184" t="str">
            <v>Highway Veh - Diesel - Light Duty Vehicles (LDDV) - Interstate: Rural Time 2</v>
          </cell>
          <cell r="D1184" t="str">
            <v>Mobile - On-Road Diesel Light Duty Vehicles</v>
          </cell>
          <cell r="G1184" t="str">
            <v>Mobile Sources</v>
          </cell>
          <cell r="H1184" t="str">
            <v>Highway Vehicles - Diesel</v>
          </cell>
          <cell r="I1184" t="str">
            <v>Light Duty Diesel Vehicles (LDDV)</v>
          </cell>
          <cell r="J1184" t="str">
            <v>Interstate: Rural Time 2</v>
          </cell>
          <cell r="L1184" t="str">
            <v>2002</v>
          </cell>
          <cell r="N1184">
            <v>40982</v>
          </cell>
        </row>
        <row r="1185">
          <cell r="A1185" t="str">
            <v>2230001113</v>
          </cell>
          <cell r="B1185" t="str">
            <v>Onroad</v>
          </cell>
          <cell r="C1185" t="str">
            <v>Highway Veh - Diesel - Light Duty Vehicles (LDDV) - Interstate: Rural Time 3</v>
          </cell>
          <cell r="D1185" t="str">
            <v>Mobile - On-Road Diesel Light Duty Vehicles</v>
          </cell>
          <cell r="G1185" t="str">
            <v>Mobile Sources</v>
          </cell>
          <cell r="H1185" t="str">
            <v>Highway Vehicles - Diesel</v>
          </cell>
          <cell r="I1185" t="str">
            <v>Light Duty Diesel Vehicles (LDDV)</v>
          </cell>
          <cell r="J1185" t="str">
            <v>Interstate: Rural Time 3</v>
          </cell>
          <cell r="L1185" t="str">
            <v>2002</v>
          </cell>
          <cell r="N1185">
            <v>40982</v>
          </cell>
        </row>
        <row r="1186">
          <cell r="A1186" t="str">
            <v>2230001114</v>
          </cell>
          <cell r="B1186" t="str">
            <v>Onroad</v>
          </cell>
          <cell r="C1186" t="str">
            <v>Highway Veh - Diesel - Light Duty Vehicles (LDDV) - Interstate: Rural Time 4</v>
          </cell>
          <cell r="D1186" t="str">
            <v>Mobile - On-Road Diesel Light Duty Vehicles</v>
          </cell>
          <cell r="G1186" t="str">
            <v>Mobile Sources</v>
          </cell>
          <cell r="H1186" t="str">
            <v>Highway Vehicles - Diesel</v>
          </cell>
          <cell r="I1186" t="str">
            <v>Light Duty Diesel Vehicles (LDDV)</v>
          </cell>
          <cell r="J1186" t="str">
            <v>Interstate: Rural Time 4</v>
          </cell>
          <cell r="L1186" t="str">
            <v>2002</v>
          </cell>
          <cell r="N1186">
            <v>40982</v>
          </cell>
        </row>
        <row r="1187">
          <cell r="A1187" t="str">
            <v>223000111B</v>
          </cell>
          <cell r="B1187" t="str">
            <v>Onroad</v>
          </cell>
          <cell r="C1187" t="str">
            <v>Highway Veh - Diesel - Light Duty Vehicles (LDDV) - Rural Interstate: Brake Wear</v>
          </cell>
          <cell r="D1187" t="str">
            <v>Mobile - On-Road Diesel Light Duty Vehicles</v>
          </cell>
          <cell r="G1187" t="str">
            <v>Mobile Sources</v>
          </cell>
          <cell r="H1187" t="str">
            <v>Highway Vehicles - Diesel</v>
          </cell>
          <cell r="I1187" t="str">
            <v>Light Duty Diesel Vehicles (LDDV)</v>
          </cell>
          <cell r="J1187" t="str">
            <v>Rural Interstate: Brake Wear</v>
          </cell>
          <cell r="L1187" t="str">
            <v>2005</v>
          </cell>
          <cell r="M1187">
            <v>37300</v>
          </cell>
          <cell r="N1187">
            <v>40982</v>
          </cell>
        </row>
        <row r="1188">
          <cell r="A1188" t="str">
            <v>223000111T</v>
          </cell>
          <cell r="B1188" t="str">
            <v>Onroad</v>
          </cell>
          <cell r="C1188" t="str">
            <v>Highway Veh - Diesel - Light Duty Vehicles (LDDV) - Rural Interstate: Tire Wear</v>
          </cell>
          <cell r="D1188" t="str">
            <v>Mobile - On-Road Diesel Light Duty Vehicles</v>
          </cell>
          <cell r="G1188" t="str">
            <v>Mobile Sources</v>
          </cell>
          <cell r="H1188" t="str">
            <v>Highway Vehicles - Diesel</v>
          </cell>
          <cell r="I1188" t="str">
            <v>Light Duty Diesel Vehicles (LDDV)</v>
          </cell>
          <cell r="J1188" t="str">
            <v>Rural Interstate: Tire Wear</v>
          </cell>
          <cell r="L1188" t="str">
            <v>2005</v>
          </cell>
          <cell r="M1188">
            <v>37300</v>
          </cell>
          <cell r="N1188">
            <v>40982</v>
          </cell>
        </row>
        <row r="1189">
          <cell r="A1189" t="str">
            <v>223000111X</v>
          </cell>
          <cell r="B1189" t="str">
            <v>Onroad</v>
          </cell>
          <cell r="C1189" t="str">
            <v>Highway Veh - Diesel - Light Duty Vehicles (LDDV) - Rural Interstate: Exhaust</v>
          </cell>
          <cell r="D1189" t="str">
            <v>Mobile - On-Road Diesel Light Duty Vehicles</v>
          </cell>
          <cell r="G1189" t="str">
            <v>Mobile Sources</v>
          </cell>
          <cell r="H1189" t="str">
            <v>Highway Vehicles - Diesel</v>
          </cell>
          <cell r="I1189" t="str">
            <v>Light Duty Diesel Vehicles (LDDV)</v>
          </cell>
          <cell r="J1189" t="str">
            <v>Rural Interstate: Exhaust</v>
          </cell>
          <cell r="L1189" t="str">
            <v>2005</v>
          </cell>
          <cell r="M1189">
            <v>37300</v>
          </cell>
          <cell r="N1189">
            <v>40982</v>
          </cell>
        </row>
        <row r="1190">
          <cell r="A1190" t="str">
            <v>2230001130</v>
          </cell>
          <cell r="B1190" t="str">
            <v>Onroad</v>
          </cell>
          <cell r="C1190" t="str">
            <v>Highway Veh - Diesel - Light Duty Vehicles (LDDV) - Rural Other Principal Arterial: Total</v>
          </cell>
          <cell r="D1190" t="str">
            <v>Mobile - On-Road Diesel Light Duty Vehicles</v>
          </cell>
          <cell r="G1190" t="str">
            <v>Mobile Sources</v>
          </cell>
          <cell r="H1190" t="str">
            <v>Highway Vehicles - Diesel</v>
          </cell>
          <cell r="I1190" t="str">
            <v>Light Duty Diesel Vehicles (LDDV)</v>
          </cell>
          <cell r="J1190" t="str">
            <v>Rural Other Principal Arterial: Total</v>
          </cell>
          <cell r="N1190">
            <v>40982</v>
          </cell>
        </row>
        <row r="1191">
          <cell r="A1191" t="str">
            <v>2230001131</v>
          </cell>
          <cell r="B1191" t="str">
            <v>Onroad</v>
          </cell>
          <cell r="C1191" t="str">
            <v>Highway Veh - Diesel - Light Duty Vehicles (LDDV) - Other Principal Arterial: Rural Time 1</v>
          </cell>
          <cell r="D1191" t="str">
            <v>Mobile - On-Road Diesel Light Duty Vehicles</v>
          </cell>
          <cell r="G1191" t="str">
            <v>Mobile Sources</v>
          </cell>
          <cell r="H1191" t="str">
            <v>Highway Vehicles - Diesel</v>
          </cell>
          <cell r="I1191" t="str">
            <v>Light Duty Diesel Vehicles (LDDV)</v>
          </cell>
          <cell r="J1191" t="str">
            <v>Other Principal Arterial: Rural Time 1</v>
          </cell>
          <cell r="L1191" t="str">
            <v>2002</v>
          </cell>
          <cell r="N1191">
            <v>40982</v>
          </cell>
        </row>
        <row r="1192">
          <cell r="A1192" t="str">
            <v>2230001132</v>
          </cell>
          <cell r="B1192" t="str">
            <v>Onroad</v>
          </cell>
          <cell r="C1192" t="str">
            <v>Highway Veh - Diesel - Light Duty Vehicles (LDDV) - Other Principal Arterial: Rural Time 2</v>
          </cell>
          <cell r="D1192" t="str">
            <v>Mobile - On-Road Diesel Light Duty Vehicles</v>
          </cell>
          <cell r="G1192" t="str">
            <v>Mobile Sources</v>
          </cell>
          <cell r="H1192" t="str">
            <v>Highway Vehicles - Diesel</v>
          </cell>
          <cell r="I1192" t="str">
            <v>Light Duty Diesel Vehicles (LDDV)</v>
          </cell>
          <cell r="J1192" t="str">
            <v>Other Principal Arterial: Rural Time 2</v>
          </cell>
          <cell r="L1192" t="str">
            <v>2002</v>
          </cell>
          <cell r="N1192">
            <v>40982</v>
          </cell>
        </row>
        <row r="1193">
          <cell r="A1193" t="str">
            <v>2230001133</v>
          </cell>
          <cell r="B1193" t="str">
            <v>Onroad</v>
          </cell>
          <cell r="C1193" t="str">
            <v>Highway Veh - Diesel - Light Duty Vehicles (LDDV) - Other Principal Arterial: Rural Time 3</v>
          </cell>
          <cell r="D1193" t="str">
            <v>Mobile - On-Road Diesel Light Duty Vehicles</v>
          </cell>
          <cell r="G1193" t="str">
            <v>Mobile Sources</v>
          </cell>
          <cell r="H1193" t="str">
            <v>Highway Vehicles - Diesel</v>
          </cell>
          <cell r="I1193" t="str">
            <v>Light Duty Diesel Vehicles (LDDV)</v>
          </cell>
          <cell r="J1193" t="str">
            <v>Other Principal Arterial: Rural Time 3</v>
          </cell>
          <cell r="L1193" t="str">
            <v>2002</v>
          </cell>
          <cell r="N1193">
            <v>40982</v>
          </cell>
        </row>
        <row r="1194">
          <cell r="A1194" t="str">
            <v>2230001134</v>
          </cell>
          <cell r="B1194" t="str">
            <v>Onroad</v>
          </cell>
          <cell r="C1194" t="str">
            <v>Highway Veh - Diesel - Light Duty Vehicles (LDDV) - Other Principal Arterial: Rural Time 4</v>
          </cell>
          <cell r="D1194" t="str">
            <v>Mobile - On-Road Diesel Light Duty Vehicles</v>
          </cell>
          <cell r="G1194" t="str">
            <v>Mobile Sources</v>
          </cell>
          <cell r="H1194" t="str">
            <v>Highway Vehicles - Diesel</v>
          </cell>
          <cell r="I1194" t="str">
            <v>Light Duty Diesel Vehicles (LDDV)</v>
          </cell>
          <cell r="J1194" t="str">
            <v>Other Principal Arterial: Rural Time 4</v>
          </cell>
          <cell r="L1194" t="str">
            <v>2002</v>
          </cell>
          <cell r="N1194">
            <v>40982</v>
          </cell>
        </row>
        <row r="1195">
          <cell r="A1195" t="str">
            <v>223000113B</v>
          </cell>
          <cell r="B1195" t="str">
            <v>Onroad</v>
          </cell>
          <cell r="C1195" t="str">
            <v>Highway Veh - Diesel - Light Duty Vehicles (LDDV) - Rural Other Principal Arterial: Brake Wear</v>
          </cell>
          <cell r="D1195" t="str">
            <v>Mobile - On-Road Diesel Light Duty Vehicles</v>
          </cell>
          <cell r="G1195" t="str">
            <v>Mobile Sources</v>
          </cell>
          <cell r="H1195" t="str">
            <v>Highway Vehicles - Diesel</v>
          </cell>
          <cell r="I1195" t="str">
            <v>Light Duty Diesel Vehicles (LDDV)</v>
          </cell>
          <cell r="J1195" t="str">
            <v>Rural Other Principal Arterial: Brake Wear</v>
          </cell>
          <cell r="L1195" t="str">
            <v>2005</v>
          </cell>
          <cell r="M1195">
            <v>37300</v>
          </cell>
          <cell r="N1195">
            <v>40982</v>
          </cell>
        </row>
        <row r="1196">
          <cell r="A1196" t="str">
            <v>223000113T</v>
          </cell>
          <cell r="B1196" t="str">
            <v>Onroad</v>
          </cell>
          <cell r="C1196" t="str">
            <v>Highway Veh - Diesel - Light Duty Vehicles (LDDV) - Rural Other Principal Arterial: Tire Wear</v>
          </cell>
          <cell r="D1196" t="str">
            <v>Mobile - On-Road Diesel Light Duty Vehicles</v>
          </cell>
          <cell r="G1196" t="str">
            <v>Mobile Sources</v>
          </cell>
          <cell r="H1196" t="str">
            <v>Highway Vehicles - Diesel</v>
          </cell>
          <cell r="I1196" t="str">
            <v>Light Duty Diesel Vehicles (LDDV)</v>
          </cell>
          <cell r="J1196" t="str">
            <v>Rural Other Principal Arterial: Tire Wear</v>
          </cell>
          <cell r="L1196" t="str">
            <v>2005</v>
          </cell>
          <cell r="M1196">
            <v>37300</v>
          </cell>
          <cell r="N1196">
            <v>40982</v>
          </cell>
        </row>
        <row r="1197">
          <cell r="A1197" t="str">
            <v>223000113X</v>
          </cell>
          <cell r="B1197" t="str">
            <v>Onroad</v>
          </cell>
          <cell r="C1197" t="str">
            <v>Highway Veh - Diesel - Light Duty Vehicles (LDDV) - Rural Other Principal Arterial: Exhaust</v>
          </cell>
          <cell r="D1197" t="str">
            <v>Mobile - On-Road Diesel Light Duty Vehicles</v>
          </cell>
          <cell r="G1197" t="str">
            <v>Mobile Sources</v>
          </cell>
          <cell r="H1197" t="str">
            <v>Highway Vehicles - Diesel</v>
          </cell>
          <cell r="I1197" t="str">
            <v>Light Duty Diesel Vehicles (LDDV)</v>
          </cell>
          <cell r="J1197" t="str">
            <v>Rural Other Principal Arterial: Exhaust</v>
          </cell>
          <cell r="L1197" t="str">
            <v>2005</v>
          </cell>
          <cell r="M1197">
            <v>37300</v>
          </cell>
          <cell r="N1197">
            <v>40982</v>
          </cell>
        </row>
        <row r="1198">
          <cell r="A1198" t="str">
            <v>2230001150</v>
          </cell>
          <cell r="B1198" t="str">
            <v>Onroad</v>
          </cell>
          <cell r="C1198" t="str">
            <v>Highway Veh - Diesel - Light Duty Vehicles (LDDV) - Rural Minor Arterial: Total</v>
          </cell>
          <cell r="D1198" t="str">
            <v>Mobile - On-Road Diesel Light Duty Vehicles</v>
          </cell>
          <cell r="G1198" t="str">
            <v>Mobile Sources</v>
          </cell>
          <cell r="H1198" t="str">
            <v>Highway Vehicles - Diesel</v>
          </cell>
          <cell r="I1198" t="str">
            <v>Light Duty Diesel Vehicles (LDDV)</v>
          </cell>
          <cell r="J1198" t="str">
            <v>Rural Minor Arterial: Total</v>
          </cell>
          <cell r="N1198">
            <v>40982</v>
          </cell>
        </row>
        <row r="1199">
          <cell r="A1199" t="str">
            <v>2230001151</v>
          </cell>
          <cell r="B1199" t="str">
            <v>Onroad</v>
          </cell>
          <cell r="C1199" t="str">
            <v>Highway Veh - Diesel - Light Duty Vehicles (LDDV) - Minor Arterial: Rural Time 1</v>
          </cell>
          <cell r="D1199" t="str">
            <v>Mobile - On-Road Diesel Light Duty Vehicles</v>
          </cell>
          <cell r="G1199" t="str">
            <v>Mobile Sources</v>
          </cell>
          <cell r="H1199" t="str">
            <v>Highway Vehicles - Diesel</v>
          </cell>
          <cell r="I1199" t="str">
            <v>Light Duty Diesel Vehicles (LDDV)</v>
          </cell>
          <cell r="J1199" t="str">
            <v>Minor Arterial: Rural Time 1</v>
          </cell>
          <cell r="L1199" t="str">
            <v>2002</v>
          </cell>
          <cell r="N1199">
            <v>40982</v>
          </cell>
        </row>
        <row r="1200">
          <cell r="A1200" t="str">
            <v>2230001152</v>
          </cell>
          <cell r="B1200" t="str">
            <v>Onroad</v>
          </cell>
          <cell r="C1200" t="str">
            <v>Highway Veh - Diesel - Light Duty Vehicles (LDDV) - Minor Arterial: Rural Time 2</v>
          </cell>
          <cell r="D1200" t="str">
            <v>Mobile - On-Road Diesel Light Duty Vehicles</v>
          </cell>
          <cell r="G1200" t="str">
            <v>Mobile Sources</v>
          </cell>
          <cell r="H1200" t="str">
            <v>Highway Vehicles - Diesel</v>
          </cell>
          <cell r="I1200" t="str">
            <v>Light Duty Diesel Vehicles (LDDV)</v>
          </cell>
          <cell r="J1200" t="str">
            <v>Minor Arterial: Rural Time 2</v>
          </cell>
          <cell r="L1200" t="str">
            <v>2002</v>
          </cell>
          <cell r="N1200">
            <v>40982</v>
          </cell>
        </row>
        <row r="1201">
          <cell r="A1201" t="str">
            <v>2230001153</v>
          </cell>
          <cell r="B1201" t="str">
            <v>Onroad</v>
          </cell>
          <cell r="C1201" t="str">
            <v>Highway Veh - Diesel - Light Duty Vehicles (LDDV) - Minor Arterial: Rural Time 3</v>
          </cell>
          <cell r="D1201" t="str">
            <v>Mobile - On-Road Diesel Light Duty Vehicles</v>
          </cell>
          <cell r="G1201" t="str">
            <v>Mobile Sources</v>
          </cell>
          <cell r="H1201" t="str">
            <v>Highway Vehicles - Diesel</v>
          </cell>
          <cell r="I1201" t="str">
            <v>Light Duty Diesel Vehicles (LDDV)</v>
          </cell>
          <cell r="J1201" t="str">
            <v>Minor Arterial: Rural Time 3</v>
          </cell>
          <cell r="L1201" t="str">
            <v>2002</v>
          </cell>
          <cell r="N1201">
            <v>40982</v>
          </cell>
        </row>
        <row r="1202">
          <cell r="A1202" t="str">
            <v>2230001154</v>
          </cell>
          <cell r="B1202" t="str">
            <v>Onroad</v>
          </cell>
          <cell r="C1202" t="str">
            <v>Highway Veh - Diesel - Light Duty Vehicles (LDDV) - Minor Arterial: Rural Time 4</v>
          </cell>
          <cell r="D1202" t="str">
            <v>Mobile - On-Road Diesel Light Duty Vehicles</v>
          </cell>
          <cell r="G1202" t="str">
            <v>Mobile Sources</v>
          </cell>
          <cell r="H1202" t="str">
            <v>Highway Vehicles - Diesel</v>
          </cell>
          <cell r="I1202" t="str">
            <v>Light Duty Diesel Vehicles (LDDV)</v>
          </cell>
          <cell r="J1202" t="str">
            <v>Minor Arterial: Rural Time 4</v>
          </cell>
          <cell r="L1202" t="str">
            <v>2002</v>
          </cell>
          <cell r="N1202">
            <v>40982</v>
          </cell>
        </row>
        <row r="1203">
          <cell r="A1203" t="str">
            <v>223000115B</v>
          </cell>
          <cell r="B1203" t="str">
            <v>Onroad</v>
          </cell>
          <cell r="C1203" t="str">
            <v>Highway Veh - Diesel - Light Duty Vehicles (LDDV) - Rural Minor Arterial: Brake Wear</v>
          </cell>
          <cell r="D1203" t="str">
            <v>Mobile - On-Road Diesel Light Duty Vehicles</v>
          </cell>
          <cell r="G1203" t="str">
            <v>Mobile Sources</v>
          </cell>
          <cell r="H1203" t="str">
            <v>Highway Vehicles - Diesel</v>
          </cell>
          <cell r="I1203" t="str">
            <v>Light Duty Diesel Vehicles (LDDV)</v>
          </cell>
          <cell r="J1203" t="str">
            <v>Rural Minor Arterial: Brake Wear</v>
          </cell>
          <cell r="L1203" t="str">
            <v>2005</v>
          </cell>
          <cell r="M1203">
            <v>37300</v>
          </cell>
          <cell r="N1203">
            <v>40982</v>
          </cell>
        </row>
        <row r="1204">
          <cell r="A1204" t="str">
            <v>223000115T</v>
          </cell>
          <cell r="B1204" t="str">
            <v>Onroad</v>
          </cell>
          <cell r="C1204" t="str">
            <v>Highway Veh - Diesel - Light Duty Vehicles (LDDV) - Rural Minor Arterial: Tire Wear</v>
          </cell>
          <cell r="D1204" t="str">
            <v>Mobile - On-Road Diesel Light Duty Vehicles</v>
          </cell>
          <cell r="G1204" t="str">
            <v>Mobile Sources</v>
          </cell>
          <cell r="H1204" t="str">
            <v>Highway Vehicles - Diesel</v>
          </cell>
          <cell r="I1204" t="str">
            <v>Light Duty Diesel Vehicles (LDDV)</v>
          </cell>
          <cell r="J1204" t="str">
            <v>Rural Minor Arterial: Tire Wear</v>
          </cell>
          <cell r="L1204" t="str">
            <v>2005</v>
          </cell>
          <cell r="M1204">
            <v>37300</v>
          </cell>
          <cell r="N1204">
            <v>40982</v>
          </cell>
        </row>
        <row r="1205">
          <cell r="A1205" t="str">
            <v>223000115X</v>
          </cell>
          <cell r="B1205" t="str">
            <v>Onroad</v>
          </cell>
          <cell r="C1205" t="str">
            <v>Highway Veh - Diesel - Light Duty Vehicles (LDDV) - Rural Minor Arterial: Exhaust</v>
          </cell>
          <cell r="D1205" t="str">
            <v>Mobile - On-Road Diesel Light Duty Vehicles</v>
          </cell>
          <cell r="G1205" t="str">
            <v>Mobile Sources</v>
          </cell>
          <cell r="H1205" t="str">
            <v>Highway Vehicles - Diesel</v>
          </cell>
          <cell r="I1205" t="str">
            <v>Light Duty Diesel Vehicles (LDDV)</v>
          </cell>
          <cell r="J1205" t="str">
            <v>Rural Minor Arterial: Exhaust</v>
          </cell>
          <cell r="L1205" t="str">
            <v>2005</v>
          </cell>
          <cell r="M1205">
            <v>37300</v>
          </cell>
          <cell r="N1205">
            <v>40982</v>
          </cell>
        </row>
        <row r="1206">
          <cell r="A1206" t="str">
            <v>2230001170</v>
          </cell>
          <cell r="B1206" t="str">
            <v>Onroad</v>
          </cell>
          <cell r="C1206" t="str">
            <v>Highway Veh - Diesel - Light Duty Vehicles (LDDV) - Rural Major Collector: Total</v>
          </cell>
          <cell r="D1206" t="str">
            <v>Mobile - On-Road Diesel Light Duty Vehicles</v>
          </cell>
          <cell r="G1206" t="str">
            <v>Mobile Sources</v>
          </cell>
          <cell r="H1206" t="str">
            <v>Highway Vehicles - Diesel</v>
          </cell>
          <cell r="I1206" t="str">
            <v>Light Duty Diesel Vehicles (LDDV)</v>
          </cell>
          <cell r="J1206" t="str">
            <v>Rural Major Collector: Total</v>
          </cell>
          <cell r="N1206">
            <v>40982</v>
          </cell>
        </row>
        <row r="1207">
          <cell r="A1207" t="str">
            <v>2230001171</v>
          </cell>
          <cell r="B1207" t="str">
            <v>Onroad</v>
          </cell>
          <cell r="C1207" t="str">
            <v>Highway Veh - Diesel - Light Duty Vehicles (LDDV) - Major Collector: Rural Time 1</v>
          </cell>
          <cell r="D1207" t="str">
            <v>Mobile - On-Road Diesel Light Duty Vehicles</v>
          </cell>
          <cell r="G1207" t="str">
            <v>Mobile Sources</v>
          </cell>
          <cell r="H1207" t="str">
            <v>Highway Vehicles - Diesel</v>
          </cell>
          <cell r="I1207" t="str">
            <v>Light Duty Diesel Vehicles (LDDV)</v>
          </cell>
          <cell r="J1207" t="str">
            <v>Major Collector: Rural Time 1</v>
          </cell>
          <cell r="L1207" t="str">
            <v>2002</v>
          </cell>
          <cell r="N1207">
            <v>40982</v>
          </cell>
        </row>
        <row r="1208">
          <cell r="A1208" t="str">
            <v>2230001172</v>
          </cell>
          <cell r="B1208" t="str">
            <v>Onroad</v>
          </cell>
          <cell r="C1208" t="str">
            <v>Highway Veh - Diesel - Light Duty Vehicles (LDDV) - Major Collector: Rural Time 2</v>
          </cell>
          <cell r="D1208" t="str">
            <v>Mobile - On-Road Diesel Light Duty Vehicles</v>
          </cell>
          <cell r="G1208" t="str">
            <v>Mobile Sources</v>
          </cell>
          <cell r="H1208" t="str">
            <v>Highway Vehicles - Diesel</v>
          </cell>
          <cell r="I1208" t="str">
            <v>Light Duty Diesel Vehicles (LDDV)</v>
          </cell>
          <cell r="J1208" t="str">
            <v>Major Collector: Rural Time 2</v>
          </cell>
          <cell r="L1208" t="str">
            <v>2002</v>
          </cell>
          <cell r="N1208">
            <v>40982</v>
          </cell>
        </row>
        <row r="1209">
          <cell r="A1209" t="str">
            <v>2230001173</v>
          </cell>
          <cell r="B1209" t="str">
            <v>Onroad</v>
          </cell>
          <cell r="C1209" t="str">
            <v>Highway Veh - Diesel - Light Duty Vehicles (LDDV) - Major Collector: Rural Time 3</v>
          </cell>
          <cell r="D1209" t="str">
            <v>Mobile - On-Road Diesel Light Duty Vehicles</v>
          </cell>
          <cell r="G1209" t="str">
            <v>Mobile Sources</v>
          </cell>
          <cell r="H1209" t="str">
            <v>Highway Vehicles - Diesel</v>
          </cell>
          <cell r="I1209" t="str">
            <v>Light Duty Diesel Vehicles (LDDV)</v>
          </cell>
          <cell r="J1209" t="str">
            <v>Major Collector: Rural Time 3</v>
          </cell>
          <cell r="L1209" t="str">
            <v>2002</v>
          </cell>
          <cell r="N1209">
            <v>40982</v>
          </cell>
        </row>
        <row r="1210">
          <cell r="A1210" t="str">
            <v>2230001174</v>
          </cell>
          <cell r="B1210" t="str">
            <v>Onroad</v>
          </cell>
          <cell r="C1210" t="str">
            <v>Highway Veh - Diesel - Light Duty Vehicles (LDDV) - Major Collector: Rural Time 4</v>
          </cell>
          <cell r="D1210" t="str">
            <v>Mobile - On-Road Diesel Light Duty Vehicles</v>
          </cell>
          <cell r="G1210" t="str">
            <v>Mobile Sources</v>
          </cell>
          <cell r="H1210" t="str">
            <v>Highway Vehicles - Diesel</v>
          </cell>
          <cell r="I1210" t="str">
            <v>Light Duty Diesel Vehicles (LDDV)</v>
          </cell>
          <cell r="J1210" t="str">
            <v>Major Collector: Rural Time 4</v>
          </cell>
          <cell r="L1210" t="str">
            <v>2002</v>
          </cell>
          <cell r="N1210">
            <v>40982</v>
          </cell>
        </row>
        <row r="1211">
          <cell r="A1211" t="str">
            <v>223000117B</v>
          </cell>
          <cell r="B1211" t="str">
            <v>Onroad</v>
          </cell>
          <cell r="C1211" t="str">
            <v>Highway Veh - Diesel - Light Duty Vehicles (LDDV) - Rural Major Collector: Brake Wear</v>
          </cell>
          <cell r="D1211" t="str">
            <v>Mobile - On-Road Diesel Light Duty Vehicles</v>
          </cell>
          <cell r="G1211" t="str">
            <v>Mobile Sources</v>
          </cell>
          <cell r="H1211" t="str">
            <v>Highway Vehicles - Diesel</v>
          </cell>
          <cell r="I1211" t="str">
            <v>Light Duty Diesel Vehicles (LDDV)</v>
          </cell>
          <cell r="J1211" t="str">
            <v>Rural Major Collector: Brake Wear</v>
          </cell>
          <cell r="L1211" t="str">
            <v>2005</v>
          </cell>
          <cell r="M1211">
            <v>37300</v>
          </cell>
          <cell r="N1211">
            <v>40982</v>
          </cell>
        </row>
        <row r="1212">
          <cell r="A1212" t="str">
            <v>223000117T</v>
          </cell>
          <cell r="B1212" t="str">
            <v>Onroad</v>
          </cell>
          <cell r="C1212" t="str">
            <v>Highway Veh - Diesel - Light Duty Vehicles (LDDV) - Rural Major Collector: Tire Wear</v>
          </cell>
          <cell r="D1212" t="str">
            <v>Mobile - On-Road Diesel Light Duty Vehicles</v>
          </cell>
          <cell r="G1212" t="str">
            <v>Mobile Sources</v>
          </cell>
          <cell r="H1212" t="str">
            <v>Highway Vehicles - Diesel</v>
          </cell>
          <cell r="I1212" t="str">
            <v>Light Duty Diesel Vehicles (LDDV)</v>
          </cell>
          <cell r="J1212" t="str">
            <v>Rural Major Collector: Tire Wear</v>
          </cell>
          <cell r="L1212" t="str">
            <v>2005</v>
          </cell>
          <cell r="M1212">
            <v>37300</v>
          </cell>
          <cell r="N1212">
            <v>40982</v>
          </cell>
        </row>
        <row r="1213">
          <cell r="A1213" t="str">
            <v>223000117X</v>
          </cell>
          <cell r="B1213" t="str">
            <v>Onroad</v>
          </cell>
          <cell r="C1213" t="str">
            <v>Highway Veh - Diesel - Light Duty Vehicles (LDDV) - Rural Major Collector: Exhaust</v>
          </cell>
          <cell r="D1213" t="str">
            <v>Mobile - On-Road Diesel Light Duty Vehicles</v>
          </cell>
          <cell r="G1213" t="str">
            <v>Mobile Sources</v>
          </cell>
          <cell r="H1213" t="str">
            <v>Highway Vehicles - Diesel</v>
          </cell>
          <cell r="I1213" t="str">
            <v>Light Duty Diesel Vehicles (LDDV)</v>
          </cell>
          <cell r="J1213" t="str">
            <v>Rural Major Collector: Exhaust</v>
          </cell>
          <cell r="L1213" t="str">
            <v>2005</v>
          </cell>
          <cell r="M1213">
            <v>37300</v>
          </cell>
          <cell r="N1213">
            <v>40982</v>
          </cell>
        </row>
        <row r="1214">
          <cell r="A1214" t="str">
            <v>2230001190</v>
          </cell>
          <cell r="B1214" t="str">
            <v>Onroad</v>
          </cell>
          <cell r="C1214" t="str">
            <v>Highway Veh - Diesel - Light Duty Vehicles (LDDV) - Rural Minor Collector: Total</v>
          </cell>
          <cell r="D1214" t="str">
            <v>Mobile - On-Road Diesel Light Duty Vehicles</v>
          </cell>
          <cell r="G1214" t="str">
            <v>Mobile Sources</v>
          </cell>
          <cell r="H1214" t="str">
            <v>Highway Vehicles - Diesel</v>
          </cell>
          <cell r="I1214" t="str">
            <v>Light Duty Diesel Vehicles (LDDV)</v>
          </cell>
          <cell r="J1214" t="str">
            <v>Rural Minor Collector: Total</v>
          </cell>
          <cell r="N1214">
            <v>40982</v>
          </cell>
        </row>
        <row r="1215">
          <cell r="A1215" t="str">
            <v>2230001191</v>
          </cell>
          <cell r="B1215" t="str">
            <v>Onroad</v>
          </cell>
          <cell r="C1215" t="str">
            <v>Highway Veh - Diesel - Light Duty Vehicles (LDDV) - Minor Collector: Rural Time 1</v>
          </cell>
          <cell r="D1215" t="str">
            <v>Mobile - On-Road Diesel Light Duty Vehicles</v>
          </cell>
          <cell r="G1215" t="str">
            <v>Mobile Sources</v>
          </cell>
          <cell r="H1215" t="str">
            <v>Highway Vehicles - Diesel</v>
          </cell>
          <cell r="I1215" t="str">
            <v>Light Duty Diesel Vehicles (LDDV)</v>
          </cell>
          <cell r="J1215" t="str">
            <v>Minor Collector: Rural Time 1</v>
          </cell>
          <cell r="L1215" t="str">
            <v>2002</v>
          </cell>
          <cell r="N1215">
            <v>40982</v>
          </cell>
        </row>
        <row r="1216">
          <cell r="A1216" t="str">
            <v>2230001192</v>
          </cell>
          <cell r="B1216" t="str">
            <v>Onroad</v>
          </cell>
          <cell r="C1216" t="str">
            <v>Highway Veh - Diesel - Light Duty Vehicles (LDDV) - Minor Collector: Rural Time 2</v>
          </cell>
          <cell r="D1216" t="str">
            <v>Mobile - On-Road Diesel Light Duty Vehicles</v>
          </cell>
          <cell r="G1216" t="str">
            <v>Mobile Sources</v>
          </cell>
          <cell r="H1216" t="str">
            <v>Highway Vehicles - Diesel</v>
          </cell>
          <cell r="I1216" t="str">
            <v>Light Duty Diesel Vehicles (LDDV)</v>
          </cell>
          <cell r="J1216" t="str">
            <v>Minor Collector: Rural Time 2</v>
          </cell>
          <cell r="L1216" t="str">
            <v>2002</v>
          </cell>
          <cell r="N1216">
            <v>40982</v>
          </cell>
        </row>
        <row r="1217">
          <cell r="A1217" t="str">
            <v>2230001193</v>
          </cell>
          <cell r="B1217" t="str">
            <v>Onroad</v>
          </cell>
          <cell r="C1217" t="str">
            <v>Highway Veh - Diesel - Light Duty Vehicles (LDDV) - Minor Collector: Rural Time 3</v>
          </cell>
          <cell r="D1217" t="str">
            <v>Mobile - On-Road Diesel Light Duty Vehicles</v>
          </cell>
          <cell r="G1217" t="str">
            <v>Mobile Sources</v>
          </cell>
          <cell r="H1217" t="str">
            <v>Highway Vehicles - Diesel</v>
          </cell>
          <cell r="I1217" t="str">
            <v>Light Duty Diesel Vehicles (LDDV)</v>
          </cell>
          <cell r="J1217" t="str">
            <v>Minor Collector: Rural Time 3</v>
          </cell>
          <cell r="L1217" t="str">
            <v>2002</v>
          </cell>
          <cell r="N1217">
            <v>40982</v>
          </cell>
        </row>
        <row r="1218">
          <cell r="A1218" t="str">
            <v>2230001194</v>
          </cell>
          <cell r="B1218" t="str">
            <v>Onroad</v>
          </cell>
          <cell r="C1218" t="str">
            <v>Highway Veh - Diesel - Light Duty Vehicles (LDDV) - Minor Collector: Rural Time 4</v>
          </cell>
          <cell r="D1218" t="str">
            <v>Mobile - On-Road Diesel Light Duty Vehicles</v>
          </cell>
          <cell r="G1218" t="str">
            <v>Mobile Sources</v>
          </cell>
          <cell r="H1218" t="str">
            <v>Highway Vehicles - Diesel</v>
          </cell>
          <cell r="I1218" t="str">
            <v>Light Duty Diesel Vehicles (LDDV)</v>
          </cell>
          <cell r="J1218" t="str">
            <v>Minor Collector: Rural Time 4</v>
          </cell>
          <cell r="L1218" t="str">
            <v>2002</v>
          </cell>
          <cell r="N1218">
            <v>40982</v>
          </cell>
        </row>
        <row r="1219">
          <cell r="A1219" t="str">
            <v>223000119B</v>
          </cell>
          <cell r="B1219" t="str">
            <v>Onroad</v>
          </cell>
          <cell r="C1219" t="str">
            <v>Highway Veh - Diesel - Light Duty Vehicles (LDDV) - Rural Minor Collector: Brake Wear</v>
          </cell>
          <cell r="D1219" t="str">
            <v>Mobile - On-Road Diesel Light Duty Vehicles</v>
          </cell>
          <cell r="G1219" t="str">
            <v>Mobile Sources</v>
          </cell>
          <cell r="H1219" t="str">
            <v>Highway Vehicles - Diesel</v>
          </cell>
          <cell r="I1219" t="str">
            <v>Light Duty Diesel Vehicles (LDDV)</v>
          </cell>
          <cell r="J1219" t="str">
            <v>Rural Minor Collector: Brake Wear</v>
          </cell>
          <cell r="L1219" t="str">
            <v>2005</v>
          </cell>
          <cell r="M1219">
            <v>37300</v>
          </cell>
          <cell r="N1219">
            <v>40982</v>
          </cell>
        </row>
        <row r="1220">
          <cell r="A1220" t="str">
            <v>223000119T</v>
          </cell>
          <cell r="B1220" t="str">
            <v>Onroad</v>
          </cell>
          <cell r="C1220" t="str">
            <v>Highway Veh - Diesel - Light Duty Vehicles (LDDV) - Rural Minor Collector: Tire Wear</v>
          </cell>
          <cell r="D1220" t="str">
            <v>Mobile - On-Road Diesel Light Duty Vehicles</v>
          </cell>
          <cell r="G1220" t="str">
            <v>Mobile Sources</v>
          </cell>
          <cell r="H1220" t="str">
            <v>Highway Vehicles - Diesel</v>
          </cell>
          <cell r="I1220" t="str">
            <v>Light Duty Diesel Vehicles (LDDV)</v>
          </cell>
          <cell r="J1220" t="str">
            <v>Rural Minor Collector: Tire Wear</v>
          </cell>
          <cell r="L1220" t="str">
            <v>2005</v>
          </cell>
          <cell r="M1220">
            <v>37300</v>
          </cell>
          <cell r="N1220">
            <v>40982</v>
          </cell>
        </row>
        <row r="1221">
          <cell r="A1221" t="str">
            <v>223000119X</v>
          </cell>
          <cell r="B1221" t="str">
            <v>Onroad</v>
          </cell>
          <cell r="C1221" t="str">
            <v>Highway Veh - Diesel - Light Duty Vehicles (LDDV) - Rural Minor Collector: Exhaust</v>
          </cell>
          <cell r="D1221" t="str">
            <v>Mobile - On-Road Diesel Light Duty Vehicles</v>
          </cell>
          <cell r="G1221" t="str">
            <v>Mobile Sources</v>
          </cell>
          <cell r="H1221" t="str">
            <v>Highway Vehicles - Diesel</v>
          </cell>
          <cell r="I1221" t="str">
            <v>Light Duty Diesel Vehicles (LDDV)</v>
          </cell>
          <cell r="J1221" t="str">
            <v>Rural Minor Collector: Exhaust</v>
          </cell>
          <cell r="L1221" t="str">
            <v>2005</v>
          </cell>
          <cell r="M1221">
            <v>37300</v>
          </cell>
          <cell r="N1221">
            <v>40982</v>
          </cell>
        </row>
        <row r="1222">
          <cell r="A1222" t="str">
            <v>2230001210</v>
          </cell>
          <cell r="B1222" t="str">
            <v>Onroad</v>
          </cell>
          <cell r="C1222" t="str">
            <v>Highway Veh - Diesel - Light Duty Vehicles (LDDV) - Rural Local: Total</v>
          </cell>
          <cell r="D1222" t="str">
            <v>Mobile - On-Road Diesel Light Duty Vehicles</v>
          </cell>
          <cell r="G1222" t="str">
            <v>Mobile Sources</v>
          </cell>
          <cell r="H1222" t="str">
            <v>Highway Vehicles - Diesel</v>
          </cell>
          <cell r="I1222" t="str">
            <v>Light Duty Diesel Vehicles (LDDV)</v>
          </cell>
          <cell r="J1222" t="str">
            <v>Rural Local: Total</v>
          </cell>
          <cell r="N1222">
            <v>40982</v>
          </cell>
        </row>
        <row r="1223">
          <cell r="A1223" t="str">
            <v>2230001211</v>
          </cell>
          <cell r="B1223" t="str">
            <v>Onroad</v>
          </cell>
          <cell r="C1223" t="str">
            <v>Highway Veh - Diesel - Light Duty Vehicles (LDDV) - Local: Rural Time 1</v>
          </cell>
          <cell r="D1223" t="str">
            <v>Mobile - On-Road Diesel Light Duty Vehicles</v>
          </cell>
          <cell r="G1223" t="str">
            <v>Mobile Sources</v>
          </cell>
          <cell r="H1223" t="str">
            <v>Highway Vehicles - Diesel</v>
          </cell>
          <cell r="I1223" t="str">
            <v>Light Duty Diesel Vehicles (LDDV)</v>
          </cell>
          <cell r="J1223" t="str">
            <v>Local: Rural Time 1</v>
          </cell>
          <cell r="L1223" t="str">
            <v>2002</v>
          </cell>
          <cell r="N1223">
            <v>40982</v>
          </cell>
        </row>
        <row r="1224">
          <cell r="A1224" t="str">
            <v>2230001212</v>
          </cell>
          <cell r="B1224" t="str">
            <v>Onroad</v>
          </cell>
          <cell r="C1224" t="str">
            <v>Highway Veh - Diesel - Light Duty Vehicles (LDDV) - Local: Rural Time 2</v>
          </cell>
          <cell r="D1224" t="str">
            <v>Mobile - On-Road Diesel Light Duty Vehicles</v>
          </cell>
          <cell r="G1224" t="str">
            <v>Mobile Sources</v>
          </cell>
          <cell r="H1224" t="str">
            <v>Highway Vehicles - Diesel</v>
          </cell>
          <cell r="I1224" t="str">
            <v>Light Duty Diesel Vehicles (LDDV)</v>
          </cell>
          <cell r="J1224" t="str">
            <v>Local: Rural Time 2</v>
          </cell>
          <cell r="L1224" t="str">
            <v>2002</v>
          </cell>
          <cell r="N1224">
            <v>40982</v>
          </cell>
        </row>
        <row r="1225">
          <cell r="A1225" t="str">
            <v>2230001213</v>
          </cell>
          <cell r="B1225" t="str">
            <v>Onroad</v>
          </cell>
          <cell r="C1225" t="str">
            <v>Highway Veh - Diesel - Light Duty Vehicles (LDDV) - Local: Rural Time 3</v>
          </cell>
          <cell r="D1225" t="str">
            <v>Mobile - On-Road Diesel Light Duty Vehicles</v>
          </cell>
          <cell r="G1225" t="str">
            <v>Mobile Sources</v>
          </cell>
          <cell r="H1225" t="str">
            <v>Highway Vehicles - Diesel</v>
          </cell>
          <cell r="I1225" t="str">
            <v>Light Duty Diesel Vehicles (LDDV)</v>
          </cell>
          <cell r="J1225" t="str">
            <v>Local: Rural Time 3</v>
          </cell>
          <cell r="L1225" t="str">
            <v>2002</v>
          </cell>
          <cell r="N1225">
            <v>40982</v>
          </cell>
        </row>
        <row r="1226">
          <cell r="A1226" t="str">
            <v>2230001214</v>
          </cell>
          <cell r="B1226" t="str">
            <v>Onroad</v>
          </cell>
          <cell r="C1226" t="str">
            <v>Highway Veh - Diesel - Light Duty Vehicles (LDDV) - Local: Rural Time 4</v>
          </cell>
          <cell r="D1226" t="str">
            <v>Mobile - On-Road Diesel Light Duty Vehicles</v>
          </cell>
          <cell r="G1226" t="str">
            <v>Mobile Sources</v>
          </cell>
          <cell r="H1226" t="str">
            <v>Highway Vehicles - Diesel</v>
          </cell>
          <cell r="I1226" t="str">
            <v>Light Duty Diesel Vehicles (LDDV)</v>
          </cell>
          <cell r="J1226" t="str">
            <v>Local: Rural Time 4</v>
          </cell>
          <cell r="L1226" t="str">
            <v>2002</v>
          </cell>
          <cell r="N1226">
            <v>40982</v>
          </cell>
        </row>
        <row r="1227">
          <cell r="A1227" t="str">
            <v>223000121B</v>
          </cell>
          <cell r="B1227" t="str">
            <v>Onroad</v>
          </cell>
          <cell r="C1227" t="str">
            <v>Highway Veh - Diesel - Light Duty Vehicles (LDDV) - Rural Local: Brake Wear</v>
          </cell>
          <cell r="D1227" t="str">
            <v>Mobile - On-Road Diesel Light Duty Vehicles</v>
          </cell>
          <cell r="G1227" t="str">
            <v>Mobile Sources</v>
          </cell>
          <cell r="H1227" t="str">
            <v>Highway Vehicles - Diesel</v>
          </cell>
          <cell r="I1227" t="str">
            <v>Light Duty Diesel Vehicles (LDDV)</v>
          </cell>
          <cell r="J1227" t="str">
            <v>Rural Local: Brake Wear</v>
          </cell>
          <cell r="L1227" t="str">
            <v>2005</v>
          </cell>
          <cell r="M1227">
            <v>37300</v>
          </cell>
          <cell r="N1227">
            <v>40982</v>
          </cell>
        </row>
        <row r="1228">
          <cell r="A1228" t="str">
            <v>223000121T</v>
          </cell>
          <cell r="B1228" t="str">
            <v>Onroad</v>
          </cell>
          <cell r="C1228" t="str">
            <v>Highway Veh - Diesel - Light Duty Vehicles (LDDV) - Rural Local: Tire Wear</v>
          </cell>
          <cell r="D1228" t="str">
            <v>Mobile - On-Road Diesel Light Duty Vehicles</v>
          </cell>
          <cell r="G1228" t="str">
            <v>Mobile Sources</v>
          </cell>
          <cell r="H1228" t="str">
            <v>Highway Vehicles - Diesel</v>
          </cell>
          <cell r="I1228" t="str">
            <v>Light Duty Diesel Vehicles (LDDV)</v>
          </cell>
          <cell r="J1228" t="str">
            <v>Rural Local: Tire Wear</v>
          </cell>
          <cell r="L1228" t="str">
            <v>2005</v>
          </cell>
          <cell r="M1228">
            <v>37300</v>
          </cell>
          <cell r="N1228">
            <v>40982</v>
          </cell>
        </row>
        <row r="1229">
          <cell r="A1229" t="str">
            <v>223000121X</v>
          </cell>
          <cell r="B1229" t="str">
            <v>Onroad</v>
          </cell>
          <cell r="C1229" t="str">
            <v>Highway Veh - Diesel - Light Duty Vehicles (LDDV) - Rural Local: Exhaust</v>
          </cell>
          <cell r="D1229" t="str">
            <v>Mobile - On-Road Diesel Light Duty Vehicles</v>
          </cell>
          <cell r="G1229" t="str">
            <v>Mobile Sources</v>
          </cell>
          <cell r="H1229" t="str">
            <v>Highway Vehicles - Diesel</v>
          </cell>
          <cell r="I1229" t="str">
            <v>Light Duty Diesel Vehicles (LDDV)</v>
          </cell>
          <cell r="J1229" t="str">
            <v>Rural Local: Exhaust</v>
          </cell>
          <cell r="L1229" t="str">
            <v>2005</v>
          </cell>
          <cell r="M1229">
            <v>37300</v>
          </cell>
          <cell r="N1229">
            <v>40982</v>
          </cell>
        </row>
        <row r="1230">
          <cell r="A1230" t="str">
            <v>2230001230</v>
          </cell>
          <cell r="B1230" t="str">
            <v>Onroad</v>
          </cell>
          <cell r="C1230" t="str">
            <v>Highway Veh - Diesel - Light Duty Vehicles (LDDV) - Urban Interstate: Total</v>
          </cell>
          <cell r="D1230" t="str">
            <v>Mobile - On-Road Diesel Light Duty Vehicles</v>
          </cell>
          <cell r="G1230" t="str">
            <v>Mobile Sources</v>
          </cell>
          <cell r="H1230" t="str">
            <v>Highway Vehicles - Diesel</v>
          </cell>
          <cell r="I1230" t="str">
            <v>Light Duty Diesel Vehicles (LDDV)</v>
          </cell>
          <cell r="J1230" t="str">
            <v>Urban Interstate: Total</v>
          </cell>
          <cell r="N1230">
            <v>40982</v>
          </cell>
        </row>
        <row r="1231">
          <cell r="A1231" t="str">
            <v>2230001231</v>
          </cell>
          <cell r="B1231" t="str">
            <v>Onroad</v>
          </cell>
          <cell r="C1231" t="str">
            <v>Highway Veh - Diesel - Light Duty Vehicles (LDDV) - Interstate: Urban Time 1</v>
          </cell>
          <cell r="D1231" t="str">
            <v>Mobile - On-Road Diesel Light Duty Vehicles</v>
          </cell>
          <cell r="G1231" t="str">
            <v>Mobile Sources</v>
          </cell>
          <cell r="H1231" t="str">
            <v>Highway Vehicles - Diesel</v>
          </cell>
          <cell r="I1231" t="str">
            <v>Light Duty Diesel Vehicles (LDDV)</v>
          </cell>
          <cell r="J1231" t="str">
            <v>Interstate: Urban Time 1</v>
          </cell>
          <cell r="L1231" t="str">
            <v>2002</v>
          </cell>
          <cell r="N1231">
            <v>40982</v>
          </cell>
        </row>
        <row r="1232">
          <cell r="A1232" t="str">
            <v>2230001232</v>
          </cell>
          <cell r="B1232" t="str">
            <v>Onroad</v>
          </cell>
          <cell r="C1232" t="str">
            <v>Highway Veh - Diesel - Light Duty Vehicles (LDDV) - Interstate: Urban Time 2</v>
          </cell>
          <cell r="D1232" t="str">
            <v>Mobile - On-Road Diesel Light Duty Vehicles</v>
          </cell>
          <cell r="G1232" t="str">
            <v>Mobile Sources</v>
          </cell>
          <cell r="H1232" t="str">
            <v>Highway Vehicles - Diesel</v>
          </cell>
          <cell r="I1232" t="str">
            <v>Light Duty Diesel Vehicles (LDDV)</v>
          </cell>
          <cell r="J1232" t="str">
            <v>Interstate: Urban Time 2</v>
          </cell>
          <cell r="L1232" t="str">
            <v>2002</v>
          </cell>
          <cell r="N1232">
            <v>40982</v>
          </cell>
        </row>
        <row r="1233">
          <cell r="A1233" t="str">
            <v>2230001233</v>
          </cell>
          <cell r="B1233" t="str">
            <v>Onroad</v>
          </cell>
          <cell r="C1233" t="str">
            <v>Highway Veh - Diesel - Light Duty Vehicles (LDDV) - Interstate: Urban Time 3</v>
          </cell>
          <cell r="D1233" t="str">
            <v>Mobile - On-Road Diesel Light Duty Vehicles</v>
          </cell>
          <cell r="G1233" t="str">
            <v>Mobile Sources</v>
          </cell>
          <cell r="H1233" t="str">
            <v>Highway Vehicles - Diesel</v>
          </cell>
          <cell r="I1233" t="str">
            <v>Light Duty Diesel Vehicles (LDDV)</v>
          </cell>
          <cell r="J1233" t="str">
            <v>Interstate: Urban Time 3</v>
          </cell>
          <cell r="L1233" t="str">
            <v>2002</v>
          </cell>
          <cell r="N1233">
            <v>40982</v>
          </cell>
        </row>
        <row r="1234">
          <cell r="A1234" t="str">
            <v>2230001234</v>
          </cell>
          <cell r="B1234" t="str">
            <v>Onroad</v>
          </cell>
          <cell r="C1234" t="str">
            <v>Highway Veh - Diesel - Light Duty Vehicles (LDDV) - Interstate: Urban Time 4</v>
          </cell>
          <cell r="D1234" t="str">
            <v>Mobile - On-Road Diesel Light Duty Vehicles</v>
          </cell>
          <cell r="G1234" t="str">
            <v>Mobile Sources</v>
          </cell>
          <cell r="H1234" t="str">
            <v>Highway Vehicles - Diesel</v>
          </cell>
          <cell r="I1234" t="str">
            <v>Light Duty Diesel Vehicles (LDDV)</v>
          </cell>
          <cell r="J1234" t="str">
            <v>Interstate: Urban Time 4</v>
          </cell>
          <cell r="L1234" t="str">
            <v>2002</v>
          </cell>
          <cell r="N1234">
            <v>40982</v>
          </cell>
        </row>
        <row r="1235">
          <cell r="A1235" t="str">
            <v>223000123B</v>
          </cell>
          <cell r="B1235" t="str">
            <v>Onroad</v>
          </cell>
          <cell r="C1235" t="str">
            <v>Highway Veh - Diesel - Light Duty Vehicles (LDDV) - Urban Interstate: Brake Wear</v>
          </cell>
          <cell r="D1235" t="str">
            <v>Mobile - On-Road Diesel Light Duty Vehicles</v>
          </cell>
          <cell r="G1235" t="str">
            <v>Mobile Sources</v>
          </cell>
          <cell r="H1235" t="str">
            <v>Highway Vehicles - Diesel</v>
          </cell>
          <cell r="I1235" t="str">
            <v>Light Duty Diesel Vehicles (LDDV)</v>
          </cell>
          <cell r="J1235" t="str">
            <v>Urban Interstate: Brake Wear</v>
          </cell>
          <cell r="L1235" t="str">
            <v>2005</v>
          </cell>
          <cell r="M1235">
            <v>37300</v>
          </cell>
          <cell r="N1235">
            <v>40982</v>
          </cell>
        </row>
        <row r="1236">
          <cell r="A1236" t="str">
            <v>223000123T</v>
          </cell>
          <cell r="B1236" t="str">
            <v>Onroad</v>
          </cell>
          <cell r="C1236" t="str">
            <v>Highway Veh - Diesel - Light Duty Vehicles (LDDV) - Urban Interstate: Tire Wear</v>
          </cell>
          <cell r="D1236" t="str">
            <v>Mobile - On-Road Diesel Light Duty Vehicles</v>
          </cell>
          <cell r="G1236" t="str">
            <v>Mobile Sources</v>
          </cell>
          <cell r="H1236" t="str">
            <v>Highway Vehicles - Diesel</v>
          </cell>
          <cell r="I1236" t="str">
            <v>Light Duty Diesel Vehicles (LDDV)</v>
          </cell>
          <cell r="J1236" t="str">
            <v>Urban Interstate: Tire Wear</v>
          </cell>
          <cell r="L1236" t="str">
            <v>2005</v>
          </cell>
          <cell r="M1236">
            <v>37300</v>
          </cell>
          <cell r="N1236">
            <v>40982</v>
          </cell>
        </row>
        <row r="1237">
          <cell r="A1237" t="str">
            <v>223000123X</v>
          </cell>
          <cell r="B1237" t="str">
            <v>Onroad</v>
          </cell>
          <cell r="C1237" t="str">
            <v>Highway Veh - Diesel - Light Duty Vehicles (LDDV) - Urban Interstate: Exhaust</v>
          </cell>
          <cell r="D1237" t="str">
            <v>Mobile - On-Road Diesel Light Duty Vehicles</v>
          </cell>
          <cell r="G1237" t="str">
            <v>Mobile Sources</v>
          </cell>
          <cell r="H1237" t="str">
            <v>Highway Vehicles - Diesel</v>
          </cell>
          <cell r="I1237" t="str">
            <v>Light Duty Diesel Vehicles (LDDV)</v>
          </cell>
          <cell r="J1237" t="str">
            <v>Urban Interstate: Exhaust</v>
          </cell>
          <cell r="L1237" t="str">
            <v>2005</v>
          </cell>
          <cell r="M1237">
            <v>37300</v>
          </cell>
          <cell r="N1237">
            <v>40982</v>
          </cell>
        </row>
        <row r="1238">
          <cell r="A1238" t="str">
            <v>2230001250</v>
          </cell>
          <cell r="B1238" t="str">
            <v>Onroad</v>
          </cell>
          <cell r="C1238" t="str">
            <v>Highway Veh - Diesel - Light Duty Vehicles (LDDV) - Urban Other Freeways &amp; Expressways: Total</v>
          </cell>
          <cell r="D1238" t="str">
            <v>Mobile - On-Road Diesel Light Duty Vehicles</v>
          </cell>
          <cell r="G1238" t="str">
            <v>Mobile Sources</v>
          </cell>
          <cell r="H1238" t="str">
            <v>Highway Vehicles - Diesel</v>
          </cell>
          <cell r="I1238" t="str">
            <v>Light Duty Diesel Vehicles (LDDV)</v>
          </cell>
          <cell r="J1238" t="str">
            <v>Urban Other Freeways and Expressways: Total</v>
          </cell>
          <cell r="N1238">
            <v>40982</v>
          </cell>
        </row>
        <row r="1239">
          <cell r="A1239" t="str">
            <v>2230001251</v>
          </cell>
          <cell r="B1239" t="str">
            <v>Onroad</v>
          </cell>
          <cell r="C1239" t="str">
            <v>Highway Veh - Diesel - Light Duty Vehicles (LDDV) - Other Freeways &amp; Expressways: Urban Time 1</v>
          </cell>
          <cell r="D1239" t="str">
            <v>Mobile - On-Road Diesel Light Duty Vehicles</v>
          </cell>
          <cell r="G1239" t="str">
            <v>Mobile Sources</v>
          </cell>
          <cell r="H1239" t="str">
            <v>Highway Vehicles - Diesel</v>
          </cell>
          <cell r="I1239" t="str">
            <v>Light Duty Diesel Vehicles (LDDV)</v>
          </cell>
          <cell r="J1239" t="str">
            <v>Other Freeways and Expressways: Urban Time 1</v>
          </cell>
          <cell r="L1239" t="str">
            <v>2002</v>
          </cell>
          <cell r="N1239">
            <v>40982</v>
          </cell>
        </row>
        <row r="1240">
          <cell r="A1240" t="str">
            <v>2230001252</v>
          </cell>
          <cell r="B1240" t="str">
            <v>Onroad</v>
          </cell>
          <cell r="C1240" t="str">
            <v>Highway Veh - Diesel - Light Duty Vehicles (LDDV) - Other Freeways &amp; Expressways: Urban Time 2</v>
          </cell>
          <cell r="D1240" t="str">
            <v>Mobile - On-Road Diesel Light Duty Vehicles</v>
          </cell>
          <cell r="G1240" t="str">
            <v>Mobile Sources</v>
          </cell>
          <cell r="H1240" t="str">
            <v>Highway Vehicles - Diesel</v>
          </cell>
          <cell r="I1240" t="str">
            <v>Light Duty Diesel Vehicles (LDDV)</v>
          </cell>
          <cell r="J1240" t="str">
            <v>Other Freeways and Expressways: Urban Time 2</v>
          </cell>
          <cell r="L1240" t="str">
            <v>2002</v>
          </cell>
          <cell r="N1240">
            <v>40982</v>
          </cell>
        </row>
        <row r="1241">
          <cell r="A1241" t="str">
            <v>2230001253</v>
          </cell>
          <cell r="B1241" t="str">
            <v>Onroad</v>
          </cell>
          <cell r="C1241" t="str">
            <v>Highway Veh - Diesel - Light Duty Vehicles (LDDV) - Other Freeways &amp; Expressways: Urban Time 3</v>
          </cell>
          <cell r="D1241" t="str">
            <v>Mobile - On-Road Diesel Light Duty Vehicles</v>
          </cell>
          <cell r="G1241" t="str">
            <v>Mobile Sources</v>
          </cell>
          <cell r="H1241" t="str">
            <v>Highway Vehicles - Diesel</v>
          </cell>
          <cell r="I1241" t="str">
            <v>Light Duty Diesel Vehicles (LDDV)</v>
          </cell>
          <cell r="J1241" t="str">
            <v>Other Freeways and Expressways: Urban Time 3</v>
          </cell>
          <cell r="L1241" t="str">
            <v>2002</v>
          </cell>
          <cell r="N1241">
            <v>40982</v>
          </cell>
        </row>
        <row r="1242">
          <cell r="A1242" t="str">
            <v>2230001254</v>
          </cell>
          <cell r="B1242" t="str">
            <v>Onroad</v>
          </cell>
          <cell r="C1242" t="str">
            <v>Highway Veh - Diesel - Light Duty Vehicles (LDDV) - Other Freeways &amp; Expressways: Urban Time 4</v>
          </cell>
          <cell r="D1242" t="str">
            <v>Mobile - On-Road Diesel Light Duty Vehicles</v>
          </cell>
          <cell r="G1242" t="str">
            <v>Mobile Sources</v>
          </cell>
          <cell r="H1242" t="str">
            <v>Highway Vehicles - Diesel</v>
          </cell>
          <cell r="I1242" t="str">
            <v>Light Duty Diesel Vehicles (LDDV)</v>
          </cell>
          <cell r="J1242" t="str">
            <v>Other Freeways and Expressways: Urban Time 4</v>
          </cell>
          <cell r="L1242" t="str">
            <v>2002</v>
          </cell>
          <cell r="N1242">
            <v>40982</v>
          </cell>
        </row>
        <row r="1243">
          <cell r="A1243" t="str">
            <v>223000125B</v>
          </cell>
          <cell r="B1243" t="str">
            <v>Onroad</v>
          </cell>
          <cell r="C1243" t="str">
            <v>Highway Veh - Diesel - Light Duty Vehicles (LDDV) - Urban Other Freeways &amp; Expressways: Brake Wear</v>
          </cell>
          <cell r="D1243" t="str">
            <v>Mobile - On-Road Diesel Light Duty Vehicles</v>
          </cell>
          <cell r="G1243" t="str">
            <v>Mobile Sources</v>
          </cell>
          <cell r="H1243" t="str">
            <v>Highway Vehicles - Diesel</v>
          </cell>
          <cell r="I1243" t="str">
            <v>Light Duty Diesel Vehicles (LDDV)</v>
          </cell>
          <cell r="J1243" t="str">
            <v>Urban Other Freeways and Expressways: Brake Wear</v>
          </cell>
          <cell r="L1243" t="str">
            <v>2005</v>
          </cell>
          <cell r="M1243">
            <v>37300</v>
          </cell>
          <cell r="N1243">
            <v>40982</v>
          </cell>
        </row>
        <row r="1244">
          <cell r="A1244" t="str">
            <v>223000125T</v>
          </cell>
          <cell r="B1244" t="str">
            <v>Onroad</v>
          </cell>
          <cell r="C1244" t="str">
            <v>Highway Veh - Diesel - Light Duty Vehicles (LDDV) - Urban Other Freeways &amp; Expressways: Tire Wear</v>
          </cell>
          <cell r="D1244" t="str">
            <v>Mobile - On-Road Diesel Light Duty Vehicles</v>
          </cell>
          <cell r="G1244" t="str">
            <v>Mobile Sources</v>
          </cell>
          <cell r="H1244" t="str">
            <v>Highway Vehicles - Diesel</v>
          </cell>
          <cell r="I1244" t="str">
            <v>Light Duty Diesel Vehicles (LDDV)</v>
          </cell>
          <cell r="J1244" t="str">
            <v>Urban Other Freeways and Expressways: Tire Wear</v>
          </cell>
          <cell r="L1244" t="str">
            <v>2005</v>
          </cell>
          <cell r="M1244">
            <v>37300</v>
          </cell>
          <cell r="N1244">
            <v>40982</v>
          </cell>
        </row>
        <row r="1245">
          <cell r="A1245" t="str">
            <v>223000125X</v>
          </cell>
          <cell r="B1245" t="str">
            <v>Onroad</v>
          </cell>
          <cell r="C1245" t="str">
            <v>Highway Veh - Diesel - Light Duty Vehicles (LDDV) - Urban Other Freeways &amp; Expressways: Exhaust</v>
          </cell>
          <cell r="D1245" t="str">
            <v>Mobile - On-Road Diesel Light Duty Vehicles</v>
          </cell>
          <cell r="G1245" t="str">
            <v>Mobile Sources</v>
          </cell>
          <cell r="H1245" t="str">
            <v>Highway Vehicles - Diesel</v>
          </cell>
          <cell r="I1245" t="str">
            <v>Light Duty Diesel Vehicles (LDDV)</v>
          </cell>
          <cell r="J1245" t="str">
            <v>Urban Other Freeways and Expressways: Exhaust</v>
          </cell>
          <cell r="L1245" t="str">
            <v>2005</v>
          </cell>
          <cell r="M1245">
            <v>37300</v>
          </cell>
          <cell r="N1245">
            <v>40982</v>
          </cell>
        </row>
        <row r="1246">
          <cell r="A1246" t="str">
            <v>2230001270</v>
          </cell>
          <cell r="B1246" t="str">
            <v>Onroad</v>
          </cell>
          <cell r="C1246" t="str">
            <v>Highway Veh - Diesel - Light Duty Vehicles (LDDV) - Urban Other Principal Arterial: Total</v>
          </cell>
          <cell r="D1246" t="str">
            <v>Mobile - On-Road Diesel Light Duty Vehicles</v>
          </cell>
          <cell r="G1246" t="str">
            <v>Mobile Sources</v>
          </cell>
          <cell r="H1246" t="str">
            <v>Highway Vehicles - Diesel</v>
          </cell>
          <cell r="I1246" t="str">
            <v>Light Duty Diesel Vehicles (LDDV)</v>
          </cell>
          <cell r="J1246" t="str">
            <v>Urban Other Principal Arterial: Total</v>
          </cell>
          <cell r="N1246">
            <v>40982</v>
          </cell>
        </row>
        <row r="1247">
          <cell r="A1247" t="str">
            <v>2230001271</v>
          </cell>
          <cell r="B1247" t="str">
            <v>Onroad</v>
          </cell>
          <cell r="C1247" t="str">
            <v>Highway Veh - Diesel - Light Duty Vehicles (LDDV) - Other Principal Arterial: Urban Time 1</v>
          </cell>
          <cell r="D1247" t="str">
            <v>Mobile - On-Road Diesel Light Duty Vehicles</v>
          </cell>
          <cell r="G1247" t="str">
            <v>Mobile Sources</v>
          </cell>
          <cell r="H1247" t="str">
            <v>Highway Vehicles - Diesel</v>
          </cell>
          <cell r="I1247" t="str">
            <v>Light Duty Diesel Vehicles (LDDV)</v>
          </cell>
          <cell r="J1247" t="str">
            <v>Other Principal Arterial: Urban Time 1</v>
          </cell>
          <cell r="L1247" t="str">
            <v>2002</v>
          </cell>
          <cell r="N1247">
            <v>40982</v>
          </cell>
        </row>
        <row r="1248">
          <cell r="A1248" t="str">
            <v>2230001272</v>
          </cell>
          <cell r="B1248" t="str">
            <v>Onroad</v>
          </cell>
          <cell r="C1248" t="str">
            <v>Highway Veh - Diesel - Light Duty Vehicles (LDDV) - Other Principal Arterial: Urban Time 2</v>
          </cell>
          <cell r="D1248" t="str">
            <v>Mobile - On-Road Diesel Light Duty Vehicles</v>
          </cell>
          <cell r="G1248" t="str">
            <v>Mobile Sources</v>
          </cell>
          <cell r="H1248" t="str">
            <v>Highway Vehicles - Diesel</v>
          </cell>
          <cell r="I1248" t="str">
            <v>Light Duty Diesel Vehicles (LDDV)</v>
          </cell>
          <cell r="J1248" t="str">
            <v>Other Principal Arterial: Urban Time 2</v>
          </cell>
          <cell r="L1248" t="str">
            <v>2002</v>
          </cell>
          <cell r="N1248">
            <v>40982</v>
          </cell>
        </row>
        <row r="1249">
          <cell r="A1249" t="str">
            <v>2230001273</v>
          </cell>
          <cell r="B1249" t="str">
            <v>Onroad</v>
          </cell>
          <cell r="C1249" t="str">
            <v>Highway Veh - Diesel - Light Duty Vehicles (LDDV) - Other Principal Arterial: Urban Time 3</v>
          </cell>
          <cell r="D1249" t="str">
            <v>Mobile - On-Road Diesel Light Duty Vehicles</v>
          </cell>
          <cell r="G1249" t="str">
            <v>Mobile Sources</v>
          </cell>
          <cell r="H1249" t="str">
            <v>Highway Vehicles - Diesel</v>
          </cell>
          <cell r="I1249" t="str">
            <v>Light Duty Diesel Vehicles (LDDV)</v>
          </cell>
          <cell r="J1249" t="str">
            <v>Other Principal Arterial: Urban Time 3</v>
          </cell>
          <cell r="L1249" t="str">
            <v>2002</v>
          </cell>
          <cell r="N1249">
            <v>40982</v>
          </cell>
        </row>
        <row r="1250">
          <cell r="A1250" t="str">
            <v>2230001274</v>
          </cell>
          <cell r="B1250" t="str">
            <v>Onroad</v>
          </cell>
          <cell r="C1250" t="str">
            <v>Highway Veh - Diesel - Light Duty Vehicles (LDDV) - Other Principal Arterial: Urban Time 4</v>
          </cell>
          <cell r="D1250" t="str">
            <v>Mobile - On-Road Diesel Light Duty Vehicles</v>
          </cell>
          <cell r="G1250" t="str">
            <v>Mobile Sources</v>
          </cell>
          <cell r="H1250" t="str">
            <v>Highway Vehicles - Diesel</v>
          </cell>
          <cell r="I1250" t="str">
            <v>Light Duty Diesel Vehicles (LDDV)</v>
          </cell>
          <cell r="J1250" t="str">
            <v>Other Principal Arterial: Urban Time 4</v>
          </cell>
          <cell r="L1250" t="str">
            <v>2002</v>
          </cell>
          <cell r="N1250">
            <v>40982</v>
          </cell>
        </row>
        <row r="1251">
          <cell r="A1251" t="str">
            <v>223000127B</v>
          </cell>
          <cell r="B1251" t="str">
            <v>Onroad</v>
          </cell>
          <cell r="C1251" t="str">
            <v>Highway Veh - Diesel - Light Duty Vehicles (LDDV) - Urban Other Principal Arterial: Brake Wear</v>
          </cell>
          <cell r="D1251" t="str">
            <v>Mobile - On-Road Diesel Light Duty Vehicles</v>
          </cell>
          <cell r="G1251" t="str">
            <v>Mobile Sources</v>
          </cell>
          <cell r="H1251" t="str">
            <v>Highway Vehicles - Diesel</v>
          </cell>
          <cell r="I1251" t="str">
            <v>Light Duty Diesel Vehicles (LDDV)</v>
          </cell>
          <cell r="J1251" t="str">
            <v>Urban Other Principal Arterial: Brake Wear</v>
          </cell>
          <cell r="L1251" t="str">
            <v>2005</v>
          </cell>
          <cell r="M1251">
            <v>37300</v>
          </cell>
          <cell r="N1251">
            <v>40982</v>
          </cell>
        </row>
        <row r="1252">
          <cell r="A1252" t="str">
            <v>223000127T</v>
          </cell>
          <cell r="B1252" t="str">
            <v>Onroad</v>
          </cell>
          <cell r="C1252" t="str">
            <v>Highway Veh - Diesel - Light Duty Vehicles (LDDV) - Urban Other Principal Arterial: Tire Wear</v>
          </cell>
          <cell r="D1252" t="str">
            <v>Mobile - On-Road Diesel Light Duty Vehicles</v>
          </cell>
          <cell r="G1252" t="str">
            <v>Mobile Sources</v>
          </cell>
          <cell r="H1252" t="str">
            <v>Highway Vehicles - Diesel</v>
          </cell>
          <cell r="I1252" t="str">
            <v>Light Duty Diesel Vehicles (LDDV)</v>
          </cell>
          <cell r="J1252" t="str">
            <v>Urban Other Principal Arterial: Tire Wear</v>
          </cell>
          <cell r="L1252" t="str">
            <v>2005</v>
          </cell>
          <cell r="M1252">
            <v>37300</v>
          </cell>
          <cell r="N1252">
            <v>40982</v>
          </cell>
        </row>
        <row r="1253">
          <cell r="A1253" t="str">
            <v>223000127X</v>
          </cell>
          <cell r="B1253" t="str">
            <v>Onroad</v>
          </cell>
          <cell r="C1253" t="str">
            <v>Highway Veh - Diesel - Light Duty Vehicles (LDDV) - Urban Other Principal Arterial: Exhaust</v>
          </cell>
          <cell r="D1253" t="str">
            <v>Mobile - On-Road Diesel Light Duty Vehicles</v>
          </cell>
          <cell r="G1253" t="str">
            <v>Mobile Sources</v>
          </cell>
          <cell r="H1253" t="str">
            <v>Highway Vehicles - Diesel</v>
          </cell>
          <cell r="I1253" t="str">
            <v>Light Duty Diesel Vehicles (LDDV)</v>
          </cell>
          <cell r="J1253" t="str">
            <v>Urban Other Principal Arterial: Exhaust</v>
          </cell>
          <cell r="L1253" t="str">
            <v>2005</v>
          </cell>
          <cell r="M1253">
            <v>37300</v>
          </cell>
          <cell r="N1253">
            <v>40982</v>
          </cell>
        </row>
        <row r="1254">
          <cell r="A1254" t="str">
            <v>2230001290</v>
          </cell>
          <cell r="B1254" t="str">
            <v>Onroad</v>
          </cell>
          <cell r="C1254" t="str">
            <v>Highway Veh - Diesel - Light Duty Vehicles (LDDV) - Urban Minor Arterial: Total</v>
          </cell>
          <cell r="D1254" t="str">
            <v>Mobile - On-Road Diesel Light Duty Vehicles</v>
          </cell>
          <cell r="G1254" t="str">
            <v>Mobile Sources</v>
          </cell>
          <cell r="H1254" t="str">
            <v>Highway Vehicles - Diesel</v>
          </cell>
          <cell r="I1254" t="str">
            <v>Light Duty Diesel Vehicles (LDDV)</v>
          </cell>
          <cell r="J1254" t="str">
            <v>Urban Minor Arterial: Total</v>
          </cell>
          <cell r="N1254">
            <v>40982</v>
          </cell>
        </row>
        <row r="1255">
          <cell r="A1255" t="str">
            <v>2230001291</v>
          </cell>
          <cell r="B1255" t="str">
            <v>Onroad</v>
          </cell>
          <cell r="C1255" t="str">
            <v>Highway Veh - Diesel - Light Duty Vehicles (LDDV) - Minor Arterial: Urban Time 1</v>
          </cell>
          <cell r="D1255" t="str">
            <v>Mobile - On-Road Diesel Light Duty Vehicles</v>
          </cell>
          <cell r="G1255" t="str">
            <v>Mobile Sources</v>
          </cell>
          <cell r="H1255" t="str">
            <v>Highway Vehicles - Diesel</v>
          </cell>
          <cell r="I1255" t="str">
            <v>Light Duty Diesel Vehicles (LDDV)</v>
          </cell>
          <cell r="J1255" t="str">
            <v>Minor Arterial: Urban Time 1</v>
          </cell>
          <cell r="L1255" t="str">
            <v>2002</v>
          </cell>
          <cell r="N1255">
            <v>40982</v>
          </cell>
        </row>
        <row r="1256">
          <cell r="A1256" t="str">
            <v>2230001292</v>
          </cell>
          <cell r="B1256" t="str">
            <v>Onroad</v>
          </cell>
          <cell r="C1256" t="str">
            <v>Highway Veh - Diesel - Light Duty Vehicles (LDDV) - Minor Arterial: Urban Time 2</v>
          </cell>
          <cell r="D1256" t="str">
            <v>Mobile - On-Road Diesel Light Duty Vehicles</v>
          </cell>
          <cell r="G1256" t="str">
            <v>Mobile Sources</v>
          </cell>
          <cell r="H1256" t="str">
            <v>Highway Vehicles - Diesel</v>
          </cell>
          <cell r="I1256" t="str">
            <v>Light Duty Diesel Vehicles (LDDV)</v>
          </cell>
          <cell r="J1256" t="str">
            <v>Minor Arterial: Urban Time 2</v>
          </cell>
          <cell r="L1256" t="str">
            <v>2002</v>
          </cell>
          <cell r="N1256">
            <v>40982</v>
          </cell>
        </row>
        <row r="1257">
          <cell r="A1257" t="str">
            <v>2230001293</v>
          </cell>
          <cell r="B1257" t="str">
            <v>Onroad</v>
          </cell>
          <cell r="C1257" t="str">
            <v>Highway Veh - Diesel - Light Duty Vehicles (LDDV) - Minor Arterial: Urban Time 3</v>
          </cell>
          <cell r="D1257" t="str">
            <v>Mobile - On-Road Diesel Light Duty Vehicles</v>
          </cell>
          <cell r="G1257" t="str">
            <v>Mobile Sources</v>
          </cell>
          <cell r="H1257" t="str">
            <v>Highway Vehicles - Diesel</v>
          </cell>
          <cell r="I1257" t="str">
            <v>Light Duty Diesel Vehicles (LDDV)</v>
          </cell>
          <cell r="J1257" t="str">
            <v>Minor Arterial: Urban Time 3</v>
          </cell>
          <cell r="L1257" t="str">
            <v>2002</v>
          </cell>
          <cell r="N1257">
            <v>40982</v>
          </cell>
        </row>
        <row r="1258">
          <cell r="A1258" t="str">
            <v>2230001294</v>
          </cell>
          <cell r="B1258" t="str">
            <v>Onroad</v>
          </cell>
          <cell r="C1258" t="str">
            <v>Highway Veh - Diesel - Light Duty Vehicles (LDDV) - Minor Arterial: Urban Time 4</v>
          </cell>
          <cell r="D1258" t="str">
            <v>Mobile - On-Road Diesel Light Duty Vehicles</v>
          </cell>
          <cell r="G1258" t="str">
            <v>Mobile Sources</v>
          </cell>
          <cell r="H1258" t="str">
            <v>Highway Vehicles - Diesel</v>
          </cell>
          <cell r="I1258" t="str">
            <v>Light Duty Diesel Vehicles (LDDV)</v>
          </cell>
          <cell r="J1258" t="str">
            <v>Minor Arterial: Urban Time 4</v>
          </cell>
          <cell r="L1258" t="str">
            <v>2002</v>
          </cell>
          <cell r="N1258">
            <v>40982</v>
          </cell>
        </row>
        <row r="1259">
          <cell r="A1259" t="str">
            <v>223000129B</v>
          </cell>
          <cell r="B1259" t="str">
            <v>Onroad</v>
          </cell>
          <cell r="C1259" t="str">
            <v>Highway Veh - Diesel - Light Duty Vehicles (LDDV) - Urban Minor Arterial: Brake Wear</v>
          </cell>
          <cell r="D1259" t="str">
            <v>Mobile - On-Road Diesel Light Duty Vehicles</v>
          </cell>
          <cell r="G1259" t="str">
            <v>Mobile Sources</v>
          </cell>
          <cell r="H1259" t="str">
            <v>Highway Vehicles - Diesel</v>
          </cell>
          <cell r="I1259" t="str">
            <v>Light Duty Diesel Vehicles (LDDV)</v>
          </cell>
          <cell r="J1259" t="str">
            <v>Urban Minor Arterial: Brake Wear</v>
          </cell>
          <cell r="L1259" t="str">
            <v>2005</v>
          </cell>
          <cell r="M1259">
            <v>37300</v>
          </cell>
          <cell r="N1259">
            <v>40982</v>
          </cell>
        </row>
        <row r="1260">
          <cell r="A1260" t="str">
            <v>223000129T</v>
          </cell>
          <cell r="B1260" t="str">
            <v>Onroad</v>
          </cell>
          <cell r="C1260" t="str">
            <v>Highway Veh - Diesel - Light Duty Vehicles (LDDV) - Urban Minor Arterial: Tire Wear</v>
          </cell>
          <cell r="D1260" t="str">
            <v>Mobile - On-Road Diesel Light Duty Vehicles</v>
          </cell>
          <cell r="G1260" t="str">
            <v>Mobile Sources</v>
          </cell>
          <cell r="H1260" t="str">
            <v>Highway Vehicles - Diesel</v>
          </cell>
          <cell r="I1260" t="str">
            <v>Light Duty Diesel Vehicles (LDDV)</v>
          </cell>
          <cell r="J1260" t="str">
            <v>Urban Minor Arterial: Tire Wear</v>
          </cell>
          <cell r="L1260" t="str">
            <v>2005</v>
          </cell>
          <cell r="M1260">
            <v>37300</v>
          </cell>
          <cell r="N1260">
            <v>40982</v>
          </cell>
        </row>
        <row r="1261">
          <cell r="A1261" t="str">
            <v>223000129X</v>
          </cell>
          <cell r="B1261" t="str">
            <v>Onroad</v>
          </cell>
          <cell r="C1261" t="str">
            <v>Highway Veh - Diesel - Light Duty Vehicles (LDDV) - Urban Minor Arterial: Exhaust</v>
          </cell>
          <cell r="D1261" t="str">
            <v>Mobile - On-Road Diesel Light Duty Vehicles</v>
          </cell>
          <cell r="G1261" t="str">
            <v>Mobile Sources</v>
          </cell>
          <cell r="H1261" t="str">
            <v>Highway Vehicles - Diesel</v>
          </cell>
          <cell r="I1261" t="str">
            <v>Light Duty Diesel Vehicles (LDDV)</v>
          </cell>
          <cell r="J1261" t="str">
            <v>Urban Minor Arterial: Exhaust</v>
          </cell>
          <cell r="L1261" t="str">
            <v>2005</v>
          </cell>
          <cell r="M1261">
            <v>37300</v>
          </cell>
          <cell r="N1261">
            <v>40982</v>
          </cell>
        </row>
        <row r="1262">
          <cell r="A1262" t="str">
            <v>2230001310</v>
          </cell>
          <cell r="B1262" t="str">
            <v>Onroad</v>
          </cell>
          <cell r="C1262" t="str">
            <v>Highway Veh - Diesel - Light Duty Vehicles (LDDV) - Urban Collector: Total</v>
          </cell>
          <cell r="D1262" t="str">
            <v>Mobile - On-Road Diesel Light Duty Vehicles</v>
          </cell>
          <cell r="G1262" t="str">
            <v>Mobile Sources</v>
          </cell>
          <cell r="H1262" t="str">
            <v>Highway Vehicles - Diesel</v>
          </cell>
          <cell r="I1262" t="str">
            <v>Light Duty Diesel Vehicles (LDDV)</v>
          </cell>
          <cell r="J1262" t="str">
            <v>Urban Collector: Total</v>
          </cell>
          <cell r="N1262">
            <v>40982</v>
          </cell>
        </row>
        <row r="1263">
          <cell r="A1263" t="str">
            <v>2230001311</v>
          </cell>
          <cell r="B1263" t="str">
            <v>Onroad</v>
          </cell>
          <cell r="C1263" t="str">
            <v>Highway Veh - Diesel - Light Duty Vehicles (LDDV) - Collector: Urban Time 1</v>
          </cell>
          <cell r="D1263" t="str">
            <v>Mobile - On-Road Diesel Light Duty Vehicles</v>
          </cell>
          <cell r="G1263" t="str">
            <v>Mobile Sources</v>
          </cell>
          <cell r="H1263" t="str">
            <v>Highway Vehicles - Diesel</v>
          </cell>
          <cell r="I1263" t="str">
            <v>Light Duty Diesel Vehicles (LDDV)</v>
          </cell>
          <cell r="J1263" t="str">
            <v>Collector: Urban Time 1</v>
          </cell>
          <cell r="L1263" t="str">
            <v>2002</v>
          </cell>
          <cell r="N1263">
            <v>40982</v>
          </cell>
        </row>
        <row r="1264">
          <cell r="A1264" t="str">
            <v>2230001312</v>
          </cell>
          <cell r="B1264" t="str">
            <v>Onroad</v>
          </cell>
          <cell r="C1264" t="str">
            <v>Highway Veh - Diesel - Light Duty Vehicles (LDDV) - Collector: Urban Time 2</v>
          </cell>
          <cell r="D1264" t="str">
            <v>Mobile - On-Road Diesel Light Duty Vehicles</v>
          </cell>
          <cell r="G1264" t="str">
            <v>Mobile Sources</v>
          </cell>
          <cell r="H1264" t="str">
            <v>Highway Vehicles - Diesel</v>
          </cell>
          <cell r="I1264" t="str">
            <v>Light Duty Diesel Vehicles (LDDV)</v>
          </cell>
          <cell r="J1264" t="str">
            <v>Collector: Urban Time 2</v>
          </cell>
          <cell r="L1264" t="str">
            <v>2002</v>
          </cell>
          <cell r="N1264">
            <v>40982</v>
          </cell>
        </row>
        <row r="1265">
          <cell r="A1265" t="str">
            <v>2230001313</v>
          </cell>
          <cell r="B1265" t="str">
            <v>Onroad</v>
          </cell>
          <cell r="C1265" t="str">
            <v>Highway Veh - Diesel - Light Duty Vehicles (LDDV) - Collector: Urban Time 3</v>
          </cell>
          <cell r="D1265" t="str">
            <v>Mobile - On-Road Diesel Light Duty Vehicles</v>
          </cell>
          <cell r="G1265" t="str">
            <v>Mobile Sources</v>
          </cell>
          <cell r="H1265" t="str">
            <v>Highway Vehicles - Diesel</v>
          </cell>
          <cell r="I1265" t="str">
            <v>Light Duty Diesel Vehicles (LDDV)</v>
          </cell>
          <cell r="J1265" t="str">
            <v>Collector: Urban Time 3</v>
          </cell>
          <cell r="L1265" t="str">
            <v>2002</v>
          </cell>
          <cell r="N1265">
            <v>40982</v>
          </cell>
        </row>
        <row r="1266">
          <cell r="A1266" t="str">
            <v>2230001314</v>
          </cell>
          <cell r="B1266" t="str">
            <v>Onroad</v>
          </cell>
          <cell r="C1266" t="str">
            <v>Highway Veh - Diesel - Light Duty Vehicles (LDDV) - Collector: Urban Time 4</v>
          </cell>
          <cell r="D1266" t="str">
            <v>Mobile - On-Road Diesel Light Duty Vehicles</v>
          </cell>
          <cell r="G1266" t="str">
            <v>Mobile Sources</v>
          </cell>
          <cell r="H1266" t="str">
            <v>Highway Vehicles - Diesel</v>
          </cell>
          <cell r="I1266" t="str">
            <v>Light Duty Diesel Vehicles (LDDV)</v>
          </cell>
          <cell r="J1266" t="str">
            <v>Collector: Urban Time 4</v>
          </cell>
          <cell r="L1266" t="str">
            <v>2002</v>
          </cell>
          <cell r="N1266">
            <v>40982</v>
          </cell>
        </row>
        <row r="1267">
          <cell r="A1267" t="str">
            <v>223000131B</v>
          </cell>
          <cell r="B1267" t="str">
            <v>Onroad</v>
          </cell>
          <cell r="C1267" t="str">
            <v>Highway Veh - Diesel - Light Duty Vehicles (LDDV) - Urban Collector: Brake Wear</v>
          </cell>
          <cell r="D1267" t="str">
            <v>Mobile - On-Road Diesel Light Duty Vehicles</v>
          </cell>
          <cell r="G1267" t="str">
            <v>Mobile Sources</v>
          </cell>
          <cell r="H1267" t="str">
            <v>Highway Vehicles - Diesel</v>
          </cell>
          <cell r="I1267" t="str">
            <v>Light Duty Diesel Vehicles (LDDV)</v>
          </cell>
          <cell r="J1267" t="str">
            <v>Urban Collector: Brake Wear</v>
          </cell>
          <cell r="L1267" t="str">
            <v>2005</v>
          </cell>
          <cell r="M1267">
            <v>37300</v>
          </cell>
          <cell r="N1267">
            <v>40982</v>
          </cell>
        </row>
        <row r="1268">
          <cell r="A1268" t="str">
            <v>223000131T</v>
          </cell>
          <cell r="B1268" t="str">
            <v>Onroad</v>
          </cell>
          <cell r="C1268" t="str">
            <v>Highway Veh - Diesel - Light Duty Vehicles (LDDV) - Urban Collector: Tire Wear</v>
          </cell>
          <cell r="D1268" t="str">
            <v>Mobile - On-Road Diesel Light Duty Vehicles</v>
          </cell>
          <cell r="G1268" t="str">
            <v>Mobile Sources</v>
          </cell>
          <cell r="H1268" t="str">
            <v>Highway Vehicles - Diesel</v>
          </cell>
          <cell r="I1268" t="str">
            <v>Light Duty Diesel Vehicles (LDDV)</v>
          </cell>
          <cell r="J1268" t="str">
            <v>Urban Collector: Tire Wear</v>
          </cell>
          <cell r="L1268" t="str">
            <v>2005</v>
          </cell>
          <cell r="M1268">
            <v>37300</v>
          </cell>
          <cell r="N1268">
            <v>40982</v>
          </cell>
        </row>
        <row r="1269">
          <cell r="A1269" t="str">
            <v>223000131X</v>
          </cell>
          <cell r="B1269" t="str">
            <v>Onroad</v>
          </cell>
          <cell r="C1269" t="str">
            <v>Highway Veh - Diesel - Light Duty Vehicles (LDDV) - Urban Collector: Exhaust</v>
          </cell>
          <cell r="D1269" t="str">
            <v>Mobile - On-Road Diesel Light Duty Vehicles</v>
          </cell>
          <cell r="G1269" t="str">
            <v>Mobile Sources</v>
          </cell>
          <cell r="H1269" t="str">
            <v>Highway Vehicles - Diesel</v>
          </cell>
          <cell r="I1269" t="str">
            <v>Light Duty Diesel Vehicles (LDDV)</v>
          </cell>
          <cell r="J1269" t="str">
            <v>Urban Collector: Exhaust</v>
          </cell>
          <cell r="L1269" t="str">
            <v>2005</v>
          </cell>
          <cell r="M1269">
            <v>37300</v>
          </cell>
          <cell r="N1269">
            <v>40982</v>
          </cell>
        </row>
        <row r="1270">
          <cell r="A1270" t="str">
            <v>2230001330</v>
          </cell>
          <cell r="B1270" t="str">
            <v>Onroad</v>
          </cell>
          <cell r="C1270" t="str">
            <v>Highway Veh - Diesel - Light Duty Vehicles (LDDV) - Urban Local: Total</v>
          </cell>
          <cell r="D1270" t="str">
            <v>Mobile - On-Road Diesel Light Duty Vehicles</v>
          </cell>
          <cell r="G1270" t="str">
            <v>Mobile Sources</v>
          </cell>
          <cell r="H1270" t="str">
            <v>Highway Vehicles - Diesel</v>
          </cell>
          <cell r="I1270" t="str">
            <v>Light Duty Diesel Vehicles (LDDV)</v>
          </cell>
          <cell r="J1270" t="str">
            <v>Urban Local: Total</v>
          </cell>
          <cell r="N1270">
            <v>40982</v>
          </cell>
        </row>
        <row r="1271">
          <cell r="A1271" t="str">
            <v>2230001331</v>
          </cell>
          <cell r="B1271" t="str">
            <v>Onroad</v>
          </cell>
          <cell r="C1271" t="str">
            <v>Highway Veh - Diesel - Light Duty Vehicles (LDDV) - Local: Urban Time 1</v>
          </cell>
          <cell r="D1271" t="str">
            <v>Mobile - On-Road Diesel Light Duty Vehicles</v>
          </cell>
          <cell r="G1271" t="str">
            <v>Mobile Sources</v>
          </cell>
          <cell r="H1271" t="str">
            <v>Highway Vehicles - Diesel</v>
          </cell>
          <cell r="I1271" t="str">
            <v>Light Duty Diesel Vehicles (LDDV)</v>
          </cell>
          <cell r="J1271" t="str">
            <v>Local: Urban Time 1</v>
          </cell>
          <cell r="L1271" t="str">
            <v>2002</v>
          </cell>
          <cell r="N1271">
            <v>40982</v>
          </cell>
        </row>
        <row r="1272">
          <cell r="A1272" t="str">
            <v>2230001332</v>
          </cell>
          <cell r="B1272" t="str">
            <v>Onroad</v>
          </cell>
          <cell r="C1272" t="str">
            <v>Highway Veh - Diesel - Light Duty Vehicles (LDDV) - Local: Urban Time 2</v>
          </cell>
          <cell r="D1272" t="str">
            <v>Mobile - On-Road Diesel Light Duty Vehicles</v>
          </cell>
          <cell r="G1272" t="str">
            <v>Mobile Sources</v>
          </cell>
          <cell r="H1272" t="str">
            <v>Highway Vehicles - Diesel</v>
          </cell>
          <cell r="I1272" t="str">
            <v>Light Duty Diesel Vehicles (LDDV)</v>
          </cell>
          <cell r="J1272" t="str">
            <v>Local: Urban Time 2</v>
          </cell>
          <cell r="L1272" t="str">
            <v>2002</v>
          </cell>
          <cell r="N1272">
            <v>40982</v>
          </cell>
        </row>
        <row r="1273">
          <cell r="A1273" t="str">
            <v>2230001333</v>
          </cell>
          <cell r="B1273" t="str">
            <v>Onroad</v>
          </cell>
          <cell r="C1273" t="str">
            <v>Highway Veh - Diesel - Light Duty Vehicles (LDDV) - Local: Urban Time 3</v>
          </cell>
          <cell r="D1273" t="str">
            <v>Mobile - On-Road Diesel Light Duty Vehicles</v>
          </cell>
          <cell r="G1273" t="str">
            <v>Mobile Sources</v>
          </cell>
          <cell r="H1273" t="str">
            <v>Highway Vehicles - Diesel</v>
          </cell>
          <cell r="I1273" t="str">
            <v>Light Duty Diesel Vehicles (LDDV)</v>
          </cell>
          <cell r="J1273" t="str">
            <v>Local: Urban Time 3</v>
          </cell>
          <cell r="L1273" t="str">
            <v>2002</v>
          </cell>
          <cell r="N1273">
            <v>40982</v>
          </cell>
        </row>
        <row r="1274">
          <cell r="A1274" t="str">
            <v>2230001334</v>
          </cell>
          <cell r="B1274" t="str">
            <v>Onroad</v>
          </cell>
          <cell r="C1274" t="str">
            <v>Highway Veh - Diesel - Light Duty Vehicles (LDDV) - Local: Urban Time 4</v>
          </cell>
          <cell r="D1274" t="str">
            <v>Mobile - On-Road Diesel Light Duty Vehicles</v>
          </cell>
          <cell r="G1274" t="str">
            <v>Mobile Sources</v>
          </cell>
          <cell r="H1274" t="str">
            <v>Highway Vehicles - Diesel</v>
          </cell>
          <cell r="I1274" t="str">
            <v>Light Duty Diesel Vehicles (LDDV)</v>
          </cell>
          <cell r="J1274" t="str">
            <v>Local: Urban Time 4</v>
          </cell>
          <cell r="L1274" t="str">
            <v>2002</v>
          </cell>
          <cell r="N1274">
            <v>40982</v>
          </cell>
        </row>
        <row r="1275">
          <cell r="A1275" t="str">
            <v>223000133B</v>
          </cell>
          <cell r="B1275" t="str">
            <v>Onroad</v>
          </cell>
          <cell r="C1275" t="str">
            <v>Highway Veh - Diesel - Light Duty Vehicles (LDDV) - Urban Local: Brake Wear</v>
          </cell>
          <cell r="D1275" t="str">
            <v>Mobile - On-Road Diesel Light Duty Vehicles</v>
          </cell>
          <cell r="G1275" t="str">
            <v>Mobile Sources</v>
          </cell>
          <cell r="H1275" t="str">
            <v>Highway Vehicles - Diesel</v>
          </cell>
          <cell r="I1275" t="str">
            <v>Light Duty Diesel Vehicles (LDDV)</v>
          </cell>
          <cell r="J1275" t="str">
            <v>Urban Local: Brake Wear</v>
          </cell>
          <cell r="L1275" t="str">
            <v>2005</v>
          </cell>
          <cell r="M1275">
            <v>37300</v>
          </cell>
          <cell r="N1275">
            <v>40982</v>
          </cell>
        </row>
        <row r="1276">
          <cell r="A1276" t="str">
            <v>223000133T</v>
          </cell>
          <cell r="B1276" t="str">
            <v>Onroad</v>
          </cell>
          <cell r="C1276" t="str">
            <v>Highway Veh - Diesel - Light Duty Vehicles (LDDV) - Urban Local: Tire Wear</v>
          </cell>
          <cell r="D1276" t="str">
            <v>Mobile - On-Road Diesel Light Duty Vehicles</v>
          </cell>
          <cell r="G1276" t="str">
            <v>Mobile Sources</v>
          </cell>
          <cell r="H1276" t="str">
            <v>Highway Vehicles - Diesel</v>
          </cell>
          <cell r="I1276" t="str">
            <v>Light Duty Diesel Vehicles (LDDV)</v>
          </cell>
          <cell r="J1276" t="str">
            <v>Urban Local: Tire Wear</v>
          </cell>
          <cell r="L1276" t="str">
            <v>2005</v>
          </cell>
          <cell r="M1276">
            <v>37300</v>
          </cell>
          <cell r="N1276">
            <v>40982</v>
          </cell>
        </row>
        <row r="1277">
          <cell r="A1277" t="str">
            <v>223000133X</v>
          </cell>
          <cell r="B1277" t="str">
            <v>Onroad</v>
          </cell>
          <cell r="C1277" t="str">
            <v>Highway Veh - Diesel - Light Duty Vehicles (LDDV) - Urban Local: Exhaust</v>
          </cell>
          <cell r="D1277" t="str">
            <v>Mobile - On-Road Diesel Light Duty Vehicles</v>
          </cell>
          <cell r="G1277" t="str">
            <v>Mobile Sources</v>
          </cell>
          <cell r="H1277" t="str">
            <v>Highway Vehicles - Diesel</v>
          </cell>
          <cell r="I1277" t="str">
            <v>Light Duty Diesel Vehicles (LDDV)</v>
          </cell>
          <cell r="J1277" t="str">
            <v>Urban Local: Exhaust</v>
          </cell>
          <cell r="L1277" t="str">
            <v>2005</v>
          </cell>
          <cell r="M1277">
            <v>37300</v>
          </cell>
          <cell r="N1277">
            <v>40982</v>
          </cell>
        </row>
        <row r="1278">
          <cell r="A1278" t="str">
            <v>2230001350</v>
          </cell>
          <cell r="B1278" t="str">
            <v>Onroad</v>
          </cell>
          <cell r="C1278" t="str">
            <v>Highway Veh - Diesel - Light Duty Vehicles (LDDV) - Parking Area: Rural</v>
          </cell>
          <cell r="D1278" t="str">
            <v>Mobile - On-Road Diesel Light Duty Vehicles</v>
          </cell>
          <cell r="G1278" t="str">
            <v>Mobile Sources</v>
          </cell>
          <cell r="H1278" t="str">
            <v>Highway Vehicles - Diesel</v>
          </cell>
          <cell r="I1278" t="str">
            <v>Light Duty Diesel Vehicles (LDDV)</v>
          </cell>
          <cell r="J1278" t="str">
            <v>Parking Area: Rural</v>
          </cell>
          <cell r="L1278" t="str">
            <v>2008</v>
          </cell>
          <cell r="M1278">
            <v>39654</v>
          </cell>
          <cell r="N1278">
            <v>40982</v>
          </cell>
        </row>
        <row r="1279">
          <cell r="A1279" t="str">
            <v>2230001370</v>
          </cell>
          <cell r="B1279" t="str">
            <v>Onroad</v>
          </cell>
          <cell r="C1279" t="str">
            <v>Highway Veh - Diesel - Light Duty Vehicles (LDDV) - Parking Area: Urban</v>
          </cell>
          <cell r="D1279" t="str">
            <v>Mobile - On-Road Diesel Light Duty Vehicles</v>
          </cell>
          <cell r="G1279" t="str">
            <v>Mobile Sources</v>
          </cell>
          <cell r="H1279" t="str">
            <v>Highway Vehicles - Diesel</v>
          </cell>
          <cell r="I1279" t="str">
            <v>Light Duty Diesel Vehicles (LDDV)</v>
          </cell>
          <cell r="J1279" t="str">
            <v>Parking Area: Urban</v>
          </cell>
          <cell r="L1279" t="str">
            <v>2008</v>
          </cell>
          <cell r="M1279">
            <v>39917</v>
          </cell>
          <cell r="N1279">
            <v>40982</v>
          </cell>
        </row>
        <row r="1280">
          <cell r="A1280" t="str">
            <v>2230001390</v>
          </cell>
          <cell r="B1280" t="str">
            <v>Onroad</v>
          </cell>
          <cell r="C1280" t="str">
            <v>Highway Veh - Diesel - Light Duty Vehicles (LDDV) - Parking Area: Total</v>
          </cell>
          <cell r="D1280" t="str">
            <v>Mobile - On-Road Diesel Light Duty Vehicles</v>
          </cell>
          <cell r="G1280" t="str">
            <v>Mobile Sources</v>
          </cell>
          <cell r="H1280" t="str">
            <v>Highway Vehicles - Diesel</v>
          </cell>
          <cell r="I1280" t="str">
            <v>Light Duty Diesel Vehicles (LDDV)</v>
          </cell>
          <cell r="J1280" t="str">
            <v>Parking Area: Total</v>
          </cell>
          <cell r="M1280">
            <v>40835</v>
          </cell>
          <cell r="N1280">
            <v>40982</v>
          </cell>
        </row>
        <row r="1281">
          <cell r="A1281" t="str">
            <v>2230060000</v>
          </cell>
          <cell r="B1281" t="str">
            <v>Onroad</v>
          </cell>
          <cell r="C1281" t="str">
            <v>Highway Veh - Diesel - Light Duty Trucks 1 thru 4 (LDDT) - Total: All Road Types</v>
          </cell>
          <cell r="D1281" t="str">
            <v>Mobile - On-Road Diesel Light Duty Vehicles</v>
          </cell>
          <cell r="G1281" t="str">
            <v>Mobile Sources</v>
          </cell>
          <cell r="H1281" t="str">
            <v>Highway Vehicles - Diesel</v>
          </cell>
          <cell r="I1281" t="str">
            <v>Light Duty Diesel Trucks 1 thru 4 (M6) (LDDT)</v>
          </cell>
          <cell r="J1281" t="str">
            <v>Total: All Road Types</v>
          </cell>
          <cell r="L1281" t="str">
            <v>2005</v>
          </cell>
          <cell r="N1281">
            <v>40982</v>
          </cell>
        </row>
        <row r="1282">
          <cell r="A1282" t="str">
            <v>2230060110</v>
          </cell>
          <cell r="B1282" t="str">
            <v>Onroad</v>
          </cell>
          <cell r="C1282" t="str">
            <v>Highway Veh - Diesel - Light Duty Trucks 1 thru 4 (LDDT) - Rural Interstate: Total</v>
          </cell>
          <cell r="D1282" t="str">
            <v>Mobile - On-Road Diesel Light Duty Vehicles</v>
          </cell>
          <cell r="G1282" t="str">
            <v>Mobile Sources</v>
          </cell>
          <cell r="H1282" t="str">
            <v>Highway Vehicles - Diesel</v>
          </cell>
          <cell r="I1282" t="str">
            <v>Light Duty Diesel Trucks 1 thru 4 (M6) (LDDT)</v>
          </cell>
          <cell r="J1282" t="str">
            <v>Rural Interstate: Total</v>
          </cell>
          <cell r="N1282">
            <v>40982</v>
          </cell>
        </row>
        <row r="1283">
          <cell r="A1283" t="str">
            <v>2230060111</v>
          </cell>
          <cell r="B1283" t="str">
            <v>Onroad</v>
          </cell>
          <cell r="C1283" t="str">
            <v>Highway Veh - Diesel - Light Duty Trucks 1 thru 4 (LDDT) - Interstate: Rural Time 1</v>
          </cell>
          <cell r="D1283" t="str">
            <v>Mobile - On-Road Diesel Light Duty Vehicles</v>
          </cell>
          <cell r="G1283" t="str">
            <v>Mobile Sources</v>
          </cell>
          <cell r="H1283" t="str">
            <v>Highway Vehicles - Diesel</v>
          </cell>
          <cell r="I1283" t="str">
            <v>Light Duty Diesel Trucks 1 thru 4 (M6) (LDDT)</v>
          </cell>
          <cell r="J1283" t="str">
            <v>Interstate: Rural Time 1</v>
          </cell>
          <cell r="L1283" t="str">
            <v>2002</v>
          </cell>
          <cell r="N1283">
            <v>40982</v>
          </cell>
        </row>
        <row r="1284">
          <cell r="A1284" t="str">
            <v>2230060112</v>
          </cell>
          <cell r="B1284" t="str">
            <v>Onroad</v>
          </cell>
          <cell r="C1284" t="str">
            <v>Highway Veh - Diesel - Light Duty Trucks 1 thru 4 (LDDT) - Interstate: Rural Time 2</v>
          </cell>
          <cell r="D1284" t="str">
            <v>Mobile - On-Road Diesel Light Duty Vehicles</v>
          </cell>
          <cell r="G1284" t="str">
            <v>Mobile Sources</v>
          </cell>
          <cell r="H1284" t="str">
            <v>Highway Vehicles - Diesel</v>
          </cell>
          <cell r="I1284" t="str">
            <v>Light Duty Diesel Trucks 1 thru 4 (M6) (LDDT)</v>
          </cell>
          <cell r="J1284" t="str">
            <v>Interstate: Rural Time 2</v>
          </cell>
          <cell r="L1284" t="str">
            <v>2002</v>
          </cell>
          <cell r="N1284">
            <v>40982</v>
          </cell>
        </row>
        <row r="1285">
          <cell r="A1285" t="str">
            <v>2230060113</v>
          </cell>
          <cell r="B1285" t="str">
            <v>Onroad</v>
          </cell>
          <cell r="C1285" t="str">
            <v>Highway Veh - Diesel - Light Duty Trucks 1 thru 4 (LDDT) - Interstate: Rural Time 3</v>
          </cell>
          <cell r="D1285" t="str">
            <v>Mobile - On-Road Diesel Light Duty Vehicles</v>
          </cell>
          <cell r="G1285" t="str">
            <v>Mobile Sources</v>
          </cell>
          <cell r="H1285" t="str">
            <v>Highway Vehicles - Diesel</v>
          </cell>
          <cell r="I1285" t="str">
            <v>Light Duty Diesel Trucks 1 thru 4 (M6) (LDDT)</v>
          </cell>
          <cell r="J1285" t="str">
            <v>Interstate: Rural Time 3</v>
          </cell>
          <cell r="L1285" t="str">
            <v>2002</v>
          </cell>
          <cell r="N1285">
            <v>40982</v>
          </cell>
        </row>
        <row r="1286">
          <cell r="A1286" t="str">
            <v>2230060114</v>
          </cell>
          <cell r="B1286" t="str">
            <v>Onroad</v>
          </cell>
          <cell r="C1286" t="str">
            <v>Highway Veh - Diesel - Light Duty Trucks 1 thru 4 (LDDT) - Interstate: Rural Time 4</v>
          </cell>
          <cell r="D1286" t="str">
            <v>Mobile - On-Road Diesel Light Duty Vehicles</v>
          </cell>
          <cell r="G1286" t="str">
            <v>Mobile Sources</v>
          </cell>
          <cell r="H1286" t="str">
            <v>Highway Vehicles - Diesel</v>
          </cell>
          <cell r="I1286" t="str">
            <v>Light Duty Diesel Trucks 1 thru 4 (M6) (LDDT)</v>
          </cell>
          <cell r="J1286" t="str">
            <v>Interstate: Rural Time 4</v>
          </cell>
          <cell r="L1286" t="str">
            <v>2002</v>
          </cell>
          <cell r="N1286">
            <v>40982</v>
          </cell>
        </row>
        <row r="1287">
          <cell r="A1287" t="str">
            <v>223006011B</v>
          </cell>
          <cell r="B1287" t="str">
            <v>Onroad</v>
          </cell>
          <cell r="C1287" t="str">
            <v>Highway Veh - Diesel - Light Duty Trucks 1 thru 4 (LDDT) - Rural Interstate: Brake Wear</v>
          </cell>
          <cell r="D1287" t="str">
            <v>Mobile - On-Road Diesel Light Duty Vehicles</v>
          </cell>
          <cell r="G1287" t="str">
            <v>Mobile Sources</v>
          </cell>
          <cell r="H1287" t="str">
            <v>Highway Vehicles - Diesel</v>
          </cell>
          <cell r="I1287" t="str">
            <v>Light Duty Diesel Trucks 1 thru 4 (M6) (LDDT)</v>
          </cell>
          <cell r="J1287" t="str">
            <v>Rural Interstate: Brake Wear</v>
          </cell>
          <cell r="L1287" t="str">
            <v>2005</v>
          </cell>
          <cell r="M1287">
            <v>37300</v>
          </cell>
          <cell r="N1287">
            <v>40982</v>
          </cell>
        </row>
        <row r="1288">
          <cell r="A1288" t="str">
            <v>223006011T</v>
          </cell>
          <cell r="B1288" t="str">
            <v>Onroad</v>
          </cell>
          <cell r="C1288" t="str">
            <v>Highway Veh - Diesel - Light Duty Trucks 1 thru 4 (LDDT) - Rural Interstate: Tire Wear</v>
          </cell>
          <cell r="D1288" t="str">
            <v>Mobile - On-Road Diesel Light Duty Vehicles</v>
          </cell>
          <cell r="G1288" t="str">
            <v>Mobile Sources</v>
          </cell>
          <cell r="H1288" t="str">
            <v>Highway Vehicles - Diesel</v>
          </cell>
          <cell r="I1288" t="str">
            <v>Light Duty Diesel Trucks 1 thru 4 (M6) (LDDT)</v>
          </cell>
          <cell r="J1288" t="str">
            <v>Rural Interstate: Tire Wear</v>
          </cell>
          <cell r="L1288" t="str">
            <v>2005</v>
          </cell>
          <cell r="M1288">
            <v>37300</v>
          </cell>
          <cell r="N1288">
            <v>40982</v>
          </cell>
        </row>
        <row r="1289">
          <cell r="A1289" t="str">
            <v>223006011X</v>
          </cell>
          <cell r="B1289" t="str">
            <v>Onroad</v>
          </cell>
          <cell r="C1289" t="str">
            <v>Highway Veh - Diesel - Light Duty Trucks 1 thru 4 (LDDT) - Rural Interstate: Exhaust</v>
          </cell>
          <cell r="D1289" t="str">
            <v>Mobile - On-Road Diesel Light Duty Vehicles</v>
          </cell>
          <cell r="G1289" t="str">
            <v>Mobile Sources</v>
          </cell>
          <cell r="H1289" t="str">
            <v>Highway Vehicles - Diesel</v>
          </cell>
          <cell r="I1289" t="str">
            <v>Light Duty Diesel Trucks 1 thru 4 (M6) (LDDT)</v>
          </cell>
          <cell r="J1289" t="str">
            <v>Rural Interstate: Exhaust</v>
          </cell>
          <cell r="L1289" t="str">
            <v>2005</v>
          </cell>
          <cell r="M1289">
            <v>37300</v>
          </cell>
          <cell r="N1289">
            <v>40982</v>
          </cell>
        </row>
        <row r="1290">
          <cell r="A1290" t="str">
            <v>2230060130</v>
          </cell>
          <cell r="B1290" t="str">
            <v>Onroad</v>
          </cell>
          <cell r="C1290" t="str">
            <v>Highway Veh - Diesel - Light Duty Trucks 1 thru 4 (LDDT) - Rural Other Principal Arterial: Total</v>
          </cell>
          <cell r="D1290" t="str">
            <v>Mobile - On-Road Diesel Light Duty Vehicles</v>
          </cell>
          <cell r="G1290" t="str">
            <v>Mobile Sources</v>
          </cell>
          <cell r="H1290" t="str">
            <v>Highway Vehicles - Diesel</v>
          </cell>
          <cell r="I1290" t="str">
            <v>Light Duty Diesel Trucks 1 thru 4 (M6) (LDDT)</v>
          </cell>
          <cell r="J1290" t="str">
            <v>Rural Other Principal Arterial: Total</v>
          </cell>
          <cell r="N1290">
            <v>40982</v>
          </cell>
        </row>
        <row r="1291">
          <cell r="A1291" t="str">
            <v>2230060131</v>
          </cell>
          <cell r="B1291" t="str">
            <v>Onroad</v>
          </cell>
          <cell r="C1291" t="str">
            <v>Highway Veh - Diesel - Light Duty Trucks 1 thru 4 (LDDT) - Other Principal Arterial: Rural Time 1</v>
          </cell>
          <cell r="D1291" t="str">
            <v>Mobile - On-Road Diesel Light Duty Vehicles</v>
          </cell>
          <cell r="G1291" t="str">
            <v>Mobile Sources</v>
          </cell>
          <cell r="H1291" t="str">
            <v>Highway Vehicles - Diesel</v>
          </cell>
          <cell r="I1291" t="str">
            <v>Light Duty Diesel Trucks 1 thru 4 (M6) (LDDT)</v>
          </cell>
          <cell r="J1291" t="str">
            <v>Other Principal Arterial: Rural Time 1</v>
          </cell>
          <cell r="L1291" t="str">
            <v>2002</v>
          </cell>
          <cell r="N1291">
            <v>40982</v>
          </cell>
        </row>
        <row r="1292">
          <cell r="A1292" t="str">
            <v>2230060132</v>
          </cell>
          <cell r="B1292" t="str">
            <v>Onroad</v>
          </cell>
          <cell r="C1292" t="str">
            <v>Highway Veh - Diesel - Light Duty Trucks 1 thru 4 (LDDT) - Other Principal Arterial: Rural Time 2</v>
          </cell>
          <cell r="D1292" t="str">
            <v>Mobile - On-Road Diesel Light Duty Vehicles</v>
          </cell>
          <cell r="G1292" t="str">
            <v>Mobile Sources</v>
          </cell>
          <cell r="H1292" t="str">
            <v>Highway Vehicles - Diesel</v>
          </cell>
          <cell r="I1292" t="str">
            <v>Light Duty Diesel Trucks 1 thru 4 (M6) (LDDT)</v>
          </cell>
          <cell r="J1292" t="str">
            <v>Other Principal Arterial: Rural Time 2</v>
          </cell>
          <cell r="L1292" t="str">
            <v>2002</v>
          </cell>
          <cell r="N1292">
            <v>40982</v>
          </cell>
        </row>
        <row r="1293">
          <cell r="A1293" t="str">
            <v>2230060133</v>
          </cell>
          <cell r="B1293" t="str">
            <v>Onroad</v>
          </cell>
          <cell r="C1293" t="str">
            <v>Highway Veh - Diesel - Light Duty Trucks 1 thru 4 (LDDT) - Other Principal Arterial: Rural Time 3</v>
          </cell>
          <cell r="D1293" t="str">
            <v>Mobile - On-Road Diesel Light Duty Vehicles</v>
          </cell>
          <cell r="G1293" t="str">
            <v>Mobile Sources</v>
          </cell>
          <cell r="H1293" t="str">
            <v>Highway Vehicles - Diesel</v>
          </cell>
          <cell r="I1293" t="str">
            <v>Light Duty Diesel Trucks 1 thru 4 (M6) (LDDT)</v>
          </cell>
          <cell r="J1293" t="str">
            <v>Other Principal Arterial: Rural Time 3</v>
          </cell>
          <cell r="L1293" t="str">
            <v>2002</v>
          </cell>
          <cell r="N1293">
            <v>40982</v>
          </cell>
        </row>
        <row r="1294">
          <cell r="A1294" t="str">
            <v>2230060134</v>
          </cell>
          <cell r="B1294" t="str">
            <v>Onroad</v>
          </cell>
          <cell r="C1294" t="str">
            <v>Highway Veh - Diesel - Light Duty Trucks 1 thru 4 (LDDT) - Other Principal Arterial: Rural Time 4</v>
          </cell>
          <cell r="D1294" t="str">
            <v>Mobile - On-Road Diesel Light Duty Vehicles</v>
          </cell>
          <cell r="G1294" t="str">
            <v>Mobile Sources</v>
          </cell>
          <cell r="H1294" t="str">
            <v>Highway Vehicles - Diesel</v>
          </cell>
          <cell r="I1294" t="str">
            <v>Light Duty Diesel Trucks 1 thru 4 (M6) (LDDT)</v>
          </cell>
          <cell r="J1294" t="str">
            <v>Other Principal Arterial: Rural Time 4</v>
          </cell>
          <cell r="L1294" t="str">
            <v>2002</v>
          </cell>
          <cell r="N1294">
            <v>40982</v>
          </cell>
        </row>
        <row r="1295">
          <cell r="A1295" t="str">
            <v>223006013B</v>
          </cell>
          <cell r="B1295" t="str">
            <v>Onroad</v>
          </cell>
          <cell r="C1295" t="str">
            <v>Highway Veh - Diesel - Light Duty Trucks 1 thru 4 (LDDT) - Rural Other Principal Arterial: Brake Wear</v>
          </cell>
          <cell r="D1295" t="str">
            <v>Mobile - On-Road Diesel Light Duty Vehicles</v>
          </cell>
          <cell r="G1295" t="str">
            <v>Mobile Sources</v>
          </cell>
          <cell r="H1295" t="str">
            <v>Highway Vehicles - Diesel</v>
          </cell>
          <cell r="I1295" t="str">
            <v>Light Duty Diesel Trucks 1 thru 4 (M6) (LDDT)</v>
          </cell>
          <cell r="J1295" t="str">
            <v>Rural Other Principal Arterial: Brake Wear</v>
          </cell>
          <cell r="L1295" t="str">
            <v>2005</v>
          </cell>
          <cell r="M1295">
            <v>37300</v>
          </cell>
          <cell r="N1295">
            <v>40982</v>
          </cell>
        </row>
        <row r="1296">
          <cell r="A1296" t="str">
            <v>223006013T</v>
          </cell>
          <cell r="B1296" t="str">
            <v>Onroad</v>
          </cell>
          <cell r="C1296" t="str">
            <v>Highway Veh - Diesel - Light Duty Trucks 1 thru 4 (LDDT) - Rural Other Principal Arterial: Tire Wear</v>
          </cell>
          <cell r="D1296" t="str">
            <v>Mobile - On-Road Diesel Light Duty Vehicles</v>
          </cell>
          <cell r="G1296" t="str">
            <v>Mobile Sources</v>
          </cell>
          <cell r="H1296" t="str">
            <v>Highway Vehicles - Diesel</v>
          </cell>
          <cell r="I1296" t="str">
            <v>Light Duty Diesel Trucks 1 thru 4 (M6) (LDDT)</v>
          </cell>
          <cell r="J1296" t="str">
            <v>Rural Other Principal Arterial: Tire Wear</v>
          </cell>
          <cell r="L1296" t="str">
            <v>2005</v>
          </cell>
          <cell r="M1296">
            <v>37300</v>
          </cell>
          <cell r="N1296">
            <v>40982</v>
          </cell>
        </row>
        <row r="1297">
          <cell r="A1297" t="str">
            <v>223006013X</v>
          </cell>
          <cell r="B1297" t="str">
            <v>Onroad</v>
          </cell>
          <cell r="C1297" t="str">
            <v>Highway Veh - Diesel - Light Duty Trucks 1 thru 4 (LDDT) - Rural Other Principal Arterial: Exhaust</v>
          </cell>
          <cell r="D1297" t="str">
            <v>Mobile - On-Road Diesel Light Duty Vehicles</v>
          </cell>
          <cell r="G1297" t="str">
            <v>Mobile Sources</v>
          </cell>
          <cell r="H1297" t="str">
            <v>Highway Vehicles - Diesel</v>
          </cell>
          <cell r="I1297" t="str">
            <v>Light Duty Diesel Trucks 1 thru 4 (M6) (LDDT)</v>
          </cell>
          <cell r="J1297" t="str">
            <v>Rural Other Principal Arterial: Exhaust</v>
          </cell>
          <cell r="L1297" t="str">
            <v>2005</v>
          </cell>
          <cell r="M1297">
            <v>37300</v>
          </cell>
          <cell r="N1297">
            <v>40982</v>
          </cell>
        </row>
        <row r="1298">
          <cell r="A1298" t="str">
            <v>2230060150</v>
          </cell>
          <cell r="B1298" t="str">
            <v>Onroad</v>
          </cell>
          <cell r="C1298" t="str">
            <v>Highway Veh - Diesel - Light Duty Trucks 1 thru 4 (LDDT) - Rural Minor Arterial: Total</v>
          </cell>
          <cell r="D1298" t="str">
            <v>Mobile - On-Road Diesel Light Duty Vehicles</v>
          </cell>
          <cell r="G1298" t="str">
            <v>Mobile Sources</v>
          </cell>
          <cell r="H1298" t="str">
            <v>Highway Vehicles - Diesel</v>
          </cell>
          <cell r="I1298" t="str">
            <v>Light Duty Diesel Trucks 1 thru 4 (M6) (LDDT)</v>
          </cell>
          <cell r="J1298" t="str">
            <v>Rural Minor Arterial: Total</v>
          </cell>
          <cell r="N1298">
            <v>40982</v>
          </cell>
        </row>
        <row r="1299">
          <cell r="A1299" t="str">
            <v>2230060151</v>
          </cell>
          <cell r="B1299" t="str">
            <v>Onroad</v>
          </cell>
          <cell r="C1299" t="str">
            <v>Highway Veh - Diesel - Light Duty Trucks 1 thru 4 (LDDT) - Minor Arterial: Rural Time 1</v>
          </cell>
          <cell r="D1299" t="str">
            <v>Mobile - On-Road Diesel Light Duty Vehicles</v>
          </cell>
          <cell r="G1299" t="str">
            <v>Mobile Sources</v>
          </cell>
          <cell r="H1299" t="str">
            <v>Highway Vehicles - Diesel</v>
          </cell>
          <cell r="I1299" t="str">
            <v>Light Duty Diesel Trucks 1 thru 4 (M6) (LDDT)</v>
          </cell>
          <cell r="J1299" t="str">
            <v>Minor Arterial: Rural Time 1</v>
          </cell>
          <cell r="L1299" t="str">
            <v>2002</v>
          </cell>
          <cell r="N1299">
            <v>40982</v>
          </cell>
        </row>
        <row r="1300">
          <cell r="A1300" t="str">
            <v>2230060152</v>
          </cell>
          <cell r="B1300" t="str">
            <v>Onroad</v>
          </cell>
          <cell r="C1300" t="str">
            <v>Highway Veh - Diesel - Light Duty Trucks 1 thru 4 (LDDT) - Minor Arterial: Rural Time 2</v>
          </cell>
          <cell r="D1300" t="str">
            <v>Mobile - On-Road Diesel Light Duty Vehicles</v>
          </cell>
          <cell r="G1300" t="str">
            <v>Mobile Sources</v>
          </cell>
          <cell r="H1300" t="str">
            <v>Highway Vehicles - Diesel</v>
          </cell>
          <cell r="I1300" t="str">
            <v>Light Duty Diesel Trucks 1 thru 4 (M6) (LDDT)</v>
          </cell>
          <cell r="J1300" t="str">
            <v>Minor Arterial: Rural Time 2</v>
          </cell>
          <cell r="L1300" t="str">
            <v>2002</v>
          </cell>
          <cell r="N1300">
            <v>40982</v>
          </cell>
        </row>
        <row r="1301">
          <cell r="A1301" t="str">
            <v>2230060153</v>
          </cell>
          <cell r="B1301" t="str">
            <v>Onroad</v>
          </cell>
          <cell r="C1301" t="str">
            <v>Highway Veh - Diesel - Light Duty Trucks 1 thru 4 (LDDT) - Minor Arterial: Rural Time 3</v>
          </cell>
          <cell r="D1301" t="str">
            <v>Mobile - On-Road Diesel Light Duty Vehicles</v>
          </cell>
          <cell r="G1301" t="str">
            <v>Mobile Sources</v>
          </cell>
          <cell r="H1301" t="str">
            <v>Highway Vehicles - Diesel</v>
          </cell>
          <cell r="I1301" t="str">
            <v>Light Duty Diesel Trucks 1 thru 4 (M6) (LDDT)</v>
          </cell>
          <cell r="J1301" t="str">
            <v>Minor Arterial: Rural Time 3</v>
          </cell>
          <cell r="L1301" t="str">
            <v>2002</v>
          </cell>
          <cell r="N1301">
            <v>40982</v>
          </cell>
        </row>
        <row r="1302">
          <cell r="A1302" t="str">
            <v>2230060154</v>
          </cell>
          <cell r="B1302" t="str">
            <v>Onroad</v>
          </cell>
          <cell r="C1302" t="str">
            <v>Highway Veh - Diesel - Light Duty Trucks 1 thru 4 (LDDT) - Minor Arterial: Rural Time 4</v>
          </cell>
          <cell r="D1302" t="str">
            <v>Mobile - On-Road Diesel Light Duty Vehicles</v>
          </cell>
          <cell r="G1302" t="str">
            <v>Mobile Sources</v>
          </cell>
          <cell r="H1302" t="str">
            <v>Highway Vehicles - Diesel</v>
          </cell>
          <cell r="I1302" t="str">
            <v>Light Duty Diesel Trucks 1 thru 4 (M6) (LDDT)</v>
          </cell>
          <cell r="J1302" t="str">
            <v>Minor Arterial: Rural Time 4</v>
          </cell>
          <cell r="L1302" t="str">
            <v>2002</v>
          </cell>
          <cell r="N1302">
            <v>40982</v>
          </cell>
        </row>
        <row r="1303">
          <cell r="A1303" t="str">
            <v>223006015B</v>
          </cell>
          <cell r="B1303" t="str">
            <v>Onroad</v>
          </cell>
          <cell r="C1303" t="str">
            <v>Highway Veh - Diesel - Light Duty Trucks 1 thru 4 (LDDT) - Rural Minor Arterial: Brake Wear</v>
          </cell>
          <cell r="D1303" t="str">
            <v>Mobile - On-Road Diesel Light Duty Vehicles</v>
          </cell>
          <cell r="G1303" t="str">
            <v>Mobile Sources</v>
          </cell>
          <cell r="H1303" t="str">
            <v>Highway Vehicles - Diesel</v>
          </cell>
          <cell r="I1303" t="str">
            <v>Light Duty Diesel Trucks 1 thru 4 (M6) (LDDT)</v>
          </cell>
          <cell r="J1303" t="str">
            <v>Rural Minor Arterial: Brake Wear</v>
          </cell>
          <cell r="L1303" t="str">
            <v>2005</v>
          </cell>
          <cell r="M1303">
            <v>37300</v>
          </cell>
          <cell r="N1303">
            <v>40982</v>
          </cell>
        </row>
        <row r="1304">
          <cell r="A1304" t="str">
            <v>223006015T</v>
          </cell>
          <cell r="B1304" t="str">
            <v>Onroad</v>
          </cell>
          <cell r="C1304" t="str">
            <v>Highway Veh - Diesel - Light Duty Trucks 1 thru 4 (LDDT) - Rural Minor Arterial: Tire Wear</v>
          </cell>
          <cell r="D1304" t="str">
            <v>Mobile - On-Road Diesel Light Duty Vehicles</v>
          </cell>
          <cell r="G1304" t="str">
            <v>Mobile Sources</v>
          </cell>
          <cell r="H1304" t="str">
            <v>Highway Vehicles - Diesel</v>
          </cell>
          <cell r="I1304" t="str">
            <v>Light Duty Diesel Trucks 1 thru 4 (M6) (LDDT)</v>
          </cell>
          <cell r="J1304" t="str">
            <v>Rural Minor Arterial: Tire Wear</v>
          </cell>
          <cell r="L1304" t="str">
            <v>2005</v>
          </cell>
          <cell r="M1304">
            <v>37300</v>
          </cell>
          <cell r="N1304">
            <v>40982</v>
          </cell>
        </row>
        <row r="1305">
          <cell r="A1305" t="str">
            <v>223006015X</v>
          </cell>
          <cell r="B1305" t="str">
            <v>Onroad</v>
          </cell>
          <cell r="C1305" t="str">
            <v>Highway Veh - Diesel - Light Duty Trucks 1 thru 4 (LDDT) - Rural Minor Arterial: Exhaust</v>
          </cell>
          <cell r="D1305" t="str">
            <v>Mobile - On-Road Diesel Light Duty Vehicles</v>
          </cell>
          <cell r="G1305" t="str">
            <v>Mobile Sources</v>
          </cell>
          <cell r="H1305" t="str">
            <v>Highway Vehicles - Diesel</v>
          </cell>
          <cell r="I1305" t="str">
            <v>Light Duty Diesel Trucks 1 thru 4 (M6) (LDDT)</v>
          </cell>
          <cell r="J1305" t="str">
            <v>Rural Minor Arterial: Exhaust</v>
          </cell>
          <cell r="L1305" t="str">
            <v>2005</v>
          </cell>
          <cell r="M1305">
            <v>37300</v>
          </cell>
          <cell r="N1305">
            <v>40982</v>
          </cell>
        </row>
        <row r="1306">
          <cell r="A1306" t="str">
            <v>2230060170</v>
          </cell>
          <cell r="B1306" t="str">
            <v>Onroad</v>
          </cell>
          <cell r="C1306" t="str">
            <v>Highway Veh - Diesel - Light Duty Trucks 1 thru 4 (LDDT) - Rural Major Collector: Total</v>
          </cell>
          <cell r="D1306" t="str">
            <v>Mobile - On-Road Diesel Light Duty Vehicles</v>
          </cell>
          <cell r="G1306" t="str">
            <v>Mobile Sources</v>
          </cell>
          <cell r="H1306" t="str">
            <v>Highway Vehicles - Diesel</v>
          </cell>
          <cell r="I1306" t="str">
            <v>Light Duty Diesel Trucks 1 thru 4 (M6) (LDDT)</v>
          </cell>
          <cell r="J1306" t="str">
            <v>Rural Major Collector: Total</v>
          </cell>
          <cell r="N1306">
            <v>40982</v>
          </cell>
        </row>
        <row r="1307">
          <cell r="A1307" t="str">
            <v>2230060171</v>
          </cell>
          <cell r="B1307" t="str">
            <v>Onroad</v>
          </cell>
          <cell r="C1307" t="str">
            <v>Highway Veh - Diesel - Light Duty Trucks 1 thru 4 (LDDT) - Major Collector: Rural Time 1</v>
          </cell>
          <cell r="D1307" t="str">
            <v>Mobile - On-Road Diesel Light Duty Vehicles</v>
          </cell>
          <cell r="G1307" t="str">
            <v>Mobile Sources</v>
          </cell>
          <cell r="H1307" t="str">
            <v>Highway Vehicles - Diesel</v>
          </cell>
          <cell r="I1307" t="str">
            <v>Light Duty Diesel Trucks 1 thru 4 (M6) (LDDT)</v>
          </cell>
          <cell r="J1307" t="str">
            <v>Major Collector: Rural Time 1</v>
          </cell>
          <cell r="L1307" t="str">
            <v>2002</v>
          </cell>
          <cell r="N1307">
            <v>40982</v>
          </cell>
        </row>
        <row r="1308">
          <cell r="A1308" t="str">
            <v>2230060172</v>
          </cell>
          <cell r="B1308" t="str">
            <v>Onroad</v>
          </cell>
          <cell r="C1308" t="str">
            <v>Highway Veh - Diesel - Light Duty Trucks 1 thru 4 (LDDT) - Major Collector: Rural Time 2</v>
          </cell>
          <cell r="D1308" t="str">
            <v>Mobile - On-Road Diesel Light Duty Vehicles</v>
          </cell>
          <cell r="G1308" t="str">
            <v>Mobile Sources</v>
          </cell>
          <cell r="H1308" t="str">
            <v>Highway Vehicles - Diesel</v>
          </cell>
          <cell r="I1308" t="str">
            <v>Light Duty Diesel Trucks 1 thru 4 (M6) (LDDT)</v>
          </cell>
          <cell r="J1308" t="str">
            <v>Major Collector: Rural Time 2</v>
          </cell>
          <cell r="L1308" t="str">
            <v>2002</v>
          </cell>
          <cell r="N1308">
            <v>40982</v>
          </cell>
        </row>
        <row r="1309">
          <cell r="A1309" t="str">
            <v>2230060173</v>
          </cell>
          <cell r="B1309" t="str">
            <v>Onroad</v>
          </cell>
          <cell r="C1309" t="str">
            <v>Highway Veh - Diesel - Light Duty Trucks 1 thru 4 (LDDT) - Major Collector: Rural Time 3</v>
          </cell>
          <cell r="D1309" t="str">
            <v>Mobile - On-Road Diesel Light Duty Vehicles</v>
          </cell>
          <cell r="G1309" t="str">
            <v>Mobile Sources</v>
          </cell>
          <cell r="H1309" t="str">
            <v>Highway Vehicles - Diesel</v>
          </cell>
          <cell r="I1309" t="str">
            <v>Light Duty Diesel Trucks 1 thru 4 (M6) (LDDT)</v>
          </cell>
          <cell r="J1309" t="str">
            <v>Major Collector: Rural Time 3</v>
          </cell>
          <cell r="L1309" t="str">
            <v>2002</v>
          </cell>
          <cell r="N1309">
            <v>40982</v>
          </cell>
        </row>
        <row r="1310">
          <cell r="A1310" t="str">
            <v>2230060174</v>
          </cell>
          <cell r="B1310" t="str">
            <v>Onroad</v>
          </cell>
          <cell r="C1310" t="str">
            <v>Highway Veh - Diesel - Light Duty Trucks 1 thru 4 (LDDT) - Major Collector: Rural Time 4</v>
          </cell>
          <cell r="D1310" t="str">
            <v>Mobile - On-Road Diesel Light Duty Vehicles</v>
          </cell>
          <cell r="G1310" t="str">
            <v>Mobile Sources</v>
          </cell>
          <cell r="H1310" t="str">
            <v>Highway Vehicles - Diesel</v>
          </cell>
          <cell r="I1310" t="str">
            <v>Light Duty Diesel Trucks 1 thru 4 (M6) (LDDT)</v>
          </cell>
          <cell r="J1310" t="str">
            <v>Major Collector: Rural Time 4</v>
          </cell>
          <cell r="L1310" t="str">
            <v>2002</v>
          </cell>
          <cell r="N1310">
            <v>40982</v>
          </cell>
        </row>
        <row r="1311">
          <cell r="A1311" t="str">
            <v>223006017B</v>
          </cell>
          <cell r="B1311" t="str">
            <v>Onroad</v>
          </cell>
          <cell r="C1311" t="str">
            <v>Highway Veh - Diesel - Light Duty Trucks 1 thru 4 (LDDT) - Rural Major Collector: Brake Wear</v>
          </cell>
          <cell r="D1311" t="str">
            <v>Mobile - On-Road Diesel Light Duty Vehicles</v>
          </cell>
          <cell r="G1311" t="str">
            <v>Mobile Sources</v>
          </cell>
          <cell r="H1311" t="str">
            <v>Highway Vehicles - Diesel</v>
          </cell>
          <cell r="I1311" t="str">
            <v>Light Duty Diesel Trucks 1 thru 4 (M6) (LDDT)</v>
          </cell>
          <cell r="J1311" t="str">
            <v>Rural Major Collector: Brake Wear</v>
          </cell>
          <cell r="L1311" t="str">
            <v>2005</v>
          </cell>
          <cell r="M1311">
            <v>37300</v>
          </cell>
          <cell r="N1311">
            <v>40982</v>
          </cell>
        </row>
        <row r="1312">
          <cell r="A1312" t="str">
            <v>223006017T</v>
          </cell>
          <cell r="B1312" t="str">
            <v>Onroad</v>
          </cell>
          <cell r="C1312" t="str">
            <v>Highway Veh - Diesel - Light Duty Trucks 1 thru 4 (LDDT) - Rural Major Collector: Tire Wear</v>
          </cell>
          <cell r="D1312" t="str">
            <v>Mobile - On-Road Diesel Light Duty Vehicles</v>
          </cell>
          <cell r="G1312" t="str">
            <v>Mobile Sources</v>
          </cell>
          <cell r="H1312" t="str">
            <v>Highway Vehicles - Diesel</v>
          </cell>
          <cell r="I1312" t="str">
            <v>Light Duty Diesel Trucks 1 thru 4 (M6) (LDDT)</v>
          </cell>
          <cell r="J1312" t="str">
            <v>Rural Major Collector: Tire Wear</v>
          </cell>
          <cell r="L1312" t="str">
            <v>2005</v>
          </cell>
          <cell r="M1312">
            <v>37300</v>
          </cell>
          <cell r="N1312">
            <v>40982</v>
          </cell>
        </row>
        <row r="1313">
          <cell r="A1313" t="str">
            <v>223006017X</v>
          </cell>
          <cell r="B1313" t="str">
            <v>Onroad</v>
          </cell>
          <cell r="C1313" t="str">
            <v>Highway Veh - Diesel - Light Duty Trucks 1 thru 4 (LDDT) - Rural Major Collector: Exhaust</v>
          </cell>
          <cell r="D1313" t="str">
            <v>Mobile - On-Road Diesel Light Duty Vehicles</v>
          </cell>
          <cell r="G1313" t="str">
            <v>Mobile Sources</v>
          </cell>
          <cell r="H1313" t="str">
            <v>Highway Vehicles - Diesel</v>
          </cell>
          <cell r="I1313" t="str">
            <v>Light Duty Diesel Trucks 1 thru 4 (M6) (LDDT)</v>
          </cell>
          <cell r="J1313" t="str">
            <v>Rural Major Collector: Exhaust</v>
          </cell>
          <cell r="L1313" t="str">
            <v>2005</v>
          </cell>
          <cell r="M1313">
            <v>37300</v>
          </cell>
          <cell r="N1313">
            <v>40982</v>
          </cell>
        </row>
        <row r="1314">
          <cell r="A1314" t="str">
            <v>2230060190</v>
          </cell>
          <cell r="B1314" t="str">
            <v>Onroad</v>
          </cell>
          <cell r="C1314" t="str">
            <v>Highway Veh - Diesel - Light Duty Trucks 1 thru 4 (LDDT) - Rural Minor Collector: Total</v>
          </cell>
          <cell r="D1314" t="str">
            <v>Mobile - On-Road Diesel Light Duty Vehicles</v>
          </cell>
          <cell r="G1314" t="str">
            <v>Mobile Sources</v>
          </cell>
          <cell r="H1314" t="str">
            <v>Highway Vehicles - Diesel</v>
          </cell>
          <cell r="I1314" t="str">
            <v>Light Duty Diesel Trucks 1 thru 4 (M6) (LDDT)</v>
          </cell>
          <cell r="J1314" t="str">
            <v>Rural Minor Collector: Total</v>
          </cell>
          <cell r="N1314">
            <v>40982</v>
          </cell>
        </row>
        <row r="1315">
          <cell r="A1315" t="str">
            <v>2230060191</v>
          </cell>
          <cell r="B1315" t="str">
            <v>Onroad</v>
          </cell>
          <cell r="C1315" t="str">
            <v>Highway Veh - Diesel - Light Duty Trucks 1 thru 4 (LDDT) - Minor Collector: Rural Time 1</v>
          </cell>
          <cell r="D1315" t="str">
            <v>Mobile - On-Road Diesel Light Duty Vehicles</v>
          </cell>
          <cell r="G1315" t="str">
            <v>Mobile Sources</v>
          </cell>
          <cell r="H1315" t="str">
            <v>Highway Vehicles - Diesel</v>
          </cell>
          <cell r="I1315" t="str">
            <v>Light Duty Diesel Trucks 1 thru 4 (M6) (LDDT)</v>
          </cell>
          <cell r="J1315" t="str">
            <v>Minor Collector: Rural Time 1</v>
          </cell>
          <cell r="L1315" t="str">
            <v>2002</v>
          </cell>
          <cell r="N1315">
            <v>40982</v>
          </cell>
        </row>
        <row r="1316">
          <cell r="A1316" t="str">
            <v>2230060192</v>
          </cell>
          <cell r="B1316" t="str">
            <v>Onroad</v>
          </cell>
          <cell r="C1316" t="str">
            <v>Highway Veh - Diesel - Light Duty Trucks 1 thru 4 (LDDT) - Minor Collector: Rural Time 2</v>
          </cell>
          <cell r="D1316" t="str">
            <v>Mobile - On-Road Diesel Light Duty Vehicles</v>
          </cell>
          <cell r="G1316" t="str">
            <v>Mobile Sources</v>
          </cell>
          <cell r="H1316" t="str">
            <v>Highway Vehicles - Diesel</v>
          </cell>
          <cell r="I1316" t="str">
            <v>Light Duty Diesel Trucks 1 thru 4 (M6) (LDDT)</v>
          </cell>
          <cell r="J1316" t="str">
            <v>Minor Collector: Rural Time 2</v>
          </cell>
          <cell r="L1316" t="str">
            <v>2002</v>
          </cell>
          <cell r="N1316">
            <v>40982</v>
          </cell>
        </row>
        <row r="1317">
          <cell r="A1317" t="str">
            <v>2230060193</v>
          </cell>
          <cell r="B1317" t="str">
            <v>Onroad</v>
          </cell>
          <cell r="C1317" t="str">
            <v>Highway Veh - Diesel - Light Duty Trucks 1 thru 4 (LDDT) - Minor Collector: Rural Time 3</v>
          </cell>
          <cell r="D1317" t="str">
            <v>Mobile - On-Road Diesel Light Duty Vehicles</v>
          </cell>
          <cell r="G1317" t="str">
            <v>Mobile Sources</v>
          </cell>
          <cell r="H1317" t="str">
            <v>Highway Vehicles - Diesel</v>
          </cell>
          <cell r="I1317" t="str">
            <v>Light Duty Diesel Trucks 1 thru 4 (M6) (LDDT)</v>
          </cell>
          <cell r="J1317" t="str">
            <v>Minor Collector: Rural Time 3</v>
          </cell>
          <cell r="L1317" t="str">
            <v>2002</v>
          </cell>
          <cell r="N1317">
            <v>40982</v>
          </cell>
        </row>
        <row r="1318">
          <cell r="A1318" t="str">
            <v>2230060194</v>
          </cell>
          <cell r="B1318" t="str">
            <v>Onroad</v>
          </cell>
          <cell r="C1318" t="str">
            <v>Highway Veh - Diesel - Light Duty Trucks 1 thru 4 (LDDT) - Minor Collector: Rural Time 4</v>
          </cell>
          <cell r="D1318" t="str">
            <v>Mobile - On-Road Diesel Light Duty Vehicles</v>
          </cell>
          <cell r="G1318" t="str">
            <v>Mobile Sources</v>
          </cell>
          <cell r="H1318" t="str">
            <v>Highway Vehicles - Diesel</v>
          </cell>
          <cell r="I1318" t="str">
            <v>Light Duty Diesel Trucks 1 thru 4 (M6) (LDDT)</v>
          </cell>
          <cell r="J1318" t="str">
            <v>Minor Collector: Rural Time 4</v>
          </cell>
          <cell r="L1318" t="str">
            <v>2002</v>
          </cell>
          <cell r="N1318">
            <v>40982</v>
          </cell>
        </row>
        <row r="1319">
          <cell r="A1319" t="str">
            <v>223006019B</v>
          </cell>
          <cell r="B1319" t="str">
            <v>Onroad</v>
          </cell>
          <cell r="C1319" t="str">
            <v>Highway Veh - Diesel - Light Duty Trucks 1 thru 4 (LDDT) - Rural Minor Collector: Brake Wear</v>
          </cell>
          <cell r="D1319" t="str">
            <v>Mobile - On-Road Diesel Light Duty Vehicles</v>
          </cell>
          <cell r="G1319" t="str">
            <v>Mobile Sources</v>
          </cell>
          <cell r="H1319" t="str">
            <v>Highway Vehicles - Diesel</v>
          </cell>
          <cell r="I1319" t="str">
            <v>Light Duty Diesel Trucks 1 thru 4 (M6) (LDDT)</v>
          </cell>
          <cell r="J1319" t="str">
            <v>Rural Minor Collector: Brake Wear</v>
          </cell>
          <cell r="L1319" t="str">
            <v>2005</v>
          </cell>
          <cell r="M1319">
            <v>37300</v>
          </cell>
          <cell r="N1319">
            <v>40982</v>
          </cell>
        </row>
        <row r="1320">
          <cell r="A1320" t="str">
            <v>223006019T</v>
          </cell>
          <cell r="B1320" t="str">
            <v>Onroad</v>
          </cell>
          <cell r="C1320" t="str">
            <v>Highway Veh - Diesel - Light Duty Trucks 1 thru 4 (LDDT) - Rural Minor Collector: Tire Wear</v>
          </cell>
          <cell r="D1320" t="str">
            <v>Mobile - On-Road Diesel Light Duty Vehicles</v>
          </cell>
          <cell r="G1320" t="str">
            <v>Mobile Sources</v>
          </cell>
          <cell r="H1320" t="str">
            <v>Highway Vehicles - Diesel</v>
          </cell>
          <cell r="I1320" t="str">
            <v>Light Duty Diesel Trucks 1 thru 4 (M6) (LDDT)</v>
          </cell>
          <cell r="J1320" t="str">
            <v>Rural Minor Collector: Tire Wear</v>
          </cell>
          <cell r="L1320" t="str">
            <v>2005</v>
          </cell>
          <cell r="M1320">
            <v>37300</v>
          </cell>
          <cell r="N1320">
            <v>40982</v>
          </cell>
        </row>
        <row r="1321">
          <cell r="A1321" t="str">
            <v>223006019X</v>
          </cell>
          <cell r="B1321" t="str">
            <v>Onroad</v>
          </cell>
          <cell r="C1321" t="str">
            <v>Highway Veh - Diesel - Light Duty Trucks 1 thru 4 (LDDT) - Rural Minor Collector: Exhaust</v>
          </cell>
          <cell r="D1321" t="str">
            <v>Mobile - On-Road Diesel Light Duty Vehicles</v>
          </cell>
          <cell r="G1321" t="str">
            <v>Mobile Sources</v>
          </cell>
          <cell r="H1321" t="str">
            <v>Highway Vehicles - Diesel</v>
          </cell>
          <cell r="I1321" t="str">
            <v>Light Duty Diesel Trucks 1 thru 4 (M6) (LDDT)</v>
          </cell>
          <cell r="J1321" t="str">
            <v>Rural Minor Collector: Exhaust</v>
          </cell>
          <cell r="L1321" t="str">
            <v>2005</v>
          </cell>
          <cell r="M1321">
            <v>37300</v>
          </cell>
          <cell r="N1321">
            <v>40982</v>
          </cell>
        </row>
        <row r="1322">
          <cell r="A1322" t="str">
            <v>2230060210</v>
          </cell>
          <cell r="B1322" t="str">
            <v>Onroad</v>
          </cell>
          <cell r="C1322" t="str">
            <v>Highway Veh - Diesel - Light Duty Trucks 1 thru 4 (LDDT) - Rural Local: Total</v>
          </cell>
          <cell r="D1322" t="str">
            <v>Mobile - On-Road Diesel Light Duty Vehicles</v>
          </cell>
          <cell r="G1322" t="str">
            <v>Mobile Sources</v>
          </cell>
          <cell r="H1322" t="str">
            <v>Highway Vehicles - Diesel</v>
          </cell>
          <cell r="I1322" t="str">
            <v>Light Duty Diesel Trucks 1 thru 4 (M6) (LDDT)</v>
          </cell>
          <cell r="J1322" t="str">
            <v>Rural Local: Total</v>
          </cell>
          <cell r="N1322">
            <v>40982</v>
          </cell>
        </row>
        <row r="1323">
          <cell r="A1323" t="str">
            <v>2230060211</v>
          </cell>
          <cell r="B1323" t="str">
            <v>Onroad</v>
          </cell>
          <cell r="C1323" t="str">
            <v>Highway Veh - Diesel - Light Duty Trucks 1 thru 4 (LDDT) - Local: Rural Time 1</v>
          </cell>
          <cell r="D1323" t="str">
            <v>Mobile - On-Road Diesel Light Duty Vehicles</v>
          </cell>
          <cell r="G1323" t="str">
            <v>Mobile Sources</v>
          </cell>
          <cell r="H1323" t="str">
            <v>Highway Vehicles - Diesel</v>
          </cell>
          <cell r="I1323" t="str">
            <v>Light Duty Diesel Trucks 1 thru 4 (M6) (LDDT)</v>
          </cell>
          <cell r="J1323" t="str">
            <v>Local: Rural Time 1</v>
          </cell>
          <cell r="L1323" t="str">
            <v>2002</v>
          </cell>
          <cell r="N1323">
            <v>40982</v>
          </cell>
        </row>
        <row r="1324">
          <cell r="A1324" t="str">
            <v>2230060212</v>
          </cell>
          <cell r="B1324" t="str">
            <v>Onroad</v>
          </cell>
          <cell r="C1324" t="str">
            <v>Highway Veh - Diesel - Light Duty Trucks 1 thru 4 (LDDT) - Local: Rural Time 2</v>
          </cell>
          <cell r="D1324" t="str">
            <v>Mobile - On-Road Diesel Light Duty Vehicles</v>
          </cell>
          <cell r="G1324" t="str">
            <v>Mobile Sources</v>
          </cell>
          <cell r="H1324" t="str">
            <v>Highway Vehicles - Diesel</v>
          </cell>
          <cell r="I1324" t="str">
            <v>Light Duty Diesel Trucks 1 thru 4 (M6) (LDDT)</v>
          </cell>
          <cell r="J1324" t="str">
            <v>Local: Rural Time 2</v>
          </cell>
          <cell r="L1324" t="str">
            <v>2002</v>
          </cell>
          <cell r="N1324">
            <v>40982</v>
          </cell>
        </row>
        <row r="1325">
          <cell r="A1325" t="str">
            <v>2230060213</v>
          </cell>
          <cell r="B1325" t="str">
            <v>Onroad</v>
          </cell>
          <cell r="C1325" t="str">
            <v>Highway Veh - Diesel - Light Duty Trucks 1 thru 4 (LDDT) - Local: Rural Time 3</v>
          </cell>
          <cell r="D1325" t="str">
            <v>Mobile - On-Road Diesel Light Duty Vehicles</v>
          </cell>
          <cell r="G1325" t="str">
            <v>Mobile Sources</v>
          </cell>
          <cell r="H1325" t="str">
            <v>Highway Vehicles - Diesel</v>
          </cell>
          <cell r="I1325" t="str">
            <v>Light Duty Diesel Trucks 1 thru 4 (M6) (LDDT)</v>
          </cell>
          <cell r="J1325" t="str">
            <v>Local: Rural Time 3</v>
          </cell>
          <cell r="L1325" t="str">
            <v>2002</v>
          </cell>
          <cell r="N1325">
            <v>40982</v>
          </cell>
        </row>
        <row r="1326">
          <cell r="A1326" t="str">
            <v>2230060214</v>
          </cell>
          <cell r="B1326" t="str">
            <v>Onroad</v>
          </cell>
          <cell r="C1326" t="str">
            <v>Highway Veh - Diesel - Light Duty Trucks 1 thru 4 (LDDT) - Local: Rural Time 4</v>
          </cell>
          <cell r="D1326" t="str">
            <v>Mobile - On-Road Diesel Light Duty Vehicles</v>
          </cell>
          <cell r="G1326" t="str">
            <v>Mobile Sources</v>
          </cell>
          <cell r="H1326" t="str">
            <v>Highway Vehicles - Diesel</v>
          </cell>
          <cell r="I1326" t="str">
            <v>Light Duty Diesel Trucks 1 thru 4 (M6) (LDDT)</v>
          </cell>
          <cell r="J1326" t="str">
            <v>Local: Rural Time 4</v>
          </cell>
          <cell r="L1326" t="str">
            <v>2002</v>
          </cell>
          <cell r="N1326">
            <v>40982</v>
          </cell>
        </row>
        <row r="1327">
          <cell r="A1327" t="str">
            <v>223006021B</v>
          </cell>
          <cell r="B1327" t="str">
            <v>Onroad</v>
          </cell>
          <cell r="C1327" t="str">
            <v>Highway Veh - Diesel - Light Duty Trucks 1 thru 4 (LDDT) - Rural Local: Brake Wear</v>
          </cell>
          <cell r="D1327" t="str">
            <v>Mobile - On-Road Diesel Light Duty Vehicles</v>
          </cell>
          <cell r="G1327" t="str">
            <v>Mobile Sources</v>
          </cell>
          <cell r="H1327" t="str">
            <v>Highway Vehicles - Diesel</v>
          </cell>
          <cell r="I1327" t="str">
            <v>Light Duty Diesel Trucks 1 thru 4 (M6) (LDDT)</v>
          </cell>
          <cell r="J1327" t="str">
            <v>Rural Local: Brake Wear</v>
          </cell>
          <cell r="L1327" t="str">
            <v>2005</v>
          </cell>
          <cell r="M1327">
            <v>37300</v>
          </cell>
          <cell r="N1327">
            <v>40982</v>
          </cell>
        </row>
        <row r="1328">
          <cell r="A1328" t="str">
            <v>223006021T</v>
          </cell>
          <cell r="B1328" t="str">
            <v>Onroad</v>
          </cell>
          <cell r="C1328" t="str">
            <v>Highway Veh - Diesel - Light Duty Trucks 1 thru 4 (LDDT) - Rural Local: Tire Wear</v>
          </cell>
          <cell r="D1328" t="str">
            <v>Mobile - On-Road Diesel Light Duty Vehicles</v>
          </cell>
          <cell r="G1328" t="str">
            <v>Mobile Sources</v>
          </cell>
          <cell r="H1328" t="str">
            <v>Highway Vehicles - Diesel</v>
          </cell>
          <cell r="I1328" t="str">
            <v>Light Duty Diesel Trucks 1 thru 4 (M6) (LDDT)</v>
          </cell>
          <cell r="J1328" t="str">
            <v>Rural Local: Tire Wear</v>
          </cell>
          <cell r="L1328" t="str">
            <v>2005</v>
          </cell>
          <cell r="M1328">
            <v>37300</v>
          </cell>
          <cell r="N1328">
            <v>40982</v>
          </cell>
        </row>
        <row r="1329">
          <cell r="A1329" t="str">
            <v>223006021X</v>
          </cell>
          <cell r="B1329" t="str">
            <v>Onroad</v>
          </cell>
          <cell r="C1329" t="str">
            <v>Highway Veh - Diesel - Light Duty Trucks 1 thru 4 (LDDT) - Rural Local: Exhaust</v>
          </cell>
          <cell r="D1329" t="str">
            <v>Mobile - On-Road Diesel Light Duty Vehicles</v>
          </cell>
          <cell r="G1329" t="str">
            <v>Mobile Sources</v>
          </cell>
          <cell r="H1329" t="str">
            <v>Highway Vehicles - Diesel</v>
          </cell>
          <cell r="I1329" t="str">
            <v>Light Duty Diesel Trucks 1 thru 4 (M6) (LDDT)</v>
          </cell>
          <cell r="J1329" t="str">
            <v>Rural Local: Exhaust</v>
          </cell>
          <cell r="L1329" t="str">
            <v>2005</v>
          </cell>
          <cell r="M1329">
            <v>37300</v>
          </cell>
          <cell r="N1329">
            <v>40982</v>
          </cell>
        </row>
        <row r="1330">
          <cell r="A1330" t="str">
            <v>2230060230</v>
          </cell>
          <cell r="B1330" t="str">
            <v>Onroad</v>
          </cell>
          <cell r="C1330" t="str">
            <v>Highway Veh - Diesel - Light Duty Trucks 1 thru 4 (LDDT) - Urban Interstate: Total</v>
          </cell>
          <cell r="D1330" t="str">
            <v>Mobile - On-Road Diesel Light Duty Vehicles</v>
          </cell>
          <cell r="G1330" t="str">
            <v>Mobile Sources</v>
          </cell>
          <cell r="H1330" t="str">
            <v>Highway Vehicles - Diesel</v>
          </cell>
          <cell r="I1330" t="str">
            <v>Light Duty Diesel Trucks 1 thru 4 (M6) (LDDT)</v>
          </cell>
          <cell r="J1330" t="str">
            <v>Urban Interstate: Total</v>
          </cell>
          <cell r="N1330">
            <v>40982</v>
          </cell>
        </row>
        <row r="1331">
          <cell r="A1331" t="str">
            <v>2230060231</v>
          </cell>
          <cell r="B1331" t="str">
            <v>Onroad</v>
          </cell>
          <cell r="C1331" t="str">
            <v>Highway Veh - Diesel - Light Duty Trucks 1 thru 4 (LDDT) - Interstate: Urban Time 1</v>
          </cell>
          <cell r="D1331" t="str">
            <v>Mobile - On-Road Diesel Light Duty Vehicles</v>
          </cell>
          <cell r="G1331" t="str">
            <v>Mobile Sources</v>
          </cell>
          <cell r="H1331" t="str">
            <v>Highway Vehicles - Diesel</v>
          </cell>
          <cell r="I1331" t="str">
            <v>Light Duty Diesel Trucks 1 thru 4 (M6) (LDDT)</v>
          </cell>
          <cell r="J1331" t="str">
            <v>Interstate: Urban Time 1</v>
          </cell>
          <cell r="L1331" t="str">
            <v>2002</v>
          </cell>
          <cell r="N1331">
            <v>40982</v>
          </cell>
        </row>
        <row r="1332">
          <cell r="A1332" t="str">
            <v>2230060232</v>
          </cell>
          <cell r="B1332" t="str">
            <v>Onroad</v>
          </cell>
          <cell r="C1332" t="str">
            <v>Highway Veh - Diesel - Light Duty Trucks 1 thru 4 (LDDT) - Interstate: Urban Time 2</v>
          </cell>
          <cell r="D1332" t="str">
            <v>Mobile - On-Road Diesel Light Duty Vehicles</v>
          </cell>
          <cell r="G1332" t="str">
            <v>Mobile Sources</v>
          </cell>
          <cell r="H1332" t="str">
            <v>Highway Vehicles - Diesel</v>
          </cell>
          <cell r="I1332" t="str">
            <v>Light Duty Diesel Trucks 1 thru 4 (M6) (LDDT)</v>
          </cell>
          <cell r="J1332" t="str">
            <v>Interstate: Urban Time 2</v>
          </cell>
          <cell r="L1332" t="str">
            <v>2002</v>
          </cell>
          <cell r="N1332">
            <v>40982</v>
          </cell>
        </row>
        <row r="1333">
          <cell r="A1333" t="str">
            <v>2230060233</v>
          </cell>
          <cell r="B1333" t="str">
            <v>Onroad</v>
          </cell>
          <cell r="C1333" t="str">
            <v>Highway Veh - Diesel - Light Duty Trucks 1 thru 4 (LDDT) - Interstate: Urban Time 3</v>
          </cell>
          <cell r="D1333" t="str">
            <v>Mobile - On-Road Diesel Light Duty Vehicles</v>
          </cell>
          <cell r="G1333" t="str">
            <v>Mobile Sources</v>
          </cell>
          <cell r="H1333" t="str">
            <v>Highway Vehicles - Diesel</v>
          </cell>
          <cell r="I1333" t="str">
            <v>Light Duty Diesel Trucks 1 thru 4 (M6) (LDDT)</v>
          </cell>
          <cell r="J1333" t="str">
            <v>Interstate: Urban Time 3</v>
          </cell>
          <cell r="L1333" t="str">
            <v>2002</v>
          </cell>
          <cell r="N1333">
            <v>40982</v>
          </cell>
        </row>
        <row r="1334">
          <cell r="A1334" t="str">
            <v>2230060234</v>
          </cell>
          <cell r="B1334" t="str">
            <v>Onroad</v>
          </cell>
          <cell r="C1334" t="str">
            <v>Highway Veh - Diesel - Light Duty Trucks 1 thru 4 (LDDT) - Interstate: Urban Time 4</v>
          </cell>
          <cell r="D1334" t="str">
            <v>Mobile - On-Road Diesel Light Duty Vehicles</v>
          </cell>
          <cell r="G1334" t="str">
            <v>Mobile Sources</v>
          </cell>
          <cell r="H1334" t="str">
            <v>Highway Vehicles - Diesel</v>
          </cell>
          <cell r="I1334" t="str">
            <v>Light Duty Diesel Trucks 1 thru 4 (M6) (LDDT)</v>
          </cell>
          <cell r="J1334" t="str">
            <v>Interstate: Urban Time 4</v>
          </cell>
          <cell r="L1334" t="str">
            <v>2002</v>
          </cell>
          <cell r="N1334">
            <v>40982</v>
          </cell>
        </row>
        <row r="1335">
          <cell r="A1335" t="str">
            <v>223006023B</v>
          </cell>
          <cell r="B1335" t="str">
            <v>Onroad</v>
          </cell>
          <cell r="C1335" t="str">
            <v>Highway Veh - Diesel - Light Duty Trucks 1 thru 4 (LDDT) - Urban Interstate: Brake Wear</v>
          </cell>
          <cell r="D1335" t="str">
            <v>Mobile - On-Road Diesel Light Duty Vehicles</v>
          </cell>
          <cell r="G1335" t="str">
            <v>Mobile Sources</v>
          </cell>
          <cell r="H1335" t="str">
            <v>Highway Vehicles - Diesel</v>
          </cell>
          <cell r="I1335" t="str">
            <v>Light Duty Diesel Trucks 1 thru 4 (M6) (LDDT)</v>
          </cell>
          <cell r="J1335" t="str">
            <v>Urban Interstate: Brake Wear</v>
          </cell>
          <cell r="L1335" t="str">
            <v>2005</v>
          </cell>
          <cell r="M1335">
            <v>37300</v>
          </cell>
          <cell r="N1335">
            <v>40982</v>
          </cell>
        </row>
        <row r="1336">
          <cell r="A1336" t="str">
            <v>223006023T</v>
          </cell>
          <cell r="B1336" t="str">
            <v>Onroad</v>
          </cell>
          <cell r="C1336" t="str">
            <v>Highway Veh - Diesel - Light Duty Trucks 1 thru 4 (LDDT) - Urban Interstate: Tire Wear</v>
          </cell>
          <cell r="D1336" t="str">
            <v>Mobile - On-Road Diesel Light Duty Vehicles</v>
          </cell>
          <cell r="G1336" t="str">
            <v>Mobile Sources</v>
          </cell>
          <cell r="H1336" t="str">
            <v>Highway Vehicles - Diesel</v>
          </cell>
          <cell r="I1336" t="str">
            <v>Light Duty Diesel Trucks 1 thru 4 (M6) (LDDT)</v>
          </cell>
          <cell r="J1336" t="str">
            <v>Urban Interstate: Tire Wear</v>
          </cell>
          <cell r="L1336" t="str">
            <v>2005</v>
          </cell>
          <cell r="M1336">
            <v>37300</v>
          </cell>
          <cell r="N1336">
            <v>40982</v>
          </cell>
        </row>
        <row r="1337">
          <cell r="A1337" t="str">
            <v>223006023X</v>
          </cell>
          <cell r="B1337" t="str">
            <v>Onroad</v>
          </cell>
          <cell r="C1337" t="str">
            <v>Highway Veh - Diesel - Light Duty Trucks 1 thru 4 (LDDT) - Urban Interstate: Exhaust</v>
          </cell>
          <cell r="D1337" t="str">
            <v>Mobile - On-Road Diesel Light Duty Vehicles</v>
          </cell>
          <cell r="G1337" t="str">
            <v>Mobile Sources</v>
          </cell>
          <cell r="H1337" t="str">
            <v>Highway Vehicles - Diesel</v>
          </cell>
          <cell r="I1337" t="str">
            <v>Light Duty Diesel Trucks 1 thru 4 (M6) (LDDT)</v>
          </cell>
          <cell r="J1337" t="str">
            <v>Urban Interstate: Exhaust</v>
          </cell>
          <cell r="L1337" t="str">
            <v>2005</v>
          </cell>
          <cell r="M1337">
            <v>37300</v>
          </cell>
          <cell r="N1337">
            <v>40982</v>
          </cell>
        </row>
        <row r="1338">
          <cell r="A1338" t="str">
            <v>2230060250</v>
          </cell>
          <cell r="B1338" t="str">
            <v>Onroad</v>
          </cell>
          <cell r="C1338" t="str">
            <v>Highway Veh - Diesel - Light Duty Trucks 1 thru 4 (LDDT) - Urban Other Freeways &amp; Expressways: Total</v>
          </cell>
          <cell r="D1338" t="str">
            <v>Mobile - On-Road Diesel Light Duty Vehicles</v>
          </cell>
          <cell r="G1338" t="str">
            <v>Mobile Sources</v>
          </cell>
          <cell r="H1338" t="str">
            <v>Highway Vehicles - Diesel</v>
          </cell>
          <cell r="I1338" t="str">
            <v>Light Duty Diesel Trucks 1 thru 4 (M6) (LDDT)</v>
          </cell>
          <cell r="J1338" t="str">
            <v>Urban Other Freeways and Expressways: Total</v>
          </cell>
          <cell r="N1338">
            <v>40982</v>
          </cell>
        </row>
        <row r="1339">
          <cell r="A1339" t="str">
            <v>2230060251</v>
          </cell>
          <cell r="B1339" t="str">
            <v>Onroad</v>
          </cell>
          <cell r="C1339" t="str">
            <v>Highway Veh - Diesel - Light Duty Trucks 1 thru 4 (LDDT) - Other Freeways &amp; Expressways: Urban Time 1</v>
          </cell>
          <cell r="D1339" t="str">
            <v>Mobile - On-Road Diesel Light Duty Vehicles</v>
          </cell>
          <cell r="G1339" t="str">
            <v>Mobile Sources</v>
          </cell>
          <cell r="H1339" t="str">
            <v>Highway Vehicles - Diesel</v>
          </cell>
          <cell r="I1339" t="str">
            <v>Light Duty Diesel Trucks 1 thru 4 (M6) (LDDT)</v>
          </cell>
          <cell r="J1339" t="str">
            <v>Other Freeways and Expressways: Urban Time 1</v>
          </cell>
          <cell r="L1339" t="str">
            <v>2002</v>
          </cell>
          <cell r="N1339">
            <v>40982</v>
          </cell>
        </row>
        <row r="1340">
          <cell r="A1340" t="str">
            <v>2230060252</v>
          </cell>
          <cell r="B1340" t="str">
            <v>Onroad</v>
          </cell>
          <cell r="C1340" t="str">
            <v>Highway Veh - Diesel - Light Duty Trucks 1 thru 4 (LDDT) - Other Freeways &amp; Expressways: Urban Time 2</v>
          </cell>
          <cell r="D1340" t="str">
            <v>Mobile - On-Road Diesel Light Duty Vehicles</v>
          </cell>
          <cell r="G1340" t="str">
            <v>Mobile Sources</v>
          </cell>
          <cell r="H1340" t="str">
            <v>Highway Vehicles - Diesel</v>
          </cell>
          <cell r="I1340" t="str">
            <v>Light Duty Diesel Trucks 1 thru 4 (M6) (LDDT)</v>
          </cell>
          <cell r="J1340" t="str">
            <v>Other Freeways and Expressways: Urban Time 2</v>
          </cell>
          <cell r="L1340" t="str">
            <v>2002</v>
          </cell>
          <cell r="N1340">
            <v>40982</v>
          </cell>
        </row>
        <row r="1341">
          <cell r="A1341" t="str">
            <v>2230060253</v>
          </cell>
          <cell r="B1341" t="str">
            <v>Onroad</v>
          </cell>
          <cell r="C1341" t="str">
            <v>Highway Veh - Diesel - Light Duty Trucks 1 thru 4 (LDDT) - Other Freeways &amp; Expressways: Urban Time 3</v>
          </cell>
          <cell r="D1341" t="str">
            <v>Mobile - On-Road Diesel Light Duty Vehicles</v>
          </cell>
          <cell r="G1341" t="str">
            <v>Mobile Sources</v>
          </cell>
          <cell r="H1341" t="str">
            <v>Highway Vehicles - Diesel</v>
          </cell>
          <cell r="I1341" t="str">
            <v>Light Duty Diesel Trucks 1 thru 4 (M6) (LDDT)</v>
          </cell>
          <cell r="J1341" t="str">
            <v>Other Freeways and Expressways: Urban Time 3</v>
          </cell>
          <cell r="L1341" t="str">
            <v>2002</v>
          </cell>
          <cell r="N1341">
            <v>40982</v>
          </cell>
        </row>
        <row r="1342">
          <cell r="A1342" t="str">
            <v>2230060254</v>
          </cell>
          <cell r="B1342" t="str">
            <v>Onroad</v>
          </cell>
          <cell r="C1342" t="str">
            <v>Highway Veh - Diesel - Light Duty Trucks 1 thru 4 (LDDT) - Other Freeways &amp; Expressways: Urban Time 4</v>
          </cell>
          <cell r="D1342" t="str">
            <v>Mobile - On-Road Diesel Light Duty Vehicles</v>
          </cell>
          <cell r="G1342" t="str">
            <v>Mobile Sources</v>
          </cell>
          <cell r="H1342" t="str">
            <v>Highway Vehicles - Diesel</v>
          </cell>
          <cell r="I1342" t="str">
            <v>Light Duty Diesel Trucks 1 thru 4 (M6) (LDDT)</v>
          </cell>
          <cell r="J1342" t="str">
            <v>Other Freeways and Expressways: Urban Time 4</v>
          </cell>
          <cell r="L1342" t="str">
            <v>2002</v>
          </cell>
          <cell r="N1342">
            <v>40982</v>
          </cell>
        </row>
        <row r="1343">
          <cell r="A1343" t="str">
            <v>223006025B</v>
          </cell>
          <cell r="B1343" t="str">
            <v>Onroad</v>
          </cell>
          <cell r="C1343" t="str">
            <v>Highway Veh - Diesel - Light Duty Trucks 1 thru 4 (LDDT) - Urban Other Freeways &amp; Expressways: Brake Wear</v>
          </cell>
          <cell r="D1343" t="str">
            <v>Mobile - On-Road Diesel Light Duty Vehicles</v>
          </cell>
          <cell r="G1343" t="str">
            <v>Mobile Sources</v>
          </cell>
          <cell r="H1343" t="str">
            <v>Highway Vehicles - Diesel</v>
          </cell>
          <cell r="I1343" t="str">
            <v>Light Duty Diesel Trucks 1 thru 4 (M6) (LDDT)</v>
          </cell>
          <cell r="J1343" t="str">
            <v>Urban Other Freeways and Expressways: Brake Wear</v>
          </cell>
          <cell r="L1343" t="str">
            <v>2005</v>
          </cell>
          <cell r="M1343">
            <v>37300</v>
          </cell>
          <cell r="N1343">
            <v>40982</v>
          </cell>
        </row>
        <row r="1344">
          <cell r="A1344" t="str">
            <v>223006025T</v>
          </cell>
          <cell r="B1344" t="str">
            <v>Onroad</v>
          </cell>
          <cell r="C1344" t="str">
            <v>Highway Veh - Diesel - Light Duty Trucks 1 thru 4 (LDDT) - Urban Other Freeways &amp; Expressways: Tire Wear</v>
          </cell>
          <cell r="D1344" t="str">
            <v>Mobile - On-Road Diesel Light Duty Vehicles</v>
          </cell>
          <cell r="G1344" t="str">
            <v>Mobile Sources</v>
          </cell>
          <cell r="H1344" t="str">
            <v>Highway Vehicles - Diesel</v>
          </cell>
          <cell r="I1344" t="str">
            <v>Light Duty Diesel Trucks 1 thru 4 (M6) (LDDT)</v>
          </cell>
          <cell r="J1344" t="str">
            <v>Urban Other Freeways and Expressways: Tire Wear</v>
          </cell>
          <cell r="L1344" t="str">
            <v>2005</v>
          </cell>
          <cell r="M1344">
            <v>37300</v>
          </cell>
          <cell r="N1344">
            <v>40982</v>
          </cell>
        </row>
        <row r="1345">
          <cell r="A1345" t="str">
            <v>223006025X</v>
          </cell>
          <cell r="B1345" t="str">
            <v>Onroad</v>
          </cell>
          <cell r="C1345" t="str">
            <v>Highway Veh - Diesel - Light Duty Trucks 1 thru 4 (LDDT) - Urban Other Freeways &amp; Expressways: Exhaust</v>
          </cell>
          <cell r="D1345" t="str">
            <v>Mobile - On-Road Diesel Light Duty Vehicles</v>
          </cell>
          <cell r="G1345" t="str">
            <v>Mobile Sources</v>
          </cell>
          <cell r="H1345" t="str">
            <v>Highway Vehicles - Diesel</v>
          </cell>
          <cell r="I1345" t="str">
            <v>Light Duty Diesel Trucks 1 thru 4 (M6) (LDDT)</v>
          </cell>
          <cell r="J1345" t="str">
            <v>Urban Other Freeways and Expressways: Exhaust</v>
          </cell>
          <cell r="L1345" t="str">
            <v>2005</v>
          </cell>
          <cell r="M1345">
            <v>37300</v>
          </cell>
          <cell r="N1345">
            <v>40982</v>
          </cell>
        </row>
        <row r="1346">
          <cell r="A1346" t="str">
            <v>2230060270</v>
          </cell>
          <cell r="B1346" t="str">
            <v>Onroad</v>
          </cell>
          <cell r="C1346" t="str">
            <v>Highway Veh - Diesel - Light Duty Trucks 1 thru 4 (LDDT) - Urban Other Principal Arterial: Total</v>
          </cell>
          <cell r="D1346" t="str">
            <v>Mobile - On-Road Diesel Light Duty Vehicles</v>
          </cell>
          <cell r="G1346" t="str">
            <v>Mobile Sources</v>
          </cell>
          <cell r="H1346" t="str">
            <v>Highway Vehicles - Diesel</v>
          </cell>
          <cell r="I1346" t="str">
            <v>Light Duty Diesel Trucks 1 thru 4 (M6) (LDDT)</v>
          </cell>
          <cell r="J1346" t="str">
            <v>Urban Other Principal Arterial: Total</v>
          </cell>
          <cell r="N1346">
            <v>40982</v>
          </cell>
        </row>
        <row r="1347">
          <cell r="A1347" t="str">
            <v>2230060271</v>
          </cell>
          <cell r="B1347" t="str">
            <v>Onroad</v>
          </cell>
          <cell r="C1347" t="str">
            <v>Highway Veh - Diesel - Light Duty Trucks 1 thru 4 (LDDT) - Other Principal Arterial: Urban Time 1</v>
          </cell>
          <cell r="D1347" t="str">
            <v>Mobile - On-Road Diesel Light Duty Vehicles</v>
          </cell>
          <cell r="G1347" t="str">
            <v>Mobile Sources</v>
          </cell>
          <cell r="H1347" t="str">
            <v>Highway Vehicles - Diesel</v>
          </cell>
          <cell r="I1347" t="str">
            <v>Light Duty Diesel Trucks 1 thru 4 (M6) (LDDT)</v>
          </cell>
          <cell r="J1347" t="str">
            <v>Other Principal Arterial: Urban Time 1</v>
          </cell>
          <cell r="L1347" t="str">
            <v>2002</v>
          </cell>
          <cell r="N1347">
            <v>40982</v>
          </cell>
        </row>
        <row r="1348">
          <cell r="A1348" t="str">
            <v>2230060272</v>
          </cell>
          <cell r="B1348" t="str">
            <v>Onroad</v>
          </cell>
          <cell r="C1348" t="str">
            <v>Highway Veh - Diesel - Light Duty Trucks 1 thru 4 (LDDT) - Other Principal Arterial: Urban Time 2</v>
          </cell>
          <cell r="D1348" t="str">
            <v>Mobile - On-Road Diesel Light Duty Vehicles</v>
          </cell>
          <cell r="G1348" t="str">
            <v>Mobile Sources</v>
          </cell>
          <cell r="H1348" t="str">
            <v>Highway Vehicles - Diesel</v>
          </cell>
          <cell r="I1348" t="str">
            <v>Light Duty Diesel Trucks 1 thru 4 (M6) (LDDT)</v>
          </cell>
          <cell r="J1348" t="str">
            <v>Other Principal Arterial: Urban Time 2</v>
          </cell>
          <cell r="L1348" t="str">
            <v>2002</v>
          </cell>
          <cell r="N1348">
            <v>40982</v>
          </cell>
        </row>
        <row r="1349">
          <cell r="A1349" t="str">
            <v>2230060273</v>
          </cell>
          <cell r="B1349" t="str">
            <v>Onroad</v>
          </cell>
          <cell r="C1349" t="str">
            <v>Highway Veh - Diesel - Light Duty Trucks 1 thru 4 (LDDT) - Other Principal Arterial: Urban Time 3</v>
          </cell>
          <cell r="D1349" t="str">
            <v>Mobile - On-Road Diesel Light Duty Vehicles</v>
          </cell>
          <cell r="G1349" t="str">
            <v>Mobile Sources</v>
          </cell>
          <cell r="H1349" t="str">
            <v>Highway Vehicles - Diesel</v>
          </cell>
          <cell r="I1349" t="str">
            <v>Light Duty Diesel Trucks 1 thru 4 (M6) (LDDT)</v>
          </cell>
          <cell r="J1349" t="str">
            <v>Other Principal Arterial: Urban Time 3</v>
          </cell>
          <cell r="L1349" t="str">
            <v>2002</v>
          </cell>
          <cell r="N1349">
            <v>40982</v>
          </cell>
        </row>
        <row r="1350">
          <cell r="A1350" t="str">
            <v>2230060274</v>
          </cell>
          <cell r="B1350" t="str">
            <v>Onroad</v>
          </cell>
          <cell r="C1350" t="str">
            <v>Highway Veh - Diesel - Light Duty Trucks 1 thru 4 (LDDT) - Other Principal Arterial: Urban Time 4</v>
          </cell>
          <cell r="D1350" t="str">
            <v>Mobile - On-Road Diesel Light Duty Vehicles</v>
          </cell>
          <cell r="G1350" t="str">
            <v>Mobile Sources</v>
          </cell>
          <cell r="H1350" t="str">
            <v>Highway Vehicles - Diesel</v>
          </cell>
          <cell r="I1350" t="str">
            <v>Light Duty Diesel Trucks 1 thru 4 (M6) (LDDT)</v>
          </cell>
          <cell r="J1350" t="str">
            <v>Other Principal Arterial: Urban Time 4</v>
          </cell>
          <cell r="L1350" t="str">
            <v>2002</v>
          </cell>
          <cell r="N1350">
            <v>40982</v>
          </cell>
        </row>
        <row r="1351">
          <cell r="A1351" t="str">
            <v>223006027B</v>
          </cell>
          <cell r="B1351" t="str">
            <v>Onroad</v>
          </cell>
          <cell r="C1351" t="str">
            <v>Highway Veh - Diesel - Light Duty Trucks 1 thru 4 (LDDT) - Urban Other Principal Arterial: Brake Wear</v>
          </cell>
          <cell r="D1351" t="str">
            <v>Mobile - On-Road Diesel Light Duty Vehicles</v>
          </cell>
          <cell r="G1351" t="str">
            <v>Mobile Sources</v>
          </cell>
          <cell r="H1351" t="str">
            <v>Highway Vehicles - Diesel</v>
          </cell>
          <cell r="I1351" t="str">
            <v>Light Duty Diesel Trucks 1 thru 4 (M6) (LDDT)</v>
          </cell>
          <cell r="J1351" t="str">
            <v>Urban Other Principal Arterial: Brake Wear</v>
          </cell>
          <cell r="L1351" t="str">
            <v>2005</v>
          </cell>
          <cell r="M1351">
            <v>37300</v>
          </cell>
          <cell r="N1351">
            <v>40982</v>
          </cell>
        </row>
        <row r="1352">
          <cell r="A1352" t="str">
            <v>223006027T</v>
          </cell>
          <cell r="B1352" t="str">
            <v>Onroad</v>
          </cell>
          <cell r="C1352" t="str">
            <v>Highway Veh - Diesel - Light Duty Trucks 1 thru 4 (LDDT) - Urban Other Principal Arterial: Tire Wear</v>
          </cell>
          <cell r="D1352" t="str">
            <v>Mobile - On-Road Diesel Light Duty Vehicles</v>
          </cell>
          <cell r="G1352" t="str">
            <v>Mobile Sources</v>
          </cell>
          <cell r="H1352" t="str">
            <v>Highway Vehicles - Diesel</v>
          </cell>
          <cell r="I1352" t="str">
            <v>Light Duty Diesel Trucks 1 thru 4 (M6) (LDDT)</v>
          </cell>
          <cell r="J1352" t="str">
            <v>Urban Other Principal Arterial: Tire Wear</v>
          </cell>
          <cell r="L1352" t="str">
            <v>2005</v>
          </cell>
          <cell r="M1352">
            <v>37300</v>
          </cell>
          <cell r="N1352">
            <v>40982</v>
          </cell>
        </row>
        <row r="1353">
          <cell r="A1353" t="str">
            <v>223006027X</v>
          </cell>
          <cell r="B1353" t="str">
            <v>Onroad</v>
          </cell>
          <cell r="C1353" t="str">
            <v>Highway Veh - Diesel - Light Duty Trucks 1 thru 4 (LDDT) - Urban Other Principal Arterial: Exhaust</v>
          </cell>
          <cell r="D1353" t="str">
            <v>Mobile - On-Road Diesel Light Duty Vehicles</v>
          </cell>
          <cell r="G1353" t="str">
            <v>Mobile Sources</v>
          </cell>
          <cell r="H1353" t="str">
            <v>Highway Vehicles - Diesel</v>
          </cell>
          <cell r="I1353" t="str">
            <v>Light Duty Diesel Trucks 1 thru 4 (M6) (LDDT)</v>
          </cell>
          <cell r="J1353" t="str">
            <v>Urban Other Principal Arterial: Exhaust</v>
          </cell>
          <cell r="L1353" t="str">
            <v>2005</v>
          </cell>
          <cell r="M1353">
            <v>37300</v>
          </cell>
          <cell r="N1353">
            <v>40982</v>
          </cell>
        </row>
        <row r="1354">
          <cell r="A1354" t="str">
            <v>2230060290</v>
          </cell>
          <cell r="B1354" t="str">
            <v>Onroad</v>
          </cell>
          <cell r="C1354" t="str">
            <v>Highway Veh - Diesel - Light Duty Trucks 1 thru 4 (LDDT) - Urban Minor Arterial: Total</v>
          </cell>
          <cell r="D1354" t="str">
            <v>Mobile - On-Road Diesel Light Duty Vehicles</v>
          </cell>
          <cell r="G1354" t="str">
            <v>Mobile Sources</v>
          </cell>
          <cell r="H1354" t="str">
            <v>Highway Vehicles - Diesel</v>
          </cell>
          <cell r="I1354" t="str">
            <v>Light Duty Diesel Trucks 1 thru 4 (M6) (LDDT)</v>
          </cell>
          <cell r="J1354" t="str">
            <v>Urban Minor Arterial: Total</v>
          </cell>
          <cell r="N1354">
            <v>40982</v>
          </cell>
        </row>
        <row r="1355">
          <cell r="A1355" t="str">
            <v>2230060291</v>
          </cell>
          <cell r="B1355" t="str">
            <v>Onroad</v>
          </cell>
          <cell r="C1355" t="str">
            <v>Highway Veh - Diesel - Light Duty Trucks 1 thru 4 (LDDT) - Minor Arterial: Urban Time 1</v>
          </cell>
          <cell r="D1355" t="str">
            <v>Mobile - On-Road Diesel Light Duty Vehicles</v>
          </cell>
          <cell r="G1355" t="str">
            <v>Mobile Sources</v>
          </cell>
          <cell r="H1355" t="str">
            <v>Highway Vehicles - Diesel</v>
          </cell>
          <cell r="I1355" t="str">
            <v>Light Duty Diesel Trucks 1 thru 4 (M6) (LDDT)</v>
          </cell>
          <cell r="J1355" t="str">
            <v>Minor Arterial: Urban Time 1</v>
          </cell>
          <cell r="L1355" t="str">
            <v>2002</v>
          </cell>
          <cell r="N1355">
            <v>40982</v>
          </cell>
        </row>
        <row r="1356">
          <cell r="A1356" t="str">
            <v>2230060292</v>
          </cell>
          <cell r="B1356" t="str">
            <v>Onroad</v>
          </cell>
          <cell r="C1356" t="str">
            <v>Highway Veh - Diesel - Light Duty Trucks 1 thru 4 (LDDT) - Minor Arterial: Urban Time 2</v>
          </cell>
          <cell r="D1356" t="str">
            <v>Mobile - On-Road Diesel Light Duty Vehicles</v>
          </cell>
          <cell r="G1356" t="str">
            <v>Mobile Sources</v>
          </cell>
          <cell r="H1356" t="str">
            <v>Highway Vehicles - Diesel</v>
          </cell>
          <cell r="I1356" t="str">
            <v>Light Duty Diesel Trucks 1 thru 4 (M6) (LDDT)</v>
          </cell>
          <cell r="J1356" t="str">
            <v>Minor Arterial: Urban Time 2</v>
          </cell>
          <cell r="L1356" t="str">
            <v>2002</v>
          </cell>
          <cell r="N1356">
            <v>40982</v>
          </cell>
        </row>
        <row r="1357">
          <cell r="A1357" t="str">
            <v>2230060293</v>
          </cell>
          <cell r="B1357" t="str">
            <v>Onroad</v>
          </cell>
          <cell r="C1357" t="str">
            <v>Highway Veh - Diesel - Light Duty Trucks 1 thru 4 (LDDT) - Minor Arterial: Urban Time 3</v>
          </cell>
          <cell r="D1357" t="str">
            <v>Mobile - On-Road Diesel Light Duty Vehicles</v>
          </cell>
          <cell r="G1357" t="str">
            <v>Mobile Sources</v>
          </cell>
          <cell r="H1357" t="str">
            <v>Highway Vehicles - Diesel</v>
          </cell>
          <cell r="I1357" t="str">
            <v>Light Duty Diesel Trucks 1 thru 4 (M6) (LDDT)</v>
          </cell>
          <cell r="J1357" t="str">
            <v>Minor Arterial: Urban Time 3</v>
          </cell>
          <cell r="L1357" t="str">
            <v>2002</v>
          </cell>
          <cell r="N1357">
            <v>40982</v>
          </cell>
        </row>
        <row r="1358">
          <cell r="A1358" t="str">
            <v>2230060294</v>
          </cell>
          <cell r="B1358" t="str">
            <v>Onroad</v>
          </cell>
          <cell r="C1358" t="str">
            <v>Highway Veh - Diesel - Light Duty Trucks 1 thru 4 (LDDT) - Minor Arterial: Urban Time 4</v>
          </cell>
          <cell r="D1358" t="str">
            <v>Mobile - On-Road Diesel Light Duty Vehicles</v>
          </cell>
          <cell r="G1358" t="str">
            <v>Mobile Sources</v>
          </cell>
          <cell r="H1358" t="str">
            <v>Highway Vehicles - Diesel</v>
          </cell>
          <cell r="I1358" t="str">
            <v>Light Duty Diesel Trucks 1 thru 4 (M6) (LDDT)</v>
          </cell>
          <cell r="J1358" t="str">
            <v>Minor Arterial: Urban Time 4</v>
          </cell>
          <cell r="L1358" t="str">
            <v>2002</v>
          </cell>
          <cell r="N1358">
            <v>40982</v>
          </cell>
        </row>
        <row r="1359">
          <cell r="A1359" t="str">
            <v>223006029B</v>
          </cell>
          <cell r="B1359" t="str">
            <v>Onroad</v>
          </cell>
          <cell r="C1359" t="str">
            <v>Highway Veh - Diesel - Light Duty Trucks 1 thru 4 (LDDT) - Urban Minor Arterial: Brake Wear</v>
          </cell>
          <cell r="D1359" t="str">
            <v>Mobile - On-Road Diesel Light Duty Vehicles</v>
          </cell>
          <cell r="G1359" t="str">
            <v>Mobile Sources</v>
          </cell>
          <cell r="H1359" t="str">
            <v>Highway Vehicles - Diesel</v>
          </cell>
          <cell r="I1359" t="str">
            <v>Light Duty Diesel Trucks 1 thru 4 (M6) (LDDT)</v>
          </cell>
          <cell r="J1359" t="str">
            <v>Urban Minor Arterial: Brake Wear</v>
          </cell>
          <cell r="L1359" t="str">
            <v>2005</v>
          </cell>
          <cell r="M1359">
            <v>37300</v>
          </cell>
          <cell r="N1359">
            <v>40982</v>
          </cell>
        </row>
        <row r="1360">
          <cell r="A1360" t="str">
            <v>223006029T</v>
          </cell>
          <cell r="B1360" t="str">
            <v>Onroad</v>
          </cell>
          <cell r="C1360" t="str">
            <v>Highway Veh - Diesel - Light Duty Trucks 1 thru 4 (LDDT) - Urban Minor Arterial: Tire Wear</v>
          </cell>
          <cell r="D1360" t="str">
            <v>Mobile - On-Road Diesel Light Duty Vehicles</v>
          </cell>
          <cell r="G1360" t="str">
            <v>Mobile Sources</v>
          </cell>
          <cell r="H1360" t="str">
            <v>Highway Vehicles - Diesel</v>
          </cell>
          <cell r="I1360" t="str">
            <v>Light Duty Diesel Trucks 1 thru 4 (M6) (LDDT)</v>
          </cell>
          <cell r="J1360" t="str">
            <v>Urban Minor Arterial: Tire Wear</v>
          </cell>
          <cell r="L1360" t="str">
            <v>2005</v>
          </cell>
          <cell r="M1360">
            <v>37300</v>
          </cell>
          <cell r="N1360">
            <v>40982</v>
          </cell>
        </row>
        <row r="1361">
          <cell r="A1361" t="str">
            <v>223006029X</v>
          </cell>
          <cell r="B1361" t="str">
            <v>Onroad</v>
          </cell>
          <cell r="C1361" t="str">
            <v>Highway Veh - Diesel - Light Duty Trucks 1 thru 4 (LDDT) - Urban Minor Arterial: Exhaust</v>
          </cell>
          <cell r="D1361" t="str">
            <v>Mobile - On-Road Diesel Light Duty Vehicles</v>
          </cell>
          <cell r="G1361" t="str">
            <v>Mobile Sources</v>
          </cell>
          <cell r="H1361" t="str">
            <v>Highway Vehicles - Diesel</v>
          </cell>
          <cell r="I1361" t="str">
            <v>Light Duty Diesel Trucks 1 thru 4 (M6) (LDDT)</v>
          </cell>
          <cell r="J1361" t="str">
            <v>Urban Minor Arterial: Exhaust</v>
          </cell>
          <cell r="L1361" t="str">
            <v>2005</v>
          </cell>
          <cell r="M1361">
            <v>37300</v>
          </cell>
          <cell r="N1361">
            <v>40982</v>
          </cell>
        </row>
        <row r="1362">
          <cell r="A1362" t="str">
            <v>2230060310</v>
          </cell>
          <cell r="B1362" t="str">
            <v>Onroad</v>
          </cell>
          <cell r="C1362" t="str">
            <v>Highway Veh - Diesel - Light Duty Trucks 1 thru 4 (LDDT) - Urban Collector: Total</v>
          </cell>
          <cell r="D1362" t="str">
            <v>Mobile - On-Road Diesel Light Duty Vehicles</v>
          </cell>
          <cell r="G1362" t="str">
            <v>Mobile Sources</v>
          </cell>
          <cell r="H1362" t="str">
            <v>Highway Vehicles - Diesel</v>
          </cell>
          <cell r="I1362" t="str">
            <v>Light Duty Diesel Trucks 1 thru 4 (M6) (LDDT)</v>
          </cell>
          <cell r="J1362" t="str">
            <v>Urban Collector: Total</v>
          </cell>
          <cell r="N1362">
            <v>40982</v>
          </cell>
        </row>
        <row r="1363">
          <cell r="A1363" t="str">
            <v>2230060311</v>
          </cell>
          <cell r="B1363" t="str">
            <v>Onroad</v>
          </cell>
          <cell r="C1363" t="str">
            <v>Highway Veh - Diesel - Light Duty Trucks 1 thru 4 (LDDT) - Collector: Urban Time 1</v>
          </cell>
          <cell r="D1363" t="str">
            <v>Mobile - On-Road Diesel Light Duty Vehicles</v>
          </cell>
          <cell r="G1363" t="str">
            <v>Mobile Sources</v>
          </cell>
          <cell r="H1363" t="str">
            <v>Highway Vehicles - Diesel</v>
          </cell>
          <cell r="I1363" t="str">
            <v>Light Duty Diesel Trucks 1 thru 4 (M6) (LDDT)</v>
          </cell>
          <cell r="J1363" t="str">
            <v>Collector: Urban Time 1</v>
          </cell>
          <cell r="L1363" t="str">
            <v>2002</v>
          </cell>
          <cell r="N1363">
            <v>40982</v>
          </cell>
        </row>
        <row r="1364">
          <cell r="A1364" t="str">
            <v>2230060312</v>
          </cell>
          <cell r="B1364" t="str">
            <v>Onroad</v>
          </cell>
          <cell r="C1364" t="str">
            <v>Highway Veh - Diesel - Light Duty Trucks 1 thru 4 (LDDT) - Collector: Urban Time 2</v>
          </cell>
          <cell r="D1364" t="str">
            <v>Mobile - On-Road Diesel Light Duty Vehicles</v>
          </cell>
          <cell r="G1364" t="str">
            <v>Mobile Sources</v>
          </cell>
          <cell r="H1364" t="str">
            <v>Highway Vehicles - Diesel</v>
          </cell>
          <cell r="I1364" t="str">
            <v>Light Duty Diesel Trucks 1 thru 4 (M6) (LDDT)</v>
          </cell>
          <cell r="J1364" t="str">
            <v>Collector: Urban Time 2</v>
          </cell>
          <cell r="L1364" t="str">
            <v>2002</v>
          </cell>
          <cell r="N1364">
            <v>40982</v>
          </cell>
        </row>
        <row r="1365">
          <cell r="A1365" t="str">
            <v>2230060313</v>
          </cell>
          <cell r="B1365" t="str">
            <v>Onroad</v>
          </cell>
          <cell r="C1365" t="str">
            <v>Highway Veh - Diesel - Light Duty Trucks 1 thru 4 (LDDT) - Collector: Urban Time 3</v>
          </cell>
          <cell r="D1365" t="str">
            <v>Mobile - On-Road Diesel Light Duty Vehicles</v>
          </cell>
          <cell r="G1365" t="str">
            <v>Mobile Sources</v>
          </cell>
          <cell r="H1365" t="str">
            <v>Highway Vehicles - Diesel</v>
          </cell>
          <cell r="I1365" t="str">
            <v>Light Duty Diesel Trucks 1 thru 4 (M6) (LDDT)</v>
          </cell>
          <cell r="J1365" t="str">
            <v>Collector: Urban Time 3</v>
          </cell>
          <cell r="L1365" t="str">
            <v>2002</v>
          </cell>
          <cell r="N1365">
            <v>40982</v>
          </cell>
        </row>
        <row r="1366">
          <cell r="A1366" t="str">
            <v>2230060314</v>
          </cell>
          <cell r="B1366" t="str">
            <v>Onroad</v>
          </cell>
          <cell r="C1366" t="str">
            <v>Highway Veh - Diesel - Light Duty Trucks 1 thru 4 (LDDT) - Collector: Urban Time 4</v>
          </cell>
          <cell r="D1366" t="str">
            <v>Mobile - On-Road Diesel Light Duty Vehicles</v>
          </cell>
          <cell r="G1366" t="str">
            <v>Mobile Sources</v>
          </cell>
          <cell r="H1366" t="str">
            <v>Highway Vehicles - Diesel</v>
          </cell>
          <cell r="I1366" t="str">
            <v>Light Duty Diesel Trucks 1 thru 4 (M6) (LDDT)</v>
          </cell>
          <cell r="J1366" t="str">
            <v>Collector: Urban Time 4</v>
          </cell>
          <cell r="L1366" t="str">
            <v>2002</v>
          </cell>
          <cell r="N1366">
            <v>40982</v>
          </cell>
        </row>
        <row r="1367">
          <cell r="A1367" t="str">
            <v>223006031B</v>
          </cell>
          <cell r="B1367" t="str">
            <v>Onroad</v>
          </cell>
          <cell r="C1367" t="str">
            <v>Highway Veh - Diesel - Light Duty Trucks 1 thru 4 (LDDT) - Urban Collector: Brake Wear</v>
          </cell>
          <cell r="D1367" t="str">
            <v>Mobile - On-Road Diesel Light Duty Vehicles</v>
          </cell>
          <cell r="G1367" t="str">
            <v>Mobile Sources</v>
          </cell>
          <cell r="H1367" t="str">
            <v>Highway Vehicles - Diesel</v>
          </cell>
          <cell r="I1367" t="str">
            <v>Light Duty Diesel Trucks 1 thru 4 (M6) (LDDT)</v>
          </cell>
          <cell r="J1367" t="str">
            <v>Urban Collector: Brake Wear</v>
          </cell>
          <cell r="L1367" t="str">
            <v>2005</v>
          </cell>
          <cell r="M1367">
            <v>37300</v>
          </cell>
          <cell r="N1367">
            <v>40982</v>
          </cell>
        </row>
        <row r="1368">
          <cell r="A1368" t="str">
            <v>223006031T</v>
          </cell>
          <cell r="B1368" t="str">
            <v>Onroad</v>
          </cell>
          <cell r="C1368" t="str">
            <v>Highway Veh - Diesel - Light Duty Trucks 1 thru 4 (LDDT) - Urban Collector: Tire Wear</v>
          </cell>
          <cell r="D1368" t="str">
            <v>Mobile - On-Road Diesel Light Duty Vehicles</v>
          </cell>
          <cell r="G1368" t="str">
            <v>Mobile Sources</v>
          </cell>
          <cell r="H1368" t="str">
            <v>Highway Vehicles - Diesel</v>
          </cell>
          <cell r="I1368" t="str">
            <v>Light Duty Diesel Trucks 1 thru 4 (M6) (LDDT)</v>
          </cell>
          <cell r="J1368" t="str">
            <v>Urban Collector: Tire Wear</v>
          </cell>
          <cell r="L1368" t="str">
            <v>2005</v>
          </cell>
          <cell r="M1368">
            <v>37300</v>
          </cell>
          <cell r="N1368">
            <v>40982</v>
          </cell>
        </row>
        <row r="1369">
          <cell r="A1369" t="str">
            <v>223006031X</v>
          </cell>
          <cell r="B1369" t="str">
            <v>Onroad</v>
          </cell>
          <cell r="C1369" t="str">
            <v>Highway Veh - Diesel - Light Duty Trucks 1 thru 4 (LDDT) - Urban Collector: Exhaust</v>
          </cell>
          <cell r="D1369" t="str">
            <v>Mobile - On-Road Diesel Light Duty Vehicles</v>
          </cell>
          <cell r="G1369" t="str">
            <v>Mobile Sources</v>
          </cell>
          <cell r="H1369" t="str">
            <v>Highway Vehicles - Diesel</v>
          </cell>
          <cell r="I1369" t="str">
            <v>Light Duty Diesel Trucks 1 thru 4 (M6) (LDDT)</v>
          </cell>
          <cell r="J1369" t="str">
            <v>Urban Collector: Exhaust</v>
          </cell>
          <cell r="L1369" t="str">
            <v>2005</v>
          </cell>
          <cell r="M1369">
            <v>37300</v>
          </cell>
          <cell r="N1369">
            <v>40982</v>
          </cell>
        </row>
        <row r="1370">
          <cell r="A1370" t="str">
            <v>2230060330</v>
          </cell>
          <cell r="B1370" t="str">
            <v>Onroad</v>
          </cell>
          <cell r="C1370" t="str">
            <v>Highway Veh - Diesel - Light Duty Trucks 1 thru 4 (LDDT) - Urban Local: Total</v>
          </cell>
          <cell r="D1370" t="str">
            <v>Mobile - On-Road Diesel Light Duty Vehicles</v>
          </cell>
          <cell r="G1370" t="str">
            <v>Mobile Sources</v>
          </cell>
          <cell r="H1370" t="str">
            <v>Highway Vehicles - Diesel</v>
          </cell>
          <cell r="I1370" t="str">
            <v>Light Duty Diesel Trucks 1 thru 4 (M6) (LDDT)</v>
          </cell>
          <cell r="J1370" t="str">
            <v>Urban Local: Total</v>
          </cell>
          <cell r="N1370">
            <v>40982</v>
          </cell>
        </row>
        <row r="1371">
          <cell r="A1371" t="str">
            <v>2230060331</v>
          </cell>
          <cell r="B1371" t="str">
            <v>Onroad</v>
          </cell>
          <cell r="C1371" t="str">
            <v>Highway Veh - Diesel - Light Duty Trucks 1 thru 4 (LDDT) - Local: Urban Time 1</v>
          </cell>
          <cell r="D1371" t="str">
            <v>Mobile - On-Road Diesel Light Duty Vehicles</v>
          </cell>
          <cell r="G1371" t="str">
            <v>Mobile Sources</v>
          </cell>
          <cell r="H1371" t="str">
            <v>Highway Vehicles - Diesel</v>
          </cell>
          <cell r="I1371" t="str">
            <v>Light Duty Diesel Trucks 1 thru 4 (M6) (LDDT)</v>
          </cell>
          <cell r="J1371" t="str">
            <v>Local: Urban Time 1</v>
          </cell>
          <cell r="L1371" t="str">
            <v>2002</v>
          </cell>
          <cell r="N1371">
            <v>40982</v>
          </cell>
        </row>
        <row r="1372">
          <cell r="A1372" t="str">
            <v>2230060332</v>
          </cell>
          <cell r="B1372" t="str">
            <v>Onroad</v>
          </cell>
          <cell r="C1372" t="str">
            <v>Highway Veh - Diesel - Light Duty Trucks 1 thru 4 (LDDT) - Local: Urban Time 2</v>
          </cell>
          <cell r="D1372" t="str">
            <v>Mobile - On-Road Diesel Light Duty Vehicles</v>
          </cell>
          <cell r="G1372" t="str">
            <v>Mobile Sources</v>
          </cell>
          <cell r="H1372" t="str">
            <v>Highway Vehicles - Diesel</v>
          </cell>
          <cell r="I1372" t="str">
            <v>Light Duty Diesel Trucks 1 thru 4 (M6) (LDDT)</v>
          </cell>
          <cell r="J1372" t="str">
            <v>Local: Urban Time 2</v>
          </cell>
          <cell r="L1372" t="str">
            <v>2002</v>
          </cell>
          <cell r="N1372">
            <v>40982</v>
          </cell>
        </row>
        <row r="1373">
          <cell r="A1373" t="str">
            <v>2230060333</v>
          </cell>
          <cell r="B1373" t="str">
            <v>Onroad</v>
          </cell>
          <cell r="C1373" t="str">
            <v>Highway Veh - Diesel - Light Duty Trucks 1 thru 4 (LDDT) - Local: Urban Time 3</v>
          </cell>
          <cell r="D1373" t="str">
            <v>Mobile - On-Road Diesel Light Duty Vehicles</v>
          </cell>
          <cell r="G1373" t="str">
            <v>Mobile Sources</v>
          </cell>
          <cell r="H1373" t="str">
            <v>Highway Vehicles - Diesel</v>
          </cell>
          <cell r="I1373" t="str">
            <v>Light Duty Diesel Trucks 1 thru 4 (M6) (LDDT)</v>
          </cell>
          <cell r="J1373" t="str">
            <v>Local: Urban Time 3</v>
          </cell>
          <cell r="L1373" t="str">
            <v>2002</v>
          </cell>
          <cell r="N1373">
            <v>40982</v>
          </cell>
        </row>
        <row r="1374">
          <cell r="A1374" t="str">
            <v>2230060334</v>
          </cell>
          <cell r="B1374" t="str">
            <v>Onroad</v>
          </cell>
          <cell r="C1374" t="str">
            <v>Highway Veh - Diesel - Light Duty Trucks 1 thru 4 (LDDT) - Local: Urban Time 4</v>
          </cell>
          <cell r="D1374" t="str">
            <v>Mobile - On-Road Diesel Light Duty Vehicles</v>
          </cell>
          <cell r="G1374" t="str">
            <v>Mobile Sources</v>
          </cell>
          <cell r="H1374" t="str">
            <v>Highway Vehicles - Diesel</v>
          </cell>
          <cell r="I1374" t="str">
            <v>Light Duty Diesel Trucks 1 thru 4 (M6) (LDDT)</v>
          </cell>
          <cell r="J1374" t="str">
            <v>Local: Urban Time 4</v>
          </cell>
          <cell r="L1374" t="str">
            <v>2002</v>
          </cell>
          <cell r="N1374">
            <v>40982</v>
          </cell>
        </row>
        <row r="1375">
          <cell r="A1375" t="str">
            <v>223006033B</v>
          </cell>
          <cell r="B1375" t="str">
            <v>Onroad</v>
          </cell>
          <cell r="C1375" t="str">
            <v>Highway Veh - Diesel - Light Duty Trucks 1 thru 4 (LDDT) - Urban Local: Brake Wear</v>
          </cell>
          <cell r="D1375" t="str">
            <v>Mobile - On-Road Diesel Light Duty Vehicles</v>
          </cell>
          <cell r="G1375" t="str">
            <v>Mobile Sources</v>
          </cell>
          <cell r="H1375" t="str">
            <v>Highway Vehicles - Diesel</v>
          </cell>
          <cell r="I1375" t="str">
            <v>Light Duty Diesel Trucks 1 thru 4 (M6) (LDDT)</v>
          </cell>
          <cell r="J1375" t="str">
            <v>Urban Local: Brake Wear</v>
          </cell>
          <cell r="L1375" t="str">
            <v>2005</v>
          </cell>
          <cell r="M1375">
            <v>37300</v>
          </cell>
          <cell r="N1375">
            <v>40982</v>
          </cell>
        </row>
        <row r="1376">
          <cell r="A1376" t="str">
            <v>223006033T</v>
          </cell>
          <cell r="B1376" t="str">
            <v>Onroad</v>
          </cell>
          <cell r="C1376" t="str">
            <v>Highway Veh - Diesel - Light Duty Trucks 1 thru 4 (LDDT) - Urban Local: Tire Wear</v>
          </cell>
          <cell r="D1376" t="str">
            <v>Mobile - On-Road Diesel Light Duty Vehicles</v>
          </cell>
          <cell r="G1376" t="str">
            <v>Mobile Sources</v>
          </cell>
          <cell r="H1376" t="str">
            <v>Highway Vehicles - Diesel</v>
          </cell>
          <cell r="I1376" t="str">
            <v>Light Duty Diesel Trucks 1 thru 4 (M6) (LDDT)</v>
          </cell>
          <cell r="J1376" t="str">
            <v>Urban Local: Tire Wear</v>
          </cell>
          <cell r="L1376" t="str">
            <v>2005</v>
          </cell>
          <cell r="M1376">
            <v>37300</v>
          </cell>
          <cell r="N1376">
            <v>40982</v>
          </cell>
        </row>
        <row r="1377">
          <cell r="A1377" t="str">
            <v>223006033X</v>
          </cell>
          <cell r="B1377" t="str">
            <v>Onroad</v>
          </cell>
          <cell r="C1377" t="str">
            <v>Highway Veh - Diesel - Light Duty Trucks 1 thru 4 (LDDT) - Urban Local: Exhaust</v>
          </cell>
          <cell r="D1377" t="str">
            <v>Mobile - On-Road Diesel Light Duty Vehicles</v>
          </cell>
          <cell r="G1377" t="str">
            <v>Mobile Sources</v>
          </cell>
          <cell r="H1377" t="str">
            <v>Highway Vehicles - Diesel</v>
          </cell>
          <cell r="I1377" t="str">
            <v>Light Duty Diesel Trucks 1 thru 4 (M6) (LDDT)</v>
          </cell>
          <cell r="J1377" t="str">
            <v>Urban Local: Exhaust</v>
          </cell>
          <cell r="L1377" t="str">
            <v>2005</v>
          </cell>
          <cell r="M1377">
            <v>37300</v>
          </cell>
          <cell r="N1377">
            <v>40982</v>
          </cell>
        </row>
        <row r="1378">
          <cell r="A1378" t="str">
            <v>2230060350</v>
          </cell>
          <cell r="B1378" t="str">
            <v>Onroad</v>
          </cell>
          <cell r="C1378" t="str">
            <v>Highway Veh - Diesel - Light Duty Trucks 1 thru 4 (LDDT) - Parking Area: Rural</v>
          </cell>
          <cell r="D1378" t="str">
            <v>Mobile - On-Road Diesel Light Duty Vehicles</v>
          </cell>
          <cell r="G1378" t="str">
            <v>Mobile Sources</v>
          </cell>
          <cell r="H1378" t="str">
            <v>Highway Vehicles - Diesel</v>
          </cell>
          <cell r="I1378" t="str">
            <v>Light Duty Diesel Trucks 1 thru 4 (M6) (LDDT)</v>
          </cell>
          <cell r="J1378" t="str">
            <v>Parking Area: Rural</v>
          </cell>
          <cell r="L1378" t="str">
            <v>2008</v>
          </cell>
          <cell r="M1378">
            <v>39654</v>
          </cell>
          <cell r="N1378">
            <v>40982</v>
          </cell>
        </row>
        <row r="1379">
          <cell r="A1379" t="str">
            <v>2230060370</v>
          </cell>
          <cell r="B1379" t="str">
            <v>Onroad</v>
          </cell>
          <cell r="C1379" t="str">
            <v>Highway Veh - Diesel - Light Duty Trucks 1 thru 4 (LDDT) - Parking Area: Urban</v>
          </cell>
          <cell r="D1379" t="str">
            <v>Mobile - On-Road Diesel Light Duty Vehicles</v>
          </cell>
          <cell r="G1379" t="str">
            <v>Mobile Sources</v>
          </cell>
          <cell r="H1379" t="str">
            <v>Highway Vehicles - Diesel</v>
          </cell>
          <cell r="I1379" t="str">
            <v>Light Duty Diesel Trucks 1 thru 4 (M6) (LDDT)</v>
          </cell>
          <cell r="J1379" t="str">
            <v>Parking Area: Urban</v>
          </cell>
          <cell r="L1379" t="str">
            <v>2008</v>
          </cell>
          <cell r="M1379">
            <v>39917</v>
          </cell>
          <cell r="N1379">
            <v>40982</v>
          </cell>
        </row>
        <row r="1380">
          <cell r="A1380" t="str">
            <v>2230060390</v>
          </cell>
          <cell r="B1380" t="str">
            <v>Onroad</v>
          </cell>
          <cell r="C1380" t="str">
            <v>Highway Veh - Diesel - Light Duty Trucks 1 thru 4 (LDDT) - Parking Area: Total</v>
          </cell>
          <cell r="D1380" t="str">
            <v>Mobile - On-Road Diesel Light Duty Vehicles</v>
          </cell>
          <cell r="G1380" t="str">
            <v>Mobile Sources</v>
          </cell>
          <cell r="H1380" t="str">
            <v>Highway Vehicles - Diesel</v>
          </cell>
          <cell r="I1380" t="str">
            <v>Light Duty Diesel Trucks 1 thru 4 (M6) (LDDT)</v>
          </cell>
          <cell r="J1380" t="str">
            <v>Parking Area: Total</v>
          </cell>
          <cell r="M1380">
            <v>40835</v>
          </cell>
          <cell r="N1380">
            <v>40982</v>
          </cell>
        </row>
        <row r="1381">
          <cell r="A1381" t="str">
            <v>2230070000</v>
          </cell>
          <cell r="B1381" t="str">
            <v>Onroad</v>
          </cell>
          <cell r="C1381" t="str">
            <v>Highway Veh - Diesel - All HDDV incl Buses - Total: All Road Types</v>
          </cell>
          <cell r="D1381" t="str">
            <v>Mobile - On-Road Diesel Heavy Duty Vehicles</v>
          </cell>
          <cell r="G1381" t="str">
            <v>Mobile Sources</v>
          </cell>
          <cell r="H1381" t="str">
            <v>Highway Vehicles - Diesel</v>
          </cell>
          <cell r="I1381" t="str">
            <v>All HDDV including Buses (use subdivisions -071 thru -075 if possible)</v>
          </cell>
          <cell r="J1381" t="str">
            <v>Total: All Road Types</v>
          </cell>
          <cell r="L1381" t="str">
            <v>2005</v>
          </cell>
          <cell r="N1381">
            <v>40982</v>
          </cell>
        </row>
        <row r="1382">
          <cell r="A1382" t="str">
            <v>2230070110</v>
          </cell>
          <cell r="B1382" t="str">
            <v>Onroad</v>
          </cell>
          <cell r="C1382" t="str">
            <v>Highway Veh - Diesel - All HDDV incl Buses - Rural Interstate: Total</v>
          </cell>
          <cell r="D1382" t="str">
            <v>Mobile - On-Road Diesel Heavy Duty Vehicles</v>
          </cell>
          <cell r="G1382" t="str">
            <v>Mobile Sources</v>
          </cell>
          <cell r="H1382" t="str">
            <v>Highway Vehicles - Diesel</v>
          </cell>
          <cell r="I1382" t="str">
            <v>All HDDV including Buses (use subdivisions -071 thru -075 if possible)</v>
          </cell>
          <cell r="J1382" t="str">
            <v>Rural Interstate: Total</v>
          </cell>
          <cell r="L1382" t="str">
            <v>2005</v>
          </cell>
          <cell r="N1382">
            <v>40982</v>
          </cell>
        </row>
        <row r="1383">
          <cell r="A1383" t="str">
            <v>2230070111</v>
          </cell>
          <cell r="B1383" t="str">
            <v>Onroad</v>
          </cell>
          <cell r="C1383" t="str">
            <v>Highway Veh - Diesel - All HDDV incl Buses - Interstate: Rural Time 1</v>
          </cell>
          <cell r="D1383" t="str">
            <v>Mobile - On-Road Diesel Heavy Duty Vehicles</v>
          </cell>
          <cell r="G1383" t="str">
            <v>Mobile Sources</v>
          </cell>
          <cell r="H1383" t="str">
            <v>Highway Vehicles - Diesel</v>
          </cell>
          <cell r="I1383" t="str">
            <v>All HDDV including Buses (use subdivisions -071 thru -075 if possible)</v>
          </cell>
          <cell r="J1383" t="str">
            <v>Interstate: Rural Time 1</v>
          </cell>
          <cell r="L1383" t="str">
            <v>2002</v>
          </cell>
          <cell r="N1383">
            <v>40982</v>
          </cell>
        </row>
        <row r="1384">
          <cell r="A1384" t="str">
            <v>2230070112</v>
          </cell>
          <cell r="B1384" t="str">
            <v>Onroad</v>
          </cell>
          <cell r="C1384" t="str">
            <v>Highway Veh - Diesel - All HDDV incl Buses - Interstate: Rural Time 2</v>
          </cell>
          <cell r="D1384" t="str">
            <v>Mobile - On-Road Diesel Heavy Duty Vehicles</v>
          </cell>
          <cell r="G1384" t="str">
            <v>Mobile Sources</v>
          </cell>
          <cell r="H1384" t="str">
            <v>Highway Vehicles - Diesel</v>
          </cell>
          <cell r="I1384" t="str">
            <v>All HDDV including Buses (use subdivisions -071 thru -075 if possible)</v>
          </cell>
          <cell r="J1384" t="str">
            <v>Interstate: Rural Time 2</v>
          </cell>
          <cell r="L1384" t="str">
            <v>2002</v>
          </cell>
          <cell r="N1384">
            <v>40982</v>
          </cell>
        </row>
        <row r="1385">
          <cell r="A1385" t="str">
            <v>2230070113</v>
          </cell>
          <cell r="B1385" t="str">
            <v>Onroad</v>
          </cell>
          <cell r="C1385" t="str">
            <v>Highway Veh - Diesel - All HDDV incl Buses - Interstate: Rural Time 3</v>
          </cell>
          <cell r="D1385" t="str">
            <v>Mobile - On-Road Diesel Heavy Duty Vehicles</v>
          </cell>
          <cell r="G1385" t="str">
            <v>Mobile Sources</v>
          </cell>
          <cell r="H1385" t="str">
            <v>Highway Vehicles - Diesel</v>
          </cell>
          <cell r="I1385" t="str">
            <v>All HDDV including Buses (use subdivisions -071 thru -075 if possible)</v>
          </cell>
          <cell r="J1385" t="str">
            <v>Interstate: Rural Time 3</v>
          </cell>
          <cell r="L1385" t="str">
            <v>2002</v>
          </cell>
          <cell r="N1385">
            <v>40982</v>
          </cell>
        </row>
        <row r="1386">
          <cell r="A1386" t="str">
            <v>2230070114</v>
          </cell>
          <cell r="B1386" t="str">
            <v>Onroad</v>
          </cell>
          <cell r="C1386" t="str">
            <v>Highway Veh - Diesel - All HDDV incl Buses - Interstate: Rural Time 4</v>
          </cell>
          <cell r="D1386" t="str">
            <v>Mobile - On-Road Diesel Heavy Duty Vehicles</v>
          </cell>
          <cell r="G1386" t="str">
            <v>Mobile Sources</v>
          </cell>
          <cell r="H1386" t="str">
            <v>Highway Vehicles - Diesel</v>
          </cell>
          <cell r="I1386" t="str">
            <v>All HDDV including Buses (use subdivisions -071 thru -075 if possible)</v>
          </cell>
          <cell r="J1386" t="str">
            <v>Interstate: Rural Time 4</v>
          </cell>
          <cell r="L1386" t="str">
            <v>2002</v>
          </cell>
          <cell r="N1386">
            <v>40982</v>
          </cell>
        </row>
        <row r="1387">
          <cell r="A1387" t="str">
            <v>2230070130</v>
          </cell>
          <cell r="B1387" t="str">
            <v>Onroad</v>
          </cell>
          <cell r="C1387" t="str">
            <v>Highway Veh - Diesel - All HDDV incl Buses - Rural Other Principal Arterial: Total</v>
          </cell>
          <cell r="D1387" t="str">
            <v>Mobile - On-Road Diesel Heavy Duty Vehicles</v>
          </cell>
          <cell r="G1387" t="str">
            <v>Mobile Sources</v>
          </cell>
          <cell r="H1387" t="str">
            <v>Highway Vehicles - Diesel</v>
          </cell>
          <cell r="I1387" t="str">
            <v>All HDDV including Buses (use subdivisions -071 thru -075 if possible)</v>
          </cell>
          <cell r="J1387" t="str">
            <v>Rural Other Principal Arterial: Total</v>
          </cell>
          <cell r="L1387" t="str">
            <v>2005</v>
          </cell>
          <cell r="N1387">
            <v>40982</v>
          </cell>
        </row>
        <row r="1388">
          <cell r="A1388" t="str">
            <v>2230070131</v>
          </cell>
          <cell r="B1388" t="str">
            <v>Onroad</v>
          </cell>
          <cell r="C1388" t="str">
            <v>Highway Veh - Diesel - All HDDV incl Buses - Other Principal Arterial: Rural Time 1</v>
          </cell>
          <cell r="D1388" t="str">
            <v>Mobile - On-Road Diesel Heavy Duty Vehicles</v>
          </cell>
          <cell r="G1388" t="str">
            <v>Mobile Sources</v>
          </cell>
          <cell r="H1388" t="str">
            <v>Highway Vehicles - Diesel</v>
          </cell>
          <cell r="I1388" t="str">
            <v>All HDDV including Buses (use subdivisions -071 thru -075 if possible)</v>
          </cell>
          <cell r="J1388" t="str">
            <v>Other Principal Arterial: Rural Time 1</v>
          </cell>
          <cell r="L1388" t="str">
            <v>2002</v>
          </cell>
          <cell r="N1388">
            <v>40982</v>
          </cell>
        </row>
        <row r="1389">
          <cell r="A1389" t="str">
            <v>2230070132</v>
          </cell>
          <cell r="B1389" t="str">
            <v>Onroad</v>
          </cell>
          <cell r="C1389" t="str">
            <v>Highway Veh - Diesel - All HDDV incl Buses - Other Principal Arterial: Rural Time 2</v>
          </cell>
          <cell r="D1389" t="str">
            <v>Mobile - On-Road Diesel Heavy Duty Vehicles</v>
          </cell>
          <cell r="G1389" t="str">
            <v>Mobile Sources</v>
          </cell>
          <cell r="H1389" t="str">
            <v>Highway Vehicles - Diesel</v>
          </cell>
          <cell r="I1389" t="str">
            <v>All HDDV including Buses (use subdivisions -071 thru -075 if possible)</v>
          </cell>
          <cell r="J1389" t="str">
            <v>Other Principal Arterial: Rural Time 2</v>
          </cell>
          <cell r="L1389" t="str">
            <v>2002</v>
          </cell>
          <cell r="N1389">
            <v>40982</v>
          </cell>
        </row>
        <row r="1390">
          <cell r="A1390" t="str">
            <v>2230070133</v>
          </cell>
          <cell r="B1390" t="str">
            <v>Onroad</v>
          </cell>
          <cell r="C1390" t="str">
            <v>Highway Veh - Diesel - All HDDV incl Buses - Other Principal Arterial: Rural Time 3</v>
          </cell>
          <cell r="D1390" t="str">
            <v>Mobile - On-Road Diesel Heavy Duty Vehicles</v>
          </cell>
          <cell r="G1390" t="str">
            <v>Mobile Sources</v>
          </cell>
          <cell r="H1390" t="str">
            <v>Highway Vehicles - Diesel</v>
          </cell>
          <cell r="I1390" t="str">
            <v>All HDDV including Buses (use subdivisions -071 thru -075 if possible)</v>
          </cell>
          <cell r="J1390" t="str">
            <v>Other Principal Arterial: Rural Time 3</v>
          </cell>
          <cell r="L1390" t="str">
            <v>2002</v>
          </cell>
          <cell r="N1390">
            <v>40982</v>
          </cell>
        </row>
        <row r="1391">
          <cell r="A1391" t="str">
            <v>2230070134</v>
          </cell>
          <cell r="B1391" t="str">
            <v>Onroad</v>
          </cell>
          <cell r="C1391" t="str">
            <v>Highway Veh - Diesel - All HDDV incl Buses - Other Principal Arterial: Rural Time 4</v>
          </cell>
          <cell r="D1391" t="str">
            <v>Mobile - On-Road Diesel Heavy Duty Vehicles</v>
          </cell>
          <cell r="G1391" t="str">
            <v>Mobile Sources</v>
          </cell>
          <cell r="H1391" t="str">
            <v>Highway Vehicles - Diesel</v>
          </cell>
          <cell r="I1391" t="str">
            <v>All HDDV including Buses (use subdivisions -071 thru -075 if possible)</v>
          </cell>
          <cell r="J1391" t="str">
            <v>Other Principal Arterial: Rural Time 4</v>
          </cell>
          <cell r="L1391" t="str">
            <v>2002</v>
          </cell>
          <cell r="N1391">
            <v>40982</v>
          </cell>
        </row>
        <row r="1392">
          <cell r="A1392" t="str">
            <v>2230070150</v>
          </cell>
          <cell r="B1392" t="str">
            <v>Onroad</v>
          </cell>
          <cell r="C1392" t="str">
            <v>Highway Veh - Diesel - All HDDV incl Buses - Rural Minor Arterial: Total</v>
          </cell>
          <cell r="D1392" t="str">
            <v>Mobile - On-Road Diesel Heavy Duty Vehicles</v>
          </cell>
          <cell r="G1392" t="str">
            <v>Mobile Sources</v>
          </cell>
          <cell r="H1392" t="str">
            <v>Highway Vehicles - Diesel</v>
          </cell>
          <cell r="I1392" t="str">
            <v>All HDDV including Buses (use subdivisions -071 thru -075 if possible)</v>
          </cell>
          <cell r="J1392" t="str">
            <v>Rural Minor Arterial: Total</v>
          </cell>
          <cell r="L1392" t="str">
            <v>2005</v>
          </cell>
          <cell r="N1392">
            <v>40982</v>
          </cell>
        </row>
        <row r="1393">
          <cell r="A1393" t="str">
            <v>2230070151</v>
          </cell>
          <cell r="B1393" t="str">
            <v>Onroad</v>
          </cell>
          <cell r="C1393" t="str">
            <v>Highway Veh - Diesel - All HDDV incl Buses - Minor Arterial: Rural Time 1</v>
          </cell>
          <cell r="D1393" t="str">
            <v>Mobile - On-Road Diesel Heavy Duty Vehicles</v>
          </cell>
          <cell r="G1393" t="str">
            <v>Mobile Sources</v>
          </cell>
          <cell r="H1393" t="str">
            <v>Highway Vehicles - Diesel</v>
          </cell>
          <cell r="I1393" t="str">
            <v>All HDDV including Buses (use subdivisions -071 thru -075 if possible)</v>
          </cell>
          <cell r="J1393" t="str">
            <v>Minor Arterial: Rural Time 1</v>
          </cell>
          <cell r="L1393" t="str">
            <v>2002</v>
          </cell>
          <cell r="N1393">
            <v>40982</v>
          </cell>
        </row>
        <row r="1394">
          <cell r="A1394" t="str">
            <v>2230070152</v>
          </cell>
          <cell r="B1394" t="str">
            <v>Onroad</v>
          </cell>
          <cell r="C1394" t="str">
            <v>Highway Veh - Diesel - All HDDV incl Buses - Minor Arterial: Rural Time 2</v>
          </cell>
          <cell r="D1394" t="str">
            <v>Mobile - On-Road Diesel Heavy Duty Vehicles</v>
          </cell>
          <cell r="G1394" t="str">
            <v>Mobile Sources</v>
          </cell>
          <cell r="H1394" t="str">
            <v>Highway Vehicles - Diesel</v>
          </cell>
          <cell r="I1394" t="str">
            <v>All HDDV including Buses (use subdivisions -071 thru -075 if possible)</v>
          </cell>
          <cell r="J1394" t="str">
            <v>Minor Arterial: Rural Time 2</v>
          </cell>
          <cell r="L1394" t="str">
            <v>2002</v>
          </cell>
          <cell r="N1394">
            <v>40982</v>
          </cell>
        </row>
        <row r="1395">
          <cell r="A1395" t="str">
            <v>2230070153</v>
          </cell>
          <cell r="B1395" t="str">
            <v>Onroad</v>
          </cell>
          <cell r="C1395" t="str">
            <v>Highway Veh - Diesel - All HDDV incl Buses - Minor Arterial: Rural Time 3</v>
          </cell>
          <cell r="D1395" t="str">
            <v>Mobile - On-Road Diesel Heavy Duty Vehicles</v>
          </cell>
          <cell r="G1395" t="str">
            <v>Mobile Sources</v>
          </cell>
          <cell r="H1395" t="str">
            <v>Highway Vehicles - Diesel</v>
          </cell>
          <cell r="I1395" t="str">
            <v>All HDDV including Buses (use subdivisions -071 thru -075 if possible)</v>
          </cell>
          <cell r="J1395" t="str">
            <v>Minor Arterial: Rural Time 3</v>
          </cell>
          <cell r="L1395" t="str">
            <v>2002</v>
          </cell>
          <cell r="N1395">
            <v>40982</v>
          </cell>
        </row>
        <row r="1396">
          <cell r="A1396" t="str">
            <v>2230070154</v>
          </cell>
          <cell r="B1396" t="str">
            <v>Onroad</v>
          </cell>
          <cell r="C1396" t="str">
            <v>Highway Veh - Diesel - All HDDV incl Buses - Minor Arterial: Rural Time 4</v>
          </cell>
          <cell r="D1396" t="str">
            <v>Mobile - On-Road Diesel Heavy Duty Vehicles</v>
          </cell>
          <cell r="G1396" t="str">
            <v>Mobile Sources</v>
          </cell>
          <cell r="H1396" t="str">
            <v>Highway Vehicles - Diesel</v>
          </cell>
          <cell r="I1396" t="str">
            <v>All HDDV including Buses (use subdivisions -071 thru -075 if possible)</v>
          </cell>
          <cell r="J1396" t="str">
            <v>Minor Arterial: Rural Time 4</v>
          </cell>
          <cell r="L1396" t="str">
            <v>2002</v>
          </cell>
          <cell r="N1396">
            <v>40982</v>
          </cell>
        </row>
        <row r="1397">
          <cell r="A1397" t="str">
            <v>2230070170</v>
          </cell>
          <cell r="B1397" t="str">
            <v>Onroad</v>
          </cell>
          <cell r="C1397" t="str">
            <v>Highway Veh - Diesel - All HDDV incl Buses - Rural Major Collector: Total</v>
          </cell>
          <cell r="D1397" t="str">
            <v>Mobile - On-Road Diesel Heavy Duty Vehicles</v>
          </cell>
          <cell r="G1397" t="str">
            <v>Mobile Sources</v>
          </cell>
          <cell r="H1397" t="str">
            <v>Highway Vehicles - Diesel</v>
          </cell>
          <cell r="I1397" t="str">
            <v>All HDDV including Buses (use subdivisions -071 thru -075 if possible)</v>
          </cell>
          <cell r="J1397" t="str">
            <v>Rural Major Collector: Total</v>
          </cell>
          <cell r="L1397" t="str">
            <v>2005</v>
          </cell>
          <cell r="N1397">
            <v>40982</v>
          </cell>
        </row>
        <row r="1398">
          <cell r="A1398" t="str">
            <v>2230070171</v>
          </cell>
          <cell r="B1398" t="str">
            <v>Onroad</v>
          </cell>
          <cell r="C1398" t="str">
            <v>Highway Veh - Diesel - All HDDV incl Buses - Major Collector: Rural Time 1</v>
          </cell>
          <cell r="D1398" t="str">
            <v>Mobile - On-Road Diesel Heavy Duty Vehicles</v>
          </cell>
          <cell r="G1398" t="str">
            <v>Mobile Sources</v>
          </cell>
          <cell r="H1398" t="str">
            <v>Highway Vehicles - Diesel</v>
          </cell>
          <cell r="I1398" t="str">
            <v>All HDDV including Buses (use subdivisions -071 thru -075 if possible)</v>
          </cell>
          <cell r="J1398" t="str">
            <v>Major Collector: Rural Time 1</v>
          </cell>
          <cell r="L1398" t="str">
            <v>2002</v>
          </cell>
          <cell r="N1398">
            <v>40982</v>
          </cell>
        </row>
        <row r="1399">
          <cell r="A1399" t="str">
            <v>2230070172</v>
          </cell>
          <cell r="B1399" t="str">
            <v>Onroad</v>
          </cell>
          <cell r="C1399" t="str">
            <v>Highway Veh - Diesel - All HDDV incl Buses - Major Collector: Rural Time 2</v>
          </cell>
          <cell r="D1399" t="str">
            <v>Mobile - On-Road Diesel Heavy Duty Vehicles</v>
          </cell>
          <cell r="G1399" t="str">
            <v>Mobile Sources</v>
          </cell>
          <cell r="H1399" t="str">
            <v>Highway Vehicles - Diesel</v>
          </cell>
          <cell r="I1399" t="str">
            <v>All HDDV including Buses (use subdivisions -071 thru -075 if possible)</v>
          </cell>
          <cell r="J1399" t="str">
            <v>Major Collector: Rural Time 2</v>
          </cell>
          <cell r="L1399" t="str">
            <v>2002</v>
          </cell>
          <cell r="N1399">
            <v>40982</v>
          </cell>
        </row>
        <row r="1400">
          <cell r="A1400" t="str">
            <v>2230070173</v>
          </cell>
          <cell r="B1400" t="str">
            <v>Onroad</v>
          </cell>
          <cell r="C1400" t="str">
            <v>Highway Veh - Diesel - All HDDV incl Buses - Major Collector: Rural Time 3</v>
          </cell>
          <cell r="D1400" t="str">
            <v>Mobile - On-Road Diesel Heavy Duty Vehicles</v>
          </cell>
          <cell r="G1400" t="str">
            <v>Mobile Sources</v>
          </cell>
          <cell r="H1400" t="str">
            <v>Highway Vehicles - Diesel</v>
          </cell>
          <cell r="I1400" t="str">
            <v>All HDDV including Buses (use subdivisions -071 thru -075 if possible)</v>
          </cell>
          <cell r="J1400" t="str">
            <v>Major Collector: Rural Time 3</v>
          </cell>
          <cell r="L1400" t="str">
            <v>2002</v>
          </cell>
          <cell r="N1400">
            <v>40982</v>
          </cell>
        </row>
        <row r="1401">
          <cell r="A1401" t="str">
            <v>2230070174</v>
          </cell>
          <cell r="B1401" t="str">
            <v>Onroad</v>
          </cell>
          <cell r="C1401" t="str">
            <v>Highway Veh - Diesel - All HDDV incl Buses - Major Collector: Rural Time 4</v>
          </cell>
          <cell r="D1401" t="str">
            <v>Mobile - On-Road Diesel Heavy Duty Vehicles</v>
          </cell>
          <cell r="G1401" t="str">
            <v>Mobile Sources</v>
          </cell>
          <cell r="H1401" t="str">
            <v>Highway Vehicles - Diesel</v>
          </cell>
          <cell r="I1401" t="str">
            <v>All HDDV including Buses (use subdivisions -071 thru -075 if possible)</v>
          </cell>
          <cell r="J1401" t="str">
            <v>Major Collector: Rural Time 4</v>
          </cell>
          <cell r="L1401" t="str">
            <v>2002</v>
          </cell>
          <cell r="N1401">
            <v>40982</v>
          </cell>
        </row>
        <row r="1402">
          <cell r="A1402" t="str">
            <v>2230070190</v>
          </cell>
          <cell r="B1402" t="str">
            <v>Onroad</v>
          </cell>
          <cell r="C1402" t="str">
            <v>Highway Veh - Diesel - All HDDV incl Buses - Rural Minor Collector: Total</v>
          </cell>
          <cell r="D1402" t="str">
            <v>Mobile - On-Road Diesel Heavy Duty Vehicles</v>
          </cell>
          <cell r="G1402" t="str">
            <v>Mobile Sources</v>
          </cell>
          <cell r="H1402" t="str">
            <v>Highway Vehicles - Diesel</v>
          </cell>
          <cell r="I1402" t="str">
            <v>All HDDV including Buses (use subdivisions -071 thru -075 if possible)</v>
          </cell>
          <cell r="J1402" t="str">
            <v>Rural Minor Collector: Total</v>
          </cell>
          <cell r="L1402" t="str">
            <v>2005</v>
          </cell>
          <cell r="N1402">
            <v>40982</v>
          </cell>
        </row>
        <row r="1403">
          <cell r="A1403" t="str">
            <v>2230070191</v>
          </cell>
          <cell r="B1403" t="str">
            <v>Onroad</v>
          </cell>
          <cell r="C1403" t="str">
            <v>Highway Veh - Diesel - All HDDV incl Buses - Minor Collector: Rural Time 1</v>
          </cell>
          <cell r="D1403" t="str">
            <v>Mobile - On-Road Diesel Heavy Duty Vehicles</v>
          </cell>
          <cell r="G1403" t="str">
            <v>Mobile Sources</v>
          </cell>
          <cell r="H1403" t="str">
            <v>Highway Vehicles - Diesel</v>
          </cell>
          <cell r="I1403" t="str">
            <v>All HDDV including Buses (use subdivisions -071 thru -075 if possible)</v>
          </cell>
          <cell r="J1403" t="str">
            <v>Minor Collector: Rural Time 1</v>
          </cell>
          <cell r="L1403" t="str">
            <v>2002</v>
          </cell>
          <cell r="N1403">
            <v>40982</v>
          </cell>
        </row>
        <row r="1404">
          <cell r="A1404" t="str">
            <v>2230070192</v>
          </cell>
          <cell r="B1404" t="str">
            <v>Onroad</v>
          </cell>
          <cell r="C1404" t="str">
            <v>Highway Veh - Diesel - All HDDV incl Buses - Minor Collector: Rural Time 2</v>
          </cell>
          <cell r="D1404" t="str">
            <v>Mobile - On-Road Diesel Heavy Duty Vehicles</v>
          </cell>
          <cell r="G1404" t="str">
            <v>Mobile Sources</v>
          </cell>
          <cell r="H1404" t="str">
            <v>Highway Vehicles - Diesel</v>
          </cell>
          <cell r="I1404" t="str">
            <v>All HDDV including Buses (use subdivisions -071 thru -075 if possible)</v>
          </cell>
          <cell r="J1404" t="str">
            <v>Minor Collector: Rural Time 2</v>
          </cell>
          <cell r="L1404" t="str">
            <v>2002</v>
          </cell>
          <cell r="N1404">
            <v>40982</v>
          </cell>
        </row>
        <row r="1405">
          <cell r="A1405" t="str">
            <v>2230070193</v>
          </cell>
          <cell r="B1405" t="str">
            <v>Onroad</v>
          </cell>
          <cell r="C1405" t="str">
            <v>Highway Veh - Diesel - All HDDV incl Buses - Minor Collector: Rural Time 3</v>
          </cell>
          <cell r="D1405" t="str">
            <v>Mobile - On-Road Diesel Heavy Duty Vehicles</v>
          </cell>
          <cell r="G1405" t="str">
            <v>Mobile Sources</v>
          </cell>
          <cell r="H1405" t="str">
            <v>Highway Vehicles - Diesel</v>
          </cell>
          <cell r="I1405" t="str">
            <v>All HDDV including Buses (use subdivisions -071 thru -075 if possible)</v>
          </cell>
          <cell r="J1405" t="str">
            <v>Minor Collector: Rural Time 3</v>
          </cell>
          <cell r="L1405" t="str">
            <v>2002</v>
          </cell>
          <cell r="N1405">
            <v>40982</v>
          </cell>
        </row>
        <row r="1406">
          <cell r="A1406" t="str">
            <v>2230070194</v>
          </cell>
          <cell r="B1406" t="str">
            <v>Onroad</v>
          </cell>
          <cell r="C1406" t="str">
            <v>Highway Veh - Diesel - All HDDV incl Buses - Minor Collector: Rural Time 4</v>
          </cell>
          <cell r="D1406" t="str">
            <v>Mobile - On-Road Diesel Heavy Duty Vehicles</v>
          </cell>
          <cell r="G1406" t="str">
            <v>Mobile Sources</v>
          </cell>
          <cell r="H1406" t="str">
            <v>Highway Vehicles - Diesel</v>
          </cell>
          <cell r="I1406" t="str">
            <v>All HDDV including Buses (use subdivisions -071 thru -075 if possible)</v>
          </cell>
          <cell r="J1406" t="str">
            <v>Minor Collector: Rural Time 4</v>
          </cell>
          <cell r="L1406" t="str">
            <v>2002</v>
          </cell>
          <cell r="N1406">
            <v>40982</v>
          </cell>
        </row>
        <row r="1407">
          <cell r="A1407" t="str">
            <v>2230070210</v>
          </cell>
          <cell r="B1407" t="str">
            <v>Onroad</v>
          </cell>
          <cell r="C1407" t="str">
            <v>Highway Veh - Diesel - All HDDV incl Buses - Rural Local: Total</v>
          </cell>
          <cell r="D1407" t="str">
            <v>Mobile - On-Road Diesel Heavy Duty Vehicles</v>
          </cell>
          <cell r="G1407" t="str">
            <v>Mobile Sources</v>
          </cell>
          <cell r="H1407" t="str">
            <v>Highway Vehicles - Diesel</v>
          </cell>
          <cell r="I1407" t="str">
            <v>All HDDV including Buses (use subdivisions -071 thru -075 if possible)</v>
          </cell>
          <cell r="J1407" t="str">
            <v>Rural Local: Total</v>
          </cell>
          <cell r="L1407" t="str">
            <v>2005</v>
          </cell>
          <cell r="N1407">
            <v>40982</v>
          </cell>
        </row>
        <row r="1408">
          <cell r="A1408" t="str">
            <v>2230070211</v>
          </cell>
          <cell r="B1408" t="str">
            <v>Onroad</v>
          </cell>
          <cell r="C1408" t="str">
            <v>Highway Veh - Diesel - All HDDV incl Buses - Local: Rural Time 1</v>
          </cell>
          <cell r="D1408" t="str">
            <v>Mobile - On-Road Diesel Heavy Duty Vehicles</v>
          </cell>
          <cell r="G1408" t="str">
            <v>Mobile Sources</v>
          </cell>
          <cell r="H1408" t="str">
            <v>Highway Vehicles - Diesel</v>
          </cell>
          <cell r="I1408" t="str">
            <v>All HDDV including Buses (use subdivisions -071 thru -075 if possible)</v>
          </cell>
          <cell r="J1408" t="str">
            <v>Local: Rural Time 1</v>
          </cell>
          <cell r="L1408" t="str">
            <v>2002</v>
          </cell>
          <cell r="N1408">
            <v>40982</v>
          </cell>
        </row>
        <row r="1409">
          <cell r="A1409" t="str">
            <v>2230070212</v>
          </cell>
          <cell r="B1409" t="str">
            <v>Onroad</v>
          </cell>
          <cell r="C1409" t="str">
            <v>Highway Veh - Diesel - All HDDV incl Buses - Local: Rural Time 2</v>
          </cell>
          <cell r="D1409" t="str">
            <v>Mobile - On-Road Diesel Heavy Duty Vehicles</v>
          </cell>
          <cell r="G1409" t="str">
            <v>Mobile Sources</v>
          </cell>
          <cell r="H1409" t="str">
            <v>Highway Vehicles - Diesel</v>
          </cell>
          <cell r="I1409" t="str">
            <v>All HDDV including Buses (use subdivisions -071 thru -075 if possible)</v>
          </cell>
          <cell r="J1409" t="str">
            <v>Local: Rural Time 2</v>
          </cell>
          <cell r="L1409" t="str">
            <v>2002</v>
          </cell>
          <cell r="N1409">
            <v>40982</v>
          </cell>
        </row>
        <row r="1410">
          <cell r="A1410" t="str">
            <v>2230070213</v>
          </cell>
          <cell r="B1410" t="str">
            <v>Onroad</v>
          </cell>
          <cell r="C1410" t="str">
            <v>Highway Veh - Diesel - All HDDV incl Buses - Local: Rural Time 3</v>
          </cell>
          <cell r="D1410" t="str">
            <v>Mobile - On-Road Diesel Heavy Duty Vehicles</v>
          </cell>
          <cell r="G1410" t="str">
            <v>Mobile Sources</v>
          </cell>
          <cell r="H1410" t="str">
            <v>Highway Vehicles - Diesel</v>
          </cell>
          <cell r="I1410" t="str">
            <v>All HDDV including Buses (use subdivisions -071 thru -075 if possible)</v>
          </cell>
          <cell r="J1410" t="str">
            <v>Local: Rural Time 3</v>
          </cell>
          <cell r="L1410" t="str">
            <v>2002</v>
          </cell>
          <cell r="N1410">
            <v>40982</v>
          </cell>
        </row>
        <row r="1411">
          <cell r="A1411" t="str">
            <v>2230070214</v>
          </cell>
          <cell r="B1411" t="str">
            <v>Onroad</v>
          </cell>
          <cell r="C1411" t="str">
            <v>Highway Veh - Diesel - All HDDV incl Buses - Local: Rural Time 4</v>
          </cell>
          <cell r="D1411" t="str">
            <v>Mobile - On-Road Diesel Heavy Duty Vehicles</v>
          </cell>
          <cell r="G1411" t="str">
            <v>Mobile Sources</v>
          </cell>
          <cell r="H1411" t="str">
            <v>Highway Vehicles - Diesel</v>
          </cell>
          <cell r="I1411" t="str">
            <v>All HDDV including Buses (use subdivisions -071 thru -075 if possible)</v>
          </cell>
          <cell r="J1411" t="str">
            <v>Local: Rural Time 4</v>
          </cell>
          <cell r="L1411" t="str">
            <v>2002</v>
          </cell>
          <cell r="N1411">
            <v>40982</v>
          </cell>
        </row>
        <row r="1412">
          <cell r="A1412" t="str">
            <v>2230070230</v>
          </cell>
          <cell r="B1412" t="str">
            <v>Onroad</v>
          </cell>
          <cell r="C1412" t="str">
            <v>Highway Veh - Diesel - All HDDV incl Buses - Urban Interstate: Total</v>
          </cell>
          <cell r="D1412" t="str">
            <v>Mobile - On-Road Diesel Heavy Duty Vehicles</v>
          </cell>
          <cell r="G1412" t="str">
            <v>Mobile Sources</v>
          </cell>
          <cell r="H1412" t="str">
            <v>Highway Vehicles - Diesel</v>
          </cell>
          <cell r="I1412" t="str">
            <v>All HDDV including Buses (use subdivisions -071 thru -075 if possible)</v>
          </cell>
          <cell r="J1412" t="str">
            <v>Urban Interstate: Total</v>
          </cell>
          <cell r="L1412" t="str">
            <v>2005</v>
          </cell>
          <cell r="N1412">
            <v>40982</v>
          </cell>
        </row>
        <row r="1413">
          <cell r="A1413" t="str">
            <v>2230070231</v>
          </cell>
          <cell r="B1413" t="str">
            <v>Onroad</v>
          </cell>
          <cell r="C1413" t="str">
            <v>Highway Veh - Diesel - All HDDV incl Buses - Interstate: Urban Time 1</v>
          </cell>
          <cell r="D1413" t="str">
            <v>Mobile - On-Road Diesel Heavy Duty Vehicles</v>
          </cell>
          <cell r="G1413" t="str">
            <v>Mobile Sources</v>
          </cell>
          <cell r="H1413" t="str">
            <v>Highway Vehicles - Diesel</v>
          </cell>
          <cell r="I1413" t="str">
            <v>All HDDV including Buses (use subdivisions -071 thru -075 if possible)</v>
          </cell>
          <cell r="J1413" t="str">
            <v>Interstate: Urban Time 1</v>
          </cell>
          <cell r="L1413" t="str">
            <v>2002</v>
          </cell>
          <cell r="N1413">
            <v>40982</v>
          </cell>
        </row>
        <row r="1414">
          <cell r="A1414" t="str">
            <v>2230070232</v>
          </cell>
          <cell r="B1414" t="str">
            <v>Onroad</v>
          </cell>
          <cell r="C1414" t="str">
            <v>Highway Veh - Diesel - All HDDV incl Buses - Interstate: Urban Time 2</v>
          </cell>
          <cell r="D1414" t="str">
            <v>Mobile - On-Road Diesel Heavy Duty Vehicles</v>
          </cell>
          <cell r="G1414" t="str">
            <v>Mobile Sources</v>
          </cell>
          <cell r="H1414" t="str">
            <v>Highway Vehicles - Diesel</v>
          </cell>
          <cell r="I1414" t="str">
            <v>All HDDV including Buses (use subdivisions -071 thru -075 if possible)</v>
          </cell>
          <cell r="J1414" t="str">
            <v>Interstate: Urban Time 2</v>
          </cell>
          <cell r="L1414" t="str">
            <v>2002</v>
          </cell>
          <cell r="N1414">
            <v>40982</v>
          </cell>
        </row>
        <row r="1415">
          <cell r="A1415" t="str">
            <v>2230070233</v>
          </cell>
          <cell r="B1415" t="str">
            <v>Onroad</v>
          </cell>
          <cell r="C1415" t="str">
            <v>Highway Veh - Diesel - All HDDV incl Buses - Interstate: Urban Time 3</v>
          </cell>
          <cell r="D1415" t="str">
            <v>Mobile - On-Road Diesel Heavy Duty Vehicles</v>
          </cell>
          <cell r="G1415" t="str">
            <v>Mobile Sources</v>
          </cell>
          <cell r="H1415" t="str">
            <v>Highway Vehicles - Diesel</v>
          </cell>
          <cell r="I1415" t="str">
            <v>All HDDV including Buses (use subdivisions -071 thru -075 if possible)</v>
          </cell>
          <cell r="J1415" t="str">
            <v>Interstate: Urban Time 3</v>
          </cell>
          <cell r="L1415" t="str">
            <v>2002</v>
          </cell>
          <cell r="N1415">
            <v>40982</v>
          </cell>
        </row>
        <row r="1416">
          <cell r="A1416" t="str">
            <v>2230070234</v>
          </cell>
          <cell r="B1416" t="str">
            <v>Onroad</v>
          </cell>
          <cell r="C1416" t="str">
            <v>Highway Veh - Diesel - All HDDV incl Buses - Interstate: Urban Time 4</v>
          </cell>
          <cell r="D1416" t="str">
            <v>Mobile - On-Road Diesel Heavy Duty Vehicles</v>
          </cell>
          <cell r="G1416" t="str">
            <v>Mobile Sources</v>
          </cell>
          <cell r="H1416" t="str">
            <v>Highway Vehicles - Diesel</v>
          </cell>
          <cell r="I1416" t="str">
            <v>All HDDV including Buses (use subdivisions -071 thru -075 if possible)</v>
          </cell>
          <cell r="J1416" t="str">
            <v>Interstate: Urban Time 4</v>
          </cell>
          <cell r="L1416" t="str">
            <v>2002</v>
          </cell>
          <cell r="N1416">
            <v>40982</v>
          </cell>
        </row>
        <row r="1417">
          <cell r="A1417" t="str">
            <v>2230070250</v>
          </cell>
          <cell r="B1417" t="str">
            <v>Onroad</v>
          </cell>
          <cell r="C1417" t="str">
            <v>Highway Veh - Diesel - All HDDV incl Buses - Urban Other Freeways &amp; Expressways: Total</v>
          </cell>
          <cell r="D1417" t="str">
            <v>Mobile - On-Road Diesel Heavy Duty Vehicles</v>
          </cell>
          <cell r="G1417" t="str">
            <v>Mobile Sources</v>
          </cell>
          <cell r="H1417" t="str">
            <v>Highway Vehicles - Diesel</v>
          </cell>
          <cell r="I1417" t="str">
            <v>All HDDV including Buses (use subdivisions -071 thru -075 if possible)</v>
          </cell>
          <cell r="J1417" t="str">
            <v>Urban Other Freeways and Expressways: Total</v>
          </cell>
          <cell r="L1417" t="str">
            <v>2005</v>
          </cell>
          <cell r="N1417">
            <v>40982</v>
          </cell>
        </row>
        <row r="1418">
          <cell r="A1418" t="str">
            <v>2230070251</v>
          </cell>
          <cell r="B1418" t="str">
            <v>Onroad</v>
          </cell>
          <cell r="C1418" t="str">
            <v>Highway Veh - Diesel - All HDDV incl Buses - Other Freeways &amp; Expressways: Urban Time 1</v>
          </cell>
          <cell r="D1418" t="str">
            <v>Mobile - On-Road Diesel Heavy Duty Vehicles</v>
          </cell>
          <cell r="G1418" t="str">
            <v>Mobile Sources</v>
          </cell>
          <cell r="H1418" t="str">
            <v>Highway Vehicles - Diesel</v>
          </cell>
          <cell r="I1418" t="str">
            <v>All HDDV including Buses (use subdivisions -071 thru -075 if possible)</v>
          </cell>
          <cell r="J1418" t="str">
            <v>Other Freeways and Expressways: Urban Time 1</v>
          </cell>
          <cell r="L1418" t="str">
            <v>2002</v>
          </cell>
          <cell r="N1418">
            <v>40982</v>
          </cell>
        </row>
        <row r="1419">
          <cell r="A1419" t="str">
            <v>2230070252</v>
          </cell>
          <cell r="B1419" t="str">
            <v>Onroad</v>
          </cell>
          <cell r="C1419" t="str">
            <v>Highway Veh - Diesel - All HDDV incl Buses - Other Freeways &amp; Expressways: Urban Time 2</v>
          </cell>
          <cell r="D1419" t="str">
            <v>Mobile - On-Road Diesel Heavy Duty Vehicles</v>
          </cell>
          <cell r="G1419" t="str">
            <v>Mobile Sources</v>
          </cell>
          <cell r="H1419" t="str">
            <v>Highway Vehicles - Diesel</v>
          </cell>
          <cell r="I1419" t="str">
            <v>All HDDV including Buses (use subdivisions -071 thru -075 if possible)</v>
          </cell>
          <cell r="J1419" t="str">
            <v>Other Freeways and Expressways: Urban Time 2</v>
          </cell>
          <cell r="L1419" t="str">
            <v>2002</v>
          </cell>
          <cell r="N1419">
            <v>40982</v>
          </cell>
        </row>
        <row r="1420">
          <cell r="A1420" t="str">
            <v>2230070253</v>
          </cell>
          <cell r="B1420" t="str">
            <v>Onroad</v>
          </cell>
          <cell r="C1420" t="str">
            <v>Highway Veh - Diesel - All HDDV incl Buses - Other Freeways &amp; Expressways: Urban Time 3</v>
          </cell>
          <cell r="D1420" t="str">
            <v>Mobile - On-Road Diesel Heavy Duty Vehicles</v>
          </cell>
          <cell r="G1420" t="str">
            <v>Mobile Sources</v>
          </cell>
          <cell r="H1420" t="str">
            <v>Highway Vehicles - Diesel</v>
          </cell>
          <cell r="I1420" t="str">
            <v>All HDDV including Buses (use subdivisions -071 thru -075 if possible)</v>
          </cell>
          <cell r="J1420" t="str">
            <v>Other Freeways and Expressways: Urban Time 3</v>
          </cell>
          <cell r="L1420" t="str">
            <v>2002</v>
          </cell>
          <cell r="N1420">
            <v>40982</v>
          </cell>
        </row>
        <row r="1421">
          <cell r="A1421" t="str">
            <v>2230070254</v>
          </cell>
          <cell r="B1421" t="str">
            <v>Onroad</v>
          </cell>
          <cell r="C1421" t="str">
            <v>Highway Veh - Diesel - All HDDV incl Buses - Other Freeways &amp; Expressways: Urban Time 4</v>
          </cell>
          <cell r="D1421" t="str">
            <v>Mobile - On-Road Diesel Heavy Duty Vehicles</v>
          </cell>
          <cell r="G1421" t="str">
            <v>Mobile Sources</v>
          </cell>
          <cell r="H1421" t="str">
            <v>Highway Vehicles - Diesel</v>
          </cell>
          <cell r="I1421" t="str">
            <v>All HDDV including Buses (use subdivisions -071 thru -075 if possible)</v>
          </cell>
          <cell r="J1421" t="str">
            <v>Other Freeways and Expressways: Urban Time 4</v>
          </cell>
          <cell r="L1421" t="str">
            <v>2002</v>
          </cell>
          <cell r="N1421">
            <v>40982</v>
          </cell>
        </row>
        <row r="1422">
          <cell r="A1422" t="str">
            <v>2230070270</v>
          </cell>
          <cell r="B1422" t="str">
            <v>Onroad</v>
          </cell>
          <cell r="C1422" t="str">
            <v>Highway Veh - Diesel - All HDDV incl Buses - Urban Other Principal Arterial: Total</v>
          </cell>
          <cell r="D1422" t="str">
            <v>Mobile - On-Road Diesel Heavy Duty Vehicles</v>
          </cell>
          <cell r="G1422" t="str">
            <v>Mobile Sources</v>
          </cell>
          <cell r="H1422" t="str">
            <v>Highway Vehicles - Diesel</v>
          </cell>
          <cell r="I1422" t="str">
            <v>All HDDV including Buses (use subdivisions -071 thru -075 if possible)</v>
          </cell>
          <cell r="J1422" t="str">
            <v>Urban Other Principal Arterial: Total</v>
          </cell>
          <cell r="L1422" t="str">
            <v>2005</v>
          </cell>
          <cell r="N1422">
            <v>40982</v>
          </cell>
        </row>
        <row r="1423">
          <cell r="A1423" t="str">
            <v>2230070271</v>
          </cell>
          <cell r="B1423" t="str">
            <v>Onroad</v>
          </cell>
          <cell r="C1423" t="str">
            <v>Highway Veh - Diesel - All HDDV incl Buses - Other Principal Arterial: Urban Time 1</v>
          </cell>
          <cell r="D1423" t="str">
            <v>Mobile - On-Road Diesel Heavy Duty Vehicles</v>
          </cell>
          <cell r="G1423" t="str">
            <v>Mobile Sources</v>
          </cell>
          <cell r="H1423" t="str">
            <v>Highway Vehicles - Diesel</v>
          </cell>
          <cell r="I1423" t="str">
            <v>All HDDV including Buses (use subdivisions -071 thru -075 if possible)</v>
          </cell>
          <cell r="J1423" t="str">
            <v>Other Principal Arterial: Urban Time 1</v>
          </cell>
          <cell r="L1423" t="str">
            <v>2002</v>
          </cell>
          <cell r="N1423">
            <v>40982</v>
          </cell>
        </row>
        <row r="1424">
          <cell r="A1424" t="str">
            <v>2230070272</v>
          </cell>
          <cell r="B1424" t="str">
            <v>Onroad</v>
          </cell>
          <cell r="C1424" t="str">
            <v>Highway Veh - Diesel - All HDDV incl Buses - Other Principal Arterial: Urban Time 2</v>
          </cell>
          <cell r="D1424" t="str">
            <v>Mobile - On-Road Diesel Heavy Duty Vehicles</v>
          </cell>
          <cell r="G1424" t="str">
            <v>Mobile Sources</v>
          </cell>
          <cell r="H1424" t="str">
            <v>Highway Vehicles - Diesel</v>
          </cell>
          <cell r="I1424" t="str">
            <v>All HDDV including Buses (use subdivisions -071 thru -075 if possible)</v>
          </cell>
          <cell r="J1424" t="str">
            <v>Other Principal Arterial: Urban Time 2</v>
          </cell>
          <cell r="L1424" t="str">
            <v>2002</v>
          </cell>
          <cell r="N1424">
            <v>40982</v>
          </cell>
        </row>
        <row r="1425">
          <cell r="A1425" t="str">
            <v>2230070273</v>
          </cell>
          <cell r="B1425" t="str">
            <v>Onroad</v>
          </cell>
          <cell r="C1425" t="str">
            <v>Highway Veh - Diesel - All HDDV incl Buses - Other Principal Arterial: Urban Time 3</v>
          </cell>
          <cell r="D1425" t="str">
            <v>Mobile - On-Road Diesel Heavy Duty Vehicles</v>
          </cell>
          <cell r="G1425" t="str">
            <v>Mobile Sources</v>
          </cell>
          <cell r="H1425" t="str">
            <v>Highway Vehicles - Diesel</v>
          </cell>
          <cell r="I1425" t="str">
            <v>All HDDV including Buses (use subdivisions -071 thru -075 if possible)</v>
          </cell>
          <cell r="J1425" t="str">
            <v>Other Principal Arterial: Urban Time 3</v>
          </cell>
          <cell r="L1425" t="str">
            <v>2002</v>
          </cell>
          <cell r="N1425">
            <v>40982</v>
          </cell>
        </row>
        <row r="1426">
          <cell r="A1426" t="str">
            <v>2230070274</v>
          </cell>
          <cell r="B1426" t="str">
            <v>Onroad</v>
          </cell>
          <cell r="C1426" t="str">
            <v>Highway Veh - Diesel - All HDDV incl Buses - Other Principal Arterial: Urban Time 4</v>
          </cell>
          <cell r="D1426" t="str">
            <v>Mobile - On-Road Diesel Heavy Duty Vehicles</v>
          </cell>
          <cell r="G1426" t="str">
            <v>Mobile Sources</v>
          </cell>
          <cell r="H1426" t="str">
            <v>Highway Vehicles - Diesel</v>
          </cell>
          <cell r="I1426" t="str">
            <v>All HDDV including Buses (use subdivisions -071 thru -075 if possible)</v>
          </cell>
          <cell r="J1426" t="str">
            <v>Other Principal Arterial: Urban Time 4</v>
          </cell>
          <cell r="L1426" t="str">
            <v>2002</v>
          </cell>
          <cell r="N1426">
            <v>40982</v>
          </cell>
        </row>
        <row r="1427">
          <cell r="A1427" t="str">
            <v>2230070290</v>
          </cell>
          <cell r="B1427" t="str">
            <v>Onroad</v>
          </cell>
          <cell r="C1427" t="str">
            <v>Highway Veh - Diesel - All HDDV incl Buses - Urban Minor Arterial: Total</v>
          </cell>
          <cell r="D1427" t="str">
            <v>Mobile - On-Road Diesel Heavy Duty Vehicles</v>
          </cell>
          <cell r="G1427" t="str">
            <v>Mobile Sources</v>
          </cell>
          <cell r="H1427" t="str">
            <v>Highway Vehicles - Diesel</v>
          </cell>
          <cell r="I1427" t="str">
            <v>All HDDV including Buses (use subdivisions -071 thru -075 if possible)</v>
          </cell>
          <cell r="J1427" t="str">
            <v>Urban Minor Arterial: Total</v>
          </cell>
          <cell r="L1427" t="str">
            <v>2005</v>
          </cell>
          <cell r="N1427">
            <v>40982</v>
          </cell>
        </row>
        <row r="1428">
          <cell r="A1428" t="str">
            <v>2230070291</v>
          </cell>
          <cell r="B1428" t="str">
            <v>Onroad</v>
          </cell>
          <cell r="C1428" t="str">
            <v>Highway Veh - Diesel - All HDDV incl Buses - Minor Arterial: Urban Time 1</v>
          </cell>
          <cell r="D1428" t="str">
            <v>Mobile - On-Road Diesel Heavy Duty Vehicles</v>
          </cell>
          <cell r="G1428" t="str">
            <v>Mobile Sources</v>
          </cell>
          <cell r="H1428" t="str">
            <v>Highway Vehicles - Diesel</v>
          </cell>
          <cell r="I1428" t="str">
            <v>All HDDV including Buses (use subdivisions -071 thru -075 if possible)</v>
          </cell>
          <cell r="J1428" t="str">
            <v>Minor Arterial: Urban Time 1</v>
          </cell>
          <cell r="L1428" t="str">
            <v>2002</v>
          </cell>
          <cell r="N1428">
            <v>40982</v>
          </cell>
        </row>
        <row r="1429">
          <cell r="A1429" t="str">
            <v>2230070292</v>
          </cell>
          <cell r="B1429" t="str">
            <v>Onroad</v>
          </cell>
          <cell r="C1429" t="str">
            <v>Highway Veh - Diesel - All HDDV incl Buses - Minor Arterial: Urban Time 2</v>
          </cell>
          <cell r="D1429" t="str">
            <v>Mobile - On-Road Diesel Heavy Duty Vehicles</v>
          </cell>
          <cell r="G1429" t="str">
            <v>Mobile Sources</v>
          </cell>
          <cell r="H1429" t="str">
            <v>Highway Vehicles - Diesel</v>
          </cell>
          <cell r="I1429" t="str">
            <v>All HDDV including Buses (use subdivisions -071 thru -075 if possible)</v>
          </cell>
          <cell r="J1429" t="str">
            <v>Minor Arterial: Urban Time 2</v>
          </cell>
          <cell r="L1429" t="str">
            <v>2002</v>
          </cell>
          <cell r="N1429">
            <v>40982</v>
          </cell>
        </row>
        <row r="1430">
          <cell r="A1430" t="str">
            <v>2230070293</v>
          </cell>
          <cell r="B1430" t="str">
            <v>Onroad</v>
          </cell>
          <cell r="C1430" t="str">
            <v>Highway Veh - Diesel - All HDDV incl Buses - Minor Arterial: Urban Time 3</v>
          </cell>
          <cell r="D1430" t="str">
            <v>Mobile - On-Road Diesel Heavy Duty Vehicles</v>
          </cell>
          <cell r="G1430" t="str">
            <v>Mobile Sources</v>
          </cell>
          <cell r="H1430" t="str">
            <v>Highway Vehicles - Diesel</v>
          </cell>
          <cell r="I1430" t="str">
            <v>All HDDV including Buses (use subdivisions -071 thru -075 if possible)</v>
          </cell>
          <cell r="J1430" t="str">
            <v>Minor Arterial: Urban Time 3</v>
          </cell>
          <cell r="L1430" t="str">
            <v>2002</v>
          </cell>
          <cell r="N1430">
            <v>40982</v>
          </cell>
        </row>
        <row r="1431">
          <cell r="A1431" t="str">
            <v>2230070294</v>
          </cell>
          <cell r="B1431" t="str">
            <v>Onroad</v>
          </cell>
          <cell r="C1431" t="str">
            <v>Highway Veh - Diesel - All HDDV incl Buses - Minor Arterial: Urban Time 4</v>
          </cell>
          <cell r="D1431" t="str">
            <v>Mobile - On-Road Diesel Heavy Duty Vehicles</v>
          </cell>
          <cell r="G1431" t="str">
            <v>Mobile Sources</v>
          </cell>
          <cell r="H1431" t="str">
            <v>Highway Vehicles - Diesel</v>
          </cell>
          <cell r="I1431" t="str">
            <v>All HDDV including Buses (use subdivisions -071 thru -075 if possible)</v>
          </cell>
          <cell r="J1431" t="str">
            <v>Minor Arterial: Urban Time 4</v>
          </cell>
          <cell r="L1431" t="str">
            <v>2002</v>
          </cell>
          <cell r="N1431">
            <v>40982</v>
          </cell>
        </row>
        <row r="1432">
          <cell r="A1432" t="str">
            <v>2230070310</v>
          </cell>
          <cell r="B1432" t="str">
            <v>Onroad</v>
          </cell>
          <cell r="C1432" t="str">
            <v>Highway Veh - Diesel - All HDDV incl Buses - Urban Collector: Total</v>
          </cell>
          <cell r="D1432" t="str">
            <v>Mobile - On-Road Diesel Heavy Duty Vehicles</v>
          </cell>
          <cell r="G1432" t="str">
            <v>Mobile Sources</v>
          </cell>
          <cell r="H1432" t="str">
            <v>Highway Vehicles - Diesel</v>
          </cell>
          <cell r="I1432" t="str">
            <v>All HDDV including Buses (use subdivisions -071 thru -075 if possible)</v>
          </cell>
          <cell r="J1432" t="str">
            <v>Urban Collector: Total</v>
          </cell>
          <cell r="L1432" t="str">
            <v>2005</v>
          </cell>
          <cell r="N1432">
            <v>40982</v>
          </cell>
        </row>
        <row r="1433">
          <cell r="A1433" t="str">
            <v>2230070311</v>
          </cell>
          <cell r="B1433" t="str">
            <v>Onroad</v>
          </cell>
          <cell r="C1433" t="str">
            <v>Highway Veh - Diesel - All HDDV incl Buses - Collector: Urban Time 1</v>
          </cell>
          <cell r="D1433" t="str">
            <v>Mobile - On-Road Diesel Heavy Duty Vehicles</v>
          </cell>
          <cell r="G1433" t="str">
            <v>Mobile Sources</v>
          </cell>
          <cell r="H1433" t="str">
            <v>Highway Vehicles - Diesel</v>
          </cell>
          <cell r="I1433" t="str">
            <v>All HDDV including Buses (use subdivisions -071 thru -075 if possible)</v>
          </cell>
          <cell r="J1433" t="str">
            <v>Collector: Urban Time 1</v>
          </cell>
          <cell r="L1433" t="str">
            <v>2002</v>
          </cell>
          <cell r="N1433">
            <v>40982</v>
          </cell>
        </row>
        <row r="1434">
          <cell r="A1434" t="str">
            <v>2230070312</v>
          </cell>
          <cell r="B1434" t="str">
            <v>Onroad</v>
          </cell>
          <cell r="C1434" t="str">
            <v>Highway Veh - Diesel - All HDDV incl Buses - Collector: Urban Time 2</v>
          </cell>
          <cell r="D1434" t="str">
            <v>Mobile - On-Road Diesel Heavy Duty Vehicles</v>
          </cell>
          <cell r="G1434" t="str">
            <v>Mobile Sources</v>
          </cell>
          <cell r="H1434" t="str">
            <v>Highway Vehicles - Diesel</v>
          </cell>
          <cell r="I1434" t="str">
            <v>All HDDV including Buses (use subdivisions -071 thru -075 if possible)</v>
          </cell>
          <cell r="J1434" t="str">
            <v>Collector: Urban Time 2</v>
          </cell>
          <cell r="L1434" t="str">
            <v>2002</v>
          </cell>
          <cell r="N1434">
            <v>40982</v>
          </cell>
        </row>
        <row r="1435">
          <cell r="A1435" t="str">
            <v>2230070313</v>
          </cell>
          <cell r="B1435" t="str">
            <v>Onroad</v>
          </cell>
          <cell r="C1435" t="str">
            <v>Highway Veh - Diesel - All HDDV incl Buses - Collector: Urban Time 3</v>
          </cell>
          <cell r="D1435" t="str">
            <v>Mobile - On-Road Diesel Heavy Duty Vehicles</v>
          </cell>
          <cell r="G1435" t="str">
            <v>Mobile Sources</v>
          </cell>
          <cell r="H1435" t="str">
            <v>Highway Vehicles - Diesel</v>
          </cell>
          <cell r="I1435" t="str">
            <v>All HDDV including Buses (use subdivisions -071 thru -075 if possible)</v>
          </cell>
          <cell r="J1435" t="str">
            <v>Collector: Urban Time 3</v>
          </cell>
          <cell r="L1435" t="str">
            <v>2002</v>
          </cell>
          <cell r="N1435">
            <v>40982</v>
          </cell>
        </row>
        <row r="1436">
          <cell r="A1436" t="str">
            <v>2230070314</v>
          </cell>
          <cell r="B1436" t="str">
            <v>Onroad</v>
          </cell>
          <cell r="C1436" t="str">
            <v>Highway Veh - Diesel - All HDDV incl Buses - Collector: Urban Time 4</v>
          </cell>
          <cell r="D1436" t="str">
            <v>Mobile - On-Road Diesel Heavy Duty Vehicles</v>
          </cell>
          <cell r="G1436" t="str">
            <v>Mobile Sources</v>
          </cell>
          <cell r="H1436" t="str">
            <v>Highway Vehicles - Diesel</v>
          </cell>
          <cell r="I1436" t="str">
            <v>All HDDV including Buses (use subdivisions -071 thru -075 if possible)</v>
          </cell>
          <cell r="J1436" t="str">
            <v>Collector: Urban Time 4</v>
          </cell>
          <cell r="L1436" t="str">
            <v>2002</v>
          </cell>
          <cell r="N1436">
            <v>40982</v>
          </cell>
        </row>
        <row r="1437">
          <cell r="A1437" t="str">
            <v>2230070330</v>
          </cell>
          <cell r="B1437" t="str">
            <v>Onroad</v>
          </cell>
          <cell r="C1437" t="str">
            <v>Highway Veh - Diesel - All HDDV incl Buses - Urban Local: Total</v>
          </cell>
          <cell r="D1437" t="str">
            <v>Mobile - On-Road Diesel Heavy Duty Vehicles</v>
          </cell>
          <cell r="G1437" t="str">
            <v>Mobile Sources</v>
          </cell>
          <cell r="H1437" t="str">
            <v>Highway Vehicles - Diesel</v>
          </cell>
          <cell r="I1437" t="str">
            <v>All HDDV including Buses (use subdivisions -071 thru -075 if possible)</v>
          </cell>
          <cell r="J1437" t="str">
            <v>Urban Local: Total</v>
          </cell>
          <cell r="L1437" t="str">
            <v>2005</v>
          </cell>
          <cell r="N1437">
            <v>40982</v>
          </cell>
        </row>
        <row r="1438">
          <cell r="A1438" t="str">
            <v>2230070331</v>
          </cell>
          <cell r="B1438" t="str">
            <v>Onroad</v>
          </cell>
          <cell r="C1438" t="str">
            <v>Highway Veh - Diesel - All HDDV incl Buses - Local: Urban Time 1</v>
          </cell>
          <cell r="D1438" t="str">
            <v>Mobile - On-Road Diesel Heavy Duty Vehicles</v>
          </cell>
          <cell r="G1438" t="str">
            <v>Mobile Sources</v>
          </cell>
          <cell r="H1438" t="str">
            <v>Highway Vehicles - Diesel</v>
          </cell>
          <cell r="I1438" t="str">
            <v>All HDDV including Buses (use subdivisions -071 thru -075 if possible)</v>
          </cell>
          <cell r="J1438" t="str">
            <v>Local: Urban Time 1</v>
          </cell>
          <cell r="L1438" t="str">
            <v>2002</v>
          </cell>
          <cell r="N1438">
            <v>40982</v>
          </cell>
        </row>
        <row r="1439">
          <cell r="A1439" t="str">
            <v>2230070332</v>
          </cell>
          <cell r="B1439" t="str">
            <v>Onroad</v>
          </cell>
          <cell r="C1439" t="str">
            <v>Highway Veh - Diesel - All HDDV incl Buses - Local: Urban Time 2</v>
          </cell>
          <cell r="D1439" t="str">
            <v>Mobile - On-Road Diesel Heavy Duty Vehicles</v>
          </cell>
          <cell r="G1439" t="str">
            <v>Mobile Sources</v>
          </cell>
          <cell r="H1439" t="str">
            <v>Highway Vehicles - Diesel</v>
          </cell>
          <cell r="I1439" t="str">
            <v>All HDDV including Buses (use subdivisions -071 thru -075 if possible)</v>
          </cell>
          <cell r="J1439" t="str">
            <v>Local: Urban Time 2</v>
          </cell>
          <cell r="L1439" t="str">
            <v>2002</v>
          </cell>
          <cell r="N1439">
            <v>40982</v>
          </cell>
        </row>
        <row r="1440">
          <cell r="A1440" t="str">
            <v>2230070333</v>
          </cell>
          <cell r="B1440" t="str">
            <v>Onroad</v>
          </cell>
          <cell r="C1440" t="str">
            <v>Highway Veh - Diesel - All HDDV incl Buses - Local: Urban Time 3</v>
          </cell>
          <cell r="D1440" t="str">
            <v>Mobile - On-Road Diesel Heavy Duty Vehicles</v>
          </cell>
          <cell r="G1440" t="str">
            <v>Mobile Sources</v>
          </cell>
          <cell r="H1440" t="str">
            <v>Highway Vehicles - Diesel</v>
          </cell>
          <cell r="I1440" t="str">
            <v>All HDDV including Buses (use subdivisions -071 thru -075 if possible)</v>
          </cell>
          <cell r="J1440" t="str">
            <v>Local: Urban Time 3</v>
          </cell>
          <cell r="L1440" t="str">
            <v>2002</v>
          </cell>
          <cell r="N1440">
            <v>40982</v>
          </cell>
        </row>
        <row r="1441">
          <cell r="A1441" t="str">
            <v>2230070334</v>
          </cell>
          <cell r="B1441" t="str">
            <v>Onroad</v>
          </cell>
          <cell r="C1441" t="str">
            <v>Highway Veh - Diesel - All HDDV incl Buses - Local: Urban Time 4</v>
          </cell>
          <cell r="D1441" t="str">
            <v>Mobile - On-Road Diesel Heavy Duty Vehicles</v>
          </cell>
          <cell r="G1441" t="str">
            <v>Mobile Sources</v>
          </cell>
          <cell r="H1441" t="str">
            <v>Highway Vehicles - Diesel</v>
          </cell>
          <cell r="I1441" t="str">
            <v>All HDDV including Buses (use subdivisions -071 thru -075 if possible)</v>
          </cell>
          <cell r="J1441" t="str">
            <v>Local: Urban Time 4</v>
          </cell>
          <cell r="L1441" t="str">
            <v>2002</v>
          </cell>
          <cell r="N1441">
            <v>40982</v>
          </cell>
        </row>
        <row r="1442">
          <cell r="A1442" t="str">
            <v>2230071110</v>
          </cell>
          <cell r="B1442" t="str">
            <v>Onroad</v>
          </cell>
          <cell r="C1442" t="str">
            <v>Highway Veh - Diesel - Heavy Duty (HDDV) Class 2B - Rural Interstate: Total</v>
          </cell>
          <cell r="D1442" t="str">
            <v>Mobile - On-Road Diesel Heavy Duty Vehicles</v>
          </cell>
          <cell r="G1442" t="str">
            <v>Mobile Sources</v>
          </cell>
          <cell r="H1442" t="str">
            <v>Highway Vehicles - Diesel</v>
          </cell>
          <cell r="I1442" t="str">
            <v>Heavy Duty Diesel Vehicles (HDDV) Class 2B</v>
          </cell>
          <cell r="J1442" t="str">
            <v>Rural Interstate: Total</v>
          </cell>
          <cell r="M1442">
            <v>36504</v>
          </cell>
          <cell r="N1442">
            <v>40982</v>
          </cell>
        </row>
        <row r="1443">
          <cell r="A1443" t="str">
            <v>223007111B</v>
          </cell>
          <cell r="B1443" t="str">
            <v>Onroad</v>
          </cell>
          <cell r="C1443" t="str">
            <v>Highway Veh - Diesel - Heavy Duty (HDDV) Class 2B - Rural Interstate: Brake Wear</v>
          </cell>
          <cell r="D1443" t="str">
            <v>Mobile - On-Road Diesel Heavy Duty Vehicles</v>
          </cell>
          <cell r="G1443" t="str">
            <v>Mobile Sources</v>
          </cell>
          <cell r="H1443" t="str">
            <v>Highway Vehicles - Diesel</v>
          </cell>
          <cell r="I1443" t="str">
            <v>Heavy Duty Diesel Vehicles (HDDV) Class 2B</v>
          </cell>
          <cell r="J1443" t="str">
            <v>Rural Interstate: Brake Wear</v>
          </cell>
          <cell r="L1443" t="str">
            <v>2005</v>
          </cell>
          <cell r="M1443">
            <v>37300</v>
          </cell>
          <cell r="N1443">
            <v>40982</v>
          </cell>
        </row>
        <row r="1444">
          <cell r="A1444" t="str">
            <v>223007111T</v>
          </cell>
          <cell r="B1444" t="str">
            <v>Onroad</v>
          </cell>
          <cell r="C1444" t="str">
            <v>Highway Veh - Diesel - Heavy Duty (HDDV) Class 2B - Rural Interstate: Tire Wear</v>
          </cell>
          <cell r="D1444" t="str">
            <v>Mobile - On-Road Diesel Heavy Duty Vehicles</v>
          </cell>
          <cell r="G1444" t="str">
            <v>Mobile Sources</v>
          </cell>
          <cell r="H1444" t="str">
            <v>Highway Vehicles - Diesel</v>
          </cell>
          <cell r="I1444" t="str">
            <v>Heavy Duty Diesel Vehicles (HDDV) Class 2B</v>
          </cell>
          <cell r="J1444" t="str">
            <v>Rural Interstate: Tire Wear</v>
          </cell>
          <cell r="L1444" t="str">
            <v>2005</v>
          </cell>
          <cell r="M1444">
            <v>37300</v>
          </cell>
          <cell r="N1444">
            <v>40982</v>
          </cell>
        </row>
        <row r="1445">
          <cell r="A1445" t="str">
            <v>223007111X</v>
          </cell>
          <cell r="B1445" t="str">
            <v>Onroad</v>
          </cell>
          <cell r="C1445" t="str">
            <v>Highway Veh - Diesel - Heavy Duty (HDDV) Class 2B - Rural Interstate: Exhaust</v>
          </cell>
          <cell r="D1445" t="str">
            <v>Mobile - On-Road Diesel Heavy Duty Vehicles</v>
          </cell>
          <cell r="G1445" t="str">
            <v>Mobile Sources</v>
          </cell>
          <cell r="H1445" t="str">
            <v>Highway Vehicles - Diesel</v>
          </cell>
          <cell r="I1445" t="str">
            <v>Heavy Duty Diesel Vehicles (HDDV) Class 2B</v>
          </cell>
          <cell r="J1445" t="str">
            <v>Rural Interstate: Exhaust</v>
          </cell>
          <cell r="L1445" t="str">
            <v>2005</v>
          </cell>
          <cell r="M1445">
            <v>37300</v>
          </cell>
          <cell r="N1445">
            <v>40982</v>
          </cell>
        </row>
        <row r="1446">
          <cell r="A1446" t="str">
            <v>2230071130</v>
          </cell>
          <cell r="B1446" t="str">
            <v>Onroad</v>
          </cell>
          <cell r="C1446" t="str">
            <v>Highway Veh - Diesel - Heavy Duty (HDDV) Class 2B - Rural Other Principal Arterial: Total</v>
          </cell>
          <cell r="D1446" t="str">
            <v>Mobile - On-Road Diesel Heavy Duty Vehicles</v>
          </cell>
          <cell r="G1446" t="str">
            <v>Mobile Sources</v>
          </cell>
          <cell r="H1446" t="str">
            <v>Highway Vehicles - Diesel</v>
          </cell>
          <cell r="I1446" t="str">
            <v>Heavy Duty Diesel Vehicles (HDDV) Class 2B</v>
          </cell>
          <cell r="J1446" t="str">
            <v>Rural Other Principal Arterial: Total</v>
          </cell>
          <cell r="M1446">
            <v>36504</v>
          </cell>
          <cell r="N1446">
            <v>40982</v>
          </cell>
        </row>
        <row r="1447">
          <cell r="A1447" t="str">
            <v>223007113B</v>
          </cell>
          <cell r="B1447" t="str">
            <v>Onroad</v>
          </cell>
          <cell r="C1447" t="str">
            <v>Highway Veh - Diesel - Heavy Duty (HDDV) Class 2B - Rural Other Principal Arterial: Brake Wear</v>
          </cell>
          <cell r="D1447" t="str">
            <v>Mobile - On-Road Diesel Heavy Duty Vehicles</v>
          </cell>
          <cell r="G1447" t="str">
            <v>Mobile Sources</v>
          </cell>
          <cell r="H1447" t="str">
            <v>Highway Vehicles - Diesel</v>
          </cell>
          <cell r="I1447" t="str">
            <v>Heavy Duty Diesel Vehicles (HDDV) Class 2B</v>
          </cell>
          <cell r="J1447" t="str">
            <v>Rural Other Principal Arterial: Brake Wear</v>
          </cell>
          <cell r="L1447" t="str">
            <v>2005</v>
          </cell>
          <cell r="M1447">
            <v>37300</v>
          </cell>
          <cell r="N1447">
            <v>40982</v>
          </cell>
        </row>
        <row r="1448">
          <cell r="A1448" t="str">
            <v>223007113T</v>
          </cell>
          <cell r="B1448" t="str">
            <v>Onroad</v>
          </cell>
          <cell r="C1448" t="str">
            <v>Highway Veh - Diesel - Heavy Duty (HDDV) Class 2B - Rural Other Principal Arterial: Tire Wear</v>
          </cell>
          <cell r="D1448" t="str">
            <v>Mobile - On-Road Diesel Heavy Duty Vehicles</v>
          </cell>
          <cell r="G1448" t="str">
            <v>Mobile Sources</v>
          </cell>
          <cell r="H1448" t="str">
            <v>Highway Vehicles - Diesel</v>
          </cell>
          <cell r="I1448" t="str">
            <v>Heavy Duty Diesel Vehicles (HDDV) Class 2B</v>
          </cell>
          <cell r="J1448" t="str">
            <v>Rural Other Principal Arterial: Tire Wear</v>
          </cell>
          <cell r="L1448" t="str">
            <v>2005</v>
          </cell>
          <cell r="M1448">
            <v>37300</v>
          </cell>
          <cell r="N1448">
            <v>40982</v>
          </cell>
        </row>
        <row r="1449">
          <cell r="A1449" t="str">
            <v>223007113X</v>
          </cell>
          <cell r="B1449" t="str">
            <v>Onroad</v>
          </cell>
          <cell r="C1449" t="str">
            <v>Highway Veh - Diesel - Heavy Duty (HDDV) Class 2B - Rural Other Principal Arterial: Exhaust</v>
          </cell>
          <cell r="D1449" t="str">
            <v>Mobile - On-Road Diesel Heavy Duty Vehicles</v>
          </cell>
          <cell r="G1449" t="str">
            <v>Mobile Sources</v>
          </cell>
          <cell r="H1449" t="str">
            <v>Highway Vehicles - Diesel</v>
          </cell>
          <cell r="I1449" t="str">
            <v>Heavy Duty Diesel Vehicles (HDDV) Class 2B</v>
          </cell>
          <cell r="J1449" t="str">
            <v>Rural Other Principal Arterial: Exhaust</v>
          </cell>
          <cell r="L1449" t="str">
            <v>2005</v>
          </cell>
          <cell r="M1449">
            <v>37300</v>
          </cell>
          <cell r="N1449">
            <v>40982</v>
          </cell>
        </row>
        <row r="1450">
          <cell r="A1450" t="str">
            <v>2230071150</v>
          </cell>
          <cell r="B1450" t="str">
            <v>Onroad</v>
          </cell>
          <cell r="C1450" t="str">
            <v>Highway Veh - Diesel - Heavy Duty (HDDV) Class 2B - Rural Minor Arterial: Total</v>
          </cell>
          <cell r="D1450" t="str">
            <v>Mobile - On-Road Diesel Heavy Duty Vehicles</v>
          </cell>
          <cell r="G1450" t="str">
            <v>Mobile Sources</v>
          </cell>
          <cell r="H1450" t="str">
            <v>Highway Vehicles - Diesel</v>
          </cell>
          <cell r="I1450" t="str">
            <v>Heavy Duty Diesel Vehicles (HDDV) Class 2B</v>
          </cell>
          <cell r="J1450" t="str">
            <v>Rural Minor Arterial: Total</v>
          </cell>
          <cell r="M1450">
            <v>36504</v>
          </cell>
          <cell r="N1450">
            <v>40982</v>
          </cell>
        </row>
        <row r="1451">
          <cell r="A1451" t="str">
            <v>223007115B</v>
          </cell>
          <cell r="B1451" t="str">
            <v>Onroad</v>
          </cell>
          <cell r="C1451" t="str">
            <v>Highway Veh - Diesel - Heavy Duty (HDDV) Class 2B - Rural Minor Arterial: Brake Wear</v>
          </cell>
          <cell r="D1451" t="str">
            <v>Mobile - On-Road Diesel Heavy Duty Vehicles</v>
          </cell>
          <cell r="G1451" t="str">
            <v>Mobile Sources</v>
          </cell>
          <cell r="H1451" t="str">
            <v>Highway Vehicles - Diesel</v>
          </cell>
          <cell r="I1451" t="str">
            <v>Heavy Duty Diesel Vehicles (HDDV) Class 2B</v>
          </cell>
          <cell r="J1451" t="str">
            <v>Rural Minor Arterial: Brake Wear</v>
          </cell>
          <cell r="L1451" t="str">
            <v>2005</v>
          </cell>
          <cell r="M1451">
            <v>37300</v>
          </cell>
          <cell r="N1451">
            <v>40982</v>
          </cell>
        </row>
        <row r="1452">
          <cell r="A1452" t="str">
            <v>223007115T</v>
          </cell>
          <cell r="B1452" t="str">
            <v>Onroad</v>
          </cell>
          <cell r="C1452" t="str">
            <v>Highway Veh - Diesel - Heavy Duty (HDDV) Class 2B - Rural Minor Arterial: Tire Wear</v>
          </cell>
          <cell r="D1452" t="str">
            <v>Mobile - On-Road Diesel Heavy Duty Vehicles</v>
          </cell>
          <cell r="G1452" t="str">
            <v>Mobile Sources</v>
          </cell>
          <cell r="H1452" t="str">
            <v>Highway Vehicles - Diesel</v>
          </cell>
          <cell r="I1452" t="str">
            <v>Heavy Duty Diesel Vehicles (HDDV) Class 2B</v>
          </cell>
          <cell r="J1452" t="str">
            <v>Rural Minor Arterial: Tire Wear</v>
          </cell>
          <cell r="L1452" t="str">
            <v>2005</v>
          </cell>
          <cell r="M1452">
            <v>37300</v>
          </cell>
          <cell r="N1452">
            <v>40982</v>
          </cell>
        </row>
        <row r="1453">
          <cell r="A1453" t="str">
            <v>223007115X</v>
          </cell>
          <cell r="B1453" t="str">
            <v>Onroad</v>
          </cell>
          <cell r="C1453" t="str">
            <v>Highway Veh - Diesel - Heavy Duty (HDDV) Class 2B - Rural Minor Arterial: Exhaust</v>
          </cell>
          <cell r="D1453" t="str">
            <v>Mobile - On-Road Diesel Heavy Duty Vehicles</v>
          </cell>
          <cell r="G1453" t="str">
            <v>Mobile Sources</v>
          </cell>
          <cell r="H1453" t="str">
            <v>Highway Vehicles - Diesel</v>
          </cell>
          <cell r="I1453" t="str">
            <v>Heavy Duty Diesel Vehicles (HDDV) Class 2B</v>
          </cell>
          <cell r="J1453" t="str">
            <v>Rural Minor Arterial: Exhaust</v>
          </cell>
          <cell r="L1453" t="str">
            <v>2005</v>
          </cell>
          <cell r="M1453">
            <v>37300</v>
          </cell>
          <cell r="N1453">
            <v>40982</v>
          </cell>
        </row>
        <row r="1454">
          <cell r="A1454" t="str">
            <v>2230071170</v>
          </cell>
          <cell r="B1454" t="str">
            <v>Onroad</v>
          </cell>
          <cell r="C1454" t="str">
            <v>Highway Veh - Diesel - Heavy Duty (HDDV) Class 2B - Rural Major Collector: Total</v>
          </cell>
          <cell r="D1454" t="str">
            <v>Mobile - On-Road Diesel Heavy Duty Vehicles</v>
          </cell>
          <cell r="G1454" t="str">
            <v>Mobile Sources</v>
          </cell>
          <cell r="H1454" t="str">
            <v>Highway Vehicles - Diesel</v>
          </cell>
          <cell r="I1454" t="str">
            <v>Heavy Duty Diesel Vehicles (HDDV) Class 2B</v>
          </cell>
          <cell r="J1454" t="str">
            <v>Rural Major Collector: Total</v>
          </cell>
          <cell r="M1454">
            <v>36504</v>
          </cell>
          <cell r="N1454">
            <v>40982</v>
          </cell>
        </row>
        <row r="1455">
          <cell r="A1455" t="str">
            <v>223007117B</v>
          </cell>
          <cell r="B1455" t="str">
            <v>Onroad</v>
          </cell>
          <cell r="C1455" t="str">
            <v>Highway Veh - Diesel - Heavy Duty (HDDV) Class 2B - Rural Major Collector: Brake Wear</v>
          </cell>
          <cell r="D1455" t="str">
            <v>Mobile - On-Road Diesel Heavy Duty Vehicles</v>
          </cell>
          <cell r="G1455" t="str">
            <v>Mobile Sources</v>
          </cell>
          <cell r="H1455" t="str">
            <v>Highway Vehicles - Diesel</v>
          </cell>
          <cell r="I1455" t="str">
            <v>Heavy Duty Diesel Vehicles (HDDV) Class 2B</v>
          </cell>
          <cell r="J1455" t="str">
            <v>Rural Major Collector: Brake Wear</v>
          </cell>
          <cell r="L1455" t="str">
            <v>2005</v>
          </cell>
          <cell r="M1455">
            <v>37300</v>
          </cell>
          <cell r="N1455">
            <v>40982</v>
          </cell>
        </row>
        <row r="1456">
          <cell r="A1456" t="str">
            <v>223007117T</v>
          </cell>
          <cell r="B1456" t="str">
            <v>Onroad</v>
          </cell>
          <cell r="C1456" t="str">
            <v>Highway Veh - Diesel - Heavy Duty (HDDV) Class 2B - Rural Major Collector: Tire Wear</v>
          </cell>
          <cell r="D1456" t="str">
            <v>Mobile - On-Road Diesel Heavy Duty Vehicles</v>
          </cell>
          <cell r="G1456" t="str">
            <v>Mobile Sources</v>
          </cell>
          <cell r="H1456" t="str">
            <v>Highway Vehicles - Diesel</v>
          </cell>
          <cell r="I1456" t="str">
            <v>Heavy Duty Diesel Vehicles (HDDV) Class 2B</v>
          </cell>
          <cell r="J1456" t="str">
            <v>Rural Major Collector: Tire Wear</v>
          </cell>
          <cell r="L1456" t="str">
            <v>2005</v>
          </cell>
          <cell r="M1456">
            <v>37300</v>
          </cell>
          <cell r="N1456">
            <v>40982</v>
          </cell>
        </row>
        <row r="1457">
          <cell r="A1457" t="str">
            <v>223007117X</v>
          </cell>
          <cell r="B1457" t="str">
            <v>Onroad</v>
          </cell>
          <cell r="C1457" t="str">
            <v>Highway Veh - Diesel - Heavy Duty (HDDV) Class 2B - Rural Major Collector: Exhaust</v>
          </cell>
          <cell r="D1457" t="str">
            <v>Mobile - On-Road Diesel Heavy Duty Vehicles</v>
          </cell>
          <cell r="G1457" t="str">
            <v>Mobile Sources</v>
          </cell>
          <cell r="H1457" t="str">
            <v>Highway Vehicles - Diesel</v>
          </cell>
          <cell r="I1457" t="str">
            <v>Heavy Duty Diesel Vehicles (HDDV) Class 2B</v>
          </cell>
          <cell r="J1457" t="str">
            <v>Rural Major Collector: Exhaust</v>
          </cell>
          <cell r="L1457" t="str">
            <v>2005</v>
          </cell>
          <cell r="M1457">
            <v>37300</v>
          </cell>
          <cell r="N1457">
            <v>40982</v>
          </cell>
        </row>
        <row r="1458">
          <cell r="A1458" t="str">
            <v>2230071190</v>
          </cell>
          <cell r="B1458" t="str">
            <v>Onroad</v>
          </cell>
          <cell r="C1458" t="str">
            <v>Highway Veh - Diesel - Heavy Duty (HDDV) Class 2B - Rural Minor Collector: Total</v>
          </cell>
          <cell r="D1458" t="str">
            <v>Mobile - On-Road Diesel Heavy Duty Vehicles</v>
          </cell>
          <cell r="G1458" t="str">
            <v>Mobile Sources</v>
          </cell>
          <cell r="H1458" t="str">
            <v>Highway Vehicles - Diesel</v>
          </cell>
          <cell r="I1458" t="str">
            <v>Heavy Duty Diesel Vehicles (HDDV) Class 2B</v>
          </cell>
          <cell r="J1458" t="str">
            <v>Rural Minor Collector: Total</v>
          </cell>
          <cell r="M1458">
            <v>36504</v>
          </cell>
          <cell r="N1458">
            <v>40982</v>
          </cell>
        </row>
        <row r="1459">
          <cell r="A1459" t="str">
            <v>223007119B</v>
          </cell>
          <cell r="B1459" t="str">
            <v>Onroad</v>
          </cell>
          <cell r="C1459" t="str">
            <v>Highway Veh - Diesel - Heavy Duty (HDDV) Class 2B - Rural Minor Collector: Brake Wear</v>
          </cell>
          <cell r="D1459" t="str">
            <v>Mobile - On-Road Diesel Heavy Duty Vehicles</v>
          </cell>
          <cell r="G1459" t="str">
            <v>Mobile Sources</v>
          </cell>
          <cell r="H1459" t="str">
            <v>Highway Vehicles - Diesel</v>
          </cell>
          <cell r="I1459" t="str">
            <v>Heavy Duty Diesel Vehicles (HDDV) Class 2B</v>
          </cell>
          <cell r="J1459" t="str">
            <v>Rural Minor Collector: Brake Wear</v>
          </cell>
          <cell r="L1459" t="str">
            <v>2005</v>
          </cell>
          <cell r="M1459">
            <v>37300</v>
          </cell>
          <cell r="N1459">
            <v>40982</v>
          </cell>
        </row>
        <row r="1460">
          <cell r="A1460" t="str">
            <v>223007119T</v>
          </cell>
          <cell r="B1460" t="str">
            <v>Onroad</v>
          </cell>
          <cell r="C1460" t="str">
            <v>Highway Veh - Diesel - Heavy Duty (HDDV) Class 2B - Rural Minor Collector: Tire Wear</v>
          </cell>
          <cell r="D1460" t="str">
            <v>Mobile - On-Road Diesel Heavy Duty Vehicles</v>
          </cell>
          <cell r="G1460" t="str">
            <v>Mobile Sources</v>
          </cell>
          <cell r="H1460" t="str">
            <v>Highway Vehicles - Diesel</v>
          </cell>
          <cell r="I1460" t="str">
            <v>Heavy Duty Diesel Vehicles (HDDV) Class 2B</v>
          </cell>
          <cell r="J1460" t="str">
            <v>Rural Minor Collector: Tire Wear</v>
          </cell>
          <cell r="L1460" t="str">
            <v>2005</v>
          </cell>
          <cell r="M1460">
            <v>37300</v>
          </cell>
          <cell r="N1460">
            <v>40982</v>
          </cell>
        </row>
        <row r="1461">
          <cell r="A1461" t="str">
            <v>223007119X</v>
          </cell>
          <cell r="B1461" t="str">
            <v>Onroad</v>
          </cell>
          <cell r="C1461" t="str">
            <v>Highway Veh - Diesel - Heavy Duty (HDDV) Class 2B - Rural Minor Collector: Exhaust</v>
          </cell>
          <cell r="D1461" t="str">
            <v>Mobile - On-Road Diesel Heavy Duty Vehicles</v>
          </cell>
          <cell r="G1461" t="str">
            <v>Mobile Sources</v>
          </cell>
          <cell r="H1461" t="str">
            <v>Highway Vehicles - Diesel</v>
          </cell>
          <cell r="I1461" t="str">
            <v>Heavy Duty Diesel Vehicles (HDDV) Class 2B</v>
          </cell>
          <cell r="J1461" t="str">
            <v>Rural Minor Collector: Exhaust</v>
          </cell>
          <cell r="L1461" t="str">
            <v>2005</v>
          </cell>
          <cell r="M1461">
            <v>37300</v>
          </cell>
          <cell r="N1461">
            <v>40982</v>
          </cell>
        </row>
        <row r="1462">
          <cell r="A1462" t="str">
            <v>2230071210</v>
          </cell>
          <cell r="B1462" t="str">
            <v>Onroad</v>
          </cell>
          <cell r="C1462" t="str">
            <v>Highway Veh - Diesel - Heavy Duty (HDDV) Class 2B - Rural Local: Total</v>
          </cell>
          <cell r="D1462" t="str">
            <v>Mobile - On-Road Diesel Heavy Duty Vehicles</v>
          </cell>
          <cell r="G1462" t="str">
            <v>Mobile Sources</v>
          </cell>
          <cell r="H1462" t="str">
            <v>Highway Vehicles - Diesel</v>
          </cell>
          <cell r="I1462" t="str">
            <v>Heavy Duty Diesel Vehicles (HDDV) Class 2B</v>
          </cell>
          <cell r="J1462" t="str">
            <v>Rural Local: Total</v>
          </cell>
          <cell r="M1462">
            <v>36504</v>
          </cell>
          <cell r="N1462">
            <v>40982</v>
          </cell>
        </row>
        <row r="1463">
          <cell r="A1463" t="str">
            <v>223007121B</v>
          </cell>
          <cell r="B1463" t="str">
            <v>Onroad</v>
          </cell>
          <cell r="C1463" t="str">
            <v>Highway Veh - Diesel - Heavy Duty (HDDV) Class 2B - Rural Local: Brake Wear</v>
          </cell>
          <cell r="D1463" t="str">
            <v>Mobile - On-Road Diesel Heavy Duty Vehicles</v>
          </cell>
          <cell r="G1463" t="str">
            <v>Mobile Sources</v>
          </cell>
          <cell r="H1463" t="str">
            <v>Highway Vehicles - Diesel</v>
          </cell>
          <cell r="I1463" t="str">
            <v>Heavy Duty Diesel Vehicles (HDDV) Class 2B</v>
          </cell>
          <cell r="J1463" t="str">
            <v>Rural Local: Brake Wear</v>
          </cell>
          <cell r="L1463" t="str">
            <v>2005</v>
          </cell>
          <cell r="M1463">
            <v>37300</v>
          </cell>
          <cell r="N1463">
            <v>40982</v>
          </cell>
        </row>
        <row r="1464">
          <cell r="A1464" t="str">
            <v>223007121T</v>
          </cell>
          <cell r="B1464" t="str">
            <v>Onroad</v>
          </cell>
          <cell r="C1464" t="str">
            <v>Highway Veh - Diesel - Heavy Duty (HDDV) Class 2B - Rural Local: Tire Wear</v>
          </cell>
          <cell r="D1464" t="str">
            <v>Mobile - On-Road Diesel Heavy Duty Vehicles</v>
          </cell>
          <cell r="G1464" t="str">
            <v>Mobile Sources</v>
          </cell>
          <cell r="H1464" t="str">
            <v>Highway Vehicles - Diesel</v>
          </cell>
          <cell r="I1464" t="str">
            <v>Heavy Duty Diesel Vehicles (HDDV) Class 2B</v>
          </cell>
          <cell r="J1464" t="str">
            <v>Rural Local: Tire Wear</v>
          </cell>
          <cell r="L1464" t="str">
            <v>2005</v>
          </cell>
          <cell r="M1464">
            <v>37300</v>
          </cell>
          <cell r="N1464">
            <v>40982</v>
          </cell>
        </row>
        <row r="1465">
          <cell r="A1465" t="str">
            <v>223007121X</v>
          </cell>
          <cell r="B1465" t="str">
            <v>Onroad</v>
          </cell>
          <cell r="C1465" t="str">
            <v>Highway Veh - Diesel - Heavy Duty (HDDV) Class 2B - Rural Local: Exhaust</v>
          </cell>
          <cell r="D1465" t="str">
            <v>Mobile - On-Road Diesel Heavy Duty Vehicles</v>
          </cell>
          <cell r="G1465" t="str">
            <v>Mobile Sources</v>
          </cell>
          <cell r="H1465" t="str">
            <v>Highway Vehicles - Diesel</v>
          </cell>
          <cell r="I1465" t="str">
            <v>Heavy Duty Diesel Vehicles (HDDV) Class 2B</v>
          </cell>
          <cell r="J1465" t="str">
            <v>Rural Local: Exhaust</v>
          </cell>
          <cell r="L1465" t="str">
            <v>2005</v>
          </cell>
          <cell r="M1465">
            <v>37300</v>
          </cell>
          <cell r="N1465">
            <v>40982</v>
          </cell>
        </row>
        <row r="1466">
          <cell r="A1466" t="str">
            <v>2230071230</v>
          </cell>
          <cell r="B1466" t="str">
            <v>Onroad</v>
          </cell>
          <cell r="C1466" t="str">
            <v>Highway Veh - Diesel - Heavy Duty (HDDV) Class 2B - Urban Interstate: Total</v>
          </cell>
          <cell r="D1466" t="str">
            <v>Mobile - On-Road Diesel Heavy Duty Vehicles</v>
          </cell>
          <cell r="G1466" t="str">
            <v>Mobile Sources</v>
          </cell>
          <cell r="H1466" t="str">
            <v>Highway Vehicles - Diesel</v>
          </cell>
          <cell r="I1466" t="str">
            <v>Heavy Duty Diesel Vehicles (HDDV) Class 2B</v>
          </cell>
          <cell r="J1466" t="str">
            <v>Urban Interstate: Total</v>
          </cell>
          <cell r="M1466">
            <v>36504</v>
          </cell>
          <cell r="N1466">
            <v>40982</v>
          </cell>
        </row>
        <row r="1467">
          <cell r="A1467" t="str">
            <v>223007123B</v>
          </cell>
          <cell r="B1467" t="str">
            <v>Onroad</v>
          </cell>
          <cell r="C1467" t="str">
            <v>Highway Veh - Diesel - Heavy Duty (HDDV) Class 2B - Urban Interstate: Brake Wear</v>
          </cell>
          <cell r="D1467" t="str">
            <v>Mobile - On-Road Diesel Heavy Duty Vehicles</v>
          </cell>
          <cell r="G1467" t="str">
            <v>Mobile Sources</v>
          </cell>
          <cell r="H1467" t="str">
            <v>Highway Vehicles - Diesel</v>
          </cell>
          <cell r="I1467" t="str">
            <v>Heavy Duty Diesel Vehicles (HDDV) Class 2B</v>
          </cell>
          <cell r="J1467" t="str">
            <v>Urban Interstate: Brake Wear</v>
          </cell>
          <cell r="L1467" t="str">
            <v>2005</v>
          </cell>
          <cell r="M1467">
            <v>37300</v>
          </cell>
          <cell r="N1467">
            <v>40982</v>
          </cell>
        </row>
        <row r="1468">
          <cell r="A1468" t="str">
            <v>223007123T</v>
          </cell>
          <cell r="B1468" t="str">
            <v>Onroad</v>
          </cell>
          <cell r="C1468" t="str">
            <v>Highway Veh - Diesel - Heavy Duty (HDDV) Class 2B - Urban Interstate: Tire Wear</v>
          </cell>
          <cell r="D1468" t="str">
            <v>Mobile - On-Road Diesel Heavy Duty Vehicles</v>
          </cell>
          <cell r="G1468" t="str">
            <v>Mobile Sources</v>
          </cell>
          <cell r="H1468" t="str">
            <v>Highway Vehicles - Diesel</v>
          </cell>
          <cell r="I1468" t="str">
            <v>Heavy Duty Diesel Vehicles (HDDV) Class 2B</v>
          </cell>
          <cell r="J1468" t="str">
            <v>Urban Interstate: Tire Wear</v>
          </cell>
          <cell r="L1468" t="str">
            <v>2005</v>
          </cell>
          <cell r="M1468">
            <v>37300</v>
          </cell>
          <cell r="N1468">
            <v>40982</v>
          </cell>
        </row>
        <row r="1469">
          <cell r="A1469" t="str">
            <v>223007123X</v>
          </cell>
          <cell r="B1469" t="str">
            <v>Onroad</v>
          </cell>
          <cell r="C1469" t="str">
            <v>Highway Veh - Diesel - Heavy Duty (HDDV) Class 2B - Urban Interstate: Exhaust</v>
          </cell>
          <cell r="D1469" t="str">
            <v>Mobile - On-Road Diesel Heavy Duty Vehicles</v>
          </cell>
          <cell r="G1469" t="str">
            <v>Mobile Sources</v>
          </cell>
          <cell r="H1469" t="str">
            <v>Highway Vehicles - Diesel</v>
          </cell>
          <cell r="I1469" t="str">
            <v>Heavy Duty Diesel Vehicles (HDDV) Class 2B</v>
          </cell>
          <cell r="J1469" t="str">
            <v>Urban Interstate: Exhaust</v>
          </cell>
          <cell r="L1469" t="str">
            <v>2005</v>
          </cell>
          <cell r="M1469">
            <v>37300</v>
          </cell>
          <cell r="N1469">
            <v>40982</v>
          </cell>
        </row>
        <row r="1470">
          <cell r="A1470" t="str">
            <v>2230071250</v>
          </cell>
          <cell r="B1470" t="str">
            <v>Onroad</v>
          </cell>
          <cell r="C1470" t="str">
            <v>Highway Veh - Diesel - Heavy Duty (HDDV) Class 2B - Urban Other Freeways &amp; Expressways: Total</v>
          </cell>
          <cell r="D1470" t="str">
            <v>Mobile - On-Road Diesel Heavy Duty Vehicles</v>
          </cell>
          <cell r="G1470" t="str">
            <v>Mobile Sources</v>
          </cell>
          <cell r="H1470" t="str">
            <v>Highway Vehicles - Diesel</v>
          </cell>
          <cell r="I1470" t="str">
            <v>Heavy Duty Diesel Vehicles (HDDV) Class 2B</v>
          </cell>
          <cell r="J1470" t="str">
            <v>Urban Other Freeways and Expressways: Total</v>
          </cell>
          <cell r="M1470">
            <v>36504</v>
          </cell>
          <cell r="N1470">
            <v>40982</v>
          </cell>
        </row>
        <row r="1471">
          <cell r="A1471" t="str">
            <v>223007125B</v>
          </cell>
          <cell r="B1471" t="str">
            <v>Onroad</v>
          </cell>
          <cell r="C1471" t="str">
            <v>Highway Veh - Diesel - Heavy Duty (HDDV) Class 2B - Urban Other Freeways &amp; Expressways: Brake Wear</v>
          </cell>
          <cell r="D1471" t="str">
            <v>Mobile - On-Road Diesel Heavy Duty Vehicles</v>
          </cell>
          <cell r="G1471" t="str">
            <v>Mobile Sources</v>
          </cell>
          <cell r="H1471" t="str">
            <v>Highway Vehicles - Diesel</v>
          </cell>
          <cell r="I1471" t="str">
            <v>Heavy Duty Diesel Vehicles (HDDV) Class 2B</v>
          </cell>
          <cell r="J1471" t="str">
            <v>Urban Other Freeways and Expressways: Brake Wear</v>
          </cell>
          <cell r="L1471" t="str">
            <v>2005</v>
          </cell>
          <cell r="M1471">
            <v>37300</v>
          </cell>
          <cell r="N1471">
            <v>40982</v>
          </cell>
        </row>
        <row r="1472">
          <cell r="A1472" t="str">
            <v>223007125T</v>
          </cell>
          <cell r="B1472" t="str">
            <v>Onroad</v>
          </cell>
          <cell r="C1472" t="str">
            <v>Highway Veh - Diesel - Heavy Duty (HDDV) Class 2B - Urban Other Freeways &amp; Expressways: Tire Wear</v>
          </cell>
          <cell r="D1472" t="str">
            <v>Mobile - On-Road Diesel Heavy Duty Vehicles</v>
          </cell>
          <cell r="G1472" t="str">
            <v>Mobile Sources</v>
          </cell>
          <cell r="H1472" t="str">
            <v>Highway Vehicles - Diesel</v>
          </cell>
          <cell r="I1472" t="str">
            <v>Heavy Duty Diesel Vehicles (HDDV) Class 2B</v>
          </cell>
          <cell r="J1472" t="str">
            <v>Urban Other Freeways and Expressways: Tire Wear</v>
          </cell>
          <cell r="L1472" t="str">
            <v>2005</v>
          </cell>
          <cell r="M1472">
            <v>37300</v>
          </cell>
          <cell r="N1472">
            <v>40982</v>
          </cell>
        </row>
        <row r="1473">
          <cell r="A1473" t="str">
            <v>223007125X</v>
          </cell>
          <cell r="B1473" t="str">
            <v>Onroad</v>
          </cell>
          <cell r="C1473" t="str">
            <v>Highway Veh - Diesel - Heavy Duty (HDDV) Class 2B - Urban Other Freeways &amp; Expressways: Exhaust</v>
          </cell>
          <cell r="D1473" t="str">
            <v>Mobile - On-Road Diesel Heavy Duty Vehicles</v>
          </cell>
          <cell r="G1473" t="str">
            <v>Mobile Sources</v>
          </cell>
          <cell r="H1473" t="str">
            <v>Highway Vehicles - Diesel</v>
          </cell>
          <cell r="I1473" t="str">
            <v>Heavy Duty Diesel Vehicles (HDDV) Class 2B</v>
          </cell>
          <cell r="J1473" t="str">
            <v>Urban Other Freeways and Expressways: Exhaust</v>
          </cell>
          <cell r="L1473" t="str">
            <v>2005</v>
          </cell>
          <cell r="M1473">
            <v>37300</v>
          </cell>
          <cell r="N1473">
            <v>40982</v>
          </cell>
        </row>
        <row r="1474">
          <cell r="A1474" t="str">
            <v>2230071270</v>
          </cell>
          <cell r="B1474" t="str">
            <v>Onroad</v>
          </cell>
          <cell r="C1474" t="str">
            <v>Highway Veh - Diesel - Heavy Duty (HDDV) Class 2B - Urban Other Principal Arterial: Total</v>
          </cell>
          <cell r="D1474" t="str">
            <v>Mobile - On-Road Diesel Heavy Duty Vehicles</v>
          </cell>
          <cell r="G1474" t="str">
            <v>Mobile Sources</v>
          </cell>
          <cell r="H1474" t="str">
            <v>Highway Vehicles - Diesel</v>
          </cell>
          <cell r="I1474" t="str">
            <v>Heavy Duty Diesel Vehicles (HDDV) Class 2B</v>
          </cell>
          <cell r="J1474" t="str">
            <v>Urban Other Principal Arterial: Total</v>
          </cell>
          <cell r="M1474">
            <v>36504</v>
          </cell>
          <cell r="N1474">
            <v>40982</v>
          </cell>
        </row>
        <row r="1475">
          <cell r="A1475" t="str">
            <v>223007127B</v>
          </cell>
          <cell r="B1475" t="str">
            <v>Onroad</v>
          </cell>
          <cell r="C1475" t="str">
            <v>Highway Veh - Diesel - Heavy Duty (HDDV) Class 2B - Urban Other Principal Arterial: Brake Wear</v>
          </cell>
          <cell r="D1475" t="str">
            <v>Mobile - On-Road Diesel Heavy Duty Vehicles</v>
          </cell>
          <cell r="G1475" t="str">
            <v>Mobile Sources</v>
          </cell>
          <cell r="H1475" t="str">
            <v>Highway Vehicles - Diesel</v>
          </cell>
          <cell r="I1475" t="str">
            <v>Heavy Duty Diesel Vehicles (HDDV) Class 2B</v>
          </cell>
          <cell r="J1475" t="str">
            <v>Urban Other Principal Arterial: Brake Wear</v>
          </cell>
          <cell r="L1475" t="str">
            <v>2005</v>
          </cell>
          <cell r="M1475">
            <v>37300</v>
          </cell>
          <cell r="N1475">
            <v>40982</v>
          </cell>
        </row>
        <row r="1476">
          <cell r="A1476" t="str">
            <v>223007127T</v>
          </cell>
          <cell r="B1476" t="str">
            <v>Onroad</v>
          </cell>
          <cell r="C1476" t="str">
            <v>Highway Veh - Diesel - Heavy Duty (HDDV) Class 2B - Urban Other Principal Arterial: Tire Wear</v>
          </cell>
          <cell r="D1476" t="str">
            <v>Mobile - On-Road Diesel Heavy Duty Vehicles</v>
          </cell>
          <cell r="G1476" t="str">
            <v>Mobile Sources</v>
          </cell>
          <cell r="H1476" t="str">
            <v>Highway Vehicles - Diesel</v>
          </cell>
          <cell r="I1476" t="str">
            <v>Heavy Duty Diesel Vehicles (HDDV) Class 2B</v>
          </cell>
          <cell r="J1476" t="str">
            <v>Urban Other Principal Arterial: Tire Wear</v>
          </cell>
          <cell r="L1476" t="str">
            <v>2005</v>
          </cell>
          <cell r="M1476">
            <v>37300</v>
          </cell>
          <cell r="N1476">
            <v>40982</v>
          </cell>
        </row>
        <row r="1477">
          <cell r="A1477" t="str">
            <v>223007127X</v>
          </cell>
          <cell r="B1477" t="str">
            <v>Onroad</v>
          </cell>
          <cell r="C1477" t="str">
            <v>Highway Veh - Diesel - Heavy Duty (HDDV) Class 2B - Urban Other Principal Arterial: Exhaust</v>
          </cell>
          <cell r="D1477" t="str">
            <v>Mobile - On-Road Diesel Heavy Duty Vehicles</v>
          </cell>
          <cell r="G1477" t="str">
            <v>Mobile Sources</v>
          </cell>
          <cell r="H1477" t="str">
            <v>Highway Vehicles - Diesel</v>
          </cell>
          <cell r="I1477" t="str">
            <v>Heavy Duty Diesel Vehicles (HDDV) Class 2B</v>
          </cell>
          <cell r="J1477" t="str">
            <v>Urban Other Principal Arterial: Exhaust</v>
          </cell>
          <cell r="L1477" t="str">
            <v>2005</v>
          </cell>
          <cell r="M1477">
            <v>37300</v>
          </cell>
          <cell r="N1477">
            <v>40982</v>
          </cell>
        </row>
        <row r="1478">
          <cell r="A1478" t="str">
            <v>2230071290</v>
          </cell>
          <cell r="B1478" t="str">
            <v>Onroad</v>
          </cell>
          <cell r="C1478" t="str">
            <v>Highway Veh - Diesel - Heavy Duty (HDDV) Class 2B - Urban Minor Arterial: Total</v>
          </cell>
          <cell r="D1478" t="str">
            <v>Mobile - On-Road Diesel Heavy Duty Vehicles</v>
          </cell>
          <cell r="G1478" t="str">
            <v>Mobile Sources</v>
          </cell>
          <cell r="H1478" t="str">
            <v>Highway Vehicles - Diesel</v>
          </cell>
          <cell r="I1478" t="str">
            <v>Heavy Duty Diesel Vehicles (HDDV) Class 2B</v>
          </cell>
          <cell r="J1478" t="str">
            <v>Urban Minor Arterial: Total</v>
          </cell>
          <cell r="M1478">
            <v>36504</v>
          </cell>
          <cell r="N1478">
            <v>40982</v>
          </cell>
        </row>
        <row r="1479">
          <cell r="A1479" t="str">
            <v>223007129B</v>
          </cell>
          <cell r="B1479" t="str">
            <v>Onroad</v>
          </cell>
          <cell r="C1479" t="str">
            <v>Highway Veh - Diesel - Heavy Duty (HDDV) Class 2B - Urban Minor Arterial: Brake Wear</v>
          </cell>
          <cell r="D1479" t="str">
            <v>Mobile - On-Road Diesel Heavy Duty Vehicles</v>
          </cell>
          <cell r="G1479" t="str">
            <v>Mobile Sources</v>
          </cell>
          <cell r="H1479" t="str">
            <v>Highway Vehicles - Diesel</v>
          </cell>
          <cell r="I1479" t="str">
            <v>Heavy Duty Diesel Vehicles (HDDV) Class 2B</v>
          </cell>
          <cell r="J1479" t="str">
            <v>Urban Minor Arterial: Brake Wear</v>
          </cell>
          <cell r="L1479" t="str">
            <v>2005</v>
          </cell>
          <cell r="M1479">
            <v>37300</v>
          </cell>
          <cell r="N1479">
            <v>40982</v>
          </cell>
        </row>
        <row r="1480">
          <cell r="A1480" t="str">
            <v>223007129T</v>
          </cell>
          <cell r="B1480" t="str">
            <v>Onroad</v>
          </cell>
          <cell r="C1480" t="str">
            <v>Highway Veh - Diesel - Heavy Duty (HDDV) Class 2B - Urban Minor Arterial: Tire Wear</v>
          </cell>
          <cell r="D1480" t="str">
            <v>Mobile - On-Road Diesel Heavy Duty Vehicles</v>
          </cell>
          <cell r="G1480" t="str">
            <v>Mobile Sources</v>
          </cell>
          <cell r="H1480" t="str">
            <v>Highway Vehicles - Diesel</v>
          </cell>
          <cell r="I1480" t="str">
            <v>Heavy Duty Diesel Vehicles (HDDV) Class 2B</v>
          </cell>
          <cell r="J1480" t="str">
            <v>Urban Minor Arterial: Tire Wear</v>
          </cell>
          <cell r="L1480" t="str">
            <v>2005</v>
          </cell>
          <cell r="M1480">
            <v>37300</v>
          </cell>
          <cell r="N1480">
            <v>40982</v>
          </cell>
        </row>
        <row r="1481">
          <cell r="A1481" t="str">
            <v>223007129X</v>
          </cell>
          <cell r="B1481" t="str">
            <v>Onroad</v>
          </cell>
          <cell r="C1481" t="str">
            <v>Highway Veh - Diesel - Heavy Duty (HDDV) Class 2B - Urban Minor Arterial: Exhaust</v>
          </cell>
          <cell r="D1481" t="str">
            <v>Mobile - On-Road Diesel Heavy Duty Vehicles</v>
          </cell>
          <cell r="G1481" t="str">
            <v>Mobile Sources</v>
          </cell>
          <cell r="H1481" t="str">
            <v>Highway Vehicles - Diesel</v>
          </cell>
          <cell r="I1481" t="str">
            <v>Heavy Duty Diesel Vehicles (HDDV) Class 2B</v>
          </cell>
          <cell r="J1481" t="str">
            <v>Urban Minor Arterial: Exhaust</v>
          </cell>
          <cell r="L1481" t="str">
            <v>2005</v>
          </cell>
          <cell r="M1481">
            <v>37300</v>
          </cell>
          <cell r="N1481">
            <v>40982</v>
          </cell>
        </row>
        <row r="1482">
          <cell r="A1482" t="str">
            <v>2230071310</v>
          </cell>
          <cell r="B1482" t="str">
            <v>Onroad</v>
          </cell>
          <cell r="C1482" t="str">
            <v>Highway Veh - Diesel - Heavy Duty (HDDV) Class 2B - Urban Collector: Total</v>
          </cell>
          <cell r="D1482" t="str">
            <v>Mobile - On-Road Diesel Heavy Duty Vehicles</v>
          </cell>
          <cell r="G1482" t="str">
            <v>Mobile Sources</v>
          </cell>
          <cell r="H1482" t="str">
            <v>Highway Vehicles - Diesel</v>
          </cell>
          <cell r="I1482" t="str">
            <v>Heavy Duty Diesel Vehicles (HDDV) Class 2B</v>
          </cell>
          <cell r="J1482" t="str">
            <v>Urban Collector: Total</v>
          </cell>
          <cell r="M1482">
            <v>36504</v>
          </cell>
          <cell r="N1482">
            <v>40982</v>
          </cell>
        </row>
        <row r="1483">
          <cell r="A1483" t="str">
            <v>223007131B</v>
          </cell>
          <cell r="B1483" t="str">
            <v>Onroad</v>
          </cell>
          <cell r="C1483" t="str">
            <v>Highway Veh - Diesel - Heavy Duty (HDDV) Class 2B - Urban Collector: Brake Wear</v>
          </cell>
          <cell r="D1483" t="str">
            <v>Mobile - On-Road Diesel Heavy Duty Vehicles</v>
          </cell>
          <cell r="G1483" t="str">
            <v>Mobile Sources</v>
          </cell>
          <cell r="H1483" t="str">
            <v>Highway Vehicles - Diesel</v>
          </cell>
          <cell r="I1483" t="str">
            <v>Heavy Duty Diesel Vehicles (HDDV) Class 2B</v>
          </cell>
          <cell r="J1483" t="str">
            <v>Urban Collector: Brake Wear</v>
          </cell>
          <cell r="L1483" t="str">
            <v>2005</v>
          </cell>
          <cell r="M1483">
            <v>37300</v>
          </cell>
          <cell r="N1483">
            <v>40982</v>
          </cell>
        </row>
        <row r="1484">
          <cell r="A1484" t="str">
            <v>223007131T</v>
          </cell>
          <cell r="B1484" t="str">
            <v>Onroad</v>
          </cell>
          <cell r="C1484" t="str">
            <v>Highway Veh - Diesel - Heavy Duty (HDDV) Class 2B - Urban Collector: Tire Wear</v>
          </cell>
          <cell r="D1484" t="str">
            <v>Mobile - On-Road Diesel Heavy Duty Vehicles</v>
          </cell>
          <cell r="G1484" t="str">
            <v>Mobile Sources</v>
          </cell>
          <cell r="H1484" t="str">
            <v>Highway Vehicles - Diesel</v>
          </cell>
          <cell r="I1484" t="str">
            <v>Heavy Duty Diesel Vehicles (HDDV) Class 2B</v>
          </cell>
          <cell r="J1484" t="str">
            <v>Urban Collector: Tire Wear</v>
          </cell>
          <cell r="L1484" t="str">
            <v>2005</v>
          </cell>
          <cell r="M1484">
            <v>37300</v>
          </cell>
          <cell r="N1484">
            <v>40982</v>
          </cell>
        </row>
        <row r="1485">
          <cell r="A1485" t="str">
            <v>223007131X</v>
          </cell>
          <cell r="B1485" t="str">
            <v>Onroad</v>
          </cell>
          <cell r="C1485" t="str">
            <v>Highway Veh - Diesel - Heavy Duty (HDDV) Class 2B - Urban Collector: Exhaust</v>
          </cell>
          <cell r="D1485" t="str">
            <v>Mobile - On-Road Diesel Heavy Duty Vehicles</v>
          </cell>
          <cell r="G1485" t="str">
            <v>Mobile Sources</v>
          </cell>
          <cell r="H1485" t="str">
            <v>Highway Vehicles - Diesel</v>
          </cell>
          <cell r="I1485" t="str">
            <v>Heavy Duty Diesel Vehicles (HDDV) Class 2B</v>
          </cell>
          <cell r="J1485" t="str">
            <v>Urban Collector: Exhaust</v>
          </cell>
          <cell r="L1485" t="str">
            <v>2005</v>
          </cell>
          <cell r="M1485">
            <v>37300</v>
          </cell>
          <cell r="N1485">
            <v>40982</v>
          </cell>
        </row>
        <row r="1486">
          <cell r="A1486" t="str">
            <v>2230071330</v>
          </cell>
          <cell r="B1486" t="str">
            <v>Onroad</v>
          </cell>
          <cell r="C1486" t="str">
            <v>Highway Veh - Diesel - Heavy Duty (HDDV) Class 2B - Urban Local: Total</v>
          </cell>
          <cell r="D1486" t="str">
            <v>Mobile - On-Road Diesel Heavy Duty Vehicles</v>
          </cell>
          <cell r="G1486" t="str">
            <v>Mobile Sources</v>
          </cell>
          <cell r="H1486" t="str">
            <v>Highway Vehicles - Diesel</v>
          </cell>
          <cell r="I1486" t="str">
            <v>Heavy Duty Diesel Vehicles (HDDV) Class 2B</v>
          </cell>
          <cell r="J1486" t="str">
            <v>Urban Local: Total</v>
          </cell>
          <cell r="M1486">
            <v>36504</v>
          </cell>
          <cell r="N1486">
            <v>40982</v>
          </cell>
        </row>
        <row r="1487">
          <cell r="A1487" t="str">
            <v>223007133B</v>
          </cell>
          <cell r="B1487" t="str">
            <v>Onroad</v>
          </cell>
          <cell r="C1487" t="str">
            <v>Highway Veh - Diesel - Heavy Duty (HDDV) Class 2B - Urban Local: Brake Wear</v>
          </cell>
          <cell r="D1487" t="str">
            <v>Mobile - On-Road Diesel Heavy Duty Vehicles</v>
          </cell>
          <cell r="G1487" t="str">
            <v>Mobile Sources</v>
          </cell>
          <cell r="H1487" t="str">
            <v>Highway Vehicles - Diesel</v>
          </cell>
          <cell r="I1487" t="str">
            <v>Heavy Duty Diesel Vehicles (HDDV) Class 2B</v>
          </cell>
          <cell r="J1487" t="str">
            <v>Urban Local: Brake Wear</v>
          </cell>
          <cell r="L1487" t="str">
            <v>2005</v>
          </cell>
          <cell r="M1487">
            <v>37300</v>
          </cell>
          <cell r="N1487">
            <v>40982</v>
          </cell>
        </row>
        <row r="1488">
          <cell r="A1488" t="str">
            <v>223007133T</v>
          </cell>
          <cell r="B1488" t="str">
            <v>Onroad</v>
          </cell>
          <cell r="C1488" t="str">
            <v>Highway Veh - Diesel - Heavy Duty (HDDV) Class 2B - Urban Local: Tire Wear</v>
          </cell>
          <cell r="D1488" t="str">
            <v>Mobile - On-Road Diesel Heavy Duty Vehicles</v>
          </cell>
          <cell r="G1488" t="str">
            <v>Mobile Sources</v>
          </cell>
          <cell r="H1488" t="str">
            <v>Highway Vehicles - Diesel</v>
          </cell>
          <cell r="I1488" t="str">
            <v>Heavy Duty Diesel Vehicles (HDDV) Class 2B</v>
          </cell>
          <cell r="J1488" t="str">
            <v>Urban Local: Tire Wear</v>
          </cell>
          <cell r="L1488" t="str">
            <v>2005</v>
          </cell>
          <cell r="M1488">
            <v>37300</v>
          </cell>
          <cell r="N1488">
            <v>40982</v>
          </cell>
        </row>
        <row r="1489">
          <cell r="A1489" t="str">
            <v>223007133X</v>
          </cell>
          <cell r="B1489" t="str">
            <v>Onroad</v>
          </cell>
          <cell r="C1489" t="str">
            <v>Highway Veh - Diesel - Heavy Duty (HDDV) Class 2B - Urban Local: Exhaust</v>
          </cell>
          <cell r="D1489" t="str">
            <v>Mobile - On-Road Diesel Heavy Duty Vehicles</v>
          </cell>
          <cell r="G1489" t="str">
            <v>Mobile Sources</v>
          </cell>
          <cell r="H1489" t="str">
            <v>Highway Vehicles - Diesel</v>
          </cell>
          <cell r="I1489" t="str">
            <v>Heavy Duty Diesel Vehicles (HDDV) Class 2B</v>
          </cell>
          <cell r="J1489" t="str">
            <v>Urban Local: Exhaust</v>
          </cell>
          <cell r="L1489" t="str">
            <v>2005</v>
          </cell>
          <cell r="M1489">
            <v>37300</v>
          </cell>
          <cell r="N1489">
            <v>40982</v>
          </cell>
        </row>
        <row r="1490">
          <cell r="A1490" t="str">
            <v>2230071350</v>
          </cell>
          <cell r="B1490" t="str">
            <v>Onroad</v>
          </cell>
          <cell r="C1490" t="str">
            <v>Highway Veh - Diesel - Heavy Duty (HDDV) Class 2B - Parking Area: Rural</v>
          </cell>
          <cell r="D1490" t="str">
            <v>Mobile - On-Road Diesel Heavy Duty Vehicles</v>
          </cell>
          <cell r="G1490" t="str">
            <v>Mobile Sources</v>
          </cell>
          <cell r="H1490" t="str">
            <v>Highway Vehicles - Diesel</v>
          </cell>
          <cell r="I1490" t="str">
            <v>Heavy Duty Diesel Vehicles (HDDV) Class 2B</v>
          </cell>
          <cell r="J1490" t="str">
            <v>Parking Area: Rural</v>
          </cell>
          <cell r="L1490" t="str">
            <v>2008</v>
          </cell>
          <cell r="M1490">
            <v>39654</v>
          </cell>
          <cell r="N1490">
            <v>40982</v>
          </cell>
        </row>
        <row r="1491">
          <cell r="A1491" t="str">
            <v>2230071370</v>
          </cell>
          <cell r="B1491" t="str">
            <v>Onroad</v>
          </cell>
          <cell r="C1491" t="str">
            <v>Highway Veh - Diesel - Heavy Duty (HDDV) Class 2B - Parking Area: Urban</v>
          </cell>
          <cell r="D1491" t="str">
            <v>Mobile - On-Road Diesel Heavy Duty Vehicles</v>
          </cell>
          <cell r="G1491" t="str">
            <v>Mobile Sources</v>
          </cell>
          <cell r="H1491" t="str">
            <v>Highway Vehicles - Diesel</v>
          </cell>
          <cell r="I1491" t="str">
            <v>Heavy Duty Diesel Vehicles (HDDV) Class 2B</v>
          </cell>
          <cell r="J1491" t="str">
            <v>Parking Area: Urban</v>
          </cell>
          <cell r="L1491" t="str">
            <v>2008</v>
          </cell>
          <cell r="M1491">
            <v>39917</v>
          </cell>
          <cell r="N1491">
            <v>40982</v>
          </cell>
        </row>
        <row r="1492">
          <cell r="A1492" t="str">
            <v>2230071390</v>
          </cell>
          <cell r="B1492" t="str">
            <v>Onroad</v>
          </cell>
          <cell r="C1492" t="str">
            <v>Highway Veh - Diesel - Heavy Duty (HDDV) Class 2B - Parking Area: Total</v>
          </cell>
          <cell r="D1492" t="str">
            <v>Mobile - On-Road Diesel Heavy Duty Vehicles</v>
          </cell>
          <cell r="G1492" t="str">
            <v>Mobile Sources</v>
          </cell>
          <cell r="H1492" t="str">
            <v>Highway Vehicles - Diesel</v>
          </cell>
          <cell r="I1492" t="str">
            <v>Heavy Duty Diesel Vehicles (HDDV) Class 2B</v>
          </cell>
          <cell r="J1492" t="str">
            <v>Parking Area: Total</v>
          </cell>
          <cell r="M1492">
            <v>40835</v>
          </cell>
          <cell r="N1492">
            <v>40983</v>
          </cell>
        </row>
        <row r="1493">
          <cell r="A1493" t="str">
            <v>2230072110</v>
          </cell>
          <cell r="B1493" t="str">
            <v>Onroad</v>
          </cell>
          <cell r="C1493" t="str">
            <v>Highway Veh - Diesel - Heavy Duty (HDDV) Class 3, 4, &amp; 5 - Rural Interstate: Total</v>
          </cell>
          <cell r="D1493" t="str">
            <v>Mobile - On-Road Diesel Heavy Duty Vehicles</v>
          </cell>
          <cell r="G1493" t="str">
            <v>Mobile Sources</v>
          </cell>
          <cell r="H1493" t="str">
            <v>Highway Vehicles - Diesel</v>
          </cell>
          <cell r="I1493" t="str">
            <v>Heavy Duty Diesel Vehicles (HDDV) Class 3, 4, &amp; 5</v>
          </cell>
          <cell r="J1493" t="str">
            <v>Rural Interstate: Total</v>
          </cell>
          <cell r="M1493">
            <v>36504</v>
          </cell>
          <cell r="N1493">
            <v>40982</v>
          </cell>
        </row>
        <row r="1494">
          <cell r="A1494" t="str">
            <v>223007211B</v>
          </cell>
          <cell r="B1494" t="str">
            <v>Onroad</v>
          </cell>
          <cell r="C1494" t="str">
            <v>Highway Veh - Diesel - Heavy Duty (HDDV) Class 3, 4, &amp; 5 - Rural Interstate: Brake Wear</v>
          </cell>
          <cell r="D1494" t="str">
            <v>Mobile - On-Road Diesel Heavy Duty Vehicles</v>
          </cell>
          <cell r="G1494" t="str">
            <v>Mobile Sources</v>
          </cell>
          <cell r="H1494" t="str">
            <v>Highway Vehicles - Diesel</v>
          </cell>
          <cell r="I1494" t="str">
            <v>Heavy Duty Diesel Vehicles (HDDV) Class 3, 4, &amp; 5</v>
          </cell>
          <cell r="J1494" t="str">
            <v>Rural Interstate: Brake Wear</v>
          </cell>
          <cell r="L1494" t="str">
            <v>2005</v>
          </cell>
          <cell r="M1494">
            <v>37300</v>
          </cell>
          <cell r="N1494">
            <v>40982</v>
          </cell>
        </row>
        <row r="1495">
          <cell r="A1495" t="str">
            <v>223007211T</v>
          </cell>
          <cell r="B1495" t="str">
            <v>Onroad</v>
          </cell>
          <cell r="C1495" t="str">
            <v>Highway Veh - Diesel - Heavy Duty (HDDV) Class 3, 4, &amp; 5 - Rural Interstate: Tire Wear</v>
          </cell>
          <cell r="D1495" t="str">
            <v>Mobile - On-Road Diesel Heavy Duty Vehicles</v>
          </cell>
          <cell r="G1495" t="str">
            <v>Mobile Sources</v>
          </cell>
          <cell r="H1495" t="str">
            <v>Highway Vehicles - Diesel</v>
          </cell>
          <cell r="I1495" t="str">
            <v>Heavy Duty Diesel Vehicles (HDDV) Class 3, 4, &amp; 5</v>
          </cell>
          <cell r="J1495" t="str">
            <v>Rural Interstate: Tire Wear</v>
          </cell>
          <cell r="L1495" t="str">
            <v>2005</v>
          </cell>
          <cell r="M1495">
            <v>37300</v>
          </cell>
          <cell r="N1495">
            <v>40982</v>
          </cell>
        </row>
        <row r="1496">
          <cell r="A1496" t="str">
            <v>223007211X</v>
          </cell>
          <cell r="B1496" t="str">
            <v>Onroad</v>
          </cell>
          <cell r="C1496" t="str">
            <v>Highway Veh - Diesel - Heavy Duty (HDDV) Class 3, 4, &amp; 5 - Rural Interstate: Exhaust</v>
          </cell>
          <cell r="D1496" t="str">
            <v>Mobile - On-Road Diesel Heavy Duty Vehicles</v>
          </cell>
          <cell r="G1496" t="str">
            <v>Mobile Sources</v>
          </cell>
          <cell r="H1496" t="str">
            <v>Highway Vehicles - Diesel</v>
          </cell>
          <cell r="I1496" t="str">
            <v>Heavy Duty Diesel Vehicles (HDDV) Class 3, 4, &amp; 5</v>
          </cell>
          <cell r="J1496" t="str">
            <v>Rural Interstate: Exhaust</v>
          </cell>
          <cell r="L1496" t="str">
            <v>2005</v>
          </cell>
          <cell r="M1496">
            <v>37300</v>
          </cell>
          <cell r="N1496">
            <v>40982</v>
          </cell>
        </row>
        <row r="1497">
          <cell r="A1497" t="str">
            <v>2230072130</v>
          </cell>
          <cell r="B1497" t="str">
            <v>Onroad</v>
          </cell>
          <cell r="C1497" t="str">
            <v>Highway Veh - Diesel - Heavy Duty (HDDV) Class 3, 4, &amp; 5 - Rural Other Principal Arterial: Total</v>
          </cell>
          <cell r="D1497" t="str">
            <v>Mobile - On-Road Diesel Heavy Duty Vehicles</v>
          </cell>
          <cell r="G1497" t="str">
            <v>Mobile Sources</v>
          </cell>
          <cell r="H1497" t="str">
            <v>Highway Vehicles - Diesel</v>
          </cell>
          <cell r="I1497" t="str">
            <v>Heavy Duty Diesel Vehicles (HDDV) Class 3, 4, &amp; 5</v>
          </cell>
          <cell r="J1497" t="str">
            <v>Rural Other Principal Arterial: Total</v>
          </cell>
          <cell r="M1497">
            <v>36504</v>
          </cell>
          <cell r="N1497">
            <v>40982</v>
          </cell>
        </row>
        <row r="1498">
          <cell r="A1498" t="str">
            <v>223007213B</v>
          </cell>
          <cell r="B1498" t="str">
            <v>Onroad</v>
          </cell>
          <cell r="C1498" t="str">
            <v>Highway Veh - Diesel - Heavy Duty (HDDV) Class 3, 4, &amp; 5 - Rural Other Principal Arterial: Brake Wear</v>
          </cell>
          <cell r="D1498" t="str">
            <v>Mobile - On-Road Diesel Heavy Duty Vehicles</v>
          </cell>
          <cell r="G1498" t="str">
            <v>Mobile Sources</v>
          </cell>
          <cell r="H1498" t="str">
            <v>Highway Vehicles - Diesel</v>
          </cell>
          <cell r="I1498" t="str">
            <v>Heavy Duty Diesel Vehicles (HDDV) Class 3, 4, &amp; 5</v>
          </cell>
          <cell r="J1498" t="str">
            <v>Rural Other Principal Arterial: Brake Wear</v>
          </cell>
          <cell r="L1498" t="str">
            <v>2005</v>
          </cell>
          <cell r="M1498">
            <v>37300</v>
          </cell>
          <cell r="N1498">
            <v>40982</v>
          </cell>
        </row>
        <row r="1499">
          <cell r="A1499" t="str">
            <v>223007213T</v>
          </cell>
          <cell r="B1499" t="str">
            <v>Onroad</v>
          </cell>
          <cell r="C1499" t="str">
            <v>Highway Veh - Diesel - Heavy Duty (HDDV) Class 3, 4, &amp; 5 - Rural Other Principal Arterial: Tire Wear</v>
          </cell>
          <cell r="D1499" t="str">
            <v>Mobile - On-Road Diesel Heavy Duty Vehicles</v>
          </cell>
          <cell r="G1499" t="str">
            <v>Mobile Sources</v>
          </cell>
          <cell r="H1499" t="str">
            <v>Highway Vehicles - Diesel</v>
          </cell>
          <cell r="I1499" t="str">
            <v>Heavy Duty Diesel Vehicles (HDDV) Class 3, 4, &amp; 5</v>
          </cell>
          <cell r="J1499" t="str">
            <v>Rural Other Principal Arterial: Tire Wear</v>
          </cell>
          <cell r="L1499" t="str">
            <v>2005</v>
          </cell>
          <cell r="M1499">
            <v>37300</v>
          </cell>
          <cell r="N1499">
            <v>40982</v>
          </cell>
        </row>
        <row r="1500">
          <cell r="A1500" t="str">
            <v>223007213X</v>
          </cell>
          <cell r="B1500" t="str">
            <v>Onroad</v>
          </cell>
          <cell r="C1500" t="str">
            <v>Highway Veh - Diesel - Heavy Duty (HDDV) Class 3, 4, &amp; 5 - Rural Other Principal Arterial: Exhaust</v>
          </cell>
          <cell r="D1500" t="str">
            <v>Mobile - On-Road Diesel Heavy Duty Vehicles</v>
          </cell>
          <cell r="G1500" t="str">
            <v>Mobile Sources</v>
          </cell>
          <cell r="H1500" t="str">
            <v>Highway Vehicles - Diesel</v>
          </cell>
          <cell r="I1500" t="str">
            <v>Heavy Duty Diesel Vehicles (HDDV) Class 3, 4, &amp; 5</v>
          </cell>
          <cell r="J1500" t="str">
            <v>Rural Other Principal Arterial: Exhaust</v>
          </cell>
          <cell r="L1500" t="str">
            <v>2005</v>
          </cell>
          <cell r="M1500">
            <v>37300</v>
          </cell>
          <cell r="N1500">
            <v>40982</v>
          </cell>
        </row>
        <row r="1501">
          <cell r="A1501" t="str">
            <v>2230072150</v>
          </cell>
          <cell r="B1501" t="str">
            <v>Onroad</v>
          </cell>
          <cell r="C1501" t="str">
            <v>Highway Veh - Diesel - Heavy Duty (HDDV) Class 3, 4, &amp; 5 - Rural Minor Arterial: Total</v>
          </cell>
          <cell r="D1501" t="str">
            <v>Mobile - On-Road Diesel Heavy Duty Vehicles</v>
          </cell>
          <cell r="G1501" t="str">
            <v>Mobile Sources</v>
          </cell>
          <cell r="H1501" t="str">
            <v>Highway Vehicles - Diesel</v>
          </cell>
          <cell r="I1501" t="str">
            <v>Heavy Duty Diesel Vehicles (HDDV) Class 3, 4, &amp; 5</v>
          </cell>
          <cell r="J1501" t="str">
            <v>Rural Minor Arterial: Total</v>
          </cell>
          <cell r="M1501">
            <v>36504</v>
          </cell>
          <cell r="N1501">
            <v>40982</v>
          </cell>
        </row>
        <row r="1502">
          <cell r="A1502" t="str">
            <v>223007215B</v>
          </cell>
          <cell r="B1502" t="str">
            <v>Onroad</v>
          </cell>
          <cell r="C1502" t="str">
            <v>Highway Veh - Diesel - Heavy Duty (HDDV) Class 3, 4, &amp; 5 - Rural Minor Arterial: Brake Wear</v>
          </cell>
          <cell r="D1502" t="str">
            <v>Mobile - On-Road Diesel Heavy Duty Vehicles</v>
          </cell>
          <cell r="G1502" t="str">
            <v>Mobile Sources</v>
          </cell>
          <cell r="H1502" t="str">
            <v>Highway Vehicles - Diesel</v>
          </cell>
          <cell r="I1502" t="str">
            <v>Heavy Duty Diesel Vehicles (HDDV) Class 3, 4, &amp; 5</v>
          </cell>
          <cell r="J1502" t="str">
            <v>Rural Minor Arterial: Brake Wear</v>
          </cell>
          <cell r="L1502" t="str">
            <v>2005</v>
          </cell>
          <cell r="M1502">
            <v>37300</v>
          </cell>
          <cell r="N1502">
            <v>40982</v>
          </cell>
        </row>
        <row r="1503">
          <cell r="A1503" t="str">
            <v>223007215T</v>
          </cell>
          <cell r="B1503" t="str">
            <v>Onroad</v>
          </cell>
          <cell r="C1503" t="str">
            <v>Highway Veh - Diesel - Heavy Duty (HDDV) Class 3, 4, &amp; 5 - Rural Minor Arterial: Tire Wear</v>
          </cell>
          <cell r="D1503" t="str">
            <v>Mobile - On-Road Diesel Heavy Duty Vehicles</v>
          </cell>
          <cell r="G1503" t="str">
            <v>Mobile Sources</v>
          </cell>
          <cell r="H1503" t="str">
            <v>Highway Vehicles - Diesel</v>
          </cell>
          <cell r="I1503" t="str">
            <v>Heavy Duty Diesel Vehicles (HDDV) Class 3, 4, &amp; 5</v>
          </cell>
          <cell r="J1503" t="str">
            <v>Rural Minor Arterial: Tire Wear</v>
          </cell>
          <cell r="L1503" t="str">
            <v>2005</v>
          </cell>
          <cell r="M1503">
            <v>37300</v>
          </cell>
          <cell r="N1503">
            <v>40982</v>
          </cell>
        </row>
        <row r="1504">
          <cell r="A1504" t="str">
            <v>223007215X</v>
          </cell>
          <cell r="B1504" t="str">
            <v>Onroad</v>
          </cell>
          <cell r="C1504" t="str">
            <v>Highway Veh - Diesel - Heavy Duty (HDDV) Class 3, 4, &amp; 5 - Rural Minor Arterial: Exhaust</v>
          </cell>
          <cell r="D1504" t="str">
            <v>Mobile - On-Road Diesel Heavy Duty Vehicles</v>
          </cell>
          <cell r="G1504" t="str">
            <v>Mobile Sources</v>
          </cell>
          <cell r="H1504" t="str">
            <v>Highway Vehicles - Diesel</v>
          </cell>
          <cell r="I1504" t="str">
            <v>Heavy Duty Diesel Vehicles (HDDV) Class 3, 4, &amp; 5</v>
          </cell>
          <cell r="J1504" t="str">
            <v>Rural Minor Arterial: Exhaust</v>
          </cell>
          <cell r="L1504" t="str">
            <v>2005</v>
          </cell>
          <cell r="M1504">
            <v>37300</v>
          </cell>
          <cell r="N1504">
            <v>40982</v>
          </cell>
        </row>
        <row r="1505">
          <cell r="A1505" t="str">
            <v>2230072170</v>
          </cell>
          <cell r="B1505" t="str">
            <v>Onroad</v>
          </cell>
          <cell r="C1505" t="str">
            <v>Highway Veh - Diesel - Heavy Duty (HDDV) Class 3, 4, &amp; 5 - Rural Major Collector: Total</v>
          </cell>
          <cell r="D1505" t="str">
            <v>Mobile - On-Road Diesel Heavy Duty Vehicles</v>
          </cell>
          <cell r="G1505" t="str">
            <v>Mobile Sources</v>
          </cell>
          <cell r="H1505" t="str">
            <v>Highway Vehicles - Diesel</v>
          </cell>
          <cell r="I1505" t="str">
            <v>Heavy Duty Diesel Vehicles (HDDV) Class 3, 4, &amp; 5</v>
          </cell>
          <cell r="J1505" t="str">
            <v>Rural Major Collector: Total</v>
          </cell>
          <cell r="M1505">
            <v>36504</v>
          </cell>
          <cell r="N1505">
            <v>40982</v>
          </cell>
        </row>
        <row r="1506">
          <cell r="A1506" t="str">
            <v>223007217B</v>
          </cell>
          <cell r="B1506" t="str">
            <v>Onroad</v>
          </cell>
          <cell r="C1506" t="str">
            <v>Highway Veh - Diesel - Heavy Duty (HDDV) Class 3, 4, &amp; 5 - Rural Major Collector: Brake Wear</v>
          </cell>
          <cell r="D1506" t="str">
            <v>Mobile - On-Road Diesel Heavy Duty Vehicles</v>
          </cell>
          <cell r="G1506" t="str">
            <v>Mobile Sources</v>
          </cell>
          <cell r="H1506" t="str">
            <v>Highway Vehicles - Diesel</v>
          </cell>
          <cell r="I1506" t="str">
            <v>Heavy Duty Diesel Vehicles (HDDV) Class 3, 4, &amp; 5</v>
          </cell>
          <cell r="J1506" t="str">
            <v>Rural Major Collector: Brake Wear</v>
          </cell>
          <cell r="L1506" t="str">
            <v>2005</v>
          </cell>
          <cell r="M1506">
            <v>37300</v>
          </cell>
          <cell r="N1506">
            <v>40982</v>
          </cell>
        </row>
        <row r="1507">
          <cell r="A1507" t="str">
            <v>223007217T</v>
          </cell>
          <cell r="B1507" t="str">
            <v>Onroad</v>
          </cell>
          <cell r="C1507" t="str">
            <v>Highway Veh - Diesel - Heavy Duty (HDDV) Class 3, 4, &amp; 5 - Rural Major Collector: Tire Wear</v>
          </cell>
          <cell r="D1507" t="str">
            <v>Mobile - On-Road Diesel Heavy Duty Vehicles</v>
          </cell>
          <cell r="G1507" t="str">
            <v>Mobile Sources</v>
          </cell>
          <cell r="H1507" t="str">
            <v>Highway Vehicles - Diesel</v>
          </cell>
          <cell r="I1507" t="str">
            <v>Heavy Duty Diesel Vehicles (HDDV) Class 3, 4, &amp; 5</v>
          </cell>
          <cell r="J1507" t="str">
            <v>Rural Major Collector: Tire Wear</v>
          </cell>
          <cell r="L1507" t="str">
            <v>2005</v>
          </cell>
          <cell r="M1507">
            <v>37300</v>
          </cell>
          <cell r="N1507">
            <v>40982</v>
          </cell>
        </row>
        <row r="1508">
          <cell r="A1508" t="str">
            <v>223007217X</v>
          </cell>
          <cell r="B1508" t="str">
            <v>Onroad</v>
          </cell>
          <cell r="C1508" t="str">
            <v>Highway Veh - Diesel - Heavy Duty (HDDV) Class 3, 4, &amp; 5 - Rural Major Collector: Exhaust</v>
          </cell>
          <cell r="D1508" t="str">
            <v>Mobile - On-Road Diesel Heavy Duty Vehicles</v>
          </cell>
          <cell r="G1508" t="str">
            <v>Mobile Sources</v>
          </cell>
          <cell r="H1508" t="str">
            <v>Highway Vehicles - Diesel</v>
          </cell>
          <cell r="I1508" t="str">
            <v>Heavy Duty Diesel Vehicles (HDDV) Class 3, 4, &amp; 5</v>
          </cell>
          <cell r="J1508" t="str">
            <v>Rural Major Collector: Exhaust</v>
          </cell>
          <cell r="L1508" t="str">
            <v>2005</v>
          </cell>
          <cell r="M1508">
            <v>37300</v>
          </cell>
          <cell r="N1508">
            <v>40982</v>
          </cell>
        </row>
        <row r="1509">
          <cell r="A1509" t="str">
            <v>2230072190</v>
          </cell>
          <cell r="B1509" t="str">
            <v>Onroad</v>
          </cell>
          <cell r="C1509" t="str">
            <v>Highway Veh - Diesel - Heavy Duty (HDDV) Class 3, 4, &amp; 5 - Rural Minor Collector: Total</v>
          </cell>
          <cell r="D1509" t="str">
            <v>Mobile - On-Road Diesel Heavy Duty Vehicles</v>
          </cell>
          <cell r="G1509" t="str">
            <v>Mobile Sources</v>
          </cell>
          <cell r="H1509" t="str">
            <v>Highway Vehicles - Diesel</v>
          </cell>
          <cell r="I1509" t="str">
            <v>Heavy Duty Diesel Vehicles (HDDV) Class 3, 4, &amp; 5</v>
          </cell>
          <cell r="J1509" t="str">
            <v>Rural Minor Collector: Total</v>
          </cell>
          <cell r="M1509">
            <v>36504</v>
          </cell>
          <cell r="N1509">
            <v>40982</v>
          </cell>
        </row>
        <row r="1510">
          <cell r="A1510" t="str">
            <v>223007219B</v>
          </cell>
          <cell r="B1510" t="str">
            <v>Onroad</v>
          </cell>
          <cell r="C1510" t="str">
            <v>Highway Veh - Diesel - Heavy Duty (HDDV) Class 3, 4, &amp; 5 - Rural Minor Collector: Brake Wear</v>
          </cell>
          <cell r="D1510" t="str">
            <v>Mobile - On-Road Diesel Heavy Duty Vehicles</v>
          </cell>
          <cell r="G1510" t="str">
            <v>Mobile Sources</v>
          </cell>
          <cell r="H1510" t="str">
            <v>Highway Vehicles - Diesel</v>
          </cell>
          <cell r="I1510" t="str">
            <v>Heavy Duty Diesel Vehicles (HDDV) Class 3, 4, &amp; 5</v>
          </cell>
          <cell r="J1510" t="str">
            <v>Rural Minor Collector: Brake Wear</v>
          </cell>
          <cell r="L1510" t="str">
            <v>2005</v>
          </cell>
          <cell r="M1510">
            <v>37300</v>
          </cell>
          <cell r="N1510">
            <v>40982</v>
          </cell>
        </row>
        <row r="1511">
          <cell r="A1511" t="str">
            <v>223007219T</v>
          </cell>
          <cell r="B1511" t="str">
            <v>Onroad</v>
          </cell>
          <cell r="C1511" t="str">
            <v>Highway Veh - Diesel - Heavy Duty (HDDV) Class 3, 4, &amp; 5 - Rural Minor Collector: Tire Wear</v>
          </cell>
          <cell r="D1511" t="str">
            <v>Mobile - On-Road Diesel Heavy Duty Vehicles</v>
          </cell>
          <cell r="G1511" t="str">
            <v>Mobile Sources</v>
          </cell>
          <cell r="H1511" t="str">
            <v>Highway Vehicles - Diesel</v>
          </cell>
          <cell r="I1511" t="str">
            <v>Heavy Duty Diesel Vehicles (HDDV) Class 3, 4, &amp; 5</v>
          </cell>
          <cell r="J1511" t="str">
            <v>Rural Minor Collector: Tire Wear</v>
          </cell>
          <cell r="L1511" t="str">
            <v>2005</v>
          </cell>
          <cell r="M1511">
            <v>37300</v>
          </cell>
          <cell r="N1511">
            <v>40982</v>
          </cell>
        </row>
        <row r="1512">
          <cell r="A1512" t="str">
            <v>223007219X</v>
          </cell>
          <cell r="B1512" t="str">
            <v>Onroad</v>
          </cell>
          <cell r="C1512" t="str">
            <v>Highway Veh - Diesel - Heavy Duty (HDDV) Class 3, 4, &amp; 5 - Rural Minor Collector: Exhaust</v>
          </cell>
          <cell r="D1512" t="str">
            <v>Mobile - On-Road Diesel Heavy Duty Vehicles</v>
          </cell>
          <cell r="G1512" t="str">
            <v>Mobile Sources</v>
          </cell>
          <cell r="H1512" t="str">
            <v>Highway Vehicles - Diesel</v>
          </cell>
          <cell r="I1512" t="str">
            <v>Heavy Duty Diesel Vehicles (HDDV) Class 3, 4, &amp; 5</v>
          </cell>
          <cell r="J1512" t="str">
            <v>Rural Minor Collector: Exhaust</v>
          </cell>
          <cell r="L1512" t="str">
            <v>2005</v>
          </cell>
          <cell r="M1512">
            <v>37300</v>
          </cell>
          <cell r="N1512">
            <v>40982</v>
          </cell>
        </row>
        <row r="1513">
          <cell r="A1513" t="str">
            <v>2230072210</v>
          </cell>
          <cell r="B1513" t="str">
            <v>Onroad</v>
          </cell>
          <cell r="C1513" t="str">
            <v>Highway Veh - Diesel - Heavy Duty (HDDV) Class 3, 4, &amp; 5 - Rural Local: Total</v>
          </cell>
          <cell r="D1513" t="str">
            <v>Mobile - On-Road Diesel Heavy Duty Vehicles</v>
          </cell>
          <cell r="G1513" t="str">
            <v>Mobile Sources</v>
          </cell>
          <cell r="H1513" t="str">
            <v>Highway Vehicles - Diesel</v>
          </cell>
          <cell r="I1513" t="str">
            <v>Heavy Duty Diesel Vehicles (HDDV) Class 3, 4, &amp; 5</v>
          </cell>
          <cell r="J1513" t="str">
            <v>Rural Local: Total</v>
          </cell>
          <cell r="M1513">
            <v>36504</v>
          </cell>
          <cell r="N1513">
            <v>40982</v>
          </cell>
        </row>
        <row r="1514">
          <cell r="A1514" t="str">
            <v>223007221B</v>
          </cell>
          <cell r="B1514" t="str">
            <v>Onroad</v>
          </cell>
          <cell r="C1514" t="str">
            <v>Highway Veh - Diesel - Heavy Duty (HDDV) Class 3, 4, &amp; 5 - Rural Local: Brake Wear</v>
          </cell>
          <cell r="D1514" t="str">
            <v>Mobile - On-Road Diesel Heavy Duty Vehicles</v>
          </cell>
          <cell r="G1514" t="str">
            <v>Mobile Sources</v>
          </cell>
          <cell r="H1514" t="str">
            <v>Highway Vehicles - Diesel</v>
          </cell>
          <cell r="I1514" t="str">
            <v>Heavy Duty Diesel Vehicles (HDDV) Class 3, 4, &amp; 5</v>
          </cell>
          <cell r="J1514" t="str">
            <v>Rural Local: Brake Wear</v>
          </cell>
          <cell r="L1514" t="str">
            <v>2005</v>
          </cell>
          <cell r="M1514">
            <v>37300</v>
          </cell>
          <cell r="N1514">
            <v>40982</v>
          </cell>
        </row>
        <row r="1515">
          <cell r="A1515" t="str">
            <v>223007221T</v>
          </cell>
          <cell r="B1515" t="str">
            <v>Onroad</v>
          </cell>
          <cell r="C1515" t="str">
            <v>Highway Veh - Diesel - Heavy Duty (HDDV) Class 3, 4, &amp; 5 - Rural Local: Tire Wear</v>
          </cell>
          <cell r="D1515" t="str">
            <v>Mobile - On-Road Diesel Heavy Duty Vehicles</v>
          </cell>
          <cell r="G1515" t="str">
            <v>Mobile Sources</v>
          </cell>
          <cell r="H1515" t="str">
            <v>Highway Vehicles - Diesel</v>
          </cell>
          <cell r="I1515" t="str">
            <v>Heavy Duty Diesel Vehicles (HDDV) Class 3, 4, &amp; 5</v>
          </cell>
          <cell r="J1515" t="str">
            <v>Rural Local: Tire Wear</v>
          </cell>
          <cell r="L1515" t="str">
            <v>2005</v>
          </cell>
          <cell r="M1515">
            <v>37300</v>
          </cell>
          <cell r="N1515">
            <v>40982</v>
          </cell>
        </row>
        <row r="1516">
          <cell r="A1516" t="str">
            <v>223007221X</v>
          </cell>
          <cell r="B1516" t="str">
            <v>Onroad</v>
          </cell>
          <cell r="C1516" t="str">
            <v>Highway Veh - Diesel - Heavy Duty (HDDV) Class 3, 4, &amp; 5 - Rural Local: Exhaust</v>
          </cell>
          <cell r="D1516" t="str">
            <v>Mobile - On-Road Diesel Heavy Duty Vehicles</v>
          </cell>
          <cell r="G1516" t="str">
            <v>Mobile Sources</v>
          </cell>
          <cell r="H1516" t="str">
            <v>Highway Vehicles - Diesel</v>
          </cell>
          <cell r="I1516" t="str">
            <v>Heavy Duty Diesel Vehicles (HDDV) Class 3, 4, &amp; 5</v>
          </cell>
          <cell r="J1516" t="str">
            <v>Rural Local: Exhaust</v>
          </cell>
          <cell r="L1516" t="str">
            <v>2005</v>
          </cell>
          <cell r="M1516">
            <v>37300</v>
          </cell>
          <cell r="N1516">
            <v>40982</v>
          </cell>
        </row>
        <row r="1517">
          <cell r="A1517" t="str">
            <v>2230072230</v>
          </cell>
          <cell r="B1517" t="str">
            <v>Onroad</v>
          </cell>
          <cell r="C1517" t="str">
            <v>Highway Veh - Diesel - Heavy Duty (HDDV) Class 3, 4, &amp; 5 - Urban Interstate: Total</v>
          </cell>
          <cell r="D1517" t="str">
            <v>Mobile - On-Road Diesel Heavy Duty Vehicles</v>
          </cell>
          <cell r="G1517" t="str">
            <v>Mobile Sources</v>
          </cell>
          <cell r="H1517" t="str">
            <v>Highway Vehicles - Diesel</v>
          </cell>
          <cell r="I1517" t="str">
            <v>Heavy Duty Diesel Vehicles (HDDV) Class 3, 4, &amp; 5</v>
          </cell>
          <cell r="J1517" t="str">
            <v>Urban Interstate: Total</v>
          </cell>
          <cell r="M1517">
            <v>36504</v>
          </cell>
          <cell r="N1517">
            <v>40982</v>
          </cell>
        </row>
        <row r="1518">
          <cell r="A1518" t="str">
            <v>223007223B</v>
          </cell>
          <cell r="B1518" t="str">
            <v>Onroad</v>
          </cell>
          <cell r="C1518" t="str">
            <v>Highway Veh - Diesel - Heavy Duty (HDDV) Class 3, 4, &amp; 5 - Urban Interstate: Brake Wear</v>
          </cell>
          <cell r="D1518" t="str">
            <v>Mobile - On-Road Diesel Heavy Duty Vehicles</v>
          </cell>
          <cell r="G1518" t="str">
            <v>Mobile Sources</v>
          </cell>
          <cell r="H1518" t="str">
            <v>Highway Vehicles - Diesel</v>
          </cell>
          <cell r="I1518" t="str">
            <v>Heavy Duty Diesel Vehicles (HDDV) Class 3, 4, &amp; 5</v>
          </cell>
          <cell r="J1518" t="str">
            <v>Urban Interstate: Brake Wear</v>
          </cell>
          <cell r="L1518" t="str">
            <v>2005</v>
          </cell>
          <cell r="M1518">
            <v>37300</v>
          </cell>
          <cell r="N1518">
            <v>40982</v>
          </cell>
        </row>
        <row r="1519">
          <cell r="A1519" t="str">
            <v>223007223T</v>
          </cell>
          <cell r="B1519" t="str">
            <v>Onroad</v>
          </cell>
          <cell r="C1519" t="str">
            <v>Highway Veh - Diesel - Heavy Duty (HDDV) Class 3, 4, &amp; 5 - Urban Interstate: Tire Wear</v>
          </cell>
          <cell r="D1519" t="str">
            <v>Mobile - On-Road Diesel Heavy Duty Vehicles</v>
          </cell>
          <cell r="G1519" t="str">
            <v>Mobile Sources</v>
          </cell>
          <cell r="H1519" t="str">
            <v>Highway Vehicles - Diesel</v>
          </cell>
          <cell r="I1519" t="str">
            <v>Heavy Duty Diesel Vehicles (HDDV) Class 3, 4, &amp; 5</v>
          </cell>
          <cell r="J1519" t="str">
            <v>Urban Interstate: Tire Wear</v>
          </cell>
          <cell r="L1519" t="str">
            <v>2005</v>
          </cell>
          <cell r="M1519">
            <v>37300</v>
          </cell>
          <cell r="N1519">
            <v>40982</v>
          </cell>
        </row>
        <row r="1520">
          <cell r="A1520" t="str">
            <v>223007223X</v>
          </cell>
          <cell r="B1520" t="str">
            <v>Onroad</v>
          </cell>
          <cell r="C1520" t="str">
            <v>Highway Veh - Diesel - Heavy Duty (HDDV) Class 3, 4, &amp; 5 - Urban Interstate: Exhaust</v>
          </cell>
          <cell r="D1520" t="str">
            <v>Mobile - On-Road Diesel Heavy Duty Vehicles</v>
          </cell>
          <cell r="G1520" t="str">
            <v>Mobile Sources</v>
          </cell>
          <cell r="H1520" t="str">
            <v>Highway Vehicles - Diesel</v>
          </cell>
          <cell r="I1520" t="str">
            <v>Heavy Duty Diesel Vehicles (HDDV) Class 3, 4, &amp; 5</v>
          </cell>
          <cell r="J1520" t="str">
            <v>Urban Interstate: Exhaust</v>
          </cell>
          <cell r="L1520" t="str">
            <v>2005</v>
          </cell>
          <cell r="M1520">
            <v>37300</v>
          </cell>
          <cell r="N1520">
            <v>40982</v>
          </cell>
        </row>
        <row r="1521">
          <cell r="A1521" t="str">
            <v>2230072250</v>
          </cell>
          <cell r="B1521" t="str">
            <v>Onroad</v>
          </cell>
          <cell r="C1521" t="str">
            <v>Highway Veh - Diesel - Heavy Duty (HDDV) Class 3, 4, &amp; 5 - Urban Other Freeways &amp; Expressways: Total</v>
          </cell>
          <cell r="D1521" t="str">
            <v>Mobile - On-Road Diesel Heavy Duty Vehicles</v>
          </cell>
          <cell r="G1521" t="str">
            <v>Mobile Sources</v>
          </cell>
          <cell r="H1521" t="str">
            <v>Highway Vehicles - Diesel</v>
          </cell>
          <cell r="I1521" t="str">
            <v>Heavy Duty Diesel Vehicles (HDDV) Class 3, 4, &amp; 5</v>
          </cell>
          <cell r="J1521" t="str">
            <v>Urban Other Freeways and Expressways: Total</v>
          </cell>
          <cell r="M1521">
            <v>36504</v>
          </cell>
          <cell r="N1521">
            <v>40982</v>
          </cell>
        </row>
        <row r="1522">
          <cell r="A1522" t="str">
            <v>223007225B</v>
          </cell>
          <cell r="B1522" t="str">
            <v>Onroad</v>
          </cell>
          <cell r="C1522" t="str">
            <v>Highway Veh - Diesel - Heavy Duty (HDDV) Class 3, 4, &amp; 5 - Urban Other Freeways &amp; Expressways: Brake Wear</v>
          </cell>
          <cell r="D1522" t="str">
            <v>Mobile - On-Road Diesel Heavy Duty Vehicles</v>
          </cell>
          <cell r="G1522" t="str">
            <v>Mobile Sources</v>
          </cell>
          <cell r="H1522" t="str">
            <v>Highway Vehicles - Diesel</v>
          </cell>
          <cell r="I1522" t="str">
            <v>Heavy Duty Diesel Vehicles (HDDV) Class 3, 4, &amp; 5</v>
          </cell>
          <cell r="J1522" t="str">
            <v>Urban Other Freeways and Expressways: Brake Wear</v>
          </cell>
          <cell r="L1522" t="str">
            <v>2005</v>
          </cell>
          <cell r="M1522">
            <v>37300</v>
          </cell>
          <cell r="N1522">
            <v>40982</v>
          </cell>
        </row>
        <row r="1523">
          <cell r="A1523" t="str">
            <v>223007225T</v>
          </cell>
          <cell r="B1523" t="str">
            <v>Onroad</v>
          </cell>
          <cell r="C1523" t="str">
            <v>Highway Veh - Diesel - Heavy Duty (HDDV) Class 3, 4, &amp; 5 - Urban Other Freeways &amp; Expressways: Tire Wear</v>
          </cell>
          <cell r="D1523" t="str">
            <v>Mobile - On-Road Diesel Heavy Duty Vehicles</v>
          </cell>
          <cell r="G1523" t="str">
            <v>Mobile Sources</v>
          </cell>
          <cell r="H1523" t="str">
            <v>Highway Vehicles - Diesel</v>
          </cell>
          <cell r="I1523" t="str">
            <v>Heavy Duty Diesel Vehicles (HDDV) Class 3, 4, &amp; 5</v>
          </cell>
          <cell r="J1523" t="str">
            <v>Urban Other Freeways and Expressways: Tire Wear</v>
          </cell>
          <cell r="L1523" t="str">
            <v>2005</v>
          </cell>
          <cell r="M1523">
            <v>37300</v>
          </cell>
          <cell r="N1523">
            <v>40982</v>
          </cell>
        </row>
        <row r="1524">
          <cell r="A1524" t="str">
            <v>223007225X</v>
          </cell>
          <cell r="B1524" t="str">
            <v>Onroad</v>
          </cell>
          <cell r="C1524" t="str">
            <v>Highway Veh - Diesel - Heavy Duty (HDDV) Class 3, 4, &amp; 5 - Urban Other Freeways &amp; Expressways: Exhaust</v>
          </cell>
          <cell r="D1524" t="str">
            <v>Mobile - On-Road Diesel Heavy Duty Vehicles</v>
          </cell>
          <cell r="G1524" t="str">
            <v>Mobile Sources</v>
          </cell>
          <cell r="H1524" t="str">
            <v>Highway Vehicles - Diesel</v>
          </cell>
          <cell r="I1524" t="str">
            <v>Heavy Duty Diesel Vehicles (HDDV) Class 3, 4, &amp; 5</v>
          </cell>
          <cell r="J1524" t="str">
            <v>Urban Other Freeways and Expressways: Exhaust</v>
          </cell>
          <cell r="L1524" t="str">
            <v>2005</v>
          </cell>
          <cell r="M1524">
            <v>37300</v>
          </cell>
          <cell r="N1524">
            <v>40982</v>
          </cell>
        </row>
        <row r="1525">
          <cell r="A1525" t="str">
            <v>2230072270</v>
          </cell>
          <cell r="B1525" t="str">
            <v>Onroad</v>
          </cell>
          <cell r="C1525" t="str">
            <v>Highway Veh - Diesel - Heavy Duty (HDDV) Class 3, 4, &amp; 5 - Urban Other Principal Arterial: Total</v>
          </cell>
          <cell r="D1525" t="str">
            <v>Mobile - On-Road Diesel Heavy Duty Vehicles</v>
          </cell>
          <cell r="G1525" t="str">
            <v>Mobile Sources</v>
          </cell>
          <cell r="H1525" t="str">
            <v>Highway Vehicles - Diesel</v>
          </cell>
          <cell r="I1525" t="str">
            <v>Heavy Duty Diesel Vehicles (HDDV) Class 3, 4, &amp; 5</v>
          </cell>
          <cell r="J1525" t="str">
            <v>Urban Other Principal Arterial: Total</v>
          </cell>
          <cell r="M1525">
            <v>36504</v>
          </cell>
          <cell r="N1525">
            <v>40982</v>
          </cell>
        </row>
        <row r="1526">
          <cell r="A1526" t="str">
            <v>223007227B</v>
          </cell>
          <cell r="B1526" t="str">
            <v>Onroad</v>
          </cell>
          <cell r="C1526" t="str">
            <v>Highway Veh - Diesel - Heavy Duty (HDDV) Class 3, 4, &amp; 5 - Urban Other Principal Arterial: Brake Wear</v>
          </cell>
          <cell r="D1526" t="str">
            <v>Mobile - On-Road Diesel Heavy Duty Vehicles</v>
          </cell>
          <cell r="G1526" t="str">
            <v>Mobile Sources</v>
          </cell>
          <cell r="H1526" t="str">
            <v>Highway Vehicles - Diesel</v>
          </cell>
          <cell r="I1526" t="str">
            <v>Heavy Duty Diesel Vehicles (HDDV) Class 3, 4, &amp; 5</v>
          </cell>
          <cell r="J1526" t="str">
            <v>Urban Other Principal Arterial: Brake Wear</v>
          </cell>
          <cell r="L1526" t="str">
            <v>2005</v>
          </cell>
          <cell r="M1526">
            <v>37300</v>
          </cell>
          <cell r="N1526">
            <v>40982</v>
          </cell>
        </row>
        <row r="1527">
          <cell r="A1527" t="str">
            <v>223007227T</v>
          </cell>
          <cell r="B1527" t="str">
            <v>Onroad</v>
          </cell>
          <cell r="C1527" t="str">
            <v>Highway Veh - Diesel - Heavy Duty (HDDV) Class 3, 4, &amp; 5 - Urban Other Principal Arterial: Tire Wear</v>
          </cell>
          <cell r="D1527" t="str">
            <v>Mobile - On-Road Diesel Heavy Duty Vehicles</v>
          </cell>
          <cell r="G1527" t="str">
            <v>Mobile Sources</v>
          </cell>
          <cell r="H1527" t="str">
            <v>Highway Vehicles - Diesel</v>
          </cell>
          <cell r="I1527" t="str">
            <v>Heavy Duty Diesel Vehicles (HDDV) Class 3, 4, &amp; 5</v>
          </cell>
          <cell r="J1527" t="str">
            <v>Urban Other Principal Arterial: Tire Wear</v>
          </cell>
          <cell r="L1527" t="str">
            <v>2005</v>
          </cell>
          <cell r="M1527">
            <v>37300</v>
          </cell>
          <cell r="N1527">
            <v>40982</v>
          </cell>
        </row>
        <row r="1528">
          <cell r="A1528" t="str">
            <v>223007227X</v>
          </cell>
          <cell r="B1528" t="str">
            <v>Onroad</v>
          </cell>
          <cell r="C1528" t="str">
            <v>Highway Veh - Diesel - Heavy Duty (HDDV) Class 3, 4, &amp; 5 - Urban Other Principal Arterial: Exhaust</v>
          </cell>
          <cell r="D1528" t="str">
            <v>Mobile - On-Road Diesel Heavy Duty Vehicles</v>
          </cell>
          <cell r="G1528" t="str">
            <v>Mobile Sources</v>
          </cell>
          <cell r="H1528" t="str">
            <v>Highway Vehicles - Diesel</v>
          </cell>
          <cell r="I1528" t="str">
            <v>Heavy Duty Diesel Vehicles (HDDV) Class 3, 4, &amp; 5</v>
          </cell>
          <cell r="J1528" t="str">
            <v>Urban Other Principal Arterial: Exhaust</v>
          </cell>
          <cell r="L1528" t="str">
            <v>2005</v>
          </cell>
          <cell r="M1528">
            <v>37300</v>
          </cell>
          <cell r="N1528">
            <v>40982</v>
          </cell>
        </row>
        <row r="1529">
          <cell r="A1529" t="str">
            <v>2230072290</v>
          </cell>
          <cell r="B1529" t="str">
            <v>Onroad</v>
          </cell>
          <cell r="C1529" t="str">
            <v>Highway Veh - Diesel - Heavy Duty (HDDV) Class 3, 4, &amp; 5 - Urban Minor Arterial: Total</v>
          </cell>
          <cell r="D1529" t="str">
            <v>Mobile - On-Road Diesel Heavy Duty Vehicles</v>
          </cell>
          <cell r="G1529" t="str">
            <v>Mobile Sources</v>
          </cell>
          <cell r="H1529" t="str">
            <v>Highway Vehicles - Diesel</v>
          </cell>
          <cell r="I1529" t="str">
            <v>Heavy Duty Diesel Vehicles (HDDV) Class 3, 4, &amp; 5</v>
          </cell>
          <cell r="J1529" t="str">
            <v>Urban Minor Arterial: Total</v>
          </cell>
          <cell r="M1529">
            <v>36504</v>
          </cell>
          <cell r="N1529">
            <v>40982</v>
          </cell>
        </row>
        <row r="1530">
          <cell r="A1530" t="str">
            <v>223007229B</v>
          </cell>
          <cell r="B1530" t="str">
            <v>Onroad</v>
          </cell>
          <cell r="C1530" t="str">
            <v>Highway Veh - Diesel - Heavy Duty (HDDV) Class 3, 4, &amp; 5 - Urban Minor Arterial: Brake Wear</v>
          </cell>
          <cell r="D1530" t="str">
            <v>Mobile - On-Road Diesel Heavy Duty Vehicles</v>
          </cell>
          <cell r="G1530" t="str">
            <v>Mobile Sources</v>
          </cell>
          <cell r="H1530" t="str">
            <v>Highway Vehicles - Diesel</v>
          </cell>
          <cell r="I1530" t="str">
            <v>Heavy Duty Diesel Vehicles (HDDV) Class 3, 4, &amp; 5</v>
          </cell>
          <cell r="J1530" t="str">
            <v>Urban Minor Arterial: Brake Wear</v>
          </cell>
          <cell r="L1530" t="str">
            <v>2005</v>
          </cell>
          <cell r="M1530">
            <v>37300</v>
          </cell>
          <cell r="N1530">
            <v>40982</v>
          </cell>
        </row>
        <row r="1531">
          <cell r="A1531" t="str">
            <v>223007229T</v>
          </cell>
          <cell r="B1531" t="str">
            <v>Onroad</v>
          </cell>
          <cell r="C1531" t="str">
            <v>Highway Veh - Diesel - Heavy Duty (HDDV) Class 3, 4, &amp; 5 - Urban Minor Arterial: Tire Wear</v>
          </cell>
          <cell r="D1531" t="str">
            <v>Mobile - On-Road Diesel Heavy Duty Vehicles</v>
          </cell>
          <cell r="G1531" t="str">
            <v>Mobile Sources</v>
          </cell>
          <cell r="H1531" t="str">
            <v>Highway Vehicles - Diesel</v>
          </cell>
          <cell r="I1531" t="str">
            <v>Heavy Duty Diesel Vehicles (HDDV) Class 3, 4, &amp; 5</v>
          </cell>
          <cell r="J1531" t="str">
            <v>Urban Minor Arterial: Tire Wear</v>
          </cell>
          <cell r="L1531" t="str">
            <v>2005</v>
          </cell>
          <cell r="M1531">
            <v>37300</v>
          </cell>
          <cell r="N1531">
            <v>40982</v>
          </cell>
        </row>
        <row r="1532">
          <cell r="A1532" t="str">
            <v>223007229X</v>
          </cell>
          <cell r="B1532" t="str">
            <v>Onroad</v>
          </cell>
          <cell r="C1532" t="str">
            <v>Highway Veh - Diesel - Heavy Duty (HDDV) Class 3, 4, &amp; 5 - Urban Minor Arterial: Exhaust</v>
          </cell>
          <cell r="D1532" t="str">
            <v>Mobile - On-Road Diesel Heavy Duty Vehicles</v>
          </cell>
          <cell r="G1532" t="str">
            <v>Mobile Sources</v>
          </cell>
          <cell r="H1532" t="str">
            <v>Highway Vehicles - Diesel</v>
          </cell>
          <cell r="I1532" t="str">
            <v>Heavy Duty Diesel Vehicles (HDDV) Class 3, 4, &amp; 5</v>
          </cell>
          <cell r="J1532" t="str">
            <v>Urban Minor Arterial: Exhaust</v>
          </cell>
          <cell r="L1532" t="str">
            <v>2005</v>
          </cell>
          <cell r="M1532">
            <v>37300</v>
          </cell>
          <cell r="N1532">
            <v>40982</v>
          </cell>
        </row>
        <row r="1533">
          <cell r="A1533" t="str">
            <v>2230072310</v>
          </cell>
          <cell r="B1533" t="str">
            <v>Onroad</v>
          </cell>
          <cell r="C1533" t="str">
            <v>Highway Veh - Diesel - Heavy Duty (HDDV) Class 3, 4, &amp; 5 - Urban Collector: Total</v>
          </cell>
          <cell r="D1533" t="str">
            <v>Mobile - On-Road Diesel Heavy Duty Vehicles</v>
          </cell>
          <cell r="G1533" t="str">
            <v>Mobile Sources</v>
          </cell>
          <cell r="H1533" t="str">
            <v>Highway Vehicles - Diesel</v>
          </cell>
          <cell r="I1533" t="str">
            <v>Heavy Duty Diesel Vehicles (HDDV) Class 3, 4, &amp; 5</v>
          </cell>
          <cell r="J1533" t="str">
            <v>Urban Collector: Total</v>
          </cell>
          <cell r="M1533">
            <v>36504</v>
          </cell>
          <cell r="N1533">
            <v>40982</v>
          </cell>
        </row>
        <row r="1534">
          <cell r="A1534" t="str">
            <v>223007231B</v>
          </cell>
          <cell r="B1534" t="str">
            <v>Onroad</v>
          </cell>
          <cell r="C1534" t="str">
            <v>Highway Veh - Diesel - Heavy Duty (HDDV) Class 3, 4, &amp; 5 - Urban Collector: Brake Wear</v>
          </cell>
          <cell r="D1534" t="str">
            <v>Mobile - On-Road Diesel Heavy Duty Vehicles</v>
          </cell>
          <cell r="G1534" t="str">
            <v>Mobile Sources</v>
          </cell>
          <cell r="H1534" t="str">
            <v>Highway Vehicles - Diesel</v>
          </cell>
          <cell r="I1534" t="str">
            <v>Heavy Duty Diesel Vehicles (HDDV) Class 3, 4, &amp; 5</v>
          </cell>
          <cell r="J1534" t="str">
            <v>Urban Collector: Brake Wear</v>
          </cell>
          <cell r="L1534" t="str">
            <v>2005</v>
          </cell>
          <cell r="M1534">
            <v>37300</v>
          </cell>
          <cell r="N1534">
            <v>40982</v>
          </cell>
        </row>
        <row r="1535">
          <cell r="A1535" t="str">
            <v>223007231T</v>
          </cell>
          <cell r="B1535" t="str">
            <v>Onroad</v>
          </cell>
          <cell r="C1535" t="str">
            <v>Highway Veh - Diesel - Heavy Duty (HDDV) Class 3, 4, &amp; 5 - Urban Collector: Tire Wear</v>
          </cell>
          <cell r="D1535" t="str">
            <v>Mobile - On-Road Diesel Heavy Duty Vehicles</v>
          </cell>
          <cell r="G1535" t="str">
            <v>Mobile Sources</v>
          </cell>
          <cell r="H1535" t="str">
            <v>Highway Vehicles - Diesel</v>
          </cell>
          <cell r="I1535" t="str">
            <v>Heavy Duty Diesel Vehicles (HDDV) Class 3, 4, &amp; 5</v>
          </cell>
          <cell r="J1535" t="str">
            <v>Urban Collector: Tire Wear</v>
          </cell>
          <cell r="L1535" t="str">
            <v>2005</v>
          </cell>
          <cell r="M1535">
            <v>37300</v>
          </cell>
          <cell r="N1535">
            <v>40982</v>
          </cell>
        </row>
        <row r="1536">
          <cell r="A1536" t="str">
            <v>223007231X</v>
          </cell>
          <cell r="B1536" t="str">
            <v>Onroad</v>
          </cell>
          <cell r="C1536" t="str">
            <v>Highway Veh - Diesel - Heavy Duty (HDDV) Class 3, 4, &amp; 5 - Urban Collector: Exhaust</v>
          </cell>
          <cell r="D1536" t="str">
            <v>Mobile - On-Road Diesel Heavy Duty Vehicles</v>
          </cell>
          <cell r="G1536" t="str">
            <v>Mobile Sources</v>
          </cell>
          <cell r="H1536" t="str">
            <v>Highway Vehicles - Diesel</v>
          </cell>
          <cell r="I1536" t="str">
            <v>Heavy Duty Diesel Vehicles (HDDV) Class 3, 4, &amp; 5</v>
          </cell>
          <cell r="J1536" t="str">
            <v>Urban Collector: Exhaust</v>
          </cell>
          <cell r="L1536" t="str">
            <v>2005</v>
          </cell>
          <cell r="M1536">
            <v>37300</v>
          </cell>
          <cell r="N1536">
            <v>40982</v>
          </cell>
        </row>
        <row r="1537">
          <cell r="A1537" t="str">
            <v>2230072330</v>
          </cell>
          <cell r="B1537" t="str">
            <v>Onroad</v>
          </cell>
          <cell r="C1537" t="str">
            <v>Highway Veh - Diesel - Heavy Duty (HDDV) Class 3, 4, &amp; 5 - Urban Local: Total</v>
          </cell>
          <cell r="D1537" t="str">
            <v>Mobile - On-Road Diesel Heavy Duty Vehicles</v>
          </cell>
          <cell r="G1537" t="str">
            <v>Mobile Sources</v>
          </cell>
          <cell r="H1537" t="str">
            <v>Highway Vehicles - Diesel</v>
          </cell>
          <cell r="I1537" t="str">
            <v>Heavy Duty Diesel Vehicles (HDDV) Class 3, 4, &amp; 5</v>
          </cell>
          <cell r="J1537" t="str">
            <v>Urban Local: Total</v>
          </cell>
          <cell r="M1537">
            <v>36504</v>
          </cell>
          <cell r="N1537">
            <v>40982</v>
          </cell>
        </row>
        <row r="1538">
          <cell r="A1538" t="str">
            <v>223007233B</v>
          </cell>
          <cell r="B1538" t="str">
            <v>Onroad</v>
          </cell>
          <cell r="C1538" t="str">
            <v>Highway Veh - Diesel - Heavy Duty (HDDV) Class 3, 4, &amp; 5 - Urban Local: Brake Wear</v>
          </cell>
          <cell r="D1538" t="str">
            <v>Mobile - On-Road Diesel Heavy Duty Vehicles</v>
          </cell>
          <cell r="G1538" t="str">
            <v>Mobile Sources</v>
          </cell>
          <cell r="H1538" t="str">
            <v>Highway Vehicles - Diesel</v>
          </cell>
          <cell r="I1538" t="str">
            <v>Heavy Duty Diesel Vehicles (HDDV) Class 3, 4, &amp; 5</v>
          </cell>
          <cell r="J1538" t="str">
            <v>Urban Local: Brake Wear</v>
          </cell>
          <cell r="L1538" t="str">
            <v>2005</v>
          </cell>
          <cell r="M1538">
            <v>37300</v>
          </cell>
          <cell r="N1538">
            <v>40982</v>
          </cell>
        </row>
        <row r="1539">
          <cell r="A1539" t="str">
            <v>223007233T</v>
          </cell>
          <cell r="B1539" t="str">
            <v>Onroad</v>
          </cell>
          <cell r="C1539" t="str">
            <v>Highway Veh - Diesel - Heavy Duty (HDDV) Class 3, 4, &amp; 5 - Urban Local: Tire Wear</v>
          </cell>
          <cell r="D1539" t="str">
            <v>Mobile - On-Road Diesel Heavy Duty Vehicles</v>
          </cell>
          <cell r="G1539" t="str">
            <v>Mobile Sources</v>
          </cell>
          <cell r="H1539" t="str">
            <v>Highway Vehicles - Diesel</v>
          </cell>
          <cell r="I1539" t="str">
            <v>Heavy Duty Diesel Vehicles (HDDV) Class 3, 4, &amp; 5</v>
          </cell>
          <cell r="J1539" t="str">
            <v>Urban Local: Tire Wear</v>
          </cell>
          <cell r="L1539" t="str">
            <v>2005</v>
          </cell>
          <cell r="M1539">
            <v>37300</v>
          </cell>
          <cell r="N1539">
            <v>40982</v>
          </cell>
        </row>
        <row r="1540">
          <cell r="A1540" t="str">
            <v>223007233X</v>
          </cell>
          <cell r="B1540" t="str">
            <v>Onroad</v>
          </cell>
          <cell r="C1540" t="str">
            <v>Highway Veh - Diesel - Heavy Duty (HDDV) Class 3, 4, &amp; 5 - Urban Local: Exhaust</v>
          </cell>
          <cell r="D1540" t="str">
            <v>Mobile - On-Road Diesel Heavy Duty Vehicles</v>
          </cell>
          <cell r="G1540" t="str">
            <v>Mobile Sources</v>
          </cell>
          <cell r="H1540" t="str">
            <v>Highway Vehicles - Diesel</v>
          </cell>
          <cell r="I1540" t="str">
            <v>Heavy Duty Diesel Vehicles (HDDV) Class 3, 4, &amp; 5</v>
          </cell>
          <cell r="J1540" t="str">
            <v>Urban Local: Exhaust</v>
          </cell>
          <cell r="L1540" t="str">
            <v>2005</v>
          </cell>
          <cell r="M1540">
            <v>37300</v>
          </cell>
          <cell r="N1540">
            <v>40982</v>
          </cell>
        </row>
        <row r="1541">
          <cell r="A1541" t="str">
            <v>2230072350</v>
          </cell>
          <cell r="B1541" t="str">
            <v>Onroad</v>
          </cell>
          <cell r="C1541" t="str">
            <v>Highway Veh - Diesel - Heavy Duty (HDDV) Class 3, 4, &amp; 5 - Parking Area: Rural</v>
          </cell>
          <cell r="D1541" t="str">
            <v>Mobile - On-Road Diesel Heavy Duty Vehicles</v>
          </cell>
          <cell r="G1541" t="str">
            <v>Mobile Sources</v>
          </cell>
          <cell r="H1541" t="str">
            <v>Highway Vehicles - Diesel</v>
          </cell>
          <cell r="I1541" t="str">
            <v>Heavy Duty Diesel Vehicles (HDDV) Class 3, 4, &amp; 5</v>
          </cell>
          <cell r="J1541" t="str">
            <v>Parking Area: Rural</v>
          </cell>
          <cell r="L1541" t="str">
            <v>2008</v>
          </cell>
          <cell r="M1541">
            <v>39654</v>
          </cell>
          <cell r="N1541">
            <v>40982</v>
          </cell>
        </row>
        <row r="1542">
          <cell r="A1542" t="str">
            <v>2230072370</v>
          </cell>
          <cell r="B1542" t="str">
            <v>Onroad</v>
          </cell>
          <cell r="C1542" t="str">
            <v>Highway Veh - Diesel - Heavy Duty (HDDV) Class 3, 4, &amp; 5 - Parking Area: Urban</v>
          </cell>
          <cell r="D1542" t="str">
            <v>Mobile - On-Road Diesel Heavy Duty Vehicles</v>
          </cell>
          <cell r="G1542" t="str">
            <v>Mobile Sources</v>
          </cell>
          <cell r="H1542" t="str">
            <v>Highway Vehicles - Diesel</v>
          </cell>
          <cell r="I1542" t="str">
            <v>Heavy Duty Diesel Vehicles (HDDV) Class 3, 4, &amp; 5</v>
          </cell>
          <cell r="J1542" t="str">
            <v>Parking Area: Urban</v>
          </cell>
          <cell r="L1542" t="str">
            <v>2008</v>
          </cell>
          <cell r="M1542">
            <v>39917</v>
          </cell>
          <cell r="N1542">
            <v>40982</v>
          </cell>
        </row>
        <row r="1543">
          <cell r="A1543" t="str">
            <v>2230072390</v>
          </cell>
          <cell r="B1543" t="str">
            <v>Onroad</v>
          </cell>
          <cell r="C1543" t="str">
            <v>Highway Veh - Diesel - Heavy Duty (HDDV) Class 3, 4, &amp; 5 - Parking Area: Total</v>
          </cell>
          <cell r="D1543" t="str">
            <v>Mobile - On-Road Diesel Heavy Duty Vehicles</v>
          </cell>
          <cell r="G1543" t="str">
            <v>Mobile Sources</v>
          </cell>
          <cell r="H1543" t="str">
            <v>Highway Vehicles - Diesel</v>
          </cell>
          <cell r="I1543" t="str">
            <v>Heavy Duty Diesel Vehicles (HDDV) Class 3, 4, &amp; 5</v>
          </cell>
          <cell r="J1543" t="str">
            <v>Parking Area: Total</v>
          </cell>
          <cell r="M1543">
            <v>40835</v>
          </cell>
          <cell r="N1543">
            <v>40983</v>
          </cell>
        </row>
        <row r="1544">
          <cell r="A1544" t="str">
            <v>2230073110</v>
          </cell>
          <cell r="B1544" t="str">
            <v>Onroad</v>
          </cell>
          <cell r="C1544" t="str">
            <v>Highway Veh - Diesel - Heavy Duty (HDDV) Class 6 &amp; 7 - Rural Interstate: Total</v>
          </cell>
          <cell r="D1544" t="str">
            <v>Mobile - On-Road Diesel Heavy Duty Vehicles</v>
          </cell>
          <cell r="G1544" t="str">
            <v>Mobile Sources</v>
          </cell>
          <cell r="H1544" t="str">
            <v>Highway Vehicles - Diesel</v>
          </cell>
          <cell r="I1544" t="str">
            <v>Heavy Duty Diesel Vehicles (HDDV) Class 6 &amp; 7</v>
          </cell>
          <cell r="J1544" t="str">
            <v>Rural Interstate: Total</v>
          </cell>
          <cell r="M1544">
            <v>36504</v>
          </cell>
          <cell r="N1544">
            <v>40982</v>
          </cell>
        </row>
        <row r="1545">
          <cell r="A1545" t="str">
            <v>223007311B</v>
          </cell>
          <cell r="B1545" t="str">
            <v>Onroad</v>
          </cell>
          <cell r="C1545" t="str">
            <v>Highway Veh - Diesel - Heavy Duty (HDDV) Class 6 &amp; 7 - Rural Interstate: Brake Wear</v>
          </cell>
          <cell r="D1545" t="str">
            <v>Mobile - On-Road Diesel Heavy Duty Vehicles</v>
          </cell>
          <cell r="G1545" t="str">
            <v>Mobile Sources</v>
          </cell>
          <cell r="H1545" t="str">
            <v>Highway Vehicles - Diesel</v>
          </cell>
          <cell r="I1545" t="str">
            <v>Heavy Duty Diesel Vehicles (HDDV) Class 6 &amp; 7</v>
          </cell>
          <cell r="J1545" t="str">
            <v>Rural Interstate: Brake Wear</v>
          </cell>
          <cell r="L1545" t="str">
            <v>2005</v>
          </cell>
          <cell r="M1545">
            <v>37300</v>
          </cell>
          <cell r="N1545">
            <v>40982</v>
          </cell>
        </row>
        <row r="1546">
          <cell r="A1546" t="str">
            <v>223007311T</v>
          </cell>
          <cell r="B1546" t="str">
            <v>Onroad</v>
          </cell>
          <cell r="C1546" t="str">
            <v>Highway Veh - Diesel - Heavy Duty (HDDV) Class 6 &amp; 7 - Rural Interstate: Tire Wear</v>
          </cell>
          <cell r="D1546" t="str">
            <v>Mobile - On-Road Diesel Heavy Duty Vehicles</v>
          </cell>
          <cell r="G1546" t="str">
            <v>Mobile Sources</v>
          </cell>
          <cell r="H1546" t="str">
            <v>Highway Vehicles - Diesel</v>
          </cell>
          <cell r="I1546" t="str">
            <v>Heavy Duty Diesel Vehicles (HDDV) Class 6 &amp; 7</v>
          </cell>
          <cell r="J1546" t="str">
            <v>Rural Interstate: Tire Wear</v>
          </cell>
          <cell r="L1546" t="str">
            <v>2005</v>
          </cell>
          <cell r="M1546">
            <v>37300</v>
          </cell>
          <cell r="N1546">
            <v>40982</v>
          </cell>
        </row>
        <row r="1547">
          <cell r="A1547" t="str">
            <v>223007311X</v>
          </cell>
          <cell r="B1547" t="str">
            <v>Onroad</v>
          </cell>
          <cell r="C1547" t="str">
            <v>Highway Veh - Diesel - Heavy Duty (HDDV) Class 6 &amp; 7 - Rural Interstate: Exhaust</v>
          </cell>
          <cell r="D1547" t="str">
            <v>Mobile - On-Road Diesel Heavy Duty Vehicles</v>
          </cell>
          <cell r="G1547" t="str">
            <v>Mobile Sources</v>
          </cell>
          <cell r="H1547" t="str">
            <v>Highway Vehicles - Diesel</v>
          </cell>
          <cell r="I1547" t="str">
            <v>Heavy Duty Diesel Vehicles (HDDV) Class 6 &amp; 7</v>
          </cell>
          <cell r="J1547" t="str">
            <v>Rural Interstate: Exhaust</v>
          </cell>
          <cell r="L1547" t="str">
            <v>2005</v>
          </cell>
          <cell r="M1547">
            <v>37300</v>
          </cell>
          <cell r="N1547">
            <v>40982</v>
          </cell>
        </row>
        <row r="1548">
          <cell r="A1548" t="str">
            <v>2230073130</v>
          </cell>
          <cell r="B1548" t="str">
            <v>Onroad</v>
          </cell>
          <cell r="C1548" t="str">
            <v>Highway Veh - Diesel - Heavy Duty (HDDV) Class 6 &amp; 7 - Rural Other Principal Arterial: Total</v>
          </cell>
          <cell r="D1548" t="str">
            <v>Mobile - On-Road Diesel Heavy Duty Vehicles</v>
          </cell>
          <cell r="G1548" t="str">
            <v>Mobile Sources</v>
          </cell>
          <cell r="H1548" t="str">
            <v>Highway Vehicles - Diesel</v>
          </cell>
          <cell r="I1548" t="str">
            <v>Heavy Duty Diesel Vehicles (HDDV) Class 6 &amp; 7</v>
          </cell>
          <cell r="J1548" t="str">
            <v>Rural Other Principal Arterial: Total</v>
          </cell>
          <cell r="M1548">
            <v>36504</v>
          </cell>
          <cell r="N1548">
            <v>40982</v>
          </cell>
        </row>
        <row r="1549">
          <cell r="A1549" t="str">
            <v>223007313B</v>
          </cell>
          <cell r="B1549" t="str">
            <v>Onroad</v>
          </cell>
          <cell r="C1549" t="str">
            <v>Highway Veh - Diesel - Heavy Duty (HDDV) Class 6 &amp; 7 - Rural Other Principal Arterial: Brake Wear</v>
          </cell>
          <cell r="D1549" t="str">
            <v>Mobile - On-Road Diesel Heavy Duty Vehicles</v>
          </cell>
          <cell r="G1549" t="str">
            <v>Mobile Sources</v>
          </cell>
          <cell r="H1549" t="str">
            <v>Highway Vehicles - Diesel</v>
          </cell>
          <cell r="I1549" t="str">
            <v>Heavy Duty Diesel Vehicles (HDDV) Class 6 &amp; 7</v>
          </cell>
          <cell r="J1549" t="str">
            <v>Rural Other Principal Arterial: Brake Wear</v>
          </cell>
          <cell r="L1549" t="str">
            <v>2005</v>
          </cell>
          <cell r="M1549">
            <v>37300</v>
          </cell>
          <cell r="N1549">
            <v>40982</v>
          </cell>
        </row>
        <row r="1550">
          <cell r="A1550" t="str">
            <v>223007313T</v>
          </cell>
          <cell r="B1550" t="str">
            <v>Onroad</v>
          </cell>
          <cell r="C1550" t="str">
            <v>Highway Veh - Diesel - Heavy Duty (HDDV) Class 6 &amp; 7 - Rural Other Principal Arterial: Tire Wear</v>
          </cell>
          <cell r="D1550" t="str">
            <v>Mobile - On-Road Diesel Heavy Duty Vehicles</v>
          </cell>
          <cell r="G1550" t="str">
            <v>Mobile Sources</v>
          </cell>
          <cell r="H1550" t="str">
            <v>Highway Vehicles - Diesel</v>
          </cell>
          <cell r="I1550" t="str">
            <v>Heavy Duty Diesel Vehicles (HDDV) Class 6 &amp; 7</v>
          </cell>
          <cell r="J1550" t="str">
            <v>Rural Other Principal Arterial: Tire Wear</v>
          </cell>
          <cell r="L1550" t="str">
            <v>2005</v>
          </cell>
          <cell r="M1550">
            <v>37300</v>
          </cell>
          <cell r="N1550">
            <v>40982</v>
          </cell>
        </row>
        <row r="1551">
          <cell r="A1551" t="str">
            <v>223007313X</v>
          </cell>
          <cell r="B1551" t="str">
            <v>Onroad</v>
          </cell>
          <cell r="C1551" t="str">
            <v>Highway Veh - Diesel - Heavy Duty (HDDV) Class 6 &amp; 7 - Rural Other Principal Arterial: Exhaust</v>
          </cell>
          <cell r="D1551" t="str">
            <v>Mobile - On-Road Diesel Heavy Duty Vehicles</v>
          </cell>
          <cell r="G1551" t="str">
            <v>Mobile Sources</v>
          </cell>
          <cell r="H1551" t="str">
            <v>Highway Vehicles - Diesel</v>
          </cell>
          <cell r="I1551" t="str">
            <v>Heavy Duty Diesel Vehicles (HDDV) Class 6 &amp; 7</v>
          </cell>
          <cell r="J1551" t="str">
            <v>Rural Other Principal Arterial: Exhaust</v>
          </cell>
          <cell r="L1551" t="str">
            <v>2005</v>
          </cell>
          <cell r="M1551">
            <v>37300</v>
          </cell>
          <cell r="N1551">
            <v>40982</v>
          </cell>
        </row>
        <row r="1552">
          <cell r="A1552" t="str">
            <v>2230073150</v>
          </cell>
          <cell r="B1552" t="str">
            <v>Onroad</v>
          </cell>
          <cell r="C1552" t="str">
            <v>Highway Veh - Diesel - Heavy Duty (HDDV) Class 6 &amp; 7 - Rural Minor Arterial: Total</v>
          </cell>
          <cell r="D1552" t="str">
            <v>Mobile - On-Road Diesel Heavy Duty Vehicles</v>
          </cell>
          <cell r="G1552" t="str">
            <v>Mobile Sources</v>
          </cell>
          <cell r="H1552" t="str">
            <v>Highway Vehicles - Diesel</v>
          </cell>
          <cell r="I1552" t="str">
            <v>Heavy Duty Diesel Vehicles (HDDV) Class 6 &amp; 7</v>
          </cell>
          <cell r="J1552" t="str">
            <v>Rural Minor Arterial: Total</v>
          </cell>
          <cell r="M1552">
            <v>36504</v>
          </cell>
          <cell r="N1552">
            <v>40982</v>
          </cell>
        </row>
        <row r="1553">
          <cell r="A1553" t="str">
            <v>223007315B</v>
          </cell>
          <cell r="B1553" t="str">
            <v>Onroad</v>
          </cell>
          <cell r="C1553" t="str">
            <v>Highway Veh - Diesel - Heavy Duty (HDDV) Class 6 &amp; 7 - Rural Minor Arterial: Brake Wear</v>
          </cell>
          <cell r="D1553" t="str">
            <v>Mobile - On-Road Diesel Heavy Duty Vehicles</v>
          </cell>
          <cell r="G1553" t="str">
            <v>Mobile Sources</v>
          </cell>
          <cell r="H1553" t="str">
            <v>Highway Vehicles - Diesel</v>
          </cell>
          <cell r="I1553" t="str">
            <v>Heavy Duty Diesel Vehicles (HDDV) Class 6 &amp; 7</v>
          </cell>
          <cell r="J1553" t="str">
            <v>Rural Minor Arterial: Brake Wear</v>
          </cell>
          <cell r="L1553" t="str">
            <v>2005</v>
          </cell>
          <cell r="M1553">
            <v>37300</v>
          </cell>
          <cell r="N1553">
            <v>40982</v>
          </cell>
        </row>
        <row r="1554">
          <cell r="A1554" t="str">
            <v>223007315T</v>
          </cell>
          <cell r="B1554" t="str">
            <v>Onroad</v>
          </cell>
          <cell r="C1554" t="str">
            <v>Highway Veh - Diesel - Heavy Duty (HDDV) Class 6 &amp; 7 - Rural Minor Arterial: Tire Wear</v>
          </cell>
          <cell r="D1554" t="str">
            <v>Mobile - On-Road Diesel Heavy Duty Vehicles</v>
          </cell>
          <cell r="G1554" t="str">
            <v>Mobile Sources</v>
          </cell>
          <cell r="H1554" t="str">
            <v>Highway Vehicles - Diesel</v>
          </cell>
          <cell r="I1554" t="str">
            <v>Heavy Duty Diesel Vehicles (HDDV) Class 6 &amp; 7</v>
          </cell>
          <cell r="J1554" t="str">
            <v>Rural Minor Arterial: Tire Wear</v>
          </cell>
          <cell r="L1554" t="str">
            <v>2005</v>
          </cell>
          <cell r="M1554">
            <v>37300</v>
          </cell>
          <cell r="N1554">
            <v>40982</v>
          </cell>
        </row>
        <row r="1555">
          <cell r="A1555" t="str">
            <v>223007315X</v>
          </cell>
          <cell r="B1555" t="str">
            <v>Onroad</v>
          </cell>
          <cell r="C1555" t="str">
            <v>Highway Veh - Diesel - Heavy Duty (HDDV) Class 6 &amp; 7 - Rural Minor Arterial: Exhaust</v>
          </cell>
          <cell r="D1555" t="str">
            <v>Mobile - On-Road Diesel Heavy Duty Vehicles</v>
          </cell>
          <cell r="G1555" t="str">
            <v>Mobile Sources</v>
          </cell>
          <cell r="H1555" t="str">
            <v>Highway Vehicles - Diesel</v>
          </cell>
          <cell r="I1555" t="str">
            <v>Heavy Duty Diesel Vehicles (HDDV) Class 6 &amp; 7</v>
          </cell>
          <cell r="J1555" t="str">
            <v>Rural Minor Arterial: Exhaust</v>
          </cell>
          <cell r="L1555" t="str">
            <v>2005</v>
          </cell>
          <cell r="M1555">
            <v>37300</v>
          </cell>
          <cell r="N1555">
            <v>40982</v>
          </cell>
        </row>
        <row r="1556">
          <cell r="A1556" t="str">
            <v>2230073170</v>
          </cell>
          <cell r="B1556" t="str">
            <v>Onroad</v>
          </cell>
          <cell r="C1556" t="str">
            <v>Highway Veh - Diesel - Heavy Duty (HDDV) Class 6 &amp; 7 - Rural Major Collector: Total</v>
          </cell>
          <cell r="D1556" t="str">
            <v>Mobile - On-Road Diesel Heavy Duty Vehicles</v>
          </cell>
          <cell r="G1556" t="str">
            <v>Mobile Sources</v>
          </cell>
          <cell r="H1556" t="str">
            <v>Highway Vehicles - Diesel</v>
          </cell>
          <cell r="I1556" t="str">
            <v>Heavy Duty Diesel Vehicles (HDDV) Class 6 &amp; 7</v>
          </cell>
          <cell r="J1556" t="str">
            <v>Rural Major Collector: Total</v>
          </cell>
          <cell r="M1556">
            <v>36504</v>
          </cell>
          <cell r="N1556">
            <v>40982</v>
          </cell>
        </row>
        <row r="1557">
          <cell r="A1557" t="str">
            <v>223007317B</v>
          </cell>
          <cell r="B1557" t="str">
            <v>Onroad</v>
          </cell>
          <cell r="C1557" t="str">
            <v>Highway Veh - Diesel - Heavy Duty (HDDV) Class 6 &amp; 7 - Rural Major Collector: Brake Wear</v>
          </cell>
          <cell r="D1557" t="str">
            <v>Mobile - On-Road Diesel Heavy Duty Vehicles</v>
          </cell>
          <cell r="G1557" t="str">
            <v>Mobile Sources</v>
          </cell>
          <cell r="H1557" t="str">
            <v>Highway Vehicles - Diesel</v>
          </cell>
          <cell r="I1557" t="str">
            <v>Heavy Duty Diesel Vehicles (HDDV) Class 6 &amp; 7</v>
          </cell>
          <cell r="J1557" t="str">
            <v>Rural Major Collector: Brake Wear</v>
          </cell>
          <cell r="L1557" t="str">
            <v>2005</v>
          </cell>
          <cell r="M1557">
            <v>37300</v>
          </cell>
          <cell r="N1557">
            <v>40982</v>
          </cell>
        </row>
        <row r="1558">
          <cell r="A1558" t="str">
            <v>223007317T</v>
          </cell>
          <cell r="B1558" t="str">
            <v>Onroad</v>
          </cell>
          <cell r="C1558" t="str">
            <v>Highway Veh - Diesel - Heavy Duty (HDDV) Class 6 &amp; 7 - Rural Major Collector: Tire Wear</v>
          </cell>
          <cell r="D1558" t="str">
            <v>Mobile - On-Road Diesel Heavy Duty Vehicles</v>
          </cell>
          <cell r="G1558" t="str">
            <v>Mobile Sources</v>
          </cell>
          <cell r="H1558" t="str">
            <v>Highway Vehicles - Diesel</v>
          </cell>
          <cell r="I1558" t="str">
            <v>Heavy Duty Diesel Vehicles (HDDV) Class 6 &amp; 7</v>
          </cell>
          <cell r="J1558" t="str">
            <v>Rural Major Collector: Tire Wear</v>
          </cell>
          <cell r="L1558" t="str">
            <v>2005</v>
          </cell>
          <cell r="M1558">
            <v>37300</v>
          </cell>
          <cell r="N1558">
            <v>40982</v>
          </cell>
        </row>
        <row r="1559">
          <cell r="A1559" t="str">
            <v>223007317X</v>
          </cell>
          <cell r="B1559" t="str">
            <v>Onroad</v>
          </cell>
          <cell r="C1559" t="str">
            <v>Highway Veh - Diesel - Heavy Duty (HDDV) Class 6 &amp; 7 - Rural Major Collector: Exhaust</v>
          </cell>
          <cell r="D1559" t="str">
            <v>Mobile - On-Road Diesel Heavy Duty Vehicles</v>
          </cell>
          <cell r="G1559" t="str">
            <v>Mobile Sources</v>
          </cell>
          <cell r="H1559" t="str">
            <v>Highway Vehicles - Diesel</v>
          </cell>
          <cell r="I1559" t="str">
            <v>Heavy Duty Diesel Vehicles (HDDV) Class 6 &amp; 7</v>
          </cell>
          <cell r="J1559" t="str">
            <v>Rural Major Collector: Exhaust</v>
          </cell>
          <cell r="L1559" t="str">
            <v>2005</v>
          </cell>
          <cell r="M1559">
            <v>37300</v>
          </cell>
          <cell r="N1559">
            <v>40982</v>
          </cell>
        </row>
        <row r="1560">
          <cell r="A1560" t="str">
            <v>2230073190</v>
          </cell>
          <cell r="B1560" t="str">
            <v>Onroad</v>
          </cell>
          <cell r="C1560" t="str">
            <v>Highway Veh - Diesel - Heavy Duty (HDDV) Class 6 &amp; 7 - Rural Minor Collector: Total</v>
          </cell>
          <cell r="D1560" t="str">
            <v>Mobile - On-Road Diesel Heavy Duty Vehicles</v>
          </cell>
          <cell r="G1560" t="str">
            <v>Mobile Sources</v>
          </cell>
          <cell r="H1560" t="str">
            <v>Highway Vehicles - Diesel</v>
          </cell>
          <cell r="I1560" t="str">
            <v>Heavy Duty Diesel Vehicles (HDDV) Class 6 &amp; 7</v>
          </cell>
          <cell r="J1560" t="str">
            <v>Rural Minor Collector: Total</v>
          </cell>
          <cell r="M1560">
            <v>36504</v>
          </cell>
          <cell r="N1560">
            <v>40982</v>
          </cell>
        </row>
        <row r="1561">
          <cell r="A1561" t="str">
            <v>223007319B</v>
          </cell>
          <cell r="B1561" t="str">
            <v>Onroad</v>
          </cell>
          <cell r="C1561" t="str">
            <v>Highway Veh - Diesel - Heavy Duty (HDDV) Class 6 &amp; 7 - Rural Minor Collector: Brake Wear</v>
          </cell>
          <cell r="D1561" t="str">
            <v>Mobile - On-Road Diesel Heavy Duty Vehicles</v>
          </cell>
          <cell r="G1561" t="str">
            <v>Mobile Sources</v>
          </cell>
          <cell r="H1561" t="str">
            <v>Highway Vehicles - Diesel</v>
          </cell>
          <cell r="I1561" t="str">
            <v>Heavy Duty Diesel Vehicles (HDDV) Class 6 &amp; 7</v>
          </cell>
          <cell r="J1561" t="str">
            <v>Rural Minor Collector: Brake Wear</v>
          </cell>
          <cell r="L1561" t="str">
            <v>2005</v>
          </cell>
          <cell r="M1561">
            <v>37300</v>
          </cell>
          <cell r="N1561">
            <v>40982</v>
          </cell>
        </row>
        <row r="1562">
          <cell r="A1562" t="str">
            <v>223007319T</v>
          </cell>
          <cell r="B1562" t="str">
            <v>Onroad</v>
          </cell>
          <cell r="C1562" t="str">
            <v>Highway Veh - Diesel - Heavy Duty (HDDV) Class 6 &amp; 7 - Rural Minor Collector: Tire Wear</v>
          </cell>
          <cell r="D1562" t="str">
            <v>Mobile - On-Road Diesel Heavy Duty Vehicles</v>
          </cell>
          <cell r="G1562" t="str">
            <v>Mobile Sources</v>
          </cell>
          <cell r="H1562" t="str">
            <v>Highway Vehicles - Diesel</v>
          </cell>
          <cell r="I1562" t="str">
            <v>Heavy Duty Diesel Vehicles (HDDV) Class 6 &amp; 7</v>
          </cell>
          <cell r="J1562" t="str">
            <v>Rural Minor Collector: Tire Wear</v>
          </cell>
          <cell r="L1562" t="str">
            <v>2005</v>
          </cell>
          <cell r="M1562">
            <v>37300</v>
          </cell>
          <cell r="N1562">
            <v>40982</v>
          </cell>
        </row>
        <row r="1563">
          <cell r="A1563" t="str">
            <v>223007319X</v>
          </cell>
          <cell r="B1563" t="str">
            <v>Onroad</v>
          </cell>
          <cell r="C1563" t="str">
            <v>Highway Veh - Diesel - Heavy Duty (HDDV) Class 6 &amp; 7 - Rural Minor Collector: Exhaust</v>
          </cell>
          <cell r="D1563" t="str">
            <v>Mobile - On-Road Diesel Heavy Duty Vehicles</v>
          </cell>
          <cell r="G1563" t="str">
            <v>Mobile Sources</v>
          </cell>
          <cell r="H1563" t="str">
            <v>Highway Vehicles - Diesel</v>
          </cell>
          <cell r="I1563" t="str">
            <v>Heavy Duty Diesel Vehicles (HDDV) Class 6 &amp; 7</v>
          </cell>
          <cell r="J1563" t="str">
            <v>Rural Minor Collector: Exhaust</v>
          </cell>
          <cell r="L1563" t="str">
            <v>2005</v>
          </cell>
          <cell r="M1563">
            <v>37300</v>
          </cell>
          <cell r="N1563">
            <v>40982</v>
          </cell>
        </row>
        <row r="1564">
          <cell r="A1564" t="str">
            <v>2230073210</v>
          </cell>
          <cell r="B1564" t="str">
            <v>Onroad</v>
          </cell>
          <cell r="C1564" t="str">
            <v>Highway Veh - Diesel - Heavy Duty (HDDV) Class 6 &amp; 7 - Rural Local: Total</v>
          </cell>
          <cell r="D1564" t="str">
            <v>Mobile - On-Road Diesel Heavy Duty Vehicles</v>
          </cell>
          <cell r="G1564" t="str">
            <v>Mobile Sources</v>
          </cell>
          <cell r="H1564" t="str">
            <v>Highway Vehicles - Diesel</v>
          </cell>
          <cell r="I1564" t="str">
            <v>Heavy Duty Diesel Vehicles (HDDV) Class 6 &amp; 7</v>
          </cell>
          <cell r="J1564" t="str">
            <v>Rural Local: Total</v>
          </cell>
          <cell r="M1564">
            <v>36504</v>
          </cell>
          <cell r="N1564">
            <v>40982</v>
          </cell>
        </row>
        <row r="1565">
          <cell r="A1565" t="str">
            <v>223007321B</v>
          </cell>
          <cell r="B1565" t="str">
            <v>Onroad</v>
          </cell>
          <cell r="C1565" t="str">
            <v>Highway Veh - Diesel - Heavy Duty (HDDV) Class 6 &amp; 7 - Rural Local: Brake Wear</v>
          </cell>
          <cell r="D1565" t="str">
            <v>Mobile - On-Road Diesel Heavy Duty Vehicles</v>
          </cell>
          <cell r="G1565" t="str">
            <v>Mobile Sources</v>
          </cell>
          <cell r="H1565" t="str">
            <v>Highway Vehicles - Diesel</v>
          </cell>
          <cell r="I1565" t="str">
            <v>Heavy Duty Diesel Vehicles (HDDV) Class 6 &amp; 7</v>
          </cell>
          <cell r="J1565" t="str">
            <v>Rural Local: Brake Wear</v>
          </cell>
          <cell r="L1565" t="str">
            <v>2005</v>
          </cell>
          <cell r="M1565">
            <v>37300</v>
          </cell>
          <cell r="N1565">
            <v>40982</v>
          </cell>
        </row>
        <row r="1566">
          <cell r="A1566" t="str">
            <v>223007321T</v>
          </cell>
          <cell r="B1566" t="str">
            <v>Onroad</v>
          </cell>
          <cell r="C1566" t="str">
            <v>Highway Veh - Diesel - Heavy Duty (HDDV) Class 6 &amp; 7 - Rural Local: Tire Wear</v>
          </cell>
          <cell r="D1566" t="str">
            <v>Mobile - On-Road Diesel Heavy Duty Vehicles</v>
          </cell>
          <cell r="G1566" t="str">
            <v>Mobile Sources</v>
          </cell>
          <cell r="H1566" t="str">
            <v>Highway Vehicles - Diesel</v>
          </cell>
          <cell r="I1566" t="str">
            <v>Heavy Duty Diesel Vehicles (HDDV) Class 6 &amp; 7</v>
          </cell>
          <cell r="J1566" t="str">
            <v>Rural Local: Tire Wear</v>
          </cell>
          <cell r="L1566" t="str">
            <v>2005</v>
          </cell>
          <cell r="M1566">
            <v>37300</v>
          </cell>
          <cell r="N1566">
            <v>40982</v>
          </cell>
        </row>
        <row r="1567">
          <cell r="A1567" t="str">
            <v>223007321X</v>
          </cell>
          <cell r="B1567" t="str">
            <v>Onroad</v>
          </cell>
          <cell r="C1567" t="str">
            <v>Highway Veh - Diesel - Heavy Duty (HDDV) Class 6 &amp; 7 - Rural Local: Exhaust</v>
          </cell>
          <cell r="D1567" t="str">
            <v>Mobile - On-Road Diesel Heavy Duty Vehicles</v>
          </cell>
          <cell r="G1567" t="str">
            <v>Mobile Sources</v>
          </cell>
          <cell r="H1567" t="str">
            <v>Highway Vehicles - Diesel</v>
          </cell>
          <cell r="I1567" t="str">
            <v>Heavy Duty Diesel Vehicles (HDDV) Class 6 &amp; 7</v>
          </cell>
          <cell r="J1567" t="str">
            <v>Rural Local: Exhaust</v>
          </cell>
          <cell r="L1567" t="str">
            <v>2005</v>
          </cell>
          <cell r="M1567">
            <v>37300</v>
          </cell>
          <cell r="N1567">
            <v>40982</v>
          </cell>
        </row>
        <row r="1568">
          <cell r="A1568" t="str">
            <v>2230073230</v>
          </cell>
          <cell r="B1568" t="str">
            <v>Onroad</v>
          </cell>
          <cell r="C1568" t="str">
            <v>Highway Veh - Diesel - Heavy Duty (HDDV) Class 6 &amp; 7 - Urban Interstate: Total</v>
          </cell>
          <cell r="D1568" t="str">
            <v>Mobile - On-Road Diesel Heavy Duty Vehicles</v>
          </cell>
          <cell r="G1568" t="str">
            <v>Mobile Sources</v>
          </cell>
          <cell r="H1568" t="str">
            <v>Highway Vehicles - Diesel</v>
          </cell>
          <cell r="I1568" t="str">
            <v>Heavy Duty Diesel Vehicles (HDDV) Class 6 &amp; 7</v>
          </cell>
          <cell r="J1568" t="str">
            <v>Urban Interstate: Total</v>
          </cell>
          <cell r="M1568">
            <v>36504</v>
          </cell>
          <cell r="N1568">
            <v>40982</v>
          </cell>
        </row>
        <row r="1569">
          <cell r="A1569" t="str">
            <v>223007323B</v>
          </cell>
          <cell r="B1569" t="str">
            <v>Onroad</v>
          </cell>
          <cell r="C1569" t="str">
            <v>Highway Veh - Diesel - Heavy Duty (HDDV) Class 6 &amp; 7 - Urban Interstate: Brake Wear</v>
          </cell>
          <cell r="D1569" t="str">
            <v>Mobile - On-Road Diesel Heavy Duty Vehicles</v>
          </cell>
          <cell r="G1569" t="str">
            <v>Mobile Sources</v>
          </cell>
          <cell r="H1569" t="str">
            <v>Highway Vehicles - Diesel</v>
          </cell>
          <cell r="I1569" t="str">
            <v>Heavy Duty Diesel Vehicles (HDDV) Class 6 &amp; 7</v>
          </cell>
          <cell r="J1569" t="str">
            <v>Urban Interstate: Brake Wear</v>
          </cell>
          <cell r="L1569" t="str">
            <v>2005</v>
          </cell>
          <cell r="M1569">
            <v>37300</v>
          </cell>
          <cell r="N1569">
            <v>40982</v>
          </cell>
        </row>
        <row r="1570">
          <cell r="A1570" t="str">
            <v>223007323T</v>
          </cell>
          <cell r="B1570" t="str">
            <v>Onroad</v>
          </cell>
          <cell r="C1570" t="str">
            <v>Highway Veh - Diesel - Heavy Duty (HDDV) Class 6 &amp; 7 - Urban Interstate: Tire Wear</v>
          </cell>
          <cell r="D1570" t="str">
            <v>Mobile - On-Road Diesel Heavy Duty Vehicles</v>
          </cell>
          <cell r="G1570" t="str">
            <v>Mobile Sources</v>
          </cell>
          <cell r="H1570" t="str">
            <v>Highway Vehicles - Diesel</v>
          </cell>
          <cell r="I1570" t="str">
            <v>Heavy Duty Diesel Vehicles (HDDV) Class 6 &amp; 7</v>
          </cell>
          <cell r="J1570" t="str">
            <v>Urban Interstate: Tire Wear</v>
          </cell>
          <cell r="L1570" t="str">
            <v>2005</v>
          </cell>
          <cell r="M1570">
            <v>37300</v>
          </cell>
          <cell r="N1570">
            <v>40982</v>
          </cell>
        </row>
        <row r="1571">
          <cell r="A1571" t="str">
            <v>223007323X</v>
          </cell>
          <cell r="B1571" t="str">
            <v>Onroad</v>
          </cell>
          <cell r="C1571" t="str">
            <v>Highway Veh - Diesel - Heavy Duty (HDDV) Class 6 &amp; 7 - Urban Interstate: Exhaust</v>
          </cell>
          <cell r="D1571" t="str">
            <v>Mobile - On-Road Diesel Heavy Duty Vehicles</v>
          </cell>
          <cell r="G1571" t="str">
            <v>Mobile Sources</v>
          </cell>
          <cell r="H1571" t="str">
            <v>Highway Vehicles - Diesel</v>
          </cell>
          <cell r="I1571" t="str">
            <v>Heavy Duty Diesel Vehicles (HDDV) Class 6 &amp; 7</v>
          </cell>
          <cell r="J1571" t="str">
            <v>Urban Interstate: Exhaust</v>
          </cell>
          <cell r="L1571" t="str">
            <v>2005</v>
          </cell>
          <cell r="M1571">
            <v>37300</v>
          </cell>
          <cell r="N1571">
            <v>40982</v>
          </cell>
        </row>
        <row r="1572">
          <cell r="A1572" t="str">
            <v>2230073250</v>
          </cell>
          <cell r="B1572" t="str">
            <v>Onroad</v>
          </cell>
          <cell r="C1572" t="str">
            <v>Highway Veh - Diesel - Heavy Duty (HDDV) Class 6 &amp; 7 - Urban Other Freeways &amp; Expressways: Total</v>
          </cell>
          <cell r="D1572" t="str">
            <v>Mobile - On-Road Diesel Heavy Duty Vehicles</v>
          </cell>
          <cell r="G1572" t="str">
            <v>Mobile Sources</v>
          </cell>
          <cell r="H1572" t="str">
            <v>Highway Vehicles - Diesel</v>
          </cell>
          <cell r="I1572" t="str">
            <v>Heavy Duty Diesel Vehicles (HDDV) Class 6 &amp; 7</v>
          </cell>
          <cell r="J1572" t="str">
            <v>Urban Other Freeways and Expressways: Total</v>
          </cell>
          <cell r="M1572">
            <v>36504</v>
          </cell>
          <cell r="N1572">
            <v>40982</v>
          </cell>
        </row>
        <row r="1573">
          <cell r="A1573" t="str">
            <v>223007325B</v>
          </cell>
          <cell r="B1573" t="str">
            <v>Onroad</v>
          </cell>
          <cell r="C1573" t="str">
            <v>Highway Veh - Diesel - Heavy Duty (HDDV) Class 6 &amp; 7 - Urban Other Freeways &amp; Expressways: Brake Wear</v>
          </cell>
          <cell r="D1573" t="str">
            <v>Mobile - On-Road Diesel Heavy Duty Vehicles</v>
          </cell>
          <cell r="G1573" t="str">
            <v>Mobile Sources</v>
          </cell>
          <cell r="H1573" t="str">
            <v>Highway Vehicles - Diesel</v>
          </cell>
          <cell r="I1573" t="str">
            <v>Heavy Duty Diesel Vehicles (HDDV) Class 6 &amp; 7</v>
          </cell>
          <cell r="J1573" t="str">
            <v>Urban Other Freeways and Expressways: Brake Wear</v>
          </cell>
          <cell r="L1573" t="str">
            <v>2005</v>
          </cell>
          <cell r="M1573">
            <v>37300</v>
          </cell>
          <cell r="N1573">
            <v>40982</v>
          </cell>
        </row>
        <row r="1574">
          <cell r="A1574" t="str">
            <v>223007325T</v>
          </cell>
          <cell r="B1574" t="str">
            <v>Onroad</v>
          </cell>
          <cell r="C1574" t="str">
            <v>Highway Veh - Diesel - Heavy Duty (HDDV) Class 6 &amp; 7 - Urban Other Freeways &amp; Expressways: Tire Wear</v>
          </cell>
          <cell r="D1574" t="str">
            <v>Mobile - On-Road Diesel Heavy Duty Vehicles</v>
          </cell>
          <cell r="G1574" t="str">
            <v>Mobile Sources</v>
          </cell>
          <cell r="H1574" t="str">
            <v>Highway Vehicles - Diesel</v>
          </cell>
          <cell r="I1574" t="str">
            <v>Heavy Duty Diesel Vehicles (HDDV) Class 6 &amp; 7</v>
          </cell>
          <cell r="J1574" t="str">
            <v>Urban Other Freeways and Expressways: Tire Wear</v>
          </cell>
          <cell r="L1574" t="str">
            <v>2005</v>
          </cell>
          <cell r="M1574">
            <v>37300</v>
          </cell>
          <cell r="N1574">
            <v>40982</v>
          </cell>
        </row>
        <row r="1575">
          <cell r="A1575" t="str">
            <v>223007325X</v>
          </cell>
          <cell r="B1575" t="str">
            <v>Onroad</v>
          </cell>
          <cell r="C1575" t="str">
            <v>Highway Veh - Diesel - Heavy Duty (HDDV) Class 6 &amp; 7 - Urban Other Freeways &amp; Expressways: Exhaust</v>
          </cell>
          <cell r="D1575" t="str">
            <v>Mobile - On-Road Diesel Heavy Duty Vehicles</v>
          </cell>
          <cell r="G1575" t="str">
            <v>Mobile Sources</v>
          </cell>
          <cell r="H1575" t="str">
            <v>Highway Vehicles - Diesel</v>
          </cell>
          <cell r="I1575" t="str">
            <v>Heavy Duty Diesel Vehicles (HDDV) Class 6 &amp; 7</v>
          </cell>
          <cell r="J1575" t="str">
            <v>Urban Other Freeways and Expressways: Exhaust</v>
          </cell>
          <cell r="L1575" t="str">
            <v>2005</v>
          </cell>
          <cell r="M1575">
            <v>37300</v>
          </cell>
          <cell r="N1575">
            <v>40982</v>
          </cell>
        </row>
        <row r="1576">
          <cell r="A1576" t="str">
            <v>2230073270</v>
          </cell>
          <cell r="B1576" t="str">
            <v>Onroad</v>
          </cell>
          <cell r="C1576" t="str">
            <v>Highway Veh - Diesel - Heavy Duty (HDDV) Class 6 &amp; 7 - Urban Other Principal Arterial: Total</v>
          </cell>
          <cell r="D1576" t="str">
            <v>Mobile - On-Road Diesel Heavy Duty Vehicles</v>
          </cell>
          <cell r="G1576" t="str">
            <v>Mobile Sources</v>
          </cell>
          <cell r="H1576" t="str">
            <v>Highway Vehicles - Diesel</v>
          </cell>
          <cell r="I1576" t="str">
            <v>Heavy Duty Diesel Vehicles (HDDV) Class 6 &amp; 7</v>
          </cell>
          <cell r="J1576" t="str">
            <v>Urban Other Principal Arterial: Total</v>
          </cell>
          <cell r="M1576">
            <v>36504</v>
          </cell>
          <cell r="N1576">
            <v>40982</v>
          </cell>
        </row>
        <row r="1577">
          <cell r="A1577" t="str">
            <v>223007327B</v>
          </cell>
          <cell r="B1577" t="str">
            <v>Onroad</v>
          </cell>
          <cell r="C1577" t="str">
            <v>Highway Veh - Diesel - Heavy Duty (HDDV) Class 6 &amp; 7 - Urban Other Principal Arterial: Brake Wear</v>
          </cell>
          <cell r="D1577" t="str">
            <v>Mobile - On-Road Diesel Heavy Duty Vehicles</v>
          </cell>
          <cell r="G1577" t="str">
            <v>Mobile Sources</v>
          </cell>
          <cell r="H1577" t="str">
            <v>Highway Vehicles - Diesel</v>
          </cell>
          <cell r="I1577" t="str">
            <v>Heavy Duty Diesel Vehicles (HDDV) Class 6 &amp; 7</v>
          </cell>
          <cell r="J1577" t="str">
            <v>Urban Other Principal Arterial: Brake Wear</v>
          </cell>
          <cell r="L1577" t="str">
            <v>2005</v>
          </cell>
          <cell r="M1577">
            <v>37300</v>
          </cell>
          <cell r="N1577">
            <v>40982</v>
          </cell>
        </row>
        <row r="1578">
          <cell r="A1578" t="str">
            <v>223007327T</v>
          </cell>
          <cell r="B1578" t="str">
            <v>Onroad</v>
          </cell>
          <cell r="C1578" t="str">
            <v>Highway Veh - Diesel - Heavy Duty (HDDV) Class 6 &amp; 7 - Urban Other Principal Arterial: Tire Wear</v>
          </cell>
          <cell r="D1578" t="str">
            <v>Mobile - On-Road Diesel Heavy Duty Vehicles</v>
          </cell>
          <cell r="G1578" t="str">
            <v>Mobile Sources</v>
          </cell>
          <cell r="H1578" t="str">
            <v>Highway Vehicles - Diesel</v>
          </cell>
          <cell r="I1578" t="str">
            <v>Heavy Duty Diesel Vehicles (HDDV) Class 6 &amp; 7</v>
          </cell>
          <cell r="J1578" t="str">
            <v>Urban Other Principal Arterial: Tire Wear</v>
          </cell>
          <cell r="L1578" t="str">
            <v>2005</v>
          </cell>
          <cell r="M1578">
            <v>37300</v>
          </cell>
          <cell r="N1578">
            <v>40982</v>
          </cell>
        </row>
        <row r="1579">
          <cell r="A1579" t="str">
            <v>223007327X</v>
          </cell>
          <cell r="B1579" t="str">
            <v>Onroad</v>
          </cell>
          <cell r="C1579" t="str">
            <v>Highway Veh - Diesel - Heavy Duty (HDDV) Class 6 &amp; 7 - Urban Other Principal Arterial: Exhaust</v>
          </cell>
          <cell r="D1579" t="str">
            <v>Mobile - On-Road Diesel Heavy Duty Vehicles</v>
          </cell>
          <cell r="G1579" t="str">
            <v>Mobile Sources</v>
          </cell>
          <cell r="H1579" t="str">
            <v>Highway Vehicles - Diesel</v>
          </cell>
          <cell r="I1579" t="str">
            <v>Heavy Duty Diesel Vehicles (HDDV) Class 6 &amp; 7</v>
          </cell>
          <cell r="J1579" t="str">
            <v>Urban Other Principal Arterial: Exhaust</v>
          </cell>
          <cell r="L1579" t="str">
            <v>2005</v>
          </cell>
          <cell r="M1579">
            <v>37300</v>
          </cell>
          <cell r="N1579">
            <v>40982</v>
          </cell>
        </row>
        <row r="1580">
          <cell r="A1580" t="str">
            <v>2230073290</v>
          </cell>
          <cell r="B1580" t="str">
            <v>Onroad</v>
          </cell>
          <cell r="C1580" t="str">
            <v>Highway Veh - Diesel - Heavy Duty (HDDV) Class 6 &amp; 7 - Urban Minor Arterial: Total</v>
          </cell>
          <cell r="D1580" t="str">
            <v>Mobile - On-Road Diesel Heavy Duty Vehicles</v>
          </cell>
          <cell r="G1580" t="str">
            <v>Mobile Sources</v>
          </cell>
          <cell r="H1580" t="str">
            <v>Highway Vehicles - Diesel</v>
          </cell>
          <cell r="I1580" t="str">
            <v>Heavy Duty Diesel Vehicles (HDDV) Class 6 &amp; 7</v>
          </cell>
          <cell r="J1580" t="str">
            <v>Urban Minor Arterial: Total</v>
          </cell>
          <cell r="M1580">
            <v>36504</v>
          </cell>
          <cell r="N1580">
            <v>40982</v>
          </cell>
        </row>
        <row r="1581">
          <cell r="A1581" t="str">
            <v>223007329B</v>
          </cell>
          <cell r="B1581" t="str">
            <v>Onroad</v>
          </cell>
          <cell r="C1581" t="str">
            <v>Highway Veh - Diesel - Heavy Duty (HDDV) Class 6 &amp; 7 - Urban Minor Arterial: Brake Wear</v>
          </cell>
          <cell r="D1581" t="str">
            <v>Mobile - On-Road Diesel Heavy Duty Vehicles</v>
          </cell>
          <cell r="G1581" t="str">
            <v>Mobile Sources</v>
          </cell>
          <cell r="H1581" t="str">
            <v>Highway Vehicles - Diesel</v>
          </cell>
          <cell r="I1581" t="str">
            <v>Heavy Duty Diesel Vehicles (HDDV) Class 6 &amp; 7</v>
          </cell>
          <cell r="J1581" t="str">
            <v>Urban Minor Arterial: Brake Wear</v>
          </cell>
          <cell r="L1581" t="str">
            <v>2005</v>
          </cell>
          <cell r="M1581">
            <v>37300</v>
          </cell>
          <cell r="N1581">
            <v>40982</v>
          </cell>
        </row>
        <row r="1582">
          <cell r="A1582" t="str">
            <v>223007329T</v>
          </cell>
          <cell r="B1582" t="str">
            <v>Onroad</v>
          </cell>
          <cell r="C1582" t="str">
            <v>Highway Veh - Diesel - Heavy Duty (HDDV) Class 6 &amp; 7 - Urban Minor Arterial: Tire Wear</v>
          </cell>
          <cell r="D1582" t="str">
            <v>Mobile - On-Road Diesel Heavy Duty Vehicles</v>
          </cell>
          <cell r="G1582" t="str">
            <v>Mobile Sources</v>
          </cell>
          <cell r="H1582" t="str">
            <v>Highway Vehicles - Diesel</v>
          </cell>
          <cell r="I1582" t="str">
            <v>Heavy Duty Diesel Vehicles (HDDV) Class 6 &amp; 7</v>
          </cell>
          <cell r="J1582" t="str">
            <v>Urban Minor Arterial: Tire Wear</v>
          </cell>
          <cell r="L1582" t="str">
            <v>2005</v>
          </cell>
          <cell r="M1582">
            <v>37300</v>
          </cell>
          <cell r="N1582">
            <v>40982</v>
          </cell>
        </row>
        <row r="1583">
          <cell r="A1583" t="str">
            <v>223007329X</v>
          </cell>
          <cell r="B1583" t="str">
            <v>Onroad</v>
          </cell>
          <cell r="C1583" t="str">
            <v>Highway Veh - Diesel - Heavy Duty (HDDV) Class 6 &amp; 7 - Urban Minor Arterial: Exhaust</v>
          </cell>
          <cell r="D1583" t="str">
            <v>Mobile - On-Road Diesel Heavy Duty Vehicles</v>
          </cell>
          <cell r="G1583" t="str">
            <v>Mobile Sources</v>
          </cell>
          <cell r="H1583" t="str">
            <v>Highway Vehicles - Diesel</v>
          </cell>
          <cell r="I1583" t="str">
            <v>Heavy Duty Diesel Vehicles (HDDV) Class 6 &amp; 7</v>
          </cell>
          <cell r="J1583" t="str">
            <v>Urban Minor Arterial: Exhaust</v>
          </cell>
          <cell r="L1583" t="str">
            <v>2005</v>
          </cell>
          <cell r="M1583">
            <v>37300</v>
          </cell>
          <cell r="N1583">
            <v>40982</v>
          </cell>
        </row>
        <row r="1584">
          <cell r="A1584" t="str">
            <v>2230073310</v>
          </cell>
          <cell r="B1584" t="str">
            <v>Onroad</v>
          </cell>
          <cell r="C1584" t="str">
            <v>Highway Veh - Diesel - Heavy Duty (HDDV) Class 6 &amp; 7 - Urban Collector: Total</v>
          </cell>
          <cell r="D1584" t="str">
            <v>Mobile - On-Road Diesel Heavy Duty Vehicles</v>
          </cell>
          <cell r="G1584" t="str">
            <v>Mobile Sources</v>
          </cell>
          <cell r="H1584" t="str">
            <v>Highway Vehicles - Diesel</v>
          </cell>
          <cell r="I1584" t="str">
            <v>Heavy Duty Diesel Vehicles (HDDV) Class 6 &amp; 7</v>
          </cell>
          <cell r="J1584" t="str">
            <v>Urban Collector: Total</v>
          </cell>
          <cell r="M1584">
            <v>36504</v>
          </cell>
          <cell r="N1584">
            <v>40982</v>
          </cell>
        </row>
        <row r="1585">
          <cell r="A1585" t="str">
            <v>223007331B</v>
          </cell>
          <cell r="B1585" t="str">
            <v>Onroad</v>
          </cell>
          <cell r="C1585" t="str">
            <v>Highway Veh - Diesel - Heavy Duty (HDDV) Class 6 &amp; 7 - Urban Collector: Brake Wear</v>
          </cell>
          <cell r="D1585" t="str">
            <v>Mobile - On-Road Diesel Heavy Duty Vehicles</v>
          </cell>
          <cell r="G1585" t="str">
            <v>Mobile Sources</v>
          </cell>
          <cell r="H1585" t="str">
            <v>Highway Vehicles - Diesel</v>
          </cell>
          <cell r="I1585" t="str">
            <v>Heavy Duty Diesel Vehicles (HDDV) Class 6 &amp; 7</v>
          </cell>
          <cell r="J1585" t="str">
            <v>Urban Collector: Brake Wear</v>
          </cell>
          <cell r="L1585" t="str">
            <v>2005</v>
          </cell>
          <cell r="M1585">
            <v>37300</v>
          </cell>
          <cell r="N1585">
            <v>40982</v>
          </cell>
        </row>
        <row r="1586">
          <cell r="A1586" t="str">
            <v>223007331T</v>
          </cell>
          <cell r="B1586" t="str">
            <v>Onroad</v>
          </cell>
          <cell r="C1586" t="str">
            <v>Highway Veh - Diesel - Heavy Duty (HDDV) Class 6 &amp; 7 - Urban Collector: Tire Wear</v>
          </cell>
          <cell r="D1586" t="str">
            <v>Mobile - On-Road Diesel Heavy Duty Vehicles</v>
          </cell>
          <cell r="G1586" t="str">
            <v>Mobile Sources</v>
          </cell>
          <cell r="H1586" t="str">
            <v>Highway Vehicles - Diesel</v>
          </cell>
          <cell r="I1586" t="str">
            <v>Heavy Duty Diesel Vehicles (HDDV) Class 6 &amp; 7</v>
          </cell>
          <cell r="J1586" t="str">
            <v>Urban Collector: Tire Wear</v>
          </cell>
          <cell r="L1586" t="str">
            <v>2005</v>
          </cell>
          <cell r="M1586">
            <v>37300</v>
          </cell>
          <cell r="N1586">
            <v>40982</v>
          </cell>
        </row>
        <row r="1587">
          <cell r="A1587" t="str">
            <v>223007331X</v>
          </cell>
          <cell r="B1587" t="str">
            <v>Onroad</v>
          </cell>
          <cell r="C1587" t="str">
            <v>Highway Veh - Diesel - Heavy Duty (HDDV) Class 6 &amp; 7 - Urban Collector: Exhaust</v>
          </cell>
          <cell r="D1587" t="str">
            <v>Mobile - On-Road Diesel Heavy Duty Vehicles</v>
          </cell>
          <cell r="G1587" t="str">
            <v>Mobile Sources</v>
          </cell>
          <cell r="H1587" t="str">
            <v>Highway Vehicles - Diesel</v>
          </cell>
          <cell r="I1587" t="str">
            <v>Heavy Duty Diesel Vehicles (HDDV) Class 6 &amp; 7</v>
          </cell>
          <cell r="J1587" t="str">
            <v>Urban Collector: Exhaust</v>
          </cell>
          <cell r="L1587" t="str">
            <v>2005</v>
          </cell>
          <cell r="M1587">
            <v>37300</v>
          </cell>
          <cell r="N1587">
            <v>40982</v>
          </cell>
        </row>
        <row r="1588">
          <cell r="A1588" t="str">
            <v>2230073330</v>
          </cell>
          <cell r="B1588" t="str">
            <v>Onroad</v>
          </cell>
          <cell r="C1588" t="str">
            <v>Highway Veh - Diesel - Heavy Duty (HDDV) Class 6 &amp; 7 - Urban Local: Total</v>
          </cell>
          <cell r="D1588" t="str">
            <v>Mobile - On-Road Diesel Heavy Duty Vehicles</v>
          </cell>
          <cell r="G1588" t="str">
            <v>Mobile Sources</v>
          </cell>
          <cell r="H1588" t="str">
            <v>Highway Vehicles - Diesel</v>
          </cell>
          <cell r="I1588" t="str">
            <v>Heavy Duty Diesel Vehicles (HDDV) Class 6 &amp; 7</v>
          </cell>
          <cell r="J1588" t="str">
            <v>Urban Local: Total</v>
          </cell>
          <cell r="M1588">
            <v>36504</v>
          </cell>
          <cell r="N1588">
            <v>40982</v>
          </cell>
        </row>
        <row r="1589">
          <cell r="A1589" t="str">
            <v>223007333B</v>
          </cell>
          <cell r="B1589" t="str">
            <v>Onroad</v>
          </cell>
          <cell r="C1589" t="str">
            <v>Highway Veh - Diesel - Heavy Duty (HDDV) Class 6 &amp; 7 - Urban Local: Brake Wear</v>
          </cell>
          <cell r="D1589" t="str">
            <v>Mobile - On-Road Diesel Heavy Duty Vehicles</v>
          </cell>
          <cell r="G1589" t="str">
            <v>Mobile Sources</v>
          </cell>
          <cell r="H1589" t="str">
            <v>Highway Vehicles - Diesel</v>
          </cell>
          <cell r="I1589" t="str">
            <v>Heavy Duty Diesel Vehicles (HDDV) Class 6 &amp; 7</v>
          </cell>
          <cell r="J1589" t="str">
            <v>Urban Local: Brake Wear</v>
          </cell>
          <cell r="L1589" t="str">
            <v>2005</v>
          </cell>
          <cell r="M1589">
            <v>37300</v>
          </cell>
          <cell r="N1589">
            <v>40982</v>
          </cell>
        </row>
        <row r="1590">
          <cell r="A1590" t="str">
            <v>223007333T</v>
          </cell>
          <cell r="B1590" t="str">
            <v>Onroad</v>
          </cell>
          <cell r="C1590" t="str">
            <v>Highway Veh - Diesel - Heavy Duty (HDDV) Class 6 &amp; 7 - Urban Local: Tire Wear</v>
          </cell>
          <cell r="D1590" t="str">
            <v>Mobile - On-Road Diesel Heavy Duty Vehicles</v>
          </cell>
          <cell r="G1590" t="str">
            <v>Mobile Sources</v>
          </cell>
          <cell r="H1590" t="str">
            <v>Highway Vehicles - Diesel</v>
          </cell>
          <cell r="I1590" t="str">
            <v>Heavy Duty Diesel Vehicles (HDDV) Class 6 &amp; 7</v>
          </cell>
          <cell r="J1590" t="str">
            <v>Urban Local: Tire Wear</v>
          </cell>
          <cell r="L1590" t="str">
            <v>2005</v>
          </cell>
          <cell r="M1590">
            <v>37300</v>
          </cell>
          <cell r="N1590">
            <v>40982</v>
          </cell>
        </row>
        <row r="1591">
          <cell r="A1591" t="str">
            <v>223007333X</v>
          </cell>
          <cell r="B1591" t="str">
            <v>Onroad</v>
          </cell>
          <cell r="C1591" t="str">
            <v>Highway Veh - Diesel - Heavy Duty (HDDV) Class 6 &amp; 7 - Urban Local: Exhaust</v>
          </cell>
          <cell r="D1591" t="str">
            <v>Mobile - On-Road Diesel Heavy Duty Vehicles</v>
          </cell>
          <cell r="G1591" t="str">
            <v>Mobile Sources</v>
          </cell>
          <cell r="H1591" t="str">
            <v>Highway Vehicles - Diesel</v>
          </cell>
          <cell r="I1591" t="str">
            <v>Heavy Duty Diesel Vehicles (HDDV) Class 6 &amp; 7</v>
          </cell>
          <cell r="J1591" t="str">
            <v>Urban Local: Exhaust</v>
          </cell>
          <cell r="L1591" t="str">
            <v>2005</v>
          </cell>
          <cell r="M1591">
            <v>37300</v>
          </cell>
          <cell r="N1591">
            <v>40982</v>
          </cell>
        </row>
        <row r="1592">
          <cell r="A1592" t="str">
            <v>2230073350</v>
          </cell>
          <cell r="B1592" t="str">
            <v>Onroad</v>
          </cell>
          <cell r="C1592" t="str">
            <v>Highway Veh - Diesel - Heavy Duty (HDDV) Class 6 &amp; 7 - Parking Area: Rural</v>
          </cell>
          <cell r="D1592" t="str">
            <v>Mobile - On-Road Diesel Heavy Duty Vehicles</v>
          </cell>
          <cell r="G1592" t="str">
            <v>Mobile Sources</v>
          </cell>
          <cell r="H1592" t="str">
            <v>Highway Vehicles - Diesel</v>
          </cell>
          <cell r="I1592" t="str">
            <v>Heavy Duty Diesel Vehicles (HDDV) Class 6 &amp; 7</v>
          </cell>
          <cell r="J1592" t="str">
            <v>Parking Area: Rural</v>
          </cell>
          <cell r="L1592" t="str">
            <v>2008</v>
          </cell>
          <cell r="M1592">
            <v>39654</v>
          </cell>
          <cell r="N1592">
            <v>40982</v>
          </cell>
        </row>
        <row r="1593">
          <cell r="A1593" t="str">
            <v>2230073370</v>
          </cell>
          <cell r="B1593" t="str">
            <v>Onroad</v>
          </cell>
          <cell r="C1593" t="str">
            <v>Highway Veh - Diesel - Heavy Duty (HDDV) Class 6 &amp; 7 - Parking Area: Urban</v>
          </cell>
          <cell r="D1593" t="str">
            <v>Mobile - On-Road Diesel Heavy Duty Vehicles</v>
          </cell>
          <cell r="G1593" t="str">
            <v>Mobile Sources</v>
          </cell>
          <cell r="H1593" t="str">
            <v>Highway Vehicles - Diesel</v>
          </cell>
          <cell r="I1593" t="str">
            <v>Heavy Duty Diesel Vehicles (HDDV) Class 6 &amp; 7</v>
          </cell>
          <cell r="J1593" t="str">
            <v>Parking Area: Urban</v>
          </cell>
          <cell r="L1593" t="str">
            <v>2008</v>
          </cell>
          <cell r="M1593">
            <v>39917</v>
          </cell>
          <cell r="N1593">
            <v>40982</v>
          </cell>
        </row>
        <row r="1594">
          <cell r="A1594" t="str">
            <v>2230073390</v>
          </cell>
          <cell r="B1594" t="str">
            <v>Onroad</v>
          </cell>
          <cell r="C1594" t="str">
            <v>Highway Veh - Diesel - Heavy Duty (HDDV) Class 6 &amp; 7 - Parking Area: Total</v>
          </cell>
          <cell r="D1594" t="str">
            <v>Mobile - On-Road Diesel Heavy Duty Vehicles</v>
          </cell>
          <cell r="G1594" t="str">
            <v>Mobile Sources</v>
          </cell>
          <cell r="H1594" t="str">
            <v>Highway Vehicles - Diesel</v>
          </cell>
          <cell r="I1594" t="str">
            <v>Heavy Duty Diesel Vehicles (HDDV) Class 6 &amp; 7</v>
          </cell>
          <cell r="J1594" t="str">
            <v>Parking Area: Total</v>
          </cell>
          <cell r="M1594">
            <v>40835</v>
          </cell>
          <cell r="N1594">
            <v>40983</v>
          </cell>
        </row>
        <row r="1595">
          <cell r="A1595" t="str">
            <v>2230074110</v>
          </cell>
          <cell r="B1595" t="str">
            <v>Onroad</v>
          </cell>
          <cell r="C1595" t="str">
            <v>Highway Veh - Diesel - Heavy Duty (HDDV) Class 8A &amp; 8B - Rural Interstate: Total</v>
          </cell>
          <cell r="D1595" t="str">
            <v>Mobile - On-Road Diesel Heavy Duty Vehicles</v>
          </cell>
          <cell r="G1595" t="str">
            <v>Mobile Sources</v>
          </cell>
          <cell r="H1595" t="str">
            <v>Highway Vehicles - Diesel</v>
          </cell>
          <cell r="I1595" t="str">
            <v>Heavy Duty Diesel Vehicles (HDDV) Class 8A &amp; 8B</v>
          </cell>
          <cell r="J1595" t="str">
            <v>Rural Interstate: Total</v>
          </cell>
          <cell r="M1595">
            <v>36504</v>
          </cell>
          <cell r="N1595">
            <v>40982</v>
          </cell>
        </row>
        <row r="1596">
          <cell r="A1596" t="str">
            <v>223007411B</v>
          </cell>
          <cell r="B1596" t="str">
            <v>Onroad</v>
          </cell>
          <cell r="C1596" t="str">
            <v>Highway Veh - Diesel - Heavy Duty (HDDV) Class 8A &amp; 8B - Rural Interstate: Brake Wear</v>
          </cell>
          <cell r="D1596" t="str">
            <v>Mobile - On-Road Diesel Heavy Duty Vehicles</v>
          </cell>
          <cell r="G1596" t="str">
            <v>Mobile Sources</v>
          </cell>
          <cell r="H1596" t="str">
            <v>Highway Vehicles - Diesel</v>
          </cell>
          <cell r="I1596" t="str">
            <v>Heavy Duty Diesel Vehicles (HDDV) Class 8A &amp; 8B</v>
          </cell>
          <cell r="J1596" t="str">
            <v>Rural Interstate: Brake Wear</v>
          </cell>
          <cell r="L1596" t="str">
            <v>2005</v>
          </cell>
          <cell r="M1596">
            <v>37300</v>
          </cell>
          <cell r="N1596">
            <v>40982</v>
          </cell>
        </row>
        <row r="1597">
          <cell r="A1597" t="str">
            <v>223007411T</v>
          </cell>
          <cell r="B1597" t="str">
            <v>Onroad</v>
          </cell>
          <cell r="C1597" t="str">
            <v>Highway Veh - Diesel - Heavy Duty (HDDV) Class 8A &amp; 8B - Rural Interstate: Tire Wear</v>
          </cell>
          <cell r="D1597" t="str">
            <v>Mobile - On-Road Diesel Heavy Duty Vehicles</v>
          </cell>
          <cell r="G1597" t="str">
            <v>Mobile Sources</v>
          </cell>
          <cell r="H1597" t="str">
            <v>Highway Vehicles - Diesel</v>
          </cell>
          <cell r="I1597" t="str">
            <v>Heavy Duty Diesel Vehicles (HDDV) Class 8A &amp; 8B</v>
          </cell>
          <cell r="J1597" t="str">
            <v>Rural Interstate: Tire Wear</v>
          </cell>
          <cell r="L1597" t="str">
            <v>2005</v>
          </cell>
          <cell r="M1597">
            <v>37300</v>
          </cell>
          <cell r="N1597">
            <v>40982</v>
          </cell>
        </row>
        <row r="1598">
          <cell r="A1598" t="str">
            <v>223007411X</v>
          </cell>
          <cell r="B1598" t="str">
            <v>Onroad</v>
          </cell>
          <cell r="C1598" t="str">
            <v>Highway Veh - Diesel - Heavy Duty (HDDV) Class 8A &amp; 8B - Rural Interstate: Exhaust</v>
          </cell>
          <cell r="D1598" t="str">
            <v>Mobile - On-Road Diesel Heavy Duty Vehicles</v>
          </cell>
          <cell r="G1598" t="str">
            <v>Mobile Sources</v>
          </cell>
          <cell r="H1598" t="str">
            <v>Highway Vehicles - Diesel</v>
          </cell>
          <cell r="I1598" t="str">
            <v>Heavy Duty Diesel Vehicles (HDDV) Class 8A &amp; 8B</v>
          </cell>
          <cell r="J1598" t="str">
            <v>Rural Interstate: Exhaust</v>
          </cell>
          <cell r="L1598" t="str">
            <v>2005</v>
          </cell>
          <cell r="M1598">
            <v>37300</v>
          </cell>
          <cell r="N1598">
            <v>40982</v>
          </cell>
        </row>
        <row r="1599">
          <cell r="A1599" t="str">
            <v>2230074130</v>
          </cell>
          <cell r="B1599" t="str">
            <v>Onroad</v>
          </cell>
          <cell r="C1599" t="str">
            <v>Highway Veh - Diesel - Heavy Duty (HDDV) Class 8A &amp; 8B - Rural Other Principal Arterial: Total</v>
          </cell>
          <cell r="D1599" t="str">
            <v>Mobile - On-Road Diesel Heavy Duty Vehicles</v>
          </cell>
          <cell r="G1599" t="str">
            <v>Mobile Sources</v>
          </cell>
          <cell r="H1599" t="str">
            <v>Highway Vehicles - Diesel</v>
          </cell>
          <cell r="I1599" t="str">
            <v>Heavy Duty Diesel Vehicles (HDDV) Class 8A &amp; 8B</v>
          </cell>
          <cell r="J1599" t="str">
            <v>Rural Other Principal Arterial: Total</v>
          </cell>
          <cell r="M1599">
            <v>36504</v>
          </cell>
          <cell r="N1599">
            <v>40982</v>
          </cell>
        </row>
        <row r="1600">
          <cell r="A1600" t="str">
            <v>223007413B</v>
          </cell>
          <cell r="B1600" t="str">
            <v>Onroad</v>
          </cell>
          <cell r="C1600" t="str">
            <v>Highway Veh - Diesel - Heavy Duty (HDDV) Class 8A &amp; 8B - Rural Other Principal Arterial: Brake Wear</v>
          </cell>
          <cell r="D1600" t="str">
            <v>Mobile - On-Road Diesel Heavy Duty Vehicles</v>
          </cell>
          <cell r="G1600" t="str">
            <v>Mobile Sources</v>
          </cell>
          <cell r="H1600" t="str">
            <v>Highway Vehicles - Diesel</v>
          </cell>
          <cell r="I1600" t="str">
            <v>Heavy Duty Diesel Vehicles (HDDV) Class 8A &amp; 8B</v>
          </cell>
          <cell r="J1600" t="str">
            <v>Rural Other Principal Arterial: Brake Wear</v>
          </cell>
          <cell r="L1600" t="str">
            <v>2005</v>
          </cell>
          <cell r="M1600">
            <v>37300</v>
          </cell>
          <cell r="N1600">
            <v>40982</v>
          </cell>
        </row>
        <row r="1601">
          <cell r="A1601" t="str">
            <v>223007413T</v>
          </cell>
          <cell r="B1601" t="str">
            <v>Onroad</v>
          </cell>
          <cell r="C1601" t="str">
            <v>Highway Veh - Diesel - Heavy Duty (HDDV) Class 8A &amp; 8B - Rural Other Principal Arterial: Tire Wear</v>
          </cell>
          <cell r="D1601" t="str">
            <v>Mobile - On-Road Diesel Heavy Duty Vehicles</v>
          </cell>
          <cell r="G1601" t="str">
            <v>Mobile Sources</v>
          </cell>
          <cell r="H1601" t="str">
            <v>Highway Vehicles - Diesel</v>
          </cell>
          <cell r="I1601" t="str">
            <v>Heavy Duty Diesel Vehicles (HDDV) Class 8A &amp; 8B</v>
          </cell>
          <cell r="J1601" t="str">
            <v>Rural Other Principal Arterial: Tire Wear</v>
          </cell>
          <cell r="L1601" t="str">
            <v>2005</v>
          </cell>
          <cell r="M1601">
            <v>37300</v>
          </cell>
          <cell r="N1601">
            <v>40982</v>
          </cell>
        </row>
        <row r="1602">
          <cell r="A1602" t="str">
            <v>223007413X</v>
          </cell>
          <cell r="B1602" t="str">
            <v>Onroad</v>
          </cell>
          <cell r="C1602" t="str">
            <v>Highway Veh - Diesel - Heavy Duty (HDDV) Class 8A &amp; 8B - Rural Other Principal Arterial: Exhaust</v>
          </cell>
          <cell r="D1602" t="str">
            <v>Mobile - On-Road Diesel Heavy Duty Vehicles</v>
          </cell>
          <cell r="G1602" t="str">
            <v>Mobile Sources</v>
          </cell>
          <cell r="H1602" t="str">
            <v>Highway Vehicles - Diesel</v>
          </cell>
          <cell r="I1602" t="str">
            <v>Heavy Duty Diesel Vehicles (HDDV) Class 8A &amp; 8B</v>
          </cell>
          <cell r="J1602" t="str">
            <v>Rural Other Principal Arterial: Exhaust</v>
          </cell>
          <cell r="L1602" t="str">
            <v>2005</v>
          </cell>
          <cell r="M1602">
            <v>37300</v>
          </cell>
          <cell r="N1602">
            <v>40982</v>
          </cell>
        </row>
        <row r="1603">
          <cell r="A1603" t="str">
            <v>2230074150</v>
          </cell>
          <cell r="B1603" t="str">
            <v>Onroad</v>
          </cell>
          <cell r="C1603" t="str">
            <v>Highway Veh - Diesel - Heavy Duty (HDDV) Class 8A &amp; 8B - Rural Minor Arterial: Total</v>
          </cell>
          <cell r="D1603" t="str">
            <v>Mobile - On-Road Diesel Heavy Duty Vehicles</v>
          </cell>
          <cell r="G1603" t="str">
            <v>Mobile Sources</v>
          </cell>
          <cell r="H1603" t="str">
            <v>Highway Vehicles - Diesel</v>
          </cell>
          <cell r="I1603" t="str">
            <v>Heavy Duty Diesel Vehicles (HDDV) Class 8A &amp; 8B</v>
          </cell>
          <cell r="J1603" t="str">
            <v>Rural Minor Arterial: Total</v>
          </cell>
          <cell r="M1603">
            <v>36504</v>
          </cell>
          <cell r="N1603">
            <v>40982</v>
          </cell>
        </row>
        <row r="1604">
          <cell r="A1604" t="str">
            <v>223007415B</v>
          </cell>
          <cell r="B1604" t="str">
            <v>Onroad</v>
          </cell>
          <cell r="C1604" t="str">
            <v>Highway Veh - Diesel - Heavy Duty (HDDV) Class 8A &amp; 8B - Rural Minor Arterial: Brake Wear</v>
          </cell>
          <cell r="D1604" t="str">
            <v>Mobile - On-Road Diesel Heavy Duty Vehicles</v>
          </cell>
          <cell r="G1604" t="str">
            <v>Mobile Sources</v>
          </cell>
          <cell r="H1604" t="str">
            <v>Highway Vehicles - Diesel</v>
          </cell>
          <cell r="I1604" t="str">
            <v>Heavy Duty Diesel Vehicles (HDDV) Class 8A &amp; 8B</v>
          </cell>
          <cell r="J1604" t="str">
            <v>Rural Minor Arterial: Brake Wear</v>
          </cell>
          <cell r="L1604" t="str">
            <v>2005</v>
          </cell>
          <cell r="M1604">
            <v>37300</v>
          </cell>
          <cell r="N1604">
            <v>40982</v>
          </cell>
        </row>
        <row r="1605">
          <cell r="A1605" t="str">
            <v>223007415T</v>
          </cell>
          <cell r="B1605" t="str">
            <v>Onroad</v>
          </cell>
          <cell r="C1605" t="str">
            <v>Highway Veh - Diesel - Heavy Duty (HDDV) Class 8A &amp; 8B - Rural Minor Arterial: Tire Wear</v>
          </cell>
          <cell r="D1605" t="str">
            <v>Mobile - On-Road Diesel Heavy Duty Vehicles</v>
          </cell>
          <cell r="G1605" t="str">
            <v>Mobile Sources</v>
          </cell>
          <cell r="H1605" t="str">
            <v>Highway Vehicles - Diesel</v>
          </cell>
          <cell r="I1605" t="str">
            <v>Heavy Duty Diesel Vehicles (HDDV) Class 8A &amp; 8B</v>
          </cell>
          <cell r="J1605" t="str">
            <v>Rural Minor Arterial: Tire Wear</v>
          </cell>
          <cell r="L1605" t="str">
            <v>2005</v>
          </cell>
          <cell r="M1605">
            <v>37300</v>
          </cell>
          <cell r="N1605">
            <v>40982</v>
          </cell>
        </row>
        <row r="1606">
          <cell r="A1606" t="str">
            <v>223007415X</v>
          </cell>
          <cell r="B1606" t="str">
            <v>Onroad</v>
          </cell>
          <cell r="C1606" t="str">
            <v>Highway Veh - Diesel - Heavy Duty (HDDV) Class 8A &amp; 8B - Rural Minor Arterial: Exhaust</v>
          </cell>
          <cell r="D1606" t="str">
            <v>Mobile - On-Road Diesel Heavy Duty Vehicles</v>
          </cell>
          <cell r="G1606" t="str">
            <v>Mobile Sources</v>
          </cell>
          <cell r="H1606" t="str">
            <v>Highway Vehicles - Diesel</v>
          </cell>
          <cell r="I1606" t="str">
            <v>Heavy Duty Diesel Vehicles (HDDV) Class 8A &amp; 8B</v>
          </cell>
          <cell r="J1606" t="str">
            <v>Rural Minor Arterial: Exhaust</v>
          </cell>
          <cell r="L1606" t="str">
            <v>2005</v>
          </cell>
          <cell r="M1606">
            <v>37300</v>
          </cell>
          <cell r="N1606">
            <v>40982</v>
          </cell>
        </row>
        <row r="1607">
          <cell r="A1607" t="str">
            <v>2230074170</v>
          </cell>
          <cell r="B1607" t="str">
            <v>Onroad</v>
          </cell>
          <cell r="C1607" t="str">
            <v>Highway Veh - Diesel - Heavy Duty (HDDV) Class 8A &amp; 8B - Rural Major Collector: Total</v>
          </cell>
          <cell r="D1607" t="str">
            <v>Mobile - On-Road Diesel Heavy Duty Vehicles</v>
          </cell>
          <cell r="G1607" t="str">
            <v>Mobile Sources</v>
          </cell>
          <cell r="H1607" t="str">
            <v>Highway Vehicles - Diesel</v>
          </cell>
          <cell r="I1607" t="str">
            <v>Heavy Duty Diesel Vehicles (HDDV) Class 8A &amp; 8B</v>
          </cell>
          <cell r="J1607" t="str">
            <v>Rural Major Collector: Total</v>
          </cell>
          <cell r="M1607">
            <v>36504</v>
          </cell>
          <cell r="N1607">
            <v>40982</v>
          </cell>
        </row>
        <row r="1608">
          <cell r="A1608" t="str">
            <v>223007417B</v>
          </cell>
          <cell r="B1608" t="str">
            <v>Onroad</v>
          </cell>
          <cell r="C1608" t="str">
            <v>Highway Veh - Diesel - Heavy Duty (HDDV) Class 8A &amp; 8B - Rural Major Collector: Brake Wear</v>
          </cell>
          <cell r="D1608" t="str">
            <v>Mobile - On-Road Diesel Heavy Duty Vehicles</v>
          </cell>
          <cell r="G1608" t="str">
            <v>Mobile Sources</v>
          </cell>
          <cell r="H1608" t="str">
            <v>Highway Vehicles - Diesel</v>
          </cell>
          <cell r="I1608" t="str">
            <v>Heavy Duty Diesel Vehicles (HDDV) Class 8A &amp; 8B</v>
          </cell>
          <cell r="J1608" t="str">
            <v>Rural Major Collector: Brake Wear</v>
          </cell>
          <cell r="L1608" t="str">
            <v>2005</v>
          </cell>
          <cell r="M1608">
            <v>37300</v>
          </cell>
          <cell r="N1608">
            <v>40982</v>
          </cell>
        </row>
        <row r="1609">
          <cell r="A1609" t="str">
            <v>223007417T</v>
          </cell>
          <cell r="B1609" t="str">
            <v>Onroad</v>
          </cell>
          <cell r="C1609" t="str">
            <v>Highway Veh - Diesel - Heavy Duty (HDDV) Class 8A &amp; 8B - Rural Major Collector: Tire Wear</v>
          </cell>
          <cell r="D1609" t="str">
            <v>Mobile - On-Road Diesel Heavy Duty Vehicles</v>
          </cell>
          <cell r="G1609" t="str">
            <v>Mobile Sources</v>
          </cell>
          <cell r="H1609" t="str">
            <v>Highway Vehicles - Diesel</v>
          </cell>
          <cell r="I1609" t="str">
            <v>Heavy Duty Diesel Vehicles (HDDV) Class 8A &amp; 8B</v>
          </cell>
          <cell r="J1609" t="str">
            <v>Rural Major Collector: Tire Wear</v>
          </cell>
          <cell r="L1609" t="str">
            <v>2005</v>
          </cell>
          <cell r="M1609">
            <v>37300</v>
          </cell>
          <cell r="N1609">
            <v>40982</v>
          </cell>
        </row>
        <row r="1610">
          <cell r="A1610" t="str">
            <v>223007417X</v>
          </cell>
          <cell r="B1610" t="str">
            <v>Onroad</v>
          </cell>
          <cell r="C1610" t="str">
            <v>Highway Veh - Diesel - Heavy Duty (HDDV) Class 8A &amp; 8B - Rural Major Collector: Exhaust</v>
          </cell>
          <cell r="D1610" t="str">
            <v>Mobile - On-Road Diesel Heavy Duty Vehicles</v>
          </cell>
          <cell r="G1610" t="str">
            <v>Mobile Sources</v>
          </cell>
          <cell r="H1610" t="str">
            <v>Highway Vehicles - Diesel</v>
          </cell>
          <cell r="I1610" t="str">
            <v>Heavy Duty Diesel Vehicles (HDDV) Class 8A &amp; 8B</v>
          </cell>
          <cell r="J1610" t="str">
            <v>Rural Major Collector: Exhaust</v>
          </cell>
          <cell r="L1610" t="str">
            <v>2005</v>
          </cell>
          <cell r="M1610">
            <v>37300</v>
          </cell>
          <cell r="N1610">
            <v>40982</v>
          </cell>
        </row>
        <row r="1611">
          <cell r="A1611" t="str">
            <v>2230074190</v>
          </cell>
          <cell r="B1611" t="str">
            <v>Onroad</v>
          </cell>
          <cell r="C1611" t="str">
            <v>Highway Veh - Diesel - Heavy Duty (HDDV) Class 8A &amp; 8B - Rural Minor Collector: Total</v>
          </cell>
          <cell r="D1611" t="str">
            <v>Mobile - On-Road Diesel Heavy Duty Vehicles</v>
          </cell>
          <cell r="G1611" t="str">
            <v>Mobile Sources</v>
          </cell>
          <cell r="H1611" t="str">
            <v>Highway Vehicles - Diesel</v>
          </cell>
          <cell r="I1611" t="str">
            <v>Heavy Duty Diesel Vehicles (HDDV) Class 8A &amp; 8B</v>
          </cell>
          <cell r="J1611" t="str">
            <v>Rural Minor Collector: Total</v>
          </cell>
          <cell r="M1611">
            <v>36504</v>
          </cell>
          <cell r="N1611">
            <v>40982</v>
          </cell>
        </row>
        <row r="1612">
          <cell r="A1612" t="str">
            <v>223007419B</v>
          </cell>
          <cell r="B1612" t="str">
            <v>Onroad</v>
          </cell>
          <cell r="C1612" t="str">
            <v>Highway Veh - Diesel - Heavy Duty (HDDV) Class 8A &amp; 8B - Rural Minor Collector: Brake Wear</v>
          </cell>
          <cell r="D1612" t="str">
            <v>Mobile - On-Road Diesel Heavy Duty Vehicles</v>
          </cell>
          <cell r="G1612" t="str">
            <v>Mobile Sources</v>
          </cell>
          <cell r="H1612" t="str">
            <v>Highway Vehicles - Diesel</v>
          </cell>
          <cell r="I1612" t="str">
            <v>Heavy Duty Diesel Vehicles (HDDV) Class 8A &amp; 8B</v>
          </cell>
          <cell r="J1612" t="str">
            <v>Rural Minor Collector: Brake Wear</v>
          </cell>
          <cell r="L1612" t="str">
            <v>2005</v>
          </cell>
          <cell r="M1612">
            <v>37300</v>
          </cell>
          <cell r="N1612">
            <v>40982</v>
          </cell>
        </row>
        <row r="1613">
          <cell r="A1613" t="str">
            <v>223007419T</v>
          </cell>
          <cell r="B1613" t="str">
            <v>Onroad</v>
          </cell>
          <cell r="C1613" t="str">
            <v>Highway Veh - Diesel - Heavy Duty (HDDV) Class 8A &amp; 8B - Rural Minor Collector: Tire Wear</v>
          </cell>
          <cell r="D1613" t="str">
            <v>Mobile - On-Road Diesel Heavy Duty Vehicles</v>
          </cell>
          <cell r="G1613" t="str">
            <v>Mobile Sources</v>
          </cell>
          <cell r="H1613" t="str">
            <v>Highway Vehicles - Diesel</v>
          </cell>
          <cell r="I1613" t="str">
            <v>Heavy Duty Diesel Vehicles (HDDV) Class 8A &amp; 8B</v>
          </cell>
          <cell r="J1613" t="str">
            <v>Rural Minor Collector: Tire Wear</v>
          </cell>
          <cell r="L1613" t="str">
            <v>2005</v>
          </cell>
          <cell r="M1613">
            <v>37300</v>
          </cell>
          <cell r="N1613">
            <v>40982</v>
          </cell>
        </row>
        <row r="1614">
          <cell r="A1614" t="str">
            <v>223007419X</v>
          </cell>
          <cell r="B1614" t="str">
            <v>Onroad</v>
          </cell>
          <cell r="C1614" t="str">
            <v>Highway Veh - Diesel - Heavy Duty (HDDV) Class 8A &amp; 8B - Rural Minor Collector: Exhaust</v>
          </cell>
          <cell r="D1614" t="str">
            <v>Mobile - On-Road Diesel Heavy Duty Vehicles</v>
          </cell>
          <cell r="G1614" t="str">
            <v>Mobile Sources</v>
          </cell>
          <cell r="H1614" t="str">
            <v>Highway Vehicles - Diesel</v>
          </cell>
          <cell r="I1614" t="str">
            <v>Heavy Duty Diesel Vehicles (HDDV) Class 8A &amp; 8B</v>
          </cell>
          <cell r="J1614" t="str">
            <v>Rural Minor Collector: Exhaust</v>
          </cell>
          <cell r="L1614" t="str">
            <v>2005</v>
          </cell>
          <cell r="M1614">
            <v>37300</v>
          </cell>
          <cell r="N1614">
            <v>40982</v>
          </cell>
        </row>
        <row r="1615">
          <cell r="A1615" t="str">
            <v>2230074210</v>
          </cell>
          <cell r="B1615" t="str">
            <v>Onroad</v>
          </cell>
          <cell r="C1615" t="str">
            <v>Highway Veh - Diesel - Heavy Duty (HDDV) Class 8A &amp; 8B - Rural Local: Total</v>
          </cell>
          <cell r="D1615" t="str">
            <v>Mobile - On-Road Diesel Heavy Duty Vehicles</v>
          </cell>
          <cell r="G1615" t="str">
            <v>Mobile Sources</v>
          </cell>
          <cell r="H1615" t="str">
            <v>Highway Vehicles - Diesel</v>
          </cell>
          <cell r="I1615" t="str">
            <v>Heavy Duty Diesel Vehicles (HDDV) Class 8A &amp; 8B</v>
          </cell>
          <cell r="J1615" t="str">
            <v>Rural Local: Total</v>
          </cell>
          <cell r="M1615">
            <v>36504</v>
          </cell>
          <cell r="N1615">
            <v>40982</v>
          </cell>
        </row>
        <row r="1616">
          <cell r="A1616" t="str">
            <v>223007421B</v>
          </cell>
          <cell r="B1616" t="str">
            <v>Onroad</v>
          </cell>
          <cell r="C1616" t="str">
            <v>Highway Veh - Diesel - Heavy Duty (HDDV) Class 8A &amp; 8B - Rural Local: Brake Wear</v>
          </cell>
          <cell r="D1616" t="str">
            <v>Mobile - On-Road Diesel Heavy Duty Vehicles</v>
          </cell>
          <cell r="G1616" t="str">
            <v>Mobile Sources</v>
          </cell>
          <cell r="H1616" t="str">
            <v>Highway Vehicles - Diesel</v>
          </cell>
          <cell r="I1616" t="str">
            <v>Heavy Duty Diesel Vehicles (HDDV) Class 8A &amp; 8B</v>
          </cell>
          <cell r="J1616" t="str">
            <v>Rural Local: Brake Wear</v>
          </cell>
          <cell r="L1616" t="str">
            <v>2005</v>
          </cell>
          <cell r="M1616">
            <v>37300</v>
          </cell>
          <cell r="N1616">
            <v>40982</v>
          </cell>
        </row>
        <row r="1617">
          <cell r="A1617" t="str">
            <v>223007421T</v>
          </cell>
          <cell r="B1617" t="str">
            <v>Onroad</v>
          </cell>
          <cell r="C1617" t="str">
            <v>Highway Veh - Diesel - Heavy Duty (HDDV) Class 8A &amp; 8B - Rural Local: Tire Wear</v>
          </cell>
          <cell r="D1617" t="str">
            <v>Mobile - On-Road Diesel Heavy Duty Vehicles</v>
          </cell>
          <cell r="G1617" t="str">
            <v>Mobile Sources</v>
          </cell>
          <cell r="H1617" t="str">
            <v>Highway Vehicles - Diesel</v>
          </cell>
          <cell r="I1617" t="str">
            <v>Heavy Duty Diesel Vehicles (HDDV) Class 8A &amp; 8B</v>
          </cell>
          <cell r="J1617" t="str">
            <v>Rural Local: Tire Wear</v>
          </cell>
          <cell r="L1617" t="str">
            <v>2005</v>
          </cell>
          <cell r="M1617">
            <v>37300</v>
          </cell>
          <cell r="N1617">
            <v>40982</v>
          </cell>
        </row>
        <row r="1618">
          <cell r="A1618" t="str">
            <v>223007421X</v>
          </cell>
          <cell r="B1618" t="str">
            <v>Onroad</v>
          </cell>
          <cell r="C1618" t="str">
            <v>Highway Veh - Diesel - Heavy Duty (HDDV) Class 8A &amp; 8B - Rural Local: Exhaust</v>
          </cell>
          <cell r="D1618" t="str">
            <v>Mobile - On-Road Diesel Heavy Duty Vehicles</v>
          </cell>
          <cell r="G1618" t="str">
            <v>Mobile Sources</v>
          </cell>
          <cell r="H1618" t="str">
            <v>Highway Vehicles - Diesel</v>
          </cell>
          <cell r="I1618" t="str">
            <v>Heavy Duty Diesel Vehicles (HDDV) Class 8A &amp; 8B</v>
          </cell>
          <cell r="J1618" t="str">
            <v>Rural Local: Exhaust</v>
          </cell>
          <cell r="L1618" t="str">
            <v>2005</v>
          </cell>
          <cell r="M1618">
            <v>37300</v>
          </cell>
          <cell r="N1618">
            <v>40982</v>
          </cell>
        </row>
        <row r="1619">
          <cell r="A1619" t="str">
            <v>2230074230</v>
          </cell>
          <cell r="B1619" t="str">
            <v>Onroad</v>
          </cell>
          <cell r="C1619" t="str">
            <v>Highway Veh - Diesel - Heavy Duty (HDDV) Class 8A &amp; 8B - Urban Interstate: Total</v>
          </cell>
          <cell r="D1619" t="str">
            <v>Mobile - On-Road Diesel Heavy Duty Vehicles</v>
          </cell>
          <cell r="G1619" t="str">
            <v>Mobile Sources</v>
          </cell>
          <cell r="H1619" t="str">
            <v>Highway Vehicles - Diesel</v>
          </cell>
          <cell r="I1619" t="str">
            <v>Heavy Duty Diesel Vehicles (HDDV) Class 8A &amp; 8B</v>
          </cell>
          <cell r="J1619" t="str">
            <v>Urban Interstate: Total</v>
          </cell>
          <cell r="M1619">
            <v>36504</v>
          </cell>
          <cell r="N1619">
            <v>40982</v>
          </cell>
        </row>
        <row r="1620">
          <cell r="A1620" t="str">
            <v>223007423B</v>
          </cell>
          <cell r="B1620" t="str">
            <v>Onroad</v>
          </cell>
          <cell r="C1620" t="str">
            <v>Highway Veh - Diesel - Heavy Duty (HDDV) Class 8A &amp; 8B - Urban Interstate: Brake Wear</v>
          </cell>
          <cell r="D1620" t="str">
            <v>Mobile - On-Road Diesel Heavy Duty Vehicles</v>
          </cell>
          <cell r="G1620" t="str">
            <v>Mobile Sources</v>
          </cell>
          <cell r="H1620" t="str">
            <v>Highway Vehicles - Diesel</v>
          </cell>
          <cell r="I1620" t="str">
            <v>Heavy Duty Diesel Vehicles (HDDV) Class 8A &amp; 8B</v>
          </cell>
          <cell r="J1620" t="str">
            <v>Urban Interstate: Brake Wear</v>
          </cell>
          <cell r="L1620" t="str">
            <v>2005</v>
          </cell>
          <cell r="M1620">
            <v>37300</v>
          </cell>
          <cell r="N1620">
            <v>40982</v>
          </cell>
        </row>
        <row r="1621">
          <cell r="A1621" t="str">
            <v>223007423T</v>
          </cell>
          <cell r="B1621" t="str">
            <v>Onroad</v>
          </cell>
          <cell r="C1621" t="str">
            <v>Highway Veh - Diesel - Heavy Duty (HDDV) Class 8A &amp; 8B - Urban Interstate: Tire Wear</v>
          </cell>
          <cell r="D1621" t="str">
            <v>Mobile - On-Road Diesel Heavy Duty Vehicles</v>
          </cell>
          <cell r="G1621" t="str">
            <v>Mobile Sources</v>
          </cell>
          <cell r="H1621" t="str">
            <v>Highway Vehicles - Diesel</v>
          </cell>
          <cell r="I1621" t="str">
            <v>Heavy Duty Diesel Vehicles (HDDV) Class 8A &amp; 8B</v>
          </cell>
          <cell r="J1621" t="str">
            <v>Urban Interstate: Tire Wear</v>
          </cell>
          <cell r="L1621" t="str">
            <v>2005</v>
          </cell>
          <cell r="M1621">
            <v>37300</v>
          </cell>
          <cell r="N1621">
            <v>40982</v>
          </cell>
        </row>
        <row r="1622">
          <cell r="A1622" t="str">
            <v>223007423X</v>
          </cell>
          <cell r="B1622" t="str">
            <v>Onroad</v>
          </cell>
          <cell r="C1622" t="str">
            <v>Highway Veh - Diesel - Heavy Duty (HDDV) Class 8A &amp; 8B - Urban Interstate: Exhaust</v>
          </cell>
          <cell r="D1622" t="str">
            <v>Mobile - On-Road Diesel Heavy Duty Vehicles</v>
          </cell>
          <cell r="G1622" t="str">
            <v>Mobile Sources</v>
          </cell>
          <cell r="H1622" t="str">
            <v>Highway Vehicles - Diesel</v>
          </cell>
          <cell r="I1622" t="str">
            <v>Heavy Duty Diesel Vehicles (HDDV) Class 8A &amp; 8B</v>
          </cell>
          <cell r="J1622" t="str">
            <v>Urban Interstate: Exhaust</v>
          </cell>
          <cell r="L1622" t="str">
            <v>2005</v>
          </cell>
          <cell r="M1622">
            <v>37300</v>
          </cell>
          <cell r="N1622">
            <v>40982</v>
          </cell>
        </row>
        <row r="1623">
          <cell r="A1623" t="str">
            <v>2230074250</v>
          </cell>
          <cell r="B1623" t="str">
            <v>Onroad</v>
          </cell>
          <cell r="C1623" t="str">
            <v>Highway Veh - Diesel - Heavy Duty (HDDV) Class 8A &amp; 8B - Urban Other Freeways &amp; Expressways: Total</v>
          </cell>
          <cell r="D1623" t="str">
            <v>Mobile - On-Road Diesel Heavy Duty Vehicles</v>
          </cell>
          <cell r="G1623" t="str">
            <v>Mobile Sources</v>
          </cell>
          <cell r="H1623" t="str">
            <v>Highway Vehicles - Diesel</v>
          </cell>
          <cell r="I1623" t="str">
            <v>Heavy Duty Diesel Vehicles (HDDV) Class 8A &amp; 8B</v>
          </cell>
          <cell r="J1623" t="str">
            <v>Urban Other Freeways and Expressways: Total</v>
          </cell>
          <cell r="M1623">
            <v>36504</v>
          </cell>
          <cell r="N1623">
            <v>40982</v>
          </cell>
        </row>
        <row r="1624">
          <cell r="A1624" t="str">
            <v>223007425B</v>
          </cell>
          <cell r="B1624" t="str">
            <v>Onroad</v>
          </cell>
          <cell r="C1624" t="str">
            <v>Highway Veh - Diesel - Heavy Duty (HDDV) Class 8A &amp; 8B - Urban Other Freeways &amp; Expressways: Brake Wear</v>
          </cell>
          <cell r="D1624" t="str">
            <v>Mobile - On-Road Diesel Heavy Duty Vehicles</v>
          </cell>
          <cell r="G1624" t="str">
            <v>Mobile Sources</v>
          </cell>
          <cell r="H1624" t="str">
            <v>Highway Vehicles - Diesel</v>
          </cell>
          <cell r="I1624" t="str">
            <v>Heavy Duty Diesel Vehicles (HDDV) Class 8A &amp; 8B</v>
          </cell>
          <cell r="J1624" t="str">
            <v>Urban Other Freeways and Expressways: Brake Wear</v>
          </cell>
          <cell r="L1624" t="str">
            <v>2005</v>
          </cell>
          <cell r="M1624">
            <v>37300</v>
          </cell>
          <cell r="N1624">
            <v>40982</v>
          </cell>
        </row>
        <row r="1625">
          <cell r="A1625" t="str">
            <v>223007425T</v>
          </cell>
          <cell r="B1625" t="str">
            <v>Onroad</v>
          </cell>
          <cell r="C1625" t="str">
            <v>Highway Veh - Diesel - Heavy Duty (HDDV) Class 8A &amp; 8B - Urban Other Freeways &amp; Expressways: Tire Wear</v>
          </cell>
          <cell r="D1625" t="str">
            <v>Mobile - On-Road Diesel Heavy Duty Vehicles</v>
          </cell>
          <cell r="G1625" t="str">
            <v>Mobile Sources</v>
          </cell>
          <cell r="H1625" t="str">
            <v>Highway Vehicles - Diesel</v>
          </cell>
          <cell r="I1625" t="str">
            <v>Heavy Duty Diesel Vehicles (HDDV) Class 8A &amp; 8B</v>
          </cell>
          <cell r="J1625" t="str">
            <v>Urban Other Freeways and Expressways: Tire Wear</v>
          </cell>
          <cell r="L1625" t="str">
            <v>2005</v>
          </cell>
          <cell r="M1625">
            <v>37300</v>
          </cell>
          <cell r="N1625">
            <v>40982</v>
          </cell>
        </row>
        <row r="1626">
          <cell r="A1626" t="str">
            <v>223007425X</v>
          </cell>
          <cell r="B1626" t="str">
            <v>Onroad</v>
          </cell>
          <cell r="C1626" t="str">
            <v>Highway Veh - Diesel - Heavy Duty (HDDV) Class 8A &amp; 8B - Urban Other Freeways &amp; Expressways: Exhaust</v>
          </cell>
          <cell r="D1626" t="str">
            <v>Mobile - On-Road Diesel Heavy Duty Vehicles</v>
          </cell>
          <cell r="G1626" t="str">
            <v>Mobile Sources</v>
          </cell>
          <cell r="H1626" t="str">
            <v>Highway Vehicles - Diesel</v>
          </cell>
          <cell r="I1626" t="str">
            <v>Heavy Duty Diesel Vehicles (HDDV) Class 8A &amp; 8B</v>
          </cell>
          <cell r="J1626" t="str">
            <v>Urban Other Freeways and Expressways: Exhaust</v>
          </cell>
          <cell r="L1626" t="str">
            <v>2005</v>
          </cell>
          <cell r="M1626">
            <v>37300</v>
          </cell>
          <cell r="N1626">
            <v>40982</v>
          </cell>
        </row>
        <row r="1627">
          <cell r="A1627" t="str">
            <v>2230074270</v>
          </cell>
          <cell r="B1627" t="str">
            <v>Onroad</v>
          </cell>
          <cell r="C1627" t="str">
            <v>Highway Veh - Diesel - Heavy Duty (HDDV) Class 8A &amp; 8B - Urban Other Principal Arterial: Total</v>
          </cell>
          <cell r="D1627" t="str">
            <v>Mobile - On-Road Diesel Heavy Duty Vehicles</v>
          </cell>
          <cell r="G1627" t="str">
            <v>Mobile Sources</v>
          </cell>
          <cell r="H1627" t="str">
            <v>Highway Vehicles - Diesel</v>
          </cell>
          <cell r="I1627" t="str">
            <v>Heavy Duty Diesel Vehicles (HDDV) Class 8A &amp; 8B</v>
          </cell>
          <cell r="J1627" t="str">
            <v>Urban Other Principal Arterial: Total</v>
          </cell>
          <cell r="M1627">
            <v>36504</v>
          </cell>
          <cell r="N1627">
            <v>40982</v>
          </cell>
        </row>
        <row r="1628">
          <cell r="A1628" t="str">
            <v>223007427B</v>
          </cell>
          <cell r="B1628" t="str">
            <v>Onroad</v>
          </cell>
          <cell r="C1628" t="str">
            <v>Highway Veh - Diesel - Heavy Duty (HDDV) Class 8A &amp; 8B - Urban Other Principal Arterial: Brake Wear</v>
          </cell>
          <cell r="D1628" t="str">
            <v>Mobile - On-Road Diesel Heavy Duty Vehicles</v>
          </cell>
          <cell r="G1628" t="str">
            <v>Mobile Sources</v>
          </cell>
          <cell r="H1628" t="str">
            <v>Highway Vehicles - Diesel</v>
          </cell>
          <cell r="I1628" t="str">
            <v>Heavy Duty Diesel Vehicles (HDDV) Class 8A &amp; 8B</v>
          </cell>
          <cell r="J1628" t="str">
            <v>Urban Other Principal Arterial: Brake Wear</v>
          </cell>
          <cell r="L1628" t="str">
            <v>2005</v>
          </cell>
          <cell r="M1628">
            <v>37300</v>
          </cell>
          <cell r="N1628">
            <v>40982</v>
          </cell>
        </row>
        <row r="1629">
          <cell r="A1629" t="str">
            <v>223007427T</v>
          </cell>
          <cell r="B1629" t="str">
            <v>Onroad</v>
          </cell>
          <cell r="C1629" t="str">
            <v>Highway Veh - Diesel - Heavy Duty (HDDV) Class 8A &amp; 8B - Urban Other Principal Arterial: Tire Wear</v>
          </cell>
          <cell r="D1629" t="str">
            <v>Mobile - On-Road Diesel Heavy Duty Vehicles</v>
          </cell>
          <cell r="G1629" t="str">
            <v>Mobile Sources</v>
          </cell>
          <cell r="H1629" t="str">
            <v>Highway Vehicles - Diesel</v>
          </cell>
          <cell r="I1629" t="str">
            <v>Heavy Duty Diesel Vehicles (HDDV) Class 8A &amp; 8B</v>
          </cell>
          <cell r="J1629" t="str">
            <v>Urban Other Principal Arterial: Tire Wear</v>
          </cell>
          <cell r="L1629" t="str">
            <v>2005</v>
          </cell>
          <cell r="M1629">
            <v>37300</v>
          </cell>
          <cell r="N1629">
            <v>40982</v>
          </cell>
        </row>
        <row r="1630">
          <cell r="A1630" t="str">
            <v>223007427X</v>
          </cell>
          <cell r="B1630" t="str">
            <v>Onroad</v>
          </cell>
          <cell r="C1630" t="str">
            <v>Highway Veh - Diesel - Heavy Duty (HDDV) Class 8A &amp; 8B - Urban Other Principal Arterial: Exhaust</v>
          </cell>
          <cell r="D1630" t="str">
            <v>Mobile - On-Road Diesel Heavy Duty Vehicles</v>
          </cell>
          <cell r="G1630" t="str">
            <v>Mobile Sources</v>
          </cell>
          <cell r="H1630" t="str">
            <v>Highway Vehicles - Diesel</v>
          </cell>
          <cell r="I1630" t="str">
            <v>Heavy Duty Diesel Vehicles (HDDV) Class 8A &amp; 8B</v>
          </cell>
          <cell r="J1630" t="str">
            <v>Urban Other Principal Arterial: Exhaust</v>
          </cell>
          <cell r="L1630" t="str">
            <v>2005</v>
          </cell>
          <cell r="M1630">
            <v>37300</v>
          </cell>
          <cell r="N1630">
            <v>40982</v>
          </cell>
        </row>
        <row r="1631">
          <cell r="A1631" t="str">
            <v>2230074290</v>
          </cell>
          <cell r="B1631" t="str">
            <v>Onroad</v>
          </cell>
          <cell r="C1631" t="str">
            <v>Highway Veh - Diesel - Heavy Duty (HDDV) Class 8A &amp; 8B - Urban Minor Arterial: Total</v>
          </cell>
          <cell r="D1631" t="str">
            <v>Mobile - On-Road Diesel Heavy Duty Vehicles</v>
          </cell>
          <cell r="G1631" t="str">
            <v>Mobile Sources</v>
          </cell>
          <cell r="H1631" t="str">
            <v>Highway Vehicles - Diesel</v>
          </cell>
          <cell r="I1631" t="str">
            <v>Heavy Duty Diesel Vehicles (HDDV) Class 8A &amp; 8B</v>
          </cell>
          <cell r="J1631" t="str">
            <v>Urban Minor Arterial: Total</v>
          </cell>
          <cell r="M1631">
            <v>36504</v>
          </cell>
          <cell r="N1631">
            <v>40982</v>
          </cell>
        </row>
        <row r="1632">
          <cell r="A1632" t="str">
            <v>223007429B</v>
          </cell>
          <cell r="B1632" t="str">
            <v>Onroad</v>
          </cell>
          <cell r="C1632" t="str">
            <v>Highway Veh - Diesel - Heavy Duty (HDDV) Class 8A &amp; 8B - Urban Minor Arterial: Brake Wear</v>
          </cell>
          <cell r="D1632" t="str">
            <v>Mobile - On-Road Diesel Heavy Duty Vehicles</v>
          </cell>
          <cell r="G1632" t="str">
            <v>Mobile Sources</v>
          </cell>
          <cell r="H1632" t="str">
            <v>Highway Vehicles - Diesel</v>
          </cell>
          <cell r="I1632" t="str">
            <v>Heavy Duty Diesel Vehicles (HDDV) Class 8A &amp; 8B</v>
          </cell>
          <cell r="J1632" t="str">
            <v>Urban Minor Arterial: Brake Wear</v>
          </cell>
          <cell r="L1632" t="str">
            <v>2005</v>
          </cell>
          <cell r="M1632">
            <v>37300</v>
          </cell>
          <cell r="N1632">
            <v>40982</v>
          </cell>
        </row>
        <row r="1633">
          <cell r="A1633" t="str">
            <v>223007429T</v>
          </cell>
          <cell r="B1633" t="str">
            <v>Onroad</v>
          </cell>
          <cell r="C1633" t="str">
            <v>Highway Veh - Diesel - Heavy Duty (HDDV) Class 8A &amp; 8B - Urban Minor Arterial: Tire Wear</v>
          </cell>
          <cell r="D1633" t="str">
            <v>Mobile - On-Road Diesel Heavy Duty Vehicles</v>
          </cell>
          <cell r="G1633" t="str">
            <v>Mobile Sources</v>
          </cell>
          <cell r="H1633" t="str">
            <v>Highway Vehicles - Diesel</v>
          </cell>
          <cell r="I1633" t="str">
            <v>Heavy Duty Diesel Vehicles (HDDV) Class 8A &amp; 8B</v>
          </cell>
          <cell r="J1633" t="str">
            <v>Urban Minor Arterial: Tire Wear</v>
          </cell>
          <cell r="L1633" t="str">
            <v>2005</v>
          </cell>
          <cell r="M1633">
            <v>37300</v>
          </cell>
          <cell r="N1633">
            <v>40982</v>
          </cell>
        </row>
        <row r="1634">
          <cell r="A1634" t="str">
            <v>223007429X</v>
          </cell>
          <cell r="B1634" t="str">
            <v>Onroad</v>
          </cell>
          <cell r="C1634" t="str">
            <v>Highway Veh - Diesel - Heavy Duty (HDDV) Class 8A &amp; 8B - Urban Minor Arterial: Exhaust</v>
          </cell>
          <cell r="D1634" t="str">
            <v>Mobile - On-Road Diesel Heavy Duty Vehicles</v>
          </cell>
          <cell r="G1634" t="str">
            <v>Mobile Sources</v>
          </cell>
          <cell r="H1634" t="str">
            <v>Highway Vehicles - Diesel</v>
          </cell>
          <cell r="I1634" t="str">
            <v>Heavy Duty Diesel Vehicles (HDDV) Class 8A &amp; 8B</v>
          </cell>
          <cell r="J1634" t="str">
            <v>Urban Minor Arterial: Exhaust</v>
          </cell>
          <cell r="L1634" t="str">
            <v>2005</v>
          </cell>
          <cell r="M1634">
            <v>37300</v>
          </cell>
          <cell r="N1634">
            <v>40982</v>
          </cell>
        </row>
        <row r="1635">
          <cell r="A1635" t="str">
            <v>2230074310</v>
          </cell>
          <cell r="B1635" t="str">
            <v>Onroad</v>
          </cell>
          <cell r="C1635" t="str">
            <v>Highway Veh - Diesel - Heavy Duty (HDDV) Class 8A &amp; 8B - Urban Collector: Total</v>
          </cell>
          <cell r="D1635" t="str">
            <v>Mobile - On-Road Diesel Heavy Duty Vehicles</v>
          </cell>
          <cell r="G1635" t="str">
            <v>Mobile Sources</v>
          </cell>
          <cell r="H1635" t="str">
            <v>Highway Vehicles - Diesel</v>
          </cell>
          <cell r="I1635" t="str">
            <v>Heavy Duty Diesel Vehicles (HDDV) Class 8A &amp; 8B</v>
          </cell>
          <cell r="J1635" t="str">
            <v>Urban Collector: Total</v>
          </cell>
          <cell r="M1635">
            <v>36504</v>
          </cell>
          <cell r="N1635">
            <v>40982</v>
          </cell>
        </row>
        <row r="1636">
          <cell r="A1636" t="str">
            <v>223007431B</v>
          </cell>
          <cell r="B1636" t="str">
            <v>Onroad</v>
          </cell>
          <cell r="C1636" t="str">
            <v>Highway Veh - Diesel - Heavy Duty (HDDV) Class 8A &amp; 8B - Urban Collector: Brake Wear</v>
          </cell>
          <cell r="D1636" t="str">
            <v>Mobile - On-Road Diesel Heavy Duty Vehicles</v>
          </cell>
          <cell r="G1636" t="str">
            <v>Mobile Sources</v>
          </cell>
          <cell r="H1636" t="str">
            <v>Highway Vehicles - Diesel</v>
          </cell>
          <cell r="I1636" t="str">
            <v>Heavy Duty Diesel Vehicles (HDDV) Class 8A &amp; 8B</v>
          </cell>
          <cell r="J1636" t="str">
            <v>Urban Collector: Brake Wear</v>
          </cell>
          <cell r="L1636" t="str">
            <v>2005</v>
          </cell>
          <cell r="M1636">
            <v>37300</v>
          </cell>
          <cell r="N1636">
            <v>40982</v>
          </cell>
        </row>
        <row r="1637">
          <cell r="A1637" t="str">
            <v>223007431T</v>
          </cell>
          <cell r="B1637" t="str">
            <v>Onroad</v>
          </cell>
          <cell r="C1637" t="str">
            <v>Highway Veh - Diesel - Heavy Duty (HDDV) Class 8A &amp; 8B - Urban Collector: Tire Wear</v>
          </cell>
          <cell r="D1637" t="str">
            <v>Mobile - On-Road Diesel Heavy Duty Vehicles</v>
          </cell>
          <cell r="G1637" t="str">
            <v>Mobile Sources</v>
          </cell>
          <cell r="H1637" t="str">
            <v>Highway Vehicles - Diesel</v>
          </cell>
          <cell r="I1637" t="str">
            <v>Heavy Duty Diesel Vehicles (HDDV) Class 8A &amp; 8B</v>
          </cell>
          <cell r="J1637" t="str">
            <v>Urban Collector: Tire Wear</v>
          </cell>
          <cell r="L1637" t="str">
            <v>2005</v>
          </cell>
          <cell r="M1637">
            <v>37300</v>
          </cell>
          <cell r="N1637">
            <v>40982</v>
          </cell>
        </row>
        <row r="1638">
          <cell r="A1638" t="str">
            <v>223007431X</v>
          </cell>
          <cell r="B1638" t="str">
            <v>Onroad</v>
          </cell>
          <cell r="C1638" t="str">
            <v>Highway Veh - Diesel - Heavy Duty (HDDV) Class 8A &amp; 8B - Urban Collector: Exhaust</v>
          </cell>
          <cell r="D1638" t="str">
            <v>Mobile - On-Road Diesel Heavy Duty Vehicles</v>
          </cell>
          <cell r="G1638" t="str">
            <v>Mobile Sources</v>
          </cell>
          <cell r="H1638" t="str">
            <v>Highway Vehicles - Diesel</v>
          </cell>
          <cell r="I1638" t="str">
            <v>Heavy Duty Diesel Vehicles (HDDV) Class 8A &amp; 8B</v>
          </cell>
          <cell r="J1638" t="str">
            <v>Urban Collector: Exhaust</v>
          </cell>
          <cell r="L1638" t="str">
            <v>2005</v>
          </cell>
          <cell r="M1638">
            <v>37300</v>
          </cell>
          <cell r="N1638">
            <v>40982</v>
          </cell>
        </row>
        <row r="1639">
          <cell r="A1639" t="str">
            <v>2230074330</v>
          </cell>
          <cell r="B1639" t="str">
            <v>Onroad</v>
          </cell>
          <cell r="C1639" t="str">
            <v>Highway Veh - Diesel - Heavy Duty (HDDV) Class 8A &amp; 8B - Urban Local: Total</v>
          </cell>
          <cell r="D1639" t="str">
            <v>Mobile - On-Road Diesel Heavy Duty Vehicles</v>
          </cell>
          <cell r="G1639" t="str">
            <v>Mobile Sources</v>
          </cell>
          <cell r="H1639" t="str">
            <v>Highway Vehicles - Diesel</v>
          </cell>
          <cell r="I1639" t="str">
            <v>Heavy Duty Diesel Vehicles (HDDV) Class 8A &amp; 8B</v>
          </cell>
          <cell r="J1639" t="str">
            <v>Urban Local: Total</v>
          </cell>
          <cell r="M1639">
            <v>36504</v>
          </cell>
          <cell r="N1639">
            <v>40982</v>
          </cell>
        </row>
        <row r="1640">
          <cell r="A1640" t="str">
            <v>223007433B</v>
          </cell>
          <cell r="B1640" t="str">
            <v>Onroad</v>
          </cell>
          <cell r="C1640" t="str">
            <v>Highway Veh - Diesel - Heavy Duty (HDDV) Class 8A &amp; 8B - Urban Local: Brake Wear</v>
          </cell>
          <cell r="D1640" t="str">
            <v>Mobile - On-Road Diesel Heavy Duty Vehicles</v>
          </cell>
          <cell r="G1640" t="str">
            <v>Mobile Sources</v>
          </cell>
          <cell r="H1640" t="str">
            <v>Highway Vehicles - Diesel</v>
          </cell>
          <cell r="I1640" t="str">
            <v>Heavy Duty Diesel Vehicles (HDDV) Class 8A &amp; 8B</v>
          </cell>
          <cell r="J1640" t="str">
            <v>Urban Local: Brake Wear</v>
          </cell>
          <cell r="L1640" t="str">
            <v>2005</v>
          </cell>
          <cell r="M1640">
            <v>37300</v>
          </cell>
          <cell r="N1640">
            <v>40982</v>
          </cell>
        </row>
        <row r="1641">
          <cell r="A1641" t="str">
            <v>223007433T</v>
          </cell>
          <cell r="B1641" t="str">
            <v>Onroad</v>
          </cell>
          <cell r="C1641" t="str">
            <v>Highway Veh - Diesel - Heavy Duty (HDDV) Class 8A &amp; 8B - Urban Local: Tire Wear</v>
          </cell>
          <cell r="D1641" t="str">
            <v>Mobile - On-Road Diesel Heavy Duty Vehicles</v>
          </cell>
          <cell r="G1641" t="str">
            <v>Mobile Sources</v>
          </cell>
          <cell r="H1641" t="str">
            <v>Highway Vehicles - Diesel</v>
          </cell>
          <cell r="I1641" t="str">
            <v>Heavy Duty Diesel Vehicles (HDDV) Class 8A &amp; 8B</v>
          </cell>
          <cell r="J1641" t="str">
            <v>Urban Local: Tire Wear</v>
          </cell>
          <cell r="L1641" t="str">
            <v>2005</v>
          </cell>
          <cell r="M1641">
            <v>37300</v>
          </cell>
          <cell r="N1641">
            <v>40982</v>
          </cell>
        </row>
        <row r="1642">
          <cell r="A1642" t="str">
            <v>223007433X</v>
          </cell>
          <cell r="B1642" t="str">
            <v>Onroad</v>
          </cell>
          <cell r="C1642" t="str">
            <v>Highway Veh - Diesel - Heavy Duty (HDDV) Class 8A &amp; 8B - Urban Local: Exhaust</v>
          </cell>
          <cell r="D1642" t="str">
            <v>Mobile - On-Road Diesel Heavy Duty Vehicles</v>
          </cell>
          <cell r="G1642" t="str">
            <v>Mobile Sources</v>
          </cell>
          <cell r="H1642" t="str">
            <v>Highway Vehicles - Diesel</v>
          </cell>
          <cell r="I1642" t="str">
            <v>Heavy Duty Diesel Vehicles (HDDV) Class 8A &amp; 8B</v>
          </cell>
          <cell r="J1642" t="str">
            <v>Urban Local: Exhaust</v>
          </cell>
          <cell r="L1642" t="str">
            <v>2005</v>
          </cell>
          <cell r="M1642">
            <v>37300</v>
          </cell>
          <cell r="N1642">
            <v>40982</v>
          </cell>
        </row>
        <row r="1643">
          <cell r="A1643" t="str">
            <v>2230074350</v>
          </cell>
          <cell r="B1643" t="str">
            <v>Onroad</v>
          </cell>
          <cell r="C1643" t="str">
            <v>Highway Veh - Diesel - Heavy Duty (HDDV) Class 8A &amp; 8B - Parking Area: Rural</v>
          </cell>
          <cell r="D1643" t="str">
            <v>Mobile - On-Road Diesel Heavy Duty Vehicles</v>
          </cell>
          <cell r="G1643" t="str">
            <v>Mobile Sources</v>
          </cell>
          <cell r="H1643" t="str">
            <v>Highway Vehicles - Diesel</v>
          </cell>
          <cell r="I1643" t="str">
            <v>Heavy Duty Diesel Vehicles (HDDV) Class 8A &amp; 8B</v>
          </cell>
          <cell r="J1643" t="str">
            <v>Parking Area: Rural</v>
          </cell>
          <cell r="L1643" t="str">
            <v>2008</v>
          </cell>
          <cell r="M1643">
            <v>39654</v>
          </cell>
          <cell r="N1643">
            <v>40982</v>
          </cell>
        </row>
        <row r="1644">
          <cell r="A1644" t="str">
            <v>2230074370</v>
          </cell>
          <cell r="B1644" t="str">
            <v>Onroad</v>
          </cell>
          <cell r="C1644" t="str">
            <v>Highway Veh - Diesel - Heavy Duty (HDDV) Class 8A &amp; 8B - Parking Area: Urban</v>
          </cell>
          <cell r="D1644" t="str">
            <v>Mobile - On-Road Diesel Heavy Duty Vehicles</v>
          </cell>
          <cell r="G1644" t="str">
            <v>Mobile Sources</v>
          </cell>
          <cell r="H1644" t="str">
            <v>Highway Vehicles - Diesel</v>
          </cell>
          <cell r="I1644" t="str">
            <v>Heavy Duty Diesel Vehicles (HDDV) Class 8A &amp; 8B</v>
          </cell>
          <cell r="J1644" t="str">
            <v>Parking Area: Urban</v>
          </cell>
          <cell r="L1644" t="str">
            <v>2008</v>
          </cell>
          <cell r="M1644">
            <v>39917</v>
          </cell>
          <cell r="N1644">
            <v>40982</v>
          </cell>
        </row>
        <row r="1645">
          <cell r="A1645" t="str">
            <v>2230074390</v>
          </cell>
          <cell r="B1645" t="str">
            <v>Onroad</v>
          </cell>
          <cell r="C1645" t="str">
            <v>Highway Veh - Diesel - Heavy Duty (HDDV) Class 8A &amp; 8B - Parking Area: Total</v>
          </cell>
          <cell r="D1645" t="str">
            <v>Mobile - On-Road Diesel Heavy Duty Vehicles</v>
          </cell>
          <cell r="G1645" t="str">
            <v>Mobile Sources</v>
          </cell>
          <cell r="H1645" t="str">
            <v>Highway Vehicles - Diesel</v>
          </cell>
          <cell r="I1645" t="str">
            <v>Heavy Duty Diesel Vehicles (HDDV) Class 8A &amp; 8B</v>
          </cell>
          <cell r="J1645" t="str">
            <v>Parking Area: Total</v>
          </cell>
          <cell r="M1645">
            <v>40835</v>
          </cell>
          <cell r="N1645">
            <v>40983</v>
          </cell>
        </row>
        <row r="1646">
          <cell r="A1646" t="str">
            <v>2230075110</v>
          </cell>
          <cell r="B1646" t="str">
            <v>Onroad</v>
          </cell>
          <cell r="C1646" t="str">
            <v>Highway Veh - Diesel - Heavy Duty Buses (School &amp; Transit) - Rural Interstate: Total</v>
          </cell>
          <cell r="D1646" t="str">
            <v>Mobile - On-Road Diesel Heavy Duty Vehicles</v>
          </cell>
          <cell r="G1646" t="str">
            <v>Mobile Sources</v>
          </cell>
          <cell r="H1646" t="str">
            <v>Highway Vehicles - Diesel</v>
          </cell>
          <cell r="I1646" t="str">
            <v>Heavy Duty Diesel Buses (School &amp; Transit)</v>
          </cell>
          <cell r="J1646" t="str">
            <v>Rural Interstate: Total</v>
          </cell>
          <cell r="M1646">
            <v>36504</v>
          </cell>
          <cell r="N1646">
            <v>40982</v>
          </cell>
        </row>
        <row r="1647">
          <cell r="A1647" t="str">
            <v>223007511B</v>
          </cell>
          <cell r="B1647" t="str">
            <v>Onroad</v>
          </cell>
          <cell r="C1647" t="str">
            <v>Highway Veh - Diesel - Heavy Duty Buses (School &amp; Transit) - Rural Interstate: Brake Wear</v>
          </cell>
          <cell r="D1647" t="str">
            <v>Mobile - On-Road Diesel Heavy Duty Vehicles</v>
          </cell>
          <cell r="G1647" t="str">
            <v>Mobile Sources</v>
          </cell>
          <cell r="H1647" t="str">
            <v>Highway Vehicles - Diesel</v>
          </cell>
          <cell r="I1647" t="str">
            <v>Heavy Duty Diesel Buses (School &amp; Transit)</v>
          </cell>
          <cell r="J1647" t="str">
            <v>Rural Interstate: Brake Wear</v>
          </cell>
          <cell r="L1647" t="str">
            <v>2005</v>
          </cell>
          <cell r="M1647">
            <v>37300</v>
          </cell>
          <cell r="N1647">
            <v>40982</v>
          </cell>
        </row>
        <row r="1648">
          <cell r="A1648" t="str">
            <v>223007511T</v>
          </cell>
          <cell r="B1648" t="str">
            <v>Onroad</v>
          </cell>
          <cell r="C1648" t="str">
            <v>Highway Veh - Diesel - Heavy Duty Buses (School &amp; Transit) - Rural Interstate: Tire Wear</v>
          </cell>
          <cell r="D1648" t="str">
            <v>Mobile - On-Road Diesel Heavy Duty Vehicles</v>
          </cell>
          <cell r="G1648" t="str">
            <v>Mobile Sources</v>
          </cell>
          <cell r="H1648" t="str">
            <v>Highway Vehicles - Diesel</v>
          </cell>
          <cell r="I1648" t="str">
            <v>Heavy Duty Diesel Buses (School &amp; Transit)</v>
          </cell>
          <cell r="J1648" t="str">
            <v>Rural Interstate: Tire Wear</v>
          </cell>
          <cell r="L1648" t="str">
            <v>2005</v>
          </cell>
          <cell r="M1648">
            <v>37300</v>
          </cell>
          <cell r="N1648">
            <v>40982</v>
          </cell>
        </row>
        <row r="1649">
          <cell r="A1649" t="str">
            <v>223007511X</v>
          </cell>
          <cell r="B1649" t="str">
            <v>Onroad</v>
          </cell>
          <cell r="C1649" t="str">
            <v>Highway Veh - Diesel - Heavy Duty Buses (School &amp; Transit) - Rural Interstate: Exhaust</v>
          </cell>
          <cell r="D1649" t="str">
            <v>Mobile - On-Road Diesel Heavy Duty Vehicles</v>
          </cell>
          <cell r="G1649" t="str">
            <v>Mobile Sources</v>
          </cell>
          <cell r="H1649" t="str">
            <v>Highway Vehicles - Diesel</v>
          </cell>
          <cell r="I1649" t="str">
            <v>Heavy Duty Diesel Buses (School &amp; Transit)</v>
          </cell>
          <cell r="J1649" t="str">
            <v>Rural Interstate: Exhaust</v>
          </cell>
          <cell r="L1649" t="str">
            <v>2005</v>
          </cell>
          <cell r="M1649">
            <v>37300</v>
          </cell>
          <cell r="N1649">
            <v>40982</v>
          </cell>
        </row>
        <row r="1650">
          <cell r="A1650" t="str">
            <v>2230075130</v>
          </cell>
          <cell r="B1650" t="str">
            <v>Onroad</v>
          </cell>
          <cell r="C1650" t="str">
            <v>Highway Veh - Diesel - Heavy Duty Buses (School &amp; Transit) - Rural Other Principal Arterial: Total</v>
          </cell>
          <cell r="D1650" t="str">
            <v>Mobile - On-Road Diesel Heavy Duty Vehicles</v>
          </cell>
          <cell r="G1650" t="str">
            <v>Mobile Sources</v>
          </cell>
          <cell r="H1650" t="str">
            <v>Highway Vehicles - Diesel</v>
          </cell>
          <cell r="I1650" t="str">
            <v>Heavy Duty Diesel Buses (School &amp; Transit)</v>
          </cell>
          <cell r="J1650" t="str">
            <v>Rural Other Principal Arterial: Total</v>
          </cell>
          <cell r="M1650">
            <v>36504</v>
          </cell>
          <cell r="N1650">
            <v>40982</v>
          </cell>
        </row>
        <row r="1651">
          <cell r="A1651" t="str">
            <v>223007513B</v>
          </cell>
          <cell r="B1651" t="str">
            <v>Onroad</v>
          </cell>
          <cell r="C1651" t="str">
            <v>Highway Veh - Diesel - Heavy Duty Buses (School &amp; Transit) - Rural Other Principal Arterial: Brake Wear</v>
          </cell>
          <cell r="D1651" t="str">
            <v>Mobile - On-Road Diesel Heavy Duty Vehicles</v>
          </cell>
          <cell r="G1651" t="str">
            <v>Mobile Sources</v>
          </cell>
          <cell r="H1651" t="str">
            <v>Highway Vehicles - Diesel</v>
          </cell>
          <cell r="I1651" t="str">
            <v>Heavy Duty Diesel Buses (School &amp; Transit)</v>
          </cell>
          <cell r="J1651" t="str">
            <v>Rural Other Principal Arterial: Brake Wear</v>
          </cell>
          <cell r="L1651" t="str">
            <v>2005</v>
          </cell>
          <cell r="M1651">
            <v>37300</v>
          </cell>
          <cell r="N1651">
            <v>40982</v>
          </cell>
        </row>
        <row r="1652">
          <cell r="A1652" t="str">
            <v>223007513T</v>
          </cell>
          <cell r="B1652" t="str">
            <v>Onroad</v>
          </cell>
          <cell r="C1652" t="str">
            <v>Highway Veh - Diesel - Heavy Duty Buses (School &amp; Transit) - Rural Other Principal Arterial: Tire Wear</v>
          </cell>
          <cell r="D1652" t="str">
            <v>Mobile - On-Road Diesel Heavy Duty Vehicles</v>
          </cell>
          <cell r="G1652" t="str">
            <v>Mobile Sources</v>
          </cell>
          <cell r="H1652" t="str">
            <v>Highway Vehicles - Diesel</v>
          </cell>
          <cell r="I1652" t="str">
            <v>Heavy Duty Diesel Buses (School &amp; Transit)</v>
          </cell>
          <cell r="J1652" t="str">
            <v>Rural Other Principal Arterial: Tire Wear</v>
          </cell>
          <cell r="L1652" t="str">
            <v>2005</v>
          </cell>
          <cell r="M1652">
            <v>37300</v>
          </cell>
          <cell r="N1652">
            <v>40982</v>
          </cell>
        </row>
        <row r="1653">
          <cell r="A1653" t="str">
            <v>223007513X</v>
          </cell>
          <cell r="B1653" t="str">
            <v>Onroad</v>
          </cell>
          <cell r="C1653" t="str">
            <v>Highway Veh - Diesel - Heavy Duty Buses (School &amp; Transit) - Rural Other Principal Arterial: Exhaust</v>
          </cell>
          <cell r="D1653" t="str">
            <v>Mobile - On-Road Diesel Heavy Duty Vehicles</v>
          </cell>
          <cell r="G1653" t="str">
            <v>Mobile Sources</v>
          </cell>
          <cell r="H1653" t="str">
            <v>Highway Vehicles - Diesel</v>
          </cell>
          <cell r="I1653" t="str">
            <v>Heavy Duty Diesel Buses (School &amp; Transit)</v>
          </cell>
          <cell r="J1653" t="str">
            <v>Rural Other Principal Arterial: Exhaust</v>
          </cell>
          <cell r="L1653" t="str">
            <v>2005</v>
          </cell>
          <cell r="M1653">
            <v>37300</v>
          </cell>
          <cell r="N1653">
            <v>40982</v>
          </cell>
        </row>
        <row r="1654">
          <cell r="A1654" t="str">
            <v>2230075150</v>
          </cell>
          <cell r="B1654" t="str">
            <v>Onroad</v>
          </cell>
          <cell r="C1654" t="str">
            <v>Highway Veh - Diesel - Heavy Duty Buses (School &amp; Transit) - Rural Minor Arterial: Total</v>
          </cell>
          <cell r="D1654" t="str">
            <v>Mobile - On-Road Diesel Heavy Duty Vehicles</v>
          </cell>
          <cell r="G1654" t="str">
            <v>Mobile Sources</v>
          </cell>
          <cell r="H1654" t="str">
            <v>Highway Vehicles - Diesel</v>
          </cell>
          <cell r="I1654" t="str">
            <v>Heavy Duty Diesel Buses (School &amp; Transit)</v>
          </cell>
          <cell r="J1654" t="str">
            <v>Rural Minor Arterial: Total</v>
          </cell>
          <cell r="M1654">
            <v>36504</v>
          </cell>
          <cell r="N1654">
            <v>40982</v>
          </cell>
        </row>
        <row r="1655">
          <cell r="A1655" t="str">
            <v>223007515B</v>
          </cell>
          <cell r="B1655" t="str">
            <v>Onroad</v>
          </cell>
          <cell r="C1655" t="str">
            <v>Highway Veh - Diesel - Heavy Duty Buses (School &amp; Transit) - Rural Minor Arterial: Brake Wear</v>
          </cell>
          <cell r="D1655" t="str">
            <v>Mobile - On-Road Diesel Heavy Duty Vehicles</v>
          </cell>
          <cell r="G1655" t="str">
            <v>Mobile Sources</v>
          </cell>
          <cell r="H1655" t="str">
            <v>Highway Vehicles - Diesel</v>
          </cell>
          <cell r="I1655" t="str">
            <v>Heavy Duty Diesel Buses (School &amp; Transit)</v>
          </cell>
          <cell r="J1655" t="str">
            <v>Rural Minor Arterial: Brake Wear</v>
          </cell>
          <cell r="L1655" t="str">
            <v>2005</v>
          </cell>
          <cell r="M1655">
            <v>37300</v>
          </cell>
          <cell r="N1655">
            <v>40982</v>
          </cell>
        </row>
        <row r="1656">
          <cell r="A1656" t="str">
            <v>223007515T</v>
          </cell>
          <cell r="B1656" t="str">
            <v>Onroad</v>
          </cell>
          <cell r="C1656" t="str">
            <v>Highway Veh - Diesel - Heavy Duty Buses (School &amp; Transit) - Rural Minor Arterial: Tire Wear</v>
          </cell>
          <cell r="D1656" t="str">
            <v>Mobile - On-Road Diesel Heavy Duty Vehicles</v>
          </cell>
          <cell r="G1656" t="str">
            <v>Mobile Sources</v>
          </cell>
          <cell r="H1656" t="str">
            <v>Highway Vehicles - Diesel</v>
          </cell>
          <cell r="I1656" t="str">
            <v>Heavy Duty Diesel Buses (School &amp; Transit)</v>
          </cell>
          <cell r="J1656" t="str">
            <v>Rural Minor Arterial: Tire Wear</v>
          </cell>
          <cell r="L1656" t="str">
            <v>2005</v>
          </cell>
          <cell r="M1656">
            <v>37300</v>
          </cell>
          <cell r="N1656">
            <v>40982</v>
          </cell>
        </row>
        <row r="1657">
          <cell r="A1657" t="str">
            <v>223007515X</v>
          </cell>
          <cell r="B1657" t="str">
            <v>Onroad</v>
          </cell>
          <cell r="C1657" t="str">
            <v>Highway Veh - Diesel - Heavy Duty Buses (School &amp; Transit) - Rural Minor Arterial: Exhaust</v>
          </cell>
          <cell r="D1657" t="str">
            <v>Mobile - On-Road Diesel Heavy Duty Vehicles</v>
          </cell>
          <cell r="G1657" t="str">
            <v>Mobile Sources</v>
          </cell>
          <cell r="H1657" t="str">
            <v>Highway Vehicles - Diesel</v>
          </cell>
          <cell r="I1657" t="str">
            <v>Heavy Duty Diesel Buses (School &amp; Transit)</v>
          </cell>
          <cell r="J1657" t="str">
            <v>Rural Minor Arterial: Exhaust</v>
          </cell>
          <cell r="L1657" t="str">
            <v>2005</v>
          </cell>
          <cell r="M1657">
            <v>37300</v>
          </cell>
          <cell r="N1657">
            <v>40982</v>
          </cell>
        </row>
        <row r="1658">
          <cell r="A1658" t="str">
            <v>2230075170</v>
          </cell>
          <cell r="B1658" t="str">
            <v>Onroad</v>
          </cell>
          <cell r="C1658" t="str">
            <v>Highway Veh - Diesel - Heavy Duty Buses (School &amp; Transit) - Rural Major Collector: Total</v>
          </cell>
          <cell r="D1658" t="str">
            <v>Mobile - On-Road Diesel Heavy Duty Vehicles</v>
          </cell>
          <cell r="G1658" t="str">
            <v>Mobile Sources</v>
          </cell>
          <cell r="H1658" t="str">
            <v>Highway Vehicles - Diesel</v>
          </cell>
          <cell r="I1658" t="str">
            <v>Heavy Duty Diesel Buses (School &amp; Transit)</v>
          </cell>
          <cell r="J1658" t="str">
            <v>Rural Major Collector: Total</v>
          </cell>
          <cell r="M1658">
            <v>36504</v>
          </cell>
          <cell r="N1658">
            <v>40982</v>
          </cell>
        </row>
        <row r="1659">
          <cell r="A1659" t="str">
            <v>223007517B</v>
          </cell>
          <cell r="B1659" t="str">
            <v>Onroad</v>
          </cell>
          <cell r="C1659" t="str">
            <v>Highway Veh - Diesel - Heavy Duty Buses (School &amp; Transit) - Rural Major Collector: Brake Wear</v>
          </cell>
          <cell r="D1659" t="str">
            <v>Mobile - On-Road Diesel Heavy Duty Vehicles</v>
          </cell>
          <cell r="G1659" t="str">
            <v>Mobile Sources</v>
          </cell>
          <cell r="H1659" t="str">
            <v>Highway Vehicles - Diesel</v>
          </cell>
          <cell r="I1659" t="str">
            <v>Heavy Duty Diesel Buses (School &amp; Transit)</v>
          </cell>
          <cell r="J1659" t="str">
            <v>Rural Major Collector: Brake Wear</v>
          </cell>
          <cell r="L1659" t="str">
            <v>2005</v>
          </cell>
          <cell r="M1659">
            <v>37300</v>
          </cell>
          <cell r="N1659">
            <v>40982</v>
          </cell>
        </row>
        <row r="1660">
          <cell r="A1660" t="str">
            <v>223007517T</v>
          </cell>
          <cell r="B1660" t="str">
            <v>Onroad</v>
          </cell>
          <cell r="C1660" t="str">
            <v>Highway Veh - Diesel - Heavy Duty Buses (School &amp; Transit) - Rural Major Collector: Tire Wear</v>
          </cell>
          <cell r="D1660" t="str">
            <v>Mobile - On-Road Diesel Heavy Duty Vehicles</v>
          </cell>
          <cell r="G1660" t="str">
            <v>Mobile Sources</v>
          </cell>
          <cell r="H1660" t="str">
            <v>Highway Vehicles - Diesel</v>
          </cell>
          <cell r="I1660" t="str">
            <v>Heavy Duty Diesel Buses (School &amp; Transit)</v>
          </cell>
          <cell r="J1660" t="str">
            <v>Rural Major Collector: Tire Wear</v>
          </cell>
          <cell r="L1660" t="str">
            <v>2005</v>
          </cell>
          <cell r="M1660">
            <v>37300</v>
          </cell>
          <cell r="N1660">
            <v>40982</v>
          </cell>
        </row>
        <row r="1661">
          <cell r="A1661" t="str">
            <v>223007517X</v>
          </cell>
          <cell r="B1661" t="str">
            <v>Onroad</v>
          </cell>
          <cell r="C1661" t="str">
            <v>Highway Veh - Diesel - Heavy Duty Buses (School &amp; Transit) - Rural Major Collector: Exhaust</v>
          </cell>
          <cell r="D1661" t="str">
            <v>Mobile - On-Road Diesel Heavy Duty Vehicles</v>
          </cell>
          <cell r="G1661" t="str">
            <v>Mobile Sources</v>
          </cell>
          <cell r="H1661" t="str">
            <v>Highway Vehicles - Diesel</v>
          </cell>
          <cell r="I1661" t="str">
            <v>Heavy Duty Diesel Buses (School &amp; Transit)</v>
          </cell>
          <cell r="J1661" t="str">
            <v>Rural Major Collector: Exhaust</v>
          </cell>
          <cell r="L1661" t="str">
            <v>2005</v>
          </cell>
          <cell r="M1661">
            <v>37300</v>
          </cell>
          <cell r="N1661">
            <v>40982</v>
          </cell>
        </row>
        <row r="1662">
          <cell r="A1662" t="str">
            <v>2230075190</v>
          </cell>
          <cell r="B1662" t="str">
            <v>Onroad</v>
          </cell>
          <cell r="C1662" t="str">
            <v>Highway Veh - Diesel - Heavy Duty Buses (School &amp; Transit) - Rural Minor Collector: Total</v>
          </cell>
          <cell r="D1662" t="str">
            <v>Mobile - On-Road Diesel Heavy Duty Vehicles</v>
          </cell>
          <cell r="G1662" t="str">
            <v>Mobile Sources</v>
          </cell>
          <cell r="H1662" t="str">
            <v>Highway Vehicles - Diesel</v>
          </cell>
          <cell r="I1662" t="str">
            <v>Heavy Duty Diesel Buses (School &amp; Transit)</v>
          </cell>
          <cell r="J1662" t="str">
            <v>Rural Minor Collector: Total</v>
          </cell>
          <cell r="M1662">
            <v>36504</v>
          </cell>
          <cell r="N1662">
            <v>40982</v>
          </cell>
        </row>
        <row r="1663">
          <cell r="A1663" t="str">
            <v>223007519B</v>
          </cell>
          <cell r="B1663" t="str">
            <v>Onroad</v>
          </cell>
          <cell r="C1663" t="str">
            <v>Highway Veh - Diesel - Heavy Duty Buses (School &amp; Transit) - Rural Minor Collector: Brake Wear</v>
          </cell>
          <cell r="D1663" t="str">
            <v>Mobile - On-Road Diesel Heavy Duty Vehicles</v>
          </cell>
          <cell r="G1663" t="str">
            <v>Mobile Sources</v>
          </cell>
          <cell r="H1663" t="str">
            <v>Highway Vehicles - Diesel</v>
          </cell>
          <cell r="I1663" t="str">
            <v>Heavy Duty Diesel Buses (School &amp; Transit)</v>
          </cell>
          <cell r="J1663" t="str">
            <v>Rural Minor Collector: Brake Wear</v>
          </cell>
          <cell r="L1663" t="str">
            <v>2005</v>
          </cell>
          <cell r="M1663">
            <v>37300</v>
          </cell>
          <cell r="N1663">
            <v>40982</v>
          </cell>
        </row>
        <row r="1664">
          <cell r="A1664" t="str">
            <v>223007519T</v>
          </cell>
          <cell r="B1664" t="str">
            <v>Onroad</v>
          </cell>
          <cell r="C1664" t="str">
            <v>Highway Veh - Diesel - Heavy Duty Buses (School &amp; Transit) - Rural Minor Collector: Tire Wear</v>
          </cell>
          <cell r="D1664" t="str">
            <v>Mobile - On-Road Diesel Heavy Duty Vehicles</v>
          </cell>
          <cell r="G1664" t="str">
            <v>Mobile Sources</v>
          </cell>
          <cell r="H1664" t="str">
            <v>Highway Vehicles - Diesel</v>
          </cell>
          <cell r="I1664" t="str">
            <v>Heavy Duty Diesel Buses (School &amp; Transit)</v>
          </cell>
          <cell r="J1664" t="str">
            <v>Rural Minor Collector: Tire Wear</v>
          </cell>
          <cell r="L1664" t="str">
            <v>2005</v>
          </cell>
          <cell r="M1664">
            <v>37300</v>
          </cell>
          <cell r="N1664">
            <v>40982</v>
          </cell>
        </row>
        <row r="1665">
          <cell r="A1665" t="str">
            <v>223007519X</v>
          </cell>
          <cell r="B1665" t="str">
            <v>Onroad</v>
          </cell>
          <cell r="C1665" t="str">
            <v>Highway Veh - Diesel - Heavy Duty Buses (School &amp; Transit) - Rural Minor Collector: Exhaust</v>
          </cell>
          <cell r="D1665" t="str">
            <v>Mobile - On-Road Diesel Heavy Duty Vehicles</v>
          </cell>
          <cell r="G1665" t="str">
            <v>Mobile Sources</v>
          </cell>
          <cell r="H1665" t="str">
            <v>Highway Vehicles - Diesel</v>
          </cell>
          <cell r="I1665" t="str">
            <v>Heavy Duty Diesel Buses (School &amp; Transit)</v>
          </cell>
          <cell r="J1665" t="str">
            <v>Rural Minor Collector: Exhaust</v>
          </cell>
          <cell r="L1665" t="str">
            <v>2005</v>
          </cell>
          <cell r="M1665">
            <v>37300</v>
          </cell>
          <cell r="N1665">
            <v>40982</v>
          </cell>
        </row>
        <row r="1666">
          <cell r="A1666" t="str">
            <v>2230075210</v>
          </cell>
          <cell r="B1666" t="str">
            <v>Onroad</v>
          </cell>
          <cell r="C1666" t="str">
            <v>Highway Veh - Diesel - Heavy Duty Buses (School &amp; Transit) - Rural Local: Total</v>
          </cell>
          <cell r="D1666" t="str">
            <v>Mobile - On-Road Diesel Heavy Duty Vehicles</v>
          </cell>
          <cell r="G1666" t="str">
            <v>Mobile Sources</v>
          </cell>
          <cell r="H1666" t="str">
            <v>Highway Vehicles - Diesel</v>
          </cell>
          <cell r="I1666" t="str">
            <v>Heavy Duty Diesel Buses (School &amp; Transit)</v>
          </cell>
          <cell r="J1666" t="str">
            <v>Rural Local: Total</v>
          </cell>
          <cell r="M1666">
            <v>36504</v>
          </cell>
          <cell r="N1666">
            <v>40982</v>
          </cell>
        </row>
        <row r="1667">
          <cell r="A1667" t="str">
            <v>223007521B</v>
          </cell>
          <cell r="B1667" t="str">
            <v>Onroad</v>
          </cell>
          <cell r="C1667" t="str">
            <v>Highway Veh - Diesel - Heavy Duty Buses (School &amp; Transit) - Rural Local: Brake Wear</v>
          </cell>
          <cell r="D1667" t="str">
            <v>Mobile - On-Road Diesel Heavy Duty Vehicles</v>
          </cell>
          <cell r="G1667" t="str">
            <v>Mobile Sources</v>
          </cell>
          <cell r="H1667" t="str">
            <v>Highway Vehicles - Diesel</v>
          </cell>
          <cell r="I1667" t="str">
            <v>Heavy Duty Diesel Buses (School &amp; Transit)</v>
          </cell>
          <cell r="J1667" t="str">
            <v>Rural Local: Brake Wear</v>
          </cell>
          <cell r="L1667" t="str">
            <v>2005</v>
          </cell>
          <cell r="M1667">
            <v>37300</v>
          </cell>
          <cell r="N1667">
            <v>40982</v>
          </cell>
        </row>
        <row r="1668">
          <cell r="A1668" t="str">
            <v>223007521T</v>
          </cell>
          <cell r="B1668" t="str">
            <v>Onroad</v>
          </cell>
          <cell r="C1668" t="str">
            <v>Highway Veh - Diesel - Heavy Duty Buses (School &amp; Transit) - Rural Local: Tire Wear</v>
          </cell>
          <cell r="D1668" t="str">
            <v>Mobile - On-Road Diesel Heavy Duty Vehicles</v>
          </cell>
          <cell r="G1668" t="str">
            <v>Mobile Sources</v>
          </cell>
          <cell r="H1668" t="str">
            <v>Highway Vehicles - Diesel</v>
          </cell>
          <cell r="I1668" t="str">
            <v>Heavy Duty Diesel Buses (School &amp; Transit)</v>
          </cell>
          <cell r="J1668" t="str">
            <v>Rural Local: Tire Wear</v>
          </cell>
          <cell r="L1668" t="str">
            <v>2005</v>
          </cell>
          <cell r="M1668">
            <v>37300</v>
          </cell>
          <cell r="N1668">
            <v>40982</v>
          </cell>
        </row>
        <row r="1669">
          <cell r="A1669" t="str">
            <v>223007521X</v>
          </cell>
          <cell r="B1669" t="str">
            <v>Onroad</v>
          </cell>
          <cell r="C1669" t="str">
            <v>Highway Veh - Diesel - Heavy Duty Buses (School &amp; Transit) - Rural Local: Exhaust</v>
          </cell>
          <cell r="D1669" t="str">
            <v>Mobile - On-Road Diesel Heavy Duty Vehicles</v>
          </cell>
          <cell r="G1669" t="str">
            <v>Mobile Sources</v>
          </cell>
          <cell r="H1669" t="str">
            <v>Highway Vehicles - Diesel</v>
          </cell>
          <cell r="I1669" t="str">
            <v>Heavy Duty Diesel Buses (School &amp; Transit)</v>
          </cell>
          <cell r="J1669" t="str">
            <v>Rural Local: Exhaust</v>
          </cell>
          <cell r="L1669" t="str">
            <v>2005</v>
          </cell>
          <cell r="M1669">
            <v>37300</v>
          </cell>
          <cell r="N1669">
            <v>40982</v>
          </cell>
        </row>
        <row r="1670">
          <cell r="A1670" t="str">
            <v>2230075230</v>
          </cell>
          <cell r="B1670" t="str">
            <v>Onroad</v>
          </cell>
          <cell r="C1670" t="str">
            <v>Highway Veh - Diesel - Heavy Duty Buses (School &amp; Transit) - Urban Interstate: Total</v>
          </cell>
          <cell r="D1670" t="str">
            <v>Mobile - On-Road Diesel Heavy Duty Vehicles</v>
          </cell>
          <cell r="G1670" t="str">
            <v>Mobile Sources</v>
          </cell>
          <cell r="H1670" t="str">
            <v>Highway Vehicles - Diesel</v>
          </cell>
          <cell r="I1670" t="str">
            <v>Heavy Duty Diesel Buses (School &amp; Transit)</v>
          </cell>
          <cell r="J1670" t="str">
            <v>Urban Interstate: Total</v>
          </cell>
          <cell r="M1670">
            <v>36504</v>
          </cell>
          <cell r="N1670">
            <v>40982</v>
          </cell>
        </row>
        <row r="1671">
          <cell r="A1671" t="str">
            <v>223007523B</v>
          </cell>
          <cell r="B1671" t="str">
            <v>Onroad</v>
          </cell>
          <cell r="C1671" t="str">
            <v>Highway Veh - Diesel - Heavy Duty Buses (School &amp; Transit) - Urban Interstate: Brake Wear</v>
          </cell>
          <cell r="D1671" t="str">
            <v>Mobile - On-Road Diesel Heavy Duty Vehicles</v>
          </cell>
          <cell r="G1671" t="str">
            <v>Mobile Sources</v>
          </cell>
          <cell r="H1671" t="str">
            <v>Highway Vehicles - Diesel</v>
          </cell>
          <cell r="I1671" t="str">
            <v>Heavy Duty Diesel Buses (School &amp; Transit)</v>
          </cell>
          <cell r="J1671" t="str">
            <v>Urban Interstate: Brake Wear</v>
          </cell>
          <cell r="L1671" t="str">
            <v>2005</v>
          </cell>
          <cell r="M1671">
            <v>37300</v>
          </cell>
          <cell r="N1671">
            <v>40982</v>
          </cell>
        </row>
        <row r="1672">
          <cell r="A1672" t="str">
            <v>223007523T</v>
          </cell>
          <cell r="B1672" t="str">
            <v>Onroad</v>
          </cell>
          <cell r="C1672" t="str">
            <v>Highway Veh - Diesel - Heavy Duty Buses (School &amp; Transit) - Urban Interstate: Tire Wear</v>
          </cell>
          <cell r="D1672" t="str">
            <v>Mobile - On-Road Diesel Heavy Duty Vehicles</v>
          </cell>
          <cell r="G1672" t="str">
            <v>Mobile Sources</v>
          </cell>
          <cell r="H1672" t="str">
            <v>Highway Vehicles - Diesel</v>
          </cell>
          <cell r="I1672" t="str">
            <v>Heavy Duty Diesel Buses (School &amp; Transit)</v>
          </cell>
          <cell r="J1672" t="str">
            <v>Urban Interstate: Tire Wear</v>
          </cell>
          <cell r="L1672" t="str">
            <v>2005</v>
          </cell>
          <cell r="M1672">
            <v>37300</v>
          </cell>
          <cell r="N1672">
            <v>40982</v>
          </cell>
        </row>
        <row r="1673">
          <cell r="A1673" t="str">
            <v>223007523X</v>
          </cell>
          <cell r="B1673" t="str">
            <v>Onroad</v>
          </cell>
          <cell r="C1673" t="str">
            <v>Highway Veh - Diesel - Heavy Duty Buses (School &amp; Transit) - Urban Interstate: Exhaust</v>
          </cell>
          <cell r="D1673" t="str">
            <v>Mobile - On-Road Diesel Heavy Duty Vehicles</v>
          </cell>
          <cell r="G1673" t="str">
            <v>Mobile Sources</v>
          </cell>
          <cell r="H1673" t="str">
            <v>Highway Vehicles - Diesel</v>
          </cell>
          <cell r="I1673" t="str">
            <v>Heavy Duty Diesel Buses (School &amp; Transit)</v>
          </cell>
          <cell r="J1673" t="str">
            <v>Urban Interstate: Exhaust</v>
          </cell>
          <cell r="L1673" t="str">
            <v>2005</v>
          </cell>
          <cell r="M1673">
            <v>37300</v>
          </cell>
          <cell r="N1673">
            <v>40982</v>
          </cell>
        </row>
        <row r="1674">
          <cell r="A1674" t="str">
            <v>2230075250</v>
          </cell>
          <cell r="B1674" t="str">
            <v>Onroad</v>
          </cell>
          <cell r="C1674" t="str">
            <v>Highway Veh - Diesel - Heavy Duty Buses (School &amp; Transit) - Urban Other Freeways &amp; Expressways: Total</v>
          </cell>
          <cell r="D1674" t="str">
            <v>Mobile - On-Road Diesel Heavy Duty Vehicles</v>
          </cell>
          <cell r="G1674" t="str">
            <v>Mobile Sources</v>
          </cell>
          <cell r="H1674" t="str">
            <v>Highway Vehicles - Diesel</v>
          </cell>
          <cell r="I1674" t="str">
            <v>Heavy Duty Diesel Buses (School &amp; Transit)</v>
          </cell>
          <cell r="J1674" t="str">
            <v>Urban Other Freeways and Expressways: Total</v>
          </cell>
          <cell r="M1674">
            <v>36504</v>
          </cell>
          <cell r="N1674">
            <v>40982</v>
          </cell>
        </row>
        <row r="1675">
          <cell r="A1675" t="str">
            <v>223007525B</v>
          </cell>
          <cell r="B1675" t="str">
            <v>Onroad</v>
          </cell>
          <cell r="C1675" t="str">
            <v>Highway Veh - Diesel - Heavy Duty Buses (School &amp; Transit) - Urban Other Freeways &amp; Expressways: Brake Wear</v>
          </cell>
          <cell r="D1675" t="str">
            <v>Mobile - On-Road Diesel Heavy Duty Vehicles</v>
          </cell>
          <cell r="G1675" t="str">
            <v>Mobile Sources</v>
          </cell>
          <cell r="H1675" t="str">
            <v>Highway Vehicles - Diesel</v>
          </cell>
          <cell r="I1675" t="str">
            <v>Heavy Duty Diesel Buses (School &amp; Transit)</v>
          </cell>
          <cell r="J1675" t="str">
            <v>Urban Other Freeways and Expressways: Brake Wear</v>
          </cell>
          <cell r="L1675" t="str">
            <v>2005</v>
          </cell>
          <cell r="M1675">
            <v>37300</v>
          </cell>
          <cell r="N1675">
            <v>40982</v>
          </cell>
        </row>
        <row r="1676">
          <cell r="A1676" t="str">
            <v>223007525T</v>
          </cell>
          <cell r="B1676" t="str">
            <v>Onroad</v>
          </cell>
          <cell r="C1676" t="str">
            <v>Highway Veh - Diesel - Heavy Duty Buses (School &amp; Transit) - Urban Other Freeways &amp; Expressways: Tire Wear</v>
          </cell>
          <cell r="D1676" t="str">
            <v>Mobile - On-Road Diesel Heavy Duty Vehicles</v>
          </cell>
          <cell r="G1676" t="str">
            <v>Mobile Sources</v>
          </cell>
          <cell r="H1676" t="str">
            <v>Highway Vehicles - Diesel</v>
          </cell>
          <cell r="I1676" t="str">
            <v>Heavy Duty Diesel Buses (School &amp; Transit)</v>
          </cell>
          <cell r="J1676" t="str">
            <v>Urban Other Freeways and Expressways: Tire Wear</v>
          </cell>
          <cell r="L1676" t="str">
            <v>2005</v>
          </cell>
          <cell r="M1676">
            <v>37300</v>
          </cell>
          <cell r="N1676">
            <v>40982</v>
          </cell>
        </row>
        <row r="1677">
          <cell r="A1677" t="str">
            <v>223007525X</v>
          </cell>
          <cell r="B1677" t="str">
            <v>Onroad</v>
          </cell>
          <cell r="C1677" t="str">
            <v>Highway Veh - Diesel - Heavy Duty Buses (School &amp; Transit) - Urban Other Freeways &amp; Expressways: Exhaust</v>
          </cell>
          <cell r="D1677" t="str">
            <v>Mobile - On-Road Diesel Heavy Duty Vehicles</v>
          </cell>
          <cell r="G1677" t="str">
            <v>Mobile Sources</v>
          </cell>
          <cell r="H1677" t="str">
            <v>Highway Vehicles - Diesel</v>
          </cell>
          <cell r="I1677" t="str">
            <v>Heavy Duty Diesel Buses (School &amp; Transit)</v>
          </cell>
          <cell r="J1677" t="str">
            <v>Urban Other Freeways and Expressways: Exhaust</v>
          </cell>
          <cell r="L1677" t="str">
            <v>2005</v>
          </cell>
          <cell r="M1677">
            <v>37300</v>
          </cell>
          <cell r="N1677">
            <v>40982</v>
          </cell>
        </row>
        <row r="1678">
          <cell r="A1678" t="str">
            <v>2230075270</v>
          </cell>
          <cell r="B1678" t="str">
            <v>Onroad</v>
          </cell>
          <cell r="C1678" t="str">
            <v>Highway Veh - Diesel - Heavy Duty Buses (School &amp; Transit) - Urban Other Principal Arterial: Total</v>
          </cell>
          <cell r="D1678" t="str">
            <v>Mobile - On-Road Diesel Heavy Duty Vehicles</v>
          </cell>
          <cell r="G1678" t="str">
            <v>Mobile Sources</v>
          </cell>
          <cell r="H1678" t="str">
            <v>Highway Vehicles - Diesel</v>
          </cell>
          <cell r="I1678" t="str">
            <v>Heavy Duty Diesel Buses (School &amp; Transit)</v>
          </cell>
          <cell r="J1678" t="str">
            <v>Urban Other Principal Arterial: Total</v>
          </cell>
          <cell r="M1678">
            <v>36504</v>
          </cell>
          <cell r="N1678">
            <v>40982</v>
          </cell>
        </row>
        <row r="1679">
          <cell r="A1679" t="str">
            <v>223007527B</v>
          </cell>
          <cell r="B1679" t="str">
            <v>Onroad</v>
          </cell>
          <cell r="C1679" t="str">
            <v>Highway Veh - Diesel - Heavy Duty Buses (School &amp; Transit) - Urban Other Principal Arterial: Brake Wear</v>
          </cell>
          <cell r="D1679" t="str">
            <v>Mobile - On-Road Diesel Heavy Duty Vehicles</v>
          </cell>
          <cell r="G1679" t="str">
            <v>Mobile Sources</v>
          </cell>
          <cell r="H1679" t="str">
            <v>Highway Vehicles - Diesel</v>
          </cell>
          <cell r="I1679" t="str">
            <v>Heavy Duty Diesel Buses (School &amp; Transit)</v>
          </cell>
          <cell r="J1679" t="str">
            <v>Urban Other Principal Arterial: Brake Wear</v>
          </cell>
          <cell r="L1679" t="str">
            <v>2005</v>
          </cell>
          <cell r="M1679">
            <v>37300</v>
          </cell>
          <cell r="N1679">
            <v>40982</v>
          </cell>
        </row>
        <row r="1680">
          <cell r="A1680" t="str">
            <v>223007527T</v>
          </cell>
          <cell r="B1680" t="str">
            <v>Onroad</v>
          </cell>
          <cell r="C1680" t="str">
            <v>Highway Veh - Diesel - Heavy Duty Buses (School &amp; Transit) - Urban Other Principal Arterial: Tire Wear</v>
          </cell>
          <cell r="D1680" t="str">
            <v>Mobile - On-Road Diesel Heavy Duty Vehicles</v>
          </cell>
          <cell r="G1680" t="str">
            <v>Mobile Sources</v>
          </cell>
          <cell r="H1680" t="str">
            <v>Highway Vehicles - Diesel</v>
          </cell>
          <cell r="I1680" t="str">
            <v>Heavy Duty Diesel Buses (School &amp; Transit)</v>
          </cell>
          <cell r="J1680" t="str">
            <v>Urban Other Principal Arterial: Tire Wear</v>
          </cell>
          <cell r="L1680" t="str">
            <v>2005</v>
          </cell>
          <cell r="M1680">
            <v>37300</v>
          </cell>
          <cell r="N1680">
            <v>40982</v>
          </cell>
        </row>
        <row r="1681">
          <cell r="A1681" t="str">
            <v>223007527X</v>
          </cell>
          <cell r="B1681" t="str">
            <v>Onroad</v>
          </cell>
          <cell r="C1681" t="str">
            <v>Highway Veh - Diesel - Heavy Duty Buses (School &amp; Transit) - Urban Other Principal Arterial: Exhaust</v>
          </cell>
          <cell r="D1681" t="str">
            <v>Mobile - On-Road Diesel Heavy Duty Vehicles</v>
          </cell>
          <cell r="G1681" t="str">
            <v>Mobile Sources</v>
          </cell>
          <cell r="H1681" t="str">
            <v>Highway Vehicles - Diesel</v>
          </cell>
          <cell r="I1681" t="str">
            <v>Heavy Duty Diesel Buses (School &amp; Transit)</v>
          </cell>
          <cell r="J1681" t="str">
            <v>Urban Other Principal Arterial: Exhaust</v>
          </cell>
          <cell r="L1681" t="str">
            <v>2005</v>
          </cell>
          <cell r="M1681">
            <v>37300</v>
          </cell>
          <cell r="N1681">
            <v>40982</v>
          </cell>
        </row>
        <row r="1682">
          <cell r="A1682" t="str">
            <v>2230075290</v>
          </cell>
          <cell r="B1682" t="str">
            <v>Onroad</v>
          </cell>
          <cell r="C1682" t="str">
            <v>Highway Veh - Diesel - Heavy Duty Buses (School &amp; Transit) - Urban Minor Arterial: Total</v>
          </cell>
          <cell r="D1682" t="str">
            <v>Mobile - On-Road Diesel Heavy Duty Vehicles</v>
          </cell>
          <cell r="G1682" t="str">
            <v>Mobile Sources</v>
          </cell>
          <cell r="H1682" t="str">
            <v>Highway Vehicles - Diesel</v>
          </cell>
          <cell r="I1682" t="str">
            <v>Heavy Duty Diesel Buses (School &amp; Transit)</v>
          </cell>
          <cell r="J1682" t="str">
            <v>Urban Minor Arterial: Total</v>
          </cell>
          <cell r="M1682">
            <v>36504</v>
          </cell>
          <cell r="N1682">
            <v>40982</v>
          </cell>
        </row>
        <row r="1683">
          <cell r="A1683" t="str">
            <v>223007529B</v>
          </cell>
          <cell r="B1683" t="str">
            <v>Onroad</v>
          </cell>
          <cell r="C1683" t="str">
            <v>Highway Veh - Diesel - Heavy Duty Buses (School &amp; Transit) - Urban Minor Arterial: Brake Wear</v>
          </cell>
          <cell r="D1683" t="str">
            <v>Mobile - On-Road Diesel Heavy Duty Vehicles</v>
          </cell>
          <cell r="G1683" t="str">
            <v>Mobile Sources</v>
          </cell>
          <cell r="H1683" t="str">
            <v>Highway Vehicles - Diesel</v>
          </cell>
          <cell r="I1683" t="str">
            <v>Heavy Duty Diesel Buses (School &amp; Transit)</v>
          </cell>
          <cell r="J1683" t="str">
            <v>Urban Minor Arterial: Brake Wear</v>
          </cell>
          <cell r="L1683" t="str">
            <v>2005</v>
          </cell>
          <cell r="M1683">
            <v>37300</v>
          </cell>
          <cell r="N1683">
            <v>40982</v>
          </cell>
        </row>
        <row r="1684">
          <cell r="A1684" t="str">
            <v>223007529T</v>
          </cell>
          <cell r="B1684" t="str">
            <v>Onroad</v>
          </cell>
          <cell r="C1684" t="str">
            <v>Highway Veh - Diesel - Heavy Duty Buses (School &amp; Transit) - Urban Minor Arterial: Tire Wear</v>
          </cell>
          <cell r="D1684" t="str">
            <v>Mobile - On-Road Diesel Heavy Duty Vehicles</v>
          </cell>
          <cell r="G1684" t="str">
            <v>Mobile Sources</v>
          </cell>
          <cell r="H1684" t="str">
            <v>Highway Vehicles - Diesel</v>
          </cell>
          <cell r="I1684" t="str">
            <v>Heavy Duty Diesel Buses (School &amp; Transit)</v>
          </cell>
          <cell r="J1684" t="str">
            <v>Urban Minor Arterial: Tire Wear</v>
          </cell>
          <cell r="L1684" t="str">
            <v>2005</v>
          </cell>
          <cell r="M1684">
            <v>37300</v>
          </cell>
          <cell r="N1684">
            <v>40982</v>
          </cell>
        </row>
        <row r="1685">
          <cell r="A1685" t="str">
            <v>223007529X</v>
          </cell>
          <cell r="B1685" t="str">
            <v>Onroad</v>
          </cell>
          <cell r="C1685" t="str">
            <v>Highway Veh - Diesel - Heavy Duty Buses (School &amp; Transit) - Urban Minor Arterial: Exhaust</v>
          </cell>
          <cell r="D1685" t="str">
            <v>Mobile - On-Road Diesel Heavy Duty Vehicles</v>
          </cell>
          <cell r="G1685" t="str">
            <v>Mobile Sources</v>
          </cell>
          <cell r="H1685" t="str">
            <v>Highway Vehicles - Diesel</v>
          </cell>
          <cell r="I1685" t="str">
            <v>Heavy Duty Diesel Buses (School &amp; Transit)</v>
          </cell>
          <cell r="J1685" t="str">
            <v>Urban Minor Arterial: Exhaust</v>
          </cell>
          <cell r="L1685" t="str">
            <v>2005</v>
          </cell>
          <cell r="M1685">
            <v>37300</v>
          </cell>
          <cell r="N1685">
            <v>40982</v>
          </cell>
        </row>
        <row r="1686">
          <cell r="A1686" t="str">
            <v>2230075310</v>
          </cell>
          <cell r="B1686" t="str">
            <v>Onroad</v>
          </cell>
          <cell r="C1686" t="str">
            <v>Highway Veh - Diesel - Heavy Duty Buses (School &amp; Transit) - Urban Collector: Total</v>
          </cell>
          <cell r="D1686" t="str">
            <v>Mobile - On-Road Diesel Heavy Duty Vehicles</v>
          </cell>
          <cell r="G1686" t="str">
            <v>Mobile Sources</v>
          </cell>
          <cell r="H1686" t="str">
            <v>Highway Vehicles - Diesel</v>
          </cell>
          <cell r="I1686" t="str">
            <v>Heavy Duty Diesel Buses (School &amp; Transit)</v>
          </cell>
          <cell r="J1686" t="str">
            <v>Urban Collector: Total</v>
          </cell>
          <cell r="M1686">
            <v>36504</v>
          </cell>
          <cell r="N1686">
            <v>40982</v>
          </cell>
        </row>
        <row r="1687">
          <cell r="A1687" t="str">
            <v>223007531B</v>
          </cell>
          <cell r="B1687" t="str">
            <v>Onroad</v>
          </cell>
          <cell r="C1687" t="str">
            <v>Highway Veh - Diesel - Heavy Duty Buses (School &amp; Transit) - Urban Collector: Brake Wear</v>
          </cell>
          <cell r="D1687" t="str">
            <v>Mobile - On-Road Diesel Heavy Duty Vehicles</v>
          </cell>
          <cell r="G1687" t="str">
            <v>Mobile Sources</v>
          </cell>
          <cell r="H1687" t="str">
            <v>Highway Vehicles - Diesel</v>
          </cell>
          <cell r="I1687" t="str">
            <v>Heavy Duty Diesel Buses (School &amp; Transit)</v>
          </cell>
          <cell r="J1687" t="str">
            <v>Urban Collector: Brake Wear</v>
          </cell>
          <cell r="L1687" t="str">
            <v>2005</v>
          </cell>
          <cell r="M1687">
            <v>37300</v>
          </cell>
          <cell r="N1687">
            <v>40982</v>
          </cell>
        </row>
        <row r="1688">
          <cell r="A1688" t="str">
            <v>223007531T</v>
          </cell>
          <cell r="B1688" t="str">
            <v>Onroad</v>
          </cell>
          <cell r="C1688" t="str">
            <v>Highway Veh - Diesel - Heavy Duty Buses (School &amp; Transit) - Urban Collector: Tire Wear</v>
          </cell>
          <cell r="D1688" t="str">
            <v>Mobile - On-Road Diesel Heavy Duty Vehicles</v>
          </cell>
          <cell r="G1688" t="str">
            <v>Mobile Sources</v>
          </cell>
          <cell r="H1688" t="str">
            <v>Highway Vehicles - Diesel</v>
          </cell>
          <cell r="I1688" t="str">
            <v>Heavy Duty Diesel Buses (School &amp; Transit)</v>
          </cell>
          <cell r="J1688" t="str">
            <v>Urban Collector: Tire Wear</v>
          </cell>
          <cell r="L1688" t="str">
            <v>2005</v>
          </cell>
          <cell r="M1688">
            <v>37300</v>
          </cell>
          <cell r="N1688">
            <v>40982</v>
          </cell>
        </row>
        <row r="1689">
          <cell r="A1689" t="str">
            <v>223007531X</v>
          </cell>
          <cell r="B1689" t="str">
            <v>Onroad</v>
          </cell>
          <cell r="C1689" t="str">
            <v>Highway Veh - Diesel - Heavy Duty Buses (School &amp; Transit) - Urban Collector: Exhaust</v>
          </cell>
          <cell r="D1689" t="str">
            <v>Mobile - On-Road Diesel Heavy Duty Vehicles</v>
          </cell>
          <cell r="G1689" t="str">
            <v>Mobile Sources</v>
          </cell>
          <cell r="H1689" t="str">
            <v>Highway Vehicles - Diesel</v>
          </cell>
          <cell r="I1689" t="str">
            <v>Heavy Duty Diesel Buses (School &amp; Transit)</v>
          </cell>
          <cell r="J1689" t="str">
            <v>Urban Collector: Exhaust</v>
          </cell>
          <cell r="L1689" t="str">
            <v>2005</v>
          </cell>
          <cell r="M1689">
            <v>37300</v>
          </cell>
          <cell r="N1689">
            <v>40982</v>
          </cell>
        </row>
        <row r="1690">
          <cell r="A1690" t="str">
            <v>2230075330</v>
          </cell>
          <cell r="B1690" t="str">
            <v>Onroad</v>
          </cell>
          <cell r="C1690" t="str">
            <v>Highway Veh - Diesel - Heavy Duty Buses (School &amp; Transit) - Urban Local: Total</v>
          </cell>
          <cell r="D1690" t="str">
            <v>Mobile - On-Road Diesel Heavy Duty Vehicles</v>
          </cell>
          <cell r="G1690" t="str">
            <v>Mobile Sources</v>
          </cell>
          <cell r="H1690" t="str">
            <v>Highway Vehicles - Diesel</v>
          </cell>
          <cell r="I1690" t="str">
            <v>Heavy Duty Diesel Buses (School &amp; Transit)</v>
          </cell>
          <cell r="J1690" t="str">
            <v>Urban Local: Total</v>
          </cell>
          <cell r="M1690">
            <v>36504</v>
          </cell>
          <cell r="N1690">
            <v>40982</v>
          </cell>
        </row>
        <row r="1691">
          <cell r="A1691" t="str">
            <v>223007533B</v>
          </cell>
          <cell r="B1691" t="str">
            <v>Onroad</v>
          </cell>
          <cell r="C1691" t="str">
            <v>Highway Veh - Diesel - Heavy Duty Buses (School &amp; Transit) - Urban Local: Brake Wear</v>
          </cell>
          <cell r="D1691" t="str">
            <v>Mobile - On-Road Diesel Heavy Duty Vehicles</v>
          </cell>
          <cell r="G1691" t="str">
            <v>Mobile Sources</v>
          </cell>
          <cell r="H1691" t="str">
            <v>Highway Vehicles - Diesel</v>
          </cell>
          <cell r="I1691" t="str">
            <v>Heavy Duty Diesel Buses (School &amp; Transit)</v>
          </cell>
          <cell r="J1691" t="str">
            <v>Urban Local: Brake Wear</v>
          </cell>
          <cell r="L1691" t="str">
            <v>2005</v>
          </cell>
          <cell r="M1691">
            <v>37300</v>
          </cell>
          <cell r="N1691">
            <v>40982</v>
          </cell>
        </row>
        <row r="1692">
          <cell r="A1692" t="str">
            <v>223007533T</v>
          </cell>
          <cell r="B1692" t="str">
            <v>Onroad</v>
          </cell>
          <cell r="C1692" t="str">
            <v>Highway Veh - Diesel - Heavy Duty Buses (School &amp; Transit) - Urban Local: Tire Wear</v>
          </cell>
          <cell r="D1692" t="str">
            <v>Mobile - On-Road Diesel Heavy Duty Vehicles</v>
          </cell>
          <cell r="G1692" t="str">
            <v>Mobile Sources</v>
          </cell>
          <cell r="H1692" t="str">
            <v>Highway Vehicles - Diesel</v>
          </cell>
          <cell r="I1692" t="str">
            <v>Heavy Duty Diesel Buses (School &amp; Transit)</v>
          </cell>
          <cell r="J1692" t="str">
            <v>Urban Local: Tire Wear</v>
          </cell>
          <cell r="L1692" t="str">
            <v>2005</v>
          </cell>
          <cell r="M1692">
            <v>37300</v>
          </cell>
          <cell r="N1692">
            <v>40982</v>
          </cell>
        </row>
        <row r="1693">
          <cell r="A1693" t="str">
            <v>223007533X</v>
          </cell>
          <cell r="B1693" t="str">
            <v>Onroad</v>
          </cell>
          <cell r="C1693" t="str">
            <v>Highway Veh - Diesel - Heavy Duty Buses (School &amp; Transit) - Urban Local: Exhaust</v>
          </cell>
          <cell r="D1693" t="str">
            <v>Mobile - On-Road Diesel Heavy Duty Vehicles</v>
          </cell>
          <cell r="G1693" t="str">
            <v>Mobile Sources</v>
          </cell>
          <cell r="H1693" t="str">
            <v>Highway Vehicles - Diesel</v>
          </cell>
          <cell r="I1693" t="str">
            <v>Heavy Duty Diesel Buses (School &amp; Transit)</v>
          </cell>
          <cell r="J1693" t="str">
            <v>Urban Local: Exhaust</v>
          </cell>
          <cell r="L1693" t="str">
            <v>2005</v>
          </cell>
          <cell r="M1693">
            <v>37300</v>
          </cell>
          <cell r="N1693">
            <v>40982</v>
          </cell>
        </row>
        <row r="1694">
          <cell r="A1694" t="str">
            <v>2230075350</v>
          </cell>
          <cell r="B1694" t="str">
            <v>Onroad</v>
          </cell>
          <cell r="C1694" t="str">
            <v>Highway Veh - Diesel - Heavy Duty Buses (School &amp; Transit) - Parking Area: Rural</v>
          </cell>
          <cell r="D1694" t="str">
            <v>Mobile - On-Road Diesel Heavy Duty Vehicles</v>
          </cell>
          <cell r="G1694" t="str">
            <v>Mobile Sources</v>
          </cell>
          <cell r="H1694" t="str">
            <v>Highway Vehicles - Diesel</v>
          </cell>
          <cell r="I1694" t="str">
            <v>Heavy Duty Diesel Buses (School &amp; Transit)</v>
          </cell>
          <cell r="J1694" t="str">
            <v>Parking Area: Rural</v>
          </cell>
          <cell r="L1694" t="str">
            <v>2008</v>
          </cell>
          <cell r="M1694">
            <v>39654</v>
          </cell>
          <cell r="N1694">
            <v>40982</v>
          </cell>
        </row>
        <row r="1695">
          <cell r="A1695" t="str">
            <v>2230075370</v>
          </cell>
          <cell r="B1695" t="str">
            <v>Onroad</v>
          </cell>
          <cell r="C1695" t="str">
            <v>Highway Veh - Diesel - Heavy Duty Buses (School &amp; Transit) - Parking Area: Urban</v>
          </cell>
          <cell r="D1695" t="str">
            <v>Mobile - On-Road Diesel Heavy Duty Vehicles</v>
          </cell>
          <cell r="G1695" t="str">
            <v>Mobile Sources</v>
          </cell>
          <cell r="H1695" t="str">
            <v>Highway Vehicles - Diesel</v>
          </cell>
          <cell r="I1695" t="str">
            <v>Heavy Duty Diesel Buses (School &amp; Transit)</v>
          </cell>
          <cell r="J1695" t="str">
            <v>Parking Area: Urban</v>
          </cell>
          <cell r="L1695" t="str">
            <v>2008</v>
          </cell>
          <cell r="M1695">
            <v>39917</v>
          </cell>
          <cell r="N1695">
            <v>40982</v>
          </cell>
        </row>
        <row r="1696">
          <cell r="A1696" t="str">
            <v>2230075390</v>
          </cell>
          <cell r="B1696" t="str">
            <v>Onroad</v>
          </cell>
          <cell r="C1696" t="str">
            <v>Highway Veh - Diesel - Heavy Duty Buses (School &amp; Transit) - Parking Area: Total</v>
          </cell>
          <cell r="D1696" t="str">
            <v>Mobile - On-Road Diesel Heavy Duty Vehicles</v>
          </cell>
          <cell r="G1696" t="str">
            <v>Mobile Sources</v>
          </cell>
          <cell r="H1696" t="str">
            <v>Highway Vehicles - Diesel</v>
          </cell>
          <cell r="I1696" t="str">
            <v>Heavy Duty Diesel Buses (School &amp; Transit)</v>
          </cell>
          <cell r="J1696" t="str">
            <v>Parking Area: Total</v>
          </cell>
          <cell r="M1696">
            <v>40835</v>
          </cell>
          <cell r="N1696">
            <v>40983</v>
          </cell>
        </row>
        <row r="1697">
          <cell r="A1697" t="str">
            <v>2260000000</v>
          </cell>
          <cell r="B1697" t="str">
            <v>Nonroad</v>
          </cell>
          <cell r="C1697" t="str">
            <v>Off-highway Gasoline, 2-Stroke /All except Rail &amp; Marine /All</v>
          </cell>
          <cell r="D1697" t="str">
            <v>Mobile - Non-Road Equipment - Gasoline</v>
          </cell>
          <cell r="G1697" t="str">
            <v>Mobile Sources</v>
          </cell>
          <cell r="H1697" t="str">
            <v>Off-highway Vehicle Gasoline, 2-Stroke</v>
          </cell>
          <cell r="I1697" t="str">
            <v>2-Stroke Gasoline except Rail and Marine</v>
          </cell>
          <cell r="J1697" t="str">
            <v>All</v>
          </cell>
          <cell r="L1697" t="str">
            <v>2005</v>
          </cell>
          <cell r="N1697">
            <v>40982</v>
          </cell>
        </row>
        <row r="1698">
          <cell r="A1698" t="str">
            <v>2260001000</v>
          </cell>
          <cell r="B1698" t="str">
            <v>Nonroad</v>
          </cell>
          <cell r="C1698" t="str">
            <v>Off-highway Gasoline, 2-Stroke /Recreational Equipt /Total</v>
          </cell>
          <cell r="D1698" t="str">
            <v>Mobile - Non-Road Equipment - Gasoline</v>
          </cell>
          <cell r="G1698" t="str">
            <v>Mobile Sources</v>
          </cell>
          <cell r="H1698" t="str">
            <v>Off-highway Vehicle Gasoline, 2-Stroke</v>
          </cell>
          <cell r="I1698" t="str">
            <v>Recreational Equipment</v>
          </cell>
          <cell r="J1698" t="str">
            <v>Total</v>
          </cell>
          <cell r="L1698" t="str">
            <v>2005</v>
          </cell>
          <cell r="N1698">
            <v>40982</v>
          </cell>
        </row>
        <row r="1699">
          <cell r="A1699" t="str">
            <v>2260001010</v>
          </cell>
          <cell r="B1699" t="str">
            <v>Nonroad</v>
          </cell>
          <cell r="C1699" t="str">
            <v>Off-highway Gasoline, 2-Stroke /Recreational Equipt /Motorcycles: Off-road</v>
          </cell>
          <cell r="D1699" t="str">
            <v>Mobile - Non-Road Equipment - Gasoline</v>
          </cell>
          <cell r="G1699" t="str">
            <v>Mobile Sources</v>
          </cell>
          <cell r="H1699" t="str">
            <v>Off-highway Vehicle Gasoline, 2-Stroke</v>
          </cell>
          <cell r="I1699" t="str">
            <v>Recreational Equipment</v>
          </cell>
          <cell r="J1699" t="str">
            <v>Motorcycles: Off-road</v>
          </cell>
          <cell r="N1699">
            <v>40982</v>
          </cell>
        </row>
        <row r="1700">
          <cell r="A1700" t="str">
            <v>2260001020</v>
          </cell>
          <cell r="B1700" t="str">
            <v>Nonroad</v>
          </cell>
          <cell r="C1700" t="str">
            <v>Off-highway Gasoline, 2-Stroke /Recreational Equipt /Snowmobiles</v>
          </cell>
          <cell r="D1700" t="str">
            <v>Mobile - Non-Road Equipment - Gasoline</v>
          </cell>
          <cell r="G1700" t="str">
            <v>Mobile Sources</v>
          </cell>
          <cell r="H1700" t="str">
            <v>Off-highway Vehicle Gasoline, 2-Stroke</v>
          </cell>
          <cell r="I1700" t="str">
            <v>Recreational Equipment</v>
          </cell>
          <cell r="J1700" t="str">
            <v>Snowmobiles</v>
          </cell>
          <cell r="N1700">
            <v>40982</v>
          </cell>
        </row>
        <row r="1701">
          <cell r="A1701" t="str">
            <v>2260001030</v>
          </cell>
          <cell r="B1701" t="str">
            <v>Nonroad</v>
          </cell>
          <cell r="C1701" t="str">
            <v>Off-highway Gasoline, 2-Stroke /Recreational Equipt /All Terrain Vehicles</v>
          </cell>
          <cell r="D1701" t="str">
            <v>Mobile - Non-Road Equipment - Gasoline</v>
          </cell>
          <cell r="G1701" t="str">
            <v>Mobile Sources</v>
          </cell>
          <cell r="H1701" t="str">
            <v>Off-highway Vehicle Gasoline, 2-Stroke</v>
          </cell>
          <cell r="I1701" t="str">
            <v>Recreational Equipment</v>
          </cell>
          <cell r="J1701" t="str">
            <v>All Terrain Vehicles</v>
          </cell>
          <cell r="N1701">
            <v>40982</v>
          </cell>
        </row>
        <row r="1702">
          <cell r="A1702" t="str">
            <v>2260001040</v>
          </cell>
          <cell r="B1702" t="str">
            <v>Nonroad</v>
          </cell>
          <cell r="C1702" t="str">
            <v>Off-highway Gasoline, 2-Stroke /Recreational Equipt /Minibikes</v>
          </cell>
          <cell r="D1702" t="str">
            <v>Mobile - Non-Road Equipment - Gasoline</v>
          </cell>
          <cell r="G1702" t="str">
            <v>Mobile Sources</v>
          </cell>
          <cell r="H1702" t="str">
            <v>Off-highway Vehicle Gasoline, 2-Stroke</v>
          </cell>
          <cell r="I1702" t="str">
            <v>Recreational Equipment</v>
          </cell>
          <cell r="J1702" t="str">
            <v>Minibikes</v>
          </cell>
          <cell r="L1702" t="str">
            <v>2005</v>
          </cell>
          <cell r="N1702">
            <v>40982</v>
          </cell>
        </row>
        <row r="1703">
          <cell r="A1703" t="str">
            <v>2260001050</v>
          </cell>
          <cell r="B1703" t="str">
            <v>Nonroad</v>
          </cell>
          <cell r="C1703" t="str">
            <v>Off-highway Gasoline, 2-Stroke /Recreational Equipt /Golf Carts</v>
          </cell>
          <cell r="D1703" t="str">
            <v>Mobile - Non-Road Equipment - Gasoline</v>
          </cell>
          <cell r="G1703" t="str">
            <v>Mobile Sources</v>
          </cell>
          <cell r="H1703" t="str">
            <v>Off-highway Vehicle Gasoline, 2-Stroke</v>
          </cell>
          <cell r="I1703" t="str">
            <v>Recreational Equipment</v>
          </cell>
          <cell r="J1703" t="str">
            <v>Golf Carts</v>
          </cell>
          <cell r="L1703" t="str">
            <v>2005</v>
          </cell>
          <cell r="N1703">
            <v>40982</v>
          </cell>
        </row>
        <row r="1704">
          <cell r="A1704" t="str">
            <v>2260001060</v>
          </cell>
          <cell r="B1704" t="str">
            <v>Nonroad</v>
          </cell>
          <cell r="C1704" t="str">
            <v>Off-highway Gasoline, 2-Stroke /Recreational Equipt /Specialty Vehicles/Carts</v>
          </cell>
          <cell r="D1704" t="str">
            <v>Mobile - Non-Road Equipment - Gasoline</v>
          </cell>
          <cell r="G1704" t="str">
            <v>Mobile Sources</v>
          </cell>
          <cell r="H1704" t="str">
            <v>Off-highway Vehicle Gasoline, 2-Stroke</v>
          </cell>
          <cell r="I1704" t="str">
            <v>Recreational Equipment</v>
          </cell>
          <cell r="J1704" t="str">
            <v>Specialty Vehicles/Carts</v>
          </cell>
          <cell r="N1704">
            <v>40982</v>
          </cell>
        </row>
        <row r="1705">
          <cell r="A1705" t="str">
            <v>2260002000</v>
          </cell>
          <cell r="B1705" t="str">
            <v>Nonroad</v>
          </cell>
          <cell r="C1705" t="str">
            <v>Off-highway Gasoline, 2-Stroke /Construction &amp; Mining Equipt /Total</v>
          </cell>
          <cell r="D1705" t="str">
            <v>Mobile - Non-Road Equipment - Gasoline</v>
          </cell>
          <cell r="G1705" t="str">
            <v>Mobile Sources</v>
          </cell>
          <cell r="H1705" t="str">
            <v>Off-highway Vehicle Gasoline, 2-Stroke</v>
          </cell>
          <cell r="I1705" t="str">
            <v>Construction and Mining Equipment</v>
          </cell>
          <cell r="J1705" t="str">
            <v>Total</v>
          </cell>
          <cell r="N1705">
            <v>40982</v>
          </cell>
        </row>
        <row r="1706">
          <cell r="A1706" t="str">
            <v>2260002003</v>
          </cell>
          <cell r="B1706" t="str">
            <v>Nonroad</v>
          </cell>
          <cell r="C1706" t="str">
            <v>Off-highway Gasoline, 2-Stroke /Construction &amp; Mining Equipt /Pavers</v>
          </cell>
          <cell r="D1706" t="str">
            <v>Mobile - Non-Road Equipment - Gasoline</v>
          </cell>
          <cell r="G1706" t="str">
            <v>Mobile Sources</v>
          </cell>
          <cell r="H1706" t="str">
            <v>Off-highway Vehicle Gasoline, 2-Stroke</v>
          </cell>
          <cell r="I1706" t="str">
            <v>Construction and Mining Equipment</v>
          </cell>
          <cell r="J1706" t="str">
            <v>Pavers</v>
          </cell>
          <cell r="L1706" t="str">
            <v>2005</v>
          </cell>
          <cell r="N1706">
            <v>40982</v>
          </cell>
        </row>
        <row r="1707">
          <cell r="A1707" t="str">
            <v>2260002006</v>
          </cell>
          <cell r="B1707" t="str">
            <v>Nonroad</v>
          </cell>
          <cell r="C1707" t="str">
            <v>Off-highway Gasoline, 2-Stroke /Construction &amp; Mining Equipt /Tampers/Rammers</v>
          </cell>
          <cell r="D1707" t="str">
            <v>Mobile - Non-Road Equipment - Gasoline</v>
          </cell>
          <cell r="G1707" t="str">
            <v>Mobile Sources</v>
          </cell>
          <cell r="H1707" t="str">
            <v>Off-highway Vehicle Gasoline, 2-Stroke</v>
          </cell>
          <cell r="I1707" t="str">
            <v>Construction and Mining Equipment</v>
          </cell>
          <cell r="J1707" t="str">
            <v>Tampers/Rammers</v>
          </cell>
          <cell r="N1707">
            <v>40982</v>
          </cell>
        </row>
        <row r="1708">
          <cell r="A1708" t="str">
            <v>2260002009</v>
          </cell>
          <cell r="B1708" t="str">
            <v>Nonroad</v>
          </cell>
          <cell r="C1708" t="str">
            <v>Off-highway Gasoline, 2-Stroke /Construction &amp; Mining Equipt /Plate Compactors</v>
          </cell>
          <cell r="D1708" t="str">
            <v>Mobile - Non-Road Equipment - Gasoline</v>
          </cell>
          <cell r="G1708" t="str">
            <v>Mobile Sources</v>
          </cell>
          <cell r="H1708" t="str">
            <v>Off-highway Vehicle Gasoline, 2-Stroke</v>
          </cell>
          <cell r="I1708" t="str">
            <v>Construction and Mining Equipment</v>
          </cell>
          <cell r="J1708" t="str">
            <v>Plate Compactors</v>
          </cell>
          <cell r="N1708">
            <v>40982</v>
          </cell>
        </row>
        <row r="1709">
          <cell r="A1709" t="str">
            <v>2260002012</v>
          </cell>
          <cell r="B1709" t="str">
            <v>Nonroad</v>
          </cell>
          <cell r="C1709" t="str">
            <v>Off-highway Gasoline, 2-Stroke /Construction &amp; Mining Equipt /Concrete Pavers</v>
          </cell>
          <cell r="D1709" t="str">
            <v>Mobile - Non-Road Equipment - Gasoline</v>
          </cell>
          <cell r="G1709" t="str">
            <v>Mobile Sources</v>
          </cell>
          <cell r="H1709" t="str">
            <v>Off-highway Vehicle Gasoline, 2-Stroke</v>
          </cell>
          <cell r="I1709" t="str">
            <v>Construction and Mining Equipment</v>
          </cell>
          <cell r="J1709" t="str">
            <v>Concrete Pavers</v>
          </cell>
          <cell r="L1709" t="str">
            <v>2005</v>
          </cell>
          <cell r="N1709">
            <v>40982</v>
          </cell>
        </row>
        <row r="1710">
          <cell r="A1710" t="str">
            <v>2260002015</v>
          </cell>
          <cell r="B1710" t="str">
            <v>Nonroad</v>
          </cell>
          <cell r="C1710" t="str">
            <v>Off-highway Gasoline, 2-Stroke /Construction &amp; Mining Equipt /Rollers</v>
          </cell>
          <cell r="D1710" t="str">
            <v>Mobile - Non-Road Equipment - Gasoline</v>
          </cell>
          <cell r="G1710" t="str">
            <v>Mobile Sources</v>
          </cell>
          <cell r="H1710" t="str">
            <v>Off-highway Vehicle Gasoline, 2-Stroke</v>
          </cell>
          <cell r="I1710" t="str">
            <v>Construction and Mining Equipment</v>
          </cell>
          <cell r="J1710" t="str">
            <v>Rollers</v>
          </cell>
          <cell r="L1710" t="str">
            <v>2005</v>
          </cell>
          <cell r="N1710">
            <v>40982</v>
          </cell>
        </row>
        <row r="1711">
          <cell r="A1711" t="str">
            <v>2260002018</v>
          </cell>
          <cell r="B1711" t="str">
            <v>Nonroad</v>
          </cell>
          <cell r="C1711" t="str">
            <v>Off-highway Gasoline, 2-Stroke /Construction &amp; Mining Equipt /Scrapers</v>
          </cell>
          <cell r="D1711" t="str">
            <v>Mobile - Non-Road Equipment - Gasoline</v>
          </cell>
          <cell r="G1711" t="str">
            <v>Mobile Sources</v>
          </cell>
          <cell r="H1711" t="str">
            <v>Off-highway Vehicle Gasoline, 2-Stroke</v>
          </cell>
          <cell r="I1711" t="str">
            <v>Construction and Mining Equipment</v>
          </cell>
          <cell r="J1711" t="str">
            <v>Scrapers</v>
          </cell>
          <cell r="L1711" t="str">
            <v>2005</v>
          </cell>
          <cell r="N1711">
            <v>40982</v>
          </cell>
        </row>
        <row r="1712">
          <cell r="A1712" t="str">
            <v>2260002021</v>
          </cell>
          <cell r="B1712" t="str">
            <v>Nonroad</v>
          </cell>
          <cell r="C1712" t="str">
            <v>Off-highway Gasoline, 2-Stroke /Construction &amp; Mining Equipt /Paving Equipt</v>
          </cell>
          <cell r="D1712" t="str">
            <v>Mobile - Non-Road Equipment - Gasoline</v>
          </cell>
          <cell r="G1712" t="str">
            <v>Mobile Sources</v>
          </cell>
          <cell r="H1712" t="str">
            <v>Off-highway Vehicle Gasoline, 2-Stroke</v>
          </cell>
          <cell r="I1712" t="str">
            <v>Construction and Mining Equipment</v>
          </cell>
          <cell r="J1712" t="str">
            <v>Paving Equipment</v>
          </cell>
          <cell r="N1712">
            <v>40982</v>
          </cell>
        </row>
        <row r="1713">
          <cell r="A1713" t="str">
            <v>2260002024</v>
          </cell>
          <cell r="B1713" t="str">
            <v>Nonroad</v>
          </cell>
          <cell r="C1713" t="str">
            <v>Off-highway Gasoline, 2-Stroke /Construction &amp; Mining Equipt /Surfacing Equipt</v>
          </cell>
          <cell r="D1713" t="str">
            <v>Mobile - Non-Road Equipment - Gasoline</v>
          </cell>
          <cell r="G1713" t="str">
            <v>Mobile Sources</v>
          </cell>
          <cell r="H1713" t="str">
            <v>Off-highway Vehicle Gasoline, 2-Stroke</v>
          </cell>
          <cell r="I1713" t="str">
            <v>Construction and Mining Equipment</v>
          </cell>
          <cell r="J1713" t="str">
            <v>Surfacing Equipment</v>
          </cell>
          <cell r="L1713" t="str">
            <v>2005</v>
          </cell>
          <cell r="N1713">
            <v>40982</v>
          </cell>
        </row>
        <row r="1714">
          <cell r="A1714" t="str">
            <v>2260002027</v>
          </cell>
          <cell r="B1714" t="str">
            <v>Nonroad</v>
          </cell>
          <cell r="C1714" t="str">
            <v>Off-highway Gasoline, 2-Stroke /Construction &amp; Mining Equipt /Signal Boards/Light Plants</v>
          </cell>
          <cell r="D1714" t="str">
            <v>Mobile - Non-Road Equipment - Gasoline</v>
          </cell>
          <cell r="G1714" t="str">
            <v>Mobile Sources</v>
          </cell>
          <cell r="H1714" t="str">
            <v>Off-highway Vehicle Gasoline, 2-Stroke</v>
          </cell>
          <cell r="I1714" t="str">
            <v>Construction and Mining Equipment</v>
          </cell>
          <cell r="J1714" t="str">
            <v>Signal Boards/Light Plants</v>
          </cell>
          <cell r="N1714">
            <v>40982</v>
          </cell>
        </row>
        <row r="1715">
          <cell r="A1715" t="str">
            <v>2260002030</v>
          </cell>
          <cell r="B1715" t="str">
            <v>Nonroad</v>
          </cell>
          <cell r="C1715" t="str">
            <v>Off-highway Gasoline, 2-Stroke /Construction &amp; Mining Equipt /Trenchers</v>
          </cell>
          <cell r="D1715" t="str">
            <v>Mobile - Non-Road Equipment - Gasoline</v>
          </cell>
          <cell r="G1715" t="str">
            <v>Mobile Sources</v>
          </cell>
          <cell r="H1715" t="str">
            <v>Off-highway Vehicle Gasoline, 2-Stroke</v>
          </cell>
          <cell r="I1715" t="str">
            <v>Construction and Mining Equipment</v>
          </cell>
          <cell r="J1715" t="str">
            <v>Trenchers</v>
          </cell>
          <cell r="L1715" t="str">
            <v>2005</v>
          </cell>
          <cell r="N1715">
            <v>40982</v>
          </cell>
        </row>
        <row r="1716">
          <cell r="A1716" t="str">
            <v>2260002033</v>
          </cell>
          <cell r="B1716" t="str">
            <v>Nonroad</v>
          </cell>
          <cell r="C1716" t="str">
            <v>Off-highway Gasoline, 2-Stroke /Construction &amp; Mining Equipt /Bore/Drill Rigs</v>
          </cell>
          <cell r="D1716" t="str">
            <v>Mobile - Non-Road Equipment - Gasoline</v>
          </cell>
          <cell r="G1716" t="str">
            <v>Mobile Sources</v>
          </cell>
          <cell r="H1716" t="str">
            <v>Off-highway Vehicle Gasoline, 2-Stroke</v>
          </cell>
          <cell r="I1716" t="str">
            <v>Construction and Mining Equipment</v>
          </cell>
          <cell r="J1716" t="str">
            <v>Bore/Drill Rigs</v>
          </cell>
          <cell r="L1716" t="str">
            <v>2005</v>
          </cell>
          <cell r="N1716">
            <v>40982</v>
          </cell>
        </row>
        <row r="1717">
          <cell r="A1717" t="str">
            <v>2260002036</v>
          </cell>
          <cell r="B1717" t="str">
            <v>Nonroad</v>
          </cell>
          <cell r="C1717" t="str">
            <v>Off-highway Gasoline, 2-Stroke /Construction &amp; Mining Equipt /Excavators</v>
          </cell>
          <cell r="D1717" t="str">
            <v>Mobile - Non-Road Equipment - Gasoline</v>
          </cell>
          <cell r="G1717" t="str">
            <v>Mobile Sources</v>
          </cell>
          <cell r="H1717" t="str">
            <v>Off-highway Vehicle Gasoline, 2-Stroke</v>
          </cell>
          <cell r="I1717" t="str">
            <v>Construction and Mining Equipment</v>
          </cell>
          <cell r="J1717" t="str">
            <v>Excavators</v>
          </cell>
          <cell r="L1717" t="str">
            <v>2005</v>
          </cell>
          <cell r="N1717">
            <v>40982</v>
          </cell>
        </row>
        <row r="1718">
          <cell r="A1718" t="str">
            <v>2260002039</v>
          </cell>
          <cell r="B1718" t="str">
            <v>Nonroad</v>
          </cell>
          <cell r="C1718" t="str">
            <v>Off-highway Gasoline, 2-Stroke /Construction &amp; Mining Equipt /Concrete/Industrial Saws</v>
          </cell>
          <cell r="D1718" t="str">
            <v>Mobile - Non-Road Equipment - Gasoline</v>
          </cell>
          <cell r="G1718" t="str">
            <v>Mobile Sources</v>
          </cell>
          <cell r="H1718" t="str">
            <v>Off-highway Vehicle Gasoline, 2-Stroke</v>
          </cell>
          <cell r="I1718" t="str">
            <v>Construction and Mining Equipment</v>
          </cell>
          <cell r="J1718" t="str">
            <v>Concrete/Industrial Saws</v>
          </cell>
          <cell r="N1718">
            <v>40982</v>
          </cell>
        </row>
        <row r="1719">
          <cell r="A1719" t="str">
            <v>2260002042</v>
          </cell>
          <cell r="B1719" t="str">
            <v>Nonroad</v>
          </cell>
          <cell r="C1719" t="str">
            <v>Off-highway Gasoline, 2-Stroke /Construction &amp; Mining Equipt /Cement &amp; Mortar Mixers</v>
          </cell>
          <cell r="D1719" t="str">
            <v>Mobile - Non-Road Equipment - Gasoline</v>
          </cell>
          <cell r="G1719" t="str">
            <v>Mobile Sources</v>
          </cell>
          <cell r="H1719" t="str">
            <v>Off-highway Vehicle Gasoline, 2-Stroke</v>
          </cell>
          <cell r="I1719" t="str">
            <v>Construction and Mining Equipment</v>
          </cell>
          <cell r="J1719" t="str">
            <v>Cement and Mortar Mixers</v>
          </cell>
          <cell r="L1719" t="str">
            <v>2005</v>
          </cell>
          <cell r="N1719">
            <v>40982</v>
          </cell>
        </row>
        <row r="1720">
          <cell r="A1720" t="str">
            <v>2260002045</v>
          </cell>
          <cell r="B1720" t="str">
            <v>Nonroad</v>
          </cell>
          <cell r="C1720" t="str">
            <v>Off-highway Gasoline, 2-Stroke /Construction &amp; Mining Equipt /Cranes</v>
          </cell>
          <cell r="D1720" t="str">
            <v>Mobile - Non-Road Equipment - Gasoline</v>
          </cell>
          <cell r="G1720" t="str">
            <v>Mobile Sources</v>
          </cell>
          <cell r="H1720" t="str">
            <v>Off-highway Vehicle Gasoline, 2-Stroke</v>
          </cell>
          <cell r="I1720" t="str">
            <v>Construction and Mining Equipment</v>
          </cell>
          <cell r="J1720" t="str">
            <v>Cranes</v>
          </cell>
          <cell r="L1720" t="str">
            <v>2005</v>
          </cell>
          <cell r="N1720">
            <v>40982</v>
          </cell>
        </row>
        <row r="1721">
          <cell r="A1721" t="str">
            <v>2260002048</v>
          </cell>
          <cell r="B1721" t="str">
            <v>Nonroad</v>
          </cell>
          <cell r="C1721" t="str">
            <v>Off-highway Gasoline, 2-Stroke /Construction &amp; Mining Equipt /Graders</v>
          </cell>
          <cell r="D1721" t="str">
            <v>Mobile - Non-Road Equipment - Gasoline</v>
          </cell>
          <cell r="G1721" t="str">
            <v>Mobile Sources</v>
          </cell>
          <cell r="H1721" t="str">
            <v>Off-highway Vehicle Gasoline, 2-Stroke</v>
          </cell>
          <cell r="I1721" t="str">
            <v>Construction and Mining Equipment</v>
          </cell>
          <cell r="J1721" t="str">
            <v>Graders</v>
          </cell>
          <cell r="L1721" t="str">
            <v>2005</v>
          </cell>
          <cell r="N1721">
            <v>40982</v>
          </cell>
        </row>
        <row r="1722">
          <cell r="A1722" t="str">
            <v>2260002051</v>
          </cell>
          <cell r="B1722" t="str">
            <v>Nonroad</v>
          </cell>
          <cell r="C1722" t="str">
            <v>Off-highway Gasoline, 2-Stroke /Construction &amp; Mining Equipt /Off-highway Trucks</v>
          </cell>
          <cell r="D1722" t="str">
            <v>Mobile - Non-Road Equipment - Gasoline</v>
          </cell>
          <cell r="G1722" t="str">
            <v>Mobile Sources</v>
          </cell>
          <cell r="H1722" t="str">
            <v>Off-highway Vehicle Gasoline, 2-Stroke</v>
          </cell>
          <cell r="I1722" t="str">
            <v>Construction and Mining Equipment</v>
          </cell>
          <cell r="J1722" t="str">
            <v>Off-highway Trucks</v>
          </cell>
          <cell r="L1722" t="str">
            <v>2005</v>
          </cell>
          <cell r="N1722">
            <v>40982</v>
          </cell>
        </row>
        <row r="1723">
          <cell r="A1723" t="str">
            <v>2260002054</v>
          </cell>
          <cell r="B1723" t="str">
            <v>Nonroad</v>
          </cell>
          <cell r="C1723" t="str">
            <v>Off-highway Gasoline, 2-Stroke /Construction &amp; Mining Equipt /Crushing/Processing Equipt</v>
          </cell>
          <cell r="D1723" t="str">
            <v>Mobile - Non-Road Equipment - Gasoline</v>
          </cell>
          <cell r="G1723" t="str">
            <v>Mobile Sources</v>
          </cell>
          <cell r="H1723" t="str">
            <v>Off-highway Vehicle Gasoline, 2-Stroke</v>
          </cell>
          <cell r="I1723" t="str">
            <v>Construction and Mining Equipment</v>
          </cell>
          <cell r="J1723" t="str">
            <v>Crushing/Processing Equipment</v>
          </cell>
          <cell r="N1723">
            <v>40982</v>
          </cell>
        </row>
        <row r="1724">
          <cell r="A1724" t="str">
            <v>2260002057</v>
          </cell>
          <cell r="B1724" t="str">
            <v>Nonroad</v>
          </cell>
          <cell r="C1724" t="str">
            <v>Off-highway Gasoline, 2-Stroke /Construction &amp; Mining Equipt /Rough Terrain Forklifts</v>
          </cell>
          <cell r="D1724" t="str">
            <v>Mobile - Non-Road Equipment - Gasoline</v>
          </cell>
          <cell r="G1724" t="str">
            <v>Mobile Sources</v>
          </cell>
          <cell r="H1724" t="str">
            <v>Off-highway Vehicle Gasoline, 2-Stroke</v>
          </cell>
          <cell r="I1724" t="str">
            <v>Construction and Mining Equipment</v>
          </cell>
          <cell r="J1724" t="str">
            <v>Rough Terrain Forklifts</v>
          </cell>
          <cell r="L1724" t="str">
            <v>2005</v>
          </cell>
          <cell r="N1724">
            <v>40982</v>
          </cell>
        </row>
        <row r="1725">
          <cell r="A1725" t="str">
            <v>2260002060</v>
          </cell>
          <cell r="B1725" t="str">
            <v>Nonroad</v>
          </cell>
          <cell r="C1725" t="str">
            <v>Off-highway Gasoline, 2-Stroke /Construction &amp; Mining Equipt /Rubber Tire Loaders</v>
          </cell>
          <cell r="D1725" t="str">
            <v>Mobile - Non-Road Equipment - Gasoline</v>
          </cell>
          <cell r="G1725" t="str">
            <v>Mobile Sources</v>
          </cell>
          <cell r="H1725" t="str">
            <v>Off-highway Vehicle Gasoline, 2-Stroke</v>
          </cell>
          <cell r="I1725" t="str">
            <v>Construction and Mining Equipment</v>
          </cell>
          <cell r="J1725" t="str">
            <v>Rubber Tire Loaders</v>
          </cell>
          <cell r="L1725" t="str">
            <v>2005</v>
          </cell>
          <cell r="N1725">
            <v>40982</v>
          </cell>
        </row>
        <row r="1726">
          <cell r="A1726" t="str">
            <v>2260002063</v>
          </cell>
          <cell r="B1726" t="str">
            <v>Nonroad</v>
          </cell>
          <cell r="C1726" t="str">
            <v>Off-highway Gasoline, 2-Stroke /Construction &amp; Mining Equipt /Rubber Tire Tractor/Dozers</v>
          </cell>
          <cell r="D1726" t="str">
            <v>Mobile - Non-Road Equipment - Gasoline</v>
          </cell>
          <cell r="G1726" t="str">
            <v>Mobile Sources</v>
          </cell>
          <cell r="H1726" t="str">
            <v>Off-highway Vehicle Gasoline, 2-Stroke</v>
          </cell>
          <cell r="I1726" t="str">
            <v>Construction and Mining Equipment</v>
          </cell>
          <cell r="J1726" t="str">
            <v>Rubber Tire Tractor/Dozers</v>
          </cell>
          <cell r="L1726" t="str">
            <v>2005</v>
          </cell>
          <cell r="N1726">
            <v>40982</v>
          </cell>
        </row>
        <row r="1727">
          <cell r="A1727" t="str">
            <v>2260002066</v>
          </cell>
          <cell r="B1727" t="str">
            <v>Nonroad</v>
          </cell>
          <cell r="C1727" t="str">
            <v>Off-highway Gasoline, 2-Stroke /Construction &amp; Mining Equipt /Tractors/Loaders/Backhoes</v>
          </cell>
          <cell r="D1727" t="str">
            <v>Mobile - Non-Road Equipment - Gasoline</v>
          </cell>
          <cell r="G1727" t="str">
            <v>Mobile Sources</v>
          </cell>
          <cell r="H1727" t="str">
            <v>Off-highway Vehicle Gasoline, 2-Stroke</v>
          </cell>
          <cell r="I1727" t="str">
            <v>Construction and Mining Equipment</v>
          </cell>
          <cell r="J1727" t="str">
            <v>Tractors/Loaders/Backhoes</v>
          </cell>
          <cell r="L1727" t="str">
            <v>2005</v>
          </cell>
          <cell r="N1727">
            <v>40982</v>
          </cell>
        </row>
        <row r="1728">
          <cell r="A1728" t="str">
            <v>2260002069</v>
          </cell>
          <cell r="B1728" t="str">
            <v>Nonroad</v>
          </cell>
          <cell r="C1728" t="str">
            <v>Off-highway Gasoline, 2-Stroke /Construction &amp; Mining Equipt /Crawler Tractor/Dozers</v>
          </cell>
          <cell r="D1728" t="str">
            <v>Mobile - Non-Road Equipment - Gasoline</v>
          </cell>
          <cell r="G1728" t="str">
            <v>Mobile Sources</v>
          </cell>
          <cell r="H1728" t="str">
            <v>Off-highway Vehicle Gasoline, 2-Stroke</v>
          </cell>
          <cell r="I1728" t="str">
            <v>Construction and Mining Equipment</v>
          </cell>
          <cell r="J1728" t="str">
            <v>Crawler Tractor/Dozers</v>
          </cell>
          <cell r="L1728" t="str">
            <v>2005</v>
          </cell>
          <cell r="N1728">
            <v>40982</v>
          </cell>
        </row>
        <row r="1729">
          <cell r="A1729" t="str">
            <v>2260002072</v>
          </cell>
          <cell r="B1729" t="str">
            <v>Nonroad</v>
          </cell>
          <cell r="C1729" t="str">
            <v>Off-highway Gasoline, 2-Stroke /Construction &amp; Mining Equipt /Skid Steer Loaders</v>
          </cell>
          <cell r="D1729" t="str">
            <v>Mobile - Non-Road Equipment - Gasoline</v>
          </cell>
          <cell r="G1729" t="str">
            <v>Mobile Sources</v>
          </cell>
          <cell r="H1729" t="str">
            <v>Off-highway Vehicle Gasoline, 2-Stroke</v>
          </cell>
          <cell r="I1729" t="str">
            <v>Construction and Mining Equipment</v>
          </cell>
          <cell r="J1729" t="str">
            <v>Skid Steer Loaders</v>
          </cell>
          <cell r="L1729" t="str">
            <v>2005</v>
          </cell>
          <cell r="N1729">
            <v>40982</v>
          </cell>
        </row>
        <row r="1730">
          <cell r="A1730" t="str">
            <v>2260002075</v>
          </cell>
          <cell r="B1730" t="str">
            <v>Nonroad</v>
          </cell>
          <cell r="C1730" t="str">
            <v>Off-highway Gasoline, 2-Stroke /Construction &amp; Mining Equipt /Off-highway Tractors</v>
          </cell>
          <cell r="D1730" t="str">
            <v>Mobile - Non-Road Equipment - Gasoline</v>
          </cell>
          <cell r="G1730" t="str">
            <v>Mobile Sources</v>
          </cell>
          <cell r="H1730" t="str">
            <v>Off-highway Vehicle Gasoline, 2-Stroke</v>
          </cell>
          <cell r="I1730" t="str">
            <v>Construction and Mining Equipment</v>
          </cell>
          <cell r="J1730" t="str">
            <v>Off-highway Tractors</v>
          </cell>
          <cell r="L1730" t="str">
            <v>2005</v>
          </cell>
          <cell r="N1730">
            <v>40982</v>
          </cell>
        </row>
        <row r="1731">
          <cell r="A1731" t="str">
            <v>2260002078</v>
          </cell>
          <cell r="B1731" t="str">
            <v>Nonroad</v>
          </cell>
          <cell r="C1731" t="str">
            <v>Off-highway Gasoline, 2-Stroke /Construction &amp; Mining Equipt /Dumpers/Tenders</v>
          </cell>
          <cell r="D1731" t="str">
            <v>Mobile - Non-Road Equipment - Gasoline</v>
          </cell>
          <cell r="G1731" t="str">
            <v>Mobile Sources</v>
          </cell>
          <cell r="H1731" t="str">
            <v>Off-highway Vehicle Gasoline, 2-Stroke</v>
          </cell>
          <cell r="I1731" t="str">
            <v>Construction and Mining Equipment</v>
          </cell>
          <cell r="J1731" t="str">
            <v>Dumpers/Tenders</v>
          </cell>
          <cell r="L1731" t="str">
            <v>2005</v>
          </cell>
          <cell r="N1731">
            <v>40982</v>
          </cell>
        </row>
        <row r="1732">
          <cell r="A1732" t="str">
            <v>2260002081</v>
          </cell>
          <cell r="B1732" t="str">
            <v>Nonroad</v>
          </cell>
          <cell r="C1732" t="str">
            <v>Off-highway Gasoline, 2-Stroke /Construction &amp; Mining Equipt /Other Construction Equipt</v>
          </cell>
          <cell r="D1732" t="str">
            <v>Mobile - Non-Road Equipment - Gasoline</v>
          </cell>
          <cell r="G1732" t="str">
            <v>Mobile Sources</v>
          </cell>
          <cell r="H1732" t="str">
            <v>Off-highway Vehicle Gasoline, 2-Stroke</v>
          </cell>
          <cell r="I1732" t="str">
            <v>Construction and Mining Equipment</v>
          </cell>
          <cell r="J1732" t="str">
            <v>Other Construction Equipment</v>
          </cell>
          <cell r="L1732" t="str">
            <v>2005</v>
          </cell>
          <cell r="N1732">
            <v>40982</v>
          </cell>
        </row>
        <row r="1733">
          <cell r="A1733" t="str">
            <v>2260003000</v>
          </cell>
          <cell r="B1733" t="str">
            <v>Nonroad</v>
          </cell>
          <cell r="C1733" t="str">
            <v>Off-highway Gasoline, 2-Stroke /Industrial Equipt /Total</v>
          </cell>
          <cell r="D1733" t="str">
            <v>Mobile - Non-Road Equipment - Gasoline</v>
          </cell>
          <cell r="G1733" t="str">
            <v>Mobile Sources</v>
          </cell>
          <cell r="H1733" t="str">
            <v>Off-highway Vehicle Gasoline, 2-Stroke</v>
          </cell>
          <cell r="I1733" t="str">
            <v>Industrial Equipment</v>
          </cell>
          <cell r="J1733" t="str">
            <v>Total</v>
          </cell>
          <cell r="L1733" t="str">
            <v>2005</v>
          </cell>
          <cell r="N1733">
            <v>40982</v>
          </cell>
        </row>
        <row r="1734">
          <cell r="A1734" t="str">
            <v>2260003010</v>
          </cell>
          <cell r="B1734" t="str">
            <v>Nonroad</v>
          </cell>
          <cell r="C1734" t="str">
            <v>Off-highway Gasoline, 2-Stroke /Industrial Equipt /Aerial Lifts</v>
          </cell>
          <cell r="D1734" t="str">
            <v>Mobile - Non-Road Equipment - Gasoline</v>
          </cell>
          <cell r="G1734" t="str">
            <v>Mobile Sources</v>
          </cell>
          <cell r="H1734" t="str">
            <v>Off-highway Vehicle Gasoline, 2-Stroke</v>
          </cell>
          <cell r="I1734" t="str">
            <v>Industrial Equipment</v>
          </cell>
          <cell r="J1734" t="str">
            <v>Aerial Lifts</v>
          </cell>
          <cell r="L1734" t="str">
            <v>2005</v>
          </cell>
          <cell r="N1734">
            <v>40982</v>
          </cell>
        </row>
        <row r="1735">
          <cell r="A1735" t="str">
            <v>2260003020</v>
          </cell>
          <cell r="B1735" t="str">
            <v>Nonroad</v>
          </cell>
          <cell r="C1735" t="str">
            <v>Off-highway Gasoline, 2-Stroke /Industrial Equipt /Forklifts</v>
          </cell>
          <cell r="D1735" t="str">
            <v>Mobile - Non-Road Equipment - Gasoline</v>
          </cell>
          <cell r="G1735" t="str">
            <v>Mobile Sources</v>
          </cell>
          <cell r="H1735" t="str">
            <v>Off-highway Vehicle Gasoline, 2-Stroke</v>
          </cell>
          <cell r="I1735" t="str">
            <v>Industrial Equipment</v>
          </cell>
          <cell r="J1735" t="str">
            <v>Forklifts</v>
          </cell>
          <cell r="L1735" t="str">
            <v>2005</v>
          </cell>
          <cell r="N1735">
            <v>40982</v>
          </cell>
        </row>
        <row r="1736">
          <cell r="A1736" t="str">
            <v>2260003030</v>
          </cell>
          <cell r="B1736" t="str">
            <v>Nonroad</v>
          </cell>
          <cell r="C1736" t="str">
            <v>Off-highway Gasoline, 2-Stroke /Industrial Equipt /Sweepers/Scrubbers</v>
          </cell>
          <cell r="D1736" t="str">
            <v>Mobile - Non-Road Equipment - Gasoline</v>
          </cell>
          <cell r="G1736" t="str">
            <v>Mobile Sources</v>
          </cell>
          <cell r="H1736" t="str">
            <v>Off-highway Vehicle Gasoline, 2-Stroke</v>
          </cell>
          <cell r="I1736" t="str">
            <v>Industrial Equipment</v>
          </cell>
          <cell r="J1736" t="str">
            <v>Sweepers/Scrubbers</v>
          </cell>
          <cell r="N1736">
            <v>40982</v>
          </cell>
        </row>
        <row r="1737">
          <cell r="A1737" t="str">
            <v>2260003040</v>
          </cell>
          <cell r="B1737" t="str">
            <v>Nonroad</v>
          </cell>
          <cell r="C1737" t="str">
            <v>Off-highway Gasoline, 2-Stroke /Industrial Equipt /Other General Industrial Equipt</v>
          </cell>
          <cell r="D1737" t="str">
            <v>Mobile - Non-Road Equipment - Gasoline</v>
          </cell>
          <cell r="G1737" t="str">
            <v>Mobile Sources</v>
          </cell>
          <cell r="H1737" t="str">
            <v>Off-highway Vehicle Gasoline, 2-Stroke</v>
          </cell>
          <cell r="I1737" t="str">
            <v>Industrial Equipment</v>
          </cell>
          <cell r="J1737" t="str">
            <v>Other General Industrial Equipment</v>
          </cell>
          <cell r="N1737">
            <v>40982</v>
          </cell>
        </row>
        <row r="1738">
          <cell r="A1738" t="str">
            <v>2260003050</v>
          </cell>
          <cell r="B1738" t="str">
            <v>Nonroad</v>
          </cell>
          <cell r="C1738" t="str">
            <v>Off-highway Gasoline, 2-Stroke /Industrial Equipt /Other Material H&amp;ling Equipt</v>
          </cell>
          <cell r="D1738" t="str">
            <v>Mobile - Non-Road Equipment - Gasoline</v>
          </cell>
          <cell r="G1738" t="str">
            <v>Mobile Sources</v>
          </cell>
          <cell r="H1738" t="str">
            <v>Off-highway Vehicle Gasoline, 2-Stroke</v>
          </cell>
          <cell r="I1738" t="str">
            <v>Industrial Equipment</v>
          </cell>
          <cell r="J1738" t="str">
            <v>Other Material Handling Equipment</v>
          </cell>
          <cell r="L1738" t="str">
            <v>2005</v>
          </cell>
          <cell r="N1738">
            <v>40982</v>
          </cell>
        </row>
        <row r="1739">
          <cell r="A1739" t="str">
            <v>2260003060</v>
          </cell>
          <cell r="B1739" t="str">
            <v>Nonroad</v>
          </cell>
          <cell r="C1739" t="str">
            <v>Off-highway Gasoline, 2-Stroke /Industrial Equipt /AC\Refrigeration</v>
          </cell>
          <cell r="D1739" t="str">
            <v>Mobile - Non-Road Equipment - Gasoline</v>
          </cell>
          <cell r="G1739" t="str">
            <v>Mobile Sources</v>
          </cell>
          <cell r="H1739" t="str">
            <v>Off-highway Vehicle Gasoline, 2-Stroke</v>
          </cell>
          <cell r="I1739" t="str">
            <v>Industrial Equipment</v>
          </cell>
          <cell r="J1739" t="str">
            <v>AC\Refrigeration</v>
          </cell>
          <cell r="L1739" t="str">
            <v>2005</v>
          </cell>
          <cell r="M1739">
            <v>36504</v>
          </cell>
          <cell r="N1739">
            <v>40982</v>
          </cell>
        </row>
        <row r="1740">
          <cell r="A1740" t="str">
            <v>2260003070</v>
          </cell>
          <cell r="B1740" t="str">
            <v>Nonroad</v>
          </cell>
          <cell r="C1740" t="str">
            <v>Off-highway Gasoline, 2-Stroke /Industrial Equipt /Terminal Tractors</v>
          </cell>
          <cell r="D1740" t="str">
            <v>Mobile - Non-Road Equipment - Gasoline</v>
          </cell>
          <cell r="G1740" t="str">
            <v>Mobile Sources</v>
          </cell>
          <cell r="H1740" t="str">
            <v>Off-highway Vehicle Gasoline, 2-Stroke</v>
          </cell>
          <cell r="I1740" t="str">
            <v>Industrial Equipment</v>
          </cell>
          <cell r="J1740" t="str">
            <v>Terminal Tractors</v>
          </cell>
          <cell r="L1740" t="str">
            <v>2005</v>
          </cell>
          <cell r="M1740">
            <v>36504</v>
          </cell>
          <cell r="N1740">
            <v>40982</v>
          </cell>
        </row>
        <row r="1741">
          <cell r="A1741" t="str">
            <v>2260004000</v>
          </cell>
          <cell r="B1741" t="str">
            <v>Nonroad</v>
          </cell>
          <cell r="C1741" t="str">
            <v>Off-highway Gasoline, 2-Stroke /Lawn &amp; Garden Equipt /All</v>
          </cell>
          <cell r="D1741" t="str">
            <v>Mobile - Non-Road Equipment - Gasoline</v>
          </cell>
          <cell r="G1741" t="str">
            <v>Mobile Sources</v>
          </cell>
          <cell r="H1741" t="str">
            <v>Off-highway Vehicle Gasoline, 2-Stroke</v>
          </cell>
          <cell r="I1741" t="str">
            <v>Lawn and Garden Equipment</v>
          </cell>
          <cell r="J1741" t="str">
            <v>All</v>
          </cell>
          <cell r="N1741">
            <v>40982</v>
          </cell>
        </row>
        <row r="1742">
          <cell r="A1742" t="str">
            <v>2260004010</v>
          </cell>
          <cell r="B1742" t="str">
            <v>Nonroad</v>
          </cell>
          <cell r="C1742" t="str">
            <v>Off-highway Gasoline, 2-Stroke /Lawn &amp; Garden Equipt /Lawn Mowers (Residential)</v>
          </cell>
          <cell r="D1742" t="str">
            <v>Mobile - Non-Road Equipment - Gasoline</v>
          </cell>
          <cell r="G1742" t="str">
            <v>Mobile Sources</v>
          </cell>
          <cell r="H1742" t="str">
            <v>Off-highway Vehicle Gasoline, 2-Stroke</v>
          </cell>
          <cell r="I1742" t="str">
            <v>Lawn and Garden Equipment</v>
          </cell>
          <cell r="J1742" t="str">
            <v>Lawn Mowers (Residential)</v>
          </cell>
          <cell r="L1742" t="str">
            <v>2005</v>
          </cell>
          <cell r="N1742">
            <v>40982</v>
          </cell>
        </row>
        <row r="1743">
          <cell r="A1743" t="str">
            <v>2260004011</v>
          </cell>
          <cell r="B1743" t="str">
            <v>Nonroad</v>
          </cell>
          <cell r="C1743" t="str">
            <v>Off-highway Gasoline, 2-Stroke /Lawn &amp; Garden Equipt /Lawn Mowers (Commercial)</v>
          </cell>
          <cell r="D1743" t="str">
            <v>Mobile - Non-Road Equipment - Gasoline</v>
          </cell>
          <cell r="G1743" t="str">
            <v>Mobile Sources</v>
          </cell>
          <cell r="H1743" t="str">
            <v>Off-highway Vehicle Gasoline, 2-Stroke</v>
          </cell>
          <cell r="I1743" t="str">
            <v>Lawn and Garden Equipment</v>
          </cell>
          <cell r="J1743" t="str">
            <v>Lawn Mowers (Commercial)</v>
          </cell>
          <cell r="L1743" t="str">
            <v>2005</v>
          </cell>
          <cell r="M1743">
            <v>36504</v>
          </cell>
          <cell r="N1743">
            <v>40982</v>
          </cell>
        </row>
        <row r="1744">
          <cell r="A1744" t="str">
            <v>2260004015</v>
          </cell>
          <cell r="B1744" t="str">
            <v>Nonroad</v>
          </cell>
          <cell r="C1744" t="str">
            <v>Off-highway Gasoline, 2-Stroke /Lawn &amp; Garden Equipt /Rotary Tillers &lt; 6 HP (Residential)</v>
          </cell>
          <cell r="D1744" t="str">
            <v>Mobile - Non-Road Equipment - Gasoline</v>
          </cell>
          <cell r="G1744" t="str">
            <v>Mobile Sources</v>
          </cell>
          <cell r="H1744" t="str">
            <v>Off-highway Vehicle Gasoline, 2-Stroke</v>
          </cell>
          <cell r="I1744" t="str">
            <v>Lawn and Garden Equipment</v>
          </cell>
          <cell r="J1744" t="str">
            <v>Rotary Tillers &lt; 6 HP (Residential)</v>
          </cell>
          <cell r="N1744">
            <v>40982</v>
          </cell>
        </row>
        <row r="1745">
          <cell r="A1745" t="str">
            <v>2260004016</v>
          </cell>
          <cell r="B1745" t="str">
            <v>Nonroad</v>
          </cell>
          <cell r="C1745" t="str">
            <v>Off-highway Gasoline, 2-Stroke /Lawn &amp; Garden Equipt /Rotary Tillers &lt; 6 HP (Commercial)</v>
          </cell>
          <cell r="D1745" t="str">
            <v>Mobile - Non-Road Equipment - Gasoline</v>
          </cell>
          <cell r="G1745" t="str">
            <v>Mobile Sources</v>
          </cell>
          <cell r="H1745" t="str">
            <v>Off-highway Vehicle Gasoline, 2-Stroke</v>
          </cell>
          <cell r="I1745" t="str">
            <v>Lawn and Garden Equipment</v>
          </cell>
          <cell r="J1745" t="str">
            <v>Rotary Tillers &lt; 6 HP (Commercial)</v>
          </cell>
          <cell r="M1745">
            <v>36504</v>
          </cell>
          <cell r="N1745">
            <v>40982</v>
          </cell>
        </row>
        <row r="1746">
          <cell r="A1746" t="str">
            <v>2260004020</v>
          </cell>
          <cell r="B1746" t="str">
            <v>Nonroad</v>
          </cell>
          <cell r="C1746" t="str">
            <v>Off-highway Gasoline, 2-Stroke /Lawn &amp; Garden Equipt /Chain Saws &lt; 6 HP (Residential)</v>
          </cell>
          <cell r="D1746" t="str">
            <v>Mobile - Non-Road Equipment - Gasoline</v>
          </cell>
          <cell r="G1746" t="str">
            <v>Mobile Sources</v>
          </cell>
          <cell r="H1746" t="str">
            <v>Off-highway Vehicle Gasoline, 2-Stroke</v>
          </cell>
          <cell r="I1746" t="str">
            <v>Lawn and Garden Equipment</v>
          </cell>
          <cell r="J1746" t="str">
            <v>Chain Saws &lt; 6 HP (Residential)</v>
          </cell>
          <cell r="N1746">
            <v>40982</v>
          </cell>
        </row>
        <row r="1747">
          <cell r="A1747" t="str">
            <v>2260004021</v>
          </cell>
          <cell r="B1747" t="str">
            <v>Nonroad</v>
          </cell>
          <cell r="C1747" t="str">
            <v>Off-highway Gasoline, 2-Stroke /Lawn &amp; Garden Equipt /Chain Saws &lt; 6 HP (Commercial)</v>
          </cell>
          <cell r="D1747" t="str">
            <v>Mobile - Non-Road Equipment - Gasoline</v>
          </cell>
          <cell r="G1747" t="str">
            <v>Mobile Sources</v>
          </cell>
          <cell r="H1747" t="str">
            <v>Off-highway Vehicle Gasoline, 2-Stroke</v>
          </cell>
          <cell r="I1747" t="str">
            <v>Lawn and Garden Equipment</v>
          </cell>
          <cell r="J1747" t="str">
            <v>Chain Saws &lt; 6 HP (Commercial)</v>
          </cell>
          <cell r="M1747">
            <v>36504</v>
          </cell>
          <cell r="N1747">
            <v>40982</v>
          </cell>
        </row>
        <row r="1748">
          <cell r="A1748" t="str">
            <v>2260004025</v>
          </cell>
          <cell r="B1748" t="str">
            <v>Nonroad</v>
          </cell>
          <cell r="C1748" t="str">
            <v>Off-highway Gasoline, 2-Stroke /Lawn &amp; Garden Equipt /Trimmers/Edgers/Brush Cutters (Residential)</v>
          </cell>
          <cell r="D1748" t="str">
            <v>Mobile - Non-Road Equipment - Gasoline</v>
          </cell>
          <cell r="G1748" t="str">
            <v>Mobile Sources</v>
          </cell>
          <cell r="H1748" t="str">
            <v>Off-highway Vehicle Gasoline, 2-Stroke</v>
          </cell>
          <cell r="I1748" t="str">
            <v>Lawn and Garden Equipment</v>
          </cell>
          <cell r="J1748" t="str">
            <v>Trimmers/Edgers/Brush Cutters (Residential)</v>
          </cell>
          <cell r="N1748">
            <v>40982</v>
          </cell>
        </row>
        <row r="1749">
          <cell r="A1749" t="str">
            <v>2260004026</v>
          </cell>
          <cell r="B1749" t="str">
            <v>Nonroad</v>
          </cell>
          <cell r="C1749" t="str">
            <v>Off-highway Gasoline, 2-Stroke /Lawn &amp; Garden Equipt /Trimmers/Edgers/Brush Cutters (Commercial)</v>
          </cell>
          <cell r="D1749" t="str">
            <v>Mobile - Non-Road Equipment - Gasoline</v>
          </cell>
          <cell r="G1749" t="str">
            <v>Mobile Sources</v>
          </cell>
          <cell r="H1749" t="str">
            <v>Off-highway Vehicle Gasoline, 2-Stroke</v>
          </cell>
          <cell r="I1749" t="str">
            <v>Lawn and Garden Equipment</v>
          </cell>
          <cell r="J1749" t="str">
            <v>Trimmers/Edgers/Brush Cutters (Commercial)</v>
          </cell>
          <cell r="M1749">
            <v>36504</v>
          </cell>
          <cell r="N1749">
            <v>40982</v>
          </cell>
        </row>
        <row r="1750">
          <cell r="A1750" t="str">
            <v>2260004030</v>
          </cell>
          <cell r="B1750" t="str">
            <v>Nonroad</v>
          </cell>
          <cell r="C1750" t="str">
            <v>Off-highway Gasoline, 2-Stroke /Lawn &amp; Garden Equipt /Leafblowers/Vacuums (Residential)</v>
          </cell>
          <cell r="D1750" t="str">
            <v>Mobile - Non-Road Equipment - Gasoline</v>
          </cell>
          <cell r="G1750" t="str">
            <v>Mobile Sources</v>
          </cell>
          <cell r="H1750" t="str">
            <v>Off-highway Vehicle Gasoline, 2-Stroke</v>
          </cell>
          <cell r="I1750" t="str">
            <v>Lawn and Garden Equipment</v>
          </cell>
          <cell r="J1750" t="str">
            <v>Leafblowers/Vacuums (Residential)</v>
          </cell>
          <cell r="N1750">
            <v>40982</v>
          </cell>
        </row>
        <row r="1751">
          <cell r="A1751" t="str">
            <v>2260004031</v>
          </cell>
          <cell r="B1751" t="str">
            <v>Nonroad</v>
          </cell>
          <cell r="C1751" t="str">
            <v>Off-highway Gasoline, 2-Stroke /Lawn &amp; Garden Equipt /Leafblowers/Vacuums (Commercial)</v>
          </cell>
          <cell r="D1751" t="str">
            <v>Mobile - Non-Road Equipment - Gasoline</v>
          </cell>
          <cell r="G1751" t="str">
            <v>Mobile Sources</v>
          </cell>
          <cell r="H1751" t="str">
            <v>Off-highway Vehicle Gasoline, 2-Stroke</v>
          </cell>
          <cell r="I1751" t="str">
            <v>Lawn and Garden Equipment</v>
          </cell>
          <cell r="J1751" t="str">
            <v>Leafblowers/Vacuums (Commercial)</v>
          </cell>
          <cell r="M1751">
            <v>36504</v>
          </cell>
          <cell r="N1751">
            <v>40982</v>
          </cell>
        </row>
        <row r="1752">
          <cell r="A1752" t="str">
            <v>2260004035</v>
          </cell>
          <cell r="B1752" t="str">
            <v>Nonroad</v>
          </cell>
          <cell r="C1752" t="str">
            <v>Off-highway Gasoline, 2-Stroke /Lawn &amp; Garden Equipt /Snowblowers (Residential)</v>
          </cell>
          <cell r="D1752" t="str">
            <v>Mobile - Non-Road Equipment - Gasoline</v>
          </cell>
          <cell r="G1752" t="str">
            <v>Mobile Sources</v>
          </cell>
          <cell r="H1752" t="str">
            <v>Off-highway Vehicle Gasoline, 2-Stroke</v>
          </cell>
          <cell r="I1752" t="str">
            <v>Lawn and Garden Equipment</v>
          </cell>
          <cell r="J1752" t="str">
            <v>Snowblowers (Residential)</v>
          </cell>
          <cell r="N1752">
            <v>40982</v>
          </cell>
        </row>
        <row r="1753">
          <cell r="A1753" t="str">
            <v>2260004036</v>
          </cell>
          <cell r="B1753" t="str">
            <v>Nonroad</v>
          </cell>
          <cell r="C1753" t="str">
            <v>Off-highway Gasoline, 2-Stroke /Lawn &amp; Garden Equipt /Snowblowers (Commercial)</v>
          </cell>
          <cell r="D1753" t="str">
            <v>Mobile - Non-Road Equipment - Gasoline</v>
          </cell>
          <cell r="G1753" t="str">
            <v>Mobile Sources</v>
          </cell>
          <cell r="H1753" t="str">
            <v>Off-highway Vehicle Gasoline, 2-Stroke</v>
          </cell>
          <cell r="I1753" t="str">
            <v>Lawn and Garden Equipment</v>
          </cell>
          <cell r="J1753" t="str">
            <v>Snowblowers (Commercial)</v>
          </cell>
          <cell r="M1753">
            <v>36504</v>
          </cell>
          <cell r="N1753">
            <v>40982</v>
          </cell>
        </row>
        <row r="1754">
          <cell r="A1754" t="str">
            <v>2260004040</v>
          </cell>
          <cell r="B1754" t="str">
            <v>Nonroad</v>
          </cell>
          <cell r="C1754" t="str">
            <v>Off-highway Gasoline, 2-Stroke /Lawn &amp; Garden Equipt /Rear Engine Riding Mowers (Residential)</v>
          </cell>
          <cell r="D1754" t="str">
            <v>Mobile - Non-Road Equipment - Gasoline</v>
          </cell>
          <cell r="G1754" t="str">
            <v>Mobile Sources</v>
          </cell>
          <cell r="H1754" t="str">
            <v>Off-highway Vehicle Gasoline, 2-Stroke</v>
          </cell>
          <cell r="I1754" t="str">
            <v>Lawn and Garden Equipment</v>
          </cell>
          <cell r="J1754" t="str">
            <v>Rear Engine Riding Mowers (Residential)</v>
          </cell>
          <cell r="L1754" t="str">
            <v>2005</v>
          </cell>
          <cell r="N1754">
            <v>40982</v>
          </cell>
        </row>
        <row r="1755">
          <cell r="A1755" t="str">
            <v>2260004041</v>
          </cell>
          <cell r="B1755" t="str">
            <v>Nonroad</v>
          </cell>
          <cell r="C1755" t="str">
            <v>Off-highway Gasoline, 2-Stroke /Lawn &amp; Garden Equipt /Rear Engine Riding Mowers (Commercial)</v>
          </cell>
          <cell r="D1755" t="str">
            <v>Mobile - Non-Road Equipment - Gasoline</v>
          </cell>
          <cell r="G1755" t="str">
            <v>Mobile Sources</v>
          </cell>
          <cell r="H1755" t="str">
            <v>Off-highway Vehicle Gasoline, 2-Stroke</v>
          </cell>
          <cell r="I1755" t="str">
            <v>Lawn and Garden Equipment</v>
          </cell>
          <cell r="J1755" t="str">
            <v>Rear Engine Riding Mowers (Commercial)</v>
          </cell>
          <cell r="L1755" t="str">
            <v>2005</v>
          </cell>
          <cell r="M1755">
            <v>36504</v>
          </cell>
          <cell r="N1755">
            <v>40982</v>
          </cell>
        </row>
        <row r="1756">
          <cell r="A1756" t="str">
            <v>2260004045</v>
          </cell>
          <cell r="B1756" t="str">
            <v>Nonroad</v>
          </cell>
          <cell r="C1756" t="str">
            <v>Off-highway Gasoline, 2-Stroke /Lawn &amp; Garden Equipt /Front Mowers (Residential)</v>
          </cell>
          <cell r="D1756" t="str">
            <v>Mobile - Non-Road Equipment - Gasoline</v>
          </cell>
          <cell r="G1756" t="str">
            <v>Mobile Sources</v>
          </cell>
          <cell r="H1756" t="str">
            <v>Off-highway Vehicle Gasoline, 2-Stroke</v>
          </cell>
          <cell r="I1756" t="str">
            <v>Lawn and Garden Equipment</v>
          </cell>
          <cell r="J1756" t="str">
            <v>Front Mowers (Residential)</v>
          </cell>
          <cell r="L1756" t="str">
            <v>2005</v>
          </cell>
          <cell r="N1756">
            <v>40982</v>
          </cell>
        </row>
        <row r="1757">
          <cell r="A1757" t="str">
            <v>2260004046</v>
          </cell>
          <cell r="B1757" t="str">
            <v>Nonroad</v>
          </cell>
          <cell r="C1757" t="str">
            <v>Off-highway Gasoline, 2-Stroke /Lawn &amp; Garden Equipt /Front Mowers (Commercial)</v>
          </cell>
          <cell r="D1757" t="str">
            <v>Mobile - Non-Road Equipment - Gasoline</v>
          </cell>
          <cell r="G1757" t="str">
            <v>Mobile Sources</v>
          </cell>
          <cell r="H1757" t="str">
            <v>Off-highway Vehicle Gasoline, 2-Stroke</v>
          </cell>
          <cell r="I1757" t="str">
            <v>Lawn and Garden Equipment</v>
          </cell>
          <cell r="J1757" t="str">
            <v>Front Mowers (Commercial)</v>
          </cell>
          <cell r="L1757" t="str">
            <v>2005</v>
          </cell>
          <cell r="M1757">
            <v>36504</v>
          </cell>
          <cell r="N1757">
            <v>40982</v>
          </cell>
        </row>
        <row r="1758">
          <cell r="A1758" t="str">
            <v>2260004050</v>
          </cell>
          <cell r="B1758" t="str">
            <v>Nonroad</v>
          </cell>
          <cell r="C1758" t="str">
            <v>Off-highway Gasoline, 2-Stroke /Lawn &amp; Garden Equipt /Shredders &lt; 6 HP (Residential)</v>
          </cell>
          <cell r="D1758" t="str">
            <v>Mobile - Non-Road Equipment - Gasoline</v>
          </cell>
          <cell r="G1758" t="str">
            <v>Mobile Sources</v>
          </cell>
          <cell r="H1758" t="str">
            <v>Off-highway Vehicle Gasoline, 2-Stroke</v>
          </cell>
          <cell r="I1758" t="str">
            <v>Lawn and Garden Equipment</v>
          </cell>
          <cell r="J1758" t="str">
            <v>Shredders &lt; 6 HP (Residential)</v>
          </cell>
          <cell r="L1758" t="str">
            <v>2005</v>
          </cell>
          <cell r="N1758">
            <v>40982</v>
          </cell>
        </row>
        <row r="1759">
          <cell r="A1759" t="str">
            <v>2260004051</v>
          </cell>
          <cell r="B1759" t="str">
            <v>Nonroad</v>
          </cell>
          <cell r="C1759" t="str">
            <v>Off-highway Gasoline, 2-Stroke /Lawn &amp; Garden Equipt /Shredders &lt; 6 HP (Commercial)</v>
          </cell>
          <cell r="D1759" t="str">
            <v>Mobile - Non-Road Equipment - Gasoline</v>
          </cell>
          <cell r="G1759" t="str">
            <v>Mobile Sources</v>
          </cell>
          <cell r="H1759" t="str">
            <v>Off-highway Vehicle Gasoline, 2-Stroke</v>
          </cell>
          <cell r="I1759" t="str">
            <v>Lawn and Garden Equipment</v>
          </cell>
          <cell r="J1759" t="str">
            <v>Shredders &lt; 6 HP (Commercial)</v>
          </cell>
          <cell r="L1759" t="str">
            <v>2005</v>
          </cell>
          <cell r="M1759">
            <v>36504</v>
          </cell>
          <cell r="N1759">
            <v>40982</v>
          </cell>
        </row>
        <row r="1760">
          <cell r="A1760" t="str">
            <v>2260004055</v>
          </cell>
          <cell r="B1760" t="str">
            <v>Nonroad</v>
          </cell>
          <cell r="C1760" t="str">
            <v>Off-highway Gasoline, 2-Stroke /Lawn &amp; Garden Equipt /Lawn &amp; Garden Tractors (Residential)</v>
          </cell>
          <cell r="D1760" t="str">
            <v>Mobile - Non-Road Equipment - Gasoline</v>
          </cell>
          <cell r="G1760" t="str">
            <v>Mobile Sources</v>
          </cell>
          <cell r="H1760" t="str">
            <v>Off-highway Vehicle Gasoline, 2-Stroke</v>
          </cell>
          <cell r="I1760" t="str">
            <v>Lawn and Garden Equipment</v>
          </cell>
          <cell r="J1760" t="str">
            <v>Lawn and Garden Tractors (Residential)</v>
          </cell>
          <cell r="L1760" t="str">
            <v>2005</v>
          </cell>
          <cell r="N1760">
            <v>40982</v>
          </cell>
        </row>
        <row r="1761">
          <cell r="A1761" t="str">
            <v>2260004056</v>
          </cell>
          <cell r="B1761" t="str">
            <v>Nonroad</v>
          </cell>
          <cell r="C1761" t="str">
            <v>Off-highway Gasoline, 2-Stroke /Lawn &amp; Garden Equipt /Lawn &amp; Garden Tractors (Commercial)</v>
          </cell>
          <cell r="D1761" t="str">
            <v>Mobile - Non-Road Equipment - Gasoline</v>
          </cell>
          <cell r="G1761" t="str">
            <v>Mobile Sources</v>
          </cell>
          <cell r="H1761" t="str">
            <v>Off-highway Vehicle Gasoline, 2-Stroke</v>
          </cell>
          <cell r="I1761" t="str">
            <v>Lawn and Garden Equipment</v>
          </cell>
          <cell r="J1761" t="str">
            <v>Lawn and Garden Tractors (Commercial)</v>
          </cell>
          <cell r="L1761" t="str">
            <v>2005</v>
          </cell>
          <cell r="M1761">
            <v>36504</v>
          </cell>
          <cell r="N1761">
            <v>40982</v>
          </cell>
        </row>
        <row r="1762">
          <cell r="A1762" t="str">
            <v>2260004060</v>
          </cell>
          <cell r="B1762" t="str">
            <v>Nonroad</v>
          </cell>
          <cell r="C1762" t="str">
            <v>Off-highway Gasoline, 2-Stroke /Lawn &amp; Garden Equipt /Wood Splitters (Residential)</v>
          </cell>
          <cell r="D1762" t="str">
            <v>Mobile - Non-Road Equipment - Gasoline</v>
          </cell>
          <cell r="G1762" t="str">
            <v>Mobile Sources</v>
          </cell>
          <cell r="H1762" t="str">
            <v>Off-highway Vehicle Gasoline, 2-Stroke</v>
          </cell>
          <cell r="I1762" t="str">
            <v>Lawn and Garden Equipment</v>
          </cell>
          <cell r="J1762" t="str">
            <v>Wood Splitters (Residential)</v>
          </cell>
          <cell r="L1762" t="str">
            <v>2005</v>
          </cell>
          <cell r="N1762">
            <v>40982</v>
          </cell>
        </row>
        <row r="1763">
          <cell r="A1763" t="str">
            <v>2260004061</v>
          </cell>
          <cell r="B1763" t="str">
            <v>Nonroad</v>
          </cell>
          <cell r="C1763" t="str">
            <v>Off-highway Gasoline, 2-Stroke /Lawn &amp; Garden Equipt /Wood Splitters (Commercial)</v>
          </cell>
          <cell r="D1763" t="str">
            <v>Mobile - Non-Road Equipment - Gasoline</v>
          </cell>
          <cell r="G1763" t="str">
            <v>Mobile Sources</v>
          </cell>
          <cell r="H1763" t="str">
            <v>Off-highway Vehicle Gasoline, 2-Stroke</v>
          </cell>
          <cell r="I1763" t="str">
            <v>Lawn and Garden Equipment</v>
          </cell>
          <cell r="J1763" t="str">
            <v>Wood Splitters (Commercial)</v>
          </cell>
          <cell r="L1763" t="str">
            <v>2005</v>
          </cell>
          <cell r="M1763">
            <v>36504</v>
          </cell>
          <cell r="N1763">
            <v>40982</v>
          </cell>
        </row>
        <row r="1764">
          <cell r="A1764" t="str">
            <v>2260004065</v>
          </cell>
          <cell r="B1764" t="str">
            <v>Nonroad</v>
          </cell>
          <cell r="C1764" t="str">
            <v>Off-highway Gasoline, 2-Stroke /Lawn &amp; Garden Equipt /Chippers/Stump Grinders (Residential)</v>
          </cell>
          <cell r="D1764" t="str">
            <v>Mobile - Non-Road Equipment - Gasoline</v>
          </cell>
          <cell r="G1764" t="str">
            <v>Mobile Sources</v>
          </cell>
          <cell r="H1764" t="str">
            <v>Off-highway Vehicle Gasoline, 2-Stroke</v>
          </cell>
          <cell r="I1764" t="str">
            <v>Lawn and Garden Equipment</v>
          </cell>
          <cell r="J1764" t="str">
            <v>Chippers/Stump Grinders (Residential)</v>
          </cell>
          <cell r="L1764" t="str">
            <v>2005</v>
          </cell>
          <cell r="N1764">
            <v>40982</v>
          </cell>
        </row>
        <row r="1765">
          <cell r="A1765" t="str">
            <v>2260004066</v>
          </cell>
          <cell r="B1765" t="str">
            <v>Nonroad</v>
          </cell>
          <cell r="C1765" t="str">
            <v>Off-highway Gasoline, 2-Stroke /Lawn &amp; Garden Equipt /Chippers/Stump Grinders (Commercial)</v>
          </cell>
          <cell r="D1765" t="str">
            <v>Mobile - Non-Road Equipment - Gasoline</v>
          </cell>
          <cell r="G1765" t="str">
            <v>Mobile Sources</v>
          </cell>
          <cell r="H1765" t="str">
            <v>Off-highway Vehicle Gasoline, 2-Stroke</v>
          </cell>
          <cell r="I1765" t="str">
            <v>Lawn and Garden Equipment</v>
          </cell>
          <cell r="J1765" t="str">
            <v>Chippers/Stump Grinders (Commercial)</v>
          </cell>
          <cell r="L1765" t="str">
            <v>2005</v>
          </cell>
          <cell r="M1765">
            <v>36504</v>
          </cell>
          <cell r="N1765">
            <v>40982</v>
          </cell>
        </row>
        <row r="1766">
          <cell r="A1766" t="str">
            <v>2260004070</v>
          </cell>
          <cell r="B1766" t="str">
            <v>Nonroad</v>
          </cell>
          <cell r="C1766" t="str">
            <v>Off-highway Gasoline, 2-Stroke /Lawn &amp; Garden Equipt /Commercial Turf Equipt</v>
          </cell>
          <cell r="D1766" t="str">
            <v>Mobile - Non-Road Equipment - Gasoline</v>
          </cell>
          <cell r="G1766" t="str">
            <v>Mobile Sources</v>
          </cell>
          <cell r="H1766" t="str">
            <v>Off-highway Vehicle Gasoline, 2-Stroke</v>
          </cell>
          <cell r="I1766" t="str">
            <v>Lawn and Garden Equipment</v>
          </cell>
          <cell r="J1766" t="str">
            <v>Commercial Turf Equipment</v>
          </cell>
          <cell r="K1766" t="str">
            <v>2260004071</v>
          </cell>
          <cell r="L1766" t="str">
            <v>2005</v>
          </cell>
          <cell r="N1766">
            <v>40982</v>
          </cell>
        </row>
        <row r="1767">
          <cell r="A1767" t="str">
            <v>2260004071</v>
          </cell>
          <cell r="B1767" t="str">
            <v>Nonroad</v>
          </cell>
          <cell r="C1767" t="str">
            <v>Off-highway Gasoline, 2-Stroke /Lawn &amp; Garden Equipt /Turf Equipt (Commercial)</v>
          </cell>
          <cell r="D1767" t="str">
            <v>Mobile - Non-Road Equipment - Gasoline</v>
          </cell>
          <cell r="G1767" t="str">
            <v>Mobile Sources</v>
          </cell>
          <cell r="H1767" t="str">
            <v>Off-highway Vehicle Gasoline, 2-Stroke</v>
          </cell>
          <cell r="I1767" t="str">
            <v>Lawn and Garden Equipment</v>
          </cell>
          <cell r="J1767" t="str">
            <v>Turf Equipment (Commercial)</v>
          </cell>
          <cell r="M1767">
            <v>36504</v>
          </cell>
          <cell r="N1767">
            <v>40982</v>
          </cell>
        </row>
        <row r="1768">
          <cell r="A1768" t="str">
            <v>2260004075</v>
          </cell>
          <cell r="B1768" t="str">
            <v>Nonroad</v>
          </cell>
          <cell r="C1768" t="str">
            <v>Off-highway Gasoline, 2-Stroke /Lawn &amp; Garden Equipt /Other Lawn &amp; Garden Equipt (Residential)</v>
          </cell>
          <cell r="D1768" t="str">
            <v>Mobile - Non-Road Equipment - Gasoline</v>
          </cell>
          <cell r="G1768" t="str">
            <v>Mobile Sources</v>
          </cell>
          <cell r="H1768" t="str">
            <v>Off-highway Vehicle Gasoline, 2-Stroke</v>
          </cell>
          <cell r="I1768" t="str">
            <v>Lawn and Garden Equipment</v>
          </cell>
          <cell r="J1768" t="str">
            <v>Other Lawn and Garden Equipment (Residential)</v>
          </cell>
          <cell r="L1768" t="str">
            <v>2005</v>
          </cell>
          <cell r="N1768">
            <v>40982</v>
          </cell>
        </row>
        <row r="1769">
          <cell r="A1769" t="str">
            <v>2260004076</v>
          </cell>
          <cell r="B1769" t="str">
            <v>Nonroad</v>
          </cell>
          <cell r="C1769" t="str">
            <v>Off-highway Gasoline, 2-Stroke /Lawn &amp; Garden Equipt /Other Lawn &amp; Garden Equipt (Commercial)</v>
          </cell>
          <cell r="D1769" t="str">
            <v>Mobile - Non-Road Equipment - Gasoline</v>
          </cell>
          <cell r="G1769" t="str">
            <v>Mobile Sources</v>
          </cell>
          <cell r="H1769" t="str">
            <v>Off-highway Vehicle Gasoline, 2-Stroke</v>
          </cell>
          <cell r="I1769" t="str">
            <v>Lawn and Garden Equipment</v>
          </cell>
          <cell r="J1769" t="str">
            <v>Other Lawn and Garden Equipment (Commercial)</v>
          </cell>
          <cell r="L1769" t="str">
            <v>2005</v>
          </cell>
          <cell r="M1769">
            <v>36504</v>
          </cell>
          <cell r="N1769">
            <v>40982</v>
          </cell>
        </row>
        <row r="1770">
          <cell r="A1770" t="str">
            <v>2260005000</v>
          </cell>
          <cell r="B1770" t="str">
            <v>Nonroad</v>
          </cell>
          <cell r="C1770" t="str">
            <v>Off-highway Gasoline, 2-Stroke /Agricultural Equipt /Total</v>
          </cell>
          <cell r="D1770" t="str">
            <v>Mobile - Non-Road Equipment - Gasoline</v>
          </cell>
          <cell r="G1770" t="str">
            <v>Mobile Sources</v>
          </cell>
          <cell r="H1770" t="str">
            <v>Off-highway Vehicle Gasoline, 2-Stroke</v>
          </cell>
          <cell r="I1770" t="str">
            <v>Agricultural Equipment</v>
          </cell>
          <cell r="J1770" t="str">
            <v>Total</v>
          </cell>
          <cell r="L1770" t="str">
            <v>2005</v>
          </cell>
          <cell r="N1770">
            <v>40982</v>
          </cell>
        </row>
        <row r="1771">
          <cell r="A1771" t="str">
            <v>2260005010</v>
          </cell>
          <cell r="B1771" t="str">
            <v>Nonroad</v>
          </cell>
          <cell r="C1771" t="str">
            <v>Off-highway Gasoline, 2-Stroke /Agricultural Equipt /2-Wheel Tractors</v>
          </cell>
          <cell r="D1771" t="str">
            <v>Mobile - Non-Road Equipment - Gasoline</v>
          </cell>
          <cell r="G1771" t="str">
            <v>Mobile Sources</v>
          </cell>
          <cell r="H1771" t="str">
            <v>Off-highway Vehicle Gasoline, 2-Stroke</v>
          </cell>
          <cell r="I1771" t="str">
            <v>Agricultural Equipment</v>
          </cell>
          <cell r="J1771" t="str">
            <v>2-Wheel Tractors</v>
          </cell>
          <cell r="L1771" t="str">
            <v>2005</v>
          </cell>
          <cell r="N1771">
            <v>40982</v>
          </cell>
        </row>
        <row r="1772">
          <cell r="A1772" t="str">
            <v>2260005015</v>
          </cell>
          <cell r="B1772" t="str">
            <v>Nonroad</v>
          </cell>
          <cell r="C1772" t="str">
            <v>Off-highway Gasoline, 2-Stroke /Agricultural Equipt /Agricultural Tractors</v>
          </cell>
          <cell r="D1772" t="str">
            <v>Mobile - Non-Road Equipment - Gasoline</v>
          </cell>
          <cell r="G1772" t="str">
            <v>Mobile Sources</v>
          </cell>
          <cell r="H1772" t="str">
            <v>Off-highway Vehicle Gasoline, 2-Stroke</v>
          </cell>
          <cell r="I1772" t="str">
            <v>Agricultural Equipment</v>
          </cell>
          <cell r="J1772" t="str">
            <v>Agricultural Tractors</v>
          </cell>
          <cell r="L1772" t="str">
            <v>2005</v>
          </cell>
          <cell r="N1772">
            <v>40982</v>
          </cell>
        </row>
        <row r="1773">
          <cell r="A1773" t="str">
            <v>2260005020</v>
          </cell>
          <cell r="B1773" t="str">
            <v>Nonroad</v>
          </cell>
          <cell r="C1773" t="str">
            <v>Off-highway Gasoline, 2-Stroke /Agricultural Equipt /Combines</v>
          </cell>
          <cell r="D1773" t="str">
            <v>Mobile - Non-Road Equipment - Gasoline</v>
          </cell>
          <cell r="G1773" t="str">
            <v>Mobile Sources</v>
          </cell>
          <cell r="H1773" t="str">
            <v>Off-highway Vehicle Gasoline, 2-Stroke</v>
          </cell>
          <cell r="I1773" t="str">
            <v>Agricultural Equipment</v>
          </cell>
          <cell r="J1773" t="str">
            <v>Combines</v>
          </cell>
          <cell r="L1773" t="str">
            <v>2005</v>
          </cell>
          <cell r="N1773">
            <v>40982</v>
          </cell>
        </row>
        <row r="1774">
          <cell r="A1774" t="str">
            <v>2260005025</v>
          </cell>
          <cell r="B1774" t="str">
            <v>Nonroad</v>
          </cell>
          <cell r="C1774" t="str">
            <v>Off-highway Gasoline, 2-Stroke /Agricultural Equipt /Balers</v>
          </cell>
          <cell r="D1774" t="str">
            <v>Mobile - Non-Road Equipment - Gasoline</v>
          </cell>
          <cell r="G1774" t="str">
            <v>Mobile Sources</v>
          </cell>
          <cell r="H1774" t="str">
            <v>Off-highway Vehicle Gasoline, 2-Stroke</v>
          </cell>
          <cell r="I1774" t="str">
            <v>Agricultural Equipment</v>
          </cell>
          <cell r="J1774" t="str">
            <v>Balers</v>
          </cell>
          <cell r="L1774" t="str">
            <v>2005</v>
          </cell>
          <cell r="N1774">
            <v>40982</v>
          </cell>
        </row>
        <row r="1775">
          <cell r="A1775" t="str">
            <v>2260005030</v>
          </cell>
          <cell r="B1775" t="str">
            <v>Nonroad</v>
          </cell>
          <cell r="C1775" t="str">
            <v>Off-highway Gasoline, 2-Stroke /Agricultural Equipt /Agricultural Mowers</v>
          </cell>
          <cell r="D1775" t="str">
            <v>Mobile - Non-Road Equipment - Gasoline</v>
          </cell>
          <cell r="G1775" t="str">
            <v>Mobile Sources</v>
          </cell>
          <cell r="H1775" t="str">
            <v>Off-highway Vehicle Gasoline, 2-Stroke</v>
          </cell>
          <cell r="I1775" t="str">
            <v>Agricultural Equipment</v>
          </cell>
          <cell r="J1775" t="str">
            <v>Agricultural Mowers</v>
          </cell>
          <cell r="L1775" t="str">
            <v>2005</v>
          </cell>
          <cell r="N1775">
            <v>40982</v>
          </cell>
        </row>
        <row r="1776">
          <cell r="A1776" t="str">
            <v>2260005035</v>
          </cell>
          <cell r="B1776" t="str">
            <v>Nonroad</v>
          </cell>
          <cell r="C1776" t="str">
            <v>Off-highway Gasoline, 2-Stroke /Agricultural Equipt /Sprayers</v>
          </cell>
          <cell r="D1776" t="str">
            <v>Mobile - Non-Road Equipment - Gasoline</v>
          </cell>
          <cell r="G1776" t="str">
            <v>Mobile Sources</v>
          </cell>
          <cell r="H1776" t="str">
            <v>Off-highway Vehicle Gasoline, 2-Stroke</v>
          </cell>
          <cell r="I1776" t="str">
            <v>Agricultural Equipment</v>
          </cell>
          <cell r="J1776" t="str">
            <v>Sprayers</v>
          </cell>
          <cell r="N1776">
            <v>40982</v>
          </cell>
        </row>
        <row r="1777">
          <cell r="A1777" t="str">
            <v>2260005040</v>
          </cell>
          <cell r="B1777" t="str">
            <v>Nonroad</v>
          </cell>
          <cell r="C1777" t="str">
            <v>Off-highway Gasoline, 2-Stroke /Agricultural Equipt /Tillers : 6 HP</v>
          </cell>
          <cell r="D1777" t="str">
            <v>Mobile - Non-Road Equipment - Gasoline</v>
          </cell>
          <cell r="G1777" t="str">
            <v>Mobile Sources</v>
          </cell>
          <cell r="H1777" t="str">
            <v>Off-highway Vehicle Gasoline, 2-Stroke</v>
          </cell>
          <cell r="I1777" t="str">
            <v>Agricultural Equipment</v>
          </cell>
          <cell r="J1777" t="str">
            <v>Tillers : 6 HP</v>
          </cell>
          <cell r="L1777" t="str">
            <v>2005</v>
          </cell>
          <cell r="N1777">
            <v>40982</v>
          </cell>
        </row>
        <row r="1778">
          <cell r="A1778" t="str">
            <v>2260005045</v>
          </cell>
          <cell r="B1778" t="str">
            <v>Nonroad</v>
          </cell>
          <cell r="C1778" t="str">
            <v>Off-highway Gasoline, 2-Stroke /Agricultural Equipt /Swathers</v>
          </cell>
          <cell r="D1778" t="str">
            <v>Mobile - Non-Road Equipment - Gasoline</v>
          </cell>
          <cell r="G1778" t="str">
            <v>Mobile Sources</v>
          </cell>
          <cell r="H1778" t="str">
            <v>Off-highway Vehicle Gasoline, 2-Stroke</v>
          </cell>
          <cell r="I1778" t="str">
            <v>Agricultural Equipment</v>
          </cell>
          <cell r="J1778" t="str">
            <v>Swathers</v>
          </cell>
          <cell r="L1778" t="str">
            <v>2005</v>
          </cell>
          <cell r="N1778">
            <v>40982</v>
          </cell>
        </row>
        <row r="1779">
          <cell r="A1779" t="str">
            <v>2260005050</v>
          </cell>
          <cell r="B1779" t="str">
            <v>Nonroad</v>
          </cell>
          <cell r="C1779" t="str">
            <v>Off-highway Gasoline, 2-Stroke /Agricultural Equipt /Hydro-power Units</v>
          </cell>
          <cell r="D1779" t="str">
            <v>Mobile - Non-Road Equipment - Gasoline</v>
          </cell>
          <cell r="G1779" t="str">
            <v>Mobile Sources</v>
          </cell>
          <cell r="H1779" t="str">
            <v>Off-highway Vehicle Gasoline, 2-Stroke</v>
          </cell>
          <cell r="I1779" t="str">
            <v>Agricultural Equipment</v>
          </cell>
          <cell r="J1779" t="str">
            <v>Hydro-power Units</v>
          </cell>
          <cell r="K1779" t="str">
            <v>2260006035</v>
          </cell>
          <cell r="L1779" t="str">
            <v>2002</v>
          </cell>
          <cell r="N1779">
            <v>40982</v>
          </cell>
        </row>
        <row r="1780">
          <cell r="A1780" t="str">
            <v>2260005055</v>
          </cell>
          <cell r="B1780" t="str">
            <v>Nonroad</v>
          </cell>
          <cell r="C1780" t="str">
            <v>Off-highway Gasoline, 2-Stroke /Agricultural Equipt /Other Agricultural Equipt</v>
          </cell>
          <cell r="D1780" t="str">
            <v>Mobile - Non-Road Equipment - Gasoline</v>
          </cell>
          <cell r="G1780" t="str">
            <v>Mobile Sources</v>
          </cell>
          <cell r="H1780" t="str">
            <v>Off-highway Vehicle Gasoline, 2-Stroke</v>
          </cell>
          <cell r="I1780" t="str">
            <v>Agricultural Equipment</v>
          </cell>
          <cell r="J1780" t="str">
            <v>Other Agricultural Equipment</v>
          </cell>
          <cell r="L1780" t="str">
            <v>2005</v>
          </cell>
          <cell r="N1780">
            <v>40982</v>
          </cell>
        </row>
        <row r="1781">
          <cell r="A1781" t="str">
            <v>2260005060</v>
          </cell>
          <cell r="B1781" t="str">
            <v>Nonroad</v>
          </cell>
          <cell r="C1781" t="str">
            <v>Off-highway Gasoline, 2-Stroke /Agricultural Equipt /Irrigation Sets</v>
          </cell>
          <cell r="D1781" t="str">
            <v>Mobile - Non-Road Equipment - Gasoline</v>
          </cell>
          <cell r="G1781" t="str">
            <v>Mobile Sources</v>
          </cell>
          <cell r="H1781" t="str">
            <v>Off-highway Vehicle Gasoline, 2-Stroke</v>
          </cell>
          <cell r="I1781" t="str">
            <v>Agricultural Equipment</v>
          </cell>
          <cell r="J1781" t="str">
            <v>Irrigation Sets</v>
          </cell>
          <cell r="L1781" t="str">
            <v>2005</v>
          </cell>
          <cell r="M1781">
            <v>36504</v>
          </cell>
          <cell r="N1781">
            <v>40982</v>
          </cell>
        </row>
        <row r="1782">
          <cell r="A1782" t="str">
            <v>2260006000</v>
          </cell>
          <cell r="B1782" t="str">
            <v>Nonroad</v>
          </cell>
          <cell r="C1782" t="str">
            <v>Off-highway Gasoline, 2-Stroke /Commercial Equipt /Total</v>
          </cell>
          <cell r="D1782" t="str">
            <v>Mobile - Non-Road Equipment - Gasoline</v>
          </cell>
          <cell r="G1782" t="str">
            <v>Mobile Sources</v>
          </cell>
          <cell r="H1782" t="str">
            <v>Off-highway Vehicle Gasoline, 2-Stroke</v>
          </cell>
          <cell r="I1782" t="str">
            <v>Commercial Equipment</v>
          </cell>
          <cell r="J1782" t="str">
            <v>Total</v>
          </cell>
          <cell r="L1782" t="str">
            <v>2005</v>
          </cell>
          <cell r="N1782">
            <v>40982</v>
          </cell>
        </row>
        <row r="1783">
          <cell r="A1783" t="str">
            <v>2260006005</v>
          </cell>
          <cell r="B1783" t="str">
            <v>Nonroad</v>
          </cell>
          <cell r="C1783" t="str">
            <v>Off-highway Gasoline, 2-Stroke /Commercial Equipt /Generator Sets</v>
          </cell>
          <cell r="D1783" t="str">
            <v>Mobile - Non-Road Equipment - Gasoline</v>
          </cell>
          <cell r="G1783" t="str">
            <v>Mobile Sources</v>
          </cell>
          <cell r="H1783" t="str">
            <v>Off-highway Vehicle Gasoline, 2-Stroke</v>
          </cell>
          <cell r="I1783" t="str">
            <v>Commercial Equipment</v>
          </cell>
          <cell r="J1783" t="str">
            <v>Generator Sets</v>
          </cell>
          <cell r="N1783">
            <v>40982</v>
          </cell>
        </row>
        <row r="1784">
          <cell r="A1784" t="str">
            <v>2260006010</v>
          </cell>
          <cell r="B1784" t="str">
            <v>Nonroad</v>
          </cell>
          <cell r="C1784" t="str">
            <v>Off-highway Gasoline, 2-Stroke /Commercial Equipt /Pumps</v>
          </cell>
          <cell r="D1784" t="str">
            <v>Mobile - Non-Road Equipment - Gasoline</v>
          </cell>
          <cell r="G1784" t="str">
            <v>Mobile Sources</v>
          </cell>
          <cell r="H1784" t="str">
            <v>Off-highway Vehicle Gasoline, 2-Stroke</v>
          </cell>
          <cell r="I1784" t="str">
            <v>Commercial Equipment</v>
          </cell>
          <cell r="J1784" t="str">
            <v>Pumps</v>
          </cell>
          <cell r="N1784">
            <v>40982</v>
          </cell>
        </row>
        <row r="1785">
          <cell r="A1785" t="str">
            <v>2260006015</v>
          </cell>
          <cell r="B1785" t="str">
            <v>Nonroad</v>
          </cell>
          <cell r="C1785" t="str">
            <v>Off-highway Gasoline, 2-Stroke /Commercial Equipt /Air Compressors</v>
          </cell>
          <cell r="D1785" t="str">
            <v>Mobile - Non-Road Equipment - Gasoline</v>
          </cell>
          <cell r="G1785" t="str">
            <v>Mobile Sources</v>
          </cell>
          <cell r="H1785" t="str">
            <v>Off-highway Vehicle Gasoline, 2-Stroke</v>
          </cell>
          <cell r="I1785" t="str">
            <v>Commercial Equipment</v>
          </cell>
          <cell r="J1785" t="str">
            <v>Air Compressors</v>
          </cell>
          <cell r="N1785">
            <v>40982</v>
          </cell>
        </row>
        <row r="1786">
          <cell r="A1786" t="str">
            <v>2260006020</v>
          </cell>
          <cell r="B1786" t="str">
            <v>Nonroad</v>
          </cell>
          <cell r="C1786" t="str">
            <v>Off-highway Gasoline, 2-Stroke /Commercial Equipt /Gas Compressors</v>
          </cell>
          <cell r="D1786" t="str">
            <v>Mobile - Non-Road Equipment - Gasoline</v>
          </cell>
          <cell r="G1786" t="str">
            <v>Mobile Sources</v>
          </cell>
          <cell r="H1786" t="str">
            <v>Off-highway Vehicle Gasoline, 2-Stroke</v>
          </cell>
          <cell r="I1786" t="str">
            <v>Commercial Equipment</v>
          </cell>
          <cell r="J1786" t="str">
            <v>Gas Compressors</v>
          </cell>
          <cell r="L1786" t="str">
            <v>2005</v>
          </cell>
          <cell r="N1786">
            <v>40982</v>
          </cell>
        </row>
        <row r="1787">
          <cell r="A1787" t="str">
            <v>2260006025</v>
          </cell>
          <cell r="B1787" t="str">
            <v>Nonroad</v>
          </cell>
          <cell r="C1787" t="str">
            <v>Off-highway Gasoline, 2-Stroke /Commercial Equipt /Welders</v>
          </cell>
          <cell r="D1787" t="str">
            <v>Mobile - Non-Road Equipment - Gasoline</v>
          </cell>
          <cell r="G1787" t="str">
            <v>Mobile Sources</v>
          </cell>
          <cell r="H1787" t="str">
            <v>Off-highway Vehicle Gasoline, 2-Stroke</v>
          </cell>
          <cell r="I1787" t="str">
            <v>Commercial Equipment</v>
          </cell>
          <cell r="J1787" t="str">
            <v>Welders</v>
          </cell>
          <cell r="L1787" t="str">
            <v>2005</v>
          </cell>
          <cell r="N1787">
            <v>40982</v>
          </cell>
        </row>
        <row r="1788">
          <cell r="A1788" t="str">
            <v>2260006030</v>
          </cell>
          <cell r="B1788" t="str">
            <v>Nonroad</v>
          </cell>
          <cell r="C1788" t="str">
            <v>Off-highway Gasoline, 2-Stroke /Commercial Equipt /Pressure Washers</v>
          </cell>
          <cell r="D1788" t="str">
            <v>Mobile - Non-Road Equipment - Gasoline</v>
          </cell>
          <cell r="G1788" t="str">
            <v>Mobile Sources</v>
          </cell>
          <cell r="H1788" t="str">
            <v>Off-highway Vehicle Gasoline, 2-Stroke</v>
          </cell>
          <cell r="I1788" t="str">
            <v>Commercial Equipment</v>
          </cell>
          <cell r="J1788" t="str">
            <v>Pressure Washers</v>
          </cell>
          <cell r="L1788" t="str">
            <v>2005</v>
          </cell>
          <cell r="N1788">
            <v>40982</v>
          </cell>
        </row>
        <row r="1789">
          <cell r="A1789" t="str">
            <v>2260006035</v>
          </cell>
          <cell r="B1789" t="str">
            <v>Nonroad</v>
          </cell>
          <cell r="C1789" t="str">
            <v>Off-highway Gasoline, 2-Stroke /Commercial Equipt /Hydro-power Units</v>
          </cell>
          <cell r="D1789" t="str">
            <v>Mobile - Non-Road Equipment - Gasoline</v>
          </cell>
          <cell r="G1789" t="str">
            <v>Mobile Sources</v>
          </cell>
          <cell r="H1789" t="str">
            <v>Off-highway Vehicle Gasoline, 2-Stroke</v>
          </cell>
          <cell r="I1789" t="str">
            <v>Commercial Equipment</v>
          </cell>
          <cell r="J1789" t="str">
            <v>Hydro-power Units</v>
          </cell>
          <cell r="M1789">
            <v>38726</v>
          </cell>
          <cell r="N1789">
            <v>40982</v>
          </cell>
        </row>
        <row r="1790">
          <cell r="A1790" t="str">
            <v>2260007000</v>
          </cell>
          <cell r="B1790" t="str">
            <v>Nonroad</v>
          </cell>
          <cell r="C1790" t="str">
            <v>Off-highway Gasoline, 2-Stroke /Logging Equipt /Total</v>
          </cell>
          <cell r="D1790" t="str">
            <v>Mobile - Non-Road Equipment - Gasoline</v>
          </cell>
          <cell r="G1790" t="str">
            <v>Mobile Sources</v>
          </cell>
          <cell r="H1790" t="str">
            <v>Off-highway Vehicle Gasoline, 2-Stroke</v>
          </cell>
          <cell r="I1790" t="str">
            <v>Logging Equipment</v>
          </cell>
          <cell r="J1790" t="str">
            <v>Total</v>
          </cell>
          <cell r="L1790" t="str">
            <v>2005</v>
          </cell>
          <cell r="N1790">
            <v>40982</v>
          </cell>
        </row>
        <row r="1791">
          <cell r="A1791" t="str">
            <v>2260007005</v>
          </cell>
          <cell r="B1791" t="str">
            <v>Nonroad</v>
          </cell>
          <cell r="C1791" t="str">
            <v>Off-highway Gasoline, 2-Stroke /Logging Equipt /Chain Saws : 6 HP</v>
          </cell>
          <cell r="D1791" t="str">
            <v>Mobile - Non-Road Equipment - Gasoline</v>
          </cell>
          <cell r="G1791" t="str">
            <v>Mobile Sources</v>
          </cell>
          <cell r="H1791" t="str">
            <v>Off-highway Vehicle Gasoline, 2-Stroke</v>
          </cell>
          <cell r="I1791" t="str">
            <v>Logging Equipment</v>
          </cell>
          <cell r="J1791" t="str">
            <v>Chain Saws : 6 HP</v>
          </cell>
          <cell r="N1791">
            <v>40982</v>
          </cell>
        </row>
        <row r="1792">
          <cell r="A1792" t="str">
            <v>2260007010</v>
          </cell>
          <cell r="B1792" t="str">
            <v>Nonroad</v>
          </cell>
          <cell r="C1792" t="str">
            <v>Off-highway Gasoline, 2-Stroke /Logging Equipt /Shredders : 6 HP</v>
          </cell>
          <cell r="D1792" t="str">
            <v>Mobile - Non-Road Equipment - Gasoline</v>
          </cell>
          <cell r="G1792" t="str">
            <v>Mobile Sources</v>
          </cell>
          <cell r="H1792" t="str">
            <v>Off-highway Vehicle Gasoline, 2-Stroke</v>
          </cell>
          <cell r="I1792" t="str">
            <v>Logging Equipment</v>
          </cell>
          <cell r="J1792" t="str">
            <v>Shredders : 6 HP</v>
          </cell>
          <cell r="L1792" t="str">
            <v>2005</v>
          </cell>
          <cell r="N1792">
            <v>40982</v>
          </cell>
        </row>
        <row r="1793">
          <cell r="A1793" t="str">
            <v>2260007015</v>
          </cell>
          <cell r="B1793" t="str">
            <v>Nonroad</v>
          </cell>
          <cell r="C1793" t="str">
            <v>Off-highway Gasoline, 2-Stroke /Logging Equipt /Forest Equipt - Feller/Bunch/Skidder</v>
          </cell>
          <cell r="D1793" t="str">
            <v>Mobile - Non-Road Equipment - Gasoline</v>
          </cell>
          <cell r="G1793" t="str">
            <v>Mobile Sources</v>
          </cell>
          <cell r="H1793" t="str">
            <v>Off-highway Vehicle Gasoline, 2-Stroke</v>
          </cell>
          <cell r="I1793" t="str">
            <v>Logging Equipment</v>
          </cell>
          <cell r="J1793" t="str">
            <v>Forest Eqp - Feller/Bunch/Skidder</v>
          </cell>
          <cell r="L1793" t="str">
            <v>2005</v>
          </cell>
          <cell r="N1793">
            <v>40982</v>
          </cell>
        </row>
        <row r="1794">
          <cell r="A1794" t="str">
            <v>2260007020</v>
          </cell>
          <cell r="B1794" t="str">
            <v>Nonroad</v>
          </cell>
          <cell r="C1794" t="str">
            <v>Off-highway Gasoline, 2-Stroke /Logging Equipt /Fellers/Bunchers</v>
          </cell>
          <cell r="D1794" t="str">
            <v>Mobile - Non-Road Equipment - Gasoline</v>
          </cell>
          <cell r="G1794" t="str">
            <v>Mobile Sources</v>
          </cell>
          <cell r="H1794" t="str">
            <v>Off-highway Vehicle Gasoline, 2-Stroke</v>
          </cell>
          <cell r="I1794" t="str">
            <v>Logging Equipment</v>
          </cell>
          <cell r="J1794" t="str">
            <v>Fellers/Bunchers</v>
          </cell>
          <cell r="K1794" t="str">
            <v>2260007015</v>
          </cell>
          <cell r="L1794" t="str">
            <v>2005</v>
          </cell>
          <cell r="N1794">
            <v>40982</v>
          </cell>
        </row>
        <row r="1795">
          <cell r="A1795" t="str">
            <v>2260008000</v>
          </cell>
          <cell r="B1795" t="str">
            <v>Point</v>
          </cell>
          <cell r="C1795" t="str">
            <v>Airport Ground Support Equipment, 2-Stroke Gasoline</v>
          </cell>
          <cell r="D1795" t="str">
            <v>Mobile - Non-Road Equipment - Gasoline</v>
          </cell>
          <cell r="G1795" t="str">
            <v>Mobile Sources</v>
          </cell>
          <cell r="H1795" t="str">
            <v>Off-highway Vehicle Gasoline, 2-Stroke</v>
          </cell>
          <cell r="I1795" t="str">
            <v>Airport Ground Support Equipment</v>
          </cell>
          <cell r="J1795" t="str">
            <v>All</v>
          </cell>
          <cell r="K1795" t="str">
            <v>2260008005</v>
          </cell>
          <cell r="L1795" t="str">
            <v>2005</v>
          </cell>
          <cell r="N1795">
            <v>40988</v>
          </cell>
        </row>
        <row r="1796">
          <cell r="A1796" t="str">
            <v>2260008005</v>
          </cell>
          <cell r="B1796" t="str">
            <v>Point</v>
          </cell>
          <cell r="C1796" t="str">
            <v>Airport Ground Support Equipment, 2-Stroke Gasoline</v>
          </cell>
          <cell r="D1796" t="str">
            <v>Mobile - Non-Road Equipment - Gasoline</v>
          </cell>
          <cell r="G1796" t="str">
            <v>Mobile Sources</v>
          </cell>
          <cell r="H1796" t="str">
            <v>Off-highway Vehicle Gasoline, 2-Stroke</v>
          </cell>
          <cell r="I1796" t="str">
            <v>Airport Ground Support Equipment</v>
          </cell>
          <cell r="J1796" t="str">
            <v>Airport Ground Support Equipment</v>
          </cell>
          <cell r="N1796">
            <v>40988</v>
          </cell>
        </row>
        <row r="1797">
          <cell r="A1797" t="str">
            <v>2260008010</v>
          </cell>
          <cell r="B1797" t="str">
            <v>Nonroad</v>
          </cell>
          <cell r="C1797" t="str">
            <v>Off-highway Gasoline, 2-Stroke /Airport Ground Support Equipt /Terminal Tractors</v>
          </cell>
          <cell r="D1797" t="str">
            <v>Mobile - Non-Road Equipment - Gasoline</v>
          </cell>
          <cell r="G1797" t="str">
            <v>Mobile Sources</v>
          </cell>
          <cell r="H1797" t="str">
            <v>Off-highway Vehicle Gasoline, 2-Stroke</v>
          </cell>
          <cell r="I1797" t="str">
            <v>Airport Ground Support Equipment</v>
          </cell>
          <cell r="J1797" t="str">
            <v>Terminal Tractors</v>
          </cell>
          <cell r="L1797" t="str">
            <v>1999</v>
          </cell>
          <cell r="N1797">
            <v>40982</v>
          </cell>
        </row>
        <row r="1798">
          <cell r="A1798" t="str">
            <v>2260009000</v>
          </cell>
          <cell r="B1798" t="str">
            <v>Nonroad</v>
          </cell>
          <cell r="C1798" t="str">
            <v>Off-highway Gasoline, 2-Stroke /Underground Mining Equipt /All</v>
          </cell>
          <cell r="D1798" t="str">
            <v>Mobile - Non-Road Equipment - Gasoline</v>
          </cell>
          <cell r="G1798" t="str">
            <v>Mobile Sources</v>
          </cell>
          <cell r="H1798" t="str">
            <v>Off-highway Vehicle Gasoline, 2-Stroke</v>
          </cell>
          <cell r="I1798" t="str">
            <v>Underground Mining Equipment</v>
          </cell>
          <cell r="J1798" t="str">
            <v>All</v>
          </cell>
          <cell r="L1798" t="str">
            <v>2005</v>
          </cell>
          <cell r="M1798">
            <v>36504</v>
          </cell>
          <cell r="N1798">
            <v>40982</v>
          </cell>
        </row>
        <row r="1799">
          <cell r="A1799" t="str">
            <v>2260009010</v>
          </cell>
          <cell r="B1799" t="str">
            <v>Nonroad</v>
          </cell>
          <cell r="C1799" t="str">
            <v>Off-highway Gasoline, 2-Stroke /Underground Mining Equipt /Other Underground Mining Equipt</v>
          </cell>
          <cell r="D1799" t="str">
            <v>Mobile - Non-Road Equipment - Gasoline</v>
          </cell>
          <cell r="G1799" t="str">
            <v>Mobile Sources</v>
          </cell>
          <cell r="H1799" t="str">
            <v>Off-highway Vehicle Gasoline, 2-Stroke</v>
          </cell>
          <cell r="I1799" t="str">
            <v>Underground Mining Equipment</v>
          </cell>
          <cell r="J1799" t="str">
            <v>Other Underground Mining Equipment</v>
          </cell>
          <cell r="L1799" t="str">
            <v>2005</v>
          </cell>
          <cell r="M1799">
            <v>36504</v>
          </cell>
          <cell r="N1799">
            <v>40982</v>
          </cell>
        </row>
        <row r="1800">
          <cell r="A1800" t="str">
            <v>2260010000</v>
          </cell>
          <cell r="B1800" t="str">
            <v>Nonroad</v>
          </cell>
          <cell r="C1800" t="str">
            <v>Off-highway Gasoline, 2-Stroke /Industrial Equipt /All</v>
          </cell>
          <cell r="D1800" t="str">
            <v>Mobile - Non-Road Equipment - Gasoline</v>
          </cell>
          <cell r="G1800" t="str">
            <v>Mobile Sources</v>
          </cell>
          <cell r="H1800" t="str">
            <v>Off-highway Vehicle Gasoline, 2-Stroke</v>
          </cell>
          <cell r="I1800" t="str">
            <v>Industrial Equipment</v>
          </cell>
          <cell r="J1800" t="str">
            <v>All</v>
          </cell>
          <cell r="L1800" t="str">
            <v>2005</v>
          </cell>
          <cell r="M1800">
            <v>36504</v>
          </cell>
          <cell r="N1800">
            <v>40982</v>
          </cell>
        </row>
        <row r="1801">
          <cell r="A1801" t="str">
            <v>2260010010</v>
          </cell>
          <cell r="B1801" t="str">
            <v>Nonroad</v>
          </cell>
          <cell r="C1801" t="str">
            <v>Off-highway Gasoline, 2-Stroke /Industrial Equipt /Other Oil Field Equipt</v>
          </cell>
          <cell r="D1801" t="str">
            <v>Mobile - Non-Road Equipment - Gasoline</v>
          </cell>
          <cell r="G1801" t="str">
            <v>Mobile Sources</v>
          </cell>
          <cell r="H1801" t="str">
            <v>Off-highway Vehicle Gasoline, 2-Stroke</v>
          </cell>
          <cell r="I1801" t="str">
            <v>Industrial Equipment</v>
          </cell>
          <cell r="J1801" t="str">
            <v>Other Oil Field Equipment</v>
          </cell>
          <cell r="L1801" t="str">
            <v>2005</v>
          </cell>
          <cell r="M1801">
            <v>36504</v>
          </cell>
          <cell r="N1801">
            <v>40982</v>
          </cell>
        </row>
        <row r="1802">
          <cell r="A1802" t="str">
            <v>2265000000</v>
          </cell>
          <cell r="B1802" t="str">
            <v>Nonroad</v>
          </cell>
          <cell r="C1802" t="str">
            <v>Off-highway Gasoline, 4-Stroke /All except Rail &amp; Marine /All</v>
          </cell>
          <cell r="D1802" t="str">
            <v>Mobile - Non-Road Equipment - Gasoline</v>
          </cell>
          <cell r="G1802" t="str">
            <v>Mobile Sources</v>
          </cell>
          <cell r="H1802" t="str">
            <v>Off-highway Vehicle Gasoline, 4-Stroke</v>
          </cell>
          <cell r="I1802" t="str">
            <v>4-Stroke Gasoline except Rail and Marine</v>
          </cell>
          <cell r="J1802" t="str">
            <v>All</v>
          </cell>
          <cell r="L1802" t="str">
            <v>2005</v>
          </cell>
          <cell r="N1802">
            <v>40982</v>
          </cell>
        </row>
        <row r="1803">
          <cell r="A1803" t="str">
            <v>2265001000</v>
          </cell>
          <cell r="B1803" t="str">
            <v>Nonroad</v>
          </cell>
          <cell r="C1803" t="str">
            <v>Off-highway Gasoline, 4-Stroke /Recreational Equipt /Total</v>
          </cell>
          <cell r="D1803" t="str">
            <v>Mobile - Non-Road Equipment - Gasoline</v>
          </cell>
          <cell r="G1803" t="str">
            <v>Mobile Sources</v>
          </cell>
          <cell r="H1803" t="str">
            <v>Off-highway Vehicle Gasoline, 4-Stroke</v>
          </cell>
          <cell r="I1803" t="str">
            <v>Recreational Equipment</v>
          </cell>
          <cell r="J1803" t="str">
            <v>Total</v>
          </cell>
          <cell r="L1803" t="str">
            <v>2005</v>
          </cell>
          <cell r="N1803">
            <v>40982</v>
          </cell>
        </row>
        <row r="1804">
          <cell r="A1804" t="str">
            <v>2265001010</v>
          </cell>
          <cell r="B1804" t="str">
            <v>Nonroad</v>
          </cell>
          <cell r="C1804" t="str">
            <v>Off-highway Gasoline, 4-Stroke /Recreational Equipt /Motorcycles: Off-road</v>
          </cell>
          <cell r="D1804" t="str">
            <v>Mobile - Non-Road Equipment - Gasoline</v>
          </cell>
          <cell r="G1804" t="str">
            <v>Mobile Sources</v>
          </cell>
          <cell r="H1804" t="str">
            <v>Off-highway Vehicle Gasoline, 4-Stroke</v>
          </cell>
          <cell r="I1804" t="str">
            <v>Recreational Equipment</v>
          </cell>
          <cell r="J1804" t="str">
            <v>Motorcycles: Off-road</v>
          </cell>
          <cell r="N1804">
            <v>40982</v>
          </cell>
        </row>
        <row r="1805">
          <cell r="A1805" t="str">
            <v>2265001020</v>
          </cell>
          <cell r="B1805" t="str">
            <v>Nonroad</v>
          </cell>
          <cell r="C1805" t="str">
            <v>Off-highway Gasoline, 4-Stroke /Recreational Equipt /Snowmobiles</v>
          </cell>
          <cell r="D1805" t="str">
            <v>Mobile - Non-Road Equipment - Gasoline</v>
          </cell>
          <cell r="G1805" t="str">
            <v>Mobile Sources</v>
          </cell>
          <cell r="H1805" t="str">
            <v>Off-highway Vehicle Gasoline, 4-Stroke</v>
          </cell>
          <cell r="I1805" t="str">
            <v>Recreational Equipment</v>
          </cell>
          <cell r="J1805" t="str">
            <v>Snowmobiles</v>
          </cell>
          <cell r="L1805" t="str">
            <v>2005</v>
          </cell>
          <cell r="N1805">
            <v>40982</v>
          </cell>
        </row>
        <row r="1806">
          <cell r="A1806" t="str">
            <v>2265001030</v>
          </cell>
          <cell r="B1806" t="str">
            <v>Nonroad</v>
          </cell>
          <cell r="C1806" t="str">
            <v>Off-highway Gasoline, 4-Stroke /Recreational Equipt /All Terrain Vehicles</v>
          </cell>
          <cell r="D1806" t="str">
            <v>Mobile - Non-Road Equipment - Gasoline</v>
          </cell>
          <cell r="G1806" t="str">
            <v>Mobile Sources</v>
          </cell>
          <cell r="H1806" t="str">
            <v>Off-highway Vehicle Gasoline, 4-Stroke</v>
          </cell>
          <cell r="I1806" t="str">
            <v>Recreational Equipment</v>
          </cell>
          <cell r="J1806" t="str">
            <v>All Terrain Vehicles</v>
          </cell>
          <cell r="N1806">
            <v>40982</v>
          </cell>
        </row>
        <row r="1807">
          <cell r="A1807" t="str">
            <v>2265001040</v>
          </cell>
          <cell r="B1807" t="str">
            <v>Nonroad</v>
          </cell>
          <cell r="C1807" t="str">
            <v>Off-highway Gasoline, 4-Stroke /Recreational Equipt /Minibikes</v>
          </cell>
          <cell r="D1807" t="str">
            <v>Mobile - Non-Road Equipment - Gasoline</v>
          </cell>
          <cell r="G1807" t="str">
            <v>Mobile Sources</v>
          </cell>
          <cell r="H1807" t="str">
            <v>Off-highway Vehicle Gasoline, 4-Stroke</v>
          </cell>
          <cell r="I1807" t="str">
            <v>Recreational Equipment</v>
          </cell>
          <cell r="J1807" t="str">
            <v>Minibikes</v>
          </cell>
          <cell r="L1807" t="str">
            <v>2005</v>
          </cell>
          <cell r="N1807">
            <v>40982</v>
          </cell>
        </row>
        <row r="1808">
          <cell r="A1808" t="str">
            <v>2265001050</v>
          </cell>
          <cell r="B1808" t="str">
            <v>Nonroad</v>
          </cell>
          <cell r="C1808" t="str">
            <v>Off-highway Gasoline, 4-Stroke /Recreational Equipt /Golf Carts</v>
          </cell>
          <cell r="D1808" t="str">
            <v>Mobile - Non-Road Equipment - Gasoline</v>
          </cell>
          <cell r="G1808" t="str">
            <v>Mobile Sources</v>
          </cell>
          <cell r="H1808" t="str">
            <v>Off-highway Vehicle Gasoline, 4-Stroke</v>
          </cell>
          <cell r="I1808" t="str">
            <v>Recreational Equipment</v>
          </cell>
          <cell r="J1808" t="str">
            <v>Golf Carts</v>
          </cell>
          <cell r="N1808">
            <v>40982</v>
          </cell>
        </row>
        <row r="1809">
          <cell r="A1809" t="str">
            <v>2265001060</v>
          </cell>
          <cell r="B1809" t="str">
            <v>Nonroad</v>
          </cell>
          <cell r="C1809" t="str">
            <v>Off-highway Gasoline, 4-Stroke /Recreational Equipt /Specialty Vehicles/Carts</v>
          </cell>
          <cell r="D1809" t="str">
            <v>Mobile - Non-Road Equipment - Gasoline</v>
          </cell>
          <cell r="G1809" t="str">
            <v>Mobile Sources</v>
          </cell>
          <cell r="H1809" t="str">
            <v>Off-highway Vehicle Gasoline, 4-Stroke</v>
          </cell>
          <cell r="I1809" t="str">
            <v>Recreational Equipment</v>
          </cell>
          <cell r="J1809" t="str">
            <v>Specialty Vehicles/Carts</v>
          </cell>
          <cell r="N1809">
            <v>40982</v>
          </cell>
        </row>
        <row r="1810">
          <cell r="A1810" t="str">
            <v>2265002000</v>
          </cell>
          <cell r="B1810" t="str">
            <v>Nonroad</v>
          </cell>
          <cell r="C1810" t="str">
            <v>Off-highway Gasoline, 4-Stroke /Construction &amp; Mining Equipt /Total</v>
          </cell>
          <cell r="D1810" t="str">
            <v>Mobile - Non-Road Equipment - Gasoline</v>
          </cell>
          <cell r="G1810" t="str">
            <v>Mobile Sources</v>
          </cell>
          <cell r="H1810" t="str">
            <v>Off-highway Vehicle Gasoline, 4-Stroke</v>
          </cell>
          <cell r="I1810" t="str">
            <v>Construction and Mining Equipment</v>
          </cell>
          <cell r="J1810" t="str">
            <v>Total</v>
          </cell>
          <cell r="L1810" t="str">
            <v>2005</v>
          </cell>
          <cell r="N1810">
            <v>40982</v>
          </cell>
        </row>
        <row r="1811">
          <cell r="A1811" t="str">
            <v>2265002003</v>
          </cell>
          <cell r="B1811" t="str">
            <v>Nonroad</v>
          </cell>
          <cell r="C1811" t="str">
            <v>Off-highway Gasoline, 4-Stroke /Construction &amp; Mining Equipt /Pavers</v>
          </cell>
          <cell r="D1811" t="str">
            <v>Mobile - Non-Road Equipment - Gasoline</v>
          </cell>
          <cell r="G1811" t="str">
            <v>Mobile Sources</v>
          </cell>
          <cell r="H1811" t="str">
            <v>Off-highway Vehicle Gasoline, 4-Stroke</v>
          </cell>
          <cell r="I1811" t="str">
            <v>Construction and Mining Equipment</v>
          </cell>
          <cell r="J1811" t="str">
            <v>Pavers</v>
          </cell>
          <cell r="N1811">
            <v>40982</v>
          </cell>
        </row>
        <row r="1812">
          <cell r="A1812" t="str">
            <v>2265002006</v>
          </cell>
          <cell r="B1812" t="str">
            <v>Nonroad</v>
          </cell>
          <cell r="C1812" t="str">
            <v>Off-highway Gasoline, 4-Stroke /Construction &amp; Mining Equipt /Tampers/Rammers</v>
          </cell>
          <cell r="D1812" t="str">
            <v>Mobile - Non-Road Equipment - Gasoline</v>
          </cell>
          <cell r="G1812" t="str">
            <v>Mobile Sources</v>
          </cell>
          <cell r="H1812" t="str">
            <v>Off-highway Vehicle Gasoline, 4-Stroke</v>
          </cell>
          <cell r="I1812" t="str">
            <v>Construction and Mining Equipment</v>
          </cell>
          <cell r="J1812" t="str">
            <v>Tampers/Rammers</v>
          </cell>
          <cell r="N1812">
            <v>40982</v>
          </cell>
        </row>
        <row r="1813">
          <cell r="A1813" t="str">
            <v>2265002009</v>
          </cell>
          <cell r="B1813" t="str">
            <v>Nonroad</v>
          </cell>
          <cell r="C1813" t="str">
            <v>Off-highway Gasoline, 4-Stroke /Construction &amp; Mining Equipt /Plate Compactors</v>
          </cell>
          <cell r="D1813" t="str">
            <v>Mobile - Non-Road Equipment - Gasoline</v>
          </cell>
          <cell r="G1813" t="str">
            <v>Mobile Sources</v>
          </cell>
          <cell r="H1813" t="str">
            <v>Off-highway Vehicle Gasoline, 4-Stroke</v>
          </cell>
          <cell r="I1813" t="str">
            <v>Construction and Mining Equipment</v>
          </cell>
          <cell r="J1813" t="str">
            <v>Plate Compactors</v>
          </cell>
          <cell r="N1813">
            <v>40982</v>
          </cell>
        </row>
        <row r="1814">
          <cell r="A1814" t="str">
            <v>2265002012</v>
          </cell>
          <cell r="B1814" t="str">
            <v>Nonroad</v>
          </cell>
          <cell r="C1814" t="str">
            <v>Off-highway Gasoline, 4-Stroke /Construction &amp; Mining Equipt /Concrete Pavers</v>
          </cell>
          <cell r="D1814" t="str">
            <v>Mobile - Non-Road Equipment - Gasoline</v>
          </cell>
          <cell r="G1814" t="str">
            <v>Mobile Sources</v>
          </cell>
          <cell r="H1814" t="str">
            <v>Off-highway Vehicle Gasoline, 4-Stroke</v>
          </cell>
          <cell r="I1814" t="str">
            <v>Construction and Mining Equipment</v>
          </cell>
          <cell r="J1814" t="str">
            <v>Concrete Pavers</v>
          </cell>
          <cell r="L1814" t="str">
            <v>2005</v>
          </cell>
          <cell r="N1814">
            <v>40982</v>
          </cell>
        </row>
        <row r="1815">
          <cell r="A1815" t="str">
            <v>2265002015</v>
          </cell>
          <cell r="B1815" t="str">
            <v>Nonroad</v>
          </cell>
          <cell r="C1815" t="str">
            <v>Off-highway Gasoline, 4-Stroke /Construction &amp; Mining Equipt /Rollers</v>
          </cell>
          <cell r="D1815" t="str">
            <v>Mobile - Non-Road Equipment - Gasoline</v>
          </cell>
          <cell r="G1815" t="str">
            <v>Mobile Sources</v>
          </cell>
          <cell r="H1815" t="str">
            <v>Off-highway Vehicle Gasoline, 4-Stroke</v>
          </cell>
          <cell r="I1815" t="str">
            <v>Construction and Mining Equipment</v>
          </cell>
          <cell r="J1815" t="str">
            <v>Rollers</v>
          </cell>
          <cell r="N1815">
            <v>40982</v>
          </cell>
        </row>
        <row r="1816">
          <cell r="A1816" t="str">
            <v>2265002018</v>
          </cell>
          <cell r="B1816" t="str">
            <v>Nonroad</v>
          </cell>
          <cell r="C1816" t="str">
            <v>Off-highway Gasoline, 4-Stroke /Construction &amp; Mining Equipt /Scrapers</v>
          </cell>
          <cell r="D1816" t="str">
            <v>Mobile - Non-Road Equipment - Gasoline</v>
          </cell>
          <cell r="G1816" t="str">
            <v>Mobile Sources</v>
          </cell>
          <cell r="H1816" t="str">
            <v>Off-highway Vehicle Gasoline, 4-Stroke</v>
          </cell>
          <cell r="I1816" t="str">
            <v>Construction and Mining Equipment</v>
          </cell>
          <cell r="J1816" t="str">
            <v>Scrapers</v>
          </cell>
          <cell r="L1816" t="str">
            <v>2005</v>
          </cell>
          <cell r="N1816">
            <v>40982</v>
          </cell>
        </row>
        <row r="1817">
          <cell r="A1817" t="str">
            <v>2265002021</v>
          </cell>
          <cell r="B1817" t="str">
            <v>Nonroad</v>
          </cell>
          <cell r="C1817" t="str">
            <v>Off-highway Gasoline, 4-Stroke /Construction &amp; Mining Equipt /Paving Equipt</v>
          </cell>
          <cell r="D1817" t="str">
            <v>Mobile - Non-Road Equipment - Gasoline</v>
          </cell>
          <cell r="G1817" t="str">
            <v>Mobile Sources</v>
          </cell>
          <cell r="H1817" t="str">
            <v>Off-highway Vehicle Gasoline, 4-Stroke</v>
          </cell>
          <cell r="I1817" t="str">
            <v>Construction and Mining Equipment</v>
          </cell>
          <cell r="J1817" t="str">
            <v>Paving Equipment</v>
          </cell>
          <cell r="N1817">
            <v>40982</v>
          </cell>
        </row>
        <row r="1818">
          <cell r="A1818" t="str">
            <v>2265002024</v>
          </cell>
          <cell r="B1818" t="str">
            <v>Nonroad</v>
          </cell>
          <cell r="C1818" t="str">
            <v>Off-highway Gasoline, 4-Stroke /Construction &amp; Mining Equipt /Surfacing Equipt</v>
          </cell>
          <cell r="D1818" t="str">
            <v>Mobile - Non-Road Equipment - Gasoline</v>
          </cell>
          <cell r="G1818" t="str">
            <v>Mobile Sources</v>
          </cell>
          <cell r="H1818" t="str">
            <v>Off-highway Vehicle Gasoline, 4-Stroke</v>
          </cell>
          <cell r="I1818" t="str">
            <v>Construction and Mining Equipment</v>
          </cell>
          <cell r="J1818" t="str">
            <v>Surfacing Equipment</v>
          </cell>
          <cell r="N1818">
            <v>40982</v>
          </cell>
        </row>
        <row r="1819">
          <cell r="A1819" t="str">
            <v>2265002027</v>
          </cell>
          <cell r="B1819" t="str">
            <v>Nonroad</v>
          </cell>
          <cell r="C1819" t="str">
            <v>Off-highway Gasoline, 4-Stroke /Construction &amp; Mining Equipt /Signal Boards/Light Plants</v>
          </cell>
          <cell r="D1819" t="str">
            <v>Mobile - Non-Road Equipment - Gasoline</v>
          </cell>
          <cell r="G1819" t="str">
            <v>Mobile Sources</v>
          </cell>
          <cell r="H1819" t="str">
            <v>Off-highway Vehicle Gasoline, 4-Stroke</v>
          </cell>
          <cell r="I1819" t="str">
            <v>Construction and Mining Equipment</v>
          </cell>
          <cell r="J1819" t="str">
            <v>Signal Boards/Light Plants</v>
          </cell>
          <cell r="N1819">
            <v>40982</v>
          </cell>
        </row>
        <row r="1820">
          <cell r="A1820" t="str">
            <v>2265002030</v>
          </cell>
          <cell r="B1820" t="str">
            <v>Nonroad</v>
          </cell>
          <cell r="C1820" t="str">
            <v>Off-highway Gasoline, 4-Stroke /Construction &amp; Mining Equipt /Trenchers</v>
          </cell>
          <cell r="D1820" t="str">
            <v>Mobile - Non-Road Equipment - Gasoline</v>
          </cell>
          <cell r="G1820" t="str">
            <v>Mobile Sources</v>
          </cell>
          <cell r="H1820" t="str">
            <v>Off-highway Vehicle Gasoline, 4-Stroke</v>
          </cell>
          <cell r="I1820" t="str">
            <v>Construction and Mining Equipment</v>
          </cell>
          <cell r="J1820" t="str">
            <v>Trenchers</v>
          </cell>
          <cell r="N1820">
            <v>40982</v>
          </cell>
        </row>
        <row r="1821">
          <cell r="A1821" t="str">
            <v>2265002033</v>
          </cell>
          <cell r="B1821" t="str">
            <v>Nonroad</v>
          </cell>
          <cell r="C1821" t="str">
            <v>Off-highway Gasoline, 4-Stroke /Construction &amp; Mining Equipt /Bore/Drill Rigs</v>
          </cell>
          <cell r="D1821" t="str">
            <v>Mobile - Non-Road Equipment - Gasoline</v>
          </cell>
          <cell r="G1821" t="str">
            <v>Mobile Sources</v>
          </cell>
          <cell r="H1821" t="str">
            <v>Off-highway Vehicle Gasoline, 4-Stroke</v>
          </cell>
          <cell r="I1821" t="str">
            <v>Construction and Mining Equipment</v>
          </cell>
          <cell r="J1821" t="str">
            <v>Bore/Drill Rigs</v>
          </cell>
          <cell r="N1821">
            <v>40982</v>
          </cell>
        </row>
        <row r="1822">
          <cell r="A1822" t="str">
            <v>2265002036</v>
          </cell>
          <cell r="B1822" t="str">
            <v>Nonroad</v>
          </cell>
          <cell r="C1822" t="str">
            <v>Off-highway Gasoline, 4-Stroke /Construction &amp; Mining Equipt /Excavators</v>
          </cell>
          <cell r="D1822" t="str">
            <v>Mobile - Non-Road Equipment - Gasoline</v>
          </cell>
          <cell r="G1822" t="str">
            <v>Mobile Sources</v>
          </cell>
          <cell r="H1822" t="str">
            <v>Off-highway Vehicle Gasoline, 4-Stroke</v>
          </cell>
          <cell r="I1822" t="str">
            <v>Construction and Mining Equipment</v>
          </cell>
          <cell r="J1822" t="str">
            <v>Excavators</v>
          </cell>
          <cell r="L1822" t="str">
            <v>2005</v>
          </cell>
          <cell r="N1822">
            <v>40982</v>
          </cell>
        </row>
        <row r="1823">
          <cell r="A1823" t="str">
            <v>2265002039</v>
          </cell>
          <cell r="B1823" t="str">
            <v>Nonroad</v>
          </cell>
          <cell r="C1823" t="str">
            <v>Off-highway Gasoline, 4-Stroke /Construction &amp; Mining Equipt /Concrete/Industrial Saws</v>
          </cell>
          <cell r="D1823" t="str">
            <v>Mobile - Non-Road Equipment - Gasoline</v>
          </cell>
          <cell r="G1823" t="str">
            <v>Mobile Sources</v>
          </cell>
          <cell r="H1823" t="str">
            <v>Off-highway Vehicle Gasoline, 4-Stroke</v>
          </cell>
          <cell r="I1823" t="str">
            <v>Construction and Mining Equipment</v>
          </cell>
          <cell r="J1823" t="str">
            <v>Concrete/Industrial Saws</v>
          </cell>
          <cell r="N1823">
            <v>40982</v>
          </cell>
        </row>
        <row r="1824">
          <cell r="A1824" t="str">
            <v>2265002042</v>
          </cell>
          <cell r="B1824" t="str">
            <v>Nonroad</v>
          </cell>
          <cell r="C1824" t="str">
            <v>Off-highway Gasoline, 4-Stroke /Construction &amp; Mining Equipt /Cement &amp; Mortar Mixers</v>
          </cell>
          <cell r="D1824" t="str">
            <v>Mobile - Non-Road Equipment - Gasoline</v>
          </cell>
          <cell r="G1824" t="str">
            <v>Mobile Sources</v>
          </cell>
          <cell r="H1824" t="str">
            <v>Off-highway Vehicle Gasoline, 4-Stroke</v>
          </cell>
          <cell r="I1824" t="str">
            <v>Construction and Mining Equipment</v>
          </cell>
          <cell r="J1824" t="str">
            <v>Cement and Mortar Mixers</v>
          </cell>
          <cell r="N1824">
            <v>40982</v>
          </cell>
        </row>
        <row r="1825">
          <cell r="A1825" t="str">
            <v>2265002045</v>
          </cell>
          <cell r="B1825" t="str">
            <v>Nonroad</v>
          </cell>
          <cell r="C1825" t="str">
            <v>Off-highway Gasoline, 4-Stroke /Construction &amp; Mining Equipt /Cranes</v>
          </cell>
          <cell r="D1825" t="str">
            <v>Mobile - Non-Road Equipment - Gasoline</v>
          </cell>
          <cell r="G1825" t="str">
            <v>Mobile Sources</v>
          </cell>
          <cell r="H1825" t="str">
            <v>Off-highway Vehicle Gasoline, 4-Stroke</v>
          </cell>
          <cell r="I1825" t="str">
            <v>Construction and Mining Equipment</v>
          </cell>
          <cell r="J1825" t="str">
            <v>Cranes</v>
          </cell>
          <cell r="N1825">
            <v>40982</v>
          </cell>
        </row>
        <row r="1826">
          <cell r="A1826" t="str">
            <v>2265002048</v>
          </cell>
          <cell r="B1826" t="str">
            <v>Nonroad</v>
          </cell>
          <cell r="C1826" t="str">
            <v>Off-highway Gasoline, 4-Stroke /Construction &amp; Mining Equipt /Graders</v>
          </cell>
          <cell r="D1826" t="str">
            <v>Mobile - Non-Road Equipment - Gasoline</v>
          </cell>
          <cell r="G1826" t="str">
            <v>Mobile Sources</v>
          </cell>
          <cell r="H1826" t="str">
            <v>Off-highway Vehicle Gasoline, 4-Stroke</v>
          </cell>
          <cell r="I1826" t="str">
            <v>Construction and Mining Equipment</v>
          </cell>
          <cell r="J1826" t="str">
            <v>Graders</v>
          </cell>
          <cell r="L1826" t="str">
            <v>2005</v>
          </cell>
          <cell r="N1826">
            <v>40982</v>
          </cell>
        </row>
        <row r="1827">
          <cell r="A1827" t="str">
            <v>2265002051</v>
          </cell>
          <cell r="B1827" t="str">
            <v>Nonroad</v>
          </cell>
          <cell r="C1827" t="str">
            <v>Off-highway Gasoline, 4-Stroke /Construction &amp; Mining Equipt /Off-highway Trucks</v>
          </cell>
          <cell r="D1827" t="str">
            <v>Mobile - Non-Road Equipment - Gasoline</v>
          </cell>
          <cell r="G1827" t="str">
            <v>Mobile Sources</v>
          </cell>
          <cell r="H1827" t="str">
            <v>Off-highway Vehicle Gasoline, 4-Stroke</v>
          </cell>
          <cell r="I1827" t="str">
            <v>Construction and Mining Equipment</v>
          </cell>
          <cell r="J1827" t="str">
            <v>Off-highway Trucks</v>
          </cell>
          <cell r="L1827" t="str">
            <v>2005</v>
          </cell>
          <cell r="N1827">
            <v>40982</v>
          </cell>
        </row>
        <row r="1828">
          <cell r="A1828" t="str">
            <v>2265002054</v>
          </cell>
          <cell r="B1828" t="str">
            <v>Nonroad</v>
          </cell>
          <cell r="C1828" t="str">
            <v>Off-highway Gasoline, 4-Stroke /Construction &amp; Mining Equipt /Crushing/Processing Equipt</v>
          </cell>
          <cell r="D1828" t="str">
            <v>Mobile - Non-Road Equipment - Gasoline</v>
          </cell>
          <cell r="G1828" t="str">
            <v>Mobile Sources</v>
          </cell>
          <cell r="H1828" t="str">
            <v>Off-highway Vehicle Gasoline, 4-Stroke</v>
          </cell>
          <cell r="I1828" t="str">
            <v>Construction and Mining Equipment</v>
          </cell>
          <cell r="J1828" t="str">
            <v>Crushing/Processing Equipment</v>
          </cell>
          <cell r="N1828">
            <v>40982</v>
          </cell>
        </row>
        <row r="1829">
          <cell r="A1829" t="str">
            <v>2265002057</v>
          </cell>
          <cell r="B1829" t="str">
            <v>Nonroad</v>
          </cell>
          <cell r="C1829" t="str">
            <v>Off-highway Gasoline, 4-Stroke /Construction &amp; Mining Equipt /Rough Terrain Forklifts</v>
          </cell>
          <cell r="D1829" t="str">
            <v>Mobile - Non-Road Equipment - Gasoline</v>
          </cell>
          <cell r="G1829" t="str">
            <v>Mobile Sources</v>
          </cell>
          <cell r="H1829" t="str">
            <v>Off-highway Vehicle Gasoline, 4-Stroke</v>
          </cell>
          <cell r="I1829" t="str">
            <v>Construction and Mining Equipment</v>
          </cell>
          <cell r="J1829" t="str">
            <v>Rough Terrain Forklifts</v>
          </cell>
          <cell r="N1829">
            <v>40982</v>
          </cell>
        </row>
        <row r="1830">
          <cell r="A1830" t="str">
            <v>2265002060</v>
          </cell>
          <cell r="B1830" t="str">
            <v>Nonroad</v>
          </cell>
          <cell r="C1830" t="str">
            <v>Off-highway Gasoline, 4-Stroke /Construction &amp; Mining Equipt /Rubber Tire Loaders</v>
          </cell>
          <cell r="D1830" t="str">
            <v>Mobile - Non-Road Equipment - Gasoline</v>
          </cell>
          <cell r="G1830" t="str">
            <v>Mobile Sources</v>
          </cell>
          <cell r="H1830" t="str">
            <v>Off-highway Vehicle Gasoline, 4-Stroke</v>
          </cell>
          <cell r="I1830" t="str">
            <v>Construction and Mining Equipment</v>
          </cell>
          <cell r="J1830" t="str">
            <v>Rubber Tire Loaders</v>
          </cell>
          <cell r="N1830">
            <v>40982</v>
          </cell>
        </row>
        <row r="1831">
          <cell r="A1831" t="str">
            <v>2265002063</v>
          </cell>
          <cell r="B1831" t="str">
            <v>Nonroad</v>
          </cell>
          <cell r="C1831" t="str">
            <v>Off-highway Gasoline, 4-Stroke /Construction &amp; Mining Equipt /Rubber Tire Tractor/Dozers</v>
          </cell>
          <cell r="D1831" t="str">
            <v>Mobile - Non-Road Equipment - Gasoline</v>
          </cell>
          <cell r="G1831" t="str">
            <v>Mobile Sources</v>
          </cell>
          <cell r="H1831" t="str">
            <v>Off-highway Vehicle Gasoline, 4-Stroke</v>
          </cell>
          <cell r="I1831" t="str">
            <v>Construction and Mining Equipment</v>
          </cell>
          <cell r="J1831" t="str">
            <v>Rubber Tire Tractor/Dozers</v>
          </cell>
          <cell r="L1831" t="str">
            <v>2005</v>
          </cell>
          <cell r="N1831">
            <v>40982</v>
          </cell>
        </row>
        <row r="1832">
          <cell r="A1832" t="str">
            <v>2265002066</v>
          </cell>
          <cell r="B1832" t="str">
            <v>Nonroad</v>
          </cell>
          <cell r="C1832" t="str">
            <v>Off-highway Gasoline, 4-Stroke /Construction &amp; Mining Equipt /Tractors/Loaders/Backhoes</v>
          </cell>
          <cell r="D1832" t="str">
            <v>Mobile - Non-Road Equipment - Gasoline</v>
          </cell>
          <cell r="G1832" t="str">
            <v>Mobile Sources</v>
          </cell>
          <cell r="H1832" t="str">
            <v>Off-highway Vehicle Gasoline, 4-Stroke</v>
          </cell>
          <cell r="I1832" t="str">
            <v>Construction and Mining Equipment</v>
          </cell>
          <cell r="J1832" t="str">
            <v>Tractors/Loaders/Backhoes</v>
          </cell>
          <cell r="N1832">
            <v>40982</v>
          </cell>
        </row>
        <row r="1833">
          <cell r="A1833" t="str">
            <v>2265002069</v>
          </cell>
          <cell r="B1833" t="str">
            <v>Nonroad</v>
          </cell>
          <cell r="C1833" t="str">
            <v>Off-highway Gasoline, 4-Stroke /Construction &amp; Mining Equipt /Crawler Tractor/Dozers</v>
          </cell>
          <cell r="D1833" t="str">
            <v>Mobile - Non-Road Equipment - Gasoline</v>
          </cell>
          <cell r="G1833" t="str">
            <v>Mobile Sources</v>
          </cell>
          <cell r="H1833" t="str">
            <v>Off-highway Vehicle Gasoline, 4-Stroke</v>
          </cell>
          <cell r="I1833" t="str">
            <v>Construction and Mining Equipment</v>
          </cell>
          <cell r="J1833" t="str">
            <v>Crawler Tractor/Dozers</v>
          </cell>
          <cell r="L1833" t="str">
            <v>2005</v>
          </cell>
          <cell r="N1833">
            <v>40982</v>
          </cell>
        </row>
        <row r="1834">
          <cell r="A1834" t="str">
            <v>2265002072</v>
          </cell>
          <cell r="B1834" t="str">
            <v>Nonroad</v>
          </cell>
          <cell r="C1834" t="str">
            <v>Off-highway Gasoline, 4-Stroke /Construction &amp; Mining Equipt /Skid Steer Loaders</v>
          </cell>
          <cell r="D1834" t="str">
            <v>Mobile - Non-Road Equipment - Gasoline</v>
          </cell>
          <cell r="G1834" t="str">
            <v>Mobile Sources</v>
          </cell>
          <cell r="H1834" t="str">
            <v>Off-highway Vehicle Gasoline, 4-Stroke</v>
          </cell>
          <cell r="I1834" t="str">
            <v>Construction and Mining Equipment</v>
          </cell>
          <cell r="J1834" t="str">
            <v>Skid Steer Loaders</v>
          </cell>
          <cell r="N1834">
            <v>40982</v>
          </cell>
        </row>
        <row r="1835">
          <cell r="A1835" t="str">
            <v>2265002075</v>
          </cell>
          <cell r="B1835" t="str">
            <v>Nonroad</v>
          </cell>
          <cell r="C1835" t="str">
            <v>Off-highway Gasoline, 4-Stroke /Construction &amp; Mining Equipt /Off-highway Tractors</v>
          </cell>
          <cell r="D1835" t="str">
            <v>Mobile - Non-Road Equipment - Gasoline</v>
          </cell>
          <cell r="G1835" t="str">
            <v>Mobile Sources</v>
          </cell>
          <cell r="H1835" t="str">
            <v>Off-highway Vehicle Gasoline, 4-Stroke</v>
          </cell>
          <cell r="I1835" t="str">
            <v>Construction and Mining Equipment</v>
          </cell>
          <cell r="J1835" t="str">
            <v>Off-highway Tractors</v>
          </cell>
          <cell r="L1835" t="str">
            <v>2005</v>
          </cell>
          <cell r="N1835">
            <v>40982</v>
          </cell>
        </row>
        <row r="1836">
          <cell r="A1836" t="str">
            <v>2265002078</v>
          </cell>
          <cell r="B1836" t="str">
            <v>Nonroad</v>
          </cell>
          <cell r="C1836" t="str">
            <v>Off-highway Gasoline, 4-Stroke /Construction &amp; Mining Equipt /Dumpers/Tenders</v>
          </cell>
          <cell r="D1836" t="str">
            <v>Mobile - Non-Road Equipment - Gasoline</v>
          </cell>
          <cell r="G1836" t="str">
            <v>Mobile Sources</v>
          </cell>
          <cell r="H1836" t="str">
            <v>Off-highway Vehicle Gasoline, 4-Stroke</v>
          </cell>
          <cell r="I1836" t="str">
            <v>Construction and Mining Equipment</v>
          </cell>
          <cell r="J1836" t="str">
            <v>Dumpers/Tenders</v>
          </cell>
          <cell r="N1836">
            <v>40982</v>
          </cell>
        </row>
        <row r="1837">
          <cell r="A1837" t="str">
            <v>2265002081</v>
          </cell>
          <cell r="B1837" t="str">
            <v>Nonroad</v>
          </cell>
          <cell r="C1837" t="str">
            <v>Off-highway Gasoline, 4-Stroke /Construction &amp; Mining Equipt /Other Construction Equipt</v>
          </cell>
          <cell r="D1837" t="str">
            <v>Mobile - Non-Road Equipment - Gasoline</v>
          </cell>
          <cell r="G1837" t="str">
            <v>Mobile Sources</v>
          </cell>
          <cell r="H1837" t="str">
            <v>Off-highway Vehicle Gasoline, 4-Stroke</v>
          </cell>
          <cell r="I1837" t="str">
            <v>Construction and Mining Equipment</v>
          </cell>
          <cell r="J1837" t="str">
            <v>Other Construction Equipment</v>
          </cell>
          <cell r="N1837">
            <v>40982</v>
          </cell>
        </row>
        <row r="1838">
          <cell r="A1838" t="str">
            <v>2265003000</v>
          </cell>
          <cell r="B1838" t="str">
            <v>Nonroad</v>
          </cell>
          <cell r="C1838" t="str">
            <v>Off-highway Gasoline, 4-Stroke /Industrial Equipt /Total</v>
          </cell>
          <cell r="D1838" t="str">
            <v>Mobile - Non-Road Equipment - Gasoline</v>
          </cell>
          <cell r="G1838" t="str">
            <v>Mobile Sources</v>
          </cell>
          <cell r="H1838" t="str">
            <v>Off-highway Vehicle Gasoline, 4-Stroke</v>
          </cell>
          <cell r="I1838" t="str">
            <v>Industrial Equipment</v>
          </cell>
          <cell r="J1838" t="str">
            <v>Total</v>
          </cell>
          <cell r="L1838" t="str">
            <v>2005</v>
          </cell>
          <cell r="N1838">
            <v>40982</v>
          </cell>
        </row>
        <row r="1839">
          <cell r="A1839" t="str">
            <v>2265003010</v>
          </cell>
          <cell r="B1839" t="str">
            <v>Nonroad</v>
          </cell>
          <cell r="C1839" t="str">
            <v>Off-highway Gasoline, 4-Stroke /Industrial Equipt /Aerial Lifts</v>
          </cell>
          <cell r="D1839" t="str">
            <v>Mobile - Non-Road Equipment - Gasoline</v>
          </cell>
          <cell r="G1839" t="str">
            <v>Mobile Sources</v>
          </cell>
          <cell r="H1839" t="str">
            <v>Off-highway Vehicle Gasoline, 4-Stroke</v>
          </cell>
          <cell r="I1839" t="str">
            <v>Industrial Equipment</v>
          </cell>
          <cell r="J1839" t="str">
            <v>Aerial Lifts</v>
          </cell>
          <cell r="N1839">
            <v>40982</v>
          </cell>
        </row>
        <row r="1840">
          <cell r="A1840" t="str">
            <v>2265003020</v>
          </cell>
          <cell r="B1840" t="str">
            <v>Nonroad</v>
          </cell>
          <cell r="C1840" t="str">
            <v>Off-highway Gasoline, 4-Stroke /Industrial Equipt /Forklifts</v>
          </cell>
          <cell r="D1840" t="str">
            <v>Mobile - Non-Road Equipment - Gasoline</v>
          </cell>
          <cell r="G1840" t="str">
            <v>Mobile Sources</v>
          </cell>
          <cell r="H1840" t="str">
            <v>Off-highway Vehicle Gasoline, 4-Stroke</v>
          </cell>
          <cell r="I1840" t="str">
            <v>Industrial Equipment</v>
          </cell>
          <cell r="J1840" t="str">
            <v>Forklifts</v>
          </cell>
          <cell r="N1840">
            <v>40982</v>
          </cell>
        </row>
        <row r="1841">
          <cell r="A1841" t="str">
            <v>2265003030</v>
          </cell>
          <cell r="B1841" t="str">
            <v>Nonroad</v>
          </cell>
          <cell r="C1841" t="str">
            <v>Off-highway Gasoline, 4-Stroke /Industrial Equipt /Sweepers/Scrubbers</v>
          </cell>
          <cell r="D1841" t="str">
            <v>Mobile - Non-Road Equipment - Gasoline</v>
          </cell>
          <cell r="G1841" t="str">
            <v>Mobile Sources</v>
          </cell>
          <cell r="H1841" t="str">
            <v>Off-highway Vehicle Gasoline, 4-Stroke</v>
          </cell>
          <cell r="I1841" t="str">
            <v>Industrial Equipment</v>
          </cell>
          <cell r="J1841" t="str">
            <v>Sweepers/Scrubbers</v>
          </cell>
          <cell r="N1841">
            <v>40982</v>
          </cell>
        </row>
        <row r="1842">
          <cell r="A1842" t="str">
            <v>2265003040</v>
          </cell>
          <cell r="B1842" t="str">
            <v>Nonroad</v>
          </cell>
          <cell r="C1842" t="str">
            <v>Off-highway Gasoline, 4-Stroke /Industrial Equipt /Other General Industrial Equipt</v>
          </cell>
          <cell r="D1842" t="str">
            <v>Mobile - Non-Road Equipment - Gasoline</v>
          </cell>
          <cell r="G1842" t="str">
            <v>Mobile Sources</v>
          </cell>
          <cell r="H1842" t="str">
            <v>Off-highway Vehicle Gasoline, 4-Stroke</v>
          </cell>
          <cell r="I1842" t="str">
            <v>Industrial Equipment</v>
          </cell>
          <cell r="J1842" t="str">
            <v>Other General Industrial Equipment</v>
          </cell>
          <cell r="N1842">
            <v>40982</v>
          </cell>
        </row>
        <row r="1843">
          <cell r="A1843" t="str">
            <v>2265003050</v>
          </cell>
          <cell r="B1843" t="str">
            <v>Nonroad</v>
          </cell>
          <cell r="C1843" t="str">
            <v>Off-highway Gasoline, 4-Stroke /Industrial Equipt /Other Material H&amp;ling Equipt</v>
          </cell>
          <cell r="D1843" t="str">
            <v>Mobile - Non-Road Equipment - Gasoline</v>
          </cell>
          <cell r="G1843" t="str">
            <v>Mobile Sources</v>
          </cell>
          <cell r="H1843" t="str">
            <v>Off-highway Vehicle Gasoline, 4-Stroke</v>
          </cell>
          <cell r="I1843" t="str">
            <v>Industrial Equipment</v>
          </cell>
          <cell r="J1843" t="str">
            <v>Other Material Handling Equipment</v>
          </cell>
          <cell r="N1843">
            <v>40982</v>
          </cell>
        </row>
        <row r="1844">
          <cell r="A1844" t="str">
            <v>2265003060</v>
          </cell>
          <cell r="B1844" t="str">
            <v>Nonroad</v>
          </cell>
          <cell r="C1844" t="str">
            <v>Off-highway Gasoline, 4-Stroke /Industrial Equipt /AC\Refrigeration</v>
          </cell>
          <cell r="D1844" t="str">
            <v>Mobile - Non-Road Equipment - Gasoline</v>
          </cell>
          <cell r="G1844" t="str">
            <v>Mobile Sources</v>
          </cell>
          <cell r="H1844" t="str">
            <v>Off-highway Vehicle Gasoline, 4-Stroke</v>
          </cell>
          <cell r="I1844" t="str">
            <v>Industrial Equipment</v>
          </cell>
          <cell r="J1844" t="str">
            <v>AC\Refrigeration</v>
          </cell>
          <cell r="M1844">
            <v>36504</v>
          </cell>
          <cell r="N1844">
            <v>40982</v>
          </cell>
        </row>
        <row r="1845">
          <cell r="A1845" t="str">
            <v>2265003070</v>
          </cell>
          <cell r="B1845" t="str">
            <v>Nonroad</v>
          </cell>
          <cell r="C1845" t="str">
            <v>Off-highway Gasoline, 4-Stroke /Industrial Equipt /Terminal Tractors</v>
          </cell>
          <cell r="D1845" t="str">
            <v>Mobile - Non-Road Equipment - Gasoline</v>
          </cell>
          <cell r="G1845" t="str">
            <v>Mobile Sources</v>
          </cell>
          <cell r="H1845" t="str">
            <v>Off-highway Vehicle Gasoline, 4-Stroke</v>
          </cell>
          <cell r="I1845" t="str">
            <v>Industrial Equipment</v>
          </cell>
          <cell r="J1845" t="str">
            <v>Terminal Tractors</v>
          </cell>
          <cell r="M1845">
            <v>36504</v>
          </cell>
          <cell r="N1845">
            <v>40982</v>
          </cell>
        </row>
        <row r="1846">
          <cell r="A1846" t="str">
            <v>2265004000</v>
          </cell>
          <cell r="B1846" t="str">
            <v>Nonroad</v>
          </cell>
          <cell r="C1846" t="str">
            <v>Off-highway Gasoline, 4-Stroke /Lawn &amp; Garden Equipt /All</v>
          </cell>
          <cell r="D1846" t="str">
            <v>Mobile - Non-Road Equipment - Gasoline</v>
          </cell>
          <cell r="G1846" t="str">
            <v>Mobile Sources</v>
          </cell>
          <cell r="H1846" t="str">
            <v>Off-highway Vehicle Gasoline, 4-Stroke</v>
          </cell>
          <cell r="I1846" t="str">
            <v>Lawn and Garden Equipment</v>
          </cell>
          <cell r="J1846" t="str">
            <v>All</v>
          </cell>
          <cell r="L1846" t="str">
            <v>2005</v>
          </cell>
          <cell r="N1846">
            <v>40982</v>
          </cell>
        </row>
        <row r="1847">
          <cell r="A1847" t="str">
            <v>2265004010</v>
          </cell>
          <cell r="B1847" t="str">
            <v>Nonroad</v>
          </cell>
          <cell r="C1847" t="str">
            <v>Off-highway Gasoline, 4-Stroke /Lawn &amp; Garden Equipt /Lawn Mowers (Residential)</v>
          </cell>
          <cell r="D1847" t="str">
            <v>Mobile - Non-Road Equipment - Gasoline</v>
          </cell>
          <cell r="G1847" t="str">
            <v>Mobile Sources</v>
          </cell>
          <cell r="H1847" t="str">
            <v>Off-highway Vehicle Gasoline, 4-Stroke</v>
          </cell>
          <cell r="I1847" t="str">
            <v>Lawn and Garden Equipment</v>
          </cell>
          <cell r="J1847" t="str">
            <v>Lawn Mowers (Residential)</v>
          </cell>
          <cell r="N1847">
            <v>40982</v>
          </cell>
        </row>
        <row r="1848">
          <cell r="A1848" t="str">
            <v>2265004011</v>
          </cell>
          <cell r="B1848" t="str">
            <v>Nonroad</v>
          </cell>
          <cell r="C1848" t="str">
            <v>Off-highway Gasoline, 4-Stroke /Lawn &amp; Garden Equipt /Lawn Mowers (Commercial)</v>
          </cell>
          <cell r="D1848" t="str">
            <v>Mobile - Non-Road Equipment - Gasoline</v>
          </cell>
          <cell r="G1848" t="str">
            <v>Mobile Sources</v>
          </cell>
          <cell r="H1848" t="str">
            <v>Off-highway Vehicle Gasoline, 4-Stroke</v>
          </cell>
          <cell r="I1848" t="str">
            <v>Lawn and Garden Equipment</v>
          </cell>
          <cell r="J1848" t="str">
            <v>Lawn Mowers (Commercial)</v>
          </cell>
          <cell r="M1848">
            <v>36504</v>
          </cell>
          <cell r="N1848">
            <v>40982</v>
          </cell>
        </row>
        <row r="1849">
          <cell r="A1849" t="str">
            <v>2265004015</v>
          </cell>
          <cell r="B1849" t="str">
            <v>Nonroad</v>
          </cell>
          <cell r="C1849" t="str">
            <v>Off-highway Gasoline, 4-Stroke /Lawn &amp; Garden Equipt /Rotary Tillers &lt; 6 HP (Residential)</v>
          </cell>
          <cell r="D1849" t="str">
            <v>Mobile - Non-Road Equipment - Gasoline</v>
          </cell>
          <cell r="G1849" t="str">
            <v>Mobile Sources</v>
          </cell>
          <cell r="H1849" t="str">
            <v>Off-highway Vehicle Gasoline, 4-Stroke</v>
          </cell>
          <cell r="I1849" t="str">
            <v>Lawn and Garden Equipment</v>
          </cell>
          <cell r="J1849" t="str">
            <v>Rotary Tillers &lt; 6 HP (Residential)</v>
          </cell>
          <cell r="N1849">
            <v>40982</v>
          </cell>
        </row>
        <row r="1850">
          <cell r="A1850" t="str">
            <v>2265004016</v>
          </cell>
          <cell r="B1850" t="str">
            <v>Nonroad</v>
          </cell>
          <cell r="C1850" t="str">
            <v>Off-highway Gasoline, 4-Stroke /Lawn &amp; Garden Equipt /Rotary Tillers &lt; 6 HP (Commercial)</v>
          </cell>
          <cell r="D1850" t="str">
            <v>Mobile - Non-Road Equipment - Gasoline</v>
          </cell>
          <cell r="G1850" t="str">
            <v>Mobile Sources</v>
          </cell>
          <cell r="H1850" t="str">
            <v>Off-highway Vehicle Gasoline, 4-Stroke</v>
          </cell>
          <cell r="I1850" t="str">
            <v>Lawn and Garden Equipment</v>
          </cell>
          <cell r="J1850" t="str">
            <v>Rotary Tillers &lt; 6 HP (Commercial)</v>
          </cell>
          <cell r="M1850">
            <v>36504</v>
          </cell>
          <cell r="N1850">
            <v>40982</v>
          </cell>
        </row>
        <row r="1851">
          <cell r="A1851" t="str">
            <v>2265004020</v>
          </cell>
          <cell r="B1851" t="str">
            <v>Nonroad</v>
          </cell>
          <cell r="C1851" t="str">
            <v>Off-highway Gasoline, 4-Stroke /Lawn &amp; Garden Equipt /Chain Saws &lt; 6 HP (Residential)</v>
          </cell>
          <cell r="D1851" t="str">
            <v>Mobile - Non-Road Equipment - Gasoline</v>
          </cell>
          <cell r="G1851" t="str">
            <v>Mobile Sources</v>
          </cell>
          <cell r="H1851" t="str">
            <v>Off-highway Vehicle Gasoline, 4-Stroke</v>
          </cell>
          <cell r="I1851" t="str">
            <v>Lawn and Garden Equipment</v>
          </cell>
          <cell r="J1851" t="str">
            <v>Chain Saws &lt; 6 HP (Residential)</v>
          </cell>
          <cell r="L1851" t="str">
            <v>2005</v>
          </cell>
          <cell r="N1851">
            <v>40982</v>
          </cell>
        </row>
        <row r="1852">
          <cell r="A1852" t="str">
            <v>2265004021</v>
          </cell>
          <cell r="B1852" t="str">
            <v>Nonroad</v>
          </cell>
          <cell r="C1852" t="str">
            <v>Off-highway Gasoline, 4-Stroke /Lawn &amp; Garden Equipt /Chain Saws &lt; 6 HP (Commercial)</v>
          </cell>
          <cell r="D1852" t="str">
            <v>Mobile - Non-Road Equipment - Gasoline</v>
          </cell>
          <cell r="G1852" t="str">
            <v>Mobile Sources</v>
          </cell>
          <cell r="H1852" t="str">
            <v>Off-highway Vehicle Gasoline, 4-Stroke</v>
          </cell>
          <cell r="I1852" t="str">
            <v>Lawn and Garden Equipment</v>
          </cell>
          <cell r="J1852" t="str">
            <v>Chain Saws &lt; 6 HP (Commercial)</v>
          </cell>
          <cell r="L1852" t="str">
            <v>2005</v>
          </cell>
          <cell r="M1852">
            <v>36504</v>
          </cell>
          <cell r="N1852">
            <v>40982</v>
          </cell>
        </row>
        <row r="1853">
          <cell r="A1853" t="str">
            <v>2265004025</v>
          </cell>
          <cell r="B1853" t="str">
            <v>Nonroad</v>
          </cell>
          <cell r="C1853" t="str">
            <v>Off-highway Gasoline, 4-Stroke /Lawn &amp; Garden Equipt /Trimmers/Edgers/Brush Cutters (Residential)</v>
          </cell>
          <cell r="D1853" t="str">
            <v>Mobile - Non-Road Equipment - Gasoline</v>
          </cell>
          <cell r="G1853" t="str">
            <v>Mobile Sources</v>
          </cell>
          <cell r="H1853" t="str">
            <v>Off-highway Vehicle Gasoline, 4-Stroke</v>
          </cell>
          <cell r="I1853" t="str">
            <v>Lawn and Garden Equipment</v>
          </cell>
          <cell r="J1853" t="str">
            <v>Trimmers/Edgers/Brush Cutters (Residential)</v>
          </cell>
          <cell r="N1853">
            <v>40982</v>
          </cell>
        </row>
        <row r="1854">
          <cell r="A1854" t="str">
            <v>2265004026</v>
          </cell>
          <cell r="B1854" t="str">
            <v>Nonroad</v>
          </cell>
          <cell r="C1854" t="str">
            <v>Off-highway Gasoline, 4-Stroke /Lawn &amp; Garden Equipt /Trimmers/Edgers/Brush Cutters (Commercial)</v>
          </cell>
          <cell r="D1854" t="str">
            <v>Mobile - Non-Road Equipment - Gasoline</v>
          </cell>
          <cell r="G1854" t="str">
            <v>Mobile Sources</v>
          </cell>
          <cell r="H1854" t="str">
            <v>Off-highway Vehicle Gasoline, 4-Stroke</v>
          </cell>
          <cell r="I1854" t="str">
            <v>Lawn and Garden Equipment</v>
          </cell>
          <cell r="J1854" t="str">
            <v>Trimmers/Edgers/Brush Cutters (Commercial)</v>
          </cell>
          <cell r="M1854">
            <v>36504</v>
          </cell>
          <cell r="N1854">
            <v>40982</v>
          </cell>
        </row>
        <row r="1855">
          <cell r="A1855" t="str">
            <v>2265004030</v>
          </cell>
          <cell r="B1855" t="str">
            <v>Nonroad</v>
          </cell>
          <cell r="C1855" t="str">
            <v>Off-highway Gasoline, 4-Stroke /Lawn &amp; Garden Equipt /Leafblowers/Vacuums (Residential)</v>
          </cell>
          <cell r="D1855" t="str">
            <v>Mobile - Non-Road Equipment - Gasoline</v>
          </cell>
          <cell r="G1855" t="str">
            <v>Mobile Sources</v>
          </cell>
          <cell r="H1855" t="str">
            <v>Off-highway Vehicle Gasoline, 4-Stroke</v>
          </cell>
          <cell r="I1855" t="str">
            <v>Lawn and Garden Equipment</v>
          </cell>
          <cell r="J1855" t="str">
            <v>Leafblowers/Vacuums (Residential)</v>
          </cell>
          <cell r="N1855">
            <v>40982</v>
          </cell>
        </row>
        <row r="1856">
          <cell r="A1856" t="str">
            <v>2265004031</v>
          </cell>
          <cell r="B1856" t="str">
            <v>Nonroad</v>
          </cell>
          <cell r="C1856" t="str">
            <v>Off-highway Gasoline, 4-Stroke /Lawn &amp; Garden Equipt /Leafblowers/Vacuums (Commercial)</v>
          </cell>
          <cell r="D1856" t="str">
            <v>Mobile - Non-Road Equipment - Gasoline</v>
          </cell>
          <cell r="G1856" t="str">
            <v>Mobile Sources</v>
          </cell>
          <cell r="H1856" t="str">
            <v>Off-highway Vehicle Gasoline, 4-Stroke</v>
          </cell>
          <cell r="I1856" t="str">
            <v>Lawn and Garden Equipment</v>
          </cell>
          <cell r="J1856" t="str">
            <v>Leafblowers/Vacuums (Commercial)</v>
          </cell>
          <cell r="M1856">
            <v>36504</v>
          </cell>
          <cell r="N1856">
            <v>40982</v>
          </cell>
        </row>
        <row r="1857">
          <cell r="A1857" t="str">
            <v>2265004035</v>
          </cell>
          <cell r="B1857" t="str">
            <v>Nonroad</v>
          </cell>
          <cell r="C1857" t="str">
            <v>Off-highway Gasoline, 4-Stroke /Lawn &amp; Garden Equipt /Snowblowers (Residential)</v>
          </cell>
          <cell r="D1857" t="str">
            <v>Mobile - Non-Road Equipment - Gasoline</v>
          </cell>
          <cell r="G1857" t="str">
            <v>Mobile Sources</v>
          </cell>
          <cell r="H1857" t="str">
            <v>Off-highway Vehicle Gasoline, 4-Stroke</v>
          </cell>
          <cell r="I1857" t="str">
            <v>Lawn and Garden Equipment</v>
          </cell>
          <cell r="J1857" t="str">
            <v>Snowblowers (Residential)</v>
          </cell>
          <cell r="N1857">
            <v>40982</v>
          </cell>
        </row>
        <row r="1858">
          <cell r="A1858" t="str">
            <v>2265004036</v>
          </cell>
          <cell r="B1858" t="str">
            <v>Nonroad</v>
          </cell>
          <cell r="C1858" t="str">
            <v>Off-highway Gasoline, 4-Stroke /Lawn &amp; Garden Equipt /Snowblowers (Commercial)</v>
          </cell>
          <cell r="D1858" t="str">
            <v>Mobile - Non-Road Equipment - Gasoline</v>
          </cell>
          <cell r="G1858" t="str">
            <v>Mobile Sources</v>
          </cell>
          <cell r="H1858" t="str">
            <v>Off-highway Vehicle Gasoline, 4-Stroke</v>
          </cell>
          <cell r="I1858" t="str">
            <v>Lawn and Garden Equipment</v>
          </cell>
          <cell r="J1858" t="str">
            <v>Snowblowers (Commercial)</v>
          </cell>
          <cell r="M1858">
            <v>36504</v>
          </cell>
          <cell r="N1858">
            <v>40982</v>
          </cell>
        </row>
        <row r="1859">
          <cell r="A1859" t="str">
            <v>2265004040</v>
          </cell>
          <cell r="B1859" t="str">
            <v>Nonroad</v>
          </cell>
          <cell r="C1859" t="str">
            <v>Off-highway Gasoline, 4-Stroke /Lawn &amp; Garden Equipt /Rear Engine Riding Mowers (Residential)</v>
          </cell>
          <cell r="D1859" t="str">
            <v>Mobile - Non-Road Equipment - Gasoline</v>
          </cell>
          <cell r="G1859" t="str">
            <v>Mobile Sources</v>
          </cell>
          <cell r="H1859" t="str">
            <v>Off-highway Vehicle Gasoline, 4-Stroke</v>
          </cell>
          <cell r="I1859" t="str">
            <v>Lawn and Garden Equipment</v>
          </cell>
          <cell r="J1859" t="str">
            <v>Rear Engine Riding Mowers (Residential)</v>
          </cell>
          <cell r="N1859">
            <v>40982</v>
          </cell>
        </row>
        <row r="1860">
          <cell r="A1860" t="str">
            <v>2265004041</v>
          </cell>
          <cell r="B1860" t="str">
            <v>Nonroad</v>
          </cell>
          <cell r="C1860" t="str">
            <v>Off-highway Gasoline, 4-Stroke /Lawn &amp; Garden Equipt /Rear Engine Riding Mowers (Commercial)</v>
          </cell>
          <cell r="D1860" t="str">
            <v>Mobile - Non-Road Equipment - Gasoline</v>
          </cell>
          <cell r="G1860" t="str">
            <v>Mobile Sources</v>
          </cell>
          <cell r="H1860" t="str">
            <v>Off-highway Vehicle Gasoline, 4-Stroke</v>
          </cell>
          <cell r="I1860" t="str">
            <v>Lawn and Garden Equipment</v>
          </cell>
          <cell r="J1860" t="str">
            <v>Rear Engine Riding Mowers (Commercial)</v>
          </cell>
          <cell r="M1860">
            <v>36504</v>
          </cell>
          <cell r="N1860">
            <v>40982</v>
          </cell>
        </row>
        <row r="1861">
          <cell r="A1861" t="str">
            <v>2265004045</v>
          </cell>
          <cell r="B1861" t="str">
            <v>Nonroad</v>
          </cell>
          <cell r="C1861" t="str">
            <v>Off-highway Gasoline, 4-Stroke /Lawn &amp; Garden Equipt /Front Mowers (Residential)</v>
          </cell>
          <cell r="D1861" t="str">
            <v>Mobile - Non-Road Equipment - Gasoline</v>
          </cell>
          <cell r="G1861" t="str">
            <v>Mobile Sources</v>
          </cell>
          <cell r="H1861" t="str">
            <v>Off-highway Vehicle Gasoline, 4-Stroke</v>
          </cell>
          <cell r="I1861" t="str">
            <v>Lawn and Garden Equipment</v>
          </cell>
          <cell r="J1861" t="str">
            <v>Front Mowers (Residential)</v>
          </cell>
          <cell r="L1861" t="str">
            <v>2005</v>
          </cell>
          <cell r="N1861">
            <v>40982</v>
          </cell>
        </row>
        <row r="1862">
          <cell r="A1862" t="str">
            <v>2265004046</v>
          </cell>
          <cell r="B1862" t="str">
            <v>Nonroad</v>
          </cell>
          <cell r="C1862" t="str">
            <v>Off-highway Gasoline, 4-Stroke /Lawn &amp; Garden Equipt /Front Mowers (Commercial)</v>
          </cell>
          <cell r="D1862" t="str">
            <v>Mobile - Non-Road Equipment - Gasoline</v>
          </cell>
          <cell r="G1862" t="str">
            <v>Mobile Sources</v>
          </cell>
          <cell r="H1862" t="str">
            <v>Off-highway Vehicle Gasoline, 4-Stroke</v>
          </cell>
          <cell r="I1862" t="str">
            <v>Lawn and Garden Equipment</v>
          </cell>
          <cell r="J1862" t="str">
            <v>Front Mowers (Commercial)</v>
          </cell>
          <cell r="M1862">
            <v>36504</v>
          </cell>
          <cell r="N1862">
            <v>40982</v>
          </cell>
        </row>
        <row r="1863">
          <cell r="A1863" t="str">
            <v>2265004050</v>
          </cell>
          <cell r="B1863" t="str">
            <v>Nonroad</v>
          </cell>
          <cell r="C1863" t="str">
            <v>Off-highway Gasoline, 4-Stroke /Lawn &amp; Garden Equipt /Shredders &lt; 6 HP (Residential)</v>
          </cell>
          <cell r="D1863" t="str">
            <v>Mobile - Non-Road Equipment - Gasoline</v>
          </cell>
          <cell r="G1863" t="str">
            <v>Mobile Sources</v>
          </cell>
          <cell r="H1863" t="str">
            <v>Off-highway Vehicle Gasoline, 4-Stroke</v>
          </cell>
          <cell r="I1863" t="str">
            <v>Lawn and Garden Equipment</v>
          </cell>
          <cell r="J1863" t="str">
            <v>Shredders &lt; 6 HP (Residential)</v>
          </cell>
          <cell r="N1863">
            <v>40982</v>
          </cell>
        </row>
        <row r="1864">
          <cell r="A1864" t="str">
            <v>2265004051</v>
          </cell>
          <cell r="B1864" t="str">
            <v>Nonroad</v>
          </cell>
          <cell r="C1864" t="str">
            <v>Off-highway Gasoline, 4-Stroke /Lawn &amp; Garden Equipt /Shredders &lt; 6 HP (Commercial)</v>
          </cell>
          <cell r="D1864" t="str">
            <v>Mobile - Non-Road Equipment - Gasoline</v>
          </cell>
          <cell r="G1864" t="str">
            <v>Mobile Sources</v>
          </cell>
          <cell r="H1864" t="str">
            <v>Off-highway Vehicle Gasoline, 4-Stroke</v>
          </cell>
          <cell r="I1864" t="str">
            <v>Lawn and Garden Equipment</v>
          </cell>
          <cell r="J1864" t="str">
            <v>Shredders &lt; 6 HP (Commercial)</v>
          </cell>
          <cell r="M1864">
            <v>36504</v>
          </cell>
          <cell r="N1864">
            <v>40982</v>
          </cell>
        </row>
        <row r="1865">
          <cell r="A1865" t="str">
            <v>2265004055</v>
          </cell>
          <cell r="B1865" t="str">
            <v>Nonroad</v>
          </cell>
          <cell r="C1865" t="str">
            <v>Off-highway Gasoline, 4-Stroke /Lawn &amp; Garden Equipt /Lawn &amp; Garden Tractors (Residential)</v>
          </cell>
          <cell r="D1865" t="str">
            <v>Mobile - Non-Road Equipment - Gasoline</v>
          </cell>
          <cell r="G1865" t="str">
            <v>Mobile Sources</v>
          </cell>
          <cell r="H1865" t="str">
            <v>Off-highway Vehicle Gasoline, 4-Stroke</v>
          </cell>
          <cell r="I1865" t="str">
            <v>Lawn and Garden Equipment</v>
          </cell>
          <cell r="J1865" t="str">
            <v>Lawn and Garden Tractors (Residential)</v>
          </cell>
          <cell r="N1865">
            <v>40982</v>
          </cell>
        </row>
        <row r="1866">
          <cell r="A1866" t="str">
            <v>2265004056</v>
          </cell>
          <cell r="B1866" t="str">
            <v>Nonroad</v>
          </cell>
          <cell r="C1866" t="str">
            <v>Off-highway Gasoline, 4-Stroke /Lawn &amp; Garden Equipt /Lawn &amp; Garden Tractors (Commercial)</v>
          </cell>
          <cell r="D1866" t="str">
            <v>Mobile - Non-Road Equipment - Gasoline</v>
          </cell>
          <cell r="G1866" t="str">
            <v>Mobile Sources</v>
          </cell>
          <cell r="H1866" t="str">
            <v>Off-highway Vehicle Gasoline, 4-Stroke</v>
          </cell>
          <cell r="I1866" t="str">
            <v>Lawn and Garden Equipment</v>
          </cell>
          <cell r="J1866" t="str">
            <v>Lawn and Garden Tractors (Commercial)</v>
          </cell>
          <cell r="M1866">
            <v>36504</v>
          </cell>
          <cell r="N1866">
            <v>40982</v>
          </cell>
        </row>
        <row r="1867">
          <cell r="A1867" t="str">
            <v>2265004060</v>
          </cell>
          <cell r="B1867" t="str">
            <v>Nonroad</v>
          </cell>
          <cell r="C1867" t="str">
            <v>Off-highway Gasoline, 4-Stroke /Lawn &amp; Garden Equipt /Wood Splitters (Residential)</v>
          </cell>
          <cell r="D1867" t="str">
            <v>Mobile - Non-Road Equipment - Gasoline</v>
          </cell>
          <cell r="G1867" t="str">
            <v>Mobile Sources</v>
          </cell>
          <cell r="H1867" t="str">
            <v>Off-highway Vehicle Gasoline, 4-Stroke</v>
          </cell>
          <cell r="I1867" t="str">
            <v>Lawn and Garden Equipment</v>
          </cell>
          <cell r="J1867" t="str">
            <v>Wood Splitters (Residential)</v>
          </cell>
          <cell r="L1867" t="str">
            <v>2005</v>
          </cell>
          <cell r="N1867">
            <v>40982</v>
          </cell>
        </row>
        <row r="1868">
          <cell r="A1868" t="str">
            <v>2265004061</v>
          </cell>
          <cell r="B1868" t="str">
            <v>Nonroad</v>
          </cell>
          <cell r="C1868" t="str">
            <v>Off-highway Gasoline, 4-Stroke /Lawn &amp; Garden Equipt /Wood Splitters (Commercial)</v>
          </cell>
          <cell r="D1868" t="str">
            <v>Mobile - Non-Road Equipment - Gasoline</v>
          </cell>
          <cell r="G1868" t="str">
            <v>Mobile Sources</v>
          </cell>
          <cell r="H1868" t="str">
            <v>Off-highway Vehicle Gasoline, 4-Stroke</v>
          </cell>
          <cell r="I1868" t="str">
            <v>Lawn and Garden Equipment</v>
          </cell>
          <cell r="J1868" t="str">
            <v>Wood Splitters (Commercial)</v>
          </cell>
          <cell r="L1868" t="str">
            <v>2005</v>
          </cell>
          <cell r="M1868">
            <v>36504</v>
          </cell>
          <cell r="N1868">
            <v>40982</v>
          </cell>
        </row>
        <row r="1869">
          <cell r="A1869" t="str">
            <v>2265004065</v>
          </cell>
          <cell r="B1869" t="str">
            <v>Nonroad</v>
          </cell>
          <cell r="C1869" t="str">
            <v>Off-highway Gasoline, 4-Stroke /Lawn &amp; Garden Equipt /Chippers/Stump Grinders (Residential)</v>
          </cell>
          <cell r="D1869" t="str">
            <v>Mobile - Non-Road Equipment - Gasoline</v>
          </cell>
          <cell r="G1869" t="str">
            <v>Mobile Sources</v>
          </cell>
          <cell r="H1869" t="str">
            <v>Off-highway Vehicle Gasoline, 4-Stroke</v>
          </cell>
          <cell r="I1869" t="str">
            <v>Lawn and Garden Equipment</v>
          </cell>
          <cell r="J1869" t="str">
            <v>Chippers/Stump Grinders (Residential)</v>
          </cell>
          <cell r="L1869" t="str">
            <v>2005</v>
          </cell>
          <cell r="N1869">
            <v>40982</v>
          </cell>
        </row>
        <row r="1870">
          <cell r="A1870" t="str">
            <v>2265004066</v>
          </cell>
          <cell r="B1870" t="str">
            <v>Nonroad</v>
          </cell>
          <cell r="C1870" t="str">
            <v>Off-highway Gasoline, 4-Stroke /Lawn &amp; Garden Equipt /Chippers/Stump Grinders (Commercial)</v>
          </cell>
          <cell r="D1870" t="str">
            <v>Mobile - Non-Road Equipment - Gasoline</v>
          </cell>
          <cell r="G1870" t="str">
            <v>Mobile Sources</v>
          </cell>
          <cell r="H1870" t="str">
            <v>Off-highway Vehicle Gasoline, 4-Stroke</v>
          </cell>
          <cell r="I1870" t="str">
            <v>Lawn and Garden Equipment</v>
          </cell>
          <cell r="J1870" t="str">
            <v>Chippers/Stump Grinders (Commercial)</v>
          </cell>
          <cell r="M1870">
            <v>36504</v>
          </cell>
          <cell r="N1870">
            <v>40982</v>
          </cell>
        </row>
        <row r="1871">
          <cell r="A1871" t="str">
            <v>2265004070</v>
          </cell>
          <cell r="B1871" t="str">
            <v>Nonroad</v>
          </cell>
          <cell r="C1871" t="str">
            <v>Off-highway Gasoline, 4-Stroke /Lawn &amp; Garden Equipt /Commercial Turf Equipt</v>
          </cell>
          <cell r="D1871" t="str">
            <v>Mobile - Non-Road Equipment - Gasoline</v>
          </cell>
          <cell r="G1871" t="str">
            <v>Mobile Sources</v>
          </cell>
          <cell r="H1871" t="str">
            <v>Off-highway Vehicle Gasoline, 4-Stroke</v>
          </cell>
          <cell r="I1871" t="str">
            <v>Lawn and Garden Equipment</v>
          </cell>
          <cell r="J1871" t="str">
            <v>Commercial Turf Equipment</v>
          </cell>
          <cell r="K1871" t="str">
            <v>2265004071</v>
          </cell>
          <cell r="L1871" t="str">
            <v>2005</v>
          </cell>
          <cell r="N1871">
            <v>40982</v>
          </cell>
        </row>
        <row r="1872">
          <cell r="A1872" t="str">
            <v>2265004071</v>
          </cell>
          <cell r="B1872" t="str">
            <v>Nonroad</v>
          </cell>
          <cell r="C1872" t="str">
            <v>Off-highway Gasoline, 4-Stroke /Lawn &amp; Garden Equipt /Turf Equipt (Commercial)</v>
          </cell>
          <cell r="D1872" t="str">
            <v>Mobile - Non-Road Equipment - Gasoline</v>
          </cell>
          <cell r="G1872" t="str">
            <v>Mobile Sources</v>
          </cell>
          <cell r="H1872" t="str">
            <v>Off-highway Vehicle Gasoline, 4-Stroke</v>
          </cell>
          <cell r="I1872" t="str">
            <v>Lawn and Garden Equipment</v>
          </cell>
          <cell r="J1872" t="str">
            <v>Turf Equipment (Commercial)</v>
          </cell>
          <cell r="M1872">
            <v>36504</v>
          </cell>
          <cell r="N1872">
            <v>40982</v>
          </cell>
        </row>
        <row r="1873">
          <cell r="A1873" t="str">
            <v>2265004075</v>
          </cell>
          <cell r="B1873" t="str">
            <v>Nonroad</v>
          </cell>
          <cell r="C1873" t="str">
            <v>Off-highway Gasoline, 4-Stroke /Lawn &amp; Garden Equipt /Other Lawn &amp; Garden Equipt (Residential)</v>
          </cell>
          <cell r="D1873" t="str">
            <v>Mobile - Non-Road Equipment - Gasoline</v>
          </cell>
          <cell r="G1873" t="str">
            <v>Mobile Sources</v>
          </cell>
          <cell r="H1873" t="str">
            <v>Off-highway Vehicle Gasoline, 4-Stroke</v>
          </cell>
          <cell r="I1873" t="str">
            <v>Lawn and Garden Equipment</v>
          </cell>
          <cell r="J1873" t="str">
            <v>Other Lawn and Garden Equipment (Residential)</v>
          </cell>
          <cell r="N1873">
            <v>40982</v>
          </cell>
        </row>
        <row r="1874">
          <cell r="A1874" t="str">
            <v>2265004076</v>
          </cell>
          <cell r="B1874" t="str">
            <v>Nonroad</v>
          </cell>
          <cell r="C1874" t="str">
            <v>Off-highway Gasoline, 4-Stroke /Lawn &amp; Garden Equipt /Other Lawn &amp; Garden Equipt (Commercial)</v>
          </cell>
          <cell r="D1874" t="str">
            <v>Mobile - Non-Road Equipment - Gasoline</v>
          </cell>
          <cell r="G1874" t="str">
            <v>Mobile Sources</v>
          </cell>
          <cell r="H1874" t="str">
            <v>Off-highway Vehicle Gasoline, 4-Stroke</v>
          </cell>
          <cell r="I1874" t="str">
            <v>Lawn and Garden Equipment</v>
          </cell>
          <cell r="J1874" t="str">
            <v>Other Lawn and Garden Equipment (Commercial)</v>
          </cell>
          <cell r="M1874">
            <v>36504</v>
          </cell>
          <cell r="N1874">
            <v>40982</v>
          </cell>
        </row>
        <row r="1875">
          <cell r="A1875" t="str">
            <v>2265005000</v>
          </cell>
          <cell r="B1875" t="str">
            <v>Nonroad</v>
          </cell>
          <cell r="C1875" t="str">
            <v>Off-highway Gasoline, 4-Stroke /Agricultural Equipt /Total</v>
          </cell>
          <cell r="D1875" t="str">
            <v>Mobile - Non-Road Equipment - Gasoline</v>
          </cell>
          <cell r="G1875" t="str">
            <v>Mobile Sources</v>
          </cell>
          <cell r="H1875" t="str">
            <v>Off-highway Vehicle Gasoline, 4-Stroke</v>
          </cell>
          <cell r="I1875" t="str">
            <v>Agricultural Equipment</v>
          </cell>
          <cell r="J1875" t="str">
            <v>Total</v>
          </cell>
          <cell r="L1875" t="str">
            <v>2005</v>
          </cell>
          <cell r="N1875">
            <v>40982</v>
          </cell>
        </row>
        <row r="1876">
          <cell r="A1876" t="str">
            <v>2265005010</v>
          </cell>
          <cell r="B1876" t="str">
            <v>Nonroad</v>
          </cell>
          <cell r="C1876" t="str">
            <v>Off-highway Gasoline, 4-Stroke /Agricultural Equipt /2-Wheel Tractors</v>
          </cell>
          <cell r="D1876" t="str">
            <v>Mobile - Non-Road Equipment - Gasoline</v>
          </cell>
          <cell r="G1876" t="str">
            <v>Mobile Sources</v>
          </cell>
          <cell r="H1876" t="str">
            <v>Off-highway Vehicle Gasoline, 4-Stroke</v>
          </cell>
          <cell r="I1876" t="str">
            <v>Agricultural Equipment</v>
          </cell>
          <cell r="J1876" t="str">
            <v>2-Wheel Tractors</v>
          </cell>
          <cell r="N1876">
            <v>40982</v>
          </cell>
        </row>
        <row r="1877">
          <cell r="A1877" t="str">
            <v>2265005015</v>
          </cell>
          <cell r="B1877" t="str">
            <v>Nonroad</v>
          </cell>
          <cell r="C1877" t="str">
            <v>Off-highway Gasoline, 4-Stroke /Agricultural Equipt /Agricultural Tractors</v>
          </cell>
          <cell r="D1877" t="str">
            <v>Mobile - Non-Road Equipment - Gasoline</v>
          </cell>
          <cell r="G1877" t="str">
            <v>Mobile Sources</v>
          </cell>
          <cell r="H1877" t="str">
            <v>Off-highway Vehicle Gasoline, 4-Stroke</v>
          </cell>
          <cell r="I1877" t="str">
            <v>Agricultural Equipment</v>
          </cell>
          <cell r="J1877" t="str">
            <v>Agricultural Tractors</v>
          </cell>
          <cell r="N1877">
            <v>40982</v>
          </cell>
        </row>
        <row r="1878">
          <cell r="A1878" t="str">
            <v>2265005020</v>
          </cell>
          <cell r="B1878" t="str">
            <v>Nonroad</v>
          </cell>
          <cell r="C1878" t="str">
            <v>Off-highway Gasoline, 4-Stroke /Agricultural Equipt /Combines</v>
          </cell>
          <cell r="D1878" t="str">
            <v>Mobile - Non-Road Equipment - Gasoline</v>
          </cell>
          <cell r="G1878" t="str">
            <v>Mobile Sources</v>
          </cell>
          <cell r="H1878" t="str">
            <v>Off-highway Vehicle Gasoline, 4-Stroke</v>
          </cell>
          <cell r="I1878" t="str">
            <v>Agricultural Equipment</v>
          </cell>
          <cell r="J1878" t="str">
            <v>Combines</v>
          </cell>
          <cell r="N1878">
            <v>40982</v>
          </cell>
        </row>
        <row r="1879">
          <cell r="A1879" t="str">
            <v>2265005025</v>
          </cell>
          <cell r="B1879" t="str">
            <v>Nonroad</v>
          </cell>
          <cell r="C1879" t="str">
            <v>Off-highway Gasoline, 4-Stroke /Agricultural Equipt /Balers</v>
          </cell>
          <cell r="D1879" t="str">
            <v>Mobile - Non-Road Equipment - Gasoline</v>
          </cell>
          <cell r="G1879" t="str">
            <v>Mobile Sources</v>
          </cell>
          <cell r="H1879" t="str">
            <v>Off-highway Vehicle Gasoline, 4-Stroke</v>
          </cell>
          <cell r="I1879" t="str">
            <v>Agricultural Equipment</v>
          </cell>
          <cell r="J1879" t="str">
            <v>Balers</v>
          </cell>
          <cell r="N1879">
            <v>40982</v>
          </cell>
        </row>
        <row r="1880">
          <cell r="A1880" t="str">
            <v>2265005030</v>
          </cell>
          <cell r="B1880" t="str">
            <v>Nonroad</v>
          </cell>
          <cell r="C1880" t="str">
            <v>Off-highway Gasoline, 4-Stroke /Agricultural Equipt /Agricultural Mowers</v>
          </cell>
          <cell r="D1880" t="str">
            <v>Mobile - Non-Road Equipment - Gasoline</v>
          </cell>
          <cell r="G1880" t="str">
            <v>Mobile Sources</v>
          </cell>
          <cell r="H1880" t="str">
            <v>Off-highway Vehicle Gasoline, 4-Stroke</v>
          </cell>
          <cell r="I1880" t="str">
            <v>Agricultural Equipment</v>
          </cell>
          <cell r="J1880" t="str">
            <v>Agricultural Mowers</v>
          </cell>
          <cell r="N1880">
            <v>40982</v>
          </cell>
        </row>
        <row r="1881">
          <cell r="A1881" t="str">
            <v>2265005035</v>
          </cell>
          <cell r="B1881" t="str">
            <v>Nonroad</v>
          </cell>
          <cell r="C1881" t="str">
            <v>Off-highway Gasoline, 4-Stroke /Agricultural Equipt /Sprayers</v>
          </cell>
          <cell r="D1881" t="str">
            <v>Mobile - Non-Road Equipment - Gasoline</v>
          </cell>
          <cell r="G1881" t="str">
            <v>Mobile Sources</v>
          </cell>
          <cell r="H1881" t="str">
            <v>Off-highway Vehicle Gasoline, 4-Stroke</v>
          </cell>
          <cell r="I1881" t="str">
            <v>Agricultural Equipment</v>
          </cell>
          <cell r="J1881" t="str">
            <v>Sprayers</v>
          </cell>
          <cell r="N1881">
            <v>40982</v>
          </cell>
        </row>
        <row r="1882">
          <cell r="A1882" t="str">
            <v>2265005040</v>
          </cell>
          <cell r="B1882" t="str">
            <v>Nonroad</v>
          </cell>
          <cell r="C1882" t="str">
            <v>Off-highway Gasoline, 4-Stroke /Agricultural Equipt /Tillers : 6 HP</v>
          </cell>
          <cell r="D1882" t="str">
            <v>Mobile - Non-Road Equipment - Gasoline</v>
          </cell>
          <cell r="G1882" t="str">
            <v>Mobile Sources</v>
          </cell>
          <cell r="H1882" t="str">
            <v>Off-highway Vehicle Gasoline, 4-Stroke</v>
          </cell>
          <cell r="I1882" t="str">
            <v>Agricultural Equipment</v>
          </cell>
          <cell r="J1882" t="str">
            <v>Tillers : 6 HP</v>
          </cell>
          <cell r="N1882">
            <v>40982</v>
          </cell>
        </row>
        <row r="1883">
          <cell r="A1883" t="str">
            <v>2265005045</v>
          </cell>
          <cell r="B1883" t="str">
            <v>Nonroad</v>
          </cell>
          <cell r="C1883" t="str">
            <v>Off-highway Gasoline, 4-Stroke /Agricultural Equipt /Swathers</v>
          </cell>
          <cell r="D1883" t="str">
            <v>Mobile - Non-Road Equipment - Gasoline</v>
          </cell>
          <cell r="G1883" t="str">
            <v>Mobile Sources</v>
          </cell>
          <cell r="H1883" t="str">
            <v>Off-highway Vehicle Gasoline, 4-Stroke</v>
          </cell>
          <cell r="I1883" t="str">
            <v>Agricultural Equipment</v>
          </cell>
          <cell r="J1883" t="str">
            <v>Swathers</v>
          </cell>
          <cell r="N1883">
            <v>40982</v>
          </cell>
        </row>
        <row r="1884">
          <cell r="A1884" t="str">
            <v>2265005050</v>
          </cell>
          <cell r="B1884" t="str">
            <v>Nonroad</v>
          </cell>
          <cell r="C1884" t="str">
            <v>Off-highway Gasoline, 4-Stroke /Agricultural Equipt /Hydro-power Units</v>
          </cell>
          <cell r="D1884" t="str">
            <v>Mobile - Non-Road Equipment - Gasoline</v>
          </cell>
          <cell r="G1884" t="str">
            <v>Mobile Sources</v>
          </cell>
          <cell r="H1884" t="str">
            <v>Off-highway Vehicle Gasoline, 4-Stroke</v>
          </cell>
          <cell r="I1884" t="str">
            <v>Agricultural Equipment</v>
          </cell>
          <cell r="J1884" t="str">
            <v>Hydro-power Units</v>
          </cell>
          <cell r="K1884" t="str">
            <v>2265006035</v>
          </cell>
          <cell r="L1884" t="str">
            <v>2002</v>
          </cell>
          <cell r="N1884">
            <v>40982</v>
          </cell>
        </row>
        <row r="1885">
          <cell r="A1885" t="str">
            <v>2265005055</v>
          </cell>
          <cell r="B1885" t="str">
            <v>Nonroad</v>
          </cell>
          <cell r="C1885" t="str">
            <v>Off-highway Gasoline, 4-Stroke /Agricultural Equipt /Other Agricultural Equipt</v>
          </cell>
          <cell r="D1885" t="str">
            <v>Mobile - Non-Road Equipment - Gasoline</v>
          </cell>
          <cell r="G1885" t="str">
            <v>Mobile Sources</v>
          </cell>
          <cell r="H1885" t="str">
            <v>Off-highway Vehicle Gasoline, 4-Stroke</v>
          </cell>
          <cell r="I1885" t="str">
            <v>Agricultural Equipment</v>
          </cell>
          <cell r="J1885" t="str">
            <v>Other Agricultural Equipment</v>
          </cell>
          <cell r="N1885">
            <v>40982</v>
          </cell>
        </row>
        <row r="1886">
          <cell r="A1886" t="str">
            <v>2265005060</v>
          </cell>
          <cell r="B1886" t="str">
            <v>Nonroad</v>
          </cell>
          <cell r="C1886" t="str">
            <v>Off-highway Gasoline, 4-Stroke /Agricultural Equipt /Irrigation Sets</v>
          </cell>
          <cell r="D1886" t="str">
            <v>Mobile - Non-Road Equipment - Gasoline</v>
          </cell>
          <cell r="G1886" t="str">
            <v>Mobile Sources</v>
          </cell>
          <cell r="H1886" t="str">
            <v>Off-highway Vehicle Gasoline, 4-Stroke</v>
          </cell>
          <cell r="I1886" t="str">
            <v>Agricultural Equipment</v>
          </cell>
          <cell r="J1886" t="str">
            <v>Irrigation Sets</v>
          </cell>
          <cell r="M1886">
            <v>36504</v>
          </cell>
          <cell r="N1886">
            <v>40982</v>
          </cell>
        </row>
        <row r="1887">
          <cell r="A1887" t="str">
            <v>2265006000</v>
          </cell>
          <cell r="B1887" t="str">
            <v>Nonroad</v>
          </cell>
          <cell r="C1887" t="str">
            <v>Off-highway Gasoline, 4-Stroke /Commercial Equipt /Total</v>
          </cell>
          <cell r="D1887" t="str">
            <v>Mobile - Non-Road Equipment - Gasoline</v>
          </cell>
          <cell r="G1887" t="str">
            <v>Mobile Sources</v>
          </cell>
          <cell r="H1887" t="str">
            <v>Off-highway Vehicle Gasoline, 4-Stroke</v>
          </cell>
          <cell r="I1887" t="str">
            <v>Commercial Equipment</v>
          </cell>
          <cell r="J1887" t="str">
            <v>Total</v>
          </cell>
          <cell r="L1887" t="str">
            <v>2005</v>
          </cell>
          <cell r="N1887">
            <v>40982</v>
          </cell>
        </row>
        <row r="1888">
          <cell r="A1888" t="str">
            <v>2265006005</v>
          </cell>
          <cell r="B1888" t="str">
            <v>Nonroad</v>
          </cell>
          <cell r="C1888" t="str">
            <v>Off-highway Gasoline, 4-Stroke /Commercial Equipt /Generator Sets</v>
          </cell>
          <cell r="D1888" t="str">
            <v>Mobile - Non-Road Equipment - Gasoline</v>
          </cell>
          <cell r="G1888" t="str">
            <v>Mobile Sources</v>
          </cell>
          <cell r="H1888" t="str">
            <v>Off-highway Vehicle Gasoline, 4-Stroke</v>
          </cell>
          <cell r="I1888" t="str">
            <v>Commercial Equipment</v>
          </cell>
          <cell r="J1888" t="str">
            <v>Generator Sets</v>
          </cell>
          <cell r="N1888">
            <v>40982</v>
          </cell>
        </row>
        <row r="1889">
          <cell r="A1889" t="str">
            <v>2265006010</v>
          </cell>
          <cell r="B1889" t="str">
            <v>Nonroad</v>
          </cell>
          <cell r="C1889" t="str">
            <v>Off-highway Gasoline, 4-Stroke /Commercial Equipt /Pumps</v>
          </cell>
          <cell r="D1889" t="str">
            <v>Mobile - Non-Road Equipment - Gasoline</v>
          </cell>
          <cell r="G1889" t="str">
            <v>Mobile Sources</v>
          </cell>
          <cell r="H1889" t="str">
            <v>Off-highway Vehicle Gasoline, 4-Stroke</v>
          </cell>
          <cell r="I1889" t="str">
            <v>Commercial Equipment</v>
          </cell>
          <cell r="J1889" t="str">
            <v>Pumps</v>
          </cell>
          <cell r="N1889">
            <v>40982</v>
          </cell>
        </row>
        <row r="1890">
          <cell r="A1890" t="str">
            <v>2265006015</v>
          </cell>
          <cell r="B1890" t="str">
            <v>Nonroad</v>
          </cell>
          <cell r="C1890" t="str">
            <v>Off-highway Gasoline, 4-Stroke /Commercial Equipt /Air Compressors</v>
          </cell>
          <cell r="D1890" t="str">
            <v>Mobile - Non-Road Equipment - Gasoline</v>
          </cell>
          <cell r="G1890" t="str">
            <v>Mobile Sources</v>
          </cell>
          <cell r="H1890" t="str">
            <v>Off-highway Vehicle Gasoline, 4-Stroke</v>
          </cell>
          <cell r="I1890" t="str">
            <v>Commercial Equipment</v>
          </cell>
          <cell r="J1890" t="str">
            <v>Air Compressors</v>
          </cell>
          <cell r="N1890">
            <v>40982</v>
          </cell>
        </row>
        <row r="1891">
          <cell r="A1891" t="str">
            <v>2265006020</v>
          </cell>
          <cell r="B1891" t="str">
            <v>Nonroad</v>
          </cell>
          <cell r="C1891" t="str">
            <v>Off-highway Gasoline, 4-Stroke /Commercial Equipt /Gas Compressors</v>
          </cell>
          <cell r="D1891" t="str">
            <v>Mobile - Non-Road Equipment - Gasoline</v>
          </cell>
          <cell r="G1891" t="str">
            <v>Mobile Sources</v>
          </cell>
          <cell r="H1891" t="str">
            <v>Off-highway Vehicle Gasoline, 4-Stroke</v>
          </cell>
          <cell r="I1891" t="str">
            <v>Commercial Equipment</v>
          </cell>
          <cell r="J1891" t="str">
            <v>Gas Compressors</v>
          </cell>
          <cell r="L1891" t="str">
            <v>2005</v>
          </cell>
          <cell r="N1891">
            <v>40982</v>
          </cell>
        </row>
        <row r="1892">
          <cell r="A1892" t="str">
            <v>2265006025</v>
          </cell>
          <cell r="B1892" t="str">
            <v>Nonroad</v>
          </cell>
          <cell r="C1892" t="str">
            <v>Off-highway Gasoline, 4-Stroke /Commercial Equipt /Welders</v>
          </cell>
          <cell r="D1892" t="str">
            <v>Mobile - Non-Road Equipment - Gasoline</v>
          </cell>
          <cell r="G1892" t="str">
            <v>Mobile Sources</v>
          </cell>
          <cell r="H1892" t="str">
            <v>Off-highway Vehicle Gasoline, 4-Stroke</v>
          </cell>
          <cell r="I1892" t="str">
            <v>Commercial Equipment</v>
          </cell>
          <cell r="J1892" t="str">
            <v>Welders</v>
          </cell>
          <cell r="N1892">
            <v>40982</v>
          </cell>
        </row>
        <row r="1893">
          <cell r="A1893" t="str">
            <v>2265006030</v>
          </cell>
          <cell r="B1893" t="str">
            <v>Nonroad</v>
          </cell>
          <cell r="C1893" t="str">
            <v>Off-highway Gasoline, 4-Stroke /Commercial Equipt /Pressure Washers</v>
          </cell>
          <cell r="D1893" t="str">
            <v>Mobile - Non-Road Equipment - Gasoline</v>
          </cell>
          <cell r="G1893" t="str">
            <v>Mobile Sources</v>
          </cell>
          <cell r="H1893" t="str">
            <v>Off-highway Vehicle Gasoline, 4-Stroke</v>
          </cell>
          <cell r="I1893" t="str">
            <v>Commercial Equipment</v>
          </cell>
          <cell r="J1893" t="str">
            <v>Pressure Washers</v>
          </cell>
          <cell r="N1893">
            <v>40982</v>
          </cell>
        </row>
        <row r="1894">
          <cell r="A1894" t="str">
            <v>2265006035</v>
          </cell>
          <cell r="B1894" t="str">
            <v>Nonroad</v>
          </cell>
          <cell r="C1894" t="str">
            <v>Off-highway Gasoline, 4-Stroke /Commercial Equipt /Hydro-power Units</v>
          </cell>
          <cell r="D1894" t="str">
            <v>Mobile - Non-Road Equipment - Gasoline</v>
          </cell>
          <cell r="G1894" t="str">
            <v>Mobile Sources</v>
          </cell>
          <cell r="H1894" t="str">
            <v>Off-highway Vehicle Gasoline, 4-Stroke</v>
          </cell>
          <cell r="I1894" t="str">
            <v>Commercial Equipment</v>
          </cell>
          <cell r="J1894" t="str">
            <v>Hydro-power Units</v>
          </cell>
          <cell r="M1894">
            <v>38726</v>
          </cell>
          <cell r="N1894">
            <v>40982</v>
          </cell>
        </row>
        <row r="1895">
          <cell r="A1895" t="str">
            <v>2265007000</v>
          </cell>
          <cell r="B1895" t="str">
            <v>Nonroad</v>
          </cell>
          <cell r="C1895" t="str">
            <v>Off-highway Gasoline, 4-Stroke /Logging Equipt /Total</v>
          </cell>
          <cell r="D1895" t="str">
            <v>Mobile - Non-Road Equipment - Gasoline</v>
          </cell>
          <cell r="G1895" t="str">
            <v>Mobile Sources</v>
          </cell>
          <cell r="H1895" t="str">
            <v>Off-highway Vehicle Gasoline, 4-Stroke</v>
          </cell>
          <cell r="I1895" t="str">
            <v>Logging Equipment</v>
          </cell>
          <cell r="J1895" t="str">
            <v>Total</v>
          </cell>
          <cell r="L1895" t="str">
            <v>2005</v>
          </cell>
          <cell r="N1895">
            <v>40982</v>
          </cell>
        </row>
        <row r="1896">
          <cell r="A1896" t="str">
            <v>2265007005</v>
          </cell>
          <cell r="B1896" t="str">
            <v>Nonroad</v>
          </cell>
          <cell r="C1896" t="str">
            <v>Off-highway Gasoline, 4-Stroke /Logging Equipt /Chain Saws : 6 HP</v>
          </cell>
          <cell r="D1896" t="str">
            <v>Mobile - Non-Road Equipment - Gasoline</v>
          </cell>
          <cell r="G1896" t="str">
            <v>Mobile Sources</v>
          </cell>
          <cell r="H1896" t="str">
            <v>Off-highway Vehicle Gasoline, 4-Stroke</v>
          </cell>
          <cell r="I1896" t="str">
            <v>Logging Equipment</v>
          </cell>
          <cell r="J1896" t="str">
            <v>Chain Saws : 6 HP</v>
          </cell>
          <cell r="L1896" t="str">
            <v>2005</v>
          </cell>
          <cell r="N1896">
            <v>40982</v>
          </cell>
        </row>
        <row r="1897">
          <cell r="A1897" t="str">
            <v>2265007010</v>
          </cell>
          <cell r="B1897" t="str">
            <v>Nonroad</v>
          </cell>
          <cell r="C1897" t="str">
            <v>Off-highway Gasoline, 4-Stroke /Logging Equipt /Shredders : 6 HP</v>
          </cell>
          <cell r="D1897" t="str">
            <v>Mobile - Non-Road Equipment - Gasoline</v>
          </cell>
          <cell r="G1897" t="str">
            <v>Mobile Sources</v>
          </cell>
          <cell r="H1897" t="str">
            <v>Off-highway Vehicle Gasoline, 4-Stroke</v>
          </cell>
          <cell r="I1897" t="str">
            <v>Logging Equipment</v>
          </cell>
          <cell r="J1897" t="str">
            <v>Shredders : 6 HP</v>
          </cell>
          <cell r="N1897">
            <v>40982</v>
          </cell>
        </row>
        <row r="1898">
          <cell r="A1898" t="str">
            <v>2265007015</v>
          </cell>
          <cell r="B1898" t="str">
            <v>Nonroad</v>
          </cell>
          <cell r="C1898" t="str">
            <v>Off-highway Gasoline, 4-Stroke /Logging Equipt /Forest Equipt - Feller/Bunch/Skidder</v>
          </cell>
          <cell r="D1898" t="str">
            <v>Mobile - Non-Road Equipment - Gasoline</v>
          </cell>
          <cell r="G1898" t="str">
            <v>Mobile Sources</v>
          </cell>
          <cell r="H1898" t="str">
            <v>Off-highway Vehicle Gasoline, 4-Stroke</v>
          </cell>
          <cell r="I1898" t="str">
            <v>Logging Equipment</v>
          </cell>
          <cell r="J1898" t="str">
            <v>Forest Eqp - Feller/Bunch/Skidder</v>
          </cell>
          <cell r="N1898">
            <v>40982</v>
          </cell>
        </row>
        <row r="1899">
          <cell r="A1899" t="str">
            <v>2265007020</v>
          </cell>
          <cell r="B1899" t="str">
            <v>Nonroad</v>
          </cell>
          <cell r="C1899" t="str">
            <v>Off-highway Gasoline, 4-Stroke /Logging Equipt /Fellers/Bunchers</v>
          </cell>
          <cell r="D1899" t="str">
            <v>Mobile - Non-Road Equipment - Gasoline</v>
          </cell>
          <cell r="G1899" t="str">
            <v>Mobile Sources</v>
          </cell>
          <cell r="H1899" t="str">
            <v>Off-highway Vehicle Gasoline, 4-Stroke</v>
          </cell>
          <cell r="I1899" t="str">
            <v>Logging Equipment</v>
          </cell>
          <cell r="J1899" t="str">
            <v>Fellers/Bunchers</v>
          </cell>
          <cell r="K1899" t="str">
            <v>2265007015</v>
          </cell>
          <cell r="L1899" t="str">
            <v>2005</v>
          </cell>
          <cell r="N1899">
            <v>40982</v>
          </cell>
        </row>
        <row r="1900">
          <cell r="A1900" t="str">
            <v>2265008000</v>
          </cell>
          <cell r="B1900" t="str">
            <v>Point</v>
          </cell>
          <cell r="C1900" t="str">
            <v>Airport Ground Support Equipment, 4-Stroke Gasoline</v>
          </cell>
          <cell r="D1900" t="str">
            <v>Mobile - Non-Road Equipment - Gasoline</v>
          </cell>
          <cell r="G1900" t="str">
            <v>Mobile Sources</v>
          </cell>
          <cell r="H1900" t="str">
            <v>Off-highway Vehicle Gasoline, 4-Stroke</v>
          </cell>
          <cell r="I1900" t="str">
            <v>Airport Ground Support Equipment</v>
          </cell>
          <cell r="J1900" t="str">
            <v>All</v>
          </cell>
          <cell r="K1900" t="str">
            <v>2265008005</v>
          </cell>
          <cell r="L1900" t="str">
            <v>2005</v>
          </cell>
          <cell r="N1900">
            <v>40988</v>
          </cell>
        </row>
        <row r="1901">
          <cell r="A1901" t="str">
            <v>2265008005</v>
          </cell>
          <cell r="B1901" t="str">
            <v>Point</v>
          </cell>
          <cell r="C1901" t="str">
            <v>Airport Ground Support Equipment, 4-Stroke Gasoline</v>
          </cell>
          <cell r="D1901" t="str">
            <v>Mobile - Non-Road Equipment - Gasoline</v>
          </cell>
          <cell r="G1901" t="str">
            <v>Mobile Sources</v>
          </cell>
          <cell r="H1901" t="str">
            <v>Off-highway Vehicle Gasoline, 4-Stroke</v>
          </cell>
          <cell r="I1901" t="str">
            <v>Airport Ground Support Equipment</v>
          </cell>
          <cell r="J1901" t="str">
            <v>Airport Ground Support Equipment</v>
          </cell>
          <cell r="N1901">
            <v>40988</v>
          </cell>
        </row>
        <row r="1902">
          <cell r="A1902" t="str">
            <v>2265008010</v>
          </cell>
          <cell r="B1902" t="str">
            <v>Nonroad</v>
          </cell>
          <cell r="C1902" t="str">
            <v>Off-highway Gasoline, 4-Stroke /Airport Ground Support Equipt /Terminal Tractors</v>
          </cell>
          <cell r="D1902" t="str">
            <v>Mobile - Non-Road Equipment - Gasoline</v>
          </cell>
          <cell r="G1902" t="str">
            <v>Mobile Sources</v>
          </cell>
          <cell r="H1902" t="str">
            <v>Off-highway Vehicle Gasoline, 4-Stroke</v>
          </cell>
          <cell r="I1902" t="str">
            <v>Airport Ground Support Equipment</v>
          </cell>
          <cell r="J1902" t="str">
            <v>Terminal Tractors</v>
          </cell>
          <cell r="L1902" t="str">
            <v>1999</v>
          </cell>
          <cell r="N1902">
            <v>40982</v>
          </cell>
        </row>
        <row r="1903">
          <cell r="A1903" t="str">
            <v>2265009000</v>
          </cell>
          <cell r="B1903" t="str">
            <v>Nonroad</v>
          </cell>
          <cell r="C1903" t="str">
            <v>Off-highway Gasoline, 4-Stroke /Underground Mining Equipt /All</v>
          </cell>
          <cell r="D1903" t="str">
            <v>Mobile - Non-Road Equipment - Gasoline</v>
          </cell>
          <cell r="G1903" t="str">
            <v>Mobile Sources</v>
          </cell>
          <cell r="H1903" t="str">
            <v>Off-highway Vehicle Gasoline, 4-Stroke</v>
          </cell>
          <cell r="I1903" t="str">
            <v>Underground Mining Equipment</v>
          </cell>
          <cell r="J1903" t="str">
            <v>All</v>
          </cell>
          <cell r="L1903" t="str">
            <v>2005</v>
          </cell>
          <cell r="M1903">
            <v>36504</v>
          </cell>
          <cell r="N1903">
            <v>40982</v>
          </cell>
        </row>
        <row r="1904">
          <cell r="A1904" t="str">
            <v>2265009010</v>
          </cell>
          <cell r="B1904" t="str">
            <v>Nonroad</v>
          </cell>
          <cell r="C1904" t="str">
            <v>Off-highway Gasoline, 4-Stroke /Underground Mining Equipt /Other Underground Mining Equipt</v>
          </cell>
          <cell r="D1904" t="str">
            <v>Mobile - Non-Road Equipment - Gasoline</v>
          </cell>
          <cell r="G1904" t="str">
            <v>Mobile Sources</v>
          </cell>
          <cell r="H1904" t="str">
            <v>Off-highway Vehicle Gasoline, 4-Stroke</v>
          </cell>
          <cell r="I1904" t="str">
            <v>Underground Mining Equipment</v>
          </cell>
          <cell r="J1904" t="str">
            <v>Other Underground Mining Equipment</v>
          </cell>
          <cell r="L1904" t="str">
            <v>2005</v>
          </cell>
          <cell r="M1904">
            <v>36504</v>
          </cell>
          <cell r="N1904">
            <v>40982</v>
          </cell>
        </row>
        <row r="1905">
          <cell r="A1905" t="str">
            <v>2265010000</v>
          </cell>
          <cell r="B1905" t="str">
            <v>Nonroad</v>
          </cell>
          <cell r="C1905" t="str">
            <v>Off-highway Gasoline, 4-Stroke /Industrial Equipt /All</v>
          </cell>
          <cell r="D1905" t="str">
            <v>Mobile - Non-Road Equipment - Gasoline</v>
          </cell>
          <cell r="G1905" t="str">
            <v>Mobile Sources</v>
          </cell>
          <cell r="H1905" t="str">
            <v>Off-highway Vehicle Gasoline, 4-Stroke</v>
          </cell>
          <cell r="I1905" t="str">
            <v>Industrial Equipment</v>
          </cell>
          <cell r="J1905" t="str">
            <v>All</v>
          </cell>
          <cell r="L1905" t="str">
            <v>2005</v>
          </cell>
          <cell r="M1905">
            <v>36504</v>
          </cell>
          <cell r="N1905">
            <v>40982</v>
          </cell>
        </row>
        <row r="1906">
          <cell r="A1906" t="str">
            <v>2265010010</v>
          </cell>
          <cell r="B1906" t="str">
            <v>Nonroad</v>
          </cell>
          <cell r="C1906" t="str">
            <v>Off-highway Gasoline, 4-Stroke /Industrial Equipt /Other Oil Field Equipt</v>
          </cell>
          <cell r="D1906" t="str">
            <v>Mobile - Non-Road Equipment - Gasoline</v>
          </cell>
          <cell r="G1906" t="str">
            <v>Mobile Sources</v>
          </cell>
          <cell r="H1906" t="str">
            <v>Off-highway Vehicle Gasoline, 4-Stroke</v>
          </cell>
          <cell r="I1906" t="str">
            <v>Industrial Equipment</v>
          </cell>
          <cell r="J1906" t="str">
            <v>Other Oil Field Equipment</v>
          </cell>
          <cell r="M1906">
            <v>36504</v>
          </cell>
          <cell r="N1906">
            <v>40982</v>
          </cell>
        </row>
        <row r="1907">
          <cell r="A1907" t="str">
            <v>2267000000</v>
          </cell>
          <cell r="B1907" t="str">
            <v>Nonroad</v>
          </cell>
          <cell r="C1907" t="str">
            <v>Off-highway LPG /All Equipt except Rail &amp; Marine /All</v>
          </cell>
          <cell r="D1907" t="str">
            <v>Mobile - Non-Road Equipment - Other</v>
          </cell>
          <cell r="G1907" t="str">
            <v>Mobile Sources</v>
          </cell>
          <cell r="H1907" t="str">
            <v>LPG</v>
          </cell>
          <cell r="I1907" t="str">
            <v>LPG Equipment except Rail and Marine</v>
          </cell>
          <cell r="J1907" t="str">
            <v>All</v>
          </cell>
          <cell r="L1907" t="str">
            <v>2005</v>
          </cell>
          <cell r="M1907">
            <v>36504</v>
          </cell>
          <cell r="N1907">
            <v>40982</v>
          </cell>
        </row>
        <row r="1908">
          <cell r="A1908" t="str">
            <v>2267001000</v>
          </cell>
          <cell r="B1908" t="str">
            <v>Nonroad</v>
          </cell>
          <cell r="C1908" t="str">
            <v>Off-highway LPG /Recreational Equipt /All</v>
          </cell>
          <cell r="D1908" t="str">
            <v>Mobile - Non-Road Equipment - Other</v>
          </cell>
          <cell r="G1908" t="str">
            <v>Mobile Sources</v>
          </cell>
          <cell r="H1908" t="str">
            <v>LPG</v>
          </cell>
          <cell r="I1908" t="str">
            <v>Recreational Equipment</v>
          </cell>
          <cell r="J1908" t="str">
            <v>All</v>
          </cell>
          <cell r="L1908" t="str">
            <v>2005</v>
          </cell>
          <cell r="M1908">
            <v>36504</v>
          </cell>
          <cell r="N1908">
            <v>40982</v>
          </cell>
        </row>
        <row r="1909">
          <cell r="A1909" t="str">
            <v>2267001010</v>
          </cell>
          <cell r="B1909" t="str">
            <v>Nonroad</v>
          </cell>
          <cell r="C1909" t="str">
            <v>Off-highway LPG /Recreational Equipt /Motorcycles: Off-road</v>
          </cell>
          <cell r="D1909" t="str">
            <v>Mobile - Non-Road Equipment - Other</v>
          </cell>
          <cell r="G1909" t="str">
            <v>Mobile Sources</v>
          </cell>
          <cell r="H1909" t="str">
            <v>LPG</v>
          </cell>
          <cell r="I1909" t="str">
            <v>Recreational Equipment</v>
          </cell>
          <cell r="J1909" t="str">
            <v>Motorcycles: Off-road</v>
          </cell>
          <cell r="L1909" t="str">
            <v>2005</v>
          </cell>
          <cell r="M1909">
            <v>36504</v>
          </cell>
          <cell r="N1909">
            <v>40982</v>
          </cell>
        </row>
        <row r="1910">
          <cell r="A1910" t="str">
            <v>2267001020</v>
          </cell>
          <cell r="B1910" t="str">
            <v>Nonroad</v>
          </cell>
          <cell r="C1910" t="str">
            <v>Off-highway LPG /Recreational Equipt /Snowmobiles</v>
          </cell>
          <cell r="D1910" t="str">
            <v>Mobile - Non-Road Equipment - Other</v>
          </cell>
          <cell r="G1910" t="str">
            <v>Mobile Sources</v>
          </cell>
          <cell r="H1910" t="str">
            <v>LPG</v>
          </cell>
          <cell r="I1910" t="str">
            <v>Recreational Equipment</v>
          </cell>
          <cell r="J1910" t="str">
            <v>Snowmobiles</v>
          </cell>
          <cell r="L1910" t="str">
            <v>2005</v>
          </cell>
          <cell r="M1910">
            <v>36504</v>
          </cell>
          <cell r="N1910">
            <v>40982</v>
          </cell>
        </row>
        <row r="1911">
          <cell r="A1911" t="str">
            <v>2267001030</v>
          </cell>
          <cell r="B1911" t="str">
            <v>Nonroad</v>
          </cell>
          <cell r="C1911" t="str">
            <v>Off-highway LPG /Recreational Equipt /All Terrain Vehicles</v>
          </cell>
          <cell r="D1911" t="str">
            <v>Mobile - Non-Road Equipment - Other</v>
          </cell>
          <cell r="G1911" t="str">
            <v>Mobile Sources</v>
          </cell>
          <cell r="H1911" t="str">
            <v>LPG</v>
          </cell>
          <cell r="I1911" t="str">
            <v>Recreational Equipment</v>
          </cell>
          <cell r="J1911" t="str">
            <v>All Terrain Vehicles</v>
          </cell>
          <cell r="L1911" t="str">
            <v>2005</v>
          </cell>
          <cell r="M1911">
            <v>36504</v>
          </cell>
          <cell r="N1911">
            <v>40982</v>
          </cell>
        </row>
        <row r="1912">
          <cell r="A1912" t="str">
            <v>2267001040</v>
          </cell>
          <cell r="B1912" t="str">
            <v>Nonroad</v>
          </cell>
          <cell r="C1912" t="str">
            <v>Off-highway LPG /Recreational Equipt /Minibikes</v>
          </cell>
          <cell r="D1912" t="str">
            <v>Mobile - Non-Road Equipment - Other</v>
          </cell>
          <cell r="G1912" t="str">
            <v>Mobile Sources</v>
          </cell>
          <cell r="H1912" t="str">
            <v>LPG</v>
          </cell>
          <cell r="I1912" t="str">
            <v>Recreational Equipment</v>
          </cell>
          <cell r="J1912" t="str">
            <v>Minibikes</v>
          </cell>
          <cell r="L1912" t="str">
            <v>2005</v>
          </cell>
          <cell r="M1912">
            <v>36504</v>
          </cell>
          <cell r="N1912">
            <v>40982</v>
          </cell>
        </row>
        <row r="1913">
          <cell r="A1913" t="str">
            <v>2267001050</v>
          </cell>
          <cell r="B1913" t="str">
            <v>Nonroad</v>
          </cell>
          <cell r="C1913" t="str">
            <v>Off-highway LPG /Recreational Equipt /Golf Carts</v>
          </cell>
          <cell r="D1913" t="str">
            <v>Mobile - Non-Road Equipment - Other</v>
          </cell>
          <cell r="G1913" t="str">
            <v>Mobile Sources</v>
          </cell>
          <cell r="H1913" t="str">
            <v>LPG</v>
          </cell>
          <cell r="I1913" t="str">
            <v>Recreational Equipment</v>
          </cell>
          <cell r="J1913" t="str">
            <v>Golf Carts</v>
          </cell>
          <cell r="L1913" t="str">
            <v>2005</v>
          </cell>
          <cell r="M1913">
            <v>36504</v>
          </cell>
          <cell r="N1913">
            <v>40982</v>
          </cell>
        </row>
        <row r="1914">
          <cell r="A1914" t="str">
            <v>2267001060</v>
          </cell>
          <cell r="B1914" t="str">
            <v>Nonroad</v>
          </cell>
          <cell r="C1914" t="str">
            <v>Off-highway LPG /Recreational Equipt /Specialty Vehicles/Carts</v>
          </cell>
          <cell r="D1914" t="str">
            <v>Mobile - Non-Road Equipment - Other</v>
          </cell>
          <cell r="G1914" t="str">
            <v>Mobile Sources</v>
          </cell>
          <cell r="H1914" t="str">
            <v>LPG</v>
          </cell>
          <cell r="I1914" t="str">
            <v>Recreational Equipment</v>
          </cell>
          <cell r="J1914" t="str">
            <v>Specialty Vehicles/Carts</v>
          </cell>
          <cell r="M1914">
            <v>36504</v>
          </cell>
          <cell r="N1914">
            <v>40982</v>
          </cell>
        </row>
        <row r="1915">
          <cell r="A1915" t="str">
            <v>2267002000</v>
          </cell>
          <cell r="B1915" t="str">
            <v>Nonroad</v>
          </cell>
          <cell r="C1915" t="str">
            <v>Off-highway LPG /Construction &amp; Mining Equipt /All</v>
          </cell>
          <cell r="D1915" t="str">
            <v>Mobile - Non-Road Equipment - Other</v>
          </cell>
          <cell r="G1915" t="str">
            <v>Mobile Sources</v>
          </cell>
          <cell r="H1915" t="str">
            <v>LPG</v>
          </cell>
          <cell r="I1915" t="str">
            <v>Construction and Mining Equipment</v>
          </cell>
          <cell r="J1915" t="str">
            <v>All</v>
          </cell>
          <cell r="L1915" t="str">
            <v>2005</v>
          </cell>
          <cell r="M1915">
            <v>36504</v>
          </cell>
          <cell r="N1915">
            <v>40982</v>
          </cell>
        </row>
        <row r="1916">
          <cell r="A1916" t="str">
            <v>2267002003</v>
          </cell>
          <cell r="B1916" t="str">
            <v>Nonroad</v>
          </cell>
          <cell r="C1916" t="str">
            <v>Off-highway LPG /Construction &amp; Mining Equipt /Pavers</v>
          </cell>
          <cell r="D1916" t="str">
            <v>Mobile - Non-Road Equipment - Other</v>
          </cell>
          <cell r="G1916" t="str">
            <v>Mobile Sources</v>
          </cell>
          <cell r="H1916" t="str">
            <v>LPG</v>
          </cell>
          <cell r="I1916" t="str">
            <v>Construction and Mining Equipment</v>
          </cell>
          <cell r="J1916" t="str">
            <v>Pavers</v>
          </cell>
          <cell r="M1916">
            <v>36504</v>
          </cell>
          <cell r="N1916">
            <v>40982</v>
          </cell>
        </row>
        <row r="1917">
          <cell r="A1917" t="str">
            <v>2267002006</v>
          </cell>
          <cell r="B1917" t="str">
            <v>Nonroad</v>
          </cell>
          <cell r="C1917" t="str">
            <v>Off-highway LPG /Construction &amp; Mining Equipt /Tampers/Rammers</v>
          </cell>
          <cell r="D1917" t="str">
            <v>Mobile - Non-Road Equipment - Other</v>
          </cell>
          <cell r="G1917" t="str">
            <v>Mobile Sources</v>
          </cell>
          <cell r="H1917" t="str">
            <v>LPG</v>
          </cell>
          <cell r="I1917" t="str">
            <v>Construction and Mining Equipment</v>
          </cell>
          <cell r="J1917" t="str">
            <v>Tampers/Rammers</v>
          </cell>
          <cell r="L1917" t="str">
            <v>2005</v>
          </cell>
          <cell r="M1917">
            <v>36504</v>
          </cell>
          <cell r="N1917">
            <v>40982</v>
          </cell>
        </row>
        <row r="1918">
          <cell r="A1918" t="str">
            <v>2267002009</v>
          </cell>
          <cell r="B1918" t="str">
            <v>Nonroad</v>
          </cell>
          <cell r="C1918" t="str">
            <v>Off-highway LPG /Construction &amp; Mining Equipt /Plate Compactors</v>
          </cell>
          <cell r="D1918" t="str">
            <v>Mobile - Non-Road Equipment - Other</v>
          </cell>
          <cell r="G1918" t="str">
            <v>Mobile Sources</v>
          </cell>
          <cell r="H1918" t="str">
            <v>LPG</v>
          </cell>
          <cell r="I1918" t="str">
            <v>Construction and Mining Equipment</v>
          </cell>
          <cell r="J1918" t="str">
            <v>Plate Compactors</v>
          </cell>
          <cell r="L1918" t="str">
            <v>2005</v>
          </cell>
          <cell r="M1918">
            <v>36504</v>
          </cell>
          <cell r="N1918">
            <v>40982</v>
          </cell>
        </row>
        <row r="1919">
          <cell r="A1919" t="str">
            <v>2267002015</v>
          </cell>
          <cell r="B1919" t="str">
            <v>Nonroad</v>
          </cell>
          <cell r="C1919" t="str">
            <v>Off-highway LPG /Construction &amp; Mining Equipt /Rollers</v>
          </cell>
          <cell r="D1919" t="str">
            <v>Mobile - Non-Road Equipment - Other</v>
          </cell>
          <cell r="G1919" t="str">
            <v>Mobile Sources</v>
          </cell>
          <cell r="H1919" t="str">
            <v>LPG</v>
          </cell>
          <cell r="I1919" t="str">
            <v>Construction and Mining Equipment</v>
          </cell>
          <cell r="J1919" t="str">
            <v>Rollers</v>
          </cell>
          <cell r="M1919">
            <v>36504</v>
          </cell>
          <cell r="N1919">
            <v>40982</v>
          </cell>
        </row>
        <row r="1920">
          <cell r="A1920" t="str">
            <v>2267002018</v>
          </cell>
          <cell r="B1920" t="str">
            <v>Nonroad</v>
          </cell>
          <cell r="C1920" t="str">
            <v>Off-highway LPG /Construction &amp; Mining Equipt /Scrapers</v>
          </cell>
          <cell r="D1920" t="str">
            <v>Mobile - Non-Road Equipment - Other</v>
          </cell>
          <cell r="G1920" t="str">
            <v>Mobile Sources</v>
          </cell>
          <cell r="H1920" t="str">
            <v>LPG</v>
          </cell>
          <cell r="I1920" t="str">
            <v>Construction and Mining Equipment</v>
          </cell>
          <cell r="J1920" t="str">
            <v>Scrapers</v>
          </cell>
          <cell r="L1920" t="str">
            <v>2005</v>
          </cell>
          <cell r="M1920">
            <v>36504</v>
          </cell>
          <cell r="N1920">
            <v>40982</v>
          </cell>
        </row>
        <row r="1921">
          <cell r="A1921" t="str">
            <v>2267002021</v>
          </cell>
          <cell r="B1921" t="str">
            <v>Nonroad</v>
          </cell>
          <cell r="C1921" t="str">
            <v>Off-highway LPG /Construction &amp; Mining Equipt /Paving Equipt</v>
          </cell>
          <cell r="D1921" t="str">
            <v>Mobile - Non-Road Equipment - Other</v>
          </cell>
          <cell r="G1921" t="str">
            <v>Mobile Sources</v>
          </cell>
          <cell r="H1921" t="str">
            <v>LPG</v>
          </cell>
          <cell r="I1921" t="str">
            <v>Construction and Mining Equipment</v>
          </cell>
          <cell r="J1921" t="str">
            <v>Paving Equipment</v>
          </cell>
          <cell r="M1921">
            <v>36504</v>
          </cell>
          <cell r="N1921">
            <v>40982</v>
          </cell>
        </row>
        <row r="1922">
          <cell r="A1922" t="str">
            <v>2267002024</v>
          </cell>
          <cell r="B1922" t="str">
            <v>Nonroad</v>
          </cell>
          <cell r="C1922" t="str">
            <v>Off-highway LPG /Construction &amp; Mining Equipt /Surfacing Equipt</v>
          </cell>
          <cell r="D1922" t="str">
            <v>Mobile - Non-Road Equipment - Other</v>
          </cell>
          <cell r="G1922" t="str">
            <v>Mobile Sources</v>
          </cell>
          <cell r="H1922" t="str">
            <v>LPG</v>
          </cell>
          <cell r="I1922" t="str">
            <v>Construction and Mining Equipment</v>
          </cell>
          <cell r="J1922" t="str">
            <v>Surfacing Equipment</v>
          </cell>
          <cell r="M1922">
            <v>36504</v>
          </cell>
          <cell r="N1922">
            <v>40982</v>
          </cell>
        </row>
        <row r="1923">
          <cell r="A1923" t="str">
            <v>2267002027</v>
          </cell>
          <cell r="B1923" t="str">
            <v>Nonroad</v>
          </cell>
          <cell r="C1923" t="str">
            <v>Off-highway LPG /Construction &amp; Mining Equipt /Signal Boards/Light Plants</v>
          </cell>
          <cell r="D1923" t="str">
            <v>Mobile - Non-Road Equipment - Other</v>
          </cell>
          <cell r="G1923" t="str">
            <v>Mobile Sources</v>
          </cell>
          <cell r="H1923" t="str">
            <v>LPG</v>
          </cell>
          <cell r="I1923" t="str">
            <v>Construction and Mining Equipment</v>
          </cell>
          <cell r="J1923" t="str">
            <v>Signal Boards/Light Plants</v>
          </cell>
          <cell r="L1923" t="str">
            <v>2005</v>
          </cell>
          <cell r="M1923">
            <v>36504</v>
          </cell>
          <cell r="N1923">
            <v>40982</v>
          </cell>
        </row>
        <row r="1924">
          <cell r="A1924" t="str">
            <v>2267002030</v>
          </cell>
          <cell r="B1924" t="str">
            <v>Nonroad</v>
          </cell>
          <cell r="C1924" t="str">
            <v>Off-highway LPG /Construction &amp; Mining Equipt /Trenchers</v>
          </cell>
          <cell r="D1924" t="str">
            <v>Mobile - Non-Road Equipment - Other</v>
          </cell>
          <cell r="G1924" t="str">
            <v>Mobile Sources</v>
          </cell>
          <cell r="H1924" t="str">
            <v>LPG</v>
          </cell>
          <cell r="I1924" t="str">
            <v>Construction and Mining Equipment</v>
          </cell>
          <cell r="J1924" t="str">
            <v>Trenchers</v>
          </cell>
          <cell r="M1924">
            <v>36504</v>
          </cell>
          <cell r="N1924">
            <v>40982</v>
          </cell>
        </row>
        <row r="1925">
          <cell r="A1925" t="str">
            <v>2267002033</v>
          </cell>
          <cell r="B1925" t="str">
            <v>Nonroad</v>
          </cell>
          <cell r="C1925" t="str">
            <v>Off-highway LPG /Construction &amp; Mining Equipt /Bore/Drill Rigs</v>
          </cell>
          <cell r="D1925" t="str">
            <v>Mobile - Non-Road Equipment - Other</v>
          </cell>
          <cell r="G1925" t="str">
            <v>Mobile Sources</v>
          </cell>
          <cell r="H1925" t="str">
            <v>LPG</v>
          </cell>
          <cell r="I1925" t="str">
            <v>Construction and Mining Equipment</v>
          </cell>
          <cell r="J1925" t="str">
            <v>Bore/Drill Rigs</v>
          </cell>
          <cell r="M1925">
            <v>36504</v>
          </cell>
          <cell r="N1925">
            <v>40982</v>
          </cell>
        </row>
        <row r="1926">
          <cell r="A1926" t="str">
            <v>2267002036</v>
          </cell>
          <cell r="B1926" t="str">
            <v>Nonroad</v>
          </cell>
          <cell r="C1926" t="str">
            <v>Off-highway LPG /Construction &amp; Mining Equipt /Excavators</v>
          </cell>
          <cell r="D1926" t="str">
            <v>Mobile - Non-Road Equipment - Other</v>
          </cell>
          <cell r="G1926" t="str">
            <v>Mobile Sources</v>
          </cell>
          <cell r="H1926" t="str">
            <v>LPG</v>
          </cell>
          <cell r="I1926" t="str">
            <v>Construction and Mining Equipment</v>
          </cell>
          <cell r="J1926" t="str">
            <v>Excavators</v>
          </cell>
          <cell r="L1926" t="str">
            <v>2005</v>
          </cell>
          <cell r="M1926">
            <v>36504</v>
          </cell>
          <cell r="N1926">
            <v>40982</v>
          </cell>
        </row>
        <row r="1927">
          <cell r="A1927" t="str">
            <v>2267002039</v>
          </cell>
          <cell r="B1927" t="str">
            <v>Nonroad</v>
          </cell>
          <cell r="C1927" t="str">
            <v>Off-highway LPG /Construction &amp; Mining Equipt /Concrete/Industrial Saws</v>
          </cell>
          <cell r="D1927" t="str">
            <v>Mobile - Non-Road Equipment - Other</v>
          </cell>
          <cell r="G1927" t="str">
            <v>Mobile Sources</v>
          </cell>
          <cell r="H1927" t="str">
            <v>LPG</v>
          </cell>
          <cell r="I1927" t="str">
            <v>Construction and Mining Equipment</v>
          </cell>
          <cell r="J1927" t="str">
            <v>Concrete/Industrial Saws</v>
          </cell>
          <cell r="M1927">
            <v>36504</v>
          </cell>
          <cell r="N1927">
            <v>40982</v>
          </cell>
        </row>
        <row r="1928">
          <cell r="A1928" t="str">
            <v>2267002042</v>
          </cell>
          <cell r="B1928" t="str">
            <v>Nonroad</v>
          </cell>
          <cell r="C1928" t="str">
            <v>Off-highway LPG /Construction &amp; Mining Equipt /Cement &amp; Mortar Mixers</v>
          </cell>
          <cell r="D1928" t="str">
            <v>Mobile - Non-Road Equipment - Other</v>
          </cell>
          <cell r="G1928" t="str">
            <v>Mobile Sources</v>
          </cell>
          <cell r="H1928" t="str">
            <v>LPG</v>
          </cell>
          <cell r="I1928" t="str">
            <v>Construction and Mining Equipment</v>
          </cell>
          <cell r="J1928" t="str">
            <v>Cement and Mortar Mixers</v>
          </cell>
          <cell r="L1928" t="str">
            <v>2005</v>
          </cell>
          <cell r="M1928">
            <v>36504</v>
          </cell>
          <cell r="N1928">
            <v>40982</v>
          </cell>
        </row>
        <row r="1929">
          <cell r="A1929" t="str">
            <v>2267002045</v>
          </cell>
          <cell r="B1929" t="str">
            <v>Nonroad</v>
          </cell>
          <cell r="C1929" t="str">
            <v>Off-highway LPG /Construction &amp; Mining Equipt /Cranes</v>
          </cell>
          <cell r="D1929" t="str">
            <v>Mobile - Non-Road Equipment - Other</v>
          </cell>
          <cell r="G1929" t="str">
            <v>Mobile Sources</v>
          </cell>
          <cell r="H1929" t="str">
            <v>LPG</v>
          </cell>
          <cell r="I1929" t="str">
            <v>Construction and Mining Equipment</v>
          </cell>
          <cell r="J1929" t="str">
            <v>Cranes</v>
          </cell>
          <cell r="M1929">
            <v>36504</v>
          </cell>
          <cell r="N1929">
            <v>40982</v>
          </cell>
        </row>
        <row r="1930">
          <cell r="A1930" t="str">
            <v>2267002048</v>
          </cell>
          <cell r="B1930" t="str">
            <v>Nonroad</v>
          </cell>
          <cell r="C1930" t="str">
            <v>Off-highway LPG /Construction &amp; Mining Equipt /Graders</v>
          </cell>
          <cell r="D1930" t="str">
            <v>Mobile - Non-Road Equipment - Other</v>
          </cell>
          <cell r="G1930" t="str">
            <v>Mobile Sources</v>
          </cell>
          <cell r="H1930" t="str">
            <v>LPG</v>
          </cell>
          <cell r="I1930" t="str">
            <v>Construction and Mining Equipment</v>
          </cell>
          <cell r="J1930" t="str">
            <v>Graders</v>
          </cell>
          <cell r="L1930" t="str">
            <v>2005</v>
          </cell>
          <cell r="M1930">
            <v>36504</v>
          </cell>
          <cell r="N1930">
            <v>40982</v>
          </cell>
        </row>
        <row r="1931">
          <cell r="A1931" t="str">
            <v>2267002051</v>
          </cell>
          <cell r="B1931" t="str">
            <v>Nonroad</v>
          </cell>
          <cell r="C1931" t="str">
            <v>Off-highway LPG /Construction &amp; Mining Equipt /Off-highway Trucks</v>
          </cell>
          <cell r="D1931" t="str">
            <v>Mobile - Non-Road Equipment - Other</v>
          </cell>
          <cell r="G1931" t="str">
            <v>Mobile Sources</v>
          </cell>
          <cell r="H1931" t="str">
            <v>LPG</v>
          </cell>
          <cell r="I1931" t="str">
            <v>Construction and Mining Equipment</v>
          </cell>
          <cell r="J1931" t="str">
            <v>Off-highway Trucks</v>
          </cell>
          <cell r="L1931" t="str">
            <v>2005</v>
          </cell>
          <cell r="M1931">
            <v>36504</v>
          </cell>
          <cell r="N1931">
            <v>40982</v>
          </cell>
        </row>
        <row r="1932">
          <cell r="A1932" t="str">
            <v>2267002054</v>
          </cell>
          <cell r="B1932" t="str">
            <v>Nonroad</v>
          </cell>
          <cell r="C1932" t="str">
            <v>Off-highway LPG /Construction &amp; Mining Equipt /Crushing/Processing Equipt</v>
          </cell>
          <cell r="D1932" t="str">
            <v>Mobile - Non-Road Equipment - Other</v>
          </cell>
          <cell r="G1932" t="str">
            <v>Mobile Sources</v>
          </cell>
          <cell r="H1932" t="str">
            <v>LPG</v>
          </cell>
          <cell r="I1932" t="str">
            <v>Construction and Mining Equipment</v>
          </cell>
          <cell r="J1932" t="str">
            <v>Crushing/Processing Equipment</v>
          </cell>
          <cell r="M1932">
            <v>36504</v>
          </cell>
          <cell r="N1932">
            <v>40982</v>
          </cell>
        </row>
        <row r="1933">
          <cell r="A1933" t="str">
            <v>2267002057</v>
          </cell>
          <cell r="B1933" t="str">
            <v>Nonroad</v>
          </cell>
          <cell r="C1933" t="str">
            <v>Off-highway LPG /Construction &amp; Mining Equipt /Rough Terrain Forklifts</v>
          </cell>
          <cell r="D1933" t="str">
            <v>Mobile - Non-Road Equipment - Other</v>
          </cell>
          <cell r="G1933" t="str">
            <v>Mobile Sources</v>
          </cell>
          <cell r="H1933" t="str">
            <v>LPG</v>
          </cell>
          <cell r="I1933" t="str">
            <v>Construction and Mining Equipment</v>
          </cell>
          <cell r="J1933" t="str">
            <v>Rough Terrain Forklifts</v>
          </cell>
          <cell r="M1933">
            <v>36504</v>
          </cell>
          <cell r="N1933">
            <v>40982</v>
          </cell>
        </row>
        <row r="1934">
          <cell r="A1934" t="str">
            <v>2267002060</v>
          </cell>
          <cell r="B1934" t="str">
            <v>Nonroad</v>
          </cell>
          <cell r="C1934" t="str">
            <v>Off-highway LPG /Construction &amp; Mining Equipt /Rubber Tire Loaders</v>
          </cell>
          <cell r="D1934" t="str">
            <v>Mobile - Non-Road Equipment - Other</v>
          </cell>
          <cell r="G1934" t="str">
            <v>Mobile Sources</v>
          </cell>
          <cell r="H1934" t="str">
            <v>LPG</v>
          </cell>
          <cell r="I1934" t="str">
            <v>Construction and Mining Equipment</v>
          </cell>
          <cell r="J1934" t="str">
            <v>Rubber Tire Loaders</v>
          </cell>
          <cell r="M1934">
            <v>36504</v>
          </cell>
          <cell r="N1934">
            <v>40982</v>
          </cell>
        </row>
        <row r="1935">
          <cell r="A1935" t="str">
            <v>2267002063</v>
          </cell>
          <cell r="B1935" t="str">
            <v>Nonroad</v>
          </cell>
          <cell r="C1935" t="str">
            <v>Off-highway LPG /Construction &amp; Mining Equipt /Rubber Tire Tractor/Dozers</v>
          </cell>
          <cell r="D1935" t="str">
            <v>Mobile - Non-Road Equipment - Other</v>
          </cell>
          <cell r="G1935" t="str">
            <v>Mobile Sources</v>
          </cell>
          <cell r="H1935" t="str">
            <v>LPG</v>
          </cell>
          <cell r="I1935" t="str">
            <v>Construction and Mining Equipment</v>
          </cell>
          <cell r="J1935" t="str">
            <v>Rubber Tire Tractor/Dozers</v>
          </cell>
          <cell r="L1935" t="str">
            <v>2005</v>
          </cell>
          <cell r="M1935">
            <v>36504</v>
          </cell>
          <cell r="N1935">
            <v>40982</v>
          </cell>
        </row>
        <row r="1936">
          <cell r="A1936" t="str">
            <v>2267002066</v>
          </cell>
          <cell r="B1936" t="str">
            <v>Nonroad</v>
          </cell>
          <cell r="C1936" t="str">
            <v>Off-highway LPG /Construction &amp; Mining Equipt /Tractors/Loaders/Backhoes</v>
          </cell>
          <cell r="D1936" t="str">
            <v>Mobile - Non-Road Equipment - Other</v>
          </cell>
          <cell r="G1936" t="str">
            <v>Mobile Sources</v>
          </cell>
          <cell r="H1936" t="str">
            <v>LPG</v>
          </cell>
          <cell r="I1936" t="str">
            <v>Construction and Mining Equipment</v>
          </cell>
          <cell r="J1936" t="str">
            <v>Tractors/Loaders/Backhoes</v>
          </cell>
          <cell r="M1936">
            <v>36504</v>
          </cell>
          <cell r="N1936">
            <v>40982</v>
          </cell>
        </row>
        <row r="1937">
          <cell r="A1937" t="str">
            <v>2267002069</v>
          </cell>
          <cell r="B1937" t="str">
            <v>Nonroad</v>
          </cell>
          <cell r="C1937" t="str">
            <v>Off-highway LPG /Construction &amp; Mining Equipt /Crawler Tractor/Dozers</v>
          </cell>
          <cell r="D1937" t="str">
            <v>Mobile - Non-Road Equipment - Other</v>
          </cell>
          <cell r="G1937" t="str">
            <v>Mobile Sources</v>
          </cell>
          <cell r="H1937" t="str">
            <v>LPG</v>
          </cell>
          <cell r="I1937" t="str">
            <v>Construction and Mining Equipment</v>
          </cell>
          <cell r="J1937" t="str">
            <v>Crawler Tractor/Dozers</v>
          </cell>
          <cell r="L1937" t="str">
            <v>2005</v>
          </cell>
          <cell r="M1937">
            <v>36504</v>
          </cell>
          <cell r="N1937">
            <v>40982</v>
          </cell>
        </row>
        <row r="1938">
          <cell r="A1938" t="str">
            <v>2267002072</v>
          </cell>
          <cell r="B1938" t="str">
            <v>Nonroad</v>
          </cell>
          <cell r="C1938" t="str">
            <v>Off-highway LPG /Construction &amp; Mining Equipt /Skid Steer Loaders</v>
          </cell>
          <cell r="D1938" t="str">
            <v>Mobile - Non-Road Equipment - Other</v>
          </cell>
          <cell r="G1938" t="str">
            <v>Mobile Sources</v>
          </cell>
          <cell r="H1938" t="str">
            <v>LPG</v>
          </cell>
          <cell r="I1938" t="str">
            <v>Construction and Mining Equipment</v>
          </cell>
          <cell r="J1938" t="str">
            <v>Skid Steer Loaders</v>
          </cell>
          <cell r="M1938">
            <v>36504</v>
          </cell>
          <cell r="N1938">
            <v>40982</v>
          </cell>
        </row>
        <row r="1939">
          <cell r="A1939" t="str">
            <v>2267002075</v>
          </cell>
          <cell r="B1939" t="str">
            <v>Nonroad</v>
          </cell>
          <cell r="C1939" t="str">
            <v>Off-highway LPG /Construction &amp; Mining Equipt /Off-highway Tractors</v>
          </cell>
          <cell r="D1939" t="str">
            <v>Mobile - Non-Road Equipment - Other</v>
          </cell>
          <cell r="G1939" t="str">
            <v>Mobile Sources</v>
          </cell>
          <cell r="H1939" t="str">
            <v>LPG</v>
          </cell>
          <cell r="I1939" t="str">
            <v>Construction and Mining Equipment</v>
          </cell>
          <cell r="J1939" t="str">
            <v>Off-highway Tractors</v>
          </cell>
          <cell r="L1939" t="str">
            <v>2005</v>
          </cell>
          <cell r="M1939">
            <v>36504</v>
          </cell>
          <cell r="N1939">
            <v>40982</v>
          </cell>
        </row>
        <row r="1940">
          <cell r="A1940" t="str">
            <v>2267002078</v>
          </cell>
          <cell r="B1940" t="str">
            <v>Nonroad</v>
          </cell>
          <cell r="C1940" t="str">
            <v>Off-highway LPG /Construction &amp; Mining Equipt /Dumpers/Tenders</v>
          </cell>
          <cell r="D1940" t="str">
            <v>Mobile - Non-Road Equipment - Other</v>
          </cell>
          <cell r="G1940" t="str">
            <v>Mobile Sources</v>
          </cell>
          <cell r="H1940" t="str">
            <v>LPG</v>
          </cell>
          <cell r="I1940" t="str">
            <v>Construction and Mining Equipment</v>
          </cell>
          <cell r="J1940" t="str">
            <v>Dumpers/Tenders</v>
          </cell>
          <cell r="L1940" t="str">
            <v>2005</v>
          </cell>
          <cell r="M1940">
            <v>36504</v>
          </cell>
          <cell r="N1940">
            <v>40982</v>
          </cell>
        </row>
        <row r="1941">
          <cell r="A1941" t="str">
            <v>2267002081</v>
          </cell>
          <cell r="B1941" t="str">
            <v>Nonroad</v>
          </cell>
          <cell r="C1941" t="str">
            <v>Off-highway LPG /Construction &amp; Mining Equipt /Other Construction Equipt</v>
          </cell>
          <cell r="D1941" t="str">
            <v>Mobile - Non-Road Equipment - Other</v>
          </cell>
          <cell r="G1941" t="str">
            <v>Mobile Sources</v>
          </cell>
          <cell r="H1941" t="str">
            <v>LPG</v>
          </cell>
          <cell r="I1941" t="str">
            <v>Construction and Mining Equipment</v>
          </cell>
          <cell r="J1941" t="str">
            <v>Other Construction Equipment</v>
          </cell>
          <cell r="M1941">
            <v>36504</v>
          </cell>
          <cell r="N1941">
            <v>40982</v>
          </cell>
        </row>
        <row r="1942">
          <cell r="A1942" t="str">
            <v>2267003000</v>
          </cell>
          <cell r="B1942" t="str">
            <v>Nonroad</v>
          </cell>
          <cell r="C1942" t="str">
            <v>Off-highway LPG /Industrial Equipt /All</v>
          </cell>
          <cell r="D1942" t="str">
            <v>Mobile - Non-Road Equipment - Other</v>
          </cell>
          <cell r="G1942" t="str">
            <v>Mobile Sources</v>
          </cell>
          <cell r="H1942" t="str">
            <v>LPG</v>
          </cell>
          <cell r="I1942" t="str">
            <v>Industrial Equipment</v>
          </cell>
          <cell r="J1942" t="str">
            <v>All</v>
          </cell>
          <cell r="L1942" t="str">
            <v>2005</v>
          </cell>
          <cell r="M1942">
            <v>36504</v>
          </cell>
          <cell r="N1942">
            <v>40982</v>
          </cell>
        </row>
        <row r="1943">
          <cell r="A1943" t="str">
            <v>2267003010</v>
          </cell>
          <cell r="B1943" t="str">
            <v>Nonroad</v>
          </cell>
          <cell r="C1943" t="str">
            <v>Off-highway LPG /Industrial Equipt /Aerial Lifts</v>
          </cell>
          <cell r="D1943" t="str">
            <v>Mobile - Non-Road Equipment - Other</v>
          </cell>
          <cell r="G1943" t="str">
            <v>Mobile Sources</v>
          </cell>
          <cell r="H1943" t="str">
            <v>LPG</v>
          </cell>
          <cell r="I1943" t="str">
            <v>Industrial Equipment</v>
          </cell>
          <cell r="J1943" t="str">
            <v>Aerial Lifts</v>
          </cell>
          <cell r="M1943">
            <v>36504</v>
          </cell>
          <cell r="N1943">
            <v>40982</v>
          </cell>
        </row>
        <row r="1944">
          <cell r="A1944" t="str">
            <v>2267003020</v>
          </cell>
          <cell r="B1944" t="str">
            <v>Nonroad</v>
          </cell>
          <cell r="C1944" t="str">
            <v>Off-highway LPG /Industrial Equipt /Forklifts</v>
          </cell>
          <cell r="D1944" t="str">
            <v>Mobile - Non-Road Equipment - Other</v>
          </cell>
          <cell r="G1944" t="str">
            <v>Mobile Sources</v>
          </cell>
          <cell r="H1944" t="str">
            <v>LPG</v>
          </cell>
          <cell r="I1944" t="str">
            <v>Industrial Equipment</v>
          </cell>
          <cell r="J1944" t="str">
            <v>Forklifts</v>
          </cell>
          <cell r="M1944">
            <v>36504</v>
          </cell>
          <cell r="N1944">
            <v>40982</v>
          </cell>
        </row>
        <row r="1945">
          <cell r="A1945" t="str">
            <v>2267003030</v>
          </cell>
          <cell r="B1945" t="str">
            <v>Nonroad</v>
          </cell>
          <cell r="C1945" t="str">
            <v>Off-highway LPG /Industrial Equipt /Sweepers/Scrubbers</v>
          </cell>
          <cell r="D1945" t="str">
            <v>Mobile - Non-Road Equipment - Other</v>
          </cell>
          <cell r="G1945" t="str">
            <v>Mobile Sources</v>
          </cell>
          <cell r="H1945" t="str">
            <v>LPG</v>
          </cell>
          <cell r="I1945" t="str">
            <v>Industrial Equipment</v>
          </cell>
          <cell r="J1945" t="str">
            <v>Sweepers/Scrubbers</v>
          </cell>
          <cell r="M1945">
            <v>36504</v>
          </cell>
          <cell r="N1945">
            <v>40982</v>
          </cell>
        </row>
        <row r="1946">
          <cell r="A1946" t="str">
            <v>2267003040</v>
          </cell>
          <cell r="B1946" t="str">
            <v>Nonroad</v>
          </cell>
          <cell r="C1946" t="str">
            <v>Off-highway LPG /Industrial Equipt /Other General Industrial Equipt</v>
          </cell>
          <cell r="D1946" t="str">
            <v>Mobile - Non-Road Equipment - Other</v>
          </cell>
          <cell r="G1946" t="str">
            <v>Mobile Sources</v>
          </cell>
          <cell r="H1946" t="str">
            <v>LPG</v>
          </cell>
          <cell r="I1946" t="str">
            <v>Industrial Equipment</v>
          </cell>
          <cell r="J1946" t="str">
            <v>Other General Industrial Equipment</v>
          </cell>
          <cell r="M1946">
            <v>36504</v>
          </cell>
          <cell r="N1946">
            <v>40982</v>
          </cell>
        </row>
        <row r="1947">
          <cell r="A1947" t="str">
            <v>2267003050</v>
          </cell>
          <cell r="B1947" t="str">
            <v>Nonroad</v>
          </cell>
          <cell r="C1947" t="str">
            <v>Off-highway LPG /Industrial Equipt /Other Material H&amp;ling Equipt</v>
          </cell>
          <cell r="D1947" t="str">
            <v>Mobile - Non-Road Equipment - Other</v>
          </cell>
          <cell r="G1947" t="str">
            <v>Mobile Sources</v>
          </cell>
          <cell r="H1947" t="str">
            <v>LPG</v>
          </cell>
          <cell r="I1947" t="str">
            <v>Industrial Equipment</v>
          </cell>
          <cell r="J1947" t="str">
            <v>Other Material Handling Equipment</v>
          </cell>
          <cell r="M1947">
            <v>36504</v>
          </cell>
          <cell r="N1947">
            <v>40982</v>
          </cell>
        </row>
        <row r="1948">
          <cell r="A1948" t="str">
            <v>2267003060</v>
          </cell>
          <cell r="B1948" t="str">
            <v>Nonroad</v>
          </cell>
          <cell r="C1948" t="str">
            <v>Off-highway LPG /Industrial Equipt /AC\Refrigeration</v>
          </cell>
          <cell r="D1948" t="str">
            <v>Mobile - Non-Road Equipment - Other</v>
          </cell>
          <cell r="G1948" t="str">
            <v>Mobile Sources</v>
          </cell>
          <cell r="H1948" t="str">
            <v>LPG</v>
          </cell>
          <cell r="I1948" t="str">
            <v>Industrial Equipment</v>
          </cell>
          <cell r="J1948" t="str">
            <v>AC\Refrigeration</v>
          </cell>
          <cell r="L1948" t="str">
            <v>2005</v>
          </cell>
          <cell r="M1948">
            <v>36504</v>
          </cell>
          <cell r="N1948">
            <v>40982</v>
          </cell>
        </row>
        <row r="1949">
          <cell r="A1949" t="str">
            <v>2267003070</v>
          </cell>
          <cell r="B1949" t="str">
            <v>Nonroad</v>
          </cell>
          <cell r="C1949" t="str">
            <v>Off-highway LPG /Industrial Equipt /Terminal Tractors</v>
          </cell>
          <cell r="D1949" t="str">
            <v>Mobile - Non-Road Equipment - Other</v>
          </cell>
          <cell r="G1949" t="str">
            <v>Mobile Sources</v>
          </cell>
          <cell r="H1949" t="str">
            <v>LPG</v>
          </cell>
          <cell r="I1949" t="str">
            <v>Industrial Equipment</v>
          </cell>
          <cell r="J1949" t="str">
            <v>Terminal Tractors</v>
          </cell>
          <cell r="M1949">
            <v>36504</v>
          </cell>
          <cell r="N1949">
            <v>40982</v>
          </cell>
        </row>
        <row r="1950">
          <cell r="A1950" t="str">
            <v>2267004000</v>
          </cell>
          <cell r="B1950" t="str">
            <v>Nonroad</v>
          </cell>
          <cell r="C1950" t="str">
            <v>Off-highway LPG /Lawn &amp; Garden Equipt /All</v>
          </cell>
          <cell r="D1950" t="str">
            <v>Mobile - Non-Road Equipment - Other</v>
          </cell>
          <cell r="G1950" t="str">
            <v>Mobile Sources</v>
          </cell>
          <cell r="H1950" t="str">
            <v>LPG</v>
          </cell>
          <cell r="I1950" t="str">
            <v>Lawn and Garden Equipment</v>
          </cell>
          <cell r="J1950" t="str">
            <v>All</v>
          </cell>
          <cell r="L1950" t="str">
            <v>2005</v>
          </cell>
          <cell r="M1950">
            <v>36504</v>
          </cell>
          <cell r="N1950">
            <v>40982</v>
          </cell>
        </row>
        <row r="1951">
          <cell r="A1951" t="str">
            <v>2267004010</v>
          </cell>
          <cell r="B1951" t="str">
            <v>Nonroad</v>
          </cell>
          <cell r="C1951" t="str">
            <v>Off-highway LPG /Lawn &amp; Garden Equipt /Lawn Mowers (Residential)</v>
          </cell>
          <cell r="D1951" t="str">
            <v>Mobile - Non-Road Equipment - Other</v>
          </cell>
          <cell r="G1951" t="str">
            <v>Mobile Sources</v>
          </cell>
          <cell r="H1951" t="str">
            <v>LPG</v>
          </cell>
          <cell r="I1951" t="str">
            <v>Lawn and Garden Equipment</v>
          </cell>
          <cell r="J1951" t="str">
            <v>Lawn Mowers (Residential)</v>
          </cell>
          <cell r="L1951" t="str">
            <v>2005</v>
          </cell>
          <cell r="M1951">
            <v>36504</v>
          </cell>
          <cell r="N1951">
            <v>40982</v>
          </cell>
        </row>
        <row r="1952">
          <cell r="A1952" t="str">
            <v>2267004011</v>
          </cell>
          <cell r="B1952" t="str">
            <v>Nonroad</v>
          </cell>
          <cell r="C1952" t="str">
            <v>Off-highway LPG /Lawn &amp; Garden Equipt /Lawn Mowers (Commercial)</v>
          </cell>
          <cell r="D1952" t="str">
            <v>Mobile - Non-Road Equipment - Other</v>
          </cell>
          <cell r="G1952" t="str">
            <v>Mobile Sources</v>
          </cell>
          <cell r="H1952" t="str">
            <v>LPG</v>
          </cell>
          <cell r="I1952" t="str">
            <v>Lawn and Garden Equipment</v>
          </cell>
          <cell r="J1952" t="str">
            <v>Lawn Mowers (Commercial)</v>
          </cell>
          <cell r="L1952" t="str">
            <v>2005</v>
          </cell>
          <cell r="M1952">
            <v>36504</v>
          </cell>
          <cell r="N1952">
            <v>40982</v>
          </cell>
        </row>
        <row r="1953">
          <cell r="A1953" t="str">
            <v>2267004015</v>
          </cell>
          <cell r="B1953" t="str">
            <v>Nonroad</v>
          </cell>
          <cell r="C1953" t="str">
            <v>Off-highway LPG /Lawn &amp; Garden Equipt /Rotary Tillers &lt; 6 HP (Residential)</v>
          </cell>
          <cell r="D1953" t="str">
            <v>Mobile - Non-Road Equipment - Other</v>
          </cell>
          <cell r="G1953" t="str">
            <v>Mobile Sources</v>
          </cell>
          <cell r="H1953" t="str">
            <v>LPG</v>
          </cell>
          <cell r="I1953" t="str">
            <v>Lawn and Garden Equipment</v>
          </cell>
          <cell r="J1953" t="str">
            <v>Rotary Tillers &lt; 6 HP (Residential)</v>
          </cell>
          <cell r="L1953" t="str">
            <v>2005</v>
          </cell>
          <cell r="M1953">
            <v>36504</v>
          </cell>
          <cell r="N1953">
            <v>40982</v>
          </cell>
        </row>
        <row r="1954">
          <cell r="A1954" t="str">
            <v>2267004016</v>
          </cell>
          <cell r="B1954" t="str">
            <v>Nonroad</v>
          </cell>
          <cell r="C1954" t="str">
            <v>Off-highway LPG /Lawn &amp; Garden Equipt /Rotary Tillers &lt; 6 HP (Commercial)</v>
          </cell>
          <cell r="D1954" t="str">
            <v>Mobile - Non-Road Equipment - Other</v>
          </cell>
          <cell r="G1954" t="str">
            <v>Mobile Sources</v>
          </cell>
          <cell r="H1954" t="str">
            <v>LPG</v>
          </cell>
          <cell r="I1954" t="str">
            <v>Lawn and Garden Equipment</v>
          </cell>
          <cell r="J1954" t="str">
            <v>Rotary Tillers &lt; 6 HP (Commercial)</v>
          </cell>
          <cell r="L1954" t="str">
            <v>2005</v>
          </cell>
          <cell r="M1954">
            <v>36504</v>
          </cell>
          <cell r="N1954">
            <v>40982</v>
          </cell>
        </row>
        <row r="1955">
          <cell r="A1955" t="str">
            <v>2267004020</v>
          </cell>
          <cell r="B1955" t="str">
            <v>Nonroad</v>
          </cell>
          <cell r="C1955" t="str">
            <v>Off-highway LPG /Lawn &amp; Garden Equipt /Chain Saws &lt; 6 HP (Residential)</v>
          </cell>
          <cell r="D1955" t="str">
            <v>Mobile - Non-Road Equipment - Other</v>
          </cell>
          <cell r="G1955" t="str">
            <v>Mobile Sources</v>
          </cell>
          <cell r="H1955" t="str">
            <v>LPG</v>
          </cell>
          <cell r="I1955" t="str">
            <v>Lawn and Garden Equipment</v>
          </cell>
          <cell r="J1955" t="str">
            <v>Chain Saws &lt; 6 HP (Residential)</v>
          </cell>
          <cell r="L1955" t="str">
            <v>2005</v>
          </cell>
          <cell r="M1955">
            <v>36504</v>
          </cell>
          <cell r="N1955">
            <v>40982</v>
          </cell>
        </row>
        <row r="1956">
          <cell r="A1956" t="str">
            <v>2267004021</v>
          </cell>
          <cell r="B1956" t="str">
            <v>Nonroad</v>
          </cell>
          <cell r="C1956" t="str">
            <v>Off-highway LPG /Lawn &amp; Garden Equipt /Chain Saws &lt; 6 HP (Commercial)</v>
          </cell>
          <cell r="D1956" t="str">
            <v>Mobile - Non-Road Equipment - Other</v>
          </cell>
          <cell r="G1956" t="str">
            <v>Mobile Sources</v>
          </cell>
          <cell r="H1956" t="str">
            <v>LPG</v>
          </cell>
          <cell r="I1956" t="str">
            <v>Lawn and Garden Equipment</v>
          </cell>
          <cell r="J1956" t="str">
            <v>Chain Saws &lt; 6 HP (Commercial)</v>
          </cell>
          <cell r="L1956" t="str">
            <v>2005</v>
          </cell>
          <cell r="M1956">
            <v>36504</v>
          </cell>
          <cell r="N1956">
            <v>40982</v>
          </cell>
        </row>
        <row r="1957">
          <cell r="A1957" t="str">
            <v>2267004025</v>
          </cell>
          <cell r="B1957" t="str">
            <v>Nonroad</v>
          </cell>
          <cell r="C1957" t="str">
            <v>Off-highway LPG /Lawn &amp; Garden Equipt /Trimmers/Edgers/Brush Cutters (Residential)</v>
          </cell>
          <cell r="D1957" t="str">
            <v>Mobile - Non-Road Equipment - Other</v>
          </cell>
          <cell r="G1957" t="str">
            <v>Mobile Sources</v>
          </cell>
          <cell r="H1957" t="str">
            <v>LPG</v>
          </cell>
          <cell r="I1957" t="str">
            <v>Lawn and Garden Equipment</v>
          </cell>
          <cell r="J1957" t="str">
            <v>Trimmers/Edgers/Brush Cutters (Residential)</v>
          </cell>
          <cell r="L1957" t="str">
            <v>2005</v>
          </cell>
          <cell r="M1957">
            <v>36504</v>
          </cell>
          <cell r="N1957">
            <v>40982</v>
          </cell>
        </row>
        <row r="1958">
          <cell r="A1958" t="str">
            <v>2267004026</v>
          </cell>
          <cell r="B1958" t="str">
            <v>Nonroad</v>
          </cell>
          <cell r="C1958" t="str">
            <v>Off-highway LPG /Lawn &amp; Garden Equipt /Trimmers/Edgers/Brush Cutters (Commercial)</v>
          </cell>
          <cell r="D1958" t="str">
            <v>Mobile - Non-Road Equipment - Other</v>
          </cell>
          <cell r="G1958" t="str">
            <v>Mobile Sources</v>
          </cell>
          <cell r="H1958" t="str">
            <v>LPG</v>
          </cell>
          <cell r="I1958" t="str">
            <v>Lawn and Garden Equipment</v>
          </cell>
          <cell r="J1958" t="str">
            <v>Trimmers/Edgers/Brush Cutters (Commercial)</v>
          </cell>
          <cell r="L1958" t="str">
            <v>2005</v>
          </cell>
          <cell r="M1958">
            <v>36504</v>
          </cell>
          <cell r="N1958">
            <v>40982</v>
          </cell>
        </row>
        <row r="1959">
          <cell r="A1959" t="str">
            <v>2267004030</v>
          </cell>
          <cell r="B1959" t="str">
            <v>Nonroad</v>
          </cell>
          <cell r="C1959" t="str">
            <v>Off-highway LPG /Lawn &amp; Garden Equipt /Leafblowers/Vacuums (Residential)</v>
          </cell>
          <cell r="D1959" t="str">
            <v>Mobile - Non-Road Equipment - Other</v>
          </cell>
          <cell r="G1959" t="str">
            <v>Mobile Sources</v>
          </cell>
          <cell r="H1959" t="str">
            <v>LPG</v>
          </cell>
          <cell r="I1959" t="str">
            <v>Lawn and Garden Equipment</v>
          </cell>
          <cell r="J1959" t="str">
            <v>Leafblowers/Vacuums (Residential)</v>
          </cell>
          <cell r="L1959" t="str">
            <v>2005</v>
          </cell>
          <cell r="M1959">
            <v>36504</v>
          </cell>
          <cell r="N1959">
            <v>40982</v>
          </cell>
        </row>
        <row r="1960">
          <cell r="A1960" t="str">
            <v>2267004031</v>
          </cell>
          <cell r="B1960" t="str">
            <v>Nonroad</v>
          </cell>
          <cell r="C1960" t="str">
            <v>Off-highway LPG /Lawn &amp; Garden Equipt /Leafblowers/Vacuums (Commercial)</v>
          </cell>
          <cell r="D1960" t="str">
            <v>Mobile - Non-Road Equipment - Other</v>
          </cell>
          <cell r="G1960" t="str">
            <v>Mobile Sources</v>
          </cell>
          <cell r="H1960" t="str">
            <v>LPG</v>
          </cell>
          <cell r="I1960" t="str">
            <v>Lawn and Garden Equipment</v>
          </cell>
          <cell r="J1960" t="str">
            <v>Leafblowers/Vacuums (Commercial)</v>
          </cell>
          <cell r="L1960" t="str">
            <v>2005</v>
          </cell>
          <cell r="M1960">
            <v>36504</v>
          </cell>
          <cell r="N1960">
            <v>40982</v>
          </cell>
        </row>
        <row r="1961">
          <cell r="A1961" t="str">
            <v>2267004035</v>
          </cell>
          <cell r="B1961" t="str">
            <v>Nonroad</v>
          </cell>
          <cell r="C1961" t="str">
            <v>Off-highway LPG /Lawn &amp; Garden Equipt /Snowblowers (Residential)</v>
          </cell>
          <cell r="D1961" t="str">
            <v>Mobile - Non-Road Equipment - Other</v>
          </cell>
          <cell r="G1961" t="str">
            <v>Mobile Sources</v>
          </cell>
          <cell r="H1961" t="str">
            <v>LPG</v>
          </cell>
          <cell r="I1961" t="str">
            <v>Lawn and Garden Equipment</v>
          </cell>
          <cell r="J1961" t="str">
            <v>Snowblowers (Residential)</v>
          </cell>
          <cell r="L1961" t="str">
            <v>2005</v>
          </cell>
          <cell r="M1961">
            <v>36504</v>
          </cell>
          <cell r="N1961">
            <v>40982</v>
          </cell>
        </row>
        <row r="1962">
          <cell r="A1962" t="str">
            <v>2267004036</v>
          </cell>
          <cell r="B1962" t="str">
            <v>Nonroad</v>
          </cell>
          <cell r="C1962" t="str">
            <v>Off-highway LPG /Lawn &amp; Garden Equipt /Snowblowers (Commercial)</v>
          </cell>
          <cell r="D1962" t="str">
            <v>Mobile - Non-Road Equipment - Other</v>
          </cell>
          <cell r="G1962" t="str">
            <v>Mobile Sources</v>
          </cell>
          <cell r="H1962" t="str">
            <v>LPG</v>
          </cell>
          <cell r="I1962" t="str">
            <v>Lawn and Garden Equipment</v>
          </cell>
          <cell r="J1962" t="str">
            <v>Snowblowers (Commercial)</v>
          </cell>
          <cell r="L1962" t="str">
            <v>2005</v>
          </cell>
          <cell r="M1962">
            <v>36504</v>
          </cell>
          <cell r="N1962">
            <v>40982</v>
          </cell>
        </row>
        <row r="1963">
          <cell r="A1963" t="str">
            <v>2267004040</v>
          </cell>
          <cell r="B1963" t="str">
            <v>Nonroad</v>
          </cell>
          <cell r="C1963" t="str">
            <v>Off-highway LPG /Lawn &amp; Garden Equipt /Rear Engine Riding Mowers (Residential)</v>
          </cell>
          <cell r="D1963" t="str">
            <v>Mobile - Non-Road Equipment - Other</v>
          </cell>
          <cell r="G1963" t="str">
            <v>Mobile Sources</v>
          </cell>
          <cell r="H1963" t="str">
            <v>LPG</v>
          </cell>
          <cell r="I1963" t="str">
            <v>Lawn and Garden Equipment</v>
          </cell>
          <cell r="J1963" t="str">
            <v>Rear Engine Riding Mowers (Residential)</v>
          </cell>
          <cell r="L1963" t="str">
            <v>2005</v>
          </cell>
          <cell r="M1963">
            <v>36504</v>
          </cell>
          <cell r="N1963">
            <v>40982</v>
          </cell>
        </row>
        <row r="1964">
          <cell r="A1964" t="str">
            <v>2267004041</v>
          </cell>
          <cell r="B1964" t="str">
            <v>Nonroad</v>
          </cell>
          <cell r="C1964" t="str">
            <v>Off-highway LPG /Lawn &amp; Garden Equipt /Rear Engine Riding Mowers (Commercial)</v>
          </cell>
          <cell r="D1964" t="str">
            <v>Mobile - Non-Road Equipment - Other</v>
          </cell>
          <cell r="G1964" t="str">
            <v>Mobile Sources</v>
          </cell>
          <cell r="H1964" t="str">
            <v>LPG</v>
          </cell>
          <cell r="I1964" t="str">
            <v>Lawn and Garden Equipment</v>
          </cell>
          <cell r="J1964" t="str">
            <v>Rear Engine Riding Mowers (Commercial)</v>
          </cell>
          <cell r="L1964" t="str">
            <v>2005</v>
          </cell>
          <cell r="M1964">
            <v>36504</v>
          </cell>
          <cell r="N1964">
            <v>40982</v>
          </cell>
        </row>
        <row r="1965">
          <cell r="A1965" t="str">
            <v>2267004045</v>
          </cell>
          <cell r="B1965" t="str">
            <v>Nonroad</v>
          </cell>
          <cell r="C1965" t="str">
            <v>Off-highway LPG /Lawn &amp; Garden Equipt /Front Mowers (Residential)</v>
          </cell>
          <cell r="D1965" t="str">
            <v>Mobile - Non-Road Equipment - Other</v>
          </cell>
          <cell r="G1965" t="str">
            <v>Mobile Sources</v>
          </cell>
          <cell r="H1965" t="str">
            <v>LPG</v>
          </cell>
          <cell r="I1965" t="str">
            <v>Lawn and Garden Equipment</v>
          </cell>
          <cell r="J1965" t="str">
            <v>Front Mowers (Residential)</v>
          </cell>
          <cell r="L1965" t="str">
            <v>2005</v>
          </cell>
          <cell r="M1965">
            <v>36504</v>
          </cell>
          <cell r="N1965">
            <v>40982</v>
          </cell>
        </row>
        <row r="1966">
          <cell r="A1966" t="str">
            <v>2267004046</v>
          </cell>
          <cell r="B1966" t="str">
            <v>Nonroad</v>
          </cell>
          <cell r="C1966" t="str">
            <v>Off-highway LPG /Lawn &amp; Garden Equipt /Front Mowers (Commercial)</v>
          </cell>
          <cell r="D1966" t="str">
            <v>Mobile - Non-Road Equipment - Other</v>
          </cell>
          <cell r="G1966" t="str">
            <v>Mobile Sources</v>
          </cell>
          <cell r="H1966" t="str">
            <v>LPG</v>
          </cell>
          <cell r="I1966" t="str">
            <v>Lawn and Garden Equipment</v>
          </cell>
          <cell r="J1966" t="str">
            <v>Front Mowers (Commercial)</v>
          </cell>
          <cell r="L1966" t="str">
            <v>2005</v>
          </cell>
          <cell r="M1966">
            <v>36504</v>
          </cell>
          <cell r="N1966">
            <v>40982</v>
          </cell>
        </row>
        <row r="1967">
          <cell r="A1967" t="str">
            <v>2267004050</v>
          </cell>
          <cell r="B1967" t="str">
            <v>Nonroad</v>
          </cell>
          <cell r="C1967" t="str">
            <v>Off-highway LPG /Lawn &amp; Garden Equipt /Shredders &lt; 6 HP (Residential)</v>
          </cell>
          <cell r="D1967" t="str">
            <v>Mobile - Non-Road Equipment - Other</v>
          </cell>
          <cell r="G1967" t="str">
            <v>Mobile Sources</v>
          </cell>
          <cell r="H1967" t="str">
            <v>LPG</v>
          </cell>
          <cell r="I1967" t="str">
            <v>Lawn and Garden Equipment</v>
          </cell>
          <cell r="J1967" t="str">
            <v>Shredders &lt; 6 HP (Residential)</v>
          </cell>
          <cell r="L1967" t="str">
            <v>2005</v>
          </cell>
          <cell r="M1967">
            <v>36504</v>
          </cell>
          <cell r="N1967">
            <v>40982</v>
          </cell>
        </row>
        <row r="1968">
          <cell r="A1968" t="str">
            <v>2267004051</v>
          </cell>
          <cell r="B1968" t="str">
            <v>Nonroad</v>
          </cell>
          <cell r="C1968" t="str">
            <v>Off-highway LPG /Lawn &amp; Garden Equipt /Shredders &lt; 6 HP (Commercial)</v>
          </cell>
          <cell r="D1968" t="str">
            <v>Mobile - Non-Road Equipment - Other</v>
          </cell>
          <cell r="G1968" t="str">
            <v>Mobile Sources</v>
          </cell>
          <cell r="H1968" t="str">
            <v>LPG</v>
          </cell>
          <cell r="I1968" t="str">
            <v>Lawn and Garden Equipment</v>
          </cell>
          <cell r="J1968" t="str">
            <v>Shredders &lt; 6 HP (Commercial)</v>
          </cell>
          <cell r="L1968" t="str">
            <v>2005</v>
          </cell>
          <cell r="M1968">
            <v>36504</v>
          </cell>
          <cell r="N1968">
            <v>40982</v>
          </cell>
        </row>
        <row r="1969">
          <cell r="A1969" t="str">
            <v>2267004055</v>
          </cell>
          <cell r="B1969" t="str">
            <v>Nonroad</v>
          </cell>
          <cell r="C1969" t="str">
            <v>Off-highway LPG /Lawn &amp; Garden Equipt /Lawn &amp; Garden Tractors (Residential)</v>
          </cell>
          <cell r="D1969" t="str">
            <v>Mobile - Non-Road Equipment - Other</v>
          </cell>
          <cell r="G1969" t="str">
            <v>Mobile Sources</v>
          </cell>
          <cell r="H1969" t="str">
            <v>LPG</v>
          </cell>
          <cell r="I1969" t="str">
            <v>Lawn and Garden Equipment</v>
          </cell>
          <cell r="J1969" t="str">
            <v>Lawn and Garden Tractors (Residential)</v>
          </cell>
          <cell r="L1969" t="str">
            <v>2005</v>
          </cell>
          <cell r="M1969">
            <v>36504</v>
          </cell>
          <cell r="N1969">
            <v>40982</v>
          </cell>
        </row>
        <row r="1970">
          <cell r="A1970" t="str">
            <v>2267004056</v>
          </cell>
          <cell r="B1970" t="str">
            <v>Nonroad</v>
          </cell>
          <cell r="C1970" t="str">
            <v>Off-highway LPG /Lawn &amp; Garden Equipt /Lawn &amp; Garden Tractors (Commercial)</v>
          </cell>
          <cell r="D1970" t="str">
            <v>Mobile - Non-Road Equipment - Other</v>
          </cell>
          <cell r="G1970" t="str">
            <v>Mobile Sources</v>
          </cell>
          <cell r="H1970" t="str">
            <v>LPG</v>
          </cell>
          <cell r="I1970" t="str">
            <v>Lawn and Garden Equipment</v>
          </cell>
          <cell r="J1970" t="str">
            <v>Lawn and Garden Tractors (Commercial)</v>
          </cell>
          <cell r="L1970" t="str">
            <v>2005</v>
          </cell>
          <cell r="M1970">
            <v>36504</v>
          </cell>
          <cell r="N1970">
            <v>40982</v>
          </cell>
        </row>
        <row r="1971">
          <cell r="A1971" t="str">
            <v>2267004060</v>
          </cell>
          <cell r="B1971" t="str">
            <v>Nonroad</v>
          </cell>
          <cell r="C1971" t="str">
            <v>Off-highway LPG /Lawn &amp; Garden Equipt /Wood Splitters (Residential)</v>
          </cell>
          <cell r="D1971" t="str">
            <v>Mobile - Non-Road Equipment - Other</v>
          </cell>
          <cell r="G1971" t="str">
            <v>Mobile Sources</v>
          </cell>
          <cell r="H1971" t="str">
            <v>LPG</v>
          </cell>
          <cell r="I1971" t="str">
            <v>Lawn and Garden Equipment</v>
          </cell>
          <cell r="J1971" t="str">
            <v>Wood Splitters (Residential)</v>
          </cell>
          <cell r="L1971" t="str">
            <v>2005</v>
          </cell>
          <cell r="M1971">
            <v>36504</v>
          </cell>
          <cell r="N1971">
            <v>40982</v>
          </cell>
        </row>
        <row r="1972">
          <cell r="A1972" t="str">
            <v>2267004061</v>
          </cell>
          <cell r="B1972" t="str">
            <v>Nonroad</v>
          </cell>
          <cell r="C1972" t="str">
            <v>Off-highway LPG /Lawn &amp; Garden Equipt /Wood Splitters (Commercial)</v>
          </cell>
          <cell r="D1972" t="str">
            <v>Mobile - Non-Road Equipment - Other</v>
          </cell>
          <cell r="G1972" t="str">
            <v>Mobile Sources</v>
          </cell>
          <cell r="H1972" t="str">
            <v>LPG</v>
          </cell>
          <cell r="I1972" t="str">
            <v>Lawn and Garden Equipment</v>
          </cell>
          <cell r="J1972" t="str">
            <v>Wood Splitters (Commercial)</v>
          </cell>
          <cell r="L1972" t="str">
            <v>2005</v>
          </cell>
          <cell r="M1972">
            <v>36504</v>
          </cell>
          <cell r="N1972">
            <v>40982</v>
          </cell>
        </row>
        <row r="1973">
          <cell r="A1973" t="str">
            <v>2267004065</v>
          </cell>
          <cell r="B1973" t="str">
            <v>Nonroad</v>
          </cell>
          <cell r="C1973" t="str">
            <v>Off-highway LPG /Lawn &amp; Garden Equipt /Chippers/Stump Grinders (Residential)</v>
          </cell>
          <cell r="D1973" t="str">
            <v>Mobile - Non-Road Equipment - Other</v>
          </cell>
          <cell r="G1973" t="str">
            <v>Mobile Sources</v>
          </cell>
          <cell r="H1973" t="str">
            <v>LPG</v>
          </cell>
          <cell r="I1973" t="str">
            <v>Lawn and Garden Equipment</v>
          </cell>
          <cell r="J1973" t="str">
            <v>Chippers/Stump Grinders (Residential)</v>
          </cell>
          <cell r="L1973" t="str">
            <v>2005</v>
          </cell>
          <cell r="M1973">
            <v>36504</v>
          </cell>
          <cell r="N1973">
            <v>40982</v>
          </cell>
        </row>
        <row r="1974">
          <cell r="A1974" t="str">
            <v>2267004066</v>
          </cell>
          <cell r="B1974" t="str">
            <v>Nonroad</v>
          </cell>
          <cell r="C1974" t="str">
            <v>Off-highway LPG /Lawn &amp; Garden Equipt /Chippers/Stump Grinders (Commercial)</v>
          </cell>
          <cell r="D1974" t="str">
            <v>Mobile - Non-Road Equipment - Other</v>
          </cell>
          <cell r="G1974" t="str">
            <v>Mobile Sources</v>
          </cell>
          <cell r="H1974" t="str">
            <v>LPG</v>
          </cell>
          <cell r="I1974" t="str">
            <v>Lawn and Garden Equipment</v>
          </cell>
          <cell r="J1974" t="str">
            <v>Chippers/Stump Grinders (Commercial)</v>
          </cell>
          <cell r="M1974">
            <v>36504</v>
          </cell>
          <cell r="N1974">
            <v>40982</v>
          </cell>
        </row>
        <row r="1975">
          <cell r="A1975" t="str">
            <v>2267004071</v>
          </cell>
          <cell r="B1975" t="str">
            <v>Nonroad</v>
          </cell>
          <cell r="C1975" t="str">
            <v>Off-highway LPG /Lawn &amp; Garden Equipt /Turf Equipt (Commercial)</v>
          </cell>
          <cell r="D1975" t="str">
            <v>Mobile - Non-Road Equipment - Other</v>
          </cell>
          <cell r="G1975" t="str">
            <v>Mobile Sources</v>
          </cell>
          <cell r="H1975" t="str">
            <v>LPG</v>
          </cell>
          <cell r="I1975" t="str">
            <v>Lawn and Garden Equipment</v>
          </cell>
          <cell r="J1975" t="str">
            <v>Turf Equipment (Commercial)</v>
          </cell>
          <cell r="L1975" t="str">
            <v>2005</v>
          </cell>
          <cell r="M1975">
            <v>36504</v>
          </cell>
          <cell r="N1975">
            <v>40982</v>
          </cell>
        </row>
        <row r="1976">
          <cell r="A1976" t="str">
            <v>2267004075</v>
          </cell>
          <cell r="B1976" t="str">
            <v>Nonroad</v>
          </cell>
          <cell r="C1976" t="str">
            <v>Off-highway LPG /Lawn &amp; Garden Equipt /Other Lawn &amp; Garden Equipt (Residential)</v>
          </cell>
          <cell r="D1976" t="str">
            <v>Mobile - Non-Road Equipment - Other</v>
          </cell>
          <cell r="G1976" t="str">
            <v>Mobile Sources</v>
          </cell>
          <cell r="H1976" t="str">
            <v>LPG</v>
          </cell>
          <cell r="I1976" t="str">
            <v>Lawn and Garden Equipment</v>
          </cell>
          <cell r="J1976" t="str">
            <v>Other Lawn and Garden Equipment (Residential)</v>
          </cell>
          <cell r="L1976" t="str">
            <v>2005</v>
          </cell>
          <cell r="M1976">
            <v>36504</v>
          </cell>
          <cell r="N1976">
            <v>40982</v>
          </cell>
        </row>
        <row r="1977">
          <cell r="A1977" t="str">
            <v>2267004076</v>
          </cell>
          <cell r="B1977" t="str">
            <v>Nonroad</v>
          </cell>
          <cell r="C1977" t="str">
            <v>Off-highway LPG /Lawn &amp; Garden Equipt /Other Lawn &amp; Garden Equipt (Commercial)</v>
          </cell>
          <cell r="D1977" t="str">
            <v>Mobile - Non-Road Equipment - Other</v>
          </cell>
          <cell r="G1977" t="str">
            <v>Mobile Sources</v>
          </cell>
          <cell r="H1977" t="str">
            <v>LPG</v>
          </cell>
          <cell r="I1977" t="str">
            <v>Lawn and Garden Equipment</v>
          </cell>
          <cell r="J1977" t="str">
            <v>Other Lawn and Garden Equipment (Commercial)</v>
          </cell>
          <cell r="L1977" t="str">
            <v>2005</v>
          </cell>
          <cell r="M1977">
            <v>36504</v>
          </cell>
          <cell r="N1977">
            <v>40982</v>
          </cell>
        </row>
        <row r="1978">
          <cell r="A1978" t="str">
            <v>2267005000</v>
          </cell>
          <cell r="B1978" t="str">
            <v>Nonroad</v>
          </cell>
          <cell r="C1978" t="str">
            <v>Off-highway LPG /Agricultural Equipt /All</v>
          </cell>
          <cell r="D1978" t="str">
            <v>Mobile - Non-Road Equipment - Other</v>
          </cell>
          <cell r="G1978" t="str">
            <v>Mobile Sources</v>
          </cell>
          <cell r="H1978" t="str">
            <v>LPG</v>
          </cell>
          <cell r="I1978" t="str">
            <v>Agricultural Equipment</v>
          </cell>
          <cell r="J1978" t="str">
            <v>All</v>
          </cell>
          <cell r="L1978" t="str">
            <v>2005</v>
          </cell>
          <cell r="M1978">
            <v>36504</v>
          </cell>
          <cell r="N1978">
            <v>40982</v>
          </cell>
        </row>
        <row r="1979">
          <cell r="A1979" t="str">
            <v>2267005010</v>
          </cell>
          <cell r="B1979" t="str">
            <v>Nonroad</v>
          </cell>
          <cell r="C1979" t="str">
            <v>Off-highway LPG /Agricultural Equipt /2-Wheel Tractors</v>
          </cell>
          <cell r="D1979" t="str">
            <v>Mobile - Non-Road Equipment - Other</v>
          </cell>
          <cell r="G1979" t="str">
            <v>Mobile Sources</v>
          </cell>
          <cell r="H1979" t="str">
            <v>LPG</v>
          </cell>
          <cell r="I1979" t="str">
            <v>Agricultural Equipment</v>
          </cell>
          <cell r="J1979" t="str">
            <v>2-Wheel Tractors</v>
          </cell>
          <cell r="L1979" t="str">
            <v>2005</v>
          </cell>
          <cell r="M1979">
            <v>36504</v>
          </cell>
          <cell r="N1979">
            <v>40982</v>
          </cell>
        </row>
        <row r="1980">
          <cell r="A1980" t="str">
            <v>2267005015</v>
          </cell>
          <cell r="B1980" t="str">
            <v>Nonroad</v>
          </cell>
          <cell r="C1980" t="str">
            <v>Off-highway LPG /Agricultural Equipt /Agricultural Tractors</v>
          </cell>
          <cell r="D1980" t="str">
            <v>Mobile - Non-Road Equipment - Other</v>
          </cell>
          <cell r="G1980" t="str">
            <v>Mobile Sources</v>
          </cell>
          <cell r="H1980" t="str">
            <v>LPG</v>
          </cell>
          <cell r="I1980" t="str">
            <v>Agricultural Equipment</v>
          </cell>
          <cell r="J1980" t="str">
            <v>Agricultural Tractors</v>
          </cell>
          <cell r="L1980" t="str">
            <v>2005</v>
          </cell>
          <cell r="M1980">
            <v>36504</v>
          </cell>
          <cell r="N1980">
            <v>40982</v>
          </cell>
        </row>
        <row r="1981">
          <cell r="A1981" t="str">
            <v>2267005020</v>
          </cell>
          <cell r="B1981" t="str">
            <v>Nonroad</v>
          </cell>
          <cell r="C1981" t="str">
            <v>Off-highway LPG /Agricultural Equipt /Combines</v>
          </cell>
          <cell r="D1981" t="str">
            <v>Mobile - Non-Road Equipment - Other</v>
          </cell>
          <cell r="G1981" t="str">
            <v>Mobile Sources</v>
          </cell>
          <cell r="H1981" t="str">
            <v>LPG</v>
          </cell>
          <cell r="I1981" t="str">
            <v>Agricultural Equipment</v>
          </cell>
          <cell r="J1981" t="str">
            <v>Combines</v>
          </cell>
          <cell r="L1981" t="str">
            <v>2005</v>
          </cell>
          <cell r="M1981">
            <v>36504</v>
          </cell>
          <cell r="N1981">
            <v>40982</v>
          </cell>
        </row>
        <row r="1982">
          <cell r="A1982" t="str">
            <v>2267005025</v>
          </cell>
          <cell r="B1982" t="str">
            <v>Nonroad</v>
          </cell>
          <cell r="C1982" t="str">
            <v>Off-highway LPG /Agricultural Equipt /Balers</v>
          </cell>
          <cell r="D1982" t="str">
            <v>Mobile - Non-Road Equipment - Other</v>
          </cell>
          <cell r="G1982" t="str">
            <v>Mobile Sources</v>
          </cell>
          <cell r="H1982" t="str">
            <v>LPG</v>
          </cell>
          <cell r="I1982" t="str">
            <v>Agricultural Equipment</v>
          </cell>
          <cell r="J1982" t="str">
            <v>Balers</v>
          </cell>
          <cell r="L1982" t="str">
            <v>2005</v>
          </cell>
          <cell r="M1982">
            <v>36504</v>
          </cell>
          <cell r="N1982">
            <v>40982</v>
          </cell>
        </row>
        <row r="1983">
          <cell r="A1983" t="str">
            <v>2267005030</v>
          </cell>
          <cell r="B1983" t="str">
            <v>Nonroad</v>
          </cell>
          <cell r="C1983" t="str">
            <v>Off-highway LPG /Agricultural Equipt /Agricultural Mowers</v>
          </cell>
          <cell r="D1983" t="str">
            <v>Mobile - Non-Road Equipment - Other</v>
          </cell>
          <cell r="G1983" t="str">
            <v>Mobile Sources</v>
          </cell>
          <cell r="H1983" t="str">
            <v>LPG</v>
          </cell>
          <cell r="I1983" t="str">
            <v>Agricultural Equipment</v>
          </cell>
          <cell r="J1983" t="str">
            <v>Agricultural Mowers</v>
          </cell>
          <cell r="L1983" t="str">
            <v>2005</v>
          </cell>
          <cell r="M1983">
            <v>36504</v>
          </cell>
          <cell r="N1983">
            <v>40982</v>
          </cell>
        </row>
        <row r="1984">
          <cell r="A1984" t="str">
            <v>2267005035</v>
          </cell>
          <cell r="B1984" t="str">
            <v>Nonroad</v>
          </cell>
          <cell r="C1984" t="str">
            <v>Off-highway LPG /Agricultural Equipt /Sprayers</v>
          </cell>
          <cell r="D1984" t="str">
            <v>Mobile - Non-Road Equipment - Other</v>
          </cell>
          <cell r="G1984" t="str">
            <v>Mobile Sources</v>
          </cell>
          <cell r="H1984" t="str">
            <v>LPG</v>
          </cell>
          <cell r="I1984" t="str">
            <v>Agricultural Equipment</v>
          </cell>
          <cell r="J1984" t="str">
            <v>Sprayers</v>
          </cell>
          <cell r="L1984" t="str">
            <v>2005</v>
          </cell>
          <cell r="M1984">
            <v>36504</v>
          </cell>
          <cell r="N1984">
            <v>40982</v>
          </cell>
        </row>
        <row r="1985">
          <cell r="A1985" t="str">
            <v>2267005040</v>
          </cell>
          <cell r="B1985" t="str">
            <v>Nonroad</v>
          </cell>
          <cell r="C1985" t="str">
            <v>Off-highway LPG /Agricultural Equipt /Tillers : 6 HP</v>
          </cell>
          <cell r="D1985" t="str">
            <v>Mobile - Non-Road Equipment - Other</v>
          </cell>
          <cell r="G1985" t="str">
            <v>Mobile Sources</v>
          </cell>
          <cell r="H1985" t="str">
            <v>LPG</v>
          </cell>
          <cell r="I1985" t="str">
            <v>Agricultural Equipment</v>
          </cell>
          <cell r="J1985" t="str">
            <v>Tillers : 6 HP</v>
          </cell>
          <cell r="L1985" t="str">
            <v>2005</v>
          </cell>
          <cell r="M1985">
            <v>36504</v>
          </cell>
          <cell r="N1985">
            <v>40982</v>
          </cell>
        </row>
        <row r="1986">
          <cell r="A1986" t="str">
            <v>2267005045</v>
          </cell>
          <cell r="B1986" t="str">
            <v>Nonroad</v>
          </cell>
          <cell r="C1986" t="str">
            <v>Off-highway LPG /Agricultural Equipt /Swathers</v>
          </cell>
          <cell r="D1986" t="str">
            <v>Mobile - Non-Road Equipment - Other</v>
          </cell>
          <cell r="G1986" t="str">
            <v>Mobile Sources</v>
          </cell>
          <cell r="H1986" t="str">
            <v>LPG</v>
          </cell>
          <cell r="I1986" t="str">
            <v>Agricultural Equipment</v>
          </cell>
          <cell r="J1986" t="str">
            <v>Swathers</v>
          </cell>
          <cell r="L1986" t="str">
            <v>2005</v>
          </cell>
          <cell r="M1986">
            <v>36504</v>
          </cell>
          <cell r="N1986">
            <v>40982</v>
          </cell>
        </row>
        <row r="1987">
          <cell r="A1987" t="str">
            <v>2267005050</v>
          </cell>
          <cell r="B1987" t="str">
            <v>Nonroad</v>
          </cell>
          <cell r="C1987" t="str">
            <v>Off-highway LPG /Agricultural Equipt /Hydro-power Units</v>
          </cell>
          <cell r="D1987" t="str">
            <v>Mobile - Non-Road Equipment - Other</v>
          </cell>
          <cell r="G1987" t="str">
            <v>Mobile Sources</v>
          </cell>
          <cell r="H1987" t="str">
            <v>LPG</v>
          </cell>
          <cell r="I1987" t="str">
            <v>Agricultural Equipment</v>
          </cell>
          <cell r="J1987" t="str">
            <v>Hydro-power Units</v>
          </cell>
          <cell r="K1987" t="str">
            <v>2267006035</v>
          </cell>
          <cell r="L1987" t="str">
            <v>2002</v>
          </cell>
          <cell r="M1987">
            <v>36504</v>
          </cell>
          <cell r="N1987">
            <v>40982</v>
          </cell>
        </row>
        <row r="1988">
          <cell r="A1988" t="str">
            <v>2267005055</v>
          </cell>
          <cell r="B1988" t="str">
            <v>Nonroad</v>
          </cell>
          <cell r="C1988" t="str">
            <v>Off-highway LPG /Agricultural Equipt /Other Agricultural Equipt</v>
          </cell>
          <cell r="D1988" t="str">
            <v>Mobile - Non-Road Equipment - Other</v>
          </cell>
          <cell r="G1988" t="str">
            <v>Mobile Sources</v>
          </cell>
          <cell r="H1988" t="str">
            <v>LPG</v>
          </cell>
          <cell r="I1988" t="str">
            <v>Agricultural Equipment</v>
          </cell>
          <cell r="J1988" t="str">
            <v>Other Agricultural Equipment</v>
          </cell>
          <cell r="M1988">
            <v>36504</v>
          </cell>
          <cell r="N1988">
            <v>40982</v>
          </cell>
        </row>
        <row r="1989">
          <cell r="A1989" t="str">
            <v>2267005060</v>
          </cell>
          <cell r="B1989" t="str">
            <v>Nonroad</v>
          </cell>
          <cell r="C1989" t="str">
            <v>Off-highway LPG /Agricultural Equipt /Irrigation Sets</v>
          </cell>
          <cell r="D1989" t="str">
            <v>Mobile - Non-Road Equipment - Other</v>
          </cell>
          <cell r="G1989" t="str">
            <v>Mobile Sources</v>
          </cell>
          <cell r="H1989" t="str">
            <v>LPG</v>
          </cell>
          <cell r="I1989" t="str">
            <v>Agricultural Equipment</v>
          </cell>
          <cell r="J1989" t="str">
            <v>Irrigation Sets</v>
          </cell>
          <cell r="M1989">
            <v>36504</v>
          </cell>
          <cell r="N1989">
            <v>40982</v>
          </cell>
        </row>
        <row r="1990">
          <cell r="A1990" t="str">
            <v>2267006000</v>
          </cell>
          <cell r="B1990" t="str">
            <v>Nonroad</v>
          </cell>
          <cell r="C1990" t="str">
            <v>Off-highway LPG /Commercial Equipt /All</v>
          </cell>
          <cell r="D1990" t="str">
            <v>Mobile - Non-Road Equipment - Other</v>
          </cell>
          <cell r="G1990" t="str">
            <v>Mobile Sources</v>
          </cell>
          <cell r="H1990" t="str">
            <v>LPG</v>
          </cell>
          <cell r="I1990" t="str">
            <v>Commercial Equipment</v>
          </cell>
          <cell r="J1990" t="str">
            <v>All</v>
          </cell>
          <cell r="L1990" t="str">
            <v>2005</v>
          </cell>
          <cell r="M1990">
            <v>36504</v>
          </cell>
          <cell r="N1990">
            <v>40982</v>
          </cell>
        </row>
        <row r="1991">
          <cell r="A1991" t="str">
            <v>2267006005</v>
          </cell>
          <cell r="B1991" t="str">
            <v>Nonroad</v>
          </cell>
          <cell r="C1991" t="str">
            <v>Off-highway LPG /Commercial Equipt /Generator Sets</v>
          </cell>
          <cell r="D1991" t="str">
            <v>Mobile - Non-Road Equipment - Other</v>
          </cell>
          <cell r="G1991" t="str">
            <v>Mobile Sources</v>
          </cell>
          <cell r="H1991" t="str">
            <v>LPG</v>
          </cell>
          <cell r="I1991" t="str">
            <v>Commercial Equipment</v>
          </cell>
          <cell r="J1991" t="str">
            <v>Generator Sets</v>
          </cell>
          <cell r="M1991">
            <v>36504</v>
          </cell>
          <cell r="N1991">
            <v>40982</v>
          </cell>
        </row>
        <row r="1992">
          <cell r="A1992" t="str">
            <v>2267006010</v>
          </cell>
          <cell r="B1992" t="str">
            <v>Nonroad</v>
          </cell>
          <cell r="C1992" t="str">
            <v>Off-highway LPG /Commercial Equipt /Pumps</v>
          </cell>
          <cell r="D1992" t="str">
            <v>Mobile - Non-Road Equipment - Other</v>
          </cell>
          <cell r="G1992" t="str">
            <v>Mobile Sources</v>
          </cell>
          <cell r="H1992" t="str">
            <v>LPG</v>
          </cell>
          <cell r="I1992" t="str">
            <v>Commercial Equipment</v>
          </cell>
          <cell r="J1992" t="str">
            <v>Pumps</v>
          </cell>
          <cell r="M1992">
            <v>36504</v>
          </cell>
          <cell r="N1992">
            <v>40982</v>
          </cell>
        </row>
        <row r="1993">
          <cell r="A1993" t="str">
            <v>2267006015</v>
          </cell>
          <cell r="B1993" t="str">
            <v>Nonroad</v>
          </cell>
          <cell r="C1993" t="str">
            <v>Off-highway LPG /Commercial Equipt /Air Compressors</v>
          </cell>
          <cell r="D1993" t="str">
            <v>Mobile - Non-Road Equipment - Other</v>
          </cell>
          <cell r="G1993" t="str">
            <v>Mobile Sources</v>
          </cell>
          <cell r="H1993" t="str">
            <v>LPG</v>
          </cell>
          <cell r="I1993" t="str">
            <v>Commercial Equipment</v>
          </cell>
          <cell r="J1993" t="str">
            <v>Air Compressors</v>
          </cell>
          <cell r="M1993">
            <v>36504</v>
          </cell>
          <cell r="N1993">
            <v>40982</v>
          </cell>
        </row>
        <row r="1994">
          <cell r="A1994" t="str">
            <v>2267006020</v>
          </cell>
          <cell r="B1994" t="str">
            <v>Nonroad</v>
          </cell>
          <cell r="C1994" t="str">
            <v>Off-highway LPG /Commercial Equipt /Gas Compressors</v>
          </cell>
          <cell r="D1994" t="str">
            <v>Mobile - Non-Road Equipment - Other</v>
          </cell>
          <cell r="G1994" t="str">
            <v>Mobile Sources</v>
          </cell>
          <cell r="H1994" t="str">
            <v>LPG</v>
          </cell>
          <cell r="I1994" t="str">
            <v>Commercial Equipment</v>
          </cell>
          <cell r="J1994" t="str">
            <v>Gas Compressors</v>
          </cell>
          <cell r="L1994" t="str">
            <v>2005</v>
          </cell>
          <cell r="M1994">
            <v>36504</v>
          </cell>
          <cell r="N1994">
            <v>40982</v>
          </cell>
        </row>
        <row r="1995">
          <cell r="A1995" t="str">
            <v>2267006025</v>
          </cell>
          <cell r="B1995" t="str">
            <v>Nonroad</v>
          </cell>
          <cell r="C1995" t="str">
            <v>Off-highway LPG /Commercial Equipt /Welders</v>
          </cell>
          <cell r="D1995" t="str">
            <v>Mobile - Non-Road Equipment - Other</v>
          </cell>
          <cell r="G1995" t="str">
            <v>Mobile Sources</v>
          </cell>
          <cell r="H1995" t="str">
            <v>LPG</v>
          </cell>
          <cell r="I1995" t="str">
            <v>Commercial Equipment</v>
          </cell>
          <cell r="J1995" t="str">
            <v>Welders</v>
          </cell>
          <cell r="M1995">
            <v>36504</v>
          </cell>
          <cell r="N1995">
            <v>40982</v>
          </cell>
        </row>
        <row r="1996">
          <cell r="A1996" t="str">
            <v>2267006030</v>
          </cell>
          <cell r="B1996" t="str">
            <v>Nonroad</v>
          </cell>
          <cell r="C1996" t="str">
            <v>Off-highway LPG /Commercial Equipt /Pressure Washers</v>
          </cell>
          <cell r="D1996" t="str">
            <v>Mobile - Non-Road Equipment - Other</v>
          </cell>
          <cell r="G1996" t="str">
            <v>Mobile Sources</v>
          </cell>
          <cell r="H1996" t="str">
            <v>LPG</v>
          </cell>
          <cell r="I1996" t="str">
            <v>Commercial Equipment</v>
          </cell>
          <cell r="J1996" t="str">
            <v>Pressure Washers</v>
          </cell>
          <cell r="M1996">
            <v>36504</v>
          </cell>
          <cell r="N1996">
            <v>40982</v>
          </cell>
        </row>
        <row r="1997">
          <cell r="A1997" t="str">
            <v>2267006035</v>
          </cell>
          <cell r="B1997" t="str">
            <v>Nonroad</v>
          </cell>
          <cell r="C1997" t="str">
            <v>Off-highway LPG /Commercial Equipt /Hydro-power Units</v>
          </cell>
          <cell r="D1997" t="str">
            <v>Mobile - Non-Road Equipment - Other</v>
          </cell>
          <cell r="G1997" t="str">
            <v>Mobile Sources</v>
          </cell>
          <cell r="H1997" t="str">
            <v>LPG</v>
          </cell>
          <cell r="I1997" t="str">
            <v>Commercial Equipment</v>
          </cell>
          <cell r="J1997" t="str">
            <v>Hydro-power Units</v>
          </cell>
          <cell r="M1997">
            <v>38726</v>
          </cell>
          <cell r="N1997">
            <v>40982</v>
          </cell>
        </row>
        <row r="1998">
          <cell r="A1998" t="str">
            <v>2267007000</v>
          </cell>
          <cell r="B1998" t="str">
            <v>Nonroad</v>
          </cell>
          <cell r="C1998" t="str">
            <v>Off-highway LPG /Logging Equipt /All</v>
          </cell>
          <cell r="D1998" t="str">
            <v>Mobile - Non-Road Equipment - Other</v>
          </cell>
          <cell r="G1998" t="str">
            <v>Mobile Sources</v>
          </cell>
          <cell r="H1998" t="str">
            <v>LPG</v>
          </cell>
          <cell r="I1998" t="str">
            <v>Logging Equipment</v>
          </cell>
          <cell r="J1998" t="str">
            <v>All</v>
          </cell>
          <cell r="L1998" t="str">
            <v>2005</v>
          </cell>
          <cell r="M1998">
            <v>36504</v>
          </cell>
          <cell r="N1998">
            <v>40982</v>
          </cell>
        </row>
        <row r="1999">
          <cell r="A1999" t="str">
            <v>2267007005</v>
          </cell>
          <cell r="B1999" t="str">
            <v>Nonroad</v>
          </cell>
          <cell r="C1999" t="str">
            <v>Off-highway LPG /Logging Equipt /Chain Saws : 6 HP</v>
          </cell>
          <cell r="D1999" t="str">
            <v>Mobile - Non-Road Equipment - Other</v>
          </cell>
          <cell r="G1999" t="str">
            <v>Mobile Sources</v>
          </cell>
          <cell r="H1999" t="str">
            <v>LPG</v>
          </cell>
          <cell r="I1999" t="str">
            <v>Logging Equipment</v>
          </cell>
          <cell r="J1999" t="str">
            <v>Chain Saws : 6 HP</v>
          </cell>
          <cell r="L1999" t="str">
            <v>2005</v>
          </cell>
          <cell r="M1999">
            <v>36504</v>
          </cell>
          <cell r="N1999">
            <v>40982</v>
          </cell>
        </row>
        <row r="2000">
          <cell r="A2000" t="str">
            <v>2267007010</v>
          </cell>
          <cell r="B2000" t="str">
            <v>Nonroad</v>
          </cell>
          <cell r="C2000" t="str">
            <v>Off-highway LPG /Logging Equipt /Shredders : 6 HP</v>
          </cell>
          <cell r="D2000" t="str">
            <v>Mobile - Non-Road Equipment - Other</v>
          </cell>
          <cell r="G2000" t="str">
            <v>Mobile Sources</v>
          </cell>
          <cell r="H2000" t="str">
            <v>LPG</v>
          </cell>
          <cell r="I2000" t="str">
            <v>Logging Equipment</v>
          </cell>
          <cell r="J2000" t="str">
            <v>Shredders : 6 HP</v>
          </cell>
          <cell r="L2000" t="str">
            <v>2005</v>
          </cell>
          <cell r="M2000">
            <v>36504</v>
          </cell>
          <cell r="N2000">
            <v>40982</v>
          </cell>
        </row>
        <row r="2001">
          <cell r="A2001" t="str">
            <v>2267007015</v>
          </cell>
          <cell r="B2001" t="str">
            <v>Nonroad</v>
          </cell>
          <cell r="C2001" t="str">
            <v>Off-highway LPG /Logging Equipt /Forest Equipt - Feller/Bunch/Skidder</v>
          </cell>
          <cell r="D2001" t="str">
            <v>Mobile - Non-Road Equipment - Other</v>
          </cell>
          <cell r="G2001" t="str">
            <v>Mobile Sources</v>
          </cell>
          <cell r="H2001" t="str">
            <v>LPG</v>
          </cell>
          <cell r="I2001" t="str">
            <v>Logging Equipment</v>
          </cell>
          <cell r="J2001" t="str">
            <v>Forest Eqp - Feller/Bunch/Skidder</v>
          </cell>
          <cell r="L2001" t="str">
            <v>2005</v>
          </cell>
          <cell r="M2001">
            <v>36504</v>
          </cell>
          <cell r="N2001">
            <v>40982</v>
          </cell>
        </row>
        <row r="2002">
          <cell r="A2002" t="str">
            <v>2267008000</v>
          </cell>
          <cell r="B2002" t="str">
            <v>Point</v>
          </cell>
          <cell r="C2002" t="str">
            <v>Airport Ground Support Equipment, LPG</v>
          </cell>
          <cell r="D2002" t="str">
            <v>Mobile - Non-Road Equipment - Other</v>
          </cell>
          <cell r="G2002" t="str">
            <v>Mobile Sources</v>
          </cell>
          <cell r="H2002" t="str">
            <v>LPG</v>
          </cell>
          <cell r="I2002" t="str">
            <v>Airport Ground Support Equipment</v>
          </cell>
          <cell r="J2002" t="str">
            <v>All</v>
          </cell>
          <cell r="K2002" t="str">
            <v>2267008005</v>
          </cell>
          <cell r="L2002" t="str">
            <v>2005</v>
          </cell>
          <cell r="M2002">
            <v>36504</v>
          </cell>
          <cell r="N2002">
            <v>40988</v>
          </cell>
        </row>
        <row r="2003">
          <cell r="A2003" t="str">
            <v>2267008005</v>
          </cell>
          <cell r="B2003" t="str">
            <v>Point</v>
          </cell>
          <cell r="C2003" t="str">
            <v>Airport Ground Support Equipment, LPG</v>
          </cell>
          <cell r="D2003" t="str">
            <v>Mobile - Non-Road Equipment - Other</v>
          </cell>
          <cell r="G2003" t="str">
            <v>Mobile Sources</v>
          </cell>
          <cell r="H2003" t="str">
            <v>LPG</v>
          </cell>
          <cell r="I2003" t="str">
            <v>Airport Ground Support Equipment</v>
          </cell>
          <cell r="J2003" t="str">
            <v>Airport Ground Support Equipment</v>
          </cell>
          <cell r="M2003">
            <v>36504</v>
          </cell>
          <cell r="N2003">
            <v>40988</v>
          </cell>
        </row>
        <row r="2004">
          <cell r="A2004" t="str">
            <v>2267009000</v>
          </cell>
          <cell r="B2004" t="str">
            <v>Nonroad</v>
          </cell>
          <cell r="C2004" t="str">
            <v>Off-highway LPG /Underground Mining Equipt /All</v>
          </cell>
          <cell r="D2004" t="str">
            <v>Mobile - Non-Road Equipment - Other</v>
          </cell>
          <cell r="G2004" t="str">
            <v>Mobile Sources</v>
          </cell>
          <cell r="H2004" t="str">
            <v>LPG</v>
          </cell>
          <cell r="I2004" t="str">
            <v>Underground Mining Equipment</v>
          </cell>
          <cell r="J2004" t="str">
            <v>All</v>
          </cell>
          <cell r="L2004" t="str">
            <v>2005</v>
          </cell>
          <cell r="M2004">
            <v>36504</v>
          </cell>
          <cell r="N2004">
            <v>40982</v>
          </cell>
        </row>
        <row r="2005">
          <cell r="A2005" t="str">
            <v>2267009010</v>
          </cell>
          <cell r="B2005" t="str">
            <v>Nonroad</v>
          </cell>
          <cell r="C2005" t="str">
            <v>Off-highway LPG /Underground Mining Equipt /Other Underground Mining Equipt</v>
          </cell>
          <cell r="D2005" t="str">
            <v>Mobile - Non-Road Equipment - Other</v>
          </cell>
          <cell r="G2005" t="str">
            <v>Mobile Sources</v>
          </cell>
          <cell r="H2005" t="str">
            <v>LPG</v>
          </cell>
          <cell r="I2005" t="str">
            <v>Underground Mining Equipment</v>
          </cell>
          <cell r="J2005" t="str">
            <v>Other Underground Mining Equipment</v>
          </cell>
          <cell r="L2005" t="str">
            <v>2005</v>
          </cell>
          <cell r="M2005">
            <v>36504</v>
          </cell>
          <cell r="N2005">
            <v>40982</v>
          </cell>
        </row>
        <row r="2006">
          <cell r="A2006" t="str">
            <v>2267010000</v>
          </cell>
          <cell r="B2006" t="str">
            <v>Nonroad</v>
          </cell>
          <cell r="C2006" t="str">
            <v>Off-highway LPG /Industrial Equipt /All</v>
          </cell>
          <cell r="D2006" t="str">
            <v>Mobile - Non-Road Equipment - Other</v>
          </cell>
          <cell r="G2006" t="str">
            <v>Mobile Sources</v>
          </cell>
          <cell r="H2006" t="str">
            <v>LPG</v>
          </cell>
          <cell r="I2006" t="str">
            <v>Industrial Equipment</v>
          </cell>
          <cell r="J2006" t="str">
            <v>All</v>
          </cell>
          <cell r="L2006" t="str">
            <v>2005</v>
          </cell>
          <cell r="M2006">
            <v>36504</v>
          </cell>
          <cell r="N2006">
            <v>40982</v>
          </cell>
        </row>
        <row r="2007">
          <cell r="A2007" t="str">
            <v>2267010010</v>
          </cell>
          <cell r="B2007" t="str">
            <v>Nonroad</v>
          </cell>
          <cell r="C2007" t="str">
            <v>Off-highway LPG /Industrial Equipt /Other Oil Field Equipt</v>
          </cell>
          <cell r="D2007" t="str">
            <v>Mobile - Non-Road Equipment - Other</v>
          </cell>
          <cell r="G2007" t="str">
            <v>Mobile Sources</v>
          </cell>
          <cell r="H2007" t="str">
            <v>LPG</v>
          </cell>
          <cell r="I2007" t="str">
            <v>Industrial Equipment</v>
          </cell>
          <cell r="J2007" t="str">
            <v>Other Oil Field Equipment</v>
          </cell>
          <cell r="L2007" t="str">
            <v>2005</v>
          </cell>
          <cell r="M2007">
            <v>36504</v>
          </cell>
          <cell r="N2007">
            <v>40982</v>
          </cell>
        </row>
        <row r="2008">
          <cell r="A2008" t="str">
            <v>2268000000</v>
          </cell>
          <cell r="B2008" t="str">
            <v>Nonroad</v>
          </cell>
          <cell r="C2008" t="str">
            <v>Off-highway CNG /All Equipt except Rail &amp; Marine /All</v>
          </cell>
          <cell r="D2008" t="str">
            <v>Mobile - Non-Road Equipment - Other</v>
          </cell>
          <cell r="G2008" t="str">
            <v>Mobile Sources</v>
          </cell>
          <cell r="H2008" t="str">
            <v>CNG</v>
          </cell>
          <cell r="I2008" t="str">
            <v>CNG Equipment except Rail and Marine</v>
          </cell>
          <cell r="J2008" t="str">
            <v>All</v>
          </cell>
          <cell r="L2008" t="str">
            <v>2005</v>
          </cell>
          <cell r="M2008">
            <v>36504</v>
          </cell>
          <cell r="N2008">
            <v>40982</v>
          </cell>
        </row>
        <row r="2009">
          <cell r="A2009" t="str">
            <v>2268001000</v>
          </cell>
          <cell r="B2009" t="str">
            <v>Nonroad</v>
          </cell>
          <cell r="C2009" t="str">
            <v>Off-highway CNG /Recreational Equipt /All</v>
          </cell>
          <cell r="D2009" t="str">
            <v>Mobile - Non-Road Equipment - Other</v>
          </cell>
          <cell r="G2009" t="str">
            <v>Mobile Sources</v>
          </cell>
          <cell r="H2009" t="str">
            <v>CNG</v>
          </cell>
          <cell r="I2009" t="str">
            <v>Recreational Equipment</v>
          </cell>
          <cell r="J2009" t="str">
            <v>All</v>
          </cell>
          <cell r="L2009" t="str">
            <v>2005</v>
          </cell>
          <cell r="M2009">
            <v>36504</v>
          </cell>
          <cell r="N2009">
            <v>40982</v>
          </cell>
        </row>
        <row r="2010">
          <cell r="A2010" t="str">
            <v>2268001010</v>
          </cell>
          <cell r="B2010" t="str">
            <v>Nonroad</v>
          </cell>
          <cell r="C2010" t="str">
            <v>Off-highway CNG /Recreational Equipt /Motorcycles: Off-road</v>
          </cell>
          <cell r="D2010" t="str">
            <v>Mobile - Non-Road Equipment - Other</v>
          </cell>
          <cell r="G2010" t="str">
            <v>Mobile Sources</v>
          </cell>
          <cell r="H2010" t="str">
            <v>CNG</v>
          </cell>
          <cell r="I2010" t="str">
            <v>Recreational Equipment</v>
          </cell>
          <cell r="J2010" t="str">
            <v>Motorcycles: Off-road</v>
          </cell>
          <cell r="L2010" t="str">
            <v>2005</v>
          </cell>
          <cell r="M2010">
            <v>36504</v>
          </cell>
          <cell r="N2010">
            <v>40982</v>
          </cell>
        </row>
        <row r="2011">
          <cell r="A2011" t="str">
            <v>2268001020</v>
          </cell>
          <cell r="B2011" t="str">
            <v>Nonroad</v>
          </cell>
          <cell r="C2011" t="str">
            <v>Off-highway CNG /Recreational Equipt /Snowmobiles</v>
          </cell>
          <cell r="D2011" t="str">
            <v>Mobile - Non-Road Equipment - Other</v>
          </cell>
          <cell r="G2011" t="str">
            <v>Mobile Sources</v>
          </cell>
          <cell r="H2011" t="str">
            <v>CNG</v>
          </cell>
          <cell r="I2011" t="str">
            <v>Recreational Equipment</v>
          </cell>
          <cell r="J2011" t="str">
            <v>Snowmobiles</v>
          </cell>
          <cell r="L2011" t="str">
            <v>2005</v>
          </cell>
          <cell r="M2011">
            <v>36504</v>
          </cell>
          <cell r="N2011">
            <v>40982</v>
          </cell>
        </row>
        <row r="2012">
          <cell r="A2012" t="str">
            <v>2268001030</v>
          </cell>
          <cell r="B2012" t="str">
            <v>Nonroad</v>
          </cell>
          <cell r="C2012" t="str">
            <v>Off-highway CNG /Recreational Equipt /All Terrain Vehicles</v>
          </cell>
          <cell r="D2012" t="str">
            <v>Mobile - Non-Road Equipment - Other</v>
          </cell>
          <cell r="G2012" t="str">
            <v>Mobile Sources</v>
          </cell>
          <cell r="H2012" t="str">
            <v>CNG</v>
          </cell>
          <cell r="I2012" t="str">
            <v>Recreational Equipment</v>
          </cell>
          <cell r="J2012" t="str">
            <v>All Terrain Vehicles</v>
          </cell>
          <cell r="L2012" t="str">
            <v>2005</v>
          </cell>
          <cell r="M2012">
            <v>36504</v>
          </cell>
          <cell r="N2012">
            <v>40982</v>
          </cell>
        </row>
        <row r="2013">
          <cell r="A2013" t="str">
            <v>2268001040</v>
          </cell>
          <cell r="B2013" t="str">
            <v>Nonroad</v>
          </cell>
          <cell r="C2013" t="str">
            <v>Off-highway CNG /Recreational Equipt /Minibikes</v>
          </cell>
          <cell r="D2013" t="str">
            <v>Mobile - Non-Road Equipment - Other</v>
          </cell>
          <cell r="G2013" t="str">
            <v>Mobile Sources</v>
          </cell>
          <cell r="H2013" t="str">
            <v>CNG</v>
          </cell>
          <cell r="I2013" t="str">
            <v>Recreational Equipment</v>
          </cell>
          <cell r="J2013" t="str">
            <v>Minibikes</v>
          </cell>
          <cell r="L2013" t="str">
            <v>2005</v>
          </cell>
          <cell r="M2013">
            <v>36504</v>
          </cell>
          <cell r="N2013">
            <v>40982</v>
          </cell>
        </row>
        <row r="2014">
          <cell r="A2014" t="str">
            <v>2268001050</v>
          </cell>
          <cell r="B2014" t="str">
            <v>Nonroad</v>
          </cell>
          <cell r="C2014" t="str">
            <v>Off-highway CNG /Recreational Equipt /Golf Carts</v>
          </cell>
          <cell r="D2014" t="str">
            <v>Mobile - Non-Road Equipment - Other</v>
          </cell>
          <cell r="G2014" t="str">
            <v>Mobile Sources</v>
          </cell>
          <cell r="H2014" t="str">
            <v>CNG</v>
          </cell>
          <cell r="I2014" t="str">
            <v>Recreational Equipment</v>
          </cell>
          <cell r="J2014" t="str">
            <v>Golf Carts</v>
          </cell>
          <cell r="L2014" t="str">
            <v>2005</v>
          </cell>
          <cell r="M2014">
            <v>36504</v>
          </cell>
          <cell r="N2014">
            <v>40982</v>
          </cell>
        </row>
        <row r="2015">
          <cell r="A2015" t="str">
            <v>2268001060</v>
          </cell>
          <cell r="B2015" t="str">
            <v>Nonroad</v>
          </cell>
          <cell r="C2015" t="str">
            <v>Off-highway CNG /Recreational Equipt /Specialty Vehicles/Carts</v>
          </cell>
          <cell r="D2015" t="str">
            <v>Mobile - Non-Road Equipment - Other</v>
          </cell>
          <cell r="G2015" t="str">
            <v>Mobile Sources</v>
          </cell>
          <cell r="H2015" t="str">
            <v>CNG</v>
          </cell>
          <cell r="I2015" t="str">
            <v>Recreational Equipment</v>
          </cell>
          <cell r="J2015" t="str">
            <v>Specialty Vehicles/Carts</v>
          </cell>
          <cell r="L2015" t="str">
            <v>2005</v>
          </cell>
          <cell r="M2015">
            <v>36504</v>
          </cell>
          <cell r="N2015">
            <v>40982</v>
          </cell>
        </row>
        <row r="2016">
          <cell r="A2016" t="str">
            <v>2268002000</v>
          </cell>
          <cell r="B2016" t="str">
            <v>Nonroad</v>
          </cell>
          <cell r="C2016" t="str">
            <v>Off-highway CNG /Construction &amp; Mining Equipt /All</v>
          </cell>
          <cell r="D2016" t="str">
            <v>Mobile - Non-Road Equipment - Other</v>
          </cell>
          <cell r="G2016" t="str">
            <v>Mobile Sources</v>
          </cell>
          <cell r="H2016" t="str">
            <v>CNG</v>
          </cell>
          <cell r="I2016" t="str">
            <v>Construction and Mining Equipment</v>
          </cell>
          <cell r="J2016" t="str">
            <v>All</v>
          </cell>
          <cell r="L2016" t="str">
            <v>2005</v>
          </cell>
          <cell r="M2016">
            <v>36504</v>
          </cell>
          <cell r="N2016">
            <v>40982</v>
          </cell>
        </row>
        <row r="2017">
          <cell r="A2017" t="str">
            <v>2268002003</v>
          </cell>
          <cell r="B2017" t="str">
            <v>Nonroad</v>
          </cell>
          <cell r="C2017" t="str">
            <v>Off-highway CNG /Construction &amp; Mining Equipt /Pavers</v>
          </cell>
          <cell r="D2017" t="str">
            <v>Mobile - Non-Road Equipment - Other</v>
          </cell>
          <cell r="G2017" t="str">
            <v>Mobile Sources</v>
          </cell>
          <cell r="H2017" t="str">
            <v>CNG</v>
          </cell>
          <cell r="I2017" t="str">
            <v>Construction and Mining Equipment</v>
          </cell>
          <cell r="J2017" t="str">
            <v>Pavers</v>
          </cell>
          <cell r="L2017" t="str">
            <v>2005</v>
          </cell>
          <cell r="M2017">
            <v>36504</v>
          </cell>
          <cell r="N2017">
            <v>40982</v>
          </cell>
        </row>
        <row r="2018">
          <cell r="A2018" t="str">
            <v>2268002006</v>
          </cell>
          <cell r="B2018" t="str">
            <v>Nonroad</v>
          </cell>
          <cell r="C2018" t="str">
            <v>Off-highway CNG /Construction &amp; Mining Equipt /Tampers/Rammers</v>
          </cell>
          <cell r="D2018" t="str">
            <v>Mobile - Non-Road Equipment - Other</v>
          </cell>
          <cell r="G2018" t="str">
            <v>Mobile Sources</v>
          </cell>
          <cell r="H2018" t="str">
            <v>CNG</v>
          </cell>
          <cell r="I2018" t="str">
            <v>Construction and Mining Equipment</v>
          </cell>
          <cell r="J2018" t="str">
            <v>Tampers/Rammers</v>
          </cell>
          <cell r="L2018" t="str">
            <v>2005</v>
          </cell>
          <cell r="M2018">
            <v>36504</v>
          </cell>
          <cell r="N2018">
            <v>40982</v>
          </cell>
        </row>
        <row r="2019">
          <cell r="A2019" t="str">
            <v>2268002009</v>
          </cell>
          <cell r="B2019" t="str">
            <v>Nonroad</v>
          </cell>
          <cell r="C2019" t="str">
            <v>Off-highway CNG /Construction &amp; Mining Equipt /Plate Compactors</v>
          </cell>
          <cell r="D2019" t="str">
            <v>Mobile - Non-Road Equipment - Other</v>
          </cell>
          <cell r="G2019" t="str">
            <v>Mobile Sources</v>
          </cell>
          <cell r="H2019" t="str">
            <v>CNG</v>
          </cell>
          <cell r="I2019" t="str">
            <v>Construction and Mining Equipment</v>
          </cell>
          <cell r="J2019" t="str">
            <v>Plate Compactors</v>
          </cell>
          <cell r="L2019" t="str">
            <v>2005</v>
          </cell>
          <cell r="M2019">
            <v>36504</v>
          </cell>
          <cell r="N2019">
            <v>40982</v>
          </cell>
        </row>
        <row r="2020">
          <cell r="A2020" t="str">
            <v>2268002015</v>
          </cell>
          <cell r="B2020" t="str">
            <v>Nonroad</v>
          </cell>
          <cell r="C2020" t="str">
            <v>Off-highway CNG /Construction &amp; Mining Equipt /Rollers</v>
          </cell>
          <cell r="D2020" t="str">
            <v>Mobile - Non-Road Equipment - Other</v>
          </cell>
          <cell r="G2020" t="str">
            <v>Mobile Sources</v>
          </cell>
          <cell r="H2020" t="str">
            <v>CNG</v>
          </cell>
          <cell r="I2020" t="str">
            <v>Construction and Mining Equipment</v>
          </cell>
          <cell r="J2020" t="str">
            <v>Rollers</v>
          </cell>
          <cell r="L2020" t="str">
            <v>2005</v>
          </cell>
          <cell r="M2020">
            <v>36504</v>
          </cell>
          <cell r="N2020">
            <v>40982</v>
          </cell>
        </row>
        <row r="2021">
          <cell r="A2021" t="str">
            <v>2268002018</v>
          </cell>
          <cell r="B2021" t="str">
            <v>Nonroad</v>
          </cell>
          <cell r="C2021" t="str">
            <v>Off-highway CNG /Construction &amp; Mining Equipt /Scrapers</v>
          </cell>
          <cell r="D2021" t="str">
            <v>Mobile - Non-Road Equipment - Other</v>
          </cell>
          <cell r="G2021" t="str">
            <v>Mobile Sources</v>
          </cell>
          <cell r="H2021" t="str">
            <v>CNG</v>
          </cell>
          <cell r="I2021" t="str">
            <v>Construction and Mining Equipment</v>
          </cell>
          <cell r="J2021" t="str">
            <v>Scrapers</v>
          </cell>
          <cell r="L2021" t="str">
            <v>2005</v>
          </cell>
          <cell r="M2021">
            <v>36504</v>
          </cell>
          <cell r="N2021">
            <v>40982</v>
          </cell>
        </row>
        <row r="2022">
          <cell r="A2022" t="str">
            <v>2268002021</v>
          </cell>
          <cell r="B2022" t="str">
            <v>Nonroad</v>
          </cell>
          <cell r="C2022" t="str">
            <v>Off-highway CNG /Construction &amp; Mining Equipt /Paving Equipt</v>
          </cell>
          <cell r="D2022" t="str">
            <v>Mobile - Non-Road Equipment - Other</v>
          </cell>
          <cell r="G2022" t="str">
            <v>Mobile Sources</v>
          </cell>
          <cell r="H2022" t="str">
            <v>CNG</v>
          </cell>
          <cell r="I2022" t="str">
            <v>Construction and Mining Equipment</v>
          </cell>
          <cell r="J2022" t="str">
            <v>Paving Equipment</v>
          </cell>
          <cell r="L2022" t="str">
            <v>2005</v>
          </cell>
          <cell r="M2022">
            <v>36504</v>
          </cell>
          <cell r="N2022">
            <v>40982</v>
          </cell>
        </row>
        <row r="2023">
          <cell r="A2023" t="str">
            <v>2268002024</v>
          </cell>
          <cell r="B2023" t="str">
            <v>Nonroad</v>
          </cell>
          <cell r="C2023" t="str">
            <v>Off-highway CNG /Construction &amp; Mining Equipt /Surfacing Equipt</v>
          </cell>
          <cell r="D2023" t="str">
            <v>Mobile - Non-Road Equipment - Other</v>
          </cell>
          <cell r="G2023" t="str">
            <v>Mobile Sources</v>
          </cell>
          <cell r="H2023" t="str">
            <v>CNG</v>
          </cell>
          <cell r="I2023" t="str">
            <v>Construction and Mining Equipment</v>
          </cell>
          <cell r="J2023" t="str">
            <v>Surfacing Equipment</v>
          </cell>
          <cell r="L2023" t="str">
            <v>2005</v>
          </cell>
          <cell r="M2023">
            <v>36504</v>
          </cell>
          <cell r="N2023">
            <v>40982</v>
          </cell>
        </row>
        <row r="2024">
          <cell r="A2024" t="str">
            <v>2268002027</v>
          </cell>
          <cell r="B2024" t="str">
            <v>Nonroad</v>
          </cell>
          <cell r="C2024" t="str">
            <v>Off-highway CNG /Construction &amp; Mining Equipt /Signal Boards/Light Plants</v>
          </cell>
          <cell r="D2024" t="str">
            <v>Mobile - Non-Road Equipment - Other</v>
          </cell>
          <cell r="G2024" t="str">
            <v>Mobile Sources</v>
          </cell>
          <cell r="H2024" t="str">
            <v>CNG</v>
          </cell>
          <cell r="I2024" t="str">
            <v>Construction and Mining Equipment</v>
          </cell>
          <cell r="J2024" t="str">
            <v>Signal Boards/Light Plants</v>
          </cell>
          <cell r="L2024" t="str">
            <v>2005</v>
          </cell>
          <cell r="M2024">
            <v>36504</v>
          </cell>
          <cell r="N2024">
            <v>40982</v>
          </cell>
        </row>
        <row r="2025">
          <cell r="A2025" t="str">
            <v>2268002030</v>
          </cell>
          <cell r="B2025" t="str">
            <v>Nonroad</v>
          </cell>
          <cell r="C2025" t="str">
            <v>Off-highway CNG /Construction &amp; Mining Equipt /Trenchers</v>
          </cell>
          <cell r="D2025" t="str">
            <v>Mobile - Non-Road Equipment - Other</v>
          </cell>
          <cell r="G2025" t="str">
            <v>Mobile Sources</v>
          </cell>
          <cell r="H2025" t="str">
            <v>CNG</v>
          </cell>
          <cell r="I2025" t="str">
            <v>Construction and Mining Equipment</v>
          </cell>
          <cell r="J2025" t="str">
            <v>Trenchers</v>
          </cell>
          <cell r="L2025" t="str">
            <v>2005</v>
          </cell>
          <cell r="M2025">
            <v>36504</v>
          </cell>
          <cell r="N2025">
            <v>40982</v>
          </cell>
        </row>
        <row r="2026">
          <cell r="A2026" t="str">
            <v>2268002033</v>
          </cell>
          <cell r="B2026" t="str">
            <v>Nonroad</v>
          </cell>
          <cell r="C2026" t="str">
            <v>Off-highway CNG /Construction &amp; Mining Equipt /Bore/Drill Rigs</v>
          </cell>
          <cell r="D2026" t="str">
            <v>Mobile - Non-Road Equipment - Other</v>
          </cell>
          <cell r="G2026" t="str">
            <v>Mobile Sources</v>
          </cell>
          <cell r="H2026" t="str">
            <v>CNG</v>
          </cell>
          <cell r="I2026" t="str">
            <v>Construction and Mining Equipment</v>
          </cell>
          <cell r="J2026" t="str">
            <v>Bore/Drill Rigs</v>
          </cell>
          <cell r="L2026" t="str">
            <v>2005</v>
          </cell>
          <cell r="M2026">
            <v>36504</v>
          </cell>
          <cell r="N2026">
            <v>40982</v>
          </cell>
        </row>
        <row r="2027">
          <cell r="A2027" t="str">
            <v>2268002036</v>
          </cell>
          <cell r="B2027" t="str">
            <v>Nonroad</v>
          </cell>
          <cell r="C2027" t="str">
            <v>Off-highway CNG /Construction &amp; Mining Equipt /Excavators</v>
          </cell>
          <cell r="D2027" t="str">
            <v>Mobile - Non-Road Equipment - Other</v>
          </cell>
          <cell r="G2027" t="str">
            <v>Mobile Sources</v>
          </cell>
          <cell r="H2027" t="str">
            <v>CNG</v>
          </cell>
          <cell r="I2027" t="str">
            <v>Construction and Mining Equipment</v>
          </cell>
          <cell r="J2027" t="str">
            <v>Excavators</v>
          </cell>
          <cell r="L2027" t="str">
            <v>2005</v>
          </cell>
          <cell r="M2027">
            <v>36504</v>
          </cell>
          <cell r="N2027">
            <v>40982</v>
          </cell>
        </row>
        <row r="2028">
          <cell r="A2028" t="str">
            <v>2268002039</v>
          </cell>
          <cell r="B2028" t="str">
            <v>Nonroad</v>
          </cell>
          <cell r="C2028" t="str">
            <v>Off-highway CNG /Construction &amp; Mining Equipt /Concrete/Industrial Saws</v>
          </cell>
          <cell r="D2028" t="str">
            <v>Mobile - Non-Road Equipment - Other</v>
          </cell>
          <cell r="G2028" t="str">
            <v>Mobile Sources</v>
          </cell>
          <cell r="H2028" t="str">
            <v>CNG</v>
          </cell>
          <cell r="I2028" t="str">
            <v>Construction and Mining Equipment</v>
          </cell>
          <cell r="J2028" t="str">
            <v>Concrete/Industrial Saws</v>
          </cell>
          <cell r="L2028" t="str">
            <v>2005</v>
          </cell>
          <cell r="M2028">
            <v>36504</v>
          </cell>
          <cell r="N2028">
            <v>40982</v>
          </cell>
        </row>
        <row r="2029">
          <cell r="A2029" t="str">
            <v>2268002042</v>
          </cell>
          <cell r="B2029" t="str">
            <v>Nonroad</v>
          </cell>
          <cell r="C2029" t="str">
            <v>Off-highway CNG /Construction &amp; Mining Equipt /Cement &amp; Mortar Mixers</v>
          </cell>
          <cell r="D2029" t="str">
            <v>Mobile - Non-Road Equipment - Other</v>
          </cell>
          <cell r="G2029" t="str">
            <v>Mobile Sources</v>
          </cell>
          <cell r="H2029" t="str">
            <v>CNG</v>
          </cell>
          <cell r="I2029" t="str">
            <v>Construction and Mining Equipment</v>
          </cell>
          <cell r="J2029" t="str">
            <v>Cement and Mortar Mixers</v>
          </cell>
          <cell r="L2029" t="str">
            <v>2005</v>
          </cell>
          <cell r="M2029">
            <v>36504</v>
          </cell>
          <cell r="N2029">
            <v>40982</v>
          </cell>
        </row>
        <row r="2030">
          <cell r="A2030" t="str">
            <v>2268002045</v>
          </cell>
          <cell r="B2030" t="str">
            <v>Nonroad</v>
          </cell>
          <cell r="C2030" t="str">
            <v>Off-highway CNG /Construction &amp; Mining Equipt /Cranes</v>
          </cell>
          <cell r="D2030" t="str">
            <v>Mobile - Non-Road Equipment - Other</v>
          </cell>
          <cell r="G2030" t="str">
            <v>Mobile Sources</v>
          </cell>
          <cell r="H2030" t="str">
            <v>CNG</v>
          </cell>
          <cell r="I2030" t="str">
            <v>Construction and Mining Equipment</v>
          </cell>
          <cell r="J2030" t="str">
            <v>Cranes</v>
          </cell>
          <cell r="L2030" t="str">
            <v>2005</v>
          </cell>
          <cell r="M2030">
            <v>36504</v>
          </cell>
          <cell r="N2030">
            <v>40982</v>
          </cell>
        </row>
        <row r="2031">
          <cell r="A2031" t="str">
            <v>2268002048</v>
          </cell>
          <cell r="B2031" t="str">
            <v>Nonroad</v>
          </cell>
          <cell r="C2031" t="str">
            <v>Off-highway CNG /Construction &amp; Mining Equipt /Graders</v>
          </cell>
          <cell r="D2031" t="str">
            <v>Mobile - Non-Road Equipment - Other</v>
          </cell>
          <cell r="G2031" t="str">
            <v>Mobile Sources</v>
          </cell>
          <cell r="H2031" t="str">
            <v>CNG</v>
          </cell>
          <cell r="I2031" t="str">
            <v>Construction and Mining Equipment</v>
          </cell>
          <cell r="J2031" t="str">
            <v>Graders</v>
          </cell>
          <cell r="L2031" t="str">
            <v>2005</v>
          </cell>
          <cell r="M2031">
            <v>36504</v>
          </cell>
          <cell r="N2031">
            <v>40982</v>
          </cell>
        </row>
        <row r="2032">
          <cell r="A2032" t="str">
            <v>2268002051</v>
          </cell>
          <cell r="B2032" t="str">
            <v>Nonroad</v>
          </cell>
          <cell r="C2032" t="str">
            <v>Off-highway CNG /Construction &amp; Mining Equipt /Off-highway Trucks</v>
          </cell>
          <cell r="D2032" t="str">
            <v>Mobile - Non-Road Equipment - Other</v>
          </cell>
          <cell r="G2032" t="str">
            <v>Mobile Sources</v>
          </cell>
          <cell r="H2032" t="str">
            <v>CNG</v>
          </cell>
          <cell r="I2032" t="str">
            <v>Construction and Mining Equipment</v>
          </cell>
          <cell r="J2032" t="str">
            <v>Off-highway Trucks</v>
          </cell>
          <cell r="L2032" t="str">
            <v>2005</v>
          </cell>
          <cell r="M2032">
            <v>36504</v>
          </cell>
          <cell r="N2032">
            <v>40982</v>
          </cell>
        </row>
        <row r="2033">
          <cell r="A2033" t="str">
            <v>2268002054</v>
          </cell>
          <cell r="B2033" t="str">
            <v>Nonroad</v>
          </cell>
          <cell r="C2033" t="str">
            <v>Off-highway CNG /Construction &amp; Mining Equipt /Crushing/Processing Equipt</v>
          </cell>
          <cell r="D2033" t="str">
            <v>Mobile - Non-Road Equipment - Other</v>
          </cell>
          <cell r="G2033" t="str">
            <v>Mobile Sources</v>
          </cell>
          <cell r="H2033" t="str">
            <v>CNG</v>
          </cell>
          <cell r="I2033" t="str">
            <v>Construction and Mining Equipment</v>
          </cell>
          <cell r="J2033" t="str">
            <v>Crushing/Processing Equipment</v>
          </cell>
          <cell r="L2033" t="str">
            <v>2005</v>
          </cell>
          <cell r="M2033">
            <v>36504</v>
          </cell>
          <cell r="N2033">
            <v>40982</v>
          </cell>
        </row>
        <row r="2034">
          <cell r="A2034" t="str">
            <v>2268002057</v>
          </cell>
          <cell r="B2034" t="str">
            <v>Nonroad</v>
          </cell>
          <cell r="C2034" t="str">
            <v>Off-highway CNG /Construction &amp; Mining Equipt /Rough Terrain Forklifts</v>
          </cell>
          <cell r="D2034" t="str">
            <v>Mobile - Non-Road Equipment - Other</v>
          </cell>
          <cell r="G2034" t="str">
            <v>Mobile Sources</v>
          </cell>
          <cell r="H2034" t="str">
            <v>CNG</v>
          </cell>
          <cell r="I2034" t="str">
            <v>Construction and Mining Equipment</v>
          </cell>
          <cell r="J2034" t="str">
            <v>Rough Terrain Forklifts</v>
          </cell>
          <cell r="L2034" t="str">
            <v>2005</v>
          </cell>
          <cell r="M2034">
            <v>36504</v>
          </cell>
          <cell r="N2034">
            <v>40982</v>
          </cell>
        </row>
        <row r="2035">
          <cell r="A2035" t="str">
            <v>2268002060</v>
          </cell>
          <cell r="B2035" t="str">
            <v>Nonroad</v>
          </cell>
          <cell r="C2035" t="str">
            <v>Off-highway CNG /Construction &amp; Mining Equipt /Rubber Tire Loaders</v>
          </cell>
          <cell r="D2035" t="str">
            <v>Mobile - Non-Road Equipment - Other</v>
          </cell>
          <cell r="G2035" t="str">
            <v>Mobile Sources</v>
          </cell>
          <cell r="H2035" t="str">
            <v>CNG</v>
          </cell>
          <cell r="I2035" t="str">
            <v>Construction and Mining Equipment</v>
          </cell>
          <cell r="J2035" t="str">
            <v>Rubber Tire Loaders</v>
          </cell>
          <cell r="L2035" t="str">
            <v>2005</v>
          </cell>
          <cell r="M2035">
            <v>36504</v>
          </cell>
          <cell r="N2035">
            <v>40982</v>
          </cell>
        </row>
        <row r="2036">
          <cell r="A2036" t="str">
            <v>2268002063</v>
          </cell>
          <cell r="B2036" t="str">
            <v>Nonroad</v>
          </cell>
          <cell r="C2036" t="str">
            <v>Off-highway CNG /Construction &amp; Mining Equipt /Rubber Tire Tractor/Dozers</v>
          </cell>
          <cell r="D2036" t="str">
            <v>Mobile - Non-Road Equipment - Other</v>
          </cell>
          <cell r="G2036" t="str">
            <v>Mobile Sources</v>
          </cell>
          <cell r="H2036" t="str">
            <v>CNG</v>
          </cell>
          <cell r="I2036" t="str">
            <v>Construction and Mining Equipment</v>
          </cell>
          <cell r="J2036" t="str">
            <v>Rubber Tire Tractor/Dozers</v>
          </cell>
          <cell r="L2036" t="str">
            <v>2005</v>
          </cell>
          <cell r="M2036">
            <v>36504</v>
          </cell>
          <cell r="N2036">
            <v>40982</v>
          </cell>
        </row>
        <row r="2037">
          <cell r="A2037" t="str">
            <v>2268002066</v>
          </cell>
          <cell r="B2037" t="str">
            <v>Nonroad</v>
          </cell>
          <cell r="C2037" t="str">
            <v>Off-highway CNG /Construction &amp; Mining Equipt /Tractors/Loaders/Backhoes</v>
          </cell>
          <cell r="D2037" t="str">
            <v>Mobile - Non-Road Equipment - Other</v>
          </cell>
          <cell r="G2037" t="str">
            <v>Mobile Sources</v>
          </cell>
          <cell r="H2037" t="str">
            <v>CNG</v>
          </cell>
          <cell r="I2037" t="str">
            <v>Construction and Mining Equipment</v>
          </cell>
          <cell r="J2037" t="str">
            <v>Tractors/Loaders/Backhoes</v>
          </cell>
          <cell r="L2037" t="str">
            <v>2005</v>
          </cell>
          <cell r="M2037">
            <v>36504</v>
          </cell>
          <cell r="N2037">
            <v>40982</v>
          </cell>
        </row>
        <row r="2038">
          <cell r="A2038" t="str">
            <v>2268002069</v>
          </cell>
          <cell r="B2038" t="str">
            <v>Nonroad</v>
          </cell>
          <cell r="C2038" t="str">
            <v>Off-highway CNG /Construction &amp; Mining Equipt /Crawler Tractor/Dozers</v>
          </cell>
          <cell r="D2038" t="str">
            <v>Mobile - Non-Road Equipment - Other</v>
          </cell>
          <cell r="G2038" t="str">
            <v>Mobile Sources</v>
          </cell>
          <cell r="H2038" t="str">
            <v>CNG</v>
          </cell>
          <cell r="I2038" t="str">
            <v>Construction and Mining Equipment</v>
          </cell>
          <cell r="J2038" t="str">
            <v>Crawler Tractor/Dozers</v>
          </cell>
          <cell r="L2038" t="str">
            <v>2005</v>
          </cell>
          <cell r="M2038">
            <v>36504</v>
          </cell>
          <cell r="N2038">
            <v>40982</v>
          </cell>
        </row>
        <row r="2039">
          <cell r="A2039" t="str">
            <v>2268002072</v>
          </cell>
          <cell r="B2039" t="str">
            <v>Nonroad</v>
          </cell>
          <cell r="C2039" t="str">
            <v>Off-highway CNG /Construction &amp; Mining Equipt /Skid Steer Loaders</v>
          </cell>
          <cell r="D2039" t="str">
            <v>Mobile - Non-Road Equipment - Other</v>
          </cell>
          <cell r="G2039" t="str">
            <v>Mobile Sources</v>
          </cell>
          <cell r="H2039" t="str">
            <v>CNG</v>
          </cell>
          <cell r="I2039" t="str">
            <v>Construction and Mining Equipment</v>
          </cell>
          <cell r="J2039" t="str">
            <v>Skid Steer Loaders</v>
          </cell>
          <cell r="L2039" t="str">
            <v>2005</v>
          </cell>
          <cell r="M2039">
            <v>36504</v>
          </cell>
          <cell r="N2039">
            <v>40982</v>
          </cell>
        </row>
        <row r="2040">
          <cell r="A2040" t="str">
            <v>2268002075</v>
          </cell>
          <cell r="B2040" t="str">
            <v>Nonroad</v>
          </cell>
          <cell r="C2040" t="str">
            <v>Off-highway CNG /Construction &amp; Mining Equipt /Off-highway Tractors</v>
          </cell>
          <cell r="D2040" t="str">
            <v>Mobile - Non-Road Equipment - Other</v>
          </cell>
          <cell r="G2040" t="str">
            <v>Mobile Sources</v>
          </cell>
          <cell r="H2040" t="str">
            <v>CNG</v>
          </cell>
          <cell r="I2040" t="str">
            <v>Construction and Mining Equipment</v>
          </cell>
          <cell r="J2040" t="str">
            <v>Off-highway Tractors</v>
          </cell>
          <cell r="L2040" t="str">
            <v>2005</v>
          </cell>
          <cell r="M2040">
            <v>36504</v>
          </cell>
          <cell r="N2040">
            <v>40982</v>
          </cell>
        </row>
        <row r="2041">
          <cell r="A2041" t="str">
            <v>2268002078</v>
          </cell>
          <cell r="B2041" t="str">
            <v>Nonroad</v>
          </cell>
          <cell r="C2041" t="str">
            <v>Off-highway CNG /Construction &amp; Mining Equipt /Dumpers/Tenders</v>
          </cell>
          <cell r="D2041" t="str">
            <v>Mobile - Non-Road Equipment - Other</v>
          </cell>
          <cell r="G2041" t="str">
            <v>Mobile Sources</v>
          </cell>
          <cell r="H2041" t="str">
            <v>CNG</v>
          </cell>
          <cell r="I2041" t="str">
            <v>Construction and Mining Equipment</v>
          </cell>
          <cell r="J2041" t="str">
            <v>Dumpers/Tenders</v>
          </cell>
          <cell r="L2041" t="str">
            <v>2005</v>
          </cell>
          <cell r="M2041">
            <v>36504</v>
          </cell>
          <cell r="N2041">
            <v>40982</v>
          </cell>
        </row>
        <row r="2042">
          <cell r="A2042" t="str">
            <v>2268002081</v>
          </cell>
          <cell r="B2042" t="str">
            <v>Nonroad</v>
          </cell>
          <cell r="C2042" t="str">
            <v>Off-highway CNG /Construction &amp; Mining Equipt /Other Construction Equipt</v>
          </cell>
          <cell r="D2042" t="str">
            <v>Mobile - Non-Road Equipment - Other</v>
          </cell>
          <cell r="G2042" t="str">
            <v>Mobile Sources</v>
          </cell>
          <cell r="H2042" t="str">
            <v>CNG</v>
          </cell>
          <cell r="I2042" t="str">
            <v>Construction and Mining Equipment</v>
          </cell>
          <cell r="J2042" t="str">
            <v>Other Construction Equipment</v>
          </cell>
          <cell r="M2042">
            <v>36504</v>
          </cell>
          <cell r="N2042">
            <v>40982</v>
          </cell>
        </row>
        <row r="2043">
          <cell r="A2043" t="str">
            <v>2268003000</v>
          </cell>
          <cell r="B2043" t="str">
            <v>Nonroad</v>
          </cell>
          <cell r="C2043" t="str">
            <v>Off-highway CNG /Industrial Equipt /All</v>
          </cell>
          <cell r="D2043" t="str">
            <v>Mobile - Non-Road Equipment - Other</v>
          </cell>
          <cell r="G2043" t="str">
            <v>Mobile Sources</v>
          </cell>
          <cell r="H2043" t="str">
            <v>CNG</v>
          </cell>
          <cell r="I2043" t="str">
            <v>Industrial Equipment</v>
          </cell>
          <cell r="J2043" t="str">
            <v>All</v>
          </cell>
          <cell r="L2043" t="str">
            <v>2005</v>
          </cell>
          <cell r="M2043">
            <v>36504</v>
          </cell>
          <cell r="N2043">
            <v>40982</v>
          </cell>
        </row>
        <row r="2044">
          <cell r="A2044" t="str">
            <v>2268003010</v>
          </cell>
          <cell r="B2044" t="str">
            <v>Nonroad</v>
          </cell>
          <cell r="C2044" t="str">
            <v>Off-highway CNG /Industrial Equipt /Aerial Lifts</v>
          </cell>
          <cell r="D2044" t="str">
            <v>Mobile - Non-Road Equipment - Other</v>
          </cell>
          <cell r="G2044" t="str">
            <v>Mobile Sources</v>
          </cell>
          <cell r="H2044" t="str">
            <v>CNG</v>
          </cell>
          <cell r="I2044" t="str">
            <v>Industrial Equipment</v>
          </cell>
          <cell r="J2044" t="str">
            <v>Aerial Lifts</v>
          </cell>
          <cell r="L2044" t="str">
            <v>2005</v>
          </cell>
          <cell r="M2044">
            <v>36504</v>
          </cell>
          <cell r="N2044">
            <v>40982</v>
          </cell>
        </row>
        <row r="2045">
          <cell r="A2045" t="str">
            <v>2268003020</v>
          </cell>
          <cell r="B2045" t="str">
            <v>Nonroad</v>
          </cell>
          <cell r="C2045" t="str">
            <v>Off-highway CNG /Industrial Equipt /Forklifts</v>
          </cell>
          <cell r="D2045" t="str">
            <v>Mobile - Non-Road Equipment - Other</v>
          </cell>
          <cell r="G2045" t="str">
            <v>Mobile Sources</v>
          </cell>
          <cell r="H2045" t="str">
            <v>CNG</v>
          </cell>
          <cell r="I2045" t="str">
            <v>Industrial Equipment</v>
          </cell>
          <cell r="J2045" t="str">
            <v>Forklifts</v>
          </cell>
          <cell r="M2045">
            <v>36504</v>
          </cell>
          <cell r="N2045">
            <v>40982</v>
          </cell>
        </row>
        <row r="2046">
          <cell r="A2046" t="str">
            <v>2268003030</v>
          </cell>
          <cell r="B2046" t="str">
            <v>Nonroad</v>
          </cell>
          <cell r="C2046" t="str">
            <v>Off-highway CNG /Industrial Equipt /Sweepers/Scrubbers</v>
          </cell>
          <cell r="D2046" t="str">
            <v>Mobile - Non-Road Equipment - Other</v>
          </cell>
          <cell r="G2046" t="str">
            <v>Mobile Sources</v>
          </cell>
          <cell r="H2046" t="str">
            <v>CNG</v>
          </cell>
          <cell r="I2046" t="str">
            <v>Industrial Equipment</v>
          </cell>
          <cell r="J2046" t="str">
            <v>Sweepers/Scrubbers</v>
          </cell>
          <cell r="M2046">
            <v>36504</v>
          </cell>
          <cell r="N2046">
            <v>40982</v>
          </cell>
        </row>
        <row r="2047">
          <cell r="A2047" t="str">
            <v>2268003040</v>
          </cell>
          <cell r="B2047" t="str">
            <v>Nonroad</v>
          </cell>
          <cell r="C2047" t="str">
            <v>Off-highway CNG /Industrial Equipt /Other General Industrial Equipt</v>
          </cell>
          <cell r="D2047" t="str">
            <v>Mobile - Non-Road Equipment - Other</v>
          </cell>
          <cell r="G2047" t="str">
            <v>Mobile Sources</v>
          </cell>
          <cell r="H2047" t="str">
            <v>CNG</v>
          </cell>
          <cell r="I2047" t="str">
            <v>Industrial Equipment</v>
          </cell>
          <cell r="J2047" t="str">
            <v>Other General Industrial Equipment</v>
          </cell>
          <cell r="M2047">
            <v>36504</v>
          </cell>
          <cell r="N2047">
            <v>40982</v>
          </cell>
        </row>
        <row r="2048">
          <cell r="A2048" t="str">
            <v>2268003050</v>
          </cell>
          <cell r="B2048" t="str">
            <v>Nonroad</v>
          </cell>
          <cell r="C2048" t="str">
            <v>Off-highway CNG /Industrial Equipt /Other Material H&amp;ling Equipt</v>
          </cell>
          <cell r="D2048" t="str">
            <v>Mobile - Non-Road Equipment - Other</v>
          </cell>
          <cell r="G2048" t="str">
            <v>Mobile Sources</v>
          </cell>
          <cell r="H2048" t="str">
            <v>CNG</v>
          </cell>
          <cell r="I2048" t="str">
            <v>Industrial Equipment</v>
          </cell>
          <cell r="J2048" t="str">
            <v>Other Material Handling Equipment</v>
          </cell>
          <cell r="L2048" t="str">
            <v>2005</v>
          </cell>
          <cell r="M2048">
            <v>36504</v>
          </cell>
          <cell r="N2048">
            <v>40982</v>
          </cell>
        </row>
        <row r="2049">
          <cell r="A2049" t="str">
            <v>2268003060</v>
          </cell>
          <cell r="B2049" t="str">
            <v>Nonroad</v>
          </cell>
          <cell r="C2049" t="str">
            <v>Off-highway CNG /Industrial Equipt /AC\Refrigeration</v>
          </cell>
          <cell r="D2049" t="str">
            <v>Mobile - Non-Road Equipment - Other</v>
          </cell>
          <cell r="G2049" t="str">
            <v>Mobile Sources</v>
          </cell>
          <cell r="H2049" t="str">
            <v>CNG</v>
          </cell>
          <cell r="I2049" t="str">
            <v>Industrial Equipment</v>
          </cell>
          <cell r="J2049" t="str">
            <v>AC\Refrigeration</v>
          </cell>
          <cell r="M2049">
            <v>36504</v>
          </cell>
          <cell r="N2049">
            <v>40982</v>
          </cell>
        </row>
        <row r="2050">
          <cell r="A2050" t="str">
            <v>2268003070</v>
          </cell>
          <cell r="B2050" t="str">
            <v>Nonroad</v>
          </cell>
          <cell r="C2050" t="str">
            <v>Off-highway CNG /Industrial Equipt /Terminal Tractors</v>
          </cell>
          <cell r="D2050" t="str">
            <v>Mobile - Non-Road Equipment - Other</v>
          </cell>
          <cell r="G2050" t="str">
            <v>Mobile Sources</v>
          </cell>
          <cell r="H2050" t="str">
            <v>CNG</v>
          </cell>
          <cell r="I2050" t="str">
            <v>Industrial Equipment</v>
          </cell>
          <cell r="J2050" t="str">
            <v>Terminal Tractors</v>
          </cell>
          <cell r="M2050">
            <v>36504</v>
          </cell>
          <cell r="N2050">
            <v>40982</v>
          </cell>
        </row>
        <row r="2051">
          <cell r="A2051" t="str">
            <v>2268004000</v>
          </cell>
          <cell r="B2051" t="str">
            <v>Nonroad</v>
          </cell>
          <cell r="C2051" t="str">
            <v>Off-highway CNG /Lawn &amp; Garden Equipt /All</v>
          </cell>
          <cell r="D2051" t="str">
            <v>Mobile - Non-Road Equipment - Other</v>
          </cell>
          <cell r="G2051" t="str">
            <v>Mobile Sources</v>
          </cell>
          <cell r="H2051" t="str">
            <v>CNG</v>
          </cell>
          <cell r="I2051" t="str">
            <v>Lawn and Garden Equipment</v>
          </cell>
          <cell r="J2051" t="str">
            <v>All</v>
          </cell>
          <cell r="L2051" t="str">
            <v>2005</v>
          </cell>
          <cell r="M2051">
            <v>36504</v>
          </cell>
          <cell r="N2051">
            <v>40982</v>
          </cell>
        </row>
        <row r="2052">
          <cell r="A2052" t="str">
            <v>2268004010</v>
          </cell>
          <cell r="B2052" t="str">
            <v>Nonroad</v>
          </cell>
          <cell r="C2052" t="str">
            <v>Off-highway CNG /Lawn &amp; Garden Equipt /Lawn Mowers (Residential)</v>
          </cell>
          <cell r="D2052" t="str">
            <v>Mobile - Non-Road Equipment - Other</v>
          </cell>
          <cell r="G2052" t="str">
            <v>Mobile Sources</v>
          </cell>
          <cell r="H2052" t="str">
            <v>CNG</v>
          </cell>
          <cell r="I2052" t="str">
            <v>Lawn and Garden Equipment</v>
          </cell>
          <cell r="J2052" t="str">
            <v>Lawn Mowers (Residential)</v>
          </cell>
          <cell r="L2052" t="str">
            <v>2005</v>
          </cell>
          <cell r="M2052">
            <v>36504</v>
          </cell>
          <cell r="N2052">
            <v>40982</v>
          </cell>
        </row>
        <row r="2053">
          <cell r="A2053" t="str">
            <v>2268004011</v>
          </cell>
          <cell r="B2053" t="str">
            <v>Nonroad</v>
          </cell>
          <cell r="C2053" t="str">
            <v>Off-highway CNG /Lawn &amp; Garden Equipt /Lawn Mowers (Commercial)</v>
          </cell>
          <cell r="D2053" t="str">
            <v>Mobile - Non-Road Equipment - Other</v>
          </cell>
          <cell r="G2053" t="str">
            <v>Mobile Sources</v>
          </cell>
          <cell r="H2053" t="str">
            <v>CNG</v>
          </cell>
          <cell r="I2053" t="str">
            <v>Lawn and Garden Equipment</v>
          </cell>
          <cell r="J2053" t="str">
            <v>Lawn Mowers (Commercial)</v>
          </cell>
          <cell r="L2053" t="str">
            <v>2005</v>
          </cell>
          <cell r="M2053">
            <v>36504</v>
          </cell>
          <cell r="N2053">
            <v>40982</v>
          </cell>
        </row>
        <row r="2054">
          <cell r="A2054" t="str">
            <v>2268004015</v>
          </cell>
          <cell r="B2054" t="str">
            <v>Nonroad</v>
          </cell>
          <cell r="C2054" t="str">
            <v>Off-highway CNG /Lawn &amp; Garden Equipt /Rotary Tillers &lt; 6 HP (Residential)</v>
          </cell>
          <cell r="D2054" t="str">
            <v>Mobile - Non-Road Equipment - Other</v>
          </cell>
          <cell r="G2054" t="str">
            <v>Mobile Sources</v>
          </cell>
          <cell r="H2054" t="str">
            <v>CNG</v>
          </cell>
          <cell r="I2054" t="str">
            <v>Lawn and Garden Equipment</v>
          </cell>
          <cell r="J2054" t="str">
            <v>Rotary Tillers &lt; 6 HP (Residential)</v>
          </cell>
          <cell r="L2054" t="str">
            <v>2005</v>
          </cell>
          <cell r="M2054">
            <v>36504</v>
          </cell>
          <cell r="N2054">
            <v>40982</v>
          </cell>
        </row>
        <row r="2055">
          <cell r="A2055" t="str">
            <v>2268004016</v>
          </cell>
          <cell r="B2055" t="str">
            <v>Nonroad</v>
          </cell>
          <cell r="C2055" t="str">
            <v>Off-highway CNG /Lawn &amp; Garden Equipt /Rotary Tillers &lt; 6 HP (Commercial)</v>
          </cell>
          <cell r="D2055" t="str">
            <v>Mobile - Non-Road Equipment - Other</v>
          </cell>
          <cell r="G2055" t="str">
            <v>Mobile Sources</v>
          </cell>
          <cell r="H2055" t="str">
            <v>CNG</v>
          </cell>
          <cell r="I2055" t="str">
            <v>Lawn and Garden Equipment</v>
          </cell>
          <cell r="J2055" t="str">
            <v>Rotary Tillers &lt; 6 HP (Commercial)</v>
          </cell>
          <cell r="L2055" t="str">
            <v>2005</v>
          </cell>
          <cell r="M2055">
            <v>36504</v>
          </cell>
          <cell r="N2055">
            <v>40982</v>
          </cell>
        </row>
        <row r="2056">
          <cell r="A2056" t="str">
            <v>2268004020</v>
          </cell>
          <cell r="B2056" t="str">
            <v>Nonroad</v>
          </cell>
          <cell r="C2056" t="str">
            <v>Off-highway CNG /Lawn &amp; Garden Equipt /Chain Saws &lt; 6 HP (Residential)</v>
          </cell>
          <cell r="D2056" t="str">
            <v>Mobile - Non-Road Equipment - Other</v>
          </cell>
          <cell r="G2056" t="str">
            <v>Mobile Sources</v>
          </cell>
          <cell r="H2056" t="str">
            <v>CNG</v>
          </cell>
          <cell r="I2056" t="str">
            <v>Lawn and Garden Equipment</v>
          </cell>
          <cell r="J2056" t="str">
            <v>Chain Saws &lt; 6 HP (Residential)</v>
          </cell>
          <cell r="L2056" t="str">
            <v>2005</v>
          </cell>
          <cell r="M2056">
            <v>36504</v>
          </cell>
          <cell r="N2056">
            <v>40982</v>
          </cell>
        </row>
        <row r="2057">
          <cell r="A2057" t="str">
            <v>2268004021</v>
          </cell>
          <cell r="B2057" t="str">
            <v>Nonroad</v>
          </cell>
          <cell r="C2057" t="str">
            <v>Off-highway CNG /Lawn &amp; Garden Equipt /Chain Saws &lt; 6 HP (Commercial)</v>
          </cell>
          <cell r="D2057" t="str">
            <v>Mobile - Non-Road Equipment - Other</v>
          </cell>
          <cell r="G2057" t="str">
            <v>Mobile Sources</v>
          </cell>
          <cell r="H2057" t="str">
            <v>CNG</v>
          </cell>
          <cell r="I2057" t="str">
            <v>Lawn and Garden Equipment</v>
          </cell>
          <cell r="J2057" t="str">
            <v>Chain Saws &lt; 6 HP (Commercial)</v>
          </cell>
          <cell r="L2057" t="str">
            <v>2005</v>
          </cell>
          <cell r="M2057">
            <v>36504</v>
          </cell>
          <cell r="N2057">
            <v>40982</v>
          </cell>
        </row>
        <row r="2058">
          <cell r="A2058" t="str">
            <v>2268004025</v>
          </cell>
          <cell r="B2058" t="str">
            <v>Nonroad</v>
          </cell>
          <cell r="C2058" t="str">
            <v>Off-highway CNG /Lawn &amp; Garden Equipt /Trimmers/Edgers/Brush Cutters (Residential)</v>
          </cell>
          <cell r="D2058" t="str">
            <v>Mobile - Non-Road Equipment - Other</v>
          </cell>
          <cell r="G2058" t="str">
            <v>Mobile Sources</v>
          </cell>
          <cell r="H2058" t="str">
            <v>CNG</v>
          </cell>
          <cell r="I2058" t="str">
            <v>Lawn and Garden Equipment</v>
          </cell>
          <cell r="J2058" t="str">
            <v>Trimmers/Edgers/Brush Cutters (Residential)</v>
          </cell>
          <cell r="L2058" t="str">
            <v>2005</v>
          </cell>
          <cell r="M2058">
            <v>36504</v>
          </cell>
          <cell r="N2058">
            <v>40982</v>
          </cell>
        </row>
        <row r="2059">
          <cell r="A2059" t="str">
            <v>2268004026</v>
          </cell>
          <cell r="B2059" t="str">
            <v>Nonroad</v>
          </cell>
          <cell r="C2059" t="str">
            <v>Off-highway CNG /Lawn &amp; Garden Equipt /Trimmers/Edgers/Brush Cutters (Commercial)</v>
          </cell>
          <cell r="D2059" t="str">
            <v>Mobile - Non-Road Equipment - Other</v>
          </cell>
          <cell r="G2059" t="str">
            <v>Mobile Sources</v>
          </cell>
          <cell r="H2059" t="str">
            <v>CNG</v>
          </cell>
          <cell r="I2059" t="str">
            <v>Lawn and Garden Equipment</v>
          </cell>
          <cell r="J2059" t="str">
            <v>Trimmers/Edgers/Brush Cutters (Commercial)</v>
          </cell>
          <cell r="L2059" t="str">
            <v>2005</v>
          </cell>
          <cell r="M2059">
            <v>36504</v>
          </cell>
          <cell r="N2059">
            <v>40982</v>
          </cell>
        </row>
        <row r="2060">
          <cell r="A2060" t="str">
            <v>2268004030</v>
          </cell>
          <cell r="B2060" t="str">
            <v>Nonroad</v>
          </cell>
          <cell r="C2060" t="str">
            <v>Off-highway CNG /Lawn &amp; Garden Equipt /Leafblowers/Vacuums (Residential)</v>
          </cell>
          <cell r="D2060" t="str">
            <v>Mobile - Non-Road Equipment - Other</v>
          </cell>
          <cell r="G2060" t="str">
            <v>Mobile Sources</v>
          </cell>
          <cell r="H2060" t="str">
            <v>CNG</v>
          </cell>
          <cell r="I2060" t="str">
            <v>Lawn and Garden Equipment</v>
          </cell>
          <cell r="J2060" t="str">
            <v>Leafblowers/Vacuums (Residential)</v>
          </cell>
          <cell r="L2060" t="str">
            <v>2005</v>
          </cell>
          <cell r="M2060">
            <v>36504</v>
          </cell>
          <cell r="N2060">
            <v>40982</v>
          </cell>
        </row>
        <row r="2061">
          <cell r="A2061" t="str">
            <v>2268004031</v>
          </cell>
          <cell r="B2061" t="str">
            <v>Nonroad</v>
          </cell>
          <cell r="C2061" t="str">
            <v>Off-highway CNG /Lawn &amp; Garden Equipt /Leafblowers/Vacuums (Commercial)</v>
          </cell>
          <cell r="D2061" t="str">
            <v>Mobile - Non-Road Equipment - Other</v>
          </cell>
          <cell r="G2061" t="str">
            <v>Mobile Sources</v>
          </cell>
          <cell r="H2061" t="str">
            <v>CNG</v>
          </cell>
          <cell r="I2061" t="str">
            <v>Lawn and Garden Equipment</v>
          </cell>
          <cell r="J2061" t="str">
            <v>Leafblowers/Vacuums (Commercial)</v>
          </cell>
          <cell r="L2061" t="str">
            <v>2005</v>
          </cell>
          <cell r="M2061">
            <v>36504</v>
          </cell>
          <cell r="N2061">
            <v>40982</v>
          </cell>
        </row>
        <row r="2062">
          <cell r="A2062" t="str">
            <v>2268004035</v>
          </cell>
          <cell r="B2062" t="str">
            <v>Nonroad</v>
          </cell>
          <cell r="C2062" t="str">
            <v>Off-highway CNG /Lawn &amp; Garden Equipt /Snowblowers (Residential)</v>
          </cell>
          <cell r="D2062" t="str">
            <v>Mobile - Non-Road Equipment - Other</v>
          </cell>
          <cell r="G2062" t="str">
            <v>Mobile Sources</v>
          </cell>
          <cell r="H2062" t="str">
            <v>CNG</v>
          </cell>
          <cell r="I2062" t="str">
            <v>Lawn and Garden Equipment</v>
          </cell>
          <cell r="J2062" t="str">
            <v>Snowblowers (Residential)</v>
          </cell>
          <cell r="L2062" t="str">
            <v>2005</v>
          </cell>
          <cell r="M2062">
            <v>36504</v>
          </cell>
          <cell r="N2062">
            <v>40982</v>
          </cell>
        </row>
        <row r="2063">
          <cell r="A2063" t="str">
            <v>2268004036</v>
          </cell>
          <cell r="B2063" t="str">
            <v>Nonroad</v>
          </cell>
          <cell r="C2063" t="str">
            <v>Off-highway CNG /Lawn &amp; Garden Equipt /Snowblowers (Commercial)</v>
          </cell>
          <cell r="D2063" t="str">
            <v>Mobile - Non-Road Equipment - Other</v>
          </cell>
          <cell r="G2063" t="str">
            <v>Mobile Sources</v>
          </cell>
          <cell r="H2063" t="str">
            <v>CNG</v>
          </cell>
          <cell r="I2063" t="str">
            <v>Lawn and Garden Equipment</v>
          </cell>
          <cell r="J2063" t="str">
            <v>Snowblowers (Commercial)</v>
          </cell>
          <cell r="L2063" t="str">
            <v>2005</v>
          </cell>
          <cell r="M2063">
            <v>36504</v>
          </cell>
          <cell r="N2063">
            <v>40982</v>
          </cell>
        </row>
        <row r="2064">
          <cell r="A2064" t="str">
            <v>2268004040</v>
          </cell>
          <cell r="B2064" t="str">
            <v>Nonroad</v>
          </cell>
          <cell r="C2064" t="str">
            <v>Off-highway CNG /Lawn &amp; Garden Equipt /Rear Engine Riding Mowers (Residential)</v>
          </cell>
          <cell r="D2064" t="str">
            <v>Mobile - Non-Road Equipment - Other</v>
          </cell>
          <cell r="G2064" t="str">
            <v>Mobile Sources</v>
          </cell>
          <cell r="H2064" t="str">
            <v>CNG</v>
          </cell>
          <cell r="I2064" t="str">
            <v>Lawn and Garden Equipment</v>
          </cell>
          <cell r="J2064" t="str">
            <v>Rear Engine Riding Mowers (Residential)</v>
          </cell>
          <cell r="L2064" t="str">
            <v>2005</v>
          </cell>
          <cell r="M2064">
            <v>36504</v>
          </cell>
          <cell r="N2064">
            <v>40982</v>
          </cell>
        </row>
        <row r="2065">
          <cell r="A2065" t="str">
            <v>2268004041</v>
          </cell>
          <cell r="B2065" t="str">
            <v>Nonroad</v>
          </cell>
          <cell r="C2065" t="str">
            <v>Off-highway CNG /Lawn &amp; Garden Equipt /Rear Engine Riding Mowers (Commercial)</v>
          </cell>
          <cell r="D2065" t="str">
            <v>Mobile - Non-Road Equipment - Other</v>
          </cell>
          <cell r="G2065" t="str">
            <v>Mobile Sources</v>
          </cell>
          <cell r="H2065" t="str">
            <v>CNG</v>
          </cell>
          <cell r="I2065" t="str">
            <v>Lawn and Garden Equipment</v>
          </cell>
          <cell r="J2065" t="str">
            <v>Rear Engine Riding Mowers (Commercial)</v>
          </cell>
          <cell r="L2065" t="str">
            <v>2005</v>
          </cell>
          <cell r="M2065">
            <v>36504</v>
          </cell>
          <cell r="N2065">
            <v>40982</v>
          </cell>
        </row>
        <row r="2066">
          <cell r="A2066" t="str">
            <v>2268004045</v>
          </cell>
          <cell r="B2066" t="str">
            <v>Nonroad</v>
          </cell>
          <cell r="C2066" t="str">
            <v>Off-highway CNG /Lawn &amp; Garden Equipt /Front Mowers (Residential)</v>
          </cell>
          <cell r="D2066" t="str">
            <v>Mobile - Non-Road Equipment - Other</v>
          </cell>
          <cell r="G2066" t="str">
            <v>Mobile Sources</v>
          </cell>
          <cell r="H2066" t="str">
            <v>CNG</v>
          </cell>
          <cell r="I2066" t="str">
            <v>Lawn and Garden Equipment</v>
          </cell>
          <cell r="J2066" t="str">
            <v>Front Mowers (Residential)</v>
          </cell>
          <cell r="L2066" t="str">
            <v>2005</v>
          </cell>
          <cell r="M2066">
            <v>36504</v>
          </cell>
          <cell r="N2066">
            <v>40982</v>
          </cell>
        </row>
        <row r="2067">
          <cell r="A2067" t="str">
            <v>2268004046</v>
          </cell>
          <cell r="B2067" t="str">
            <v>Nonroad</v>
          </cell>
          <cell r="C2067" t="str">
            <v>Off-highway CNG /Lawn &amp; Garden Equipt /Front Mowers (Commercial)</v>
          </cell>
          <cell r="D2067" t="str">
            <v>Mobile - Non-Road Equipment - Other</v>
          </cell>
          <cell r="G2067" t="str">
            <v>Mobile Sources</v>
          </cell>
          <cell r="H2067" t="str">
            <v>CNG</v>
          </cell>
          <cell r="I2067" t="str">
            <v>Lawn and Garden Equipment</v>
          </cell>
          <cell r="J2067" t="str">
            <v>Front Mowers (Commercial)</v>
          </cell>
          <cell r="L2067" t="str">
            <v>2005</v>
          </cell>
          <cell r="M2067">
            <v>36504</v>
          </cell>
          <cell r="N2067">
            <v>40982</v>
          </cell>
        </row>
        <row r="2068">
          <cell r="A2068" t="str">
            <v>2268004050</v>
          </cell>
          <cell r="B2068" t="str">
            <v>Nonroad</v>
          </cell>
          <cell r="C2068" t="str">
            <v>Off-highway CNG /Lawn &amp; Garden Equipt /Shredders &lt; 6 HP (Residential)</v>
          </cell>
          <cell r="D2068" t="str">
            <v>Mobile - Non-Road Equipment - Other</v>
          </cell>
          <cell r="G2068" t="str">
            <v>Mobile Sources</v>
          </cell>
          <cell r="H2068" t="str">
            <v>CNG</v>
          </cell>
          <cell r="I2068" t="str">
            <v>Lawn and Garden Equipment</v>
          </cell>
          <cell r="J2068" t="str">
            <v>Shredders &lt; 6 HP (Residential)</v>
          </cell>
          <cell r="L2068" t="str">
            <v>2005</v>
          </cell>
          <cell r="M2068">
            <v>36504</v>
          </cell>
          <cell r="N2068">
            <v>40982</v>
          </cell>
        </row>
        <row r="2069">
          <cell r="A2069" t="str">
            <v>2268004051</v>
          </cell>
          <cell r="B2069" t="str">
            <v>Nonroad</v>
          </cell>
          <cell r="C2069" t="str">
            <v>Off-highway CNG /Lawn &amp; Garden Equipt /Shredders &lt; 6 HP (Commercial)</v>
          </cell>
          <cell r="D2069" t="str">
            <v>Mobile - Non-Road Equipment - Other</v>
          </cell>
          <cell r="G2069" t="str">
            <v>Mobile Sources</v>
          </cell>
          <cell r="H2069" t="str">
            <v>CNG</v>
          </cell>
          <cell r="I2069" t="str">
            <v>Lawn and Garden Equipment</v>
          </cell>
          <cell r="J2069" t="str">
            <v>Shredders &lt; 6 HP (Commercial)</v>
          </cell>
          <cell r="L2069" t="str">
            <v>2005</v>
          </cell>
          <cell r="M2069">
            <v>36504</v>
          </cell>
          <cell r="N2069">
            <v>40982</v>
          </cell>
        </row>
        <row r="2070">
          <cell r="A2070" t="str">
            <v>2268004055</v>
          </cell>
          <cell r="B2070" t="str">
            <v>Nonroad</v>
          </cell>
          <cell r="C2070" t="str">
            <v>Off-highway CNG /Lawn &amp; Garden Equipt /Lawn &amp; Garden Tractors (Residential)</v>
          </cell>
          <cell r="D2070" t="str">
            <v>Mobile - Non-Road Equipment - Other</v>
          </cell>
          <cell r="G2070" t="str">
            <v>Mobile Sources</v>
          </cell>
          <cell r="H2070" t="str">
            <v>CNG</v>
          </cell>
          <cell r="I2070" t="str">
            <v>Lawn and Garden Equipment</v>
          </cell>
          <cell r="J2070" t="str">
            <v>Lawn and Garden Tractors (Residential)</v>
          </cell>
          <cell r="L2070" t="str">
            <v>2005</v>
          </cell>
          <cell r="M2070">
            <v>36504</v>
          </cell>
          <cell r="N2070">
            <v>40982</v>
          </cell>
        </row>
        <row r="2071">
          <cell r="A2071" t="str">
            <v>2268004056</v>
          </cell>
          <cell r="B2071" t="str">
            <v>Nonroad</v>
          </cell>
          <cell r="C2071" t="str">
            <v>Off-highway CNG /Lawn &amp; Garden Equipt /Lawn &amp; Garden Tractors (Commercial)</v>
          </cell>
          <cell r="D2071" t="str">
            <v>Mobile - Non-Road Equipment - Other</v>
          </cell>
          <cell r="G2071" t="str">
            <v>Mobile Sources</v>
          </cell>
          <cell r="H2071" t="str">
            <v>CNG</v>
          </cell>
          <cell r="I2071" t="str">
            <v>Lawn and Garden Equipment</v>
          </cell>
          <cell r="J2071" t="str">
            <v>Lawn and Garden Tractors (Commercial)</v>
          </cell>
          <cell r="L2071" t="str">
            <v>2005</v>
          </cell>
          <cell r="M2071">
            <v>36504</v>
          </cell>
          <cell r="N2071">
            <v>40982</v>
          </cell>
        </row>
        <row r="2072">
          <cell r="A2072" t="str">
            <v>2268004060</v>
          </cell>
          <cell r="B2072" t="str">
            <v>Nonroad</v>
          </cell>
          <cell r="C2072" t="str">
            <v>Off-highway CNG /Lawn &amp; Garden Equipt /Wood Splitters (Residential)</v>
          </cell>
          <cell r="D2072" t="str">
            <v>Mobile - Non-Road Equipment - Other</v>
          </cell>
          <cell r="G2072" t="str">
            <v>Mobile Sources</v>
          </cell>
          <cell r="H2072" t="str">
            <v>CNG</v>
          </cell>
          <cell r="I2072" t="str">
            <v>Lawn and Garden Equipment</v>
          </cell>
          <cell r="J2072" t="str">
            <v>Wood Splitters (Residential)</v>
          </cell>
          <cell r="L2072" t="str">
            <v>2005</v>
          </cell>
          <cell r="M2072">
            <v>36504</v>
          </cell>
          <cell r="N2072">
            <v>40982</v>
          </cell>
        </row>
        <row r="2073">
          <cell r="A2073" t="str">
            <v>2268004061</v>
          </cell>
          <cell r="B2073" t="str">
            <v>Nonroad</v>
          </cell>
          <cell r="C2073" t="str">
            <v>Off-highway CNG /Lawn &amp; Garden Equipt /Wood Splitters (Commercial)</v>
          </cell>
          <cell r="D2073" t="str">
            <v>Mobile - Non-Road Equipment - Other</v>
          </cell>
          <cell r="G2073" t="str">
            <v>Mobile Sources</v>
          </cell>
          <cell r="H2073" t="str">
            <v>CNG</v>
          </cell>
          <cell r="I2073" t="str">
            <v>Lawn and Garden Equipment</v>
          </cell>
          <cell r="J2073" t="str">
            <v>Wood Splitters (Commercial)</v>
          </cell>
          <cell r="L2073" t="str">
            <v>2005</v>
          </cell>
          <cell r="M2073">
            <v>36504</v>
          </cell>
          <cell r="N2073">
            <v>40982</v>
          </cell>
        </row>
        <row r="2074">
          <cell r="A2074" t="str">
            <v>2268004065</v>
          </cell>
          <cell r="B2074" t="str">
            <v>Nonroad</v>
          </cell>
          <cell r="C2074" t="str">
            <v>Off-highway CNG /Lawn &amp; Garden Equipt /Chippers/Stump Grinders (Residential)</v>
          </cell>
          <cell r="D2074" t="str">
            <v>Mobile - Non-Road Equipment - Other</v>
          </cell>
          <cell r="G2074" t="str">
            <v>Mobile Sources</v>
          </cell>
          <cell r="H2074" t="str">
            <v>CNG</v>
          </cell>
          <cell r="I2074" t="str">
            <v>Lawn and Garden Equipment</v>
          </cell>
          <cell r="J2074" t="str">
            <v>Chippers/Stump Grinders (Residential)</v>
          </cell>
          <cell r="L2074" t="str">
            <v>2005</v>
          </cell>
          <cell r="M2074">
            <v>36504</v>
          </cell>
          <cell r="N2074">
            <v>40982</v>
          </cell>
        </row>
        <row r="2075">
          <cell r="A2075" t="str">
            <v>2268004066</v>
          </cell>
          <cell r="B2075" t="str">
            <v>Nonroad</v>
          </cell>
          <cell r="C2075" t="str">
            <v>Off-highway CNG /Lawn &amp; Garden Equipt /Chippers/Stump Grinders (Commercial)</v>
          </cell>
          <cell r="D2075" t="str">
            <v>Mobile - Non-Road Equipment - Other</v>
          </cell>
          <cell r="G2075" t="str">
            <v>Mobile Sources</v>
          </cell>
          <cell r="H2075" t="str">
            <v>CNG</v>
          </cell>
          <cell r="I2075" t="str">
            <v>Lawn and Garden Equipment</v>
          </cell>
          <cell r="J2075" t="str">
            <v>Chippers/Stump Grinders (Commercial)</v>
          </cell>
          <cell r="L2075" t="str">
            <v>2005</v>
          </cell>
          <cell r="M2075">
            <v>36504</v>
          </cell>
          <cell r="N2075">
            <v>40982</v>
          </cell>
        </row>
        <row r="2076">
          <cell r="A2076" t="str">
            <v>2268004071</v>
          </cell>
          <cell r="B2076" t="str">
            <v>Nonroad</v>
          </cell>
          <cell r="C2076" t="str">
            <v>Off-highway CNG /Lawn &amp; Garden Equipt /Turf Equipt (Commercial)</v>
          </cell>
          <cell r="D2076" t="str">
            <v>Mobile - Non-Road Equipment - Other</v>
          </cell>
          <cell r="G2076" t="str">
            <v>Mobile Sources</v>
          </cell>
          <cell r="H2076" t="str">
            <v>CNG</v>
          </cell>
          <cell r="I2076" t="str">
            <v>Lawn and Garden Equipment</v>
          </cell>
          <cell r="J2076" t="str">
            <v>Turf Equipment (Commercial)</v>
          </cell>
          <cell r="L2076" t="str">
            <v>2005</v>
          </cell>
          <cell r="M2076">
            <v>36504</v>
          </cell>
          <cell r="N2076">
            <v>40982</v>
          </cell>
        </row>
        <row r="2077">
          <cell r="A2077" t="str">
            <v>2268004075</v>
          </cell>
          <cell r="B2077" t="str">
            <v>Nonroad</v>
          </cell>
          <cell r="C2077" t="str">
            <v>Off-highway CNG /Lawn &amp; Garden Equipt /Other Lawn &amp; Garden Equipt (Residential)</v>
          </cell>
          <cell r="D2077" t="str">
            <v>Mobile - Non-Road Equipment - Other</v>
          </cell>
          <cell r="G2077" t="str">
            <v>Mobile Sources</v>
          </cell>
          <cell r="H2077" t="str">
            <v>CNG</v>
          </cell>
          <cell r="I2077" t="str">
            <v>Lawn and Garden Equipment</v>
          </cell>
          <cell r="J2077" t="str">
            <v>Other Lawn and Garden Equipment (Residential)</v>
          </cell>
          <cell r="L2077" t="str">
            <v>2005</v>
          </cell>
          <cell r="M2077">
            <v>36504</v>
          </cell>
          <cell r="N2077">
            <v>40982</v>
          </cell>
        </row>
        <row r="2078">
          <cell r="A2078" t="str">
            <v>2268004076</v>
          </cell>
          <cell r="B2078" t="str">
            <v>Nonroad</v>
          </cell>
          <cell r="C2078" t="str">
            <v>Off-highway CNG /Lawn &amp; Garden Equipt /Other Lawn &amp; Garden Equipt (Commercial)</v>
          </cell>
          <cell r="D2078" t="str">
            <v>Mobile - Non-Road Equipment - Other</v>
          </cell>
          <cell r="G2078" t="str">
            <v>Mobile Sources</v>
          </cell>
          <cell r="H2078" t="str">
            <v>CNG</v>
          </cell>
          <cell r="I2078" t="str">
            <v>Lawn and Garden Equipment</v>
          </cell>
          <cell r="J2078" t="str">
            <v>Other Lawn and Garden Equipment (Commercial)</v>
          </cell>
          <cell r="L2078" t="str">
            <v>2005</v>
          </cell>
          <cell r="M2078">
            <v>36504</v>
          </cell>
          <cell r="N2078">
            <v>40982</v>
          </cell>
        </row>
        <row r="2079">
          <cell r="A2079" t="str">
            <v>2268005000</v>
          </cell>
          <cell r="B2079" t="str">
            <v>Nonroad</v>
          </cell>
          <cell r="C2079" t="str">
            <v>Off-highway CNG /Agricultural Equipt /All</v>
          </cell>
          <cell r="D2079" t="str">
            <v>Mobile - Non-Road Equipment - Other</v>
          </cell>
          <cell r="G2079" t="str">
            <v>Mobile Sources</v>
          </cell>
          <cell r="H2079" t="str">
            <v>CNG</v>
          </cell>
          <cell r="I2079" t="str">
            <v>Agricultural Equipment</v>
          </cell>
          <cell r="J2079" t="str">
            <v>All</v>
          </cell>
          <cell r="L2079" t="str">
            <v>2005</v>
          </cell>
          <cell r="M2079">
            <v>36504</v>
          </cell>
          <cell r="N2079">
            <v>40982</v>
          </cell>
        </row>
        <row r="2080">
          <cell r="A2080" t="str">
            <v>2268005010</v>
          </cell>
          <cell r="B2080" t="str">
            <v>Nonroad</v>
          </cell>
          <cell r="C2080" t="str">
            <v>Off-highway CNG /Agricultural Equipt /2-Wheel Tractors</v>
          </cell>
          <cell r="D2080" t="str">
            <v>Mobile - Non-Road Equipment - Other</v>
          </cell>
          <cell r="G2080" t="str">
            <v>Mobile Sources</v>
          </cell>
          <cell r="H2080" t="str">
            <v>CNG</v>
          </cell>
          <cell r="I2080" t="str">
            <v>Agricultural Equipment</v>
          </cell>
          <cell r="J2080" t="str">
            <v>2-Wheel Tractors</v>
          </cell>
          <cell r="L2080" t="str">
            <v>2005</v>
          </cell>
          <cell r="M2080">
            <v>36504</v>
          </cell>
          <cell r="N2080">
            <v>40982</v>
          </cell>
        </row>
        <row r="2081">
          <cell r="A2081" t="str">
            <v>2268005015</v>
          </cell>
          <cell r="B2081" t="str">
            <v>Nonroad</v>
          </cell>
          <cell r="C2081" t="str">
            <v>Off-highway CNG /Agricultural Equipt /Agricultural Tractors</v>
          </cell>
          <cell r="D2081" t="str">
            <v>Mobile - Non-Road Equipment - Other</v>
          </cell>
          <cell r="G2081" t="str">
            <v>Mobile Sources</v>
          </cell>
          <cell r="H2081" t="str">
            <v>CNG</v>
          </cell>
          <cell r="I2081" t="str">
            <v>Agricultural Equipment</v>
          </cell>
          <cell r="J2081" t="str">
            <v>Agricultural Tractors</v>
          </cell>
          <cell r="L2081" t="str">
            <v>2005</v>
          </cell>
          <cell r="M2081">
            <v>36504</v>
          </cell>
          <cell r="N2081">
            <v>40982</v>
          </cell>
        </row>
        <row r="2082">
          <cell r="A2082" t="str">
            <v>2268005020</v>
          </cell>
          <cell r="B2082" t="str">
            <v>Nonroad</v>
          </cell>
          <cell r="C2082" t="str">
            <v>Off-highway CNG /Agricultural Equipt /Combines</v>
          </cell>
          <cell r="D2082" t="str">
            <v>Mobile - Non-Road Equipment - Other</v>
          </cell>
          <cell r="G2082" t="str">
            <v>Mobile Sources</v>
          </cell>
          <cell r="H2082" t="str">
            <v>CNG</v>
          </cell>
          <cell r="I2082" t="str">
            <v>Agricultural Equipment</v>
          </cell>
          <cell r="J2082" t="str">
            <v>Combines</v>
          </cell>
          <cell r="L2082" t="str">
            <v>2005</v>
          </cell>
          <cell r="M2082">
            <v>36504</v>
          </cell>
          <cell r="N2082">
            <v>40982</v>
          </cell>
        </row>
        <row r="2083">
          <cell r="A2083" t="str">
            <v>2268005025</v>
          </cell>
          <cell r="B2083" t="str">
            <v>Nonroad</v>
          </cell>
          <cell r="C2083" t="str">
            <v>Off-highway CNG /Agricultural Equipt /Balers</v>
          </cell>
          <cell r="D2083" t="str">
            <v>Mobile - Non-Road Equipment - Other</v>
          </cell>
          <cell r="G2083" t="str">
            <v>Mobile Sources</v>
          </cell>
          <cell r="H2083" t="str">
            <v>CNG</v>
          </cell>
          <cell r="I2083" t="str">
            <v>Agricultural Equipment</v>
          </cell>
          <cell r="J2083" t="str">
            <v>Balers</v>
          </cell>
          <cell r="L2083" t="str">
            <v>2005</v>
          </cell>
          <cell r="M2083">
            <v>36504</v>
          </cell>
          <cell r="N2083">
            <v>40982</v>
          </cell>
        </row>
        <row r="2084">
          <cell r="A2084" t="str">
            <v>2268005030</v>
          </cell>
          <cell r="B2084" t="str">
            <v>Nonroad</v>
          </cell>
          <cell r="C2084" t="str">
            <v>Off-highway CNG /Agricultural Equipt /Agricultural Mowers</v>
          </cell>
          <cell r="D2084" t="str">
            <v>Mobile - Non-Road Equipment - Other</v>
          </cell>
          <cell r="G2084" t="str">
            <v>Mobile Sources</v>
          </cell>
          <cell r="H2084" t="str">
            <v>CNG</v>
          </cell>
          <cell r="I2084" t="str">
            <v>Agricultural Equipment</v>
          </cell>
          <cell r="J2084" t="str">
            <v>Agricultural Mowers</v>
          </cell>
          <cell r="L2084" t="str">
            <v>2005</v>
          </cell>
          <cell r="M2084">
            <v>36504</v>
          </cell>
          <cell r="N2084">
            <v>40982</v>
          </cell>
        </row>
        <row r="2085">
          <cell r="A2085" t="str">
            <v>2268005035</v>
          </cell>
          <cell r="B2085" t="str">
            <v>Nonroad</v>
          </cell>
          <cell r="C2085" t="str">
            <v>Off-highway CNG /Agricultural Equipt /Sprayers</v>
          </cell>
          <cell r="D2085" t="str">
            <v>Mobile - Non-Road Equipment - Other</v>
          </cell>
          <cell r="G2085" t="str">
            <v>Mobile Sources</v>
          </cell>
          <cell r="H2085" t="str">
            <v>CNG</v>
          </cell>
          <cell r="I2085" t="str">
            <v>Agricultural Equipment</v>
          </cell>
          <cell r="J2085" t="str">
            <v>Sprayers</v>
          </cell>
          <cell r="L2085" t="str">
            <v>2005</v>
          </cell>
          <cell r="M2085">
            <v>36504</v>
          </cell>
          <cell r="N2085">
            <v>40982</v>
          </cell>
        </row>
        <row r="2086">
          <cell r="A2086" t="str">
            <v>2268005040</v>
          </cell>
          <cell r="B2086" t="str">
            <v>Nonroad</v>
          </cell>
          <cell r="C2086" t="str">
            <v>Off-highway CNG /Agricultural Equipt /Tillers : 6 HP</v>
          </cell>
          <cell r="D2086" t="str">
            <v>Mobile - Non-Road Equipment - Other</v>
          </cell>
          <cell r="G2086" t="str">
            <v>Mobile Sources</v>
          </cell>
          <cell r="H2086" t="str">
            <v>CNG</v>
          </cell>
          <cell r="I2086" t="str">
            <v>Agricultural Equipment</v>
          </cell>
          <cell r="J2086" t="str">
            <v>Tillers : 6 HP</v>
          </cell>
          <cell r="L2086" t="str">
            <v>2005</v>
          </cell>
          <cell r="M2086">
            <v>36504</v>
          </cell>
          <cell r="N2086">
            <v>40982</v>
          </cell>
        </row>
        <row r="2087">
          <cell r="A2087" t="str">
            <v>2268005045</v>
          </cell>
          <cell r="B2087" t="str">
            <v>Nonroad</v>
          </cell>
          <cell r="C2087" t="str">
            <v>Off-highway CNG /Agricultural Equipt /Swathers</v>
          </cell>
          <cell r="D2087" t="str">
            <v>Mobile - Non-Road Equipment - Other</v>
          </cell>
          <cell r="G2087" t="str">
            <v>Mobile Sources</v>
          </cell>
          <cell r="H2087" t="str">
            <v>CNG</v>
          </cell>
          <cell r="I2087" t="str">
            <v>Agricultural Equipment</v>
          </cell>
          <cell r="J2087" t="str">
            <v>Swathers</v>
          </cell>
          <cell r="L2087" t="str">
            <v>2005</v>
          </cell>
          <cell r="M2087">
            <v>36504</v>
          </cell>
          <cell r="N2087">
            <v>40982</v>
          </cell>
        </row>
        <row r="2088">
          <cell r="A2088" t="str">
            <v>2268005050</v>
          </cell>
          <cell r="B2088" t="str">
            <v>Nonroad</v>
          </cell>
          <cell r="C2088" t="str">
            <v>Off-highway CNG /Agricultural Equipt /Hydro-power Units</v>
          </cell>
          <cell r="D2088" t="str">
            <v>Mobile - Non-Road Equipment - Other</v>
          </cell>
          <cell r="G2088" t="str">
            <v>Mobile Sources</v>
          </cell>
          <cell r="H2088" t="str">
            <v>CNG</v>
          </cell>
          <cell r="I2088" t="str">
            <v>Agricultural Equipment</v>
          </cell>
          <cell r="J2088" t="str">
            <v>Hydro-power Units</v>
          </cell>
          <cell r="K2088" t="str">
            <v>2268006035</v>
          </cell>
          <cell r="L2088" t="str">
            <v>2002</v>
          </cell>
          <cell r="M2088">
            <v>36504</v>
          </cell>
          <cell r="N2088">
            <v>40982</v>
          </cell>
        </row>
        <row r="2089">
          <cell r="A2089" t="str">
            <v>2268005055</v>
          </cell>
          <cell r="B2089" t="str">
            <v>Nonroad</v>
          </cell>
          <cell r="C2089" t="str">
            <v>Off-highway CNG /Agricultural Equipt /Other Agricultural Equipt</v>
          </cell>
          <cell r="D2089" t="str">
            <v>Mobile - Non-Road Equipment - Other</v>
          </cell>
          <cell r="G2089" t="str">
            <v>Mobile Sources</v>
          </cell>
          <cell r="H2089" t="str">
            <v>CNG</v>
          </cell>
          <cell r="I2089" t="str">
            <v>Agricultural Equipment</v>
          </cell>
          <cell r="J2089" t="str">
            <v>Other Agricultural Equipment</v>
          </cell>
          <cell r="M2089">
            <v>36504</v>
          </cell>
          <cell r="N2089">
            <v>40982</v>
          </cell>
        </row>
        <row r="2090">
          <cell r="A2090" t="str">
            <v>2268005060</v>
          </cell>
          <cell r="B2090" t="str">
            <v>Nonroad</v>
          </cell>
          <cell r="C2090" t="str">
            <v>Off-highway CNG /Agricultural Equipt /Irrigation Sets</v>
          </cell>
          <cell r="D2090" t="str">
            <v>Mobile - Non-Road Equipment - Other</v>
          </cell>
          <cell r="G2090" t="str">
            <v>Mobile Sources</v>
          </cell>
          <cell r="H2090" t="str">
            <v>CNG</v>
          </cell>
          <cell r="I2090" t="str">
            <v>Agricultural Equipment</v>
          </cell>
          <cell r="J2090" t="str">
            <v>Irrigation Sets</v>
          </cell>
          <cell r="M2090">
            <v>36504</v>
          </cell>
          <cell r="N2090">
            <v>40982</v>
          </cell>
        </row>
        <row r="2091">
          <cell r="A2091" t="str">
            <v>2268006000</v>
          </cell>
          <cell r="B2091" t="str">
            <v>Nonroad</v>
          </cell>
          <cell r="C2091" t="str">
            <v>Off-highway CNG /Commercial Equipt /All</v>
          </cell>
          <cell r="D2091" t="str">
            <v>Mobile - Non-Road Equipment - Other</v>
          </cell>
          <cell r="G2091" t="str">
            <v>Mobile Sources</v>
          </cell>
          <cell r="H2091" t="str">
            <v>CNG</v>
          </cell>
          <cell r="I2091" t="str">
            <v>Commercial Equipment</v>
          </cell>
          <cell r="J2091" t="str">
            <v>All</v>
          </cell>
          <cell r="L2091" t="str">
            <v>2005</v>
          </cell>
          <cell r="M2091">
            <v>36504</v>
          </cell>
          <cell r="N2091">
            <v>40982</v>
          </cell>
        </row>
        <row r="2092">
          <cell r="A2092" t="str">
            <v>2268006005</v>
          </cell>
          <cell r="B2092" t="str">
            <v>Nonroad</v>
          </cell>
          <cell r="C2092" t="str">
            <v>Off-highway CNG /Commercial Equipt /Generator Sets</v>
          </cell>
          <cell r="D2092" t="str">
            <v>Mobile - Non-Road Equipment - Other</v>
          </cell>
          <cell r="G2092" t="str">
            <v>Mobile Sources</v>
          </cell>
          <cell r="H2092" t="str">
            <v>CNG</v>
          </cell>
          <cell r="I2092" t="str">
            <v>Commercial Equipment</v>
          </cell>
          <cell r="J2092" t="str">
            <v>Generator Sets</v>
          </cell>
          <cell r="M2092">
            <v>36504</v>
          </cell>
          <cell r="N2092">
            <v>40982</v>
          </cell>
        </row>
        <row r="2093">
          <cell r="A2093" t="str">
            <v>2268006010</v>
          </cell>
          <cell r="B2093" t="str">
            <v>Nonroad</v>
          </cell>
          <cell r="C2093" t="str">
            <v>Off-highway CNG /Commercial Equipt /Pumps</v>
          </cell>
          <cell r="D2093" t="str">
            <v>Mobile - Non-Road Equipment - Other</v>
          </cell>
          <cell r="G2093" t="str">
            <v>Mobile Sources</v>
          </cell>
          <cell r="H2093" t="str">
            <v>CNG</v>
          </cell>
          <cell r="I2093" t="str">
            <v>Commercial Equipment</v>
          </cell>
          <cell r="J2093" t="str">
            <v>Pumps</v>
          </cell>
          <cell r="M2093">
            <v>36504</v>
          </cell>
          <cell r="N2093">
            <v>40982</v>
          </cell>
        </row>
        <row r="2094">
          <cell r="A2094" t="str">
            <v>2268006015</v>
          </cell>
          <cell r="B2094" t="str">
            <v>Nonroad</v>
          </cell>
          <cell r="C2094" t="str">
            <v>Off-highway CNG /Commercial Equipt /Air Compressors</v>
          </cell>
          <cell r="D2094" t="str">
            <v>Mobile - Non-Road Equipment - Other</v>
          </cell>
          <cell r="G2094" t="str">
            <v>Mobile Sources</v>
          </cell>
          <cell r="H2094" t="str">
            <v>CNG</v>
          </cell>
          <cell r="I2094" t="str">
            <v>Commercial Equipment</v>
          </cell>
          <cell r="J2094" t="str">
            <v>Air Compressors</v>
          </cell>
          <cell r="M2094">
            <v>36504</v>
          </cell>
          <cell r="N2094">
            <v>40982</v>
          </cell>
        </row>
        <row r="2095">
          <cell r="A2095" t="str">
            <v>2268006020</v>
          </cell>
          <cell r="B2095" t="str">
            <v>Nonroad</v>
          </cell>
          <cell r="C2095" t="str">
            <v>Off-highway CNG /Commercial Equipt /Gas Compressors</v>
          </cell>
          <cell r="D2095" t="str">
            <v>Mobile - Non-Road Equipment - Other</v>
          </cell>
          <cell r="G2095" t="str">
            <v>Mobile Sources</v>
          </cell>
          <cell r="H2095" t="str">
            <v>CNG</v>
          </cell>
          <cell r="I2095" t="str">
            <v>Commercial Equipment</v>
          </cell>
          <cell r="J2095" t="str">
            <v>Gas Compressors</v>
          </cell>
          <cell r="M2095">
            <v>36504</v>
          </cell>
          <cell r="N2095">
            <v>40982</v>
          </cell>
        </row>
        <row r="2096">
          <cell r="A2096" t="str">
            <v>2268006025</v>
          </cell>
          <cell r="B2096" t="str">
            <v>Nonroad</v>
          </cell>
          <cell r="C2096" t="str">
            <v>Off-highway CNG /Commercial Equipt /Welders</v>
          </cell>
          <cell r="D2096" t="str">
            <v>Mobile - Non-Road Equipment - Other</v>
          </cell>
          <cell r="G2096" t="str">
            <v>Mobile Sources</v>
          </cell>
          <cell r="H2096" t="str">
            <v>CNG</v>
          </cell>
          <cell r="I2096" t="str">
            <v>Commercial Equipment</v>
          </cell>
          <cell r="J2096" t="str">
            <v>Welders</v>
          </cell>
          <cell r="L2096" t="str">
            <v>2005</v>
          </cell>
          <cell r="M2096">
            <v>36504</v>
          </cell>
          <cell r="N2096">
            <v>40982</v>
          </cell>
        </row>
        <row r="2097">
          <cell r="A2097" t="str">
            <v>2268006030</v>
          </cell>
          <cell r="B2097" t="str">
            <v>Nonroad</v>
          </cell>
          <cell r="C2097" t="str">
            <v>Off-highway CNG /Commercial Equipt /Pressure Washers</v>
          </cell>
          <cell r="D2097" t="str">
            <v>Mobile - Non-Road Equipment - Other</v>
          </cell>
          <cell r="G2097" t="str">
            <v>Mobile Sources</v>
          </cell>
          <cell r="H2097" t="str">
            <v>CNG</v>
          </cell>
          <cell r="I2097" t="str">
            <v>Commercial Equipment</v>
          </cell>
          <cell r="J2097" t="str">
            <v>Pressure Washers</v>
          </cell>
          <cell r="L2097" t="str">
            <v>2005</v>
          </cell>
          <cell r="M2097">
            <v>36504</v>
          </cell>
          <cell r="N2097">
            <v>40982</v>
          </cell>
        </row>
        <row r="2098">
          <cell r="A2098" t="str">
            <v>2268006035</v>
          </cell>
          <cell r="B2098" t="str">
            <v>Nonroad</v>
          </cell>
          <cell r="C2098" t="str">
            <v>Off-highway CNG /Commercial Equipt /Hydro-power Units</v>
          </cell>
          <cell r="D2098" t="str">
            <v>Mobile - Non-Road Equipment - Other</v>
          </cell>
          <cell r="G2098" t="str">
            <v>Mobile Sources</v>
          </cell>
          <cell r="H2098" t="str">
            <v>CNG</v>
          </cell>
          <cell r="I2098" t="str">
            <v>Commercial Equipment</v>
          </cell>
          <cell r="J2098" t="str">
            <v>Hydro-power Units</v>
          </cell>
          <cell r="M2098">
            <v>38726</v>
          </cell>
          <cell r="N2098">
            <v>40982</v>
          </cell>
        </row>
        <row r="2099">
          <cell r="A2099" t="str">
            <v>2268007000</v>
          </cell>
          <cell r="B2099" t="str">
            <v>Nonroad</v>
          </cell>
          <cell r="C2099" t="str">
            <v>Off-highway CNG /Logging Equipt /All</v>
          </cell>
          <cell r="D2099" t="str">
            <v>Mobile - Non-Road Equipment - Other</v>
          </cell>
          <cell r="G2099" t="str">
            <v>Mobile Sources</v>
          </cell>
          <cell r="H2099" t="str">
            <v>CNG</v>
          </cell>
          <cell r="I2099" t="str">
            <v>Logging Equipment</v>
          </cell>
          <cell r="J2099" t="str">
            <v>All</v>
          </cell>
          <cell r="L2099" t="str">
            <v>2005</v>
          </cell>
          <cell r="M2099">
            <v>36504</v>
          </cell>
          <cell r="N2099">
            <v>40982</v>
          </cell>
        </row>
        <row r="2100">
          <cell r="A2100" t="str">
            <v>2268007005</v>
          </cell>
          <cell r="B2100" t="str">
            <v>Nonroad</v>
          </cell>
          <cell r="C2100" t="str">
            <v>Off-highway CNG /Logging Equipt /Chain Saws : 6 HP</v>
          </cell>
          <cell r="D2100" t="str">
            <v>Mobile - Non-Road Equipment - Other</v>
          </cell>
          <cell r="G2100" t="str">
            <v>Mobile Sources</v>
          </cell>
          <cell r="H2100" t="str">
            <v>CNG</v>
          </cell>
          <cell r="I2100" t="str">
            <v>Logging Equipment</v>
          </cell>
          <cell r="J2100" t="str">
            <v>Chain Saws : 6 HP</v>
          </cell>
          <cell r="L2100" t="str">
            <v>2005</v>
          </cell>
          <cell r="M2100">
            <v>36504</v>
          </cell>
          <cell r="N2100">
            <v>40982</v>
          </cell>
        </row>
        <row r="2101">
          <cell r="A2101" t="str">
            <v>2268007010</v>
          </cell>
          <cell r="B2101" t="str">
            <v>Nonroad</v>
          </cell>
          <cell r="C2101" t="str">
            <v>Off-highway CNG /Logging Equipt /Shredders : 6 HP</v>
          </cell>
          <cell r="D2101" t="str">
            <v>Mobile - Non-Road Equipment - Other</v>
          </cell>
          <cell r="G2101" t="str">
            <v>Mobile Sources</v>
          </cell>
          <cell r="H2101" t="str">
            <v>CNG</v>
          </cell>
          <cell r="I2101" t="str">
            <v>Logging Equipment</v>
          </cell>
          <cell r="J2101" t="str">
            <v>Shredders : 6 HP</v>
          </cell>
          <cell r="L2101" t="str">
            <v>2005</v>
          </cell>
          <cell r="M2101">
            <v>36504</v>
          </cell>
          <cell r="N2101">
            <v>40982</v>
          </cell>
        </row>
        <row r="2102">
          <cell r="A2102" t="str">
            <v>2268007015</v>
          </cell>
          <cell r="B2102" t="str">
            <v>Nonroad</v>
          </cell>
          <cell r="C2102" t="str">
            <v>Off-highway CNG /Logging Equipt /Forest Equipt - Feller/Bunch/Skidder</v>
          </cell>
          <cell r="D2102" t="str">
            <v>Mobile - Non-Road Equipment - Other</v>
          </cell>
          <cell r="G2102" t="str">
            <v>Mobile Sources</v>
          </cell>
          <cell r="H2102" t="str">
            <v>CNG</v>
          </cell>
          <cell r="I2102" t="str">
            <v>Logging Equipment</v>
          </cell>
          <cell r="J2102" t="str">
            <v>Forest Eqp - Feller/Bunch/Skidder</v>
          </cell>
          <cell r="L2102" t="str">
            <v>2005</v>
          </cell>
          <cell r="M2102">
            <v>36504</v>
          </cell>
          <cell r="N2102">
            <v>40982</v>
          </cell>
        </row>
        <row r="2103">
          <cell r="A2103" t="str">
            <v>2268008000</v>
          </cell>
          <cell r="B2103" t="str">
            <v>Point</v>
          </cell>
          <cell r="C2103" t="str">
            <v>Airport Ground Support Equipment, CNG</v>
          </cell>
          <cell r="D2103" t="str">
            <v>Mobile - Non-Road Equipment - Other</v>
          </cell>
          <cell r="G2103" t="str">
            <v>Mobile Sources</v>
          </cell>
          <cell r="H2103" t="str">
            <v>CNG</v>
          </cell>
          <cell r="I2103" t="str">
            <v>Airport Ground Support Equipment</v>
          </cell>
          <cell r="J2103" t="str">
            <v>All</v>
          </cell>
          <cell r="K2103" t="str">
            <v>2268008005</v>
          </cell>
          <cell r="L2103" t="str">
            <v>2005</v>
          </cell>
          <cell r="M2103">
            <v>36504</v>
          </cell>
          <cell r="N2103">
            <v>40988</v>
          </cell>
        </row>
        <row r="2104">
          <cell r="A2104" t="str">
            <v>2268008005</v>
          </cell>
          <cell r="B2104" t="str">
            <v>Point</v>
          </cell>
          <cell r="C2104" t="str">
            <v>Airport Ground Support Equipment, CNG</v>
          </cell>
          <cell r="D2104" t="str">
            <v>Mobile - Non-Road Equipment - Other</v>
          </cell>
          <cell r="G2104" t="str">
            <v>Mobile Sources</v>
          </cell>
          <cell r="H2104" t="str">
            <v>CNG</v>
          </cell>
          <cell r="I2104" t="str">
            <v>Airport Ground Support Equipment</v>
          </cell>
          <cell r="J2104" t="str">
            <v>Airport Ground Support Equipment</v>
          </cell>
          <cell r="M2104">
            <v>36504</v>
          </cell>
          <cell r="N2104">
            <v>40988</v>
          </cell>
        </row>
        <row r="2105">
          <cell r="A2105" t="str">
            <v>2268009000</v>
          </cell>
          <cell r="B2105" t="str">
            <v>Nonroad</v>
          </cell>
          <cell r="C2105" t="str">
            <v>Off-highway CNG /Underground Mining Equipt /All</v>
          </cell>
          <cell r="D2105" t="str">
            <v>Mobile - Non-Road Equipment - Other</v>
          </cell>
          <cell r="G2105" t="str">
            <v>Mobile Sources</v>
          </cell>
          <cell r="H2105" t="str">
            <v>CNG</v>
          </cell>
          <cell r="I2105" t="str">
            <v>Underground Mining Equipment</v>
          </cell>
          <cell r="J2105" t="str">
            <v>All</v>
          </cell>
          <cell r="L2105" t="str">
            <v>2005</v>
          </cell>
          <cell r="M2105">
            <v>36504</v>
          </cell>
          <cell r="N2105">
            <v>40982</v>
          </cell>
        </row>
        <row r="2106">
          <cell r="A2106" t="str">
            <v>2268009010</v>
          </cell>
          <cell r="B2106" t="str">
            <v>Nonroad</v>
          </cell>
          <cell r="C2106" t="str">
            <v>Off-highway CNG /Underground Mining Equipt /Other Underground Mining Equipt</v>
          </cell>
          <cell r="D2106" t="str">
            <v>Mobile - Non-Road Equipment - Other</v>
          </cell>
          <cell r="G2106" t="str">
            <v>Mobile Sources</v>
          </cell>
          <cell r="H2106" t="str">
            <v>CNG</v>
          </cell>
          <cell r="I2106" t="str">
            <v>Underground Mining Equipment</v>
          </cell>
          <cell r="J2106" t="str">
            <v>Other Underground Mining Equipment</v>
          </cell>
          <cell r="L2106" t="str">
            <v>2005</v>
          </cell>
          <cell r="M2106">
            <v>36504</v>
          </cell>
          <cell r="N2106">
            <v>40982</v>
          </cell>
        </row>
        <row r="2107">
          <cell r="A2107" t="str">
            <v>2268010000</v>
          </cell>
          <cell r="B2107" t="str">
            <v>Nonroad</v>
          </cell>
          <cell r="C2107" t="str">
            <v>Off-highway CNG /Industrial Equipt /All</v>
          </cell>
          <cell r="D2107" t="str">
            <v>Mobile - Non-Road Equipment - Other</v>
          </cell>
          <cell r="G2107" t="str">
            <v>Mobile Sources</v>
          </cell>
          <cell r="H2107" t="str">
            <v>CNG</v>
          </cell>
          <cell r="I2107" t="str">
            <v>Industrial Equipment</v>
          </cell>
          <cell r="J2107" t="str">
            <v>All</v>
          </cell>
          <cell r="L2107" t="str">
            <v>2005</v>
          </cell>
          <cell r="M2107">
            <v>36504</v>
          </cell>
          <cell r="N2107">
            <v>40982</v>
          </cell>
        </row>
        <row r="2108">
          <cell r="A2108" t="str">
            <v>2268010010</v>
          </cell>
          <cell r="B2108" t="str">
            <v>Nonroad</v>
          </cell>
          <cell r="C2108" t="str">
            <v>Off-highway CNG /Industrial Equipt /Other Oil Field Equipt</v>
          </cell>
          <cell r="D2108" t="str">
            <v>Mobile - Non-Road Equipment - Other</v>
          </cell>
          <cell r="G2108" t="str">
            <v>Mobile Sources</v>
          </cell>
          <cell r="H2108" t="str">
            <v>CNG</v>
          </cell>
          <cell r="I2108" t="str">
            <v>Industrial Equipment</v>
          </cell>
          <cell r="J2108" t="str">
            <v>Other Oil Field Equipment</v>
          </cell>
          <cell r="M2108">
            <v>36504</v>
          </cell>
          <cell r="N2108">
            <v>40982</v>
          </cell>
        </row>
        <row r="2109">
          <cell r="A2109" t="str">
            <v>2270000000</v>
          </cell>
          <cell r="B2109" t="str">
            <v>Nonroad</v>
          </cell>
          <cell r="C2109" t="str">
            <v>Off-highway Diesel /All Equipt except Rail &amp; Marine /Total</v>
          </cell>
          <cell r="D2109" t="str">
            <v>Mobile - Non-Road Equipment - Diesel</v>
          </cell>
          <cell r="G2109" t="str">
            <v>Mobile Sources</v>
          </cell>
          <cell r="H2109" t="str">
            <v>Off-highway Vehicle Diesel</v>
          </cell>
          <cell r="I2109" t="str">
            <v>Compression Ignition Equipment except Rail and Marine</v>
          </cell>
          <cell r="J2109" t="str">
            <v>Total</v>
          </cell>
          <cell r="L2109" t="str">
            <v>2005</v>
          </cell>
          <cell r="N2109">
            <v>40982</v>
          </cell>
        </row>
        <row r="2110">
          <cell r="A2110" t="str">
            <v>2270001000</v>
          </cell>
          <cell r="B2110" t="str">
            <v>Nonroad</v>
          </cell>
          <cell r="C2110" t="str">
            <v>Off-highway Diesel /Recreational Equipt /Total</v>
          </cell>
          <cell r="D2110" t="str">
            <v>Mobile - Non-Road Equipment - Diesel</v>
          </cell>
          <cell r="G2110" t="str">
            <v>Mobile Sources</v>
          </cell>
          <cell r="H2110" t="str">
            <v>Off-highway Vehicle Diesel</v>
          </cell>
          <cell r="I2110" t="str">
            <v>Recreational Equipment</v>
          </cell>
          <cell r="J2110" t="str">
            <v>Total</v>
          </cell>
          <cell r="L2110" t="str">
            <v>2005</v>
          </cell>
          <cell r="N2110">
            <v>40982</v>
          </cell>
        </row>
        <row r="2111">
          <cell r="A2111" t="str">
            <v>2270001010</v>
          </cell>
          <cell r="B2111" t="str">
            <v>Nonroad</v>
          </cell>
          <cell r="C2111" t="str">
            <v>Off-highway Diesel /Recreational Equipt /Motorcycles: Off-road</v>
          </cell>
          <cell r="D2111" t="str">
            <v>Mobile - Non-Road Equipment - Diesel</v>
          </cell>
          <cell r="G2111" t="str">
            <v>Mobile Sources</v>
          </cell>
          <cell r="H2111" t="str">
            <v>Off-highway Vehicle Diesel</v>
          </cell>
          <cell r="I2111" t="str">
            <v>Recreational Equipment</v>
          </cell>
          <cell r="J2111" t="str">
            <v>Motorcycles: Off-road</v>
          </cell>
          <cell r="L2111" t="str">
            <v>2005</v>
          </cell>
          <cell r="N2111">
            <v>40982</v>
          </cell>
        </row>
        <row r="2112">
          <cell r="A2112" t="str">
            <v>2270001020</v>
          </cell>
          <cell r="B2112" t="str">
            <v>Nonroad</v>
          </cell>
          <cell r="C2112" t="str">
            <v>Off-highway Diesel /Recreational Equipt /Snowmobiles</v>
          </cell>
          <cell r="D2112" t="str">
            <v>Mobile - Non-Road Equipment - Diesel</v>
          </cell>
          <cell r="G2112" t="str">
            <v>Mobile Sources</v>
          </cell>
          <cell r="H2112" t="str">
            <v>Off-highway Vehicle Diesel</v>
          </cell>
          <cell r="I2112" t="str">
            <v>Recreational Equipment</v>
          </cell>
          <cell r="J2112" t="str">
            <v>Snowmobiles</v>
          </cell>
          <cell r="L2112" t="str">
            <v>2005</v>
          </cell>
          <cell r="N2112">
            <v>40982</v>
          </cell>
        </row>
        <row r="2113">
          <cell r="A2113" t="str">
            <v>2270001030</v>
          </cell>
          <cell r="B2113" t="str">
            <v>Nonroad</v>
          </cell>
          <cell r="C2113" t="str">
            <v>Off-highway Diesel /Recreational Equipt /All Terrain Vehicles</v>
          </cell>
          <cell r="D2113" t="str">
            <v>Mobile - Non-Road Equipment - Diesel</v>
          </cell>
          <cell r="G2113" t="str">
            <v>Mobile Sources</v>
          </cell>
          <cell r="H2113" t="str">
            <v>Off-highway Vehicle Diesel</v>
          </cell>
          <cell r="I2113" t="str">
            <v>Recreational Equipment</v>
          </cell>
          <cell r="J2113" t="str">
            <v>All Terrain Vehicles</v>
          </cell>
          <cell r="L2113" t="str">
            <v>2005</v>
          </cell>
          <cell r="N2113">
            <v>40982</v>
          </cell>
        </row>
        <row r="2114">
          <cell r="A2114" t="str">
            <v>2270001040</v>
          </cell>
          <cell r="B2114" t="str">
            <v>Nonroad</v>
          </cell>
          <cell r="C2114" t="str">
            <v>Off-highway Diesel /Recreational Equipt /Minibikes</v>
          </cell>
          <cell r="D2114" t="str">
            <v>Mobile - Non-Road Equipment - Diesel</v>
          </cell>
          <cell r="G2114" t="str">
            <v>Mobile Sources</v>
          </cell>
          <cell r="H2114" t="str">
            <v>Off-highway Vehicle Diesel</v>
          </cell>
          <cell r="I2114" t="str">
            <v>Recreational Equipment</v>
          </cell>
          <cell r="J2114" t="str">
            <v>Minibikes</v>
          </cell>
          <cell r="L2114" t="str">
            <v>2005</v>
          </cell>
          <cell r="N2114">
            <v>40982</v>
          </cell>
        </row>
        <row r="2115">
          <cell r="A2115" t="str">
            <v>2270001050</v>
          </cell>
          <cell r="B2115" t="str">
            <v>Nonroad</v>
          </cell>
          <cell r="C2115" t="str">
            <v>Off-highway Diesel /Recreational Equipt /Golf Carts</v>
          </cell>
          <cell r="D2115" t="str">
            <v>Mobile - Non-Road Equipment - Diesel</v>
          </cell>
          <cell r="G2115" t="str">
            <v>Mobile Sources</v>
          </cell>
          <cell r="H2115" t="str">
            <v>Off-highway Vehicle Diesel</v>
          </cell>
          <cell r="I2115" t="str">
            <v>Recreational Equipment</v>
          </cell>
          <cell r="J2115" t="str">
            <v>Golf Carts</v>
          </cell>
          <cell r="L2115" t="str">
            <v>2005</v>
          </cell>
          <cell r="N2115">
            <v>40982</v>
          </cell>
        </row>
        <row r="2116">
          <cell r="A2116" t="str">
            <v>2270001060</v>
          </cell>
          <cell r="B2116" t="str">
            <v>Nonroad</v>
          </cell>
          <cell r="C2116" t="str">
            <v>Off-highway Diesel /Recreational Equipt /Specialty Vehicles/Carts</v>
          </cell>
          <cell r="D2116" t="str">
            <v>Mobile - Non-Road Equipment - Diesel</v>
          </cell>
          <cell r="G2116" t="str">
            <v>Mobile Sources</v>
          </cell>
          <cell r="H2116" t="str">
            <v>Off-highway Vehicle Diesel</v>
          </cell>
          <cell r="I2116" t="str">
            <v>Recreational Equipment</v>
          </cell>
          <cell r="J2116" t="str">
            <v>Specialty Vehicles/Carts</v>
          </cell>
          <cell r="N2116">
            <v>40982</v>
          </cell>
        </row>
        <row r="2117">
          <cell r="A2117" t="str">
            <v>2270002000</v>
          </cell>
          <cell r="B2117" t="str">
            <v>Nonroad</v>
          </cell>
          <cell r="C2117" t="str">
            <v>Off-highway Diesel /Construction &amp; Mining Equipt /Total</v>
          </cell>
          <cell r="D2117" t="str">
            <v>Mobile - Non-Road Equipment - Diesel</v>
          </cell>
          <cell r="G2117" t="str">
            <v>Mobile Sources</v>
          </cell>
          <cell r="H2117" t="str">
            <v>Off-highway Vehicle Diesel</v>
          </cell>
          <cell r="I2117" t="str">
            <v>Construction and Mining Equipment</v>
          </cell>
          <cell r="J2117" t="str">
            <v>Total</v>
          </cell>
          <cell r="L2117" t="str">
            <v>2005</v>
          </cell>
          <cell r="N2117">
            <v>40982</v>
          </cell>
        </row>
        <row r="2118">
          <cell r="A2118" t="str">
            <v>2270002003</v>
          </cell>
          <cell r="B2118" t="str">
            <v>Nonroad</v>
          </cell>
          <cell r="C2118" t="str">
            <v>Off-highway Diesel /Construction &amp; Mining Equipt /Pavers</v>
          </cell>
          <cell r="D2118" t="str">
            <v>Mobile - Non-Road Equipment - Diesel</v>
          </cell>
          <cell r="G2118" t="str">
            <v>Mobile Sources</v>
          </cell>
          <cell r="H2118" t="str">
            <v>Off-highway Vehicle Diesel</v>
          </cell>
          <cell r="I2118" t="str">
            <v>Construction and Mining Equipment</v>
          </cell>
          <cell r="J2118" t="str">
            <v>Pavers</v>
          </cell>
          <cell r="N2118">
            <v>40982</v>
          </cell>
        </row>
        <row r="2119">
          <cell r="A2119" t="str">
            <v>2270002006</v>
          </cell>
          <cell r="B2119" t="str">
            <v>Nonroad</v>
          </cell>
          <cell r="C2119" t="str">
            <v>Off-highway Diesel /Construction &amp; Mining Equipt /Tampers/Rammers</v>
          </cell>
          <cell r="D2119" t="str">
            <v>Mobile - Non-Road Equipment - Diesel</v>
          </cell>
          <cell r="G2119" t="str">
            <v>Mobile Sources</v>
          </cell>
          <cell r="H2119" t="str">
            <v>Off-highway Vehicle Diesel</v>
          </cell>
          <cell r="I2119" t="str">
            <v>Construction and Mining Equipment</v>
          </cell>
          <cell r="J2119" t="str">
            <v>Tampers/Rammers</v>
          </cell>
          <cell r="N2119">
            <v>40982</v>
          </cell>
        </row>
        <row r="2120">
          <cell r="A2120" t="str">
            <v>2270002009</v>
          </cell>
          <cell r="B2120" t="str">
            <v>Nonroad</v>
          </cell>
          <cell r="C2120" t="str">
            <v>Off-highway Diesel /Construction &amp; Mining Equipt /Plate Compactors</v>
          </cell>
          <cell r="D2120" t="str">
            <v>Mobile - Non-Road Equipment - Diesel</v>
          </cell>
          <cell r="G2120" t="str">
            <v>Mobile Sources</v>
          </cell>
          <cell r="H2120" t="str">
            <v>Off-highway Vehicle Diesel</v>
          </cell>
          <cell r="I2120" t="str">
            <v>Construction and Mining Equipment</v>
          </cell>
          <cell r="J2120" t="str">
            <v>Plate Compactors</v>
          </cell>
          <cell r="N2120">
            <v>40982</v>
          </cell>
        </row>
        <row r="2121">
          <cell r="A2121" t="str">
            <v>2270002012</v>
          </cell>
          <cell r="B2121" t="str">
            <v>Nonroad</v>
          </cell>
          <cell r="C2121" t="str">
            <v>Off-highway Diesel /Construction &amp; Mining Equipt /Concrete Pavers</v>
          </cell>
          <cell r="D2121" t="str">
            <v>Mobile - Non-Road Equipment - Diesel</v>
          </cell>
          <cell r="G2121" t="str">
            <v>Mobile Sources</v>
          </cell>
          <cell r="H2121" t="str">
            <v>Off-highway Vehicle Diesel</v>
          </cell>
          <cell r="I2121" t="str">
            <v>Construction and Mining Equipment</v>
          </cell>
          <cell r="J2121" t="str">
            <v>Concrete Pavers</v>
          </cell>
          <cell r="L2121" t="str">
            <v>2005</v>
          </cell>
          <cell r="N2121">
            <v>40982</v>
          </cell>
        </row>
        <row r="2122">
          <cell r="A2122" t="str">
            <v>2270002015</v>
          </cell>
          <cell r="B2122" t="str">
            <v>Nonroad</v>
          </cell>
          <cell r="C2122" t="str">
            <v>Off-highway Diesel /Construction &amp; Mining Equipt /Rollers</v>
          </cell>
          <cell r="D2122" t="str">
            <v>Mobile - Non-Road Equipment - Diesel</v>
          </cell>
          <cell r="G2122" t="str">
            <v>Mobile Sources</v>
          </cell>
          <cell r="H2122" t="str">
            <v>Off-highway Vehicle Diesel</v>
          </cell>
          <cell r="I2122" t="str">
            <v>Construction and Mining Equipment</v>
          </cell>
          <cell r="J2122" t="str">
            <v>Rollers</v>
          </cell>
          <cell r="N2122">
            <v>40982</v>
          </cell>
        </row>
        <row r="2123">
          <cell r="A2123" t="str">
            <v>2270002018</v>
          </cell>
          <cell r="B2123" t="str">
            <v>Nonroad</v>
          </cell>
          <cell r="C2123" t="str">
            <v>Off-highway Diesel /Construction &amp; Mining Equipt /Scrapers</v>
          </cell>
          <cell r="D2123" t="str">
            <v>Mobile - Non-Road Equipment - Diesel</v>
          </cell>
          <cell r="G2123" t="str">
            <v>Mobile Sources</v>
          </cell>
          <cell r="H2123" t="str">
            <v>Off-highway Vehicle Diesel</v>
          </cell>
          <cell r="I2123" t="str">
            <v>Construction and Mining Equipment</v>
          </cell>
          <cell r="J2123" t="str">
            <v>Scrapers</v>
          </cell>
          <cell r="N2123">
            <v>40982</v>
          </cell>
        </row>
        <row r="2124">
          <cell r="A2124" t="str">
            <v>2270002021</v>
          </cell>
          <cell r="B2124" t="str">
            <v>Nonroad</v>
          </cell>
          <cell r="C2124" t="str">
            <v>Off-highway Diesel /Construction &amp; Mining Equipt /Paving Equipt</v>
          </cell>
          <cell r="D2124" t="str">
            <v>Mobile - Non-Road Equipment - Diesel</v>
          </cell>
          <cell r="G2124" t="str">
            <v>Mobile Sources</v>
          </cell>
          <cell r="H2124" t="str">
            <v>Off-highway Vehicle Diesel</v>
          </cell>
          <cell r="I2124" t="str">
            <v>Construction and Mining Equipment</v>
          </cell>
          <cell r="J2124" t="str">
            <v>Paving Equipment</v>
          </cell>
          <cell r="N2124">
            <v>40982</v>
          </cell>
        </row>
        <row r="2125">
          <cell r="A2125" t="str">
            <v>2270002024</v>
          </cell>
          <cell r="B2125" t="str">
            <v>Nonroad</v>
          </cell>
          <cell r="C2125" t="str">
            <v>Off-highway Diesel /Construction &amp; Mining Equipt /Surfacing Equipt</v>
          </cell>
          <cell r="D2125" t="str">
            <v>Mobile - Non-Road Equipment - Diesel</v>
          </cell>
          <cell r="G2125" t="str">
            <v>Mobile Sources</v>
          </cell>
          <cell r="H2125" t="str">
            <v>Off-highway Vehicle Diesel</v>
          </cell>
          <cell r="I2125" t="str">
            <v>Construction and Mining Equipment</v>
          </cell>
          <cell r="J2125" t="str">
            <v>Surfacing Equipment</v>
          </cell>
          <cell r="N2125">
            <v>40982</v>
          </cell>
        </row>
        <row r="2126">
          <cell r="A2126" t="str">
            <v>2270002027</v>
          </cell>
          <cell r="B2126" t="str">
            <v>Nonroad</v>
          </cell>
          <cell r="C2126" t="str">
            <v>Off-highway Diesel /Construction &amp; Mining Equipt /Signal Boards/Light Plants</v>
          </cell>
          <cell r="D2126" t="str">
            <v>Mobile - Non-Road Equipment - Diesel</v>
          </cell>
          <cell r="G2126" t="str">
            <v>Mobile Sources</v>
          </cell>
          <cell r="H2126" t="str">
            <v>Off-highway Vehicle Diesel</v>
          </cell>
          <cell r="I2126" t="str">
            <v>Construction and Mining Equipment</v>
          </cell>
          <cell r="J2126" t="str">
            <v>Signal Boards/Light Plants</v>
          </cell>
          <cell r="N2126">
            <v>40982</v>
          </cell>
        </row>
        <row r="2127">
          <cell r="A2127" t="str">
            <v>2270002030</v>
          </cell>
          <cell r="B2127" t="str">
            <v>Nonroad</v>
          </cell>
          <cell r="C2127" t="str">
            <v>Off-highway Diesel /Construction &amp; Mining Equipt /Trenchers</v>
          </cell>
          <cell r="D2127" t="str">
            <v>Mobile - Non-Road Equipment - Diesel</v>
          </cell>
          <cell r="G2127" t="str">
            <v>Mobile Sources</v>
          </cell>
          <cell r="H2127" t="str">
            <v>Off-highway Vehicle Diesel</v>
          </cell>
          <cell r="I2127" t="str">
            <v>Construction and Mining Equipment</v>
          </cell>
          <cell r="J2127" t="str">
            <v>Trenchers</v>
          </cell>
          <cell r="N2127">
            <v>40982</v>
          </cell>
        </row>
        <row r="2128">
          <cell r="A2128" t="str">
            <v>2270002033</v>
          </cell>
          <cell r="B2128" t="str">
            <v>Nonroad</v>
          </cell>
          <cell r="C2128" t="str">
            <v>Off-highway Diesel /Construction &amp; Mining Equipt /Bore/Drill Rigs</v>
          </cell>
          <cell r="D2128" t="str">
            <v>Mobile - Non-Road Equipment - Diesel</v>
          </cell>
          <cell r="G2128" t="str">
            <v>Mobile Sources</v>
          </cell>
          <cell r="H2128" t="str">
            <v>Off-highway Vehicle Diesel</v>
          </cell>
          <cell r="I2128" t="str">
            <v>Construction and Mining Equipment</v>
          </cell>
          <cell r="J2128" t="str">
            <v>Bore/Drill Rigs</v>
          </cell>
          <cell r="N2128">
            <v>40982</v>
          </cell>
        </row>
        <row r="2129">
          <cell r="A2129" t="str">
            <v>2270002036</v>
          </cell>
          <cell r="B2129" t="str">
            <v>Nonroad</v>
          </cell>
          <cell r="C2129" t="str">
            <v>Off-highway Diesel /Construction &amp; Mining Equipt /Excavators</v>
          </cell>
          <cell r="D2129" t="str">
            <v>Mobile - Non-Road Equipment - Diesel</v>
          </cell>
          <cell r="G2129" t="str">
            <v>Mobile Sources</v>
          </cell>
          <cell r="H2129" t="str">
            <v>Off-highway Vehicle Diesel</v>
          </cell>
          <cell r="I2129" t="str">
            <v>Construction and Mining Equipment</v>
          </cell>
          <cell r="J2129" t="str">
            <v>Excavators</v>
          </cell>
          <cell r="N2129">
            <v>40982</v>
          </cell>
        </row>
        <row r="2130">
          <cell r="A2130" t="str">
            <v>2270002039</v>
          </cell>
          <cell r="B2130" t="str">
            <v>Nonroad</v>
          </cell>
          <cell r="C2130" t="str">
            <v>Off-highway Diesel /Construction &amp; Mining Equipt /Concrete/Industrial Saws</v>
          </cell>
          <cell r="D2130" t="str">
            <v>Mobile - Non-Road Equipment - Diesel</v>
          </cell>
          <cell r="G2130" t="str">
            <v>Mobile Sources</v>
          </cell>
          <cell r="H2130" t="str">
            <v>Off-highway Vehicle Diesel</v>
          </cell>
          <cell r="I2130" t="str">
            <v>Construction and Mining Equipment</v>
          </cell>
          <cell r="J2130" t="str">
            <v>Concrete/Industrial Saws</v>
          </cell>
          <cell r="N2130">
            <v>40982</v>
          </cell>
        </row>
        <row r="2131">
          <cell r="A2131" t="str">
            <v>2270002042</v>
          </cell>
          <cell r="B2131" t="str">
            <v>Nonroad</v>
          </cell>
          <cell r="C2131" t="str">
            <v>Off-highway Diesel /Construction &amp; Mining Equipt /Cement &amp; Mortar Mixers</v>
          </cell>
          <cell r="D2131" t="str">
            <v>Mobile - Non-Road Equipment - Diesel</v>
          </cell>
          <cell r="G2131" t="str">
            <v>Mobile Sources</v>
          </cell>
          <cell r="H2131" t="str">
            <v>Off-highway Vehicle Diesel</v>
          </cell>
          <cell r="I2131" t="str">
            <v>Construction and Mining Equipment</v>
          </cell>
          <cell r="J2131" t="str">
            <v>Cement and Mortar Mixers</v>
          </cell>
          <cell r="N2131">
            <v>40982</v>
          </cell>
        </row>
        <row r="2132">
          <cell r="A2132" t="str">
            <v>2270002045</v>
          </cell>
          <cell r="B2132" t="str">
            <v>Nonroad</v>
          </cell>
          <cell r="C2132" t="str">
            <v>Off-highway Diesel /Construction &amp; Mining Equipt /Cranes</v>
          </cell>
          <cell r="D2132" t="str">
            <v>Mobile - Non-Road Equipment - Diesel</v>
          </cell>
          <cell r="G2132" t="str">
            <v>Mobile Sources</v>
          </cell>
          <cell r="H2132" t="str">
            <v>Off-highway Vehicle Diesel</v>
          </cell>
          <cell r="I2132" t="str">
            <v>Construction and Mining Equipment</v>
          </cell>
          <cell r="J2132" t="str">
            <v>Cranes</v>
          </cell>
          <cell r="N2132">
            <v>40982</v>
          </cell>
        </row>
        <row r="2133">
          <cell r="A2133" t="str">
            <v>2270002048</v>
          </cell>
          <cell r="B2133" t="str">
            <v>Nonroad</v>
          </cell>
          <cell r="C2133" t="str">
            <v>Off-highway Diesel /Construction &amp; Mining Equipt /Graders</v>
          </cell>
          <cell r="D2133" t="str">
            <v>Mobile - Non-Road Equipment - Diesel</v>
          </cell>
          <cell r="G2133" t="str">
            <v>Mobile Sources</v>
          </cell>
          <cell r="H2133" t="str">
            <v>Off-highway Vehicle Diesel</v>
          </cell>
          <cell r="I2133" t="str">
            <v>Construction and Mining Equipment</v>
          </cell>
          <cell r="J2133" t="str">
            <v>Graders</v>
          </cell>
          <cell r="N2133">
            <v>40982</v>
          </cell>
        </row>
        <row r="2134">
          <cell r="A2134" t="str">
            <v>2270002051</v>
          </cell>
          <cell r="B2134" t="str">
            <v>Nonroad</v>
          </cell>
          <cell r="C2134" t="str">
            <v>Off-highway Diesel /Construction &amp; Mining Equipt /Off-highway Trucks</v>
          </cell>
          <cell r="D2134" t="str">
            <v>Mobile - Non-Road Equipment - Diesel</v>
          </cell>
          <cell r="G2134" t="str">
            <v>Mobile Sources</v>
          </cell>
          <cell r="H2134" t="str">
            <v>Off-highway Vehicle Diesel</v>
          </cell>
          <cell r="I2134" t="str">
            <v>Construction and Mining Equipment</v>
          </cell>
          <cell r="J2134" t="str">
            <v>Off-highway Trucks</v>
          </cell>
          <cell r="N2134">
            <v>40982</v>
          </cell>
        </row>
        <row r="2135">
          <cell r="A2135" t="str">
            <v>2270002054</v>
          </cell>
          <cell r="B2135" t="str">
            <v>Nonroad</v>
          </cell>
          <cell r="C2135" t="str">
            <v>Off-highway Diesel /Construction &amp; Mining Equipt /Crushing/Processing Equipt</v>
          </cell>
          <cell r="D2135" t="str">
            <v>Mobile - Non-Road Equipment - Diesel</v>
          </cell>
          <cell r="G2135" t="str">
            <v>Mobile Sources</v>
          </cell>
          <cell r="H2135" t="str">
            <v>Off-highway Vehicle Diesel</v>
          </cell>
          <cell r="I2135" t="str">
            <v>Construction and Mining Equipment</v>
          </cell>
          <cell r="J2135" t="str">
            <v>Crushing/Processing Equipment</v>
          </cell>
          <cell r="N2135">
            <v>40982</v>
          </cell>
        </row>
        <row r="2136">
          <cell r="A2136" t="str">
            <v>2270002057</v>
          </cell>
          <cell r="B2136" t="str">
            <v>Nonroad</v>
          </cell>
          <cell r="C2136" t="str">
            <v>Off-highway Diesel /Construction &amp; Mining Equipt /Rough Terrain Forklifts</v>
          </cell>
          <cell r="D2136" t="str">
            <v>Mobile - Non-Road Equipment - Diesel</v>
          </cell>
          <cell r="G2136" t="str">
            <v>Mobile Sources</v>
          </cell>
          <cell r="H2136" t="str">
            <v>Off-highway Vehicle Diesel</v>
          </cell>
          <cell r="I2136" t="str">
            <v>Construction and Mining Equipment</v>
          </cell>
          <cell r="J2136" t="str">
            <v>Rough Terrain Forklifts</v>
          </cell>
          <cell r="N2136">
            <v>40982</v>
          </cell>
        </row>
        <row r="2137">
          <cell r="A2137" t="str">
            <v>2270002060</v>
          </cell>
          <cell r="B2137" t="str">
            <v>Nonroad</v>
          </cell>
          <cell r="C2137" t="str">
            <v>Off-highway Diesel /Construction &amp; Mining Equipt /Rubber Tire Loaders</v>
          </cell>
          <cell r="D2137" t="str">
            <v>Mobile - Non-Road Equipment - Diesel</v>
          </cell>
          <cell r="G2137" t="str">
            <v>Mobile Sources</v>
          </cell>
          <cell r="H2137" t="str">
            <v>Off-highway Vehicle Diesel</v>
          </cell>
          <cell r="I2137" t="str">
            <v>Construction and Mining Equipment</v>
          </cell>
          <cell r="J2137" t="str">
            <v>Rubber Tire Loaders</v>
          </cell>
          <cell r="N2137">
            <v>40982</v>
          </cell>
        </row>
        <row r="2138">
          <cell r="A2138" t="str">
            <v>2270002063</v>
          </cell>
          <cell r="B2138" t="str">
            <v>Nonroad</v>
          </cell>
          <cell r="C2138" t="str">
            <v>Off-highway Diesel /Construction &amp; Mining Equipt /Rubber Tire Tractor/Dozers</v>
          </cell>
          <cell r="D2138" t="str">
            <v>Mobile - Non-Road Equipment - Diesel</v>
          </cell>
          <cell r="G2138" t="str">
            <v>Mobile Sources</v>
          </cell>
          <cell r="H2138" t="str">
            <v>Off-highway Vehicle Diesel</v>
          </cell>
          <cell r="I2138" t="str">
            <v>Construction and Mining Equipment</v>
          </cell>
          <cell r="J2138" t="str">
            <v>Rubber Tire Tractor/Dozers</v>
          </cell>
          <cell r="L2138" t="str">
            <v>2005</v>
          </cell>
          <cell r="N2138">
            <v>40982</v>
          </cell>
        </row>
        <row r="2139">
          <cell r="A2139" t="str">
            <v>2270002066</v>
          </cell>
          <cell r="B2139" t="str">
            <v>Nonroad</v>
          </cell>
          <cell r="C2139" t="str">
            <v>Off-highway Diesel /Construction &amp; Mining Equipt /Tractors/Loaders/Backhoes</v>
          </cell>
          <cell r="D2139" t="str">
            <v>Mobile - Non-Road Equipment - Diesel</v>
          </cell>
          <cell r="G2139" t="str">
            <v>Mobile Sources</v>
          </cell>
          <cell r="H2139" t="str">
            <v>Off-highway Vehicle Diesel</v>
          </cell>
          <cell r="I2139" t="str">
            <v>Construction and Mining Equipment</v>
          </cell>
          <cell r="J2139" t="str">
            <v>Tractors/Loaders/Backhoes</v>
          </cell>
          <cell r="N2139">
            <v>40982</v>
          </cell>
        </row>
        <row r="2140">
          <cell r="A2140" t="str">
            <v>2270002069</v>
          </cell>
          <cell r="B2140" t="str">
            <v>Nonroad</v>
          </cell>
          <cell r="C2140" t="str">
            <v>Off-highway Diesel /Construction &amp; Mining Equipt /Crawler Tractor/Dozers</v>
          </cell>
          <cell r="D2140" t="str">
            <v>Mobile - Non-Road Equipment - Diesel</v>
          </cell>
          <cell r="G2140" t="str">
            <v>Mobile Sources</v>
          </cell>
          <cell r="H2140" t="str">
            <v>Off-highway Vehicle Diesel</v>
          </cell>
          <cell r="I2140" t="str">
            <v>Construction and Mining Equipment</v>
          </cell>
          <cell r="J2140" t="str">
            <v>Crawler Tractor/Dozers</v>
          </cell>
          <cell r="N2140">
            <v>40982</v>
          </cell>
        </row>
        <row r="2141">
          <cell r="A2141" t="str">
            <v>2270002072</v>
          </cell>
          <cell r="B2141" t="str">
            <v>Nonroad</v>
          </cell>
          <cell r="C2141" t="str">
            <v>Off-highway Diesel /Construction &amp; Mining Equipt /Skid Steer Loaders</v>
          </cell>
          <cell r="D2141" t="str">
            <v>Mobile - Non-Road Equipment - Diesel</v>
          </cell>
          <cell r="G2141" t="str">
            <v>Mobile Sources</v>
          </cell>
          <cell r="H2141" t="str">
            <v>Off-highway Vehicle Diesel</v>
          </cell>
          <cell r="I2141" t="str">
            <v>Construction and Mining Equipment</v>
          </cell>
          <cell r="J2141" t="str">
            <v>Skid Steer Loaders</v>
          </cell>
          <cell r="N2141">
            <v>40982</v>
          </cell>
        </row>
        <row r="2142">
          <cell r="A2142" t="str">
            <v>2270002075</v>
          </cell>
          <cell r="B2142" t="str">
            <v>Nonroad</v>
          </cell>
          <cell r="C2142" t="str">
            <v>Off-highway Diesel /Construction &amp; Mining Equipt /Off-highway Tractors</v>
          </cell>
          <cell r="D2142" t="str">
            <v>Mobile - Non-Road Equipment - Diesel</v>
          </cell>
          <cell r="G2142" t="str">
            <v>Mobile Sources</v>
          </cell>
          <cell r="H2142" t="str">
            <v>Off-highway Vehicle Diesel</v>
          </cell>
          <cell r="I2142" t="str">
            <v>Construction and Mining Equipment</v>
          </cell>
          <cell r="J2142" t="str">
            <v>Off-highway Tractors</v>
          </cell>
          <cell r="N2142">
            <v>40982</v>
          </cell>
        </row>
        <row r="2143">
          <cell r="A2143" t="str">
            <v>2270002078</v>
          </cell>
          <cell r="B2143" t="str">
            <v>Nonroad</v>
          </cell>
          <cell r="C2143" t="str">
            <v>Off-highway Diesel /Construction &amp; Mining Equipt /Dumpers/Tenders</v>
          </cell>
          <cell r="D2143" t="str">
            <v>Mobile - Non-Road Equipment - Diesel</v>
          </cell>
          <cell r="G2143" t="str">
            <v>Mobile Sources</v>
          </cell>
          <cell r="H2143" t="str">
            <v>Off-highway Vehicle Diesel</v>
          </cell>
          <cell r="I2143" t="str">
            <v>Construction and Mining Equipment</v>
          </cell>
          <cell r="J2143" t="str">
            <v>Dumpers/Tenders</v>
          </cell>
          <cell r="N2143">
            <v>40982</v>
          </cell>
        </row>
        <row r="2144">
          <cell r="A2144" t="str">
            <v>2270002081</v>
          </cell>
          <cell r="B2144" t="str">
            <v>Nonroad</v>
          </cell>
          <cell r="C2144" t="str">
            <v>Off-highway Diesel /Construction &amp; Mining Equipt /Other Construction Equipt</v>
          </cell>
          <cell r="D2144" t="str">
            <v>Mobile - Non-Road Equipment - Diesel</v>
          </cell>
          <cell r="G2144" t="str">
            <v>Mobile Sources</v>
          </cell>
          <cell r="H2144" t="str">
            <v>Off-highway Vehicle Diesel</v>
          </cell>
          <cell r="I2144" t="str">
            <v>Construction and Mining Equipment</v>
          </cell>
          <cell r="J2144" t="str">
            <v>Other Construction Equipment</v>
          </cell>
          <cell r="N2144">
            <v>40982</v>
          </cell>
        </row>
        <row r="2145">
          <cell r="A2145" t="str">
            <v>2270003000</v>
          </cell>
          <cell r="B2145" t="str">
            <v>Nonroad</v>
          </cell>
          <cell r="C2145" t="str">
            <v>Off-highway Diesel /Industrial Equipt /Total</v>
          </cell>
          <cell r="D2145" t="str">
            <v>Mobile - Non-Road Equipment - Diesel</v>
          </cell>
          <cell r="G2145" t="str">
            <v>Mobile Sources</v>
          </cell>
          <cell r="H2145" t="str">
            <v>Off-highway Vehicle Diesel</v>
          </cell>
          <cell r="I2145" t="str">
            <v>Industrial Equipment</v>
          </cell>
          <cell r="J2145" t="str">
            <v>Total</v>
          </cell>
          <cell r="L2145" t="str">
            <v>2005</v>
          </cell>
          <cell r="N2145">
            <v>40982</v>
          </cell>
        </row>
        <row r="2146">
          <cell r="A2146" t="str">
            <v>2270003010</v>
          </cell>
          <cell r="B2146" t="str">
            <v>Nonroad</v>
          </cell>
          <cell r="C2146" t="str">
            <v>Off-highway Diesel /Industrial Equipt /Aerial Lifts</v>
          </cell>
          <cell r="D2146" t="str">
            <v>Mobile - Non-Road Equipment - Diesel</v>
          </cell>
          <cell r="G2146" t="str">
            <v>Mobile Sources</v>
          </cell>
          <cell r="H2146" t="str">
            <v>Off-highway Vehicle Diesel</v>
          </cell>
          <cell r="I2146" t="str">
            <v>Industrial Equipment</v>
          </cell>
          <cell r="J2146" t="str">
            <v>Aerial Lifts</v>
          </cell>
          <cell r="N2146">
            <v>40982</v>
          </cell>
        </row>
        <row r="2147">
          <cell r="A2147" t="str">
            <v>2270003020</v>
          </cell>
          <cell r="B2147" t="str">
            <v>Nonroad</v>
          </cell>
          <cell r="C2147" t="str">
            <v>Off-highway Diesel /Industrial Equipt /Forklifts</v>
          </cell>
          <cell r="D2147" t="str">
            <v>Mobile - Non-Road Equipment - Diesel</v>
          </cell>
          <cell r="G2147" t="str">
            <v>Mobile Sources</v>
          </cell>
          <cell r="H2147" t="str">
            <v>Off-highway Vehicle Diesel</v>
          </cell>
          <cell r="I2147" t="str">
            <v>Industrial Equipment</v>
          </cell>
          <cell r="J2147" t="str">
            <v>Forklifts</v>
          </cell>
          <cell r="N2147">
            <v>40982</v>
          </cell>
        </row>
        <row r="2148">
          <cell r="A2148" t="str">
            <v>2270003030</v>
          </cell>
          <cell r="B2148" t="str">
            <v>Nonroad</v>
          </cell>
          <cell r="C2148" t="str">
            <v>Off-highway Diesel /Industrial Equipt /Sweepers/Scrubbers</v>
          </cell>
          <cell r="D2148" t="str">
            <v>Mobile - Non-Road Equipment - Diesel</v>
          </cell>
          <cell r="G2148" t="str">
            <v>Mobile Sources</v>
          </cell>
          <cell r="H2148" t="str">
            <v>Off-highway Vehicle Diesel</v>
          </cell>
          <cell r="I2148" t="str">
            <v>Industrial Equipment</v>
          </cell>
          <cell r="J2148" t="str">
            <v>Sweepers/Scrubbers</v>
          </cell>
          <cell r="N2148">
            <v>40982</v>
          </cell>
        </row>
        <row r="2149">
          <cell r="A2149" t="str">
            <v>2270003040</v>
          </cell>
          <cell r="B2149" t="str">
            <v>Nonroad</v>
          </cell>
          <cell r="C2149" t="str">
            <v>Off-highway Diesel /Industrial Equipt /Other General Industrial Equipt</v>
          </cell>
          <cell r="D2149" t="str">
            <v>Mobile - Non-Road Equipment - Diesel</v>
          </cell>
          <cell r="G2149" t="str">
            <v>Mobile Sources</v>
          </cell>
          <cell r="H2149" t="str">
            <v>Off-highway Vehicle Diesel</v>
          </cell>
          <cell r="I2149" t="str">
            <v>Industrial Equipment</v>
          </cell>
          <cell r="J2149" t="str">
            <v>Other General Industrial Equipment</v>
          </cell>
          <cell r="N2149">
            <v>40982</v>
          </cell>
        </row>
        <row r="2150">
          <cell r="A2150" t="str">
            <v>2270003050</v>
          </cell>
          <cell r="B2150" t="str">
            <v>Nonroad</v>
          </cell>
          <cell r="C2150" t="str">
            <v>Off-highway Diesel /Industrial Equipt /Other Material H&amp;ling Equipt</v>
          </cell>
          <cell r="D2150" t="str">
            <v>Mobile - Non-Road Equipment - Diesel</v>
          </cell>
          <cell r="G2150" t="str">
            <v>Mobile Sources</v>
          </cell>
          <cell r="H2150" t="str">
            <v>Off-highway Vehicle Diesel</v>
          </cell>
          <cell r="I2150" t="str">
            <v>Industrial Equipment</v>
          </cell>
          <cell r="J2150" t="str">
            <v>Other Material Handling Equipment</v>
          </cell>
          <cell r="N2150">
            <v>40982</v>
          </cell>
        </row>
        <row r="2151">
          <cell r="A2151" t="str">
            <v>2270003060</v>
          </cell>
          <cell r="B2151" t="str">
            <v>Nonroad</v>
          </cell>
          <cell r="C2151" t="str">
            <v>Off-highway Diesel /Industrial Equipt /AC\Refrigeration</v>
          </cell>
          <cell r="D2151" t="str">
            <v>Mobile - Non-Road Equipment - Diesel</v>
          </cell>
          <cell r="G2151" t="str">
            <v>Mobile Sources</v>
          </cell>
          <cell r="H2151" t="str">
            <v>Off-highway Vehicle Diesel</v>
          </cell>
          <cell r="I2151" t="str">
            <v>Industrial Equipment</v>
          </cell>
          <cell r="J2151" t="str">
            <v>AC\Refrigeration</v>
          </cell>
          <cell r="M2151">
            <v>36504</v>
          </cell>
          <cell r="N2151">
            <v>40982</v>
          </cell>
        </row>
        <row r="2152">
          <cell r="A2152" t="str">
            <v>2270003070</v>
          </cell>
          <cell r="B2152" t="str">
            <v>Nonroad</v>
          </cell>
          <cell r="C2152" t="str">
            <v>Off-highway Diesel /Industrial Equipt /Terminal Tractors</v>
          </cell>
          <cell r="D2152" t="str">
            <v>Mobile - Non-Road Equipment - Diesel</v>
          </cell>
          <cell r="G2152" t="str">
            <v>Mobile Sources</v>
          </cell>
          <cell r="H2152" t="str">
            <v>Off-highway Vehicle Diesel</v>
          </cell>
          <cell r="I2152" t="str">
            <v>Industrial Equipment</v>
          </cell>
          <cell r="J2152" t="str">
            <v>Terminal Tractors</v>
          </cell>
          <cell r="M2152">
            <v>36504</v>
          </cell>
          <cell r="N2152">
            <v>40982</v>
          </cell>
        </row>
        <row r="2153">
          <cell r="A2153" t="str">
            <v>2270004000</v>
          </cell>
          <cell r="B2153" t="str">
            <v>Nonroad</v>
          </cell>
          <cell r="C2153" t="str">
            <v>Off-highway Diesel /Lawn &amp; Garden Equipt /All</v>
          </cell>
          <cell r="D2153" t="str">
            <v>Mobile - Non-Road Equipment - Diesel</v>
          </cell>
          <cell r="G2153" t="str">
            <v>Mobile Sources</v>
          </cell>
          <cell r="H2153" t="str">
            <v>Off-highway Vehicle Diesel</v>
          </cell>
          <cell r="I2153" t="str">
            <v>Lawn and Garden Equipment</v>
          </cell>
          <cell r="J2153" t="str">
            <v>All</v>
          </cell>
          <cell r="L2153" t="str">
            <v>2005</v>
          </cell>
          <cell r="N2153">
            <v>40982</v>
          </cell>
        </row>
        <row r="2154">
          <cell r="A2154" t="str">
            <v>2270004010</v>
          </cell>
          <cell r="B2154" t="str">
            <v>Nonroad</v>
          </cell>
          <cell r="C2154" t="str">
            <v>Off-highway Diesel /Lawn &amp; Garden Equipt /Lawn Mowers (Residential)</v>
          </cell>
          <cell r="D2154" t="str">
            <v>Mobile - Non-Road Equipment - Diesel</v>
          </cell>
          <cell r="G2154" t="str">
            <v>Mobile Sources</v>
          </cell>
          <cell r="H2154" t="str">
            <v>Off-highway Vehicle Diesel</v>
          </cell>
          <cell r="I2154" t="str">
            <v>Lawn and Garden Equipment</v>
          </cell>
          <cell r="J2154" t="str">
            <v>Lawn Mowers (Residential)</v>
          </cell>
          <cell r="L2154" t="str">
            <v>2005</v>
          </cell>
          <cell r="N2154">
            <v>40982</v>
          </cell>
        </row>
        <row r="2155">
          <cell r="A2155" t="str">
            <v>2270004011</v>
          </cell>
          <cell r="B2155" t="str">
            <v>Nonroad</v>
          </cell>
          <cell r="C2155" t="str">
            <v>Off-highway Diesel /Lawn &amp; Garden Equipt /Lawn Mowers (Commercial)</v>
          </cell>
          <cell r="D2155" t="str">
            <v>Mobile - Non-Road Equipment - Diesel</v>
          </cell>
          <cell r="G2155" t="str">
            <v>Mobile Sources</v>
          </cell>
          <cell r="H2155" t="str">
            <v>Off-highway Vehicle Diesel</v>
          </cell>
          <cell r="I2155" t="str">
            <v>Lawn and Garden Equipment</v>
          </cell>
          <cell r="J2155" t="str">
            <v>Lawn Mowers (Commercial)</v>
          </cell>
          <cell r="L2155" t="str">
            <v>2005</v>
          </cell>
          <cell r="M2155">
            <v>36504</v>
          </cell>
          <cell r="N2155">
            <v>40982</v>
          </cell>
        </row>
        <row r="2156">
          <cell r="A2156" t="str">
            <v>2270004015</v>
          </cell>
          <cell r="B2156" t="str">
            <v>Nonroad</v>
          </cell>
          <cell r="C2156" t="str">
            <v>Off-highway Diesel /Lawn &amp; Garden Equipt /Rotary Tillers &lt; 6 HP (Residential)</v>
          </cell>
          <cell r="D2156" t="str">
            <v>Mobile - Non-Road Equipment - Diesel</v>
          </cell>
          <cell r="G2156" t="str">
            <v>Mobile Sources</v>
          </cell>
          <cell r="H2156" t="str">
            <v>Off-highway Vehicle Diesel</v>
          </cell>
          <cell r="I2156" t="str">
            <v>Lawn and Garden Equipment</v>
          </cell>
          <cell r="J2156" t="str">
            <v>Rotary Tillers &lt; 6 HP (Residential)</v>
          </cell>
          <cell r="L2156" t="str">
            <v>2005</v>
          </cell>
          <cell r="N2156">
            <v>40982</v>
          </cell>
        </row>
        <row r="2157">
          <cell r="A2157" t="str">
            <v>2270004016</v>
          </cell>
          <cell r="B2157" t="str">
            <v>Nonroad</v>
          </cell>
          <cell r="C2157" t="str">
            <v>Off-highway Diesel /Lawn &amp; Garden Equipt /Rotary Tillers &lt; 6 HP (Commercial)</v>
          </cell>
          <cell r="D2157" t="str">
            <v>Mobile - Non-Road Equipment - Diesel</v>
          </cell>
          <cell r="G2157" t="str">
            <v>Mobile Sources</v>
          </cell>
          <cell r="H2157" t="str">
            <v>Off-highway Vehicle Diesel</v>
          </cell>
          <cell r="I2157" t="str">
            <v>Lawn and Garden Equipment</v>
          </cell>
          <cell r="J2157" t="str">
            <v>Rotary Tillers &lt; 6 HP (Commercial)</v>
          </cell>
          <cell r="L2157" t="str">
            <v>2005</v>
          </cell>
          <cell r="M2157">
            <v>36504</v>
          </cell>
          <cell r="N2157">
            <v>40982</v>
          </cell>
        </row>
        <row r="2158">
          <cell r="A2158" t="str">
            <v>2270004020</v>
          </cell>
          <cell r="B2158" t="str">
            <v>Nonroad</v>
          </cell>
          <cell r="C2158" t="str">
            <v>Off-highway Diesel /Lawn &amp; Garden Equipt /Chain Saws &lt; 6 HP (Residential)</v>
          </cell>
          <cell r="D2158" t="str">
            <v>Mobile - Non-Road Equipment - Diesel</v>
          </cell>
          <cell r="G2158" t="str">
            <v>Mobile Sources</v>
          </cell>
          <cell r="H2158" t="str">
            <v>Off-highway Vehicle Diesel</v>
          </cell>
          <cell r="I2158" t="str">
            <v>Lawn and Garden Equipment</v>
          </cell>
          <cell r="J2158" t="str">
            <v>Chain Saws &lt; 6 HP (Residential)</v>
          </cell>
          <cell r="L2158" t="str">
            <v>2005</v>
          </cell>
          <cell r="N2158">
            <v>40982</v>
          </cell>
        </row>
        <row r="2159">
          <cell r="A2159" t="str">
            <v>2270004021</v>
          </cell>
          <cell r="B2159" t="str">
            <v>Nonroad</v>
          </cell>
          <cell r="C2159" t="str">
            <v>Off-highway Diesel /Lawn &amp; Garden Equipt /Chain Saws &lt; 6 HP (Commercial)</v>
          </cell>
          <cell r="D2159" t="str">
            <v>Mobile - Non-Road Equipment - Diesel</v>
          </cell>
          <cell r="G2159" t="str">
            <v>Mobile Sources</v>
          </cell>
          <cell r="H2159" t="str">
            <v>Off-highway Vehicle Diesel</v>
          </cell>
          <cell r="I2159" t="str">
            <v>Lawn and Garden Equipment</v>
          </cell>
          <cell r="J2159" t="str">
            <v>Chain Saws &lt; 6 HP (Commercial)</v>
          </cell>
          <cell r="L2159" t="str">
            <v>2005</v>
          </cell>
          <cell r="M2159">
            <v>36504</v>
          </cell>
          <cell r="N2159">
            <v>40982</v>
          </cell>
        </row>
        <row r="2160">
          <cell r="A2160" t="str">
            <v>2270004025</v>
          </cell>
          <cell r="B2160" t="str">
            <v>Nonroad</v>
          </cell>
          <cell r="C2160" t="str">
            <v>Off-highway Diesel /Lawn &amp; Garden Equipt /Trimmers/Edgers/Brush Cutters (Residential)</v>
          </cell>
          <cell r="D2160" t="str">
            <v>Mobile - Non-Road Equipment - Diesel</v>
          </cell>
          <cell r="G2160" t="str">
            <v>Mobile Sources</v>
          </cell>
          <cell r="H2160" t="str">
            <v>Off-highway Vehicle Diesel</v>
          </cell>
          <cell r="I2160" t="str">
            <v>Lawn and Garden Equipment</v>
          </cell>
          <cell r="J2160" t="str">
            <v>Trimmers/Edgers/Brush Cutters (Residential)</v>
          </cell>
          <cell r="L2160" t="str">
            <v>2005</v>
          </cell>
          <cell r="N2160">
            <v>40982</v>
          </cell>
        </row>
        <row r="2161">
          <cell r="A2161" t="str">
            <v>2270004026</v>
          </cell>
          <cell r="B2161" t="str">
            <v>Nonroad</v>
          </cell>
          <cell r="C2161" t="str">
            <v>Off-highway Diesel /Lawn &amp; Garden Equipt /Trimmers/Edgers/Brush Cutters (Commercial)</v>
          </cell>
          <cell r="D2161" t="str">
            <v>Mobile - Non-Road Equipment - Diesel</v>
          </cell>
          <cell r="G2161" t="str">
            <v>Mobile Sources</v>
          </cell>
          <cell r="H2161" t="str">
            <v>Off-highway Vehicle Diesel</v>
          </cell>
          <cell r="I2161" t="str">
            <v>Lawn and Garden Equipment</v>
          </cell>
          <cell r="J2161" t="str">
            <v>Trimmers/Edgers/Brush Cutters (Commercial)</v>
          </cell>
          <cell r="L2161" t="str">
            <v>2005</v>
          </cell>
          <cell r="M2161">
            <v>36504</v>
          </cell>
          <cell r="N2161">
            <v>40982</v>
          </cell>
        </row>
        <row r="2162">
          <cell r="A2162" t="str">
            <v>2270004030</v>
          </cell>
          <cell r="B2162" t="str">
            <v>Nonroad</v>
          </cell>
          <cell r="C2162" t="str">
            <v>Off-highway Diesel /Lawn &amp; Garden Equipt /Leafblowers/Vacuums (Residential)</v>
          </cell>
          <cell r="D2162" t="str">
            <v>Mobile - Non-Road Equipment - Diesel</v>
          </cell>
          <cell r="G2162" t="str">
            <v>Mobile Sources</v>
          </cell>
          <cell r="H2162" t="str">
            <v>Off-highway Vehicle Diesel</v>
          </cell>
          <cell r="I2162" t="str">
            <v>Lawn and Garden Equipment</v>
          </cell>
          <cell r="J2162" t="str">
            <v>Leafblowers/Vacuums (Residential)</v>
          </cell>
          <cell r="L2162" t="str">
            <v>2005</v>
          </cell>
          <cell r="N2162">
            <v>40982</v>
          </cell>
        </row>
        <row r="2163">
          <cell r="A2163" t="str">
            <v>2270004031</v>
          </cell>
          <cell r="B2163" t="str">
            <v>Nonroad</v>
          </cell>
          <cell r="C2163" t="str">
            <v>Off-highway Diesel /Lawn &amp; Garden Equipt /Leafblowers/Vacuums (Commercial)</v>
          </cell>
          <cell r="D2163" t="str">
            <v>Mobile - Non-Road Equipment - Diesel</v>
          </cell>
          <cell r="G2163" t="str">
            <v>Mobile Sources</v>
          </cell>
          <cell r="H2163" t="str">
            <v>Off-highway Vehicle Diesel</v>
          </cell>
          <cell r="I2163" t="str">
            <v>Lawn and Garden Equipment</v>
          </cell>
          <cell r="J2163" t="str">
            <v>Leafblowers/Vacuums (Commercial)</v>
          </cell>
          <cell r="M2163">
            <v>36504</v>
          </cell>
          <cell r="N2163">
            <v>40982</v>
          </cell>
        </row>
        <row r="2164">
          <cell r="A2164" t="str">
            <v>2270004035</v>
          </cell>
          <cell r="B2164" t="str">
            <v>Nonroad</v>
          </cell>
          <cell r="C2164" t="str">
            <v>Off-highway Diesel /Lawn &amp; Garden Equipt /Snowblowers (Residential)</v>
          </cell>
          <cell r="D2164" t="str">
            <v>Mobile - Non-Road Equipment - Diesel</v>
          </cell>
          <cell r="G2164" t="str">
            <v>Mobile Sources</v>
          </cell>
          <cell r="H2164" t="str">
            <v>Off-highway Vehicle Diesel</v>
          </cell>
          <cell r="I2164" t="str">
            <v>Lawn and Garden Equipment</v>
          </cell>
          <cell r="J2164" t="str">
            <v>Snowblowers (Residential)</v>
          </cell>
          <cell r="L2164" t="str">
            <v>2005</v>
          </cell>
          <cell r="N2164">
            <v>40982</v>
          </cell>
        </row>
        <row r="2165">
          <cell r="A2165" t="str">
            <v>2270004036</v>
          </cell>
          <cell r="B2165" t="str">
            <v>Nonroad</v>
          </cell>
          <cell r="C2165" t="str">
            <v>Off-highway Diesel /Lawn &amp; Garden Equipt /Snowblowers (Commercial)</v>
          </cell>
          <cell r="D2165" t="str">
            <v>Mobile - Non-Road Equipment - Diesel</v>
          </cell>
          <cell r="G2165" t="str">
            <v>Mobile Sources</v>
          </cell>
          <cell r="H2165" t="str">
            <v>Off-highway Vehicle Diesel</v>
          </cell>
          <cell r="I2165" t="str">
            <v>Lawn and Garden Equipment</v>
          </cell>
          <cell r="J2165" t="str">
            <v>Snowblowers (Commercial)</v>
          </cell>
          <cell r="M2165">
            <v>36504</v>
          </cell>
          <cell r="N2165">
            <v>40982</v>
          </cell>
        </row>
        <row r="2166">
          <cell r="A2166" t="str">
            <v>2270004040</v>
          </cell>
          <cell r="B2166" t="str">
            <v>Nonroad</v>
          </cell>
          <cell r="C2166" t="str">
            <v>Off-highway Diesel /Lawn &amp; Garden Equipt /Rear Engine Riding Mowers (Residential)</v>
          </cell>
          <cell r="D2166" t="str">
            <v>Mobile - Non-Road Equipment - Diesel</v>
          </cell>
          <cell r="G2166" t="str">
            <v>Mobile Sources</v>
          </cell>
          <cell r="H2166" t="str">
            <v>Off-highway Vehicle Diesel</v>
          </cell>
          <cell r="I2166" t="str">
            <v>Lawn and Garden Equipment</v>
          </cell>
          <cell r="J2166" t="str">
            <v>Rear Engine Riding Mowers (Residential)</v>
          </cell>
          <cell r="L2166" t="str">
            <v>2005</v>
          </cell>
          <cell r="N2166">
            <v>40982</v>
          </cell>
        </row>
        <row r="2167">
          <cell r="A2167" t="str">
            <v>2270004041</v>
          </cell>
          <cell r="B2167" t="str">
            <v>Nonroad</v>
          </cell>
          <cell r="C2167" t="str">
            <v>Off-highway Diesel /Lawn &amp; Garden Equipt /Rear Engine Riding Mowers (Commercial)</v>
          </cell>
          <cell r="D2167" t="str">
            <v>Mobile - Non-Road Equipment - Diesel</v>
          </cell>
          <cell r="G2167" t="str">
            <v>Mobile Sources</v>
          </cell>
          <cell r="H2167" t="str">
            <v>Off-highway Vehicle Diesel</v>
          </cell>
          <cell r="I2167" t="str">
            <v>Lawn and Garden Equipment</v>
          </cell>
          <cell r="J2167" t="str">
            <v>Rear Engine Riding Mowers (Commercial)</v>
          </cell>
          <cell r="L2167" t="str">
            <v>2005</v>
          </cell>
          <cell r="M2167">
            <v>36504</v>
          </cell>
          <cell r="N2167">
            <v>40982</v>
          </cell>
        </row>
        <row r="2168">
          <cell r="A2168" t="str">
            <v>2270004045</v>
          </cell>
          <cell r="B2168" t="str">
            <v>Nonroad</v>
          </cell>
          <cell r="C2168" t="str">
            <v>Off-highway Diesel /Lawn &amp; Garden Equipt /Front Mowers (Residential)</v>
          </cell>
          <cell r="D2168" t="str">
            <v>Mobile - Non-Road Equipment - Diesel</v>
          </cell>
          <cell r="G2168" t="str">
            <v>Mobile Sources</v>
          </cell>
          <cell r="H2168" t="str">
            <v>Off-highway Vehicle Diesel</v>
          </cell>
          <cell r="I2168" t="str">
            <v>Lawn and Garden Equipment</v>
          </cell>
          <cell r="J2168" t="str">
            <v>Front Mowers (Residential)</v>
          </cell>
          <cell r="L2168" t="str">
            <v>2005</v>
          </cell>
          <cell r="N2168">
            <v>40982</v>
          </cell>
        </row>
        <row r="2169">
          <cell r="A2169" t="str">
            <v>2270004046</v>
          </cell>
          <cell r="B2169" t="str">
            <v>Nonroad</v>
          </cell>
          <cell r="C2169" t="str">
            <v>Off-highway Diesel /Lawn &amp; Garden Equipt /Front Mowers (Commercial)</v>
          </cell>
          <cell r="D2169" t="str">
            <v>Mobile - Non-Road Equipment - Diesel</v>
          </cell>
          <cell r="G2169" t="str">
            <v>Mobile Sources</v>
          </cell>
          <cell r="H2169" t="str">
            <v>Off-highway Vehicle Diesel</v>
          </cell>
          <cell r="I2169" t="str">
            <v>Lawn and Garden Equipment</v>
          </cell>
          <cell r="J2169" t="str">
            <v>Front Mowers (Commercial)</v>
          </cell>
          <cell r="M2169">
            <v>36504</v>
          </cell>
          <cell r="N2169">
            <v>40982</v>
          </cell>
        </row>
        <row r="2170">
          <cell r="A2170" t="str">
            <v>2270004050</v>
          </cell>
          <cell r="B2170" t="str">
            <v>Nonroad</v>
          </cell>
          <cell r="C2170" t="str">
            <v>Off-highway Diesel /Lawn &amp; Garden Equipt /Shredders &lt; 6 HP (Residential)</v>
          </cell>
          <cell r="D2170" t="str">
            <v>Mobile - Non-Road Equipment - Diesel</v>
          </cell>
          <cell r="G2170" t="str">
            <v>Mobile Sources</v>
          </cell>
          <cell r="H2170" t="str">
            <v>Off-highway Vehicle Diesel</v>
          </cell>
          <cell r="I2170" t="str">
            <v>Lawn and Garden Equipment</v>
          </cell>
          <cell r="J2170" t="str">
            <v>Shredders &lt; 6 HP (Residential)</v>
          </cell>
          <cell r="L2170" t="str">
            <v>2005</v>
          </cell>
          <cell r="N2170">
            <v>40982</v>
          </cell>
        </row>
        <row r="2171">
          <cell r="A2171" t="str">
            <v>2270004051</v>
          </cell>
          <cell r="B2171" t="str">
            <v>Nonroad</v>
          </cell>
          <cell r="C2171" t="str">
            <v>Off-highway Diesel /Lawn &amp; Garden Equipt /Shredders &lt; 6 HP (Commercial)</v>
          </cell>
          <cell r="D2171" t="str">
            <v>Mobile - Non-Road Equipment - Diesel</v>
          </cell>
          <cell r="G2171" t="str">
            <v>Mobile Sources</v>
          </cell>
          <cell r="H2171" t="str">
            <v>Off-highway Vehicle Diesel</v>
          </cell>
          <cell r="I2171" t="str">
            <v>Lawn and Garden Equipment</v>
          </cell>
          <cell r="J2171" t="str">
            <v>Shredders &lt; 6 HP (Commercial)</v>
          </cell>
          <cell r="L2171" t="str">
            <v>2005</v>
          </cell>
          <cell r="M2171">
            <v>36504</v>
          </cell>
          <cell r="N2171">
            <v>40982</v>
          </cell>
        </row>
        <row r="2172">
          <cell r="A2172" t="str">
            <v>2270004055</v>
          </cell>
          <cell r="B2172" t="str">
            <v>Nonroad</v>
          </cell>
          <cell r="C2172" t="str">
            <v>Off-highway Diesel /Lawn &amp; Garden Equipt /Lawn &amp; Garden Tractors (Residential)</v>
          </cell>
          <cell r="D2172" t="str">
            <v>Mobile - Non-Road Equipment - Diesel</v>
          </cell>
          <cell r="G2172" t="str">
            <v>Mobile Sources</v>
          </cell>
          <cell r="H2172" t="str">
            <v>Off-highway Vehicle Diesel</v>
          </cell>
          <cell r="I2172" t="str">
            <v>Lawn and Garden Equipment</v>
          </cell>
          <cell r="J2172" t="str">
            <v>Lawn and Garden Tractors (Residential)</v>
          </cell>
          <cell r="L2172" t="str">
            <v>2005</v>
          </cell>
          <cell r="N2172">
            <v>40982</v>
          </cell>
        </row>
        <row r="2173">
          <cell r="A2173" t="str">
            <v>2270004056</v>
          </cell>
          <cell r="B2173" t="str">
            <v>Nonroad</v>
          </cell>
          <cell r="C2173" t="str">
            <v>Off-highway Diesel /Lawn &amp; Garden Equipt /Lawn &amp; Garden Tractors (Commercial)</v>
          </cell>
          <cell r="D2173" t="str">
            <v>Mobile - Non-Road Equipment - Diesel</v>
          </cell>
          <cell r="G2173" t="str">
            <v>Mobile Sources</v>
          </cell>
          <cell r="H2173" t="str">
            <v>Off-highway Vehicle Diesel</v>
          </cell>
          <cell r="I2173" t="str">
            <v>Lawn and Garden Equipment</v>
          </cell>
          <cell r="J2173" t="str">
            <v>Lawn and Garden Tractors (Commercial)</v>
          </cell>
          <cell r="M2173">
            <v>36504</v>
          </cell>
          <cell r="N2173">
            <v>40982</v>
          </cell>
        </row>
        <row r="2174">
          <cell r="A2174" t="str">
            <v>2270004060</v>
          </cell>
          <cell r="B2174" t="str">
            <v>Nonroad</v>
          </cell>
          <cell r="C2174" t="str">
            <v>Off-highway Diesel /Lawn &amp; Garden Equipt /Wood Splitters (Residential)</v>
          </cell>
          <cell r="D2174" t="str">
            <v>Mobile - Non-Road Equipment - Diesel</v>
          </cell>
          <cell r="G2174" t="str">
            <v>Mobile Sources</v>
          </cell>
          <cell r="H2174" t="str">
            <v>Off-highway Vehicle Diesel</v>
          </cell>
          <cell r="I2174" t="str">
            <v>Lawn and Garden Equipment</v>
          </cell>
          <cell r="J2174" t="str">
            <v>Wood Splitters (Residential)</v>
          </cell>
          <cell r="L2174" t="str">
            <v>2005</v>
          </cell>
          <cell r="N2174">
            <v>40982</v>
          </cell>
        </row>
        <row r="2175">
          <cell r="A2175" t="str">
            <v>2270004061</v>
          </cell>
          <cell r="B2175" t="str">
            <v>Nonroad</v>
          </cell>
          <cell r="C2175" t="str">
            <v>Off-highway Diesel /Lawn &amp; Garden Equipt /Wood Splitters (Commercial)</v>
          </cell>
          <cell r="D2175" t="str">
            <v>Mobile - Non-Road Equipment - Diesel</v>
          </cell>
          <cell r="G2175" t="str">
            <v>Mobile Sources</v>
          </cell>
          <cell r="H2175" t="str">
            <v>Off-highway Vehicle Diesel</v>
          </cell>
          <cell r="I2175" t="str">
            <v>Lawn and Garden Equipment</v>
          </cell>
          <cell r="J2175" t="str">
            <v>Wood Splitters (Commercial)</v>
          </cell>
          <cell r="L2175" t="str">
            <v>2005</v>
          </cell>
          <cell r="M2175">
            <v>36504</v>
          </cell>
          <cell r="N2175">
            <v>40982</v>
          </cell>
        </row>
        <row r="2176">
          <cell r="A2176" t="str">
            <v>2270004065</v>
          </cell>
          <cell r="B2176" t="str">
            <v>Nonroad</v>
          </cell>
          <cell r="C2176" t="str">
            <v>Off-highway Diesel /Lawn &amp; Garden Equipt /Chippers/Stump Grinders (Residential)</v>
          </cell>
          <cell r="D2176" t="str">
            <v>Mobile - Non-Road Equipment - Diesel</v>
          </cell>
          <cell r="G2176" t="str">
            <v>Mobile Sources</v>
          </cell>
          <cell r="H2176" t="str">
            <v>Off-highway Vehicle Diesel</v>
          </cell>
          <cell r="I2176" t="str">
            <v>Lawn and Garden Equipment</v>
          </cell>
          <cell r="J2176" t="str">
            <v>Chippers/Stump Grinders (Residential)</v>
          </cell>
          <cell r="L2176" t="str">
            <v>2005</v>
          </cell>
          <cell r="N2176">
            <v>40982</v>
          </cell>
        </row>
        <row r="2177">
          <cell r="A2177" t="str">
            <v>2270004066</v>
          </cell>
          <cell r="B2177" t="str">
            <v>Nonroad</v>
          </cell>
          <cell r="C2177" t="str">
            <v>Off-highway Diesel /Lawn &amp; Garden Equipt /Chippers/Stump Grinders (Commercial)</v>
          </cell>
          <cell r="D2177" t="str">
            <v>Mobile - Non-Road Equipment - Diesel</v>
          </cell>
          <cell r="G2177" t="str">
            <v>Mobile Sources</v>
          </cell>
          <cell r="H2177" t="str">
            <v>Off-highway Vehicle Diesel</v>
          </cell>
          <cell r="I2177" t="str">
            <v>Lawn and Garden Equipment</v>
          </cell>
          <cell r="J2177" t="str">
            <v>Chippers/Stump Grinders (Commercial)</v>
          </cell>
          <cell r="M2177">
            <v>36504</v>
          </cell>
          <cell r="N2177">
            <v>40982</v>
          </cell>
        </row>
        <row r="2178">
          <cell r="A2178" t="str">
            <v>2270004070</v>
          </cell>
          <cell r="B2178" t="str">
            <v>Nonroad</v>
          </cell>
          <cell r="C2178" t="str">
            <v>Off-highway Diesel /Lawn &amp; Garden Equipt /Commercial Turf Equipt</v>
          </cell>
          <cell r="D2178" t="str">
            <v>Mobile - Non-Road Equipment - Diesel</v>
          </cell>
          <cell r="G2178" t="str">
            <v>Mobile Sources</v>
          </cell>
          <cell r="H2178" t="str">
            <v>Off-highway Vehicle Diesel</v>
          </cell>
          <cell r="I2178" t="str">
            <v>Lawn and Garden Equipment</v>
          </cell>
          <cell r="J2178" t="str">
            <v>Commercial Turf Equipment</v>
          </cell>
          <cell r="K2178" t="str">
            <v>2270004071</v>
          </cell>
          <cell r="L2178" t="str">
            <v>2005</v>
          </cell>
          <cell r="N2178">
            <v>40982</v>
          </cell>
        </row>
        <row r="2179">
          <cell r="A2179" t="str">
            <v>2270004071</v>
          </cell>
          <cell r="B2179" t="str">
            <v>Nonroad</v>
          </cell>
          <cell r="C2179" t="str">
            <v>Off-highway Diesel /Lawn &amp; Garden Equipt /Turf Equipt (Commercial)</v>
          </cell>
          <cell r="D2179" t="str">
            <v>Mobile - Non-Road Equipment - Diesel</v>
          </cell>
          <cell r="G2179" t="str">
            <v>Mobile Sources</v>
          </cell>
          <cell r="H2179" t="str">
            <v>Off-highway Vehicle Diesel</v>
          </cell>
          <cell r="I2179" t="str">
            <v>Lawn and Garden Equipment</v>
          </cell>
          <cell r="J2179" t="str">
            <v>Turf Equipment (Commercial)</v>
          </cell>
          <cell r="M2179">
            <v>36504</v>
          </cell>
          <cell r="N2179">
            <v>40982</v>
          </cell>
        </row>
        <row r="2180">
          <cell r="A2180" t="str">
            <v>2270004075</v>
          </cell>
          <cell r="B2180" t="str">
            <v>Nonroad</v>
          </cell>
          <cell r="C2180" t="str">
            <v>Off-highway Diesel /Lawn &amp; Garden Equipt /Other Lawn &amp; Garden Equipt (Residential)</v>
          </cell>
          <cell r="D2180" t="str">
            <v>Mobile - Non-Road Equipment - Diesel</v>
          </cell>
          <cell r="G2180" t="str">
            <v>Mobile Sources</v>
          </cell>
          <cell r="H2180" t="str">
            <v>Off-highway Vehicle Diesel</v>
          </cell>
          <cell r="I2180" t="str">
            <v>Lawn and Garden Equipment</v>
          </cell>
          <cell r="J2180" t="str">
            <v>Other Lawn and Garden Equipment (Residential)</v>
          </cell>
          <cell r="L2180" t="str">
            <v>2005</v>
          </cell>
          <cell r="N2180">
            <v>40982</v>
          </cell>
        </row>
        <row r="2181">
          <cell r="A2181" t="str">
            <v>2270004076</v>
          </cell>
          <cell r="B2181" t="str">
            <v>Nonroad</v>
          </cell>
          <cell r="C2181" t="str">
            <v>Off-highway Diesel /Lawn &amp; Garden Equipt /Other Lawn &amp; Garden Equipt (Commercial)</v>
          </cell>
          <cell r="D2181" t="str">
            <v>Mobile - Non-Road Equipment - Diesel</v>
          </cell>
          <cell r="G2181" t="str">
            <v>Mobile Sources</v>
          </cell>
          <cell r="H2181" t="str">
            <v>Off-highway Vehicle Diesel</v>
          </cell>
          <cell r="I2181" t="str">
            <v>Lawn and Garden Equipment</v>
          </cell>
          <cell r="J2181" t="str">
            <v>Other Lawn and Garden Equipment (Commercial)</v>
          </cell>
          <cell r="M2181">
            <v>36504</v>
          </cell>
          <cell r="N2181">
            <v>40982</v>
          </cell>
        </row>
        <row r="2182">
          <cell r="A2182" t="str">
            <v>2270005000</v>
          </cell>
          <cell r="B2182" t="str">
            <v>Nonroad</v>
          </cell>
          <cell r="C2182" t="str">
            <v>Off-highway Diesel /Agricultural Equipt /Total</v>
          </cell>
          <cell r="D2182" t="str">
            <v>Mobile - Non-Road Equipment - Diesel</v>
          </cell>
          <cell r="G2182" t="str">
            <v>Mobile Sources</v>
          </cell>
          <cell r="H2182" t="str">
            <v>Off-highway Vehicle Diesel</v>
          </cell>
          <cell r="I2182" t="str">
            <v>Agricultural Equipment</v>
          </cell>
          <cell r="J2182" t="str">
            <v>Total</v>
          </cell>
          <cell r="L2182" t="str">
            <v>2005</v>
          </cell>
          <cell r="N2182">
            <v>40982</v>
          </cell>
        </row>
        <row r="2183">
          <cell r="A2183" t="str">
            <v>2270005010</v>
          </cell>
          <cell r="B2183" t="str">
            <v>Nonroad</v>
          </cell>
          <cell r="C2183" t="str">
            <v>Off-highway Diesel /Agricultural Equipt /2-Wheel Tractors</v>
          </cell>
          <cell r="D2183" t="str">
            <v>Mobile - Non-Road Equipment - Diesel</v>
          </cell>
          <cell r="G2183" t="str">
            <v>Mobile Sources</v>
          </cell>
          <cell r="H2183" t="str">
            <v>Off-highway Vehicle Diesel</v>
          </cell>
          <cell r="I2183" t="str">
            <v>Agricultural Equipment</v>
          </cell>
          <cell r="J2183" t="str">
            <v>2-Wheel Tractors</v>
          </cell>
          <cell r="N2183">
            <v>40982</v>
          </cell>
        </row>
        <row r="2184">
          <cell r="A2184" t="str">
            <v>2270005015</v>
          </cell>
          <cell r="B2184" t="str">
            <v>Nonroad</v>
          </cell>
          <cell r="C2184" t="str">
            <v>Off-highway Diesel /Agricultural Equipt /Agricultural Tractors</v>
          </cell>
          <cell r="D2184" t="str">
            <v>Mobile - Non-Road Equipment - Diesel</v>
          </cell>
          <cell r="G2184" t="str">
            <v>Mobile Sources</v>
          </cell>
          <cell r="H2184" t="str">
            <v>Off-highway Vehicle Diesel</v>
          </cell>
          <cell r="I2184" t="str">
            <v>Agricultural Equipment</v>
          </cell>
          <cell r="J2184" t="str">
            <v>Agricultural Tractors</v>
          </cell>
          <cell r="N2184">
            <v>40982</v>
          </cell>
        </row>
        <row r="2185">
          <cell r="A2185" t="str">
            <v>2270005020</v>
          </cell>
          <cell r="B2185" t="str">
            <v>Nonroad</v>
          </cell>
          <cell r="C2185" t="str">
            <v>Off-highway Diesel /Agricultural Equipt /Combines</v>
          </cell>
          <cell r="D2185" t="str">
            <v>Mobile - Non-Road Equipment - Diesel</v>
          </cell>
          <cell r="G2185" t="str">
            <v>Mobile Sources</v>
          </cell>
          <cell r="H2185" t="str">
            <v>Off-highway Vehicle Diesel</v>
          </cell>
          <cell r="I2185" t="str">
            <v>Agricultural Equipment</v>
          </cell>
          <cell r="J2185" t="str">
            <v>Combines</v>
          </cell>
          <cell r="N2185">
            <v>40982</v>
          </cell>
        </row>
        <row r="2186">
          <cell r="A2186" t="str">
            <v>2270005025</v>
          </cell>
          <cell r="B2186" t="str">
            <v>Nonroad</v>
          </cell>
          <cell r="C2186" t="str">
            <v>Off-highway Diesel /Agricultural Equipt /Balers</v>
          </cell>
          <cell r="D2186" t="str">
            <v>Mobile - Non-Road Equipment - Diesel</v>
          </cell>
          <cell r="G2186" t="str">
            <v>Mobile Sources</v>
          </cell>
          <cell r="H2186" t="str">
            <v>Off-highway Vehicle Diesel</v>
          </cell>
          <cell r="I2186" t="str">
            <v>Agricultural Equipment</v>
          </cell>
          <cell r="J2186" t="str">
            <v>Balers</v>
          </cell>
          <cell r="N2186">
            <v>40982</v>
          </cell>
        </row>
        <row r="2187">
          <cell r="A2187" t="str">
            <v>2270005030</v>
          </cell>
          <cell r="B2187" t="str">
            <v>Nonroad</v>
          </cell>
          <cell r="C2187" t="str">
            <v>Off-highway Diesel /Agricultural Equipt /Agricultural Mowers</v>
          </cell>
          <cell r="D2187" t="str">
            <v>Mobile - Non-Road Equipment - Diesel</v>
          </cell>
          <cell r="G2187" t="str">
            <v>Mobile Sources</v>
          </cell>
          <cell r="H2187" t="str">
            <v>Off-highway Vehicle Diesel</v>
          </cell>
          <cell r="I2187" t="str">
            <v>Agricultural Equipment</v>
          </cell>
          <cell r="J2187" t="str">
            <v>Agricultural Mowers</v>
          </cell>
          <cell r="N2187">
            <v>40982</v>
          </cell>
        </row>
        <row r="2188">
          <cell r="A2188" t="str">
            <v>2270005035</v>
          </cell>
          <cell r="B2188" t="str">
            <v>Nonroad</v>
          </cell>
          <cell r="C2188" t="str">
            <v>Off-highway Diesel /Agricultural Equipt /Sprayers</v>
          </cell>
          <cell r="D2188" t="str">
            <v>Mobile - Non-Road Equipment - Diesel</v>
          </cell>
          <cell r="G2188" t="str">
            <v>Mobile Sources</v>
          </cell>
          <cell r="H2188" t="str">
            <v>Off-highway Vehicle Diesel</v>
          </cell>
          <cell r="I2188" t="str">
            <v>Agricultural Equipment</v>
          </cell>
          <cell r="J2188" t="str">
            <v>Sprayers</v>
          </cell>
          <cell r="N2188">
            <v>40982</v>
          </cell>
        </row>
        <row r="2189">
          <cell r="A2189" t="str">
            <v>2270005040</v>
          </cell>
          <cell r="B2189" t="str">
            <v>Nonroad</v>
          </cell>
          <cell r="C2189" t="str">
            <v>Off-highway Diesel /Agricultural Equipt /Tillers : 6 HP</v>
          </cell>
          <cell r="D2189" t="str">
            <v>Mobile - Non-Road Equipment - Diesel</v>
          </cell>
          <cell r="G2189" t="str">
            <v>Mobile Sources</v>
          </cell>
          <cell r="H2189" t="str">
            <v>Off-highway Vehicle Diesel</v>
          </cell>
          <cell r="I2189" t="str">
            <v>Agricultural Equipment</v>
          </cell>
          <cell r="J2189" t="str">
            <v>Tillers : 6 HP</v>
          </cell>
          <cell r="N2189">
            <v>40982</v>
          </cell>
        </row>
        <row r="2190">
          <cell r="A2190" t="str">
            <v>2270005045</v>
          </cell>
          <cell r="B2190" t="str">
            <v>Nonroad</v>
          </cell>
          <cell r="C2190" t="str">
            <v>Off-highway Diesel /Agricultural Equipt /Swathers</v>
          </cell>
          <cell r="D2190" t="str">
            <v>Mobile - Non-Road Equipment - Diesel</v>
          </cell>
          <cell r="G2190" t="str">
            <v>Mobile Sources</v>
          </cell>
          <cell r="H2190" t="str">
            <v>Off-highway Vehicle Diesel</v>
          </cell>
          <cell r="I2190" t="str">
            <v>Agricultural Equipment</v>
          </cell>
          <cell r="J2190" t="str">
            <v>Swathers</v>
          </cell>
          <cell r="N2190">
            <v>40982</v>
          </cell>
        </row>
        <row r="2191">
          <cell r="A2191" t="str">
            <v>2270005050</v>
          </cell>
          <cell r="B2191" t="str">
            <v>Nonroad</v>
          </cell>
          <cell r="C2191" t="str">
            <v>Off-highway Diesel /Agricultural Equipt /Hydro-power Units</v>
          </cell>
          <cell r="D2191" t="str">
            <v>Mobile - Non-Road Equipment - Diesel</v>
          </cell>
          <cell r="G2191" t="str">
            <v>Mobile Sources</v>
          </cell>
          <cell r="H2191" t="str">
            <v>Off-highway Vehicle Diesel</v>
          </cell>
          <cell r="I2191" t="str">
            <v>Agricultural Equipment</v>
          </cell>
          <cell r="J2191" t="str">
            <v>Hydro-power Units</v>
          </cell>
          <cell r="K2191" t="str">
            <v>2270006035</v>
          </cell>
          <cell r="L2191" t="str">
            <v>2002</v>
          </cell>
          <cell r="N2191">
            <v>40982</v>
          </cell>
        </row>
        <row r="2192">
          <cell r="A2192" t="str">
            <v>2270005055</v>
          </cell>
          <cell r="B2192" t="str">
            <v>Nonroad</v>
          </cell>
          <cell r="C2192" t="str">
            <v>Off-highway Diesel /Agricultural Equipt /Other Agricultural Equipt</v>
          </cell>
          <cell r="D2192" t="str">
            <v>Mobile - Non-Road Equipment - Diesel</v>
          </cell>
          <cell r="G2192" t="str">
            <v>Mobile Sources</v>
          </cell>
          <cell r="H2192" t="str">
            <v>Off-highway Vehicle Diesel</v>
          </cell>
          <cell r="I2192" t="str">
            <v>Agricultural Equipment</v>
          </cell>
          <cell r="J2192" t="str">
            <v>Other Agricultural Equipment</v>
          </cell>
          <cell r="N2192">
            <v>40982</v>
          </cell>
        </row>
        <row r="2193">
          <cell r="A2193" t="str">
            <v>2270005060</v>
          </cell>
          <cell r="B2193" t="str">
            <v>Nonroad</v>
          </cell>
          <cell r="C2193" t="str">
            <v>Off-highway Diesel /Agricultural Equipt /Irrigation Sets</v>
          </cell>
          <cell r="D2193" t="str">
            <v>Mobile - Non-Road Equipment - Diesel</v>
          </cell>
          <cell r="G2193" t="str">
            <v>Mobile Sources</v>
          </cell>
          <cell r="H2193" t="str">
            <v>Off-highway Vehicle Diesel</v>
          </cell>
          <cell r="I2193" t="str">
            <v>Agricultural Equipment</v>
          </cell>
          <cell r="J2193" t="str">
            <v>Irrigation Sets</v>
          </cell>
          <cell r="M2193">
            <v>36504</v>
          </cell>
          <cell r="N2193">
            <v>40982</v>
          </cell>
        </row>
        <row r="2194">
          <cell r="A2194" t="str">
            <v>2270006000</v>
          </cell>
          <cell r="B2194" t="str">
            <v>Nonroad</v>
          </cell>
          <cell r="C2194" t="str">
            <v>Off-highway Diesel /Commercial Equipt /Total</v>
          </cell>
          <cell r="D2194" t="str">
            <v>Mobile - Non-Road Equipment - Diesel</v>
          </cell>
          <cell r="G2194" t="str">
            <v>Mobile Sources</v>
          </cell>
          <cell r="H2194" t="str">
            <v>Off-highway Vehicle Diesel</v>
          </cell>
          <cell r="I2194" t="str">
            <v>Commercial Equipment</v>
          </cell>
          <cell r="J2194" t="str">
            <v>Total</v>
          </cell>
          <cell r="L2194" t="str">
            <v>2005</v>
          </cell>
          <cell r="N2194">
            <v>40982</v>
          </cell>
        </row>
        <row r="2195">
          <cell r="A2195" t="str">
            <v>2270006005</v>
          </cell>
          <cell r="B2195" t="str">
            <v>Nonroad</v>
          </cell>
          <cell r="C2195" t="str">
            <v>Off-highway Diesel /Commercial Equipt /Generator Sets</v>
          </cell>
          <cell r="D2195" t="str">
            <v>Mobile - Non-Road Equipment - Diesel</v>
          </cell>
          <cell r="G2195" t="str">
            <v>Mobile Sources</v>
          </cell>
          <cell r="H2195" t="str">
            <v>Off-highway Vehicle Diesel</v>
          </cell>
          <cell r="I2195" t="str">
            <v>Commercial Equipment</v>
          </cell>
          <cell r="J2195" t="str">
            <v>Generator Sets</v>
          </cell>
          <cell r="N2195">
            <v>40982</v>
          </cell>
        </row>
        <row r="2196">
          <cell r="A2196" t="str">
            <v>2270006010</v>
          </cell>
          <cell r="B2196" t="str">
            <v>Nonroad</v>
          </cell>
          <cell r="C2196" t="str">
            <v>Off-highway Diesel /Commercial Equipt /Pumps</v>
          </cell>
          <cell r="D2196" t="str">
            <v>Mobile - Non-Road Equipment - Diesel</v>
          </cell>
          <cell r="G2196" t="str">
            <v>Mobile Sources</v>
          </cell>
          <cell r="H2196" t="str">
            <v>Off-highway Vehicle Diesel</v>
          </cell>
          <cell r="I2196" t="str">
            <v>Commercial Equipment</v>
          </cell>
          <cell r="J2196" t="str">
            <v>Pumps</v>
          </cell>
          <cell r="N2196">
            <v>40982</v>
          </cell>
        </row>
        <row r="2197">
          <cell r="A2197" t="str">
            <v>2270006015</v>
          </cell>
          <cell r="B2197" t="str">
            <v>Nonroad</v>
          </cell>
          <cell r="C2197" t="str">
            <v>Off-highway Diesel /Commercial Equipt /Air Compressors</v>
          </cell>
          <cell r="D2197" t="str">
            <v>Mobile - Non-Road Equipment - Diesel</v>
          </cell>
          <cell r="G2197" t="str">
            <v>Mobile Sources</v>
          </cell>
          <cell r="H2197" t="str">
            <v>Off-highway Vehicle Diesel</v>
          </cell>
          <cell r="I2197" t="str">
            <v>Commercial Equipment</v>
          </cell>
          <cell r="J2197" t="str">
            <v>Air Compressors</v>
          </cell>
          <cell r="N2197">
            <v>40982</v>
          </cell>
        </row>
        <row r="2198">
          <cell r="A2198" t="str">
            <v>2270006020</v>
          </cell>
          <cell r="B2198" t="str">
            <v>Nonroad</v>
          </cell>
          <cell r="C2198" t="str">
            <v>Off-highway Diesel /Commercial Equipt /Gas Compressors</v>
          </cell>
          <cell r="D2198" t="str">
            <v>Mobile - Non-Road Equipment - Diesel</v>
          </cell>
          <cell r="G2198" t="str">
            <v>Mobile Sources</v>
          </cell>
          <cell r="H2198" t="str">
            <v>Off-highway Vehicle Diesel</v>
          </cell>
          <cell r="I2198" t="str">
            <v>Commercial Equipment</v>
          </cell>
          <cell r="J2198" t="str">
            <v>Gas Compressors</v>
          </cell>
          <cell r="N2198">
            <v>40982</v>
          </cell>
        </row>
        <row r="2199">
          <cell r="A2199" t="str">
            <v>2270006025</v>
          </cell>
          <cell r="B2199" t="str">
            <v>Nonroad</v>
          </cell>
          <cell r="C2199" t="str">
            <v>Off-highway Diesel /Commercial Equipt /Welders</v>
          </cell>
          <cell r="D2199" t="str">
            <v>Mobile - Non-Road Equipment - Diesel</v>
          </cell>
          <cell r="G2199" t="str">
            <v>Mobile Sources</v>
          </cell>
          <cell r="H2199" t="str">
            <v>Off-highway Vehicle Diesel</v>
          </cell>
          <cell r="I2199" t="str">
            <v>Commercial Equipment</v>
          </cell>
          <cell r="J2199" t="str">
            <v>Welders</v>
          </cell>
          <cell r="N2199">
            <v>40982</v>
          </cell>
        </row>
        <row r="2200">
          <cell r="A2200" t="str">
            <v>2270006030</v>
          </cell>
          <cell r="B2200" t="str">
            <v>Nonroad</v>
          </cell>
          <cell r="C2200" t="str">
            <v>Off-highway Diesel /Commercial Equipt /Pressure Washers</v>
          </cell>
          <cell r="D2200" t="str">
            <v>Mobile - Non-Road Equipment - Diesel</v>
          </cell>
          <cell r="G2200" t="str">
            <v>Mobile Sources</v>
          </cell>
          <cell r="H2200" t="str">
            <v>Off-highway Vehicle Diesel</v>
          </cell>
          <cell r="I2200" t="str">
            <v>Commercial Equipment</v>
          </cell>
          <cell r="J2200" t="str">
            <v>Pressure Washers</v>
          </cell>
          <cell r="N2200">
            <v>40982</v>
          </cell>
        </row>
        <row r="2201">
          <cell r="A2201" t="str">
            <v>2270006035</v>
          </cell>
          <cell r="B2201" t="str">
            <v>Nonroad</v>
          </cell>
          <cell r="C2201" t="str">
            <v>Off-highway Diesel /Commercial Equipt /Hydro-power Units</v>
          </cell>
          <cell r="D2201" t="str">
            <v>Mobile - Non-Road Equipment - Diesel</v>
          </cell>
          <cell r="G2201" t="str">
            <v>Mobile Sources</v>
          </cell>
          <cell r="H2201" t="str">
            <v>Off-highway Vehicle Diesel</v>
          </cell>
          <cell r="I2201" t="str">
            <v>Commercial Equipment</v>
          </cell>
          <cell r="J2201" t="str">
            <v>Hydro-power Units</v>
          </cell>
          <cell r="M2201">
            <v>38726</v>
          </cell>
          <cell r="N2201">
            <v>40982</v>
          </cell>
        </row>
        <row r="2202">
          <cell r="A2202" t="str">
            <v>2270007000</v>
          </cell>
          <cell r="B2202" t="str">
            <v>Nonroad</v>
          </cell>
          <cell r="C2202" t="str">
            <v>Off-highway Diesel /Logging Equipt /Total</v>
          </cell>
          <cell r="D2202" t="str">
            <v>Mobile - Non-Road Equipment - Diesel</v>
          </cell>
          <cell r="G2202" t="str">
            <v>Mobile Sources</v>
          </cell>
          <cell r="H2202" t="str">
            <v>Off-highway Vehicle Diesel</v>
          </cell>
          <cell r="I2202" t="str">
            <v>Logging Equipment</v>
          </cell>
          <cell r="J2202" t="str">
            <v>Total</v>
          </cell>
          <cell r="L2202" t="str">
            <v>2005</v>
          </cell>
          <cell r="N2202">
            <v>40982</v>
          </cell>
        </row>
        <row r="2203">
          <cell r="A2203" t="str">
            <v>2270007005</v>
          </cell>
          <cell r="B2203" t="str">
            <v>Nonroad</v>
          </cell>
          <cell r="C2203" t="str">
            <v>Off-highway Diesel /Logging Equipt /Chain Saws : 6 HP</v>
          </cell>
          <cell r="D2203" t="str">
            <v>Mobile - Non-Road Equipment - Diesel</v>
          </cell>
          <cell r="G2203" t="str">
            <v>Mobile Sources</v>
          </cell>
          <cell r="H2203" t="str">
            <v>Off-highway Vehicle Diesel</v>
          </cell>
          <cell r="I2203" t="str">
            <v>Logging Equipment</v>
          </cell>
          <cell r="J2203" t="str">
            <v>Chain Saws : 6 HP</v>
          </cell>
          <cell r="L2203" t="str">
            <v>2005</v>
          </cell>
          <cell r="N2203">
            <v>40982</v>
          </cell>
        </row>
        <row r="2204">
          <cell r="A2204" t="str">
            <v>2270007010</v>
          </cell>
          <cell r="B2204" t="str">
            <v>Nonroad</v>
          </cell>
          <cell r="C2204" t="str">
            <v>Off-highway Diesel /Logging Equipt /Shredders : 6 HP</v>
          </cell>
          <cell r="D2204" t="str">
            <v>Mobile - Non-Road Equipment - Diesel</v>
          </cell>
          <cell r="G2204" t="str">
            <v>Mobile Sources</v>
          </cell>
          <cell r="H2204" t="str">
            <v>Off-highway Vehicle Diesel</v>
          </cell>
          <cell r="I2204" t="str">
            <v>Logging Equipment</v>
          </cell>
          <cell r="J2204" t="str">
            <v>Shredders : 6 HP</v>
          </cell>
          <cell r="N2204">
            <v>40982</v>
          </cell>
        </row>
        <row r="2205">
          <cell r="A2205" t="str">
            <v>2270007015</v>
          </cell>
          <cell r="B2205" t="str">
            <v>Nonroad</v>
          </cell>
          <cell r="C2205" t="str">
            <v>Off-highway Diesel /Logging Equipt /Forest Equipt - Feller/Bunch/Skidder</v>
          </cell>
          <cell r="D2205" t="str">
            <v>Mobile - Non-Road Equipment - Diesel</v>
          </cell>
          <cell r="G2205" t="str">
            <v>Mobile Sources</v>
          </cell>
          <cell r="H2205" t="str">
            <v>Off-highway Vehicle Diesel</v>
          </cell>
          <cell r="I2205" t="str">
            <v>Logging Equipment</v>
          </cell>
          <cell r="J2205" t="str">
            <v>Forest Eqp - Feller/Bunch/Skidder</v>
          </cell>
          <cell r="N2205">
            <v>40982</v>
          </cell>
        </row>
        <row r="2206">
          <cell r="A2206" t="str">
            <v>2270007020</v>
          </cell>
          <cell r="B2206" t="str">
            <v>Nonroad</v>
          </cell>
          <cell r="C2206" t="str">
            <v>Off-highway Diesel /Logging Equipt /Fellers/Bunchers</v>
          </cell>
          <cell r="D2206" t="str">
            <v>Mobile - Non-Road Equipment - Diesel</v>
          </cell>
          <cell r="G2206" t="str">
            <v>Mobile Sources</v>
          </cell>
          <cell r="H2206" t="str">
            <v>Off-highway Vehicle Diesel</v>
          </cell>
          <cell r="I2206" t="str">
            <v>Logging Equipment</v>
          </cell>
          <cell r="J2206" t="str">
            <v>Fellers/Bunchers</v>
          </cell>
          <cell r="K2206" t="str">
            <v>2270007015</v>
          </cell>
          <cell r="L2206" t="str">
            <v>2005</v>
          </cell>
          <cell r="N2206">
            <v>40982</v>
          </cell>
        </row>
        <row r="2207">
          <cell r="A2207" t="str">
            <v>2270008000</v>
          </cell>
          <cell r="B2207" t="str">
            <v>Point</v>
          </cell>
          <cell r="C2207" t="str">
            <v>Airport Ground Support Equipment, Diesel</v>
          </cell>
          <cell r="D2207" t="str">
            <v>Mobile - Non-Road Equipment - Diesel</v>
          </cell>
          <cell r="G2207" t="str">
            <v>Mobile Sources</v>
          </cell>
          <cell r="H2207" t="str">
            <v>Off-highway Vehicle Diesel</v>
          </cell>
          <cell r="I2207" t="str">
            <v>Airport Ground Support Equipment</v>
          </cell>
          <cell r="J2207" t="str">
            <v>All</v>
          </cell>
          <cell r="K2207" t="str">
            <v>2270008005</v>
          </cell>
          <cell r="L2207" t="str">
            <v>2005</v>
          </cell>
          <cell r="N2207">
            <v>40988</v>
          </cell>
        </row>
        <row r="2208">
          <cell r="A2208" t="str">
            <v>2270008005</v>
          </cell>
          <cell r="B2208" t="str">
            <v>Point</v>
          </cell>
          <cell r="C2208" t="str">
            <v>Airport Ground Support Equipment, Diesel</v>
          </cell>
          <cell r="D2208" t="str">
            <v>Mobile - Non-Road Equipment - Diesel</v>
          </cell>
          <cell r="G2208" t="str">
            <v>Mobile Sources</v>
          </cell>
          <cell r="H2208" t="str">
            <v>Off-highway Vehicle Diesel</v>
          </cell>
          <cell r="I2208" t="str">
            <v>Airport Ground Support Equipment</v>
          </cell>
          <cell r="J2208" t="str">
            <v>Airport Ground Support Equipment</v>
          </cell>
          <cell r="N2208">
            <v>40988</v>
          </cell>
        </row>
        <row r="2209">
          <cell r="A2209" t="str">
            <v>2270008010</v>
          </cell>
          <cell r="B2209" t="str">
            <v>Nonroad</v>
          </cell>
          <cell r="C2209" t="str">
            <v>Off-highway Diesel /Airport Ground Support Equipt /Terminal Tractors</v>
          </cell>
          <cell r="D2209" t="str">
            <v>Mobile - Non-Road Equipment - Diesel</v>
          </cell>
          <cell r="G2209" t="str">
            <v>Mobile Sources</v>
          </cell>
          <cell r="H2209" t="str">
            <v>Off-highway Vehicle Diesel</v>
          </cell>
          <cell r="I2209" t="str">
            <v>Airport Ground Support Equipment</v>
          </cell>
          <cell r="J2209" t="str">
            <v>Terminal Tractors</v>
          </cell>
          <cell r="L2209" t="str">
            <v>1999</v>
          </cell>
          <cell r="N2209">
            <v>40982</v>
          </cell>
        </row>
        <row r="2210">
          <cell r="A2210" t="str">
            <v>2270009000</v>
          </cell>
          <cell r="B2210" t="str">
            <v>Nonroad</v>
          </cell>
          <cell r="C2210" t="str">
            <v>Off-highway Diesel /Underground Mining Equipt /All</v>
          </cell>
          <cell r="D2210" t="str">
            <v>Mobile - Non-Road Equipment - Diesel</v>
          </cell>
          <cell r="G2210" t="str">
            <v>Mobile Sources</v>
          </cell>
          <cell r="H2210" t="str">
            <v>Off-highway Vehicle Diesel</v>
          </cell>
          <cell r="I2210" t="str">
            <v>Underground Mining Equipment</v>
          </cell>
          <cell r="J2210" t="str">
            <v>All</v>
          </cell>
          <cell r="L2210" t="str">
            <v>2005</v>
          </cell>
          <cell r="M2210">
            <v>36504</v>
          </cell>
          <cell r="N2210">
            <v>40982</v>
          </cell>
        </row>
        <row r="2211">
          <cell r="A2211" t="str">
            <v>2270009010</v>
          </cell>
          <cell r="B2211" t="str">
            <v>Nonroad</v>
          </cell>
          <cell r="C2211" t="str">
            <v>Off-highway Diesel /Underground Mining Equipt /Other Underground Mining Equipt</v>
          </cell>
          <cell r="D2211" t="str">
            <v>Mobile - Non-Road Equipment - Diesel</v>
          </cell>
          <cell r="G2211" t="str">
            <v>Mobile Sources</v>
          </cell>
          <cell r="H2211" t="str">
            <v>Off-highway Vehicle Diesel</v>
          </cell>
          <cell r="I2211" t="str">
            <v>Underground Mining Equipment</v>
          </cell>
          <cell r="J2211" t="str">
            <v>Other Underground Mining Equipment</v>
          </cell>
          <cell r="M2211">
            <v>36504</v>
          </cell>
          <cell r="N2211">
            <v>40982</v>
          </cell>
        </row>
        <row r="2212">
          <cell r="A2212" t="str">
            <v>2270010000</v>
          </cell>
          <cell r="B2212" t="str">
            <v>Nonroad</v>
          </cell>
          <cell r="C2212" t="str">
            <v>Off-highway Diesel /Industrial Equipt /All</v>
          </cell>
          <cell r="D2212" t="str">
            <v>Mobile - Non-Road Equipment - Diesel</v>
          </cell>
          <cell r="G2212" t="str">
            <v>Mobile Sources</v>
          </cell>
          <cell r="H2212" t="str">
            <v>Off-highway Vehicle Diesel</v>
          </cell>
          <cell r="I2212" t="str">
            <v>Industrial Equipment</v>
          </cell>
          <cell r="J2212" t="str">
            <v>All</v>
          </cell>
          <cell r="L2212" t="str">
            <v>2005</v>
          </cell>
          <cell r="M2212">
            <v>36504</v>
          </cell>
          <cell r="N2212">
            <v>40982</v>
          </cell>
        </row>
        <row r="2213">
          <cell r="A2213" t="str">
            <v>2270010010</v>
          </cell>
          <cell r="B2213" t="str">
            <v>Nonroad</v>
          </cell>
          <cell r="C2213" t="str">
            <v>Off-highway Diesel /Industrial Equipt /Other Oil Field Equipt</v>
          </cell>
          <cell r="D2213" t="str">
            <v>Mobile - Non-Road Equipment - Diesel</v>
          </cell>
          <cell r="G2213" t="str">
            <v>Mobile Sources</v>
          </cell>
          <cell r="H2213" t="str">
            <v>Off-highway Vehicle Diesel</v>
          </cell>
          <cell r="I2213" t="str">
            <v>Industrial Equipment</v>
          </cell>
          <cell r="J2213" t="str">
            <v>Other Oil Field Equipment</v>
          </cell>
          <cell r="M2213">
            <v>36504</v>
          </cell>
          <cell r="N2213">
            <v>40982</v>
          </cell>
        </row>
        <row r="2214">
          <cell r="A2214" t="str">
            <v>2275000000</v>
          </cell>
          <cell r="B2214" t="str">
            <v>Point</v>
          </cell>
          <cell r="C2214" t="str">
            <v>Aircraft /All Aircraft Types /Total</v>
          </cell>
          <cell r="D2214" t="str">
            <v>Mobile - Aircraft</v>
          </cell>
          <cell r="G2214" t="str">
            <v>Mobile Sources</v>
          </cell>
          <cell r="H2214" t="str">
            <v>Aircraft</v>
          </cell>
          <cell r="I2214" t="str">
            <v>All Aircraft Types and Operations</v>
          </cell>
          <cell r="J2214" t="str">
            <v>Total</v>
          </cell>
          <cell r="L2214" t="str">
            <v>2005</v>
          </cell>
          <cell r="N2214">
            <v>40988</v>
          </cell>
        </row>
        <row r="2215">
          <cell r="A2215" t="str">
            <v>2275001000</v>
          </cell>
          <cell r="B2215" t="str">
            <v>Point</v>
          </cell>
          <cell r="C2215" t="str">
            <v>Aircraft /Military Aircraft /Total</v>
          </cell>
          <cell r="D2215" t="str">
            <v>Mobile - Aircraft</v>
          </cell>
          <cell r="G2215" t="str">
            <v>Mobile Sources</v>
          </cell>
          <cell r="H2215" t="str">
            <v>Aircraft</v>
          </cell>
          <cell r="I2215" t="str">
            <v>Military Aircraft</v>
          </cell>
          <cell r="J2215" t="str">
            <v>Total</v>
          </cell>
          <cell r="N2215">
            <v>40988</v>
          </cell>
        </row>
        <row r="2216">
          <cell r="A2216" t="str">
            <v>2275001001</v>
          </cell>
          <cell r="B2216" t="str">
            <v>Nonroad</v>
          </cell>
          <cell r="C2216" t="str">
            <v>Aircraft /Military Aircraft /unknown</v>
          </cell>
          <cell r="D2216" t="str">
            <v>Mobile - Aircraft</v>
          </cell>
          <cell r="G2216" t="str">
            <v>Mobile Sources</v>
          </cell>
          <cell r="H2216" t="str">
            <v>Aircraft</v>
          </cell>
          <cell r="I2216" t="str">
            <v>Military Aircraft</v>
          </cell>
          <cell r="J2216" t="str">
            <v>unknown</v>
          </cell>
          <cell r="L2216" t="str">
            <v>2002</v>
          </cell>
          <cell r="N2216">
            <v>40982</v>
          </cell>
        </row>
        <row r="2217">
          <cell r="A2217" t="str">
            <v>2275020000</v>
          </cell>
          <cell r="B2217" t="str">
            <v>Point</v>
          </cell>
          <cell r="C2217" t="str">
            <v>Aircraft /Commercial Aircraft /Total: All Types</v>
          </cell>
          <cell r="D2217" t="str">
            <v>Mobile - Aircraft</v>
          </cell>
          <cell r="G2217" t="str">
            <v>Mobile Sources</v>
          </cell>
          <cell r="H2217" t="str">
            <v>Aircraft</v>
          </cell>
          <cell r="I2217" t="str">
            <v>Commercial Aircraft</v>
          </cell>
          <cell r="J2217" t="str">
            <v>Total: All Types</v>
          </cell>
          <cell r="N2217">
            <v>40988</v>
          </cell>
        </row>
        <row r="2218">
          <cell r="A2218" t="str">
            <v>2275020001</v>
          </cell>
          <cell r="B2218" t="str">
            <v>Nonroad</v>
          </cell>
          <cell r="C2218" t="str">
            <v>Aircraft /Commercial Aircraft /unknown</v>
          </cell>
          <cell r="D2218" t="str">
            <v>Mobile - Aircraft</v>
          </cell>
          <cell r="G2218" t="str">
            <v>Mobile Sources</v>
          </cell>
          <cell r="H2218" t="str">
            <v>Aircraft</v>
          </cell>
          <cell r="I2218" t="str">
            <v>Commercial Aircraft</v>
          </cell>
          <cell r="J2218" t="str">
            <v>unknown</v>
          </cell>
          <cell r="L2218" t="str">
            <v>2002</v>
          </cell>
          <cell r="N2218">
            <v>40982</v>
          </cell>
        </row>
        <row r="2219">
          <cell r="A2219" t="str">
            <v>2275020021</v>
          </cell>
          <cell r="B2219" t="str">
            <v>Nonroad</v>
          </cell>
          <cell r="C2219" t="str">
            <v>Aircraft /Commercial Aircraft /unknown</v>
          </cell>
          <cell r="D2219" t="str">
            <v>Mobile - Aircraft</v>
          </cell>
          <cell r="G2219" t="str">
            <v>Mobile Sources</v>
          </cell>
          <cell r="H2219" t="str">
            <v>Aircraft</v>
          </cell>
          <cell r="I2219" t="str">
            <v>Commercial Aircraft</v>
          </cell>
          <cell r="J2219" t="str">
            <v>unknown</v>
          </cell>
          <cell r="L2219" t="str">
            <v>2002</v>
          </cell>
          <cell r="N2219">
            <v>40982</v>
          </cell>
        </row>
        <row r="2220">
          <cell r="A2220" t="str">
            <v>2275050000</v>
          </cell>
          <cell r="B2220" t="str">
            <v>Point</v>
          </cell>
          <cell r="C2220" t="str">
            <v>Aircraft /General Aviation /Total</v>
          </cell>
          <cell r="D2220" t="str">
            <v>Mobile - Aircraft</v>
          </cell>
          <cell r="G2220" t="str">
            <v>Mobile Sources</v>
          </cell>
          <cell r="H2220" t="str">
            <v>Aircraft</v>
          </cell>
          <cell r="I2220" t="str">
            <v>General Aviation</v>
          </cell>
          <cell r="J2220" t="str">
            <v>Total</v>
          </cell>
          <cell r="L2220" t="str">
            <v>2005</v>
          </cell>
          <cell r="N2220">
            <v>41212</v>
          </cell>
        </row>
        <row r="2221">
          <cell r="A2221" t="str">
            <v>2275050001</v>
          </cell>
          <cell r="B2221" t="str">
            <v>Nonroad</v>
          </cell>
          <cell r="C2221" t="str">
            <v>Aircraft /General Aviation /unknown</v>
          </cell>
          <cell r="D2221" t="str">
            <v>Mobile - Aircraft</v>
          </cell>
          <cell r="G2221" t="str">
            <v>Mobile Sources</v>
          </cell>
          <cell r="H2221" t="str">
            <v>Aircraft</v>
          </cell>
          <cell r="I2221" t="str">
            <v>General Aviation</v>
          </cell>
          <cell r="J2221" t="str">
            <v>unknown</v>
          </cell>
          <cell r="L2221" t="str">
            <v>2002</v>
          </cell>
          <cell r="N2221">
            <v>40982</v>
          </cell>
        </row>
        <row r="2222">
          <cell r="A2222" t="str">
            <v>2275050011</v>
          </cell>
          <cell r="B2222" t="str">
            <v>Point</v>
          </cell>
          <cell r="C2222" t="str">
            <v>Aircraft /General Aviation /Piston</v>
          </cell>
          <cell r="D2222" t="str">
            <v>Mobile - Aircraft</v>
          </cell>
          <cell r="G2222" t="str">
            <v>Mobile Sources</v>
          </cell>
          <cell r="H2222" t="str">
            <v>Aircraft</v>
          </cell>
          <cell r="I2222" t="str">
            <v>General Aviation</v>
          </cell>
          <cell r="J2222" t="str">
            <v>Piston</v>
          </cell>
          <cell r="M2222">
            <v>39654</v>
          </cell>
          <cell r="N2222">
            <v>40988</v>
          </cell>
        </row>
        <row r="2223">
          <cell r="A2223" t="str">
            <v>2275050012</v>
          </cell>
          <cell r="B2223" t="str">
            <v>Point</v>
          </cell>
          <cell r="C2223" t="str">
            <v>Aircraft /General Aviation /Turbine</v>
          </cell>
          <cell r="D2223" t="str">
            <v>Mobile - Aircraft</v>
          </cell>
          <cell r="G2223" t="str">
            <v>Mobile Sources</v>
          </cell>
          <cell r="H2223" t="str">
            <v>Aircraft</v>
          </cell>
          <cell r="I2223" t="str">
            <v>General Aviation</v>
          </cell>
          <cell r="J2223" t="str">
            <v>Turbine</v>
          </cell>
          <cell r="M2223">
            <v>39654</v>
          </cell>
          <cell r="N2223">
            <v>40988</v>
          </cell>
        </row>
        <row r="2224">
          <cell r="A2224" t="str">
            <v>2275060000</v>
          </cell>
          <cell r="B2224" t="str">
            <v>Point</v>
          </cell>
          <cell r="C2224" t="str">
            <v>Aircraft /Air Taxi /Total</v>
          </cell>
          <cell r="D2224" t="str">
            <v>Mobile - Aircraft</v>
          </cell>
          <cell r="G2224" t="str">
            <v>Mobile Sources</v>
          </cell>
          <cell r="H2224" t="str">
            <v>Aircraft</v>
          </cell>
          <cell r="I2224" t="str">
            <v>Air Taxi</v>
          </cell>
          <cell r="J2224" t="str">
            <v>Total</v>
          </cell>
          <cell r="L2224" t="str">
            <v>2005</v>
          </cell>
          <cell r="N2224">
            <v>40988</v>
          </cell>
        </row>
        <row r="2225">
          <cell r="A2225" t="str">
            <v>2275060011</v>
          </cell>
          <cell r="B2225" t="str">
            <v>Point</v>
          </cell>
          <cell r="C2225" t="str">
            <v>Aircraft /Air Taxi /Piston</v>
          </cell>
          <cell r="D2225" t="str">
            <v>Mobile - Aircraft</v>
          </cell>
          <cell r="G2225" t="str">
            <v>Mobile Sources</v>
          </cell>
          <cell r="H2225" t="str">
            <v>Aircraft</v>
          </cell>
          <cell r="I2225" t="str">
            <v>Air Taxi</v>
          </cell>
          <cell r="J2225" t="str">
            <v>Piston</v>
          </cell>
          <cell r="M2225">
            <v>39917</v>
          </cell>
          <cell r="N2225">
            <v>40988</v>
          </cell>
        </row>
        <row r="2226">
          <cell r="A2226" t="str">
            <v>2275060012</v>
          </cell>
          <cell r="B2226" t="str">
            <v>Point</v>
          </cell>
          <cell r="C2226" t="str">
            <v>Aircraft /Air Taxi /Turbine</v>
          </cell>
          <cell r="D2226" t="str">
            <v>Mobile - Aircraft</v>
          </cell>
          <cell r="G2226" t="str">
            <v>Mobile Sources</v>
          </cell>
          <cell r="H2226" t="str">
            <v>Aircraft</v>
          </cell>
          <cell r="I2226" t="str">
            <v>Air Taxi</v>
          </cell>
          <cell r="J2226" t="str">
            <v>Turbine</v>
          </cell>
          <cell r="M2226">
            <v>39917</v>
          </cell>
          <cell r="N2226">
            <v>40988</v>
          </cell>
        </row>
        <row r="2227">
          <cell r="A2227" t="str">
            <v>2275070000</v>
          </cell>
          <cell r="B2227" t="str">
            <v>Point</v>
          </cell>
          <cell r="C2227" t="str">
            <v>Aircraft /Aircraft Auxiliary Power Units /Total</v>
          </cell>
          <cell r="D2227" t="str">
            <v>Mobile - Non-Road Equipment - Other</v>
          </cell>
          <cell r="G2227" t="str">
            <v>Mobile Sources</v>
          </cell>
          <cell r="H2227" t="str">
            <v>Aircraft</v>
          </cell>
          <cell r="I2227" t="str">
            <v>Aircraft Auxiliary Power Units</v>
          </cell>
          <cell r="J2227" t="str">
            <v>Total</v>
          </cell>
          <cell r="N2227">
            <v>40988</v>
          </cell>
        </row>
        <row r="2228">
          <cell r="A2228" t="str">
            <v>2275085000</v>
          </cell>
          <cell r="B2228" t="str">
            <v>Nonpoint</v>
          </cell>
          <cell r="C2228" t="str">
            <v>Aircraft /Unpaved Airstrips /Total</v>
          </cell>
          <cell r="D2228" t="str">
            <v>Mobile - Aircraft</v>
          </cell>
          <cell r="G2228" t="str">
            <v>Mobile Sources</v>
          </cell>
          <cell r="H2228" t="str">
            <v>Aircraft</v>
          </cell>
          <cell r="I2228" t="str">
            <v>Unpaved Airstrips</v>
          </cell>
          <cell r="J2228" t="str">
            <v>Total</v>
          </cell>
          <cell r="N2228">
            <v>40982</v>
          </cell>
        </row>
        <row r="2229">
          <cell r="A2229" t="str">
            <v>2275087000</v>
          </cell>
          <cell r="B2229" t="str">
            <v>Nonpoint</v>
          </cell>
          <cell r="C2229" t="str">
            <v>Aircraft /In-flight</v>
          </cell>
          <cell r="D2229" t="str">
            <v>Mobile - Aircraft</v>
          </cell>
          <cell r="G2229" t="str">
            <v>Mobile Sources</v>
          </cell>
          <cell r="H2229" t="str">
            <v>Aircraft</v>
          </cell>
          <cell r="I2229" t="str">
            <v>In-flight (non-Landing-Takeoff cycle)</v>
          </cell>
          <cell r="J2229" t="str">
            <v>Total</v>
          </cell>
          <cell r="M2229">
            <v>40101</v>
          </cell>
          <cell r="N2229">
            <v>40982</v>
          </cell>
        </row>
        <row r="2230">
          <cell r="A2230" t="str">
            <v>2275900000</v>
          </cell>
          <cell r="B2230" t="str">
            <v>Nonpoint</v>
          </cell>
          <cell r="C2230" t="str">
            <v>Aircraft /Refueling: All Fuels /All Processes  ** (Use 25-01-080-xxx)</v>
          </cell>
          <cell r="D2230" t="str">
            <v>Mobile - Aircraft</v>
          </cell>
          <cell r="G2230" t="str">
            <v>Mobile Sources</v>
          </cell>
          <cell r="H2230" t="str">
            <v>Aircraft</v>
          </cell>
          <cell r="I2230" t="str">
            <v>Refueling: All Fuels</v>
          </cell>
          <cell r="J2230" t="str">
            <v>All Processes  ** (Use 25-01-080-xxx)</v>
          </cell>
          <cell r="L2230" t="str">
            <v>2005</v>
          </cell>
          <cell r="N2230">
            <v>40982</v>
          </cell>
        </row>
        <row r="2231">
          <cell r="A2231" t="str">
            <v>2275900101</v>
          </cell>
          <cell r="B2231" t="str">
            <v>Nonpoint</v>
          </cell>
          <cell r="C2231" t="str">
            <v>Aircraft /Refueling: All Fuels /Displacement Loss/Uncontrolled</v>
          </cell>
          <cell r="D2231" t="str">
            <v>Mobile - Aircraft</v>
          </cell>
          <cell r="G2231" t="str">
            <v>Mobile Sources</v>
          </cell>
          <cell r="H2231" t="str">
            <v>Aircraft</v>
          </cell>
          <cell r="I2231" t="str">
            <v>Refueling: All Fuels</v>
          </cell>
          <cell r="J2231" t="str">
            <v>Displacement Loss/Uncontrolled</v>
          </cell>
          <cell r="L2231" t="str">
            <v>2002</v>
          </cell>
          <cell r="N2231">
            <v>40982</v>
          </cell>
        </row>
        <row r="2232">
          <cell r="A2232" t="str">
            <v>2275900102</v>
          </cell>
          <cell r="B2232" t="str">
            <v>Nonpoint</v>
          </cell>
          <cell r="C2232" t="str">
            <v>Aircraft /Refueling: All Fuels /Displacement Loss/Controlled</v>
          </cell>
          <cell r="D2232" t="str">
            <v>Mobile - Aircraft</v>
          </cell>
          <cell r="G2232" t="str">
            <v>Mobile Sources</v>
          </cell>
          <cell r="H2232" t="str">
            <v>Aircraft</v>
          </cell>
          <cell r="I2232" t="str">
            <v>Refueling: All Fuels</v>
          </cell>
          <cell r="J2232" t="str">
            <v>Displacement Loss/Controlled</v>
          </cell>
          <cell r="L2232" t="str">
            <v>2002</v>
          </cell>
          <cell r="N2232">
            <v>40982</v>
          </cell>
        </row>
        <row r="2233">
          <cell r="A2233" t="str">
            <v>2275900103</v>
          </cell>
          <cell r="B2233" t="str">
            <v>Nonpoint</v>
          </cell>
          <cell r="C2233" t="str">
            <v>Aircraft /Refueling: All Fuels /Spillage</v>
          </cell>
          <cell r="D2233" t="str">
            <v>Mobile - Aircraft</v>
          </cell>
          <cell r="G2233" t="str">
            <v>Mobile Sources</v>
          </cell>
          <cell r="H2233" t="str">
            <v>Aircraft</v>
          </cell>
          <cell r="I2233" t="str">
            <v>Refueling: All Fuels</v>
          </cell>
          <cell r="J2233" t="str">
            <v>Spillage</v>
          </cell>
          <cell r="L2233" t="str">
            <v>2002</v>
          </cell>
          <cell r="N2233">
            <v>40982</v>
          </cell>
        </row>
        <row r="2234">
          <cell r="A2234" t="str">
            <v>2275900201</v>
          </cell>
          <cell r="B2234" t="str">
            <v>Nonpoint</v>
          </cell>
          <cell r="C2234" t="str">
            <v>Aircraft /Refueling: All Fuels /Underground Tank: Total</v>
          </cell>
          <cell r="D2234" t="str">
            <v>Mobile - Aircraft</v>
          </cell>
          <cell r="G2234" t="str">
            <v>Mobile Sources</v>
          </cell>
          <cell r="H2234" t="str">
            <v>Aircraft</v>
          </cell>
          <cell r="I2234" t="str">
            <v>Refueling: All Fuels</v>
          </cell>
          <cell r="J2234" t="str">
            <v>Underground Tank: Total</v>
          </cell>
          <cell r="L2234" t="str">
            <v>2002</v>
          </cell>
          <cell r="N2234">
            <v>40982</v>
          </cell>
        </row>
        <row r="2235">
          <cell r="A2235" t="str">
            <v>2275900202</v>
          </cell>
          <cell r="B2235" t="str">
            <v>Nonpoint</v>
          </cell>
          <cell r="C2235" t="str">
            <v>Aircraft /Refueling: All Fuels /Underground Tank: Breathing and Emptying</v>
          </cell>
          <cell r="D2235" t="str">
            <v>Mobile - Aircraft</v>
          </cell>
          <cell r="G2235" t="str">
            <v>Mobile Sources</v>
          </cell>
          <cell r="H2235" t="str">
            <v>Aircraft</v>
          </cell>
          <cell r="I2235" t="str">
            <v>Refueling: All Fuels</v>
          </cell>
          <cell r="J2235" t="str">
            <v>Underground Tank: Breathing and Emptying</v>
          </cell>
          <cell r="L2235" t="str">
            <v>2002</v>
          </cell>
          <cell r="N2235">
            <v>40982</v>
          </cell>
        </row>
        <row r="2236">
          <cell r="A2236" t="str">
            <v>2280000000</v>
          </cell>
          <cell r="B2236" t="str">
            <v>Nonroad</v>
          </cell>
          <cell r="C2236" t="str">
            <v>Marine Vessels, Commercial /All Fuels /Total, All Vessel Types</v>
          </cell>
          <cell r="D2236" t="str">
            <v>Mobile - Commercial Marine Vessels</v>
          </cell>
          <cell r="G2236" t="str">
            <v>Mobile Sources</v>
          </cell>
          <cell r="H2236" t="str">
            <v>Marine Vessels, Commercial</v>
          </cell>
          <cell r="I2236" t="str">
            <v>All Fuels</v>
          </cell>
          <cell r="J2236" t="str">
            <v>Total, All Vessel Types</v>
          </cell>
          <cell r="L2236" t="str">
            <v>1999</v>
          </cell>
          <cell r="M2236">
            <v>36504</v>
          </cell>
          <cell r="N2236">
            <v>40982</v>
          </cell>
        </row>
        <row r="2237">
          <cell r="A2237" t="str">
            <v>2280001000</v>
          </cell>
          <cell r="B2237" t="str">
            <v>Nonroad</v>
          </cell>
          <cell r="C2237" t="str">
            <v>Marine Vessels, Commercial /Coal /Total, All Vessel Types</v>
          </cell>
          <cell r="D2237" t="str">
            <v>Mobile - Commercial Marine Vessels</v>
          </cell>
          <cell r="G2237" t="str">
            <v>Mobile Sources</v>
          </cell>
          <cell r="H2237" t="str">
            <v>Marine Vessels, Commercial</v>
          </cell>
          <cell r="I2237" t="str">
            <v>Coal</v>
          </cell>
          <cell r="J2237" t="str">
            <v>Total, All Vessel Types</v>
          </cell>
          <cell r="L2237" t="str">
            <v>2005</v>
          </cell>
          <cell r="N2237">
            <v>40982</v>
          </cell>
        </row>
        <row r="2238">
          <cell r="A2238" t="str">
            <v>2280001010</v>
          </cell>
          <cell r="B2238" t="str">
            <v>Nonroad</v>
          </cell>
          <cell r="C2238" t="str">
            <v>Marine Vessels, Commercial /Coal /Ocean-going Vessels</v>
          </cell>
          <cell r="D2238" t="str">
            <v>Mobile - Commercial Marine Vessels</v>
          </cell>
          <cell r="G2238" t="str">
            <v>Mobile Sources</v>
          </cell>
          <cell r="H2238" t="str">
            <v>Marine Vessels, Commercial</v>
          </cell>
          <cell r="I2238" t="str">
            <v>Coal</v>
          </cell>
          <cell r="J2238" t="str">
            <v>Ocean-going Vessels</v>
          </cell>
          <cell r="L2238" t="str">
            <v>1999</v>
          </cell>
          <cell r="N2238">
            <v>40982</v>
          </cell>
        </row>
        <row r="2239">
          <cell r="A2239" t="str">
            <v>2280001020</v>
          </cell>
          <cell r="B2239" t="str">
            <v>Nonroad</v>
          </cell>
          <cell r="C2239" t="str">
            <v>Marine Vessels, Commercial /Coal /Harbor Vessels</v>
          </cell>
          <cell r="D2239" t="str">
            <v>Mobile - Commercial Marine Vessels</v>
          </cell>
          <cell r="G2239" t="str">
            <v>Mobile Sources</v>
          </cell>
          <cell r="H2239" t="str">
            <v>Marine Vessels, Commercial</v>
          </cell>
          <cell r="I2239" t="str">
            <v>Coal</v>
          </cell>
          <cell r="J2239" t="str">
            <v>Harbor Vessels</v>
          </cell>
          <cell r="L2239" t="str">
            <v>1999</v>
          </cell>
          <cell r="N2239">
            <v>40982</v>
          </cell>
        </row>
        <row r="2240">
          <cell r="A2240" t="str">
            <v>2280001030</v>
          </cell>
          <cell r="B2240" t="str">
            <v>Nonroad</v>
          </cell>
          <cell r="C2240" t="str">
            <v>Marine Vessels, Commercial /Coal /Fishing Vessels</v>
          </cell>
          <cell r="D2240" t="str">
            <v>Mobile - Commercial Marine Vessels</v>
          </cell>
          <cell r="G2240" t="str">
            <v>Mobile Sources</v>
          </cell>
          <cell r="H2240" t="str">
            <v>Marine Vessels, Commercial</v>
          </cell>
          <cell r="I2240" t="str">
            <v>Coal</v>
          </cell>
          <cell r="J2240" t="str">
            <v>Fishing Vessels</v>
          </cell>
          <cell r="L2240" t="str">
            <v>1999</v>
          </cell>
          <cell r="N2240">
            <v>40982</v>
          </cell>
        </row>
        <row r="2241">
          <cell r="A2241" t="str">
            <v>2280001040</v>
          </cell>
          <cell r="B2241" t="str">
            <v>Nonroad</v>
          </cell>
          <cell r="C2241" t="str">
            <v>Marine Vessels, Commercial /Coal /Military Vessels</v>
          </cell>
          <cell r="D2241" t="str">
            <v>Mobile - Commercial Marine Vessels</v>
          </cell>
          <cell r="G2241" t="str">
            <v>Mobile Sources</v>
          </cell>
          <cell r="H2241" t="str">
            <v>Marine Vessels, Commercial</v>
          </cell>
          <cell r="I2241" t="str">
            <v>Coal</v>
          </cell>
          <cell r="J2241" t="str">
            <v>Military Vessels</v>
          </cell>
          <cell r="L2241" t="str">
            <v>1999</v>
          </cell>
          <cell r="N2241">
            <v>40982</v>
          </cell>
        </row>
        <row r="2242">
          <cell r="A2242" t="str">
            <v>2280002000</v>
          </cell>
          <cell r="B2242" t="str">
            <v>Nonroad</v>
          </cell>
          <cell r="C2242" t="str">
            <v>Marine Vessels, Commercial /Diesel /Total, All Vessel Types</v>
          </cell>
          <cell r="D2242" t="str">
            <v>Mobile - Commercial Marine Vessels</v>
          </cell>
          <cell r="G2242" t="str">
            <v>Mobile Sources</v>
          </cell>
          <cell r="H2242" t="str">
            <v>Marine Vessels, Commercial</v>
          </cell>
          <cell r="I2242" t="str">
            <v>Diesel</v>
          </cell>
          <cell r="J2242" t="str">
            <v>Total, All Vessel Types</v>
          </cell>
          <cell r="L2242" t="str">
            <v>1999</v>
          </cell>
          <cell r="N2242">
            <v>40982</v>
          </cell>
        </row>
        <row r="2243">
          <cell r="A2243" t="str">
            <v>2280002010</v>
          </cell>
          <cell r="B2243" t="str">
            <v>Nonroad</v>
          </cell>
          <cell r="C2243" t="str">
            <v>Marine Vessels, Commercial /Diesel /Ocean-going Vessels</v>
          </cell>
          <cell r="D2243" t="str">
            <v>Mobile - Commercial Marine Vessels</v>
          </cell>
          <cell r="G2243" t="str">
            <v>Mobile Sources</v>
          </cell>
          <cell r="H2243" t="str">
            <v>Marine Vessels, Commercial</v>
          </cell>
          <cell r="I2243" t="str">
            <v>Diesel</v>
          </cell>
          <cell r="J2243" t="str">
            <v>Ocean-going Vessels</v>
          </cell>
          <cell r="L2243" t="str">
            <v>1999</v>
          </cell>
          <cell r="N2243">
            <v>40982</v>
          </cell>
        </row>
        <row r="2244">
          <cell r="A2244" t="str">
            <v>2280002020</v>
          </cell>
          <cell r="B2244" t="str">
            <v>Nonroad</v>
          </cell>
          <cell r="C2244" t="str">
            <v>Marine Vessels, Commercial /Diesel /Harbor Vessels</v>
          </cell>
          <cell r="D2244" t="str">
            <v>Mobile - Commercial Marine Vessels</v>
          </cell>
          <cell r="G2244" t="str">
            <v>Mobile Sources</v>
          </cell>
          <cell r="H2244" t="str">
            <v>Marine Vessels, Commercial</v>
          </cell>
          <cell r="I2244" t="str">
            <v>Diesel</v>
          </cell>
          <cell r="J2244" t="str">
            <v>Harbor Vessels</v>
          </cell>
          <cell r="L2244" t="str">
            <v>1999</v>
          </cell>
          <cell r="N2244">
            <v>40982</v>
          </cell>
        </row>
        <row r="2245">
          <cell r="A2245" t="str">
            <v>2280002030</v>
          </cell>
          <cell r="B2245" t="str">
            <v>Nonroad</v>
          </cell>
          <cell r="C2245" t="str">
            <v>Marine Vessels, Commercial /Diesel /Fishing Vessels</v>
          </cell>
          <cell r="D2245" t="str">
            <v>Mobile - Commercial Marine Vessels</v>
          </cell>
          <cell r="G2245" t="str">
            <v>Mobile Sources</v>
          </cell>
          <cell r="H2245" t="str">
            <v>Marine Vessels, Commercial</v>
          </cell>
          <cell r="I2245" t="str">
            <v>Diesel</v>
          </cell>
          <cell r="J2245" t="str">
            <v>Fishing Vessels</v>
          </cell>
          <cell r="L2245" t="str">
            <v>1999</v>
          </cell>
          <cell r="N2245">
            <v>40982</v>
          </cell>
        </row>
        <row r="2246">
          <cell r="A2246" t="str">
            <v>2280002040</v>
          </cell>
          <cell r="B2246" t="str">
            <v>Nonroad</v>
          </cell>
          <cell r="C2246" t="str">
            <v>Marine Vessels, Commercial /Diesel /Military Vessels</v>
          </cell>
          <cell r="D2246" t="str">
            <v>Mobile - Commercial Marine Vessels</v>
          </cell>
          <cell r="G2246" t="str">
            <v>Mobile Sources</v>
          </cell>
          <cell r="H2246" t="str">
            <v>Marine Vessels, Commercial</v>
          </cell>
          <cell r="I2246" t="str">
            <v>Diesel</v>
          </cell>
          <cell r="J2246" t="str">
            <v>Military Vessels</v>
          </cell>
          <cell r="L2246" t="str">
            <v>1999</v>
          </cell>
          <cell r="N2246">
            <v>40982</v>
          </cell>
        </row>
        <row r="2247">
          <cell r="A2247" t="str">
            <v>2280002100</v>
          </cell>
          <cell r="B2247" t="str">
            <v>Nonpoint</v>
          </cell>
          <cell r="C2247" t="str">
            <v>Marine Vessels, Commercial /Diesel /Port emissions</v>
          </cell>
          <cell r="D2247" t="str">
            <v>Mobile - Commercial Marine Vessels</v>
          </cell>
          <cell r="G2247" t="str">
            <v>Mobile Sources</v>
          </cell>
          <cell r="H2247" t="str">
            <v>Marine Vessels, Commercial</v>
          </cell>
          <cell r="I2247" t="str">
            <v>Diesel</v>
          </cell>
          <cell r="J2247" t="str">
            <v>Port emissions</v>
          </cell>
          <cell r="M2247">
            <v>37418</v>
          </cell>
          <cell r="N2247">
            <v>40982</v>
          </cell>
        </row>
        <row r="2248">
          <cell r="A2248" t="str">
            <v>2280002200</v>
          </cell>
          <cell r="B2248" t="str">
            <v>Nonpoint</v>
          </cell>
          <cell r="C2248" t="str">
            <v>Marine Vessels, Commercial /Diesel /Underway emissions</v>
          </cell>
          <cell r="D2248" t="str">
            <v>Mobile - Commercial Marine Vessels</v>
          </cell>
          <cell r="G2248" t="str">
            <v>Mobile Sources</v>
          </cell>
          <cell r="H2248" t="str">
            <v>Marine Vessels, Commercial</v>
          </cell>
          <cell r="I2248" t="str">
            <v>Diesel</v>
          </cell>
          <cell r="J2248" t="str">
            <v>Underway emissions</v>
          </cell>
          <cell r="M2248">
            <v>37418</v>
          </cell>
          <cell r="N2248">
            <v>40982</v>
          </cell>
        </row>
        <row r="2249">
          <cell r="A2249" t="str">
            <v>2280003000</v>
          </cell>
          <cell r="B2249" t="str">
            <v>Nonroad</v>
          </cell>
          <cell r="C2249" t="str">
            <v>Marine Vessels, Commercial /Residual /Total, All Vessel Types</v>
          </cell>
          <cell r="D2249" t="str">
            <v>Mobile - Commercial Marine Vessels</v>
          </cell>
          <cell r="G2249" t="str">
            <v>Mobile Sources</v>
          </cell>
          <cell r="H2249" t="str">
            <v>Marine Vessels, Commercial</v>
          </cell>
          <cell r="I2249" t="str">
            <v>Residual</v>
          </cell>
          <cell r="J2249" t="str">
            <v>Total, All Vessel Types</v>
          </cell>
          <cell r="L2249" t="str">
            <v>2005</v>
          </cell>
          <cell r="N2249">
            <v>40982</v>
          </cell>
        </row>
        <row r="2250">
          <cell r="A2250" t="str">
            <v>2280003010</v>
          </cell>
          <cell r="B2250" t="str">
            <v>Nonroad</v>
          </cell>
          <cell r="C2250" t="str">
            <v>Marine Vessels, Commercial /Residual /Ocean-going Vessels</v>
          </cell>
          <cell r="D2250" t="str">
            <v>Mobile - Commercial Marine Vessels</v>
          </cell>
          <cell r="G2250" t="str">
            <v>Mobile Sources</v>
          </cell>
          <cell r="H2250" t="str">
            <v>Marine Vessels, Commercial</v>
          </cell>
          <cell r="I2250" t="str">
            <v>Residual</v>
          </cell>
          <cell r="J2250" t="str">
            <v>Ocean-going Vessels</v>
          </cell>
          <cell r="L2250" t="str">
            <v>1999</v>
          </cell>
          <cell r="N2250">
            <v>40982</v>
          </cell>
        </row>
        <row r="2251">
          <cell r="A2251" t="str">
            <v>2280003020</v>
          </cell>
          <cell r="B2251" t="str">
            <v>Nonroad</v>
          </cell>
          <cell r="C2251" t="str">
            <v>Marine Vessels, Commercial /Residual /Harbor Vessels</v>
          </cell>
          <cell r="D2251" t="str">
            <v>Mobile - Commercial Marine Vessels</v>
          </cell>
          <cell r="G2251" t="str">
            <v>Mobile Sources</v>
          </cell>
          <cell r="H2251" t="str">
            <v>Marine Vessels, Commercial</v>
          </cell>
          <cell r="I2251" t="str">
            <v>Residual</v>
          </cell>
          <cell r="J2251" t="str">
            <v>Harbor Vessels</v>
          </cell>
          <cell r="L2251" t="str">
            <v>1999</v>
          </cell>
          <cell r="N2251">
            <v>40982</v>
          </cell>
        </row>
        <row r="2252">
          <cell r="A2252" t="str">
            <v>2280003030</v>
          </cell>
          <cell r="B2252" t="str">
            <v>Nonroad</v>
          </cell>
          <cell r="C2252" t="str">
            <v>Marine Vessels, Commercial /Residual /Fishing Vessels</v>
          </cell>
          <cell r="D2252" t="str">
            <v>Mobile - Commercial Marine Vessels</v>
          </cell>
          <cell r="G2252" t="str">
            <v>Mobile Sources</v>
          </cell>
          <cell r="H2252" t="str">
            <v>Marine Vessels, Commercial</v>
          </cell>
          <cell r="I2252" t="str">
            <v>Residual</v>
          </cell>
          <cell r="J2252" t="str">
            <v>Fishing Vessels</v>
          </cell>
          <cell r="L2252" t="str">
            <v>1999</v>
          </cell>
          <cell r="N2252">
            <v>40982</v>
          </cell>
        </row>
        <row r="2253">
          <cell r="A2253" t="str">
            <v>2280003040</v>
          </cell>
          <cell r="B2253" t="str">
            <v>Nonroad</v>
          </cell>
          <cell r="C2253" t="str">
            <v>Marine Vessels, Commercial /Residual /Military Vessels</v>
          </cell>
          <cell r="D2253" t="str">
            <v>Mobile - Commercial Marine Vessels</v>
          </cell>
          <cell r="G2253" t="str">
            <v>Mobile Sources</v>
          </cell>
          <cell r="H2253" t="str">
            <v>Marine Vessels, Commercial</v>
          </cell>
          <cell r="I2253" t="str">
            <v>Residual</v>
          </cell>
          <cell r="J2253" t="str">
            <v>Military Vessels</v>
          </cell>
          <cell r="L2253" t="str">
            <v>1999</v>
          </cell>
          <cell r="N2253">
            <v>40982</v>
          </cell>
        </row>
        <row r="2254">
          <cell r="A2254" t="str">
            <v>2280003100</v>
          </cell>
          <cell r="B2254" t="str">
            <v>Nonpoint</v>
          </cell>
          <cell r="C2254" t="str">
            <v>Marine Vessels, Commercial /Residual /Port emissions</v>
          </cell>
          <cell r="D2254" t="str">
            <v>Mobile - Commercial Marine Vessels</v>
          </cell>
          <cell r="G2254" t="str">
            <v>Mobile Sources</v>
          </cell>
          <cell r="H2254" t="str">
            <v>Marine Vessels, Commercial</v>
          </cell>
          <cell r="I2254" t="str">
            <v>Residual</v>
          </cell>
          <cell r="J2254" t="str">
            <v>Port emissions</v>
          </cell>
          <cell r="M2254">
            <v>37418</v>
          </cell>
          <cell r="N2254">
            <v>40982</v>
          </cell>
        </row>
        <row r="2255">
          <cell r="A2255" t="str">
            <v>2280003200</v>
          </cell>
          <cell r="B2255" t="str">
            <v>Nonpoint</v>
          </cell>
          <cell r="C2255" t="str">
            <v>Marine Vessels, Commercial /Residual /Underway emissions</v>
          </cell>
          <cell r="D2255" t="str">
            <v>Mobile - Commercial Marine Vessels</v>
          </cell>
          <cell r="G2255" t="str">
            <v>Mobile Sources</v>
          </cell>
          <cell r="H2255" t="str">
            <v>Marine Vessels, Commercial</v>
          </cell>
          <cell r="I2255" t="str">
            <v>Residual</v>
          </cell>
          <cell r="J2255" t="str">
            <v>Underway emissions</v>
          </cell>
          <cell r="M2255">
            <v>37418</v>
          </cell>
          <cell r="N2255">
            <v>40982</v>
          </cell>
        </row>
        <row r="2256">
          <cell r="A2256" t="str">
            <v>2280004000</v>
          </cell>
          <cell r="B2256" t="str">
            <v>Nonpoint</v>
          </cell>
          <cell r="C2256" t="str">
            <v>Marine Vessels, Commercial /Gasoline /Total, All Vessel Types</v>
          </cell>
          <cell r="D2256" t="str">
            <v>Mobile - Commercial Marine Vessels</v>
          </cell>
          <cell r="G2256" t="str">
            <v>Mobile Sources</v>
          </cell>
          <cell r="H2256" t="str">
            <v>Marine Vessels, Commercial</v>
          </cell>
          <cell r="I2256" t="str">
            <v>Gasoline</v>
          </cell>
          <cell r="J2256" t="str">
            <v>Total, All Vessel Types</v>
          </cell>
          <cell r="N2256">
            <v>40982</v>
          </cell>
        </row>
        <row r="2257">
          <cell r="A2257" t="str">
            <v>2280004010</v>
          </cell>
          <cell r="B2257" t="str">
            <v>Nonroad</v>
          </cell>
          <cell r="C2257" t="str">
            <v>Marine Vessels, Commercial /Gasoline /Ocean-going Vessels</v>
          </cell>
          <cell r="D2257" t="str">
            <v>Mobile - Commercial Marine Vessels</v>
          </cell>
          <cell r="G2257" t="str">
            <v>Mobile Sources</v>
          </cell>
          <cell r="H2257" t="str">
            <v>Marine Vessels, Commercial</v>
          </cell>
          <cell r="I2257" t="str">
            <v>Gasoline</v>
          </cell>
          <cell r="J2257" t="str">
            <v>Ocean-going Vessels</v>
          </cell>
          <cell r="L2257" t="str">
            <v>1999</v>
          </cell>
          <cell r="N2257">
            <v>40982</v>
          </cell>
        </row>
        <row r="2258">
          <cell r="A2258" t="str">
            <v>2280004020</v>
          </cell>
          <cell r="B2258" t="str">
            <v>Nonroad</v>
          </cell>
          <cell r="C2258" t="str">
            <v>Marine Vessels, Commercial /Gasoline /Harbor Vessels</v>
          </cell>
          <cell r="D2258" t="str">
            <v>Mobile - Commercial Marine Vessels</v>
          </cell>
          <cell r="G2258" t="str">
            <v>Mobile Sources</v>
          </cell>
          <cell r="H2258" t="str">
            <v>Marine Vessels, Commercial</v>
          </cell>
          <cell r="I2258" t="str">
            <v>Gasoline</v>
          </cell>
          <cell r="J2258" t="str">
            <v>Harbor Vessels</v>
          </cell>
          <cell r="L2258" t="str">
            <v>1999</v>
          </cell>
          <cell r="N2258">
            <v>40982</v>
          </cell>
        </row>
        <row r="2259">
          <cell r="A2259" t="str">
            <v>2280004030</v>
          </cell>
          <cell r="B2259" t="str">
            <v>Nonroad</v>
          </cell>
          <cell r="C2259" t="str">
            <v>Marine Vessels, Commercial /Gasoline /Fishing Vessels</v>
          </cell>
          <cell r="D2259" t="str">
            <v>Mobile - Commercial Marine Vessels</v>
          </cell>
          <cell r="G2259" t="str">
            <v>Mobile Sources</v>
          </cell>
          <cell r="H2259" t="str">
            <v>Marine Vessels, Commercial</v>
          </cell>
          <cell r="I2259" t="str">
            <v>Gasoline</v>
          </cell>
          <cell r="J2259" t="str">
            <v>Fishing Vessels</v>
          </cell>
          <cell r="L2259" t="str">
            <v>1999</v>
          </cell>
          <cell r="N2259">
            <v>40982</v>
          </cell>
        </row>
        <row r="2260">
          <cell r="A2260" t="str">
            <v>2280004040</v>
          </cell>
          <cell r="B2260" t="str">
            <v>Nonroad</v>
          </cell>
          <cell r="C2260" t="str">
            <v>Marine Vessels, Commercial /Gasoline /Military Vessels</v>
          </cell>
          <cell r="D2260" t="str">
            <v>Mobile - Commercial Marine Vessels</v>
          </cell>
          <cell r="G2260" t="str">
            <v>Mobile Sources</v>
          </cell>
          <cell r="H2260" t="str">
            <v>Marine Vessels, Commercial</v>
          </cell>
          <cell r="I2260" t="str">
            <v>Gasoline</v>
          </cell>
          <cell r="J2260" t="str">
            <v>Military Vessels</v>
          </cell>
          <cell r="L2260" t="str">
            <v>1999</v>
          </cell>
          <cell r="N2260">
            <v>40982</v>
          </cell>
        </row>
        <row r="2261">
          <cell r="A2261" t="str">
            <v>2282000000</v>
          </cell>
          <cell r="B2261" t="str">
            <v>Nonroad</v>
          </cell>
          <cell r="C2261" t="str">
            <v>Pleasure Craft /All Fuels /Total, All Vessel Types</v>
          </cell>
          <cell r="D2261" t="str">
            <v>Mobile - Non-Road Equipment - Other</v>
          </cell>
          <cell r="G2261" t="str">
            <v>Mobile Sources</v>
          </cell>
          <cell r="H2261" t="str">
            <v>Pleasure Craft</v>
          </cell>
          <cell r="I2261" t="str">
            <v>All Fuels</v>
          </cell>
          <cell r="J2261" t="str">
            <v>Total, All Vessel Types</v>
          </cell>
          <cell r="L2261" t="str">
            <v>2005</v>
          </cell>
          <cell r="M2261">
            <v>36504</v>
          </cell>
          <cell r="N2261">
            <v>40982</v>
          </cell>
        </row>
        <row r="2262">
          <cell r="A2262" t="str">
            <v>2282005000</v>
          </cell>
          <cell r="B2262" t="str">
            <v>Nonroad</v>
          </cell>
          <cell r="C2262" t="str">
            <v>Pleasure Craft /Gasoline 2-Stroke /Total</v>
          </cell>
          <cell r="D2262" t="str">
            <v>Mobile - Non-Road Equipment - Gasoline</v>
          </cell>
          <cell r="G2262" t="str">
            <v>Mobile Sources</v>
          </cell>
          <cell r="H2262" t="str">
            <v>Pleasure Craft</v>
          </cell>
          <cell r="I2262" t="str">
            <v>Gasoline 2-Stroke</v>
          </cell>
          <cell r="J2262" t="str">
            <v>Total</v>
          </cell>
          <cell r="L2262" t="str">
            <v>2005</v>
          </cell>
          <cell r="N2262">
            <v>40982</v>
          </cell>
        </row>
        <row r="2263">
          <cell r="A2263" t="str">
            <v>2282005005</v>
          </cell>
          <cell r="B2263" t="str">
            <v>Nonroad</v>
          </cell>
          <cell r="C2263" t="str">
            <v>Pleasure Craft /Gasoline 2-Stroke /Inboard</v>
          </cell>
          <cell r="D2263" t="str">
            <v>Mobile - Non-Road Equipment - Gasoline</v>
          </cell>
          <cell r="G2263" t="str">
            <v>Mobile Sources</v>
          </cell>
          <cell r="H2263" t="str">
            <v>Pleasure Craft</v>
          </cell>
          <cell r="I2263" t="str">
            <v>Gasoline 2-Stroke</v>
          </cell>
          <cell r="J2263" t="str">
            <v>Inboard</v>
          </cell>
          <cell r="K2263" t="str">
            <v>2282005015</v>
          </cell>
          <cell r="L2263" t="str">
            <v>2005</v>
          </cell>
          <cell r="N2263">
            <v>40982</v>
          </cell>
        </row>
        <row r="2264">
          <cell r="A2264" t="str">
            <v>2282005010</v>
          </cell>
          <cell r="B2264" t="str">
            <v>Nonroad</v>
          </cell>
          <cell r="C2264" t="str">
            <v>Pleasure Craft /Gasoline 2-Stroke /Outboard</v>
          </cell>
          <cell r="D2264" t="str">
            <v>Mobile - Non-Road Equipment - Gasoline</v>
          </cell>
          <cell r="G2264" t="str">
            <v>Mobile Sources</v>
          </cell>
          <cell r="H2264" t="str">
            <v>Pleasure Craft</v>
          </cell>
          <cell r="I2264" t="str">
            <v>Gasoline 2-Stroke</v>
          </cell>
          <cell r="J2264" t="str">
            <v>Outboard</v>
          </cell>
          <cell r="N2264">
            <v>40982</v>
          </cell>
        </row>
        <row r="2265">
          <cell r="A2265" t="str">
            <v>2282005015</v>
          </cell>
          <cell r="B2265" t="str">
            <v>Nonroad</v>
          </cell>
          <cell r="C2265" t="str">
            <v>Pleasure Craft /Gasoline 2-Stroke /Personal Water Craft</v>
          </cell>
          <cell r="D2265" t="str">
            <v>Mobile - Non-Road Equipment - Gasoline</v>
          </cell>
          <cell r="G2265" t="str">
            <v>Mobile Sources</v>
          </cell>
          <cell r="H2265" t="str">
            <v>Pleasure Craft</v>
          </cell>
          <cell r="I2265" t="str">
            <v>Gasoline 2-Stroke</v>
          </cell>
          <cell r="J2265" t="str">
            <v>Personal Water Craft</v>
          </cell>
          <cell r="N2265">
            <v>40982</v>
          </cell>
        </row>
        <row r="2266">
          <cell r="A2266" t="str">
            <v>2282005020</v>
          </cell>
          <cell r="B2266" t="str">
            <v>Nonroad</v>
          </cell>
          <cell r="C2266" t="str">
            <v>Pleasure Craft /Gasoline 2-Stroke /Sailboat Auxiliary Inboard</v>
          </cell>
          <cell r="D2266" t="str">
            <v>Mobile - Non-Road Equipment - Gasoline</v>
          </cell>
          <cell r="G2266" t="str">
            <v>Mobile Sources</v>
          </cell>
          <cell r="H2266" t="str">
            <v>Pleasure Craft</v>
          </cell>
          <cell r="I2266" t="str">
            <v>Gasoline 2-Stroke</v>
          </cell>
          <cell r="J2266" t="str">
            <v>Sailboat Auxiliary Inboard</v>
          </cell>
          <cell r="L2266" t="str">
            <v>2005</v>
          </cell>
          <cell r="N2266">
            <v>40982</v>
          </cell>
        </row>
        <row r="2267">
          <cell r="A2267" t="str">
            <v>2282005025</v>
          </cell>
          <cell r="B2267" t="str">
            <v>Nonroad</v>
          </cell>
          <cell r="C2267" t="str">
            <v>Pleasure Craft /Gasoline 2-Stroke /Sailboat Auxiliary Outboard</v>
          </cell>
          <cell r="D2267" t="str">
            <v>Mobile - Non-Road Equipment - Gasoline</v>
          </cell>
          <cell r="G2267" t="str">
            <v>Mobile Sources</v>
          </cell>
          <cell r="H2267" t="str">
            <v>Pleasure Craft</v>
          </cell>
          <cell r="I2267" t="str">
            <v>Gasoline 2-Stroke</v>
          </cell>
          <cell r="J2267" t="str">
            <v>Sailboat Auxiliary Outboard</v>
          </cell>
          <cell r="L2267" t="str">
            <v>2005</v>
          </cell>
          <cell r="N2267">
            <v>40982</v>
          </cell>
        </row>
        <row r="2268">
          <cell r="A2268" t="str">
            <v>2282010000</v>
          </cell>
          <cell r="B2268" t="str">
            <v>Nonroad</v>
          </cell>
          <cell r="C2268" t="str">
            <v>Pleasure Craft /Gasoline 4-Stroke /Total</v>
          </cell>
          <cell r="D2268" t="str">
            <v>Mobile - Non-Road Equipment - Gasoline</v>
          </cell>
          <cell r="G2268" t="str">
            <v>Mobile Sources</v>
          </cell>
          <cell r="H2268" t="str">
            <v>Pleasure Craft</v>
          </cell>
          <cell r="I2268" t="str">
            <v>Gasoline 4-Stroke</v>
          </cell>
          <cell r="J2268" t="str">
            <v>Total</v>
          </cell>
          <cell r="L2268" t="str">
            <v>2005</v>
          </cell>
          <cell r="N2268">
            <v>40982</v>
          </cell>
        </row>
        <row r="2269">
          <cell r="A2269" t="str">
            <v>2282010005</v>
          </cell>
          <cell r="B2269" t="str">
            <v>Nonroad</v>
          </cell>
          <cell r="C2269" t="str">
            <v>Pleasure Craft /Gasoline 4-Stroke /Inboard/Sterndrive</v>
          </cell>
          <cell r="D2269" t="str">
            <v>Mobile - Non-Road Equipment - Gasoline</v>
          </cell>
          <cell r="G2269" t="str">
            <v>Mobile Sources</v>
          </cell>
          <cell r="H2269" t="str">
            <v>Pleasure Craft</v>
          </cell>
          <cell r="I2269" t="str">
            <v>Gasoline 4-Stroke</v>
          </cell>
          <cell r="J2269" t="str">
            <v>Inboard/Sterndrive</v>
          </cell>
          <cell r="N2269">
            <v>40982</v>
          </cell>
        </row>
        <row r="2270">
          <cell r="A2270" t="str">
            <v>2282010010</v>
          </cell>
          <cell r="B2270" t="str">
            <v>Nonroad</v>
          </cell>
          <cell r="C2270" t="str">
            <v>Pleasure Craft /Gasoline 4-Stroke /Outboard</v>
          </cell>
          <cell r="D2270" t="str">
            <v>Mobile - Non-Road Equipment - Gasoline</v>
          </cell>
          <cell r="G2270" t="str">
            <v>Mobile Sources</v>
          </cell>
          <cell r="H2270" t="str">
            <v>Pleasure Craft</v>
          </cell>
          <cell r="I2270" t="str">
            <v>Gasoline 4-Stroke</v>
          </cell>
          <cell r="J2270" t="str">
            <v>Outboard</v>
          </cell>
          <cell r="L2270" t="str">
            <v>2005</v>
          </cell>
          <cell r="N2270">
            <v>40982</v>
          </cell>
        </row>
        <row r="2271">
          <cell r="A2271" t="str">
            <v>2282010015</v>
          </cell>
          <cell r="B2271" t="str">
            <v>Nonroad</v>
          </cell>
          <cell r="C2271" t="str">
            <v>Pleasure Craft /Gasoline 4-Stroke /Sterndrive</v>
          </cell>
          <cell r="D2271" t="str">
            <v>Mobile - Non-Road Equipment - Gasoline</v>
          </cell>
          <cell r="G2271" t="str">
            <v>Mobile Sources</v>
          </cell>
          <cell r="H2271" t="str">
            <v>Pleasure Craft</v>
          </cell>
          <cell r="I2271" t="str">
            <v>Gasoline 4-Stroke</v>
          </cell>
          <cell r="J2271" t="str">
            <v>Sterndrive</v>
          </cell>
          <cell r="K2271" t="str">
            <v>2282010005</v>
          </cell>
          <cell r="L2271" t="str">
            <v>2005</v>
          </cell>
          <cell r="N2271">
            <v>40982</v>
          </cell>
        </row>
        <row r="2272">
          <cell r="A2272" t="str">
            <v>2282010020</v>
          </cell>
          <cell r="B2272" t="str">
            <v>Nonroad</v>
          </cell>
          <cell r="C2272" t="str">
            <v>Pleasure Craft /Gasoline 4-Stroke /Sailboat Auxiliary Inboard</v>
          </cell>
          <cell r="D2272" t="str">
            <v>Mobile - Non-Road Equipment - Gasoline</v>
          </cell>
          <cell r="G2272" t="str">
            <v>Mobile Sources</v>
          </cell>
          <cell r="H2272" t="str">
            <v>Pleasure Craft</v>
          </cell>
          <cell r="I2272" t="str">
            <v>Gasoline 4-Stroke</v>
          </cell>
          <cell r="J2272" t="str">
            <v>Sailboat Auxiliary Inboard</v>
          </cell>
          <cell r="L2272" t="str">
            <v>2005</v>
          </cell>
          <cell r="N2272">
            <v>40982</v>
          </cell>
        </row>
        <row r="2273">
          <cell r="A2273" t="str">
            <v>2282010025</v>
          </cell>
          <cell r="B2273" t="str">
            <v>Nonroad</v>
          </cell>
          <cell r="C2273" t="str">
            <v>Pleasure Craft /Gasoline 4-Stroke /Sailboat Auxiliary Outboard</v>
          </cell>
          <cell r="D2273" t="str">
            <v>Mobile - Non-Road Equipment - Gasoline</v>
          </cell>
          <cell r="G2273" t="str">
            <v>Mobile Sources</v>
          </cell>
          <cell r="H2273" t="str">
            <v>Pleasure Craft</v>
          </cell>
          <cell r="I2273" t="str">
            <v>Gasoline 4-Stroke</v>
          </cell>
          <cell r="J2273" t="str">
            <v>Sailboat Auxiliary Outboard</v>
          </cell>
          <cell r="L2273" t="str">
            <v>2005</v>
          </cell>
          <cell r="N2273">
            <v>40982</v>
          </cell>
        </row>
        <row r="2274">
          <cell r="A2274" t="str">
            <v>2282020000</v>
          </cell>
          <cell r="B2274" t="str">
            <v>Nonroad</v>
          </cell>
          <cell r="C2274" t="str">
            <v>Pleasure Craft /Diesel /Total</v>
          </cell>
          <cell r="D2274" t="str">
            <v>Mobile - Non-Road Equipment - Diesel</v>
          </cell>
          <cell r="G2274" t="str">
            <v>Mobile Sources</v>
          </cell>
          <cell r="H2274" t="str">
            <v>Pleasure Craft</v>
          </cell>
          <cell r="I2274" t="str">
            <v>Diesel</v>
          </cell>
          <cell r="J2274" t="str">
            <v>Total</v>
          </cell>
          <cell r="L2274" t="str">
            <v>2005</v>
          </cell>
          <cell r="N2274">
            <v>40982</v>
          </cell>
        </row>
        <row r="2275">
          <cell r="A2275" t="str">
            <v>2282020005</v>
          </cell>
          <cell r="B2275" t="str">
            <v>Nonroad</v>
          </cell>
          <cell r="C2275" t="str">
            <v>Pleasure Craft /Diesel /Inboard/Sterndrive</v>
          </cell>
          <cell r="D2275" t="str">
            <v>Mobile - Non-Road Equipment - Diesel</v>
          </cell>
          <cell r="G2275" t="str">
            <v>Mobile Sources</v>
          </cell>
          <cell r="H2275" t="str">
            <v>Pleasure Craft</v>
          </cell>
          <cell r="I2275" t="str">
            <v>Diesel</v>
          </cell>
          <cell r="J2275" t="str">
            <v>Inboard/Sterndrive</v>
          </cell>
          <cell r="N2275">
            <v>40982</v>
          </cell>
        </row>
        <row r="2276">
          <cell r="A2276" t="str">
            <v>2282020010</v>
          </cell>
          <cell r="B2276" t="str">
            <v>Nonroad</v>
          </cell>
          <cell r="C2276" t="str">
            <v>Pleasure Craft /Diesel /Outboard</v>
          </cell>
          <cell r="D2276" t="str">
            <v>Mobile - Non-Road Equipment - Diesel</v>
          </cell>
          <cell r="G2276" t="str">
            <v>Mobile Sources</v>
          </cell>
          <cell r="H2276" t="str">
            <v>Pleasure Craft</v>
          </cell>
          <cell r="I2276" t="str">
            <v>Diesel</v>
          </cell>
          <cell r="J2276" t="str">
            <v>Outboard</v>
          </cell>
          <cell r="N2276">
            <v>40982</v>
          </cell>
        </row>
        <row r="2277">
          <cell r="A2277" t="str">
            <v>2282020015</v>
          </cell>
          <cell r="B2277" t="str">
            <v>Nonroad</v>
          </cell>
          <cell r="C2277" t="str">
            <v>Pleasure Craft /Diesel /Sterndrive</v>
          </cell>
          <cell r="D2277" t="str">
            <v>Mobile - Non-Road Equipment - Diesel</v>
          </cell>
          <cell r="G2277" t="str">
            <v>Mobile Sources</v>
          </cell>
          <cell r="H2277" t="str">
            <v>Pleasure Craft</v>
          </cell>
          <cell r="I2277" t="str">
            <v>Diesel</v>
          </cell>
          <cell r="J2277" t="str">
            <v>Sterndrive</v>
          </cell>
          <cell r="K2277" t="str">
            <v>2282020005</v>
          </cell>
          <cell r="L2277" t="str">
            <v>2005</v>
          </cell>
          <cell r="N2277">
            <v>40982</v>
          </cell>
        </row>
        <row r="2278">
          <cell r="A2278" t="str">
            <v>2282020020</v>
          </cell>
          <cell r="B2278" t="str">
            <v>Nonroad</v>
          </cell>
          <cell r="C2278" t="str">
            <v>Pleasure Craft /Diesel /Sailboat Auxiliary Inboard</v>
          </cell>
          <cell r="D2278" t="str">
            <v>Mobile - Non-Road Equipment - Diesel</v>
          </cell>
          <cell r="G2278" t="str">
            <v>Mobile Sources</v>
          </cell>
          <cell r="H2278" t="str">
            <v>Pleasure Craft</v>
          </cell>
          <cell r="I2278" t="str">
            <v>Diesel</v>
          </cell>
          <cell r="J2278" t="str">
            <v>Sailboat Auxiliary Inboard</v>
          </cell>
          <cell r="L2278" t="str">
            <v>2005</v>
          </cell>
          <cell r="N2278">
            <v>40982</v>
          </cell>
        </row>
        <row r="2279">
          <cell r="A2279" t="str">
            <v>2282020025</v>
          </cell>
          <cell r="B2279" t="str">
            <v>Nonroad</v>
          </cell>
          <cell r="C2279" t="str">
            <v>Pleasure Craft /Diesel /Sailboat Auxiliary Outboard</v>
          </cell>
          <cell r="D2279" t="str">
            <v>Mobile - Non-Road Equipment - Diesel</v>
          </cell>
          <cell r="G2279" t="str">
            <v>Mobile Sources</v>
          </cell>
          <cell r="H2279" t="str">
            <v>Pleasure Craft</v>
          </cell>
          <cell r="I2279" t="str">
            <v>Diesel</v>
          </cell>
          <cell r="J2279" t="str">
            <v>Sailboat Auxiliary Outboard</v>
          </cell>
          <cell r="L2279" t="str">
            <v>2005</v>
          </cell>
          <cell r="N2279">
            <v>40982</v>
          </cell>
        </row>
        <row r="2280">
          <cell r="A2280" t="str">
            <v>2283000000</v>
          </cell>
          <cell r="B2280" t="str">
            <v>Nonroad</v>
          </cell>
          <cell r="C2280" t="str">
            <v>Marine Vessels, Military /unknown /unknown</v>
          </cell>
          <cell r="D2280" t="str">
            <v>Mobile - Commercial Marine Vessels</v>
          </cell>
          <cell r="G2280" t="str">
            <v>Mobile Sources</v>
          </cell>
          <cell r="H2280" t="str">
            <v>Marine Vessels, Military</v>
          </cell>
          <cell r="I2280" t="str">
            <v>unknown</v>
          </cell>
          <cell r="J2280" t="str">
            <v>unknown</v>
          </cell>
          <cell r="L2280" t="str">
            <v>2002</v>
          </cell>
          <cell r="N2280">
            <v>40982</v>
          </cell>
        </row>
        <row r="2281">
          <cell r="A2281" t="str">
            <v>2283001000</v>
          </cell>
          <cell r="B2281" t="str">
            <v>Nonroad</v>
          </cell>
          <cell r="C2281" t="str">
            <v>Marine Vessels, Military /unknown /unknown</v>
          </cell>
          <cell r="D2281" t="str">
            <v>Mobile - Commercial Marine Vessels</v>
          </cell>
          <cell r="G2281" t="str">
            <v>Mobile Sources</v>
          </cell>
          <cell r="H2281" t="str">
            <v>Marine Vessels, Military</v>
          </cell>
          <cell r="I2281" t="str">
            <v>unknown</v>
          </cell>
          <cell r="J2281" t="str">
            <v>unknown</v>
          </cell>
          <cell r="L2281" t="str">
            <v>2002</v>
          </cell>
          <cell r="N2281">
            <v>40982</v>
          </cell>
        </row>
        <row r="2282">
          <cell r="A2282" t="str">
            <v>2283001010</v>
          </cell>
          <cell r="B2282" t="str">
            <v>Nonroad</v>
          </cell>
          <cell r="C2282" t="str">
            <v>Marine Vessels, Military /unknown /unknown</v>
          </cell>
          <cell r="D2282" t="str">
            <v>Mobile - Commercial Marine Vessels</v>
          </cell>
          <cell r="G2282" t="str">
            <v>Mobile Sources</v>
          </cell>
          <cell r="H2282" t="str">
            <v>Marine Vessels, Military</v>
          </cell>
          <cell r="I2282" t="str">
            <v>unknown</v>
          </cell>
          <cell r="J2282" t="str">
            <v>unknown</v>
          </cell>
          <cell r="L2282" t="str">
            <v>2002</v>
          </cell>
          <cell r="N2282">
            <v>40982</v>
          </cell>
        </row>
        <row r="2283">
          <cell r="A2283" t="str">
            <v>2283001020</v>
          </cell>
          <cell r="B2283" t="str">
            <v>Nonroad</v>
          </cell>
          <cell r="C2283" t="str">
            <v>Marine Vessels, Military /unknown /unknown</v>
          </cell>
          <cell r="D2283" t="str">
            <v>Mobile - Commercial Marine Vessels</v>
          </cell>
          <cell r="G2283" t="str">
            <v>Mobile Sources</v>
          </cell>
          <cell r="H2283" t="str">
            <v>Marine Vessels, Military</v>
          </cell>
          <cell r="I2283" t="str">
            <v>unknown</v>
          </cell>
          <cell r="J2283" t="str">
            <v>unknown</v>
          </cell>
          <cell r="L2283" t="str">
            <v>2002</v>
          </cell>
          <cell r="N2283">
            <v>40982</v>
          </cell>
        </row>
        <row r="2284">
          <cell r="A2284" t="str">
            <v>2283002000</v>
          </cell>
          <cell r="B2284" t="str">
            <v>Nonroad</v>
          </cell>
          <cell r="C2284" t="str">
            <v>Marine Vessels, Military /Diesel /Total, All Vessel Types (incl in 22-80-002-X00)</v>
          </cell>
          <cell r="D2284" t="str">
            <v>Mobile - Commercial Marine Vessels</v>
          </cell>
          <cell r="G2284" t="str">
            <v>Mobile Sources</v>
          </cell>
          <cell r="H2284" t="str">
            <v>Marine Vessels, Military</v>
          </cell>
          <cell r="I2284" t="str">
            <v>Diesel</v>
          </cell>
          <cell r="J2284" t="str">
            <v>Total, All Vessel Types (incl in 22-80-002-X00)</v>
          </cell>
          <cell r="L2284" t="str">
            <v>1999</v>
          </cell>
          <cell r="M2284">
            <v>36504</v>
          </cell>
          <cell r="N2284">
            <v>40982</v>
          </cell>
        </row>
        <row r="2285">
          <cell r="A2285" t="str">
            <v>2283002010</v>
          </cell>
          <cell r="B2285" t="str">
            <v>Nonroad</v>
          </cell>
          <cell r="C2285" t="str">
            <v>Marine Vessels, Military /unknown</v>
          </cell>
          <cell r="D2285" t="str">
            <v>Mobile - Commercial Marine Vessels</v>
          </cell>
          <cell r="G2285" t="str">
            <v>Mobile Sources</v>
          </cell>
          <cell r="H2285" t="str">
            <v>Marine Vessels, Military</v>
          </cell>
          <cell r="I2285" t="str">
            <v>unknown</v>
          </cell>
          <cell r="J2285" t="str">
            <v>unknown</v>
          </cell>
          <cell r="L2285" t="str">
            <v>2002</v>
          </cell>
          <cell r="N2285">
            <v>40982</v>
          </cell>
        </row>
        <row r="2286">
          <cell r="A2286" t="str">
            <v>2283002020</v>
          </cell>
          <cell r="B2286" t="str">
            <v>Nonroad</v>
          </cell>
          <cell r="C2286" t="str">
            <v>Marine Vessels, Military /unknown</v>
          </cell>
          <cell r="D2286" t="str">
            <v>Mobile - Commercial Marine Vessels</v>
          </cell>
          <cell r="G2286" t="str">
            <v>Mobile Sources</v>
          </cell>
          <cell r="H2286" t="str">
            <v>Marine Vessels, Military</v>
          </cell>
          <cell r="I2286" t="str">
            <v>unknown</v>
          </cell>
          <cell r="J2286" t="str">
            <v>unknown</v>
          </cell>
          <cell r="L2286" t="str">
            <v>2002</v>
          </cell>
          <cell r="N2286">
            <v>40982</v>
          </cell>
        </row>
        <row r="2287">
          <cell r="A2287" t="str">
            <v>2283003000</v>
          </cell>
          <cell r="B2287" t="str">
            <v>Nonroad</v>
          </cell>
          <cell r="C2287" t="str">
            <v>Marine Vessels, Military /unknown</v>
          </cell>
          <cell r="D2287" t="str">
            <v>Mobile - Commercial Marine Vessels</v>
          </cell>
          <cell r="G2287" t="str">
            <v>Mobile Sources</v>
          </cell>
          <cell r="H2287" t="str">
            <v>Marine Vessels, Military</v>
          </cell>
          <cell r="I2287" t="str">
            <v>unknown</v>
          </cell>
          <cell r="J2287" t="str">
            <v>unknown</v>
          </cell>
          <cell r="L2287" t="str">
            <v>2002</v>
          </cell>
          <cell r="N2287">
            <v>40982</v>
          </cell>
        </row>
        <row r="2288">
          <cell r="A2288" t="str">
            <v>2283003010</v>
          </cell>
          <cell r="B2288" t="str">
            <v>Nonroad</v>
          </cell>
          <cell r="C2288" t="str">
            <v>Marine Vessels, Military /unknown</v>
          </cell>
          <cell r="D2288" t="str">
            <v>Mobile - Commercial Marine Vessels</v>
          </cell>
          <cell r="G2288" t="str">
            <v>Mobile Sources</v>
          </cell>
          <cell r="H2288" t="str">
            <v>Marine Vessels, Military</v>
          </cell>
          <cell r="I2288" t="str">
            <v>unknown</v>
          </cell>
          <cell r="J2288" t="str">
            <v>unknown</v>
          </cell>
          <cell r="L2288" t="str">
            <v>2002</v>
          </cell>
          <cell r="N2288">
            <v>40982</v>
          </cell>
        </row>
        <row r="2289">
          <cell r="A2289" t="str">
            <v>2283003020</v>
          </cell>
          <cell r="B2289" t="str">
            <v>Nonroad</v>
          </cell>
          <cell r="C2289" t="str">
            <v>Marine Vessels, Military /unknown</v>
          </cell>
          <cell r="D2289" t="str">
            <v>Mobile - Commercial Marine Vessels</v>
          </cell>
          <cell r="G2289" t="str">
            <v>Mobile Sources</v>
          </cell>
          <cell r="H2289" t="str">
            <v>Marine Vessels, Military</v>
          </cell>
          <cell r="I2289" t="str">
            <v>unknown</v>
          </cell>
          <cell r="J2289" t="str">
            <v>unknown</v>
          </cell>
          <cell r="L2289" t="str">
            <v>2002</v>
          </cell>
          <cell r="N2289">
            <v>40982</v>
          </cell>
        </row>
        <row r="2290">
          <cell r="A2290" t="str">
            <v>2283004000</v>
          </cell>
          <cell r="B2290" t="str">
            <v>Nonroad</v>
          </cell>
          <cell r="C2290" t="str">
            <v>Marine Vessels, Military /unknown</v>
          </cell>
          <cell r="D2290" t="str">
            <v>Mobile - Commercial Marine Vessels</v>
          </cell>
          <cell r="G2290" t="str">
            <v>Mobile Sources</v>
          </cell>
          <cell r="H2290" t="str">
            <v>Marine Vessels, Military</v>
          </cell>
          <cell r="I2290" t="str">
            <v>unknown</v>
          </cell>
          <cell r="J2290" t="str">
            <v>unknown</v>
          </cell>
          <cell r="L2290" t="str">
            <v>2002</v>
          </cell>
          <cell r="N2290">
            <v>40982</v>
          </cell>
        </row>
        <row r="2291">
          <cell r="A2291" t="str">
            <v>2283004010</v>
          </cell>
          <cell r="B2291" t="str">
            <v>Nonroad</v>
          </cell>
          <cell r="C2291" t="str">
            <v>Marine Vessels, Military /unknown</v>
          </cell>
          <cell r="D2291" t="str">
            <v>Mobile - Commercial Marine Vessels</v>
          </cell>
          <cell r="G2291" t="str">
            <v>Mobile Sources</v>
          </cell>
          <cell r="H2291" t="str">
            <v>Marine Vessels, Military</v>
          </cell>
          <cell r="I2291" t="str">
            <v>unknown</v>
          </cell>
          <cell r="J2291" t="str">
            <v>unknown</v>
          </cell>
          <cell r="L2291" t="str">
            <v>2002</v>
          </cell>
          <cell r="N2291">
            <v>40982</v>
          </cell>
        </row>
        <row r="2292">
          <cell r="A2292" t="str">
            <v>2283004020</v>
          </cell>
          <cell r="B2292" t="str">
            <v>Nonroad</v>
          </cell>
          <cell r="C2292" t="str">
            <v>Marine Vessels, Military /unknown</v>
          </cell>
          <cell r="D2292" t="str">
            <v>Mobile - Commercial Marine Vessels</v>
          </cell>
          <cell r="G2292" t="str">
            <v>Mobile Sources</v>
          </cell>
          <cell r="H2292" t="str">
            <v>Marine Vessels, Military</v>
          </cell>
          <cell r="I2292" t="str">
            <v>unknown</v>
          </cell>
          <cell r="J2292" t="str">
            <v>unknown</v>
          </cell>
          <cell r="L2292" t="str">
            <v>2002</v>
          </cell>
          <cell r="N2292">
            <v>40982</v>
          </cell>
        </row>
        <row r="2293">
          <cell r="A2293" t="str">
            <v>2285000000</v>
          </cell>
          <cell r="B2293" t="str">
            <v>Nonroad</v>
          </cell>
          <cell r="C2293" t="str">
            <v>Railroad Equipt /All Fuels /Total</v>
          </cell>
          <cell r="D2293" t="str">
            <v>Mobile - Locomotives</v>
          </cell>
          <cell r="G2293" t="str">
            <v>Mobile Sources</v>
          </cell>
          <cell r="H2293" t="str">
            <v>Railroad Equipment</v>
          </cell>
          <cell r="I2293" t="str">
            <v>All Fuels</v>
          </cell>
          <cell r="J2293" t="str">
            <v>Total</v>
          </cell>
          <cell r="L2293" t="str">
            <v>1999</v>
          </cell>
          <cell r="M2293">
            <v>36504</v>
          </cell>
          <cell r="N2293">
            <v>40982</v>
          </cell>
        </row>
        <row r="2294">
          <cell r="A2294" t="str">
            <v>2285002000</v>
          </cell>
          <cell r="B2294" t="str">
            <v>Nonroad</v>
          </cell>
          <cell r="C2294" t="str">
            <v>Railroad Equipt /Diesel /Total</v>
          </cell>
          <cell r="D2294" t="str">
            <v>Mobile - Locomotives</v>
          </cell>
          <cell r="G2294" t="str">
            <v>Mobile Sources</v>
          </cell>
          <cell r="H2294" t="str">
            <v>Railroad Equipment</v>
          </cell>
          <cell r="I2294" t="str">
            <v>Diesel</v>
          </cell>
          <cell r="J2294" t="str">
            <v>Total</v>
          </cell>
          <cell r="L2294" t="str">
            <v>1999</v>
          </cell>
          <cell r="N2294">
            <v>40982</v>
          </cell>
        </row>
        <row r="2295">
          <cell r="A2295" t="str">
            <v>2285002005</v>
          </cell>
          <cell r="B2295" t="str">
            <v>Nonroad</v>
          </cell>
          <cell r="C2295" t="str">
            <v>Railroad Equipt /Diesel /Line Haul Locomotives (use subdivisions by class/operation)</v>
          </cell>
          <cell r="D2295" t="str">
            <v>Mobile - Locomotives</v>
          </cell>
          <cell r="G2295" t="str">
            <v>Mobile Sources</v>
          </cell>
          <cell r="H2295" t="str">
            <v>Railroad Equipment</v>
          </cell>
          <cell r="I2295" t="str">
            <v>Diesel</v>
          </cell>
          <cell r="J2295" t="str">
            <v>Line Haul Locomotives (use subdivisions by class/operation)</v>
          </cell>
          <cell r="L2295" t="str">
            <v>1999</v>
          </cell>
          <cell r="N2295">
            <v>40982</v>
          </cell>
        </row>
        <row r="2296">
          <cell r="A2296" t="str">
            <v>2285002006</v>
          </cell>
          <cell r="B2296" t="str">
            <v>Nonpoint</v>
          </cell>
          <cell r="C2296" t="str">
            <v>Railroad Equipment /Diesel /Line Haul Locomotives: Class I Operations</v>
          </cell>
          <cell r="D2296" t="str">
            <v>Mobile - Locomotives</v>
          </cell>
          <cell r="G2296" t="str">
            <v>Mobile Sources</v>
          </cell>
          <cell r="H2296" t="str">
            <v>Railroad Equipment</v>
          </cell>
          <cell r="I2296" t="str">
            <v>Diesel</v>
          </cell>
          <cell r="J2296" t="str">
            <v>Line Haul Locomotives: Class I Operations</v>
          </cell>
          <cell r="M2296">
            <v>37418</v>
          </cell>
          <cell r="N2296">
            <v>40982</v>
          </cell>
        </row>
        <row r="2297">
          <cell r="A2297" t="str">
            <v>2285002007</v>
          </cell>
          <cell r="B2297" t="str">
            <v>Nonpoint</v>
          </cell>
          <cell r="C2297" t="str">
            <v>Railroad Equipment /Diesel /Line Haul Locomotives: Class II / III Operations</v>
          </cell>
          <cell r="D2297" t="str">
            <v>Mobile - Locomotives</v>
          </cell>
          <cell r="G2297" t="str">
            <v>Mobile Sources</v>
          </cell>
          <cell r="H2297" t="str">
            <v>Railroad Equipment</v>
          </cell>
          <cell r="I2297" t="str">
            <v>Diesel</v>
          </cell>
          <cell r="J2297" t="str">
            <v>Line Haul Locomotives: Class II / III Operations</v>
          </cell>
          <cell r="M2297">
            <v>37418</v>
          </cell>
          <cell r="N2297">
            <v>40982</v>
          </cell>
        </row>
        <row r="2298">
          <cell r="A2298" t="str">
            <v>2285002008</v>
          </cell>
          <cell r="B2298" t="str">
            <v>Nonpoint</v>
          </cell>
          <cell r="C2298" t="str">
            <v>Railroad Equipment /Diesel /Line Haul Locomotives: Passenger Trains (Amtrak)</v>
          </cell>
          <cell r="D2298" t="str">
            <v>Mobile - Locomotives</v>
          </cell>
          <cell r="G2298" t="str">
            <v>Mobile Sources</v>
          </cell>
          <cell r="H2298" t="str">
            <v>Railroad Equipment</v>
          </cell>
          <cell r="I2298" t="str">
            <v>Diesel</v>
          </cell>
          <cell r="J2298" t="str">
            <v>Line Haul Locomotives: Passenger Trains (Amtrak)</v>
          </cell>
          <cell r="M2298">
            <v>37418</v>
          </cell>
          <cell r="N2298">
            <v>40982</v>
          </cell>
        </row>
        <row r="2299">
          <cell r="A2299" t="str">
            <v>2285002009</v>
          </cell>
          <cell r="B2299" t="str">
            <v>Nonpoint</v>
          </cell>
          <cell r="C2299" t="str">
            <v>Railroad Equipment /Diesel /Line Haul Locomotives: Commuter Lines</v>
          </cell>
          <cell r="D2299" t="str">
            <v>Mobile - Locomotives</v>
          </cell>
          <cell r="G2299" t="str">
            <v>Mobile Sources</v>
          </cell>
          <cell r="H2299" t="str">
            <v>Railroad Equipment</v>
          </cell>
          <cell r="I2299" t="str">
            <v>Diesel</v>
          </cell>
          <cell r="J2299" t="str">
            <v>Line Haul Locomotives: Commuter Lines</v>
          </cell>
          <cell r="M2299">
            <v>37418</v>
          </cell>
          <cell r="N2299">
            <v>40982</v>
          </cell>
        </row>
        <row r="2300">
          <cell r="A2300" t="str">
            <v>2285002010</v>
          </cell>
          <cell r="B2300" t="str">
            <v>Nonpoint</v>
          </cell>
          <cell r="C2300" t="str">
            <v>Railroad Equipment /Diesel /Yard Locomotives</v>
          </cell>
          <cell r="D2300" t="str">
            <v>Mobile - Locomotives</v>
          </cell>
          <cell r="G2300" t="str">
            <v>Mobile Sources</v>
          </cell>
          <cell r="H2300" t="str">
            <v>Railroad Equipment</v>
          </cell>
          <cell r="I2300" t="str">
            <v>Diesel</v>
          </cell>
          <cell r="J2300" t="str">
            <v>Yard Locomotives</v>
          </cell>
          <cell r="N2300">
            <v>40982</v>
          </cell>
        </row>
        <row r="2301">
          <cell r="A2301" t="str">
            <v>2285002015</v>
          </cell>
          <cell r="B2301" t="str">
            <v>Nonroad</v>
          </cell>
          <cell r="C2301" t="str">
            <v>Railroad Equipt /Diesel /Railway Maintenance</v>
          </cell>
          <cell r="D2301" t="str">
            <v>Mobile - Non-Road Equipment - Diesel</v>
          </cell>
          <cell r="G2301" t="str">
            <v>Mobile Sources</v>
          </cell>
          <cell r="H2301" t="str">
            <v>Railroad Equipment</v>
          </cell>
          <cell r="I2301" t="str">
            <v>Diesel</v>
          </cell>
          <cell r="J2301" t="str">
            <v>Railway Maintenance</v>
          </cell>
          <cell r="M2301">
            <v>36504</v>
          </cell>
          <cell r="N2301">
            <v>40982</v>
          </cell>
        </row>
        <row r="2302">
          <cell r="A2302" t="str">
            <v>2285003015</v>
          </cell>
          <cell r="B2302" t="str">
            <v>Nonroad</v>
          </cell>
          <cell r="C2302" t="str">
            <v>Railroad Equipt /Gasoline, 2-Stroke /Railway Maintenance</v>
          </cell>
          <cell r="D2302" t="str">
            <v>Mobile - Non-Road Equipment - Gasoline</v>
          </cell>
          <cell r="G2302" t="str">
            <v>Mobile Sources</v>
          </cell>
          <cell r="H2302" t="str">
            <v>Railroad Equipment</v>
          </cell>
          <cell r="I2302" t="str">
            <v>Gasoline, 2-Stroke</v>
          </cell>
          <cell r="J2302" t="str">
            <v>Railway Maintenance</v>
          </cell>
          <cell r="L2302" t="str">
            <v>2005</v>
          </cell>
          <cell r="M2302">
            <v>36504</v>
          </cell>
          <cell r="N2302">
            <v>40982</v>
          </cell>
        </row>
        <row r="2303">
          <cell r="A2303" t="str">
            <v>2285004015</v>
          </cell>
          <cell r="B2303" t="str">
            <v>Nonroad</v>
          </cell>
          <cell r="C2303" t="str">
            <v>Railroad Equipt /Gasoline, 4-Stroke /Railway Maintenance</v>
          </cell>
          <cell r="D2303" t="str">
            <v>Mobile - Non-Road Equipment - Gasoline</v>
          </cell>
          <cell r="G2303" t="str">
            <v>Mobile Sources</v>
          </cell>
          <cell r="H2303" t="str">
            <v>Railroad Equipment</v>
          </cell>
          <cell r="I2303" t="str">
            <v>Gasoline, 4-Stroke</v>
          </cell>
          <cell r="J2303" t="str">
            <v>Railway Maintenance</v>
          </cell>
          <cell r="M2303">
            <v>36504</v>
          </cell>
          <cell r="N2303">
            <v>40982</v>
          </cell>
        </row>
        <row r="2304">
          <cell r="A2304" t="str">
            <v>2285006015</v>
          </cell>
          <cell r="B2304" t="str">
            <v>Nonroad</v>
          </cell>
          <cell r="C2304" t="str">
            <v>Railroad Equipt /LPG /Railway Maintenance</v>
          </cell>
          <cell r="D2304" t="str">
            <v>Mobile - Non-Road Equipment - Other</v>
          </cell>
          <cell r="G2304" t="str">
            <v>Mobile Sources</v>
          </cell>
          <cell r="H2304" t="str">
            <v>Railroad Equipment</v>
          </cell>
          <cell r="I2304" t="str">
            <v>LPG</v>
          </cell>
          <cell r="J2304" t="str">
            <v>Railway Maintenance</v>
          </cell>
          <cell r="M2304">
            <v>36504</v>
          </cell>
          <cell r="N2304">
            <v>40982</v>
          </cell>
        </row>
        <row r="2305">
          <cell r="A2305" t="str">
            <v>2285008015</v>
          </cell>
          <cell r="B2305" t="str">
            <v>Nonroad</v>
          </cell>
          <cell r="C2305" t="str">
            <v>Railroad Equipt /CNG /Railway Maintenance</v>
          </cell>
          <cell r="D2305" t="str">
            <v>Mobile - Non-Road Equipment - Other</v>
          </cell>
          <cell r="G2305" t="str">
            <v>Mobile Sources</v>
          </cell>
          <cell r="H2305" t="str">
            <v>Railroad Equipment</v>
          </cell>
          <cell r="I2305" t="str">
            <v>CNG</v>
          </cell>
          <cell r="J2305" t="str">
            <v>Railway Maintenance</v>
          </cell>
          <cell r="L2305" t="str">
            <v>2005</v>
          </cell>
          <cell r="M2305">
            <v>36504</v>
          </cell>
          <cell r="N2305">
            <v>40982</v>
          </cell>
        </row>
        <row r="2306">
          <cell r="A2306" t="str">
            <v>2294000000</v>
          </cell>
          <cell r="B2306" t="str">
            <v>Nonpoint</v>
          </cell>
          <cell r="C2306" t="str">
            <v>Paved Roads /All Paved Roads /Total: Fugitives</v>
          </cell>
          <cell r="D2306" t="str">
            <v>Dust - Paved Road Dust</v>
          </cell>
          <cell r="E2306" t="str">
            <v>Paved Roads</v>
          </cell>
          <cell r="F2306" t="str">
            <v>A</v>
          </cell>
          <cell r="G2306" t="str">
            <v>Mobile Sources</v>
          </cell>
          <cell r="H2306" t="str">
            <v>Paved Roads</v>
          </cell>
          <cell r="I2306" t="str">
            <v>All Paved Roads</v>
          </cell>
          <cell r="J2306" t="str">
            <v>Total: Fugitives</v>
          </cell>
          <cell r="N2306">
            <v>40982</v>
          </cell>
        </row>
        <row r="2307">
          <cell r="A2307" t="str">
            <v>2294000001</v>
          </cell>
          <cell r="B2307" t="str">
            <v>Nonpoint</v>
          </cell>
          <cell r="C2307" t="str">
            <v>Paved Roads /All Paved Roads /Total: Average Conditions - Fugitives</v>
          </cell>
          <cell r="D2307" t="str">
            <v>Dust - Paved Road Dust</v>
          </cell>
          <cell r="E2307" t="str">
            <v>Paved Roads</v>
          </cell>
          <cell r="F2307" t="str">
            <v>B</v>
          </cell>
          <cell r="G2307" t="str">
            <v>Mobile Sources</v>
          </cell>
          <cell r="H2307" t="str">
            <v>Paved Roads</v>
          </cell>
          <cell r="I2307" t="str">
            <v>All Paved Roads</v>
          </cell>
          <cell r="J2307" t="str">
            <v>Total: Average Conditions - Fugitives</v>
          </cell>
          <cell r="N2307">
            <v>40982</v>
          </cell>
        </row>
        <row r="2308">
          <cell r="A2308" t="str">
            <v>2294000002</v>
          </cell>
          <cell r="B2308" t="str">
            <v>Nonpoint</v>
          </cell>
          <cell r="C2308" t="str">
            <v>Paved Roads /All Paved Roads /Total: Sanding/Salting - Fugitives</v>
          </cell>
          <cell r="D2308" t="str">
            <v>Dust - Paved Road Dust</v>
          </cell>
          <cell r="E2308" t="str">
            <v>Paved Roads</v>
          </cell>
          <cell r="F2308" t="str">
            <v>B</v>
          </cell>
          <cell r="G2308" t="str">
            <v>Mobile Sources</v>
          </cell>
          <cell r="H2308" t="str">
            <v>Paved Roads</v>
          </cell>
          <cell r="I2308" t="str">
            <v>All Paved Roads</v>
          </cell>
          <cell r="J2308" t="str">
            <v>Total: Sanding/Salting - Fugitives</v>
          </cell>
          <cell r="N2308">
            <v>40982</v>
          </cell>
        </row>
        <row r="2309">
          <cell r="A2309" t="str">
            <v>2294000110</v>
          </cell>
          <cell r="B2309" t="str">
            <v>Nonpoint</v>
          </cell>
          <cell r="C2309" t="str">
            <v>Paved Roads /unknown /unknown</v>
          </cell>
          <cell r="D2309" t="str">
            <v>Dust - Paved Road Dust</v>
          </cell>
          <cell r="G2309" t="str">
            <v>Mobile Sources</v>
          </cell>
          <cell r="H2309" t="str">
            <v>Paved Roads</v>
          </cell>
          <cell r="I2309" t="str">
            <v>unknown</v>
          </cell>
          <cell r="J2309" t="str">
            <v>unknown</v>
          </cell>
          <cell r="L2309" t="str">
            <v>2002</v>
          </cell>
          <cell r="N2309">
            <v>40982</v>
          </cell>
        </row>
        <row r="2310">
          <cell r="A2310" t="str">
            <v>2294000130</v>
          </cell>
          <cell r="B2310" t="str">
            <v>Nonpoint</v>
          </cell>
          <cell r="C2310" t="str">
            <v>Paved Roads /unknown /unknown</v>
          </cell>
          <cell r="D2310" t="str">
            <v>Dust - Paved Road Dust</v>
          </cell>
          <cell r="G2310" t="str">
            <v>Mobile Sources</v>
          </cell>
          <cell r="H2310" t="str">
            <v>Paved Roads</v>
          </cell>
          <cell r="I2310" t="str">
            <v>unknown</v>
          </cell>
          <cell r="J2310" t="str">
            <v>unknown</v>
          </cell>
          <cell r="L2310" t="str">
            <v>2002</v>
          </cell>
          <cell r="N2310">
            <v>40982</v>
          </cell>
        </row>
        <row r="2311">
          <cell r="A2311" t="str">
            <v>2294000150</v>
          </cell>
          <cell r="B2311" t="str">
            <v>Nonpoint</v>
          </cell>
          <cell r="C2311" t="str">
            <v>Paved Roads /unknown /unknown</v>
          </cell>
          <cell r="D2311" t="str">
            <v>Dust - Paved Road Dust</v>
          </cell>
          <cell r="G2311" t="str">
            <v>Mobile Sources</v>
          </cell>
          <cell r="H2311" t="str">
            <v>Paved Roads</v>
          </cell>
          <cell r="I2311" t="str">
            <v>unknown</v>
          </cell>
          <cell r="J2311" t="str">
            <v>unknown</v>
          </cell>
          <cell r="L2311" t="str">
            <v>2002</v>
          </cell>
          <cell r="N2311">
            <v>40982</v>
          </cell>
        </row>
        <row r="2312">
          <cell r="A2312" t="str">
            <v>2294000170</v>
          </cell>
          <cell r="B2312" t="str">
            <v>Nonpoint</v>
          </cell>
          <cell r="C2312" t="str">
            <v>Paved Roads /unknown /unknown</v>
          </cell>
          <cell r="D2312" t="str">
            <v>Dust - Paved Road Dust</v>
          </cell>
          <cell r="G2312" t="str">
            <v>Mobile Sources</v>
          </cell>
          <cell r="H2312" t="str">
            <v>Paved Roads</v>
          </cell>
          <cell r="I2312" t="str">
            <v>unknown</v>
          </cell>
          <cell r="J2312" t="str">
            <v>unknown</v>
          </cell>
          <cell r="L2312" t="str">
            <v>2002</v>
          </cell>
          <cell r="N2312">
            <v>40982</v>
          </cell>
        </row>
        <row r="2313">
          <cell r="A2313" t="str">
            <v>2294000190</v>
          </cell>
          <cell r="B2313" t="str">
            <v>Nonpoint</v>
          </cell>
          <cell r="C2313" t="str">
            <v>Paved Roads /unknown /unknown</v>
          </cell>
          <cell r="D2313" t="str">
            <v>Dust - Paved Road Dust</v>
          </cell>
          <cell r="G2313" t="str">
            <v>Mobile Sources</v>
          </cell>
          <cell r="H2313" t="str">
            <v>Paved Roads</v>
          </cell>
          <cell r="I2313" t="str">
            <v>unknown</v>
          </cell>
          <cell r="J2313" t="str">
            <v>unknown</v>
          </cell>
          <cell r="L2313" t="str">
            <v>2002</v>
          </cell>
          <cell r="N2313">
            <v>40982</v>
          </cell>
        </row>
        <row r="2314">
          <cell r="A2314" t="str">
            <v>2294000210</v>
          </cell>
          <cell r="B2314" t="str">
            <v>Nonpoint</v>
          </cell>
          <cell r="C2314" t="str">
            <v>Paved Roads /unknown /unknown</v>
          </cell>
          <cell r="D2314" t="str">
            <v>Dust - Paved Road Dust</v>
          </cell>
          <cell r="G2314" t="str">
            <v>Mobile Sources</v>
          </cell>
          <cell r="H2314" t="str">
            <v>Paved Roads</v>
          </cell>
          <cell r="I2314" t="str">
            <v>unknown</v>
          </cell>
          <cell r="J2314" t="str">
            <v>unknown</v>
          </cell>
          <cell r="L2314" t="str">
            <v>2002</v>
          </cell>
          <cell r="N2314">
            <v>40982</v>
          </cell>
        </row>
        <row r="2315">
          <cell r="A2315" t="str">
            <v>2294000230</v>
          </cell>
          <cell r="B2315" t="str">
            <v>Nonpoint</v>
          </cell>
          <cell r="C2315" t="str">
            <v>Paved Roads /unknown /unknown</v>
          </cell>
          <cell r="D2315" t="str">
            <v>Dust - Paved Road Dust</v>
          </cell>
          <cell r="G2315" t="str">
            <v>Mobile Sources</v>
          </cell>
          <cell r="H2315" t="str">
            <v>Paved Roads</v>
          </cell>
          <cell r="I2315" t="str">
            <v>unknown</v>
          </cell>
          <cell r="J2315" t="str">
            <v>unknown</v>
          </cell>
          <cell r="L2315" t="str">
            <v>2002</v>
          </cell>
          <cell r="N2315">
            <v>40982</v>
          </cell>
        </row>
        <row r="2316">
          <cell r="A2316" t="str">
            <v>2294000250</v>
          </cell>
          <cell r="B2316" t="str">
            <v>Nonpoint</v>
          </cell>
          <cell r="C2316" t="str">
            <v>Paved Roads /unknown /unknown</v>
          </cell>
          <cell r="D2316" t="str">
            <v>Dust - Paved Road Dust</v>
          </cell>
          <cell r="G2316" t="str">
            <v>Mobile Sources</v>
          </cell>
          <cell r="H2316" t="str">
            <v>Paved Roads</v>
          </cell>
          <cell r="I2316" t="str">
            <v>unknown</v>
          </cell>
          <cell r="J2316" t="str">
            <v>unknown</v>
          </cell>
          <cell r="L2316" t="str">
            <v>2002</v>
          </cell>
          <cell r="N2316">
            <v>40982</v>
          </cell>
        </row>
        <row r="2317">
          <cell r="A2317" t="str">
            <v>2294000270</v>
          </cell>
          <cell r="B2317" t="str">
            <v>Nonpoint</v>
          </cell>
          <cell r="C2317" t="str">
            <v>Paved Roads /unknown /unknown</v>
          </cell>
          <cell r="D2317" t="str">
            <v>Dust - Paved Road Dust</v>
          </cell>
          <cell r="G2317" t="str">
            <v>Mobile Sources</v>
          </cell>
          <cell r="H2317" t="str">
            <v>Paved Roads</v>
          </cell>
          <cell r="I2317" t="str">
            <v>unknown</v>
          </cell>
          <cell r="J2317" t="str">
            <v>unknown</v>
          </cell>
          <cell r="L2317" t="str">
            <v>2002</v>
          </cell>
          <cell r="N2317">
            <v>40982</v>
          </cell>
        </row>
        <row r="2318">
          <cell r="A2318" t="str">
            <v>2294000290</v>
          </cell>
          <cell r="B2318" t="str">
            <v>Nonpoint</v>
          </cell>
          <cell r="C2318" t="str">
            <v>Paved Roads /unknown /unknown</v>
          </cell>
          <cell r="D2318" t="str">
            <v>Dust - Paved Road Dust</v>
          </cell>
          <cell r="G2318" t="str">
            <v>Mobile Sources</v>
          </cell>
          <cell r="H2318" t="str">
            <v>Paved Roads</v>
          </cell>
          <cell r="I2318" t="str">
            <v>unknown</v>
          </cell>
          <cell r="J2318" t="str">
            <v>unknown</v>
          </cell>
          <cell r="L2318" t="str">
            <v>2002</v>
          </cell>
          <cell r="N2318">
            <v>40982</v>
          </cell>
        </row>
        <row r="2319">
          <cell r="A2319" t="str">
            <v>2294000310</v>
          </cell>
          <cell r="B2319" t="str">
            <v>Nonpoint</v>
          </cell>
          <cell r="C2319" t="str">
            <v>Paved Roads /unknown /unknown</v>
          </cell>
          <cell r="D2319" t="str">
            <v>Dust - Paved Road Dust</v>
          </cell>
          <cell r="G2319" t="str">
            <v>Mobile Sources</v>
          </cell>
          <cell r="H2319" t="str">
            <v>Paved Roads</v>
          </cell>
          <cell r="I2319" t="str">
            <v>unknown</v>
          </cell>
          <cell r="J2319" t="str">
            <v>unknown</v>
          </cell>
          <cell r="L2319" t="str">
            <v>2002</v>
          </cell>
          <cell r="N2319">
            <v>40982</v>
          </cell>
        </row>
        <row r="2320">
          <cell r="A2320" t="str">
            <v>2294000330</v>
          </cell>
          <cell r="B2320" t="str">
            <v>Nonpoint</v>
          </cell>
          <cell r="C2320" t="str">
            <v>Paved Roads /unknown /unknown</v>
          </cell>
          <cell r="D2320" t="str">
            <v>Dust - Paved Road Dust</v>
          </cell>
          <cell r="G2320" t="str">
            <v>Mobile Sources</v>
          </cell>
          <cell r="H2320" t="str">
            <v>Paved Roads</v>
          </cell>
          <cell r="I2320" t="str">
            <v>unknown</v>
          </cell>
          <cell r="J2320" t="str">
            <v>unknown</v>
          </cell>
          <cell r="L2320" t="str">
            <v>2002</v>
          </cell>
          <cell r="N2320">
            <v>40982</v>
          </cell>
        </row>
        <row r="2321">
          <cell r="A2321" t="str">
            <v>2294005000</v>
          </cell>
          <cell r="B2321" t="str">
            <v>Nonpoint</v>
          </cell>
          <cell r="C2321" t="str">
            <v>Paved Roads /Interstate/Arterial /Total: Fugitives</v>
          </cell>
          <cell r="D2321" t="str">
            <v>Dust - Paved Road Dust</v>
          </cell>
          <cell r="E2321" t="str">
            <v>Paved Roads</v>
          </cell>
          <cell r="F2321" t="str">
            <v>B1A</v>
          </cell>
          <cell r="G2321" t="str">
            <v>Mobile Sources</v>
          </cell>
          <cell r="H2321" t="str">
            <v>Paved Roads</v>
          </cell>
          <cell r="I2321" t="str">
            <v>Interstate/Arterial</v>
          </cell>
          <cell r="J2321" t="str">
            <v>Total: Fugitives</v>
          </cell>
          <cell r="N2321">
            <v>40982</v>
          </cell>
        </row>
        <row r="2322">
          <cell r="A2322" t="str">
            <v>2294005001</v>
          </cell>
          <cell r="B2322" t="str">
            <v>Nonpoint</v>
          </cell>
          <cell r="C2322" t="str">
            <v>Paved Roads /Interstate/Arterial /Total: Average Conditions - Fugitives</v>
          </cell>
          <cell r="D2322" t="str">
            <v>Dust - Paved Road Dust</v>
          </cell>
          <cell r="E2322" t="str">
            <v>Paved Roads</v>
          </cell>
          <cell r="F2322" t="str">
            <v>B1B</v>
          </cell>
          <cell r="G2322" t="str">
            <v>Mobile Sources</v>
          </cell>
          <cell r="H2322" t="str">
            <v>Paved Roads</v>
          </cell>
          <cell r="I2322" t="str">
            <v>Interstate/Arterial</v>
          </cell>
          <cell r="J2322" t="str">
            <v>Total: Average Conditions - Fugitives</v>
          </cell>
          <cell r="N2322">
            <v>40982</v>
          </cell>
        </row>
        <row r="2323">
          <cell r="A2323" t="str">
            <v>2294005002</v>
          </cell>
          <cell r="B2323" t="str">
            <v>Nonpoint</v>
          </cell>
          <cell r="C2323" t="str">
            <v>Paved Roads /Interstate/Arterial /Total: Sanding/Salting - Fugitives</v>
          </cell>
          <cell r="D2323" t="str">
            <v>Dust - Paved Road Dust</v>
          </cell>
          <cell r="E2323" t="str">
            <v>Paved Roads</v>
          </cell>
          <cell r="F2323" t="str">
            <v>B1B</v>
          </cell>
          <cell r="G2323" t="str">
            <v>Mobile Sources</v>
          </cell>
          <cell r="H2323" t="str">
            <v>Paved Roads</v>
          </cell>
          <cell r="I2323" t="str">
            <v>Interstate/Arterial</v>
          </cell>
          <cell r="J2323" t="str">
            <v>Total: Sanding/Salting - Fugitives</v>
          </cell>
          <cell r="N2323">
            <v>40982</v>
          </cell>
        </row>
        <row r="2324">
          <cell r="A2324" t="str">
            <v>2294010000</v>
          </cell>
          <cell r="B2324" t="str">
            <v>Nonpoint</v>
          </cell>
          <cell r="C2324" t="str">
            <v>Paved Roads /All Other Public Paved Roads /Total: Fugitives</v>
          </cell>
          <cell r="D2324" t="str">
            <v>Dust - Paved Road Dust</v>
          </cell>
          <cell r="E2324" t="str">
            <v>Paved Roads</v>
          </cell>
          <cell r="F2324" t="str">
            <v>B2A</v>
          </cell>
          <cell r="G2324" t="str">
            <v>Mobile Sources</v>
          </cell>
          <cell r="H2324" t="str">
            <v>Paved Roads</v>
          </cell>
          <cell r="I2324" t="str">
            <v>All Other Public Paved Roads</v>
          </cell>
          <cell r="J2324" t="str">
            <v>Total: Fugitives</v>
          </cell>
          <cell r="N2324">
            <v>40982</v>
          </cell>
        </row>
        <row r="2325">
          <cell r="A2325" t="str">
            <v>2294010001</v>
          </cell>
          <cell r="B2325" t="str">
            <v>Nonpoint</v>
          </cell>
          <cell r="C2325" t="str">
            <v>Paved Roads /All Other Public Paved Roads /Total: Average Conditions - Fugitives</v>
          </cell>
          <cell r="D2325" t="str">
            <v>Dust - Paved Road Dust</v>
          </cell>
          <cell r="E2325" t="str">
            <v>Paved Roads</v>
          </cell>
          <cell r="F2325" t="str">
            <v>B2B</v>
          </cell>
          <cell r="G2325" t="str">
            <v>Mobile Sources</v>
          </cell>
          <cell r="H2325" t="str">
            <v>Paved Roads</v>
          </cell>
          <cell r="I2325" t="str">
            <v>All Other Public Paved Roads</v>
          </cell>
          <cell r="J2325" t="str">
            <v>Total: Average Conditions - Fugitives</v>
          </cell>
          <cell r="N2325">
            <v>40982</v>
          </cell>
        </row>
        <row r="2326">
          <cell r="A2326" t="str">
            <v>2294010002</v>
          </cell>
          <cell r="B2326" t="str">
            <v>Nonpoint</v>
          </cell>
          <cell r="C2326" t="str">
            <v>Paved Roads /All Other Public Paved Roads /Total: Sanding/Salting - Fugitives</v>
          </cell>
          <cell r="D2326" t="str">
            <v>Dust - Paved Road Dust</v>
          </cell>
          <cell r="E2326" t="str">
            <v>Paved Roads</v>
          </cell>
          <cell r="F2326" t="str">
            <v>B2B</v>
          </cell>
          <cell r="G2326" t="str">
            <v>Mobile Sources</v>
          </cell>
          <cell r="H2326" t="str">
            <v>Paved Roads</v>
          </cell>
          <cell r="I2326" t="str">
            <v>All Other Public Paved Roads</v>
          </cell>
          <cell r="J2326" t="str">
            <v>Total: Sanding/Salting - Fugitives</v>
          </cell>
          <cell r="N2326">
            <v>40982</v>
          </cell>
        </row>
        <row r="2327">
          <cell r="A2327" t="str">
            <v>2294015000</v>
          </cell>
          <cell r="B2327" t="str">
            <v>Nonpoint</v>
          </cell>
          <cell r="C2327" t="str">
            <v>Paved Roads /Industrial Roads /Total: Fugitives</v>
          </cell>
          <cell r="D2327" t="str">
            <v>Dust - Paved Road Dust</v>
          </cell>
          <cell r="E2327" t="str">
            <v>Paved Roads</v>
          </cell>
          <cell r="F2327" t="str">
            <v>B3A</v>
          </cell>
          <cell r="G2327" t="str">
            <v>Mobile Sources</v>
          </cell>
          <cell r="H2327" t="str">
            <v>Paved Roads</v>
          </cell>
          <cell r="I2327" t="str">
            <v>Industrial Roads</v>
          </cell>
          <cell r="J2327" t="str">
            <v>Total: Fugitives</v>
          </cell>
          <cell r="N2327">
            <v>40982</v>
          </cell>
        </row>
        <row r="2328">
          <cell r="A2328" t="str">
            <v>2294015001</v>
          </cell>
          <cell r="B2328" t="str">
            <v>Nonpoint</v>
          </cell>
          <cell r="C2328" t="str">
            <v>Paved Roads /Industrial Roads /Total: Average Conditions - Fugitives</v>
          </cell>
          <cell r="D2328" t="str">
            <v>Dust - Paved Road Dust</v>
          </cell>
          <cell r="E2328" t="str">
            <v>Paved Roads</v>
          </cell>
          <cell r="F2328" t="str">
            <v>B3B</v>
          </cell>
          <cell r="G2328" t="str">
            <v>Mobile Sources</v>
          </cell>
          <cell r="H2328" t="str">
            <v>Paved Roads</v>
          </cell>
          <cell r="I2328" t="str">
            <v>Industrial Roads</v>
          </cell>
          <cell r="J2328" t="str">
            <v>Total: Average Conditions - Fugitives</v>
          </cell>
          <cell r="N2328">
            <v>40982</v>
          </cell>
        </row>
        <row r="2329">
          <cell r="A2329" t="str">
            <v>2294015002</v>
          </cell>
          <cell r="B2329" t="str">
            <v>Nonpoint</v>
          </cell>
          <cell r="C2329" t="str">
            <v>Paved Roads /Industrial Roads /Total: Sanding/Salting - Fugitives</v>
          </cell>
          <cell r="D2329" t="str">
            <v>Dust - Paved Road Dust</v>
          </cell>
          <cell r="E2329" t="str">
            <v>Paved Roads</v>
          </cell>
          <cell r="F2329" t="str">
            <v>B3B</v>
          </cell>
          <cell r="G2329" t="str">
            <v>Mobile Sources</v>
          </cell>
          <cell r="H2329" t="str">
            <v>Paved Roads</v>
          </cell>
          <cell r="I2329" t="str">
            <v>Industrial Roads</v>
          </cell>
          <cell r="J2329" t="str">
            <v>Total: Sanding/Salting - Fugitives</v>
          </cell>
          <cell r="N2329">
            <v>40982</v>
          </cell>
        </row>
        <row r="2330">
          <cell r="A2330" t="str">
            <v>2296000000</v>
          </cell>
          <cell r="B2330" t="str">
            <v>Nonpoint</v>
          </cell>
          <cell r="C2330" t="str">
            <v>Unpaved Roads /All Unpaved Roads /Total: Fugitives</v>
          </cell>
          <cell r="D2330" t="str">
            <v>Dust - Unpaved Road Dust</v>
          </cell>
          <cell r="E2330" t="str">
            <v>Unpaved Roads</v>
          </cell>
          <cell r="F2330" t="str">
            <v>A</v>
          </cell>
          <cell r="G2330" t="str">
            <v>Mobile Sources</v>
          </cell>
          <cell r="H2330" t="str">
            <v>Unpaved Roads</v>
          </cell>
          <cell r="I2330" t="str">
            <v>All Unpaved Roads</v>
          </cell>
          <cell r="J2330" t="str">
            <v>Total: Fugitives</v>
          </cell>
          <cell r="N2330">
            <v>40982</v>
          </cell>
        </row>
        <row r="2331">
          <cell r="A2331" t="str">
            <v>2296000110</v>
          </cell>
          <cell r="B2331" t="str">
            <v>Nonpoint</v>
          </cell>
          <cell r="C2331" t="str">
            <v>Unpaved Roads /unknown /unknown</v>
          </cell>
          <cell r="D2331" t="str">
            <v>Dust - Unpaved Road Dust</v>
          </cell>
          <cell r="G2331" t="str">
            <v>Mobile Sources</v>
          </cell>
          <cell r="H2331" t="str">
            <v>Unpaved Roads</v>
          </cell>
          <cell r="I2331" t="str">
            <v>unknown</v>
          </cell>
          <cell r="J2331" t="str">
            <v>unknown</v>
          </cell>
          <cell r="L2331" t="str">
            <v>2002</v>
          </cell>
          <cell r="N2331">
            <v>40982</v>
          </cell>
        </row>
        <row r="2332">
          <cell r="A2332" t="str">
            <v>2296000130</v>
          </cell>
          <cell r="B2332" t="str">
            <v>Nonpoint</v>
          </cell>
          <cell r="C2332" t="str">
            <v>Unpaved Roads /unknown /unknown</v>
          </cell>
          <cell r="D2332" t="str">
            <v>Dust - Unpaved Road Dust</v>
          </cell>
          <cell r="G2332" t="str">
            <v>Mobile Sources</v>
          </cell>
          <cell r="H2332" t="str">
            <v>Unpaved Roads</v>
          </cell>
          <cell r="I2332" t="str">
            <v>unknown</v>
          </cell>
          <cell r="J2332" t="str">
            <v>unknown</v>
          </cell>
          <cell r="L2332" t="str">
            <v>2002</v>
          </cell>
          <cell r="N2332">
            <v>40982</v>
          </cell>
        </row>
        <row r="2333">
          <cell r="A2333" t="str">
            <v>2296000150</v>
          </cell>
          <cell r="B2333" t="str">
            <v>Nonpoint</v>
          </cell>
          <cell r="C2333" t="str">
            <v>Unpaved Roads /unknown /unknown</v>
          </cell>
          <cell r="D2333" t="str">
            <v>Dust - Unpaved Road Dust</v>
          </cell>
          <cell r="G2333" t="str">
            <v>Mobile Sources</v>
          </cell>
          <cell r="H2333" t="str">
            <v>Unpaved Roads</v>
          </cell>
          <cell r="I2333" t="str">
            <v>unknown</v>
          </cell>
          <cell r="J2333" t="str">
            <v>unknown</v>
          </cell>
          <cell r="L2333" t="str">
            <v>2002</v>
          </cell>
          <cell r="N2333">
            <v>40982</v>
          </cell>
        </row>
        <row r="2334">
          <cell r="A2334" t="str">
            <v>2296000170</v>
          </cell>
          <cell r="B2334" t="str">
            <v>Nonpoint</v>
          </cell>
          <cell r="C2334" t="str">
            <v>Unpaved Roads /unknown /unknown</v>
          </cell>
          <cell r="D2334" t="str">
            <v>Dust - Unpaved Road Dust</v>
          </cell>
          <cell r="G2334" t="str">
            <v>Mobile Sources</v>
          </cell>
          <cell r="H2334" t="str">
            <v>Unpaved Roads</v>
          </cell>
          <cell r="I2334" t="str">
            <v>unknown</v>
          </cell>
          <cell r="J2334" t="str">
            <v>unknown</v>
          </cell>
          <cell r="L2334" t="str">
            <v>2002</v>
          </cell>
          <cell r="N2334">
            <v>40982</v>
          </cell>
        </row>
        <row r="2335">
          <cell r="A2335" t="str">
            <v>2296000190</v>
          </cell>
          <cell r="B2335" t="str">
            <v>Nonpoint</v>
          </cell>
          <cell r="C2335" t="str">
            <v>Unpaved Roads /unknown /unknown</v>
          </cell>
          <cell r="D2335" t="str">
            <v>Dust - Unpaved Road Dust</v>
          </cell>
          <cell r="G2335" t="str">
            <v>Mobile Sources</v>
          </cell>
          <cell r="H2335" t="str">
            <v>Unpaved Roads</v>
          </cell>
          <cell r="I2335" t="str">
            <v>unknown</v>
          </cell>
          <cell r="J2335" t="str">
            <v>unknown</v>
          </cell>
          <cell r="L2335" t="str">
            <v>2002</v>
          </cell>
          <cell r="N2335">
            <v>40982</v>
          </cell>
        </row>
        <row r="2336">
          <cell r="A2336" t="str">
            <v>2296000210</v>
          </cell>
          <cell r="B2336" t="str">
            <v>Nonpoint</v>
          </cell>
          <cell r="C2336" t="str">
            <v>Unpaved Roads /unknown /unknown</v>
          </cell>
          <cell r="D2336" t="str">
            <v>Dust - Unpaved Road Dust</v>
          </cell>
          <cell r="G2336" t="str">
            <v>Mobile Sources</v>
          </cell>
          <cell r="H2336" t="str">
            <v>Unpaved Roads</v>
          </cell>
          <cell r="I2336" t="str">
            <v>unknown</v>
          </cell>
          <cell r="J2336" t="str">
            <v>unknown</v>
          </cell>
          <cell r="L2336" t="str">
            <v>2002</v>
          </cell>
          <cell r="N2336">
            <v>40982</v>
          </cell>
        </row>
        <row r="2337">
          <cell r="A2337" t="str">
            <v>2296000230</v>
          </cell>
          <cell r="B2337" t="str">
            <v>Nonpoint</v>
          </cell>
          <cell r="C2337" t="str">
            <v>Unpaved Roads /unknown /unknown</v>
          </cell>
          <cell r="D2337" t="str">
            <v>Dust - Unpaved Road Dust</v>
          </cell>
          <cell r="G2337" t="str">
            <v>Mobile Sources</v>
          </cell>
          <cell r="H2337" t="str">
            <v>Unpaved Roads</v>
          </cell>
          <cell r="I2337" t="str">
            <v>unknown</v>
          </cell>
          <cell r="J2337" t="str">
            <v>unknown</v>
          </cell>
          <cell r="L2337" t="str">
            <v>2002</v>
          </cell>
          <cell r="N2337">
            <v>40982</v>
          </cell>
        </row>
        <row r="2338">
          <cell r="A2338" t="str">
            <v>2296000250</v>
          </cell>
          <cell r="B2338" t="str">
            <v>Nonpoint</v>
          </cell>
          <cell r="C2338" t="str">
            <v>Unpaved Roads /unknown /unknown</v>
          </cell>
          <cell r="D2338" t="str">
            <v>Dust - Unpaved Road Dust</v>
          </cell>
          <cell r="G2338" t="str">
            <v>Mobile Sources</v>
          </cell>
          <cell r="H2338" t="str">
            <v>Unpaved Roads</v>
          </cell>
          <cell r="I2338" t="str">
            <v>unknown</v>
          </cell>
          <cell r="J2338" t="str">
            <v>unknown</v>
          </cell>
          <cell r="L2338" t="str">
            <v>2002</v>
          </cell>
          <cell r="N2338">
            <v>40982</v>
          </cell>
        </row>
        <row r="2339">
          <cell r="A2339" t="str">
            <v>2296000270</v>
          </cell>
          <cell r="B2339" t="str">
            <v>Nonpoint</v>
          </cell>
          <cell r="C2339" t="str">
            <v>Unpaved Roads /unknown /unknown</v>
          </cell>
          <cell r="D2339" t="str">
            <v>Dust - Unpaved Road Dust</v>
          </cell>
          <cell r="G2339" t="str">
            <v>Mobile Sources</v>
          </cell>
          <cell r="H2339" t="str">
            <v>Unpaved Roads</v>
          </cell>
          <cell r="I2339" t="str">
            <v>unknown</v>
          </cell>
          <cell r="J2339" t="str">
            <v>unknown</v>
          </cell>
          <cell r="L2339" t="str">
            <v>2002</v>
          </cell>
          <cell r="N2339">
            <v>40982</v>
          </cell>
        </row>
        <row r="2340">
          <cell r="A2340" t="str">
            <v>2296000290</v>
          </cell>
          <cell r="B2340" t="str">
            <v>Nonpoint</v>
          </cell>
          <cell r="C2340" t="str">
            <v>Unpaved Roads /unknown /unknown</v>
          </cell>
          <cell r="D2340" t="str">
            <v>Dust - Unpaved Road Dust</v>
          </cell>
          <cell r="G2340" t="str">
            <v>Mobile Sources</v>
          </cell>
          <cell r="H2340" t="str">
            <v>Unpaved Roads</v>
          </cell>
          <cell r="I2340" t="str">
            <v>unknown</v>
          </cell>
          <cell r="J2340" t="str">
            <v>unknown</v>
          </cell>
          <cell r="L2340" t="str">
            <v>2002</v>
          </cell>
          <cell r="N2340">
            <v>40982</v>
          </cell>
        </row>
        <row r="2341">
          <cell r="A2341" t="str">
            <v>2296000310</v>
          </cell>
          <cell r="B2341" t="str">
            <v>Nonpoint</v>
          </cell>
          <cell r="C2341" t="str">
            <v>Unpaved Roads /unknown /unknown</v>
          </cell>
          <cell r="D2341" t="str">
            <v>Dust - Unpaved Road Dust</v>
          </cell>
          <cell r="G2341" t="str">
            <v>Mobile Sources</v>
          </cell>
          <cell r="H2341" t="str">
            <v>Unpaved Roads</v>
          </cell>
          <cell r="I2341" t="str">
            <v>unknown</v>
          </cell>
          <cell r="J2341" t="str">
            <v>unknown</v>
          </cell>
          <cell r="L2341" t="str">
            <v>2002</v>
          </cell>
          <cell r="N2341">
            <v>40982</v>
          </cell>
        </row>
        <row r="2342">
          <cell r="A2342" t="str">
            <v>2296000330</v>
          </cell>
          <cell r="B2342" t="str">
            <v>Nonpoint</v>
          </cell>
          <cell r="C2342" t="str">
            <v>Unpaved Roads /unknown /unknown</v>
          </cell>
          <cell r="D2342" t="str">
            <v>Dust - Unpaved Road Dust</v>
          </cell>
          <cell r="G2342" t="str">
            <v>Mobile Sources</v>
          </cell>
          <cell r="H2342" t="str">
            <v>Unpaved Roads</v>
          </cell>
          <cell r="I2342" t="str">
            <v>unknown</v>
          </cell>
          <cell r="J2342" t="str">
            <v>unknown</v>
          </cell>
          <cell r="L2342" t="str">
            <v>2002</v>
          </cell>
          <cell r="N2342">
            <v>40982</v>
          </cell>
        </row>
        <row r="2343">
          <cell r="A2343" t="str">
            <v>2296005000</v>
          </cell>
          <cell r="B2343" t="str">
            <v>Nonpoint</v>
          </cell>
          <cell r="C2343" t="str">
            <v>Unpaved Roads /Public Unpaved Roads /Total: Fugitives</v>
          </cell>
          <cell r="D2343" t="str">
            <v>Dust - Unpaved Road Dust</v>
          </cell>
          <cell r="E2343" t="str">
            <v>Unpaved Roads</v>
          </cell>
          <cell r="F2343" t="str">
            <v>B</v>
          </cell>
          <cell r="G2343" t="str">
            <v>Mobile Sources</v>
          </cell>
          <cell r="H2343" t="str">
            <v>Unpaved Roads</v>
          </cell>
          <cell r="I2343" t="str">
            <v>Public Unpaved Roads</v>
          </cell>
          <cell r="J2343" t="str">
            <v>Total: Fugitives</v>
          </cell>
          <cell r="N2343">
            <v>40982</v>
          </cell>
        </row>
        <row r="2344">
          <cell r="A2344" t="str">
            <v>2296010000</v>
          </cell>
          <cell r="B2344" t="str">
            <v>Nonpoint</v>
          </cell>
          <cell r="C2344" t="str">
            <v>Unpaved Roads /Industrial Unpaved Roads /Total: Fugitives</v>
          </cell>
          <cell r="D2344" t="str">
            <v>Dust - Unpaved Road Dust</v>
          </cell>
          <cell r="E2344" t="str">
            <v>Unpaved Roads</v>
          </cell>
          <cell r="F2344" t="str">
            <v>B</v>
          </cell>
          <cell r="G2344" t="str">
            <v>Mobile Sources</v>
          </cell>
          <cell r="H2344" t="str">
            <v>Unpaved Roads</v>
          </cell>
          <cell r="I2344" t="str">
            <v>Industrial Unpaved Roads</v>
          </cell>
          <cell r="J2344" t="str">
            <v>Total: Fugitives</v>
          </cell>
          <cell r="N2344">
            <v>40982</v>
          </cell>
        </row>
        <row r="2345">
          <cell r="A2345" t="str">
            <v>2297000000</v>
          </cell>
          <cell r="B2345" t="str">
            <v>Nonpoint</v>
          </cell>
          <cell r="C2345" t="str">
            <v>Mobile /unknown non-US source</v>
          </cell>
          <cell r="D2345" t="str">
            <v>Mobile - Non-Road Equipment - Other</v>
          </cell>
          <cell r="G2345" t="str">
            <v>Mobile Sources</v>
          </cell>
          <cell r="H2345" t="str">
            <v>unknown non-US source</v>
          </cell>
          <cell r="L2345" t="str">
            <v>2002</v>
          </cell>
          <cell r="M2345">
            <v>39087</v>
          </cell>
          <cell r="N2345">
            <v>40982</v>
          </cell>
        </row>
        <row r="2346">
          <cell r="A2346" t="str">
            <v>2301000000</v>
          </cell>
          <cell r="B2346" t="str">
            <v>Nonpoint</v>
          </cell>
          <cell r="C2346" t="str">
            <v>Chemical Manufacturing /All Processes /Total</v>
          </cell>
          <cell r="D2346" t="str">
            <v>Industrial Processes - Chemical Manuf</v>
          </cell>
          <cell r="G2346" t="str">
            <v>Industrial Processes</v>
          </cell>
          <cell r="H2346" t="str">
            <v>Chemical Manufacturing: SIC 28</v>
          </cell>
          <cell r="I2346" t="str">
            <v>All Processes</v>
          </cell>
          <cell r="J2346" t="str">
            <v>Total</v>
          </cell>
          <cell r="N2346">
            <v>40982</v>
          </cell>
        </row>
        <row r="2347">
          <cell r="A2347" t="str">
            <v>2301010000</v>
          </cell>
          <cell r="B2347" t="str">
            <v>Nonpoint</v>
          </cell>
          <cell r="C2347" t="str">
            <v>Chemical Manufacturing /Industrial Inorganic Chemical Manuf /Total</v>
          </cell>
          <cell r="D2347" t="str">
            <v>Industrial Processes - Chemical Manuf</v>
          </cell>
          <cell r="G2347" t="str">
            <v>Industrial Processes</v>
          </cell>
          <cell r="H2347" t="str">
            <v>Chemical Manufacturing: SIC 28</v>
          </cell>
          <cell r="I2347" t="str">
            <v>Industrial Inorganic Chemical Manufacturing</v>
          </cell>
          <cell r="J2347" t="str">
            <v>Total</v>
          </cell>
          <cell r="N2347">
            <v>40982</v>
          </cell>
        </row>
        <row r="2348">
          <cell r="A2348" t="str">
            <v>2301010010</v>
          </cell>
          <cell r="B2348" t="str">
            <v>Nonpoint</v>
          </cell>
          <cell r="C2348" t="str">
            <v>Chemical Manufacturing /Industrial Inorganic Chemical Manuf /Sulfur Recovery: Sour Gas</v>
          </cell>
          <cell r="D2348" t="str">
            <v>Industrial Processes - Chemical Manuf</v>
          </cell>
          <cell r="G2348" t="str">
            <v>Industrial Processes</v>
          </cell>
          <cell r="H2348" t="str">
            <v>Chemical Manufacturing: SIC 28</v>
          </cell>
          <cell r="I2348" t="str">
            <v>Industrial Inorganic Chemical Manufacturing</v>
          </cell>
          <cell r="J2348" t="str">
            <v>Sulfur Recovery: Sour Gas</v>
          </cell>
          <cell r="N2348">
            <v>40982</v>
          </cell>
        </row>
        <row r="2349">
          <cell r="A2349" t="str">
            <v>2301020000</v>
          </cell>
          <cell r="B2349" t="str">
            <v>Nonpoint</v>
          </cell>
          <cell r="C2349" t="str">
            <v>Chemical Manufacturing /Process Emissions from Synthetic Fibers Manuf /Total</v>
          </cell>
          <cell r="D2349" t="str">
            <v>Industrial Processes - Chemical Manuf</v>
          </cell>
          <cell r="G2349" t="str">
            <v>Industrial Processes</v>
          </cell>
          <cell r="H2349" t="str">
            <v>Chemical Manufacturing: SIC 28</v>
          </cell>
          <cell r="I2349" t="str">
            <v>Process Emissions from Synthetic Fibers Manuf (NAPAP cat. 107)</v>
          </cell>
          <cell r="J2349" t="str">
            <v>Total</v>
          </cell>
          <cell r="M2349">
            <v>36552</v>
          </cell>
          <cell r="N2349">
            <v>40982</v>
          </cell>
        </row>
        <row r="2350">
          <cell r="A2350" t="str">
            <v>2301030000</v>
          </cell>
          <cell r="B2350" t="str">
            <v>Nonpoint</v>
          </cell>
          <cell r="C2350" t="str">
            <v>Chemical Manufacturing /Process Emissions from Pharmaceutical Manuf /Total</v>
          </cell>
          <cell r="D2350" t="str">
            <v>Industrial Processes - Chemical Manuf</v>
          </cell>
          <cell r="G2350" t="str">
            <v>Industrial Processes</v>
          </cell>
          <cell r="H2350" t="str">
            <v>Chemical Manufacturing: SIC 28</v>
          </cell>
          <cell r="I2350" t="str">
            <v>Process Emissions from Pharmaceutical Manuf (NAPAP cat. 106)</v>
          </cell>
          <cell r="J2350" t="str">
            <v>Total</v>
          </cell>
          <cell r="M2350">
            <v>36552</v>
          </cell>
          <cell r="N2350">
            <v>40982</v>
          </cell>
        </row>
        <row r="2351">
          <cell r="A2351" t="str">
            <v>2301040000</v>
          </cell>
          <cell r="B2351" t="str">
            <v>Nonpoint</v>
          </cell>
          <cell r="C2351" t="str">
            <v>Chemical Manufacturing /Fugitive Emissions from Synthetic Organic Chem Manuf /Total</v>
          </cell>
          <cell r="D2351" t="str">
            <v>Industrial Processes - Chemical Manuf</v>
          </cell>
          <cell r="G2351" t="str">
            <v>Industrial Processes</v>
          </cell>
          <cell r="H2351" t="str">
            <v>Chemical Manufacturing: SIC 28</v>
          </cell>
          <cell r="I2351" t="str">
            <v>Fugitive Emissions from Synthetic Organic Chem Manuf (NAPAP cat. 102)</v>
          </cell>
          <cell r="J2351" t="str">
            <v>Total</v>
          </cell>
          <cell r="M2351">
            <v>36552</v>
          </cell>
          <cell r="N2351">
            <v>40982</v>
          </cell>
        </row>
        <row r="2352">
          <cell r="A2352" t="str">
            <v>2301050001</v>
          </cell>
          <cell r="B2352" t="str">
            <v>Nonpoint</v>
          </cell>
          <cell r="C2352" t="str">
            <v>Chemical Manufacturing /Plastics Production /Reactor (Polyurethane)</v>
          </cell>
          <cell r="D2352" t="str">
            <v>Industrial Processes - NEC</v>
          </cell>
          <cell r="G2352" t="str">
            <v>Industrial Processes</v>
          </cell>
          <cell r="H2352" t="str">
            <v>Chemical Manufacturing: SIC 28</v>
          </cell>
          <cell r="I2352" t="str">
            <v>Plastics Production</v>
          </cell>
          <cell r="J2352" t="str">
            <v>Reactor (Polyurethane)</v>
          </cell>
          <cell r="N2352">
            <v>40982</v>
          </cell>
        </row>
        <row r="2353">
          <cell r="A2353" t="str">
            <v>2301050002</v>
          </cell>
          <cell r="B2353" t="str">
            <v>Nonpoint</v>
          </cell>
          <cell r="C2353" t="str">
            <v>Chemical Manufacturing /Plastics Production /Foam Production - General Process</v>
          </cell>
          <cell r="D2353" t="str">
            <v>Industrial Processes - NEC</v>
          </cell>
          <cell r="G2353" t="str">
            <v>Industrial Processes</v>
          </cell>
          <cell r="H2353" t="str">
            <v>Chemical Manufacturing: SIC 28</v>
          </cell>
          <cell r="I2353" t="str">
            <v>Plastics Production</v>
          </cell>
          <cell r="J2353" t="str">
            <v>Foam Production - General Process</v>
          </cell>
          <cell r="N2353">
            <v>40982</v>
          </cell>
        </row>
        <row r="2354">
          <cell r="A2354" t="str">
            <v>2302000000</v>
          </cell>
          <cell r="B2354" t="str">
            <v>Nonpoint</v>
          </cell>
          <cell r="C2354" t="str">
            <v>Food &amp; Kindred Products /All Processes /Total</v>
          </cell>
          <cell r="D2354" t="str">
            <v>Industrial Processes - NEC</v>
          </cell>
          <cell r="G2354" t="str">
            <v>Industrial Processes</v>
          </cell>
          <cell r="H2354" t="str">
            <v>Food and Kindred Products: SIC 20</v>
          </cell>
          <cell r="I2354" t="str">
            <v>All Processes</v>
          </cell>
          <cell r="J2354" t="str">
            <v>Total</v>
          </cell>
          <cell r="N2354">
            <v>40982</v>
          </cell>
        </row>
        <row r="2355">
          <cell r="A2355" t="str">
            <v>2302002000</v>
          </cell>
          <cell r="B2355" t="str">
            <v>Nonpoint</v>
          </cell>
          <cell r="C2355" t="str">
            <v>Food &amp; Kindred Products /Commercial Cooking - Charbroiling /Charbroiling Total</v>
          </cell>
          <cell r="D2355" t="str">
            <v>Commercial Cooking</v>
          </cell>
          <cell r="G2355" t="str">
            <v>Industrial Processes</v>
          </cell>
          <cell r="H2355" t="str">
            <v>Food and Kindred Products: SIC 20</v>
          </cell>
          <cell r="I2355" t="str">
            <v>Commercial Cooking - Charbroiling</v>
          </cell>
          <cell r="J2355" t="str">
            <v>Charbroiling Total</v>
          </cell>
          <cell r="N2355">
            <v>40982</v>
          </cell>
        </row>
        <row r="2356">
          <cell r="A2356" t="str">
            <v>2302002100</v>
          </cell>
          <cell r="B2356" t="str">
            <v>Nonpoint</v>
          </cell>
          <cell r="C2356" t="str">
            <v>Food &amp; Kindred Products /Commercial Cooking - Charbroiling /Conveyorized Charbroiling</v>
          </cell>
          <cell r="D2356" t="str">
            <v>Commercial Cooking</v>
          </cell>
          <cell r="G2356" t="str">
            <v>Industrial Processes</v>
          </cell>
          <cell r="H2356" t="str">
            <v>Food and Kindred Products: SIC 20</v>
          </cell>
          <cell r="I2356" t="str">
            <v>Commercial Cooking - Charbroiling</v>
          </cell>
          <cell r="J2356" t="str">
            <v>Conveyorized Charbroiling</v>
          </cell>
          <cell r="M2356">
            <v>37778</v>
          </cell>
          <cell r="N2356">
            <v>40982</v>
          </cell>
        </row>
        <row r="2357">
          <cell r="A2357" t="str">
            <v>2302002200</v>
          </cell>
          <cell r="B2357" t="str">
            <v>Nonpoint</v>
          </cell>
          <cell r="C2357" t="str">
            <v>Food &amp; Kindred Products /Commercial Cooking - Charbroiling /Under-fired Charbroiling</v>
          </cell>
          <cell r="D2357" t="str">
            <v>Commercial Cooking</v>
          </cell>
          <cell r="G2357" t="str">
            <v>Industrial Processes</v>
          </cell>
          <cell r="H2357" t="str">
            <v>Food and Kindred Products: SIC 20</v>
          </cell>
          <cell r="I2357" t="str">
            <v>Commercial Cooking - Charbroiling</v>
          </cell>
          <cell r="J2357" t="str">
            <v>Under-fired Charbroiling</v>
          </cell>
          <cell r="M2357">
            <v>37778</v>
          </cell>
          <cell r="N2357">
            <v>40982</v>
          </cell>
        </row>
        <row r="2358">
          <cell r="A2358" t="str">
            <v>2302003000</v>
          </cell>
          <cell r="B2358" t="str">
            <v>Nonpoint</v>
          </cell>
          <cell r="C2358" t="str">
            <v>Food &amp; Kindred Products /Commercial Cooking - Frying /Deep Fat Fying</v>
          </cell>
          <cell r="D2358" t="str">
            <v>Commercial Cooking</v>
          </cell>
          <cell r="G2358" t="str">
            <v>Industrial Processes</v>
          </cell>
          <cell r="H2358" t="str">
            <v>Food and Kindred Products: SIC 20</v>
          </cell>
          <cell r="I2358" t="str">
            <v>Commercial Cooking - Frying</v>
          </cell>
          <cell r="J2358" t="str">
            <v>Deep Fat Fying</v>
          </cell>
          <cell r="M2358">
            <v>37484</v>
          </cell>
          <cell r="N2358">
            <v>40982</v>
          </cell>
        </row>
        <row r="2359">
          <cell r="A2359" t="str">
            <v>2302003100</v>
          </cell>
          <cell r="B2359" t="str">
            <v>Nonpoint</v>
          </cell>
          <cell r="C2359" t="str">
            <v>Food &amp; Kindred Products /Commercial Cooking - Frying /Flat Griddle Frying</v>
          </cell>
          <cell r="D2359" t="str">
            <v>Commercial Cooking</v>
          </cell>
          <cell r="G2359" t="str">
            <v>Industrial Processes</v>
          </cell>
          <cell r="H2359" t="str">
            <v>Food and Kindred Products: SIC 20</v>
          </cell>
          <cell r="I2359" t="str">
            <v>Commercial Cooking - Frying</v>
          </cell>
          <cell r="J2359" t="str">
            <v>Flat Griddle Frying</v>
          </cell>
          <cell r="M2359">
            <v>37778</v>
          </cell>
          <cell r="N2359">
            <v>40982</v>
          </cell>
        </row>
        <row r="2360">
          <cell r="A2360" t="str">
            <v>2302003200</v>
          </cell>
          <cell r="B2360" t="str">
            <v>Nonpoint</v>
          </cell>
          <cell r="C2360" t="str">
            <v>Food &amp; Kindred Products /Commercial Cooking - Frying /Clamshell Griddle Frying</v>
          </cell>
          <cell r="D2360" t="str">
            <v>Commercial Cooking</v>
          </cell>
          <cell r="G2360" t="str">
            <v>Industrial Processes</v>
          </cell>
          <cell r="H2360" t="str">
            <v>Food and Kindred Products: SIC 20</v>
          </cell>
          <cell r="I2360" t="str">
            <v>Commercial Cooking - Frying</v>
          </cell>
          <cell r="J2360" t="str">
            <v>Clamshell Griddle Frying</v>
          </cell>
          <cell r="M2360">
            <v>37778</v>
          </cell>
          <cell r="N2360">
            <v>40982</v>
          </cell>
        </row>
        <row r="2361">
          <cell r="A2361" t="str">
            <v>2302010000</v>
          </cell>
          <cell r="B2361" t="str">
            <v>Nonpoint</v>
          </cell>
          <cell r="C2361" t="str">
            <v>Food &amp; Kindred Products /Meat Products /Total</v>
          </cell>
          <cell r="D2361" t="str">
            <v>Industrial Processes - NEC</v>
          </cell>
          <cell r="G2361" t="str">
            <v>Industrial Processes</v>
          </cell>
          <cell r="H2361" t="str">
            <v>Food and Kindred Products: SIC 20</v>
          </cell>
          <cell r="I2361" t="str">
            <v>Meat Products</v>
          </cell>
          <cell r="J2361" t="str">
            <v>Total</v>
          </cell>
          <cell r="N2361">
            <v>40982</v>
          </cell>
        </row>
        <row r="2362">
          <cell r="A2362" t="str">
            <v>2302040000</v>
          </cell>
          <cell r="B2362" t="str">
            <v>Nonpoint</v>
          </cell>
          <cell r="C2362" t="str">
            <v>Food &amp; Kindred Products /Grain Mill Products /Total</v>
          </cell>
          <cell r="D2362" t="str">
            <v>Industrial Processes - NEC</v>
          </cell>
          <cell r="G2362" t="str">
            <v>Industrial Processes</v>
          </cell>
          <cell r="H2362" t="str">
            <v>Food and Kindred Products: SIC 20</v>
          </cell>
          <cell r="I2362" t="str">
            <v>Grain Mill Products</v>
          </cell>
          <cell r="J2362" t="str">
            <v>Total</v>
          </cell>
          <cell r="N2362">
            <v>40982</v>
          </cell>
        </row>
        <row r="2363">
          <cell r="A2363" t="str">
            <v>2302050000</v>
          </cell>
          <cell r="B2363" t="str">
            <v>Nonpoint</v>
          </cell>
          <cell r="C2363" t="str">
            <v>Food &amp; Kindred Products /Bakery Products /Total</v>
          </cell>
          <cell r="D2363" t="str">
            <v>Industrial Processes - NEC</v>
          </cell>
          <cell r="G2363" t="str">
            <v>Industrial Processes</v>
          </cell>
          <cell r="H2363" t="str">
            <v>Food and Kindred Products: SIC 20</v>
          </cell>
          <cell r="I2363" t="str">
            <v>Bakery Products</v>
          </cell>
          <cell r="J2363" t="str">
            <v>Total</v>
          </cell>
          <cell r="N2363">
            <v>40982</v>
          </cell>
        </row>
        <row r="2364">
          <cell r="A2364" t="str">
            <v>2302070000</v>
          </cell>
          <cell r="B2364" t="str">
            <v>Nonpoint</v>
          </cell>
          <cell r="C2364" t="str">
            <v>Food &amp; Kindred Products /Fermentation/Beverages /Total</v>
          </cell>
          <cell r="D2364" t="str">
            <v>Industrial Processes - NEC</v>
          </cell>
          <cell r="G2364" t="str">
            <v>Industrial Processes</v>
          </cell>
          <cell r="H2364" t="str">
            <v>Food and Kindred Products: SIC 20</v>
          </cell>
          <cell r="I2364" t="str">
            <v>Fermentation/Beverages</v>
          </cell>
          <cell r="J2364" t="str">
            <v>Total</v>
          </cell>
          <cell r="N2364">
            <v>40982</v>
          </cell>
        </row>
        <row r="2365">
          <cell r="A2365" t="str">
            <v>2302070001</v>
          </cell>
          <cell r="B2365" t="str">
            <v>Nonpoint</v>
          </cell>
          <cell r="C2365" t="str">
            <v>Food &amp; Kindred Products /Fermentation/Beverages /Breweries</v>
          </cell>
          <cell r="D2365" t="str">
            <v>Industrial Processes - NEC</v>
          </cell>
          <cell r="G2365" t="str">
            <v>Industrial Processes</v>
          </cell>
          <cell r="H2365" t="str">
            <v>Food and Kindred Products: SIC 20</v>
          </cell>
          <cell r="I2365" t="str">
            <v>Fermentation/Beverages</v>
          </cell>
          <cell r="J2365" t="str">
            <v>Breweries</v>
          </cell>
          <cell r="N2365">
            <v>40982</v>
          </cell>
        </row>
        <row r="2366">
          <cell r="A2366" t="str">
            <v>2302070005</v>
          </cell>
          <cell r="B2366" t="str">
            <v>Nonpoint</v>
          </cell>
          <cell r="C2366" t="str">
            <v>Food &amp; Kindred Products /Fermentation/Beverages /Wineries</v>
          </cell>
          <cell r="D2366" t="str">
            <v>Industrial Processes - NEC</v>
          </cell>
          <cell r="G2366" t="str">
            <v>Industrial Processes</v>
          </cell>
          <cell r="H2366" t="str">
            <v>Food and Kindred Products: SIC 20</v>
          </cell>
          <cell r="I2366" t="str">
            <v>Fermentation/Beverages</v>
          </cell>
          <cell r="J2366" t="str">
            <v>Wineries</v>
          </cell>
          <cell r="N2366">
            <v>40982</v>
          </cell>
        </row>
        <row r="2367">
          <cell r="A2367" t="str">
            <v>2302070010</v>
          </cell>
          <cell r="B2367" t="str">
            <v>Nonpoint</v>
          </cell>
          <cell r="C2367" t="str">
            <v>Food &amp; Kindred Products /Fermentation/Beverages /Distilleries</v>
          </cell>
          <cell r="D2367" t="str">
            <v>Industrial Processes - NEC</v>
          </cell>
          <cell r="G2367" t="str">
            <v>Industrial Processes</v>
          </cell>
          <cell r="H2367" t="str">
            <v>Food and Kindred Products: SIC 20</v>
          </cell>
          <cell r="I2367" t="str">
            <v>Fermentation/Beverages</v>
          </cell>
          <cell r="J2367" t="str">
            <v>Distilleries</v>
          </cell>
          <cell r="N2367">
            <v>40982</v>
          </cell>
        </row>
        <row r="2368">
          <cell r="A2368" t="str">
            <v>2302080000</v>
          </cell>
          <cell r="B2368" t="str">
            <v>Nonpoint</v>
          </cell>
          <cell r="C2368" t="str">
            <v>Food &amp; Kindred Products /Misc Food &amp; Kindred Products /Total</v>
          </cell>
          <cell r="D2368" t="str">
            <v>Industrial Processes - NEC</v>
          </cell>
          <cell r="G2368" t="str">
            <v>Industrial Processes</v>
          </cell>
          <cell r="H2368" t="str">
            <v>Food and Kindred Products: SIC 20</v>
          </cell>
          <cell r="I2368" t="str">
            <v>Miscellaneous Food and Kindred Products</v>
          </cell>
          <cell r="J2368" t="str">
            <v>Total</v>
          </cell>
          <cell r="N2368">
            <v>40982</v>
          </cell>
        </row>
        <row r="2369">
          <cell r="A2369" t="str">
            <v>2302080002</v>
          </cell>
          <cell r="B2369" t="str">
            <v>Nonpoint</v>
          </cell>
          <cell r="C2369" t="str">
            <v>Food &amp; Kindred Products /Misc Food &amp; Kindred Products /Refrigeration</v>
          </cell>
          <cell r="D2369" t="str">
            <v>Industrial Processes - NEC</v>
          </cell>
          <cell r="G2369" t="str">
            <v>Industrial Processes</v>
          </cell>
          <cell r="H2369" t="str">
            <v>Food and Kindred Products: SIC 20</v>
          </cell>
          <cell r="I2369" t="str">
            <v>Miscellaneous Food and Kindred Products</v>
          </cell>
          <cell r="J2369" t="str">
            <v>Refrigeration</v>
          </cell>
          <cell r="M2369">
            <v>36797</v>
          </cell>
          <cell r="N2369">
            <v>40982</v>
          </cell>
        </row>
        <row r="2370">
          <cell r="A2370" t="str">
            <v>2303000000</v>
          </cell>
          <cell r="B2370" t="str">
            <v>Nonpoint</v>
          </cell>
          <cell r="C2370" t="str">
            <v>Primary Metal Production /All Processes /Total</v>
          </cell>
          <cell r="D2370" t="str">
            <v>Industrial Processes - Non-ferrous Metals</v>
          </cell>
          <cell r="G2370" t="str">
            <v>Industrial Processes</v>
          </cell>
          <cell r="H2370" t="str">
            <v>Primary Metal Production: SIC 33</v>
          </cell>
          <cell r="I2370" t="str">
            <v>All Processes</v>
          </cell>
          <cell r="J2370" t="str">
            <v>Total</v>
          </cell>
          <cell r="N2370">
            <v>40982</v>
          </cell>
        </row>
        <row r="2371">
          <cell r="A2371" t="str">
            <v>2303020000</v>
          </cell>
          <cell r="B2371" t="str">
            <v>Nonpoint</v>
          </cell>
          <cell r="C2371" t="str">
            <v>Primary Metal Production /Iron &amp; Steel Foundries /Total</v>
          </cell>
          <cell r="D2371" t="str">
            <v>Industrial Processes - Ferrous Metals</v>
          </cell>
          <cell r="G2371" t="str">
            <v>Industrial Processes</v>
          </cell>
          <cell r="H2371" t="str">
            <v>Primary Metal Production: SIC 33</v>
          </cell>
          <cell r="I2371" t="str">
            <v>Iron and Steel Foundries</v>
          </cell>
          <cell r="J2371" t="str">
            <v>Total</v>
          </cell>
          <cell r="N2371">
            <v>40982</v>
          </cell>
        </row>
        <row r="2372">
          <cell r="A2372" t="str">
            <v>2304000000</v>
          </cell>
          <cell r="B2372" t="str">
            <v>Nonpoint</v>
          </cell>
          <cell r="C2372" t="str">
            <v>Secondary Metal Production /All Processes /Total</v>
          </cell>
          <cell r="D2372" t="str">
            <v>Industrial Processes - Non-ferrous Metals</v>
          </cell>
          <cell r="G2372" t="str">
            <v>Industrial Processes</v>
          </cell>
          <cell r="H2372" t="str">
            <v>Secondary Metal Production: SIC 33</v>
          </cell>
          <cell r="I2372" t="str">
            <v>All Processes</v>
          </cell>
          <cell r="J2372" t="str">
            <v>Total</v>
          </cell>
          <cell r="N2372">
            <v>40982</v>
          </cell>
        </row>
        <row r="2373">
          <cell r="A2373" t="str">
            <v>2304050000</v>
          </cell>
          <cell r="B2373" t="str">
            <v>Nonpoint</v>
          </cell>
          <cell r="C2373" t="str">
            <v>Secondary Metal Production /Nonferrous Foundries (Castings) /Total</v>
          </cell>
          <cell r="D2373" t="str">
            <v>Industrial Processes - Non-ferrous Metals</v>
          </cell>
          <cell r="G2373" t="str">
            <v>Industrial Processes</v>
          </cell>
          <cell r="H2373" t="str">
            <v>Secondary Metal Production: SIC 33</v>
          </cell>
          <cell r="I2373" t="str">
            <v>Nonferrous Foundries (Castings)</v>
          </cell>
          <cell r="J2373" t="str">
            <v>Total</v>
          </cell>
          <cell r="N2373">
            <v>40982</v>
          </cell>
        </row>
        <row r="2374">
          <cell r="A2374" t="str">
            <v>2305000000</v>
          </cell>
          <cell r="B2374" t="str">
            <v>Nonpoint</v>
          </cell>
          <cell r="C2374" t="str">
            <v>Mineral Processes /All Processes /Total</v>
          </cell>
          <cell r="D2374" t="str">
            <v>Industrial Processes - NEC</v>
          </cell>
          <cell r="G2374" t="str">
            <v>Industrial Processes</v>
          </cell>
          <cell r="H2374" t="str">
            <v>Mineral Processes: SIC 32</v>
          </cell>
          <cell r="I2374" t="str">
            <v>All Processes</v>
          </cell>
          <cell r="J2374" t="str">
            <v>Total</v>
          </cell>
          <cell r="N2374">
            <v>40982</v>
          </cell>
        </row>
        <row r="2375">
          <cell r="A2375" t="str">
            <v>2305070000</v>
          </cell>
          <cell r="B2375" t="str">
            <v>Nonpoint</v>
          </cell>
          <cell r="C2375" t="str">
            <v>Mineral Processes /Concrete, Gypsum, Plaster Products /Total</v>
          </cell>
          <cell r="D2375" t="str">
            <v>Industrial Processes - NEC</v>
          </cell>
          <cell r="G2375" t="str">
            <v>Industrial Processes</v>
          </cell>
          <cell r="H2375" t="str">
            <v>Mineral Processes: SIC 32</v>
          </cell>
          <cell r="I2375" t="str">
            <v>Concrete, Gypsum, Plaster Products</v>
          </cell>
          <cell r="J2375" t="str">
            <v>Total</v>
          </cell>
          <cell r="N2375">
            <v>40982</v>
          </cell>
        </row>
        <row r="2376">
          <cell r="A2376" t="str">
            <v>2305080000</v>
          </cell>
          <cell r="B2376" t="str">
            <v>Nonpoint</v>
          </cell>
          <cell r="C2376" t="str">
            <v>Mineral Processes /Cut Stone &amp; Stone Products /Total</v>
          </cell>
          <cell r="D2376" t="str">
            <v>Industrial Processes - NEC</v>
          </cell>
          <cell r="G2376" t="str">
            <v>Industrial Processes</v>
          </cell>
          <cell r="H2376" t="str">
            <v>Mineral Processes: SIC 32</v>
          </cell>
          <cell r="I2376" t="str">
            <v>Cut Stone and Stone Products</v>
          </cell>
          <cell r="J2376" t="str">
            <v>Total</v>
          </cell>
          <cell r="N2376">
            <v>40982</v>
          </cell>
        </row>
        <row r="2377">
          <cell r="A2377" t="str">
            <v>2306000000</v>
          </cell>
          <cell r="B2377" t="str">
            <v>Nonpoint</v>
          </cell>
          <cell r="C2377" t="str">
            <v>Petroleum Refining /All Processes /Total</v>
          </cell>
          <cell r="D2377" t="str">
            <v>Industrial Processes - Petroleum Refineries</v>
          </cell>
          <cell r="G2377" t="str">
            <v>Industrial Processes</v>
          </cell>
          <cell r="H2377" t="str">
            <v>Petroleum Refining: SIC 29</v>
          </cell>
          <cell r="I2377" t="str">
            <v>All Processes</v>
          </cell>
          <cell r="J2377" t="str">
            <v>Total</v>
          </cell>
          <cell r="N2377">
            <v>40982</v>
          </cell>
        </row>
        <row r="2378">
          <cell r="A2378" t="str">
            <v>2306010000</v>
          </cell>
          <cell r="B2378" t="str">
            <v>Nonpoint</v>
          </cell>
          <cell r="C2378" t="str">
            <v>Petroleum Refining /Asphalt Paving/Roofing Materials /Total</v>
          </cell>
          <cell r="D2378" t="str">
            <v>Industrial Processes - Petroleum Refineries</v>
          </cell>
          <cell r="G2378" t="str">
            <v>Industrial Processes</v>
          </cell>
          <cell r="H2378" t="str">
            <v>Petroleum Refining: SIC 29</v>
          </cell>
          <cell r="I2378" t="str">
            <v>Asphalt Paving/Roofing Materials</v>
          </cell>
          <cell r="J2378" t="str">
            <v>Total</v>
          </cell>
          <cell r="N2378">
            <v>40982</v>
          </cell>
        </row>
        <row r="2379">
          <cell r="A2379" t="str">
            <v>2307000000</v>
          </cell>
          <cell r="B2379" t="str">
            <v>Nonpoint</v>
          </cell>
          <cell r="C2379" t="str">
            <v>Wood Products /All Processes /Total</v>
          </cell>
          <cell r="D2379" t="str">
            <v>Industrial Processes - NEC</v>
          </cell>
          <cell r="G2379" t="str">
            <v>Industrial Processes</v>
          </cell>
          <cell r="H2379" t="str">
            <v>Wood Products: SIC 24</v>
          </cell>
          <cell r="I2379" t="str">
            <v>All Processes</v>
          </cell>
          <cell r="J2379" t="str">
            <v>Total</v>
          </cell>
          <cell r="N2379">
            <v>40982</v>
          </cell>
        </row>
        <row r="2380">
          <cell r="A2380" t="str">
            <v>2307010000</v>
          </cell>
          <cell r="B2380" t="str">
            <v>Nonpoint</v>
          </cell>
          <cell r="C2380" t="str">
            <v>Wood Products /Logging Operations /Total</v>
          </cell>
          <cell r="D2380" t="str">
            <v>Industrial Processes - NEC</v>
          </cell>
          <cell r="G2380" t="str">
            <v>Industrial Processes</v>
          </cell>
          <cell r="H2380" t="str">
            <v>Wood Products: SIC 24</v>
          </cell>
          <cell r="I2380" t="str">
            <v>Logging Operations</v>
          </cell>
          <cell r="J2380" t="str">
            <v>Total</v>
          </cell>
          <cell r="N2380">
            <v>40982</v>
          </cell>
        </row>
        <row r="2381">
          <cell r="A2381" t="str">
            <v>2307020000</v>
          </cell>
          <cell r="B2381" t="str">
            <v>Nonpoint</v>
          </cell>
          <cell r="C2381" t="str">
            <v>Wood Products /Sawmills/Planing Mills /Total</v>
          </cell>
          <cell r="D2381" t="str">
            <v>Industrial Processes - NEC</v>
          </cell>
          <cell r="G2381" t="str">
            <v>Industrial Processes</v>
          </cell>
          <cell r="H2381" t="str">
            <v>Wood Products: SIC 24</v>
          </cell>
          <cell r="I2381" t="str">
            <v>Sawmills/Planing Mills</v>
          </cell>
          <cell r="J2381" t="str">
            <v>Total</v>
          </cell>
          <cell r="N2381">
            <v>40982</v>
          </cell>
        </row>
        <row r="2382">
          <cell r="A2382" t="str">
            <v>2307030000</v>
          </cell>
          <cell r="B2382" t="str">
            <v>Nonpoint</v>
          </cell>
          <cell r="C2382" t="str">
            <v>Wood Products /Millwork, Plywood, &amp; Structural Members /Total</v>
          </cell>
          <cell r="D2382" t="str">
            <v>Industrial Processes - NEC</v>
          </cell>
          <cell r="G2382" t="str">
            <v>Industrial Processes</v>
          </cell>
          <cell r="H2382" t="str">
            <v>Wood Products: SIC 24</v>
          </cell>
          <cell r="I2382" t="str">
            <v>Millwork, Plywood, and Structural Members</v>
          </cell>
          <cell r="J2382" t="str">
            <v>Total</v>
          </cell>
          <cell r="N2382">
            <v>40982</v>
          </cell>
        </row>
        <row r="2383">
          <cell r="A2383" t="str">
            <v>2307060000</v>
          </cell>
          <cell r="B2383" t="str">
            <v>Nonpoint</v>
          </cell>
          <cell r="C2383" t="str">
            <v>Wood Products /Misc Wood Products /Total</v>
          </cell>
          <cell r="D2383" t="str">
            <v>Industrial Processes - NEC</v>
          </cell>
          <cell r="G2383" t="str">
            <v>Industrial Processes</v>
          </cell>
          <cell r="H2383" t="str">
            <v>Wood Products: SIC 24</v>
          </cell>
          <cell r="I2383" t="str">
            <v>Miscellaneous Wood Products</v>
          </cell>
          <cell r="J2383" t="str">
            <v>Total</v>
          </cell>
          <cell r="N2383">
            <v>40982</v>
          </cell>
        </row>
        <row r="2384">
          <cell r="A2384" t="str">
            <v>2308000000</v>
          </cell>
          <cell r="B2384" t="str">
            <v>Nonpoint</v>
          </cell>
          <cell r="C2384" t="str">
            <v>Rubber/Plastics /All Processes /Total</v>
          </cell>
          <cell r="D2384" t="str">
            <v>Industrial Processes - NEC</v>
          </cell>
          <cell r="G2384" t="str">
            <v>Industrial Processes</v>
          </cell>
          <cell r="H2384" t="str">
            <v>Rubber/Plastics: SIC 30</v>
          </cell>
          <cell r="I2384" t="str">
            <v>All Processes</v>
          </cell>
          <cell r="J2384" t="str">
            <v>Total</v>
          </cell>
          <cell r="N2384">
            <v>40982</v>
          </cell>
        </row>
        <row r="2385">
          <cell r="A2385" t="str">
            <v>2309000000</v>
          </cell>
          <cell r="B2385" t="str">
            <v>Nonpoint</v>
          </cell>
          <cell r="C2385" t="str">
            <v>Fabricated Metals /All Processes /Total</v>
          </cell>
          <cell r="D2385" t="str">
            <v>Industrial Processes - NEC</v>
          </cell>
          <cell r="G2385" t="str">
            <v>Industrial Processes</v>
          </cell>
          <cell r="H2385" t="str">
            <v>Fabricated Metals: SIC 34</v>
          </cell>
          <cell r="I2385" t="str">
            <v>All Processes</v>
          </cell>
          <cell r="J2385" t="str">
            <v>Total</v>
          </cell>
          <cell r="N2385">
            <v>40982</v>
          </cell>
        </row>
        <row r="2386">
          <cell r="A2386" t="str">
            <v>2309010000</v>
          </cell>
          <cell r="B2386" t="str">
            <v>Nonpoint</v>
          </cell>
          <cell r="C2386" t="str">
            <v>Fabricated Metals /Precious Metals Recovery /Reclamation Furnace</v>
          </cell>
          <cell r="D2386" t="str">
            <v>Industrial Processes - NEC</v>
          </cell>
          <cell r="G2386" t="str">
            <v>Industrial Processes</v>
          </cell>
          <cell r="H2386" t="str">
            <v>Fabricated Metals: SIC 34</v>
          </cell>
          <cell r="I2386" t="str">
            <v>Precious Metals Recovery</v>
          </cell>
          <cell r="J2386" t="str">
            <v>Reclamation Furnace</v>
          </cell>
          <cell r="N2386">
            <v>40982</v>
          </cell>
        </row>
        <row r="2387">
          <cell r="A2387" t="str">
            <v>2309100000</v>
          </cell>
          <cell r="B2387" t="str">
            <v>Nonpoint</v>
          </cell>
          <cell r="C2387" t="str">
            <v>Fabricated Metals /Coating, Engraving, and Allied Services /Total: All Processes</v>
          </cell>
          <cell r="D2387" t="str">
            <v>Industrial Processes - NEC</v>
          </cell>
          <cell r="G2387" t="str">
            <v>Industrial Processes</v>
          </cell>
          <cell r="H2387" t="str">
            <v>Fabricated Metals: SIC 34</v>
          </cell>
          <cell r="I2387" t="str">
            <v>Coating, Engraving, and Allied Services</v>
          </cell>
          <cell r="J2387" t="str">
            <v>Total: All Processes</v>
          </cell>
          <cell r="N2387">
            <v>40982</v>
          </cell>
        </row>
        <row r="2388">
          <cell r="A2388" t="str">
            <v>2309100010</v>
          </cell>
          <cell r="B2388" t="str">
            <v>Nonpoint</v>
          </cell>
          <cell r="C2388" t="str">
            <v>Fabricated Metals /Coating, Engraving, and Allied Services /Electroplating</v>
          </cell>
          <cell r="D2388" t="str">
            <v>Industrial Processes - NEC</v>
          </cell>
          <cell r="G2388" t="str">
            <v>Industrial Processes</v>
          </cell>
          <cell r="H2388" t="str">
            <v>Fabricated Metals: SIC 34</v>
          </cell>
          <cell r="I2388" t="str">
            <v>Coating, Engraving, and Allied Services</v>
          </cell>
          <cell r="J2388" t="str">
            <v>Electroplating</v>
          </cell>
          <cell r="N2388">
            <v>40982</v>
          </cell>
        </row>
        <row r="2389">
          <cell r="A2389" t="str">
            <v>2309100030</v>
          </cell>
          <cell r="B2389" t="str">
            <v>Nonpoint</v>
          </cell>
          <cell r="C2389" t="str">
            <v>Fabricated Metals /Coating, Engraving, and Allied Services /Plating: Metal Deposition</v>
          </cell>
          <cell r="D2389" t="str">
            <v>Industrial Processes - NEC</v>
          </cell>
          <cell r="G2389" t="str">
            <v>Industrial Processes</v>
          </cell>
          <cell r="H2389" t="str">
            <v>Fabricated Metals: SIC 34</v>
          </cell>
          <cell r="I2389" t="str">
            <v>Coating, Engraving, and Allied Services</v>
          </cell>
          <cell r="J2389" t="str">
            <v>Plating: Metal Deposition</v>
          </cell>
          <cell r="N2389">
            <v>40982</v>
          </cell>
        </row>
        <row r="2390">
          <cell r="A2390" t="str">
            <v>2309100050</v>
          </cell>
          <cell r="B2390" t="str">
            <v>Nonpoint</v>
          </cell>
          <cell r="C2390" t="str">
            <v>Fabricated Metals /Coating, Engraving, and Allied Services /Anodizing</v>
          </cell>
          <cell r="D2390" t="str">
            <v>Industrial Processes - NEC</v>
          </cell>
          <cell r="G2390" t="str">
            <v>Industrial Processes</v>
          </cell>
          <cell r="H2390" t="str">
            <v>Fabricated Metals: SIC 34</v>
          </cell>
          <cell r="I2390" t="str">
            <v>Coating, Engraving, and Allied Services</v>
          </cell>
          <cell r="J2390" t="str">
            <v>Anodizing</v>
          </cell>
          <cell r="N2390">
            <v>40982</v>
          </cell>
        </row>
        <row r="2391">
          <cell r="A2391" t="str">
            <v>2309100080</v>
          </cell>
          <cell r="B2391" t="str">
            <v>Nonpoint</v>
          </cell>
          <cell r="C2391" t="str">
            <v>Fabricated Metals /Coating, Engraving, and Allied Services /Hot Dip Galvanizing (Zinc)</v>
          </cell>
          <cell r="D2391" t="str">
            <v>Industrial Processes - NEC</v>
          </cell>
          <cell r="G2391" t="str">
            <v>Industrial Processes</v>
          </cell>
          <cell r="H2391" t="str">
            <v>Fabricated Metals: SIC 34</v>
          </cell>
          <cell r="I2391" t="str">
            <v>Coating, Engraving, and Allied Services</v>
          </cell>
          <cell r="J2391" t="str">
            <v>Hot Dip Galvanizing (Zinc)</v>
          </cell>
          <cell r="N2391">
            <v>40982</v>
          </cell>
        </row>
        <row r="2392">
          <cell r="A2392" t="str">
            <v>2309100110</v>
          </cell>
          <cell r="B2392" t="str">
            <v>Nonpoint</v>
          </cell>
          <cell r="C2392" t="str">
            <v>Fabricated Metals /Coating, Engraving, and Allied Services /Engraving</v>
          </cell>
          <cell r="D2392" t="str">
            <v>Industrial Processes - NEC</v>
          </cell>
          <cell r="G2392" t="str">
            <v>Industrial Processes</v>
          </cell>
          <cell r="H2392" t="str">
            <v>Fabricated Metals: SIC 34</v>
          </cell>
          <cell r="I2392" t="str">
            <v>Coating, Engraving, and Allied Services</v>
          </cell>
          <cell r="J2392" t="str">
            <v>Engraving</v>
          </cell>
          <cell r="N2392">
            <v>40982</v>
          </cell>
        </row>
        <row r="2393">
          <cell r="A2393" t="str">
            <v>2309100140</v>
          </cell>
          <cell r="B2393" t="str">
            <v>Nonpoint</v>
          </cell>
          <cell r="C2393" t="str">
            <v>Fabricated Metals /Coating, Engraving, and Allied Services /Hot Dip Metal Coating</v>
          </cell>
          <cell r="D2393" t="str">
            <v>Industrial Processes - NEC</v>
          </cell>
          <cell r="G2393" t="str">
            <v>Industrial Processes</v>
          </cell>
          <cell r="H2393" t="str">
            <v>Fabricated Metals: SIC 34</v>
          </cell>
          <cell r="I2393" t="str">
            <v>Coating, Engraving, and Allied Services</v>
          </cell>
          <cell r="J2393" t="str">
            <v>Hot Dip Metal Coating</v>
          </cell>
          <cell r="N2393">
            <v>40982</v>
          </cell>
        </row>
        <row r="2394">
          <cell r="A2394" t="str">
            <v>2309100170</v>
          </cell>
          <cell r="B2394" t="str">
            <v>Nonpoint</v>
          </cell>
          <cell r="C2394" t="str">
            <v>Fabricated Metals /Coating, Engraving, and Allied Services /Abrasive Cleaning</v>
          </cell>
          <cell r="D2394" t="str">
            <v>Industrial Processes - NEC</v>
          </cell>
          <cell r="G2394" t="str">
            <v>Industrial Processes</v>
          </cell>
          <cell r="H2394" t="str">
            <v>Fabricated Metals: SIC 34</v>
          </cell>
          <cell r="I2394" t="str">
            <v>Coating, Engraving, and Allied Services</v>
          </cell>
          <cell r="J2394" t="str">
            <v>Abrasive Cleaning</v>
          </cell>
          <cell r="N2394">
            <v>40982</v>
          </cell>
        </row>
        <row r="2395">
          <cell r="A2395" t="str">
            <v>2309100200</v>
          </cell>
          <cell r="B2395" t="str">
            <v>Nonpoint</v>
          </cell>
          <cell r="C2395" t="str">
            <v>Fabricated Metals /Coating, Engraving, and Allied Services /Abrasive Blasting</v>
          </cell>
          <cell r="D2395" t="str">
            <v>Industrial Processes - NEC</v>
          </cell>
          <cell r="G2395" t="str">
            <v>Industrial Processes</v>
          </cell>
          <cell r="H2395" t="str">
            <v>Fabricated Metals: SIC 34</v>
          </cell>
          <cell r="I2395" t="str">
            <v>Coating, Engraving, and Allied Services</v>
          </cell>
          <cell r="J2395" t="str">
            <v>Abrasive Blasting</v>
          </cell>
          <cell r="N2395">
            <v>40982</v>
          </cell>
        </row>
        <row r="2396">
          <cell r="A2396" t="str">
            <v>2309100230</v>
          </cell>
          <cell r="B2396" t="str">
            <v>Nonpoint</v>
          </cell>
          <cell r="C2396" t="str">
            <v>Fabricated Metals /Coating, Engraving, and Allied Services /Alkaline Cleaning</v>
          </cell>
          <cell r="D2396" t="str">
            <v>Industrial Processes - NEC</v>
          </cell>
          <cell r="G2396" t="str">
            <v>Industrial Processes</v>
          </cell>
          <cell r="H2396" t="str">
            <v>Fabricated Metals: SIC 34</v>
          </cell>
          <cell r="I2396" t="str">
            <v>Coating, Engraving, and Allied Services</v>
          </cell>
          <cell r="J2396" t="str">
            <v>Alkaline Cleaning</v>
          </cell>
          <cell r="N2396">
            <v>40982</v>
          </cell>
        </row>
        <row r="2397">
          <cell r="A2397" t="str">
            <v>2309100260</v>
          </cell>
          <cell r="B2397" t="str">
            <v>Nonpoint</v>
          </cell>
          <cell r="C2397" t="str">
            <v>Fabricated Metals /Coating, Engraving, and Allied Services /Acid Cleaning</v>
          </cell>
          <cell r="D2397" t="str">
            <v>Industrial Processes - NEC</v>
          </cell>
          <cell r="G2397" t="str">
            <v>Industrial Processes</v>
          </cell>
          <cell r="H2397" t="str">
            <v>Fabricated Metals: SIC 34</v>
          </cell>
          <cell r="I2397" t="str">
            <v>Coating, Engraving, and Allied Services</v>
          </cell>
          <cell r="J2397" t="str">
            <v>Acid Cleaning</v>
          </cell>
          <cell r="N2397">
            <v>40982</v>
          </cell>
        </row>
        <row r="2398">
          <cell r="A2398" t="str">
            <v>2310000000</v>
          </cell>
          <cell r="B2398" t="str">
            <v>Nonpoint</v>
          </cell>
          <cell r="C2398" t="str">
            <v>Oil &amp; Gas Expl &amp; Prod /All Processes /Total: All Processes</v>
          </cell>
          <cell r="D2398" t="str">
            <v>Industrial Processes - Oil &amp; Gas Production</v>
          </cell>
          <cell r="G2398" t="str">
            <v>Industrial Processes</v>
          </cell>
          <cell r="H2398" t="str">
            <v>Oil and Gas Exploration and Production</v>
          </cell>
          <cell r="I2398" t="str">
            <v>All Processes</v>
          </cell>
          <cell r="J2398" t="str">
            <v>Total: All Processes</v>
          </cell>
          <cell r="N2398">
            <v>40982</v>
          </cell>
        </row>
        <row r="2399">
          <cell r="A2399" t="str">
            <v>2310000220</v>
          </cell>
          <cell r="B2399" t="str">
            <v>Nonpoint</v>
          </cell>
          <cell r="C2399" t="str">
            <v>Oil &amp; Gas Expl &amp; Prod /All Processes /Drill Rigs</v>
          </cell>
          <cell r="D2399" t="str">
            <v>Industrial Processes - Oil &amp; Gas Production</v>
          </cell>
          <cell r="G2399" t="str">
            <v>Industrial Processes</v>
          </cell>
          <cell r="H2399" t="str">
            <v>Oil and Gas Exploration and Production</v>
          </cell>
          <cell r="I2399" t="str">
            <v>All Processes</v>
          </cell>
          <cell r="J2399" t="str">
            <v>Drill Rigs</v>
          </cell>
          <cell r="M2399">
            <v>39917</v>
          </cell>
          <cell r="N2399">
            <v>40982</v>
          </cell>
        </row>
        <row r="2400">
          <cell r="A2400" t="str">
            <v>2310000230</v>
          </cell>
          <cell r="B2400" t="str">
            <v>Nonpoint</v>
          </cell>
          <cell r="C2400" t="str">
            <v>Oil &amp; Gas Expl &amp; Prod /All Processes /Workover Rigs</v>
          </cell>
          <cell r="D2400" t="str">
            <v>Industrial Processes - Oil &amp; Gas Production</v>
          </cell>
          <cell r="G2400" t="str">
            <v>Industrial Processes</v>
          </cell>
          <cell r="H2400" t="str">
            <v>Oil and Gas Exploration and Production</v>
          </cell>
          <cell r="I2400" t="str">
            <v>All Processes</v>
          </cell>
          <cell r="J2400" t="str">
            <v>Workover Rigs</v>
          </cell>
          <cell r="M2400">
            <v>40835</v>
          </cell>
          <cell r="N2400">
            <v>40982</v>
          </cell>
        </row>
        <row r="2401">
          <cell r="A2401" t="str">
            <v>2310000330</v>
          </cell>
          <cell r="B2401" t="str">
            <v>Nonpoint</v>
          </cell>
          <cell r="C2401" t="str">
            <v>Oil &amp; Gas Expl &amp; Prod /All Processes /Artificial Lift</v>
          </cell>
          <cell r="D2401" t="str">
            <v>Industrial Processes - Oil &amp; Gas Production</v>
          </cell>
          <cell r="G2401" t="str">
            <v>Industrial Processes</v>
          </cell>
          <cell r="H2401" t="str">
            <v>Oil and Gas Exploration and Production</v>
          </cell>
          <cell r="I2401" t="str">
            <v>All Processes</v>
          </cell>
          <cell r="J2401" t="str">
            <v>Artificial Lift</v>
          </cell>
          <cell r="M2401">
            <v>39917</v>
          </cell>
          <cell r="N2401">
            <v>40982</v>
          </cell>
        </row>
        <row r="2402">
          <cell r="A2402" t="str">
            <v>2310000440</v>
          </cell>
          <cell r="B2402" t="str">
            <v>Nonpoint</v>
          </cell>
          <cell r="C2402" t="str">
            <v>Oil &amp; Gas Expl &amp; Prod /All Processes /Saltwater Disposal Engines</v>
          </cell>
          <cell r="D2402" t="str">
            <v>Industrial Processes - Oil &amp; Gas Production</v>
          </cell>
          <cell r="G2402" t="str">
            <v>Industrial Processes</v>
          </cell>
          <cell r="H2402" t="str">
            <v>Oil and Gas Exploration and Production</v>
          </cell>
          <cell r="I2402" t="str">
            <v>All Processes</v>
          </cell>
          <cell r="J2402" t="str">
            <v>Saltwater Disposal Engines</v>
          </cell>
          <cell r="M2402">
            <v>39917</v>
          </cell>
          <cell r="N2402">
            <v>40982</v>
          </cell>
        </row>
        <row r="2403">
          <cell r="A2403" t="str">
            <v>2310000550</v>
          </cell>
          <cell r="B2403" t="str">
            <v>Nonpoint</v>
          </cell>
          <cell r="C2403" t="str">
            <v>Oil &amp; Gas Expl &amp; Prod /All Processes /Produced Water</v>
          </cell>
          <cell r="D2403" t="str">
            <v>Industrial Processes - Oil &amp; Gas Production</v>
          </cell>
          <cell r="G2403" t="str">
            <v>Industrial Processes</v>
          </cell>
          <cell r="H2403" t="str">
            <v>Oil and Gas Exploration and Production</v>
          </cell>
          <cell r="I2403" t="str">
            <v>All Processes</v>
          </cell>
          <cell r="J2403" t="str">
            <v>Produced Water</v>
          </cell>
          <cell r="M2403">
            <v>40835</v>
          </cell>
          <cell r="N2403">
            <v>40982</v>
          </cell>
        </row>
        <row r="2404">
          <cell r="A2404" t="str">
            <v>2310000660</v>
          </cell>
          <cell r="B2404" t="str">
            <v>Nonpoint</v>
          </cell>
          <cell r="D2404" t="str">
            <v>Industrial Processes - Oil &amp; Gas Production</v>
          </cell>
          <cell r="G2404" t="str">
            <v>Industrial Processes</v>
          </cell>
          <cell r="H2404" t="str">
            <v>Oil and Gas Exploration and Production</v>
          </cell>
          <cell r="I2404" t="str">
            <v>All Processes</v>
          </cell>
          <cell r="J2404" t="str">
            <v>Hydraulic Fracturing Engines</v>
          </cell>
          <cell r="N2404">
            <v>41261</v>
          </cell>
        </row>
        <row r="2405">
          <cell r="A2405" t="str">
            <v>2310001000</v>
          </cell>
          <cell r="B2405" t="str">
            <v>Nonpoint</v>
          </cell>
          <cell r="C2405" t="str">
            <v>Oil &amp; Gas Expl &amp; Prod /All Processes : On-shore /Total: All Processes</v>
          </cell>
          <cell r="D2405" t="str">
            <v>Industrial Processes - Oil &amp; Gas Production</v>
          </cell>
          <cell r="G2405" t="str">
            <v>Industrial Processes</v>
          </cell>
          <cell r="H2405" t="str">
            <v>Oil and Gas Exploration and Production</v>
          </cell>
          <cell r="I2405" t="str">
            <v>All Processes : On-shore</v>
          </cell>
          <cell r="J2405" t="str">
            <v>Total: All Processes</v>
          </cell>
          <cell r="M2405">
            <v>37302</v>
          </cell>
          <cell r="N2405">
            <v>40982</v>
          </cell>
        </row>
        <row r="2406">
          <cell r="A2406" t="str">
            <v>2310002000</v>
          </cell>
          <cell r="B2406" t="str">
            <v>Nonpoint</v>
          </cell>
          <cell r="C2406" t="str">
            <v>Off-Shore Oil And Gas Production /Total: All Processes</v>
          </cell>
          <cell r="D2406" t="str">
            <v>Industrial Processes - Oil &amp; Gas Production</v>
          </cell>
          <cell r="G2406" t="str">
            <v>Industrial Processes</v>
          </cell>
          <cell r="H2406" t="str">
            <v>Oil and Gas Exploration and Production</v>
          </cell>
          <cell r="I2406" t="str">
            <v>Off-Shore Oil And Gas Production</v>
          </cell>
          <cell r="J2406" t="str">
            <v>Total: All Processes</v>
          </cell>
          <cell r="M2406">
            <v>37302</v>
          </cell>
          <cell r="N2406">
            <v>40982</v>
          </cell>
        </row>
        <row r="2407">
          <cell r="A2407" t="str">
            <v>2310002301</v>
          </cell>
          <cell r="B2407" t="str">
            <v>Nonpoint</v>
          </cell>
          <cell r="C2407" t="str">
            <v>Off-Shore Oil And Gas Production /Flares: Continuous Pilot Light</v>
          </cell>
          <cell r="D2407" t="str">
            <v>Industrial Processes - Oil &amp; Gas Production</v>
          </cell>
          <cell r="G2407" t="str">
            <v>Industrial Processes</v>
          </cell>
          <cell r="H2407" t="str">
            <v>Oil and Gas Exploration and Production</v>
          </cell>
          <cell r="I2407" t="str">
            <v>Off-Shore Oil And Gas Production</v>
          </cell>
          <cell r="J2407" t="str">
            <v>Flares: Continuous Pilot Light</v>
          </cell>
          <cell r="M2407">
            <v>39917</v>
          </cell>
          <cell r="N2407">
            <v>40982</v>
          </cell>
        </row>
        <row r="2408">
          <cell r="A2408" t="str">
            <v>2310002305</v>
          </cell>
          <cell r="B2408" t="str">
            <v>Nonpoint</v>
          </cell>
          <cell r="C2408" t="str">
            <v>Off-Shore Oil And Gas Production /Flares: Flaring Operations</v>
          </cell>
          <cell r="D2408" t="str">
            <v>Industrial Processes - Oil &amp; Gas Production</v>
          </cell>
          <cell r="G2408" t="str">
            <v>Industrial Processes</v>
          </cell>
          <cell r="H2408" t="str">
            <v>Oil and Gas Exploration and Production</v>
          </cell>
          <cell r="I2408" t="str">
            <v>Off-Shore Oil And Gas Production</v>
          </cell>
          <cell r="J2408" t="str">
            <v>Flares: Flaring Operations</v>
          </cell>
          <cell r="M2408">
            <v>39917</v>
          </cell>
          <cell r="N2408">
            <v>40982</v>
          </cell>
        </row>
        <row r="2409">
          <cell r="A2409" t="str">
            <v>2310002401</v>
          </cell>
          <cell r="B2409" t="str">
            <v>Nonpoint</v>
          </cell>
          <cell r="C2409" t="str">
            <v>Off-Shore Oil And Gas Production /Pneumatic Pumps: Gas And Oil Wells</v>
          </cell>
          <cell r="D2409" t="str">
            <v>Industrial Processes - Oil &amp; Gas Production</v>
          </cell>
          <cell r="G2409" t="str">
            <v>Industrial Processes</v>
          </cell>
          <cell r="H2409" t="str">
            <v>Oil and Gas Exploration and Production</v>
          </cell>
          <cell r="I2409" t="str">
            <v>Off-Shore Oil And Gas Production</v>
          </cell>
          <cell r="J2409" t="str">
            <v>Pneumatic Pumps: Gas And Oil Wells</v>
          </cell>
          <cell r="M2409">
            <v>39917</v>
          </cell>
          <cell r="N2409">
            <v>40982</v>
          </cell>
        </row>
        <row r="2410">
          <cell r="A2410" t="str">
            <v>2310002411</v>
          </cell>
          <cell r="B2410" t="str">
            <v>Nonpoint</v>
          </cell>
          <cell r="C2410" t="str">
            <v>Off-Shore Oil And Gas Production /Pressure/Level Controllers</v>
          </cell>
          <cell r="D2410" t="str">
            <v>Industrial Processes - Oil &amp; Gas Production</v>
          </cell>
          <cell r="G2410" t="str">
            <v>Industrial Processes</v>
          </cell>
          <cell r="H2410" t="str">
            <v>Oil and Gas Exploration and Production</v>
          </cell>
          <cell r="I2410" t="str">
            <v>Off-Shore Oil And Gas Production</v>
          </cell>
          <cell r="J2410" t="str">
            <v>Pressure/Level Controllers</v>
          </cell>
          <cell r="M2410">
            <v>39917</v>
          </cell>
          <cell r="N2410">
            <v>40982</v>
          </cell>
        </row>
        <row r="2411">
          <cell r="A2411" t="str">
            <v>2310002421</v>
          </cell>
          <cell r="B2411" t="str">
            <v>Nonpoint</v>
          </cell>
          <cell r="C2411" t="str">
            <v>Off-Shore Oil And Gas Production /Cold Vents</v>
          </cell>
          <cell r="D2411" t="str">
            <v>Industrial Processes - Oil &amp; Gas Production</v>
          </cell>
          <cell r="G2411" t="str">
            <v>Industrial Processes</v>
          </cell>
          <cell r="H2411" t="str">
            <v>Oil and Gas Exploration and Production</v>
          </cell>
          <cell r="I2411" t="str">
            <v>Off-Shore Oil And Gas Production</v>
          </cell>
          <cell r="J2411" t="str">
            <v>Cold Vents</v>
          </cell>
          <cell r="M2411">
            <v>39917</v>
          </cell>
          <cell r="N2411">
            <v>40982</v>
          </cell>
        </row>
        <row r="2412">
          <cell r="A2412" t="str">
            <v>2310010000</v>
          </cell>
          <cell r="B2412" t="str">
            <v>Nonpoint</v>
          </cell>
          <cell r="C2412" t="str">
            <v>Oil &amp; Gas Expl &amp; Prod /Crude Petroleum /Total: All Processes</v>
          </cell>
          <cell r="D2412" t="str">
            <v>Industrial Processes - Oil &amp; Gas Production</v>
          </cell>
          <cell r="G2412" t="str">
            <v>Industrial Processes</v>
          </cell>
          <cell r="H2412" t="str">
            <v>Oil and Gas Exploration and Production</v>
          </cell>
          <cell r="I2412" t="str">
            <v>Crude Petroleum</v>
          </cell>
          <cell r="J2412" t="str">
            <v>Total: All Processes</v>
          </cell>
          <cell r="N2412">
            <v>40982</v>
          </cell>
        </row>
        <row r="2413">
          <cell r="A2413" t="str">
            <v>2310010100</v>
          </cell>
          <cell r="B2413" t="str">
            <v>Nonpoint</v>
          </cell>
          <cell r="C2413" t="str">
            <v>Oil &amp; Gas Expl &amp; Prod /Crude Petroleum /Oil Well Heaters</v>
          </cell>
          <cell r="D2413" t="str">
            <v>Industrial Processes - Oil &amp; Gas Production</v>
          </cell>
          <cell r="G2413" t="str">
            <v>Industrial Processes</v>
          </cell>
          <cell r="H2413" t="str">
            <v>Oil and Gas Exploration and Production</v>
          </cell>
          <cell r="I2413" t="str">
            <v>Crude Petroleum</v>
          </cell>
          <cell r="J2413" t="str">
            <v>Oil Well Heaters</v>
          </cell>
          <cell r="M2413">
            <v>39917</v>
          </cell>
          <cell r="N2413">
            <v>40982</v>
          </cell>
        </row>
        <row r="2414">
          <cell r="A2414" t="str">
            <v>2310010200</v>
          </cell>
          <cell r="B2414" t="str">
            <v>Nonpoint</v>
          </cell>
          <cell r="C2414" t="str">
            <v>Oil &amp; Gas Expl &amp; Prod /Crude Petroleum /Oil Well Tanks - Flashing &amp; Standing/Working/Breathing</v>
          </cell>
          <cell r="D2414" t="str">
            <v>Industrial Processes - Oil &amp; Gas Production</v>
          </cell>
          <cell r="G2414" t="str">
            <v>Industrial Processes</v>
          </cell>
          <cell r="H2414" t="str">
            <v>Oil and Gas Exploration and Production</v>
          </cell>
          <cell r="I2414" t="str">
            <v>Crude Petroleum</v>
          </cell>
          <cell r="J2414" t="str">
            <v>Oil Well Tanks - Flashing &amp; Standing/Working/Breathing</v>
          </cell>
          <cell r="M2414">
            <v>39917</v>
          </cell>
          <cell r="N2414">
            <v>40982</v>
          </cell>
        </row>
        <row r="2415">
          <cell r="A2415" t="str">
            <v>2310010300</v>
          </cell>
          <cell r="B2415" t="str">
            <v>Nonpoint</v>
          </cell>
          <cell r="C2415" t="str">
            <v>Oil &amp; Gas Expl &amp; Prod /Crude Petroleum /Oil Well Pneumatic Devices</v>
          </cell>
          <cell r="D2415" t="str">
            <v>Industrial Processes - Oil &amp; Gas Production</v>
          </cell>
          <cell r="G2415" t="str">
            <v>Industrial Processes</v>
          </cell>
          <cell r="H2415" t="str">
            <v>Oil and Gas Exploration and Production</v>
          </cell>
          <cell r="I2415" t="str">
            <v>Crude Petroleum</v>
          </cell>
          <cell r="J2415" t="str">
            <v>Oil Well Pneumatic Devices</v>
          </cell>
          <cell r="M2415">
            <v>39917</v>
          </cell>
          <cell r="N2415">
            <v>40982</v>
          </cell>
        </row>
        <row r="2416">
          <cell r="A2416" t="str">
            <v>2310010700</v>
          </cell>
          <cell r="B2416" t="str">
            <v>Nonpoint</v>
          </cell>
          <cell r="C2416" t="str">
            <v>Oil &amp; Gas Expl &amp; Prod /Crude Petroleum /Oil Well Fugitives</v>
          </cell>
          <cell r="D2416" t="str">
            <v>Industrial Processes - Oil &amp; Gas Production</v>
          </cell>
          <cell r="G2416" t="str">
            <v>Industrial Processes</v>
          </cell>
          <cell r="H2416" t="str">
            <v>Oil and Gas Exploration and Production</v>
          </cell>
          <cell r="I2416" t="str">
            <v>Crude Petroleum</v>
          </cell>
          <cell r="J2416" t="str">
            <v>Oil Well Fugitives</v>
          </cell>
          <cell r="M2416">
            <v>39917</v>
          </cell>
          <cell r="N2416">
            <v>40982</v>
          </cell>
        </row>
        <row r="2417">
          <cell r="A2417" t="str">
            <v>2310010800</v>
          </cell>
          <cell r="B2417" t="str">
            <v>Nonpoint</v>
          </cell>
          <cell r="C2417" t="str">
            <v>Oil &amp; Gas Expl &amp; Prod /Crude Petroleum /Oil Well Truck Loading</v>
          </cell>
          <cell r="D2417" t="str">
            <v>Industrial Processes - Oil &amp; Gas Production</v>
          </cell>
          <cell r="G2417" t="str">
            <v>Industrial Processes</v>
          </cell>
          <cell r="H2417" t="str">
            <v>Oil and Gas Exploration and Production</v>
          </cell>
          <cell r="I2417" t="str">
            <v>Crude Petroleum</v>
          </cell>
          <cell r="J2417" t="str">
            <v>Oil Well Truck Loading</v>
          </cell>
          <cell r="M2417">
            <v>39917</v>
          </cell>
          <cell r="N2417">
            <v>40982</v>
          </cell>
        </row>
        <row r="2418">
          <cell r="A2418" t="str">
            <v>2310011000</v>
          </cell>
          <cell r="B2418" t="str">
            <v>Nonpoint</v>
          </cell>
          <cell r="C2418" t="str">
            <v>On-Shore Oil Production /Total: All Processes</v>
          </cell>
          <cell r="D2418" t="str">
            <v>Industrial Processes - Oil &amp; Gas Production</v>
          </cell>
          <cell r="G2418" t="str">
            <v>Industrial Processes</v>
          </cell>
          <cell r="H2418" t="str">
            <v>Oil and Gas Exploration and Production</v>
          </cell>
          <cell r="I2418" t="str">
            <v>On-Shore Oil Production</v>
          </cell>
          <cell r="J2418" t="str">
            <v>Total: All Processes</v>
          </cell>
          <cell r="M2418">
            <v>37302</v>
          </cell>
          <cell r="N2418">
            <v>40982</v>
          </cell>
        </row>
        <row r="2419">
          <cell r="A2419" t="str">
            <v>2310011020</v>
          </cell>
          <cell r="B2419" t="str">
            <v>Nonpoint</v>
          </cell>
          <cell r="C2419" t="str">
            <v>On-Shore Oil Production /Storage Tanks: Crude Oil</v>
          </cell>
          <cell r="D2419" t="str">
            <v>Industrial Processes - Oil &amp; Gas Production</v>
          </cell>
          <cell r="G2419" t="str">
            <v>Industrial Processes</v>
          </cell>
          <cell r="H2419" t="str">
            <v>Oil and Gas Exploration and Production</v>
          </cell>
          <cell r="I2419" t="str">
            <v>On-Shore Oil Production</v>
          </cell>
          <cell r="J2419" t="str">
            <v>Storage Tanks: Crude Oil</v>
          </cell>
          <cell r="M2419">
            <v>39917</v>
          </cell>
          <cell r="N2419">
            <v>40982</v>
          </cell>
        </row>
        <row r="2420">
          <cell r="A2420" t="str">
            <v>2310011100</v>
          </cell>
          <cell r="B2420" t="str">
            <v>Nonpoint</v>
          </cell>
          <cell r="C2420" t="str">
            <v>On-Shore Oil Production /Heater Treater</v>
          </cell>
          <cell r="D2420" t="str">
            <v>Industrial Processes - Oil &amp; Gas Production</v>
          </cell>
          <cell r="G2420" t="str">
            <v>Industrial Processes</v>
          </cell>
          <cell r="H2420" t="str">
            <v>Oil and Gas Exploration and Production</v>
          </cell>
          <cell r="I2420" t="str">
            <v>On-Shore Oil Production</v>
          </cell>
          <cell r="J2420" t="str">
            <v>Heater Treater</v>
          </cell>
          <cell r="M2420">
            <v>39917</v>
          </cell>
          <cell r="N2420">
            <v>40982</v>
          </cell>
        </row>
        <row r="2421">
          <cell r="A2421" t="str">
            <v>2310011201</v>
          </cell>
          <cell r="B2421" t="str">
            <v>Nonpoint</v>
          </cell>
          <cell r="C2421" t="str">
            <v>On-Shore Oil Production /Tank Truck/Railcar Loading: Crude Oil</v>
          </cell>
          <cell r="D2421" t="str">
            <v>Industrial Processes - Oil &amp; Gas Production</v>
          </cell>
          <cell r="G2421" t="str">
            <v>Industrial Processes</v>
          </cell>
          <cell r="H2421" t="str">
            <v>Oil and Gas Exploration and Production</v>
          </cell>
          <cell r="I2421" t="str">
            <v>On-Shore Oil Production</v>
          </cell>
          <cell r="J2421" t="str">
            <v>Tank Truck/Railcar Loading: Crude Oil</v>
          </cell>
          <cell r="M2421">
            <v>39917</v>
          </cell>
          <cell r="N2421">
            <v>40982</v>
          </cell>
        </row>
        <row r="2422">
          <cell r="A2422" t="str">
            <v>2310011450</v>
          </cell>
          <cell r="B2422" t="str">
            <v>Nonpoint</v>
          </cell>
          <cell r="C2422" t="str">
            <v>On-Shore Oil Production /Wellhead</v>
          </cell>
          <cell r="D2422" t="str">
            <v>Industrial Processes - Oil &amp; Gas Production</v>
          </cell>
          <cell r="G2422" t="str">
            <v>Industrial Processes</v>
          </cell>
          <cell r="H2422" t="str">
            <v>Oil and Gas Exploration and Production</v>
          </cell>
          <cell r="I2422" t="str">
            <v>On-Shore Oil Production</v>
          </cell>
          <cell r="J2422" t="str">
            <v>Wellhead</v>
          </cell>
          <cell r="M2422">
            <v>39917</v>
          </cell>
          <cell r="N2422">
            <v>40982</v>
          </cell>
        </row>
        <row r="2423">
          <cell r="A2423" t="str">
            <v>2310011500</v>
          </cell>
          <cell r="B2423" t="str">
            <v>Nonpoint</v>
          </cell>
          <cell r="C2423" t="str">
            <v>On-Shore Oil Production /Fugitives: All Processes</v>
          </cell>
          <cell r="D2423" t="str">
            <v>Industrial Processes - Oil &amp; Gas Production</v>
          </cell>
          <cell r="G2423" t="str">
            <v>Industrial Processes</v>
          </cell>
          <cell r="H2423" t="str">
            <v>Oil and Gas Exploration and Production</v>
          </cell>
          <cell r="I2423" t="str">
            <v>On-Shore Oil Production</v>
          </cell>
          <cell r="J2423" t="str">
            <v>Fugitives: All Processes</v>
          </cell>
          <cell r="M2423">
            <v>39917</v>
          </cell>
          <cell r="N2423">
            <v>40982</v>
          </cell>
        </row>
        <row r="2424">
          <cell r="A2424" t="str">
            <v>2310011501</v>
          </cell>
          <cell r="B2424" t="str">
            <v>Nonpoint</v>
          </cell>
          <cell r="C2424" t="str">
            <v>On-Shore Oil Production /Fugitives: Connectors</v>
          </cell>
          <cell r="D2424" t="str">
            <v>Industrial Processes - Oil &amp; Gas Production</v>
          </cell>
          <cell r="G2424" t="str">
            <v>Industrial Processes</v>
          </cell>
          <cell r="H2424" t="str">
            <v>Oil and Gas Exploration and Production</v>
          </cell>
          <cell r="I2424" t="str">
            <v>On-Shore Oil Production</v>
          </cell>
          <cell r="J2424" t="str">
            <v>Fugitives: Connectors</v>
          </cell>
          <cell r="M2424">
            <v>39917</v>
          </cell>
          <cell r="N2424">
            <v>40982</v>
          </cell>
        </row>
        <row r="2425">
          <cell r="A2425" t="str">
            <v>2310011502</v>
          </cell>
          <cell r="B2425" t="str">
            <v>Nonpoint</v>
          </cell>
          <cell r="C2425" t="str">
            <v>On-Shore Oil Production /Fugitives: Flanges</v>
          </cell>
          <cell r="D2425" t="str">
            <v>Industrial Processes - Oil &amp; Gas Production</v>
          </cell>
          <cell r="G2425" t="str">
            <v>Industrial Processes</v>
          </cell>
          <cell r="H2425" t="str">
            <v>Oil and Gas Exploration and Production</v>
          </cell>
          <cell r="I2425" t="str">
            <v>On-Shore Oil Production</v>
          </cell>
          <cell r="J2425" t="str">
            <v>Fugitives: Flanges</v>
          </cell>
          <cell r="M2425">
            <v>39917</v>
          </cell>
          <cell r="N2425">
            <v>40982</v>
          </cell>
        </row>
        <row r="2426">
          <cell r="A2426" t="str">
            <v>2310011503</v>
          </cell>
          <cell r="B2426" t="str">
            <v>Nonpoint</v>
          </cell>
          <cell r="C2426" t="str">
            <v>On-Shore Oil Production /Fugitives: Open Ended Lines</v>
          </cell>
          <cell r="D2426" t="str">
            <v>Industrial Processes - Oil &amp; Gas Production</v>
          </cell>
          <cell r="G2426" t="str">
            <v>Industrial Processes</v>
          </cell>
          <cell r="H2426" t="str">
            <v>Oil and Gas Exploration and Production</v>
          </cell>
          <cell r="I2426" t="str">
            <v>On-Shore Oil Production</v>
          </cell>
          <cell r="J2426" t="str">
            <v>Fugitives: Open Ended Lines</v>
          </cell>
          <cell r="M2426">
            <v>39917</v>
          </cell>
          <cell r="N2426">
            <v>40982</v>
          </cell>
        </row>
        <row r="2427">
          <cell r="A2427" t="str">
            <v>2310011504</v>
          </cell>
          <cell r="B2427" t="str">
            <v>Nonpoint</v>
          </cell>
          <cell r="C2427" t="str">
            <v>On-Shore Oil Production /Fugitives:  Pumps</v>
          </cell>
          <cell r="D2427" t="str">
            <v>Industrial Processes - Oil &amp; Gas Production</v>
          </cell>
          <cell r="G2427" t="str">
            <v>Industrial Processes</v>
          </cell>
          <cell r="H2427" t="str">
            <v>Oil and Gas Exploration and Production</v>
          </cell>
          <cell r="I2427" t="str">
            <v>On-Shore Oil Production</v>
          </cell>
          <cell r="J2427" t="str">
            <v>Fugitives:  Pumps</v>
          </cell>
          <cell r="M2427">
            <v>39917</v>
          </cell>
          <cell r="N2427">
            <v>40982</v>
          </cell>
        </row>
        <row r="2428">
          <cell r="A2428" t="str">
            <v>2310011505</v>
          </cell>
          <cell r="B2428" t="str">
            <v>Nonpoint</v>
          </cell>
          <cell r="C2428" t="str">
            <v>On-Shore Oil Production /Fugitives:  Valves</v>
          </cell>
          <cell r="D2428" t="str">
            <v>Industrial Processes - Oil &amp; Gas Production</v>
          </cell>
          <cell r="G2428" t="str">
            <v>Industrial Processes</v>
          </cell>
          <cell r="H2428" t="str">
            <v>Oil and Gas Exploration and Production</v>
          </cell>
          <cell r="I2428" t="str">
            <v>On-Shore Oil Production</v>
          </cell>
          <cell r="J2428" t="str">
            <v>Fugitives:  Valves</v>
          </cell>
          <cell r="M2428">
            <v>39917</v>
          </cell>
          <cell r="N2428">
            <v>40982</v>
          </cell>
        </row>
        <row r="2429">
          <cell r="A2429" t="str">
            <v>2310011506</v>
          </cell>
          <cell r="B2429" t="str">
            <v>Nonpoint</v>
          </cell>
          <cell r="C2429" t="str">
            <v>On-Shore Oil Production /Fugitives:  Other</v>
          </cell>
          <cell r="D2429" t="str">
            <v>Industrial Processes - Oil &amp; Gas Production</v>
          </cell>
          <cell r="G2429" t="str">
            <v>Industrial Processes</v>
          </cell>
          <cell r="H2429" t="str">
            <v>Oil and Gas Exploration and Production</v>
          </cell>
          <cell r="I2429" t="str">
            <v>On-Shore Oil Production</v>
          </cell>
          <cell r="J2429" t="str">
            <v>Fugitives:  Other</v>
          </cell>
          <cell r="M2429">
            <v>39917</v>
          </cell>
          <cell r="N2429">
            <v>40982</v>
          </cell>
        </row>
        <row r="2430">
          <cell r="A2430" t="str">
            <v>2310011600</v>
          </cell>
          <cell r="B2430" t="str">
            <v>Nonpoint</v>
          </cell>
          <cell r="C2430" t="str">
            <v>On-Shore Oil Production /Artificial Lift Engines</v>
          </cell>
          <cell r="D2430" t="str">
            <v>Industrial Processes - Oil &amp; Gas Production</v>
          </cell>
          <cell r="G2430" t="str">
            <v>Industrial Processes</v>
          </cell>
          <cell r="H2430" t="str">
            <v>Oil and Gas Exploration and Production</v>
          </cell>
          <cell r="I2430" t="str">
            <v>On-Shore Oil Production</v>
          </cell>
          <cell r="J2430" t="str">
            <v>Artificial Lift Engines</v>
          </cell>
          <cell r="M2430">
            <v>40835</v>
          </cell>
          <cell r="N2430">
            <v>40982</v>
          </cell>
        </row>
        <row r="2431">
          <cell r="A2431" t="str">
            <v>2310012000</v>
          </cell>
          <cell r="B2431" t="str">
            <v>Nonpoint</v>
          </cell>
          <cell r="C2431" t="str">
            <v>Off-Shore Oil Production /Total: All Processes</v>
          </cell>
          <cell r="D2431" t="str">
            <v>Industrial Processes - Oil &amp; Gas Production</v>
          </cell>
          <cell r="G2431" t="str">
            <v>Industrial Processes</v>
          </cell>
          <cell r="H2431" t="str">
            <v>Oil and Gas Exploration and Production</v>
          </cell>
          <cell r="I2431" t="str">
            <v>Off-Shore Oil Production</v>
          </cell>
          <cell r="J2431" t="str">
            <v>Total: All Processes</v>
          </cell>
          <cell r="M2431">
            <v>37302</v>
          </cell>
          <cell r="N2431">
            <v>40982</v>
          </cell>
        </row>
        <row r="2432">
          <cell r="A2432" t="str">
            <v>2310012020</v>
          </cell>
          <cell r="B2432" t="str">
            <v>Nonpoint</v>
          </cell>
          <cell r="C2432" t="str">
            <v>Off-Shore Oil Production /Storage Tanks: Crude Oil</v>
          </cell>
          <cell r="D2432" t="str">
            <v>Industrial Processes - Oil &amp; Gas Production</v>
          </cell>
          <cell r="G2432" t="str">
            <v>Industrial Processes</v>
          </cell>
          <cell r="H2432" t="str">
            <v>Oil and Gas Exploration and Production</v>
          </cell>
          <cell r="I2432" t="str">
            <v>Off-Shore Oil Production</v>
          </cell>
          <cell r="J2432" t="str">
            <v>Storage Tanks: Crude Oil</v>
          </cell>
          <cell r="M2432">
            <v>39917</v>
          </cell>
          <cell r="N2432">
            <v>40982</v>
          </cell>
        </row>
        <row r="2433">
          <cell r="A2433" t="str">
            <v>2310012201</v>
          </cell>
          <cell r="B2433" t="str">
            <v>Nonpoint</v>
          </cell>
          <cell r="C2433" t="str">
            <v>Off-Shore Oil Production /Barge Loading: Crude Oil</v>
          </cell>
          <cell r="D2433" t="str">
            <v>Industrial Processes - Oil &amp; Gas Production</v>
          </cell>
          <cell r="G2433" t="str">
            <v>Industrial Processes</v>
          </cell>
          <cell r="H2433" t="str">
            <v>Oil and Gas Exploration and Production</v>
          </cell>
          <cell r="I2433" t="str">
            <v>Off-Shore Oil Production</v>
          </cell>
          <cell r="J2433" t="str">
            <v>Barge Loading: Crude Oil</v>
          </cell>
          <cell r="M2433">
            <v>39917</v>
          </cell>
          <cell r="N2433">
            <v>40982</v>
          </cell>
        </row>
        <row r="2434">
          <cell r="A2434" t="str">
            <v>2310012511</v>
          </cell>
          <cell r="B2434" t="str">
            <v>Nonpoint</v>
          </cell>
          <cell r="C2434" t="str">
            <v>Off-Shore Oil Production /Fugitives, Connectors: Oil Streams</v>
          </cell>
          <cell r="D2434" t="str">
            <v>Industrial Processes - Oil &amp; Gas Production</v>
          </cell>
          <cell r="G2434" t="str">
            <v>Industrial Processes</v>
          </cell>
          <cell r="H2434" t="str">
            <v>Oil and Gas Exploration and Production</v>
          </cell>
          <cell r="I2434" t="str">
            <v>Off-Shore Oil Production</v>
          </cell>
          <cell r="J2434" t="str">
            <v>Fugitives, Connectors: Oil Streams</v>
          </cell>
          <cell r="M2434">
            <v>39917</v>
          </cell>
          <cell r="N2434">
            <v>40982</v>
          </cell>
        </row>
        <row r="2435">
          <cell r="A2435" t="str">
            <v>2310012512</v>
          </cell>
          <cell r="B2435" t="str">
            <v>Nonpoint</v>
          </cell>
          <cell r="C2435" t="str">
            <v>Off-Shore Oil Production /Fugitives, Flanges: Oil</v>
          </cell>
          <cell r="D2435" t="str">
            <v>Industrial Processes - Oil &amp; Gas Production</v>
          </cell>
          <cell r="G2435" t="str">
            <v>Industrial Processes</v>
          </cell>
          <cell r="H2435" t="str">
            <v>Oil and Gas Exploration and Production</v>
          </cell>
          <cell r="I2435" t="str">
            <v>Off-Shore Oil Production</v>
          </cell>
          <cell r="J2435" t="str">
            <v>Fugitives, Flanges: Oil</v>
          </cell>
          <cell r="M2435">
            <v>39917</v>
          </cell>
          <cell r="N2435">
            <v>40982</v>
          </cell>
        </row>
        <row r="2436">
          <cell r="A2436" t="str">
            <v>2310012515</v>
          </cell>
          <cell r="B2436" t="str">
            <v>Nonpoint</v>
          </cell>
          <cell r="C2436" t="str">
            <v>Off-Shore Oil Production /Fugitives, Valves: Oil</v>
          </cell>
          <cell r="D2436" t="str">
            <v>Industrial Processes - Oil &amp; Gas Production</v>
          </cell>
          <cell r="G2436" t="str">
            <v>Industrial Processes</v>
          </cell>
          <cell r="H2436" t="str">
            <v>Oil and Gas Exploration and Production</v>
          </cell>
          <cell r="I2436" t="str">
            <v>Off-Shore Oil Production</v>
          </cell>
          <cell r="J2436" t="str">
            <v>Fugitives, Valves: Oil</v>
          </cell>
          <cell r="M2436">
            <v>39917</v>
          </cell>
          <cell r="N2436">
            <v>40982</v>
          </cell>
        </row>
        <row r="2437">
          <cell r="A2437" t="str">
            <v>2310012516</v>
          </cell>
          <cell r="B2437" t="str">
            <v>Nonpoint</v>
          </cell>
          <cell r="C2437" t="str">
            <v>Off-Shore Oil Production /Fugitives, Other: Oil</v>
          </cell>
          <cell r="D2437" t="str">
            <v>Industrial Processes - Oil &amp; Gas Production</v>
          </cell>
          <cell r="G2437" t="str">
            <v>Industrial Processes</v>
          </cell>
          <cell r="H2437" t="str">
            <v>Oil and Gas Exploration and Production</v>
          </cell>
          <cell r="I2437" t="str">
            <v>Off-Shore Oil Production</v>
          </cell>
          <cell r="J2437" t="str">
            <v>Fugitives, Other: Oil</v>
          </cell>
          <cell r="M2437">
            <v>39917</v>
          </cell>
          <cell r="N2437">
            <v>40982</v>
          </cell>
        </row>
        <row r="2438">
          <cell r="A2438" t="str">
            <v>2310012521</v>
          </cell>
          <cell r="B2438" t="str">
            <v>Nonpoint</v>
          </cell>
          <cell r="C2438" t="str">
            <v>Off-Shore Oil Production /Fugitives, Connectors: Oil/Water Streams</v>
          </cell>
          <cell r="D2438" t="str">
            <v>Industrial Processes - Oil &amp; Gas Production</v>
          </cell>
          <cell r="G2438" t="str">
            <v>Industrial Processes</v>
          </cell>
          <cell r="H2438" t="str">
            <v>Oil and Gas Exploration and Production</v>
          </cell>
          <cell r="I2438" t="str">
            <v>Off-Shore Oil Production</v>
          </cell>
          <cell r="J2438" t="str">
            <v>Fugitives, Connectors: Oil/Water Streams</v>
          </cell>
          <cell r="M2438">
            <v>39917</v>
          </cell>
          <cell r="N2438">
            <v>40982</v>
          </cell>
        </row>
        <row r="2439">
          <cell r="A2439" t="str">
            <v>2310012522</v>
          </cell>
          <cell r="B2439" t="str">
            <v>Nonpoint</v>
          </cell>
          <cell r="C2439" t="str">
            <v>Off-Shore Oil Production /Fugitives, Flanges: Oil/Water</v>
          </cell>
          <cell r="D2439" t="str">
            <v>Industrial Processes - Oil &amp; Gas Production</v>
          </cell>
          <cell r="G2439" t="str">
            <v>Industrial Processes</v>
          </cell>
          <cell r="H2439" t="str">
            <v>Oil and Gas Exploration and Production</v>
          </cell>
          <cell r="I2439" t="str">
            <v>Off-Shore Oil Production</v>
          </cell>
          <cell r="J2439" t="str">
            <v>Fugitives, Flanges: Oil/Water</v>
          </cell>
          <cell r="M2439">
            <v>39917</v>
          </cell>
          <cell r="N2439">
            <v>40982</v>
          </cell>
        </row>
        <row r="2440">
          <cell r="A2440" t="str">
            <v>2310012525</v>
          </cell>
          <cell r="B2440" t="str">
            <v>Nonpoint</v>
          </cell>
          <cell r="C2440" t="str">
            <v>Off-Shore Oil Production /Fugitives, Valves: Oil/Water</v>
          </cell>
          <cell r="D2440" t="str">
            <v>Industrial Processes - Oil &amp; Gas Production</v>
          </cell>
          <cell r="G2440" t="str">
            <v>Industrial Processes</v>
          </cell>
          <cell r="H2440" t="str">
            <v>Oil and Gas Exploration and Production</v>
          </cell>
          <cell r="I2440" t="str">
            <v>Off-Shore Oil Production</v>
          </cell>
          <cell r="J2440" t="str">
            <v>Fugitives, Valves: Oil/Water</v>
          </cell>
          <cell r="M2440">
            <v>39917</v>
          </cell>
          <cell r="N2440">
            <v>40982</v>
          </cell>
        </row>
        <row r="2441">
          <cell r="A2441" t="str">
            <v>2310012526</v>
          </cell>
          <cell r="B2441" t="str">
            <v>Nonpoint</v>
          </cell>
          <cell r="C2441" t="str">
            <v>Off-Shore Oil Production /Fugitives, Other: Oil/Water</v>
          </cell>
          <cell r="D2441" t="str">
            <v>Industrial Processes - Oil &amp; Gas Production</v>
          </cell>
          <cell r="G2441" t="str">
            <v>Industrial Processes</v>
          </cell>
          <cell r="H2441" t="str">
            <v>Oil and Gas Exploration and Production</v>
          </cell>
          <cell r="I2441" t="str">
            <v>Off-Shore Oil Production</v>
          </cell>
          <cell r="J2441" t="str">
            <v>Fugitives, Other: Oil/Water</v>
          </cell>
          <cell r="M2441">
            <v>39917</v>
          </cell>
          <cell r="N2441">
            <v>40982</v>
          </cell>
        </row>
        <row r="2442">
          <cell r="A2442" t="str">
            <v>2310020000</v>
          </cell>
          <cell r="B2442" t="str">
            <v>Nonpoint</v>
          </cell>
          <cell r="C2442" t="str">
            <v>Oil &amp; Gas Expl &amp; Prod /Natural Gas /Total: All Processes</v>
          </cell>
          <cell r="D2442" t="str">
            <v>Industrial Processes - Oil &amp; Gas Production</v>
          </cell>
          <cell r="G2442" t="str">
            <v>Industrial Processes</v>
          </cell>
          <cell r="H2442" t="str">
            <v>Oil and Gas Exploration and Production</v>
          </cell>
          <cell r="I2442" t="str">
            <v>Natural Gas</v>
          </cell>
          <cell r="J2442" t="str">
            <v>Total: All Processes</v>
          </cell>
          <cell r="N2442">
            <v>40982</v>
          </cell>
        </row>
        <row r="2443">
          <cell r="A2443" t="str">
            <v>2310020600</v>
          </cell>
          <cell r="B2443" t="str">
            <v>Nonpoint</v>
          </cell>
          <cell r="C2443" t="str">
            <v>Oil &amp; Gas Expl &amp; Prod /Natural Gas /Compressor Engines</v>
          </cell>
          <cell r="D2443" t="str">
            <v>Industrial Processes - Oil &amp; Gas Production</v>
          </cell>
          <cell r="G2443" t="str">
            <v>Industrial Processes</v>
          </cell>
          <cell r="H2443" t="str">
            <v>Oil and Gas Exploration and Production</v>
          </cell>
          <cell r="I2443" t="str">
            <v>Natural Gas</v>
          </cell>
          <cell r="J2443" t="str">
            <v>Compressor Engines</v>
          </cell>
          <cell r="M2443">
            <v>39917</v>
          </cell>
          <cell r="N2443">
            <v>40982</v>
          </cell>
        </row>
        <row r="2444">
          <cell r="A2444" t="str">
            <v>2310020700</v>
          </cell>
          <cell r="B2444" t="str">
            <v>Nonpoint</v>
          </cell>
          <cell r="C2444" t="str">
            <v>Oil &amp; Gas Expl &amp; Prod /Natural Gas /Gas Well Fugitives</v>
          </cell>
          <cell r="D2444" t="str">
            <v>Industrial Processes - Oil &amp; Gas Production</v>
          </cell>
          <cell r="G2444" t="str">
            <v>Industrial Processes</v>
          </cell>
          <cell r="H2444" t="str">
            <v>Oil and Gas Exploration and Production</v>
          </cell>
          <cell r="I2444" t="str">
            <v>Natural Gas</v>
          </cell>
          <cell r="J2444" t="str">
            <v>Gas Well Fugitives</v>
          </cell>
          <cell r="M2444">
            <v>39917</v>
          </cell>
          <cell r="N2444">
            <v>40982</v>
          </cell>
        </row>
        <row r="2445">
          <cell r="A2445" t="str">
            <v>2310020800</v>
          </cell>
          <cell r="B2445" t="str">
            <v>Nonpoint</v>
          </cell>
          <cell r="C2445" t="str">
            <v>Oil &amp; Gas Expl &amp; Prod /Natural Gas /Gas Well Truck Loading</v>
          </cell>
          <cell r="D2445" t="str">
            <v>Industrial Processes - Oil &amp; Gas Production</v>
          </cell>
          <cell r="G2445" t="str">
            <v>Industrial Processes</v>
          </cell>
          <cell r="H2445" t="str">
            <v>Oil and Gas Exploration and Production</v>
          </cell>
          <cell r="I2445" t="str">
            <v>Natural Gas</v>
          </cell>
          <cell r="J2445" t="str">
            <v>Gas Well Truck Loading</v>
          </cell>
          <cell r="M2445">
            <v>39917</v>
          </cell>
          <cell r="N2445">
            <v>40982</v>
          </cell>
        </row>
        <row r="2446">
          <cell r="A2446" t="str">
            <v>2310021000</v>
          </cell>
          <cell r="B2446" t="str">
            <v>Nonpoint</v>
          </cell>
          <cell r="C2446" t="str">
            <v>On-Shore Gas Production /Total: All Processes</v>
          </cell>
          <cell r="D2446" t="str">
            <v>Industrial Processes - Oil &amp; Gas Production</v>
          </cell>
          <cell r="G2446" t="str">
            <v>Industrial Processes</v>
          </cell>
          <cell r="H2446" t="str">
            <v>Oil and Gas Exploration and Production</v>
          </cell>
          <cell r="I2446" t="str">
            <v>On-Shore Gas Production</v>
          </cell>
          <cell r="J2446" t="str">
            <v>Total: All Processes</v>
          </cell>
          <cell r="M2446">
            <v>37302</v>
          </cell>
          <cell r="N2446">
            <v>40982</v>
          </cell>
        </row>
        <row r="2447">
          <cell r="A2447" t="str">
            <v>2310021010</v>
          </cell>
          <cell r="B2447" t="str">
            <v>Nonpoint</v>
          </cell>
          <cell r="C2447" t="str">
            <v>On-Shore Gas Production /Storage Tanks: Condensate</v>
          </cell>
          <cell r="D2447" t="str">
            <v>Industrial Processes - Oil &amp; Gas Production</v>
          </cell>
          <cell r="G2447" t="str">
            <v>Industrial Processes</v>
          </cell>
          <cell r="H2447" t="str">
            <v>Oil and Gas Exploration and Production</v>
          </cell>
          <cell r="I2447" t="str">
            <v>On-Shore Gas Production</v>
          </cell>
          <cell r="J2447" t="str">
            <v>Storage Tanks: Condensate</v>
          </cell>
          <cell r="M2447">
            <v>39917</v>
          </cell>
          <cell r="N2447">
            <v>40982</v>
          </cell>
        </row>
        <row r="2448">
          <cell r="A2448" t="str">
            <v>2310021011</v>
          </cell>
          <cell r="B2448" t="str">
            <v>Nonpoint</v>
          </cell>
          <cell r="C2448" t="str">
            <v>On-Shore Gas Production / Condensate Tank Flaring</v>
          </cell>
          <cell r="D2448" t="str">
            <v>Industrial Processes - Oil &amp; Gas Production</v>
          </cell>
          <cell r="G2448" t="str">
            <v>Industrial Processes</v>
          </cell>
          <cell r="H2448" t="str">
            <v>Oil and Gas Exploration and Production</v>
          </cell>
          <cell r="I2448" t="str">
            <v>On-Shore Gas Production</v>
          </cell>
          <cell r="J2448" t="str">
            <v>Condensate Tank Flaring</v>
          </cell>
          <cell r="M2448">
            <v>40835</v>
          </cell>
          <cell r="N2448">
            <v>40982</v>
          </cell>
        </row>
        <row r="2449">
          <cell r="A2449" t="str">
            <v>2310021030</v>
          </cell>
          <cell r="B2449" t="str">
            <v>Nonpoint</v>
          </cell>
          <cell r="C2449" t="str">
            <v>On-Shore Gas Production /Tank Truck/Railcar Loading: Condensate</v>
          </cell>
          <cell r="D2449" t="str">
            <v>Industrial Processes - Oil &amp; Gas Production</v>
          </cell>
          <cell r="G2449" t="str">
            <v>Industrial Processes</v>
          </cell>
          <cell r="H2449" t="str">
            <v>Oil and Gas Exploration and Production</v>
          </cell>
          <cell r="I2449" t="str">
            <v>On-Shore Gas Production</v>
          </cell>
          <cell r="J2449" t="str">
            <v>Tank Truck/Railcar Loading: Condensate</v>
          </cell>
          <cell r="M2449">
            <v>39917</v>
          </cell>
          <cell r="N2449">
            <v>40982</v>
          </cell>
        </row>
        <row r="2450">
          <cell r="A2450" t="str">
            <v>2310021100</v>
          </cell>
          <cell r="B2450" t="str">
            <v>Nonpoint</v>
          </cell>
          <cell r="C2450" t="str">
            <v>On-Shore Gas Production /Gas Well Heaters</v>
          </cell>
          <cell r="D2450" t="str">
            <v>Industrial Processes - Oil &amp; Gas Production</v>
          </cell>
          <cell r="G2450" t="str">
            <v>Industrial Processes</v>
          </cell>
          <cell r="H2450" t="str">
            <v>Oil and Gas Exploration and Production</v>
          </cell>
          <cell r="I2450" t="str">
            <v>On-Shore Gas Production</v>
          </cell>
          <cell r="J2450" t="str">
            <v>Gas Well Heaters</v>
          </cell>
          <cell r="M2450">
            <v>39917</v>
          </cell>
          <cell r="N2450">
            <v>40982</v>
          </cell>
        </row>
        <row r="2451">
          <cell r="A2451" t="str">
            <v>2310021101</v>
          </cell>
          <cell r="B2451" t="str">
            <v>Nonpoint</v>
          </cell>
          <cell r="C2451" t="str">
            <v>On-Shore Gas Production /Natural Gas Fired 2Cycle Lean Burn Compressor Engines &lt; 50 HP</v>
          </cell>
          <cell r="D2451" t="str">
            <v>Industrial Processes - Oil &amp; Gas Production</v>
          </cell>
          <cell r="G2451" t="str">
            <v>Industrial Processes</v>
          </cell>
          <cell r="H2451" t="str">
            <v>Oil and Gas Exploration and Production</v>
          </cell>
          <cell r="I2451" t="str">
            <v>On-Shore Gas Production</v>
          </cell>
          <cell r="J2451" t="str">
            <v>Natural Gas Fired 2Cycle Lean Burn Compressor Engines &lt; 50 HP</v>
          </cell>
          <cell r="M2451">
            <v>39917</v>
          </cell>
          <cell r="N2451">
            <v>40982</v>
          </cell>
        </row>
        <row r="2452">
          <cell r="A2452" t="str">
            <v>2310021102</v>
          </cell>
          <cell r="B2452" t="str">
            <v>Nonpoint</v>
          </cell>
          <cell r="C2452" t="str">
            <v>On-Shore Gas Production /Natural Gas Fired 2Cycle Lean Burn Compressor Engines 50 To 499 HP</v>
          </cell>
          <cell r="D2452" t="str">
            <v>Industrial Processes - Oil &amp; Gas Production</v>
          </cell>
          <cell r="G2452" t="str">
            <v>Industrial Processes</v>
          </cell>
          <cell r="H2452" t="str">
            <v>Oil and Gas Exploration and Production</v>
          </cell>
          <cell r="I2452" t="str">
            <v>On-Shore Gas Production</v>
          </cell>
          <cell r="J2452" t="str">
            <v>Natural Gas Fired 2Cycle Lean Burn Compressor Engines 50 To 499 HP</v>
          </cell>
          <cell r="M2452">
            <v>39917</v>
          </cell>
          <cell r="N2452">
            <v>40982</v>
          </cell>
        </row>
        <row r="2453">
          <cell r="A2453" t="str">
            <v>2310021103</v>
          </cell>
          <cell r="B2453" t="str">
            <v>Nonpoint</v>
          </cell>
          <cell r="C2453" t="str">
            <v>On-Shore Gas Production /Natural Gas Fired 2Cycle Lean Burn Compressor Engines 500+ HP</v>
          </cell>
          <cell r="D2453" t="str">
            <v>Industrial Processes - Oil &amp; Gas Production</v>
          </cell>
          <cell r="G2453" t="str">
            <v>Industrial Processes</v>
          </cell>
          <cell r="H2453" t="str">
            <v>Oil and Gas Exploration and Production</v>
          </cell>
          <cell r="I2453" t="str">
            <v>On-Shore Gas Production</v>
          </cell>
          <cell r="J2453" t="str">
            <v>Natural Gas Fired 2Cycle Lean Burn Compressor Engines 500+ HP</v>
          </cell>
          <cell r="M2453">
            <v>39917</v>
          </cell>
          <cell r="N2453">
            <v>40982</v>
          </cell>
        </row>
        <row r="2454">
          <cell r="A2454" t="str">
            <v>2310021109</v>
          </cell>
          <cell r="B2454" t="str">
            <v>Nonpoint</v>
          </cell>
          <cell r="C2454" t="str">
            <v>On-Shore Gas Production /Total: All Natural Gas Fired 2Cycle Lean Burn Compressor Engines</v>
          </cell>
          <cell r="D2454" t="str">
            <v>Industrial Processes - Oil &amp; Gas Production</v>
          </cell>
          <cell r="G2454" t="str">
            <v>Industrial Processes</v>
          </cell>
          <cell r="H2454" t="str">
            <v>Oil and Gas Exploration and Production</v>
          </cell>
          <cell r="I2454" t="str">
            <v>On-Shore Gas Production</v>
          </cell>
          <cell r="J2454" t="str">
            <v>Total: All Natural Gas Fired 2Cycle Lean Burn Compressor Engines</v>
          </cell>
          <cell r="M2454">
            <v>39917</v>
          </cell>
          <cell r="N2454">
            <v>40982</v>
          </cell>
        </row>
        <row r="2455">
          <cell r="A2455" t="str">
            <v>2310021201</v>
          </cell>
          <cell r="B2455" t="str">
            <v>Nonpoint</v>
          </cell>
          <cell r="C2455" t="str">
            <v>On-Shore Gas Production /Natural Gas Fired 4Cycle Lean Burn Compressor Engines &lt;50 HP</v>
          </cell>
          <cell r="D2455" t="str">
            <v>Industrial Processes - Oil &amp; Gas Production</v>
          </cell>
          <cell r="G2455" t="str">
            <v>Industrial Processes</v>
          </cell>
          <cell r="H2455" t="str">
            <v>Oil and Gas Exploration and Production</v>
          </cell>
          <cell r="I2455" t="str">
            <v>On-Shore Gas Production</v>
          </cell>
          <cell r="J2455" t="str">
            <v>Natural Gas Fired 4Cycle Lean Burn Compressor Engines &lt;50 HP</v>
          </cell>
          <cell r="M2455">
            <v>39917</v>
          </cell>
          <cell r="N2455">
            <v>40982</v>
          </cell>
        </row>
        <row r="2456">
          <cell r="A2456" t="str">
            <v>2310021202</v>
          </cell>
          <cell r="B2456" t="str">
            <v>Nonpoint</v>
          </cell>
          <cell r="C2456" t="str">
            <v>On-Shore Gas Production /Natural Gas Fired 4Cycle Lean Burn Compressor Engines 50 To 499 HP</v>
          </cell>
          <cell r="D2456" t="str">
            <v>Industrial Processes - Oil &amp; Gas Production</v>
          </cell>
          <cell r="G2456" t="str">
            <v>Industrial Processes</v>
          </cell>
          <cell r="H2456" t="str">
            <v>Oil and Gas Exploration and Production</v>
          </cell>
          <cell r="I2456" t="str">
            <v>On-Shore Gas Production</v>
          </cell>
          <cell r="J2456" t="str">
            <v>Natural Gas Fired 4Cycle Lean Burn Compressor Engines 50 To 499 HP</v>
          </cell>
          <cell r="M2456">
            <v>39917</v>
          </cell>
          <cell r="N2456">
            <v>40982</v>
          </cell>
        </row>
        <row r="2457">
          <cell r="A2457" t="str">
            <v>2310021203</v>
          </cell>
          <cell r="B2457" t="str">
            <v>Nonpoint</v>
          </cell>
          <cell r="C2457" t="str">
            <v>On-Shore Gas Production /Natural Gas Fired 4Cycle Lean Burn Compressor Engines 500+ HP</v>
          </cell>
          <cell r="D2457" t="str">
            <v>Industrial Processes - Oil &amp; Gas Production</v>
          </cell>
          <cell r="G2457" t="str">
            <v>Industrial Processes</v>
          </cell>
          <cell r="H2457" t="str">
            <v>Oil and Gas Exploration and Production</v>
          </cell>
          <cell r="I2457" t="str">
            <v>On-Shore Gas Production</v>
          </cell>
          <cell r="J2457" t="str">
            <v>Natural Gas Fired 4Cycle Lean Burn Compressor Engines 500+ HP</v>
          </cell>
          <cell r="M2457">
            <v>39917</v>
          </cell>
          <cell r="N2457">
            <v>40982</v>
          </cell>
        </row>
        <row r="2458">
          <cell r="A2458" t="str">
            <v>2310021209</v>
          </cell>
          <cell r="B2458" t="str">
            <v>Nonpoint</v>
          </cell>
          <cell r="C2458" t="str">
            <v>On-Shore Gas Production /Total: All Natural Gas Fired 4Cycle Lean Burn Compressor Engines</v>
          </cell>
          <cell r="D2458" t="str">
            <v>Industrial Processes - Oil &amp; Gas Production</v>
          </cell>
          <cell r="G2458" t="str">
            <v>Industrial Processes</v>
          </cell>
          <cell r="H2458" t="str">
            <v>Oil and Gas Exploration and Production</v>
          </cell>
          <cell r="I2458" t="str">
            <v>On-Shore Gas Production</v>
          </cell>
          <cell r="J2458" t="str">
            <v>Total: All Natural Gas Fired 4Cycle Lean Burn Compressor Engines</v>
          </cell>
          <cell r="M2458">
            <v>39917</v>
          </cell>
          <cell r="N2458">
            <v>40982</v>
          </cell>
        </row>
        <row r="2459">
          <cell r="A2459" t="str">
            <v>2310021251</v>
          </cell>
          <cell r="B2459" t="str">
            <v>Nonpoint</v>
          </cell>
          <cell r="D2459" t="str">
            <v>Industrial Processes - Oil &amp; Gas Production</v>
          </cell>
          <cell r="G2459" t="str">
            <v>Industrial Processes</v>
          </cell>
          <cell r="H2459" t="str">
            <v>Oil and Gas Exploration and Production</v>
          </cell>
          <cell r="I2459" t="str">
            <v>On-Shore Gas Production</v>
          </cell>
          <cell r="J2459" t="str">
            <v>Lateral Compressors 4 Cycle Lean Burn</v>
          </cell>
          <cell r="N2459">
            <v>41260</v>
          </cell>
        </row>
        <row r="2460">
          <cell r="A2460" t="str">
            <v>2310021300</v>
          </cell>
          <cell r="B2460" t="str">
            <v>Nonpoint</v>
          </cell>
          <cell r="C2460" t="str">
            <v>On-Shore Gas Production /Gas Well Pneumatic Devices</v>
          </cell>
          <cell r="D2460" t="str">
            <v>Industrial Processes - Oil &amp; Gas Production</v>
          </cell>
          <cell r="G2460" t="str">
            <v>Industrial Processes</v>
          </cell>
          <cell r="H2460" t="str">
            <v>Oil and Gas Exploration and Production</v>
          </cell>
          <cell r="I2460" t="str">
            <v>On-Shore Gas Production</v>
          </cell>
          <cell r="J2460" t="str">
            <v>Gas Well Pneumatic Devices</v>
          </cell>
          <cell r="M2460">
            <v>39917</v>
          </cell>
          <cell r="N2460">
            <v>40982</v>
          </cell>
        </row>
        <row r="2461">
          <cell r="A2461" t="str">
            <v>2310021301</v>
          </cell>
          <cell r="B2461" t="str">
            <v>Nonpoint</v>
          </cell>
          <cell r="C2461" t="str">
            <v>On-Shore Gas Production /Natural Gas Fired 4Cycle Rich Burn Compressor Engines &lt;50 HP</v>
          </cell>
          <cell r="D2461" t="str">
            <v>Industrial Processes - Oil &amp; Gas Production</v>
          </cell>
          <cell r="G2461" t="str">
            <v>Industrial Processes</v>
          </cell>
          <cell r="H2461" t="str">
            <v>Oil and Gas Exploration and Production</v>
          </cell>
          <cell r="I2461" t="str">
            <v>On-Shore Gas Production</v>
          </cell>
          <cell r="J2461" t="str">
            <v>Natural Gas Fired 4Cycle Rich Burn Compressor Engines &lt;50 HP</v>
          </cell>
          <cell r="M2461">
            <v>39917</v>
          </cell>
          <cell r="N2461">
            <v>40982</v>
          </cell>
        </row>
        <row r="2462">
          <cell r="A2462" t="str">
            <v>2310021302</v>
          </cell>
          <cell r="B2462" t="str">
            <v>Nonpoint</v>
          </cell>
          <cell r="C2462" t="str">
            <v>On-Shore Gas Production /Natural Gas Fired 4Cycle Rich Burn Compressor Engines 50 To 499 HP</v>
          </cell>
          <cell r="D2462" t="str">
            <v>Industrial Processes - Oil &amp; Gas Production</v>
          </cell>
          <cell r="G2462" t="str">
            <v>Industrial Processes</v>
          </cell>
          <cell r="H2462" t="str">
            <v>Oil and Gas Exploration and Production</v>
          </cell>
          <cell r="I2462" t="str">
            <v>On-Shore Gas Production</v>
          </cell>
          <cell r="J2462" t="str">
            <v>Natural Gas Fired 4Cycle Rich Burn Compressor Engines 50 To 499 HP</v>
          </cell>
          <cell r="M2462">
            <v>39917</v>
          </cell>
          <cell r="N2462">
            <v>40982</v>
          </cell>
        </row>
        <row r="2463">
          <cell r="A2463" t="str">
            <v>2310021303</v>
          </cell>
          <cell r="B2463" t="str">
            <v>Nonpoint</v>
          </cell>
          <cell r="C2463" t="str">
            <v>On-Shore Gas Production /Natural Gas Fired 4Cycle Rich Burn Compressor Engines 500+ HP</v>
          </cell>
          <cell r="D2463" t="str">
            <v>Industrial Processes - Oil &amp; Gas Production</v>
          </cell>
          <cell r="G2463" t="str">
            <v>Industrial Processes</v>
          </cell>
          <cell r="H2463" t="str">
            <v>Oil and Gas Exploration and Production</v>
          </cell>
          <cell r="I2463" t="str">
            <v>On-Shore Gas Production</v>
          </cell>
          <cell r="J2463" t="str">
            <v>Natural Gas Fired 4Cycle Rich Burn Compressor Engines 500+ HP</v>
          </cell>
          <cell r="M2463">
            <v>39917</v>
          </cell>
          <cell r="N2463">
            <v>40982</v>
          </cell>
        </row>
        <row r="2464">
          <cell r="A2464" t="str">
            <v>2310021309</v>
          </cell>
          <cell r="B2464" t="str">
            <v>Nonpoint</v>
          </cell>
          <cell r="C2464" t="str">
            <v>On-Shore Gas Production /Total: All Natural Gas Fired 4Cycle Rich Burn Compressor Engines</v>
          </cell>
          <cell r="D2464" t="str">
            <v>Industrial Processes - Oil &amp; Gas Production</v>
          </cell>
          <cell r="G2464" t="str">
            <v>Industrial Processes</v>
          </cell>
          <cell r="H2464" t="str">
            <v>Oil and Gas Exploration and Production</v>
          </cell>
          <cell r="I2464" t="str">
            <v>On-Shore Gas Production</v>
          </cell>
          <cell r="J2464" t="str">
            <v>Total: All Natural Gas Fired 4Cycle Rich Burn Compressor Engines</v>
          </cell>
          <cell r="M2464">
            <v>39917</v>
          </cell>
          <cell r="N2464">
            <v>40982</v>
          </cell>
        </row>
        <row r="2465">
          <cell r="A2465" t="str">
            <v>2310021310</v>
          </cell>
          <cell r="B2465" t="str">
            <v>Nonpoint</v>
          </cell>
          <cell r="C2465" t="str">
            <v>On-Shore Gas Production / Gas Well Pneumatic Pumps</v>
          </cell>
          <cell r="D2465" t="str">
            <v>Industrial Processes - Oil &amp; Gas Production</v>
          </cell>
          <cell r="G2465" t="str">
            <v>Industrial Processes</v>
          </cell>
          <cell r="H2465" t="str">
            <v>Oil and Gas Exploration and Production</v>
          </cell>
          <cell r="I2465" t="str">
            <v>On-Shore Gas Production</v>
          </cell>
          <cell r="J2465" t="str">
            <v>Gas Well Pneumatic Pumps</v>
          </cell>
          <cell r="M2465">
            <v>40835</v>
          </cell>
          <cell r="N2465">
            <v>40982</v>
          </cell>
        </row>
        <row r="2466">
          <cell r="A2466" t="str">
            <v>2310021351</v>
          </cell>
          <cell r="B2466" t="str">
            <v>Nonpoint</v>
          </cell>
          <cell r="D2466" t="str">
            <v>Industrial Processes - Oil &amp; Gas Production</v>
          </cell>
          <cell r="G2466" t="str">
            <v>Industrial Processes</v>
          </cell>
          <cell r="H2466" t="str">
            <v>Oil and Gas Exploration and Production</v>
          </cell>
          <cell r="I2466" t="str">
            <v>On-Shore Gas Production</v>
          </cell>
          <cell r="J2466" t="str">
            <v>Lateral Compressors 4 Cycle Rich Burn</v>
          </cell>
          <cell r="N2466">
            <v>41260</v>
          </cell>
        </row>
        <row r="2467">
          <cell r="A2467" t="str">
            <v>2310021400</v>
          </cell>
          <cell r="B2467" t="str">
            <v>Nonpoint</v>
          </cell>
          <cell r="C2467" t="str">
            <v>On-Shore Gas Production /Gas Well Dehydrators</v>
          </cell>
          <cell r="D2467" t="str">
            <v>Industrial Processes - Oil &amp; Gas Production</v>
          </cell>
          <cell r="G2467" t="str">
            <v>Industrial Processes</v>
          </cell>
          <cell r="H2467" t="str">
            <v>Oil and Gas Exploration and Production</v>
          </cell>
          <cell r="I2467" t="str">
            <v>On-Shore Gas Production</v>
          </cell>
          <cell r="J2467" t="str">
            <v>Gas Well Dehydrators</v>
          </cell>
          <cell r="M2467">
            <v>39917</v>
          </cell>
          <cell r="N2467">
            <v>40982</v>
          </cell>
        </row>
        <row r="2468">
          <cell r="A2468" t="str">
            <v>2310021401</v>
          </cell>
          <cell r="B2468" t="str">
            <v>Nonpoint</v>
          </cell>
          <cell r="C2468" t="str">
            <v>On-Shore Gas Production /Nat Gas Fired 4Cycle Rich Burn Compressor Engines &lt;50 HP w/NSCR</v>
          </cell>
          <cell r="D2468" t="str">
            <v>Industrial Processes - Oil &amp; Gas Production</v>
          </cell>
          <cell r="G2468" t="str">
            <v>Industrial Processes</v>
          </cell>
          <cell r="H2468" t="str">
            <v>Oil and Gas Exploration and Production</v>
          </cell>
          <cell r="I2468" t="str">
            <v>On-Shore Gas Production</v>
          </cell>
          <cell r="J2468" t="str">
            <v>Nat Gas Fired 4Cycle Rich Burn Compressor Engines &lt;50 HP w/NSCR</v>
          </cell>
          <cell r="M2468">
            <v>39917</v>
          </cell>
          <cell r="N2468">
            <v>40982</v>
          </cell>
        </row>
        <row r="2469">
          <cell r="A2469" t="str">
            <v>2310021402</v>
          </cell>
          <cell r="B2469" t="str">
            <v>Nonpoint</v>
          </cell>
          <cell r="C2469" t="str">
            <v>On-Shore Gas Production /Nat Gas Fired 4Cycle Rich Burn Compressor Engines 50 To 499 HP w/NSCR</v>
          </cell>
          <cell r="D2469" t="str">
            <v>Industrial Processes - Oil &amp; Gas Production</v>
          </cell>
          <cell r="G2469" t="str">
            <v>Industrial Processes</v>
          </cell>
          <cell r="H2469" t="str">
            <v>Oil and Gas Exploration and Production</v>
          </cell>
          <cell r="I2469" t="str">
            <v>On-Shore Gas Production</v>
          </cell>
          <cell r="J2469" t="str">
            <v>Nat Gas Fired 4Cycle Rich Burn Compressor Engines 50 To 499 HP w/NSCR</v>
          </cell>
          <cell r="M2469">
            <v>39917</v>
          </cell>
          <cell r="N2469">
            <v>40982</v>
          </cell>
        </row>
        <row r="2470">
          <cell r="A2470" t="str">
            <v>2310021403</v>
          </cell>
          <cell r="B2470" t="str">
            <v>Nonpoint</v>
          </cell>
          <cell r="C2470" t="str">
            <v>On-Shore Gas Production /Nat Gas Fired 4Cycle Rich Burn Compressor Engines 500+ HP w/NSCR</v>
          </cell>
          <cell r="D2470" t="str">
            <v>Industrial Processes - Oil &amp; Gas Production</v>
          </cell>
          <cell r="G2470" t="str">
            <v>Industrial Processes</v>
          </cell>
          <cell r="H2470" t="str">
            <v>Oil and Gas Exploration and Production</v>
          </cell>
          <cell r="I2470" t="str">
            <v>On-Shore Gas Production</v>
          </cell>
          <cell r="J2470" t="str">
            <v>Nat Gas Fired 4Cycle Rich Burn Compressor Engines 500+ HP w/NSCR</v>
          </cell>
          <cell r="M2470">
            <v>39917</v>
          </cell>
          <cell r="N2470">
            <v>40982</v>
          </cell>
        </row>
        <row r="2471">
          <cell r="A2471" t="str">
            <v>2310021409</v>
          </cell>
          <cell r="B2471" t="str">
            <v>Nonpoint</v>
          </cell>
          <cell r="C2471" t="str">
            <v>On-Shore Gas Production /Total: All Nat Gas Fired 4Cycle Rich Burn Compressor Engines w/NSCR</v>
          </cell>
          <cell r="D2471" t="str">
            <v>Industrial Processes - Oil &amp; Gas Production</v>
          </cell>
          <cell r="G2471" t="str">
            <v>Industrial Processes</v>
          </cell>
          <cell r="H2471" t="str">
            <v>Oil and Gas Exploration and Production</v>
          </cell>
          <cell r="I2471" t="str">
            <v>On-Shore Gas Production</v>
          </cell>
          <cell r="J2471" t="str">
            <v>Total: All Nat Gas Fired 4Cycle Rich Burn Compressor Engines w/NSCR</v>
          </cell>
          <cell r="M2471">
            <v>39917</v>
          </cell>
          <cell r="N2471">
            <v>40982</v>
          </cell>
        </row>
        <row r="2472">
          <cell r="A2472" t="str">
            <v>2310021410</v>
          </cell>
          <cell r="B2472" t="str">
            <v>Nonpoint</v>
          </cell>
          <cell r="C2472" t="str">
            <v>On-Shore Gas Production /Amine Unit</v>
          </cell>
          <cell r="D2472" t="str">
            <v>Industrial Processes - Oil &amp; Gas Production</v>
          </cell>
          <cell r="G2472" t="str">
            <v>Industrial Processes</v>
          </cell>
          <cell r="H2472" t="str">
            <v>Oil and Gas Exploration and Production</v>
          </cell>
          <cell r="I2472" t="str">
            <v>On-Shore Gas Production</v>
          </cell>
          <cell r="J2472" t="str">
            <v>Amine Unit</v>
          </cell>
          <cell r="M2472">
            <v>40420</v>
          </cell>
          <cell r="N2472">
            <v>40982</v>
          </cell>
        </row>
        <row r="2473">
          <cell r="A2473" t="str">
            <v>2310021411</v>
          </cell>
          <cell r="B2473" t="str">
            <v>Nonpoint</v>
          </cell>
          <cell r="C2473" t="str">
            <v>On-Shore Gas Production / Gas Well Dehydrators - Flaring</v>
          </cell>
          <cell r="D2473" t="str">
            <v>Industrial Processes - Oil &amp; Gas Production</v>
          </cell>
          <cell r="G2473" t="str">
            <v>Industrial Processes</v>
          </cell>
          <cell r="H2473" t="str">
            <v>Oil and Gas Exploration and Production</v>
          </cell>
          <cell r="I2473" t="str">
            <v>On-Shore Gas Production</v>
          </cell>
          <cell r="J2473" t="str">
            <v>Gas Well Dehydrators - Flaring</v>
          </cell>
          <cell r="M2473">
            <v>40835</v>
          </cell>
          <cell r="N2473">
            <v>40982</v>
          </cell>
        </row>
        <row r="2474">
          <cell r="A2474" t="str">
            <v>2310021450</v>
          </cell>
          <cell r="B2474" t="str">
            <v>Nonpoint</v>
          </cell>
          <cell r="C2474" t="str">
            <v>On-Shore Gas Production /Wellhead</v>
          </cell>
          <cell r="D2474" t="str">
            <v>Industrial Processes - Oil &amp; Gas Production</v>
          </cell>
          <cell r="G2474" t="str">
            <v>Industrial Processes</v>
          </cell>
          <cell r="H2474" t="str">
            <v>Oil and Gas Exploration and Production</v>
          </cell>
          <cell r="I2474" t="str">
            <v>On-Shore Gas Production</v>
          </cell>
          <cell r="J2474" t="str">
            <v>Wellhead</v>
          </cell>
          <cell r="M2474">
            <v>39917</v>
          </cell>
          <cell r="N2474">
            <v>40982</v>
          </cell>
        </row>
        <row r="2475">
          <cell r="A2475" t="str">
            <v>2310021500</v>
          </cell>
          <cell r="B2475" t="str">
            <v>Nonpoint</v>
          </cell>
          <cell r="C2475" t="str">
            <v>On-Shore Gas Production /Gas Well Completion - Flaring</v>
          </cell>
          <cell r="D2475" t="str">
            <v>Industrial Processes - Oil &amp; Gas Production</v>
          </cell>
          <cell r="G2475" t="str">
            <v>Industrial Processes</v>
          </cell>
          <cell r="H2475" t="str">
            <v>Oil and Gas Exploration and Production</v>
          </cell>
          <cell r="I2475" t="str">
            <v>On-Shore Gas Production</v>
          </cell>
          <cell r="J2475" t="str">
            <v>Gas Well Completion - Flaring</v>
          </cell>
          <cell r="M2475">
            <v>39917</v>
          </cell>
          <cell r="N2475">
            <v>40982</v>
          </cell>
        </row>
        <row r="2476">
          <cell r="A2476" t="str">
            <v>2310021501</v>
          </cell>
          <cell r="B2476" t="str">
            <v>Nonpoint</v>
          </cell>
          <cell r="C2476" t="str">
            <v>On-Shore Gas Production /Fugitives: Connectors</v>
          </cell>
          <cell r="D2476" t="str">
            <v>Industrial Processes - Oil &amp; Gas Production</v>
          </cell>
          <cell r="G2476" t="str">
            <v>Industrial Processes</v>
          </cell>
          <cell r="H2476" t="str">
            <v>Oil and Gas Exploration and Production</v>
          </cell>
          <cell r="I2476" t="str">
            <v>On-Shore Gas Production</v>
          </cell>
          <cell r="J2476" t="str">
            <v>Fugitives: Connectors</v>
          </cell>
          <cell r="M2476">
            <v>39917</v>
          </cell>
          <cell r="N2476">
            <v>40982</v>
          </cell>
        </row>
        <row r="2477">
          <cell r="A2477" t="str">
            <v>2310021502</v>
          </cell>
          <cell r="B2477" t="str">
            <v>Nonpoint</v>
          </cell>
          <cell r="C2477" t="str">
            <v>On-Shore Gas Production /Fugitives: Flanges</v>
          </cell>
          <cell r="D2477" t="str">
            <v>Industrial Processes - Oil &amp; Gas Production</v>
          </cell>
          <cell r="G2477" t="str">
            <v>Industrial Processes</v>
          </cell>
          <cell r="H2477" t="str">
            <v>Oil and Gas Exploration and Production</v>
          </cell>
          <cell r="I2477" t="str">
            <v>On-Shore Gas Production</v>
          </cell>
          <cell r="J2477" t="str">
            <v>Fugitives: Flanges</v>
          </cell>
          <cell r="M2477">
            <v>39917</v>
          </cell>
          <cell r="N2477">
            <v>40982</v>
          </cell>
        </row>
        <row r="2478">
          <cell r="A2478" t="str">
            <v>2310021503</v>
          </cell>
          <cell r="B2478" t="str">
            <v>Nonpoint</v>
          </cell>
          <cell r="C2478" t="str">
            <v>On-Shore Gas Production /Fugitives: Open Ended Lines</v>
          </cell>
          <cell r="D2478" t="str">
            <v>Industrial Processes - Oil &amp; Gas Production</v>
          </cell>
          <cell r="G2478" t="str">
            <v>Industrial Processes</v>
          </cell>
          <cell r="H2478" t="str">
            <v>Oil and Gas Exploration and Production</v>
          </cell>
          <cell r="I2478" t="str">
            <v>On-Shore Gas Production</v>
          </cell>
          <cell r="J2478" t="str">
            <v>Fugitives: Open Ended Lines</v>
          </cell>
          <cell r="M2478">
            <v>39917</v>
          </cell>
          <cell r="N2478">
            <v>40982</v>
          </cell>
        </row>
        <row r="2479">
          <cell r="A2479" t="str">
            <v>2310021504</v>
          </cell>
          <cell r="B2479" t="str">
            <v>Nonpoint</v>
          </cell>
          <cell r="C2479" t="str">
            <v>On-Shore Gas Production /Fugitives:  Pumps</v>
          </cell>
          <cell r="D2479" t="str">
            <v>Industrial Processes - Oil &amp; Gas Production</v>
          </cell>
          <cell r="G2479" t="str">
            <v>Industrial Processes</v>
          </cell>
          <cell r="H2479" t="str">
            <v>Oil and Gas Exploration and Production</v>
          </cell>
          <cell r="I2479" t="str">
            <v>On-Shore Gas Production</v>
          </cell>
          <cell r="J2479" t="str">
            <v>Fugitives:  Pumps</v>
          </cell>
          <cell r="M2479">
            <v>39917</v>
          </cell>
          <cell r="N2479">
            <v>40982</v>
          </cell>
        </row>
        <row r="2480">
          <cell r="A2480" t="str">
            <v>2310021505</v>
          </cell>
          <cell r="B2480" t="str">
            <v>Nonpoint</v>
          </cell>
          <cell r="C2480" t="str">
            <v>On-Shore Gas Production /Fugitives:  Valves</v>
          </cell>
          <cell r="D2480" t="str">
            <v>Industrial Processes - Oil &amp; Gas Production</v>
          </cell>
          <cell r="G2480" t="str">
            <v>Industrial Processes</v>
          </cell>
          <cell r="H2480" t="str">
            <v>Oil and Gas Exploration and Production</v>
          </cell>
          <cell r="I2480" t="str">
            <v>On-Shore Gas Production</v>
          </cell>
          <cell r="J2480" t="str">
            <v>Fugitives:  Valves</v>
          </cell>
          <cell r="M2480">
            <v>39917</v>
          </cell>
          <cell r="N2480">
            <v>40982</v>
          </cell>
        </row>
        <row r="2481">
          <cell r="A2481" t="str">
            <v>2310021506</v>
          </cell>
          <cell r="B2481" t="str">
            <v>Nonpoint</v>
          </cell>
          <cell r="C2481" t="str">
            <v>On-Shore Gas Production /Fugitives:  Other</v>
          </cell>
          <cell r="D2481" t="str">
            <v>Industrial Processes - Oil &amp; Gas Production</v>
          </cell>
          <cell r="G2481" t="str">
            <v>Industrial Processes</v>
          </cell>
          <cell r="H2481" t="str">
            <v>Oil and Gas Exploration and Production</v>
          </cell>
          <cell r="I2481" t="str">
            <v>On-Shore Gas Production</v>
          </cell>
          <cell r="J2481" t="str">
            <v>Fugitives:  Other</v>
          </cell>
          <cell r="M2481">
            <v>39917</v>
          </cell>
          <cell r="N2481">
            <v>40982</v>
          </cell>
        </row>
        <row r="2482">
          <cell r="A2482" t="str">
            <v>2310021509</v>
          </cell>
          <cell r="B2482" t="str">
            <v>Nonpoint</v>
          </cell>
          <cell r="C2482" t="str">
            <v>On-Shore Gas Production /Fugitives: All Processes</v>
          </cell>
          <cell r="D2482" t="str">
            <v>Industrial Processes - Oil &amp; Gas Production</v>
          </cell>
          <cell r="G2482" t="str">
            <v>Industrial Processes</v>
          </cell>
          <cell r="H2482" t="str">
            <v>Oil and Gas Exploration and Production</v>
          </cell>
          <cell r="I2482" t="str">
            <v>On-Shore Gas Production</v>
          </cell>
          <cell r="J2482" t="str">
            <v>Fugitives: All Processes</v>
          </cell>
          <cell r="M2482">
            <v>39917</v>
          </cell>
          <cell r="N2482">
            <v>40982</v>
          </cell>
        </row>
        <row r="2483">
          <cell r="A2483" t="str">
            <v>2310021600</v>
          </cell>
          <cell r="B2483" t="str">
            <v>Nonpoint</v>
          </cell>
          <cell r="C2483" t="str">
            <v>On-Shore Gas Production /Gas Well Venting</v>
          </cell>
          <cell r="D2483" t="str">
            <v>Industrial Processes - Oil &amp; Gas Production</v>
          </cell>
          <cell r="G2483" t="str">
            <v>Industrial Processes</v>
          </cell>
          <cell r="H2483" t="str">
            <v>Oil and Gas Exploration and Production</v>
          </cell>
          <cell r="I2483" t="str">
            <v>On-Shore Gas Production</v>
          </cell>
          <cell r="J2483" t="str">
            <v>Gas Well Venting</v>
          </cell>
          <cell r="M2483">
            <v>39917</v>
          </cell>
          <cell r="N2483">
            <v>40982</v>
          </cell>
        </row>
        <row r="2484">
          <cell r="A2484" t="str">
            <v>2310021601</v>
          </cell>
          <cell r="B2484" t="str">
            <v>Nonpoint</v>
          </cell>
          <cell r="C2484" t="str">
            <v>On-Shore Gas Production / Gas Well Venting - Initial Completions</v>
          </cell>
          <cell r="D2484" t="str">
            <v>Industrial Processes - Oil &amp; Gas Production</v>
          </cell>
          <cell r="G2484" t="str">
            <v>Industrial Processes</v>
          </cell>
          <cell r="H2484" t="str">
            <v>Oil and Gas Exploration and Production</v>
          </cell>
          <cell r="I2484" t="str">
            <v>On-Shore Gas Production</v>
          </cell>
          <cell r="J2484" t="str">
            <v>Gas Well Venting - Initial Completions</v>
          </cell>
          <cell r="M2484">
            <v>40835</v>
          </cell>
          <cell r="N2484">
            <v>40982</v>
          </cell>
        </row>
        <row r="2485">
          <cell r="A2485" t="str">
            <v>2310021602</v>
          </cell>
          <cell r="B2485" t="str">
            <v>Nonpoint</v>
          </cell>
          <cell r="C2485" t="str">
            <v>On-Shore Gas Production / Gas Well Venting - Recompletions</v>
          </cell>
          <cell r="D2485" t="str">
            <v>Industrial Processes - Oil &amp; Gas Production</v>
          </cell>
          <cell r="G2485" t="str">
            <v>Industrial Processes</v>
          </cell>
          <cell r="H2485" t="str">
            <v>Oil and Gas Exploration and Production</v>
          </cell>
          <cell r="I2485" t="str">
            <v>On-Shore Gas Production</v>
          </cell>
          <cell r="J2485" t="str">
            <v>Gas Well Venting - Recompletions</v>
          </cell>
          <cell r="M2485">
            <v>40835</v>
          </cell>
          <cell r="N2485">
            <v>40982</v>
          </cell>
        </row>
        <row r="2486">
          <cell r="A2486" t="str">
            <v>2310021603</v>
          </cell>
          <cell r="B2486" t="str">
            <v>Nonpoint</v>
          </cell>
          <cell r="C2486" t="str">
            <v>On-Shore Gas Production / Gas Well Venting - Blowdowns</v>
          </cell>
          <cell r="D2486" t="str">
            <v>Industrial Processes - Oil &amp; Gas Production</v>
          </cell>
          <cell r="G2486" t="str">
            <v>Industrial Processes</v>
          </cell>
          <cell r="H2486" t="str">
            <v>Oil and Gas Exploration and Production</v>
          </cell>
          <cell r="I2486" t="str">
            <v>On-Shore Gas Production</v>
          </cell>
          <cell r="J2486" t="str">
            <v>Gas Well Venting - Blowdowns</v>
          </cell>
          <cell r="M2486">
            <v>40835</v>
          </cell>
          <cell r="N2486">
            <v>40982</v>
          </cell>
        </row>
        <row r="2487">
          <cell r="A2487" t="str">
            <v>2310021604</v>
          </cell>
          <cell r="B2487" t="str">
            <v>Nonpoint</v>
          </cell>
          <cell r="C2487" t="str">
            <v>On-Shore Gas Production / Gas Well Venting - Compressor Startups</v>
          </cell>
          <cell r="D2487" t="str">
            <v>Industrial Processes - Oil &amp; Gas Production</v>
          </cell>
          <cell r="G2487" t="str">
            <v>Industrial Processes</v>
          </cell>
          <cell r="H2487" t="str">
            <v>Oil and Gas Exploration and Production</v>
          </cell>
          <cell r="I2487" t="str">
            <v>On-Shore Gas Production</v>
          </cell>
          <cell r="J2487" t="str">
            <v>Gas Well Venting - Compressor Startups</v>
          </cell>
          <cell r="M2487">
            <v>40835</v>
          </cell>
          <cell r="N2487">
            <v>40982</v>
          </cell>
        </row>
        <row r="2488">
          <cell r="A2488" t="str">
            <v>2310021605</v>
          </cell>
          <cell r="B2488" t="str">
            <v>Nonpoint</v>
          </cell>
          <cell r="C2488" t="str">
            <v>On-Shore Gas Production / Gas Well Venting - Compressor Shutdowns</v>
          </cell>
          <cell r="D2488" t="str">
            <v>Industrial Processes - Oil &amp; Gas Production</v>
          </cell>
          <cell r="G2488" t="str">
            <v>Industrial Processes</v>
          </cell>
          <cell r="H2488" t="str">
            <v>Oil and Gas Exploration and Production</v>
          </cell>
          <cell r="I2488" t="str">
            <v>On-Shore Gas Production</v>
          </cell>
          <cell r="J2488" t="str">
            <v>Gas Well Venting - Compressor Shutdowns</v>
          </cell>
          <cell r="M2488">
            <v>40835</v>
          </cell>
          <cell r="N2488">
            <v>40982</v>
          </cell>
        </row>
        <row r="2489">
          <cell r="A2489" t="str">
            <v>2310021700</v>
          </cell>
          <cell r="B2489" t="str">
            <v>Nonpoint</v>
          </cell>
          <cell r="C2489" t="str">
            <v>On-Shore Gas Production / Miscellaneous Engines</v>
          </cell>
          <cell r="D2489" t="str">
            <v>Industrial Processes - Oil &amp; Gas Production</v>
          </cell>
          <cell r="G2489" t="str">
            <v>Industrial Processes</v>
          </cell>
          <cell r="H2489" t="str">
            <v>Oil and Gas Exploration and Production</v>
          </cell>
          <cell r="I2489" t="str">
            <v>On-Shore Gas Production</v>
          </cell>
          <cell r="J2489" t="str">
            <v>Miscellaneous Engines</v>
          </cell>
          <cell r="M2489">
            <v>40835</v>
          </cell>
          <cell r="N2489">
            <v>40982</v>
          </cell>
        </row>
        <row r="2490">
          <cell r="A2490" t="str">
            <v>2310022000</v>
          </cell>
          <cell r="B2490" t="str">
            <v>Nonpoint</v>
          </cell>
          <cell r="C2490" t="str">
            <v>Off-Shore Gas Production /Total: All Processes</v>
          </cell>
          <cell r="D2490" t="str">
            <v>Industrial Processes - Oil &amp; Gas Production</v>
          </cell>
          <cell r="G2490" t="str">
            <v>Industrial Processes</v>
          </cell>
          <cell r="H2490" t="str">
            <v>Oil and Gas Exploration and Production</v>
          </cell>
          <cell r="I2490" t="str">
            <v>Off-Shore Gas Production</v>
          </cell>
          <cell r="J2490" t="str">
            <v>Total: All Processes</v>
          </cell>
          <cell r="M2490">
            <v>37302</v>
          </cell>
          <cell r="N2490">
            <v>40982</v>
          </cell>
        </row>
        <row r="2491">
          <cell r="A2491" t="str">
            <v>2310022010</v>
          </cell>
          <cell r="B2491" t="str">
            <v>Nonpoint</v>
          </cell>
          <cell r="C2491" t="str">
            <v>Off-Shore Gas Production /Storage Tanks: Condensate</v>
          </cell>
          <cell r="D2491" t="str">
            <v>Industrial Processes - Oil &amp; Gas Production</v>
          </cell>
          <cell r="G2491" t="str">
            <v>Industrial Processes</v>
          </cell>
          <cell r="H2491" t="str">
            <v>Oil and Gas Exploration and Production</v>
          </cell>
          <cell r="I2491" t="str">
            <v>Off-Shore Gas Production</v>
          </cell>
          <cell r="J2491" t="str">
            <v>Storage Tanks: Condensate</v>
          </cell>
          <cell r="M2491">
            <v>39917</v>
          </cell>
          <cell r="N2491">
            <v>40982</v>
          </cell>
        </row>
        <row r="2492">
          <cell r="A2492" t="str">
            <v>2310022051</v>
          </cell>
          <cell r="B2492" t="str">
            <v>Nonpoint</v>
          </cell>
          <cell r="C2492" t="str">
            <v>Off-Shore Gas Production /Turbines: Natural Gas</v>
          </cell>
          <cell r="D2492" t="str">
            <v>Industrial Processes - Oil &amp; Gas Production</v>
          </cell>
          <cell r="G2492" t="str">
            <v>Industrial Processes</v>
          </cell>
          <cell r="H2492" t="str">
            <v>Oil and Gas Exploration and Production</v>
          </cell>
          <cell r="I2492" t="str">
            <v>Off-Shore Gas Production</v>
          </cell>
          <cell r="J2492" t="str">
            <v>Turbines: Natural Gas</v>
          </cell>
          <cell r="M2492">
            <v>39917</v>
          </cell>
          <cell r="N2492">
            <v>40982</v>
          </cell>
        </row>
        <row r="2493">
          <cell r="A2493" t="str">
            <v>2310022090</v>
          </cell>
          <cell r="B2493" t="str">
            <v>Nonpoint</v>
          </cell>
          <cell r="C2493" t="str">
            <v>Off-Shore Gas Production /Boilers/Heaters: Natural Gas</v>
          </cell>
          <cell r="D2493" t="str">
            <v>Industrial Processes - Oil &amp; Gas Production</v>
          </cell>
          <cell r="G2493" t="str">
            <v>Industrial Processes</v>
          </cell>
          <cell r="H2493" t="str">
            <v>Oil and Gas Exploration and Production</v>
          </cell>
          <cell r="I2493" t="str">
            <v>Off-Shore Gas Production</v>
          </cell>
          <cell r="J2493" t="str">
            <v>Boilers/Heaters: Natural Gas</v>
          </cell>
          <cell r="M2493">
            <v>39917</v>
          </cell>
          <cell r="N2493">
            <v>40982</v>
          </cell>
        </row>
        <row r="2494">
          <cell r="A2494" t="str">
            <v>2310022101</v>
          </cell>
          <cell r="B2494" t="str">
            <v>Nonpoint</v>
          </cell>
          <cell r="C2494" t="str">
            <v>Off-Shore Gas Production /Natural Gas Fired 2Cycle Lean Burn Compressor Engines &lt; 50 HP</v>
          </cell>
          <cell r="D2494" t="str">
            <v>Industrial Processes - Oil &amp; Gas Production</v>
          </cell>
          <cell r="G2494" t="str">
            <v>Industrial Processes</v>
          </cell>
          <cell r="H2494" t="str">
            <v>Oil and Gas Exploration and Production</v>
          </cell>
          <cell r="I2494" t="str">
            <v>Off-Shore Gas Production</v>
          </cell>
          <cell r="J2494" t="str">
            <v>Natural Gas Fired 2Cycle Lean Burn Compressor Engines &lt; 50 HP</v>
          </cell>
          <cell r="M2494">
            <v>40420</v>
          </cell>
          <cell r="N2494">
            <v>40982</v>
          </cell>
        </row>
        <row r="2495">
          <cell r="A2495" t="str">
            <v>2310022102</v>
          </cell>
          <cell r="B2495" t="str">
            <v>Nonpoint</v>
          </cell>
          <cell r="C2495" t="str">
            <v>Off-Shore Gas Production /Natural Gas Fired 2Cycle Lean Burn Compressor Engines 50 To 499 HP</v>
          </cell>
          <cell r="D2495" t="str">
            <v>Industrial Processes - Oil &amp; Gas Production</v>
          </cell>
          <cell r="G2495" t="str">
            <v>Industrial Processes</v>
          </cell>
          <cell r="H2495" t="str">
            <v>Oil and Gas Exploration and Production</v>
          </cell>
          <cell r="I2495" t="str">
            <v>Off-Shore Gas Production</v>
          </cell>
          <cell r="J2495" t="str">
            <v>Natural Gas Fired 2Cycle Lean Burn Compressor Engines 50 To 499 HP</v>
          </cell>
          <cell r="M2495">
            <v>40420</v>
          </cell>
          <cell r="N2495">
            <v>40982</v>
          </cell>
        </row>
        <row r="2496">
          <cell r="A2496" t="str">
            <v>2310022103</v>
          </cell>
          <cell r="B2496" t="str">
            <v>Nonpoint</v>
          </cell>
          <cell r="C2496" t="str">
            <v>Off-Shore Gas Production /Natural Gas Fired 2Cycle Lean Burn Compressor Engines 500+ HP</v>
          </cell>
          <cell r="D2496" t="str">
            <v>Industrial Processes - Oil &amp; Gas Production</v>
          </cell>
          <cell r="G2496" t="str">
            <v>Industrial Processes</v>
          </cell>
          <cell r="H2496" t="str">
            <v>Oil and Gas Exploration and Production</v>
          </cell>
          <cell r="I2496" t="str">
            <v>Off-Shore Gas Production</v>
          </cell>
          <cell r="J2496" t="str">
            <v>Natural Gas Fired 2Cycle Lean Burn Compressor Engines 500+ HP</v>
          </cell>
          <cell r="M2496">
            <v>40420</v>
          </cell>
          <cell r="N2496">
            <v>40982</v>
          </cell>
        </row>
        <row r="2497">
          <cell r="A2497" t="str">
            <v>2310022105</v>
          </cell>
          <cell r="B2497" t="str">
            <v>Nonpoint</v>
          </cell>
          <cell r="C2497" t="str">
            <v>Off-Shore Gas Production /Diesel Engines</v>
          </cell>
          <cell r="D2497" t="str">
            <v>Industrial Processes - Oil &amp; Gas Production</v>
          </cell>
          <cell r="G2497" t="str">
            <v>Industrial Processes</v>
          </cell>
          <cell r="H2497" t="str">
            <v>Oil and Gas Exploration and Production</v>
          </cell>
          <cell r="I2497" t="str">
            <v>Off-Shore Gas Production</v>
          </cell>
          <cell r="J2497" t="str">
            <v>Diesel Engines</v>
          </cell>
          <cell r="M2497">
            <v>39917</v>
          </cell>
          <cell r="N2497">
            <v>40982</v>
          </cell>
        </row>
        <row r="2498">
          <cell r="A2498" t="str">
            <v>2310022109</v>
          </cell>
          <cell r="B2498" t="str">
            <v>Nonpoint</v>
          </cell>
          <cell r="C2498" t="str">
            <v>Off-Shore Gas Production /Total: All Natural Gas Fired 2Cycle Lean Burn Compressor Engines</v>
          </cell>
          <cell r="D2498" t="str">
            <v>Industrial Processes - Oil &amp; Gas Production</v>
          </cell>
          <cell r="G2498" t="str">
            <v>Industrial Processes</v>
          </cell>
          <cell r="H2498" t="str">
            <v>Oil and Gas Exploration and Production</v>
          </cell>
          <cell r="I2498" t="str">
            <v>Off-Shore Gas Production</v>
          </cell>
          <cell r="J2498" t="str">
            <v>Total: All Natural Gas Fired 2Cycle Lean Burn Compressor Engines</v>
          </cell>
          <cell r="M2498">
            <v>40420</v>
          </cell>
          <cell r="N2498">
            <v>40982</v>
          </cell>
        </row>
        <row r="2499">
          <cell r="A2499" t="str">
            <v>2310022201</v>
          </cell>
          <cell r="B2499" t="str">
            <v>Nonpoint</v>
          </cell>
          <cell r="C2499" t="str">
            <v>Off-Shore Gas Production /Natural Gas Fired 4Cycle Lean Burn Compressor Engines &lt;50 HP</v>
          </cell>
          <cell r="D2499" t="str">
            <v>Industrial Processes - Oil &amp; Gas Production</v>
          </cell>
          <cell r="G2499" t="str">
            <v>Industrial Processes</v>
          </cell>
          <cell r="H2499" t="str">
            <v>Oil and Gas Exploration and Production</v>
          </cell>
          <cell r="I2499" t="str">
            <v>Off-Shore Gas Production</v>
          </cell>
          <cell r="J2499" t="str">
            <v>Natural Gas Fired 4Cycle Lean Burn Compressor Engines &lt;50 HP</v>
          </cell>
          <cell r="M2499">
            <v>40420</v>
          </cell>
          <cell r="N2499">
            <v>40982</v>
          </cell>
        </row>
        <row r="2500">
          <cell r="A2500" t="str">
            <v>2310022202</v>
          </cell>
          <cell r="B2500" t="str">
            <v>Nonpoint</v>
          </cell>
          <cell r="C2500" t="str">
            <v>Off-Shore Gas Production /Natural Gas Fired 4Cycle Lean Burn Compressor Engines 50 To 499 HP</v>
          </cell>
          <cell r="D2500" t="str">
            <v>Industrial Processes - Oil &amp; Gas Production</v>
          </cell>
          <cell r="G2500" t="str">
            <v>Industrial Processes</v>
          </cell>
          <cell r="H2500" t="str">
            <v>Oil and Gas Exploration and Production</v>
          </cell>
          <cell r="I2500" t="str">
            <v>Off-Shore Gas Production</v>
          </cell>
          <cell r="J2500" t="str">
            <v>Natural Gas Fired 4Cycle Lean Burn Compressor Engines 50 To 499 HP</v>
          </cell>
          <cell r="M2500">
            <v>40420</v>
          </cell>
          <cell r="N2500">
            <v>40982</v>
          </cell>
        </row>
        <row r="2501">
          <cell r="A2501" t="str">
            <v>2310022203</v>
          </cell>
          <cell r="B2501" t="str">
            <v>Nonpoint</v>
          </cell>
          <cell r="C2501" t="str">
            <v>Off-Shore Gas Production /Natural Gas Fired 4Cycle Lean Burn Compressor Engines 500+ HP</v>
          </cell>
          <cell r="D2501" t="str">
            <v>Industrial Processes - Oil &amp; Gas Production</v>
          </cell>
          <cell r="G2501" t="str">
            <v>Industrial Processes</v>
          </cell>
          <cell r="H2501" t="str">
            <v>Oil and Gas Exploration and Production</v>
          </cell>
          <cell r="I2501" t="str">
            <v>Off-Shore Gas Production</v>
          </cell>
          <cell r="J2501" t="str">
            <v>Natural Gas Fired 4Cycle Lean Burn Compressor Engines 500+ HP</v>
          </cell>
          <cell r="M2501">
            <v>40420</v>
          </cell>
          <cell r="N2501">
            <v>40982</v>
          </cell>
        </row>
        <row r="2502">
          <cell r="A2502" t="str">
            <v>2310022300</v>
          </cell>
          <cell r="B2502" t="str">
            <v>Nonpoint</v>
          </cell>
          <cell r="C2502" t="str">
            <v>Off-Shore Gas Production /Compressor Engines: 4Cycle Rich</v>
          </cell>
          <cell r="D2502" t="str">
            <v>Industrial Processes - Oil &amp; Gas Production</v>
          </cell>
          <cell r="G2502" t="str">
            <v>Industrial Processes</v>
          </cell>
          <cell r="H2502" t="str">
            <v>Oil and Gas Exploration and Production</v>
          </cell>
          <cell r="I2502" t="str">
            <v>Off-Shore Gas Production</v>
          </cell>
          <cell r="J2502" t="str">
            <v>Compressor Engines: 4Cycle Rich</v>
          </cell>
          <cell r="M2502">
            <v>39917</v>
          </cell>
          <cell r="N2502">
            <v>40982</v>
          </cell>
        </row>
        <row r="2503">
          <cell r="A2503" t="str">
            <v>2310022301</v>
          </cell>
          <cell r="B2503" t="str">
            <v>Nonpoint</v>
          </cell>
          <cell r="C2503" t="str">
            <v>Off-Shore Gas Production /Natural Gas Fired 4Cycle Rich Burn Compressor Engines &lt;50 HP</v>
          </cell>
          <cell r="D2503" t="str">
            <v>Industrial Processes - Oil &amp; Gas Production</v>
          </cell>
          <cell r="G2503" t="str">
            <v>Industrial Processes</v>
          </cell>
          <cell r="H2503" t="str">
            <v>Oil and Gas Exploration and Production</v>
          </cell>
          <cell r="I2503" t="str">
            <v>Off-Shore Gas Production</v>
          </cell>
          <cell r="J2503" t="str">
            <v>Natural Gas Fired 4Cycle Rich Burn Compressor Engines &lt;50 HP</v>
          </cell>
          <cell r="M2503">
            <v>40420</v>
          </cell>
          <cell r="N2503">
            <v>40982</v>
          </cell>
        </row>
        <row r="2504">
          <cell r="A2504" t="str">
            <v>2310022302</v>
          </cell>
          <cell r="B2504" t="str">
            <v>Nonpoint</v>
          </cell>
          <cell r="C2504" t="str">
            <v>Off-Shore Gas Production /Natural Gas Fired 4Cycle Rich Burn Compressor Engines 50 To 499 HP</v>
          </cell>
          <cell r="D2504" t="str">
            <v>Industrial Processes - Oil &amp; Gas Production</v>
          </cell>
          <cell r="G2504" t="str">
            <v>Industrial Processes</v>
          </cell>
          <cell r="H2504" t="str">
            <v>Oil and Gas Exploration and Production</v>
          </cell>
          <cell r="I2504" t="str">
            <v>Off-Shore Gas Production</v>
          </cell>
          <cell r="J2504" t="str">
            <v>Natural Gas Fired 4Cycle Rich Burn Compressor Engines 50 To 499 HP</v>
          </cell>
          <cell r="M2504">
            <v>40420</v>
          </cell>
          <cell r="N2504">
            <v>40982</v>
          </cell>
        </row>
        <row r="2505">
          <cell r="A2505" t="str">
            <v>2310022303</v>
          </cell>
          <cell r="B2505" t="str">
            <v>Nonpoint</v>
          </cell>
          <cell r="C2505" t="str">
            <v>Off-Shore Gas Production /Natural Gas Fired 4Cycle Rich Burn Compressor Engines 500+ HP</v>
          </cell>
          <cell r="D2505" t="str">
            <v>Industrial Processes - Oil &amp; Gas Production</v>
          </cell>
          <cell r="G2505" t="str">
            <v>Industrial Processes</v>
          </cell>
          <cell r="H2505" t="str">
            <v>Oil and Gas Exploration and Production</v>
          </cell>
          <cell r="I2505" t="str">
            <v>Off-Shore Gas Production</v>
          </cell>
          <cell r="J2505" t="str">
            <v>Natural Gas Fired 4Cycle Rich Burn Compressor Engines 500+ HP</v>
          </cell>
          <cell r="M2505">
            <v>40420</v>
          </cell>
          <cell r="N2505">
            <v>40982</v>
          </cell>
        </row>
        <row r="2506">
          <cell r="A2506" t="str">
            <v>2310022401</v>
          </cell>
          <cell r="B2506" t="str">
            <v>Nonpoint</v>
          </cell>
          <cell r="C2506" t="str">
            <v>Off-Shore Gas Production /Nat Gas Fired 4Cycle Rich Burn Compressor Engines &lt;50 HP w/NSCR</v>
          </cell>
          <cell r="D2506" t="str">
            <v>Industrial Processes - Oil &amp; Gas Production</v>
          </cell>
          <cell r="G2506" t="str">
            <v>Industrial Processes</v>
          </cell>
          <cell r="H2506" t="str">
            <v>Oil and Gas Exploration and Production</v>
          </cell>
          <cell r="I2506" t="str">
            <v>Off-Shore Gas Production</v>
          </cell>
          <cell r="J2506" t="str">
            <v>Nat Gas Fired 4Cycle Rich Burn Compressor Engines &lt;50 HP w/NSCR</v>
          </cell>
          <cell r="M2506">
            <v>40420</v>
          </cell>
          <cell r="N2506">
            <v>40982</v>
          </cell>
        </row>
        <row r="2507">
          <cell r="A2507" t="str">
            <v>2310022402</v>
          </cell>
          <cell r="B2507" t="str">
            <v>Nonpoint</v>
          </cell>
          <cell r="C2507" t="str">
            <v>Off-Shore Gas Production /Nat Gas Fired 4Cycle Rich Burn Compressor Engines 50 To 499 HP w/NSCR</v>
          </cell>
          <cell r="D2507" t="str">
            <v>Industrial Processes - Oil &amp; Gas Production</v>
          </cell>
          <cell r="G2507" t="str">
            <v>Industrial Processes</v>
          </cell>
          <cell r="H2507" t="str">
            <v>Oil and Gas Exploration and Production</v>
          </cell>
          <cell r="I2507" t="str">
            <v>Off-Shore Gas Production</v>
          </cell>
          <cell r="J2507" t="str">
            <v>Nat Gas Fired 4Cycle Rich Burn Compressor Engines 50 To 499 HP w/NSCR</v>
          </cell>
          <cell r="M2507">
            <v>40420</v>
          </cell>
          <cell r="N2507">
            <v>40982</v>
          </cell>
        </row>
        <row r="2508">
          <cell r="A2508" t="str">
            <v>2310022403</v>
          </cell>
          <cell r="B2508" t="str">
            <v>Nonpoint</v>
          </cell>
          <cell r="C2508" t="str">
            <v>Off-Shore Gas Production /Nat Gas Fired 4Cycle Rich Burn Compressor Engines 500+ HP w/NSCR</v>
          </cell>
          <cell r="D2508" t="str">
            <v>Industrial Processes - Oil &amp; Gas Production</v>
          </cell>
          <cell r="G2508" t="str">
            <v>Industrial Processes</v>
          </cell>
          <cell r="H2508" t="str">
            <v>Oil and Gas Exploration and Production</v>
          </cell>
          <cell r="I2508" t="str">
            <v>Off-Shore Gas Production</v>
          </cell>
          <cell r="J2508" t="str">
            <v>Nat Gas Fired 4Cycle Rich Burn Compressor Engines 500+ HP w/NSCR</v>
          </cell>
          <cell r="M2508">
            <v>40420</v>
          </cell>
          <cell r="N2508">
            <v>40982</v>
          </cell>
        </row>
        <row r="2509">
          <cell r="A2509" t="str">
            <v>2310022409</v>
          </cell>
          <cell r="B2509" t="str">
            <v>Nonpoint</v>
          </cell>
          <cell r="C2509" t="str">
            <v>Off-Shore Gas Production /Total: All Nat Gas Fired 4Cycle Rich Burn Compressor Engines w/NSCR</v>
          </cell>
          <cell r="D2509" t="str">
            <v>Industrial Processes - Oil &amp; Gas Production</v>
          </cell>
          <cell r="G2509" t="str">
            <v>Industrial Processes</v>
          </cell>
          <cell r="H2509" t="str">
            <v>Oil and Gas Exploration and Production</v>
          </cell>
          <cell r="I2509" t="str">
            <v>Off-Shore Gas Production</v>
          </cell>
          <cell r="J2509" t="str">
            <v>Total: All Nat Gas Fired 4Cycle Rich Burn Compressor Engines w/NSCR</v>
          </cell>
          <cell r="M2509">
            <v>40420</v>
          </cell>
          <cell r="N2509">
            <v>40982</v>
          </cell>
        </row>
        <row r="2510">
          <cell r="A2510" t="str">
            <v>2310022410</v>
          </cell>
          <cell r="B2510" t="str">
            <v>Nonpoint</v>
          </cell>
          <cell r="C2510" t="str">
            <v>Off-Shore Gas Production /Amine Unit</v>
          </cell>
          <cell r="D2510" t="str">
            <v>Industrial Processes - Oil &amp; Gas Production</v>
          </cell>
          <cell r="G2510" t="str">
            <v>Industrial Processes</v>
          </cell>
          <cell r="H2510" t="str">
            <v>Oil and Gas Exploration and Production</v>
          </cell>
          <cell r="I2510" t="str">
            <v>Off-Shore Gas Production</v>
          </cell>
          <cell r="J2510" t="str">
            <v>Amine Unit</v>
          </cell>
          <cell r="M2510">
            <v>40420</v>
          </cell>
          <cell r="N2510">
            <v>40982</v>
          </cell>
        </row>
        <row r="2511">
          <cell r="A2511" t="str">
            <v>2310022420</v>
          </cell>
          <cell r="B2511" t="str">
            <v>Nonpoint</v>
          </cell>
          <cell r="C2511" t="str">
            <v>Off-Shore Gas Production /Dehydrator</v>
          </cell>
          <cell r="D2511" t="str">
            <v>Industrial Processes - Oil &amp; Gas Production</v>
          </cell>
          <cell r="G2511" t="str">
            <v>Industrial Processes</v>
          </cell>
          <cell r="H2511" t="str">
            <v>Oil and Gas Exploration and Production</v>
          </cell>
          <cell r="I2511" t="str">
            <v>Off-Shore Gas Production</v>
          </cell>
          <cell r="J2511" t="str">
            <v>Dehydrator</v>
          </cell>
          <cell r="M2511">
            <v>39917</v>
          </cell>
          <cell r="N2511">
            <v>40982</v>
          </cell>
        </row>
        <row r="2512">
          <cell r="A2512" t="str">
            <v>2310022501</v>
          </cell>
          <cell r="B2512" t="str">
            <v>Nonpoint</v>
          </cell>
          <cell r="C2512" t="str">
            <v>Off-Shore Gas Production /Fugitives, Connectors: Gas Streams</v>
          </cell>
          <cell r="D2512" t="str">
            <v>Industrial Processes - Oil &amp; Gas Production</v>
          </cell>
          <cell r="G2512" t="str">
            <v>Industrial Processes</v>
          </cell>
          <cell r="H2512" t="str">
            <v>Oil and Gas Exploration and Production</v>
          </cell>
          <cell r="I2512" t="str">
            <v>Off-Shore Gas Production</v>
          </cell>
          <cell r="J2512" t="str">
            <v>Fugitives, Connectors: Gas Streams</v>
          </cell>
          <cell r="M2512">
            <v>39917</v>
          </cell>
          <cell r="N2512">
            <v>40982</v>
          </cell>
        </row>
        <row r="2513">
          <cell r="A2513" t="str">
            <v>2310022502</v>
          </cell>
          <cell r="B2513" t="str">
            <v>Nonpoint</v>
          </cell>
          <cell r="C2513" t="str">
            <v>Off-Shore Gas Production /Fugitives, Flanges: Gas Streams</v>
          </cell>
          <cell r="D2513" t="str">
            <v>Industrial Processes - Oil &amp; Gas Production</v>
          </cell>
          <cell r="G2513" t="str">
            <v>Industrial Processes</v>
          </cell>
          <cell r="H2513" t="str">
            <v>Oil and Gas Exploration and Production</v>
          </cell>
          <cell r="I2513" t="str">
            <v>Off-Shore Gas Production</v>
          </cell>
          <cell r="J2513" t="str">
            <v>Fugitives, Flanges: Gas Streams</v>
          </cell>
          <cell r="M2513">
            <v>39917</v>
          </cell>
          <cell r="N2513">
            <v>40982</v>
          </cell>
        </row>
        <row r="2514">
          <cell r="A2514" t="str">
            <v>2310022505</v>
          </cell>
          <cell r="B2514" t="str">
            <v>Nonpoint</v>
          </cell>
          <cell r="C2514" t="str">
            <v>Off-Shore Gas Production /Fugitives, Valves: Gas</v>
          </cell>
          <cell r="D2514" t="str">
            <v>Industrial Processes - Oil &amp; Gas Production</v>
          </cell>
          <cell r="G2514" t="str">
            <v>Industrial Processes</v>
          </cell>
          <cell r="H2514" t="str">
            <v>Oil and Gas Exploration and Production</v>
          </cell>
          <cell r="I2514" t="str">
            <v>Off-Shore Gas Production</v>
          </cell>
          <cell r="J2514" t="str">
            <v>Fugitives, Valves: Gas</v>
          </cell>
          <cell r="M2514">
            <v>39917</v>
          </cell>
          <cell r="N2514">
            <v>40982</v>
          </cell>
        </row>
        <row r="2515">
          <cell r="A2515" t="str">
            <v>2310022506</v>
          </cell>
          <cell r="B2515" t="str">
            <v>Nonpoint</v>
          </cell>
          <cell r="C2515" t="str">
            <v>Off-Shore Gas Production /Fugitives, Other: Gas</v>
          </cell>
          <cell r="D2515" t="str">
            <v>Industrial Processes - Oil &amp; Gas Production</v>
          </cell>
          <cell r="G2515" t="str">
            <v>Industrial Processes</v>
          </cell>
          <cell r="H2515" t="str">
            <v>Oil and Gas Exploration and Production</v>
          </cell>
          <cell r="I2515" t="str">
            <v>Off-Shore Gas Production</v>
          </cell>
          <cell r="J2515" t="str">
            <v>Fugitives, Other: Gas</v>
          </cell>
          <cell r="M2515">
            <v>39917</v>
          </cell>
          <cell r="N2515">
            <v>40982</v>
          </cell>
        </row>
        <row r="2516">
          <cell r="A2516" t="str">
            <v>2310023000</v>
          </cell>
          <cell r="B2516" t="str">
            <v>Nonpoint</v>
          </cell>
          <cell r="C2516" t="str">
            <v>Coal Bed Methane NG / Dewatering Pump Engines</v>
          </cell>
          <cell r="D2516" t="str">
            <v>Industrial Processes - Oil &amp; Gas Production</v>
          </cell>
          <cell r="G2516" t="str">
            <v>Industrial Processes</v>
          </cell>
          <cell r="H2516" t="str">
            <v>Oil and Gas Exploration and Production</v>
          </cell>
          <cell r="I2516" t="str">
            <v>Coal Bed Methane Natural Gas</v>
          </cell>
          <cell r="J2516" t="str">
            <v>Dewatering Pump Engines</v>
          </cell>
          <cell r="M2516">
            <v>39917</v>
          </cell>
          <cell r="N2516">
            <v>40982</v>
          </cell>
        </row>
        <row r="2517">
          <cell r="A2517" t="str">
            <v>2310023300</v>
          </cell>
          <cell r="B2517" t="str">
            <v>Nonpoint</v>
          </cell>
          <cell r="C2517" t="str">
            <v>Coal Bed Methane NG / Pneumatic Devices</v>
          </cell>
          <cell r="D2517" t="str">
            <v>Industrial Processes - Oil &amp; Gas Production</v>
          </cell>
          <cell r="G2517" t="str">
            <v>Industrial Processes</v>
          </cell>
          <cell r="H2517" t="str">
            <v>Oil and Gas Exploration and Production</v>
          </cell>
          <cell r="I2517" t="str">
            <v>Coal Bed Methane Natural Gas</v>
          </cell>
          <cell r="J2517" t="str">
            <v>Pneumatic Devices</v>
          </cell>
          <cell r="M2517">
            <v>40835</v>
          </cell>
          <cell r="N2517">
            <v>40982</v>
          </cell>
        </row>
        <row r="2518">
          <cell r="A2518" t="str">
            <v>2310023310</v>
          </cell>
          <cell r="B2518" t="str">
            <v>Nonpoint</v>
          </cell>
          <cell r="C2518" t="str">
            <v>Coal Bed Methane NG / Pneumatic Pumps</v>
          </cell>
          <cell r="D2518" t="str">
            <v>Industrial Processes - Oil &amp; Gas Production</v>
          </cell>
          <cell r="G2518" t="str">
            <v>Industrial Processes</v>
          </cell>
          <cell r="H2518" t="str">
            <v>Oil and Gas Exploration and Production</v>
          </cell>
          <cell r="I2518" t="str">
            <v>Coal Bed Methane Natural Gas</v>
          </cell>
          <cell r="J2518" t="str">
            <v>Pneumatic Pumps</v>
          </cell>
          <cell r="M2518">
            <v>40835</v>
          </cell>
          <cell r="N2518">
            <v>40982</v>
          </cell>
        </row>
        <row r="2519">
          <cell r="A2519" t="str">
            <v>2310023400</v>
          </cell>
          <cell r="B2519" t="str">
            <v>Nonpoint</v>
          </cell>
          <cell r="C2519" t="str">
            <v>Coal Bed Methane NG / Dehydrators</v>
          </cell>
          <cell r="D2519" t="str">
            <v>Industrial Processes - Oil &amp; Gas Production</v>
          </cell>
          <cell r="G2519" t="str">
            <v>Industrial Processes</v>
          </cell>
          <cell r="H2519" t="str">
            <v>Oil and Gas Exploration and Production</v>
          </cell>
          <cell r="I2519" t="str">
            <v>Coal Bed Methane Natural Gas</v>
          </cell>
          <cell r="J2519" t="str">
            <v>Dehydrators</v>
          </cell>
          <cell r="M2519">
            <v>40835</v>
          </cell>
          <cell r="N2519">
            <v>40982</v>
          </cell>
        </row>
        <row r="2520">
          <cell r="A2520" t="str">
            <v>2310023410</v>
          </cell>
          <cell r="B2520" t="str">
            <v>Nonpoint</v>
          </cell>
          <cell r="C2520" t="str">
            <v>Coal Bed Methane NG / Amine Units</v>
          </cell>
          <cell r="D2520" t="str">
            <v>Industrial Processes - Oil &amp; Gas Production</v>
          </cell>
          <cell r="G2520" t="str">
            <v>Industrial Processes</v>
          </cell>
          <cell r="H2520" t="str">
            <v>Oil and Gas Exploration and Production</v>
          </cell>
          <cell r="I2520" t="str">
            <v>Coal Bed Methane Natural Gas</v>
          </cell>
          <cell r="J2520" t="str">
            <v>Amine Units</v>
          </cell>
          <cell r="M2520">
            <v>40835</v>
          </cell>
          <cell r="N2520">
            <v>40982</v>
          </cell>
        </row>
        <row r="2521">
          <cell r="A2521" t="str">
            <v>2310023509</v>
          </cell>
          <cell r="B2521" t="str">
            <v>Nonpoint</v>
          </cell>
          <cell r="C2521" t="str">
            <v>Coal Bed Methane NG / Fugitives</v>
          </cell>
          <cell r="D2521" t="str">
            <v>Industrial Processes - Oil &amp; Gas Production</v>
          </cell>
          <cell r="G2521" t="str">
            <v>Industrial Processes</v>
          </cell>
          <cell r="H2521" t="str">
            <v>Oil and Gas Exploration and Production</v>
          </cell>
          <cell r="I2521" t="str">
            <v>Coal Bed Methane Natural Gas</v>
          </cell>
          <cell r="J2521" t="str">
            <v>Fugitives</v>
          </cell>
          <cell r="M2521">
            <v>40835</v>
          </cell>
          <cell r="N2521">
            <v>40982</v>
          </cell>
        </row>
        <row r="2522">
          <cell r="A2522" t="str">
            <v>2310023601</v>
          </cell>
          <cell r="B2522" t="str">
            <v>Nonpoint</v>
          </cell>
          <cell r="C2522" t="str">
            <v>Coal Bed Methane NG / Venting - Initial Completions</v>
          </cell>
          <cell r="D2522" t="str">
            <v>Industrial Processes - Oil &amp; Gas Production</v>
          </cell>
          <cell r="G2522" t="str">
            <v>Industrial Processes</v>
          </cell>
          <cell r="H2522" t="str">
            <v>Oil and Gas Exploration and Production</v>
          </cell>
          <cell r="I2522" t="str">
            <v>Coal Bed Methane Natural Gas</v>
          </cell>
          <cell r="J2522" t="str">
            <v>Venting - Initial Completions</v>
          </cell>
          <cell r="M2522">
            <v>40835</v>
          </cell>
          <cell r="N2522">
            <v>40982</v>
          </cell>
        </row>
        <row r="2523">
          <cell r="A2523" t="str">
            <v>2310023602</v>
          </cell>
          <cell r="B2523" t="str">
            <v>Nonpoint</v>
          </cell>
          <cell r="C2523" t="str">
            <v>Coal Bed Methane NG / Venting - Recompletions</v>
          </cell>
          <cell r="D2523" t="str">
            <v>Industrial Processes - Oil &amp; Gas Production</v>
          </cell>
          <cell r="G2523" t="str">
            <v>Industrial Processes</v>
          </cell>
          <cell r="H2523" t="str">
            <v>Oil and Gas Exploration and Production</v>
          </cell>
          <cell r="I2523" t="str">
            <v>Coal Bed Methane Natural Gas</v>
          </cell>
          <cell r="J2523" t="str">
            <v>Venting - Recompletions</v>
          </cell>
          <cell r="M2523">
            <v>40835</v>
          </cell>
          <cell r="N2523">
            <v>40982</v>
          </cell>
        </row>
        <row r="2524">
          <cell r="A2524" t="str">
            <v>2310023603</v>
          </cell>
          <cell r="B2524" t="str">
            <v>Nonpoint</v>
          </cell>
          <cell r="C2524" t="str">
            <v>Coal Bed Methane NG / Venting - Blowdowns</v>
          </cell>
          <cell r="D2524" t="str">
            <v>Industrial Processes - Oil &amp; Gas Production</v>
          </cell>
          <cell r="G2524" t="str">
            <v>Industrial Processes</v>
          </cell>
          <cell r="H2524" t="str">
            <v>Oil and Gas Exploration and Production</v>
          </cell>
          <cell r="I2524" t="str">
            <v>Coal Bed Methane Natural Gas</v>
          </cell>
          <cell r="J2524" t="str">
            <v>Venting - Blowdowns</v>
          </cell>
          <cell r="M2524">
            <v>40835</v>
          </cell>
          <cell r="N2524">
            <v>40982</v>
          </cell>
        </row>
        <row r="2525">
          <cell r="A2525" t="str">
            <v>2310023604</v>
          </cell>
          <cell r="B2525" t="str">
            <v>Nonpoint</v>
          </cell>
          <cell r="C2525" t="str">
            <v>Coal Bed Methane NG / Venting - Compressor Startup</v>
          </cell>
          <cell r="D2525" t="str">
            <v>Industrial Processes - Oil &amp; Gas Production</v>
          </cell>
          <cell r="G2525" t="str">
            <v>Industrial Processes</v>
          </cell>
          <cell r="H2525" t="str">
            <v>Oil and Gas Exploration and Production</v>
          </cell>
          <cell r="I2525" t="str">
            <v>Coal Bed Methane Natural Gas</v>
          </cell>
          <cell r="J2525" t="str">
            <v>Venting - Compressor Startup</v>
          </cell>
          <cell r="M2525">
            <v>40835</v>
          </cell>
          <cell r="N2525">
            <v>40982</v>
          </cell>
        </row>
        <row r="2526">
          <cell r="A2526" t="str">
            <v>2310023605</v>
          </cell>
          <cell r="B2526" t="str">
            <v>Nonpoint</v>
          </cell>
          <cell r="C2526" t="str">
            <v>Coal Bed Methane NG / Venting - Compressor Shutdown</v>
          </cell>
          <cell r="D2526" t="str">
            <v>Industrial Processes - Oil &amp; Gas Production</v>
          </cell>
          <cell r="G2526" t="str">
            <v>Industrial Processes</v>
          </cell>
          <cell r="H2526" t="str">
            <v>Oil and Gas Exploration and Production</v>
          </cell>
          <cell r="I2526" t="str">
            <v>Coal Bed Methane Natural Gas</v>
          </cell>
          <cell r="J2526" t="str">
            <v>Venting - Compressor Shutdown</v>
          </cell>
          <cell r="M2526">
            <v>40835</v>
          </cell>
          <cell r="N2526">
            <v>40982</v>
          </cell>
        </row>
        <row r="2527">
          <cell r="A2527" t="str">
            <v>2310030000</v>
          </cell>
          <cell r="B2527" t="str">
            <v>Nonpoint</v>
          </cell>
          <cell r="C2527" t="str">
            <v>Oil &amp; Gas Expl &amp; Prod /Natural Gas Liquids /Total: All Processes</v>
          </cell>
          <cell r="D2527" t="str">
            <v>Industrial Processes - Oil &amp; Gas Production</v>
          </cell>
          <cell r="G2527" t="str">
            <v>Industrial Processes</v>
          </cell>
          <cell r="H2527" t="str">
            <v>Oil and Gas Exploration and Production</v>
          </cell>
          <cell r="I2527" t="str">
            <v>Natural Gas Liquids</v>
          </cell>
          <cell r="J2527" t="str">
            <v>Total: All Processes</v>
          </cell>
          <cell r="N2527">
            <v>40982</v>
          </cell>
        </row>
        <row r="2528">
          <cell r="A2528" t="str">
            <v>2310030210</v>
          </cell>
          <cell r="B2528" t="str">
            <v>Nonpoint</v>
          </cell>
          <cell r="C2528" t="str">
            <v>Oil &amp; Gas Expl &amp; Prod /Natural Gas Liquids /Gas Well Tanks - Flashing &amp; Standing/Working/Breathing, Uncontrolled</v>
          </cell>
          <cell r="D2528" t="str">
            <v>Industrial Processes - Oil &amp; Gas Production</v>
          </cell>
          <cell r="G2528" t="str">
            <v>Industrial Processes</v>
          </cell>
          <cell r="H2528" t="str">
            <v>Oil and Gas Exploration and Production</v>
          </cell>
          <cell r="I2528" t="str">
            <v>Natural Gas Liquids</v>
          </cell>
          <cell r="J2528" t="str">
            <v>Gas Well Tanks - Flashing &amp; Standing/Working/Breathing, Uncontrolled</v>
          </cell>
          <cell r="M2528">
            <v>39917</v>
          </cell>
          <cell r="N2528">
            <v>40982</v>
          </cell>
        </row>
        <row r="2529">
          <cell r="A2529" t="str">
            <v>2310030220</v>
          </cell>
          <cell r="B2529" t="str">
            <v>Nonpoint</v>
          </cell>
          <cell r="C2529" t="str">
            <v>Oil &amp; Gas Expl &amp; Prod /Natural Gas Liquids /Gas Well Tanks - Flashing &amp; Standing/Working/Breathing, Controlled</v>
          </cell>
          <cell r="D2529" t="str">
            <v>Industrial Processes - Oil &amp; Gas Production</v>
          </cell>
          <cell r="G2529" t="str">
            <v>Industrial Processes</v>
          </cell>
          <cell r="H2529" t="str">
            <v>Oil and Gas Exploration and Production</v>
          </cell>
          <cell r="I2529" t="str">
            <v>Natural Gas Liquids</v>
          </cell>
          <cell r="J2529" t="str">
            <v>Gas Well Tanks - Flashing &amp; Standing/Working/Breathing, Controlled</v>
          </cell>
          <cell r="M2529">
            <v>39917</v>
          </cell>
          <cell r="N2529">
            <v>40982</v>
          </cell>
        </row>
        <row r="2530">
          <cell r="A2530" t="str">
            <v>2310030230</v>
          </cell>
          <cell r="B2530" t="str">
            <v>Nonpoint</v>
          </cell>
          <cell r="C2530" t="str">
            <v>Natural Gas Liquids / Gas Well Tanks - Flaring</v>
          </cell>
          <cell r="D2530" t="str">
            <v>Industrial Processes - Oil &amp; Gas Production</v>
          </cell>
          <cell r="G2530" t="str">
            <v>Industrial Processes</v>
          </cell>
          <cell r="H2530" t="str">
            <v>Oil and Gas Exploration and Production</v>
          </cell>
          <cell r="I2530" t="str">
            <v>Natural Gas Liquids</v>
          </cell>
          <cell r="J2530" t="str">
            <v>Gas Well Tanks - Flaring</v>
          </cell>
          <cell r="M2530">
            <v>40835</v>
          </cell>
          <cell r="N2530">
            <v>40982</v>
          </cell>
        </row>
        <row r="2531">
          <cell r="A2531" t="str">
            <v>2310030300</v>
          </cell>
          <cell r="B2531" t="str">
            <v>Nonpoint</v>
          </cell>
          <cell r="C2531" t="str">
            <v>Natural Gas Liquids / Gas Well Water Tank Losses</v>
          </cell>
          <cell r="D2531" t="str">
            <v>Industrial Processes - Oil &amp; Gas Production</v>
          </cell>
          <cell r="G2531" t="str">
            <v>Industrial Processes</v>
          </cell>
          <cell r="H2531" t="str">
            <v>Oil and Gas Exploration and Production</v>
          </cell>
          <cell r="I2531" t="str">
            <v>Natural Gas Liquids</v>
          </cell>
          <cell r="J2531" t="str">
            <v>Gas Well Water Tank Losses</v>
          </cell>
          <cell r="M2531">
            <v>40835</v>
          </cell>
          <cell r="N2531">
            <v>40982</v>
          </cell>
        </row>
        <row r="2532">
          <cell r="A2532" t="str">
            <v>2310030400</v>
          </cell>
          <cell r="B2532" t="str">
            <v>Nonpoint</v>
          </cell>
          <cell r="C2532" t="str">
            <v>Natural Gas Liquids / Truck Loading</v>
          </cell>
          <cell r="D2532" t="str">
            <v>Industrial Processes - Oil &amp; Gas Production</v>
          </cell>
          <cell r="G2532" t="str">
            <v>Industrial Processes</v>
          </cell>
          <cell r="H2532" t="str">
            <v>Oil and Gas Exploration and Production</v>
          </cell>
          <cell r="I2532" t="str">
            <v>Natural Gas Liquids</v>
          </cell>
          <cell r="J2532" t="str">
            <v>Truck Loading</v>
          </cell>
          <cell r="M2532">
            <v>40835</v>
          </cell>
          <cell r="N2532">
            <v>40982</v>
          </cell>
        </row>
        <row r="2533">
          <cell r="A2533" t="str">
            <v>2310030401</v>
          </cell>
          <cell r="B2533" t="str">
            <v>Nonpoint</v>
          </cell>
          <cell r="C2533" t="str">
            <v>Natural Gas Liquids / Gas Plant Truck Loading</v>
          </cell>
          <cell r="D2533" t="str">
            <v>Industrial Processes - Oil &amp; Gas Production</v>
          </cell>
          <cell r="G2533" t="str">
            <v>Industrial Processes</v>
          </cell>
          <cell r="H2533" t="str">
            <v>Oil and Gas Exploration and Production</v>
          </cell>
          <cell r="I2533" t="str">
            <v>Natural Gas Liquids</v>
          </cell>
          <cell r="J2533" t="str">
            <v>Gas Plant Truck Loading</v>
          </cell>
          <cell r="M2533">
            <v>40835</v>
          </cell>
          <cell r="N2533">
            <v>40982</v>
          </cell>
        </row>
        <row r="2534">
          <cell r="A2534" t="str">
            <v>2310031000</v>
          </cell>
          <cell r="B2534" t="str">
            <v>Nonpoint</v>
          </cell>
          <cell r="C2534" t="str">
            <v>Oil &amp; Gas Expl &amp; Prod /Natural Gas Liquids : On-shore /Total: All Processes</v>
          </cell>
          <cell r="D2534" t="str">
            <v>Industrial Processes - Oil &amp; Gas Production</v>
          </cell>
          <cell r="G2534" t="str">
            <v>Industrial Processes</v>
          </cell>
          <cell r="H2534" t="str">
            <v>Oil and Gas Exploration and Production</v>
          </cell>
          <cell r="I2534" t="str">
            <v>Natural Gas Liquids : On-shore</v>
          </cell>
          <cell r="J2534" t="str">
            <v>Total: All Processes</v>
          </cell>
          <cell r="M2534">
            <v>37302</v>
          </cell>
          <cell r="N2534">
            <v>40982</v>
          </cell>
        </row>
        <row r="2535">
          <cell r="A2535" t="str">
            <v>2310032000</v>
          </cell>
          <cell r="B2535" t="str">
            <v>Nonpoint</v>
          </cell>
          <cell r="C2535" t="str">
            <v>Oil &amp; Gas Expl &amp; Prod /Natural Gas Liquids : Off-shore /Total: All Processes</v>
          </cell>
          <cell r="D2535" t="str">
            <v>Industrial Processes - Oil &amp; Gas Production</v>
          </cell>
          <cell r="G2535" t="str">
            <v>Industrial Processes</v>
          </cell>
          <cell r="H2535" t="str">
            <v>Oil and Gas Exploration and Production</v>
          </cell>
          <cell r="I2535" t="str">
            <v>Natural Gas Liquids : Off-shore</v>
          </cell>
          <cell r="J2535" t="str">
            <v>Total: All Processes</v>
          </cell>
          <cell r="M2535">
            <v>37302</v>
          </cell>
          <cell r="N2535">
            <v>40982</v>
          </cell>
        </row>
        <row r="2536">
          <cell r="A2536" t="str">
            <v>2310111000</v>
          </cell>
          <cell r="B2536" t="str">
            <v>Nonpoint</v>
          </cell>
          <cell r="C2536" t="str">
            <v>On-Shore Oil Exploration /All Processes</v>
          </cell>
          <cell r="D2536" t="str">
            <v>Industrial Processes - Oil &amp; Gas Production</v>
          </cell>
          <cell r="G2536" t="str">
            <v>Industrial Processes</v>
          </cell>
          <cell r="H2536" t="str">
            <v>Oil and Gas Exploration and Production</v>
          </cell>
          <cell r="I2536" t="str">
            <v>On-Shore Oil Exploration</v>
          </cell>
          <cell r="J2536" t="str">
            <v>All Processes</v>
          </cell>
          <cell r="M2536">
            <v>39917</v>
          </cell>
          <cell r="N2536">
            <v>40982</v>
          </cell>
        </row>
        <row r="2537">
          <cell r="A2537" t="str">
            <v>2310111100</v>
          </cell>
          <cell r="B2537" t="str">
            <v>Nonpoint</v>
          </cell>
          <cell r="C2537" t="str">
            <v>On-Shore Oil Exploration /Mud Degassing</v>
          </cell>
          <cell r="D2537" t="str">
            <v>Industrial Processes - Oil &amp; Gas Production</v>
          </cell>
          <cell r="G2537" t="str">
            <v>Industrial Processes</v>
          </cell>
          <cell r="H2537" t="str">
            <v>Oil and Gas Exploration and Production</v>
          </cell>
          <cell r="I2537" t="str">
            <v>On-Shore Oil Exploration</v>
          </cell>
          <cell r="J2537" t="str">
            <v>Mud Degassing</v>
          </cell>
          <cell r="M2537">
            <v>39917</v>
          </cell>
          <cell r="N2537">
            <v>40982</v>
          </cell>
        </row>
        <row r="2538">
          <cell r="A2538" t="str">
            <v>2310111401</v>
          </cell>
          <cell r="B2538" t="str">
            <v>Nonpoint</v>
          </cell>
          <cell r="C2538" t="str">
            <v>On-Shore Oil Exploration /Oil Well Pneumatic Pumps</v>
          </cell>
          <cell r="D2538" t="str">
            <v>Industrial Processes - Oil &amp; Gas Production</v>
          </cell>
          <cell r="G2538" t="str">
            <v>Industrial Processes</v>
          </cell>
          <cell r="H2538" t="str">
            <v>Oil and Gas Exploration and Production</v>
          </cell>
          <cell r="I2538" t="str">
            <v>On-Shore Oil Exploration</v>
          </cell>
          <cell r="J2538" t="str">
            <v>Oil Well Pneumatic Pumps</v>
          </cell>
          <cell r="M2538">
            <v>39917</v>
          </cell>
          <cell r="N2538">
            <v>40982</v>
          </cell>
        </row>
        <row r="2539">
          <cell r="A2539" t="str">
            <v>2310111700</v>
          </cell>
          <cell r="B2539" t="str">
            <v>Nonpoint</v>
          </cell>
          <cell r="C2539" t="str">
            <v>On-Shore Oil Exploration /Oil Well Completion: All Processes</v>
          </cell>
          <cell r="D2539" t="str">
            <v>Industrial Processes - Oil &amp; Gas Production</v>
          </cell>
          <cell r="G2539" t="str">
            <v>Industrial Processes</v>
          </cell>
          <cell r="H2539" t="str">
            <v>Oil and Gas Exploration and Production</v>
          </cell>
          <cell r="I2539" t="str">
            <v>On-Shore Oil Exploration</v>
          </cell>
          <cell r="J2539" t="str">
            <v>Oil Well Completion: All Processes</v>
          </cell>
          <cell r="M2539">
            <v>39917</v>
          </cell>
          <cell r="N2539">
            <v>40982</v>
          </cell>
        </row>
        <row r="2540">
          <cell r="A2540" t="str">
            <v>2310111701</v>
          </cell>
          <cell r="B2540" t="str">
            <v>Nonpoint</v>
          </cell>
          <cell r="C2540" t="str">
            <v>On-Shore Oil Exploration /Oil Well Completion: Flaring</v>
          </cell>
          <cell r="D2540" t="str">
            <v>Industrial Processes - Oil &amp; Gas Production</v>
          </cell>
          <cell r="G2540" t="str">
            <v>Industrial Processes</v>
          </cell>
          <cell r="H2540" t="str">
            <v>Oil and Gas Exploration and Production</v>
          </cell>
          <cell r="I2540" t="str">
            <v>On-Shore Oil Exploration</v>
          </cell>
          <cell r="J2540" t="str">
            <v>Oil Well Completion: Flaring</v>
          </cell>
          <cell r="M2540">
            <v>39917</v>
          </cell>
          <cell r="N2540">
            <v>40982</v>
          </cell>
        </row>
        <row r="2541">
          <cell r="A2541" t="str">
            <v>2310111702</v>
          </cell>
          <cell r="B2541" t="str">
            <v>Nonpoint</v>
          </cell>
          <cell r="C2541" t="str">
            <v>On-Shore Oil Exploration /Oil Well Completion: Venting</v>
          </cell>
          <cell r="D2541" t="str">
            <v>Industrial Processes - Oil &amp; Gas Production</v>
          </cell>
          <cell r="G2541" t="str">
            <v>Industrial Processes</v>
          </cell>
          <cell r="H2541" t="str">
            <v>Oil and Gas Exploration and Production</v>
          </cell>
          <cell r="I2541" t="str">
            <v>On-Shore Oil Exploration</v>
          </cell>
          <cell r="J2541" t="str">
            <v>Oil Well Completion: Venting</v>
          </cell>
          <cell r="M2541">
            <v>39917</v>
          </cell>
          <cell r="N2541">
            <v>40982</v>
          </cell>
        </row>
        <row r="2542">
          <cell r="A2542" t="str">
            <v>2310112000</v>
          </cell>
          <cell r="B2542" t="str">
            <v>Nonpoint</v>
          </cell>
          <cell r="C2542" t="str">
            <v>Off-Shore Oil Exploration /All Processes</v>
          </cell>
          <cell r="D2542" t="str">
            <v>Industrial Processes - Oil &amp; Gas Production</v>
          </cell>
          <cell r="G2542" t="str">
            <v>Industrial Processes</v>
          </cell>
          <cell r="H2542" t="str">
            <v>Oil and Gas Exploration and Production</v>
          </cell>
          <cell r="I2542" t="str">
            <v>Off-Shore Oil Exploration</v>
          </cell>
          <cell r="J2542" t="str">
            <v>All Processes</v>
          </cell>
          <cell r="M2542">
            <v>39917</v>
          </cell>
          <cell r="N2542">
            <v>40982</v>
          </cell>
        </row>
        <row r="2543">
          <cell r="A2543" t="str">
            <v>2310112100</v>
          </cell>
          <cell r="B2543" t="str">
            <v>Nonpoint</v>
          </cell>
          <cell r="C2543" t="str">
            <v>Off-Shore Oil Exploration /Mud Degassing Activities</v>
          </cell>
          <cell r="D2543" t="str">
            <v>Industrial Processes - Oil &amp; Gas Production</v>
          </cell>
          <cell r="G2543" t="str">
            <v>Industrial Processes</v>
          </cell>
          <cell r="H2543" t="str">
            <v>Oil and Gas Exploration and Production</v>
          </cell>
          <cell r="I2543" t="str">
            <v>Off-Shore Oil Exploration</v>
          </cell>
          <cell r="J2543" t="str">
            <v>Mud Degassing Activities</v>
          </cell>
          <cell r="M2543">
            <v>39917</v>
          </cell>
          <cell r="N2543">
            <v>40982</v>
          </cell>
        </row>
        <row r="2544">
          <cell r="A2544" t="str">
            <v>2310112401</v>
          </cell>
          <cell r="B2544" t="str">
            <v>Nonpoint</v>
          </cell>
          <cell r="C2544" t="str">
            <v>Off-Shore Oil Exploration /Oil Well Pneumatic Pumps</v>
          </cell>
          <cell r="D2544" t="str">
            <v>Industrial Processes - Oil &amp; Gas Production</v>
          </cell>
          <cell r="G2544" t="str">
            <v>Industrial Processes</v>
          </cell>
          <cell r="H2544" t="str">
            <v>Oil and Gas Exploration and Production</v>
          </cell>
          <cell r="I2544" t="str">
            <v>Off-Shore Oil Exploration</v>
          </cell>
          <cell r="J2544" t="str">
            <v>Oil Well Pneumatic Pumps</v>
          </cell>
          <cell r="M2544">
            <v>39917</v>
          </cell>
          <cell r="N2544">
            <v>40982</v>
          </cell>
        </row>
        <row r="2545">
          <cell r="A2545" t="str">
            <v>2310112700</v>
          </cell>
          <cell r="B2545" t="str">
            <v>Nonpoint</v>
          </cell>
          <cell r="C2545" t="str">
            <v>Off-Shore Oil Exploration /Oil Well Completion: All Processes</v>
          </cell>
          <cell r="D2545" t="str">
            <v>Industrial Processes - Oil &amp; Gas Production</v>
          </cell>
          <cell r="G2545" t="str">
            <v>Industrial Processes</v>
          </cell>
          <cell r="H2545" t="str">
            <v>Oil and Gas Exploration and Production</v>
          </cell>
          <cell r="I2545" t="str">
            <v>Off-Shore Oil Exploration</v>
          </cell>
          <cell r="J2545" t="str">
            <v>Oil Well Completion: All Processes</v>
          </cell>
          <cell r="M2545">
            <v>39917</v>
          </cell>
          <cell r="N2545">
            <v>40982</v>
          </cell>
        </row>
        <row r="2546">
          <cell r="A2546" t="str">
            <v>2310112701</v>
          </cell>
          <cell r="B2546" t="str">
            <v>Nonpoint</v>
          </cell>
          <cell r="C2546" t="str">
            <v>Off-Shore Oil Exploration /Oil Well Completion: Flaring</v>
          </cell>
          <cell r="D2546" t="str">
            <v>Industrial Processes - Oil &amp; Gas Production</v>
          </cell>
          <cell r="G2546" t="str">
            <v>Industrial Processes</v>
          </cell>
          <cell r="H2546" t="str">
            <v>Oil and Gas Exploration and Production</v>
          </cell>
          <cell r="I2546" t="str">
            <v>Off-Shore Oil Exploration</v>
          </cell>
          <cell r="J2546" t="str">
            <v>Oil Well Completion: Flaring</v>
          </cell>
          <cell r="M2546">
            <v>39917</v>
          </cell>
          <cell r="N2546">
            <v>40982</v>
          </cell>
        </row>
        <row r="2547">
          <cell r="A2547" t="str">
            <v>2310112702</v>
          </cell>
          <cell r="B2547" t="str">
            <v>Nonpoint</v>
          </cell>
          <cell r="C2547" t="str">
            <v>Off-Shore Oil Exploration /Oil Well Completion: Venting</v>
          </cell>
          <cell r="D2547" t="str">
            <v>Industrial Processes - Oil &amp; Gas Production</v>
          </cell>
          <cell r="G2547" t="str">
            <v>Industrial Processes</v>
          </cell>
          <cell r="H2547" t="str">
            <v>Oil and Gas Exploration and Production</v>
          </cell>
          <cell r="I2547" t="str">
            <v>Off-Shore Oil Exploration</v>
          </cell>
          <cell r="J2547" t="str">
            <v>Oil Well Completion: Venting</v>
          </cell>
          <cell r="M2547">
            <v>39917</v>
          </cell>
          <cell r="N2547">
            <v>40982</v>
          </cell>
        </row>
        <row r="2548">
          <cell r="A2548" t="str">
            <v>2310121000</v>
          </cell>
          <cell r="B2548" t="str">
            <v>Nonpoint</v>
          </cell>
          <cell r="C2548" t="str">
            <v>On-Shore Gas Exploration /All Processes</v>
          </cell>
          <cell r="D2548" t="str">
            <v>Industrial Processes - Oil &amp; Gas Production</v>
          </cell>
          <cell r="G2548" t="str">
            <v>Industrial Processes</v>
          </cell>
          <cell r="H2548" t="str">
            <v>Oil and Gas Exploration and Production</v>
          </cell>
          <cell r="I2548" t="str">
            <v>On-Shore Gas Exploration</v>
          </cell>
          <cell r="J2548" t="str">
            <v>All Processes</v>
          </cell>
          <cell r="M2548">
            <v>39917</v>
          </cell>
          <cell r="N2548">
            <v>40982</v>
          </cell>
        </row>
        <row r="2549">
          <cell r="A2549" t="str">
            <v>2310121100</v>
          </cell>
          <cell r="B2549" t="str">
            <v>Nonpoint</v>
          </cell>
          <cell r="C2549" t="str">
            <v>On-Shore Gas Exploration /Mud Degassing</v>
          </cell>
          <cell r="D2549" t="str">
            <v>Industrial Processes - Oil &amp; Gas Production</v>
          </cell>
          <cell r="G2549" t="str">
            <v>Industrial Processes</v>
          </cell>
          <cell r="H2549" t="str">
            <v>Oil and Gas Exploration and Production</v>
          </cell>
          <cell r="I2549" t="str">
            <v>On-Shore Gas Exploration</v>
          </cell>
          <cell r="J2549" t="str">
            <v>Mud Degassing</v>
          </cell>
          <cell r="M2549">
            <v>39917</v>
          </cell>
          <cell r="N2549">
            <v>40982</v>
          </cell>
        </row>
        <row r="2550">
          <cell r="A2550" t="str">
            <v>2310121401</v>
          </cell>
          <cell r="B2550" t="str">
            <v>Nonpoint</v>
          </cell>
          <cell r="C2550" t="str">
            <v>On-Shore Gas Exploration /Gas Well Pneumatic Pumps</v>
          </cell>
          <cell r="D2550" t="str">
            <v>Industrial Processes - Oil &amp; Gas Production</v>
          </cell>
          <cell r="G2550" t="str">
            <v>Industrial Processes</v>
          </cell>
          <cell r="H2550" t="str">
            <v>Oil and Gas Exploration and Production</v>
          </cell>
          <cell r="I2550" t="str">
            <v>On-Shore Gas Exploration</v>
          </cell>
          <cell r="J2550" t="str">
            <v>Gas Well Pneumatic Pumps</v>
          </cell>
          <cell r="M2550">
            <v>39917</v>
          </cell>
          <cell r="N2550">
            <v>40982</v>
          </cell>
        </row>
        <row r="2551">
          <cell r="A2551" t="str">
            <v>2310121700</v>
          </cell>
          <cell r="B2551" t="str">
            <v>Nonpoint</v>
          </cell>
          <cell r="C2551" t="str">
            <v>On-Shore Gas Exploration /Gas Well Completion: All Processes</v>
          </cell>
          <cell r="D2551" t="str">
            <v>Industrial Processes - Oil &amp; Gas Production</v>
          </cell>
          <cell r="G2551" t="str">
            <v>Industrial Processes</v>
          </cell>
          <cell r="H2551" t="str">
            <v>Oil and Gas Exploration and Production</v>
          </cell>
          <cell r="I2551" t="str">
            <v>On-Shore Gas Exploration</v>
          </cell>
          <cell r="J2551" t="str">
            <v>Gas Well Completion: All Processes</v>
          </cell>
          <cell r="M2551">
            <v>39917</v>
          </cell>
          <cell r="N2551">
            <v>40982</v>
          </cell>
        </row>
        <row r="2552">
          <cell r="A2552" t="str">
            <v>2310121701</v>
          </cell>
          <cell r="B2552" t="str">
            <v>Nonpoint</v>
          </cell>
          <cell r="C2552" t="str">
            <v>On-Shore Gas Exploration /Gas Well Completion: Flaring</v>
          </cell>
          <cell r="D2552" t="str">
            <v>Industrial Processes - Oil &amp; Gas Production</v>
          </cell>
          <cell r="G2552" t="str">
            <v>Industrial Processes</v>
          </cell>
          <cell r="H2552" t="str">
            <v>Oil and Gas Exploration and Production</v>
          </cell>
          <cell r="I2552" t="str">
            <v>On-Shore Gas Exploration</v>
          </cell>
          <cell r="J2552" t="str">
            <v>Gas Well Completion: Flaring</v>
          </cell>
          <cell r="M2552">
            <v>39917</v>
          </cell>
          <cell r="N2552">
            <v>40982</v>
          </cell>
        </row>
        <row r="2553">
          <cell r="A2553" t="str">
            <v>2310121702</v>
          </cell>
          <cell r="B2553" t="str">
            <v>Nonpoint</v>
          </cell>
          <cell r="C2553" t="str">
            <v>On-Shore Gas Exploration /Gas Well Completion: Venting</v>
          </cell>
          <cell r="D2553" t="str">
            <v>Industrial Processes - Oil &amp; Gas Production</v>
          </cell>
          <cell r="G2553" t="str">
            <v>Industrial Processes</v>
          </cell>
          <cell r="H2553" t="str">
            <v>Oil and Gas Exploration and Production</v>
          </cell>
          <cell r="I2553" t="str">
            <v>On-Shore Gas Exploration</v>
          </cell>
          <cell r="J2553" t="str">
            <v>Gas Well Completion: Venting</v>
          </cell>
          <cell r="M2553">
            <v>39917</v>
          </cell>
          <cell r="N2553">
            <v>40982</v>
          </cell>
        </row>
        <row r="2554">
          <cell r="A2554" t="str">
            <v>2310122000</v>
          </cell>
          <cell r="B2554" t="str">
            <v>Nonpoint</v>
          </cell>
          <cell r="C2554" t="str">
            <v>Off-Shore Gas Exploration /All Processes</v>
          </cell>
          <cell r="D2554" t="str">
            <v>Industrial Processes - Oil &amp; Gas Production</v>
          </cell>
          <cell r="G2554" t="str">
            <v>Industrial Processes</v>
          </cell>
          <cell r="H2554" t="str">
            <v>Oil and Gas Exploration and Production</v>
          </cell>
          <cell r="I2554" t="str">
            <v>Off-Shore Gas Exploration</v>
          </cell>
          <cell r="J2554" t="str">
            <v>All Processes</v>
          </cell>
          <cell r="M2554">
            <v>39917</v>
          </cell>
          <cell r="N2554">
            <v>40982</v>
          </cell>
        </row>
        <row r="2555">
          <cell r="A2555" t="str">
            <v>2310122100</v>
          </cell>
          <cell r="B2555" t="str">
            <v>Nonpoint</v>
          </cell>
          <cell r="C2555" t="str">
            <v>Off-Shore Gas Exploration /Mud Degassing</v>
          </cell>
          <cell r="D2555" t="str">
            <v>Industrial Processes - Oil &amp; Gas Production</v>
          </cell>
          <cell r="G2555" t="str">
            <v>Industrial Processes</v>
          </cell>
          <cell r="H2555" t="str">
            <v>Oil and Gas Exploration and Production</v>
          </cell>
          <cell r="I2555" t="str">
            <v>Off-Shore Gas Exploration</v>
          </cell>
          <cell r="J2555" t="str">
            <v>Mud Degassing</v>
          </cell>
          <cell r="M2555">
            <v>39917</v>
          </cell>
          <cell r="N2555">
            <v>40982</v>
          </cell>
        </row>
        <row r="2556">
          <cell r="A2556" t="str">
            <v>2310122401</v>
          </cell>
          <cell r="B2556" t="str">
            <v>Nonpoint</v>
          </cell>
          <cell r="C2556" t="str">
            <v>Off-Shore Gas Exploration /Gas Well Pneumatic Pumps</v>
          </cell>
          <cell r="D2556" t="str">
            <v>Industrial Processes - Oil &amp; Gas Production</v>
          </cell>
          <cell r="G2556" t="str">
            <v>Industrial Processes</v>
          </cell>
          <cell r="H2556" t="str">
            <v>Oil and Gas Exploration and Production</v>
          </cell>
          <cell r="I2556" t="str">
            <v>Off-Shore Gas Exploration</v>
          </cell>
          <cell r="J2556" t="str">
            <v>Gas Well Pneumatic Pumps</v>
          </cell>
          <cell r="M2556">
            <v>39917</v>
          </cell>
          <cell r="N2556">
            <v>40982</v>
          </cell>
        </row>
        <row r="2557">
          <cell r="A2557" t="str">
            <v>2310122700</v>
          </cell>
          <cell r="B2557" t="str">
            <v>Nonpoint</v>
          </cell>
          <cell r="C2557" t="str">
            <v>Off-Shore Gas Exploration /Gas Well Completion: All Processes</v>
          </cell>
          <cell r="D2557" t="str">
            <v>Industrial Processes - Oil &amp; Gas Production</v>
          </cell>
          <cell r="G2557" t="str">
            <v>Industrial Processes</v>
          </cell>
          <cell r="H2557" t="str">
            <v>Oil and Gas Exploration and Production</v>
          </cell>
          <cell r="I2557" t="str">
            <v>Off-Shore Gas Exploration</v>
          </cell>
          <cell r="J2557" t="str">
            <v>Gas Well Completion: All Processes</v>
          </cell>
          <cell r="M2557">
            <v>39917</v>
          </cell>
          <cell r="N2557">
            <v>40982</v>
          </cell>
        </row>
        <row r="2558">
          <cell r="A2558" t="str">
            <v>2310122701</v>
          </cell>
          <cell r="B2558" t="str">
            <v>Nonpoint</v>
          </cell>
          <cell r="C2558" t="str">
            <v>Off-Shore Gas Exploration /Gas Well Completion: Flaring</v>
          </cell>
          <cell r="D2558" t="str">
            <v>Industrial Processes - Oil &amp; Gas Production</v>
          </cell>
          <cell r="G2558" t="str">
            <v>Industrial Processes</v>
          </cell>
          <cell r="H2558" t="str">
            <v>Oil and Gas Exploration and Production</v>
          </cell>
          <cell r="I2558" t="str">
            <v>Off-Shore Gas Exploration</v>
          </cell>
          <cell r="J2558" t="str">
            <v>Gas Well Completion: Flaring</v>
          </cell>
          <cell r="M2558">
            <v>39917</v>
          </cell>
          <cell r="N2558">
            <v>40982</v>
          </cell>
        </row>
        <row r="2559">
          <cell r="A2559" t="str">
            <v>2310122702</v>
          </cell>
          <cell r="B2559" t="str">
            <v>Nonpoint</v>
          </cell>
          <cell r="C2559" t="str">
            <v>Off-Shore Gas Exploration /Gas Well Completion: Venting</v>
          </cell>
          <cell r="D2559" t="str">
            <v>Industrial Processes - Oil &amp; Gas Production</v>
          </cell>
          <cell r="G2559" t="str">
            <v>Industrial Processes</v>
          </cell>
          <cell r="H2559" t="str">
            <v>Oil and Gas Exploration and Production</v>
          </cell>
          <cell r="I2559" t="str">
            <v>Off-Shore Gas Exploration</v>
          </cell>
          <cell r="J2559" t="str">
            <v>Gas Well Completion: Venting</v>
          </cell>
          <cell r="M2559">
            <v>39917</v>
          </cell>
          <cell r="N2559">
            <v>40982</v>
          </cell>
        </row>
        <row r="2560">
          <cell r="A2560" t="str">
            <v>2311000000</v>
          </cell>
          <cell r="B2560" t="str">
            <v>Nonpoint</v>
          </cell>
          <cell r="C2560" t="str">
            <v>Construction: SIC 15 - 17 /All Processes /Total</v>
          </cell>
          <cell r="D2560" t="str">
            <v>Dust - Construction Dust</v>
          </cell>
          <cell r="E2560" t="str">
            <v>Construction</v>
          </cell>
          <cell r="F2560" t="str">
            <v>A</v>
          </cell>
          <cell r="G2560" t="str">
            <v>Industrial Processes</v>
          </cell>
          <cell r="H2560" t="str">
            <v>Construction: SIC 15 - 17</v>
          </cell>
          <cell r="I2560" t="str">
            <v>All Processes</v>
          </cell>
          <cell r="J2560" t="str">
            <v>Total</v>
          </cell>
          <cell r="N2560">
            <v>40982</v>
          </cell>
        </row>
        <row r="2561">
          <cell r="A2561" t="str">
            <v>2311000010</v>
          </cell>
          <cell r="B2561" t="str">
            <v>Nonpoint</v>
          </cell>
          <cell r="C2561" t="str">
            <v>Construction: SIC 15 - 17 /All Processes /Land Clearing</v>
          </cell>
          <cell r="D2561" t="str">
            <v>Dust - Construction Dust</v>
          </cell>
          <cell r="E2561" t="str">
            <v>Construction</v>
          </cell>
          <cell r="F2561" t="str">
            <v>B</v>
          </cell>
          <cell r="G2561" t="str">
            <v>Industrial Processes</v>
          </cell>
          <cell r="H2561" t="str">
            <v>Construction: SIC 15 - 17</v>
          </cell>
          <cell r="I2561" t="str">
            <v>All Processes</v>
          </cell>
          <cell r="J2561" t="str">
            <v>Land Clearing</v>
          </cell>
          <cell r="N2561">
            <v>40982</v>
          </cell>
        </row>
        <row r="2562">
          <cell r="A2562" t="str">
            <v>2311000020</v>
          </cell>
          <cell r="B2562" t="str">
            <v>Nonpoint</v>
          </cell>
          <cell r="C2562" t="str">
            <v>Construction: SIC 15 - 17 /All Processes /Demolition</v>
          </cell>
          <cell r="D2562" t="str">
            <v>Dust - Construction Dust</v>
          </cell>
          <cell r="E2562" t="str">
            <v>Construction</v>
          </cell>
          <cell r="F2562" t="str">
            <v>B</v>
          </cell>
          <cell r="G2562" t="str">
            <v>Industrial Processes</v>
          </cell>
          <cell r="H2562" t="str">
            <v>Construction: SIC 15 - 17</v>
          </cell>
          <cell r="I2562" t="str">
            <v>All Processes</v>
          </cell>
          <cell r="J2562" t="str">
            <v>Demolition</v>
          </cell>
          <cell r="N2562">
            <v>40982</v>
          </cell>
        </row>
        <row r="2563">
          <cell r="A2563" t="str">
            <v>2311000030</v>
          </cell>
          <cell r="B2563" t="str">
            <v>Nonpoint</v>
          </cell>
          <cell r="C2563" t="str">
            <v>Construction: SIC 15 - 17 /All Processes /Blasting</v>
          </cell>
          <cell r="D2563" t="str">
            <v>Dust - Construction Dust</v>
          </cell>
          <cell r="E2563" t="str">
            <v>Construction</v>
          </cell>
          <cell r="F2563" t="str">
            <v>B</v>
          </cell>
          <cell r="G2563" t="str">
            <v>Industrial Processes</v>
          </cell>
          <cell r="H2563" t="str">
            <v>Construction: SIC 15 - 17</v>
          </cell>
          <cell r="I2563" t="str">
            <v>All Processes</v>
          </cell>
          <cell r="J2563" t="str">
            <v>Blasting</v>
          </cell>
          <cell r="N2563">
            <v>40982</v>
          </cell>
        </row>
        <row r="2564">
          <cell r="A2564" t="str">
            <v>2311000040</v>
          </cell>
          <cell r="B2564" t="str">
            <v>Nonpoint</v>
          </cell>
          <cell r="C2564" t="str">
            <v>Construction: SIC 15 - 17 /All Processes /Ground Excavations</v>
          </cell>
          <cell r="D2564" t="str">
            <v>Dust - Construction Dust</v>
          </cell>
          <cell r="E2564" t="str">
            <v>Construction</v>
          </cell>
          <cell r="F2564" t="str">
            <v>B</v>
          </cell>
          <cell r="G2564" t="str">
            <v>Industrial Processes</v>
          </cell>
          <cell r="H2564" t="str">
            <v>Construction: SIC 15 - 17</v>
          </cell>
          <cell r="I2564" t="str">
            <v>All Processes</v>
          </cell>
          <cell r="J2564" t="str">
            <v>Ground Excavations</v>
          </cell>
          <cell r="N2564">
            <v>40982</v>
          </cell>
        </row>
        <row r="2565">
          <cell r="A2565" t="str">
            <v>2311000050</v>
          </cell>
          <cell r="B2565" t="str">
            <v>Nonpoint</v>
          </cell>
          <cell r="C2565" t="str">
            <v>Construction: SIC 15 - 17 /All Processes /Cut and Fill Operations</v>
          </cell>
          <cell r="D2565" t="str">
            <v>Dust - Construction Dust</v>
          </cell>
          <cell r="E2565" t="str">
            <v>Construction</v>
          </cell>
          <cell r="F2565" t="str">
            <v>B</v>
          </cell>
          <cell r="G2565" t="str">
            <v>Industrial Processes</v>
          </cell>
          <cell r="H2565" t="str">
            <v>Construction: SIC 15 - 17</v>
          </cell>
          <cell r="I2565" t="str">
            <v>All Processes</v>
          </cell>
          <cell r="J2565" t="str">
            <v>Cut and Fill Operations</v>
          </cell>
          <cell r="N2565">
            <v>40982</v>
          </cell>
        </row>
        <row r="2566">
          <cell r="A2566" t="str">
            <v>2311000060</v>
          </cell>
          <cell r="B2566" t="str">
            <v>Nonpoint</v>
          </cell>
          <cell r="C2566" t="str">
            <v>Construction: SIC 15 - 17 /All Processes /Construction</v>
          </cell>
          <cell r="D2566" t="str">
            <v>Dust - Construction Dust</v>
          </cell>
          <cell r="E2566" t="str">
            <v>Construction</v>
          </cell>
          <cell r="F2566" t="str">
            <v>B</v>
          </cell>
          <cell r="G2566" t="str">
            <v>Industrial Processes</v>
          </cell>
          <cell r="H2566" t="str">
            <v>Construction: SIC 15 - 17</v>
          </cell>
          <cell r="I2566" t="str">
            <v>All Processes</v>
          </cell>
          <cell r="J2566" t="str">
            <v>Construction</v>
          </cell>
          <cell r="N2566">
            <v>40982</v>
          </cell>
        </row>
        <row r="2567">
          <cell r="A2567" t="str">
            <v>2311000070</v>
          </cell>
          <cell r="B2567" t="str">
            <v>Nonpoint</v>
          </cell>
          <cell r="C2567" t="str">
            <v>Construction: SIC 15 - 17 /All Processes /Vehicle Traffic</v>
          </cell>
          <cell r="D2567" t="str">
            <v>Dust - Construction Dust</v>
          </cell>
          <cell r="E2567" t="str">
            <v>Construction</v>
          </cell>
          <cell r="F2567" t="str">
            <v>B</v>
          </cell>
          <cell r="G2567" t="str">
            <v>Industrial Processes</v>
          </cell>
          <cell r="H2567" t="str">
            <v>Construction: SIC 15 - 17</v>
          </cell>
          <cell r="I2567" t="str">
            <v>All Processes</v>
          </cell>
          <cell r="J2567" t="str">
            <v>Vehicle Traffic</v>
          </cell>
          <cell r="N2567">
            <v>40982</v>
          </cell>
        </row>
        <row r="2568">
          <cell r="A2568" t="str">
            <v>2311000080</v>
          </cell>
          <cell r="B2568" t="str">
            <v>Nonpoint</v>
          </cell>
          <cell r="C2568" t="str">
            <v>Construction: SIC 15 - 17 /All Processes /Welding Operations</v>
          </cell>
          <cell r="D2568" t="str">
            <v>Dust - Construction Dust</v>
          </cell>
          <cell r="E2568" t="str">
            <v>Construction</v>
          </cell>
          <cell r="F2568" t="str">
            <v>B</v>
          </cell>
          <cell r="G2568" t="str">
            <v>Industrial Processes</v>
          </cell>
          <cell r="H2568" t="str">
            <v>Construction: SIC 15 - 17</v>
          </cell>
          <cell r="I2568" t="str">
            <v>All Processes</v>
          </cell>
          <cell r="J2568" t="str">
            <v>Welding Operations</v>
          </cell>
          <cell r="N2568">
            <v>40982</v>
          </cell>
        </row>
        <row r="2569">
          <cell r="A2569" t="str">
            <v>2311000100</v>
          </cell>
          <cell r="B2569" t="str">
            <v>Nonpoint</v>
          </cell>
          <cell r="C2569" t="str">
            <v>Construction: SIC 15 - 17 /All Processes /Wind Erosion</v>
          </cell>
          <cell r="D2569" t="str">
            <v>Dust - Construction Dust</v>
          </cell>
          <cell r="E2569" t="str">
            <v>Construction</v>
          </cell>
          <cell r="F2569" t="str">
            <v>B</v>
          </cell>
          <cell r="G2569" t="str">
            <v>Industrial Processes</v>
          </cell>
          <cell r="H2569" t="str">
            <v>Construction: SIC 15 - 17</v>
          </cell>
          <cell r="I2569" t="str">
            <v>All Processes</v>
          </cell>
          <cell r="J2569" t="str">
            <v>Wind Erosion</v>
          </cell>
          <cell r="N2569">
            <v>40982</v>
          </cell>
        </row>
        <row r="2570">
          <cell r="A2570" t="str">
            <v>2311010000</v>
          </cell>
          <cell r="B2570" t="str">
            <v>Nonpoint</v>
          </cell>
          <cell r="C2570" t="str">
            <v>Construction: SIC 15 - 17 /Residential /Total</v>
          </cell>
          <cell r="D2570" t="str">
            <v>Dust - Construction Dust</v>
          </cell>
          <cell r="E2570" t="str">
            <v>Construction</v>
          </cell>
          <cell r="F2570" t="str">
            <v>B1A</v>
          </cell>
          <cell r="G2570" t="str">
            <v>Industrial Processes</v>
          </cell>
          <cell r="H2570" t="str">
            <v>Construction: SIC 15 - 17</v>
          </cell>
          <cell r="I2570" t="str">
            <v>Residential</v>
          </cell>
          <cell r="J2570" t="str">
            <v>Total</v>
          </cell>
          <cell r="N2570">
            <v>40982</v>
          </cell>
        </row>
        <row r="2571">
          <cell r="A2571" t="str">
            <v>2311010010</v>
          </cell>
          <cell r="B2571" t="str">
            <v>Nonpoint</v>
          </cell>
          <cell r="C2571" t="str">
            <v>Construction: SIC 15 - 17 /Residential /Land Clearing</v>
          </cell>
          <cell r="D2571" t="str">
            <v>Dust - Construction Dust</v>
          </cell>
          <cell r="G2571" t="str">
            <v>Industrial Processes</v>
          </cell>
          <cell r="H2571" t="str">
            <v>Construction: SIC 15 - 17</v>
          </cell>
          <cell r="I2571" t="str">
            <v>Residential</v>
          </cell>
          <cell r="J2571" t="str">
            <v>Land Clearing</v>
          </cell>
          <cell r="L2571" t="str">
            <v>2002</v>
          </cell>
          <cell r="N2571">
            <v>40982</v>
          </cell>
        </row>
        <row r="2572">
          <cell r="A2572" t="str">
            <v>2311010020</v>
          </cell>
          <cell r="B2572" t="str">
            <v>Nonpoint</v>
          </cell>
          <cell r="C2572" t="str">
            <v>Construction: SIC 15 - 17 /Residential /Demolition</v>
          </cell>
          <cell r="D2572" t="str">
            <v>Dust - Construction Dust</v>
          </cell>
          <cell r="G2572" t="str">
            <v>Industrial Processes</v>
          </cell>
          <cell r="H2572" t="str">
            <v>Construction: SIC 15 - 17</v>
          </cell>
          <cell r="I2572" t="str">
            <v>Residential</v>
          </cell>
          <cell r="J2572" t="str">
            <v>Demolition</v>
          </cell>
          <cell r="L2572" t="str">
            <v>2002</v>
          </cell>
          <cell r="N2572">
            <v>40982</v>
          </cell>
        </row>
        <row r="2573">
          <cell r="A2573" t="str">
            <v>2311010030</v>
          </cell>
          <cell r="B2573" t="str">
            <v>Nonpoint</v>
          </cell>
          <cell r="C2573" t="str">
            <v>Construction: SIC 15 - 17 /Residential /Blasting</v>
          </cell>
          <cell r="D2573" t="str">
            <v>Dust - Construction Dust</v>
          </cell>
          <cell r="G2573" t="str">
            <v>Industrial Processes</v>
          </cell>
          <cell r="H2573" t="str">
            <v>Construction: SIC 15 - 17</v>
          </cell>
          <cell r="I2573" t="str">
            <v>Residential</v>
          </cell>
          <cell r="J2573" t="str">
            <v>Blasting</v>
          </cell>
          <cell r="L2573" t="str">
            <v>2002</v>
          </cell>
          <cell r="N2573">
            <v>40982</v>
          </cell>
        </row>
        <row r="2574">
          <cell r="A2574" t="str">
            <v>2311010040</v>
          </cell>
          <cell r="B2574" t="str">
            <v>Nonpoint</v>
          </cell>
          <cell r="C2574" t="str">
            <v>Construction: SIC 15 - 17 /Residential /Ground Excavations</v>
          </cell>
          <cell r="D2574" t="str">
            <v>Dust - Construction Dust</v>
          </cell>
          <cell r="G2574" t="str">
            <v>Industrial Processes</v>
          </cell>
          <cell r="H2574" t="str">
            <v>Construction: SIC 15 - 17</v>
          </cell>
          <cell r="I2574" t="str">
            <v>Residential</v>
          </cell>
          <cell r="J2574" t="str">
            <v>Ground Excavations</v>
          </cell>
          <cell r="L2574" t="str">
            <v>2002</v>
          </cell>
          <cell r="N2574">
            <v>40982</v>
          </cell>
        </row>
        <row r="2575">
          <cell r="A2575" t="str">
            <v>2311010050</v>
          </cell>
          <cell r="B2575" t="str">
            <v>Nonpoint</v>
          </cell>
          <cell r="C2575" t="str">
            <v>Construction: SIC 15 - 17 /Residential /Cut and Fill Operations</v>
          </cell>
          <cell r="D2575" t="str">
            <v>Dust - Construction Dust</v>
          </cell>
          <cell r="G2575" t="str">
            <v>Industrial Processes</v>
          </cell>
          <cell r="H2575" t="str">
            <v>Construction: SIC 15 - 17</v>
          </cell>
          <cell r="I2575" t="str">
            <v>Residential</v>
          </cell>
          <cell r="J2575" t="str">
            <v>Cut and Fill Operations</v>
          </cell>
          <cell r="L2575" t="str">
            <v>2002</v>
          </cell>
          <cell r="N2575">
            <v>40982</v>
          </cell>
        </row>
        <row r="2576">
          <cell r="A2576" t="str">
            <v>2311010060</v>
          </cell>
          <cell r="B2576" t="str">
            <v>Nonpoint</v>
          </cell>
          <cell r="C2576" t="str">
            <v>Construction: SIC 15 - 17 /Residential /Construction</v>
          </cell>
          <cell r="D2576" t="str">
            <v>Dust - Construction Dust</v>
          </cell>
          <cell r="G2576" t="str">
            <v>Industrial Processes</v>
          </cell>
          <cell r="H2576" t="str">
            <v>Construction: SIC 15 - 17</v>
          </cell>
          <cell r="I2576" t="str">
            <v>Residential</v>
          </cell>
          <cell r="J2576" t="str">
            <v>Construction</v>
          </cell>
          <cell r="L2576" t="str">
            <v>2002</v>
          </cell>
          <cell r="N2576">
            <v>40982</v>
          </cell>
        </row>
        <row r="2577">
          <cell r="A2577" t="str">
            <v>2311010070</v>
          </cell>
          <cell r="B2577" t="str">
            <v>Nonpoint</v>
          </cell>
          <cell r="C2577" t="str">
            <v>Construction: SIC 15 - 17 /Residential /Vehicle Traffic</v>
          </cell>
          <cell r="D2577" t="str">
            <v>Dust - Construction Dust</v>
          </cell>
          <cell r="E2577" t="str">
            <v>Construction</v>
          </cell>
          <cell r="F2577" t="str">
            <v>B1B</v>
          </cell>
          <cell r="G2577" t="str">
            <v>Industrial Processes</v>
          </cell>
          <cell r="H2577" t="str">
            <v>Construction: SIC 15 - 17</v>
          </cell>
          <cell r="I2577" t="str">
            <v>Residential</v>
          </cell>
          <cell r="J2577" t="str">
            <v>Vehicle Traffic</v>
          </cell>
          <cell r="N2577">
            <v>40982</v>
          </cell>
        </row>
        <row r="2578">
          <cell r="A2578" t="str">
            <v>2311010080</v>
          </cell>
          <cell r="B2578" t="str">
            <v>Nonpoint</v>
          </cell>
          <cell r="C2578" t="str">
            <v>Construction: SIC 15 - 17 /Residential /Welding Operations</v>
          </cell>
          <cell r="D2578" t="str">
            <v>Dust - Construction Dust</v>
          </cell>
          <cell r="G2578" t="str">
            <v>Industrial Processes</v>
          </cell>
          <cell r="H2578" t="str">
            <v>Construction: SIC 15 - 17</v>
          </cell>
          <cell r="I2578" t="str">
            <v>Residential</v>
          </cell>
          <cell r="J2578" t="str">
            <v>Welding Operations</v>
          </cell>
          <cell r="L2578" t="str">
            <v>2002</v>
          </cell>
          <cell r="N2578">
            <v>40982</v>
          </cell>
        </row>
        <row r="2579">
          <cell r="A2579" t="str">
            <v>2311010100</v>
          </cell>
          <cell r="B2579" t="str">
            <v>Nonpoint</v>
          </cell>
          <cell r="C2579" t="str">
            <v>Construction: SIC 15 - 17 /Residential /Wind Erosion</v>
          </cell>
          <cell r="D2579" t="str">
            <v>Dust - Construction Dust</v>
          </cell>
          <cell r="G2579" t="str">
            <v>Industrial Processes</v>
          </cell>
          <cell r="H2579" t="str">
            <v>Construction: SIC 15 - 17</v>
          </cell>
          <cell r="I2579" t="str">
            <v>Residential</v>
          </cell>
          <cell r="J2579" t="str">
            <v>Wind Erosion</v>
          </cell>
          <cell r="L2579" t="str">
            <v>2002</v>
          </cell>
          <cell r="N2579">
            <v>40982</v>
          </cell>
        </row>
        <row r="2580">
          <cell r="A2580" t="str">
            <v>2311020000</v>
          </cell>
          <cell r="B2580" t="str">
            <v>Nonpoint</v>
          </cell>
          <cell r="C2580" t="str">
            <v>Construction: SIC 15 - 17 /Industrial/Commercial/Institutional /Total</v>
          </cell>
          <cell r="D2580" t="str">
            <v>Dust - Construction Dust</v>
          </cell>
          <cell r="E2580" t="str">
            <v>Construction</v>
          </cell>
          <cell r="F2580" t="str">
            <v>B2A</v>
          </cell>
          <cell r="G2580" t="str">
            <v>Industrial Processes</v>
          </cell>
          <cell r="H2580" t="str">
            <v>Construction: SIC 15 - 17</v>
          </cell>
          <cell r="I2580" t="str">
            <v>Industrial/Commercial/Institutional</v>
          </cell>
          <cell r="J2580" t="str">
            <v>Total</v>
          </cell>
          <cell r="N2580">
            <v>40982</v>
          </cell>
        </row>
        <row r="2581">
          <cell r="A2581" t="str">
            <v>2311020010</v>
          </cell>
          <cell r="B2581" t="str">
            <v>Nonpoint</v>
          </cell>
          <cell r="C2581" t="str">
            <v>Construction: SIC 15 - 17 /Industrial/Commercial/Institutional /Land Clearing</v>
          </cell>
          <cell r="D2581" t="str">
            <v>Dust - Construction Dust</v>
          </cell>
          <cell r="G2581" t="str">
            <v>Industrial Processes</v>
          </cell>
          <cell r="H2581" t="str">
            <v>Construction: SIC 15 - 17</v>
          </cell>
          <cell r="I2581" t="str">
            <v>Industrial/Commercial/Institutional</v>
          </cell>
          <cell r="J2581" t="str">
            <v>Land Clearing</v>
          </cell>
          <cell r="L2581" t="str">
            <v>2002</v>
          </cell>
          <cell r="N2581">
            <v>40982</v>
          </cell>
        </row>
        <row r="2582">
          <cell r="A2582" t="str">
            <v>2311020020</v>
          </cell>
          <cell r="B2582" t="str">
            <v>Nonpoint</v>
          </cell>
          <cell r="C2582" t="str">
            <v>Construction: SIC 15 - 17 /Industrial/Commercial/Institutional /Demolition</v>
          </cell>
          <cell r="D2582" t="str">
            <v>Dust - Construction Dust</v>
          </cell>
          <cell r="G2582" t="str">
            <v>Industrial Processes</v>
          </cell>
          <cell r="H2582" t="str">
            <v>Construction: SIC 15 - 17</v>
          </cell>
          <cell r="I2582" t="str">
            <v>Industrial/Commercial/Institutional</v>
          </cell>
          <cell r="J2582" t="str">
            <v>Demolition</v>
          </cell>
          <cell r="L2582" t="str">
            <v>2002</v>
          </cell>
          <cell r="N2582">
            <v>40982</v>
          </cell>
        </row>
        <row r="2583">
          <cell r="A2583" t="str">
            <v>2311020030</v>
          </cell>
          <cell r="B2583" t="str">
            <v>Nonpoint</v>
          </cell>
          <cell r="C2583" t="str">
            <v>Construction: SIC 15 - 17 /Industrial/Commercial/Institutional /Blasting</v>
          </cell>
          <cell r="D2583" t="str">
            <v>Dust - Construction Dust</v>
          </cell>
          <cell r="G2583" t="str">
            <v>Industrial Processes</v>
          </cell>
          <cell r="H2583" t="str">
            <v>Construction: SIC 15 - 17</v>
          </cell>
          <cell r="I2583" t="str">
            <v>Industrial/Commercial/Institutional</v>
          </cell>
          <cell r="J2583" t="str">
            <v>Blasting</v>
          </cell>
          <cell r="L2583" t="str">
            <v>2002</v>
          </cell>
          <cell r="N2583">
            <v>40982</v>
          </cell>
        </row>
        <row r="2584">
          <cell r="A2584" t="str">
            <v>2311020040</v>
          </cell>
          <cell r="B2584" t="str">
            <v>Nonpoint</v>
          </cell>
          <cell r="C2584" t="str">
            <v>Construction: SIC 15 - 17 /Industrial/Commercial/Institutional /Ground Excavations</v>
          </cell>
          <cell r="D2584" t="str">
            <v>Dust - Construction Dust</v>
          </cell>
          <cell r="G2584" t="str">
            <v>Industrial Processes</v>
          </cell>
          <cell r="H2584" t="str">
            <v>Construction: SIC 15 - 17</v>
          </cell>
          <cell r="I2584" t="str">
            <v>Industrial/Commercial/Institutional</v>
          </cell>
          <cell r="J2584" t="str">
            <v>Ground Excavations</v>
          </cell>
          <cell r="L2584" t="str">
            <v>2002</v>
          </cell>
          <cell r="N2584">
            <v>40982</v>
          </cell>
        </row>
        <row r="2585">
          <cell r="A2585" t="str">
            <v>2311020050</v>
          </cell>
          <cell r="B2585" t="str">
            <v>Nonpoint</v>
          </cell>
          <cell r="C2585" t="str">
            <v>Construction: SIC 15 - 17 /Industrial/Commercial/Institutional /Cut and Fill Operations</v>
          </cell>
          <cell r="D2585" t="str">
            <v>Dust - Construction Dust</v>
          </cell>
          <cell r="G2585" t="str">
            <v>Industrial Processes</v>
          </cell>
          <cell r="H2585" t="str">
            <v>Construction: SIC 15 - 17</v>
          </cell>
          <cell r="I2585" t="str">
            <v>Industrial/Commercial/Institutional</v>
          </cell>
          <cell r="J2585" t="str">
            <v>Cut and Fill Operations</v>
          </cell>
          <cell r="L2585" t="str">
            <v>2002</v>
          </cell>
          <cell r="N2585">
            <v>40982</v>
          </cell>
        </row>
        <row r="2586">
          <cell r="A2586" t="str">
            <v>2311020060</v>
          </cell>
          <cell r="B2586" t="str">
            <v>Nonpoint</v>
          </cell>
          <cell r="C2586" t="str">
            <v>Construction: SIC 15 - 17 /Industrial/Commercial/Institutional /Construction</v>
          </cell>
          <cell r="D2586" t="str">
            <v>Dust - Construction Dust</v>
          </cell>
          <cell r="G2586" t="str">
            <v>Industrial Processes</v>
          </cell>
          <cell r="H2586" t="str">
            <v>Construction: SIC 15 - 17</v>
          </cell>
          <cell r="I2586" t="str">
            <v>Industrial/Commercial/Institutional</v>
          </cell>
          <cell r="J2586" t="str">
            <v>Construction</v>
          </cell>
          <cell r="L2586" t="str">
            <v>2002</v>
          </cell>
          <cell r="N2586">
            <v>40982</v>
          </cell>
        </row>
        <row r="2587">
          <cell r="A2587" t="str">
            <v>2311020070</v>
          </cell>
          <cell r="B2587" t="str">
            <v>Nonpoint</v>
          </cell>
          <cell r="C2587" t="str">
            <v>Construction: SIC 15 - 17 /Industrial/Commercial/Institutional /Vehicle Traffic</v>
          </cell>
          <cell r="D2587" t="str">
            <v>Dust - Construction Dust</v>
          </cell>
          <cell r="G2587" t="str">
            <v>Industrial Processes</v>
          </cell>
          <cell r="H2587" t="str">
            <v>Construction: SIC 15 - 17</v>
          </cell>
          <cell r="I2587" t="str">
            <v>Industrial/Commercial/Institutional</v>
          </cell>
          <cell r="J2587" t="str">
            <v>Vehicle Traffic</v>
          </cell>
          <cell r="L2587" t="str">
            <v>2002</v>
          </cell>
          <cell r="N2587">
            <v>40982</v>
          </cell>
        </row>
        <row r="2588">
          <cell r="A2588" t="str">
            <v>2311020080</v>
          </cell>
          <cell r="B2588" t="str">
            <v>Nonpoint</v>
          </cell>
          <cell r="C2588" t="str">
            <v>Construction: SIC 15 - 17 /Industrial/Commercial/Institutional /Welding Operations</v>
          </cell>
          <cell r="D2588" t="str">
            <v>Dust - Construction Dust</v>
          </cell>
          <cell r="G2588" t="str">
            <v>Industrial Processes</v>
          </cell>
          <cell r="H2588" t="str">
            <v>Construction: SIC 15 - 17</v>
          </cell>
          <cell r="I2588" t="str">
            <v>Industrial/Commercial/Institutional</v>
          </cell>
          <cell r="J2588" t="str">
            <v>Welding Operations</v>
          </cell>
          <cell r="L2588" t="str">
            <v>2002</v>
          </cell>
          <cell r="N2588">
            <v>40982</v>
          </cell>
        </row>
        <row r="2589">
          <cell r="A2589" t="str">
            <v>2311020100</v>
          </cell>
          <cell r="B2589" t="str">
            <v>Nonpoint</v>
          </cell>
          <cell r="C2589" t="str">
            <v>Construction: SIC 15 - 17 /Industrial/Commercial/Institutional /Wind Erosion</v>
          </cell>
          <cell r="D2589" t="str">
            <v>Dust - Construction Dust</v>
          </cell>
          <cell r="G2589" t="str">
            <v>Industrial Processes</v>
          </cell>
          <cell r="H2589" t="str">
            <v>Construction: SIC 15 - 17</v>
          </cell>
          <cell r="I2589" t="str">
            <v>Industrial/Commercial/Institutional</v>
          </cell>
          <cell r="J2589" t="str">
            <v>Wind Erosion</v>
          </cell>
          <cell r="L2589" t="str">
            <v>2002</v>
          </cell>
          <cell r="N2589">
            <v>40982</v>
          </cell>
        </row>
        <row r="2590">
          <cell r="A2590" t="str">
            <v>2311030000</v>
          </cell>
          <cell r="B2590" t="str">
            <v>Nonpoint</v>
          </cell>
          <cell r="C2590" t="str">
            <v>Construction: SIC 15 - 17 /Road Construction /Total</v>
          </cell>
          <cell r="D2590" t="str">
            <v>Dust - Construction Dust</v>
          </cell>
          <cell r="E2590" t="str">
            <v>Construction</v>
          </cell>
          <cell r="F2590" t="str">
            <v>B3A</v>
          </cell>
          <cell r="G2590" t="str">
            <v>Industrial Processes</v>
          </cell>
          <cell r="H2590" t="str">
            <v>Construction: SIC 15 - 17</v>
          </cell>
          <cell r="I2590" t="str">
            <v>Road Construction</v>
          </cell>
          <cell r="J2590" t="str">
            <v>Total</v>
          </cell>
          <cell r="N2590">
            <v>40982</v>
          </cell>
        </row>
        <row r="2591">
          <cell r="A2591" t="str">
            <v>2311030010</v>
          </cell>
          <cell r="B2591" t="str">
            <v>Nonpoint</v>
          </cell>
          <cell r="C2591" t="str">
            <v>Construction: SIC 15 - 17 /Road Construction /Land Clearing</v>
          </cell>
          <cell r="D2591" t="str">
            <v>Dust - Construction Dust</v>
          </cell>
          <cell r="G2591" t="str">
            <v>Industrial Processes</v>
          </cell>
          <cell r="H2591" t="str">
            <v>Construction: SIC 15 - 17</v>
          </cell>
          <cell r="I2591" t="str">
            <v>Road Construction</v>
          </cell>
          <cell r="J2591" t="str">
            <v>Land Clearing</v>
          </cell>
          <cell r="L2591" t="str">
            <v>2002</v>
          </cell>
          <cell r="N2591">
            <v>40982</v>
          </cell>
        </row>
        <row r="2592">
          <cell r="A2592" t="str">
            <v>2311030020</v>
          </cell>
          <cell r="B2592" t="str">
            <v>Nonpoint</v>
          </cell>
          <cell r="C2592" t="str">
            <v>Construction: SIC 15 - 17 /Road Construction /Demolition</v>
          </cell>
          <cell r="D2592" t="str">
            <v>Dust - Construction Dust</v>
          </cell>
          <cell r="G2592" t="str">
            <v>Industrial Processes</v>
          </cell>
          <cell r="H2592" t="str">
            <v>Construction: SIC 15 - 17</v>
          </cell>
          <cell r="I2592" t="str">
            <v>Road Construction</v>
          </cell>
          <cell r="J2592" t="str">
            <v>Demolition</v>
          </cell>
          <cell r="L2592" t="str">
            <v>2002</v>
          </cell>
          <cell r="N2592">
            <v>40982</v>
          </cell>
        </row>
        <row r="2593">
          <cell r="A2593" t="str">
            <v>2311030030</v>
          </cell>
          <cell r="B2593" t="str">
            <v>Nonpoint</v>
          </cell>
          <cell r="C2593" t="str">
            <v>Construction: SIC 15 - 17 /Road Construction /Blasting</v>
          </cell>
          <cell r="D2593" t="str">
            <v>Dust - Construction Dust</v>
          </cell>
          <cell r="G2593" t="str">
            <v>Industrial Processes</v>
          </cell>
          <cell r="H2593" t="str">
            <v>Construction: SIC 15 - 17</v>
          </cell>
          <cell r="I2593" t="str">
            <v>Road Construction</v>
          </cell>
          <cell r="J2593" t="str">
            <v>Blasting</v>
          </cell>
          <cell r="L2593" t="str">
            <v>2002</v>
          </cell>
          <cell r="N2593">
            <v>40982</v>
          </cell>
        </row>
        <row r="2594">
          <cell r="A2594" t="str">
            <v>2311030040</v>
          </cell>
          <cell r="B2594" t="str">
            <v>Nonpoint</v>
          </cell>
          <cell r="C2594" t="str">
            <v>Construction: SIC 15 - 17 /Road Construction /Ground Excavations</v>
          </cell>
          <cell r="D2594" t="str">
            <v>Dust - Construction Dust</v>
          </cell>
          <cell r="G2594" t="str">
            <v>Industrial Processes</v>
          </cell>
          <cell r="H2594" t="str">
            <v>Construction: SIC 15 - 17</v>
          </cell>
          <cell r="I2594" t="str">
            <v>Road Construction</v>
          </cell>
          <cell r="J2594" t="str">
            <v>Ground Excavations</v>
          </cell>
          <cell r="L2594" t="str">
            <v>2002</v>
          </cell>
          <cell r="N2594">
            <v>40982</v>
          </cell>
        </row>
        <row r="2595">
          <cell r="A2595" t="str">
            <v>2311030050</v>
          </cell>
          <cell r="B2595" t="str">
            <v>Nonpoint</v>
          </cell>
          <cell r="C2595" t="str">
            <v>Construction: SIC 15 - 17 /Road Construction /Cut and Fill Operations</v>
          </cell>
          <cell r="D2595" t="str">
            <v>Dust - Construction Dust</v>
          </cell>
          <cell r="G2595" t="str">
            <v>Industrial Processes</v>
          </cell>
          <cell r="H2595" t="str">
            <v>Construction: SIC 15 - 17</v>
          </cell>
          <cell r="I2595" t="str">
            <v>Road Construction</v>
          </cell>
          <cell r="J2595" t="str">
            <v>Cut and Fill Operations</v>
          </cell>
          <cell r="L2595" t="str">
            <v>2002</v>
          </cell>
          <cell r="N2595">
            <v>40982</v>
          </cell>
        </row>
        <row r="2596">
          <cell r="A2596" t="str">
            <v>2311030060</v>
          </cell>
          <cell r="B2596" t="str">
            <v>Nonpoint</v>
          </cell>
          <cell r="C2596" t="str">
            <v>Construction: SIC 15 - 17 /Road Construction /Construction</v>
          </cell>
          <cell r="D2596" t="str">
            <v>Dust - Construction Dust</v>
          </cell>
          <cell r="G2596" t="str">
            <v>Industrial Processes</v>
          </cell>
          <cell r="H2596" t="str">
            <v>Construction: SIC 15 - 17</v>
          </cell>
          <cell r="I2596" t="str">
            <v>Road Construction</v>
          </cell>
          <cell r="J2596" t="str">
            <v>Construction</v>
          </cell>
          <cell r="L2596" t="str">
            <v>2002</v>
          </cell>
          <cell r="N2596">
            <v>40982</v>
          </cell>
        </row>
        <row r="2597">
          <cell r="A2597" t="str">
            <v>2311030070</v>
          </cell>
          <cell r="B2597" t="str">
            <v>Nonpoint</v>
          </cell>
          <cell r="C2597" t="str">
            <v>Construction: SIC 15 - 17 /Road Construction /Vehicle Traffic</v>
          </cell>
          <cell r="D2597" t="str">
            <v>Dust - Construction Dust</v>
          </cell>
          <cell r="G2597" t="str">
            <v>Industrial Processes</v>
          </cell>
          <cell r="H2597" t="str">
            <v>Construction: SIC 15 - 17</v>
          </cell>
          <cell r="I2597" t="str">
            <v>Road Construction</v>
          </cell>
          <cell r="J2597" t="str">
            <v>Vehicle Traffic</v>
          </cell>
          <cell r="L2597" t="str">
            <v>2002</v>
          </cell>
          <cell r="N2597">
            <v>40982</v>
          </cell>
        </row>
        <row r="2598">
          <cell r="A2598" t="str">
            <v>2311030080</v>
          </cell>
          <cell r="B2598" t="str">
            <v>Nonpoint</v>
          </cell>
          <cell r="C2598" t="str">
            <v>Construction: SIC 15 - 17 /Road Construction /Welding Operations</v>
          </cell>
          <cell r="D2598" t="str">
            <v>Dust - Construction Dust</v>
          </cell>
          <cell r="G2598" t="str">
            <v>Industrial Processes</v>
          </cell>
          <cell r="H2598" t="str">
            <v>Construction: SIC 15 - 17</v>
          </cell>
          <cell r="I2598" t="str">
            <v>Road Construction</v>
          </cell>
          <cell r="J2598" t="str">
            <v>Welding Operations</v>
          </cell>
          <cell r="L2598" t="str">
            <v>2002</v>
          </cell>
          <cell r="N2598">
            <v>40982</v>
          </cell>
        </row>
        <row r="2599">
          <cell r="A2599" t="str">
            <v>2311030100</v>
          </cell>
          <cell r="B2599" t="str">
            <v>Nonpoint</v>
          </cell>
          <cell r="C2599" t="str">
            <v>Construction: SIC 15 - 17 /Road Construction /Wind Erosion</v>
          </cell>
          <cell r="D2599" t="str">
            <v>Dust - Construction Dust</v>
          </cell>
          <cell r="G2599" t="str">
            <v>Industrial Processes</v>
          </cell>
          <cell r="H2599" t="str">
            <v>Construction: SIC 15 - 17</v>
          </cell>
          <cell r="I2599" t="str">
            <v>Road Construction</v>
          </cell>
          <cell r="J2599" t="str">
            <v>Wind Erosion</v>
          </cell>
          <cell r="L2599" t="str">
            <v>2002</v>
          </cell>
          <cell r="N2599">
            <v>40982</v>
          </cell>
        </row>
        <row r="2600">
          <cell r="A2600" t="str">
            <v>2311040000</v>
          </cell>
          <cell r="B2600" t="str">
            <v>Nonpoint</v>
          </cell>
          <cell r="C2600" t="str">
            <v>Construction: SIC 15 - 17 /Special Trade Construction /Total</v>
          </cell>
          <cell r="D2600" t="str">
            <v>Dust - Construction Dust</v>
          </cell>
          <cell r="E2600" t="str">
            <v>Construction</v>
          </cell>
          <cell r="F2600" t="str">
            <v>B4A</v>
          </cell>
          <cell r="G2600" t="str">
            <v>Industrial Processes</v>
          </cell>
          <cell r="H2600" t="str">
            <v>Construction: SIC 15 - 17</v>
          </cell>
          <cell r="I2600" t="str">
            <v>Special Trade Construction</v>
          </cell>
          <cell r="J2600" t="str">
            <v>Total</v>
          </cell>
          <cell r="N2600">
            <v>40982</v>
          </cell>
        </row>
        <row r="2601">
          <cell r="A2601" t="str">
            <v>2311040080</v>
          </cell>
          <cell r="B2601" t="str">
            <v>Nonpoint</v>
          </cell>
          <cell r="C2601" t="str">
            <v>Construction: SIC 15 - 17 /Special Trade Construction /Welding Operations</v>
          </cell>
          <cell r="D2601" t="str">
            <v>Dust - Construction Dust</v>
          </cell>
          <cell r="G2601" t="str">
            <v>Industrial Processes</v>
          </cell>
          <cell r="H2601" t="str">
            <v>Construction: SIC 15 - 17</v>
          </cell>
          <cell r="I2601" t="str">
            <v>Special Trade Construction</v>
          </cell>
          <cell r="J2601" t="str">
            <v>Welding Operations</v>
          </cell>
          <cell r="L2601" t="str">
            <v>2002</v>
          </cell>
          <cell r="N2601">
            <v>40982</v>
          </cell>
        </row>
        <row r="2602">
          <cell r="A2602" t="str">
            <v>2311040100</v>
          </cell>
          <cell r="B2602" t="str">
            <v>Nonpoint</v>
          </cell>
          <cell r="C2602" t="str">
            <v>Construction: SIC 15 - 17 /Special Trade Construction /Wind Erosion</v>
          </cell>
          <cell r="D2602" t="str">
            <v>Dust - Construction Dust</v>
          </cell>
          <cell r="G2602" t="str">
            <v>Industrial Processes</v>
          </cell>
          <cell r="H2602" t="str">
            <v>Construction: SIC 15 - 17</v>
          </cell>
          <cell r="I2602" t="str">
            <v>Special Trade Construction</v>
          </cell>
          <cell r="J2602" t="str">
            <v>Wind Erosion</v>
          </cell>
          <cell r="L2602" t="str">
            <v>2002</v>
          </cell>
          <cell r="N2602">
            <v>40982</v>
          </cell>
        </row>
        <row r="2603">
          <cell r="A2603" t="str">
            <v>2312000000</v>
          </cell>
          <cell r="B2603" t="str">
            <v>Nonpoint</v>
          </cell>
          <cell r="C2603" t="str">
            <v>Machinery /All Processes /Total</v>
          </cell>
          <cell r="D2603" t="str">
            <v>Industrial Processes - NEC</v>
          </cell>
          <cell r="E2603" t="str">
            <v>Machinery</v>
          </cell>
          <cell r="F2603" t="str">
            <v>A</v>
          </cell>
          <cell r="G2603" t="str">
            <v>Industrial Processes</v>
          </cell>
          <cell r="H2603" t="str">
            <v>Machinery: SIC 35</v>
          </cell>
          <cell r="I2603" t="str">
            <v>All Processes</v>
          </cell>
          <cell r="J2603" t="str">
            <v>Total</v>
          </cell>
          <cell r="N2603">
            <v>40982</v>
          </cell>
        </row>
        <row r="2604">
          <cell r="A2604" t="str">
            <v>2312050000</v>
          </cell>
          <cell r="B2604" t="str">
            <v>Nonpoint</v>
          </cell>
          <cell r="C2604" t="str">
            <v>Machinery /Metalworking Machinery: Tool &amp; Die Maker /Total</v>
          </cell>
          <cell r="D2604" t="str">
            <v>Industrial Processes - NEC</v>
          </cell>
          <cell r="E2604" t="str">
            <v>Machinery</v>
          </cell>
          <cell r="F2604" t="str">
            <v>B</v>
          </cell>
          <cell r="G2604" t="str">
            <v>Industrial Processes</v>
          </cell>
          <cell r="H2604" t="str">
            <v>Machinery: SIC 35</v>
          </cell>
          <cell r="I2604" t="str">
            <v>Metalworking Machinery: Tool and Die Maker</v>
          </cell>
          <cell r="J2604" t="str">
            <v>Total</v>
          </cell>
          <cell r="N2604">
            <v>40982</v>
          </cell>
        </row>
        <row r="2605">
          <cell r="A2605" t="str">
            <v>2325000000</v>
          </cell>
          <cell r="B2605" t="str">
            <v>Nonpoint</v>
          </cell>
          <cell r="C2605" t="str">
            <v>Mining &amp;Quarrying /All Processes /Total</v>
          </cell>
          <cell r="D2605" t="str">
            <v>Industrial Processes - Mining</v>
          </cell>
          <cell r="G2605" t="str">
            <v>Industrial Processes</v>
          </cell>
          <cell r="H2605" t="str">
            <v>Mining and Quarrying: SIC 14</v>
          </cell>
          <cell r="I2605" t="str">
            <v>All Processes</v>
          </cell>
          <cell r="J2605" t="str">
            <v>Total</v>
          </cell>
          <cell r="N2605">
            <v>40982</v>
          </cell>
        </row>
        <row r="2606">
          <cell r="A2606" t="str">
            <v>2325010000</v>
          </cell>
          <cell r="B2606" t="str">
            <v>Nonpoint</v>
          </cell>
          <cell r="C2606" t="str">
            <v>Mining &amp;Quarrying /Dimension Stone /Total</v>
          </cell>
          <cell r="D2606" t="str">
            <v>Industrial Processes - Mining</v>
          </cell>
          <cell r="G2606" t="str">
            <v>Industrial Processes</v>
          </cell>
          <cell r="H2606" t="str">
            <v>Mining and Quarrying: SIC 14</v>
          </cell>
          <cell r="I2606" t="str">
            <v>Dimension Stone</v>
          </cell>
          <cell r="J2606" t="str">
            <v>Total</v>
          </cell>
          <cell r="N2606">
            <v>40982</v>
          </cell>
        </row>
        <row r="2607">
          <cell r="A2607" t="str">
            <v>2325020000</v>
          </cell>
          <cell r="B2607" t="str">
            <v>Nonpoint</v>
          </cell>
          <cell r="C2607" t="str">
            <v>Mining &amp;Quarrying /Crushed &amp; Broken Stone /Total</v>
          </cell>
          <cell r="D2607" t="str">
            <v>Industrial Processes - Mining</v>
          </cell>
          <cell r="G2607" t="str">
            <v>Industrial Processes</v>
          </cell>
          <cell r="H2607" t="str">
            <v>Mining and Quarrying: SIC 14</v>
          </cell>
          <cell r="I2607" t="str">
            <v>Crushed and Broken Stone</v>
          </cell>
          <cell r="J2607" t="str">
            <v>Total</v>
          </cell>
          <cell r="N2607">
            <v>40982</v>
          </cell>
        </row>
        <row r="2608">
          <cell r="A2608" t="str">
            <v>2325030000</v>
          </cell>
          <cell r="B2608" t="str">
            <v>Nonpoint</v>
          </cell>
          <cell r="C2608" t="str">
            <v>Mining &amp;Quarrying /Sand &amp; Gravel /Total</v>
          </cell>
          <cell r="D2608" t="str">
            <v>Industrial Processes - Mining</v>
          </cell>
          <cell r="G2608" t="str">
            <v>Industrial Processes</v>
          </cell>
          <cell r="H2608" t="str">
            <v>Mining and Quarrying: SIC 14</v>
          </cell>
          <cell r="I2608" t="str">
            <v>Sand and Gravel</v>
          </cell>
          <cell r="J2608" t="str">
            <v>Total</v>
          </cell>
          <cell r="N2608">
            <v>40982</v>
          </cell>
        </row>
        <row r="2609">
          <cell r="A2609" t="str">
            <v>2325040000</v>
          </cell>
          <cell r="B2609" t="str">
            <v>Nonpoint</v>
          </cell>
          <cell r="C2609" t="str">
            <v>Mining &amp;Quarrying /Clay, Ceramic, &amp; Refractory /Total</v>
          </cell>
          <cell r="D2609" t="str">
            <v>Industrial Processes - Mining</v>
          </cell>
          <cell r="G2609" t="str">
            <v>Industrial Processes</v>
          </cell>
          <cell r="H2609" t="str">
            <v>Mining and Quarrying: SIC 14</v>
          </cell>
          <cell r="I2609" t="str">
            <v>Clay, Ceramic, and Refractory</v>
          </cell>
          <cell r="J2609" t="str">
            <v>Total</v>
          </cell>
          <cell r="N2609">
            <v>40982</v>
          </cell>
        </row>
        <row r="2610">
          <cell r="A2610" t="str">
            <v>2325050000</v>
          </cell>
          <cell r="B2610" t="str">
            <v>Nonpoint</v>
          </cell>
          <cell r="C2610" t="str">
            <v>Mining &amp;Quarrying /Chemical &amp; Fertilizer Materials /Total</v>
          </cell>
          <cell r="D2610" t="str">
            <v>Industrial Processes - Mining</v>
          </cell>
          <cell r="G2610" t="str">
            <v>Industrial Processes</v>
          </cell>
          <cell r="H2610" t="str">
            <v>Mining and Quarrying: SIC 14</v>
          </cell>
          <cell r="I2610" t="str">
            <v>Chemical and Fertilizer Materials</v>
          </cell>
          <cell r="J2610" t="str">
            <v>Total</v>
          </cell>
          <cell r="N2610">
            <v>40982</v>
          </cell>
        </row>
        <row r="2611">
          <cell r="A2611" t="str">
            <v>2325060000</v>
          </cell>
          <cell r="B2611" t="str">
            <v>Nonpoint</v>
          </cell>
          <cell r="C2611" t="str">
            <v>Mining &amp;Quarrying /Lead Ore Mining &amp; Milling/Total</v>
          </cell>
          <cell r="D2611" t="str">
            <v>Industrial Processes - Mining</v>
          </cell>
          <cell r="G2611" t="str">
            <v>Industrial Processes</v>
          </cell>
          <cell r="H2611" t="str">
            <v>Mining and Quarrying: SIC 10</v>
          </cell>
          <cell r="I2611" t="str">
            <v>Lead Ore Mining and Milling</v>
          </cell>
          <cell r="J2611" t="str">
            <v>Total</v>
          </cell>
          <cell r="N2611">
            <v>41113</v>
          </cell>
          <cell r="O2611" t="str">
            <v>lead quarry operations. Excludes lead ore handling (not milling) that occurs at the smelters is reported under the point source SCC 30301011 and 30301013. requested by Missouri May 2012.</v>
          </cell>
        </row>
        <row r="2612">
          <cell r="A2612" t="str">
            <v>2390001000</v>
          </cell>
          <cell r="B2612" t="str">
            <v>Nonpoint</v>
          </cell>
          <cell r="C2612" t="str">
            <v>In-process Fuel Use /Anthracite Coal /Total</v>
          </cell>
          <cell r="D2612" t="str">
            <v>Industrial Processes - NEC</v>
          </cell>
          <cell r="G2612" t="str">
            <v>Industrial Processes</v>
          </cell>
          <cell r="H2612" t="str">
            <v>In-process Fuel Use</v>
          </cell>
          <cell r="I2612" t="str">
            <v>Anthracite Coal</v>
          </cell>
          <cell r="J2612" t="str">
            <v>Total</v>
          </cell>
          <cell r="N2612">
            <v>40982</v>
          </cell>
        </row>
        <row r="2613">
          <cell r="A2613" t="str">
            <v>2390002000</v>
          </cell>
          <cell r="B2613" t="str">
            <v>Nonpoint</v>
          </cell>
          <cell r="C2613" t="str">
            <v>In-process Fuel Use /Bituminous/Subbituminous Coal /Total</v>
          </cell>
          <cell r="D2613" t="str">
            <v>Industrial Processes - NEC</v>
          </cell>
          <cell r="G2613" t="str">
            <v>Industrial Processes</v>
          </cell>
          <cell r="H2613" t="str">
            <v>In-process Fuel Use</v>
          </cell>
          <cell r="I2613" t="str">
            <v>Bituminous/Subbituminous Coal</v>
          </cell>
          <cell r="J2613" t="str">
            <v>Total</v>
          </cell>
          <cell r="N2613">
            <v>40982</v>
          </cell>
        </row>
        <row r="2614">
          <cell r="A2614" t="str">
            <v>2390004000</v>
          </cell>
          <cell r="B2614" t="str">
            <v>Nonpoint</v>
          </cell>
          <cell r="C2614" t="str">
            <v>In-process Fuel Use /Distillate Oil /Total</v>
          </cell>
          <cell r="D2614" t="str">
            <v>Industrial Processes - NEC</v>
          </cell>
          <cell r="G2614" t="str">
            <v>Industrial Processes</v>
          </cell>
          <cell r="H2614" t="str">
            <v>In-process Fuel Use</v>
          </cell>
          <cell r="I2614" t="str">
            <v>Distillate Oil</v>
          </cell>
          <cell r="J2614" t="str">
            <v>Total</v>
          </cell>
          <cell r="N2614">
            <v>40982</v>
          </cell>
        </row>
        <row r="2615">
          <cell r="A2615" t="str">
            <v>2390005000</v>
          </cell>
          <cell r="B2615" t="str">
            <v>Nonpoint</v>
          </cell>
          <cell r="C2615" t="str">
            <v>In-process Fuel Use /Residual Oil /Total</v>
          </cell>
          <cell r="D2615" t="str">
            <v>Industrial Processes - NEC</v>
          </cell>
          <cell r="G2615" t="str">
            <v>Industrial Processes</v>
          </cell>
          <cell r="H2615" t="str">
            <v>In-process Fuel Use</v>
          </cell>
          <cell r="I2615" t="str">
            <v>Residual Oil</v>
          </cell>
          <cell r="J2615" t="str">
            <v>Total</v>
          </cell>
          <cell r="N2615">
            <v>40982</v>
          </cell>
        </row>
        <row r="2616">
          <cell r="A2616" t="str">
            <v>2390006000</v>
          </cell>
          <cell r="B2616" t="str">
            <v>Nonpoint</v>
          </cell>
          <cell r="C2616" t="str">
            <v>In-process Fuel Use /Natural Gas /Total</v>
          </cell>
          <cell r="D2616" t="str">
            <v>Industrial Processes - NEC</v>
          </cell>
          <cell r="G2616" t="str">
            <v>Industrial Processes</v>
          </cell>
          <cell r="H2616" t="str">
            <v>In-process Fuel Use</v>
          </cell>
          <cell r="I2616" t="str">
            <v>Natural Gas</v>
          </cell>
          <cell r="J2616" t="str">
            <v>Total</v>
          </cell>
          <cell r="N2616">
            <v>40982</v>
          </cell>
        </row>
        <row r="2617">
          <cell r="A2617" t="str">
            <v>2390007000</v>
          </cell>
          <cell r="B2617" t="str">
            <v>Nonpoint</v>
          </cell>
          <cell r="C2617" t="str">
            <v>In-process Fuel Use /Liquified Petroleum Gas /Total</v>
          </cell>
          <cell r="D2617" t="str">
            <v>Industrial Processes - NEC</v>
          </cell>
          <cell r="G2617" t="str">
            <v>Industrial Processes</v>
          </cell>
          <cell r="H2617" t="str">
            <v>In-process Fuel Use</v>
          </cell>
          <cell r="I2617" t="str">
            <v>Liquified Petroleum Gas (LPG)</v>
          </cell>
          <cell r="J2617" t="str">
            <v>Total</v>
          </cell>
          <cell r="N2617">
            <v>40982</v>
          </cell>
        </row>
        <row r="2618">
          <cell r="A2618" t="str">
            <v>2390008000</v>
          </cell>
          <cell r="B2618" t="str">
            <v>Nonpoint</v>
          </cell>
          <cell r="C2618" t="str">
            <v>In-process Fuel Use /Wood /Total</v>
          </cell>
          <cell r="D2618" t="str">
            <v>Industrial Processes - NEC</v>
          </cell>
          <cell r="G2618" t="str">
            <v>Industrial Processes</v>
          </cell>
          <cell r="H2618" t="str">
            <v>In-process Fuel Use</v>
          </cell>
          <cell r="I2618" t="str">
            <v>Wood</v>
          </cell>
          <cell r="J2618" t="str">
            <v>Total</v>
          </cell>
          <cell r="N2618">
            <v>40982</v>
          </cell>
        </row>
        <row r="2619">
          <cell r="A2619" t="str">
            <v>2390009000</v>
          </cell>
          <cell r="B2619" t="str">
            <v>Nonpoint</v>
          </cell>
          <cell r="C2619" t="str">
            <v>In-process Fuel Use /Coke /Total</v>
          </cell>
          <cell r="D2619" t="str">
            <v>Industrial Processes - NEC</v>
          </cell>
          <cell r="G2619" t="str">
            <v>Industrial Processes</v>
          </cell>
          <cell r="H2619" t="str">
            <v>In-process Fuel Use</v>
          </cell>
          <cell r="I2619" t="str">
            <v>Coke</v>
          </cell>
          <cell r="J2619" t="str">
            <v>Total</v>
          </cell>
          <cell r="N2619">
            <v>40982</v>
          </cell>
        </row>
        <row r="2620">
          <cell r="A2620" t="str">
            <v>2390010000</v>
          </cell>
          <cell r="B2620" t="str">
            <v>Nonpoint</v>
          </cell>
          <cell r="C2620" t="str">
            <v>In-process Fuel Use /Process Gas /Total</v>
          </cell>
          <cell r="D2620" t="str">
            <v>Industrial Processes - NEC</v>
          </cell>
          <cell r="G2620" t="str">
            <v>Industrial Processes</v>
          </cell>
          <cell r="H2620" t="str">
            <v>In-process Fuel Use</v>
          </cell>
          <cell r="I2620" t="str">
            <v>Process Gas</v>
          </cell>
          <cell r="J2620" t="str">
            <v>Total</v>
          </cell>
          <cell r="N2620">
            <v>40982</v>
          </cell>
        </row>
        <row r="2621">
          <cell r="A2621" t="str">
            <v>2399000000</v>
          </cell>
          <cell r="B2621" t="str">
            <v>Nonpoint</v>
          </cell>
          <cell r="C2621" t="str">
            <v>Industrial Processes: NEC /Industrial Processes: NEC /Total</v>
          </cell>
          <cell r="D2621" t="str">
            <v>Industrial Processes - NEC</v>
          </cell>
          <cell r="G2621" t="str">
            <v>Industrial Processes</v>
          </cell>
          <cell r="H2621" t="str">
            <v>Industrial Processes: NEC</v>
          </cell>
          <cell r="I2621" t="str">
            <v>Industrial Processes: NEC</v>
          </cell>
          <cell r="J2621" t="str">
            <v>Total</v>
          </cell>
          <cell r="N2621">
            <v>40982</v>
          </cell>
        </row>
        <row r="2622">
          <cell r="A2622" t="str">
            <v>2399010000</v>
          </cell>
          <cell r="B2622" t="str">
            <v>Nonpoint</v>
          </cell>
          <cell r="C2622" t="str">
            <v>Industrial Refrigeration /Refrigerant Losses /All Processes</v>
          </cell>
          <cell r="D2622" t="str">
            <v>Industrial Processes - NEC</v>
          </cell>
          <cell r="G2622" t="str">
            <v>Industrial Processes</v>
          </cell>
          <cell r="H2622" t="str">
            <v>Industrial Refrigeration</v>
          </cell>
          <cell r="I2622" t="str">
            <v>Refrigerant Losses</v>
          </cell>
          <cell r="J2622" t="str">
            <v>All Processes</v>
          </cell>
          <cell r="N2622">
            <v>40982</v>
          </cell>
        </row>
        <row r="2623">
          <cell r="A2623" t="str">
            <v>2401001000</v>
          </cell>
          <cell r="B2623" t="str">
            <v>Nonpoint</v>
          </cell>
          <cell r="C2623" t="str">
            <v>Surface Coating /Architectural Coatings /Total: All Solvent Types</v>
          </cell>
          <cell r="D2623" t="str">
            <v>Solvent - Non-Industrial Surface Coating</v>
          </cell>
          <cell r="G2623" t="str">
            <v>Solvent Utilization</v>
          </cell>
          <cell r="H2623" t="str">
            <v>Surface Coating</v>
          </cell>
          <cell r="I2623" t="str">
            <v>Architectural Coatings</v>
          </cell>
          <cell r="J2623" t="str">
            <v>Total: All Solvent Types</v>
          </cell>
          <cell r="N2623">
            <v>40982</v>
          </cell>
        </row>
        <row r="2624">
          <cell r="A2624" t="str">
            <v>2401001001</v>
          </cell>
          <cell r="B2624" t="str">
            <v>Nonpoint</v>
          </cell>
          <cell r="C2624" t="str">
            <v>Surface Coating /Architectural Coatings /Flat Paints</v>
          </cell>
          <cell r="D2624" t="str">
            <v>Solvent - Non-Industrial Surface Coating</v>
          </cell>
          <cell r="G2624" t="str">
            <v>Solvent Utilization</v>
          </cell>
          <cell r="H2624" t="str">
            <v>Surface Coating</v>
          </cell>
          <cell r="I2624" t="str">
            <v>Architectural Coatings</v>
          </cell>
          <cell r="J2624" t="str">
            <v>Flat Paints</v>
          </cell>
          <cell r="M2624">
            <v>37307</v>
          </cell>
          <cell r="N2624">
            <v>40982</v>
          </cell>
        </row>
        <row r="2625">
          <cell r="A2625" t="str">
            <v>2401001005</v>
          </cell>
          <cell r="B2625" t="str">
            <v>Nonpoint</v>
          </cell>
          <cell r="C2625" t="str">
            <v>Surface Coating /Architectural Coatings /Nonflat Paints - Low and Medium Gloss</v>
          </cell>
          <cell r="D2625" t="str">
            <v>Solvent - Non-Industrial Surface Coating</v>
          </cell>
          <cell r="G2625" t="str">
            <v>Solvent Utilization</v>
          </cell>
          <cell r="H2625" t="str">
            <v>Surface Coating</v>
          </cell>
          <cell r="I2625" t="str">
            <v>Architectural Coatings</v>
          </cell>
          <cell r="J2625" t="str">
            <v>Nonflat Paints - Low and Medium Gloss</v>
          </cell>
          <cell r="M2625">
            <v>37307</v>
          </cell>
          <cell r="N2625">
            <v>40982</v>
          </cell>
        </row>
        <row r="2626">
          <cell r="A2626" t="str">
            <v>2401001006</v>
          </cell>
          <cell r="B2626" t="str">
            <v>Nonpoint</v>
          </cell>
          <cell r="C2626" t="str">
            <v>Surface Coating /Architectural Coatings /Nonflat Paints - High Gloss</v>
          </cell>
          <cell r="D2626" t="str">
            <v>Solvent - Non-Industrial Surface Coating</v>
          </cell>
          <cell r="G2626" t="str">
            <v>Solvent Utilization</v>
          </cell>
          <cell r="H2626" t="str">
            <v>Surface Coating</v>
          </cell>
          <cell r="I2626" t="str">
            <v>Architectural Coatings</v>
          </cell>
          <cell r="J2626" t="str">
            <v>Nonflat Paints - High Gloss</v>
          </cell>
          <cell r="M2626">
            <v>37307</v>
          </cell>
          <cell r="N2626">
            <v>40982</v>
          </cell>
        </row>
        <row r="2627">
          <cell r="A2627" t="str">
            <v>2401001010</v>
          </cell>
          <cell r="B2627" t="str">
            <v>Nonpoint</v>
          </cell>
          <cell r="C2627" t="str">
            <v>Surface Coating /Architectural Coatings /Primers, Sealers, and Undercoaters</v>
          </cell>
          <cell r="D2627" t="str">
            <v>Solvent - Non-Industrial Surface Coating</v>
          </cell>
          <cell r="G2627" t="str">
            <v>Solvent Utilization</v>
          </cell>
          <cell r="H2627" t="str">
            <v>Surface Coating</v>
          </cell>
          <cell r="I2627" t="str">
            <v>Architectural Coatings</v>
          </cell>
          <cell r="J2627" t="str">
            <v>Primers, Sealers, and Undercoaters</v>
          </cell>
          <cell r="M2627">
            <v>37307</v>
          </cell>
          <cell r="N2627">
            <v>40982</v>
          </cell>
        </row>
        <row r="2628">
          <cell r="A2628" t="str">
            <v>2401001011</v>
          </cell>
          <cell r="B2628" t="str">
            <v>Nonpoint</v>
          </cell>
          <cell r="C2628" t="str">
            <v>Surface Coating /Architectural Coatings /Quick Dry - Primers, Sealers, and Undercoaters</v>
          </cell>
          <cell r="D2628" t="str">
            <v>Solvent - Non-Industrial Surface Coating</v>
          </cell>
          <cell r="G2628" t="str">
            <v>Solvent Utilization</v>
          </cell>
          <cell r="H2628" t="str">
            <v>Surface Coating</v>
          </cell>
          <cell r="I2628" t="str">
            <v>Architectural Coatings</v>
          </cell>
          <cell r="J2628" t="str">
            <v>Quick Dry - Primers, Sealers, and Undercoaters</v>
          </cell>
          <cell r="M2628">
            <v>37307</v>
          </cell>
          <cell r="N2628">
            <v>40982</v>
          </cell>
        </row>
        <row r="2629">
          <cell r="A2629" t="str">
            <v>2401001015</v>
          </cell>
          <cell r="B2629" t="str">
            <v>Nonpoint</v>
          </cell>
          <cell r="C2629" t="str">
            <v>Surface Coating /Architectural Coatings /Stains - Semi-transparent</v>
          </cell>
          <cell r="D2629" t="str">
            <v>Solvent - Non-Industrial Surface Coating</v>
          </cell>
          <cell r="G2629" t="str">
            <v>Solvent Utilization</v>
          </cell>
          <cell r="H2629" t="str">
            <v>Surface Coating</v>
          </cell>
          <cell r="I2629" t="str">
            <v>Architectural Coatings</v>
          </cell>
          <cell r="J2629" t="str">
            <v>Stains - Semi-transparent</v>
          </cell>
          <cell r="M2629">
            <v>37307</v>
          </cell>
          <cell r="N2629">
            <v>40982</v>
          </cell>
        </row>
        <row r="2630">
          <cell r="A2630" t="str">
            <v>2401001020</v>
          </cell>
          <cell r="B2630" t="str">
            <v>Nonpoint</v>
          </cell>
          <cell r="C2630" t="str">
            <v>Surface Coating /Architectural Coatings /Quick Dry - Enamels</v>
          </cell>
          <cell r="D2630" t="str">
            <v>Solvent - Non-Industrial Surface Coating</v>
          </cell>
          <cell r="G2630" t="str">
            <v>Solvent Utilization</v>
          </cell>
          <cell r="H2630" t="str">
            <v>Surface Coating</v>
          </cell>
          <cell r="I2630" t="str">
            <v>Architectural Coatings</v>
          </cell>
          <cell r="J2630" t="str">
            <v>Quick Dry - Enamels</v>
          </cell>
          <cell r="M2630">
            <v>37307</v>
          </cell>
          <cell r="N2630">
            <v>40982</v>
          </cell>
        </row>
        <row r="2631">
          <cell r="A2631" t="str">
            <v>2401001025</v>
          </cell>
          <cell r="B2631" t="str">
            <v>Nonpoint</v>
          </cell>
          <cell r="C2631" t="str">
            <v>Surface Coating /Architectural Coatings /Lacquers - Clear</v>
          </cell>
          <cell r="D2631" t="str">
            <v>Solvent - Non-Industrial Surface Coating</v>
          </cell>
          <cell r="G2631" t="str">
            <v>Solvent Utilization</v>
          </cell>
          <cell r="H2631" t="str">
            <v>Surface Coating</v>
          </cell>
          <cell r="I2631" t="str">
            <v>Architectural Coatings</v>
          </cell>
          <cell r="J2631" t="str">
            <v>Lacquers - Clear</v>
          </cell>
          <cell r="M2631">
            <v>37307</v>
          </cell>
          <cell r="N2631">
            <v>40982</v>
          </cell>
        </row>
        <row r="2632">
          <cell r="A2632" t="str">
            <v>2401001030</v>
          </cell>
          <cell r="B2632" t="str">
            <v>Nonpoint</v>
          </cell>
          <cell r="C2632" t="str">
            <v>Surface Coating /Architectural Coatings /Acetone</v>
          </cell>
          <cell r="D2632" t="str">
            <v>Solvent - Non-Industrial Surface Coating</v>
          </cell>
          <cell r="G2632" t="str">
            <v>Solvent Utilization</v>
          </cell>
          <cell r="H2632" t="str">
            <v>Surface Coating</v>
          </cell>
          <cell r="I2632" t="str">
            <v>Architectural Coatings</v>
          </cell>
          <cell r="J2632" t="str">
            <v>Acetone</v>
          </cell>
          <cell r="L2632" t="str">
            <v>1999</v>
          </cell>
          <cell r="N2632">
            <v>40982</v>
          </cell>
        </row>
        <row r="2633">
          <cell r="A2633" t="str">
            <v>2401001050</v>
          </cell>
          <cell r="B2633" t="str">
            <v>Nonpoint</v>
          </cell>
          <cell r="C2633" t="str">
            <v>Surface Coating /Architectural Coatings /All Other Architectural Categories</v>
          </cell>
          <cell r="D2633" t="str">
            <v>Solvent - Non-Industrial Surface Coating</v>
          </cell>
          <cell r="G2633" t="str">
            <v>Solvent Utilization</v>
          </cell>
          <cell r="H2633" t="str">
            <v>Surface Coating</v>
          </cell>
          <cell r="I2633" t="str">
            <v>Architectural Coatings</v>
          </cell>
          <cell r="J2633" t="str">
            <v>All Other Architectural Categories</v>
          </cell>
          <cell r="M2633">
            <v>37307</v>
          </cell>
          <cell r="N2633">
            <v>40982</v>
          </cell>
        </row>
        <row r="2634">
          <cell r="A2634" t="str">
            <v>2401001055</v>
          </cell>
          <cell r="B2634" t="str">
            <v>Nonpoint</v>
          </cell>
          <cell r="C2634" t="str">
            <v>Surface Coating /Architectural Coatings /Butyl Acetate</v>
          </cell>
          <cell r="D2634" t="str">
            <v>Solvent - Non-Industrial Surface Coating</v>
          </cell>
          <cell r="G2634" t="str">
            <v>Solvent Utilization</v>
          </cell>
          <cell r="H2634" t="str">
            <v>Surface Coating</v>
          </cell>
          <cell r="I2634" t="str">
            <v>Architectural Coatings</v>
          </cell>
          <cell r="J2634" t="str">
            <v>Butyl Acetate</v>
          </cell>
          <cell r="L2634" t="str">
            <v>1999</v>
          </cell>
          <cell r="N2634">
            <v>40982</v>
          </cell>
        </row>
        <row r="2635">
          <cell r="A2635" t="str">
            <v>2401001060</v>
          </cell>
          <cell r="B2635" t="str">
            <v>Nonpoint</v>
          </cell>
          <cell r="C2635" t="str">
            <v>Surface Coating /Architectural Coatings /Butyl Alcohols: All Types</v>
          </cell>
          <cell r="D2635" t="str">
            <v>Solvent - Non-Industrial Surface Coating</v>
          </cell>
          <cell r="G2635" t="str">
            <v>Solvent Utilization</v>
          </cell>
          <cell r="H2635" t="str">
            <v>Surface Coating</v>
          </cell>
          <cell r="I2635" t="str">
            <v>Architectural Coatings</v>
          </cell>
          <cell r="J2635" t="str">
            <v>Butyl Alcohols: All Types</v>
          </cell>
          <cell r="L2635" t="str">
            <v>1999</v>
          </cell>
          <cell r="N2635">
            <v>40982</v>
          </cell>
        </row>
        <row r="2636">
          <cell r="A2636" t="str">
            <v>2401001065</v>
          </cell>
          <cell r="B2636" t="str">
            <v>Nonpoint</v>
          </cell>
          <cell r="C2636" t="str">
            <v>Surface Coating /Architectural Coatings /n-Butyl Alcohol</v>
          </cell>
          <cell r="D2636" t="str">
            <v>Solvent - Non-Industrial Surface Coating</v>
          </cell>
          <cell r="G2636" t="str">
            <v>Solvent Utilization</v>
          </cell>
          <cell r="H2636" t="str">
            <v>Surface Coating</v>
          </cell>
          <cell r="I2636" t="str">
            <v>Architectural Coatings</v>
          </cell>
          <cell r="J2636" t="str">
            <v>n-Butyl Alcohol</v>
          </cell>
          <cell r="L2636" t="str">
            <v>1999</v>
          </cell>
          <cell r="N2636">
            <v>40982</v>
          </cell>
        </row>
        <row r="2637">
          <cell r="A2637" t="str">
            <v>2401001070</v>
          </cell>
          <cell r="B2637" t="str">
            <v>Nonpoint</v>
          </cell>
          <cell r="C2637" t="str">
            <v>Surface Coating /Architectural Coatings /Isobutyl Alcohol</v>
          </cell>
          <cell r="D2637" t="str">
            <v>Solvent - Non-Industrial Surface Coating</v>
          </cell>
          <cell r="G2637" t="str">
            <v>Solvent Utilization</v>
          </cell>
          <cell r="H2637" t="str">
            <v>Surface Coating</v>
          </cell>
          <cell r="I2637" t="str">
            <v>Architectural Coatings</v>
          </cell>
          <cell r="J2637" t="str">
            <v>Isobutyl Alcohol</v>
          </cell>
          <cell r="L2637" t="str">
            <v>1999</v>
          </cell>
          <cell r="N2637">
            <v>40982</v>
          </cell>
        </row>
        <row r="2638">
          <cell r="A2638" t="str">
            <v>2401001125</v>
          </cell>
          <cell r="B2638" t="str">
            <v>Nonpoint</v>
          </cell>
          <cell r="C2638" t="str">
            <v>Surface Coating /Architectural Coatings /Diethylene Glycol Monobutyl Ether</v>
          </cell>
          <cell r="D2638" t="str">
            <v>Solvent - Non-Industrial Surface Coating</v>
          </cell>
          <cell r="G2638" t="str">
            <v>Solvent Utilization</v>
          </cell>
          <cell r="H2638" t="str">
            <v>Surface Coating</v>
          </cell>
          <cell r="I2638" t="str">
            <v>Architectural Coatings</v>
          </cell>
          <cell r="J2638" t="str">
            <v>Diethylene Glycol Monobutyl Ether</v>
          </cell>
          <cell r="L2638" t="str">
            <v>1999</v>
          </cell>
          <cell r="N2638">
            <v>40982</v>
          </cell>
        </row>
        <row r="2639">
          <cell r="A2639" t="str">
            <v>2401001130</v>
          </cell>
          <cell r="B2639" t="str">
            <v>Nonpoint</v>
          </cell>
          <cell r="C2639" t="str">
            <v>Surface Coating /Architectural Coatings /Diethylene Glycol Monoethyl Ether</v>
          </cell>
          <cell r="D2639" t="str">
            <v>Solvent - Non-Industrial Surface Coating</v>
          </cell>
          <cell r="G2639" t="str">
            <v>Solvent Utilization</v>
          </cell>
          <cell r="H2639" t="str">
            <v>Surface Coating</v>
          </cell>
          <cell r="I2639" t="str">
            <v>Architectural Coatings</v>
          </cell>
          <cell r="J2639" t="str">
            <v>Diethylene Glycol Monoethyl Ether</v>
          </cell>
          <cell r="L2639" t="str">
            <v>1999</v>
          </cell>
          <cell r="N2639">
            <v>40982</v>
          </cell>
        </row>
        <row r="2640">
          <cell r="A2640" t="str">
            <v>2401001135</v>
          </cell>
          <cell r="B2640" t="str">
            <v>Nonpoint</v>
          </cell>
          <cell r="C2640" t="str">
            <v>Surface Coating /Architectural Coatings /Diethylene Glycol Monomethyl Ether</v>
          </cell>
          <cell r="D2640" t="str">
            <v>Solvent - Non-Industrial Surface Coating</v>
          </cell>
          <cell r="G2640" t="str">
            <v>Solvent Utilization</v>
          </cell>
          <cell r="H2640" t="str">
            <v>Surface Coating</v>
          </cell>
          <cell r="I2640" t="str">
            <v>Architectural Coatings</v>
          </cell>
          <cell r="J2640" t="str">
            <v>Diethylene Glycol Monomethyl Ether</v>
          </cell>
          <cell r="L2640" t="str">
            <v>1999</v>
          </cell>
          <cell r="N2640">
            <v>40982</v>
          </cell>
        </row>
        <row r="2641">
          <cell r="A2641" t="str">
            <v>2401001170</v>
          </cell>
          <cell r="B2641" t="str">
            <v>Nonpoint</v>
          </cell>
          <cell r="C2641" t="str">
            <v>Surface Coating /Architectural Coatings /Ethyl Acetate</v>
          </cell>
          <cell r="D2641" t="str">
            <v>Solvent - Non-Industrial Surface Coating</v>
          </cell>
          <cell r="G2641" t="str">
            <v>Solvent Utilization</v>
          </cell>
          <cell r="H2641" t="str">
            <v>Surface Coating</v>
          </cell>
          <cell r="I2641" t="str">
            <v>Architectural Coatings</v>
          </cell>
          <cell r="J2641" t="str">
            <v>Ethyl Acetate</v>
          </cell>
          <cell r="L2641" t="str">
            <v>1999</v>
          </cell>
          <cell r="N2641">
            <v>40982</v>
          </cell>
        </row>
        <row r="2642">
          <cell r="A2642" t="str">
            <v>2401001200</v>
          </cell>
          <cell r="B2642" t="str">
            <v>Nonpoint</v>
          </cell>
          <cell r="C2642" t="str">
            <v>Surface Coating /Architectural Coatings /Ethylene Glycol Monoethyl Ether (2-Ethoxyethanol)</v>
          </cell>
          <cell r="D2642" t="str">
            <v>Solvent - Non-Industrial Surface Coating</v>
          </cell>
          <cell r="G2642" t="str">
            <v>Solvent Utilization</v>
          </cell>
          <cell r="H2642" t="str">
            <v>Surface Coating</v>
          </cell>
          <cell r="I2642" t="str">
            <v>Architectural Coatings</v>
          </cell>
          <cell r="J2642" t="str">
            <v>Ethylene Glycol Monoethyl Ether (2-Ethoxyethanol)</v>
          </cell>
          <cell r="L2642" t="str">
            <v>1999</v>
          </cell>
          <cell r="N2642">
            <v>40982</v>
          </cell>
        </row>
        <row r="2643">
          <cell r="A2643" t="str">
            <v>2401001210</v>
          </cell>
          <cell r="B2643" t="str">
            <v>Nonpoint</v>
          </cell>
          <cell r="C2643" t="str">
            <v>Surface Coating /Architectural Coatings /Ethylene Glycol Monomethyl Ether (2-Methoxyethanol)</v>
          </cell>
          <cell r="D2643" t="str">
            <v>Solvent - Non-Industrial Surface Coating</v>
          </cell>
          <cell r="G2643" t="str">
            <v>Solvent Utilization</v>
          </cell>
          <cell r="H2643" t="str">
            <v>Surface Coating</v>
          </cell>
          <cell r="I2643" t="str">
            <v>Architectural Coatings</v>
          </cell>
          <cell r="J2643" t="str">
            <v>Ethylene Glycol Monomethyl Ether (2-Methoxyethanol)</v>
          </cell>
          <cell r="L2643" t="str">
            <v>1999</v>
          </cell>
          <cell r="N2643">
            <v>40982</v>
          </cell>
        </row>
        <row r="2644">
          <cell r="A2644" t="str">
            <v>2401001215</v>
          </cell>
          <cell r="B2644" t="str">
            <v>Nonpoint</v>
          </cell>
          <cell r="C2644" t="str">
            <v>Surface Coating /Architectural Coatings /Ethylene Glycol Monobutyl Ether (2-Butoxyethanol)</v>
          </cell>
          <cell r="D2644" t="str">
            <v>Solvent - Non-Industrial Surface Coating</v>
          </cell>
          <cell r="G2644" t="str">
            <v>Solvent Utilization</v>
          </cell>
          <cell r="H2644" t="str">
            <v>Surface Coating</v>
          </cell>
          <cell r="I2644" t="str">
            <v>Architectural Coatings</v>
          </cell>
          <cell r="J2644" t="str">
            <v>Ethylene Glycol Monobutyl Ether (2-Butoxyethanol)</v>
          </cell>
          <cell r="L2644" t="str">
            <v>1999</v>
          </cell>
          <cell r="N2644">
            <v>40982</v>
          </cell>
        </row>
        <row r="2645">
          <cell r="A2645" t="str">
            <v>2401001235</v>
          </cell>
          <cell r="B2645" t="str">
            <v>Nonpoint</v>
          </cell>
          <cell r="C2645" t="str">
            <v>Surface Coating /Architectural Coatings /Glycol Ethers: All Types</v>
          </cell>
          <cell r="D2645" t="str">
            <v>Solvent - Non-Industrial Surface Coating</v>
          </cell>
          <cell r="G2645" t="str">
            <v>Solvent Utilization</v>
          </cell>
          <cell r="H2645" t="str">
            <v>Surface Coating</v>
          </cell>
          <cell r="I2645" t="str">
            <v>Architectural Coatings</v>
          </cell>
          <cell r="J2645" t="str">
            <v>Glycol Ethers: All Types</v>
          </cell>
          <cell r="L2645" t="str">
            <v>1999</v>
          </cell>
          <cell r="N2645">
            <v>40982</v>
          </cell>
        </row>
        <row r="2646">
          <cell r="A2646" t="str">
            <v>2401001250</v>
          </cell>
          <cell r="B2646" t="str">
            <v>Nonpoint</v>
          </cell>
          <cell r="C2646" t="str">
            <v>Surface Coating /Architectural Coatings /Isopropanol</v>
          </cell>
          <cell r="D2646" t="str">
            <v>Solvent - Non-Industrial Surface Coating</v>
          </cell>
          <cell r="G2646" t="str">
            <v>Solvent Utilization</v>
          </cell>
          <cell r="H2646" t="str">
            <v>Surface Coating</v>
          </cell>
          <cell r="I2646" t="str">
            <v>Architectural Coatings</v>
          </cell>
          <cell r="J2646" t="str">
            <v>Isopropanol</v>
          </cell>
          <cell r="L2646" t="str">
            <v>1999</v>
          </cell>
          <cell r="N2646">
            <v>40982</v>
          </cell>
        </row>
        <row r="2647">
          <cell r="A2647" t="str">
            <v>2401001275</v>
          </cell>
          <cell r="B2647" t="str">
            <v>Nonpoint</v>
          </cell>
          <cell r="C2647" t="str">
            <v>Surface Coating /Architectural Coatings /Methyl Ethyl Ketone</v>
          </cell>
          <cell r="D2647" t="str">
            <v>Solvent - Non-Industrial Surface Coating</v>
          </cell>
          <cell r="G2647" t="str">
            <v>Solvent Utilization</v>
          </cell>
          <cell r="H2647" t="str">
            <v>Surface Coating</v>
          </cell>
          <cell r="I2647" t="str">
            <v>Architectural Coatings</v>
          </cell>
          <cell r="J2647" t="str">
            <v>Methyl Ethyl Ketone</v>
          </cell>
          <cell r="L2647" t="str">
            <v>1999</v>
          </cell>
          <cell r="N2647">
            <v>40982</v>
          </cell>
        </row>
        <row r="2648">
          <cell r="A2648" t="str">
            <v>2401001285</v>
          </cell>
          <cell r="B2648" t="str">
            <v>Nonpoint</v>
          </cell>
          <cell r="C2648" t="str">
            <v>Surface Coating /Architectural Coatings /Methyl Isobutyl Ketone</v>
          </cell>
          <cell r="D2648" t="str">
            <v>Solvent - Non-Industrial Surface Coating</v>
          </cell>
          <cell r="G2648" t="str">
            <v>Solvent Utilization</v>
          </cell>
          <cell r="H2648" t="str">
            <v>Surface Coating</v>
          </cell>
          <cell r="I2648" t="str">
            <v>Architectural Coatings</v>
          </cell>
          <cell r="J2648" t="str">
            <v>Methyl Isobutyl Ketone</v>
          </cell>
          <cell r="L2648" t="str">
            <v>1999</v>
          </cell>
          <cell r="N2648">
            <v>40982</v>
          </cell>
        </row>
        <row r="2649">
          <cell r="A2649" t="str">
            <v>2401001370</v>
          </cell>
          <cell r="B2649" t="str">
            <v>Nonpoint</v>
          </cell>
          <cell r="C2649" t="str">
            <v>Surface Coating /Architectural Coatings /Special Naphthas</v>
          </cell>
          <cell r="D2649" t="str">
            <v>Solvent - Non-Industrial Surface Coating</v>
          </cell>
          <cell r="G2649" t="str">
            <v>Solvent Utilization</v>
          </cell>
          <cell r="H2649" t="str">
            <v>Surface Coating</v>
          </cell>
          <cell r="I2649" t="str">
            <v>Architectural Coatings</v>
          </cell>
          <cell r="J2649" t="str">
            <v>Special Naphthas</v>
          </cell>
          <cell r="L2649" t="str">
            <v>1999</v>
          </cell>
          <cell r="N2649">
            <v>40982</v>
          </cell>
        </row>
        <row r="2650">
          <cell r="A2650" t="str">
            <v>2401001999</v>
          </cell>
          <cell r="B2650" t="str">
            <v>Nonpoint</v>
          </cell>
          <cell r="C2650" t="str">
            <v>Surface Coating /Architectural Coatings /Solvents: NEC</v>
          </cell>
          <cell r="D2650" t="str">
            <v>Solvent - Non-Industrial Surface Coating</v>
          </cell>
          <cell r="G2650" t="str">
            <v>Solvent Utilization</v>
          </cell>
          <cell r="H2650" t="str">
            <v>Surface Coating</v>
          </cell>
          <cell r="I2650" t="str">
            <v>Architectural Coatings</v>
          </cell>
          <cell r="J2650" t="str">
            <v>Solvents: NEC</v>
          </cell>
          <cell r="K2650" t="str">
            <v>2401001000</v>
          </cell>
          <cell r="L2650" t="str">
            <v>1999</v>
          </cell>
          <cell r="N2650">
            <v>40982</v>
          </cell>
        </row>
        <row r="2651">
          <cell r="A2651" t="str">
            <v>2401002000</v>
          </cell>
          <cell r="B2651" t="str">
            <v>Nonpoint</v>
          </cell>
          <cell r="C2651" t="str">
            <v>Surface Coating /Architectural Coatings - Solvent-based /Total: All Solvent Types</v>
          </cell>
          <cell r="D2651" t="str">
            <v>Solvent - Non-Industrial Surface Coating</v>
          </cell>
          <cell r="G2651" t="str">
            <v>Solvent Utilization</v>
          </cell>
          <cell r="H2651" t="str">
            <v>Surface Coating</v>
          </cell>
          <cell r="I2651" t="str">
            <v>Architectural Coatings - Solvent-based</v>
          </cell>
          <cell r="J2651" t="str">
            <v>Total: All Solvent Types</v>
          </cell>
          <cell r="M2651">
            <v>36788</v>
          </cell>
          <cell r="N2651">
            <v>40982</v>
          </cell>
        </row>
        <row r="2652">
          <cell r="A2652" t="str">
            <v>2401003000</v>
          </cell>
          <cell r="B2652" t="str">
            <v>Nonpoint</v>
          </cell>
          <cell r="C2652" t="str">
            <v>Surface Coating /Architectural Coatings - Water-based /Total: All Solvent Types</v>
          </cell>
          <cell r="D2652" t="str">
            <v>Solvent - Non-Industrial Surface Coating</v>
          </cell>
          <cell r="G2652" t="str">
            <v>Solvent Utilization</v>
          </cell>
          <cell r="H2652" t="str">
            <v>Surface Coating</v>
          </cell>
          <cell r="I2652" t="str">
            <v>Architectural Coatings - Water-based</v>
          </cell>
          <cell r="J2652" t="str">
            <v>Total: All Solvent Types</v>
          </cell>
          <cell r="M2652">
            <v>36788</v>
          </cell>
          <cell r="N2652">
            <v>40982</v>
          </cell>
        </row>
        <row r="2653">
          <cell r="A2653" t="str">
            <v>2401005000</v>
          </cell>
          <cell r="B2653" t="str">
            <v>Nonpoint</v>
          </cell>
          <cell r="C2653" t="str">
            <v>Surface Coating /Auto Refinishing /Total: All Solvent Types</v>
          </cell>
          <cell r="D2653" t="str">
            <v>Solvent - Industrial Surface Coating &amp; Solvent Use</v>
          </cell>
          <cell r="G2653" t="str">
            <v>Solvent Utilization</v>
          </cell>
          <cell r="H2653" t="str">
            <v>Surface Coating</v>
          </cell>
          <cell r="I2653" t="str">
            <v>Auto Refinishing: SIC 7532</v>
          </cell>
          <cell r="J2653" t="str">
            <v>Total: All Solvent Types</v>
          </cell>
          <cell r="N2653">
            <v>40982</v>
          </cell>
        </row>
        <row r="2654">
          <cell r="A2654" t="str">
            <v>2401005030</v>
          </cell>
          <cell r="B2654" t="str">
            <v>Nonpoint</v>
          </cell>
          <cell r="C2654" t="str">
            <v>Surface Coating /Auto Refinishing /Acetone</v>
          </cell>
          <cell r="D2654" t="str">
            <v>Solvent - Industrial Surface Coating &amp; Solvent Use</v>
          </cell>
          <cell r="G2654" t="str">
            <v>Solvent Utilization</v>
          </cell>
          <cell r="H2654" t="str">
            <v>Surface Coating</v>
          </cell>
          <cell r="I2654" t="str">
            <v>Auto Refinishing: SIC 7532</v>
          </cell>
          <cell r="J2654" t="str">
            <v>Acetone</v>
          </cell>
          <cell r="L2654" t="str">
            <v>1999</v>
          </cell>
          <cell r="N2654">
            <v>40982</v>
          </cell>
        </row>
        <row r="2655">
          <cell r="A2655" t="str">
            <v>2401005055</v>
          </cell>
          <cell r="B2655" t="str">
            <v>Nonpoint</v>
          </cell>
          <cell r="C2655" t="str">
            <v>Surface Coating /Auto Refinishing /Butyl Acetate</v>
          </cell>
          <cell r="D2655" t="str">
            <v>Solvent - Industrial Surface Coating &amp; Solvent Use</v>
          </cell>
          <cell r="G2655" t="str">
            <v>Solvent Utilization</v>
          </cell>
          <cell r="H2655" t="str">
            <v>Surface Coating</v>
          </cell>
          <cell r="I2655" t="str">
            <v>Auto Refinishing: SIC 7532</v>
          </cell>
          <cell r="J2655" t="str">
            <v>Butyl Acetate</v>
          </cell>
          <cell r="L2655" t="str">
            <v>1999</v>
          </cell>
          <cell r="N2655">
            <v>40982</v>
          </cell>
        </row>
        <row r="2656">
          <cell r="A2656" t="str">
            <v>2401005060</v>
          </cell>
          <cell r="B2656" t="str">
            <v>Nonpoint</v>
          </cell>
          <cell r="C2656" t="str">
            <v>Surface Coating /Auto Refinishing /Butyl Alcohols: All Types</v>
          </cell>
          <cell r="D2656" t="str">
            <v>Solvent - Industrial Surface Coating &amp; Solvent Use</v>
          </cell>
          <cell r="G2656" t="str">
            <v>Solvent Utilization</v>
          </cell>
          <cell r="H2656" t="str">
            <v>Surface Coating</v>
          </cell>
          <cell r="I2656" t="str">
            <v>Auto Refinishing: SIC 7532</v>
          </cell>
          <cell r="J2656" t="str">
            <v>Butyl Alcohols: All Types</v>
          </cell>
          <cell r="L2656" t="str">
            <v>1999</v>
          </cell>
          <cell r="N2656">
            <v>40982</v>
          </cell>
        </row>
        <row r="2657">
          <cell r="A2657" t="str">
            <v>2401005065</v>
          </cell>
          <cell r="B2657" t="str">
            <v>Nonpoint</v>
          </cell>
          <cell r="C2657" t="str">
            <v>Surface Coating /Auto Refinishing /n-Butyl Alcohol</v>
          </cell>
          <cell r="D2657" t="str">
            <v>Solvent - Industrial Surface Coating &amp; Solvent Use</v>
          </cell>
          <cell r="G2657" t="str">
            <v>Solvent Utilization</v>
          </cell>
          <cell r="H2657" t="str">
            <v>Surface Coating</v>
          </cell>
          <cell r="I2657" t="str">
            <v>Auto Refinishing: SIC 7532</v>
          </cell>
          <cell r="J2657" t="str">
            <v>n-Butyl Alcohol</v>
          </cell>
          <cell r="L2657" t="str">
            <v>1999</v>
          </cell>
          <cell r="N2657">
            <v>40982</v>
          </cell>
        </row>
        <row r="2658">
          <cell r="A2658" t="str">
            <v>2401005070</v>
          </cell>
          <cell r="B2658" t="str">
            <v>Nonpoint</v>
          </cell>
          <cell r="C2658" t="str">
            <v>Surface Coating /Auto Refinishing /Isobutyl Alcohol</v>
          </cell>
          <cell r="D2658" t="str">
            <v>Solvent - Industrial Surface Coating &amp; Solvent Use</v>
          </cell>
          <cell r="G2658" t="str">
            <v>Solvent Utilization</v>
          </cell>
          <cell r="H2658" t="str">
            <v>Surface Coating</v>
          </cell>
          <cell r="I2658" t="str">
            <v>Auto Refinishing: SIC 7532</v>
          </cell>
          <cell r="J2658" t="str">
            <v>Isobutyl Alcohol</v>
          </cell>
          <cell r="L2658" t="str">
            <v>1999</v>
          </cell>
          <cell r="N2658">
            <v>40982</v>
          </cell>
        </row>
        <row r="2659">
          <cell r="A2659" t="str">
            <v>2401005125</v>
          </cell>
          <cell r="B2659" t="str">
            <v>Nonpoint</v>
          </cell>
          <cell r="C2659" t="str">
            <v>Surface Coating /Auto Refinishing /Diethylene Glycol Monobutyl Ether</v>
          </cell>
          <cell r="D2659" t="str">
            <v>Solvent - Industrial Surface Coating &amp; Solvent Use</v>
          </cell>
          <cell r="G2659" t="str">
            <v>Solvent Utilization</v>
          </cell>
          <cell r="H2659" t="str">
            <v>Surface Coating</v>
          </cell>
          <cell r="I2659" t="str">
            <v>Auto Refinishing: SIC 7532</v>
          </cell>
          <cell r="J2659" t="str">
            <v>Diethylene Glycol Monobutyl Ether</v>
          </cell>
          <cell r="L2659" t="str">
            <v>1999</v>
          </cell>
          <cell r="N2659">
            <v>40982</v>
          </cell>
        </row>
        <row r="2660">
          <cell r="A2660" t="str">
            <v>2401005130</v>
          </cell>
          <cell r="B2660" t="str">
            <v>Nonpoint</v>
          </cell>
          <cell r="C2660" t="str">
            <v>Surface Coating /Auto Refinishing /Diethylene Glycol Monoethyl Ether</v>
          </cell>
          <cell r="D2660" t="str">
            <v>Solvent - Industrial Surface Coating &amp; Solvent Use</v>
          </cell>
          <cell r="G2660" t="str">
            <v>Solvent Utilization</v>
          </cell>
          <cell r="H2660" t="str">
            <v>Surface Coating</v>
          </cell>
          <cell r="I2660" t="str">
            <v>Auto Refinishing: SIC 7532</v>
          </cell>
          <cell r="J2660" t="str">
            <v>Diethylene Glycol Monoethyl Ether</v>
          </cell>
          <cell r="L2660" t="str">
            <v>1999</v>
          </cell>
          <cell r="N2660">
            <v>40982</v>
          </cell>
        </row>
        <row r="2661">
          <cell r="A2661" t="str">
            <v>2401005135</v>
          </cell>
          <cell r="B2661" t="str">
            <v>Nonpoint</v>
          </cell>
          <cell r="C2661" t="str">
            <v>Surface Coating /Auto Refinishing /Diethylene Glycol Monomethyl Ether</v>
          </cell>
          <cell r="D2661" t="str">
            <v>Solvent - Industrial Surface Coating &amp; Solvent Use</v>
          </cell>
          <cell r="G2661" t="str">
            <v>Solvent Utilization</v>
          </cell>
          <cell r="H2661" t="str">
            <v>Surface Coating</v>
          </cell>
          <cell r="I2661" t="str">
            <v>Auto Refinishing: SIC 7532</v>
          </cell>
          <cell r="J2661" t="str">
            <v>Diethylene Glycol Monomethyl Ether</v>
          </cell>
          <cell r="L2661" t="str">
            <v>1999</v>
          </cell>
          <cell r="N2661">
            <v>40982</v>
          </cell>
        </row>
        <row r="2662">
          <cell r="A2662" t="str">
            <v>2401005170</v>
          </cell>
          <cell r="B2662" t="str">
            <v>Nonpoint</v>
          </cell>
          <cell r="C2662" t="str">
            <v>Surface Coating /Auto Refinishing /Ethyl Acetate</v>
          </cell>
          <cell r="D2662" t="str">
            <v>Solvent - Industrial Surface Coating &amp; Solvent Use</v>
          </cell>
          <cell r="G2662" t="str">
            <v>Solvent Utilization</v>
          </cell>
          <cell r="H2662" t="str">
            <v>Surface Coating</v>
          </cell>
          <cell r="I2662" t="str">
            <v>Auto Refinishing: SIC 7532</v>
          </cell>
          <cell r="J2662" t="str">
            <v>Ethyl Acetate</v>
          </cell>
          <cell r="L2662" t="str">
            <v>1999</v>
          </cell>
          <cell r="N2662">
            <v>40982</v>
          </cell>
        </row>
        <row r="2663">
          <cell r="A2663" t="str">
            <v>2401005200</v>
          </cell>
          <cell r="B2663" t="str">
            <v>Nonpoint</v>
          </cell>
          <cell r="C2663" t="str">
            <v>Surface Coating /Auto Refinishing /Ethylene Glycol Monoethyl Ether (2-Ethoxyethanol)</v>
          </cell>
          <cell r="D2663" t="str">
            <v>Solvent - Industrial Surface Coating &amp; Solvent Use</v>
          </cell>
          <cell r="G2663" t="str">
            <v>Solvent Utilization</v>
          </cell>
          <cell r="H2663" t="str">
            <v>Surface Coating</v>
          </cell>
          <cell r="I2663" t="str">
            <v>Auto Refinishing: SIC 7532</v>
          </cell>
          <cell r="J2663" t="str">
            <v>Ethylene Glycol Monoethyl Ether (2-Ethoxyethanol)</v>
          </cell>
          <cell r="L2663" t="str">
            <v>1999</v>
          </cell>
          <cell r="N2663">
            <v>40982</v>
          </cell>
        </row>
        <row r="2664">
          <cell r="A2664" t="str">
            <v>2401005210</v>
          </cell>
          <cell r="B2664" t="str">
            <v>Nonpoint</v>
          </cell>
          <cell r="C2664" t="str">
            <v>Surface Coating /Auto Refinishing /Ethylene Glycol Monomethyl Ether (2-Methoxyethanol)</v>
          </cell>
          <cell r="D2664" t="str">
            <v>Solvent - Industrial Surface Coating &amp; Solvent Use</v>
          </cell>
          <cell r="G2664" t="str">
            <v>Solvent Utilization</v>
          </cell>
          <cell r="H2664" t="str">
            <v>Surface Coating</v>
          </cell>
          <cell r="I2664" t="str">
            <v>Auto Refinishing: SIC 7532</v>
          </cell>
          <cell r="J2664" t="str">
            <v>Ethylene Glycol Monomethyl Ether (2-Methoxyethanol)</v>
          </cell>
          <cell r="L2664" t="str">
            <v>1999</v>
          </cell>
          <cell r="N2664">
            <v>40982</v>
          </cell>
        </row>
        <row r="2665">
          <cell r="A2665" t="str">
            <v>2401005215</v>
          </cell>
          <cell r="B2665" t="str">
            <v>Nonpoint</v>
          </cell>
          <cell r="C2665" t="str">
            <v>Surface Coating /Auto Refinishing /Ethylene Glycol Monobutyl Ether (2-Butoxyethanol)</v>
          </cell>
          <cell r="D2665" t="str">
            <v>Solvent - Industrial Surface Coating &amp; Solvent Use</v>
          </cell>
          <cell r="G2665" t="str">
            <v>Solvent Utilization</v>
          </cell>
          <cell r="H2665" t="str">
            <v>Surface Coating</v>
          </cell>
          <cell r="I2665" t="str">
            <v>Auto Refinishing: SIC 7532</v>
          </cell>
          <cell r="J2665" t="str">
            <v>Ethylene Glycol Monobutyl Ether (2-Butoxyethanol)</v>
          </cell>
          <cell r="L2665" t="str">
            <v>1999</v>
          </cell>
          <cell r="N2665">
            <v>40982</v>
          </cell>
        </row>
        <row r="2666">
          <cell r="A2666" t="str">
            <v>2401005235</v>
          </cell>
          <cell r="B2666" t="str">
            <v>Nonpoint</v>
          </cell>
          <cell r="C2666" t="str">
            <v>Surface Coating /Auto Refinishing /Glycol Ethers: All Types</v>
          </cell>
          <cell r="D2666" t="str">
            <v>Solvent - Industrial Surface Coating &amp; Solvent Use</v>
          </cell>
          <cell r="G2666" t="str">
            <v>Solvent Utilization</v>
          </cell>
          <cell r="H2666" t="str">
            <v>Surface Coating</v>
          </cell>
          <cell r="I2666" t="str">
            <v>Auto Refinishing: SIC 7532</v>
          </cell>
          <cell r="J2666" t="str">
            <v>Glycol Ethers: All Types</v>
          </cell>
          <cell r="L2666" t="str">
            <v>1999</v>
          </cell>
          <cell r="N2666">
            <v>40982</v>
          </cell>
        </row>
        <row r="2667">
          <cell r="A2667" t="str">
            <v>2401005250</v>
          </cell>
          <cell r="B2667" t="str">
            <v>Nonpoint</v>
          </cell>
          <cell r="C2667" t="str">
            <v>Surface Coating /Auto Refinishing /Isopropanol</v>
          </cell>
          <cell r="D2667" t="str">
            <v>Solvent - Industrial Surface Coating &amp; Solvent Use</v>
          </cell>
          <cell r="G2667" t="str">
            <v>Solvent Utilization</v>
          </cell>
          <cell r="H2667" t="str">
            <v>Surface Coating</v>
          </cell>
          <cell r="I2667" t="str">
            <v>Auto Refinishing: SIC 7532</v>
          </cell>
          <cell r="J2667" t="str">
            <v>Isopropanol</v>
          </cell>
          <cell r="L2667" t="str">
            <v>1999</v>
          </cell>
          <cell r="N2667">
            <v>40982</v>
          </cell>
        </row>
        <row r="2668">
          <cell r="A2668" t="str">
            <v>2401005275</v>
          </cell>
          <cell r="B2668" t="str">
            <v>Nonpoint</v>
          </cell>
          <cell r="C2668" t="str">
            <v>Surface Coating /Auto Refinishing /Methyl Ethyl Ketone</v>
          </cell>
          <cell r="D2668" t="str">
            <v>Solvent - Industrial Surface Coating &amp; Solvent Use</v>
          </cell>
          <cell r="G2668" t="str">
            <v>Solvent Utilization</v>
          </cell>
          <cell r="H2668" t="str">
            <v>Surface Coating</v>
          </cell>
          <cell r="I2668" t="str">
            <v>Auto Refinishing: SIC 7532</v>
          </cell>
          <cell r="J2668" t="str">
            <v>Methyl Ethyl Ketone</v>
          </cell>
          <cell r="L2668" t="str">
            <v>1999</v>
          </cell>
          <cell r="N2668">
            <v>40982</v>
          </cell>
        </row>
        <row r="2669">
          <cell r="A2669" t="str">
            <v>2401005285</v>
          </cell>
          <cell r="B2669" t="str">
            <v>Nonpoint</v>
          </cell>
          <cell r="C2669" t="str">
            <v>Surface Coating /Auto Refinishing /Methyl Isobutyl Ketone</v>
          </cell>
          <cell r="D2669" t="str">
            <v>Solvent - Industrial Surface Coating &amp; Solvent Use</v>
          </cell>
          <cell r="G2669" t="str">
            <v>Solvent Utilization</v>
          </cell>
          <cell r="H2669" t="str">
            <v>Surface Coating</v>
          </cell>
          <cell r="I2669" t="str">
            <v>Auto Refinishing: SIC 7532</v>
          </cell>
          <cell r="J2669" t="str">
            <v>Methyl Isobutyl Ketone</v>
          </cell>
          <cell r="L2669" t="str">
            <v>1999</v>
          </cell>
          <cell r="N2669">
            <v>40982</v>
          </cell>
        </row>
        <row r="2670">
          <cell r="A2670" t="str">
            <v>2401005370</v>
          </cell>
          <cell r="B2670" t="str">
            <v>Nonpoint</v>
          </cell>
          <cell r="C2670" t="str">
            <v>Surface Coating /Auto Refinishing /Special Naphthas</v>
          </cell>
          <cell r="D2670" t="str">
            <v>Solvent - Industrial Surface Coating &amp; Solvent Use</v>
          </cell>
          <cell r="G2670" t="str">
            <v>Solvent Utilization</v>
          </cell>
          <cell r="H2670" t="str">
            <v>Surface Coating</v>
          </cell>
          <cell r="I2670" t="str">
            <v>Auto Refinishing: SIC 7532</v>
          </cell>
          <cell r="J2670" t="str">
            <v>Special Naphthas</v>
          </cell>
          <cell r="L2670" t="str">
            <v>1999</v>
          </cell>
          <cell r="N2670">
            <v>40982</v>
          </cell>
        </row>
        <row r="2671">
          <cell r="A2671" t="str">
            <v>2401005500</v>
          </cell>
          <cell r="B2671" t="str">
            <v>Nonpoint</v>
          </cell>
          <cell r="C2671" t="str">
            <v>Surface Coating /Auto Refinishing /Surface Preparation Solvents</v>
          </cell>
          <cell r="D2671" t="str">
            <v>Solvent - Industrial Surface Coating &amp; Solvent Use</v>
          </cell>
          <cell r="G2671" t="str">
            <v>Solvent Utilization</v>
          </cell>
          <cell r="H2671" t="str">
            <v>Surface Coating</v>
          </cell>
          <cell r="I2671" t="str">
            <v>Auto Refinishing: SIC 7532</v>
          </cell>
          <cell r="J2671" t="str">
            <v>Surface Preparation Solvents</v>
          </cell>
          <cell r="M2671">
            <v>37307</v>
          </cell>
          <cell r="N2671">
            <v>40982</v>
          </cell>
        </row>
        <row r="2672">
          <cell r="A2672" t="str">
            <v>2401005600</v>
          </cell>
          <cell r="B2672" t="str">
            <v>Nonpoint</v>
          </cell>
          <cell r="C2672" t="str">
            <v>Surface Coating /Auto Refinishing /Primers</v>
          </cell>
          <cell r="D2672" t="str">
            <v>Solvent - Industrial Surface Coating &amp; Solvent Use</v>
          </cell>
          <cell r="G2672" t="str">
            <v>Solvent Utilization</v>
          </cell>
          <cell r="H2672" t="str">
            <v>Surface Coating</v>
          </cell>
          <cell r="I2672" t="str">
            <v>Auto Refinishing: SIC 7532</v>
          </cell>
          <cell r="J2672" t="str">
            <v>Primers</v>
          </cell>
          <cell r="M2672">
            <v>37307</v>
          </cell>
          <cell r="N2672">
            <v>40982</v>
          </cell>
        </row>
        <row r="2673">
          <cell r="A2673" t="str">
            <v>2401005700</v>
          </cell>
          <cell r="B2673" t="str">
            <v>Nonpoint</v>
          </cell>
          <cell r="C2673" t="str">
            <v>Surface Coating /Auto Refinishing /Top Coats</v>
          </cell>
          <cell r="D2673" t="str">
            <v>Solvent - Industrial Surface Coating &amp; Solvent Use</v>
          </cell>
          <cell r="G2673" t="str">
            <v>Solvent Utilization</v>
          </cell>
          <cell r="H2673" t="str">
            <v>Surface Coating</v>
          </cell>
          <cell r="I2673" t="str">
            <v>Auto Refinishing: SIC 7532</v>
          </cell>
          <cell r="J2673" t="str">
            <v>Top Coats</v>
          </cell>
          <cell r="M2673">
            <v>37307</v>
          </cell>
          <cell r="N2673">
            <v>40982</v>
          </cell>
        </row>
        <row r="2674">
          <cell r="A2674" t="str">
            <v>2401005800</v>
          </cell>
          <cell r="B2674" t="str">
            <v>Nonpoint</v>
          </cell>
          <cell r="C2674" t="str">
            <v>Surface Coating /Auto Refinishing /Clean-up Solvents</v>
          </cell>
          <cell r="D2674" t="str">
            <v>Solvent - Industrial Surface Coating &amp; Solvent Use</v>
          </cell>
          <cell r="G2674" t="str">
            <v>Solvent Utilization</v>
          </cell>
          <cell r="H2674" t="str">
            <v>Surface Coating</v>
          </cell>
          <cell r="I2674" t="str">
            <v>Auto Refinishing: SIC 7532</v>
          </cell>
          <cell r="J2674" t="str">
            <v>Clean-up Solvents</v>
          </cell>
          <cell r="M2674">
            <v>37307</v>
          </cell>
          <cell r="N2674">
            <v>40982</v>
          </cell>
        </row>
        <row r="2675">
          <cell r="A2675" t="str">
            <v>2401005999</v>
          </cell>
          <cell r="B2675" t="str">
            <v>Nonpoint</v>
          </cell>
          <cell r="C2675" t="str">
            <v>Surface Coating /Auto Refinishing /Solvents: NEC</v>
          </cell>
          <cell r="D2675" t="str">
            <v>Solvent - Industrial Surface Coating &amp; Solvent Use</v>
          </cell>
          <cell r="G2675" t="str">
            <v>Solvent Utilization</v>
          </cell>
          <cell r="H2675" t="str">
            <v>Surface Coating</v>
          </cell>
          <cell r="I2675" t="str">
            <v>Auto Refinishing: SIC 7532</v>
          </cell>
          <cell r="J2675" t="str">
            <v>Solvents: NEC</v>
          </cell>
          <cell r="L2675" t="str">
            <v>1999</v>
          </cell>
          <cell r="N2675">
            <v>40982</v>
          </cell>
        </row>
        <row r="2676">
          <cell r="A2676" t="str">
            <v>2401008000</v>
          </cell>
          <cell r="B2676" t="str">
            <v>Nonpoint</v>
          </cell>
          <cell r="C2676" t="str">
            <v>Surface Coating /Traffic Markings /Total: All Solvent Types</v>
          </cell>
          <cell r="D2676" t="str">
            <v>Solvent - Industrial Surface Coating &amp; Solvent Use</v>
          </cell>
          <cell r="G2676" t="str">
            <v>Solvent Utilization</v>
          </cell>
          <cell r="H2676" t="str">
            <v>Surface Coating</v>
          </cell>
          <cell r="I2676" t="str">
            <v>Traffic Markings</v>
          </cell>
          <cell r="J2676" t="str">
            <v>Total: All Solvent Types</v>
          </cell>
          <cell r="N2676">
            <v>40982</v>
          </cell>
        </row>
        <row r="2677">
          <cell r="A2677" t="str">
            <v>2401008030</v>
          </cell>
          <cell r="B2677" t="str">
            <v>Nonpoint</v>
          </cell>
          <cell r="C2677" t="str">
            <v>Surface Coating /Traffic Markings /Acetone</v>
          </cell>
          <cell r="D2677" t="str">
            <v>Solvent - Industrial Surface Coating &amp; Solvent Use</v>
          </cell>
          <cell r="G2677" t="str">
            <v>Solvent Utilization</v>
          </cell>
          <cell r="H2677" t="str">
            <v>Surface Coating</v>
          </cell>
          <cell r="I2677" t="str">
            <v>Traffic Markings</v>
          </cell>
          <cell r="J2677" t="str">
            <v>Acetone</v>
          </cell>
          <cell r="L2677" t="str">
            <v>1999</v>
          </cell>
          <cell r="N2677">
            <v>40982</v>
          </cell>
        </row>
        <row r="2678">
          <cell r="A2678" t="str">
            <v>2401008055</v>
          </cell>
          <cell r="B2678" t="str">
            <v>Nonpoint</v>
          </cell>
          <cell r="C2678" t="str">
            <v>Surface Coating /Traffic Markings /Butyl Acetate</v>
          </cell>
          <cell r="D2678" t="str">
            <v>Solvent - Industrial Surface Coating &amp; Solvent Use</v>
          </cell>
          <cell r="G2678" t="str">
            <v>Solvent Utilization</v>
          </cell>
          <cell r="H2678" t="str">
            <v>Surface Coating</v>
          </cell>
          <cell r="I2678" t="str">
            <v>Traffic Markings</v>
          </cell>
          <cell r="J2678" t="str">
            <v>Butyl Acetate</v>
          </cell>
          <cell r="L2678" t="str">
            <v>1999</v>
          </cell>
          <cell r="N2678">
            <v>40982</v>
          </cell>
        </row>
        <row r="2679">
          <cell r="A2679" t="str">
            <v>2401008060</v>
          </cell>
          <cell r="B2679" t="str">
            <v>Nonpoint</v>
          </cell>
          <cell r="C2679" t="str">
            <v>Surface Coating /Traffic Markings /Butyl Alcohols: All Types</v>
          </cell>
          <cell r="D2679" t="str">
            <v>Solvent - Industrial Surface Coating &amp; Solvent Use</v>
          </cell>
          <cell r="G2679" t="str">
            <v>Solvent Utilization</v>
          </cell>
          <cell r="H2679" t="str">
            <v>Surface Coating</v>
          </cell>
          <cell r="I2679" t="str">
            <v>Traffic Markings</v>
          </cell>
          <cell r="J2679" t="str">
            <v>Butyl Alcohols: All Types</v>
          </cell>
          <cell r="L2679" t="str">
            <v>1999</v>
          </cell>
          <cell r="N2679">
            <v>40982</v>
          </cell>
        </row>
        <row r="2680">
          <cell r="A2680" t="str">
            <v>2401008065</v>
          </cell>
          <cell r="B2680" t="str">
            <v>Nonpoint</v>
          </cell>
          <cell r="C2680" t="str">
            <v>Surface Coating /Traffic Markings /n-Butyl Alcohol</v>
          </cell>
          <cell r="D2680" t="str">
            <v>Solvent - Industrial Surface Coating &amp; Solvent Use</v>
          </cell>
          <cell r="G2680" t="str">
            <v>Solvent Utilization</v>
          </cell>
          <cell r="H2680" t="str">
            <v>Surface Coating</v>
          </cell>
          <cell r="I2680" t="str">
            <v>Traffic Markings</v>
          </cell>
          <cell r="J2680" t="str">
            <v>n-Butyl Alcohol</v>
          </cell>
          <cell r="L2680" t="str">
            <v>1999</v>
          </cell>
          <cell r="N2680">
            <v>40982</v>
          </cell>
        </row>
        <row r="2681">
          <cell r="A2681" t="str">
            <v>2401008070</v>
          </cell>
          <cell r="B2681" t="str">
            <v>Nonpoint</v>
          </cell>
          <cell r="C2681" t="str">
            <v>Surface Coating /Traffic Markings /Isobutyl Alcohol</v>
          </cell>
          <cell r="D2681" t="str">
            <v>Solvent - Industrial Surface Coating &amp; Solvent Use</v>
          </cell>
          <cell r="G2681" t="str">
            <v>Solvent Utilization</v>
          </cell>
          <cell r="H2681" t="str">
            <v>Surface Coating</v>
          </cell>
          <cell r="I2681" t="str">
            <v>Traffic Markings</v>
          </cell>
          <cell r="J2681" t="str">
            <v>Isobutyl Alcohol</v>
          </cell>
          <cell r="L2681" t="str">
            <v>1999</v>
          </cell>
          <cell r="N2681">
            <v>40982</v>
          </cell>
        </row>
        <row r="2682">
          <cell r="A2682" t="str">
            <v>2401008125</v>
          </cell>
          <cell r="B2682" t="str">
            <v>Nonpoint</v>
          </cell>
          <cell r="C2682" t="str">
            <v>Surface Coating /Traffic Markings /Diethylene Glycol Monobutyl Ether</v>
          </cell>
          <cell r="D2682" t="str">
            <v>Solvent - Industrial Surface Coating &amp; Solvent Use</v>
          </cell>
          <cell r="G2682" t="str">
            <v>Solvent Utilization</v>
          </cell>
          <cell r="H2682" t="str">
            <v>Surface Coating</v>
          </cell>
          <cell r="I2682" t="str">
            <v>Traffic Markings</v>
          </cell>
          <cell r="J2682" t="str">
            <v>Diethylene Glycol Monobutyl Ether</v>
          </cell>
          <cell r="L2682" t="str">
            <v>1999</v>
          </cell>
          <cell r="N2682">
            <v>40982</v>
          </cell>
        </row>
        <row r="2683">
          <cell r="A2683" t="str">
            <v>2401008130</v>
          </cell>
          <cell r="B2683" t="str">
            <v>Nonpoint</v>
          </cell>
          <cell r="C2683" t="str">
            <v>Surface Coating /Traffic Markings /Diethylene Glycol Monoethyl Ether</v>
          </cell>
          <cell r="D2683" t="str">
            <v>Solvent - Industrial Surface Coating &amp; Solvent Use</v>
          </cell>
          <cell r="G2683" t="str">
            <v>Solvent Utilization</v>
          </cell>
          <cell r="H2683" t="str">
            <v>Surface Coating</v>
          </cell>
          <cell r="I2683" t="str">
            <v>Traffic Markings</v>
          </cell>
          <cell r="J2683" t="str">
            <v>Diethylene Glycol Monoethyl Ether</v>
          </cell>
          <cell r="L2683" t="str">
            <v>1999</v>
          </cell>
          <cell r="N2683">
            <v>40982</v>
          </cell>
        </row>
        <row r="2684">
          <cell r="A2684" t="str">
            <v>2401008135</v>
          </cell>
          <cell r="B2684" t="str">
            <v>Nonpoint</v>
          </cell>
          <cell r="C2684" t="str">
            <v>Surface Coating /Traffic Markings /Diethylene Glycol Monomethyl Ether</v>
          </cell>
          <cell r="D2684" t="str">
            <v>Solvent - Industrial Surface Coating &amp; Solvent Use</v>
          </cell>
          <cell r="G2684" t="str">
            <v>Solvent Utilization</v>
          </cell>
          <cell r="H2684" t="str">
            <v>Surface Coating</v>
          </cell>
          <cell r="I2684" t="str">
            <v>Traffic Markings</v>
          </cell>
          <cell r="J2684" t="str">
            <v>Diethylene Glycol Monomethyl Ether</v>
          </cell>
          <cell r="L2684" t="str">
            <v>1999</v>
          </cell>
          <cell r="N2684">
            <v>40982</v>
          </cell>
        </row>
        <row r="2685">
          <cell r="A2685" t="str">
            <v>2401008170</v>
          </cell>
          <cell r="B2685" t="str">
            <v>Nonpoint</v>
          </cell>
          <cell r="C2685" t="str">
            <v>Surface Coating /Traffic Markings /Ethyl Acetate</v>
          </cell>
          <cell r="D2685" t="str">
            <v>Solvent - Industrial Surface Coating &amp; Solvent Use</v>
          </cell>
          <cell r="G2685" t="str">
            <v>Solvent Utilization</v>
          </cell>
          <cell r="H2685" t="str">
            <v>Surface Coating</v>
          </cell>
          <cell r="I2685" t="str">
            <v>Traffic Markings</v>
          </cell>
          <cell r="J2685" t="str">
            <v>Ethyl Acetate</v>
          </cell>
          <cell r="L2685" t="str">
            <v>1999</v>
          </cell>
          <cell r="N2685">
            <v>40982</v>
          </cell>
        </row>
        <row r="2686">
          <cell r="A2686" t="str">
            <v>2401008200</v>
          </cell>
          <cell r="B2686" t="str">
            <v>Nonpoint</v>
          </cell>
          <cell r="C2686" t="str">
            <v>Surface Coating /Traffic Markings /Ethylene Glycol Monoethyl Ether (2-Ethoxyethanol)</v>
          </cell>
          <cell r="D2686" t="str">
            <v>Solvent - Industrial Surface Coating &amp; Solvent Use</v>
          </cell>
          <cell r="G2686" t="str">
            <v>Solvent Utilization</v>
          </cell>
          <cell r="H2686" t="str">
            <v>Surface Coating</v>
          </cell>
          <cell r="I2686" t="str">
            <v>Traffic Markings</v>
          </cell>
          <cell r="J2686" t="str">
            <v>Ethylene Glycol Monoethyl Ether (2-Ethoxyethanol)</v>
          </cell>
          <cell r="L2686" t="str">
            <v>1999</v>
          </cell>
          <cell r="N2686">
            <v>40982</v>
          </cell>
        </row>
        <row r="2687">
          <cell r="A2687" t="str">
            <v>2401008210</v>
          </cell>
          <cell r="B2687" t="str">
            <v>Nonpoint</v>
          </cell>
          <cell r="C2687" t="str">
            <v>Surface Coating /Traffic Markings /Ethylene Glycol Monomethyl Ether (2-Methoxyethanol)</v>
          </cell>
          <cell r="D2687" t="str">
            <v>Solvent - Industrial Surface Coating &amp; Solvent Use</v>
          </cell>
          <cell r="G2687" t="str">
            <v>Solvent Utilization</v>
          </cell>
          <cell r="H2687" t="str">
            <v>Surface Coating</v>
          </cell>
          <cell r="I2687" t="str">
            <v>Traffic Markings</v>
          </cell>
          <cell r="J2687" t="str">
            <v>Ethylene Glycol Monomethyl Ether (2-Methoxyethanol)</v>
          </cell>
          <cell r="L2687" t="str">
            <v>1999</v>
          </cell>
          <cell r="N2687">
            <v>40982</v>
          </cell>
        </row>
        <row r="2688">
          <cell r="A2688" t="str">
            <v>2401008215</v>
          </cell>
          <cell r="B2688" t="str">
            <v>Nonpoint</v>
          </cell>
          <cell r="C2688" t="str">
            <v>Surface Coating /Traffic Markings /Ethylene Glycol Monobutyl Ether (2-Butoxyethanol)</v>
          </cell>
          <cell r="D2688" t="str">
            <v>Solvent - Industrial Surface Coating &amp; Solvent Use</v>
          </cell>
          <cell r="G2688" t="str">
            <v>Solvent Utilization</v>
          </cell>
          <cell r="H2688" t="str">
            <v>Surface Coating</v>
          </cell>
          <cell r="I2688" t="str">
            <v>Traffic Markings</v>
          </cell>
          <cell r="J2688" t="str">
            <v>Ethylene Glycol Monobutyl Ether (2-Butoxyethanol)</v>
          </cell>
          <cell r="L2688" t="str">
            <v>1999</v>
          </cell>
          <cell r="N2688">
            <v>40982</v>
          </cell>
        </row>
        <row r="2689">
          <cell r="A2689" t="str">
            <v>2401008235</v>
          </cell>
          <cell r="B2689" t="str">
            <v>Nonpoint</v>
          </cell>
          <cell r="C2689" t="str">
            <v>Surface Coating /Traffic Markings /Glycol Ethers: All Types</v>
          </cell>
          <cell r="D2689" t="str">
            <v>Solvent - Industrial Surface Coating &amp; Solvent Use</v>
          </cell>
          <cell r="G2689" t="str">
            <v>Solvent Utilization</v>
          </cell>
          <cell r="H2689" t="str">
            <v>Surface Coating</v>
          </cell>
          <cell r="I2689" t="str">
            <v>Traffic Markings</v>
          </cell>
          <cell r="J2689" t="str">
            <v>Glycol Ethers: All Types</v>
          </cell>
          <cell r="L2689" t="str">
            <v>1999</v>
          </cell>
          <cell r="N2689">
            <v>40982</v>
          </cell>
        </row>
        <row r="2690">
          <cell r="A2690" t="str">
            <v>2401008250</v>
          </cell>
          <cell r="B2690" t="str">
            <v>Nonpoint</v>
          </cell>
          <cell r="C2690" t="str">
            <v>Surface Coating /Traffic Markings /Isopropanol</v>
          </cell>
          <cell r="D2690" t="str">
            <v>Solvent - Industrial Surface Coating &amp; Solvent Use</v>
          </cell>
          <cell r="G2690" t="str">
            <v>Solvent Utilization</v>
          </cell>
          <cell r="H2690" t="str">
            <v>Surface Coating</v>
          </cell>
          <cell r="I2690" t="str">
            <v>Traffic Markings</v>
          </cell>
          <cell r="J2690" t="str">
            <v>Isopropanol</v>
          </cell>
          <cell r="L2690" t="str">
            <v>1999</v>
          </cell>
          <cell r="N2690">
            <v>40982</v>
          </cell>
        </row>
        <row r="2691">
          <cell r="A2691" t="str">
            <v>2401008275</v>
          </cell>
          <cell r="B2691" t="str">
            <v>Nonpoint</v>
          </cell>
          <cell r="C2691" t="str">
            <v>Surface Coating /Traffic Markings /Methyl Ethyl Ketone</v>
          </cell>
          <cell r="D2691" t="str">
            <v>Solvent - Industrial Surface Coating &amp; Solvent Use</v>
          </cell>
          <cell r="G2691" t="str">
            <v>Solvent Utilization</v>
          </cell>
          <cell r="H2691" t="str">
            <v>Surface Coating</v>
          </cell>
          <cell r="I2691" t="str">
            <v>Traffic Markings</v>
          </cell>
          <cell r="J2691" t="str">
            <v>Methyl Ethyl Ketone</v>
          </cell>
          <cell r="L2691" t="str">
            <v>1999</v>
          </cell>
          <cell r="N2691">
            <v>40982</v>
          </cell>
        </row>
        <row r="2692">
          <cell r="A2692" t="str">
            <v>2401008285</v>
          </cell>
          <cell r="B2692" t="str">
            <v>Nonpoint</v>
          </cell>
          <cell r="C2692" t="str">
            <v>Surface Coating /Traffic Markings /Methyl Isobutyl Ketone</v>
          </cell>
          <cell r="D2692" t="str">
            <v>Solvent - Industrial Surface Coating &amp; Solvent Use</v>
          </cell>
          <cell r="G2692" t="str">
            <v>Solvent Utilization</v>
          </cell>
          <cell r="H2692" t="str">
            <v>Surface Coating</v>
          </cell>
          <cell r="I2692" t="str">
            <v>Traffic Markings</v>
          </cell>
          <cell r="J2692" t="str">
            <v>Methyl Isobutyl Ketone</v>
          </cell>
          <cell r="L2692" t="str">
            <v>1999</v>
          </cell>
          <cell r="N2692">
            <v>40982</v>
          </cell>
        </row>
        <row r="2693">
          <cell r="A2693" t="str">
            <v>2401008370</v>
          </cell>
          <cell r="B2693" t="str">
            <v>Nonpoint</v>
          </cell>
          <cell r="C2693" t="str">
            <v>Surface Coating /Traffic Markings /Special Naphthas</v>
          </cell>
          <cell r="D2693" t="str">
            <v>Solvent - Industrial Surface Coating &amp; Solvent Use</v>
          </cell>
          <cell r="G2693" t="str">
            <v>Solvent Utilization</v>
          </cell>
          <cell r="H2693" t="str">
            <v>Surface Coating</v>
          </cell>
          <cell r="I2693" t="str">
            <v>Traffic Markings</v>
          </cell>
          <cell r="J2693" t="str">
            <v>Special Naphthas</v>
          </cell>
          <cell r="L2693" t="str">
            <v>1999</v>
          </cell>
          <cell r="N2693">
            <v>40982</v>
          </cell>
        </row>
        <row r="2694">
          <cell r="A2694" t="str">
            <v>2401008999</v>
          </cell>
          <cell r="B2694" t="str">
            <v>Nonpoint</v>
          </cell>
          <cell r="C2694" t="str">
            <v>Surface Coating /Traffic Markings /Solvents: NEC</v>
          </cell>
          <cell r="D2694" t="str">
            <v>Solvent - Industrial Surface Coating &amp; Solvent Use</v>
          </cell>
          <cell r="G2694" t="str">
            <v>Solvent Utilization</v>
          </cell>
          <cell r="H2694" t="str">
            <v>Surface Coating</v>
          </cell>
          <cell r="I2694" t="str">
            <v>Traffic Markings</v>
          </cell>
          <cell r="J2694" t="str">
            <v>Solvents: NEC</v>
          </cell>
          <cell r="K2694" t="str">
            <v>2401008000</v>
          </cell>
          <cell r="L2694" t="str">
            <v>1999</v>
          </cell>
          <cell r="N2694">
            <v>40982</v>
          </cell>
        </row>
        <row r="2695">
          <cell r="A2695" t="str">
            <v>2401010000</v>
          </cell>
          <cell r="B2695" t="str">
            <v>Nonpoint</v>
          </cell>
          <cell r="C2695" t="str">
            <v>Surface Coating /Textile Products /Total: All Solvent Types</v>
          </cell>
          <cell r="D2695" t="str">
            <v>Solvent - Industrial Surface Coating &amp; Solvent Use</v>
          </cell>
          <cell r="G2695" t="str">
            <v>Solvent Utilization</v>
          </cell>
          <cell r="H2695" t="str">
            <v>Surface Coating</v>
          </cell>
          <cell r="I2695" t="str">
            <v>Textile Products: SIC 22</v>
          </cell>
          <cell r="J2695" t="str">
            <v>Total: All Solvent Types</v>
          </cell>
          <cell r="N2695">
            <v>40982</v>
          </cell>
        </row>
        <row r="2696">
          <cell r="A2696" t="str">
            <v>2401010030</v>
          </cell>
          <cell r="B2696" t="str">
            <v>Nonpoint</v>
          </cell>
          <cell r="C2696" t="str">
            <v>Surface Coating /Textile Products /Acetone</v>
          </cell>
          <cell r="D2696" t="str">
            <v>Solvent - Industrial Surface Coating &amp; Solvent Use</v>
          </cell>
          <cell r="G2696" t="str">
            <v>Solvent Utilization</v>
          </cell>
          <cell r="H2696" t="str">
            <v>Surface Coating</v>
          </cell>
          <cell r="I2696" t="str">
            <v>Textile Products: SIC 22</v>
          </cell>
          <cell r="J2696" t="str">
            <v>Acetone</v>
          </cell>
          <cell r="L2696" t="str">
            <v>1999</v>
          </cell>
          <cell r="N2696">
            <v>40982</v>
          </cell>
        </row>
        <row r="2697">
          <cell r="A2697" t="str">
            <v>2401010055</v>
          </cell>
          <cell r="B2697" t="str">
            <v>Nonpoint</v>
          </cell>
          <cell r="C2697" t="str">
            <v>Surface Coating /Textile Products /Butyl Acetate</v>
          </cell>
          <cell r="D2697" t="str">
            <v>Solvent - Industrial Surface Coating &amp; Solvent Use</v>
          </cell>
          <cell r="G2697" t="str">
            <v>Solvent Utilization</v>
          </cell>
          <cell r="H2697" t="str">
            <v>Surface Coating</v>
          </cell>
          <cell r="I2697" t="str">
            <v>Textile Products: SIC 22</v>
          </cell>
          <cell r="J2697" t="str">
            <v>Butyl Acetate</v>
          </cell>
          <cell r="L2697" t="str">
            <v>1999</v>
          </cell>
          <cell r="N2697">
            <v>40982</v>
          </cell>
        </row>
        <row r="2698">
          <cell r="A2698" t="str">
            <v>2401010060</v>
          </cell>
          <cell r="B2698" t="str">
            <v>Nonpoint</v>
          </cell>
          <cell r="C2698" t="str">
            <v>Surface Coating /Textile Products /Butyl Alcohols: All Types</v>
          </cell>
          <cell r="D2698" t="str">
            <v>Solvent - Industrial Surface Coating &amp; Solvent Use</v>
          </cell>
          <cell r="G2698" t="str">
            <v>Solvent Utilization</v>
          </cell>
          <cell r="H2698" t="str">
            <v>Surface Coating</v>
          </cell>
          <cell r="I2698" t="str">
            <v>Textile Products: SIC 22</v>
          </cell>
          <cell r="J2698" t="str">
            <v>Butyl Alcohols: All Types</v>
          </cell>
          <cell r="L2698" t="str">
            <v>1999</v>
          </cell>
          <cell r="N2698">
            <v>40982</v>
          </cell>
        </row>
        <row r="2699">
          <cell r="A2699" t="str">
            <v>2401010065</v>
          </cell>
          <cell r="B2699" t="str">
            <v>Nonpoint</v>
          </cell>
          <cell r="C2699" t="str">
            <v>Surface Coating /Textile Products /n-Butyl Alcohol</v>
          </cell>
          <cell r="D2699" t="str">
            <v>Solvent - Industrial Surface Coating &amp; Solvent Use</v>
          </cell>
          <cell r="G2699" t="str">
            <v>Solvent Utilization</v>
          </cell>
          <cell r="H2699" t="str">
            <v>Surface Coating</v>
          </cell>
          <cell r="I2699" t="str">
            <v>Textile Products: SIC 22</v>
          </cell>
          <cell r="J2699" t="str">
            <v>n-Butyl Alcohol</v>
          </cell>
          <cell r="L2699" t="str">
            <v>1999</v>
          </cell>
          <cell r="N2699">
            <v>40982</v>
          </cell>
        </row>
        <row r="2700">
          <cell r="A2700" t="str">
            <v>2401010070</v>
          </cell>
          <cell r="B2700" t="str">
            <v>Nonpoint</v>
          </cell>
          <cell r="C2700" t="str">
            <v>Surface Coating /Textile Products /Isobutyl Alcohol</v>
          </cell>
          <cell r="D2700" t="str">
            <v>Solvent - Industrial Surface Coating &amp; Solvent Use</v>
          </cell>
          <cell r="G2700" t="str">
            <v>Solvent Utilization</v>
          </cell>
          <cell r="H2700" t="str">
            <v>Surface Coating</v>
          </cell>
          <cell r="I2700" t="str">
            <v>Textile Products: SIC 22</v>
          </cell>
          <cell r="J2700" t="str">
            <v>Isobutyl Alcohol</v>
          </cell>
          <cell r="L2700" t="str">
            <v>1999</v>
          </cell>
          <cell r="N2700">
            <v>40982</v>
          </cell>
        </row>
        <row r="2701">
          <cell r="A2701" t="str">
            <v>2401010125</v>
          </cell>
          <cell r="B2701" t="str">
            <v>Nonpoint</v>
          </cell>
          <cell r="C2701" t="str">
            <v>Surface Coating /Textile Products /Diethylene Glycol Monobutyl Ether</v>
          </cell>
          <cell r="D2701" t="str">
            <v>Solvent - Industrial Surface Coating &amp; Solvent Use</v>
          </cell>
          <cell r="G2701" t="str">
            <v>Solvent Utilization</v>
          </cell>
          <cell r="H2701" t="str">
            <v>Surface Coating</v>
          </cell>
          <cell r="I2701" t="str">
            <v>Textile Products: SIC 22</v>
          </cell>
          <cell r="J2701" t="str">
            <v>Diethylene Glycol Monobutyl Ether</v>
          </cell>
          <cell r="L2701" t="str">
            <v>1999</v>
          </cell>
          <cell r="N2701">
            <v>40982</v>
          </cell>
        </row>
        <row r="2702">
          <cell r="A2702" t="str">
            <v>2401010130</v>
          </cell>
          <cell r="B2702" t="str">
            <v>Nonpoint</v>
          </cell>
          <cell r="C2702" t="str">
            <v>Surface Coating /Textile Products /Diethylene Glycol Monoethyl Ether</v>
          </cell>
          <cell r="D2702" t="str">
            <v>Solvent - Industrial Surface Coating &amp; Solvent Use</v>
          </cell>
          <cell r="G2702" t="str">
            <v>Solvent Utilization</v>
          </cell>
          <cell r="H2702" t="str">
            <v>Surface Coating</v>
          </cell>
          <cell r="I2702" t="str">
            <v>Textile Products: SIC 22</v>
          </cell>
          <cell r="J2702" t="str">
            <v>Diethylene Glycol Monoethyl Ether</v>
          </cell>
          <cell r="L2702" t="str">
            <v>1999</v>
          </cell>
          <cell r="N2702">
            <v>40982</v>
          </cell>
        </row>
        <row r="2703">
          <cell r="A2703" t="str">
            <v>2401010135</v>
          </cell>
          <cell r="B2703" t="str">
            <v>Nonpoint</v>
          </cell>
          <cell r="C2703" t="str">
            <v>Surface Coating /Textile Products /Diethylene Glycol Monomethyl Ether</v>
          </cell>
          <cell r="D2703" t="str">
            <v>Solvent - Industrial Surface Coating &amp; Solvent Use</v>
          </cell>
          <cell r="G2703" t="str">
            <v>Solvent Utilization</v>
          </cell>
          <cell r="H2703" t="str">
            <v>Surface Coating</v>
          </cell>
          <cell r="I2703" t="str">
            <v>Textile Products: SIC 22</v>
          </cell>
          <cell r="J2703" t="str">
            <v>Diethylene Glycol Monomethyl Ether</v>
          </cell>
          <cell r="L2703" t="str">
            <v>1999</v>
          </cell>
          <cell r="N2703">
            <v>40982</v>
          </cell>
        </row>
        <row r="2704">
          <cell r="A2704" t="str">
            <v>2401010170</v>
          </cell>
          <cell r="B2704" t="str">
            <v>Nonpoint</v>
          </cell>
          <cell r="C2704" t="str">
            <v>Surface Coating /Textile Products /Ethyl Acetate</v>
          </cell>
          <cell r="D2704" t="str">
            <v>Solvent - Industrial Surface Coating &amp; Solvent Use</v>
          </cell>
          <cell r="G2704" t="str">
            <v>Solvent Utilization</v>
          </cell>
          <cell r="H2704" t="str">
            <v>Surface Coating</v>
          </cell>
          <cell r="I2704" t="str">
            <v>Textile Products: SIC 22</v>
          </cell>
          <cell r="J2704" t="str">
            <v>Ethyl Acetate</v>
          </cell>
          <cell r="L2704" t="str">
            <v>1999</v>
          </cell>
          <cell r="N2704">
            <v>40982</v>
          </cell>
        </row>
        <row r="2705">
          <cell r="A2705" t="str">
            <v>2401010200</v>
          </cell>
          <cell r="B2705" t="str">
            <v>Nonpoint</v>
          </cell>
          <cell r="C2705" t="str">
            <v>Surface Coating /Textile Products /Ethylene Glycol Monoethyl Ether (2-Ethoxyethanol)</v>
          </cell>
          <cell r="D2705" t="str">
            <v>Solvent - Industrial Surface Coating &amp; Solvent Use</v>
          </cell>
          <cell r="G2705" t="str">
            <v>Solvent Utilization</v>
          </cell>
          <cell r="H2705" t="str">
            <v>Surface Coating</v>
          </cell>
          <cell r="I2705" t="str">
            <v>Textile Products: SIC 22</v>
          </cell>
          <cell r="J2705" t="str">
            <v>Ethylene Glycol Monoethyl Ether (2-Ethoxyethanol)</v>
          </cell>
          <cell r="L2705" t="str">
            <v>1999</v>
          </cell>
          <cell r="N2705">
            <v>40982</v>
          </cell>
        </row>
        <row r="2706">
          <cell r="A2706" t="str">
            <v>2401010210</v>
          </cell>
          <cell r="B2706" t="str">
            <v>Nonpoint</v>
          </cell>
          <cell r="C2706" t="str">
            <v>Surface Coating /Textile Products /Ethylene Glycol Monomethyl Ether (2-Methoxyethanol)</v>
          </cell>
          <cell r="D2706" t="str">
            <v>Solvent - Industrial Surface Coating &amp; Solvent Use</v>
          </cell>
          <cell r="G2706" t="str">
            <v>Solvent Utilization</v>
          </cell>
          <cell r="H2706" t="str">
            <v>Surface Coating</v>
          </cell>
          <cell r="I2706" t="str">
            <v>Textile Products: SIC 22</v>
          </cell>
          <cell r="J2706" t="str">
            <v>Ethylene Glycol Monomethyl Ether (2-Methoxyethanol)</v>
          </cell>
          <cell r="L2706" t="str">
            <v>1999</v>
          </cell>
          <cell r="N2706">
            <v>40982</v>
          </cell>
        </row>
        <row r="2707">
          <cell r="A2707" t="str">
            <v>2401010215</v>
          </cell>
          <cell r="B2707" t="str">
            <v>Nonpoint</v>
          </cell>
          <cell r="C2707" t="str">
            <v>Surface Coating /Textile Products /Ethylene Glycol Monobutyl Ether (2-Butoxyethanol)</v>
          </cell>
          <cell r="D2707" t="str">
            <v>Solvent - Industrial Surface Coating &amp; Solvent Use</v>
          </cell>
          <cell r="G2707" t="str">
            <v>Solvent Utilization</v>
          </cell>
          <cell r="H2707" t="str">
            <v>Surface Coating</v>
          </cell>
          <cell r="I2707" t="str">
            <v>Textile Products: SIC 22</v>
          </cell>
          <cell r="J2707" t="str">
            <v>Ethylene Glycol Monobutyl Ether (2-Butoxyethanol)</v>
          </cell>
          <cell r="L2707" t="str">
            <v>1999</v>
          </cell>
          <cell r="N2707">
            <v>40982</v>
          </cell>
        </row>
        <row r="2708">
          <cell r="A2708" t="str">
            <v>2401010235</v>
          </cell>
          <cell r="B2708" t="str">
            <v>Nonpoint</v>
          </cell>
          <cell r="C2708" t="str">
            <v>Surface Coating /Textile Products /Glycol Ethers: All Types</v>
          </cell>
          <cell r="D2708" t="str">
            <v>Solvent - Industrial Surface Coating &amp; Solvent Use</v>
          </cell>
          <cell r="G2708" t="str">
            <v>Solvent Utilization</v>
          </cell>
          <cell r="H2708" t="str">
            <v>Surface Coating</v>
          </cell>
          <cell r="I2708" t="str">
            <v>Textile Products: SIC 22</v>
          </cell>
          <cell r="J2708" t="str">
            <v>Glycol Ethers: All Types</v>
          </cell>
          <cell r="L2708" t="str">
            <v>1999</v>
          </cell>
          <cell r="N2708">
            <v>40982</v>
          </cell>
        </row>
        <row r="2709">
          <cell r="A2709" t="str">
            <v>2401010250</v>
          </cell>
          <cell r="B2709" t="str">
            <v>Nonpoint</v>
          </cell>
          <cell r="C2709" t="str">
            <v>Surface Coating /Textile Products /Isopropanol</v>
          </cell>
          <cell r="D2709" t="str">
            <v>Solvent - Industrial Surface Coating &amp; Solvent Use</v>
          </cell>
          <cell r="G2709" t="str">
            <v>Solvent Utilization</v>
          </cell>
          <cell r="H2709" t="str">
            <v>Surface Coating</v>
          </cell>
          <cell r="I2709" t="str">
            <v>Textile Products: SIC 22</v>
          </cell>
          <cell r="J2709" t="str">
            <v>Isopropanol</v>
          </cell>
          <cell r="L2709" t="str">
            <v>1999</v>
          </cell>
          <cell r="N2709">
            <v>40982</v>
          </cell>
        </row>
        <row r="2710">
          <cell r="A2710" t="str">
            <v>2401010275</v>
          </cell>
          <cell r="B2710" t="str">
            <v>Nonpoint</v>
          </cell>
          <cell r="C2710" t="str">
            <v>Surface Coating /Textile Products /Methyl Ethyl Ketone</v>
          </cell>
          <cell r="D2710" t="str">
            <v>Solvent - Industrial Surface Coating &amp; Solvent Use</v>
          </cell>
          <cell r="G2710" t="str">
            <v>Solvent Utilization</v>
          </cell>
          <cell r="H2710" t="str">
            <v>Surface Coating</v>
          </cell>
          <cell r="I2710" t="str">
            <v>Textile Products: SIC 22</v>
          </cell>
          <cell r="J2710" t="str">
            <v>Methyl Ethyl Ketone</v>
          </cell>
          <cell r="L2710" t="str">
            <v>1999</v>
          </cell>
          <cell r="N2710">
            <v>40982</v>
          </cell>
        </row>
        <row r="2711">
          <cell r="A2711" t="str">
            <v>2401010285</v>
          </cell>
          <cell r="B2711" t="str">
            <v>Nonpoint</v>
          </cell>
          <cell r="C2711" t="str">
            <v>Surface Coating /Textile Products /Methyl Isobutyl Ketone</v>
          </cell>
          <cell r="D2711" t="str">
            <v>Solvent - Industrial Surface Coating &amp; Solvent Use</v>
          </cell>
          <cell r="G2711" t="str">
            <v>Solvent Utilization</v>
          </cell>
          <cell r="H2711" t="str">
            <v>Surface Coating</v>
          </cell>
          <cell r="I2711" t="str">
            <v>Textile Products: SIC 22</v>
          </cell>
          <cell r="J2711" t="str">
            <v>Methyl Isobutyl Ketone</v>
          </cell>
          <cell r="L2711" t="str">
            <v>1999</v>
          </cell>
          <cell r="N2711">
            <v>40982</v>
          </cell>
        </row>
        <row r="2712">
          <cell r="A2712" t="str">
            <v>2401010370</v>
          </cell>
          <cell r="B2712" t="str">
            <v>Nonpoint</v>
          </cell>
          <cell r="C2712" t="str">
            <v>Surface Coating /Textile Products /Special Naphthas</v>
          </cell>
          <cell r="D2712" t="str">
            <v>Solvent - Industrial Surface Coating &amp; Solvent Use</v>
          </cell>
          <cell r="G2712" t="str">
            <v>Solvent Utilization</v>
          </cell>
          <cell r="H2712" t="str">
            <v>Surface Coating</v>
          </cell>
          <cell r="I2712" t="str">
            <v>Textile Products: SIC 22</v>
          </cell>
          <cell r="J2712" t="str">
            <v>Special Naphthas</v>
          </cell>
          <cell r="L2712" t="str">
            <v>1999</v>
          </cell>
          <cell r="N2712">
            <v>40982</v>
          </cell>
        </row>
        <row r="2713">
          <cell r="A2713" t="str">
            <v>2401010999</v>
          </cell>
          <cell r="B2713" t="str">
            <v>Nonpoint</v>
          </cell>
          <cell r="C2713" t="str">
            <v>Surface Coating /Textile Products /Solvents: NEC</v>
          </cell>
          <cell r="D2713" t="str">
            <v>Solvent - Industrial Surface Coating &amp; Solvent Use</v>
          </cell>
          <cell r="G2713" t="str">
            <v>Solvent Utilization</v>
          </cell>
          <cell r="H2713" t="str">
            <v>Surface Coating</v>
          </cell>
          <cell r="I2713" t="str">
            <v>Textile Products: SIC 22</v>
          </cell>
          <cell r="J2713" t="str">
            <v>Solvents: NEC</v>
          </cell>
          <cell r="L2713" t="str">
            <v>1999</v>
          </cell>
          <cell r="N2713">
            <v>40982</v>
          </cell>
        </row>
        <row r="2714">
          <cell r="A2714" t="str">
            <v>2401015000</v>
          </cell>
          <cell r="B2714" t="str">
            <v>Nonpoint</v>
          </cell>
          <cell r="C2714" t="str">
            <v>Surface Coating /Factory Finished Wood /Total: All Solvent Types</v>
          </cell>
          <cell r="D2714" t="str">
            <v>Solvent - Industrial Surface Coating &amp; Solvent Use</v>
          </cell>
          <cell r="G2714" t="str">
            <v>Solvent Utilization</v>
          </cell>
          <cell r="H2714" t="str">
            <v>Surface Coating</v>
          </cell>
          <cell r="I2714" t="str">
            <v>Factory Finished Wood: SIC 2426 thru 242</v>
          </cell>
          <cell r="J2714" t="str">
            <v>Total: All Solvent Types</v>
          </cell>
          <cell r="N2714">
            <v>40982</v>
          </cell>
        </row>
        <row r="2715">
          <cell r="A2715" t="str">
            <v>2401015030</v>
          </cell>
          <cell r="B2715" t="str">
            <v>Nonpoint</v>
          </cell>
          <cell r="C2715" t="str">
            <v>Surface Coating /Factory Finished Wood /Acetone</v>
          </cell>
          <cell r="D2715" t="str">
            <v>Solvent - Industrial Surface Coating &amp; Solvent Use</v>
          </cell>
          <cell r="G2715" t="str">
            <v>Solvent Utilization</v>
          </cell>
          <cell r="H2715" t="str">
            <v>Surface Coating</v>
          </cell>
          <cell r="I2715" t="str">
            <v>Factory Finished Wood: SIC 2426 thru 242</v>
          </cell>
          <cell r="J2715" t="str">
            <v>Acetone</v>
          </cell>
          <cell r="L2715" t="str">
            <v>1999</v>
          </cell>
          <cell r="N2715">
            <v>40982</v>
          </cell>
        </row>
        <row r="2716">
          <cell r="A2716" t="str">
            <v>2401015055</v>
          </cell>
          <cell r="B2716" t="str">
            <v>Nonpoint</v>
          </cell>
          <cell r="C2716" t="str">
            <v>Surface Coating /Factory Finished Wood /Butyl Acetate</v>
          </cell>
          <cell r="D2716" t="str">
            <v>Solvent - Industrial Surface Coating &amp; Solvent Use</v>
          </cell>
          <cell r="G2716" t="str">
            <v>Solvent Utilization</v>
          </cell>
          <cell r="H2716" t="str">
            <v>Surface Coating</v>
          </cell>
          <cell r="I2716" t="str">
            <v>Factory Finished Wood: SIC 2426 thru 242</v>
          </cell>
          <cell r="J2716" t="str">
            <v>Butyl Acetate</v>
          </cell>
          <cell r="L2716" t="str">
            <v>1999</v>
          </cell>
          <cell r="N2716">
            <v>40982</v>
          </cell>
        </row>
        <row r="2717">
          <cell r="A2717" t="str">
            <v>2401015060</v>
          </cell>
          <cell r="B2717" t="str">
            <v>Nonpoint</v>
          </cell>
          <cell r="C2717" t="str">
            <v>Surface Coating /Factory Finished Wood /Butyl Alcohols: All Types</v>
          </cell>
          <cell r="D2717" t="str">
            <v>Solvent - Industrial Surface Coating &amp; Solvent Use</v>
          </cell>
          <cell r="G2717" t="str">
            <v>Solvent Utilization</v>
          </cell>
          <cell r="H2717" t="str">
            <v>Surface Coating</v>
          </cell>
          <cell r="I2717" t="str">
            <v>Factory Finished Wood: SIC 2426 thru 242</v>
          </cell>
          <cell r="J2717" t="str">
            <v>Butyl Alcohols: All Types</v>
          </cell>
          <cell r="L2717" t="str">
            <v>1999</v>
          </cell>
          <cell r="N2717">
            <v>40982</v>
          </cell>
        </row>
        <row r="2718">
          <cell r="A2718" t="str">
            <v>2401015065</v>
          </cell>
          <cell r="B2718" t="str">
            <v>Nonpoint</v>
          </cell>
          <cell r="C2718" t="str">
            <v>Surface Coating /Factory Finished Wood /n-Butyl Alcohol</v>
          </cell>
          <cell r="D2718" t="str">
            <v>Solvent - Industrial Surface Coating &amp; Solvent Use</v>
          </cell>
          <cell r="G2718" t="str">
            <v>Solvent Utilization</v>
          </cell>
          <cell r="H2718" t="str">
            <v>Surface Coating</v>
          </cell>
          <cell r="I2718" t="str">
            <v>Factory Finished Wood: SIC 2426 thru 242</v>
          </cell>
          <cell r="J2718" t="str">
            <v>n-Butyl Alcohol</v>
          </cell>
          <cell r="L2718" t="str">
            <v>1999</v>
          </cell>
          <cell r="N2718">
            <v>40982</v>
          </cell>
        </row>
        <row r="2719">
          <cell r="A2719" t="str">
            <v>2401015070</v>
          </cell>
          <cell r="B2719" t="str">
            <v>Nonpoint</v>
          </cell>
          <cell r="C2719" t="str">
            <v>Surface Coating /Factory Finished Wood /Isobutyl Alcohol</v>
          </cell>
          <cell r="D2719" t="str">
            <v>Solvent - Industrial Surface Coating &amp; Solvent Use</v>
          </cell>
          <cell r="G2719" t="str">
            <v>Solvent Utilization</v>
          </cell>
          <cell r="H2719" t="str">
            <v>Surface Coating</v>
          </cell>
          <cell r="I2719" t="str">
            <v>Factory Finished Wood: SIC 2426 thru 242</v>
          </cell>
          <cell r="J2719" t="str">
            <v>Isobutyl Alcohol</v>
          </cell>
          <cell r="L2719" t="str">
            <v>1999</v>
          </cell>
          <cell r="N2719">
            <v>40982</v>
          </cell>
        </row>
        <row r="2720">
          <cell r="A2720" t="str">
            <v>2401015125</v>
          </cell>
          <cell r="B2720" t="str">
            <v>Nonpoint</v>
          </cell>
          <cell r="C2720" t="str">
            <v>Surface Coating /Factory Finished Wood /Diethylene Glycol Monobutyl Ether</v>
          </cell>
          <cell r="D2720" t="str">
            <v>Solvent - Industrial Surface Coating &amp; Solvent Use</v>
          </cell>
          <cell r="G2720" t="str">
            <v>Solvent Utilization</v>
          </cell>
          <cell r="H2720" t="str">
            <v>Surface Coating</v>
          </cell>
          <cell r="I2720" t="str">
            <v>Factory Finished Wood: SIC 2426 thru 242</v>
          </cell>
          <cell r="J2720" t="str">
            <v>Diethylene Glycol Monobutyl Ether</v>
          </cell>
          <cell r="L2720" t="str">
            <v>1999</v>
          </cell>
          <cell r="N2720">
            <v>40982</v>
          </cell>
        </row>
        <row r="2721">
          <cell r="A2721" t="str">
            <v>2401015130</v>
          </cell>
          <cell r="B2721" t="str">
            <v>Nonpoint</v>
          </cell>
          <cell r="C2721" t="str">
            <v>Surface Coating /Factory Finished Wood /Diethylene Glycol Monoethyl Ether</v>
          </cell>
          <cell r="D2721" t="str">
            <v>Solvent - Industrial Surface Coating &amp; Solvent Use</v>
          </cell>
          <cell r="G2721" t="str">
            <v>Solvent Utilization</v>
          </cell>
          <cell r="H2721" t="str">
            <v>Surface Coating</v>
          </cell>
          <cell r="I2721" t="str">
            <v>Factory Finished Wood: SIC 2426 thru 242</v>
          </cell>
          <cell r="J2721" t="str">
            <v>Diethylene Glycol Monoethyl Ether</v>
          </cell>
          <cell r="L2721" t="str">
            <v>1999</v>
          </cell>
          <cell r="N2721">
            <v>40982</v>
          </cell>
        </row>
        <row r="2722">
          <cell r="A2722" t="str">
            <v>2401015135</v>
          </cell>
          <cell r="B2722" t="str">
            <v>Nonpoint</v>
          </cell>
          <cell r="C2722" t="str">
            <v>Surface Coating /Factory Finished Wood /Diethylene Glycol Monomethyl Ether</v>
          </cell>
          <cell r="D2722" t="str">
            <v>Solvent - Industrial Surface Coating &amp; Solvent Use</v>
          </cell>
          <cell r="G2722" t="str">
            <v>Solvent Utilization</v>
          </cell>
          <cell r="H2722" t="str">
            <v>Surface Coating</v>
          </cell>
          <cell r="I2722" t="str">
            <v>Factory Finished Wood: SIC 2426 thru 242</v>
          </cell>
          <cell r="J2722" t="str">
            <v>Diethylene Glycol Monomethyl Ether</v>
          </cell>
          <cell r="L2722" t="str">
            <v>1999</v>
          </cell>
          <cell r="N2722">
            <v>40982</v>
          </cell>
        </row>
        <row r="2723">
          <cell r="A2723" t="str">
            <v>2401015170</v>
          </cell>
          <cell r="B2723" t="str">
            <v>Nonpoint</v>
          </cell>
          <cell r="C2723" t="str">
            <v>Surface Coating /Factory Finished Wood /Ethyl Acetate</v>
          </cell>
          <cell r="D2723" t="str">
            <v>Solvent - Industrial Surface Coating &amp; Solvent Use</v>
          </cell>
          <cell r="G2723" t="str">
            <v>Solvent Utilization</v>
          </cell>
          <cell r="H2723" t="str">
            <v>Surface Coating</v>
          </cell>
          <cell r="I2723" t="str">
            <v>Factory Finished Wood: SIC 2426 thru 242</v>
          </cell>
          <cell r="J2723" t="str">
            <v>Ethyl Acetate</v>
          </cell>
          <cell r="L2723" t="str">
            <v>1999</v>
          </cell>
          <cell r="N2723">
            <v>40982</v>
          </cell>
        </row>
        <row r="2724">
          <cell r="A2724" t="str">
            <v>2401015200</v>
          </cell>
          <cell r="B2724" t="str">
            <v>Nonpoint</v>
          </cell>
          <cell r="C2724" t="str">
            <v>Surface Coating /Factory Finished Wood /Ethylene Glycol Monoethyl Ether (2-Ethoxyethanol)</v>
          </cell>
          <cell r="D2724" t="str">
            <v>Solvent - Industrial Surface Coating &amp; Solvent Use</v>
          </cell>
          <cell r="G2724" t="str">
            <v>Solvent Utilization</v>
          </cell>
          <cell r="H2724" t="str">
            <v>Surface Coating</v>
          </cell>
          <cell r="I2724" t="str">
            <v>Factory Finished Wood: SIC 2426 thru 242</v>
          </cell>
          <cell r="J2724" t="str">
            <v>Ethylene Glycol Monoethyl Ether (2-Ethoxyethanol)</v>
          </cell>
          <cell r="L2724" t="str">
            <v>1999</v>
          </cell>
          <cell r="N2724">
            <v>40982</v>
          </cell>
        </row>
        <row r="2725">
          <cell r="A2725" t="str">
            <v>2401015210</v>
          </cell>
          <cell r="B2725" t="str">
            <v>Nonpoint</v>
          </cell>
          <cell r="C2725" t="str">
            <v>Surface Coating /Factory Finished Wood /Ethylene Glycol Monomethyl Ether (2-Methoxyethanol)</v>
          </cell>
          <cell r="D2725" t="str">
            <v>Solvent - Industrial Surface Coating &amp; Solvent Use</v>
          </cell>
          <cell r="G2725" t="str">
            <v>Solvent Utilization</v>
          </cell>
          <cell r="H2725" t="str">
            <v>Surface Coating</v>
          </cell>
          <cell r="I2725" t="str">
            <v>Factory Finished Wood: SIC 2426 thru 242</v>
          </cell>
          <cell r="J2725" t="str">
            <v>Ethylene Glycol Monomethyl Ether (2-Methoxyethanol)</v>
          </cell>
          <cell r="L2725" t="str">
            <v>1999</v>
          </cell>
          <cell r="N2725">
            <v>40982</v>
          </cell>
        </row>
        <row r="2726">
          <cell r="A2726" t="str">
            <v>2401015215</v>
          </cell>
          <cell r="B2726" t="str">
            <v>Nonpoint</v>
          </cell>
          <cell r="C2726" t="str">
            <v>Surface Coating /Factory Finished Wood /Ethylene Glycol Monobutyl Ether (2-Butoxyethanol)</v>
          </cell>
          <cell r="D2726" t="str">
            <v>Solvent - Industrial Surface Coating &amp; Solvent Use</v>
          </cell>
          <cell r="G2726" t="str">
            <v>Solvent Utilization</v>
          </cell>
          <cell r="H2726" t="str">
            <v>Surface Coating</v>
          </cell>
          <cell r="I2726" t="str">
            <v>Factory Finished Wood: SIC 2426 thru 242</v>
          </cell>
          <cell r="J2726" t="str">
            <v>Ethylene Glycol Monobutyl Ether (2-Butoxyethanol)</v>
          </cell>
          <cell r="L2726" t="str">
            <v>1999</v>
          </cell>
          <cell r="N2726">
            <v>40982</v>
          </cell>
        </row>
        <row r="2727">
          <cell r="A2727" t="str">
            <v>2401015235</v>
          </cell>
          <cell r="B2727" t="str">
            <v>Nonpoint</v>
          </cell>
          <cell r="C2727" t="str">
            <v>Surface Coating /Factory Finished Wood /Glycol Ethers: All Types</v>
          </cell>
          <cell r="D2727" t="str">
            <v>Solvent - Industrial Surface Coating &amp; Solvent Use</v>
          </cell>
          <cell r="G2727" t="str">
            <v>Solvent Utilization</v>
          </cell>
          <cell r="H2727" t="str">
            <v>Surface Coating</v>
          </cell>
          <cell r="I2727" t="str">
            <v>Factory Finished Wood: SIC 2426 thru 242</v>
          </cell>
          <cell r="J2727" t="str">
            <v>Glycol Ethers: All Types</v>
          </cell>
          <cell r="L2727" t="str">
            <v>1999</v>
          </cell>
          <cell r="N2727">
            <v>40982</v>
          </cell>
        </row>
        <row r="2728">
          <cell r="A2728" t="str">
            <v>2401015250</v>
          </cell>
          <cell r="B2728" t="str">
            <v>Nonpoint</v>
          </cell>
          <cell r="C2728" t="str">
            <v>Surface Coating /Factory Finished Wood /Isopropanol</v>
          </cell>
          <cell r="D2728" t="str">
            <v>Solvent - Industrial Surface Coating &amp; Solvent Use</v>
          </cell>
          <cell r="G2728" t="str">
            <v>Solvent Utilization</v>
          </cell>
          <cell r="H2728" t="str">
            <v>Surface Coating</v>
          </cell>
          <cell r="I2728" t="str">
            <v>Factory Finished Wood: SIC 2426 thru 242</v>
          </cell>
          <cell r="J2728" t="str">
            <v>Isopropanol</v>
          </cell>
          <cell r="L2728" t="str">
            <v>1999</v>
          </cell>
          <cell r="N2728">
            <v>40982</v>
          </cell>
        </row>
        <row r="2729">
          <cell r="A2729" t="str">
            <v>2401015275</v>
          </cell>
          <cell r="B2729" t="str">
            <v>Nonpoint</v>
          </cell>
          <cell r="C2729" t="str">
            <v>Surface Coating /Factory Finished Wood /Methyl Ethyl Ketone</v>
          </cell>
          <cell r="D2729" t="str">
            <v>Solvent - Industrial Surface Coating &amp; Solvent Use</v>
          </cell>
          <cell r="G2729" t="str">
            <v>Solvent Utilization</v>
          </cell>
          <cell r="H2729" t="str">
            <v>Surface Coating</v>
          </cell>
          <cell r="I2729" t="str">
            <v>Factory Finished Wood: SIC 2426 thru 242</v>
          </cell>
          <cell r="J2729" t="str">
            <v>Methyl Ethyl Ketone</v>
          </cell>
          <cell r="L2729" t="str">
            <v>1999</v>
          </cell>
          <cell r="N2729">
            <v>40982</v>
          </cell>
        </row>
        <row r="2730">
          <cell r="A2730" t="str">
            <v>2401015285</v>
          </cell>
          <cell r="B2730" t="str">
            <v>Nonpoint</v>
          </cell>
          <cell r="C2730" t="str">
            <v>Surface Coating /Factory Finished Wood /Methyl Isobutyl Ketone</v>
          </cell>
          <cell r="D2730" t="str">
            <v>Solvent - Industrial Surface Coating &amp; Solvent Use</v>
          </cell>
          <cell r="G2730" t="str">
            <v>Solvent Utilization</v>
          </cell>
          <cell r="H2730" t="str">
            <v>Surface Coating</v>
          </cell>
          <cell r="I2730" t="str">
            <v>Factory Finished Wood: SIC 2426 thru 242</v>
          </cell>
          <cell r="J2730" t="str">
            <v>Methyl Isobutyl Ketone</v>
          </cell>
          <cell r="L2730" t="str">
            <v>1999</v>
          </cell>
          <cell r="N2730">
            <v>40982</v>
          </cell>
        </row>
        <row r="2731">
          <cell r="A2731" t="str">
            <v>2401015370</v>
          </cell>
          <cell r="B2731" t="str">
            <v>Nonpoint</v>
          </cell>
          <cell r="C2731" t="str">
            <v>Surface Coating /Factory Finished Wood /Special Naphthas</v>
          </cell>
          <cell r="D2731" t="str">
            <v>Solvent - Industrial Surface Coating &amp; Solvent Use</v>
          </cell>
          <cell r="G2731" t="str">
            <v>Solvent Utilization</v>
          </cell>
          <cell r="H2731" t="str">
            <v>Surface Coating</v>
          </cell>
          <cell r="I2731" t="str">
            <v>Factory Finished Wood: SIC 2426 thru 242</v>
          </cell>
          <cell r="J2731" t="str">
            <v>Special Naphthas</v>
          </cell>
          <cell r="L2731" t="str">
            <v>1999</v>
          </cell>
          <cell r="N2731">
            <v>40982</v>
          </cell>
        </row>
        <row r="2732">
          <cell r="A2732" t="str">
            <v>2401015999</v>
          </cell>
          <cell r="B2732" t="str">
            <v>Nonpoint</v>
          </cell>
          <cell r="C2732" t="str">
            <v>Surface Coating /Factory Finished Wood /Solvents: NEC</v>
          </cell>
          <cell r="D2732" t="str">
            <v>Solvent - Industrial Surface Coating &amp; Solvent Use</v>
          </cell>
          <cell r="G2732" t="str">
            <v>Solvent Utilization</v>
          </cell>
          <cell r="H2732" t="str">
            <v>Surface Coating</v>
          </cell>
          <cell r="I2732" t="str">
            <v>Factory Finished Wood: SIC 2426 thru 242</v>
          </cell>
          <cell r="J2732" t="str">
            <v>Solvents: NEC</v>
          </cell>
          <cell r="L2732" t="str">
            <v>1999</v>
          </cell>
          <cell r="N2732">
            <v>40982</v>
          </cell>
        </row>
        <row r="2733">
          <cell r="A2733" t="str">
            <v>2401020000</v>
          </cell>
          <cell r="B2733" t="str">
            <v>Nonpoint</v>
          </cell>
          <cell r="C2733" t="str">
            <v>Surface Coating /Wood Furniture /Total: All Solvent Types</v>
          </cell>
          <cell r="D2733" t="str">
            <v>Solvent - Industrial Surface Coating &amp; Solvent Use</v>
          </cell>
          <cell r="G2733" t="str">
            <v>Solvent Utilization</v>
          </cell>
          <cell r="H2733" t="str">
            <v>Surface Coating</v>
          </cell>
          <cell r="I2733" t="str">
            <v>Wood Furniture: SIC 25</v>
          </cell>
          <cell r="J2733" t="str">
            <v>Total: All Solvent Types</v>
          </cell>
          <cell r="N2733">
            <v>40982</v>
          </cell>
        </row>
        <row r="2734">
          <cell r="A2734" t="str">
            <v>2401020030</v>
          </cell>
          <cell r="B2734" t="str">
            <v>Nonpoint</v>
          </cell>
          <cell r="C2734" t="str">
            <v>Surface Coating /Wood Furniture /Acetone</v>
          </cell>
          <cell r="D2734" t="str">
            <v>Solvent - Industrial Surface Coating &amp; Solvent Use</v>
          </cell>
          <cell r="G2734" t="str">
            <v>Solvent Utilization</v>
          </cell>
          <cell r="H2734" t="str">
            <v>Surface Coating</v>
          </cell>
          <cell r="I2734" t="str">
            <v>Wood Furniture: SIC 25</v>
          </cell>
          <cell r="J2734" t="str">
            <v>Acetone</v>
          </cell>
          <cell r="L2734" t="str">
            <v>1999</v>
          </cell>
          <cell r="N2734">
            <v>40982</v>
          </cell>
        </row>
        <row r="2735">
          <cell r="A2735" t="str">
            <v>2401020055</v>
          </cell>
          <cell r="B2735" t="str">
            <v>Nonpoint</v>
          </cell>
          <cell r="C2735" t="str">
            <v>Surface Coating /Wood Furniture /Butyl Acetate</v>
          </cell>
          <cell r="D2735" t="str">
            <v>Solvent - Industrial Surface Coating &amp; Solvent Use</v>
          </cell>
          <cell r="G2735" t="str">
            <v>Solvent Utilization</v>
          </cell>
          <cell r="H2735" t="str">
            <v>Surface Coating</v>
          </cell>
          <cell r="I2735" t="str">
            <v>Wood Furniture: SIC 25</v>
          </cell>
          <cell r="J2735" t="str">
            <v>Butyl Acetate</v>
          </cell>
          <cell r="L2735" t="str">
            <v>1999</v>
          </cell>
          <cell r="N2735">
            <v>40982</v>
          </cell>
        </row>
        <row r="2736">
          <cell r="A2736" t="str">
            <v>2401020060</v>
          </cell>
          <cell r="B2736" t="str">
            <v>Nonpoint</v>
          </cell>
          <cell r="C2736" t="str">
            <v>Surface Coating /Wood Furniture /Butyl Alcohols: All Types</v>
          </cell>
          <cell r="D2736" t="str">
            <v>Solvent - Industrial Surface Coating &amp; Solvent Use</v>
          </cell>
          <cell r="G2736" t="str">
            <v>Solvent Utilization</v>
          </cell>
          <cell r="H2736" t="str">
            <v>Surface Coating</v>
          </cell>
          <cell r="I2736" t="str">
            <v>Wood Furniture: SIC 25</v>
          </cell>
          <cell r="J2736" t="str">
            <v>Butyl Alcohols: All Types</v>
          </cell>
          <cell r="L2736" t="str">
            <v>1999</v>
          </cell>
          <cell r="N2736">
            <v>40982</v>
          </cell>
        </row>
        <row r="2737">
          <cell r="A2737" t="str">
            <v>2401020065</v>
          </cell>
          <cell r="B2737" t="str">
            <v>Nonpoint</v>
          </cell>
          <cell r="C2737" t="str">
            <v>Surface Coating /Wood Furniture /n-Butyl Alcohol</v>
          </cell>
          <cell r="D2737" t="str">
            <v>Solvent - Industrial Surface Coating &amp; Solvent Use</v>
          </cell>
          <cell r="G2737" t="str">
            <v>Solvent Utilization</v>
          </cell>
          <cell r="H2737" t="str">
            <v>Surface Coating</v>
          </cell>
          <cell r="I2737" t="str">
            <v>Wood Furniture: SIC 25</v>
          </cell>
          <cell r="J2737" t="str">
            <v>n-Butyl Alcohol</v>
          </cell>
          <cell r="L2737" t="str">
            <v>1999</v>
          </cell>
          <cell r="N2737">
            <v>40982</v>
          </cell>
        </row>
        <row r="2738">
          <cell r="A2738" t="str">
            <v>2401020070</v>
          </cell>
          <cell r="B2738" t="str">
            <v>Nonpoint</v>
          </cell>
          <cell r="C2738" t="str">
            <v>Surface Coating /Wood Furniture /Isobutyl Alcohol</v>
          </cell>
          <cell r="D2738" t="str">
            <v>Solvent - Industrial Surface Coating &amp; Solvent Use</v>
          </cell>
          <cell r="G2738" t="str">
            <v>Solvent Utilization</v>
          </cell>
          <cell r="H2738" t="str">
            <v>Surface Coating</v>
          </cell>
          <cell r="I2738" t="str">
            <v>Wood Furniture: SIC 25</v>
          </cell>
          <cell r="J2738" t="str">
            <v>Isobutyl Alcohol</v>
          </cell>
          <cell r="L2738" t="str">
            <v>1999</v>
          </cell>
          <cell r="N2738">
            <v>40982</v>
          </cell>
        </row>
        <row r="2739">
          <cell r="A2739" t="str">
            <v>2401020125</v>
          </cell>
          <cell r="B2739" t="str">
            <v>Nonpoint</v>
          </cell>
          <cell r="C2739" t="str">
            <v>Surface Coating /Wood Furniture /Diethylene Glycol Monobutyl Ether</v>
          </cell>
          <cell r="D2739" t="str">
            <v>Solvent - Industrial Surface Coating &amp; Solvent Use</v>
          </cell>
          <cell r="G2739" t="str">
            <v>Solvent Utilization</v>
          </cell>
          <cell r="H2739" t="str">
            <v>Surface Coating</v>
          </cell>
          <cell r="I2739" t="str">
            <v>Wood Furniture: SIC 25</v>
          </cell>
          <cell r="J2739" t="str">
            <v>Diethylene Glycol Monobutyl Ether</v>
          </cell>
          <cell r="L2739" t="str">
            <v>1999</v>
          </cell>
          <cell r="N2739">
            <v>40982</v>
          </cell>
        </row>
        <row r="2740">
          <cell r="A2740" t="str">
            <v>2401020130</v>
          </cell>
          <cell r="B2740" t="str">
            <v>Nonpoint</v>
          </cell>
          <cell r="C2740" t="str">
            <v>Surface Coating /Wood Furniture /Diethylene Glycol Monoethyl Ether</v>
          </cell>
          <cell r="D2740" t="str">
            <v>Solvent - Industrial Surface Coating &amp; Solvent Use</v>
          </cell>
          <cell r="G2740" t="str">
            <v>Solvent Utilization</v>
          </cell>
          <cell r="H2740" t="str">
            <v>Surface Coating</v>
          </cell>
          <cell r="I2740" t="str">
            <v>Wood Furniture: SIC 25</v>
          </cell>
          <cell r="J2740" t="str">
            <v>Diethylene Glycol Monoethyl Ether</v>
          </cell>
          <cell r="L2740" t="str">
            <v>1999</v>
          </cell>
          <cell r="N2740">
            <v>40982</v>
          </cell>
        </row>
        <row r="2741">
          <cell r="A2741" t="str">
            <v>2401020135</v>
          </cell>
          <cell r="B2741" t="str">
            <v>Nonpoint</v>
          </cell>
          <cell r="C2741" t="str">
            <v>Surface Coating /Wood Furniture /Diethylene Glycol Monomethyl Ether</v>
          </cell>
          <cell r="D2741" t="str">
            <v>Solvent - Industrial Surface Coating &amp; Solvent Use</v>
          </cell>
          <cell r="G2741" t="str">
            <v>Solvent Utilization</v>
          </cell>
          <cell r="H2741" t="str">
            <v>Surface Coating</v>
          </cell>
          <cell r="I2741" t="str">
            <v>Wood Furniture: SIC 25</v>
          </cell>
          <cell r="J2741" t="str">
            <v>Diethylene Glycol Monomethyl Ether</v>
          </cell>
          <cell r="L2741" t="str">
            <v>1999</v>
          </cell>
          <cell r="N2741">
            <v>40982</v>
          </cell>
        </row>
        <row r="2742">
          <cell r="A2742" t="str">
            <v>2401020170</v>
          </cell>
          <cell r="B2742" t="str">
            <v>Nonpoint</v>
          </cell>
          <cell r="C2742" t="str">
            <v>Surface Coating /Wood Furniture /Ethyl Acetate</v>
          </cell>
          <cell r="D2742" t="str">
            <v>Solvent - Industrial Surface Coating &amp; Solvent Use</v>
          </cell>
          <cell r="G2742" t="str">
            <v>Solvent Utilization</v>
          </cell>
          <cell r="H2742" t="str">
            <v>Surface Coating</v>
          </cell>
          <cell r="I2742" t="str">
            <v>Wood Furniture: SIC 25</v>
          </cell>
          <cell r="J2742" t="str">
            <v>Ethyl Acetate</v>
          </cell>
          <cell r="L2742" t="str">
            <v>1999</v>
          </cell>
          <cell r="N2742">
            <v>40982</v>
          </cell>
        </row>
        <row r="2743">
          <cell r="A2743" t="str">
            <v>2401020200</v>
          </cell>
          <cell r="B2743" t="str">
            <v>Nonpoint</v>
          </cell>
          <cell r="C2743" t="str">
            <v>Surface Coating /Wood Furniture /Ethylene Glycol Monoethyl Ether (2-Ethoxyethanol)</v>
          </cell>
          <cell r="D2743" t="str">
            <v>Solvent - Industrial Surface Coating &amp; Solvent Use</v>
          </cell>
          <cell r="G2743" t="str">
            <v>Solvent Utilization</v>
          </cell>
          <cell r="H2743" t="str">
            <v>Surface Coating</v>
          </cell>
          <cell r="I2743" t="str">
            <v>Wood Furniture: SIC 25</v>
          </cell>
          <cell r="J2743" t="str">
            <v>Ethylene Glycol Monoethyl Ether (2-Ethoxyethanol)</v>
          </cell>
          <cell r="L2743" t="str">
            <v>1999</v>
          </cell>
          <cell r="N2743">
            <v>40982</v>
          </cell>
        </row>
        <row r="2744">
          <cell r="A2744" t="str">
            <v>2401020210</v>
          </cell>
          <cell r="B2744" t="str">
            <v>Nonpoint</v>
          </cell>
          <cell r="C2744" t="str">
            <v>Surface Coating /Wood Furniture /Ethylene Glycol Monomethyl Ether (2-Methoxyethanol)</v>
          </cell>
          <cell r="D2744" t="str">
            <v>Solvent - Industrial Surface Coating &amp; Solvent Use</v>
          </cell>
          <cell r="G2744" t="str">
            <v>Solvent Utilization</v>
          </cell>
          <cell r="H2744" t="str">
            <v>Surface Coating</v>
          </cell>
          <cell r="I2744" t="str">
            <v>Wood Furniture: SIC 25</v>
          </cell>
          <cell r="J2744" t="str">
            <v>Ethylene Glycol Monomethyl Ether (2-Methoxyethanol)</v>
          </cell>
          <cell r="L2744" t="str">
            <v>1999</v>
          </cell>
          <cell r="N2744">
            <v>40982</v>
          </cell>
        </row>
        <row r="2745">
          <cell r="A2745" t="str">
            <v>2401020215</v>
          </cell>
          <cell r="B2745" t="str">
            <v>Nonpoint</v>
          </cell>
          <cell r="C2745" t="str">
            <v>Surface Coating /Wood Furniture /Ethylene Glycol Monobutyl Ether (2-Butoxyethanol)</v>
          </cell>
          <cell r="D2745" t="str">
            <v>Solvent - Industrial Surface Coating &amp; Solvent Use</v>
          </cell>
          <cell r="G2745" t="str">
            <v>Solvent Utilization</v>
          </cell>
          <cell r="H2745" t="str">
            <v>Surface Coating</v>
          </cell>
          <cell r="I2745" t="str">
            <v>Wood Furniture: SIC 25</v>
          </cell>
          <cell r="J2745" t="str">
            <v>Ethylene Glycol Monobutyl Ether (2-Butoxyethanol)</v>
          </cell>
          <cell r="L2745" t="str">
            <v>1999</v>
          </cell>
          <cell r="N2745">
            <v>40982</v>
          </cell>
        </row>
        <row r="2746">
          <cell r="A2746" t="str">
            <v>2401020235</v>
          </cell>
          <cell r="B2746" t="str">
            <v>Nonpoint</v>
          </cell>
          <cell r="C2746" t="str">
            <v>Surface Coating /Wood Furniture /Glycol Ethers: All Types</v>
          </cell>
          <cell r="D2746" t="str">
            <v>Solvent - Industrial Surface Coating &amp; Solvent Use</v>
          </cell>
          <cell r="G2746" t="str">
            <v>Solvent Utilization</v>
          </cell>
          <cell r="H2746" t="str">
            <v>Surface Coating</v>
          </cell>
          <cell r="I2746" t="str">
            <v>Wood Furniture: SIC 25</v>
          </cell>
          <cell r="J2746" t="str">
            <v>Glycol Ethers: All Types</v>
          </cell>
          <cell r="L2746" t="str">
            <v>1999</v>
          </cell>
          <cell r="N2746">
            <v>40982</v>
          </cell>
        </row>
        <row r="2747">
          <cell r="A2747" t="str">
            <v>2401020250</v>
          </cell>
          <cell r="B2747" t="str">
            <v>Nonpoint</v>
          </cell>
          <cell r="C2747" t="str">
            <v>Surface Coating /Wood Furniture /Isopropanol</v>
          </cell>
          <cell r="D2747" t="str">
            <v>Solvent - Industrial Surface Coating &amp; Solvent Use</v>
          </cell>
          <cell r="G2747" t="str">
            <v>Solvent Utilization</v>
          </cell>
          <cell r="H2747" t="str">
            <v>Surface Coating</v>
          </cell>
          <cell r="I2747" t="str">
            <v>Wood Furniture: SIC 25</v>
          </cell>
          <cell r="J2747" t="str">
            <v>Isopropanol</v>
          </cell>
          <cell r="L2747" t="str">
            <v>1999</v>
          </cell>
          <cell r="N2747">
            <v>40982</v>
          </cell>
        </row>
        <row r="2748">
          <cell r="A2748" t="str">
            <v>2401020275</v>
          </cell>
          <cell r="B2748" t="str">
            <v>Nonpoint</v>
          </cell>
          <cell r="C2748" t="str">
            <v>Surface Coating /Wood Furniture /Methyl Ethyl Ketone</v>
          </cell>
          <cell r="D2748" t="str">
            <v>Solvent - Industrial Surface Coating &amp; Solvent Use</v>
          </cell>
          <cell r="G2748" t="str">
            <v>Solvent Utilization</v>
          </cell>
          <cell r="H2748" t="str">
            <v>Surface Coating</v>
          </cell>
          <cell r="I2748" t="str">
            <v>Wood Furniture: SIC 25</v>
          </cell>
          <cell r="J2748" t="str">
            <v>Methyl Ethyl Ketone</v>
          </cell>
          <cell r="L2748" t="str">
            <v>1999</v>
          </cell>
          <cell r="N2748">
            <v>40982</v>
          </cell>
        </row>
        <row r="2749">
          <cell r="A2749" t="str">
            <v>2401020285</v>
          </cell>
          <cell r="B2749" t="str">
            <v>Nonpoint</v>
          </cell>
          <cell r="C2749" t="str">
            <v>Surface Coating /Wood Furniture /Methyl Isobutyl Ketone</v>
          </cell>
          <cell r="D2749" t="str">
            <v>Solvent - Industrial Surface Coating &amp; Solvent Use</v>
          </cell>
          <cell r="G2749" t="str">
            <v>Solvent Utilization</v>
          </cell>
          <cell r="H2749" t="str">
            <v>Surface Coating</v>
          </cell>
          <cell r="I2749" t="str">
            <v>Wood Furniture: SIC 25</v>
          </cell>
          <cell r="J2749" t="str">
            <v>Methyl Isobutyl Ketone</v>
          </cell>
          <cell r="L2749" t="str">
            <v>1999</v>
          </cell>
          <cell r="N2749">
            <v>40982</v>
          </cell>
        </row>
        <row r="2750">
          <cell r="A2750" t="str">
            <v>2401020370</v>
          </cell>
          <cell r="B2750" t="str">
            <v>Nonpoint</v>
          </cell>
          <cell r="C2750" t="str">
            <v>Surface Coating /Wood Furniture /Special Naphthas</v>
          </cell>
          <cell r="D2750" t="str">
            <v>Solvent - Industrial Surface Coating &amp; Solvent Use</v>
          </cell>
          <cell r="G2750" t="str">
            <v>Solvent Utilization</v>
          </cell>
          <cell r="H2750" t="str">
            <v>Surface Coating</v>
          </cell>
          <cell r="I2750" t="str">
            <v>Wood Furniture: SIC 25</v>
          </cell>
          <cell r="J2750" t="str">
            <v>Special Naphthas</v>
          </cell>
          <cell r="L2750" t="str">
            <v>1999</v>
          </cell>
          <cell r="N2750">
            <v>40982</v>
          </cell>
        </row>
        <row r="2751">
          <cell r="A2751" t="str">
            <v>2401020999</v>
          </cell>
          <cell r="B2751" t="str">
            <v>Nonpoint</v>
          </cell>
          <cell r="C2751" t="str">
            <v>Surface Coating /Wood Furniture /Solvents: NEC</v>
          </cell>
          <cell r="D2751" t="str">
            <v>Solvent - Industrial Surface Coating &amp; Solvent Use</v>
          </cell>
          <cell r="G2751" t="str">
            <v>Solvent Utilization</v>
          </cell>
          <cell r="H2751" t="str">
            <v>Surface Coating</v>
          </cell>
          <cell r="I2751" t="str">
            <v>Wood Furniture: SIC 25</v>
          </cell>
          <cell r="J2751" t="str">
            <v>Solvents: NEC</v>
          </cell>
          <cell r="L2751" t="str">
            <v>1999</v>
          </cell>
          <cell r="N2751">
            <v>40982</v>
          </cell>
        </row>
        <row r="2752">
          <cell r="A2752" t="str">
            <v>2401025000</v>
          </cell>
          <cell r="B2752" t="str">
            <v>Nonpoint</v>
          </cell>
          <cell r="C2752" t="str">
            <v>Surface Coating /Metal Furniture /Total: All Solvent Types</v>
          </cell>
          <cell r="D2752" t="str">
            <v>Solvent - Industrial Surface Coating &amp; Solvent Use</v>
          </cell>
          <cell r="G2752" t="str">
            <v>Solvent Utilization</v>
          </cell>
          <cell r="H2752" t="str">
            <v>Surface Coating</v>
          </cell>
          <cell r="I2752" t="str">
            <v>Metal Furniture: SIC 25</v>
          </cell>
          <cell r="J2752" t="str">
            <v>Total: All Solvent Types</v>
          </cell>
          <cell r="N2752">
            <v>40982</v>
          </cell>
        </row>
        <row r="2753">
          <cell r="A2753" t="str">
            <v>2401025030</v>
          </cell>
          <cell r="B2753" t="str">
            <v>Nonpoint</v>
          </cell>
          <cell r="C2753" t="str">
            <v>Surface Coating /Metal Furniture /Acetone</v>
          </cell>
          <cell r="D2753" t="str">
            <v>Solvent - Industrial Surface Coating &amp; Solvent Use</v>
          </cell>
          <cell r="G2753" t="str">
            <v>Solvent Utilization</v>
          </cell>
          <cell r="H2753" t="str">
            <v>Surface Coating</v>
          </cell>
          <cell r="I2753" t="str">
            <v>Metal Furniture: SIC 25</v>
          </cell>
          <cell r="J2753" t="str">
            <v>Acetone</v>
          </cell>
          <cell r="L2753" t="str">
            <v>1999</v>
          </cell>
          <cell r="N2753">
            <v>40982</v>
          </cell>
        </row>
        <row r="2754">
          <cell r="A2754" t="str">
            <v>2401025055</v>
          </cell>
          <cell r="B2754" t="str">
            <v>Nonpoint</v>
          </cell>
          <cell r="C2754" t="str">
            <v>Surface Coating /Metal Furniture /Butyl Acetate</v>
          </cell>
          <cell r="D2754" t="str">
            <v>Solvent - Industrial Surface Coating &amp; Solvent Use</v>
          </cell>
          <cell r="G2754" t="str">
            <v>Solvent Utilization</v>
          </cell>
          <cell r="H2754" t="str">
            <v>Surface Coating</v>
          </cell>
          <cell r="I2754" t="str">
            <v>Metal Furniture: SIC 25</v>
          </cell>
          <cell r="J2754" t="str">
            <v>Butyl Acetate</v>
          </cell>
          <cell r="L2754" t="str">
            <v>1999</v>
          </cell>
          <cell r="N2754">
            <v>40982</v>
          </cell>
        </row>
        <row r="2755">
          <cell r="A2755" t="str">
            <v>2401025060</v>
          </cell>
          <cell r="B2755" t="str">
            <v>Nonpoint</v>
          </cell>
          <cell r="C2755" t="str">
            <v>Surface Coating /Metal Furniture /Butyl Alcohols: All Types</v>
          </cell>
          <cell r="D2755" t="str">
            <v>Solvent - Industrial Surface Coating &amp; Solvent Use</v>
          </cell>
          <cell r="G2755" t="str">
            <v>Solvent Utilization</v>
          </cell>
          <cell r="H2755" t="str">
            <v>Surface Coating</v>
          </cell>
          <cell r="I2755" t="str">
            <v>Metal Furniture: SIC 25</v>
          </cell>
          <cell r="J2755" t="str">
            <v>Butyl Alcohols: All Types</v>
          </cell>
          <cell r="L2755" t="str">
            <v>1999</v>
          </cell>
          <cell r="N2755">
            <v>40982</v>
          </cell>
        </row>
        <row r="2756">
          <cell r="A2756" t="str">
            <v>2401025065</v>
          </cell>
          <cell r="B2756" t="str">
            <v>Nonpoint</v>
          </cell>
          <cell r="C2756" t="str">
            <v>Surface Coating /Metal Furniture /n-Butyl Alcohol</v>
          </cell>
          <cell r="D2756" t="str">
            <v>Solvent - Industrial Surface Coating &amp; Solvent Use</v>
          </cell>
          <cell r="G2756" t="str">
            <v>Solvent Utilization</v>
          </cell>
          <cell r="H2756" t="str">
            <v>Surface Coating</v>
          </cell>
          <cell r="I2756" t="str">
            <v>Metal Furniture: SIC 25</v>
          </cell>
          <cell r="J2756" t="str">
            <v>n-Butyl Alcohol</v>
          </cell>
          <cell r="L2756" t="str">
            <v>1999</v>
          </cell>
          <cell r="N2756">
            <v>40982</v>
          </cell>
        </row>
        <row r="2757">
          <cell r="A2757" t="str">
            <v>2401025070</v>
          </cell>
          <cell r="B2757" t="str">
            <v>Nonpoint</v>
          </cell>
          <cell r="C2757" t="str">
            <v>Surface Coating /Metal Furniture /Isobutyl Alcohol</v>
          </cell>
          <cell r="D2757" t="str">
            <v>Solvent - Industrial Surface Coating &amp; Solvent Use</v>
          </cell>
          <cell r="G2757" t="str">
            <v>Solvent Utilization</v>
          </cell>
          <cell r="H2757" t="str">
            <v>Surface Coating</v>
          </cell>
          <cell r="I2757" t="str">
            <v>Metal Furniture: SIC 25</v>
          </cell>
          <cell r="J2757" t="str">
            <v>Isobutyl Alcohol</v>
          </cell>
          <cell r="L2757" t="str">
            <v>1999</v>
          </cell>
          <cell r="N2757">
            <v>40982</v>
          </cell>
        </row>
        <row r="2758">
          <cell r="A2758" t="str">
            <v>2401025125</v>
          </cell>
          <cell r="B2758" t="str">
            <v>Nonpoint</v>
          </cell>
          <cell r="C2758" t="str">
            <v>Surface Coating /Metal Furniture /Diethylene Glycol Monobutyl Ether</v>
          </cell>
          <cell r="D2758" t="str">
            <v>Solvent - Industrial Surface Coating &amp; Solvent Use</v>
          </cell>
          <cell r="G2758" t="str">
            <v>Solvent Utilization</v>
          </cell>
          <cell r="H2758" t="str">
            <v>Surface Coating</v>
          </cell>
          <cell r="I2758" t="str">
            <v>Metal Furniture: SIC 25</v>
          </cell>
          <cell r="J2758" t="str">
            <v>Diethylene Glycol Monobutyl Ether</v>
          </cell>
          <cell r="L2758" t="str">
            <v>1999</v>
          </cell>
          <cell r="N2758">
            <v>40982</v>
          </cell>
        </row>
        <row r="2759">
          <cell r="A2759" t="str">
            <v>2401025130</v>
          </cell>
          <cell r="B2759" t="str">
            <v>Nonpoint</v>
          </cell>
          <cell r="C2759" t="str">
            <v>Surface Coating /Metal Furniture /Diethylene Glycol Monoethyl Ether</v>
          </cell>
          <cell r="D2759" t="str">
            <v>Solvent - Industrial Surface Coating &amp; Solvent Use</v>
          </cell>
          <cell r="G2759" t="str">
            <v>Solvent Utilization</v>
          </cell>
          <cell r="H2759" t="str">
            <v>Surface Coating</v>
          </cell>
          <cell r="I2759" t="str">
            <v>Metal Furniture: SIC 25</v>
          </cell>
          <cell r="J2759" t="str">
            <v>Diethylene Glycol Monoethyl Ether</v>
          </cell>
          <cell r="L2759" t="str">
            <v>1999</v>
          </cell>
          <cell r="N2759">
            <v>40982</v>
          </cell>
        </row>
        <row r="2760">
          <cell r="A2760" t="str">
            <v>2401025135</v>
          </cell>
          <cell r="B2760" t="str">
            <v>Nonpoint</v>
          </cell>
          <cell r="C2760" t="str">
            <v>Surface Coating /Metal Furniture /Diethylene Glycol Monomethyl Ether</v>
          </cell>
          <cell r="D2760" t="str">
            <v>Solvent - Industrial Surface Coating &amp; Solvent Use</v>
          </cell>
          <cell r="G2760" t="str">
            <v>Solvent Utilization</v>
          </cell>
          <cell r="H2760" t="str">
            <v>Surface Coating</v>
          </cell>
          <cell r="I2760" t="str">
            <v>Metal Furniture: SIC 25</v>
          </cell>
          <cell r="J2760" t="str">
            <v>Diethylene Glycol Monomethyl Ether</v>
          </cell>
          <cell r="L2760" t="str">
            <v>1999</v>
          </cell>
          <cell r="N2760">
            <v>40982</v>
          </cell>
        </row>
        <row r="2761">
          <cell r="A2761" t="str">
            <v>2401025170</v>
          </cell>
          <cell r="B2761" t="str">
            <v>Nonpoint</v>
          </cell>
          <cell r="C2761" t="str">
            <v>Surface Coating /Metal Furniture /Ethyl Acetate</v>
          </cell>
          <cell r="D2761" t="str">
            <v>Solvent - Industrial Surface Coating &amp; Solvent Use</v>
          </cell>
          <cell r="G2761" t="str">
            <v>Solvent Utilization</v>
          </cell>
          <cell r="H2761" t="str">
            <v>Surface Coating</v>
          </cell>
          <cell r="I2761" t="str">
            <v>Metal Furniture: SIC 25</v>
          </cell>
          <cell r="J2761" t="str">
            <v>Ethyl Acetate</v>
          </cell>
          <cell r="L2761" t="str">
            <v>1999</v>
          </cell>
          <cell r="N2761">
            <v>40982</v>
          </cell>
        </row>
        <row r="2762">
          <cell r="A2762" t="str">
            <v>2401025200</v>
          </cell>
          <cell r="B2762" t="str">
            <v>Nonpoint</v>
          </cell>
          <cell r="C2762" t="str">
            <v>Surface Coating /Metal Furniture /Ethylene Glycol Monoethyl Ether (2-Ethoxyethanol)</v>
          </cell>
          <cell r="D2762" t="str">
            <v>Solvent - Industrial Surface Coating &amp; Solvent Use</v>
          </cell>
          <cell r="G2762" t="str">
            <v>Solvent Utilization</v>
          </cell>
          <cell r="H2762" t="str">
            <v>Surface Coating</v>
          </cell>
          <cell r="I2762" t="str">
            <v>Metal Furniture: SIC 25</v>
          </cell>
          <cell r="J2762" t="str">
            <v>Ethylene Glycol Monoethyl Ether (2-Ethoxyethanol)</v>
          </cell>
          <cell r="L2762" t="str">
            <v>1999</v>
          </cell>
          <cell r="N2762">
            <v>40982</v>
          </cell>
        </row>
        <row r="2763">
          <cell r="A2763" t="str">
            <v>2401025210</v>
          </cell>
          <cell r="B2763" t="str">
            <v>Nonpoint</v>
          </cell>
          <cell r="C2763" t="str">
            <v>Surface Coating /Metal Furniture /Ethylene Glycol Monomethyl Ether (2-Methoxyethanol)</v>
          </cell>
          <cell r="D2763" t="str">
            <v>Solvent - Industrial Surface Coating &amp; Solvent Use</v>
          </cell>
          <cell r="G2763" t="str">
            <v>Solvent Utilization</v>
          </cell>
          <cell r="H2763" t="str">
            <v>Surface Coating</v>
          </cell>
          <cell r="I2763" t="str">
            <v>Metal Furniture: SIC 25</v>
          </cell>
          <cell r="J2763" t="str">
            <v>Ethylene Glycol Monomethyl Ether (2-Methoxyethanol)</v>
          </cell>
          <cell r="L2763" t="str">
            <v>1999</v>
          </cell>
          <cell r="N2763">
            <v>40982</v>
          </cell>
        </row>
        <row r="2764">
          <cell r="A2764" t="str">
            <v>2401025215</v>
          </cell>
          <cell r="B2764" t="str">
            <v>Nonpoint</v>
          </cell>
          <cell r="C2764" t="str">
            <v>Surface Coating /Metal Furniture /Ethylene Glycol Monobutyl Ether (2-Butoxyethanol)</v>
          </cell>
          <cell r="D2764" t="str">
            <v>Solvent - Industrial Surface Coating &amp; Solvent Use</v>
          </cell>
          <cell r="G2764" t="str">
            <v>Solvent Utilization</v>
          </cell>
          <cell r="H2764" t="str">
            <v>Surface Coating</v>
          </cell>
          <cell r="I2764" t="str">
            <v>Metal Furniture: SIC 25</v>
          </cell>
          <cell r="J2764" t="str">
            <v>Ethylene Glycol Monobutyl Ether (2-Butoxyethanol)</v>
          </cell>
          <cell r="L2764" t="str">
            <v>1999</v>
          </cell>
          <cell r="N2764">
            <v>40982</v>
          </cell>
        </row>
        <row r="2765">
          <cell r="A2765" t="str">
            <v>2401025235</v>
          </cell>
          <cell r="B2765" t="str">
            <v>Nonpoint</v>
          </cell>
          <cell r="C2765" t="str">
            <v>Surface Coating /Metal Furniture /Glycol Ethers: All Types</v>
          </cell>
          <cell r="D2765" t="str">
            <v>Solvent - Industrial Surface Coating &amp; Solvent Use</v>
          </cell>
          <cell r="G2765" t="str">
            <v>Solvent Utilization</v>
          </cell>
          <cell r="H2765" t="str">
            <v>Surface Coating</v>
          </cell>
          <cell r="I2765" t="str">
            <v>Metal Furniture: SIC 25</v>
          </cell>
          <cell r="J2765" t="str">
            <v>Glycol Ethers: All Types</v>
          </cell>
          <cell r="L2765" t="str">
            <v>1999</v>
          </cell>
          <cell r="N2765">
            <v>40982</v>
          </cell>
        </row>
        <row r="2766">
          <cell r="A2766" t="str">
            <v>2401025250</v>
          </cell>
          <cell r="B2766" t="str">
            <v>Nonpoint</v>
          </cell>
          <cell r="C2766" t="str">
            <v>Surface Coating /Metal Furniture /Isopropanol</v>
          </cell>
          <cell r="D2766" t="str">
            <v>Solvent - Industrial Surface Coating &amp; Solvent Use</v>
          </cell>
          <cell r="G2766" t="str">
            <v>Solvent Utilization</v>
          </cell>
          <cell r="H2766" t="str">
            <v>Surface Coating</v>
          </cell>
          <cell r="I2766" t="str">
            <v>Metal Furniture: SIC 25</v>
          </cell>
          <cell r="J2766" t="str">
            <v>Isopropanol</v>
          </cell>
          <cell r="L2766" t="str">
            <v>1999</v>
          </cell>
          <cell r="N2766">
            <v>40982</v>
          </cell>
        </row>
        <row r="2767">
          <cell r="A2767" t="str">
            <v>2401025275</v>
          </cell>
          <cell r="B2767" t="str">
            <v>Nonpoint</v>
          </cell>
          <cell r="C2767" t="str">
            <v>Surface Coating /Metal Furniture /Methyl Ethyl Ketone</v>
          </cell>
          <cell r="D2767" t="str">
            <v>Solvent - Industrial Surface Coating &amp; Solvent Use</v>
          </cell>
          <cell r="G2767" t="str">
            <v>Solvent Utilization</v>
          </cell>
          <cell r="H2767" t="str">
            <v>Surface Coating</v>
          </cell>
          <cell r="I2767" t="str">
            <v>Metal Furniture: SIC 25</v>
          </cell>
          <cell r="J2767" t="str">
            <v>Methyl Ethyl Ketone</v>
          </cell>
          <cell r="L2767" t="str">
            <v>1999</v>
          </cell>
          <cell r="N2767">
            <v>40982</v>
          </cell>
        </row>
        <row r="2768">
          <cell r="A2768" t="str">
            <v>2401025285</v>
          </cell>
          <cell r="B2768" t="str">
            <v>Nonpoint</v>
          </cell>
          <cell r="C2768" t="str">
            <v>Surface Coating /Metal Furniture /Methyl Isobutyl Ketone</v>
          </cell>
          <cell r="D2768" t="str">
            <v>Solvent - Industrial Surface Coating &amp; Solvent Use</v>
          </cell>
          <cell r="G2768" t="str">
            <v>Solvent Utilization</v>
          </cell>
          <cell r="H2768" t="str">
            <v>Surface Coating</v>
          </cell>
          <cell r="I2768" t="str">
            <v>Metal Furniture: SIC 25</v>
          </cell>
          <cell r="J2768" t="str">
            <v>Methyl Isobutyl Ketone</v>
          </cell>
          <cell r="L2768" t="str">
            <v>1999</v>
          </cell>
          <cell r="N2768">
            <v>40982</v>
          </cell>
        </row>
        <row r="2769">
          <cell r="A2769" t="str">
            <v>2401025370</v>
          </cell>
          <cell r="B2769" t="str">
            <v>Nonpoint</v>
          </cell>
          <cell r="C2769" t="str">
            <v>Surface Coating /Metal Furniture /Special Naphthas</v>
          </cell>
          <cell r="D2769" t="str">
            <v>Solvent - Industrial Surface Coating &amp; Solvent Use</v>
          </cell>
          <cell r="G2769" t="str">
            <v>Solvent Utilization</v>
          </cell>
          <cell r="H2769" t="str">
            <v>Surface Coating</v>
          </cell>
          <cell r="I2769" t="str">
            <v>Metal Furniture: SIC 25</v>
          </cell>
          <cell r="J2769" t="str">
            <v>Special Naphthas</v>
          </cell>
          <cell r="L2769" t="str">
            <v>1999</v>
          </cell>
          <cell r="N2769">
            <v>40982</v>
          </cell>
        </row>
        <row r="2770">
          <cell r="A2770" t="str">
            <v>2401025999</v>
          </cell>
          <cell r="B2770" t="str">
            <v>Nonpoint</v>
          </cell>
          <cell r="C2770" t="str">
            <v>Surface Coating /Metal Furniture /Solvents: NEC</v>
          </cell>
          <cell r="D2770" t="str">
            <v>Solvent - Industrial Surface Coating &amp; Solvent Use</v>
          </cell>
          <cell r="G2770" t="str">
            <v>Solvent Utilization</v>
          </cell>
          <cell r="H2770" t="str">
            <v>Surface Coating</v>
          </cell>
          <cell r="I2770" t="str">
            <v>Metal Furniture: SIC 25</v>
          </cell>
          <cell r="J2770" t="str">
            <v>Solvents: NEC</v>
          </cell>
          <cell r="L2770" t="str">
            <v>1999</v>
          </cell>
          <cell r="N2770">
            <v>40982</v>
          </cell>
        </row>
        <row r="2771">
          <cell r="A2771" t="str">
            <v>2401030000</v>
          </cell>
          <cell r="B2771" t="str">
            <v>Nonpoint</v>
          </cell>
          <cell r="C2771" t="str">
            <v>Surface Coating /Paper /Total: All Solvent Types</v>
          </cell>
          <cell r="D2771" t="str">
            <v>Solvent - Industrial Surface Coating &amp; Solvent Use</v>
          </cell>
          <cell r="G2771" t="str">
            <v>Solvent Utilization</v>
          </cell>
          <cell r="H2771" t="str">
            <v>Surface Coating</v>
          </cell>
          <cell r="I2771" t="str">
            <v>Paper: SIC 26</v>
          </cell>
          <cell r="J2771" t="str">
            <v>Total: All Solvent Types</v>
          </cell>
          <cell r="N2771">
            <v>40982</v>
          </cell>
        </row>
        <row r="2772">
          <cell r="A2772" t="str">
            <v>2401030030</v>
          </cell>
          <cell r="B2772" t="str">
            <v>Nonpoint</v>
          </cell>
          <cell r="C2772" t="str">
            <v>Surface Coating /Paper /Acetone</v>
          </cell>
          <cell r="D2772" t="str">
            <v>Solvent - Industrial Surface Coating &amp; Solvent Use</v>
          </cell>
          <cell r="G2772" t="str">
            <v>Solvent Utilization</v>
          </cell>
          <cell r="H2772" t="str">
            <v>Surface Coating</v>
          </cell>
          <cell r="I2772" t="str">
            <v>Paper: SIC 26</v>
          </cell>
          <cell r="J2772" t="str">
            <v>Acetone</v>
          </cell>
          <cell r="L2772" t="str">
            <v>1999</v>
          </cell>
          <cell r="N2772">
            <v>40982</v>
          </cell>
        </row>
        <row r="2773">
          <cell r="A2773" t="str">
            <v>2401030055</v>
          </cell>
          <cell r="B2773" t="str">
            <v>Nonpoint</v>
          </cell>
          <cell r="C2773" t="str">
            <v>Surface Coating /Paper /Butyl Acetate</v>
          </cell>
          <cell r="D2773" t="str">
            <v>Solvent - Industrial Surface Coating &amp; Solvent Use</v>
          </cell>
          <cell r="G2773" t="str">
            <v>Solvent Utilization</v>
          </cell>
          <cell r="H2773" t="str">
            <v>Surface Coating</v>
          </cell>
          <cell r="I2773" t="str">
            <v>Paper: SIC 26</v>
          </cell>
          <cell r="J2773" t="str">
            <v>Butyl Acetate</v>
          </cell>
          <cell r="L2773" t="str">
            <v>1999</v>
          </cell>
          <cell r="N2773">
            <v>40982</v>
          </cell>
        </row>
        <row r="2774">
          <cell r="A2774" t="str">
            <v>2401030060</v>
          </cell>
          <cell r="B2774" t="str">
            <v>Nonpoint</v>
          </cell>
          <cell r="C2774" t="str">
            <v>Surface Coating /Paper /Butyl Alcohols: All Types</v>
          </cell>
          <cell r="D2774" t="str">
            <v>Solvent - Industrial Surface Coating &amp; Solvent Use</v>
          </cell>
          <cell r="G2774" t="str">
            <v>Solvent Utilization</v>
          </cell>
          <cell r="H2774" t="str">
            <v>Surface Coating</v>
          </cell>
          <cell r="I2774" t="str">
            <v>Paper: SIC 26</v>
          </cell>
          <cell r="J2774" t="str">
            <v>Butyl Alcohols: All Types</v>
          </cell>
          <cell r="L2774" t="str">
            <v>1999</v>
          </cell>
          <cell r="N2774">
            <v>40982</v>
          </cell>
        </row>
        <row r="2775">
          <cell r="A2775" t="str">
            <v>2401030065</v>
          </cell>
          <cell r="B2775" t="str">
            <v>Nonpoint</v>
          </cell>
          <cell r="C2775" t="str">
            <v>Surface Coating /Paper /n-Butyl Alcohol</v>
          </cell>
          <cell r="D2775" t="str">
            <v>Solvent - Industrial Surface Coating &amp; Solvent Use</v>
          </cell>
          <cell r="G2775" t="str">
            <v>Solvent Utilization</v>
          </cell>
          <cell r="H2775" t="str">
            <v>Surface Coating</v>
          </cell>
          <cell r="I2775" t="str">
            <v>Paper: SIC 26</v>
          </cell>
          <cell r="J2775" t="str">
            <v>n-Butyl Alcohol</v>
          </cell>
          <cell r="L2775" t="str">
            <v>1999</v>
          </cell>
          <cell r="N2775">
            <v>40982</v>
          </cell>
        </row>
        <row r="2776">
          <cell r="A2776" t="str">
            <v>2401030070</v>
          </cell>
          <cell r="B2776" t="str">
            <v>Nonpoint</v>
          </cell>
          <cell r="C2776" t="str">
            <v>Surface Coating /Paper /Isobutyl Alcohol</v>
          </cell>
          <cell r="D2776" t="str">
            <v>Solvent - Industrial Surface Coating &amp; Solvent Use</v>
          </cell>
          <cell r="G2776" t="str">
            <v>Solvent Utilization</v>
          </cell>
          <cell r="H2776" t="str">
            <v>Surface Coating</v>
          </cell>
          <cell r="I2776" t="str">
            <v>Paper: SIC 26</v>
          </cell>
          <cell r="J2776" t="str">
            <v>Isobutyl Alcohol</v>
          </cell>
          <cell r="L2776" t="str">
            <v>1999</v>
          </cell>
          <cell r="N2776">
            <v>40982</v>
          </cell>
        </row>
        <row r="2777">
          <cell r="A2777" t="str">
            <v>2401030125</v>
          </cell>
          <cell r="B2777" t="str">
            <v>Nonpoint</v>
          </cell>
          <cell r="C2777" t="str">
            <v>Surface Coating /Paper /Diethylene Glycol Monobutyl Ether</v>
          </cell>
          <cell r="D2777" t="str">
            <v>Solvent - Industrial Surface Coating &amp; Solvent Use</v>
          </cell>
          <cell r="G2777" t="str">
            <v>Solvent Utilization</v>
          </cell>
          <cell r="H2777" t="str">
            <v>Surface Coating</v>
          </cell>
          <cell r="I2777" t="str">
            <v>Paper: SIC 26</v>
          </cell>
          <cell r="J2777" t="str">
            <v>Diethylene Glycol Monobutyl Ether</v>
          </cell>
          <cell r="L2777" t="str">
            <v>1999</v>
          </cell>
          <cell r="N2777">
            <v>40982</v>
          </cell>
        </row>
        <row r="2778">
          <cell r="A2778" t="str">
            <v>2401030130</v>
          </cell>
          <cell r="B2778" t="str">
            <v>Nonpoint</v>
          </cell>
          <cell r="C2778" t="str">
            <v>Surface Coating /Paper /Diethylene Glycol Monoethyl Ether</v>
          </cell>
          <cell r="D2778" t="str">
            <v>Solvent - Industrial Surface Coating &amp; Solvent Use</v>
          </cell>
          <cell r="G2778" t="str">
            <v>Solvent Utilization</v>
          </cell>
          <cell r="H2778" t="str">
            <v>Surface Coating</v>
          </cell>
          <cell r="I2778" t="str">
            <v>Paper: SIC 26</v>
          </cell>
          <cell r="J2778" t="str">
            <v>Diethylene Glycol Monoethyl Ether</v>
          </cell>
          <cell r="L2778" t="str">
            <v>1999</v>
          </cell>
          <cell r="N2778">
            <v>40982</v>
          </cell>
        </row>
        <row r="2779">
          <cell r="A2779" t="str">
            <v>2401030135</v>
          </cell>
          <cell r="B2779" t="str">
            <v>Nonpoint</v>
          </cell>
          <cell r="C2779" t="str">
            <v>Surface Coating /Paper /Diethylene Glycol Monomethyl Ether</v>
          </cell>
          <cell r="D2779" t="str">
            <v>Solvent - Industrial Surface Coating &amp; Solvent Use</v>
          </cell>
          <cell r="G2779" t="str">
            <v>Solvent Utilization</v>
          </cell>
          <cell r="H2779" t="str">
            <v>Surface Coating</v>
          </cell>
          <cell r="I2779" t="str">
            <v>Paper: SIC 26</v>
          </cell>
          <cell r="J2779" t="str">
            <v>Diethylene Glycol Monomethyl Ether</v>
          </cell>
          <cell r="L2779" t="str">
            <v>1999</v>
          </cell>
          <cell r="N2779">
            <v>40982</v>
          </cell>
        </row>
        <row r="2780">
          <cell r="A2780" t="str">
            <v>2401030170</v>
          </cell>
          <cell r="B2780" t="str">
            <v>Nonpoint</v>
          </cell>
          <cell r="C2780" t="str">
            <v>Surface Coating /Paper /Ethyl Acetate</v>
          </cell>
          <cell r="D2780" t="str">
            <v>Solvent - Industrial Surface Coating &amp; Solvent Use</v>
          </cell>
          <cell r="G2780" t="str">
            <v>Solvent Utilization</v>
          </cell>
          <cell r="H2780" t="str">
            <v>Surface Coating</v>
          </cell>
          <cell r="I2780" t="str">
            <v>Paper: SIC 26</v>
          </cell>
          <cell r="J2780" t="str">
            <v>Ethyl Acetate</v>
          </cell>
          <cell r="L2780" t="str">
            <v>1999</v>
          </cell>
          <cell r="N2780">
            <v>40982</v>
          </cell>
        </row>
        <row r="2781">
          <cell r="A2781" t="str">
            <v>2401030200</v>
          </cell>
          <cell r="B2781" t="str">
            <v>Nonpoint</v>
          </cell>
          <cell r="C2781" t="str">
            <v>Surface Coating /Paper /Ethylene Glycol Monoethyl Ether (2-Ethoxyethanol)</v>
          </cell>
          <cell r="D2781" t="str">
            <v>Solvent - Industrial Surface Coating &amp; Solvent Use</v>
          </cell>
          <cell r="G2781" t="str">
            <v>Solvent Utilization</v>
          </cell>
          <cell r="H2781" t="str">
            <v>Surface Coating</v>
          </cell>
          <cell r="I2781" t="str">
            <v>Paper: SIC 26</v>
          </cell>
          <cell r="J2781" t="str">
            <v>Ethylene Glycol Monoethyl Ether (2-Ethoxyethanol)</v>
          </cell>
          <cell r="L2781" t="str">
            <v>1999</v>
          </cell>
          <cell r="N2781">
            <v>40982</v>
          </cell>
        </row>
        <row r="2782">
          <cell r="A2782" t="str">
            <v>2401030210</v>
          </cell>
          <cell r="B2782" t="str">
            <v>Nonpoint</v>
          </cell>
          <cell r="C2782" t="str">
            <v>Surface Coating /Paper /Ethylene Glycol Monomethyl Ether (2-Methoxyethanol)</v>
          </cell>
          <cell r="D2782" t="str">
            <v>Solvent - Industrial Surface Coating &amp; Solvent Use</v>
          </cell>
          <cell r="G2782" t="str">
            <v>Solvent Utilization</v>
          </cell>
          <cell r="H2782" t="str">
            <v>Surface Coating</v>
          </cell>
          <cell r="I2782" t="str">
            <v>Paper: SIC 26</v>
          </cell>
          <cell r="J2782" t="str">
            <v>Ethylene Glycol Monomethyl Ether (2-Methoxyethanol)</v>
          </cell>
          <cell r="L2782" t="str">
            <v>1999</v>
          </cell>
          <cell r="N2782">
            <v>40982</v>
          </cell>
        </row>
        <row r="2783">
          <cell r="A2783" t="str">
            <v>2401030215</v>
          </cell>
          <cell r="B2783" t="str">
            <v>Nonpoint</v>
          </cell>
          <cell r="C2783" t="str">
            <v>Surface Coating /Paper /Ethylene Glycol Monobutyl Ether (2-Butoxyethanol)</v>
          </cell>
          <cell r="D2783" t="str">
            <v>Solvent - Industrial Surface Coating &amp; Solvent Use</v>
          </cell>
          <cell r="G2783" t="str">
            <v>Solvent Utilization</v>
          </cell>
          <cell r="H2783" t="str">
            <v>Surface Coating</v>
          </cell>
          <cell r="I2783" t="str">
            <v>Paper: SIC 26</v>
          </cell>
          <cell r="J2783" t="str">
            <v>Ethylene Glycol Monobutyl Ether (2-Butoxyethanol)</v>
          </cell>
          <cell r="L2783" t="str">
            <v>1999</v>
          </cell>
          <cell r="N2783">
            <v>40982</v>
          </cell>
        </row>
        <row r="2784">
          <cell r="A2784" t="str">
            <v>2401030235</v>
          </cell>
          <cell r="B2784" t="str">
            <v>Nonpoint</v>
          </cell>
          <cell r="C2784" t="str">
            <v>Surface Coating /Paper /Glycol Ethers: All Types</v>
          </cell>
          <cell r="D2784" t="str">
            <v>Solvent - Industrial Surface Coating &amp; Solvent Use</v>
          </cell>
          <cell r="G2784" t="str">
            <v>Solvent Utilization</v>
          </cell>
          <cell r="H2784" t="str">
            <v>Surface Coating</v>
          </cell>
          <cell r="I2784" t="str">
            <v>Paper: SIC 26</v>
          </cell>
          <cell r="J2784" t="str">
            <v>Glycol Ethers: All Types</v>
          </cell>
          <cell r="L2784" t="str">
            <v>1999</v>
          </cell>
          <cell r="N2784">
            <v>40982</v>
          </cell>
        </row>
        <row r="2785">
          <cell r="A2785" t="str">
            <v>2401030250</v>
          </cell>
          <cell r="B2785" t="str">
            <v>Nonpoint</v>
          </cell>
          <cell r="C2785" t="str">
            <v>Surface Coating /Paper /Isopropanol</v>
          </cell>
          <cell r="D2785" t="str">
            <v>Solvent - Industrial Surface Coating &amp; Solvent Use</v>
          </cell>
          <cell r="G2785" t="str">
            <v>Solvent Utilization</v>
          </cell>
          <cell r="H2785" t="str">
            <v>Surface Coating</v>
          </cell>
          <cell r="I2785" t="str">
            <v>Paper: SIC 26</v>
          </cell>
          <cell r="J2785" t="str">
            <v>Isopropanol</v>
          </cell>
          <cell r="L2785" t="str">
            <v>1999</v>
          </cell>
          <cell r="N2785">
            <v>40982</v>
          </cell>
        </row>
        <row r="2786">
          <cell r="A2786" t="str">
            <v>2401030275</v>
          </cell>
          <cell r="B2786" t="str">
            <v>Nonpoint</v>
          </cell>
          <cell r="C2786" t="str">
            <v>Surface Coating /Paper /Methyl Ethyl Ketone</v>
          </cell>
          <cell r="D2786" t="str">
            <v>Solvent - Industrial Surface Coating &amp; Solvent Use</v>
          </cell>
          <cell r="G2786" t="str">
            <v>Solvent Utilization</v>
          </cell>
          <cell r="H2786" t="str">
            <v>Surface Coating</v>
          </cell>
          <cell r="I2786" t="str">
            <v>Paper: SIC 26</v>
          </cell>
          <cell r="J2786" t="str">
            <v>Methyl Ethyl Ketone</v>
          </cell>
          <cell r="L2786" t="str">
            <v>1999</v>
          </cell>
          <cell r="N2786">
            <v>40982</v>
          </cell>
        </row>
        <row r="2787">
          <cell r="A2787" t="str">
            <v>2401030285</v>
          </cell>
          <cell r="B2787" t="str">
            <v>Nonpoint</v>
          </cell>
          <cell r="C2787" t="str">
            <v>Surface Coating /Paper /Methyl Isobutyl Ketone</v>
          </cell>
          <cell r="D2787" t="str">
            <v>Solvent - Industrial Surface Coating &amp; Solvent Use</v>
          </cell>
          <cell r="G2787" t="str">
            <v>Solvent Utilization</v>
          </cell>
          <cell r="H2787" t="str">
            <v>Surface Coating</v>
          </cell>
          <cell r="I2787" t="str">
            <v>Paper: SIC 26</v>
          </cell>
          <cell r="J2787" t="str">
            <v>Methyl Isobutyl Ketone</v>
          </cell>
          <cell r="L2787" t="str">
            <v>1999</v>
          </cell>
          <cell r="N2787">
            <v>40982</v>
          </cell>
        </row>
        <row r="2788">
          <cell r="A2788" t="str">
            <v>2401030370</v>
          </cell>
          <cell r="B2788" t="str">
            <v>Nonpoint</v>
          </cell>
          <cell r="C2788" t="str">
            <v>Surface Coating /Paper /Special Naphthas</v>
          </cell>
          <cell r="D2788" t="str">
            <v>Solvent - Industrial Surface Coating &amp; Solvent Use</v>
          </cell>
          <cell r="G2788" t="str">
            <v>Solvent Utilization</v>
          </cell>
          <cell r="H2788" t="str">
            <v>Surface Coating</v>
          </cell>
          <cell r="I2788" t="str">
            <v>Paper: SIC 26</v>
          </cell>
          <cell r="J2788" t="str">
            <v>Special Naphthas</v>
          </cell>
          <cell r="L2788" t="str">
            <v>1999</v>
          </cell>
          <cell r="N2788">
            <v>40982</v>
          </cell>
        </row>
        <row r="2789">
          <cell r="A2789" t="str">
            <v>2401030999</v>
          </cell>
          <cell r="B2789" t="str">
            <v>Nonpoint</v>
          </cell>
          <cell r="C2789" t="str">
            <v>Surface Coating /Paper /Solvents: NEC</v>
          </cell>
          <cell r="D2789" t="str">
            <v>Solvent - Industrial Surface Coating &amp; Solvent Use</v>
          </cell>
          <cell r="G2789" t="str">
            <v>Solvent Utilization</v>
          </cell>
          <cell r="H2789" t="str">
            <v>Surface Coating</v>
          </cell>
          <cell r="I2789" t="str">
            <v>Paper: SIC 26</v>
          </cell>
          <cell r="J2789" t="str">
            <v>Solvents: NEC</v>
          </cell>
          <cell r="L2789" t="str">
            <v>1999</v>
          </cell>
          <cell r="N2789">
            <v>40982</v>
          </cell>
        </row>
        <row r="2790">
          <cell r="A2790" t="str">
            <v>2401035000</v>
          </cell>
          <cell r="B2790" t="str">
            <v>Nonpoint</v>
          </cell>
          <cell r="C2790" t="str">
            <v>Surface Coating /Plastic Products /Total: All Solvent Types</v>
          </cell>
          <cell r="D2790" t="str">
            <v>Solvent - Industrial Surface Coating &amp; Solvent Use</v>
          </cell>
          <cell r="G2790" t="str">
            <v>Solvent Utilization</v>
          </cell>
          <cell r="H2790" t="str">
            <v>Surface Coating</v>
          </cell>
          <cell r="I2790" t="str">
            <v>Plastic Products: SIC 308</v>
          </cell>
          <cell r="J2790" t="str">
            <v>Total: All Solvent Types</v>
          </cell>
          <cell r="N2790">
            <v>40982</v>
          </cell>
        </row>
        <row r="2791">
          <cell r="A2791" t="str">
            <v>2401035030</v>
          </cell>
          <cell r="B2791" t="str">
            <v>Nonpoint</v>
          </cell>
          <cell r="C2791" t="str">
            <v>Surface Coating /Plastic Products /Acetone</v>
          </cell>
          <cell r="D2791" t="str">
            <v>Solvent - Industrial Surface Coating &amp; Solvent Use</v>
          </cell>
          <cell r="G2791" t="str">
            <v>Solvent Utilization</v>
          </cell>
          <cell r="H2791" t="str">
            <v>Surface Coating</v>
          </cell>
          <cell r="I2791" t="str">
            <v>Plastic Products: SIC 308</v>
          </cell>
          <cell r="J2791" t="str">
            <v>Acetone</v>
          </cell>
          <cell r="L2791" t="str">
            <v>1999</v>
          </cell>
          <cell r="N2791">
            <v>40982</v>
          </cell>
        </row>
        <row r="2792">
          <cell r="A2792" t="str">
            <v>2401035055</v>
          </cell>
          <cell r="B2792" t="str">
            <v>Nonpoint</v>
          </cell>
          <cell r="C2792" t="str">
            <v>Surface Coating /Plastic Products /Butyl Acetate</v>
          </cell>
          <cell r="D2792" t="str">
            <v>Solvent - Industrial Surface Coating &amp; Solvent Use</v>
          </cell>
          <cell r="G2792" t="str">
            <v>Solvent Utilization</v>
          </cell>
          <cell r="H2792" t="str">
            <v>Surface Coating</v>
          </cell>
          <cell r="I2792" t="str">
            <v>Plastic Products: SIC 308</v>
          </cell>
          <cell r="J2792" t="str">
            <v>Butyl Acetate</v>
          </cell>
          <cell r="L2792" t="str">
            <v>1999</v>
          </cell>
          <cell r="N2792">
            <v>40982</v>
          </cell>
        </row>
        <row r="2793">
          <cell r="A2793" t="str">
            <v>2401035060</v>
          </cell>
          <cell r="B2793" t="str">
            <v>Nonpoint</v>
          </cell>
          <cell r="C2793" t="str">
            <v>Surface Coating /Plastic Products /Butyl Alcohols: All Types</v>
          </cell>
          <cell r="D2793" t="str">
            <v>Solvent - Industrial Surface Coating &amp; Solvent Use</v>
          </cell>
          <cell r="G2793" t="str">
            <v>Solvent Utilization</v>
          </cell>
          <cell r="H2793" t="str">
            <v>Surface Coating</v>
          </cell>
          <cell r="I2793" t="str">
            <v>Plastic Products: SIC 308</v>
          </cell>
          <cell r="J2793" t="str">
            <v>Butyl Alcohols: All Types</v>
          </cell>
          <cell r="L2793" t="str">
            <v>1999</v>
          </cell>
          <cell r="N2793">
            <v>40982</v>
          </cell>
        </row>
        <row r="2794">
          <cell r="A2794" t="str">
            <v>2401035065</v>
          </cell>
          <cell r="B2794" t="str">
            <v>Nonpoint</v>
          </cell>
          <cell r="C2794" t="str">
            <v>Surface Coating /Plastic Products /n-Butyl Alcohol</v>
          </cell>
          <cell r="D2794" t="str">
            <v>Solvent - Industrial Surface Coating &amp; Solvent Use</v>
          </cell>
          <cell r="G2794" t="str">
            <v>Solvent Utilization</v>
          </cell>
          <cell r="H2794" t="str">
            <v>Surface Coating</v>
          </cell>
          <cell r="I2794" t="str">
            <v>Plastic Products: SIC 308</v>
          </cell>
          <cell r="J2794" t="str">
            <v>n-Butyl Alcohol</v>
          </cell>
          <cell r="L2794" t="str">
            <v>1999</v>
          </cell>
          <cell r="N2794">
            <v>40982</v>
          </cell>
        </row>
        <row r="2795">
          <cell r="A2795" t="str">
            <v>2401035070</v>
          </cell>
          <cell r="B2795" t="str">
            <v>Nonpoint</v>
          </cell>
          <cell r="C2795" t="str">
            <v>Surface Coating /Plastic Products /Isobutyl Alcohol</v>
          </cell>
          <cell r="D2795" t="str">
            <v>Solvent - Industrial Surface Coating &amp; Solvent Use</v>
          </cell>
          <cell r="G2795" t="str">
            <v>Solvent Utilization</v>
          </cell>
          <cell r="H2795" t="str">
            <v>Surface Coating</v>
          </cell>
          <cell r="I2795" t="str">
            <v>Plastic Products: SIC 308</v>
          </cell>
          <cell r="J2795" t="str">
            <v>Isobutyl Alcohol</v>
          </cell>
          <cell r="L2795" t="str">
            <v>1999</v>
          </cell>
          <cell r="N2795">
            <v>40982</v>
          </cell>
        </row>
        <row r="2796">
          <cell r="A2796" t="str">
            <v>2401035125</v>
          </cell>
          <cell r="B2796" t="str">
            <v>Nonpoint</v>
          </cell>
          <cell r="C2796" t="str">
            <v>Surface Coating /Plastic Products /Diethylene Glycol Monobutyl Ether</v>
          </cell>
          <cell r="D2796" t="str">
            <v>Solvent - Industrial Surface Coating &amp; Solvent Use</v>
          </cell>
          <cell r="G2796" t="str">
            <v>Solvent Utilization</v>
          </cell>
          <cell r="H2796" t="str">
            <v>Surface Coating</v>
          </cell>
          <cell r="I2796" t="str">
            <v>Plastic Products: SIC 308</v>
          </cell>
          <cell r="J2796" t="str">
            <v>Diethylene Glycol Monobutyl Ether</v>
          </cell>
          <cell r="L2796" t="str">
            <v>1999</v>
          </cell>
          <cell r="N2796">
            <v>40982</v>
          </cell>
        </row>
        <row r="2797">
          <cell r="A2797" t="str">
            <v>2401035130</v>
          </cell>
          <cell r="B2797" t="str">
            <v>Nonpoint</v>
          </cell>
          <cell r="C2797" t="str">
            <v>Surface Coating /Plastic Products /Diethylene Glycol Monoethyl Ether</v>
          </cell>
          <cell r="D2797" t="str">
            <v>Solvent - Industrial Surface Coating &amp; Solvent Use</v>
          </cell>
          <cell r="G2797" t="str">
            <v>Solvent Utilization</v>
          </cell>
          <cell r="H2797" t="str">
            <v>Surface Coating</v>
          </cell>
          <cell r="I2797" t="str">
            <v>Plastic Products: SIC 308</v>
          </cell>
          <cell r="J2797" t="str">
            <v>Diethylene Glycol Monoethyl Ether</v>
          </cell>
          <cell r="L2797" t="str">
            <v>1999</v>
          </cell>
          <cell r="N2797">
            <v>40982</v>
          </cell>
        </row>
        <row r="2798">
          <cell r="A2798" t="str">
            <v>2401035135</v>
          </cell>
          <cell r="B2798" t="str">
            <v>Nonpoint</v>
          </cell>
          <cell r="C2798" t="str">
            <v>Surface Coating /Plastic Products /Diethylene Glycol Monomethyl Ether</v>
          </cell>
          <cell r="D2798" t="str">
            <v>Solvent - Industrial Surface Coating &amp; Solvent Use</v>
          </cell>
          <cell r="G2798" t="str">
            <v>Solvent Utilization</v>
          </cell>
          <cell r="H2798" t="str">
            <v>Surface Coating</v>
          </cell>
          <cell r="I2798" t="str">
            <v>Plastic Products: SIC 308</v>
          </cell>
          <cell r="J2798" t="str">
            <v>Diethylene Glycol Monomethyl Ether</v>
          </cell>
          <cell r="L2798" t="str">
            <v>1999</v>
          </cell>
          <cell r="N2798">
            <v>40982</v>
          </cell>
        </row>
        <row r="2799">
          <cell r="A2799" t="str">
            <v>2401035170</v>
          </cell>
          <cell r="B2799" t="str">
            <v>Nonpoint</v>
          </cell>
          <cell r="C2799" t="str">
            <v>Surface Coating /Plastic Products /Ethyl Acetate</v>
          </cell>
          <cell r="D2799" t="str">
            <v>Solvent - Industrial Surface Coating &amp; Solvent Use</v>
          </cell>
          <cell r="G2799" t="str">
            <v>Solvent Utilization</v>
          </cell>
          <cell r="H2799" t="str">
            <v>Surface Coating</v>
          </cell>
          <cell r="I2799" t="str">
            <v>Plastic Products: SIC 308</v>
          </cell>
          <cell r="J2799" t="str">
            <v>Ethyl Acetate</v>
          </cell>
          <cell r="L2799" t="str">
            <v>1999</v>
          </cell>
          <cell r="N2799">
            <v>40982</v>
          </cell>
        </row>
        <row r="2800">
          <cell r="A2800" t="str">
            <v>2401035200</v>
          </cell>
          <cell r="B2800" t="str">
            <v>Nonpoint</v>
          </cell>
          <cell r="C2800" t="str">
            <v>Surface Coating /Plastic Products /Ethylene Glycol Monoethyl Ether (2-Ethoxyethanol)</v>
          </cell>
          <cell r="D2800" t="str">
            <v>Solvent - Industrial Surface Coating &amp; Solvent Use</v>
          </cell>
          <cell r="G2800" t="str">
            <v>Solvent Utilization</v>
          </cell>
          <cell r="H2800" t="str">
            <v>Surface Coating</v>
          </cell>
          <cell r="I2800" t="str">
            <v>Plastic Products: SIC 308</v>
          </cell>
          <cell r="J2800" t="str">
            <v>Ethylene Glycol Monoethyl Ether (2-Ethoxyethanol)</v>
          </cell>
          <cell r="L2800" t="str">
            <v>1999</v>
          </cell>
          <cell r="N2800">
            <v>40982</v>
          </cell>
        </row>
        <row r="2801">
          <cell r="A2801" t="str">
            <v>2401035210</v>
          </cell>
          <cell r="B2801" t="str">
            <v>Nonpoint</v>
          </cell>
          <cell r="C2801" t="str">
            <v>Surface Coating /Plastic Products /Ethylene Glycol Monomethyl Ether (2-Methoxyethanol)</v>
          </cell>
          <cell r="D2801" t="str">
            <v>Solvent - Industrial Surface Coating &amp; Solvent Use</v>
          </cell>
          <cell r="G2801" t="str">
            <v>Solvent Utilization</v>
          </cell>
          <cell r="H2801" t="str">
            <v>Surface Coating</v>
          </cell>
          <cell r="I2801" t="str">
            <v>Plastic Products: SIC 308</v>
          </cell>
          <cell r="J2801" t="str">
            <v>Ethylene Glycol Monomethyl Ether (2-Methoxyethanol)</v>
          </cell>
          <cell r="L2801" t="str">
            <v>1999</v>
          </cell>
          <cell r="N2801">
            <v>40982</v>
          </cell>
        </row>
        <row r="2802">
          <cell r="A2802" t="str">
            <v>2401035215</v>
          </cell>
          <cell r="B2802" t="str">
            <v>Nonpoint</v>
          </cell>
          <cell r="C2802" t="str">
            <v>Surface Coating /Plastic Products /Ethylene Glycol Monobutyl Ether (2-Butoxyethanol)</v>
          </cell>
          <cell r="D2802" t="str">
            <v>Solvent - Industrial Surface Coating &amp; Solvent Use</v>
          </cell>
          <cell r="G2802" t="str">
            <v>Solvent Utilization</v>
          </cell>
          <cell r="H2802" t="str">
            <v>Surface Coating</v>
          </cell>
          <cell r="I2802" t="str">
            <v>Plastic Products: SIC 308</v>
          </cell>
          <cell r="J2802" t="str">
            <v>Ethylene Glycol Monobutyl Ether (2-Butoxyethanol)</v>
          </cell>
          <cell r="L2802" t="str">
            <v>1999</v>
          </cell>
          <cell r="N2802">
            <v>40982</v>
          </cell>
        </row>
        <row r="2803">
          <cell r="A2803" t="str">
            <v>2401035235</v>
          </cell>
          <cell r="B2803" t="str">
            <v>Nonpoint</v>
          </cell>
          <cell r="C2803" t="str">
            <v>Surface Coating /Plastic Products /Glycol Ethers: All Types</v>
          </cell>
          <cell r="D2803" t="str">
            <v>Solvent - Industrial Surface Coating &amp; Solvent Use</v>
          </cell>
          <cell r="G2803" t="str">
            <v>Solvent Utilization</v>
          </cell>
          <cell r="H2803" t="str">
            <v>Surface Coating</v>
          </cell>
          <cell r="I2803" t="str">
            <v>Plastic Products: SIC 308</v>
          </cell>
          <cell r="J2803" t="str">
            <v>Glycol Ethers: All Types</v>
          </cell>
          <cell r="L2803" t="str">
            <v>1999</v>
          </cell>
          <cell r="N2803">
            <v>40982</v>
          </cell>
        </row>
        <row r="2804">
          <cell r="A2804" t="str">
            <v>2401035250</v>
          </cell>
          <cell r="B2804" t="str">
            <v>Nonpoint</v>
          </cell>
          <cell r="C2804" t="str">
            <v>Surface Coating /Plastic Products /Isopropanol</v>
          </cell>
          <cell r="D2804" t="str">
            <v>Solvent - Industrial Surface Coating &amp; Solvent Use</v>
          </cell>
          <cell r="G2804" t="str">
            <v>Solvent Utilization</v>
          </cell>
          <cell r="H2804" t="str">
            <v>Surface Coating</v>
          </cell>
          <cell r="I2804" t="str">
            <v>Plastic Products: SIC 308</v>
          </cell>
          <cell r="J2804" t="str">
            <v>Isopropanol</v>
          </cell>
          <cell r="L2804" t="str">
            <v>1999</v>
          </cell>
          <cell r="N2804">
            <v>40982</v>
          </cell>
        </row>
        <row r="2805">
          <cell r="A2805" t="str">
            <v>2401035275</v>
          </cell>
          <cell r="B2805" t="str">
            <v>Nonpoint</v>
          </cell>
          <cell r="C2805" t="str">
            <v>Surface Coating /Plastic Products /Methyl Ethyl Ketone</v>
          </cell>
          <cell r="D2805" t="str">
            <v>Solvent - Industrial Surface Coating &amp; Solvent Use</v>
          </cell>
          <cell r="G2805" t="str">
            <v>Solvent Utilization</v>
          </cell>
          <cell r="H2805" t="str">
            <v>Surface Coating</v>
          </cell>
          <cell r="I2805" t="str">
            <v>Plastic Products: SIC 308</v>
          </cell>
          <cell r="J2805" t="str">
            <v>Methyl Ethyl Ketone</v>
          </cell>
          <cell r="L2805" t="str">
            <v>1999</v>
          </cell>
          <cell r="N2805">
            <v>40982</v>
          </cell>
        </row>
        <row r="2806">
          <cell r="A2806" t="str">
            <v>2401035285</v>
          </cell>
          <cell r="B2806" t="str">
            <v>Nonpoint</v>
          </cell>
          <cell r="C2806" t="str">
            <v>Surface Coating /Plastic Products /Methyl Isobutyl Ketone</v>
          </cell>
          <cell r="D2806" t="str">
            <v>Solvent - Industrial Surface Coating &amp; Solvent Use</v>
          </cell>
          <cell r="G2806" t="str">
            <v>Solvent Utilization</v>
          </cell>
          <cell r="H2806" t="str">
            <v>Surface Coating</v>
          </cell>
          <cell r="I2806" t="str">
            <v>Plastic Products: SIC 308</v>
          </cell>
          <cell r="J2806" t="str">
            <v>Methyl Isobutyl Ketone</v>
          </cell>
          <cell r="L2806" t="str">
            <v>1999</v>
          </cell>
          <cell r="N2806">
            <v>40982</v>
          </cell>
        </row>
        <row r="2807">
          <cell r="A2807" t="str">
            <v>2401035370</v>
          </cell>
          <cell r="B2807" t="str">
            <v>Nonpoint</v>
          </cell>
          <cell r="C2807" t="str">
            <v>Surface Coating /Plastic Products /Special Naphthas</v>
          </cell>
          <cell r="D2807" t="str">
            <v>Solvent - Industrial Surface Coating &amp; Solvent Use</v>
          </cell>
          <cell r="G2807" t="str">
            <v>Solvent Utilization</v>
          </cell>
          <cell r="H2807" t="str">
            <v>Surface Coating</v>
          </cell>
          <cell r="I2807" t="str">
            <v>Plastic Products: SIC 308</v>
          </cell>
          <cell r="J2807" t="str">
            <v>Special Naphthas</v>
          </cell>
          <cell r="L2807" t="str">
            <v>1999</v>
          </cell>
          <cell r="N2807">
            <v>40982</v>
          </cell>
        </row>
        <row r="2808">
          <cell r="A2808" t="str">
            <v>2401035999</v>
          </cell>
          <cell r="B2808" t="str">
            <v>Nonpoint</v>
          </cell>
          <cell r="C2808" t="str">
            <v>Surface Coating /Plastic Products /Solvents: NEC</v>
          </cell>
          <cell r="D2808" t="str">
            <v>Solvent - Industrial Surface Coating &amp; Solvent Use</v>
          </cell>
          <cell r="G2808" t="str">
            <v>Solvent Utilization</v>
          </cell>
          <cell r="H2808" t="str">
            <v>Surface Coating</v>
          </cell>
          <cell r="I2808" t="str">
            <v>Plastic Products: SIC 308</v>
          </cell>
          <cell r="J2808" t="str">
            <v>Solvents: NEC</v>
          </cell>
          <cell r="L2808" t="str">
            <v>1999</v>
          </cell>
          <cell r="N2808">
            <v>40982</v>
          </cell>
        </row>
        <row r="2809">
          <cell r="A2809" t="str">
            <v>2401040000</v>
          </cell>
          <cell r="B2809" t="str">
            <v>Nonpoint</v>
          </cell>
          <cell r="C2809" t="str">
            <v>Surface Coating /Metal Cans /Total: All Solvent Types</v>
          </cell>
          <cell r="D2809" t="str">
            <v>Solvent - Industrial Surface Coating &amp; Solvent Use</v>
          </cell>
          <cell r="G2809" t="str">
            <v>Solvent Utilization</v>
          </cell>
          <cell r="H2809" t="str">
            <v>Surface Coating</v>
          </cell>
          <cell r="I2809" t="str">
            <v>Metal Cans: SIC 341</v>
          </cell>
          <cell r="J2809" t="str">
            <v>Total: All Solvent Types</v>
          </cell>
          <cell r="N2809">
            <v>40982</v>
          </cell>
        </row>
        <row r="2810">
          <cell r="A2810" t="str">
            <v>2401040030</v>
          </cell>
          <cell r="B2810" t="str">
            <v>Nonpoint</v>
          </cell>
          <cell r="C2810" t="str">
            <v>Surface Coating /Metal Cans /Acetone</v>
          </cell>
          <cell r="D2810" t="str">
            <v>Solvent - Industrial Surface Coating &amp; Solvent Use</v>
          </cell>
          <cell r="G2810" t="str">
            <v>Solvent Utilization</v>
          </cell>
          <cell r="H2810" t="str">
            <v>Surface Coating</v>
          </cell>
          <cell r="I2810" t="str">
            <v>Metal Cans: SIC 341</v>
          </cell>
          <cell r="J2810" t="str">
            <v>Acetone</v>
          </cell>
          <cell r="L2810" t="str">
            <v>1999</v>
          </cell>
          <cell r="N2810">
            <v>40982</v>
          </cell>
        </row>
        <row r="2811">
          <cell r="A2811" t="str">
            <v>2401040055</v>
          </cell>
          <cell r="B2811" t="str">
            <v>Nonpoint</v>
          </cell>
          <cell r="C2811" t="str">
            <v>Surface Coating /Metal Cans /Butyl Acetate</v>
          </cell>
          <cell r="D2811" t="str">
            <v>Solvent - Industrial Surface Coating &amp; Solvent Use</v>
          </cell>
          <cell r="G2811" t="str">
            <v>Solvent Utilization</v>
          </cell>
          <cell r="H2811" t="str">
            <v>Surface Coating</v>
          </cell>
          <cell r="I2811" t="str">
            <v>Metal Cans: SIC 341</v>
          </cell>
          <cell r="J2811" t="str">
            <v>Butyl Acetate</v>
          </cell>
          <cell r="L2811" t="str">
            <v>1999</v>
          </cell>
          <cell r="N2811">
            <v>40982</v>
          </cell>
        </row>
        <row r="2812">
          <cell r="A2812" t="str">
            <v>2401040060</v>
          </cell>
          <cell r="B2812" t="str">
            <v>Nonpoint</v>
          </cell>
          <cell r="C2812" t="str">
            <v>Surface Coating /Metal Cans /Butyl Alcohols: All Types</v>
          </cell>
          <cell r="D2812" t="str">
            <v>Solvent - Industrial Surface Coating &amp; Solvent Use</v>
          </cell>
          <cell r="G2812" t="str">
            <v>Solvent Utilization</v>
          </cell>
          <cell r="H2812" t="str">
            <v>Surface Coating</v>
          </cell>
          <cell r="I2812" t="str">
            <v>Metal Cans: SIC 341</v>
          </cell>
          <cell r="J2812" t="str">
            <v>Butyl Alcohols: All Types</v>
          </cell>
          <cell r="L2812" t="str">
            <v>1999</v>
          </cell>
          <cell r="N2812">
            <v>40982</v>
          </cell>
        </row>
        <row r="2813">
          <cell r="A2813" t="str">
            <v>2401040065</v>
          </cell>
          <cell r="B2813" t="str">
            <v>Nonpoint</v>
          </cell>
          <cell r="C2813" t="str">
            <v>Surface Coating /Metal Cans /n-Butyl Alcohol</v>
          </cell>
          <cell r="D2813" t="str">
            <v>Solvent - Industrial Surface Coating &amp; Solvent Use</v>
          </cell>
          <cell r="G2813" t="str">
            <v>Solvent Utilization</v>
          </cell>
          <cell r="H2813" t="str">
            <v>Surface Coating</v>
          </cell>
          <cell r="I2813" t="str">
            <v>Metal Cans: SIC 341</v>
          </cell>
          <cell r="J2813" t="str">
            <v>n-Butyl Alcohol</v>
          </cell>
          <cell r="L2813" t="str">
            <v>1999</v>
          </cell>
          <cell r="N2813">
            <v>40982</v>
          </cell>
        </row>
        <row r="2814">
          <cell r="A2814" t="str">
            <v>2401040070</v>
          </cell>
          <cell r="B2814" t="str">
            <v>Nonpoint</v>
          </cell>
          <cell r="C2814" t="str">
            <v>Surface Coating /Metal Cans /Isobutyl Alcohol</v>
          </cell>
          <cell r="D2814" t="str">
            <v>Solvent - Industrial Surface Coating &amp; Solvent Use</v>
          </cell>
          <cell r="G2814" t="str">
            <v>Solvent Utilization</v>
          </cell>
          <cell r="H2814" t="str">
            <v>Surface Coating</v>
          </cell>
          <cell r="I2814" t="str">
            <v>Metal Cans: SIC 341</v>
          </cell>
          <cell r="J2814" t="str">
            <v>Isobutyl Alcohol</v>
          </cell>
          <cell r="L2814" t="str">
            <v>1999</v>
          </cell>
          <cell r="N2814">
            <v>40982</v>
          </cell>
        </row>
        <row r="2815">
          <cell r="A2815" t="str">
            <v>2401040125</v>
          </cell>
          <cell r="B2815" t="str">
            <v>Nonpoint</v>
          </cell>
          <cell r="C2815" t="str">
            <v>Surface Coating /Metal Cans /Diethylene Glycol Monobutyl Ether</v>
          </cell>
          <cell r="D2815" t="str">
            <v>Solvent - Industrial Surface Coating &amp; Solvent Use</v>
          </cell>
          <cell r="G2815" t="str">
            <v>Solvent Utilization</v>
          </cell>
          <cell r="H2815" t="str">
            <v>Surface Coating</v>
          </cell>
          <cell r="I2815" t="str">
            <v>Metal Cans: SIC 341</v>
          </cell>
          <cell r="J2815" t="str">
            <v>Diethylene Glycol Monobutyl Ether</v>
          </cell>
          <cell r="L2815" t="str">
            <v>1999</v>
          </cell>
          <cell r="N2815">
            <v>40982</v>
          </cell>
        </row>
        <row r="2816">
          <cell r="A2816" t="str">
            <v>2401040130</v>
          </cell>
          <cell r="B2816" t="str">
            <v>Nonpoint</v>
          </cell>
          <cell r="C2816" t="str">
            <v>Surface Coating /Metal Cans /Diethylene Glycol Monoethyl Ether</v>
          </cell>
          <cell r="D2816" t="str">
            <v>Solvent - Industrial Surface Coating &amp; Solvent Use</v>
          </cell>
          <cell r="G2816" t="str">
            <v>Solvent Utilization</v>
          </cell>
          <cell r="H2816" t="str">
            <v>Surface Coating</v>
          </cell>
          <cell r="I2816" t="str">
            <v>Metal Cans: SIC 341</v>
          </cell>
          <cell r="J2816" t="str">
            <v>Diethylene Glycol Monoethyl Ether</v>
          </cell>
          <cell r="L2816" t="str">
            <v>1999</v>
          </cell>
          <cell r="N2816">
            <v>40982</v>
          </cell>
        </row>
        <row r="2817">
          <cell r="A2817" t="str">
            <v>2401040135</v>
          </cell>
          <cell r="B2817" t="str">
            <v>Nonpoint</v>
          </cell>
          <cell r="C2817" t="str">
            <v>Surface Coating /Metal Cans /Diethylene Glycol Monomethyl Ether</v>
          </cell>
          <cell r="D2817" t="str">
            <v>Solvent - Industrial Surface Coating &amp; Solvent Use</v>
          </cell>
          <cell r="G2817" t="str">
            <v>Solvent Utilization</v>
          </cell>
          <cell r="H2817" t="str">
            <v>Surface Coating</v>
          </cell>
          <cell r="I2817" t="str">
            <v>Metal Cans: SIC 341</v>
          </cell>
          <cell r="J2817" t="str">
            <v>Diethylene Glycol Monomethyl Ether</v>
          </cell>
          <cell r="L2817" t="str">
            <v>1999</v>
          </cell>
          <cell r="N2817">
            <v>40982</v>
          </cell>
        </row>
        <row r="2818">
          <cell r="A2818" t="str">
            <v>2401040170</v>
          </cell>
          <cell r="B2818" t="str">
            <v>Nonpoint</v>
          </cell>
          <cell r="C2818" t="str">
            <v>Surface Coating /Metal Cans /Ethyl Acetate</v>
          </cell>
          <cell r="D2818" t="str">
            <v>Solvent - Industrial Surface Coating &amp; Solvent Use</v>
          </cell>
          <cell r="G2818" t="str">
            <v>Solvent Utilization</v>
          </cell>
          <cell r="H2818" t="str">
            <v>Surface Coating</v>
          </cell>
          <cell r="I2818" t="str">
            <v>Metal Cans: SIC 341</v>
          </cell>
          <cell r="J2818" t="str">
            <v>Ethyl Acetate</v>
          </cell>
          <cell r="L2818" t="str">
            <v>1999</v>
          </cell>
          <cell r="N2818">
            <v>40982</v>
          </cell>
        </row>
        <row r="2819">
          <cell r="A2819" t="str">
            <v>2401040200</v>
          </cell>
          <cell r="B2819" t="str">
            <v>Nonpoint</v>
          </cell>
          <cell r="C2819" t="str">
            <v>Surface Coating /Metal Cans /Ethylene Glycol Monoethyl Ether (2-Ethoxyethanol)</v>
          </cell>
          <cell r="D2819" t="str">
            <v>Solvent - Industrial Surface Coating &amp; Solvent Use</v>
          </cell>
          <cell r="G2819" t="str">
            <v>Solvent Utilization</v>
          </cell>
          <cell r="H2819" t="str">
            <v>Surface Coating</v>
          </cell>
          <cell r="I2819" t="str">
            <v>Metal Cans: SIC 341</v>
          </cell>
          <cell r="J2819" t="str">
            <v>Ethylene Glycol Monoethyl Ether (2-Ethoxyethanol)</v>
          </cell>
          <cell r="L2819" t="str">
            <v>1999</v>
          </cell>
          <cell r="N2819">
            <v>40982</v>
          </cell>
        </row>
        <row r="2820">
          <cell r="A2820" t="str">
            <v>2401040210</v>
          </cell>
          <cell r="B2820" t="str">
            <v>Nonpoint</v>
          </cell>
          <cell r="C2820" t="str">
            <v>Surface Coating /Metal Cans /Ethylene Glycol Monomethyl Ether (2-Methoxyethanol)</v>
          </cell>
          <cell r="D2820" t="str">
            <v>Solvent - Industrial Surface Coating &amp; Solvent Use</v>
          </cell>
          <cell r="G2820" t="str">
            <v>Solvent Utilization</v>
          </cell>
          <cell r="H2820" t="str">
            <v>Surface Coating</v>
          </cell>
          <cell r="I2820" t="str">
            <v>Metal Cans: SIC 341</v>
          </cell>
          <cell r="J2820" t="str">
            <v>Ethylene Glycol Monomethyl Ether (2-Methoxyethanol)</v>
          </cell>
          <cell r="L2820" t="str">
            <v>1999</v>
          </cell>
          <cell r="N2820">
            <v>40982</v>
          </cell>
        </row>
        <row r="2821">
          <cell r="A2821" t="str">
            <v>2401040215</v>
          </cell>
          <cell r="B2821" t="str">
            <v>Nonpoint</v>
          </cell>
          <cell r="C2821" t="str">
            <v>Surface Coating /Metal Cans /Ethylene Glycol Monobutyl Ether (2-Butoxyethanol)</v>
          </cell>
          <cell r="D2821" t="str">
            <v>Solvent - Industrial Surface Coating &amp; Solvent Use</v>
          </cell>
          <cell r="G2821" t="str">
            <v>Solvent Utilization</v>
          </cell>
          <cell r="H2821" t="str">
            <v>Surface Coating</v>
          </cell>
          <cell r="I2821" t="str">
            <v>Metal Cans: SIC 341</v>
          </cell>
          <cell r="J2821" t="str">
            <v>Ethylene Glycol Monobutyl Ether (2-Butoxyethanol)</v>
          </cell>
          <cell r="L2821" t="str">
            <v>1999</v>
          </cell>
          <cell r="N2821">
            <v>40982</v>
          </cell>
        </row>
        <row r="2822">
          <cell r="A2822" t="str">
            <v>2401040235</v>
          </cell>
          <cell r="B2822" t="str">
            <v>Nonpoint</v>
          </cell>
          <cell r="C2822" t="str">
            <v>Surface Coating /Metal Cans /Glycol Ethers: All Types</v>
          </cell>
          <cell r="D2822" t="str">
            <v>Solvent - Industrial Surface Coating &amp; Solvent Use</v>
          </cell>
          <cell r="G2822" t="str">
            <v>Solvent Utilization</v>
          </cell>
          <cell r="H2822" t="str">
            <v>Surface Coating</v>
          </cell>
          <cell r="I2822" t="str">
            <v>Metal Cans: SIC 341</v>
          </cell>
          <cell r="J2822" t="str">
            <v>Glycol Ethers: All Types</v>
          </cell>
          <cell r="L2822" t="str">
            <v>1999</v>
          </cell>
          <cell r="N2822">
            <v>40982</v>
          </cell>
        </row>
        <row r="2823">
          <cell r="A2823" t="str">
            <v>2401040250</v>
          </cell>
          <cell r="B2823" t="str">
            <v>Nonpoint</v>
          </cell>
          <cell r="C2823" t="str">
            <v>Surface Coating /Metal Cans /Isopropanol</v>
          </cell>
          <cell r="D2823" t="str">
            <v>Solvent - Industrial Surface Coating &amp; Solvent Use</v>
          </cell>
          <cell r="G2823" t="str">
            <v>Solvent Utilization</v>
          </cell>
          <cell r="H2823" t="str">
            <v>Surface Coating</v>
          </cell>
          <cell r="I2823" t="str">
            <v>Metal Cans: SIC 341</v>
          </cell>
          <cell r="J2823" t="str">
            <v>Isopropanol</v>
          </cell>
          <cell r="L2823" t="str">
            <v>1999</v>
          </cell>
          <cell r="N2823">
            <v>40982</v>
          </cell>
        </row>
        <row r="2824">
          <cell r="A2824" t="str">
            <v>2401040275</v>
          </cell>
          <cell r="B2824" t="str">
            <v>Nonpoint</v>
          </cell>
          <cell r="C2824" t="str">
            <v>Surface Coating /Metal Cans /Methyl Ethyl Ketone</v>
          </cell>
          <cell r="D2824" t="str">
            <v>Solvent - Industrial Surface Coating &amp; Solvent Use</v>
          </cell>
          <cell r="G2824" t="str">
            <v>Solvent Utilization</v>
          </cell>
          <cell r="H2824" t="str">
            <v>Surface Coating</v>
          </cell>
          <cell r="I2824" t="str">
            <v>Metal Cans: SIC 341</v>
          </cell>
          <cell r="J2824" t="str">
            <v>Methyl Ethyl Ketone</v>
          </cell>
          <cell r="L2824" t="str">
            <v>1999</v>
          </cell>
          <cell r="N2824">
            <v>40982</v>
          </cell>
        </row>
        <row r="2825">
          <cell r="A2825" t="str">
            <v>2401040285</v>
          </cell>
          <cell r="B2825" t="str">
            <v>Nonpoint</v>
          </cell>
          <cell r="C2825" t="str">
            <v>Surface Coating /Metal Cans /Methyl Isobutyl Ketone</v>
          </cell>
          <cell r="D2825" t="str">
            <v>Solvent - Industrial Surface Coating &amp; Solvent Use</v>
          </cell>
          <cell r="G2825" t="str">
            <v>Solvent Utilization</v>
          </cell>
          <cell r="H2825" t="str">
            <v>Surface Coating</v>
          </cell>
          <cell r="I2825" t="str">
            <v>Metal Cans: SIC 341</v>
          </cell>
          <cell r="J2825" t="str">
            <v>Methyl Isobutyl Ketone</v>
          </cell>
          <cell r="L2825" t="str">
            <v>1999</v>
          </cell>
          <cell r="N2825">
            <v>40982</v>
          </cell>
        </row>
        <row r="2826">
          <cell r="A2826" t="str">
            <v>2401040370</v>
          </cell>
          <cell r="B2826" t="str">
            <v>Nonpoint</v>
          </cell>
          <cell r="C2826" t="str">
            <v>Surface Coating /Metal Cans /Special Naphthas</v>
          </cell>
          <cell r="D2826" t="str">
            <v>Solvent - Industrial Surface Coating &amp; Solvent Use</v>
          </cell>
          <cell r="G2826" t="str">
            <v>Solvent Utilization</v>
          </cell>
          <cell r="H2826" t="str">
            <v>Surface Coating</v>
          </cell>
          <cell r="I2826" t="str">
            <v>Metal Cans: SIC 341</v>
          </cell>
          <cell r="J2826" t="str">
            <v>Special Naphthas</v>
          </cell>
          <cell r="L2826" t="str">
            <v>1999</v>
          </cell>
          <cell r="N2826">
            <v>40982</v>
          </cell>
        </row>
        <row r="2827">
          <cell r="A2827" t="str">
            <v>2401040999</v>
          </cell>
          <cell r="B2827" t="str">
            <v>Nonpoint</v>
          </cell>
          <cell r="C2827" t="str">
            <v>Surface Coating /Metal Cans /Solvents: NEC</v>
          </cell>
          <cell r="D2827" t="str">
            <v>Solvent - Industrial Surface Coating &amp; Solvent Use</v>
          </cell>
          <cell r="G2827" t="str">
            <v>Solvent Utilization</v>
          </cell>
          <cell r="H2827" t="str">
            <v>Surface Coating</v>
          </cell>
          <cell r="I2827" t="str">
            <v>Metal Cans: SIC 341</v>
          </cell>
          <cell r="J2827" t="str">
            <v>Solvents: NEC</v>
          </cell>
          <cell r="L2827" t="str">
            <v>1999</v>
          </cell>
          <cell r="N2827">
            <v>40982</v>
          </cell>
        </row>
        <row r="2828">
          <cell r="A2828" t="str">
            <v>2401045000</v>
          </cell>
          <cell r="B2828" t="str">
            <v>Nonpoint</v>
          </cell>
          <cell r="C2828" t="str">
            <v>Surface Coating /Metal Coils /Total: All Solvent Types</v>
          </cell>
          <cell r="D2828" t="str">
            <v>Solvent - Industrial Surface Coating &amp; Solvent Use</v>
          </cell>
          <cell r="G2828" t="str">
            <v>Solvent Utilization</v>
          </cell>
          <cell r="H2828" t="str">
            <v>Surface Coating</v>
          </cell>
          <cell r="I2828" t="str">
            <v>Metal Coils: SIC 3498</v>
          </cell>
          <cell r="J2828" t="str">
            <v>Total: All Solvent Types</v>
          </cell>
          <cell r="N2828">
            <v>40982</v>
          </cell>
        </row>
        <row r="2829">
          <cell r="A2829" t="str">
            <v>2401045030</v>
          </cell>
          <cell r="B2829" t="str">
            <v>Nonpoint</v>
          </cell>
          <cell r="C2829" t="str">
            <v>Surface Coating /Metal Coils /Acetone</v>
          </cell>
          <cell r="D2829" t="str">
            <v>Solvent - Industrial Surface Coating &amp; Solvent Use</v>
          </cell>
          <cell r="G2829" t="str">
            <v>Solvent Utilization</v>
          </cell>
          <cell r="H2829" t="str">
            <v>Surface Coating</v>
          </cell>
          <cell r="I2829" t="str">
            <v>Metal Coils: SIC 3498</v>
          </cell>
          <cell r="J2829" t="str">
            <v>Acetone</v>
          </cell>
          <cell r="L2829" t="str">
            <v>1999</v>
          </cell>
          <cell r="N2829">
            <v>40982</v>
          </cell>
        </row>
        <row r="2830">
          <cell r="A2830" t="str">
            <v>2401045055</v>
          </cell>
          <cell r="B2830" t="str">
            <v>Nonpoint</v>
          </cell>
          <cell r="C2830" t="str">
            <v>Surface Coating /Metal Coils /Butyl Acetate</v>
          </cell>
          <cell r="D2830" t="str">
            <v>Solvent - Industrial Surface Coating &amp; Solvent Use</v>
          </cell>
          <cell r="G2830" t="str">
            <v>Solvent Utilization</v>
          </cell>
          <cell r="H2830" t="str">
            <v>Surface Coating</v>
          </cell>
          <cell r="I2830" t="str">
            <v>Metal Coils: SIC 3498</v>
          </cell>
          <cell r="J2830" t="str">
            <v>Butyl Acetate</v>
          </cell>
          <cell r="L2830" t="str">
            <v>1999</v>
          </cell>
          <cell r="N2830">
            <v>40982</v>
          </cell>
        </row>
        <row r="2831">
          <cell r="A2831" t="str">
            <v>2401045060</v>
          </cell>
          <cell r="B2831" t="str">
            <v>Nonpoint</v>
          </cell>
          <cell r="C2831" t="str">
            <v>Surface Coating /Metal Coils /Butyl Alcohols: All Types</v>
          </cell>
          <cell r="D2831" t="str">
            <v>Solvent - Industrial Surface Coating &amp; Solvent Use</v>
          </cell>
          <cell r="G2831" t="str">
            <v>Solvent Utilization</v>
          </cell>
          <cell r="H2831" t="str">
            <v>Surface Coating</v>
          </cell>
          <cell r="I2831" t="str">
            <v>Metal Coils: SIC 3498</v>
          </cell>
          <cell r="J2831" t="str">
            <v>Butyl Alcohols: All Types</v>
          </cell>
          <cell r="L2831" t="str">
            <v>1999</v>
          </cell>
          <cell r="N2831">
            <v>40982</v>
          </cell>
        </row>
        <row r="2832">
          <cell r="A2832" t="str">
            <v>2401045065</v>
          </cell>
          <cell r="B2832" t="str">
            <v>Nonpoint</v>
          </cell>
          <cell r="C2832" t="str">
            <v>Surface Coating /Metal Coils /n-Butyl Alcohol</v>
          </cell>
          <cell r="D2832" t="str">
            <v>Solvent - Industrial Surface Coating &amp; Solvent Use</v>
          </cell>
          <cell r="G2832" t="str">
            <v>Solvent Utilization</v>
          </cell>
          <cell r="H2832" t="str">
            <v>Surface Coating</v>
          </cell>
          <cell r="I2832" t="str">
            <v>Metal Coils: SIC 3498</v>
          </cell>
          <cell r="J2832" t="str">
            <v>n-Butyl Alcohol</v>
          </cell>
          <cell r="L2832" t="str">
            <v>1999</v>
          </cell>
          <cell r="N2832">
            <v>40982</v>
          </cell>
        </row>
        <row r="2833">
          <cell r="A2833" t="str">
            <v>2401045070</v>
          </cell>
          <cell r="B2833" t="str">
            <v>Nonpoint</v>
          </cell>
          <cell r="C2833" t="str">
            <v>Surface Coating /Metal Coils /Isobutyl Alcohol</v>
          </cell>
          <cell r="D2833" t="str">
            <v>Solvent - Industrial Surface Coating &amp; Solvent Use</v>
          </cell>
          <cell r="G2833" t="str">
            <v>Solvent Utilization</v>
          </cell>
          <cell r="H2833" t="str">
            <v>Surface Coating</v>
          </cell>
          <cell r="I2833" t="str">
            <v>Metal Coils: SIC 3498</v>
          </cell>
          <cell r="J2833" t="str">
            <v>Isobutyl Alcohol</v>
          </cell>
          <cell r="L2833" t="str">
            <v>1999</v>
          </cell>
          <cell r="N2833">
            <v>40982</v>
          </cell>
        </row>
        <row r="2834">
          <cell r="A2834" t="str">
            <v>2401045125</v>
          </cell>
          <cell r="B2834" t="str">
            <v>Nonpoint</v>
          </cell>
          <cell r="C2834" t="str">
            <v>Surface Coating /Metal Coils /Diethylene Glycol Monobutyl Ether</v>
          </cell>
          <cell r="D2834" t="str">
            <v>Solvent - Industrial Surface Coating &amp; Solvent Use</v>
          </cell>
          <cell r="G2834" t="str">
            <v>Solvent Utilization</v>
          </cell>
          <cell r="H2834" t="str">
            <v>Surface Coating</v>
          </cell>
          <cell r="I2834" t="str">
            <v>Metal Coils: SIC 3498</v>
          </cell>
          <cell r="J2834" t="str">
            <v>Diethylene Glycol Monobutyl Ether</v>
          </cell>
          <cell r="L2834" t="str">
            <v>1999</v>
          </cell>
          <cell r="N2834">
            <v>40982</v>
          </cell>
        </row>
        <row r="2835">
          <cell r="A2835" t="str">
            <v>2401045130</v>
          </cell>
          <cell r="B2835" t="str">
            <v>Nonpoint</v>
          </cell>
          <cell r="C2835" t="str">
            <v>Surface Coating /Metal Coils /Diethylene Glycol Monoethyl Ether</v>
          </cell>
          <cell r="D2835" t="str">
            <v>Solvent - Industrial Surface Coating &amp; Solvent Use</v>
          </cell>
          <cell r="G2835" t="str">
            <v>Solvent Utilization</v>
          </cell>
          <cell r="H2835" t="str">
            <v>Surface Coating</v>
          </cell>
          <cell r="I2835" t="str">
            <v>Metal Coils: SIC 3498</v>
          </cell>
          <cell r="J2835" t="str">
            <v>Diethylene Glycol Monoethyl Ether</v>
          </cell>
          <cell r="L2835" t="str">
            <v>1999</v>
          </cell>
          <cell r="N2835">
            <v>40982</v>
          </cell>
        </row>
        <row r="2836">
          <cell r="A2836" t="str">
            <v>2401045135</v>
          </cell>
          <cell r="B2836" t="str">
            <v>Nonpoint</v>
          </cell>
          <cell r="C2836" t="str">
            <v>Surface Coating /Metal Coils /Diethylene Glycol Monomethyl Ether</v>
          </cell>
          <cell r="D2836" t="str">
            <v>Solvent - Industrial Surface Coating &amp; Solvent Use</v>
          </cell>
          <cell r="G2836" t="str">
            <v>Solvent Utilization</v>
          </cell>
          <cell r="H2836" t="str">
            <v>Surface Coating</v>
          </cell>
          <cell r="I2836" t="str">
            <v>Metal Coils: SIC 3498</v>
          </cell>
          <cell r="J2836" t="str">
            <v>Diethylene Glycol Monomethyl Ether</v>
          </cell>
          <cell r="L2836" t="str">
            <v>1999</v>
          </cell>
          <cell r="N2836">
            <v>40982</v>
          </cell>
        </row>
        <row r="2837">
          <cell r="A2837" t="str">
            <v>2401045170</v>
          </cell>
          <cell r="B2837" t="str">
            <v>Nonpoint</v>
          </cell>
          <cell r="C2837" t="str">
            <v>Surface Coating /Metal Coils /Ethyl Acetate</v>
          </cell>
          <cell r="D2837" t="str">
            <v>Solvent - Industrial Surface Coating &amp; Solvent Use</v>
          </cell>
          <cell r="G2837" t="str">
            <v>Solvent Utilization</v>
          </cell>
          <cell r="H2837" t="str">
            <v>Surface Coating</v>
          </cell>
          <cell r="I2837" t="str">
            <v>Metal Coils: SIC 3498</v>
          </cell>
          <cell r="J2837" t="str">
            <v>Ethyl Acetate</v>
          </cell>
          <cell r="L2837" t="str">
            <v>1999</v>
          </cell>
          <cell r="N2837">
            <v>40982</v>
          </cell>
        </row>
        <row r="2838">
          <cell r="A2838" t="str">
            <v>2401045200</v>
          </cell>
          <cell r="B2838" t="str">
            <v>Nonpoint</v>
          </cell>
          <cell r="C2838" t="str">
            <v>Surface Coating /Metal Coils /Ethylene Glycol Monoethyl Ether (2-Ethoxyethanol)</v>
          </cell>
          <cell r="D2838" t="str">
            <v>Solvent - Industrial Surface Coating &amp; Solvent Use</v>
          </cell>
          <cell r="G2838" t="str">
            <v>Solvent Utilization</v>
          </cell>
          <cell r="H2838" t="str">
            <v>Surface Coating</v>
          </cell>
          <cell r="I2838" t="str">
            <v>Metal Coils: SIC 3498</v>
          </cell>
          <cell r="J2838" t="str">
            <v>Ethylene Glycol Monoethyl Ether (2-Ethoxyethanol)</v>
          </cell>
          <cell r="L2838" t="str">
            <v>1999</v>
          </cell>
          <cell r="N2838">
            <v>40982</v>
          </cell>
        </row>
        <row r="2839">
          <cell r="A2839" t="str">
            <v>2401045210</v>
          </cell>
          <cell r="B2839" t="str">
            <v>Nonpoint</v>
          </cell>
          <cell r="C2839" t="str">
            <v>Surface Coating /Metal Coils /Ethylene Glycol Monomethyl Ether (2-Methoxyethanol)</v>
          </cell>
          <cell r="D2839" t="str">
            <v>Solvent - Industrial Surface Coating &amp; Solvent Use</v>
          </cell>
          <cell r="G2839" t="str">
            <v>Solvent Utilization</v>
          </cell>
          <cell r="H2839" t="str">
            <v>Surface Coating</v>
          </cell>
          <cell r="I2839" t="str">
            <v>Metal Coils: SIC 3498</v>
          </cell>
          <cell r="J2839" t="str">
            <v>Ethylene Glycol Monomethyl Ether (2-Methoxyethanol)</v>
          </cell>
          <cell r="L2839" t="str">
            <v>1999</v>
          </cell>
          <cell r="N2839">
            <v>40982</v>
          </cell>
        </row>
        <row r="2840">
          <cell r="A2840" t="str">
            <v>2401045215</v>
          </cell>
          <cell r="B2840" t="str">
            <v>Nonpoint</v>
          </cell>
          <cell r="C2840" t="str">
            <v>Surface Coating /Metal Coils /Ethylene Glycol Monobutyl Ether (2-Butoxyethanol)</v>
          </cell>
          <cell r="D2840" t="str">
            <v>Solvent - Industrial Surface Coating &amp; Solvent Use</v>
          </cell>
          <cell r="G2840" t="str">
            <v>Solvent Utilization</v>
          </cell>
          <cell r="H2840" t="str">
            <v>Surface Coating</v>
          </cell>
          <cell r="I2840" t="str">
            <v>Metal Coils: SIC 3498</v>
          </cell>
          <cell r="J2840" t="str">
            <v>Ethylene Glycol Monobutyl Ether (2-Butoxyethanol)</v>
          </cell>
          <cell r="L2840" t="str">
            <v>1999</v>
          </cell>
          <cell r="N2840">
            <v>40982</v>
          </cell>
        </row>
        <row r="2841">
          <cell r="A2841" t="str">
            <v>2401045235</v>
          </cell>
          <cell r="B2841" t="str">
            <v>Nonpoint</v>
          </cell>
          <cell r="C2841" t="str">
            <v>Surface Coating /Metal Coils /Glycol Ethers: All Types</v>
          </cell>
          <cell r="D2841" t="str">
            <v>Solvent - Industrial Surface Coating &amp; Solvent Use</v>
          </cell>
          <cell r="G2841" t="str">
            <v>Solvent Utilization</v>
          </cell>
          <cell r="H2841" t="str">
            <v>Surface Coating</v>
          </cell>
          <cell r="I2841" t="str">
            <v>Metal Coils: SIC 3498</v>
          </cell>
          <cell r="J2841" t="str">
            <v>Glycol Ethers: All Types</v>
          </cell>
          <cell r="L2841" t="str">
            <v>1999</v>
          </cell>
          <cell r="N2841">
            <v>40982</v>
          </cell>
        </row>
        <row r="2842">
          <cell r="A2842" t="str">
            <v>2401045250</v>
          </cell>
          <cell r="B2842" t="str">
            <v>Nonpoint</v>
          </cell>
          <cell r="C2842" t="str">
            <v>Surface Coating /Metal Coils /Isopropanol</v>
          </cell>
          <cell r="D2842" t="str">
            <v>Solvent - Industrial Surface Coating &amp; Solvent Use</v>
          </cell>
          <cell r="G2842" t="str">
            <v>Solvent Utilization</v>
          </cell>
          <cell r="H2842" t="str">
            <v>Surface Coating</v>
          </cell>
          <cell r="I2842" t="str">
            <v>Metal Coils: SIC 3498</v>
          </cell>
          <cell r="J2842" t="str">
            <v>Isopropanol</v>
          </cell>
          <cell r="L2842" t="str">
            <v>1999</v>
          </cell>
          <cell r="N2842">
            <v>40982</v>
          </cell>
        </row>
        <row r="2843">
          <cell r="A2843" t="str">
            <v>2401045275</v>
          </cell>
          <cell r="B2843" t="str">
            <v>Nonpoint</v>
          </cell>
          <cell r="C2843" t="str">
            <v>Surface Coating /Metal Coils /Methyl Ethyl Ketone</v>
          </cell>
          <cell r="D2843" t="str">
            <v>Solvent - Industrial Surface Coating &amp; Solvent Use</v>
          </cell>
          <cell r="G2843" t="str">
            <v>Solvent Utilization</v>
          </cell>
          <cell r="H2843" t="str">
            <v>Surface Coating</v>
          </cell>
          <cell r="I2843" t="str">
            <v>Metal Coils: SIC 3498</v>
          </cell>
          <cell r="J2843" t="str">
            <v>Methyl Ethyl Ketone</v>
          </cell>
          <cell r="L2843" t="str">
            <v>1999</v>
          </cell>
          <cell r="N2843">
            <v>40982</v>
          </cell>
        </row>
        <row r="2844">
          <cell r="A2844" t="str">
            <v>2401045285</v>
          </cell>
          <cell r="B2844" t="str">
            <v>Nonpoint</v>
          </cell>
          <cell r="C2844" t="str">
            <v>Surface Coating /Metal Coils /Methyl Isobutyl Ketone</v>
          </cell>
          <cell r="D2844" t="str">
            <v>Solvent - Industrial Surface Coating &amp; Solvent Use</v>
          </cell>
          <cell r="G2844" t="str">
            <v>Solvent Utilization</v>
          </cell>
          <cell r="H2844" t="str">
            <v>Surface Coating</v>
          </cell>
          <cell r="I2844" t="str">
            <v>Metal Coils: SIC 3498</v>
          </cell>
          <cell r="J2844" t="str">
            <v>Methyl Isobutyl Ketone</v>
          </cell>
          <cell r="L2844" t="str">
            <v>1999</v>
          </cell>
          <cell r="N2844">
            <v>40982</v>
          </cell>
        </row>
        <row r="2845">
          <cell r="A2845" t="str">
            <v>2401045370</v>
          </cell>
          <cell r="B2845" t="str">
            <v>Nonpoint</v>
          </cell>
          <cell r="C2845" t="str">
            <v>Surface Coating /Metal Coils /Special Naphthas</v>
          </cell>
          <cell r="D2845" t="str">
            <v>Solvent - Industrial Surface Coating &amp; Solvent Use</v>
          </cell>
          <cell r="G2845" t="str">
            <v>Solvent Utilization</v>
          </cell>
          <cell r="H2845" t="str">
            <v>Surface Coating</v>
          </cell>
          <cell r="I2845" t="str">
            <v>Metal Coils: SIC 3498</v>
          </cell>
          <cell r="J2845" t="str">
            <v>Special Naphthas</v>
          </cell>
          <cell r="L2845" t="str">
            <v>1999</v>
          </cell>
          <cell r="N2845">
            <v>40982</v>
          </cell>
        </row>
        <row r="2846">
          <cell r="A2846" t="str">
            <v>2401045999</v>
          </cell>
          <cell r="B2846" t="str">
            <v>Nonpoint</v>
          </cell>
          <cell r="C2846" t="str">
            <v>Surface Coating /Metal Coils /Solvents: NEC</v>
          </cell>
          <cell r="D2846" t="str">
            <v>Solvent - Industrial Surface Coating &amp; Solvent Use</v>
          </cell>
          <cell r="G2846" t="str">
            <v>Solvent Utilization</v>
          </cell>
          <cell r="H2846" t="str">
            <v>Surface Coating</v>
          </cell>
          <cell r="I2846" t="str">
            <v>Metal Coils: SIC 3498</v>
          </cell>
          <cell r="J2846" t="str">
            <v>Solvents: NEC</v>
          </cell>
          <cell r="L2846" t="str">
            <v>1999</v>
          </cell>
          <cell r="N2846">
            <v>40982</v>
          </cell>
        </row>
        <row r="2847">
          <cell r="A2847" t="str">
            <v>2401050000</v>
          </cell>
          <cell r="B2847" t="str">
            <v>Nonpoint</v>
          </cell>
          <cell r="C2847" t="str">
            <v>Surface Coating /Misc Finished Metals /Total: All Solvent Types</v>
          </cell>
          <cell r="D2847" t="str">
            <v>Solvent - Industrial Surface Coating &amp; Solvent Use</v>
          </cell>
          <cell r="G2847" t="str">
            <v>Solvent Utilization</v>
          </cell>
          <cell r="H2847" t="str">
            <v>Surface Coating</v>
          </cell>
          <cell r="I2847" t="str">
            <v>Miscellaneous Finished Metals: SIC 34 - (341 + 3498)</v>
          </cell>
          <cell r="J2847" t="str">
            <v>Total: All Solvent Types</v>
          </cell>
          <cell r="N2847">
            <v>40982</v>
          </cell>
        </row>
        <row r="2848">
          <cell r="A2848" t="str">
            <v>2401050030</v>
          </cell>
          <cell r="B2848" t="str">
            <v>Nonpoint</v>
          </cell>
          <cell r="C2848" t="str">
            <v>Surface Coating /Misc Finished Metals /Acetone</v>
          </cell>
          <cell r="D2848" t="str">
            <v>Solvent - Industrial Surface Coating &amp; Solvent Use</v>
          </cell>
          <cell r="G2848" t="str">
            <v>Solvent Utilization</v>
          </cell>
          <cell r="H2848" t="str">
            <v>Surface Coating</v>
          </cell>
          <cell r="I2848" t="str">
            <v>Miscellaneous Finished Metals: SIC 34 - (341 + 3498)</v>
          </cell>
          <cell r="J2848" t="str">
            <v>Acetone</v>
          </cell>
          <cell r="L2848" t="str">
            <v>1999</v>
          </cell>
          <cell r="N2848">
            <v>40982</v>
          </cell>
        </row>
        <row r="2849">
          <cell r="A2849" t="str">
            <v>2401050055</v>
          </cell>
          <cell r="B2849" t="str">
            <v>Nonpoint</v>
          </cell>
          <cell r="C2849" t="str">
            <v>Surface Coating /Misc Finished Metals /Butyl Acetate</v>
          </cell>
          <cell r="D2849" t="str">
            <v>Solvent - Industrial Surface Coating &amp; Solvent Use</v>
          </cell>
          <cell r="G2849" t="str">
            <v>Solvent Utilization</v>
          </cell>
          <cell r="H2849" t="str">
            <v>Surface Coating</v>
          </cell>
          <cell r="I2849" t="str">
            <v>Miscellaneous Finished Metals: SIC 34 - (341 + 3498)</v>
          </cell>
          <cell r="J2849" t="str">
            <v>Butyl Acetate</v>
          </cell>
          <cell r="L2849" t="str">
            <v>1999</v>
          </cell>
          <cell r="N2849">
            <v>40982</v>
          </cell>
        </row>
        <row r="2850">
          <cell r="A2850" t="str">
            <v>2401050060</v>
          </cell>
          <cell r="B2850" t="str">
            <v>Nonpoint</v>
          </cell>
          <cell r="C2850" t="str">
            <v>Surface Coating /Misc Finished Metals /Butyl Alcohols: All Types</v>
          </cell>
          <cell r="D2850" t="str">
            <v>Solvent - Industrial Surface Coating &amp; Solvent Use</v>
          </cell>
          <cell r="G2850" t="str">
            <v>Solvent Utilization</v>
          </cell>
          <cell r="H2850" t="str">
            <v>Surface Coating</v>
          </cell>
          <cell r="I2850" t="str">
            <v>Miscellaneous Finished Metals: SIC 34 - (341 + 3498)</v>
          </cell>
          <cell r="J2850" t="str">
            <v>Butyl Alcohols: All Types</v>
          </cell>
          <cell r="L2850" t="str">
            <v>1999</v>
          </cell>
          <cell r="N2850">
            <v>40982</v>
          </cell>
        </row>
        <row r="2851">
          <cell r="A2851" t="str">
            <v>2401050065</v>
          </cell>
          <cell r="B2851" t="str">
            <v>Nonpoint</v>
          </cell>
          <cell r="C2851" t="str">
            <v>Surface Coating /Misc Finished Metals /n-Butyl Alcohol</v>
          </cell>
          <cell r="D2851" t="str">
            <v>Solvent - Industrial Surface Coating &amp; Solvent Use</v>
          </cell>
          <cell r="G2851" t="str">
            <v>Solvent Utilization</v>
          </cell>
          <cell r="H2851" t="str">
            <v>Surface Coating</v>
          </cell>
          <cell r="I2851" t="str">
            <v>Miscellaneous Finished Metals: SIC 34 - (341 + 3498)</v>
          </cell>
          <cell r="J2851" t="str">
            <v>n-Butyl Alcohol</v>
          </cell>
          <cell r="L2851" t="str">
            <v>1999</v>
          </cell>
          <cell r="N2851">
            <v>40982</v>
          </cell>
        </row>
        <row r="2852">
          <cell r="A2852" t="str">
            <v>2401050070</v>
          </cell>
          <cell r="B2852" t="str">
            <v>Nonpoint</v>
          </cell>
          <cell r="C2852" t="str">
            <v>Surface Coating /Misc Finished Metals /Isobutyl Alcohol</v>
          </cell>
          <cell r="D2852" t="str">
            <v>Solvent - Industrial Surface Coating &amp; Solvent Use</v>
          </cell>
          <cell r="G2852" t="str">
            <v>Solvent Utilization</v>
          </cell>
          <cell r="H2852" t="str">
            <v>Surface Coating</v>
          </cell>
          <cell r="I2852" t="str">
            <v>Miscellaneous Finished Metals: SIC 34 - (341 + 3498)</v>
          </cell>
          <cell r="J2852" t="str">
            <v>Isobutyl Alcohol</v>
          </cell>
          <cell r="L2852" t="str">
            <v>1999</v>
          </cell>
          <cell r="N2852">
            <v>40982</v>
          </cell>
        </row>
        <row r="2853">
          <cell r="A2853" t="str">
            <v>2401050125</v>
          </cell>
          <cell r="B2853" t="str">
            <v>Nonpoint</v>
          </cell>
          <cell r="C2853" t="str">
            <v>Surface Coating /Misc Finished Metals /Diethylene Glycol Monobutyl Ether</v>
          </cell>
          <cell r="D2853" t="str">
            <v>Solvent - Industrial Surface Coating &amp; Solvent Use</v>
          </cell>
          <cell r="G2853" t="str">
            <v>Solvent Utilization</v>
          </cell>
          <cell r="H2853" t="str">
            <v>Surface Coating</v>
          </cell>
          <cell r="I2853" t="str">
            <v>Miscellaneous Finished Metals: SIC 34 - (341 + 3498)</v>
          </cell>
          <cell r="J2853" t="str">
            <v>Diethylene Glycol Monobutyl Ether</v>
          </cell>
          <cell r="L2853" t="str">
            <v>1999</v>
          </cell>
          <cell r="N2853">
            <v>40982</v>
          </cell>
        </row>
        <row r="2854">
          <cell r="A2854" t="str">
            <v>2401050130</v>
          </cell>
          <cell r="B2854" t="str">
            <v>Nonpoint</v>
          </cell>
          <cell r="C2854" t="str">
            <v>Surface Coating /Misc Finished Metals /Diethylene Glycol Monoethyl Ether</v>
          </cell>
          <cell r="D2854" t="str">
            <v>Solvent - Industrial Surface Coating &amp; Solvent Use</v>
          </cell>
          <cell r="G2854" t="str">
            <v>Solvent Utilization</v>
          </cell>
          <cell r="H2854" t="str">
            <v>Surface Coating</v>
          </cell>
          <cell r="I2854" t="str">
            <v>Miscellaneous Finished Metals: SIC 34 - (341 + 3498)</v>
          </cell>
          <cell r="J2854" t="str">
            <v>Diethylene Glycol Monoethyl Ether</v>
          </cell>
          <cell r="L2854" t="str">
            <v>1999</v>
          </cell>
          <cell r="N2854">
            <v>40982</v>
          </cell>
        </row>
        <row r="2855">
          <cell r="A2855" t="str">
            <v>2401050135</v>
          </cell>
          <cell r="B2855" t="str">
            <v>Nonpoint</v>
          </cell>
          <cell r="C2855" t="str">
            <v>Surface Coating /Misc Finished Metals /Diethylene Glycol Monomethyl Ether</v>
          </cell>
          <cell r="D2855" t="str">
            <v>Solvent - Industrial Surface Coating &amp; Solvent Use</v>
          </cell>
          <cell r="G2855" t="str">
            <v>Solvent Utilization</v>
          </cell>
          <cell r="H2855" t="str">
            <v>Surface Coating</v>
          </cell>
          <cell r="I2855" t="str">
            <v>Miscellaneous Finished Metals: SIC 34 - (341 + 3498)</v>
          </cell>
          <cell r="J2855" t="str">
            <v>Diethylene Glycol Monomethyl Ether</v>
          </cell>
          <cell r="L2855" t="str">
            <v>1999</v>
          </cell>
          <cell r="N2855">
            <v>40982</v>
          </cell>
        </row>
        <row r="2856">
          <cell r="A2856" t="str">
            <v>2401050170</v>
          </cell>
          <cell r="B2856" t="str">
            <v>Nonpoint</v>
          </cell>
          <cell r="C2856" t="str">
            <v>Surface Coating /Misc Finished Metals /Ethyl Acetate</v>
          </cell>
          <cell r="D2856" t="str">
            <v>Solvent - Industrial Surface Coating &amp; Solvent Use</v>
          </cell>
          <cell r="G2856" t="str">
            <v>Solvent Utilization</v>
          </cell>
          <cell r="H2856" t="str">
            <v>Surface Coating</v>
          </cell>
          <cell r="I2856" t="str">
            <v>Miscellaneous Finished Metals: SIC 34 - (341 + 3498)</v>
          </cell>
          <cell r="J2856" t="str">
            <v>Ethyl Acetate</v>
          </cell>
          <cell r="L2856" t="str">
            <v>1999</v>
          </cell>
          <cell r="N2856">
            <v>40982</v>
          </cell>
        </row>
        <row r="2857">
          <cell r="A2857" t="str">
            <v>2401050200</v>
          </cell>
          <cell r="B2857" t="str">
            <v>Nonpoint</v>
          </cell>
          <cell r="C2857" t="str">
            <v>Surface Coating /Misc Finished Metals /Ethylene Glycol Monoethyl Ether (2-Ethoxyethanol)</v>
          </cell>
          <cell r="D2857" t="str">
            <v>Solvent - Industrial Surface Coating &amp; Solvent Use</v>
          </cell>
          <cell r="G2857" t="str">
            <v>Solvent Utilization</v>
          </cell>
          <cell r="H2857" t="str">
            <v>Surface Coating</v>
          </cell>
          <cell r="I2857" t="str">
            <v>Miscellaneous Finished Metals: SIC 34 - (341 + 3498)</v>
          </cell>
          <cell r="J2857" t="str">
            <v>Ethylene Glycol Monoethyl Ether (2-Ethoxyethanol)</v>
          </cell>
          <cell r="L2857" t="str">
            <v>1999</v>
          </cell>
          <cell r="N2857">
            <v>40982</v>
          </cell>
        </row>
        <row r="2858">
          <cell r="A2858" t="str">
            <v>2401050210</v>
          </cell>
          <cell r="B2858" t="str">
            <v>Nonpoint</v>
          </cell>
          <cell r="C2858" t="str">
            <v>Surface Coating /Misc Finished Metals /Ethylene Glycol Monomethyl Ether (2-Methoxyethanol)</v>
          </cell>
          <cell r="D2858" t="str">
            <v>Solvent - Industrial Surface Coating &amp; Solvent Use</v>
          </cell>
          <cell r="G2858" t="str">
            <v>Solvent Utilization</v>
          </cell>
          <cell r="H2858" t="str">
            <v>Surface Coating</v>
          </cell>
          <cell r="I2858" t="str">
            <v>Miscellaneous Finished Metals: SIC 34 - (341 + 3498)</v>
          </cell>
          <cell r="J2858" t="str">
            <v>Ethylene Glycol Monomethyl Ether (2-Methoxyethanol)</v>
          </cell>
          <cell r="L2858" t="str">
            <v>1999</v>
          </cell>
          <cell r="N2858">
            <v>40982</v>
          </cell>
        </row>
        <row r="2859">
          <cell r="A2859" t="str">
            <v>2401050215</v>
          </cell>
          <cell r="B2859" t="str">
            <v>Nonpoint</v>
          </cell>
          <cell r="C2859" t="str">
            <v>Surface Coating /Misc Finished Metals /Ethylene Glycol Monobutyl Ether (2-Butoxyethanol)</v>
          </cell>
          <cell r="D2859" t="str">
            <v>Solvent - Industrial Surface Coating &amp; Solvent Use</v>
          </cell>
          <cell r="G2859" t="str">
            <v>Solvent Utilization</v>
          </cell>
          <cell r="H2859" t="str">
            <v>Surface Coating</v>
          </cell>
          <cell r="I2859" t="str">
            <v>Miscellaneous Finished Metals: SIC 34 - (341 + 3498)</v>
          </cell>
          <cell r="J2859" t="str">
            <v>Ethylene Glycol Monobutyl Ether (2-Butoxyethanol)</v>
          </cell>
          <cell r="L2859" t="str">
            <v>1999</v>
          </cell>
          <cell r="N2859">
            <v>40982</v>
          </cell>
        </row>
        <row r="2860">
          <cell r="A2860" t="str">
            <v>2401050235</v>
          </cell>
          <cell r="B2860" t="str">
            <v>Nonpoint</v>
          </cell>
          <cell r="C2860" t="str">
            <v>Surface Coating /Misc Finished Metals /Glycol Ethers: All Types</v>
          </cell>
          <cell r="D2860" t="str">
            <v>Solvent - Industrial Surface Coating &amp; Solvent Use</v>
          </cell>
          <cell r="G2860" t="str">
            <v>Solvent Utilization</v>
          </cell>
          <cell r="H2860" t="str">
            <v>Surface Coating</v>
          </cell>
          <cell r="I2860" t="str">
            <v>Miscellaneous Finished Metals: SIC 34 - (341 + 3498)</v>
          </cell>
          <cell r="J2860" t="str">
            <v>Glycol Ethers: All Types</v>
          </cell>
          <cell r="L2860" t="str">
            <v>1999</v>
          </cell>
          <cell r="N2860">
            <v>40982</v>
          </cell>
        </row>
        <row r="2861">
          <cell r="A2861" t="str">
            <v>2401050250</v>
          </cell>
          <cell r="B2861" t="str">
            <v>Nonpoint</v>
          </cell>
          <cell r="C2861" t="str">
            <v>Surface Coating /Misc Finished Metals /Isopropanol</v>
          </cell>
          <cell r="D2861" t="str">
            <v>Solvent - Industrial Surface Coating &amp; Solvent Use</v>
          </cell>
          <cell r="G2861" t="str">
            <v>Solvent Utilization</v>
          </cell>
          <cell r="H2861" t="str">
            <v>Surface Coating</v>
          </cell>
          <cell r="I2861" t="str">
            <v>Miscellaneous Finished Metals: SIC 34 - (341 + 3498)</v>
          </cell>
          <cell r="J2861" t="str">
            <v>Isopropanol</v>
          </cell>
          <cell r="L2861" t="str">
            <v>1999</v>
          </cell>
          <cell r="N2861">
            <v>40982</v>
          </cell>
        </row>
        <row r="2862">
          <cell r="A2862" t="str">
            <v>2401050275</v>
          </cell>
          <cell r="B2862" t="str">
            <v>Nonpoint</v>
          </cell>
          <cell r="C2862" t="str">
            <v>Surface Coating /Misc Finished Metals /Methyl Ethyl Ketone</v>
          </cell>
          <cell r="D2862" t="str">
            <v>Solvent - Industrial Surface Coating &amp; Solvent Use</v>
          </cell>
          <cell r="G2862" t="str">
            <v>Solvent Utilization</v>
          </cell>
          <cell r="H2862" t="str">
            <v>Surface Coating</v>
          </cell>
          <cell r="I2862" t="str">
            <v>Miscellaneous Finished Metals: SIC 34 - (341 + 3498)</v>
          </cell>
          <cell r="J2862" t="str">
            <v>Methyl Ethyl Ketone</v>
          </cell>
          <cell r="L2862" t="str">
            <v>1999</v>
          </cell>
          <cell r="N2862">
            <v>40982</v>
          </cell>
        </row>
        <row r="2863">
          <cell r="A2863" t="str">
            <v>2401050285</v>
          </cell>
          <cell r="B2863" t="str">
            <v>Nonpoint</v>
          </cell>
          <cell r="C2863" t="str">
            <v>Surface Coating /Misc Finished Metals /Methyl Isobutyl Ketone</v>
          </cell>
          <cell r="D2863" t="str">
            <v>Solvent - Industrial Surface Coating &amp; Solvent Use</v>
          </cell>
          <cell r="G2863" t="str">
            <v>Solvent Utilization</v>
          </cell>
          <cell r="H2863" t="str">
            <v>Surface Coating</v>
          </cell>
          <cell r="I2863" t="str">
            <v>Miscellaneous Finished Metals: SIC 34 - (341 + 3498)</v>
          </cell>
          <cell r="J2863" t="str">
            <v>Methyl Isobutyl Ketone</v>
          </cell>
          <cell r="L2863" t="str">
            <v>1999</v>
          </cell>
          <cell r="N2863">
            <v>40982</v>
          </cell>
        </row>
        <row r="2864">
          <cell r="A2864" t="str">
            <v>2401050370</v>
          </cell>
          <cell r="B2864" t="str">
            <v>Nonpoint</v>
          </cell>
          <cell r="C2864" t="str">
            <v>Surface Coating /Misc Finished Metals /Special Naphthas</v>
          </cell>
          <cell r="D2864" t="str">
            <v>Solvent - Industrial Surface Coating &amp; Solvent Use</v>
          </cell>
          <cell r="G2864" t="str">
            <v>Solvent Utilization</v>
          </cell>
          <cell r="H2864" t="str">
            <v>Surface Coating</v>
          </cell>
          <cell r="I2864" t="str">
            <v>Miscellaneous Finished Metals: SIC 34 - (341 + 3498)</v>
          </cell>
          <cell r="J2864" t="str">
            <v>Special Naphthas</v>
          </cell>
          <cell r="L2864" t="str">
            <v>1999</v>
          </cell>
          <cell r="N2864">
            <v>40982</v>
          </cell>
        </row>
        <row r="2865">
          <cell r="A2865" t="str">
            <v>2401050999</v>
          </cell>
          <cell r="B2865" t="str">
            <v>Nonpoint</v>
          </cell>
          <cell r="C2865" t="str">
            <v>Surface Coating /Misc Finished Metals /Solvents: NEC</v>
          </cell>
          <cell r="D2865" t="str">
            <v>Solvent - Industrial Surface Coating &amp; Solvent Use</v>
          </cell>
          <cell r="G2865" t="str">
            <v>Solvent Utilization</v>
          </cell>
          <cell r="H2865" t="str">
            <v>Surface Coating</v>
          </cell>
          <cell r="I2865" t="str">
            <v>Miscellaneous Finished Metals: SIC 34 - (341 + 3498)</v>
          </cell>
          <cell r="J2865" t="str">
            <v>Solvents: NEC</v>
          </cell>
          <cell r="L2865" t="str">
            <v>1999</v>
          </cell>
          <cell r="N2865">
            <v>40982</v>
          </cell>
        </row>
        <row r="2866">
          <cell r="A2866" t="str">
            <v>2401055000</v>
          </cell>
          <cell r="B2866" t="str">
            <v>Nonpoint</v>
          </cell>
          <cell r="C2866" t="str">
            <v>Surface Coating /Machinery &amp; Equipment /Total: All Solvent Types</v>
          </cell>
          <cell r="D2866" t="str">
            <v>Solvent - Industrial Surface Coating &amp; Solvent Use</v>
          </cell>
          <cell r="G2866" t="str">
            <v>Solvent Utilization</v>
          </cell>
          <cell r="H2866" t="str">
            <v>Surface Coating</v>
          </cell>
          <cell r="I2866" t="str">
            <v>Machinery and Equipment: SIC 35</v>
          </cell>
          <cell r="J2866" t="str">
            <v>Total: All Solvent Types</v>
          </cell>
          <cell r="N2866">
            <v>40982</v>
          </cell>
        </row>
        <row r="2867">
          <cell r="A2867" t="str">
            <v>2401055030</v>
          </cell>
          <cell r="B2867" t="str">
            <v>Nonpoint</v>
          </cell>
          <cell r="C2867" t="str">
            <v>Surface Coating /Machinery &amp; Equipment /Acetone</v>
          </cell>
          <cell r="D2867" t="str">
            <v>Solvent - Industrial Surface Coating &amp; Solvent Use</v>
          </cell>
          <cell r="G2867" t="str">
            <v>Solvent Utilization</v>
          </cell>
          <cell r="H2867" t="str">
            <v>Surface Coating</v>
          </cell>
          <cell r="I2867" t="str">
            <v>Machinery and Equipment: SIC 35</v>
          </cell>
          <cell r="J2867" t="str">
            <v>Acetone</v>
          </cell>
          <cell r="L2867" t="str">
            <v>1999</v>
          </cell>
          <cell r="N2867">
            <v>40982</v>
          </cell>
        </row>
        <row r="2868">
          <cell r="A2868" t="str">
            <v>2401055055</v>
          </cell>
          <cell r="B2868" t="str">
            <v>Nonpoint</v>
          </cell>
          <cell r="C2868" t="str">
            <v>Surface Coating /Machinery &amp; Equipment /Butyl Acetate</v>
          </cell>
          <cell r="D2868" t="str">
            <v>Solvent - Industrial Surface Coating &amp; Solvent Use</v>
          </cell>
          <cell r="G2868" t="str">
            <v>Solvent Utilization</v>
          </cell>
          <cell r="H2868" t="str">
            <v>Surface Coating</v>
          </cell>
          <cell r="I2868" t="str">
            <v>Machinery and Equipment: SIC 35</v>
          </cell>
          <cell r="J2868" t="str">
            <v>Butyl Acetate</v>
          </cell>
          <cell r="L2868" t="str">
            <v>1999</v>
          </cell>
          <cell r="N2868">
            <v>40982</v>
          </cell>
        </row>
        <row r="2869">
          <cell r="A2869" t="str">
            <v>2401055060</v>
          </cell>
          <cell r="B2869" t="str">
            <v>Nonpoint</v>
          </cell>
          <cell r="C2869" t="str">
            <v>Surface Coating /Machinery &amp; Equipment /Butyl Alcohols: All Types</v>
          </cell>
          <cell r="D2869" t="str">
            <v>Solvent - Industrial Surface Coating &amp; Solvent Use</v>
          </cell>
          <cell r="G2869" t="str">
            <v>Solvent Utilization</v>
          </cell>
          <cell r="H2869" t="str">
            <v>Surface Coating</v>
          </cell>
          <cell r="I2869" t="str">
            <v>Machinery and Equipment: SIC 35</v>
          </cell>
          <cell r="J2869" t="str">
            <v>Butyl Alcohols: All Types</v>
          </cell>
          <cell r="L2869" t="str">
            <v>1999</v>
          </cell>
          <cell r="N2869">
            <v>40982</v>
          </cell>
        </row>
        <row r="2870">
          <cell r="A2870" t="str">
            <v>2401055065</v>
          </cell>
          <cell r="B2870" t="str">
            <v>Nonpoint</v>
          </cell>
          <cell r="C2870" t="str">
            <v>Surface Coating /Machinery &amp; Equipment /n-Butyl Alcohol</v>
          </cell>
          <cell r="D2870" t="str">
            <v>Solvent - Industrial Surface Coating &amp; Solvent Use</v>
          </cell>
          <cell r="G2870" t="str">
            <v>Solvent Utilization</v>
          </cell>
          <cell r="H2870" t="str">
            <v>Surface Coating</v>
          </cell>
          <cell r="I2870" t="str">
            <v>Machinery and Equipment: SIC 35</v>
          </cell>
          <cell r="J2870" t="str">
            <v>n-Butyl Alcohol</v>
          </cell>
          <cell r="L2870" t="str">
            <v>1999</v>
          </cell>
          <cell r="N2870">
            <v>40982</v>
          </cell>
        </row>
        <row r="2871">
          <cell r="A2871" t="str">
            <v>2401055070</v>
          </cell>
          <cell r="B2871" t="str">
            <v>Nonpoint</v>
          </cell>
          <cell r="C2871" t="str">
            <v>Surface Coating /Machinery &amp; Equipment /Isobutyl Alcohol</v>
          </cell>
          <cell r="D2871" t="str">
            <v>Solvent - Industrial Surface Coating &amp; Solvent Use</v>
          </cell>
          <cell r="G2871" t="str">
            <v>Solvent Utilization</v>
          </cell>
          <cell r="H2871" t="str">
            <v>Surface Coating</v>
          </cell>
          <cell r="I2871" t="str">
            <v>Machinery and Equipment: SIC 35</v>
          </cell>
          <cell r="J2871" t="str">
            <v>Isobutyl Alcohol</v>
          </cell>
          <cell r="L2871" t="str">
            <v>1999</v>
          </cell>
          <cell r="N2871">
            <v>40982</v>
          </cell>
        </row>
        <row r="2872">
          <cell r="A2872" t="str">
            <v>2401055125</v>
          </cell>
          <cell r="B2872" t="str">
            <v>Nonpoint</v>
          </cell>
          <cell r="C2872" t="str">
            <v>Surface Coating /Machinery &amp; Equipment /Diethylene Glycol Monobutyl Ether</v>
          </cell>
          <cell r="D2872" t="str">
            <v>Solvent - Industrial Surface Coating &amp; Solvent Use</v>
          </cell>
          <cell r="G2872" t="str">
            <v>Solvent Utilization</v>
          </cell>
          <cell r="H2872" t="str">
            <v>Surface Coating</v>
          </cell>
          <cell r="I2872" t="str">
            <v>Machinery and Equipment: SIC 35</v>
          </cell>
          <cell r="J2872" t="str">
            <v>Diethylene Glycol Monobutyl Ether</v>
          </cell>
          <cell r="L2872" t="str">
            <v>1999</v>
          </cell>
          <cell r="N2872">
            <v>40982</v>
          </cell>
        </row>
        <row r="2873">
          <cell r="A2873" t="str">
            <v>2401055130</v>
          </cell>
          <cell r="B2873" t="str">
            <v>Nonpoint</v>
          </cell>
          <cell r="C2873" t="str">
            <v>Surface Coating /Machinery &amp; Equipment /Diethylene Glycol Monoethyl Ether</v>
          </cell>
          <cell r="D2873" t="str">
            <v>Solvent - Industrial Surface Coating &amp; Solvent Use</v>
          </cell>
          <cell r="G2873" t="str">
            <v>Solvent Utilization</v>
          </cell>
          <cell r="H2873" t="str">
            <v>Surface Coating</v>
          </cell>
          <cell r="I2873" t="str">
            <v>Machinery and Equipment: SIC 35</v>
          </cell>
          <cell r="J2873" t="str">
            <v>Diethylene Glycol Monoethyl Ether</v>
          </cell>
          <cell r="L2873" t="str">
            <v>1999</v>
          </cell>
          <cell r="N2873">
            <v>40982</v>
          </cell>
        </row>
        <row r="2874">
          <cell r="A2874" t="str">
            <v>2401055135</v>
          </cell>
          <cell r="B2874" t="str">
            <v>Nonpoint</v>
          </cell>
          <cell r="C2874" t="str">
            <v>Surface Coating /Machinery &amp; Equipment /Diethylene Glycol Monomethyl Ether</v>
          </cell>
          <cell r="D2874" t="str">
            <v>Solvent - Industrial Surface Coating &amp; Solvent Use</v>
          </cell>
          <cell r="G2874" t="str">
            <v>Solvent Utilization</v>
          </cell>
          <cell r="H2874" t="str">
            <v>Surface Coating</v>
          </cell>
          <cell r="I2874" t="str">
            <v>Machinery and Equipment: SIC 35</v>
          </cell>
          <cell r="J2874" t="str">
            <v>Diethylene Glycol Monomethyl Ether</v>
          </cell>
          <cell r="L2874" t="str">
            <v>1999</v>
          </cell>
          <cell r="N2874">
            <v>40982</v>
          </cell>
        </row>
        <row r="2875">
          <cell r="A2875" t="str">
            <v>2401055170</v>
          </cell>
          <cell r="B2875" t="str">
            <v>Nonpoint</v>
          </cell>
          <cell r="C2875" t="str">
            <v>Surface Coating /Machinery &amp; Equipment /Ethyl Acetate</v>
          </cell>
          <cell r="D2875" t="str">
            <v>Solvent - Industrial Surface Coating &amp; Solvent Use</v>
          </cell>
          <cell r="G2875" t="str">
            <v>Solvent Utilization</v>
          </cell>
          <cell r="H2875" t="str">
            <v>Surface Coating</v>
          </cell>
          <cell r="I2875" t="str">
            <v>Machinery and Equipment: SIC 35</v>
          </cell>
          <cell r="J2875" t="str">
            <v>Ethyl Acetate</v>
          </cell>
          <cell r="L2875" t="str">
            <v>1999</v>
          </cell>
          <cell r="N2875">
            <v>40982</v>
          </cell>
        </row>
        <row r="2876">
          <cell r="A2876" t="str">
            <v>2401055200</v>
          </cell>
          <cell r="B2876" t="str">
            <v>Nonpoint</v>
          </cell>
          <cell r="C2876" t="str">
            <v>Surface Coating /Machinery &amp; Equipment /Ethylene Glycol Monoethyl Ether (2-Ethoxyethanol)</v>
          </cell>
          <cell r="D2876" t="str">
            <v>Solvent - Industrial Surface Coating &amp; Solvent Use</v>
          </cell>
          <cell r="G2876" t="str">
            <v>Solvent Utilization</v>
          </cell>
          <cell r="H2876" t="str">
            <v>Surface Coating</v>
          </cell>
          <cell r="I2876" t="str">
            <v>Machinery and Equipment: SIC 35</v>
          </cell>
          <cell r="J2876" t="str">
            <v>Ethylene Glycol Monoethyl Ether (2-Ethoxyethanol)</v>
          </cell>
          <cell r="L2876" t="str">
            <v>1999</v>
          </cell>
          <cell r="N2876">
            <v>40982</v>
          </cell>
        </row>
        <row r="2877">
          <cell r="A2877" t="str">
            <v>2401055210</v>
          </cell>
          <cell r="B2877" t="str">
            <v>Nonpoint</v>
          </cell>
          <cell r="C2877" t="str">
            <v>Surface Coating /Machinery &amp; Equipment /Ethylene Glycol Monomethyl Ether (2-Methoxyethanol)</v>
          </cell>
          <cell r="D2877" t="str">
            <v>Solvent - Industrial Surface Coating &amp; Solvent Use</v>
          </cell>
          <cell r="G2877" t="str">
            <v>Solvent Utilization</v>
          </cell>
          <cell r="H2877" t="str">
            <v>Surface Coating</v>
          </cell>
          <cell r="I2877" t="str">
            <v>Machinery and Equipment: SIC 35</v>
          </cell>
          <cell r="J2877" t="str">
            <v>Ethylene Glycol Monomethyl Ether (2-Methoxyethanol)</v>
          </cell>
          <cell r="L2877" t="str">
            <v>1999</v>
          </cell>
          <cell r="N2877">
            <v>40982</v>
          </cell>
        </row>
        <row r="2878">
          <cell r="A2878" t="str">
            <v>2401055215</v>
          </cell>
          <cell r="B2878" t="str">
            <v>Nonpoint</v>
          </cell>
          <cell r="C2878" t="str">
            <v>Surface Coating /Machinery &amp; Equipment /Ethylene Glycol Monobutyl Ether (2-Butoxyethanol)</v>
          </cell>
          <cell r="D2878" t="str">
            <v>Solvent - Industrial Surface Coating &amp; Solvent Use</v>
          </cell>
          <cell r="G2878" t="str">
            <v>Solvent Utilization</v>
          </cell>
          <cell r="H2878" t="str">
            <v>Surface Coating</v>
          </cell>
          <cell r="I2878" t="str">
            <v>Machinery and Equipment: SIC 35</v>
          </cell>
          <cell r="J2878" t="str">
            <v>Ethylene Glycol Monobutyl Ether (2-Butoxyethanol)</v>
          </cell>
          <cell r="L2878" t="str">
            <v>1999</v>
          </cell>
          <cell r="N2878">
            <v>40982</v>
          </cell>
        </row>
        <row r="2879">
          <cell r="A2879" t="str">
            <v>2401055235</v>
          </cell>
          <cell r="B2879" t="str">
            <v>Nonpoint</v>
          </cell>
          <cell r="C2879" t="str">
            <v>Surface Coating /Machinery &amp; Equipment /Glycol Ethers: All Types</v>
          </cell>
          <cell r="D2879" t="str">
            <v>Solvent - Industrial Surface Coating &amp; Solvent Use</v>
          </cell>
          <cell r="G2879" t="str">
            <v>Solvent Utilization</v>
          </cell>
          <cell r="H2879" t="str">
            <v>Surface Coating</v>
          </cell>
          <cell r="I2879" t="str">
            <v>Machinery and Equipment: SIC 35</v>
          </cell>
          <cell r="J2879" t="str">
            <v>Glycol Ethers: All Types</v>
          </cell>
          <cell r="L2879" t="str">
            <v>1999</v>
          </cell>
          <cell r="N2879">
            <v>40982</v>
          </cell>
        </row>
        <row r="2880">
          <cell r="A2880" t="str">
            <v>2401055250</v>
          </cell>
          <cell r="B2880" t="str">
            <v>Nonpoint</v>
          </cell>
          <cell r="C2880" t="str">
            <v>Surface Coating /Machinery &amp; Equipment /Isopropanol</v>
          </cell>
          <cell r="D2880" t="str">
            <v>Solvent - Industrial Surface Coating &amp; Solvent Use</v>
          </cell>
          <cell r="G2880" t="str">
            <v>Solvent Utilization</v>
          </cell>
          <cell r="H2880" t="str">
            <v>Surface Coating</v>
          </cell>
          <cell r="I2880" t="str">
            <v>Machinery and Equipment: SIC 35</v>
          </cell>
          <cell r="J2880" t="str">
            <v>Isopropanol</v>
          </cell>
          <cell r="L2880" t="str">
            <v>1999</v>
          </cell>
          <cell r="N2880">
            <v>40982</v>
          </cell>
        </row>
        <row r="2881">
          <cell r="A2881" t="str">
            <v>2401055275</v>
          </cell>
          <cell r="B2881" t="str">
            <v>Nonpoint</v>
          </cell>
          <cell r="C2881" t="str">
            <v>Surface Coating /Machinery &amp; Equipment /Methyl Ethyl Ketone</v>
          </cell>
          <cell r="D2881" t="str">
            <v>Solvent - Industrial Surface Coating &amp; Solvent Use</v>
          </cell>
          <cell r="G2881" t="str">
            <v>Solvent Utilization</v>
          </cell>
          <cell r="H2881" t="str">
            <v>Surface Coating</v>
          </cell>
          <cell r="I2881" t="str">
            <v>Machinery and Equipment: SIC 35</v>
          </cell>
          <cell r="J2881" t="str">
            <v>Methyl Ethyl Ketone</v>
          </cell>
          <cell r="L2881" t="str">
            <v>1999</v>
          </cell>
          <cell r="N2881">
            <v>40982</v>
          </cell>
        </row>
        <row r="2882">
          <cell r="A2882" t="str">
            <v>2401055285</v>
          </cell>
          <cell r="B2882" t="str">
            <v>Nonpoint</v>
          </cell>
          <cell r="C2882" t="str">
            <v>Surface Coating /Machinery &amp; Equipment /Methyl Isobutyl Ketone</v>
          </cell>
          <cell r="D2882" t="str">
            <v>Solvent - Industrial Surface Coating &amp; Solvent Use</v>
          </cell>
          <cell r="G2882" t="str">
            <v>Solvent Utilization</v>
          </cell>
          <cell r="H2882" t="str">
            <v>Surface Coating</v>
          </cell>
          <cell r="I2882" t="str">
            <v>Machinery and Equipment: SIC 35</v>
          </cell>
          <cell r="J2882" t="str">
            <v>Methyl Isobutyl Ketone</v>
          </cell>
          <cell r="L2882" t="str">
            <v>1999</v>
          </cell>
          <cell r="N2882">
            <v>40982</v>
          </cell>
        </row>
        <row r="2883">
          <cell r="A2883" t="str">
            <v>2401055370</v>
          </cell>
          <cell r="B2883" t="str">
            <v>Nonpoint</v>
          </cell>
          <cell r="C2883" t="str">
            <v>Surface Coating /Machinery &amp; Equipment /Special Naphthas</v>
          </cell>
          <cell r="D2883" t="str">
            <v>Solvent - Industrial Surface Coating &amp; Solvent Use</v>
          </cell>
          <cell r="G2883" t="str">
            <v>Solvent Utilization</v>
          </cell>
          <cell r="H2883" t="str">
            <v>Surface Coating</v>
          </cell>
          <cell r="I2883" t="str">
            <v>Machinery and Equipment: SIC 35</v>
          </cell>
          <cell r="J2883" t="str">
            <v>Special Naphthas</v>
          </cell>
          <cell r="L2883" t="str">
            <v>1999</v>
          </cell>
          <cell r="N2883">
            <v>40982</v>
          </cell>
        </row>
        <row r="2884">
          <cell r="A2884" t="str">
            <v>2401055999</v>
          </cell>
          <cell r="B2884" t="str">
            <v>Nonpoint</v>
          </cell>
          <cell r="C2884" t="str">
            <v>Surface Coating /Machinery &amp; Equipment /Solvents: NEC</v>
          </cell>
          <cell r="D2884" t="str">
            <v>Solvent - Industrial Surface Coating &amp; Solvent Use</v>
          </cell>
          <cell r="G2884" t="str">
            <v>Solvent Utilization</v>
          </cell>
          <cell r="H2884" t="str">
            <v>Surface Coating</v>
          </cell>
          <cell r="I2884" t="str">
            <v>Machinery and Equipment: SIC 35</v>
          </cell>
          <cell r="J2884" t="str">
            <v>Solvents: NEC</v>
          </cell>
          <cell r="L2884" t="str">
            <v>1999</v>
          </cell>
          <cell r="N2884">
            <v>40982</v>
          </cell>
        </row>
        <row r="2885">
          <cell r="A2885" t="str">
            <v>2401060000</v>
          </cell>
          <cell r="B2885" t="str">
            <v>Nonpoint</v>
          </cell>
          <cell r="C2885" t="str">
            <v>Surface Coating /Large Appliances /Total: All Solvent Types</v>
          </cell>
          <cell r="D2885" t="str">
            <v>Solvent - Industrial Surface Coating &amp; Solvent Use</v>
          </cell>
          <cell r="G2885" t="str">
            <v>Solvent Utilization</v>
          </cell>
          <cell r="H2885" t="str">
            <v>Surface Coating</v>
          </cell>
          <cell r="I2885" t="str">
            <v>Large Appliances: SIC 363</v>
          </cell>
          <cell r="J2885" t="str">
            <v>Total: All Solvent Types</v>
          </cell>
          <cell r="N2885">
            <v>40982</v>
          </cell>
        </row>
        <row r="2886">
          <cell r="A2886" t="str">
            <v>2401060030</v>
          </cell>
          <cell r="B2886" t="str">
            <v>Nonpoint</v>
          </cell>
          <cell r="C2886" t="str">
            <v>Surface Coating /Large Appliances /Acetone</v>
          </cell>
          <cell r="D2886" t="str">
            <v>Solvent - Industrial Surface Coating &amp; Solvent Use</v>
          </cell>
          <cell r="G2886" t="str">
            <v>Solvent Utilization</v>
          </cell>
          <cell r="H2886" t="str">
            <v>Surface Coating</v>
          </cell>
          <cell r="I2886" t="str">
            <v>Large Appliances: SIC 363</v>
          </cell>
          <cell r="J2886" t="str">
            <v>Acetone</v>
          </cell>
          <cell r="L2886" t="str">
            <v>1999</v>
          </cell>
          <cell r="N2886">
            <v>40982</v>
          </cell>
        </row>
        <row r="2887">
          <cell r="A2887" t="str">
            <v>2401060055</v>
          </cell>
          <cell r="B2887" t="str">
            <v>Nonpoint</v>
          </cell>
          <cell r="C2887" t="str">
            <v>Surface Coating /Large Appliances /Butyl Acetate</v>
          </cell>
          <cell r="D2887" t="str">
            <v>Solvent - Industrial Surface Coating &amp; Solvent Use</v>
          </cell>
          <cell r="G2887" t="str">
            <v>Solvent Utilization</v>
          </cell>
          <cell r="H2887" t="str">
            <v>Surface Coating</v>
          </cell>
          <cell r="I2887" t="str">
            <v>Large Appliances: SIC 363</v>
          </cell>
          <cell r="J2887" t="str">
            <v>Butyl Acetate</v>
          </cell>
          <cell r="L2887" t="str">
            <v>1999</v>
          </cell>
          <cell r="N2887">
            <v>40982</v>
          </cell>
        </row>
        <row r="2888">
          <cell r="A2888" t="str">
            <v>2401060060</v>
          </cell>
          <cell r="B2888" t="str">
            <v>Nonpoint</v>
          </cell>
          <cell r="C2888" t="str">
            <v>Surface Coating /Large Appliances /Butyl Alcohols: All Types</v>
          </cell>
          <cell r="D2888" t="str">
            <v>Solvent - Industrial Surface Coating &amp; Solvent Use</v>
          </cell>
          <cell r="G2888" t="str">
            <v>Solvent Utilization</v>
          </cell>
          <cell r="H2888" t="str">
            <v>Surface Coating</v>
          </cell>
          <cell r="I2888" t="str">
            <v>Large Appliances: SIC 363</v>
          </cell>
          <cell r="J2888" t="str">
            <v>Butyl Alcohols: All Types</v>
          </cell>
          <cell r="L2888" t="str">
            <v>1999</v>
          </cell>
          <cell r="N2888">
            <v>40982</v>
          </cell>
        </row>
        <row r="2889">
          <cell r="A2889" t="str">
            <v>2401060065</v>
          </cell>
          <cell r="B2889" t="str">
            <v>Nonpoint</v>
          </cell>
          <cell r="C2889" t="str">
            <v>Surface Coating /Large Appliances /n-Butyl Alcohol</v>
          </cell>
          <cell r="D2889" t="str">
            <v>Solvent - Industrial Surface Coating &amp; Solvent Use</v>
          </cell>
          <cell r="G2889" t="str">
            <v>Solvent Utilization</v>
          </cell>
          <cell r="H2889" t="str">
            <v>Surface Coating</v>
          </cell>
          <cell r="I2889" t="str">
            <v>Large Appliances: SIC 363</v>
          </cell>
          <cell r="J2889" t="str">
            <v>n-Butyl Alcohol</v>
          </cell>
          <cell r="L2889" t="str">
            <v>1999</v>
          </cell>
          <cell r="N2889">
            <v>40982</v>
          </cell>
        </row>
        <row r="2890">
          <cell r="A2890" t="str">
            <v>2401060070</v>
          </cell>
          <cell r="B2890" t="str">
            <v>Nonpoint</v>
          </cell>
          <cell r="C2890" t="str">
            <v>Surface Coating /Large Appliances /Isobutyl Alcohol</v>
          </cell>
          <cell r="D2890" t="str">
            <v>Solvent - Industrial Surface Coating &amp; Solvent Use</v>
          </cell>
          <cell r="G2890" t="str">
            <v>Solvent Utilization</v>
          </cell>
          <cell r="H2890" t="str">
            <v>Surface Coating</v>
          </cell>
          <cell r="I2890" t="str">
            <v>Large Appliances: SIC 363</v>
          </cell>
          <cell r="J2890" t="str">
            <v>Isobutyl Alcohol</v>
          </cell>
          <cell r="L2890" t="str">
            <v>1999</v>
          </cell>
          <cell r="N2890">
            <v>40982</v>
          </cell>
        </row>
        <row r="2891">
          <cell r="A2891" t="str">
            <v>2401060125</v>
          </cell>
          <cell r="B2891" t="str">
            <v>Nonpoint</v>
          </cell>
          <cell r="C2891" t="str">
            <v>Surface Coating /Large Appliances /Diethylene Glycol Monobutyl Ether</v>
          </cell>
          <cell r="D2891" t="str">
            <v>Solvent - Industrial Surface Coating &amp; Solvent Use</v>
          </cell>
          <cell r="G2891" t="str">
            <v>Solvent Utilization</v>
          </cell>
          <cell r="H2891" t="str">
            <v>Surface Coating</v>
          </cell>
          <cell r="I2891" t="str">
            <v>Large Appliances: SIC 363</v>
          </cell>
          <cell r="J2891" t="str">
            <v>Diethylene Glycol Monobutyl Ether</v>
          </cell>
          <cell r="L2891" t="str">
            <v>1999</v>
          </cell>
          <cell r="N2891">
            <v>40982</v>
          </cell>
        </row>
        <row r="2892">
          <cell r="A2892" t="str">
            <v>2401060130</v>
          </cell>
          <cell r="B2892" t="str">
            <v>Nonpoint</v>
          </cell>
          <cell r="C2892" t="str">
            <v>Surface Coating /Large Appliances /Diethylene Glycol Monoethyl Ether</v>
          </cell>
          <cell r="D2892" t="str">
            <v>Solvent - Industrial Surface Coating &amp; Solvent Use</v>
          </cell>
          <cell r="G2892" t="str">
            <v>Solvent Utilization</v>
          </cell>
          <cell r="H2892" t="str">
            <v>Surface Coating</v>
          </cell>
          <cell r="I2892" t="str">
            <v>Large Appliances: SIC 363</v>
          </cell>
          <cell r="J2892" t="str">
            <v>Diethylene Glycol Monoethyl Ether</v>
          </cell>
          <cell r="L2892" t="str">
            <v>1999</v>
          </cell>
          <cell r="N2892">
            <v>40982</v>
          </cell>
        </row>
        <row r="2893">
          <cell r="A2893" t="str">
            <v>2401060135</v>
          </cell>
          <cell r="B2893" t="str">
            <v>Nonpoint</v>
          </cell>
          <cell r="C2893" t="str">
            <v>Surface Coating /Large Appliances /Diethylene Glycol Monomethyl Ether</v>
          </cell>
          <cell r="D2893" t="str">
            <v>Solvent - Industrial Surface Coating &amp; Solvent Use</v>
          </cell>
          <cell r="G2893" t="str">
            <v>Solvent Utilization</v>
          </cell>
          <cell r="H2893" t="str">
            <v>Surface Coating</v>
          </cell>
          <cell r="I2893" t="str">
            <v>Large Appliances: SIC 363</v>
          </cell>
          <cell r="J2893" t="str">
            <v>Diethylene Glycol Monomethyl Ether</v>
          </cell>
          <cell r="L2893" t="str">
            <v>1999</v>
          </cell>
          <cell r="N2893">
            <v>40982</v>
          </cell>
        </row>
        <row r="2894">
          <cell r="A2894" t="str">
            <v>2401060170</v>
          </cell>
          <cell r="B2894" t="str">
            <v>Nonpoint</v>
          </cell>
          <cell r="C2894" t="str">
            <v>Surface Coating /Large Appliances /Ethyl Acetate</v>
          </cell>
          <cell r="D2894" t="str">
            <v>Solvent - Industrial Surface Coating &amp; Solvent Use</v>
          </cell>
          <cell r="G2894" t="str">
            <v>Solvent Utilization</v>
          </cell>
          <cell r="H2894" t="str">
            <v>Surface Coating</v>
          </cell>
          <cell r="I2894" t="str">
            <v>Large Appliances: SIC 363</v>
          </cell>
          <cell r="J2894" t="str">
            <v>Ethyl Acetate</v>
          </cell>
          <cell r="L2894" t="str">
            <v>1999</v>
          </cell>
          <cell r="N2894">
            <v>40982</v>
          </cell>
        </row>
        <row r="2895">
          <cell r="A2895" t="str">
            <v>2401060200</v>
          </cell>
          <cell r="B2895" t="str">
            <v>Nonpoint</v>
          </cell>
          <cell r="C2895" t="str">
            <v>Surface Coating /Large Appliances /Ethylene Glycol Monoethyl Ether (2-Ethoxyethanol)</v>
          </cell>
          <cell r="D2895" t="str">
            <v>Solvent - Industrial Surface Coating &amp; Solvent Use</v>
          </cell>
          <cell r="G2895" t="str">
            <v>Solvent Utilization</v>
          </cell>
          <cell r="H2895" t="str">
            <v>Surface Coating</v>
          </cell>
          <cell r="I2895" t="str">
            <v>Large Appliances: SIC 363</v>
          </cell>
          <cell r="J2895" t="str">
            <v>Ethylene Glycol Monoethyl Ether (2-Ethoxyethanol)</v>
          </cell>
          <cell r="L2895" t="str">
            <v>1999</v>
          </cell>
          <cell r="N2895">
            <v>40982</v>
          </cell>
        </row>
        <row r="2896">
          <cell r="A2896" t="str">
            <v>2401060210</v>
          </cell>
          <cell r="B2896" t="str">
            <v>Nonpoint</v>
          </cell>
          <cell r="C2896" t="str">
            <v>Surface Coating /Large Appliances /Ethylene Glycol Monomethyl Ether (2-Methoxyethanol)</v>
          </cell>
          <cell r="D2896" t="str">
            <v>Solvent - Industrial Surface Coating &amp; Solvent Use</v>
          </cell>
          <cell r="G2896" t="str">
            <v>Solvent Utilization</v>
          </cell>
          <cell r="H2896" t="str">
            <v>Surface Coating</v>
          </cell>
          <cell r="I2896" t="str">
            <v>Large Appliances: SIC 363</v>
          </cell>
          <cell r="J2896" t="str">
            <v>Ethylene Glycol Monomethyl Ether (2-Methoxyethanol)</v>
          </cell>
          <cell r="L2896" t="str">
            <v>1999</v>
          </cell>
          <cell r="N2896">
            <v>40982</v>
          </cell>
        </row>
        <row r="2897">
          <cell r="A2897" t="str">
            <v>2401060215</v>
          </cell>
          <cell r="B2897" t="str">
            <v>Nonpoint</v>
          </cell>
          <cell r="C2897" t="str">
            <v>Surface Coating /Large Appliances /Ethylene Glycol Monobutyl Ether (2-Butoxyethanol)</v>
          </cell>
          <cell r="D2897" t="str">
            <v>Solvent - Industrial Surface Coating &amp; Solvent Use</v>
          </cell>
          <cell r="G2897" t="str">
            <v>Solvent Utilization</v>
          </cell>
          <cell r="H2897" t="str">
            <v>Surface Coating</v>
          </cell>
          <cell r="I2897" t="str">
            <v>Large Appliances: SIC 363</v>
          </cell>
          <cell r="J2897" t="str">
            <v>Ethylene Glycol Monobutyl Ether (2-Butoxyethanol)</v>
          </cell>
          <cell r="L2897" t="str">
            <v>1999</v>
          </cell>
          <cell r="N2897">
            <v>40982</v>
          </cell>
        </row>
        <row r="2898">
          <cell r="A2898" t="str">
            <v>2401060235</v>
          </cell>
          <cell r="B2898" t="str">
            <v>Nonpoint</v>
          </cell>
          <cell r="C2898" t="str">
            <v>Surface Coating /Large Appliances /Glycol Ethers: All Types</v>
          </cell>
          <cell r="D2898" t="str">
            <v>Solvent - Industrial Surface Coating &amp; Solvent Use</v>
          </cell>
          <cell r="G2898" t="str">
            <v>Solvent Utilization</v>
          </cell>
          <cell r="H2898" t="str">
            <v>Surface Coating</v>
          </cell>
          <cell r="I2898" t="str">
            <v>Large Appliances: SIC 363</v>
          </cell>
          <cell r="J2898" t="str">
            <v>Glycol Ethers: All Types</v>
          </cell>
          <cell r="L2898" t="str">
            <v>1999</v>
          </cell>
          <cell r="N2898">
            <v>40982</v>
          </cell>
        </row>
        <row r="2899">
          <cell r="A2899" t="str">
            <v>2401060250</v>
          </cell>
          <cell r="B2899" t="str">
            <v>Nonpoint</v>
          </cell>
          <cell r="C2899" t="str">
            <v>Surface Coating /Large Appliances /Isopropanol</v>
          </cell>
          <cell r="D2899" t="str">
            <v>Solvent - Industrial Surface Coating &amp; Solvent Use</v>
          </cell>
          <cell r="G2899" t="str">
            <v>Solvent Utilization</v>
          </cell>
          <cell r="H2899" t="str">
            <v>Surface Coating</v>
          </cell>
          <cell r="I2899" t="str">
            <v>Large Appliances: SIC 363</v>
          </cell>
          <cell r="J2899" t="str">
            <v>Isopropanol</v>
          </cell>
          <cell r="L2899" t="str">
            <v>1999</v>
          </cell>
          <cell r="N2899">
            <v>40982</v>
          </cell>
        </row>
        <row r="2900">
          <cell r="A2900" t="str">
            <v>2401060275</v>
          </cell>
          <cell r="B2900" t="str">
            <v>Nonpoint</v>
          </cell>
          <cell r="C2900" t="str">
            <v>Surface Coating /Large Appliances /Methyl Ethyl Ketone</v>
          </cell>
          <cell r="D2900" t="str">
            <v>Solvent - Industrial Surface Coating &amp; Solvent Use</v>
          </cell>
          <cell r="G2900" t="str">
            <v>Solvent Utilization</v>
          </cell>
          <cell r="H2900" t="str">
            <v>Surface Coating</v>
          </cell>
          <cell r="I2900" t="str">
            <v>Large Appliances: SIC 363</v>
          </cell>
          <cell r="J2900" t="str">
            <v>Methyl Ethyl Ketone</v>
          </cell>
          <cell r="L2900" t="str">
            <v>1999</v>
          </cell>
          <cell r="N2900">
            <v>40982</v>
          </cell>
        </row>
        <row r="2901">
          <cell r="A2901" t="str">
            <v>2401060285</v>
          </cell>
          <cell r="B2901" t="str">
            <v>Nonpoint</v>
          </cell>
          <cell r="C2901" t="str">
            <v>Surface Coating /Large Appliances /Methyl Isobutyl Ketone</v>
          </cell>
          <cell r="D2901" t="str">
            <v>Solvent - Industrial Surface Coating &amp; Solvent Use</v>
          </cell>
          <cell r="G2901" t="str">
            <v>Solvent Utilization</v>
          </cell>
          <cell r="H2901" t="str">
            <v>Surface Coating</v>
          </cell>
          <cell r="I2901" t="str">
            <v>Large Appliances: SIC 363</v>
          </cell>
          <cell r="J2901" t="str">
            <v>Methyl Isobutyl Ketone</v>
          </cell>
          <cell r="L2901" t="str">
            <v>1999</v>
          </cell>
          <cell r="N2901">
            <v>40982</v>
          </cell>
        </row>
        <row r="2902">
          <cell r="A2902" t="str">
            <v>2401060370</v>
          </cell>
          <cell r="B2902" t="str">
            <v>Nonpoint</v>
          </cell>
          <cell r="C2902" t="str">
            <v>Surface Coating /Large Appliances /Special Naphthas</v>
          </cell>
          <cell r="D2902" t="str">
            <v>Solvent - Industrial Surface Coating &amp; Solvent Use</v>
          </cell>
          <cell r="G2902" t="str">
            <v>Solvent Utilization</v>
          </cell>
          <cell r="H2902" t="str">
            <v>Surface Coating</v>
          </cell>
          <cell r="I2902" t="str">
            <v>Large Appliances: SIC 363</v>
          </cell>
          <cell r="J2902" t="str">
            <v>Special Naphthas</v>
          </cell>
          <cell r="L2902" t="str">
            <v>1999</v>
          </cell>
          <cell r="N2902">
            <v>40982</v>
          </cell>
        </row>
        <row r="2903">
          <cell r="A2903" t="str">
            <v>2401060999</v>
          </cell>
          <cell r="B2903" t="str">
            <v>Nonpoint</v>
          </cell>
          <cell r="C2903" t="str">
            <v>Surface Coating /Large Appliances /Solvents: NEC</v>
          </cell>
          <cell r="D2903" t="str">
            <v>Solvent - Industrial Surface Coating &amp; Solvent Use</v>
          </cell>
          <cell r="G2903" t="str">
            <v>Solvent Utilization</v>
          </cell>
          <cell r="H2903" t="str">
            <v>Surface Coating</v>
          </cell>
          <cell r="I2903" t="str">
            <v>Large Appliances: SIC 363</v>
          </cell>
          <cell r="J2903" t="str">
            <v>Solvents: NEC</v>
          </cell>
          <cell r="L2903" t="str">
            <v>1999</v>
          </cell>
          <cell r="N2903">
            <v>40982</v>
          </cell>
        </row>
        <row r="2904">
          <cell r="A2904" t="str">
            <v>2401065000</v>
          </cell>
          <cell r="B2904" t="str">
            <v>Nonpoint</v>
          </cell>
          <cell r="C2904" t="str">
            <v>Surface Coating /Electronic &amp; Other Electrical /Total: All Solvent Types</v>
          </cell>
          <cell r="D2904" t="str">
            <v>Solvent - Industrial Surface Coating &amp; Solvent Use</v>
          </cell>
          <cell r="G2904" t="str">
            <v>Solvent Utilization</v>
          </cell>
          <cell r="H2904" t="str">
            <v>Surface Coating</v>
          </cell>
          <cell r="I2904" t="str">
            <v>Electronic and Other Electrical: SIC 36 - 363</v>
          </cell>
          <cell r="J2904" t="str">
            <v>Total: All Solvent Types</v>
          </cell>
          <cell r="N2904">
            <v>40982</v>
          </cell>
        </row>
        <row r="2905">
          <cell r="A2905" t="str">
            <v>2401065030</v>
          </cell>
          <cell r="B2905" t="str">
            <v>Nonpoint</v>
          </cell>
          <cell r="C2905" t="str">
            <v>Surface Coating /Electronic &amp; Other Electrical /Acetone</v>
          </cell>
          <cell r="D2905" t="str">
            <v>Solvent - Industrial Surface Coating &amp; Solvent Use</v>
          </cell>
          <cell r="G2905" t="str">
            <v>Solvent Utilization</v>
          </cell>
          <cell r="H2905" t="str">
            <v>Surface Coating</v>
          </cell>
          <cell r="I2905" t="str">
            <v>Electronic and Other Electrical: SIC 36 - 363</v>
          </cell>
          <cell r="J2905" t="str">
            <v>Acetone</v>
          </cell>
          <cell r="L2905" t="str">
            <v>1999</v>
          </cell>
          <cell r="N2905">
            <v>40982</v>
          </cell>
        </row>
        <row r="2906">
          <cell r="A2906" t="str">
            <v>2401065055</v>
          </cell>
          <cell r="B2906" t="str">
            <v>Nonpoint</v>
          </cell>
          <cell r="C2906" t="str">
            <v>Surface Coating /Electronic &amp; Other Electrical /Butyl Acetate</v>
          </cell>
          <cell r="D2906" t="str">
            <v>Solvent - Industrial Surface Coating &amp; Solvent Use</v>
          </cell>
          <cell r="G2906" t="str">
            <v>Solvent Utilization</v>
          </cell>
          <cell r="H2906" t="str">
            <v>Surface Coating</v>
          </cell>
          <cell r="I2906" t="str">
            <v>Electronic and Other Electrical: SIC 36 - 363</v>
          </cell>
          <cell r="J2906" t="str">
            <v>Butyl Acetate</v>
          </cell>
          <cell r="L2906" t="str">
            <v>1999</v>
          </cell>
          <cell r="N2906">
            <v>40982</v>
          </cell>
        </row>
        <row r="2907">
          <cell r="A2907" t="str">
            <v>2401065060</v>
          </cell>
          <cell r="B2907" t="str">
            <v>Nonpoint</v>
          </cell>
          <cell r="C2907" t="str">
            <v>Surface Coating /Electronic &amp; Other Electrical /Butyl Alcohols: All Types</v>
          </cell>
          <cell r="D2907" t="str">
            <v>Solvent - Industrial Surface Coating &amp; Solvent Use</v>
          </cell>
          <cell r="G2907" t="str">
            <v>Solvent Utilization</v>
          </cell>
          <cell r="H2907" t="str">
            <v>Surface Coating</v>
          </cell>
          <cell r="I2907" t="str">
            <v>Electronic and Other Electrical: SIC 36 - 363</v>
          </cell>
          <cell r="J2907" t="str">
            <v>Butyl Alcohols: All Types</v>
          </cell>
          <cell r="L2907" t="str">
            <v>1999</v>
          </cell>
          <cell r="N2907">
            <v>40982</v>
          </cell>
        </row>
        <row r="2908">
          <cell r="A2908" t="str">
            <v>2401065065</v>
          </cell>
          <cell r="B2908" t="str">
            <v>Nonpoint</v>
          </cell>
          <cell r="C2908" t="str">
            <v>Surface Coating /Electronic &amp; Other Electrical /n-Butyl Alcohol</v>
          </cell>
          <cell r="D2908" t="str">
            <v>Solvent - Industrial Surface Coating &amp; Solvent Use</v>
          </cell>
          <cell r="G2908" t="str">
            <v>Solvent Utilization</v>
          </cell>
          <cell r="H2908" t="str">
            <v>Surface Coating</v>
          </cell>
          <cell r="I2908" t="str">
            <v>Electronic and Other Electrical: SIC 36 - 363</v>
          </cell>
          <cell r="J2908" t="str">
            <v>n-Butyl Alcohol</v>
          </cell>
          <cell r="L2908" t="str">
            <v>1999</v>
          </cell>
          <cell r="N2908">
            <v>40982</v>
          </cell>
        </row>
        <row r="2909">
          <cell r="A2909" t="str">
            <v>2401065070</v>
          </cell>
          <cell r="B2909" t="str">
            <v>Nonpoint</v>
          </cell>
          <cell r="C2909" t="str">
            <v>Surface Coating /Electronic &amp; Other Electrical /Isobutyl Alcohol</v>
          </cell>
          <cell r="D2909" t="str">
            <v>Solvent - Industrial Surface Coating &amp; Solvent Use</v>
          </cell>
          <cell r="G2909" t="str">
            <v>Solvent Utilization</v>
          </cell>
          <cell r="H2909" t="str">
            <v>Surface Coating</v>
          </cell>
          <cell r="I2909" t="str">
            <v>Electronic and Other Electrical: SIC 36 - 363</v>
          </cell>
          <cell r="J2909" t="str">
            <v>Isobutyl Alcohol</v>
          </cell>
          <cell r="L2909" t="str">
            <v>1999</v>
          </cell>
          <cell r="N2909">
            <v>40982</v>
          </cell>
        </row>
        <row r="2910">
          <cell r="A2910" t="str">
            <v>2401065125</v>
          </cell>
          <cell r="B2910" t="str">
            <v>Nonpoint</v>
          </cell>
          <cell r="C2910" t="str">
            <v>Surface Coating /Electronic &amp; Other Electrical /Diethylene Glycol Monobutyl Ether</v>
          </cell>
          <cell r="D2910" t="str">
            <v>Solvent - Industrial Surface Coating &amp; Solvent Use</v>
          </cell>
          <cell r="G2910" t="str">
            <v>Solvent Utilization</v>
          </cell>
          <cell r="H2910" t="str">
            <v>Surface Coating</v>
          </cell>
          <cell r="I2910" t="str">
            <v>Electronic and Other Electrical: SIC 36 - 363</v>
          </cell>
          <cell r="J2910" t="str">
            <v>Diethylene Glycol Monobutyl Ether</v>
          </cell>
          <cell r="L2910" t="str">
            <v>1999</v>
          </cell>
          <cell r="N2910">
            <v>40982</v>
          </cell>
        </row>
        <row r="2911">
          <cell r="A2911" t="str">
            <v>2401065130</v>
          </cell>
          <cell r="B2911" t="str">
            <v>Nonpoint</v>
          </cell>
          <cell r="C2911" t="str">
            <v>Surface Coating /Electronic &amp; Other Electrical /Diethylene Glycol Monoethyl Ether</v>
          </cell>
          <cell r="D2911" t="str">
            <v>Solvent - Industrial Surface Coating &amp; Solvent Use</v>
          </cell>
          <cell r="G2911" t="str">
            <v>Solvent Utilization</v>
          </cell>
          <cell r="H2911" t="str">
            <v>Surface Coating</v>
          </cell>
          <cell r="I2911" t="str">
            <v>Electronic and Other Electrical: SIC 36 - 363</v>
          </cell>
          <cell r="J2911" t="str">
            <v>Diethylene Glycol Monoethyl Ether</v>
          </cell>
          <cell r="L2911" t="str">
            <v>1999</v>
          </cell>
          <cell r="N2911">
            <v>40982</v>
          </cell>
        </row>
        <row r="2912">
          <cell r="A2912" t="str">
            <v>2401065135</v>
          </cell>
          <cell r="B2912" t="str">
            <v>Nonpoint</v>
          </cell>
          <cell r="C2912" t="str">
            <v>Surface Coating /Electronic &amp; Other Electrical /Diethylene Glycol Monomethyl Ether</v>
          </cell>
          <cell r="D2912" t="str">
            <v>Solvent - Industrial Surface Coating &amp; Solvent Use</v>
          </cell>
          <cell r="G2912" t="str">
            <v>Solvent Utilization</v>
          </cell>
          <cell r="H2912" t="str">
            <v>Surface Coating</v>
          </cell>
          <cell r="I2912" t="str">
            <v>Electronic and Other Electrical: SIC 36 - 363</v>
          </cell>
          <cell r="J2912" t="str">
            <v>Diethylene Glycol Monomethyl Ether</v>
          </cell>
          <cell r="L2912" t="str">
            <v>1999</v>
          </cell>
          <cell r="N2912">
            <v>40982</v>
          </cell>
        </row>
        <row r="2913">
          <cell r="A2913" t="str">
            <v>2401065170</v>
          </cell>
          <cell r="B2913" t="str">
            <v>Nonpoint</v>
          </cell>
          <cell r="C2913" t="str">
            <v>Surface Coating /Electronic &amp; Other Electrical /Ethyl Acetate</v>
          </cell>
          <cell r="D2913" t="str">
            <v>Solvent - Industrial Surface Coating &amp; Solvent Use</v>
          </cell>
          <cell r="G2913" t="str">
            <v>Solvent Utilization</v>
          </cell>
          <cell r="H2913" t="str">
            <v>Surface Coating</v>
          </cell>
          <cell r="I2913" t="str">
            <v>Electronic and Other Electrical: SIC 36 - 363</v>
          </cell>
          <cell r="J2913" t="str">
            <v>Ethyl Acetate</v>
          </cell>
          <cell r="L2913" t="str">
            <v>1999</v>
          </cell>
          <cell r="N2913">
            <v>40982</v>
          </cell>
        </row>
        <row r="2914">
          <cell r="A2914" t="str">
            <v>2401065200</v>
          </cell>
          <cell r="B2914" t="str">
            <v>Nonpoint</v>
          </cell>
          <cell r="C2914" t="str">
            <v>Surface Coating /Electronic &amp; Other Electrical /Ethylene Glycol Monoethyl Ether (2-Ethoxyethanol)</v>
          </cell>
          <cell r="D2914" t="str">
            <v>Solvent - Industrial Surface Coating &amp; Solvent Use</v>
          </cell>
          <cell r="G2914" t="str">
            <v>Solvent Utilization</v>
          </cell>
          <cell r="H2914" t="str">
            <v>Surface Coating</v>
          </cell>
          <cell r="I2914" t="str">
            <v>Electronic and Other Electrical: SIC 36 - 363</v>
          </cell>
          <cell r="J2914" t="str">
            <v>Ethylene Glycol Monoethyl Ether (2-Ethoxyethanol)</v>
          </cell>
          <cell r="L2914" t="str">
            <v>1999</v>
          </cell>
          <cell r="N2914">
            <v>40982</v>
          </cell>
        </row>
        <row r="2915">
          <cell r="A2915" t="str">
            <v>2401065210</v>
          </cell>
          <cell r="B2915" t="str">
            <v>Nonpoint</v>
          </cell>
          <cell r="C2915" t="str">
            <v>Surface Coating /Electronic &amp; Other Electrical /Ethylene Glycol Monomethyl Ether (2-Methoxyethanol)</v>
          </cell>
          <cell r="D2915" t="str">
            <v>Solvent - Industrial Surface Coating &amp; Solvent Use</v>
          </cell>
          <cell r="G2915" t="str">
            <v>Solvent Utilization</v>
          </cell>
          <cell r="H2915" t="str">
            <v>Surface Coating</v>
          </cell>
          <cell r="I2915" t="str">
            <v>Electronic and Other Electrical: SIC 36 - 363</v>
          </cell>
          <cell r="J2915" t="str">
            <v>Ethylene Glycol Monomethyl Ether (2-Methoxyethanol)</v>
          </cell>
          <cell r="L2915" t="str">
            <v>1999</v>
          </cell>
          <cell r="N2915">
            <v>40982</v>
          </cell>
        </row>
        <row r="2916">
          <cell r="A2916" t="str">
            <v>2401065215</v>
          </cell>
          <cell r="B2916" t="str">
            <v>Nonpoint</v>
          </cell>
          <cell r="C2916" t="str">
            <v>Surface Coating /Electronic &amp; Other Electrical /Ethylene Glycol Monobutyl Ether (2-Butoxyethanol)</v>
          </cell>
          <cell r="D2916" t="str">
            <v>Solvent - Industrial Surface Coating &amp; Solvent Use</v>
          </cell>
          <cell r="G2916" t="str">
            <v>Solvent Utilization</v>
          </cell>
          <cell r="H2916" t="str">
            <v>Surface Coating</v>
          </cell>
          <cell r="I2916" t="str">
            <v>Electronic and Other Electrical: SIC 36 - 363</v>
          </cell>
          <cell r="J2916" t="str">
            <v>Ethylene Glycol Monobutyl Ether (2-Butoxyethanol)</v>
          </cell>
          <cell r="L2916" t="str">
            <v>1999</v>
          </cell>
          <cell r="N2916">
            <v>40982</v>
          </cell>
        </row>
        <row r="2917">
          <cell r="A2917" t="str">
            <v>2401065235</v>
          </cell>
          <cell r="B2917" t="str">
            <v>Nonpoint</v>
          </cell>
          <cell r="C2917" t="str">
            <v>Surface Coating /Electronic &amp; Other Electrical /Glycol Ethers: All Types</v>
          </cell>
          <cell r="D2917" t="str">
            <v>Solvent - Industrial Surface Coating &amp; Solvent Use</v>
          </cell>
          <cell r="G2917" t="str">
            <v>Solvent Utilization</v>
          </cell>
          <cell r="H2917" t="str">
            <v>Surface Coating</v>
          </cell>
          <cell r="I2917" t="str">
            <v>Electronic and Other Electrical: SIC 36 - 363</v>
          </cell>
          <cell r="J2917" t="str">
            <v>Glycol Ethers: All Types</v>
          </cell>
          <cell r="L2917" t="str">
            <v>1999</v>
          </cell>
          <cell r="N2917">
            <v>40982</v>
          </cell>
        </row>
        <row r="2918">
          <cell r="A2918" t="str">
            <v>2401065250</v>
          </cell>
          <cell r="B2918" t="str">
            <v>Nonpoint</v>
          </cell>
          <cell r="C2918" t="str">
            <v>Surface Coating /Electronic &amp; Other Electrical /Isopropanol</v>
          </cell>
          <cell r="D2918" t="str">
            <v>Solvent - Industrial Surface Coating &amp; Solvent Use</v>
          </cell>
          <cell r="G2918" t="str">
            <v>Solvent Utilization</v>
          </cell>
          <cell r="H2918" t="str">
            <v>Surface Coating</v>
          </cell>
          <cell r="I2918" t="str">
            <v>Electronic and Other Electrical: SIC 36 - 363</v>
          </cell>
          <cell r="J2918" t="str">
            <v>Isopropanol</v>
          </cell>
          <cell r="L2918" t="str">
            <v>1999</v>
          </cell>
          <cell r="N2918">
            <v>40982</v>
          </cell>
        </row>
        <row r="2919">
          <cell r="A2919" t="str">
            <v>2401065275</v>
          </cell>
          <cell r="B2919" t="str">
            <v>Nonpoint</v>
          </cell>
          <cell r="C2919" t="str">
            <v>Surface Coating /Electronic &amp; Other Electrical /Methyl Ethyl Ketone</v>
          </cell>
          <cell r="D2919" t="str">
            <v>Solvent - Industrial Surface Coating &amp; Solvent Use</v>
          </cell>
          <cell r="G2919" t="str">
            <v>Solvent Utilization</v>
          </cell>
          <cell r="H2919" t="str">
            <v>Surface Coating</v>
          </cell>
          <cell r="I2919" t="str">
            <v>Electronic and Other Electrical: SIC 36 - 363</v>
          </cell>
          <cell r="J2919" t="str">
            <v>Methyl Ethyl Ketone</v>
          </cell>
          <cell r="L2919" t="str">
            <v>1999</v>
          </cell>
          <cell r="N2919">
            <v>40982</v>
          </cell>
        </row>
        <row r="2920">
          <cell r="A2920" t="str">
            <v>2401065285</v>
          </cell>
          <cell r="B2920" t="str">
            <v>Nonpoint</v>
          </cell>
          <cell r="C2920" t="str">
            <v>Surface Coating /Electronic &amp; Other Electrical /Methyl Isobutyl Ketone</v>
          </cell>
          <cell r="D2920" t="str">
            <v>Solvent - Industrial Surface Coating &amp; Solvent Use</v>
          </cell>
          <cell r="G2920" t="str">
            <v>Solvent Utilization</v>
          </cell>
          <cell r="H2920" t="str">
            <v>Surface Coating</v>
          </cell>
          <cell r="I2920" t="str">
            <v>Electronic and Other Electrical: SIC 36 - 363</v>
          </cell>
          <cell r="J2920" t="str">
            <v>Methyl Isobutyl Ketone</v>
          </cell>
          <cell r="L2920" t="str">
            <v>1999</v>
          </cell>
          <cell r="N2920">
            <v>40982</v>
          </cell>
        </row>
        <row r="2921">
          <cell r="A2921" t="str">
            <v>2401065370</v>
          </cell>
          <cell r="B2921" t="str">
            <v>Nonpoint</v>
          </cell>
          <cell r="C2921" t="str">
            <v>Surface Coating /Electronic &amp; Other Electrical /Special Naphthas</v>
          </cell>
          <cell r="D2921" t="str">
            <v>Solvent - Industrial Surface Coating &amp; Solvent Use</v>
          </cell>
          <cell r="G2921" t="str">
            <v>Solvent Utilization</v>
          </cell>
          <cell r="H2921" t="str">
            <v>Surface Coating</v>
          </cell>
          <cell r="I2921" t="str">
            <v>Electronic and Other Electrical: SIC 36 - 363</v>
          </cell>
          <cell r="J2921" t="str">
            <v>Special Naphthas</v>
          </cell>
          <cell r="L2921" t="str">
            <v>1999</v>
          </cell>
          <cell r="N2921">
            <v>40982</v>
          </cell>
        </row>
        <row r="2922">
          <cell r="A2922" t="str">
            <v>2401065999</v>
          </cell>
          <cell r="B2922" t="str">
            <v>Nonpoint</v>
          </cell>
          <cell r="C2922" t="str">
            <v>Surface Coating /Electronic &amp; Other Electrical /Solvents: NEC</v>
          </cell>
          <cell r="D2922" t="str">
            <v>Solvent - Industrial Surface Coating &amp; Solvent Use</v>
          </cell>
          <cell r="G2922" t="str">
            <v>Solvent Utilization</v>
          </cell>
          <cell r="H2922" t="str">
            <v>Surface Coating</v>
          </cell>
          <cell r="I2922" t="str">
            <v>Electronic and Other Electrical: SIC 36 - 363</v>
          </cell>
          <cell r="J2922" t="str">
            <v>Solvents: NEC</v>
          </cell>
          <cell r="L2922" t="str">
            <v>1999</v>
          </cell>
          <cell r="N2922">
            <v>40982</v>
          </cell>
        </row>
        <row r="2923">
          <cell r="A2923" t="str">
            <v>2401070000</v>
          </cell>
          <cell r="B2923" t="str">
            <v>Nonpoint</v>
          </cell>
          <cell r="C2923" t="str">
            <v>Surface Coating /Motor Vehicles /Total: All Solvent Types</v>
          </cell>
          <cell r="D2923" t="str">
            <v>Solvent - Industrial Surface Coating &amp; Solvent Use</v>
          </cell>
          <cell r="G2923" t="str">
            <v>Solvent Utilization</v>
          </cell>
          <cell r="H2923" t="str">
            <v>Surface Coating</v>
          </cell>
          <cell r="I2923" t="str">
            <v>Motor Vehicles: SIC 371</v>
          </cell>
          <cell r="J2923" t="str">
            <v>Total: All Solvent Types</v>
          </cell>
          <cell r="N2923">
            <v>40982</v>
          </cell>
        </row>
        <row r="2924">
          <cell r="A2924" t="str">
            <v>2401070030</v>
          </cell>
          <cell r="B2924" t="str">
            <v>Nonpoint</v>
          </cell>
          <cell r="C2924" t="str">
            <v>Surface Coating /Motor Vehicles /Acetone</v>
          </cell>
          <cell r="D2924" t="str">
            <v>Solvent - Industrial Surface Coating &amp; Solvent Use</v>
          </cell>
          <cell r="G2924" t="str">
            <v>Solvent Utilization</v>
          </cell>
          <cell r="H2924" t="str">
            <v>Surface Coating</v>
          </cell>
          <cell r="I2924" t="str">
            <v>Motor Vehicles: SIC 371</v>
          </cell>
          <cell r="J2924" t="str">
            <v>Acetone</v>
          </cell>
          <cell r="L2924" t="str">
            <v>1999</v>
          </cell>
          <cell r="N2924">
            <v>40982</v>
          </cell>
        </row>
        <row r="2925">
          <cell r="A2925" t="str">
            <v>2401070055</v>
          </cell>
          <cell r="B2925" t="str">
            <v>Nonpoint</v>
          </cell>
          <cell r="C2925" t="str">
            <v>Surface Coating /Motor Vehicles /Butyl Acetate</v>
          </cell>
          <cell r="D2925" t="str">
            <v>Solvent - Industrial Surface Coating &amp; Solvent Use</v>
          </cell>
          <cell r="G2925" t="str">
            <v>Solvent Utilization</v>
          </cell>
          <cell r="H2925" t="str">
            <v>Surface Coating</v>
          </cell>
          <cell r="I2925" t="str">
            <v>Motor Vehicles: SIC 371</v>
          </cell>
          <cell r="J2925" t="str">
            <v>Butyl Acetate</v>
          </cell>
          <cell r="L2925" t="str">
            <v>1999</v>
          </cell>
          <cell r="N2925">
            <v>40982</v>
          </cell>
        </row>
        <row r="2926">
          <cell r="A2926" t="str">
            <v>2401070060</v>
          </cell>
          <cell r="B2926" t="str">
            <v>Nonpoint</v>
          </cell>
          <cell r="C2926" t="str">
            <v>Surface Coating /Motor Vehicles /Butyl Alcohols: All Types</v>
          </cell>
          <cell r="D2926" t="str">
            <v>Solvent - Industrial Surface Coating &amp; Solvent Use</v>
          </cell>
          <cell r="G2926" t="str">
            <v>Solvent Utilization</v>
          </cell>
          <cell r="H2926" t="str">
            <v>Surface Coating</v>
          </cell>
          <cell r="I2926" t="str">
            <v>Motor Vehicles: SIC 371</v>
          </cell>
          <cell r="J2926" t="str">
            <v>Butyl Alcohols: All Types</v>
          </cell>
          <cell r="L2926" t="str">
            <v>1999</v>
          </cell>
          <cell r="N2926">
            <v>40982</v>
          </cell>
        </row>
        <row r="2927">
          <cell r="A2927" t="str">
            <v>2401070065</v>
          </cell>
          <cell r="B2927" t="str">
            <v>Nonpoint</v>
          </cell>
          <cell r="C2927" t="str">
            <v>Surface Coating /Motor Vehicles /n-Butyl Alcohol</v>
          </cell>
          <cell r="D2927" t="str">
            <v>Solvent - Industrial Surface Coating &amp; Solvent Use</v>
          </cell>
          <cell r="G2927" t="str">
            <v>Solvent Utilization</v>
          </cell>
          <cell r="H2927" t="str">
            <v>Surface Coating</v>
          </cell>
          <cell r="I2927" t="str">
            <v>Motor Vehicles: SIC 371</v>
          </cell>
          <cell r="J2927" t="str">
            <v>n-Butyl Alcohol</v>
          </cell>
          <cell r="L2927" t="str">
            <v>1999</v>
          </cell>
          <cell r="N2927">
            <v>40982</v>
          </cell>
        </row>
        <row r="2928">
          <cell r="A2928" t="str">
            <v>2401070070</v>
          </cell>
          <cell r="B2928" t="str">
            <v>Nonpoint</v>
          </cell>
          <cell r="C2928" t="str">
            <v>Surface Coating /Motor Vehicles /Isobutyl Alcohol</v>
          </cell>
          <cell r="D2928" t="str">
            <v>Solvent - Industrial Surface Coating &amp; Solvent Use</v>
          </cell>
          <cell r="G2928" t="str">
            <v>Solvent Utilization</v>
          </cell>
          <cell r="H2928" t="str">
            <v>Surface Coating</v>
          </cell>
          <cell r="I2928" t="str">
            <v>Motor Vehicles: SIC 371</v>
          </cell>
          <cell r="J2928" t="str">
            <v>Isobutyl Alcohol</v>
          </cell>
          <cell r="L2928" t="str">
            <v>1999</v>
          </cell>
          <cell r="N2928">
            <v>40982</v>
          </cell>
        </row>
        <row r="2929">
          <cell r="A2929" t="str">
            <v>2401070125</v>
          </cell>
          <cell r="B2929" t="str">
            <v>Nonpoint</v>
          </cell>
          <cell r="C2929" t="str">
            <v>Surface Coating /Motor Vehicles /Diethylene Glycol Monobutyl Ether</v>
          </cell>
          <cell r="D2929" t="str">
            <v>Solvent - Industrial Surface Coating &amp; Solvent Use</v>
          </cell>
          <cell r="G2929" t="str">
            <v>Solvent Utilization</v>
          </cell>
          <cell r="H2929" t="str">
            <v>Surface Coating</v>
          </cell>
          <cell r="I2929" t="str">
            <v>Motor Vehicles: SIC 371</v>
          </cell>
          <cell r="J2929" t="str">
            <v>Diethylene Glycol Monobutyl Ether</v>
          </cell>
          <cell r="L2929" t="str">
            <v>1999</v>
          </cell>
          <cell r="N2929">
            <v>40982</v>
          </cell>
        </row>
        <row r="2930">
          <cell r="A2930" t="str">
            <v>2401070130</v>
          </cell>
          <cell r="B2930" t="str">
            <v>Nonpoint</v>
          </cell>
          <cell r="C2930" t="str">
            <v>Surface Coating /Motor Vehicles /Diethylene Glycol Monoethyl Ether</v>
          </cell>
          <cell r="D2930" t="str">
            <v>Solvent - Industrial Surface Coating &amp; Solvent Use</v>
          </cell>
          <cell r="G2930" t="str">
            <v>Solvent Utilization</v>
          </cell>
          <cell r="H2930" t="str">
            <v>Surface Coating</v>
          </cell>
          <cell r="I2930" t="str">
            <v>Motor Vehicles: SIC 371</v>
          </cell>
          <cell r="J2930" t="str">
            <v>Diethylene Glycol Monoethyl Ether</v>
          </cell>
          <cell r="L2930" t="str">
            <v>1999</v>
          </cell>
          <cell r="N2930">
            <v>40982</v>
          </cell>
        </row>
        <row r="2931">
          <cell r="A2931" t="str">
            <v>2401070135</v>
          </cell>
          <cell r="B2931" t="str">
            <v>Nonpoint</v>
          </cell>
          <cell r="C2931" t="str">
            <v>Surface Coating /Motor Vehicles /Diethylene Glycol Monomethyl Ether</v>
          </cell>
          <cell r="D2931" t="str">
            <v>Solvent - Industrial Surface Coating &amp; Solvent Use</v>
          </cell>
          <cell r="G2931" t="str">
            <v>Solvent Utilization</v>
          </cell>
          <cell r="H2931" t="str">
            <v>Surface Coating</v>
          </cell>
          <cell r="I2931" t="str">
            <v>Motor Vehicles: SIC 371</v>
          </cell>
          <cell r="J2931" t="str">
            <v>Diethylene Glycol Monomethyl Ether</v>
          </cell>
          <cell r="L2931" t="str">
            <v>1999</v>
          </cell>
          <cell r="N2931">
            <v>40982</v>
          </cell>
        </row>
        <row r="2932">
          <cell r="A2932" t="str">
            <v>2401070170</v>
          </cell>
          <cell r="B2932" t="str">
            <v>Nonpoint</v>
          </cell>
          <cell r="C2932" t="str">
            <v>Surface Coating /Motor Vehicles /Ethyl Acetate</v>
          </cell>
          <cell r="D2932" t="str">
            <v>Solvent - Industrial Surface Coating &amp; Solvent Use</v>
          </cell>
          <cell r="G2932" t="str">
            <v>Solvent Utilization</v>
          </cell>
          <cell r="H2932" t="str">
            <v>Surface Coating</v>
          </cell>
          <cell r="I2932" t="str">
            <v>Motor Vehicles: SIC 371</v>
          </cell>
          <cell r="J2932" t="str">
            <v>Ethyl Acetate</v>
          </cell>
          <cell r="L2932" t="str">
            <v>1999</v>
          </cell>
          <cell r="N2932">
            <v>40982</v>
          </cell>
        </row>
        <row r="2933">
          <cell r="A2933" t="str">
            <v>2401070200</v>
          </cell>
          <cell r="B2933" t="str">
            <v>Nonpoint</v>
          </cell>
          <cell r="C2933" t="str">
            <v>Surface Coating /Motor Vehicles /Ethylene Glycol Monoethyl Ether (2-Ethoxyethanol)</v>
          </cell>
          <cell r="D2933" t="str">
            <v>Solvent - Industrial Surface Coating &amp; Solvent Use</v>
          </cell>
          <cell r="G2933" t="str">
            <v>Solvent Utilization</v>
          </cell>
          <cell r="H2933" t="str">
            <v>Surface Coating</v>
          </cell>
          <cell r="I2933" t="str">
            <v>Motor Vehicles: SIC 371</v>
          </cell>
          <cell r="J2933" t="str">
            <v>Ethylene Glycol Monoethyl Ether (2-Ethoxyethanol)</v>
          </cell>
          <cell r="L2933" t="str">
            <v>1999</v>
          </cell>
          <cell r="N2933">
            <v>40982</v>
          </cell>
        </row>
        <row r="2934">
          <cell r="A2934" t="str">
            <v>2401070210</v>
          </cell>
          <cell r="B2934" t="str">
            <v>Nonpoint</v>
          </cell>
          <cell r="C2934" t="str">
            <v>Surface Coating /Motor Vehicles /Ethylene Glycol Monomethyl Ether (2-Methoxyethanol)</v>
          </cell>
          <cell r="D2934" t="str">
            <v>Solvent - Industrial Surface Coating &amp; Solvent Use</v>
          </cell>
          <cell r="G2934" t="str">
            <v>Solvent Utilization</v>
          </cell>
          <cell r="H2934" t="str">
            <v>Surface Coating</v>
          </cell>
          <cell r="I2934" t="str">
            <v>Motor Vehicles: SIC 371</v>
          </cell>
          <cell r="J2934" t="str">
            <v>Ethylene Glycol Monomethyl Ether (2-Methoxyethanol)</v>
          </cell>
          <cell r="L2934" t="str">
            <v>1999</v>
          </cell>
          <cell r="N2934">
            <v>40982</v>
          </cell>
        </row>
        <row r="2935">
          <cell r="A2935" t="str">
            <v>2401070215</v>
          </cell>
          <cell r="B2935" t="str">
            <v>Nonpoint</v>
          </cell>
          <cell r="C2935" t="str">
            <v>Surface Coating /Motor Vehicles /Ethylene Glycol Monobutyl Ether (2-Butoxyethanol)</v>
          </cell>
          <cell r="D2935" t="str">
            <v>Solvent - Industrial Surface Coating &amp; Solvent Use</v>
          </cell>
          <cell r="G2935" t="str">
            <v>Solvent Utilization</v>
          </cell>
          <cell r="H2935" t="str">
            <v>Surface Coating</v>
          </cell>
          <cell r="I2935" t="str">
            <v>Motor Vehicles: SIC 371</v>
          </cell>
          <cell r="J2935" t="str">
            <v>Ethylene Glycol Monobutyl Ether (2-Butoxyethanol)</v>
          </cell>
          <cell r="L2935" t="str">
            <v>1999</v>
          </cell>
          <cell r="N2935">
            <v>40982</v>
          </cell>
        </row>
        <row r="2936">
          <cell r="A2936" t="str">
            <v>2401070235</v>
          </cell>
          <cell r="B2936" t="str">
            <v>Nonpoint</v>
          </cell>
          <cell r="C2936" t="str">
            <v>Surface Coating /Motor Vehicles /Glycol Ethers: All Types</v>
          </cell>
          <cell r="D2936" t="str">
            <v>Solvent - Industrial Surface Coating &amp; Solvent Use</v>
          </cell>
          <cell r="G2936" t="str">
            <v>Solvent Utilization</v>
          </cell>
          <cell r="H2936" t="str">
            <v>Surface Coating</v>
          </cell>
          <cell r="I2936" t="str">
            <v>Motor Vehicles: SIC 371</v>
          </cell>
          <cell r="J2936" t="str">
            <v>Glycol Ethers: All Types</v>
          </cell>
          <cell r="L2936" t="str">
            <v>1999</v>
          </cell>
          <cell r="N2936">
            <v>40982</v>
          </cell>
        </row>
        <row r="2937">
          <cell r="A2937" t="str">
            <v>2401070250</v>
          </cell>
          <cell r="B2937" t="str">
            <v>Nonpoint</v>
          </cell>
          <cell r="C2937" t="str">
            <v>Surface Coating /Motor Vehicles /Isopropanol</v>
          </cell>
          <cell r="D2937" t="str">
            <v>Solvent - Industrial Surface Coating &amp; Solvent Use</v>
          </cell>
          <cell r="G2937" t="str">
            <v>Solvent Utilization</v>
          </cell>
          <cell r="H2937" t="str">
            <v>Surface Coating</v>
          </cell>
          <cell r="I2937" t="str">
            <v>Motor Vehicles: SIC 371</v>
          </cell>
          <cell r="J2937" t="str">
            <v>Isopropanol</v>
          </cell>
          <cell r="L2937" t="str">
            <v>1999</v>
          </cell>
          <cell r="N2937">
            <v>40982</v>
          </cell>
        </row>
        <row r="2938">
          <cell r="A2938" t="str">
            <v>2401070275</v>
          </cell>
          <cell r="B2938" t="str">
            <v>Nonpoint</v>
          </cell>
          <cell r="C2938" t="str">
            <v>Surface Coating /Motor Vehicles /Methyl Ethyl Ketone</v>
          </cell>
          <cell r="D2938" t="str">
            <v>Solvent - Industrial Surface Coating &amp; Solvent Use</v>
          </cell>
          <cell r="G2938" t="str">
            <v>Solvent Utilization</v>
          </cell>
          <cell r="H2938" t="str">
            <v>Surface Coating</v>
          </cell>
          <cell r="I2938" t="str">
            <v>Motor Vehicles: SIC 371</v>
          </cell>
          <cell r="J2938" t="str">
            <v>Methyl Ethyl Ketone</v>
          </cell>
          <cell r="L2938" t="str">
            <v>1999</v>
          </cell>
          <cell r="N2938">
            <v>40982</v>
          </cell>
        </row>
        <row r="2939">
          <cell r="A2939" t="str">
            <v>2401070285</v>
          </cell>
          <cell r="B2939" t="str">
            <v>Nonpoint</v>
          </cell>
          <cell r="C2939" t="str">
            <v>Surface Coating /Motor Vehicles /Methyl Isobutyl Ketone</v>
          </cell>
          <cell r="D2939" t="str">
            <v>Solvent - Industrial Surface Coating &amp; Solvent Use</v>
          </cell>
          <cell r="G2939" t="str">
            <v>Solvent Utilization</v>
          </cell>
          <cell r="H2939" t="str">
            <v>Surface Coating</v>
          </cell>
          <cell r="I2939" t="str">
            <v>Motor Vehicles: SIC 371</v>
          </cell>
          <cell r="J2939" t="str">
            <v>Methyl Isobutyl Ketone</v>
          </cell>
          <cell r="L2939" t="str">
            <v>1999</v>
          </cell>
          <cell r="N2939">
            <v>40982</v>
          </cell>
        </row>
        <row r="2940">
          <cell r="A2940" t="str">
            <v>2401070370</v>
          </cell>
          <cell r="B2940" t="str">
            <v>Nonpoint</v>
          </cell>
          <cell r="C2940" t="str">
            <v>Surface Coating /Motor Vehicles /Special Naphthas</v>
          </cell>
          <cell r="D2940" t="str">
            <v>Solvent - Industrial Surface Coating &amp; Solvent Use</v>
          </cell>
          <cell r="G2940" t="str">
            <v>Solvent Utilization</v>
          </cell>
          <cell r="H2940" t="str">
            <v>Surface Coating</v>
          </cell>
          <cell r="I2940" t="str">
            <v>Motor Vehicles: SIC 371</v>
          </cell>
          <cell r="J2940" t="str">
            <v>Special Naphthas</v>
          </cell>
          <cell r="L2940" t="str">
            <v>1999</v>
          </cell>
          <cell r="N2940">
            <v>40982</v>
          </cell>
        </row>
        <row r="2941">
          <cell r="A2941" t="str">
            <v>2401070999</v>
          </cell>
          <cell r="B2941" t="str">
            <v>Nonpoint</v>
          </cell>
          <cell r="C2941" t="str">
            <v>Surface Coating /Motor Vehicles /Solvents: NEC</v>
          </cell>
          <cell r="D2941" t="str">
            <v>Solvent - Industrial Surface Coating &amp; Solvent Use</v>
          </cell>
          <cell r="G2941" t="str">
            <v>Solvent Utilization</v>
          </cell>
          <cell r="H2941" t="str">
            <v>Surface Coating</v>
          </cell>
          <cell r="I2941" t="str">
            <v>Motor Vehicles: SIC 371</v>
          </cell>
          <cell r="J2941" t="str">
            <v>Solvents: NEC</v>
          </cell>
          <cell r="L2941" t="str">
            <v>1999</v>
          </cell>
          <cell r="N2941">
            <v>40982</v>
          </cell>
        </row>
        <row r="2942">
          <cell r="A2942" t="str">
            <v>2401075000</v>
          </cell>
          <cell r="B2942" t="str">
            <v>Nonpoint</v>
          </cell>
          <cell r="C2942" t="str">
            <v>Surface Coating /Aircraft /Total: All Solvent Types</v>
          </cell>
          <cell r="D2942" t="str">
            <v>Solvent - Industrial Surface Coating &amp; Solvent Use</v>
          </cell>
          <cell r="G2942" t="str">
            <v>Solvent Utilization</v>
          </cell>
          <cell r="H2942" t="str">
            <v>Surface Coating</v>
          </cell>
          <cell r="I2942" t="str">
            <v>Aircraft: SIC 372</v>
          </cell>
          <cell r="J2942" t="str">
            <v>Total: All Solvent Types</v>
          </cell>
          <cell r="N2942">
            <v>40982</v>
          </cell>
        </row>
        <row r="2943">
          <cell r="A2943" t="str">
            <v>2401075030</v>
          </cell>
          <cell r="B2943" t="str">
            <v>Nonpoint</v>
          </cell>
          <cell r="C2943" t="str">
            <v>Surface Coating /Aircraft /Acetone</v>
          </cell>
          <cell r="D2943" t="str">
            <v>Solvent - Industrial Surface Coating &amp; Solvent Use</v>
          </cell>
          <cell r="G2943" t="str">
            <v>Solvent Utilization</v>
          </cell>
          <cell r="H2943" t="str">
            <v>Surface Coating</v>
          </cell>
          <cell r="I2943" t="str">
            <v>Aircraft: SIC 372</v>
          </cell>
          <cell r="J2943" t="str">
            <v>Acetone</v>
          </cell>
          <cell r="L2943" t="str">
            <v>1999</v>
          </cell>
          <cell r="N2943">
            <v>40982</v>
          </cell>
        </row>
        <row r="2944">
          <cell r="A2944" t="str">
            <v>2401075055</v>
          </cell>
          <cell r="B2944" t="str">
            <v>Nonpoint</v>
          </cell>
          <cell r="C2944" t="str">
            <v>Surface Coating /Aircraft /Butyl Acetate</v>
          </cell>
          <cell r="D2944" t="str">
            <v>Solvent - Industrial Surface Coating &amp; Solvent Use</v>
          </cell>
          <cell r="G2944" t="str">
            <v>Solvent Utilization</v>
          </cell>
          <cell r="H2944" t="str">
            <v>Surface Coating</v>
          </cell>
          <cell r="I2944" t="str">
            <v>Aircraft: SIC 372</v>
          </cell>
          <cell r="J2944" t="str">
            <v>Butyl Acetate</v>
          </cell>
          <cell r="L2944" t="str">
            <v>1999</v>
          </cell>
          <cell r="N2944">
            <v>40982</v>
          </cell>
        </row>
        <row r="2945">
          <cell r="A2945" t="str">
            <v>2401075060</v>
          </cell>
          <cell r="B2945" t="str">
            <v>Nonpoint</v>
          </cell>
          <cell r="C2945" t="str">
            <v>Surface Coating /Aircraft /Butyl Alcohols: All Types</v>
          </cell>
          <cell r="D2945" t="str">
            <v>Solvent - Industrial Surface Coating &amp; Solvent Use</v>
          </cell>
          <cell r="G2945" t="str">
            <v>Solvent Utilization</v>
          </cell>
          <cell r="H2945" t="str">
            <v>Surface Coating</v>
          </cell>
          <cell r="I2945" t="str">
            <v>Aircraft: SIC 372</v>
          </cell>
          <cell r="J2945" t="str">
            <v>Butyl Alcohols: All Types</v>
          </cell>
          <cell r="L2945" t="str">
            <v>1999</v>
          </cell>
          <cell r="N2945">
            <v>40982</v>
          </cell>
        </row>
        <row r="2946">
          <cell r="A2946" t="str">
            <v>2401075065</v>
          </cell>
          <cell r="B2946" t="str">
            <v>Nonpoint</v>
          </cell>
          <cell r="C2946" t="str">
            <v>Surface Coating /Aircraft /n-Butyl Alcohol</v>
          </cell>
          <cell r="D2946" t="str">
            <v>Solvent - Industrial Surface Coating &amp; Solvent Use</v>
          </cell>
          <cell r="G2946" t="str">
            <v>Solvent Utilization</v>
          </cell>
          <cell r="H2946" t="str">
            <v>Surface Coating</v>
          </cell>
          <cell r="I2946" t="str">
            <v>Aircraft: SIC 372</v>
          </cell>
          <cell r="J2946" t="str">
            <v>n-Butyl Alcohol</v>
          </cell>
          <cell r="L2946" t="str">
            <v>1999</v>
          </cell>
          <cell r="N2946">
            <v>40982</v>
          </cell>
        </row>
        <row r="2947">
          <cell r="A2947" t="str">
            <v>2401075070</v>
          </cell>
          <cell r="B2947" t="str">
            <v>Nonpoint</v>
          </cell>
          <cell r="C2947" t="str">
            <v>Surface Coating /Aircraft /Isobutyl Alcohol</v>
          </cell>
          <cell r="D2947" t="str">
            <v>Solvent - Industrial Surface Coating &amp; Solvent Use</v>
          </cell>
          <cell r="G2947" t="str">
            <v>Solvent Utilization</v>
          </cell>
          <cell r="H2947" t="str">
            <v>Surface Coating</v>
          </cell>
          <cell r="I2947" t="str">
            <v>Aircraft: SIC 372</v>
          </cell>
          <cell r="J2947" t="str">
            <v>Isobutyl Alcohol</v>
          </cell>
          <cell r="L2947" t="str">
            <v>1999</v>
          </cell>
          <cell r="N2947">
            <v>40982</v>
          </cell>
        </row>
        <row r="2948">
          <cell r="A2948" t="str">
            <v>2401075125</v>
          </cell>
          <cell r="B2948" t="str">
            <v>Nonpoint</v>
          </cell>
          <cell r="C2948" t="str">
            <v>Surface Coating /Aircraft /Diethylene Glycol Monobutyl Ether</v>
          </cell>
          <cell r="D2948" t="str">
            <v>Solvent - Industrial Surface Coating &amp; Solvent Use</v>
          </cell>
          <cell r="G2948" t="str">
            <v>Solvent Utilization</v>
          </cell>
          <cell r="H2948" t="str">
            <v>Surface Coating</v>
          </cell>
          <cell r="I2948" t="str">
            <v>Aircraft: SIC 372</v>
          </cell>
          <cell r="J2948" t="str">
            <v>Diethylene Glycol Monobutyl Ether</v>
          </cell>
          <cell r="L2948" t="str">
            <v>1999</v>
          </cell>
          <cell r="N2948">
            <v>40982</v>
          </cell>
        </row>
        <row r="2949">
          <cell r="A2949" t="str">
            <v>2401075130</v>
          </cell>
          <cell r="B2949" t="str">
            <v>Nonpoint</v>
          </cell>
          <cell r="C2949" t="str">
            <v>Surface Coating /Aircraft /Diethylene Glycol Monoethyl Ether</v>
          </cell>
          <cell r="D2949" t="str">
            <v>Solvent - Industrial Surface Coating &amp; Solvent Use</v>
          </cell>
          <cell r="G2949" t="str">
            <v>Solvent Utilization</v>
          </cell>
          <cell r="H2949" t="str">
            <v>Surface Coating</v>
          </cell>
          <cell r="I2949" t="str">
            <v>Aircraft: SIC 372</v>
          </cell>
          <cell r="J2949" t="str">
            <v>Diethylene Glycol Monoethyl Ether</v>
          </cell>
          <cell r="L2949" t="str">
            <v>1999</v>
          </cell>
          <cell r="N2949">
            <v>40982</v>
          </cell>
        </row>
        <row r="2950">
          <cell r="A2950" t="str">
            <v>2401075135</v>
          </cell>
          <cell r="B2950" t="str">
            <v>Nonpoint</v>
          </cell>
          <cell r="C2950" t="str">
            <v>Surface Coating /Aircraft /Diethylene Glycol Monomethyl Ether</v>
          </cell>
          <cell r="D2950" t="str">
            <v>Solvent - Industrial Surface Coating &amp; Solvent Use</v>
          </cell>
          <cell r="G2950" t="str">
            <v>Solvent Utilization</v>
          </cell>
          <cell r="H2950" t="str">
            <v>Surface Coating</v>
          </cell>
          <cell r="I2950" t="str">
            <v>Aircraft: SIC 372</v>
          </cell>
          <cell r="J2950" t="str">
            <v>Diethylene Glycol Monomethyl Ether</v>
          </cell>
          <cell r="L2950" t="str">
            <v>1999</v>
          </cell>
          <cell r="N2950">
            <v>40982</v>
          </cell>
        </row>
        <row r="2951">
          <cell r="A2951" t="str">
            <v>2401075170</v>
          </cell>
          <cell r="B2951" t="str">
            <v>Nonpoint</v>
          </cell>
          <cell r="C2951" t="str">
            <v>Surface Coating /Aircraft /Ethyl Acetate</v>
          </cell>
          <cell r="D2951" t="str">
            <v>Solvent - Industrial Surface Coating &amp; Solvent Use</v>
          </cell>
          <cell r="G2951" t="str">
            <v>Solvent Utilization</v>
          </cell>
          <cell r="H2951" t="str">
            <v>Surface Coating</v>
          </cell>
          <cell r="I2951" t="str">
            <v>Aircraft: SIC 372</v>
          </cell>
          <cell r="J2951" t="str">
            <v>Ethyl Acetate</v>
          </cell>
          <cell r="L2951" t="str">
            <v>1999</v>
          </cell>
          <cell r="N2951">
            <v>40982</v>
          </cell>
        </row>
        <row r="2952">
          <cell r="A2952" t="str">
            <v>2401075200</v>
          </cell>
          <cell r="B2952" t="str">
            <v>Nonpoint</v>
          </cell>
          <cell r="C2952" t="str">
            <v>Surface Coating /Aircraft /Ethylene Glycol Monoethyl Ether (2-Ethoxyethanol)</v>
          </cell>
          <cell r="D2952" t="str">
            <v>Solvent - Industrial Surface Coating &amp; Solvent Use</v>
          </cell>
          <cell r="G2952" t="str">
            <v>Solvent Utilization</v>
          </cell>
          <cell r="H2952" t="str">
            <v>Surface Coating</v>
          </cell>
          <cell r="I2952" t="str">
            <v>Aircraft: SIC 372</v>
          </cell>
          <cell r="J2952" t="str">
            <v>Ethylene Glycol Monoethyl Ether (2-Ethoxyethanol)</v>
          </cell>
          <cell r="L2952" t="str">
            <v>1999</v>
          </cell>
          <cell r="N2952">
            <v>40982</v>
          </cell>
        </row>
        <row r="2953">
          <cell r="A2953" t="str">
            <v>2401075210</v>
          </cell>
          <cell r="B2953" t="str">
            <v>Nonpoint</v>
          </cell>
          <cell r="C2953" t="str">
            <v>Surface Coating /Aircraft /Ethylene Glycol Monomethyl Ether (2-Methoxyethanol)</v>
          </cell>
          <cell r="D2953" t="str">
            <v>Solvent - Industrial Surface Coating &amp; Solvent Use</v>
          </cell>
          <cell r="G2953" t="str">
            <v>Solvent Utilization</v>
          </cell>
          <cell r="H2953" t="str">
            <v>Surface Coating</v>
          </cell>
          <cell r="I2953" t="str">
            <v>Aircraft: SIC 372</v>
          </cell>
          <cell r="J2953" t="str">
            <v>Ethylene Glycol Monomethyl Ether (2-Methoxyethanol)</v>
          </cell>
          <cell r="L2953" t="str">
            <v>1999</v>
          </cell>
          <cell r="N2953">
            <v>40982</v>
          </cell>
        </row>
        <row r="2954">
          <cell r="A2954" t="str">
            <v>2401075215</v>
          </cell>
          <cell r="B2954" t="str">
            <v>Nonpoint</v>
          </cell>
          <cell r="C2954" t="str">
            <v>Surface Coating /Aircraft /Ethylene Glycol Monobutyl Ether (2-Butoxyethanol)</v>
          </cell>
          <cell r="D2954" t="str">
            <v>Solvent - Industrial Surface Coating &amp; Solvent Use</v>
          </cell>
          <cell r="G2954" t="str">
            <v>Solvent Utilization</v>
          </cell>
          <cell r="H2954" t="str">
            <v>Surface Coating</v>
          </cell>
          <cell r="I2954" t="str">
            <v>Aircraft: SIC 372</v>
          </cell>
          <cell r="J2954" t="str">
            <v>Ethylene Glycol Monobutyl Ether (2-Butoxyethanol)</v>
          </cell>
          <cell r="L2954" t="str">
            <v>1999</v>
          </cell>
          <cell r="N2954">
            <v>40982</v>
          </cell>
        </row>
        <row r="2955">
          <cell r="A2955" t="str">
            <v>2401075235</v>
          </cell>
          <cell r="B2955" t="str">
            <v>Nonpoint</v>
          </cell>
          <cell r="C2955" t="str">
            <v>Surface Coating /Aircraft /Glycol Ethers: All Types</v>
          </cell>
          <cell r="D2955" t="str">
            <v>Solvent - Industrial Surface Coating &amp; Solvent Use</v>
          </cell>
          <cell r="G2955" t="str">
            <v>Solvent Utilization</v>
          </cell>
          <cell r="H2955" t="str">
            <v>Surface Coating</v>
          </cell>
          <cell r="I2955" t="str">
            <v>Aircraft: SIC 372</v>
          </cell>
          <cell r="J2955" t="str">
            <v>Glycol Ethers: All Types</v>
          </cell>
          <cell r="L2955" t="str">
            <v>1999</v>
          </cell>
          <cell r="N2955">
            <v>40982</v>
          </cell>
        </row>
        <row r="2956">
          <cell r="A2956" t="str">
            <v>2401075250</v>
          </cell>
          <cell r="B2956" t="str">
            <v>Nonpoint</v>
          </cell>
          <cell r="C2956" t="str">
            <v>Surface Coating /Aircraft /Isopropanol</v>
          </cell>
          <cell r="D2956" t="str">
            <v>Solvent - Industrial Surface Coating &amp; Solvent Use</v>
          </cell>
          <cell r="G2956" t="str">
            <v>Solvent Utilization</v>
          </cell>
          <cell r="H2956" t="str">
            <v>Surface Coating</v>
          </cell>
          <cell r="I2956" t="str">
            <v>Aircraft: SIC 372</v>
          </cell>
          <cell r="J2956" t="str">
            <v>Isopropanol</v>
          </cell>
          <cell r="L2956" t="str">
            <v>1999</v>
          </cell>
          <cell r="N2956">
            <v>40982</v>
          </cell>
        </row>
        <row r="2957">
          <cell r="A2957" t="str">
            <v>2401075275</v>
          </cell>
          <cell r="B2957" t="str">
            <v>Nonpoint</v>
          </cell>
          <cell r="C2957" t="str">
            <v>Surface Coating /Aircraft /Methyl Ethyl Ketone</v>
          </cell>
          <cell r="D2957" t="str">
            <v>Solvent - Industrial Surface Coating &amp; Solvent Use</v>
          </cell>
          <cell r="G2957" t="str">
            <v>Solvent Utilization</v>
          </cell>
          <cell r="H2957" t="str">
            <v>Surface Coating</v>
          </cell>
          <cell r="I2957" t="str">
            <v>Aircraft: SIC 372</v>
          </cell>
          <cell r="J2957" t="str">
            <v>Methyl Ethyl Ketone</v>
          </cell>
          <cell r="L2957" t="str">
            <v>1999</v>
          </cell>
          <cell r="N2957">
            <v>40982</v>
          </cell>
        </row>
        <row r="2958">
          <cell r="A2958" t="str">
            <v>2401075285</v>
          </cell>
          <cell r="B2958" t="str">
            <v>Nonpoint</v>
          </cell>
          <cell r="C2958" t="str">
            <v>Surface Coating /Aircraft /Methyl Isobutyl Ketone</v>
          </cell>
          <cell r="D2958" t="str">
            <v>Solvent - Industrial Surface Coating &amp; Solvent Use</v>
          </cell>
          <cell r="G2958" t="str">
            <v>Solvent Utilization</v>
          </cell>
          <cell r="H2958" t="str">
            <v>Surface Coating</v>
          </cell>
          <cell r="I2958" t="str">
            <v>Aircraft: SIC 372</v>
          </cell>
          <cell r="J2958" t="str">
            <v>Methyl Isobutyl Ketone</v>
          </cell>
          <cell r="L2958" t="str">
            <v>1999</v>
          </cell>
          <cell r="N2958">
            <v>40982</v>
          </cell>
        </row>
        <row r="2959">
          <cell r="A2959" t="str">
            <v>2401075370</v>
          </cell>
          <cell r="B2959" t="str">
            <v>Nonpoint</v>
          </cell>
          <cell r="C2959" t="str">
            <v>Surface Coating /Aircraft /Special Naphthas</v>
          </cell>
          <cell r="D2959" t="str">
            <v>Solvent - Industrial Surface Coating &amp; Solvent Use</v>
          </cell>
          <cell r="G2959" t="str">
            <v>Solvent Utilization</v>
          </cell>
          <cell r="H2959" t="str">
            <v>Surface Coating</v>
          </cell>
          <cell r="I2959" t="str">
            <v>Aircraft: SIC 372</v>
          </cell>
          <cell r="J2959" t="str">
            <v>Special Naphthas</v>
          </cell>
          <cell r="L2959" t="str">
            <v>1999</v>
          </cell>
          <cell r="N2959">
            <v>40982</v>
          </cell>
        </row>
        <row r="2960">
          <cell r="A2960" t="str">
            <v>2401075999</v>
          </cell>
          <cell r="B2960" t="str">
            <v>Nonpoint</v>
          </cell>
          <cell r="C2960" t="str">
            <v>Surface Coating /Aircraft /Solvents: NEC</v>
          </cell>
          <cell r="D2960" t="str">
            <v>Solvent - Industrial Surface Coating &amp; Solvent Use</v>
          </cell>
          <cell r="G2960" t="str">
            <v>Solvent Utilization</v>
          </cell>
          <cell r="H2960" t="str">
            <v>Surface Coating</v>
          </cell>
          <cell r="I2960" t="str">
            <v>Aircraft: SIC 372</v>
          </cell>
          <cell r="J2960" t="str">
            <v>Solvents: NEC</v>
          </cell>
          <cell r="L2960" t="str">
            <v>1999</v>
          </cell>
          <cell r="N2960">
            <v>40982</v>
          </cell>
        </row>
        <row r="2961">
          <cell r="A2961" t="str">
            <v>2401080000</v>
          </cell>
          <cell r="B2961" t="str">
            <v>Nonpoint</v>
          </cell>
          <cell r="C2961" t="str">
            <v>Surface Coating /Marine /Total: All Solvent Types</v>
          </cell>
          <cell r="D2961" t="str">
            <v>Solvent - Industrial Surface Coating &amp; Solvent Use</v>
          </cell>
          <cell r="G2961" t="str">
            <v>Solvent Utilization</v>
          </cell>
          <cell r="H2961" t="str">
            <v>Surface Coating</v>
          </cell>
          <cell r="I2961" t="str">
            <v>Marine: SIC 373</v>
          </cell>
          <cell r="J2961" t="str">
            <v>Total: All Solvent Types</v>
          </cell>
          <cell r="N2961">
            <v>40982</v>
          </cell>
        </row>
        <row r="2962">
          <cell r="A2962" t="str">
            <v>2401080030</v>
          </cell>
          <cell r="B2962" t="str">
            <v>Nonpoint</v>
          </cell>
          <cell r="C2962" t="str">
            <v>Surface Coating /Marine /Acetone</v>
          </cell>
          <cell r="D2962" t="str">
            <v>Solvent - Industrial Surface Coating &amp; Solvent Use</v>
          </cell>
          <cell r="G2962" t="str">
            <v>Solvent Utilization</v>
          </cell>
          <cell r="H2962" t="str">
            <v>Surface Coating</v>
          </cell>
          <cell r="I2962" t="str">
            <v>Marine: SIC 373</v>
          </cell>
          <cell r="J2962" t="str">
            <v>Acetone</v>
          </cell>
          <cell r="L2962" t="str">
            <v>1999</v>
          </cell>
          <cell r="N2962">
            <v>40982</v>
          </cell>
        </row>
        <row r="2963">
          <cell r="A2963" t="str">
            <v>2401080055</v>
          </cell>
          <cell r="B2963" t="str">
            <v>Nonpoint</v>
          </cell>
          <cell r="C2963" t="str">
            <v>Surface Coating /Marine /Butyl Acetate</v>
          </cell>
          <cell r="D2963" t="str">
            <v>Solvent - Industrial Surface Coating &amp; Solvent Use</v>
          </cell>
          <cell r="G2963" t="str">
            <v>Solvent Utilization</v>
          </cell>
          <cell r="H2963" t="str">
            <v>Surface Coating</v>
          </cell>
          <cell r="I2963" t="str">
            <v>Marine: SIC 373</v>
          </cell>
          <cell r="J2963" t="str">
            <v>Butyl Acetate</v>
          </cell>
          <cell r="L2963" t="str">
            <v>1999</v>
          </cell>
          <cell r="N2963">
            <v>40982</v>
          </cell>
        </row>
        <row r="2964">
          <cell r="A2964" t="str">
            <v>2401080060</v>
          </cell>
          <cell r="B2964" t="str">
            <v>Nonpoint</v>
          </cell>
          <cell r="C2964" t="str">
            <v>Surface Coating /Marine /Butyl Alcohols: All Types</v>
          </cell>
          <cell r="D2964" t="str">
            <v>Solvent - Industrial Surface Coating &amp; Solvent Use</v>
          </cell>
          <cell r="G2964" t="str">
            <v>Solvent Utilization</v>
          </cell>
          <cell r="H2964" t="str">
            <v>Surface Coating</v>
          </cell>
          <cell r="I2964" t="str">
            <v>Marine: SIC 373</v>
          </cell>
          <cell r="J2964" t="str">
            <v>Butyl Alcohols: All Types</v>
          </cell>
          <cell r="L2964" t="str">
            <v>1999</v>
          </cell>
          <cell r="N2964">
            <v>40982</v>
          </cell>
        </row>
        <row r="2965">
          <cell r="A2965" t="str">
            <v>2401080065</v>
          </cell>
          <cell r="B2965" t="str">
            <v>Nonpoint</v>
          </cell>
          <cell r="C2965" t="str">
            <v>Surface Coating /Marine /n-Butyl Alcohol</v>
          </cell>
          <cell r="D2965" t="str">
            <v>Solvent - Industrial Surface Coating &amp; Solvent Use</v>
          </cell>
          <cell r="G2965" t="str">
            <v>Solvent Utilization</v>
          </cell>
          <cell r="H2965" t="str">
            <v>Surface Coating</v>
          </cell>
          <cell r="I2965" t="str">
            <v>Marine: SIC 373</v>
          </cell>
          <cell r="J2965" t="str">
            <v>n-Butyl Alcohol</v>
          </cell>
          <cell r="L2965" t="str">
            <v>1999</v>
          </cell>
          <cell r="N2965">
            <v>40982</v>
          </cell>
        </row>
        <row r="2966">
          <cell r="A2966" t="str">
            <v>2401080070</v>
          </cell>
          <cell r="B2966" t="str">
            <v>Nonpoint</v>
          </cell>
          <cell r="C2966" t="str">
            <v>Surface Coating /Marine /Isobutyl Alcohol</v>
          </cell>
          <cell r="D2966" t="str">
            <v>Solvent - Industrial Surface Coating &amp; Solvent Use</v>
          </cell>
          <cell r="G2966" t="str">
            <v>Solvent Utilization</v>
          </cell>
          <cell r="H2966" t="str">
            <v>Surface Coating</v>
          </cell>
          <cell r="I2966" t="str">
            <v>Marine: SIC 373</v>
          </cell>
          <cell r="J2966" t="str">
            <v>Isobutyl Alcohol</v>
          </cell>
          <cell r="L2966" t="str">
            <v>1999</v>
          </cell>
          <cell r="N2966">
            <v>40982</v>
          </cell>
        </row>
        <row r="2967">
          <cell r="A2967" t="str">
            <v>2401080125</v>
          </cell>
          <cell r="B2967" t="str">
            <v>Nonpoint</v>
          </cell>
          <cell r="C2967" t="str">
            <v>Surface Coating /Marine /Diethylene Glycol Monobutyl Ether</v>
          </cell>
          <cell r="D2967" t="str">
            <v>Solvent - Industrial Surface Coating &amp; Solvent Use</v>
          </cell>
          <cell r="G2967" t="str">
            <v>Solvent Utilization</v>
          </cell>
          <cell r="H2967" t="str">
            <v>Surface Coating</v>
          </cell>
          <cell r="I2967" t="str">
            <v>Marine: SIC 373</v>
          </cell>
          <cell r="J2967" t="str">
            <v>Diethylene Glycol Monobutyl Ether</v>
          </cell>
          <cell r="L2967" t="str">
            <v>1999</v>
          </cell>
          <cell r="N2967">
            <v>40982</v>
          </cell>
        </row>
        <row r="2968">
          <cell r="A2968" t="str">
            <v>2401080130</v>
          </cell>
          <cell r="B2968" t="str">
            <v>Nonpoint</v>
          </cell>
          <cell r="C2968" t="str">
            <v>Surface Coating /Marine /Diethylene Glycol Monoethyl Ether</v>
          </cell>
          <cell r="D2968" t="str">
            <v>Solvent - Industrial Surface Coating &amp; Solvent Use</v>
          </cell>
          <cell r="G2968" t="str">
            <v>Solvent Utilization</v>
          </cell>
          <cell r="H2968" t="str">
            <v>Surface Coating</v>
          </cell>
          <cell r="I2968" t="str">
            <v>Marine: SIC 373</v>
          </cell>
          <cell r="J2968" t="str">
            <v>Diethylene Glycol Monoethyl Ether</v>
          </cell>
          <cell r="L2968" t="str">
            <v>1999</v>
          </cell>
          <cell r="N2968">
            <v>40982</v>
          </cell>
        </row>
        <row r="2969">
          <cell r="A2969" t="str">
            <v>2401080135</v>
          </cell>
          <cell r="B2969" t="str">
            <v>Nonpoint</v>
          </cell>
          <cell r="C2969" t="str">
            <v>Surface Coating /Marine /Diethylene Glycol Monomethyl Ether</v>
          </cell>
          <cell r="D2969" t="str">
            <v>Solvent - Industrial Surface Coating &amp; Solvent Use</v>
          </cell>
          <cell r="G2969" t="str">
            <v>Solvent Utilization</v>
          </cell>
          <cell r="H2969" t="str">
            <v>Surface Coating</v>
          </cell>
          <cell r="I2969" t="str">
            <v>Marine: SIC 373</v>
          </cell>
          <cell r="J2969" t="str">
            <v>Diethylene Glycol Monomethyl Ether</v>
          </cell>
          <cell r="L2969" t="str">
            <v>1999</v>
          </cell>
          <cell r="N2969">
            <v>40982</v>
          </cell>
        </row>
        <row r="2970">
          <cell r="A2970" t="str">
            <v>2401080170</v>
          </cell>
          <cell r="B2970" t="str">
            <v>Nonpoint</v>
          </cell>
          <cell r="C2970" t="str">
            <v>Surface Coating /Marine /Ethyl Acetate</v>
          </cell>
          <cell r="D2970" t="str">
            <v>Solvent - Industrial Surface Coating &amp; Solvent Use</v>
          </cell>
          <cell r="G2970" t="str">
            <v>Solvent Utilization</v>
          </cell>
          <cell r="H2970" t="str">
            <v>Surface Coating</v>
          </cell>
          <cell r="I2970" t="str">
            <v>Marine: SIC 373</v>
          </cell>
          <cell r="J2970" t="str">
            <v>Ethyl Acetate</v>
          </cell>
          <cell r="L2970" t="str">
            <v>1999</v>
          </cell>
          <cell r="N2970">
            <v>40982</v>
          </cell>
        </row>
        <row r="2971">
          <cell r="A2971" t="str">
            <v>2401080200</v>
          </cell>
          <cell r="B2971" t="str">
            <v>Nonpoint</v>
          </cell>
          <cell r="C2971" t="str">
            <v>Surface Coating /Marine /Ethylene Glycol Monoethyl Ether (2-Ethoxyethanol)</v>
          </cell>
          <cell r="D2971" t="str">
            <v>Solvent - Industrial Surface Coating &amp; Solvent Use</v>
          </cell>
          <cell r="G2971" t="str">
            <v>Solvent Utilization</v>
          </cell>
          <cell r="H2971" t="str">
            <v>Surface Coating</v>
          </cell>
          <cell r="I2971" t="str">
            <v>Marine: SIC 373</v>
          </cell>
          <cell r="J2971" t="str">
            <v>Ethylene Glycol Monoethyl Ether (2-Ethoxyethanol)</v>
          </cell>
          <cell r="L2971" t="str">
            <v>1999</v>
          </cell>
          <cell r="N2971">
            <v>40982</v>
          </cell>
        </row>
        <row r="2972">
          <cell r="A2972" t="str">
            <v>2401080210</v>
          </cell>
          <cell r="B2972" t="str">
            <v>Nonpoint</v>
          </cell>
          <cell r="C2972" t="str">
            <v>Surface Coating /Marine /Ethylene Glycol Monomethyl Ether (2-Methoxyethanol)</v>
          </cell>
          <cell r="D2972" t="str">
            <v>Solvent - Industrial Surface Coating &amp; Solvent Use</v>
          </cell>
          <cell r="G2972" t="str">
            <v>Solvent Utilization</v>
          </cell>
          <cell r="H2972" t="str">
            <v>Surface Coating</v>
          </cell>
          <cell r="I2972" t="str">
            <v>Marine: SIC 373</v>
          </cell>
          <cell r="J2972" t="str">
            <v>Ethylene Glycol Monomethyl Ether (2-Methoxyethanol)</v>
          </cell>
          <cell r="L2972" t="str">
            <v>1999</v>
          </cell>
          <cell r="N2972">
            <v>40982</v>
          </cell>
        </row>
        <row r="2973">
          <cell r="A2973" t="str">
            <v>2401080215</v>
          </cell>
          <cell r="B2973" t="str">
            <v>Nonpoint</v>
          </cell>
          <cell r="C2973" t="str">
            <v>Surface Coating /Marine /Ethylene Glycol Monobutyl Ether (2-Butoxyethanol)</v>
          </cell>
          <cell r="D2973" t="str">
            <v>Solvent - Industrial Surface Coating &amp; Solvent Use</v>
          </cell>
          <cell r="G2973" t="str">
            <v>Solvent Utilization</v>
          </cell>
          <cell r="H2973" t="str">
            <v>Surface Coating</v>
          </cell>
          <cell r="I2973" t="str">
            <v>Marine: SIC 373</v>
          </cell>
          <cell r="J2973" t="str">
            <v>Ethylene Glycol Monobutyl Ether (2-Butoxyethanol)</v>
          </cell>
          <cell r="L2973" t="str">
            <v>1999</v>
          </cell>
          <cell r="N2973">
            <v>40982</v>
          </cell>
        </row>
        <row r="2974">
          <cell r="A2974" t="str">
            <v>2401080235</v>
          </cell>
          <cell r="B2974" t="str">
            <v>Nonpoint</v>
          </cell>
          <cell r="C2974" t="str">
            <v>Surface Coating /Marine /Glycol Ethers: All Types</v>
          </cell>
          <cell r="D2974" t="str">
            <v>Solvent - Industrial Surface Coating &amp; Solvent Use</v>
          </cell>
          <cell r="G2974" t="str">
            <v>Solvent Utilization</v>
          </cell>
          <cell r="H2974" t="str">
            <v>Surface Coating</v>
          </cell>
          <cell r="I2974" t="str">
            <v>Marine: SIC 373</v>
          </cell>
          <cell r="J2974" t="str">
            <v>Glycol Ethers: All Types</v>
          </cell>
          <cell r="L2974" t="str">
            <v>1999</v>
          </cell>
          <cell r="N2974">
            <v>40982</v>
          </cell>
        </row>
        <row r="2975">
          <cell r="A2975" t="str">
            <v>2401080250</v>
          </cell>
          <cell r="B2975" t="str">
            <v>Nonpoint</v>
          </cell>
          <cell r="C2975" t="str">
            <v>Surface Coating /Marine /Isopropanol</v>
          </cell>
          <cell r="D2975" t="str">
            <v>Solvent - Industrial Surface Coating &amp; Solvent Use</v>
          </cell>
          <cell r="G2975" t="str">
            <v>Solvent Utilization</v>
          </cell>
          <cell r="H2975" t="str">
            <v>Surface Coating</v>
          </cell>
          <cell r="I2975" t="str">
            <v>Marine: SIC 373</v>
          </cell>
          <cell r="J2975" t="str">
            <v>Isopropanol</v>
          </cell>
          <cell r="L2975" t="str">
            <v>1999</v>
          </cell>
          <cell r="N2975">
            <v>40982</v>
          </cell>
        </row>
        <row r="2976">
          <cell r="A2976" t="str">
            <v>2401080275</v>
          </cell>
          <cell r="B2976" t="str">
            <v>Nonpoint</v>
          </cell>
          <cell r="C2976" t="str">
            <v>Surface Coating /Marine /Methyl Ethyl Ketone</v>
          </cell>
          <cell r="D2976" t="str">
            <v>Solvent - Industrial Surface Coating &amp; Solvent Use</v>
          </cell>
          <cell r="G2976" t="str">
            <v>Solvent Utilization</v>
          </cell>
          <cell r="H2976" t="str">
            <v>Surface Coating</v>
          </cell>
          <cell r="I2976" t="str">
            <v>Marine: SIC 373</v>
          </cell>
          <cell r="J2976" t="str">
            <v>Methyl Ethyl Ketone</v>
          </cell>
          <cell r="L2976" t="str">
            <v>1999</v>
          </cell>
          <cell r="N2976">
            <v>40982</v>
          </cell>
        </row>
        <row r="2977">
          <cell r="A2977" t="str">
            <v>2401080285</v>
          </cell>
          <cell r="B2977" t="str">
            <v>Nonpoint</v>
          </cell>
          <cell r="C2977" t="str">
            <v>Surface Coating /Marine /Methyl Isobutyl Ketone</v>
          </cell>
          <cell r="D2977" t="str">
            <v>Solvent - Industrial Surface Coating &amp; Solvent Use</v>
          </cell>
          <cell r="G2977" t="str">
            <v>Solvent Utilization</v>
          </cell>
          <cell r="H2977" t="str">
            <v>Surface Coating</v>
          </cell>
          <cell r="I2977" t="str">
            <v>Marine: SIC 373</v>
          </cell>
          <cell r="J2977" t="str">
            <v>Methyl Isobutyl Ketone</v>
          </cell>
          <cell r="L2977" t="str">
            <v>1999</v>
          </cell>
          <cell r="N2977">
            <v>40982</v>
          </cell>
        </row>
        <row r="2978">
          <cell r="A2978" t="str">
            <v>2401080370</v>
          </cell>
          <cell r="B2978" t="str">
            <v>Nonpoint</v>
          </cell>
          <cell r="C2978" t="str">
            <v>Surface Coating /Marine /Special Naphthas</v>
          </cell>
          <cell r="D2978" t="str">
            <v>Solvent - Industrial Surface Coating &amp; Solvent Use</v>
          </cell>
          <cell r="G2978" t="str">
            <v>Solvent Utilization</v>
          </cell>
          <cell r="H2978" t="str">
            <v>Surface Coating</v>
          </cell>
          <cell r="I2978" t="str">
            <v>Marine: SIC 373</v>
          </cell>
          <cell r="J2978" t="str">
            <v>Special Naphthas</v>
          </cell>
          <cell r="L2978" t="str">
            <v>1999</v>
          </cell>
          <cell r="N2978">
            <v>40982</v>
          </cell>
        </row>
        <row r="2979">
          <cell r="A2979" t="str">
            <v>2401080999</v>
          </cell>
          <cell r="B2979" t="str">
            <v>Nonpoint</v>
          </cell>
          <cell r="C2979" t="str">
            <v>Surface Coating /Marine /Solvents: NEC</v>
          </cell>
          <cell r="D2979" t="str">
            <v>Solvent - Industrial Surface Coating &amp; Solvent Use</v>
          </cell>
          <cell r="G2979" t="str">
            <v>Solvent Utilization</v>
          </cell>
          <cell r="H2979" t="str">
            <v>Surface Coating</v>
          </cell>
          <cell r="I2979" t="str">
            <v>Marine: SIC 373</v>
          </cell>
          <cell r="J2979" t="str">
            <v>Solvents: NEC</v>
          </cell>
          <cell r="L2979" t="str">
            <v>1999</v>
          </cell>
          <cell r="N2979">
            <v>40982</v>
          </cell>
        </row>
        <row r="2980">
          <cell r="A2980" t="str">
            <v>2401085000</v>
          </cell>
          <cell r="B2980" t="str">
            <v>Nonpoint</v>
          </cell>
          <cell r="C2980" t="str">
            <v>Surface Coating /Railroad /Total: All Solvent Types</v>
          </cell>
          <cell r="D2980" t="str">
            <v>Solvent - Industrial Surface Coating &amp; Solvent Use</v>
          </cell>
          <cell r="G2980" t="str">
            <v>Solvent Utilization</v>
          </cell>
          <cell r="H2980" t="str">
            <v>Surface Coating</v>
          </cell>
          <cell r="I2980" t="str">
            <v>Railroad: SIC 374</v>
          </cell>
          <cell r="J2980" t="str">
            <v>Total: All Solvent Types</v>
          </cell>
          <cell r="N2980">
            <v>40982</v>
          </cell>
        </row>
        <row r="2981">
          <cell r="A2981" t="str">
            <v>2401085030</v>
          </cell>
          <cell r="B2981" t="str">
            <v>Nonpoint</v>
          </cell>
          <cell r="C2981" t="str">
            <v>Surface Coating /Railroad /Acetone</v>
          </cell>
          <cell r="D2981" t="str">
            <v>Solvent - Industrial Surface Coating &amp; Solvent Use</v>
          </cell>
          <cell r="G2981" t="str">
            <v>Solvent Utilization</v>
          </cell>
          <cell r="H2981" t="str">
            <v>Surface Coating</v>
          </cell>
          <cell r="I2981" t="str">
            <v>Railroad: SIC 374</v>
          </cell>
          <cell r="J2981" t="str">
            <v>Acetone</v>
          </cell>
          <cell r="L2981" t="str">
            <v>1999</v>
          </cell>
          <cell r="N2981">
            <v>40982</v>
          </cell>
        </row>
        <row r="2982">
          <cell r="A2982" t="str">
            <v>2401085055</v>
          </cell>
          <cell r="B2982" t="str">
            <v>Nonpoint</v>
          </cell>
          <cell r="C2982" t="str">
            <v>Surface Coating /Railroad /Butyl Acetate</v>
          </cell>
          <cell r="D2982" t="str">
            <v>Solvent - Industrial Surface Coating &amp; Solvent Use</v>
          </cell>
          <cell r="G2982" t="str">
            <v>Solvent Utilization</v>
          </cell>
          <cell r="H2982" t="str">
            <v>Surface Coating</v>
          </cell>
          <cell r="I2982" t="str">
            <v>Railroad: SIC 374</v>
          </cell>
          <cell r="J2982" t="str">
            <v>Butyl Acetate</v>
          </cell>
          <cell r="L2982" t="str">
            <v>1999</v>
          </cell>
          <cell r="N2982">
            <v>40982</v>
          </cell>
        </row>
        <row r="2983">
          <cell r="A2983" t="str">
            <v>2401085060</v>
          </cell>
          <cell r="B2983" t="str">
            <v>Nonpoint</v>
          </cell>
          <cell r="C2983" t="str">
            <v>Surface Coating /Railroad /Butyl Alcohols: All Types</v>
          </cell>
          <cell r="D2983" t="str">
            <v>Solvent - Industrial Surface Coating &amp; Solvent Use</v>
          </cell>
          <cell r="G2983" t="str">
            <v>Solvent Utilization</v>
          </cell>
          <cell r="H2983" t="str">
            <v>Surface Coating</v>
          </cell>
          <cell r="I2983" t="str">
            <v>Railroad: SIC 374</v>
          </cell>
          <cell r="J2983" t="str">
            <v>Butyl Alcohols: All Types</v>
          </cell>
          <cell r="L2983" t="str">
            <v>1999</v>
          </cell>
          <cell r="N2983">
            <v>40982</v>
          </cell>
        </row>
        <row r="2984">
          <cell r="A2984" t="str">
            <v>2401085065</v>
          </cell>
          <cell r="B2984" t="str">
            <v>Nonpoint</v>
          </cell>
          <cell r="C2984" t="str">
            <v>Surface Coating /Railroad /n-Butyl Alcohol</v>
          </cell>
          <cell r="D2984" t="str">
            <v>Solvent - Industrial Surface Coating &amp; Solvent Use</v>
          </cell>
          <cell r="G2984" t="str">
            <v>Solvent Utilization</v>
          </cell>
          <cell r="H2984" t="str">
            <v>Surface Coating</v>
          </cell>
          <cell r="I2984" t="str">
            <v>Railroad: SIC 374</v>
          </cell>
          <cell r="J2984" t="str">
            <v>n-Butyl Alcohol</v>
          </cell>
          <cell r="L2984" t="str">
            <v>1999</v>
          </cell>
          <cell r="N2984">
            <v>40982</v>
          </cell>
        </row>
        <row r="2985">
          <cell r="A2985" t="str">
            <v>2401085070</v>
          </cell>
          <cell r="B2985" t="str">
            <v>Nonpoint</v>
          </cell>
          <cell r="C2985" t="str">
            <v>Surface Coating /Railroad /Isobutyl Alcohol</v>
          </cell>
          <cell r="D2985" t="str">
            <v>Solvent - Industrial Surface Coating &amp; Solvent Use</v>
          </cell>
          <cell r="G2985" t="str">
            <v>Solvent Utilization</v>
          </cell>
          <cell r="H2985" t="str">
            <v>Surface Coating</v>
          </cell>
          <cell r="I2985" t="str">
            <v>Railroad: SIC 374</v>
          </cell>
          <cell r="J2985" t="str">
            <v>Isobutyl Alcohol</v>
          </cell>
          <cell r="L2985" t="str">
            <v>1999</v>
          </cell>
          <cell r="N2985">
            <v>40982</v>
          </cell>
        </row>
        <row r="2986">
          <cell r="A2986" t="str">
            <v>2401085125</v>
          </cell>
          <cell r="B2986" t="str">
            <v>Nonpoint</v>
          </cell>
          <cell r="C2986" t="str">
            <v>Surface Coating /Railroad /Diethylene Glycol Monobutyl Ether</v>
          </cell>
          <cell r="D2986" t="str">
            <v>Solvent - Industrial Surface Coating &amp; Solvent Use</v>
          </cell>
          <cell r="G2986" t="str">
            <v>Solvent Utilization</v>
          </cell>
          <cell r="H2986" t="str">
            <v>Surface Coating</v>
          </cell>
          <cell r="I2986" t="str">
            <v>Railroad: SIC 374</v>
          </cell>
          <cell r="J2986" t="str">
            <v>Diethylene Glycol Monobutyl Ether</v>
          </cell>
          <cell r="L2986" t="str">
            <v>1999</v>
          </cell>
          <cell r="N2986">
            <v>40982</v>
          </cell>
        </row>
        <row r="2987">
          <cell r="A2987" t="str">
            <v>2401085130</v>
          </cell>
          <cell r="B2987" t="str">
            <v>Nonpoint</v>
          </cell>
          <cell r="C2987" t="str">
            <v>Surface Coating /Railroad /Diethylene Glycol Monoethyl Ether</v>
          </cell>
          <cell r="D2987" t="str">
            <v>Solvent - Industrial Surface Coating &amp; Solvent Use</v>
          </cell>
          <cell r="G2987" t="str">
            <v>Solvent Utilization</v>
          </cell>
          <cell r="H2987" t="str">
            <v>Surface Coating</v>
          </cell>
          <cell r="I2987" t="str">
            <v>Railroad: SIC 374</v>
          </cell>
          <cell r="J2987" t="str">
            <v>Diethylene Glycol Monoethyl Ether</v>
          </cell>
          <cell r="L2987" t="str">
            <v>1999</v>
          </cell>
          <cell r="N2987">
            <v>40982</v>
          </cell>
        </row>
        <row r="2988">
          <cell r="A2988" t="str">
            <v>2401085135</v>
          </cell>
          <cell r="B2988" t="str">
            <v>Nonpoint</v>
          </cell>
          <cell r="C2988" t="str">
            <v>Surface Coating /Railroad /Diethylene Glycol Monomethyl Ether</v>
          </cell>
          <cell r="D2988" t="str">
            <v>Solvent - Industrial Surface Coating &amp; Solvent Use</v>
          </cell>
          <cell r="G2988" t="str">
            <v>Solvent Utilization</v>
          </cell>
          <cell r="H2988" t="str">
            <v>Surface Coating</v>
          </cell>
          <cell r="I2988" t="str">
            <v>Railroad: SIC 374</v>
          </cell>
          <cell r="J2988" t="str">
            <v>Diethylene Glycol Monomethyl Ether</v>
          </cell>
          <cell r="L2988" t="str">
            <v>1999</v>
          </cell>
          <cell r="N2988">
            <v>40982</v>
          </cell>
        </row>
        <row r="2989">
          <cell r="A2989" t="str">
            <v>2401085170</v>
          </cell>
          <cell r="B2989" t="str">
            <v>Nonpoint</v>
          </cell>
          <cell r="C2989" t="str">
            <v>Surface Coating /Railroad /Ethyl Acetate</v>
          </cell>
          <cell r="D2989" t="str">
            <v>Solvent - Industrial Surface Coating &amp; Solvent Use</v>
          </cell>
          <cell r="G2989" t="str">
            <v>Solvent Utilization</v>
          </cell>
          <cell r="H2989" t="str">
            <v>Surface Coating</v>
          </cell>
          <cell r="I2989" t="str">
            <v>Railroad: SIC 374</v>
          </cell>
          <cell r="J2989" t="str">
            <v>Ethyl Acetate</v>
          </cell>
          <cell r="L2989" t="str">
            <v>1999</v>
          </cell>
          <cell r="N2989">
            <v>40982</v>
          </cell>
        </row>
        <row r="2990">
          <cell r="A2990" t="str">
            <v>2401085200</v>
          </cell>
          <cell r="B2990" t="str">
            <v>Nonpoint</v>
          </cell>
          <cell r="C2990" t="str">
            <v>Surface Coating /Railroad /Ethylene Glycol Monoethyl Ether (2-Ethoxyethanol)</v>
          </cell>
          <cell r="D2990" t="str">
            <v>Solvent - Industrial Surface Coating &amp; Solvent Use</v>
          </cell>
          <cell r="G2990" t="str">
            <v>Solvent Utilization</v>
          </cell>
          <cell r="H2990" t="str">
            <v>Surface Coating</v>
          </cell>
          <cell r="I2990" t="str">
            <v>Railroad: SIC 374</v>
          </cell>
          <cell r="J2990" t="str">
            <v>Ethylene Glycol Monoethyl Ether (2-Ethoxyethanol)</v>
          </cell>
          <cell r="L2990" t="str">
            <v>1999</v>
          </cell>
          <cell r="N2990">
            <v>40982</v>
          </cell>
        </row>
        <row r="2991">
          <cell r="A2991" t="str">
            <v>2401085210</v>
          </cell>
          <cell r="B2991" t="str">
            <v>Nonpoint</v>
          </cell>
          <cell r="C2991" t="str">
            <v>Surface Coating /Railroad /Ethylene Glycol Monomethyl Ether (2-Methoxyethanol)</v>
          </cell>
          <cell r="D2991" t="str">
            <v>Solvent - Industrial Surface Coating &amp; Solvent Use</v>
          </cell>
          <cell r="G2991" t="str">
            <v>Solvent Utilization</v>
          </cell>
          <cell r="H2991" t="str">
            <v>Surface Coating</v>
          </cell>
          <cell r="I2991" t="str">
            <v>Railroad: SIC 374</v>
          </cell>
          <cell r="J2991" t="str">
            <v>Ethylene Glycol Monomethyl Ether (2-Methoxyethanol)</v>
          </cell>
          <cell r="L2991" t="str">
            <v>1999</v>
          </cell>
          <cell r="N2991">
            <v>40982</v>
          </cell>
        </row>
        <row r="2992">
          <cell r="A2992" t="str">
            <v>2401085215</v>
          </cell>
          <cell r="B2992" t="str">
            <v>Nonpoint</v>
          </cell>
          <cell r="C2992" t="str">
            <v>Surface Coating /Railroad /Ethylene Glycol Monobutyl Ether (2-Butoxyethanol)</v>
          </cell>
          <cell r="D2992" t="str">
            <v>Solvent - Industrial Surface Coating &amp; Solvent Use</v>
          </cell>
          <cell r="G2992" t="str">
            <v>Solvent Utilization</v>
          </cell>
          <cell r="H2992" t="str">
            <v>Surface Coating</v>
          </cell>
          <cell r="I2992" t="str">
            <v>Railroad: SIC 374</v>
          </cell>
          <cell r="J2992" t="str">
            <v>Ethylene Glycol Monobutyl Ether (2-Butoxyethanol)</v>
          </cell>
          <cell r="L2992" t="str">
            <v>1999</v>
          </cell>
          <cell r="N2992">
            <v>40982</v>
          </cell>
        </row>
        <row r="2993">
          <cell r="A2993" t="str">
            <v>2401085235</v>
          </cell>
          <cell r="B2993" t="str">
            <v>Nonpoint</v>
          </cell>
          <cell r="C2993" t="str">
            <v>Surface Coating /Railroad /Glycol Ethers: All Types</v>
          </cell>
          <cell r="D2993" t="str">
            <v>Solvent - Industrial Surface Coating &amp; Solvent Use</v>
          </cell>
          <cell r="G2993" t="str">
            <v>Solvent Utilization</v>
          </cell>
          <cell r="H2993" t="str">
            <v>Surface Coating</v>
          </cell>
          <cell r="I2993" t="str">
            <v>Railroad: SIC 374</v>
          </cell>
          <cell r="J2993" t="str">
            <v>Glycol Ethers: All Types</v>
          </cell>
          <cell r="L2993" t="str">
            <v>1999</v>
          </cell>
          <cell r="N2993">
            <v>40982</v>
          </cell>
        </row>
        <row r="2994">
          <cell r="A2994" t="str">
            <v>2401085250</v>
          </cell>
          <cell r="B2994" t="str">
            <v>Nonpoint</v>
          </cell>
          <cell r="C2994" t="str">
            <v>Surface Coating /Railroad /Isopropanol</v>
          </cell>
          <cell r="D2994" t="str">
            <v>Solvent - Industrial Surface Coating &amp; Solvent Use</v>
          </cell>
          <cell r="G2994" t="str">
            <v>Solvent Utilization</v>
          </cell>
          <cell r="H2994" t="str">
            <v>Surface Coating</v>
          </cell>
          <cell r="I2994" t="str">
            <v>Railroad: SIC 374</v>
          </cell>
          <cell r="J2994" t="str">
            <v>Isopropanol</v>
          </cell>
          <cell r="L2994" t="str">
            <v>1999</v>
          </cell>
          <cell r="N2994">
            <v>40982</v>
          </cell>
        </row>
        <row r="2995">
          <cell r="A2995" t="str">
            <v>2401085275</v>
          </cell>
          <cell r="B2995" t="str">
            <v>Nonpoint</v>
          </cell>
          <cell r="C2995" t="str">
            <v>Surface Coating /Railroad /Methyl Ethyl Ketone</v>
          </cell>
          <cell r="D2995" t="str">
            <v>Solvent - Industrial Surface Coating &amp; Solvent Use</v>
          </cell>
          <cell r="G2995" t="str">
            <v>Solvent Utilization</v>
          </cell>
          <cell r="H2995" t="str">
            <v>Surface Coating</v>
          </cell>
          <cell r="I2995" t="str">
            <v>Railroad: SIC 374</v>
          </cell>
          <cell r="J2995" t="str">
            <v>Methyl Ethyl Ketone</v>
          </cell>
          <cell r="L2995" t="str">
            <v>1999</v>
          </cell>
          <cell r="N2995">
            <v>40982</v>
          </cell>
        </row>
        <row r="2996">
          <cell r="A2996" t="str">
            <v>2401085285</v>
          </cell>
          <cell r="B2996" t="str">
            <v>Nonpoint</v>
          </cell>
          <cell r="C2996" t="str">
            <v>Surface Coating /Railroad /Methyl Isobutyl Ketone</v>
          </cell>
          <cell r="D2996" t="str">
            <v>Solvent - Industrial Surface Coating &amp; Solvent Use</v>
          </cell>
          <cell r="G2996" t="str">
            <v>Solvent Utilization</v>
          </cell>
          <cell r="H2996" t="str">
            <v>Surface Coating</v>
          </cell>
          <cell r="I2996" t="str">
            <v>Railroad: SIC 374</v>
          </cell>
          <cell r="J2996" t="str">
            <v>Methyl Isobutyl Ketone</v>
          </cell>
          <cell r="L2996" t="str">
            <v>1999</v>
          </cell>
          <cell r="N2996">
            <v>40982</v>
          </cell>
        </row>
        <row r="2997">
          <cell r="A2997" t="str">
            <v>2401085370</v>
          </cell>
          <cell r="B2997" t="str">
            <v>Nonpoint</v>
          </cell>
          <cell r="C2997" t="str">
            <v>Surface Coating /Railroad /Special Naphthas</v>
          </cell>
          <cell r="D2997" t="str">
            <v>Solvent - Industrial Surface Coating &amp; Solvent Use</v>
          </cell>
          <cell r="G2997" t="str">
            <v>Solvent Utilization</v>
          </cell>
          <cell r="H2997" t="str">
            <v>Surface Coating</v>
          </cell>
          <cell r="I2997" t="str">
            <v>Railroad: SIC 374</v>
          </cell>
          <cell r="J2997" t="str">
            <v>Special Naphthas</v>
          </cell>
          <cell r="L2997" t="str">
            <v>1999</v>
          </cell>
          <cell r="N2997">
            <v>40982</v>
          </cell>
        </row>
        <row r="2998">
          <cell r="A2998" t="str">
            <v>2401085999</v>
          </cell>
          <cell r="B2998" t="str">
            <v>Nonpoint</v>
          </cell>
          <cell r="C2998" t="str">
            <v>Surface Coating /Railroad /Solvents: NEC</v>
          </cell>
          <cell r="D2998" t="str">
            <v>Solvent - Industrial Surface Coating &amp; Solvent Use</v>
          </cell>
          <cell r="G2998" t="str">
            <v>Solvent Utilization</v>
          </cell>
          <cell r="H2998" t="str">
            <v>Surface Coating</v>
          </cell>
          <cell r="I2998" t="str">
            <v>Railroad: SIC 374</v>
          </cell>
          <cell r="J2998" t="str">
            <v>Solvents: NEC</v>
          </cell>
          <cell r="L2998" t="str">
            <v>1999</v>
          </cell>
          <cell r="N2998">
            <v>40982</v>
          </cell>
        </row>
        <row r="2999">
          <cell r="A2999" t="str">
            <v>2401090000</v>
          </cell>
          <cell r="B2999" t="str">
            <v>Nonpoint</v>
          </cell>
          <cell r="C2999" t="str">
            <v>Surface Coating /Misc Manufacturing /Total: All Solvent Types</v>
          </cell>
          <cell r="D2999" t="str">
            <v>Solvent - Industrial Surface Coating &amp; Solvent Use</v>
          </cell>
          <cell r="G2999" t="str">
            <v>Solvent Utilization</v>
          </cell>
          <cell r="H2999" t="str">
            <v>Surface Coating</v>
          </cell>
          <cell r="I2999" t="str">
            <v>Miscellaneous Manufacturing</v>
          </cell>
          <cell r="J2999" t="str">
            <v>Total: All Solvent Types</v>
          </cell>
          <cell r="N2999">
            <v>40982</v>
          </cell>
        </row>
        <row r="3000">
          <cell r="A3000" t="str">
            <v>2401090030</v>
          </cell>
          <cell r="B3000" t="str">
            <v>Nonpoint</v>
          </cell>
          <cell r="C3000" t="str">
            <v>Surface Coating /Misc Manufacturing /Acetone</v>
          </cell>
          <cell r="D3000" t="str">
            <v>Solvent - Industrial Surface Coating &amp; Solvent Use</v>
          </cell>
          <cell r="G3000" t="str">
            <v>Solvent Utilization</v>
          </cell>
          <cell r="H3000" t="str">
            <v>Surface Coating</v>
          </cell>
          <cell r="I3000" t="str">
            <v>Miscellaneous Manufacturing</v>
          </cell>
          <cell r="J3000" t="str">
            <v>Acetone</v>
          </cell>
          <cell r="L3000" t="str">
            <v>1999</v>
          </cell>
          <cell r="N3000">
            <v>40982</v>
          </cell>
        </row>
        <row r="3001">
          <cell r="A3001" t="str">
            <v>2401090055</v>
          </cell>
          <cell r="B3001" t="str">
            <v>Nonpoint</v>
          </cell>
          <cell r="C3001" t="str">
            <v>Surface Coating /Misc Manufacturing /Butyl Acetate</v>
          </cell>
          <cell r="D3001" t="str">
            <v>Solvent - Industrial Surface Coating &amp; Solvent Use</v>
          </cell>
          <cell r="G3001" t="str">
            <v>Solvent Utilization</v>
          </cell>
          <cell r="H3001" t="str">
            <v>Surface Coating</v>
          </cell>
          <cell r="I3001" t="str">
            <v>Miscellaneous Manufacturing</v>
          </cell>
          <cell r="J3001" t="str">
            <v>Butyl Acetate</v>
          </cell>
          <cell r="L3001" t="str">
            <v>1999</v>
          </cell>
          <cell r="N3001">
            <v>40982</v>
          </cell>
        </row>
        <row r="3002">
          <cell r="A3002" t="str">
            <v>2401090060</v>
          </cell>
          <cell r="B3002" t="str">
            <v>Nonpoint</v>
          </cell>
          <cell r="C3002" t="str">
            <v>Surface Coating /Misc Manufacturing /Butyl Alcohols: All Types</v>
          </cell>
          <cell r="D3002" t="str">
            <v>Solvent - Industrial Surface Coating &amp; Solvent Use</v>
          </cell>
          <cell r="G3002" t="str">
            <v>Solvent Utilization</v>
          </cell>
          <cell r="H3002" t="str">
            <v>Surface Coating</v>
          </cell>
          <cell r="I3002" t="str">
            <v>Miscellaneous Manufacturing</v>
          </cell>
          <cell r="J3002" t="str">
            <v>Butyl Alcohols: All Types</v>
          </cell>
          <cell r="L3002" t="str">
            <v>1999</v>
          </cell>
          <cell r="N3002">
            <v>40982</v>
          </cell>
        </row>
        <row r="3003">
          <cell r="A3003" t="str">
            <v>2401090065</v>
          </cell>
          <cell r="B3003" t="str">
            <v>Nonpoint</v>
          </cell>
          <cell r="C3003" t="str">
            <v>Surface Coating /Misc Manufacturing /n-Butyl Alcohol</v>
          </cell>
          <cell r="D3003" t="str">
            <v>Solvent - Industrial Surface Coating &amp; Solvent Use</v>
          </cell>
          <cell r="G3003" t="str">
            <v>Solvent Utilization</v>
          </cell>
          <cell r="H3003" t="str">
            <v>Surface Coating</v>
          </cell>
          <cell r="I3003" t="str">
            <v>Miscellaneous Manufacturing</v>
          </cell>
          <cell r="J3003" t="str">
            <v>n-Butyl Alcohol</v>
          </cell>
          <cell r="L3003" t="str">
            <v>1999</v>
          </cell>
          <cell r="N3003">
            <v>40982</v>
          </cell>
        </row>
        <row r="3004">
          <cell r="A3004" t="str">
            <v>2401090070</v>
          </cell>
          <cell r="B3004" t="str">
            <v>Nonpoint</v>
          </cell>
          <cell r="C3004" t="str">
            <v>Surface Coating /Misc Manufacturing /Isobutyl Alcohol</v>
          </cell>
          <cell r="D3004" t="str">
            <v>Solvent - Industrial Surface Coating &amp; Solvent Use</v>
          </cell>
          <cell r="G3004" t="str">
            <v>Solvent Utilization</v>
          </cell>
          <cell r="H3004" t="str">
            <v>Surface Coating</v>
          </cell>
          <cell r="I3004" t="str">
            <v>Miscellaneous Manufacturing</v>
          </cell>
          <cell r="J3004" t="str">
            <v>Isobutyl Alcohol</v>
          </cell>
          <cell r="L3004" t="str">
            <v>1999</v>
          </cell>
          <cell r="N3004">
            <v>40982</v>
          </cell>
        </row>
        <row r="3005">
          <cell r="A3005" t="str">
            <v>2401090125</v>
          </cell>
          <cell r="B3005" t="str">
            <v>Nonpoint</v>
          </cell>
          <cell r="C3005" t="str">
            <v>Surface Coating /Misc Manufacturing /Diethylene Glycol Monobutyl Ether</v>
          </cell>
          <cell r="D3005" t="str">
            <v>Solvent - Industrial Surface Coating &amp; Solvent Use</v>
          </cell>
          <cell r="G3005" t="str">
            <v>Solvent Utilization</v>
          </cell>
          <cell r="H3005" t="str">
            <v>Surface Coating</v>
          </cell>
          <cell r="I3005" t="str">
            <v>Miscellaneous Manufacturing</v>
          </cell>
          <cell r="J3005" t="str">
            <v>Diethylene Glycol Monobutyl Ether</v>
          </cell>
          <cell r="L3005" t="str">
            <v>1999</v>
          </cell>
          <cell r="N3005">
            <v>40982</v>
          </cell>
        </row>
        <row r="3006">
          <cell r="A3006" t="str">
            <v>2401090130</v>
          </cell>
          <cell r="B3006" t="str">
            <v>Nonpoint</v>
          </cell>
          <cell r="C3006" t="str">
            <v>Surface Coating /Misc Manufacturing /Diethylene Glycol Monoethyl Ether</v>
          </cell>
          <cell r="D3006" t="str">
            <v>Solvent - Industrial Surface Coating &amp; Solvent Use</v>
          </cell>
          <cell r="G3006" t="str">
            <v>Solvent Utilization</v>
          </cell>
          <cell r="H3006" t="str">
            <v>Surface Coating</v>
          </cell>
          <cell r="I3006" t="str">
            <v>Miscellaneous Manufacturing</v>
          </cell>
          <cell r="J3006" t="str">
            <v>Diethylene Glycol Monoethyl Ether</v>
          </cell>
          <cell r="L3006" t="str">
            <v>1999</v>
          </cell>
          <cell r="N3006">
            <v>40982</v>
          </cell>
        </row>
        <row r="3007">
          <cell r="A3007" t="str">
            <v>2401090135</v>
          </cell>
          <cell r="B3007" t="str">
            <v>Nonpoint</v>
          </cell>
          <cell r="C3007" t="str">
            <v>Surface Coating /Misc Manufacturing /Diethylene Glycol Monomethyl Ether</v>
          </cell>
          <cell r="D3007" t="str">
            <v>Solvent - Industrial Surface Coating &amp; Solvent Use</v>
          </cell>
          <cell r="G3007" t="str">
            <v>Solvent Utilization</v>
          </cell>
          <cell r="H3007" t="str">
            <v>Surface Coating</v>
          </cell>
          <cell r="I3007" t="str">
            <v>Miscellaneous Manufacturing</v>
          </cell>
          <cell r="J3007" t="str">
            <v>Diethylene Glycol Monomethyl Ether</v>
          </cell>
          <cell r="L3007" t="str">
            <v>1999</v>
          </cell>
          <cell r="N3007">
            <v>40982</v>
          </cell>
        </row>
        <row r="3008">
          <cell r="A3008" t="str">
            <v>2401090170</v>
          </cell>
          <cell r="B3008" t="str">
            <v>Nonpoint</v>
          </cell>
          <cell r="C3008" t="str">
            <v>Surface Coating /Misc Manufacturing /Ethyl Acetate</v>
          </cell>
          <cell r="D3008" t="str">
            <v>Solvent - Industrial Surface Coating &amp; Solvent Use</v>
          </cell>
          <cell r="G3008" t="str">
            <v>Solvent Utilization</v>
          </cell>
          <cell r="H3008" t="str">
            <v>Surface Coating</v>
          </cell>
          <cell r="I3008" t="str">
            <v>Miscellaneous Manufacturing</v>
          </cell>
          <cell r="J3008" t="str">
            <v>Ethyl Acetate</v>
          </cell>
          <cell r="L3008" t="str">
            <v>1999</v>
          </cell>
          <cell r="N3008">
            <v>40982</v>
          </cell>
        </row>
        <row r="3009">
          <cell r="A3009" t="str">
            <v>2401090200</v>
          </cell>
          <cell r="B3009" t="str">
            <v>Nonpoint</v>
          </cell>
          <cell r="C3009" t="str">
            <v>Surface Coating /Misc Manufacturing /Ethylene Glycol Monoethyl Ether (2-Ethoxyethanol)</v>
          </cell>
          <cell r="D3009" t="str">
            <v>Solvent - Industrial Surface Coating &amp; Solvent Use</v>
          </cell>
          <cell r="G3009" t="str">
            <v>Solvent Utilization</v>
          </cell>
          <cell r="H3009" t="str">
            <v>Surface Coating</v>
          </cell>
          <cell r="I3009" t="str">
            <v>Miscellaneous Manufacturing</v>
          </cell>
          <cell r="J3009" t="str">
            <v>Ethylene Glycol Monoethyl Ether (2-Ethoxyethanol)</v>
          </cell>
          <cell r="L3009" t="str">
            <v>1999</v>
          </cell>
          <cell r="N3009">
            <v>40982</v>
          </cell>
        </row>
        <row r="3010">
          <cell r="A3010" t="str">
            <v>2401090210</v>
          </cell>
          <cell r="B3010" t="str">
            <v>Nonpoint</v>
          </cell>
          <cell r="C3010" t="str">
            <v>Surface Coating /Misc Manufacturing /Ethylene Glycol Monomethyl Ether (2-Methoxyethanol)</v>
          </cell>
          <cell r="D3010" t="str">
            <v>Solvent - Industrial Surface Coating &amp; Solvent Use</v>
          </cell>
          <cell r="G3010" t="str">
            <v>Solvent Utilization</v>
          </cell>
          <cell r="H3010" t="str">
            <v>Surface Coating</v>
          </cell>
          <cell r="I3010" t="str">
            <v>Miscellaneous Manufacturing</v>
          </cell>
          <cell r="J3010" t="str">
            <v>Ethylene Glycol Monomethyl Ether (2-Methoxyethanol)</v>
          </cell>
          <cell r="L3010" t="str">
            <v>1999</v>
          </cell>
          <cell r="N3010">
            <v>40982</v>
          </cell>
        </row>
        <row r="3011">
          <cell r="A3011" t="str">
            <v>2401090215</v>
          </cell>
          <cell r="B3011" t="str">
            <v>Nonpoint</v>
          </cell>
          <cell r="C3011" t="str">
            <v>Surface Coating /Misc Manufacturing /Ethylene Glycol Monobutyl Ether (2-Butoxyethanol)</v>
          </cell>
          <cell r="D3011" t="str">
            <v>Solvent - Industrial Surface Coating &amp; Solvent Use</v>
          </cell>
          <cell r="G3011" t="str">
            <v>Solvent Utilization</v>
          </cell>
          <cell r="H3011" t="str">
            <v>Surface Coating</v>
          </cell>
          <cell r="I3011" t="str">
            <v>Miscellaneous Manufacturing</v>
          </cell>
          <cell r="J3011" t="str">
            <v>Ethylene Glycol Monobutyl Ether (2-Butoxyethanol)</v>
          </cell>
          <cell r="L3011" t="str">
            <v>1999</v>
          </cell>
          <cell r="N3011">
            <v>40982</v>
          </cell>
        </row>
        <row r="3012">
          <cell r="A3012" t="str">
            <v>2401090235</v>
          </cell>
          <cell r="B3012" t="str">
            <v>Nonpoint</v>
          </cell>
          <cell r="C3012" t="str">
            <v>Surface Coating /Misc Manufacturing /Glycol Ethers: All Types</v>
          </cell>
          <cell r="D3012" t="str">
            <v>Solvent - Industrial Surface Coating &amp; Solvent Use</v>
          </cell>
          <cell r="G3012" t="str">
            <v>Solvent Utilization</v>
          </cell>
          <cell r="H3012" t="str">
            <v>Surface Coating</v>
          </cell>
          <cell r="I3012" t="str">
            <v>Miscellaneous Manufacturing</v>
          </cell>
          <cell r="J3012" t="str">
            <v>Glycol Ethers: All Types</v>
          </cell>
          <cell r="L3012" t="str">
            <v>1999</v>
          </cell>
          <cell r="N3012">
            <v>40982</v>
          </cell>
        </row>
        <row r="3013">
          <cell r="A3013" t="str">
            <v>2401090250</v>
          </cell>
          <cell r="B3013" t="str">
            <v>Nonpoint</v>
          </cell>
          <cell r="C3013" t="str">
            <v>Surface Coating /Misc Manufacturing /Isopropanol</v>
          </cell>
          <cell r="D3013" t="str">
            <v>Solvent - Industrial Surface Coating &amp; Solvent Use</v>
          </cell>
          <cell r="G3013" t="str">
            <v>Solvent Utilization</v>
          </cell>
          <cell r="H3013" t="str">
            <v>Surface Coating</v>
          </cell>
          <cell r="I3013" t="str">
            <v>Miscellaneous Manufacturing</v>
          </cell>
          <cell r="J3013" t="str">
            <v>Isopropanol</v>
          </cell>
          <cell r="L3013" t="str">
            <v>1999</v>
          </cell>
          <cell r="N3013">
            <v>40982</v>
          </cell>
        </row>
        <row r="3014">
          <cell r="A3014" t="str">
            <v>2401090275</v>
          </cell>
          <cell r="B3014" t="str">
            <v>Nonpoint</v>
          </cell>
          <cell r="C3014" t="str">
            <v>Surface Coating /Misc Manufacturing /Methyl Ethyl Ketone</v>
          </cell>
          <cell r="D3014" t="str">
            <v>Solvent - Industrial Surface Coating &amp; Solvent Use</v>
          </cell>
          <cell r="G3014" t="str">
            <v>Solvent Utilization</v>
          </cell>
          <cell r="H3014" t="str">
            <v>Surface Coating</v>
          </cell>
          <cell r="I3014" t="str">
            <v>Miscellaneous Manufacturing</v>
          </cell>
          <cell r="J3014" t="str">
            <v>Methyl Ethyl Ketone</v>
          </cell>
          <cell r="L3014" t="str">
            <v>1999</v>
          </cell>
          <cell r="N3014">
            <v>40982</v>
          </cell>
        </row>
        <row r="3015">
          <cell r="A3015" t="str">
            <v>2401090285</v>
          </cell>
          <cell r="B3015" t="str">
            <v>Nonpoint</v>
          </cell>
          <cell r="C3015" t="str">
            <v>Surface Coating /Misc Manufacturing /Methyl Isobutyl Ketone</v>
          </cell>
          <cell r="D3015" t="str">
            <v>Solvent - Industrial Surface Coating &amp; Solvent Use</v>
          </cell>
          <cell r="G3015" t="str">
            <v>Solvent Utilization</v>
          </cell>
          <cell r="H3015" t="str">
            <v>Surface Coating</v>
          </cell>
          <cell r="I3015" t="str">
            <v>Miscellaneous Manufacturing</v>
          </cell>
          <cell r="J3015" t="str">
            <v>Methyl Isobutyl Ketone</v>
          </cell>
          <cell r="L3015" t="str">
            <v>1999</v>
          </cell>
          <cell r="N3015">
            <v>40982</v>
          </cell>
        </row>
        <row r="3016">
          <cell r="A3016" t="str">
            <v>2401090370</v>
          </cell>
          <cell r="B3016" t="str">
            <v>Nonpoint</v>
          </cell>
          <cell r="C3016" t="str">
            <v>Surface Coating /Misc Manufacturing /Special Naphthas</v>
          </cell>
          <cell r="D3016" t="str">
            <v>Solvent - Industrial Surface Coating &amp; Solvent Use</v>
          </cell>
          <cell r="G3016" t="str">
            <v>Solvent Utilization</v>
          </cell>
          <cell r="H3016" t="str">
            <v>Surface Coating</v>
          </cell>
          <cell r="I3016" t="str">
            <v>Miscellaneous Manufacturing</v>
          </cell>
          <cell r="J3016" t="str">
            <v>Special Naphthas</v>
          </cell>
          <cell r="L3016" t="str">
            <v>1999</v>
          </cell>
          <cell r="N3016">
            <v>40982</v>
          </cell>
        </row>
        <row r="3017">
          <cell r="A3017" t="str">
            <v>2401090999</v>
          </cell>
          <cell r="B3017" t="str">
            <v>Nonpoint</v>
          </cell>
          <cell r="C3017" t="str">
            <v>Surface Coating /Misc Manufacturing /Solvents: NEC</v>
          </cell>
          <cell r="D3017" t="str">
            <v>Solvent - Industrial Surface Coating &amp; Solvent Use</v>
          </cell>
          <cell r="G3017" t="str">
            <v>Solvent Utilization</v>
          </cell>
          <cell r="H3017" t="str">
            <v>Surface Coating</v>
          </cell>
          <cell r="I3017" t="str">
            <v>Miscellaneous Manufacturing</v>
          </cell>
          <cell r="J3017" t="str">
            <v>Solvents: NEC</v>
          </cell>
          <cell r="L3017" t="str">
            <v>1999</v>
          </cell>
          <cell r="N3017">
            <v>40982</v>
          </cell>
        </row>
        <row r="3018">
          <cell r="A3018" t="str">
            <v>2401100000</v>
          </cell>
          <cell r="B3018" t="str">
            <v>Nonpoint</v>
          </cell>
          <cell r="C3018" t="str">
            <v>Surface Coating /Industrial Maintenance Coatings /Total: All Solvent Types</v>
          </cell>
          <cell r="D3018" t="str">
            <v>Solvent - Industrial Surface Coating &amp; Solvent Use</v>
          </cell>
          <cell r="G3018" t="str">
            <v>Solvent Utilization</v>
          </cell>
          <cell r="H3018" t="str">
            <v>Surface Coating</v>
          </cell>
          <cell r="I3018" t="str">
            <v>Industrial Maintenance Coatings</v>
          </cell>
          <cell r="J3018" t="str">
            <v>Total: All Solvent Types</v>
          </cell>
          <cell r="N3018">
            <v>40982</v>
          </cell>
        </row>
        <row r="3019">
          <cell r="A3019" t="str">
            <v>2401100001</v>
          </cell>
          <cell r="B3019" t="str">
            <v>Nonpoint</v>
          </cell>
          <cell r="C3019" t="str">
            <v>Surface Coating /Industrial Maintenance Coatings /Thinning and Clean-Up of Solvent-Based Coatings</v>
          </cell>
          <cell r="D3019" t="str">
            <v>Solvent - Industrial Surface Coating &amp; Solvent Use</v>
          </cell>
          <cell r="G3019" t="str">
            <v>Solvent Utilization</v>
          </cell>
          <cell r="H3019" t="str">
            <v>Surface Coating</v>
          </cell>
          <cell r="I3019" t="str">
            <v>Industrial Maintenance Coatings</v>
          </cell>
          <cell r="J3019" t="str">
            <v>Thinning and Clean-Up of Solvent-Based Coatings</v>
          </cell>
          <cell r="M3019">
            <v>37307</v>
          </cell>
          <cell r="N3019">
            <v>40982</v>
          </cell>
        </row>
        <row r="3020">
          <cell r="A3020" t="str">
            <v>2401100030</v>
          </cell>
          <cell r="B3020" t="str">
            <v>Nonpoint</v>
          </cell>
          <cell r="C3020" t="str">
            <v>Surface Coating /Industrial Maintenance Coatings /Acetone</v>
          </cell>
          <cell r="D3020" t="str">
            <v>Solvent - Industrial Surface Coating &amp; Solvent Use</v>
          </cell>
          <cell r="G3020" t="str">
            <v>Solvent Utilization</v>
          </cell>
          <cell r="H3020" t="str">
            <v>Surface Coating</v>
          </cell>
          <cell r="I3020" t="str">
            <v>Industrial Maintenance Coatings</v>
          </cell>
          <cell r="J3020" t="str">
            <v>Acetone</v>
          </cell>
          <cell r="L3020" t="str">
            <v>1999</v>
          </cell>
          <cell r="N3020">
            <v>40982</v>
          </cell>
        </row>
        <row r="3021">
          <cell r="A3021" t="str">
            <v>2401100055</v>
          </cell>
          <cell r="B3021" t="str">
            <v>Nonpoint</v>
          </cell>
          <cell r="C3021" t="str">
            <v>Surface Coating /Industrial Maintenance Coatings /Butyl Acetate</v>
          </cell>
          <cell r="D3021" t="str">
            <v>Solvent - Industrial Surface Coating &amp; Solvent Use</v>
          </cell>
          <cell r="G3021" t="str">
            <v>Solvent Utilization</v>
          </cell>
          <cell r="H3021" t="str">
            <v>Surface Coating</v>
          </cell>
          <cell r="I3021" t="str">
            <v>Industrial Maintenance Coatings</v>
          </cell>
          <cell r="J3021" t="str">
            <v>Butyl Acetate</v>
          </cell>
          <cell r="L3021" t="str">
            <v>1999</v>
          </cell>
          <cell r="N3021">
            <v>40982</v>
          </cell>
        </row>
        <row r="3022">
          <cell r="A3022" t="str">
            <v>2401100060</v>
          </cell>
          <cell r="B3022" t="str">
            <v>Nonpoint</v>
          </cell>
          <cell r="C3022" t="str">
            <v>Surface Coating /Industrial Maintenance Coatings /Butyl Alcohols: All Types</v>
          </cell>
          <cell r="D3022" t="str">
            <v>Solvent - Industrial Surface Coating &amp; Solvent Use</v>
          </cell>
          <cell r="G3022" t="str">
            <v>Solvent Utilization</v>
          </cell>
          <cell r="H3022" t="str">
            <v>Surface Coating</v>
          </cell>
          <cell r="I3022" t="str">
            <v>Industrial Maintenance Coatings</v>
          </cell>
          <cell r="J3022" t="str">
            <v>Butyl Alcohols: All Types</v>
          </cell>
          <cell r="L3022" t="str">
            <v>1999</v>
          </cell>
          <cell r="N3022">
            <v>40982</v>
          </cell>
        </row>
        <row r="3023">
          <cell r="A3023" t="str">
            <v>2401100065</v>
          </cell>
          <cell r="B3023" t="str">
            <v>Nonpoint</v>
          </cell>
          <cell r="C3023" t="str">
            <v>Surface Coating /Industrial Maintenance Coatings /n-Butyl Alcohol</v>
          </cell>
          <cell r="D3023" t="str">
            <v>Solvent - Industrial Surface Coating &amp; Solvent Use</v>
          </cell>
          <cell r="G3023" t="str">
            <v>Solvent Utilization</v>
          </cell>
          <cell r="H3023" t="str">
            <v>Surface Coating</v>
          </cell>
          <cell r="I3023" t="str">
            <v>Industrial Maintenance Coatings</v>
          </cell>
          <cell r="J3023" t="str">
            <v>n-Butyl Alcohol</v>
          </cell>
          <cell r="L3023" t="str">
            <v>1999</v>
          </cell>
          <cell r="N3023">
            <v>40982</v>
          </cell>
        </row>
        <row r="3024">
          <cell r="A3024" t="str">
            <v>2401100070</v>
          </cell>
          <cell r="B3024" t="str">
            <v>Nonpoint</v>
          </cell>
          <cell r="C3024" t="str">
            <v>Surface Coating /Industrial Maintenance Coatings /Isobutyl Alcohol</v>
          </cell>
          <cell r="D3024" t="str">
            <v>Solvent - Industrial Surface Coating &amp; Solvent Use</v>
          </cell>
          <cell r="G3024" t="str">
            <v>Solvent Utilization</v>
          </cell>
          <cell r="H3024" t="str">
            <v>Surface Coating</v>
          </cell>
          <cell r="I3024" t="str">
            <v>Industrial Maintenance Coatings</v>
          </cell>
          <cell r="J3024" t="str">
            <v>Isobutyl Alcohol</v>
          </cell>
          <cell r="L3024" t="str">
            <v>1999</v>
          </cell>
          <cell r="N3024">
            <v>40982</v>
          </cell>
        </row>
        <row r="3025">
          <cell r="A3025" t="str">
            <v>2401100125</v>
          </cell>
          <cell r="B3025" t="str">
            <v>Nonpoint</v>
          </cell>
          <cell r="C3025" t="str">
            <v>Surface Coating /Industrial Maintenance Coatings /Diethylene Glycol Monobutyl Ether</v>
          </cell>
          <cell r="D3025" t="str">
            <v>Solvent - Industrial Surface Coating &amp; Solvent Use</v>
          </cell>
          <cell r="G3025" t="str">
            <v>Solvent Utilization</v>
          </cell>
          <cell r="H3025" t="str">
            <v>Surface Coating</v>
          </cell>
          <cell r="I3025" t="str">
            <v>Industrial Maintenance Coatings</v>
          </cell>
          <cell r="J3025" t="str">
            <v>Diethylene Glycol Monobutyl Ether</v>
          </cell>
          <cell r="L3025" t="str">
            <v>1999</v>
          </cell>
          <cell r="N3025">
            <v>40982</v>
          </cell>
        </row>
        <row r="3026">
          <cell r="A3026" t="str">
            <v>2401100130</v>
          </cell>
          <cell r="B3026" t="str">
            <v>Nonpoint</v>
          </cell>
          <cell r="C3026" t="str">
            <v>Surface Coating /Industrial Maintenance Coatings /Diethylene Glycol Monoethyl Ether</v>
          </cell>
          <cell r="D3026" t="str">
            <v>Solvent - Industrial Surface Coating &amp; Solvent Use</v>
          </cell>
          <cell r="G3026" t="str">
            <v>Solvent Utilization</v>
          </cell>
          <cell r="H3026" t="str">
            <v>Surface Coating</v>
          </cell>
          <cell r="I3026" t="str">
            <v>Industrial Maintenance Coatings</v>
          </cell>
          <cell r="J3026" t="str">
            <v>Diethylene Glycol Monoethyl Ether</v>
          </cell>
          <cell r="L3026" t="str">
            <v>1999</v>
          </cell>
          <cell r="N3026">
            <v>40982</v>
          </cell>
        </row>
        <row r="3027">
          <cell r="A3027" t="str">
            <v>2401100135</v>
          </cell>
          <cell r="B3027" t="str">
            <v>Nonpoint</v>
          </cell>
          <cell r="C3027" t="str">
            <v>Surface Coating /Industrial Maintenance Coatings /Diethylene Glycol Monomethyl Ether</v>
          </cell>
          <cell r="D3027" t="str">
            <v>Solvent - Industrial Surface Coating &amp; Solvent Use</v>
          </cell>
          <cell r="G3027" t="str">
            <v>Solvent Utilization</v>
          </cell>
          <cell r="H3027" t="str">
            <v>Surface Coating</v>
          </cell>
          <cell r="I3027" t="str">
            <v>Industrial Maintenance Coatings</v>
          </cell>
          <cell r="J3027" t="str">
            <v>Diethylene Glycol Monomethyl Ether</v>
          </cell>
          <cell r="L3027" t="str">
            <v>1999</v>
          </cell>
          <cell r="N3027">
            <v>40982</v>
          </cell>
        </row>
        <row r="3028">
          <cell r="A3028" t="str">
            <v>2401100170</v>
          </cell>
          <cell r="B3028" t="str">
            <v>Nonpoint</v>
          </cell>
          <cell r="C3028" t="str">
            <v>Surface Coating /Industrial Maintenance Coatings /Ethyl Acetate</v>
          </cell>
          <cell r="D3028" t="str">
            <v>Solvent - Industrial Surface Coating &amp; Solvent Use</v>
          </cell>
          <cell r="G3028" t="str">
            <v>Solvent Utilization</v>
          </cell>
          <cell r="H3028" t="str">
            <v>Surface Coating</v>
          </cell>
          <cell r="I3028" t="str">
            <v>Industrial Maintenance Coatings</v>
          </cell>
          <cell r="J3028" t="str">
            <v>Ethyl Acetate</v>
          </cell>
          <cell r="L3028" t="str">
            <v>1999</v>
          </cell>
          <cell r="N3028">
            <v>40982</v>
          </cell>
        </row>
        <row r="3029">
          <cell r="A3029" t="str">
            <v>2401100200</v>
          </cell>
          <cell r="B3029" t="str">
            <v>Nonpoint</v>
          </cell>
          <cell r="C3029" t="str">
            <v>Surface Coating /Industrial Maintenance Coatings /Ethylene Glycol Monoethyl Ether (2-Ethoxyethanol)</v>
          </cell>
          <cell r="D3029" t="str">
            <v>Solvent - Industrial Surface Coating &amp; Solvent Use</v>
          </cell>
          <cell r="G3029" t="str">
            <v>Solvent Utilization</v>
          </cell>
          <cell r="H3029" t="str">
            <v>Surface Coating</v>
          </cell>
          <cell r="I3029" t="str">
            <v>Industrial Maintenance Coatings</v>
          </cell>
          <cell r="J3029" t="str">
            <v>Ethylene Glycol Monoethyl Ether (2-Ethoxyethanol)</v>
          </cell>
          <cell r="L3029" t="str">
            <v>1999</v>
          </cell>
          <cell r="N3029">
            <v>40982</v>
          </cell>
        </row>
        <row r="3030">
          <cell r="A3030" t="str">
            <v>2401100210</v>
          </cell>
          <cell r="B3030" t="str">
            <v>Nonpoint</v>
          </cell>
          <cell r="C3030" t="str">
            <v>Surface Coating /Industrial Maintenance Coatings /Ethylene Glycol Monomethyl Ether (2-Methoxyethanol)</v>
          </cell>
          <cell r="D3030" t="str">
            <v>Solvent - Industrial Surface Coating &amp; Solvent Use</v>
          </cell>
          <cell r="G3030" t="str">
            <v>Solvent Utilization</v>
          </cell>
          <cell r="H3030" t="str">
            <v>Surface Coating</v>
          </cell>
          <cell r="I3030" t="str">
            <v>Industrial Maintenance Coatings</v>
          </cell>
          <cell r="J3030" t="str">
            <v>Ethylene Glycol Monomethyl Ether (2-Methoxyethanol)</v>
          </cell>
          <cell r="L3030" t="str">
            <v>1999</v>
          </cell>
          <cell r="N3030">
            <v>40982</v>
          </cell>
        </row>
        <row r="3031">
          <cell r="A3031" t="str">
            <v>2401100215</v>
          </cell>
          <cell r="B3031" t="str">
            <v>Nonpoint</v>
          </cell>
          <cell r="C3031" t="str">
            <v>Surface Coating /Industrial Maintenance Coatings /Ethylene Glycol Monobutyl Ether (2-Butoxyethanol)</v>
          </cell>
          <cell r="D3031" t="str">
            <v>Solvent - Industrial Surface Coating &amp; Solvent Use</v>
          </cell>
          <cell r="G3031" t="str">
            <v>Solvent Utilization</v>
          </cell>
          <cell r="H3031" t="str">
            <v>Surface Coating</v>
          </cell>
          <cell r="I3031" t="str">
            <v>Industrial Maintenance Coatings</v>
          </cell>
          <cell r="J3031" t="str">
            <v>Ethylene Glycol Monobutyl Ether (2-Butoxyethanol)</v>
          </cell>
          <cell r="L3031" t="str">
            <v>1999</v>
          </cell>
          <cell r="N3031">
            <v>40982</v>
          </cell>
        </row>
        <row r="3032">
          <cell r="A3032" t="str">
            <v>2401100235</v>
          </cell>
          <cell r="B3032" t="str">
            <v>Nonpoint</v>
          </cell>
          <cell r="C3032" t="str">
            <v>Surface Coating /Industrial Maintenance Coatings /Glycol Ethers: All Types</v>
          </cell>
          <cell r="D3032" t="str">
            <v>Solvent - Industrial Surface Coating &amp; Solvent Use</v>
          </cell>
          <cell r="G3032" t="str">
            <v>Solvent Utilization</v>
          </cell>
          <cell r="H3032" t="str">
            <v>Surface Coating</v>
          </cell>
          <cell r="I3032" t="str">
            <v>Industrial Maintenance Coatings</v>
          </cell>
          <cell r="J3032" t="str">
            <v>Glycol Ethers: All Types</v>
          </cell>
          <cell r="L3032" t="str">
            <v>1999</v>
          </cell>
          <cell r="N3032">
            <v>40982</v>
          </cell>
        </row>
        <row r="3033">
          <cell r="A3033" t="str">
            <v>2401100250</v>
          </cell>
          <cell r="B3033" t="str">
            <v>Nonpoint</v>
          </cell>
          <cell r="C3033" t="str">
            <v>Surface Coating /Industrial Maintenance Coatings /Isopropanol</v>
          </cell>
          <cell r="D3033" t="str">
            <v>Solvent - Industrial Surface Coating &amp; Solvent Use</v>
          </cell>
          <cell r="G3033" t="str">
            <v>Solvent Utilization</v>
          </cell>
          <cell r="H3033" t="str">
            <v>Surface Coating</v>
          </cell>
          <cell r="I3033" t="str">
            <v>Industrial Maintenance Coatings</v>
          </cell>
          <cell r="J3033" t="str">
            <v>Isopropanol</v>
          </cell>
          <cell r="L3033" t="str">
            <v>1999</v>
          </cell>
          <cell r="N3033">
            <v>40982</v>
          </cell>
        </row>
        <row r="3034">
          <cell r="A3034" t="str">
            <v>2401100275</v>
          </cell>
          <cell r="B3034" t="str">
            <v>Nonpoint</v>
          </cell>
          <cell r="C3034" t="str">
            <v>Surface Coating /Industrial Maintenance Coatings /Methyl Ethyl Ketone</v>
          </cell>
          <cell r="D3034" t="str">
            <v>Solvent - Industrial Surface Coating &amp; Solvent Use</v>
          </cell>
          <cell r="G3034" t="str">
            <v>Solvent Utilization</v>
          </cell>
          <cell r="H3034" t="str">
            <v>Surface Coating</v>
          </cell>
          <cell r="I3034" t="str">
            <v>Industrial Maintenance Coatings</v>
          </cell>
          <cell r="J3034" t="str">
            <v>Methyl Ethyl Ketone</v>
          </cell>
          <cell r="L3034" t="str">
            <v>1999</v>
          </cell>
          <cell r="N3034">
            <v>40982</v>
          </cell>
        </row>
        <row r="3035">
          <cell r="A3035" t="str">
            <v>2401100285</v>
          </cell>
          <cell r="B3035" t="str">
            <v>Nonpoint</v>
          </cell>
          <cell r="C3035" t="str">
            <v>Surface Coating /Industrial Maintenance Coatings /Methyl Isobutyl Ketone</v>
          </cell>
          <cell r="D3035" t="str">
            <v>Solvent - Industrial Surface Coating &amp; Solvent Use</v>
          </cell>
          <cell r="G3035" t="str">
            <v>Solvent Utilization</v>
          </cell>
          <cell r="H3035" t="str">
            <v>Surface Coating</v>
          </cell>
          <cell r="I3035" t="str">
            <v>Industrial Maintenance Coatings</v>
          </cell>
          <cell r="J3035" t="str">
            <v>Methyl Isobutyl Ketone</v>
          </cell>
          <cell r="L3035" t="str">
            <v>1999</v>
          </cell>
          <cell r="N3035">
            <v>40982</v>
          </cell>
        </row>
        <row r="3036">
          <cell r="A3036" t="str">
            <v>2401100370</v>
          </cell>
          <cell r="B3036" t="str">
            <v>Nonpoint</v>
          </cell>
          <cell r="C3036" t="str">
            <v>Surface Coating /Industrial Maintenance Coatings /Special Naphthas</v>
          </cell>
          <cell r="D3036" t="str">
            <v>Solvent - Industrial Surface Coating &amp; Solvent Use</v>
          </cell>
          <cell r="G3036" t="str">
            <v>Solvent Utilization</v>
          </cell>
          <cell r="H3036" t="str">
            <v>Surface Coating</v>
          </cell>
          <cell r="I3036" t="str">
            <v>Industrial Maintenance Coatings</v>
          </cell>
          <cell r="J3036" t="str">
            <v>Special Naphthas</v>
          </cell>
          <cell r="L3036" t="str">
            <v>1999</v>
          </cell>
          <cell r="N3036">
            <v>40982</v>
          </cell>
        </row>
        <row r="3037">
          <cell r="A3037" t="str">
            <v>2401100999</v>
          </cell>
          <cell r="B3037" t="str">
            <v>Nonpoint</v>
          </cell>
          <cell r="C3037" t="str">
            <v>Surface Coating /Industrial Maintenance Coatings /Solvents: NEC</v>
          </cell>
          <cell r="D3037" t="str">
            <v>Solvent - Industrial Surface Coating &amp; Solvent Use</v>
          </cell>
          <cell r="G3037" t="str">
            <v>Solvent Utilization</v>
          </cell>
          <cell r="H3037" t="str">
            <v>Surface Coating</v>
          </cell>
          <cell r="I3037" t="str">
            <v>Industrial Maintenance Coatings</v>
          </cell>
          <cell r="J3037" t="str">
            <v>Solvents: NEC</v>
          </cell>
          <cell r="L3037" t="str">
            <v>1999</v>
          </cell>
          <cell r="N3037">
            <v>40982</v>
          </cell>
        </row>
        <row r="3038">
          <cell r="A3038" t="str">
            <v>2401200000</v>
          </cell>
          <cell r="B3038" t="str">
            <v>Nonpoint</v>
          </cell>
          <cell r="C3038" t="str">
            <v>Surface Coating /Other Special Purpose Coatings /Total: All Solvent Types</v>
          </cell>
          <cell r="D3038" t="str">
            <v>Solvent - Industrial Surface Coating &amp; Solvent Use</v>
          </cell>
          <cell r="G3038" t="str">
            <v>Solvent Utilization</v>
          </cell>
          <cell r="H3038" t="str">
            <v>Surface Coating</v>
          </cell>
          <cell r="I3038" t="str">
            <v>Other Special Purpose Coatings</v>
          </cell>
          <cell r="J3038" t="str">
            <v>Total: All Solvent Types</v>
          </cell>
          <cell r="N3038">
            <v>40982</v>
          </cell>
        </row>
        <row r="3039">
          <cell r="A3039" t="str">
            <v>2401200030</v>
          </cell>
          <cell r="B3039" t="str">
            <v>Nonpoint</v>
          </cell>
          <cell r="C3039" t="str">
            <v>Surface Coating /Other Special Purpose Coatings /Acetone</v>
          </cell>
          <cell r="D3039" t="str">
            <v>Solvent - Industrial Surface Coating &amp; Solvent Use</v>
          </cell>
          <cell r="G3039" t="str">
            <v>Solvent Utilization</v>
          </cell>
          <cell r="H3039" t="str">
            <v>Surface Coating</v>
          </cell>
          <cell r="I3039" t="str">
            <v>Other Special Purpose Coatings</v>
          </cell>
          <cell r="J3039" t="str">
            <v>Acetone</v>
          </cell>
          <cell r="L3039" t="str">
            <v>1999</v>
          </cell>
          <cell r="N3039">
            <v>40982</v>
          </cell>
        </row>
        <row r="3040">
          <cell r="A3040" t="str">
            <v>2401200055</v>
          </cell>
          <cell r="B3040" t="str">
            <v>Nonpoint</v>
          </cell>
          <cell r="C3040" t="str">
            <v>Surface Coating /Other Special Purpose Coatings /Butyl Acetate</v>
          </cell>
          <cell r="D3040" t="str">
            <v>Solvent - Industrial Surface Coating &amp; Solvent Use</v>
          </cell>
          <cell r="G3040" t="str">
            <v>Solvent Utilization</v>
          </cell>
          <cell r="H3040" t="str">
            <v>Surface Coating</v>
          </cell>
          <cell r="I3040" t="str">
            <v>Other Special Purpose Coatings</v>
          </cell>
          <cell r="J3040" t="str">
            <v>Butyl Acetate</v>
          </cell>
          <cell r="L3040" t="str">
            <v>1999</v>
          </cell>
          <cell r="N3040">
            <v>40982</v>
          </cell>
        </row>
        <row r="3041">
          <cell r="A3041" t="str">
            <v>2401200060</v>
          </cell>
          <cell r="B3041" t="str">
            <v>Nonpoint</v>
          </cell>
          <cell r="C3041" t="str">
            <v>Surface Coating /Other Special Purpose Coatings /Butyl Alcohols: All Types</v>
          </cell>
          <cell r="D3041" t="str">
            <v>Solvent - Industrial Surface Coating &amp; Solvent Use</v>
          </cell>
          <cell r="G3041" t="str">
            <v>Solvent Utilization</v>
          </cell>
          <cell r="H3041" t="str">
            <v>Surface Coating</v>
          </cell>
          <cell r="I3041" t="str">
            <v>Other Special Purpose Coatings</v>
          </cell>
          <cell r="J3041" t="str">
            <v>Butyl Alcohols: All Types</v>
          </cell>
          <cell r="L3041" t="str">
            <v>1999</v>
          </cell>
          <cell r="N3041">
            <v>40982</v>
          </cell>
        </row>
        <row r="3042">
          <cell r="A3042" t="str">
            <v>2401200065</v>
          </cell>
          <cell r="B3042" t="str">
            <v>Nonpoint</v>
          </cell>
          <cell r="C3042" t="str">
            <v>Surface Coating /Other Special Purpose Coatings /n-Butyl Alcohol</v>
          </cell>
          <cell r="D3042" t="str">
            <v>Solvent - Industrial Surface Coating &amp; Solvent Use</v>
          </cell>
          <cell r="G3042" t="str">
            <v>Solvent Utilization</v>
          </cell>
          <cell r="H3042" t="str">
            <v>Surface Coating</v>
          </cell>
          <cell r="I3042" t="str">
            <v>Other Special Purpose Coatings</v>
          </cell>
          <cell r="J3042" t="str">
            <v>n-Butyl Alcohol</v>
          </cell>
          <cell r="L3042" t="str">
            <v>1999</v>
          </cell>
          <cell r="N3042">
            <v>40982</v>
          </cell>
        </row>
        <row r="3043">
          <cell r="A3043" t="str">
            <v>2401200070</v>
          </cell>
          <cell r="B3043" t="str">
            <v>Nonpoint</v>
          </cell>
          <cell r="C3043" t="str">
            <v>Surface Coating /Other Special Purpose Coatings /Isobutyl Alcohol</v>
          </cell>
          <cell r="D3043" t="str">
            <v>Solvent - Industrial Surface Coating &amp; Solvent Use</v>
          </cell>
          <cell r="G3043" t="str">
            <v>Solvent Utilization</v>
          </cell>
          <cell r="H3043" t="str">
            <v>Surface Coating</v>
          </cell>
          <cell r="I3043" t="str">
            <v>Other Special Purpose Coatings</v>
          </cell>
          <cell r="J3043" t="str">
            <v>Isobutyl Alcohol</v>
          </cell>
          <cell r="L3043" t="str">
            <v>1999</v>
          </cell>
          <cell r="N3043">
            <v>40982</v>
          </cell>
        </row>
        <row r="3044">
          <cell r="A3044" t="str">
            <v>2401200125</v>
          </cell>
          <cell r="B3044" t="str">
            <v>Nonpoint</v>
          </cell>
          <cell r="C3044" t="str">
            <v>Surface Coating /Other Special Purpose Coatings /Diethylene Glycol Monobutyl Ether</v>
          </cell>
          <cell r="D3044" t="str">
            <v>Solvent - Industrial Surface Coating &amp; Solvent Use</v>
          </cell>
          <cell r="G3044" t="str">
            <v>Solvent Utilization</v>
          </cell>
          <cell r="H3044" t="str">
            <v>Surface Coating</v>
          </cell>
          <cell r="I3044" t="str">
            <v>Other Special Purpose Coatings</v>
          </cell>
          <cell r="J3044" t="str">
            <v>Diethylene Glycol Monobutyl Ether</v>
          </cell>
          <cell r="L3044" t="str">
            <v>1999</v>
          </cell>
          <cell r="N3044">
            <v>40982</v>
          </cell>
        </row>
        <row r="3045">
          <cell r="A3045" t="str">
            <v>2401200130</v>
          </cell>
          <cell r="B3045" t="str">
            <v>Nonpoint</v>
          </cell>
          <cell r="C3045" t="str">
            <v>Surface Coating /Other Special Purpose Coatings /Diethylene Glycol Monoethyl Ether</v>
          </cell>
          <cell r="D3045" t="str">
            <v>Solvent - Industrial Surface Coating &amp; Solvent Use</v>
          </cell>
          <cell r="G3045" t="str">
            <v>Solvent Utilization</v>
          </cell>
          <cell r="H3045" t="str">
            <v>Surface Coating</v>
          </cell>
          <cell r="I3045" t="str">
            <v>Other Special Purpose Coatings</v>
          </cell>
          <cell r="J3045" t="str">
            <v>Diethylene Glycol Monoethyl Ether</v>
          </cell>
          <cell r="L3045" t="str">
            <v>1999</v>
          </cell>
          <cell r="N3045">
            <v>40982</v>
          </cell>
        </row>
        <row r="3046">
          <cell r="A3046" t="str">
            <v>2401200135</v>
          </cell>
          <cell r="B3046" t="str">
            <v>Nonpoint</v>
          </cell>
          <cell r="C3046" t="str">
            <v>Surface Coating /Other Special Purpose Coatings /Diethylene Glycol Monomethyl Ether</v>
          </cell>
          <cell r="D3046" t="str">
            <v>Solvent - Industrial Surface Coating &amp; Solvent Use</v>
          </cell>
          <cell r="G3046" t="str">
            <v>Solvent Utilization</v>
          </cell>
          <cell r="H3046" t="str">
            <v>Surface Coating</v>
          </cell>
          <cell r="I3046" t="str">
            <v>Other Special Purpose Coatings</v>
          </cell>
          <cell r="J3046" t="str">
            <v>Diethylene Glycol Monomethyl Ether</v>
          </cell>
          <cell r="L3046" t="str">
            <v>1999</v>
          </cell>
          <cell r="N3046">
            <v>40982</v>
          </cell>
        </row>
        <row r="3047">
          <cell r="A3047" t="str">
            <v>2401200170</v>
          </cell>
          <cell r="B3047" t="str">
            <v>Nonpoint</v>
          </cell>
          <cell r="C3047" t="str">
            <v>Surface Coating /Other Special Purpose Coatings /Ethyl Acetate</v>
          </cell>
          <cell r="D3047" t="str">
            <v>Solvent - Industrial Surface Coating &amp; Solvent Use</v>
          </cell>
          <cell r="G3047" t="str">
            <v>Solvent Utilization</v>
          </cell>
          <cell r="H3047" t="str">
            <v>Surface Coating</v>
          </cell>
          <cell r="I3047" t="str">
            <v>Other Special Purpose Coatings</v>
          </cell>
          <cell r="J3047" t="str">
            <v>Ethyl Acetate</v>
          </cell>
          <cell r="L3047" t="str">
            <v>1999</v>
          </cell>
          <cell r="N3047">
            <v>40982</v>
          </cell>
        </row>
        <row r="3048">
          <cell r="A3048" t="str">
            <v>2401200200</v>
          </cell>
          <cell r="B3048" t="str">
            <v>Nonpoint</v>
          </cell>
          <cell r="C3048" t="str">
            <v>Surface Coating /Other Special Purpose Coatings /Ethylene Glycol Monoethyl Ether (2-Ethoxyethanol)</v>
          </cell>
          <cell r="D3048" t="str">
            <v>Solvent - Industrial Surface Coating &amp; Solvent Use</v>
          </cell>
          <cell r="G3048" t="str">
            <v>Solvent Utilization</v>
          </cell>
          <cell r="H3048" t="str">
            <v>Surface Coating</v>
          </cell>
          <cell r="I3048" t="str">
            <v>Other Special Purpose Coatings</v>
          </cell>
          <cell r="J3048" t="str">
            <v>Ethylene Glycol Monoethyl Ether (2-Ethoxyethanol)</v>
          </cell>
          <cell r="L3048" t="str">
            <v>1999</v>
          </cell>
          <cell r="N3048">
            <v>40982</v>
          </cell>
        </row>
        <row r="3049">
          <cell r="A3049" t="str">
            <v>2401200210</v>
          </cell>
          <cell r="B3049" t="str">
            <v>Nonpoint</v>
          </cell>
          <cell r="C3049" t="str">
            <v>Surface Coating /Other Special Purpose Coatings /Ethylene Glycol Monomethyl Ether (2-Methoxyethanol)</v>
          </cell>
          <cell r="D3049" t="str">
            <v>Solvent - Industrial Surface Coating &amp; Solvent Use</v>
          </cell>
          <cell r="G3049" t="str">
            <v>Solvent Utilization</v>
          </cell>
          <cell r="H3049" t="str">
            <v>Surface Coating</v>
          </cell>
          <cell r="I3049" t="str">
            <v>Other Special Purpose Coatings</v>
          </cell>
          <cell r="J3049" t="str">
            <v>Ethylene Glycol Monomethyl Ether (2-Methoxyethanol)</v>
          </cell>
          <cell r="L3049" t="str">
            <v>1999</v>
          </cell>
          <cell r="N3049">
            <v>40982</v>
          </cell>
        </row>
        <row r="3050">
          <cell r="A3050" t="str">
            <v>2401200215</v>
          </cell>
          <cell r="B3050" t="str">
            <v>Nonpoint</v>
          </cell>
          <cell r="C3050" t="str">
            <v>Surface Coating /Other Special Purpose Coatings /Ethylene Glycol Monobutyl Ether (2-Butoxyethanol)</v>
          </cell>
          <cell r="D3050" t="str">
            <v>Solvent - Industrial Surface Coating &amp; Solvent Use</v>
          </cell>
          <cell r="G3050" t="str">
            <v>Solvent Utilization</v>
          </cell>
          <cell r="H3050" t="str">
            <v>Surface Coating</v>
          </cell>
          <cell r="I3050" t="str">
            <v>Other Special Purpose Coatings</v>
          </cell>
          <cell r="J3050" t="str">
            <v>Ethylene Glycol Monobutyl Ether (2-Butoxyethanol)</v>
          </cell>
          <cell r="L3050" t="str">
            <v>1999</v>
          </cell>
          <cell r="N3050">
            <v>40982</v>
          </cell>
        </row>
        <row r="3051">
          <cell r="A3051" t="str">
            <v>2401200235</v>
          </cell>
          <cell r="B3051" t="str">
            <v>Nonpoint</v>
          </cell>
          <cell r="C3051" t="str">
            <v>Surface Coating /Other Special Purpose Coatings /Glycol Ethers: All Types</v>
          </cell>
          <cell r="D3051" t="str">
            <v>Solvent - Industrial Surface Coating &amp; Solvent Use</v>
          </cell>
          <cell r="G3051" t="str">
            <v>Solvent Utilization</v>
          </cell>
          <cell r="H3051" t="str">
            <v>Surface Coating</v>
          </cell>
          <cell r="I3051" t="str">
            <v>Other Special Purpose Coatings</v>
          </cell>
          <cell r="J3051" t="str">
            <v>Glycol Ethers: All Types</v>
          </cell>
          <cell r="L3051" t="str">
            <v>1999</v>
          </cell>
          <cell r="N3051">
            <v>40982</v>
          </cell>
        </row>
        <row r="3052">
          <cell r="A3052" t="str">
            <v>2401200250</v>
          </cell>
          <cell r="B3052" t="str">
            <v>Nonpoint</v>
          </cell>
          <cell r="C3052" t="str">
            <v>Surface Coating /Other Special Purpose Coatings /Isopropanol</v>
          </cell>
          <cell r="D3052" t="str">
            <v>Solvent - Industrial Surface Coating &amp; Solvent Use</v>
          </cell>
          <cell r="G3052" t="str">
            <v>Solvent Utilization</v>
          </cell>
          <cell r="H3052" t="str">
            <v>Surface Coating</v>
          </cell>
          <cell r="I3052" t="str">
            <v>Other Special Purpose Coatings</v>
          </cell>
          <cell r="J3052" t="str">
            <v>Isopropanol</v>
          </cell>
          <cell r="L3052" t="str">
            <v>1999</v>
          </cell>
          <cell r="N3052">
            <v>40982</v>
          </cell>
        </row>
        <row r="3053">
          <cell r="A3053" t="str">
            <v>2401200275</v>
          </cell>
          <cell r="B3053" t="str">
            <v>Nonpoint</v>
          </cell>
          <cell r="C3053" t="str">
            <v>Surface Coating /Other Special Purpose Coatings /Methyl Ethyl Ketone</v>
          </cell>
          <cell r="D3053" t="str">
            <v>Solvent - Industrial Surface Coating &amp; Solvent Use</v>
          </cell>
          <cell r="G3053" t="str">
            <v>Solvent Utilization</v>
          </cell>
          <cell r="H3053" t="str">
            <v>Surface Coating</v>
          </cell>
          <cell r="I3053" t="str">
            <v>Other Special Purpose Coatings</v>
          </cell>
          <cell r="J3053" t="str">
            <v>Methyl Ethyl Ketone</v>
          </cell>
          <cell r="L3053" t="str">
            <v>1999</v>
          </cell>
          <cell r="N3053">
            <v>40982</v>
          </cell>
        </row>
        <row r="3054">
          <cell r="A3054" t="str">
            <v>2401200285</v>
          </cell>
          <cell r="B3054" t="str">
            <v>Nonpoint</v>
          </cell>
          <cell r="C3054" t="str">
            <v>Surface Coating /Other Special Purpose Coatings /Methyl Isobutyl Ketone</v>
          </cell>
          <cell r="D3054" t="str">
            <v>Solvent - Industrial Surface Coating &amp; Solvent Use</v>
          </cell>
          <cell r="G3054" t="str">
            <v>Solvent Utilization</v>
          </cell>
          <cell r="H3054" t="str">
            <v>Surface Coating</v>
          </cell>
          <cell r="I3054" t="str">
            <v>Other Special Purpose Coatings</v>
          </cell>
          <cell r="J3054" t="str">
            <v>Methyl Isobutyl Ketone</v>
          </cell>
          <cell r="L3054" t="str">
            <v>1999</v>
          </cell>
          <cell r="N3054">
            <v>40982</v>
          </cell>
        </row>
        <row r="3055">
          <cell r="A3055" t="str">
            <v>2401200370</v>
          </cell>
          <cell r="B3055" t="str">
            <v>Nonpoint</v>
          </cell>
          <cell r="C3055" t="str">
            <v>Surface Coating /Other Special Purpose Coatings /Special Naphthas</v>
          </cell>
          <cell r="D3055" t="str">
            <v>Solvent - Industrial Surface Coating &amp; Solvent Use</v>
          </cell>
          <cell r="G3055" t="str">
            <v>Solvent Utilization</v>
          </cell>
          <cell r="H3055" t="str">
            <v>Surface Coating</v>
          </cell>
          <cell r="I3055" t="str">
            <v>Other Special Purpose Coatings</v>
          </cell>
          <cell r="J3055" t="str">
            <v>Special Naphthas</v>
          </cell>
          <cell r="L3055" t="str">
            <v>1999</v>
          </cell>
          <cell r="N3055">
            <v>40982</v>
          </cell>
        </row>
        <row r="3056">
          <cell r="A3056" t="str">
            <v>2401200999</v>
          </cell>
          <cell r="B3056" t="str">
            <v>Nonpoint</v>
          </cell>
          <cell r="C3056" t="str">
            <v>Surface Coating /Other Special Purpose Coatings /Solvents: NEC</v>
          </cell>
          <cell r="D3056" t="str">
            <v>Solvent - Industrial Surface Coating &amp; Solvent Use</v>
          </cell>
          <cell r="G3056" t="str">
            <v>Solvent Utilization</v>
          </cell>
          <cell r="H3056" t="str">
            <v>Surface Coating</v>
          </cell>
          <cell r="I3056" t="str">
            <v>Other Special Purpose Coatings</v>
          </cell>
          <cell r="J3056" t="str">
            <v>Solvents: NEC</v>
          </cell>
          <cell r="L3056" t="str">
            <v>1999</v>
          </cell>
          <cell r="N3056">
            <v>40982</v>
          </cell>
        </row>
        <row r="3057">
          <cell r="A3057" t="str">
            <v>2401990000</v>
          </cell>
          <cell r="B3057" t="str">
            <v>Nonpoint</v>
          </cell>
          <cell r="C3057" t="str">
            <v>Surface Coating /All Surface Coating Categories /Total: All Solvent Types</v>
          </cell>
          <cell r="D3057" t="str">
            <v>Solvent - Industrial Surface Coating &amp; Solvent Use</v>
          </cell>
          <cell r="G3057" t="str">
            <v>Solvent Utilization</v>
          </cell>
          <cell r="H3057" t="str">
            <v>Surface Coating</v>
          </cell>
          <cell r="I3057" t="str">
            <v>All Surface Coating Categories</v>
          </cell>
          <cell r="J3057" t="str">
            <v>Total: All Solvent Types</v>
          </cell>
          <cell r="L3057" t="str">
            <v>2005</v>
          </cell>
          <cell r="N3057">
            <v>40982</v>
          </cell>
        </row>
        <row r="3058">
          <cell r="A3058" t="str">
            <v>2401990030</v>
          </cell>
          <cell r="B3058" t="str">
            <v>Nonpoint</v>
          </cell>
          <cell r="C3058" t="str">
            <v>Surface Coating /All Surface Coating Categories /Acetone</v>
          </cell>
          <cell r="D3058" t="str">
            <v>Solvent - Industrial Surface Coating &amp; Solvent Use</v>
          </cell>
          <cell r="G3058" t="str">
            <v>Solvent Utilization</v>
          </cell>
          <cell r="H3058" t="str">
            <v>Surface Coating</v>
          </cell>
          <cell r="I3058" t="str">
            <v>All Surface Coating Categories</v>
          </cell>
          <cell r="J3058" t="str">
            <v>Acetone</v>
          </cell>
          <cell r="L3058" t="str">
            <v>1999</v>
          </cell>
          <cell r="N3058">
            <v>40982</v>
          </cell>
        </row>
        <row r="3059">
          <cell r="A3059" t="str">
            <v>2401990055</v>
          </cell>
          <cell r="B3059" t="str">
            <v>Nonpoint</v>
          </cell>
          <cell r="C3059" t="str">
            <v>Surface Coating /All Surface Coating Categories /Butyl Acetate</v>
          </cell>
          <cell r="D3059" t="str">
            <v>Solvent - Industrial Surface Coating &amp; Solvent Use</v>
          </cell>
          <cell r="G3059" t="str">
            <v>Solvent Utilization</v>
          </cell>
          <cell r="H3059" t="str">
            <v>Surface Coating</v>
          </cell>
          <cell r="I3059" t="str">
            <v>All Surface Coating Categories</v>
          </cell>
          <cell r="J3059" t="str">
            <v>Butyl Acetate</v>
          </cell>
          <cell r="L3059" t="str">
            <v>1999</v>
          </cell>
          <cell r="N3059">
            <v>40982</v>
          </cell>
        </row>
        <row r="3060">
          <cell r="A3060" t="str">
            <v>2401990060</v>
          </cell>
          <cell r="B3060" t="str">
            <v>Nonpoint</v>
          </cell>
          <cell r="C3060" t="str">
            <v>Surface Coating /All Surface Coating Categories /Butyl Alcohols: All Types</v>
          </cell>
          <cell r="D3060" t="str">
            <v>Solvent - Industrial Surface Coating &amp; Solvent Use</v>
          </cell>
          <cell r="G3060" t="str">
            <v>Solvent Utilization</v>
          </cell>
          <cell r="H3060" t="str">
            <v>Surface Coating</v>
          </cell>
          <cell r="I3060" t="str">
            <v>All Surface Coating Categories</v>
          </cell>
          <cell r="J3060" t="str">
            <v>Butyl Alcohols: All Types</v>
          </cell>
          <cell r="L3060" t="str">
            <v>1999</v>
          </cell>
          <cell r="N3060">
            <v>40982</v>
          </cell>
        </row>
        <row r="3061">
          <cell r="A3061" t="str">
            <v>2401990065</v>
          </cell>
          <cell r="B3061" t="str">
            <v>Nonpoint</v>
          </cell>
          <cell r="C3061" t="str">
            <v>Surface Coating /All Surface Coating Categories /n-Butyl Alcohol</v>
          </cell>
          <cell r="D3061" t="str">
            <v>Solvent - Industrial Surface Coating &amp; Solvent Use</v>
          </cell>
          <cell r="G3061" t="str">
            <v>Solvent Utilization</v>
          </cell>
          <cell r="H3061" t="str">
            <v>Surface Coating</v>
          </cell>
          <cell r="I3061" t="str">
            <v>All Surface Coating Categories</v>
          </cell>
          <cell r="J3061" t="str">
            <v>n-Butyl Alcohol</v>
          </cell>
          <cell r="L3061" t="str">
            <v>1999</v>
          </cell>
          <cell r="N3061">
            <v>40982</v>
          </cell>
        </row>
        <row r="3062">
          <cell r="A3062" t="str">
            <v>2401990070</v>
          </cell>
          <cell r="B3062" t="str">
            <v>Nonpoint</v>
          </cell>
          <cell r="C3062" t="str">
            <v>Surface Coating /All Surface Coating Categories /Isobutyl Alcohol</v>
          </cell>
          <cell r="D3062" t="str">
            <v>Solvent - Industrial Surface Coating &amp; Solvent Use</v>
          </cell>
          <cell r="G3062" t="str">
            <v>Solvent Utilization</v>
          </cell>
          <cell r="H3062" t="str">
            <v>Surface Coating</v>
          </cell>
          <cell r="I3062" t="str">
            <v>All Surface Coating Categories</v>
          </cell>
          <cell r="J3062" t="str">
            <v>Isobutyl Alcohol</v>
          </cell>
          <cell r="L3062" t="str">
            <v>1999</v>
          </cell>
          <cell r="N3062">
            <v>40982</v>
          </cell>
        </row>
        <row r="3063">
          <cell r="A3063" t="str">
            <v>2401990125</v>
          </cell>
          <cell r="B3063" t="str">
            <v>Nonpoint</v>
          </cell>
          <cell r="C3063" t="str">
            <v>Surface Coating /All Surface Coating Categories /Diethylene Glycol Monobutyl Ether</v>
          </cell>
          <cell r="D3063" t="str">
            <v>Solvent - Industrial Surface Coating &amp; Solvent Use</v>
          </cell>
          <cell r="G3063" t="str">
            <v>Solvent Utilization</v>
          </cell>
          <cell r="H3063" t="str">
            <v>Surface Coating</v>
          </cell>
          <cell r="I3063" t="str">
            <v>All Surface Coating Categories</v>
          </cell>
          <cell r="J3063" t="str">
            <v>Diethylene Glycol Monobutyl Ether</v>
          </cell>
          <cell r="L3063" t="str">
            <v>1999</v>
          </cell>
          <cell r="N3063">
            <v>40982</v>
          </cell>
        </row>
        <row r="3064">
          <cell r="A3064" t="str">
            <v>2401990130</v>
          </cell>
          <cell r="B3064" t="str">
            <v>Nonpoint</v>
          </cell>
          <cell r="C3064" t="str">
            <v>Surface Coating /All Surface Coating Categories /Diethylene Glycol Monoethyl Ether</v>
          </cell>
          <cell r="D3064" t="str">
            <v>Solvent - Industrial Surface Coating &amp; Solvent Use</v>
          </cell>
          <cell r="G3064" t="str">
            <v>Solvent Utilization</v>
          </cell>
          <cell r="H3064" t="str">
            <v>Surface Coating</v>
          </cell>
          <cell r="I3064" t="str">
            <v>All Surface Coating Categories</v>
          </cell>
          <cell r="J3064" t="str">
            <v>Diethylene Glycol Monoethyl Ether</v>
          </cell>
          <cell r="L3064" t="str">
            <v>1999</v>
          </cell>
          <cell r="N3064">
            <v>40982</v>
          </cell>
        </row>
        <row r="3065">
          <cell r="A3065" t="str">
            <v>2401990135</v>
          </cell>
          <cell r="B3065" t="str">
            <v>Nonpoint</v>
          </cell>
          <cell r="C3065" t="str">
            <v>Surface Coating /All Surface Coating Categories /Diethylene Glycol Monomethyl Ether</v>
          </cell>
          <cell r="D3065" t="str">
            <v>Solvent - Industrial Surface Coating &amp; Solvent Use</v>
          </cell>
          <cell r="G3065" t="str">
            <v>Solvent Utilization</v>
          </cell>
          <cell r="H3065" t="str">
            <v>Surface Coating</v>
          </cell>
          <cell r="I3065" t="str">
            <v>All Surface Coating Categories</v>
          </cell>
          <cell r="J3065" t="str">
            <v>Diethylene Glycol Monomethyl Ether</v>
          </cell>
          <cell r="L3065" t="str">
            <v>1999</v>
          </cell>
          <cell r="N3065">
            <v>40982</v>
          </cell>
        </row>
        <row r="3066">
          <cell r="A3066" t="str">
            <v>2401990170</v>
          </cell>
          <cell r="B3066" t="str">
            <v>Nonpoint</v>
          </cell>
          <cell r="C3066" t="str">
            <v>Surface Coating /All Surface Coating Categories /Ethyl Acetate</v>
          </cell>
          <cell r="D3066" t="str">
            <v>Solvent - Industrial Surface Coating &amp; Solvent Use</v>
          </cell>
          <cell r="G3066" t="str">
            <v>Solvent Utilization</v>
          </cell>
          <cell r="H3066" t="str">
            <v>Surface Coating</v>
          </cell>
          <cell r="I3066" t="str">
            <v>All Surface Coating Categories</v>
          </cell>
          <cell r="J3066" t="str">
            <v>Ethyl Acetate</v>
          </cell>
          <cell r="L3066" t="str">
            <v>1999</v>
          </cell>
          <cell r="N3066">
            <v>40982</v>
          </cell>
        </row>
        <row r="3067">
          <cell r="A3067" t="str">
            <v>2401990200</v>
          </cell>
          <cell r="B3067" t="str">
            <v>Nonpoint</v>
          </cell>
          <cell r="C3067" t="str">
            <v>Surface Coating /All Surface Coating Categories /Ethylene Glycol Monoethyl Ether (2-Ethoxyethanol)</v>
          </cell>
          <cell r="D3067" t="str">
            <v>Solvent - Industrial Surface Coating &amp; Solvent Use</v>
          </cell>
          <cell r="G3067" t="str">
            <v>Solvent Utilization</v>
          </cell>
          <cell r="H3067" t="str">
            <v>Surface Coating</v>
          </cell>
          <cell r="I3067" t="str">
            <v>All Surface Coating Categories</v>
          </cell>
          <cell r="J3067" t="str">
            <v>Ethylene Glycol Monoethyl Ether (2-Ethoxyethanol)</v>
          </cell>
          <cell r="L3067" t="str">
            <v>1999</v>
          </cell>
          <cell r="N3067">
            <v>40982</v>
          </cell>
        </row>
        <row r="3068">
          <cell r="A3068" t="str">
            <v>2401990210</v>
          </cell>
          <cell r="B3068" t="str">
            <v>Nonpoint</v>
          </cell>
          <cell r="C3068" t="str">
            <v>Surface Coating /All Surface Coating Categories /Ethylene Glycol Monomethyl Ether (2-Methoxyethanol)</v>
          </cell>
          <cell r="D3068" t="str">
            <v>Solvent - Industrial Surface Coating &amp; Solvent Use</v>
          </cell>
          <cell r="G3068" t="str">
            <v>Solvent Utilization</v>
          </cell>
          <cell r="H3068" t="str">
            <v>Surface Coating</v>
          </cell>
          <cell r="I3068" t="str">
            <v>All Surface Coating Categories</v>
          </cell>
          <cell r="J3068" t="str">
            <v>Ethylene Glycol Monomethyl Ether (2-Methoxyethanol)</v>
          </cell>
          <cell r="L3068" t="str">
            <v>1999</v>
          </cell>
          <cell r="N3068">
            <v>40982</v>
          </cell>
        </row>
        <row r="3069">
          <cell r="A3069" t="str">
            <v>2401990215</v>
          </cell>
          <cell r="B3069" t="str">
            <v>Nonpoint</v>
          </cell>
          <cell r="C3069" t="str">
            <v>Surface Coating /All Surface Coating Categories /Ethylene Glycol Monobutyl Ether (2-Butoxyethanol)</v>
          </cell>
          <cell r="D3069" t="str">
            <v>Solvent - Industrial Surface Coating &amp; Solvent Use</v>
          </cell>
          <cell r="G3069" t="str">
            <v>Solvent Utilization</v>
          </cell>
          <cell r="H3069" t="str">
            <v>Surface Coating</v>
          </cell>
          <cell r="I3069" t="str">
            <v>All Surface Coating Categories</v>
          </cell>
          <cell r="J3069" t="str">
            <v>Ethylene Glycol Monobutyl Ether (2-Butoxyethanol)</v>
          </cell>
          <cell r="L3069" t="str">
            <v>1999</v>
          </cell>
          <cell r="N3069">
            <v>40982</v>
          </cell>
        </row>
        <row r="3070">
          <cell r="A3070" t="str">
            <v>2401990235</v>
          </cell>
          <cell r="B3070" t="str">
            <v>Nonpoint</v>
          </cell>
          <cell r="C3070" t="str">
            <v>Surface Coating /All Surface Coating Categories /Glycol Ethers: All Types</v>
          </cell>
          <cell r="D3070" t="str">
            <v>Solvent - Industrial Surface Coating &amp; Solvent Use</v>
          </cell>
          <cell r="G3070" t="str">
            <v>Solvent Utilization</v>
          </cell>
          <cell r="H3070" t="str">
            <v>Surface Coating</v>
          </cell>
          <cell r="I3070" t="str">
            <v>All Surface Coating Categories</v>
          </cell>
          <cell r="J3070" t="str">
            <v>Glycol Ethers: All Types</v>
          </cell>
          <cell r="L3070" t="str">
            <v>1999</v>
          </cell>
          <cell r="N3070">
            <v>40982</v>
          </cell>
        </row>
        <row r="3071">
          <cell r="A3071" t="str">
            <v>2401990250</v>
          </cell>
          <cell r="B3071" t="str">
            <v>Nonpoint</v>
          </cell>
          <cell r="C3071" t="str">
            <v>Surface Coating /All Surface Coating Categories /Isopropanol</v>
          </cell>
          <cell r="D3071" t="str">
            <v>Solvent - Industrial Surface Coating &amp; Solvent Use</v>
          </cell>
          <cell r="G3071" t="str">
            <v>Solvent Utilization</v>
          </cell>
          <cell r="H3071" t="str">
            <v>Surface Coating</v>
          </cell>
          <cell r="I3071" t="str">
            <v>All Surface Coating Categories</v>
          </cell>
          <cell r="J3071" t="str">
            <v>Isopropanol</v>
          </cell>
          <cell r="L3071" t="str">
            <v>1999</v>
          </cell>
          <cell r="N3071">
            <v>40982</v>
          </cell>
        </row>
        <row r="3072">
          <cell r="A3072" t="str">
            <v>2401990275</v>
          </cell>
          <cell r="B3072" t="str">
            <v>Nonpoint</v>
          </cell>
          <cell r="C3072" t="str">
            <v>Surface Coating /All Surface Coating Categories /Methyl Ethyl Ketone</v>
          </cell>
          <cell r="D3072" t="str">
            <v>Solvent - Industrial Surface Coating &amp; Solvent Use</v>
          </cell>
          <cell r="G3072" t="str">
            <v>Solvent Utilization</v>
          </cell>
          <cell r="H3072" t="str">
            <v>Surface Coating</v>
          </cell>
          <cell r="I3072" t="str">
            <v>All Surface Coating Categories</v>
          </cell>
          <cell r="J3072" t="str">
            <v>Methyl Ethyl Ketone</v>
          </cell>
          <cell r="L3072" t="str">
            <v>1999</v>
          </cell>
          <cell r="N3072">
            <v>40982</v>
          </cell>
        </row>
        <row r="3073">
          <cell r="A3073" t="str">
            <v>2401990285</v>
          </cell>
          <cell r="B3073" t="str">
            <v>Nonpoint</v>
          </cell>
          <cell r="C3073" t="str">
            <v>Surface Coating /All Surface Coating Categories /Methyl Isobutyl Ketone</v>
          </cell>
          <cell r="D3073" t="str">
            <v>Solvent - Industrial Surface Coating &amp; Solvent Use</v>
          </cell>
          <cell r="G3073" t="str">
            <v>Solvent Utilization</v>
          </cell>
          <cell r="H3073" t="str">
            <v>Surface Coating</v>
          </cell>
          <cell r="I3073" t="str">
            <v>All Surface Coating Categories</v>
          </cell>
          <cell r="J3073" t="str">
            <v>Methyl Isobutyl Ketone</v>
          </cell>
          <cell r="L3073" t="str">
            <v>1999</v>
          </cell>
          <cell r="N3073">
            <v>40982</v>
          </cell>
        </row>
        <row r="3074">
          <cell r="A3074" t="str">
            <v>2401990370</v>
          </cell>
          <cell r="B3074" t="str">
            <v>Nonpoint</v>
          </cell>
          <cell r="C3074" t="str">
            <v>Surface Coating /All Surface Coating Categories /Special Naphthas</v>
          </cell>
          <cell r="D3074" t="str">
            <v>Solvent - Industrial Surface Coating &amp; Solvent Use</v>
          </cell>
          <cell r="G3074" t="str">
            <v>Solvent Utilization</v>
          </cell>
          <cell r="H3074" t="str">
            <v>Surface Coating</v>
          </cell>
          <cell r="I3074" t="str">
            <v>All Surface Coating Categories</v>
          </cell>
          <cell r="J3074" t="str">
            <v>Special Naphthas</v>
          </cell>
          <cell r="L3074" t="str">
            <v>1999</v>
          </cell>
          <cell r="N3074">
            <v>40982</v>
          </cell>
        </row>
        <row r="3075">
          <cell r="A3075" t="str">
            <v>2401990999</v>
          </cell>
          <cell r="B3075" t="str">
            <v>Nonpoint</v>
          </cell>
          <cell r="C3075" t="str">
            <v>Surface Coating /All Surface Coating Categories /Solvents: NEC</v>
          </cell>
          <cell r="D3075" t="str">
            <v>Solvent - Industrial Surface Coating &amp; Solvent Use</v>
          </cell>
          <cell r="G3075" t="str">
            <v>Solvent Utilization</v>
          </cell>
          <cell r="H3075" t="str">
            <v>Surface Coating</v>
          </cell>
          <cell r="I3075" t="str">
            <v>All Surface Coating Categories</v>
          </cell>
          <cell r="J3075" t="str">
            <v>Solvents: NEC</v>
          </cell>
          <cell r="L3075" t="str">
            <v>1999</v>
          </cell>
          <cell r="N3075">
            <v>40982</v>
          </cell>
        </row>
        <row r="3076">
          <cell r="A3076" t="str">
            <v>2402000000</v>
          </cell>
          <cell r="B3076" t="str">
            <v>Nonpoint</v>
          </cell>
          <cell r="C3076" t="str">
            <v>Paint Strippers /Chemical Strippers /Application, Degradation, and Coating Removal Steps: Other Not Listed</v>
          </cell>
          <cell r="D3076" t="str">
            <v>Solvent - Industrial Surface Coating &amp; Solvent Use</v>
          </cell>
          <cell r="G3076" t="str">
            <v>Solvent Utilization</v>
          </cell>
          <cell r="H3076" t="str">
            <v>Paint Strippers</v>
          </cell>
          <cell r="I3076" t="str">
            <v>Chemical Strippers</v>
          </cell>
          <cell r="J3076" t="str">
            <v>Application, Degradation, and Coating Removal Steps: Other Not Listed</v>
          </cell>
          <cell r="N3076">
            <v>40982</v>
          </cell>
        </row>
        <row r="3077">
          <cell r="A3077" t="str">
            <v>2415000000</v>
          </cell>
          <cell r="B3077" t="str">
            <v>Nonpoint</v>
          </cell>
          <cell r="C3077" t="str">
            <v>Degreasing /All Processes/All Industries /Total: All Solvent Types</v>
          </cell>
          <cell r="D3077" t="str">
            <v>Solvent - Degreasing</v>
          </cell>
          <cell r="G3077" t="str">
            <v>Solvent Utilization</v>
          </cell>
          <cell r="H3077" t="str">
            <v>Degreasing</v>
          </cell>
          <cell r="I3077" t="str">
            <v>All Processes/All Industries</v>
          </cell>
          <cell r="J3077" t="str">
            <v>Total: All Solvent Types</v>
          </cell>
          <cell r="N3077">
            <v>40982</v>
          </cell>
        </row>
        <row r="3078">
          <cell r="A3078" t="str">
            <v>2415000300</v>
          </cell>
          <cell r="B3078" t="str">
            <v>Nonpoint</v>
          </cell>
          <cell r="C3078" t="str">
            <v>Degreasing /All Processes/All Industries /Monochlorobenzene</v>
          </cell>
          <cell r="D3078" t="str">
            <v>Solvent - Degreasing</v>
          </cell>
          <cell r="E3078" t="str">
            <v>Poultry</v>
          </cell>
          <cell r="F3078" t="str">
            <v>A</v>
          </cell>
          <cell r="G3078" t="str">
            <v>Solvent Utilization</v>
          </cell>
          <cell r="H3078" t="str">
            <v>Degreasing</v>
          </cell>
          <cell r="I3078" t="str">
            <v>All Processes/All Industries</v>
          </cell>
          <cell r="J3078" t="str">
            <v>Monochlorobenzene</v>
          </cell>
          <cell r="L3078" t="str">
            <v>1999</v>
          </cell>
          <cell r="N3078">
            <v>40982</v>
          </cell>
        </row>
        <row r="3079">
          <cell r="A3079" t="str">
            <v>2415000350</v>
          </cell>
          <cell r="B3079" t="str">
            <v>Nonpoint</v>
          </cell>
          <cell r="C3079" t="str">
            <v>Degreasing /All Processes/All Industries /Perchloroethylene</v>
          </cell>
          <cell r="D3079" t="str">
            <v>Solvent - Degreasing</v>
          </cell>
          <cell r="G3079" t="str">
            <v>Solvent Utilization</v>
          </cell>
          <cell r="H3079" t="str">
            <v>Degreasing</v>
          </cell>
          <cell r="I3079" t="str">
            <v>All Processes/All Industries</v>
          </cell>
          <cell r="J3079" t="str">
            <v>Perchloroethylene</v>
          </cell>
          <cell r="L3079" t="str">
            <v>1999</v>
          </cell>
          <cell r="N3079">
            <v>40982</v>
          </cell>
        </row>
        <row r="3080">
          <cell r="A3080" t="str">
            <v>2415000370</v>
          </cell>
          <cell r="B3080" t="str">
            <v>Nonpoint</v>
          </cell>
          <cell r="C3080" t="str">
            <v>Degreasing /All Processes/All Industries /Special Naphthas</v>
          </cell>
          <cell r="D3080" t="str">
            <v>Solvent - Degreasing</v>
          </cell>
          <cell r="G3080" t="str">
            <v>Solvent Utilization</v>
          </cell>
          <cell r="H3080" t="str">
            <v>Degreasing</v>
          </cell>
          <cell r="I3080" t="str">
            <v>All Processes/All Industries</v>
          </cell>
          <cell r="J3080" t="str">
            <v>Special Naphthas</v>
          </cell>
          <cell r="L3080" t="str">
            <v>1999</v>
          </cell>
          <cell r="N3080">
            <v>40982</v>
          </cell>
        </row>
        <row r="3081">
          <cell r="A3081" t="str">
            <v>2415000385</v>
          </cell>
          <cell r="B3081" t="str">
            <v>Nonpoint</v>
          </cell>
          <cell r="C3081" t="str">
            <v>Degreasing /All Processes/All Industries /Trichloroethylene</v>
          </cell>
          <cell r="D3081" t="str">
            <v>Solvent - Degreasing</v>
          </cell>
          <cell r="G3081" t="str">
            <v>Solvent Utilization</v>
          </cell>
          <cell r="H3081" t="str">
            <v>Degreasing</v>
          </cell>
          <cell r="I3081" t="str">
            <v>All Processes/All Industries</v>
          </cell>
          <cell r="J3081" t="str">
            <v>Trichloroethylene</v>
          </cell>
          <cell r="L3081" t="str">
            <v>1999</v>
          </cell>
          <cell r="N3081">
            <v>40982</v>
          </cell>
        </row>
        <row r="3082">
          <cell r="A3082" t="str">
            <v>2415000999</v>
          </cell>
          <cell r="B3082" t="str">
            <v>Nonpoint</v>
          </cell>
          <cell r="C3082" t="str">
            <v>Degreasing /All Processes/All Industries /Solvents: NEC</v>
          </cell>
          <cell r="D3082" t="str">
            <v>Solvent - Degreasing</v>
          </cell>
          <cell r="G3082" t="str">
            <v>Solvent Utilization</v>
          </cell>
          <cell r="H3082" t="str">
            <v>Degreasing</v>
          </cell>
          <cell r="I3082" t="str">
            <v>All Processes/All Industries</v>
          </cell>
          <cell r="J3082" t="str">
            <v>Solvents: NEC</v>
          </cell>
          <cell r="K3082" t="str">
            <v>2415000000</v>
          </cell>
          <cell r="L3082" t="str">
            <v>1999</v>
          </cell>
          <cell r="N3082">
            <v>40982</v>
          </cell>
        </row>
        <row r="3083">
          <cell r="A3083" t="str">
            <v>2415005000</v>
          </cell>
          <cell r="B3083" t="str">
            <v>Nonpoint</v>
          </cell>
          <cell r="C3083" t="str">
            <v>Degreasing /Furniture &amp; Fixtures: All Processes /Total: All Solvent Types</v>
          </cell>
          <cell r="D3083" t="str">
            <v>Solvent - Degreasing</v>
          </cell>
          <cell r="G3083" t="str">
            <v>Solvent Utilization</v>
          </cell>
          <cell r="H3083" t="str">
            <v>Degreasing</v>
          </cell>
          <cell r="I3083" t="str">
            <v>Furniture and Fixtures (SIC 25): All Processes</v>
          </cell>
          <cell r="J3083" t="str">
            <v>Total: All Solvent Types</v>
          </cell>
          <cell r="N3083">
            <v>40982</v>
          </cell>
        </row>
        <row r="3084">
          <cell r="A3084" t="str">
            <v>2415005300</v>
          </cell>
          <cell r="B3084" t="str">
            <v>Nonpoint</v>
          </cell>
          <cell r="C3084" t="str">
            <v>Degreasing /Furniture &amp; Fixtures: All Processes /Monochlorobenzene</v>
          </cell>
          <cell r="D3084" t="str">
            <v>Solvent - Degreasing</v>
          </cell>
          <cell r="G3084" t="str">
            <v>Solvent Utilization</v>
          </cell>
          <cell r="H3084" t="str">
            <v>Degreasing</v>
          </cell>
          <cell r="I3084" t="str">
            <v>Furniture and Fixtures (SIC 25): All Processes</v>
          </cell>
          <cell r="J3084" t="str">
            <v>Monochlorobenzene</v>
          </cell>
          <cell r="L3084" t="str">
            <v>1999</v>
          </cell>
          <cell r="N3084">
            <v>40982</v>
          </cell>
        </row>
        <row r="3085">
          <cell r="A3085" t="str">
            <v>2415005350</v>
          </cell>
          <cell r="B3085" t="str">
            <v>Nonpoint</v>
          </cell>
          <cell r="C3085" t="str">
            <v>Degreasing /Furniture &amp; Fixtures: All Processes /Perchloroethylene</v>
          </cell>
          <cell r="D3085" t="str">
            <v>Solvent - Degreasing</v>
          </cell>
          <cell r="G3085" t="str">
            <v>Solvent Utilization</v>
          </cell>
          <cell r="H3085" t="str">
            <v>Degreasing</v>
          </cell>
          <cell r="I3085" t="str">
            <v>Furniture and Fixtures (SIC 25): All Processes</v>
          </cell>
          <cell r="J3085" t="str">
            <v>Perchloroethylene</v>
          </cell>
          <cell r="L3085" t="str">
            <v>1999</v>
          </cell>
          <cell r="N3085">
            <v>40982</v>
          </cell>
        </row>
        <row r="3086">
          <cell r="A3086" t="str">
            <v>2415005370</v>
          </cell>
          <cell r="B3086" t="str">
            <v>Nonpoint</v>
          </cell>
          <cell r="C3086" t="str">
            <v>Degreasing /Furniture &amp; Fixtures: All Processes /Special Naphthas</v>
          </cell>
          <cell r="D3086" t="str">
            <v>Solvent - Degreasing</v>
          </cell>
          <cell r="G3086" t="str">
            <v>Solvent Utilization</v>
          </cell>
          <cell r="H3086" t="str">
            <v>Degreasing</v>
          </cell>
          <cell r="I3086" t="str">
            <v>Furniture and Fixtures (SIC 25): All Processes</v>
          </cell>
          <cell r="J3086" t="str">
            <v>Special Naphthas</v>
          </cell>
          <cell r="L3086" t="str">
            <v>1999</v>
          </cell>
          <cell r="N3086">
            <v>40982</v>
          </cell>
        </row>
        <row r="3087">
          <cell r="A3087" t="str">
            <v>2415005385</v>
          </cell>
          <cell r="B3087" t="str">
            <v>Nonpoint</v>
          </cell>
          <cell r="C3087" t="str">
            <v>Degreasing /Furniture &amp; Fixtures: All Processes /Trichloroethylene</v>
          </cell>
          <cell r="D3087" t="str">
            <v>Solvent - Degreasing</v>
          </cell>
          <cell r="G3087" t="str">
            <v>Solvent Utilization</v>
          </cell>
          <cell r="H3087" t="str">
            <v>Degreasing</v>
          </cell>
          <cell r="I3087" t="str">
            <v>Furniture and Fixtures (SIC 25): All Processes</v>
          </cell>
          <cell r="J3087" t="str">
            <v>Trichloroethylene</v>
          </cell>
          <cell r="L3087" t="str">
            <v>1999</v>
          </cell>
          <cell r="N3087">
            <v>40982</v>
          </cell>
        </row>
        <row r="3088">
          <cell r="A3088" t="str">
            <v>2415005999</v>
          </cell>
          <cell r="B3088" t="str">
            <v>Nonpoint</v>
          </cell>
          <cell r="C3088" t="str">
            <v>Degreasing /Furniture &amp; Fixtures: All Processes /Solvents: NEC</v>
          </cell>
          <cell r="D3088" t="str">
            <v>Solvent - Degreasing</v>
          </cell>
          <cell r="G3088" t="str">
            <v>Solvent Utilization</v>
          </cell>
          <cell r="H3088" t="str">
            <v>Degreasing</v>
          </cell>
          <cell r="I3088" t="str">
            <v>Furniture and Fixtures (SIC 25): All Processes</v>
          </cell>
          <cell r="J3088" t="str">
            <v>Solvents: NEC</v>
          </cell>
          <cell r="L3088" t="str">
            <v>1999</v>
          </cell>
          <cell r="N3088">
            <v>40982</v>
          </cell>
        </row>
        <row r="3089">
          <cell r="A3089" t="str">
            <v>2415010000</v>
          </cell>
          <cell r="B3089" t="str">
            <v>Nonpoint</v>
          </cell>
          <cell r="C3089" t="str">
            <v>Degreasing /Primary Metal Industries: All Processes /Total: All Solvent Types</v>
          </cell>
          <cell r="D3089" t="str">
            <v>Solvent - Degreasing</v>
          </cell>
          <cell r="G3089" t="str">
            <v>Solvent Utilization</v>
          </cell>
          <cell r="H3089" t="str">
            <v>Degreasing</v>
          </cell>
          <cell r="I3089" t="str">
            <v>Primary Metal Industries (SIC 33): All Processes</v>
          </cell>
          <cell r="J3089" t="str">
            <v>Total: All Solvent Types</v>
          </cell>
          <cell r="N3089">
            <v>40982</v>
          </cell>
        </row>
        <row r="3090">
          <cell r="A3090" t="str">
            <v>2415010300</v>
          </cell>
          <cell r="B3090" t="str">
            <v>Nonpoint</v>
          </cell>
          <cell r="C3090" t="str">
            <v>Degreasing /Primary Metal Industries: All Processes /Monochlorobenzene</v>
          </cell>
          <cell r="D3090" t="str">
            <v>Solvent - Degreasing</v>
          </cell>
          <cell r="G3090" t="str">
            <v>Solvent Utilization</v>
          </cell>
          <cell r="H3090" t="str">
            <v>Degreasing</v>
          </cell>
          <cell r="I3090" t="str">
            <v>Primary Metal Industries (SIC 33): All Processes</v>
          </cell>
          <cell r="J3090" t="str">
            <v>Monochlorobenzene</v>
          </cell>
          <cell r="L3090" t="str">
            <v>1999</v>
          </cell>
          <cell r="N3090">
            <v>40982</v>
          </cell>
        </row>
        <row r="3091">
          <cell r="A3091" t="str">
            <v>2415010350</v>
          </cell>
          <cell r="B3091" t="str">
            <v>Nonpoint</v>
          </cell>
          <cell r="C3091" t="str">
            <v>Degreasing /Primary Metal Industries: All Processes /Perchloroethylene</v>
          </cell>
          <cell r="D3091" t="str">
            <v>Solvent - Degreasing</v>
          </cell>
          <cell r="G3091" t="str">
            <v>Solvent Utilization</v>
          </cell>
          <cell r="H3091" t="str">
            <v>Degreasing</v>
          </cell>
          <cell r="I3091" t="str">
            <v>Primary Metal Industries (SIC 33): All Processes</v>
          </cell>
          <cell r="J3091" t="str">
            <v>Perchloroethylene</v>
          </cell>
          <cell r="L3091" t="str">
            <v>1999</v>
          </cell>
          <cell r="N3091">
            <v>40982</v>
          </cell>
        </row>
        <row r="3092">
          <cell r="A3092" t="str">
            <v>2415010370</v>
          </cell>
          <cell r="B3092" t="str">
            <v>Nonpoint</v>
          </cell>
          <cell r="C3092" t="str">
            <v>Degreasing /Primary Metal Industries: All Processes /Special Naphthas</v>
          </cell>
          <cell r="D3092" t="str">
            <v>Solvent - Degreasing</v>
          </cell>
          <cell r="G3092" t="str">
            <v>Solvent Utilization</v>
          </cell>
          <cell r="H3092" t="str">
            <v>Degreasing</v>
          </cell>
          <cell r="I3092" t="str">
            <v>Primary Metal Industries (SIC 33): All Processes</v>
          </cell>
          <cell r="J3092" t="str">
            <v>Special Naphthas</v>
          </cell>
          <cell r="L3092" t="str">
            <v>1999</v>
          </cell>
          <cell r="N3092">
            <v>40982</v>
          </cell>
        </row>
        <row r="3093">
          <cell r="A3093" t="str">
            <v>2415010385</v>
          </cell>
          <cell r="B3093" t="str">
            <v>Nonpoint</v>
          </cell>
          <cell r="C3093" t="str">
            <v>Degreasing /Primary Metal Industries: All Processes /Trichloroethylene</v>
          </cell>
          <cell r="D3093" t="str">
            <v>Solvent - Degreasing</v>
          </cell>
          <cell r="G3093" t="str">
            <v>Solvent Utilization</v>
          </cell>
          <cell r="H3093" t="str">
            <v>Degreasing</v>
          </cell>
          <cell r="I3093" t="str">
            <v>Primary Metal Industries (SIC 33): All Processes</v>
          </cell>
          <cell r="J3093" t="str">
            <v>Trichloroethylene</v>
          </cell>
          <cell r="L3093" t="str">
            <v>1999</v>
          </cell>
          <cell r="N3093">
            <v>40982</v>
          </cell>
        </row>
        <row r="3094">
          <cell r="A3094" t="str">
            <v>2415010999</v>
          </cell>
          <cell r="B3094" t="str">
            <v>Nonpoint</v>
          </cell>
          <cell r="C3094" t="str">
            <v>Degreasing /Primary Metal Industries: All Processes /Solvents: NEC</v>
          </cell>
          <cell r="D3094" t="str">
            <v>Solvent - Degreasing</v>
          </cell>
          <cell r="G3094" t="str">
            <v>Solvent Utilization</v>
          </cell>
          <cell r="H3094" t="str">
            <v>Degreasing</v>
          </cell>
          <cell r="I3094" t="str">
            <v>Primary Metal Industries (SIC 33): All Processes</v>
          </cell>
          <cell r="J3094" t="str">
            <v>Solvents: NEC</v>
          </cell>
          <cell r="L3094" t="str">
            <v>1999</v>
          </cell>
          <cell r="N3094">
            <v>40982</v>
          </cell>
        </row>
        <row r="3095">
          <cell r="A3095" t="str">
            <v>2415015000</v>
          </cell>
          <cell r="B3095" t="str">
            <v>Nonpoint</v>
          </cell>
          <cell r="C3095" t="str">
            <v>Degreasing /Secondary Metal Industries: All Processes /Total: All Solvent Types</v>
          </cell>
          <cell r="D3095" t="str">
            <v>Solvent - Degreasing</v>
          </cell>
          <cell r="G3095" t="str">
            <v>Solvent Utilization</v>
          </cell>
          <cell r="H3095" t="str">
            <v>Degreasing</v>
          </cell>
          <cell r="I3095" t="str">
            <v>Secondary Metal Industries (SIC 33): All Processes</v>
          </cell>
          <cell r="J3095" t="str">
            <v>Total: All Solvent Types</v>
          </cell>
          <cell r="N3095">
            <v>40982</v>
          </cell>
        </row>
        <row r="3096">
          <cell r="A3096" t="str">
            <v>2415015300</v>
          </cell>
          <cell r="B3096" t="str">
            <v>Nonpoint</v>
          </cell>
          <cell r="C3096" t="str">
            <v>Degreasing /Secondary Metal Industries: All Processes /Monochlorobenzene</v>
          </cell>
          <cell r="D3096" t="str">
            <v>Solvent - Degreasing</v>
          </cell>
          <cell r="G3096" t="str">
            <v>Solvent Utilization</v>
          </cell>
          <cell r="H3096" t="str">
            <v>Degreasing</v>
          </cell>
          <cell r="I3096" t="str">
            <v>Secondary Metal Industries (SIC 33): All Processes</v>
          </cell>
          <cell r="J3096" t="str">
            <v>Monochlorobenzene</v>
          </cell>
          <cell r="L3096" t="str">
            <v>1999</v>
          </cell>
          <cell r="N3096">
            <v>40982</v>
          </cell>
        </row>
        <row r="3097">
          <cell r="A3097" t="str">
            <v>2415015350</v>
          </cell>
          <cell r="B3097" t="str">
            <v>Nonpoint</v>
          </cell>
          <cell r="C3097" t="str">
            <v>Degreasing /Secondary Metal Industries: All Processes /Perchloroethylene</v>
          </cell>
          <cell r="D3097" t="str">
            <v>Solvent - Degreasing</v>
          </cell>
          <cell r="G3097" t="str">
            <v>Solvent Utilization</v>
          </cell>
          <cell r="H3097" t="str">
            <v>Degreasing</v>
          </cell>
          <cell r="I3097" t="str">
            <v>Secondary Metal Industries (SIC 33): All Processes</v>
          </cell>
          <cell r="J3097" t="str">
            <v>Perchloroethylene</v>
          </cell>
          <cell r="L3097" t="str">
            <v>1999</v>
          </cell>
          <cell r="N3097">
            <v>40982</v>
          </cell>
        </row>
        <row r="3098">
          <cell r="A3098" t="str">
            <v>2415015370</v>
          </cell>
          <cell r="B3098" t="str">
            <v>Nonpoint</v>
          </cell>
          <cell r="C3098" t="str">
            <v>Degreasing /Secondary Metal Industries: All Processes /Special Naphthas</v>
          </cell>
          <cell r="D3098" t="str">
            <v>Solvent - Degreasing</v>
          </cell>
          <cell r="G3098" t="str">
            <v>Solvent Utilization</v>
          </cell>
          <cell r="H3098" t="str">
            <v>Degreasing</v>
          </cell>
          <cell r="I3098" t="str">
            <v>Secondary Metal Industries (SIC 33): All Processes</v>
          </cell>
          <cell r="J3098" t="str">
            <v>Special Naphthas</v>
          </cell>
          <cell r="L3098" t="str">
            <v>1999</v>
          </cell>
          <cell r="N3098">
            <v>40982</v>
          </cell>
        </row>
        <row r="3099">
          <cell r="A3099" t="str">
            <v>2415015385</v>
          </cell>
          <cell r="B3099" t="str">
            <v>Nonpoint</v>
          </cell>
          <cell r="C3099" t="str">
            <v>Degreasing /Secondary Metal Industries: All Processes /Trichloroethylene</v>
          </cell>
          <cell r="D3099" t="str">
            <v>Solvent - Degreasing</v>
          </cell>
          <cell r="G3099" t="str">
            <v>Solvent Utilization</v>
          </cell>
          <cell r="H3099" t="str">
            <v>Degreasing</v>
          </cell>
          <cell r="I3099" t="str">
            <v>Secondary Metal Industries (SIC 33): All Processes</v>
          </cell>
          <cell r="J3099" t="str">
            <v>Trichloroethylene</v>
          </cell>
          <cell r="L3099" t="str">
            <v>1999</v>
          </cell>
          <cell r="N3099">
            <v>40982</v>
          </cell>
        </row>
        <row r="3100">
          <cell r="A3100" t="str">
            <v>2415015999</v>
          </cell>
          <cell r="B3100" t="str">
            <v>Nonpoint</v>
          </cell>
          <cell r="C3100" t="str">
            <v>Degreasing /Secondary Metal Industries: All Processes /Solvents: NEC</v>
          </cell>
          <cell r="D3100" t="str">
            <v>Solvent - Degreasing</v>
          </cell>
          <cell r="G3100" t="str">
            <v>Solvent Utilization</v>
          </cell>
          <cell r="H3100" t="str">
            <v>Degreasing</v>
          </cell>
          <cell r="I3100" t="str">
            <v>Secondary Metal Industries (SIC 33): All Processes</v>
          </cell>
          <cell r="J3100" t="str">
            <v>Solvents: NEC</v>
          </cell>
          <cell r="L3100" t="str">
            <v>1999</v>
          </cell>
          <cell r="N3100">
            <v>40982</v>
          </cell>
        </row>
        <row r="3101">
          <cell r="A3101" t="str">
            <v>2415020000</v>
          </cell>
          <cell r="B3101" t="str">
            <v>Nonpoint</v>
          </cell>
          <cell r="C3101" t="str">
            <v>Degreasing /Fabricated Metal Products: All Processes /Total: All Solvent Types</v>
          </cell>
          <cell r="D3101" t="str">
            <v>Solvent - Degreasing</v>
          </cell>
          <cell r="G3101" t="str">
            <v>Solvent Utilization</v>
          </cell>
          <cell r="H3101" t="str">
            <v>Degreasing</v>
          </cell>
          <cell r="I3101" t="str">
            <v>Fabricated Metal Products (SIC 34): All Processes</v>
          </cell>
          <cell r="J3101" t="str">
            <v>Total: All Solvent Types</v>
          </cell>
          <cell r="N3101">
            <v>40982</v>
          </cell>
        </row>
        <row r="3102">
          <cell r="A3102" t="str">
            <v>2415020300</v>
          </cell>
          <cell r="B3102" t="str">
            <v>Nonpoint</v>
          </cell>
          <cell r="C3102" t="str">
            <v>Degreasing /Fabricated Metal Products: All Processes /Monochlorobenzene</v>
          </cell>
          <cell r="D3102" t="str">
            <v>Solvent - Degreasing</v>
          </cell>
          <cell r="G3102" t="str">
            <v>Solvent Utilization</v>
          </cell>
          <cell r="H3102" t="str">
            <v>Degreasing</v>
          </cell>
          <cell r="I3102" t="str">
            <v>Fabricated Metal Products (SIC 34): All Processes</v>
          </cell>
          <cell r="J3102" t="str">
            <v>Monochlorobenzene</v>
          </cell>
          <cell r="L3102" t="str">
            <v>1999</v>
          </cell>
          <cell r="N3102">
            <v>40982</v>
          </cell>
        </row>
        <row r="3103">
          <cell r="A3103" t="str">
            <v>2415020350</v>
          </cell>
          <cell r="B3103" t="str">
            <v>Nonpoint</v>
          </cell>
          <cell r="C3103" t="str">
            <v>Degreasing /Fabricated Metal Products: All Processes /Perchloroethylene</v>
          </cell>
          <cell r="D3103" t="str">
            <v>Solvent - Degreasing</v>
          </cell>
          <cell r="G3103" t="str">
            <v>Solvent Utilization</v>
          </cell>
          <cell r="H3103" t="str">
            <v>Degreasing</v>
          </cell>
          <cell r="I3103" t="str">
            <v>Fabricated Metal Products (SIC 34): All Processes</v>
          </cell>
          <cell r="J3103" t="str">
            <v>Perchloroethylene</v>
          </cell>
          <cell r="L3103" t="str">
            <v>1999</v>
          </cell>
          <cell r="N3103">
            <v>40982</v>
          </cell>
        </row>
        <row r="3104">
          <cell r="A3104" t="str">
            <v>2415020370</v>
          </cell>
          <cell r="B3104" t="str">
            <v>Nonpoint</v>
          </cell>
          <cell r="C3104" t="str">
            <v>Degreasing /Fabricated Metal Products: All Processes /Special Naphthas</v>
          </cell>
          <cell r="D3104" t="str">
            <v>Solvent - Degreasing</v>
          </cell>
          <cell r="G3104" t="str">
            <v>Solvent Utilization</v>
          </cell>
          <cell r="H3104" t="str">
            <v>Degreasing</v>
          </cell>
          <cell r="I3104" t="str">
            <v>Fabricated Metal Products (SIC 34): All Processes</v>
          </cell>
          <cell r="J3104" t="str">
            <v>Special Naphthas</v>
          </cell>
          <cell r="L3104" t="str">
            <v>1999</v>
          </cell>
          <cell r="N3104">
            <v>40982</v>
          </cell>
        </row>
        <row r="3105">
          <cell r="A3105" t="str">
            <v>2415020385</v>
          </cell>
          <cell r="B3105" t="str">
            <v>Nonpoint</v>
          </cell>
          <cell r="C3105" t="str">
            <v>Degreasing /Fabricated Metal Products: All Processes /Trichloroethylene</v>
          </cell>
          <cell r="D3105" t="str">
            <v>Solvent - Degreasing</v>
          </cell>
          <cell r="G3105" t="str">
            <v>Solvent Utilization</v>
          </cell>
          <cell r="H3105" t="str">
            <v>Degreasing</v>
          </cell>
          <cell r="I3105" t="str">
            <v>Fabricated Metal Products (SIC 34): All Processes</v>
          </cell>
          <cell r="J3105" t="str">
            <v>Trichloroethylene</v>
          </cell>
          <cell r="L3105" t="str">
            <v>1999</v>
          </cell>
          <cell r="N3105">
            <v>40982</v>
          </cell>
        </row>
        <row r="3106">
          <cell r="A3106" t="str">
            <v>2415020999</v>
          </cell>
          <cell r="B3106" t="str">
            <v>Nonpoint</v>
          </cell>
          <cell r="C3106" t="str">
            <v>Degreasing /Fabricated Metal Products: All Processes /Solvents: NEC</v>
          </cell>
          <cell r="D3106" t="str">
            <v>Solvent - Degreasing</v>
          </cell>
          <cell r="G3106" t="str">
            <v>Solvent Utilization</v>
          </cell>
          <cell r="H3106" t="str">
            <v>Degreasing</v>
          </cell>
          <cell r="I3106" t="str">
            <v>Fabricated Metal Products (SIC 34): All Processes</v>
          </cell>
          <cell r="J3106" t="str">
            <v>Solvents: NEC</v>
          </cell>
          <cell r="L3106" t="str">
            <v>1999</v>
          </cell>
          <cell r="N3106">
            <v>40982</v>
          </cell>
        </row>
        <row r="3107">
          <cell r="A3107" t="str">
            <v>2415025000</v>
          </cell>
          <cell r="B3107" t="str">
            <v>Nonpoint</v>
          </cell>
          <cell r="C3107" t="str">
            <v>Degreasing /Industrial Machinery &amp; Equipment: All Processes /Total: All Solvent Types</v>
          </cell>
          <cell r="D3107" t="str">
            <v>Solvent - Degreasing</v>
          </cell>
          <cell r="G3107" t="str">
            <v>Solvent Utilization</v>
          </cell>
          <cell r="H3107" t="str">
            <v>Degreasing</v>
          </cell>
          <cell r="I3107" t="str">
            <v>Industrial Machinery and Equipment (SIC 35): All Processes</v>
          </cell>
          <cell r="J3107" t="str">
            <v>Total: All Solvent Types</v>
          </cell>
          <cell r="N3107">
            <v>40982</v>
          </cell>
        </row>
        <row r="3108">
          <cell r="A3108" t="str">
            <v>2415025300</v>
          </cell>
          <cell r="B3108" t="str">
            <v>Nonpoint</v>
          </cell>
          <cell r="C3108" t="str">
            <v>Degreasing /Industrial Machinery &amp; Equipment: All Processes /Monochlorobenzene</v>
          </cell>
          <cell r="D3108" t="str">
            <v>Solvent - Degreasing</v>
          </cell>
          <cell r="G3108" t="str">
            <v>Solvent Utilization</v>
          </cell>
          <cell r="H3108" t="str">
            <v>Degreasing</v>
          </cell>
          <cell r="I3108" t="str">
            <v>Industrial Machinery and Equipment (SIC 35): All Processes</v>
          </cell>
          <cell r="J3108" t="str">
            <v>Monochlorobenzene</v>
          </cell>
          <cell r="L3108" t="str">
            <v>1999</v>
          </cell>
          <cell r="N3108">
            <v>40982</v>
          </cell>
        </row>
        <row r="3109">
          <cell r="A3109" t="str">
            <v>2415025350</v>
          </cell>
          <cell r="B3109" t="str">
            <v>Nonpoint</v>
          </cell>
          <cell r="C3109" t="str">
            <v>Degreasing /Industrial Machinery &amp; Equipment: All Processes /Perchloroethylene</v>
          </cell>
          <cell r="D3109" t="str">
            <v>Solvent - Degreasing</v>
          </cell>
          <cell r="G3109" t="str">
            <v>Solvent Utilization</v>
          </cell>
          <cell r="H3109" t="str">
            <v>Degreasing</v>
          </cell>
          <cell r="I3109" t="str">
            <v>Industrial Machinery and Equipment (SIC 35): All Processes</v>
          </cell>
          <cell r="J3109" t="str">
            <v>Perchloroethylene</v>
          </cell>
          <cell r="L3109" t="str">
            <v>1999</v>
          </cell>
          <cell r="N3109">
            <v>40982</v>
          </cell>
        </row>
        <row r="3110">
          <cell r="A3110" t="str">
            <v>2415025370</v>
          </cell>
          <cell r="B3110" t="str">
            <v>Nonpoint</v>
          </cell>
          <cell r="C3110" t="str">
            <v>Degreasing /Industrial Machinery &amp; Equipment: All Processes /Special Naphthas</v>
          </cell>
          <cell r="D3110" t="str">
            <v>Solvent - Degreasing</v>
          </cell>
          <cell r="G3110" t="str">
            <v>Solvent Utilization</v>
          </cell>
          <cell r="H3110" t="str">
            <v>Degreasing</v>
          </cell>
          <cell r="I3110" t="str">
            <v>Industrial Machinery and Equipment (SIC 35): All Processes</v>
          </cell>
          <cell r="J3110" t="str">
            <v>Special Naphthas</v>
          </cell>
          <cell r="L3110" t="str">
            <v>1999</v>
          </cell>
          <cell r="N3110">
            <v>40982</v>
          </cell>
        </row>
        <row r="3111">
          <cell r="A3111" t="str">
            <v>2415025385</v>
          </cell>
          <cell r="B3111" t="str">
            <v>Nonpoint</v>
          </cell>
          <cell r="C3111" t="str">
            <v>Degreasing /Industrial Machinery &amp; Equipment: All Processes /Trichloroethylene</v>
          </cell>
          <cell r="D3111" t="str">
            <v>Solvent - Degreasing</v>
          </cell>
          <cell r="G3111" t="str">
            <v>Solvent Utilization</v>
          </cell>
          <cell r="H3111" t="str">
            <v>Degreasing</v>
          </cell>
          <cell r="I3111" t="str">
            <v>Industrial Machinery and Equipment (SIC 35): All Processes</v>
          </cell>
          <cell r="J3111" t="str">
            <v>Trichloroethylene</v>
          </cell>
          <cell r="L3111" t="str">
            <v>1999</v>
          </cell>
          <cell r="N3111">
            <v>40982</v>
          </cell>
        </row>
        <row r="3112">
          <cell r="A3112" t="str">
            <v>2415025999</v>
          </cell>
          <cell r="B3112" t="str">
            <v>Nonpoint</v>
          </cell>
          <cell r="C3112" t="str">
            <v>Degreasing /Industrial Machinery &amp; Equipment: All Processes /Solvents: NEC</v>
          </cell>
          <cell r="D3112" t="str">
            <v>Solvent - Degreasing</v>
          </cell>
          <cell r="G3112" t="str">
            <v>Solvent Utilization</v>
          </cell>
          <cell r="H3112" t="str">
            <v>Degreasing</v>
          </cell>
          <cell r="I3112" t="str">
            <v>Industrial Machinery and Equipment (SIC 35): All Processes</v>
          </cell>
          <cell r="J3112" t="str">
            <v>Solvents: NEC</v>
          </cell>
          <cell r="L3112" t="str">
            <v>1999</v>
          </cell>
          <cell r="N3112">
            <v>40982</v>
          </cell>
        </row>
        <row r="3113">
          <cell r="A3113" t="str">
            <v>2415030000</v>
          </cell>
          <cell r="B3113" t="str">
            <v>Nonpoint</v>
          </cell>
          <cell r="C3113" t="str">
            <v>Degreasing /Electronic &amp; Other Elec: All Processes /Total: All Solvent Types</v>
          </cell>
          <cell r="D3113" t="str">
            <v>Solvent - Degreasing</v>
          </cell>
          <cell r="G3113" t="str">
            <v>Solvent Utilization</v>
          </cell>
          <cell r="H3113" t="str">
            <v>Degreasing</v>
          </cell>
          <cell r="I3113" t="str">
            <v>Electronic and Other Elec. (SIC 36): All Processes</v>
          </cell>
          <cell r="J3113" t="str">
            <v>Total: All Solvent Types</v>
          </cell>
          <cell r="N3113">
            <v>40982</v>
          </cell>
        </row>
        <row r="3114">
          <cell r="A3114" t="str">
            <v>2415030300</v>
          </cell>
          <cell r="B3114" t="str">
            <v>Nonpoint</v>
          </cell>
          <cell r="C3114" t="str">
            <v>Degreasing /Electronic &amp; Other Elec: All Processes /Monochlorobenzene</v>
          </cell>
          <cell r="D3114" t="str">
            <v>Solvent - Degreasing</v>
          </cell>
          <cell r="G3114" t="str">
            <v>Solvent Utilization</v>
          </cell>
          <cell r="H3114" t="str">
            <v>Degreasing</v>
          </cell>
          <cell r="I3114" t="str">
            <v>Electronic and Other Elec. (SIC 36): All Processes</v>
          </cell>
          <cell r="J3114" t="str">
            <v>Monochlorobenzene</v>
          </cell>
          <cell r="L3114" t="str">
            <v>1999</v>
          </cell>
          <cell r="N3114">
            <v>40982</v>
          </cell>
        </row>
        <row r="3115">
          <cell r="A3115" t="str">
            <v>2415030350</v>
          </cell>
          <cell r="B3115" t="str">
            <v>Nonpoint</v>
          </cell>
          <cell r="C3115" t="str">
            <v>Degreasing /Electronic &amp; Other Elec: All Processes /Perchloroethylene</v>
          </cell>
          <cell r="D3115" t="str">
            <v>Solvent - Degreasing</v>
          </cell>
          <cell r="G3115" t="str">
            <v>Solvent Utilization</v>
          </cell>
          <cell r="H3115" t="str">
            <v>Degreasing</v>
          </cell>
          <cell r="I3115" t="str">
            <v>Electronic and Other Elec. (SIC 36): All Processes</v>
          </cell>
          <cell r="J3115" t="str">
            <v>Perchloroethylene</v>
          </cell>
          <cell r="L3115" t="str">
            <v>1999</v>
          </cell>
          <cell r="N3115">
            <v>40982</v>
          </cell>
        </row>
        <row r="3116">
          <cell r="A3116" t="str">
            <v>2415030370</v>
          </cell>
          <cell r="B3116" t="str">
            <v>Nonpoint</v>
          </cell>
          <cell r="C3116" t="str">
            <v>Degreasing /Electronic &amp; Other Elec: All Processes /Special Naphthas</v>
          </cell>
          <cell r="D3116" t="str">
            <v>Solvent - Degreasing</v>
          </cell>
          <cell r="G3116" t="str">
            <v>Solvent Utilization</v>
          </cell>
          <cell r="H3116" t="str">
            <v>Degreasing</v>
          </cell>
          <cell r="I3116" t="str">
            <v>Electronic and Other Elec. (SIC 36): All Processes</v>
          </cell>
          <cell r="J3116" t="str">
            <v>Special Naphthas</v>
          </cell>
          <cell r="L3116" t="str">
            <v>1999</v>
          </cell>
          <cell r="N3116">
            <v>40982</v>
          </cell>
        </row>
        <row r="3117">
          <cell r="A3117" t="str">
            <v>2415030385</v>
          </cell>
          <cell r="B3117" t="str">
            <v>Nonpoint</v>
          </cell>
          <cell r="C3117" t="str">
            <v>Degreasing /Electronic &amp; Other Elec: All Processes /Trichloroethylene</v>
          </cell>
          <cell r="D3117" t="str">
            <v>Solvent - Degreasing</v>
          </cell>
          <cell r="G3117" t="str">
            <v>Solvent Utilization</v>
          </cell>
          <cell r="H3117" t="str">
            <v>Degreasing</v>
          </cell>
          <cell r="I3117" t="str">
            <v>Electronic and Other Elec. (SIC 36): All Processes</v>
          </cell>
          <cell r="J3117" t="str">
            <v>Trichloroethylene</v>
          </cell>
          <cell r="L3117" t="str">
            <v>1999</v>
          </cell>
          <cell r="N3117">
            <v>40982</v>
          </cell>
        </row>
        <row r="3118">
          <cell r="A3118" t="str">
            <v>2415030999</v>
          </cell>
          <cell r="B3118" t="str">
            <v>Nonpoint</v>
          </cell>
          <cell r="C3118" t="str">
            <v>Degreasing /Electronic &amp; Other Elec: All Processes /Solvents: NEC</v>
          </cell>
          <cell r="D3118" t="str">
            <v>Solvent - Degreasing</v>
          </cell>
          <cell r="G3118" t="str">
            <v>Solvent Utilization</v>
          </cell>
          <cell r="H3118" t="str">
            <v>Degreasing</v>
          </cell>
          <cell r="I3118" t="str">
            <v>Electronic and Other Elec. (SIC 36): All Processes</v>
          </cell>
          <cell r="J3118" t="str">
            <v>Solvents: NEC</v>
          </cell>
          <cell r="L3118" t="str">
            <v>1999</v>
          </cell>
          <cell r="N3118">
            <v>40982</v>
          </cell>
        </row>
        <row r="3119">
          <cell r="A3119" t="str">
            <v>2415035000</v>
          </cell>
          <cell r="B3119" t="str">
            <v>Nonpoint</v>
          </cell>
          <cell r="C3119" t="str">
            <v>Degreasing /Transportation Equipt: All Processes /Total: All Solvent Types</v>
          </cell>
          <cell r="D3119" t="str">
            <v>Solvent - Degreasing</v>
          </cell>
          <cell r="G3119" t="str">
            <v>Solvent Utilization</v>
          </cell>
          <cell r="H3119" t="str">
            <v>Degreasing</v>
          </cell>
          <cell r="I3119" t="str">
            <v>Transportation Equipment (SIC 37): All Processes</v>
          </cell>
          <cell r="J3119" t="str">
            <v>Total: All Solvent Types</v>
          </cell>
          <cell r="N3119">
            <v>40982</v>
          </cell>
        </row>
        <row r="3120">
          <cell r="A3120" t="str">
            <v>2415035300</v>
          </cell>
          <cell r="B3120" t="str">
            <v>Nonpoint</v>
          </cell>
          <cell r="C3120" t="str">
            <v>Degreasing /Transportation Equipt: All Processes /Monochlorobenzene</v>
          </cell>
          <cell r="D3120" t="str">
            <v>Solvent - Degreasing</v>
          </cell>
          <cell r="G3120" t="str">
            <v>Solvent Utilization</v>
          </cell>
          <cell r="H3120" t="str">
            <v>Degreasing</v>
          </cell>
          <cell r="I3120" t="str">
            <v>Transportation Equipment (SIC 37): All Processes</v>
          </cell>
          <cell r="J3120" t="str">
            <v>Monochlorobenzene</v>
          </cell>
          <cell r="L3120" t="str">
            <v>1999</v>
          </cell>
          <cell r="N3120">
            <v>40982</v>
          </cell>
        </row>
        <row r="3121">
          <cell r="A3121" t="str">
            <v>2415035350</v>
          </cell>
          <cell r="B3121" t="str">
            <v>Nonpoint</v>
          </cell>
          <cell r="C3121" t="str">
            <v>Degreasing /Transportation Equipt: All Processes /Perchloroethylene</v>
          </cell>
          <cell r="D3121" t="str">
            <v>Solvent - Degreasing</v>
          </cell>
          <cell r="G3121" t="str">
            <v>Solvent Utilization</v>
          </cell>
          <cell r="H3121" t="str">
            <v>Degreasing</v>
          </cell>
          <cell r="I3121" t="str">
            <v>Transportation Equipment (SIC 37): All Processes</v>
          </cell>
          <cell r="J3121" t="str">
            <v>Perchloroethylene</v>
          </cell>
          <cell r="L3121" t="str">
            <v>1999</v>
          </cell>
          <cell r="N3121">
            <v>40982</v>
          </cell>
        </row>
        <row r="3122">
          <cell r="A3122" t="str">
            <v>2415035370</v>
          </cell>
          <cell r="B3122" t="str">
            <v>Nonpoint</v>
          </cell>
          <cell r="C3122" t="str">
            <v>Degreasing /Transportation Equipt: All Processes /Special Naphthas</v>
          </cell>
          <cell r="D3122" t="str">
            <v>Solvent - Degreasing</v>
          </cell>
          <cell r="G3122" t="str">
            <v>Solvent Utilization</v>
          </cell>
          <cell r="H3122" t="str">
            <v>Degreasing</v>
          </cell>
          <cell r="I3122" t="str">
            <v>Transportation Equipment (SIC 37): All Processes</v>
          </cell>
          <cell r="J3122" t="str">
            <v>Special Naphthas</v>
          </cell>
          <cell r="L3122" t="str">
            <v>1999</v>
          </cell>
          <cell r="N3122">
            <v>40982</v>
          </cell>
        </row>
        <row r="3123">
          <cell r="A3123" t="str">
            <v>2415035385</v>
          </cell>
          <cell r="B3123" t="str">
            <v>Nonpoint</v>
          </cell>
          <cell r="C3123" t="str">
            <v>Degreasing /Transportation Equipt: All Processes /Trichloroethylene</v>
          </cell>
          <cell r="D3123" t="str">
            <v>Solvent - Degreasing</v>
          </cell>
          <cell r="G3123" t="str">
            <v>Solvent Utilization</v>
          </cell>
          <cell r="H3123" t="str">
            <v>Degreasing</v>
          </cell>
          <cell r="I3123" t="str">
            <v>Transportation Equipment (SIC 37): All Processes</v>
          </cell>
          <cell r="J3123" t="str">
            <v>Trichloroethylene</v>
          </cell>
          <cell r="L3123" t="str">
            <v>1999</v>
          </cell>
          <cell r="N3123">
            <v>40982</v>
          </cell>
        </row>
        <row r="3124">
          <cell r="A3124" t="str">
            <v>2415035999</v>
          </cell>
          <cell r="B3124" t="str">
            <v>Nonpoint</v>
          </cell>
          <cell r="C3124" t="str">
            <v>Degreasing /Transportation Equipt: All Processes /Solvents: NEC</v>
          </cell>
          <cell r="D3124" t="str">
            <v>Solvent - Degreasing</v>
          </cell>
          <cell r="G3124" t="str">
            <v>Solvent Utilization</v>
          </cell>
          <cell r="H3124" t="str">
            <v>Degreasing</v>
          </cell>
          <cell r="I3124" t="str">
            <v>Transportation Equipment (SIC 37): All Processes</v>
          </cell>
          <cell r="J3124" t="str">
            <v>Solvents: NEC</v>
          </cell>
          <cell r="L3124" t="str">
            <v>1999</v>
          </cell>
          <cell r="N3124">
            <v>40982</v>
          </cell>
        </row>
        <row r="3125">
          <cell r="A3125" t="str">
            <v>2415040000</v>
          </cell>
          <cell r="B3125" t="str">
            <v>Nonpoint</v>
          </cell>
          <cell r="C3125" t="str">
            <v>Degreasing /Instruments &amp; Related Products: All Processes /Total: All Solvent Types</v>
          </cell>
          <cell r="D3125" t="str">
            <v>Solvent - Degreasing</v>
          </cell>
          <cell r="G3125" t="str">
            <v>Solvent Utilization</v>
          </cell>
          <cell r="H3125" t="str">
            <v>Degreasing</v>
          </cell>
          <cell r="I3125" t="str">
            <v>Instruments and Related Products (SIC 38): All Processes</v>
          </cell>
          <cell r="J3125" t="str">
            <v>Total: All Solvent Types</v>
          </cell>
          <cell r="N3125">
            <v>40982</v>
          </cell>
        </row>
        <row r="3126">
          <cell r="A3126" t="str">
            <v>2415040300</v>
          </cell>
          <cell r="B3126" t="str">
            <v>Nonpoint</v>
          </cell>
          <cell r="C3126" t="str">
            <v>Degreasing /Instruments &amp; Related Products: All Processes /Monochlorobenzene</v>
          </cell>
          <cell r="D3126" t="str">
            <v>Solvent - Degreasing</v>
          </cell>
          <cell r="G3126" t="str">
            <v>Solvent Utilization</v>
          </cell>
          <cell r="H3126" t="str">
            <v>Degreasing</v>
          </cell>
          <cell r="I3126" t="str">
            <v>Instruments and Related Products (SIC 38): All Processes</v>
          </cell>
          <cell r="J3126" t="str">
            <v>Monochlorobenzene</v>
          </cell>
          <cell r="L3126" t="str">
            <v>1999</v>
          </cell>
          <cell r="N3126">
            <v>40982</v>
          </cell>
        </row>
        <row r="3127">
          <cell r="A3127" t="str">
            <v>2415040350</v>
          </cell>
          <cell r="B3127" t="str">
            <v>Nonpoint</v>
          </cell>
          <cell r="C3127" t="str">
            <v>Degreasing /Instruments &amp; Related Products: All Processes /Perchloroethylene</v>
          </cell>
          <cell r="D3127" t="str">
            <v>Solvent - Degreasing</v>
          </cell>
          <cell r="G3127" t="str">
            <v>Solvent Utilization</v>
          </cell>
          <cell r="H3127" t="str">
            <v>Degreasing</v>
          </cell>
          <cell r="I3127" t="str">
            <v>Instruments and Related Products (SIC 38): All Processes</v>
          </cell>
          <cell r="J3127" t="str">
            <v>Perchloroethylene</v>
          </cell>
          <cell r="L3127" t="str">
            <v>1999</v>
          </cell>
          <cell r="N3127">
            <v>40982</v>
          </cell>
        </row>
        <row r="3128">
          <cell r="A3128" t="str">
            <v>2415040370</v>
          </cell>
          <cell r="B3128" t="str">
            <v>Nonpoint</v>
          </cell>
          <cell r="C3128" t="str">
            <v>Degreasing /Instruments &amp; Related Products: All Processes /Special Naphthas</v>
          </cell>
          <cell r="D3128" t="str">
            <v>Solvent - Degreasing</v>
          </cell>
          <cell r="G3128" t="str">
            <v>Solvent Utilization</v>
          </cell>
          <cell r="H3128" t="str">
            <v>Degreasing</v>
          </cell>
          <cell r="I3128" t="str">
            <v>Instruments and Related Products (SIC 38): All Processes</v>
          </cell>
          <cell r="J3128" t="str">
            <v>Special Naphthas</v>
          </cell>
          <cell r="L3128" t="str">
            <v>1999</v>
          </cell>
          <cell r="N3128">
            <v>40982</v>
          </cell>
        </row>
        <row r="3129">
          <cell r="A3129" t="str">
            <v>2415040385</v>
          </cell>
          <cell r="B3129" t="str">
            <v>Nonpoint</v>
          </cell>
          <cell r="C3129" t="str">
            <v>Degreasing /Instruments &amp; Related Products: All Processes /Trichloroethylene</v>
          </cell>
          <cell r="D3129" t="str">
            <v>Solvent - Degreasing</v>
          </cell>
          <cell r="G3129" t="str">
            <v>Solvent Utilization</v>
          </cell>
          <cell r="H3129" t="str">
            <v>Degreasing</v>
          </cell>
          <cell r="I3129" t="str">
            <v>Instruments and Related Products (SIC 38): All Processes</v>
          </cell>
          <cell r="J3129" t="str">
            <v>Trichloroethylene</v>
          </cell>
          <cell r="L3129" t="str">
            <v>1999</v>
          </cell>
          <cell r="N3129">
            <v>40982</v>
          </cell>
        </row>
        <row r="3130">
          <cell r="A3130" t="str">
            <v>2415040999</v>
          </cell>
          <cell r="B3130" t="str">
            <v>Nonpoint</v>
          </cell>
          <cell r="C3130" t="str">
            <v>Degreasing /Instruments &amp; Related Products: All Processes /Solvents: NEC</v>
          </cell>
          <cell r="D3130" t="str">
            <v>Solvent - Degreasing</v>
          </cell>
          <cell r="G3130" t="str">
            <v>Solvent Utilization</v>
          </cell>
          <cell r="H3130" t="str">
            <v>Degreasing</v>
          </cell>
          <cell r="I3130" t="str">
            <v>Instruments and Related Products (SIC 38): All Processes</v>
          </cell>
          <cell r="J3130" t="str">
            <v>Solvents: NEC</v>
          </cell>
          <cell r="L3130" t="str">
            <v>1999</v>
          </cell>
          <cell r="N3130">
            <v>40982</v>
          </cell>
        </row>
        <row r="3131">
          <cell r="A3131" t="str">
            <v>2415045000</v>
          </cell>
          <cell r="B3131" t="str">
            <v>Nonpoint</v>
          </cell>
          <cell r="C3131" t="str">
            <v>Degreasing /Misc Manufacturing: All Processes /Total: All Solvent Types</v>
          </cell>
          <cell r="D3131" t="str">
            <v>Solvent - Degreasing</v>
          </cell>
          <cell r="G3131" t="str">
            <v>Solvent Utilization</v>
          </cell>
          <cell r="H3131" t="str">
            <v>Degreasing</v>
          </cell>
          <cell r="I3131" t="str">
            <v>Miscellaneous Manufacturing (SIC 39): All Processes</v>
          </cell>
          <cell r="J3131" t="str">
            <v>Total: All Solvent Types</v>
          </cell>
          <cell r="N3131">
            <v>40982</v>
          </cell>
        </row>
        <row r="3132">
          <cell r="A3132" t="str">
            <v>2415045300</v>
          </cell>
          <cell r="B3132" t="str">
            <v>Nonpoint</v>
          </cell>
          <cell r="C3132" t="str">
            <v>Degreasing /Misc Manufacturing: All Processes /Monochlorobenzene</v>
          </cell>
          <cell r="D3132" t="str">
            <v>Solvent - Degreasing</v>
          </cell>
          <cell r="G3132" t="str">
            <v>Solvent Utilization</v>
          </cell>
          <cell r="H3132" t="str">
            <v>Degreasing</v>
          </cell>
          <cell r="I3132" t="str">
            <v>Miscellaneous Manufacturing (SIC 39): All Processes</v>
          </cell>
          <cell r="J3132" t="str">
            <v>Monochlorobenzene</v>
          </cell>
          <cell r="L3132" t="str">
            <v>1999</v>
          </cell>
          <cell r="N3132">
            <v>40982</v>
          </cell>
        </row>
        <row r="3133">
          <cell r="A3133" t="str">
            <v>2415045350</v>
          </cell>
          <cell r="B3133" t="str">
            <v>Nonpoint</v>
          </cell>
          <cell r="C3133" t="str">
            <v>Degreasing /Misc Manufacturing: All Processes /Perchloroethylene</v>
          </cell>
          <cell r="D3133" t="str">
            <v>Solvent - Degreasing</v>
          </cell>
          <cell r="G3133" t="str">
            <v>Solvent Utilization</v>
          </cell>
          <cell r="H3133" t="str">
            <v>Degreasing</v>
          </cell>
          <cell r="I3133" t="str">
            <v>Miscellaneous Manufacturing (SIC 39): All Processes</v>
          </cell>
          <cell r="J3133" t="str">
            <v>Perchloroethylene</v>
          </cell>
          <cell r="L3133" t="str">
            <v>1999</v>
          </cell>
          <cell r="N3133">
            <v>40982</v>
          </cell>
        </row>
        <row r="3134">
          <cell r="A3134" t="str">
            <v>2415045370</v>
          </cell>
          <cell r="B3134" t="str">
            <v>Nonpoint</v>
          </cell>
          <cell r="C3134" t="str">
            <v>Degreasing /Misc Manufacturing: All Processes /Special Naphthas</v>
          </cell>
          <cell r="D3134" t="str">
            <v>Solvent - Degreasing</v>
          </cell>
          <cell r="G3134" t="str">
            <v>Solvent Utilization</v>
          </cell>
          <cell r="H3134" t="str">
            <v>Degreasing</v>
          </cell>
          <cell r="I3134" t="str">
            <v>Miscellaneous Manufacturing (SIC 39): All Processes</v>
          </cell>
          <cell r="J3134" t="str">
            <v>Special Naphthas</v>
          </cell>
          <cell r="L3134" t="str">
            <v>1999</v>
          </cell>
          <cell r="N3134">
            <v>40982</v>
          </cell>
        </row>
        <row r="3135">
          <cell r="A3135" t="str">
            <v>2415045385</v>
          </cell>
          <cell r="B3135" t="str">
            <v>Nonpoint</v>
          </cell>
          <cell r="C3135" t="str">
            <v>Degreasing /Misc Manufacturing: All Processes /Trichloroethylene</v>
          </cell>
          <cell r="D3135" t="str">
            <v>Solvent - Degreasing</v>
          </cell>
          <cell r="G3135" t="str">
            <v>Solvent Utilization</v>
          </cell>
          <cell r="H3135" t="str">
            <v>Degreasing</v>
          </cell>
          <cell r="I3135" t="str">
            <v>Miscellaneous Manufacturing (SIC 39): All Processes</v>
          </cell>
          <cell r="J3135" t="str">
            <v>Trichloroethylene</v>
          </cell>
          <cell r="L3135" t="str">
            <v>1999</v>
          </cell>
          <cell r="N3135">
            <v>40982</v>
          </cell>
        </row>
        <row r="3136">
          <cell r="A3136" t="str">
            <v>2415045999</v>
          </cell>
          <cell r="B3136" t="str">
            <v>Nonpoint</v>
          </cell>
          <cell r="C3136" t="str">
            <v>Degreasing /Misc Manufacturing: All Processes /Solvents: NEC</v>
          </cell>
          <cell r="D3136" t="str">
            <v>Solvent - Degreasing</v>
          </cell>
          <cell r="G3136" t="str">
            <v>Solvent Utilization</v>
          </cell>
          <cell r="H3136" t="str">
            <v>Degreasing</v>
          </cell>
          <cell r="I3136" t="str">
            <v>Miscellaneous Manufacturing (SIC 39): All Processes</v>
          </cell>
          <cell r="J3136" t="str">
            <v>Solvents: NEC</v>
          </cell>
          <cell r="K3136" t="str">
            <v>2415045000</v>
          </cell>
          <cell r="L3136" t="str">
            <v>1999</v>
          </cell>
          <cell r="N3136">
            <v>40982</v>
          </cell>
        </row>
        <row r="3137">
          <cell r="A3137" t="str">
            <v>2415050000</v>
          </cell>
          <cell r="B3137" t="str">
            <v>Nonpoint</v>
          </cell>
          <cell r="C3137" t="str">
            <v>Degreasing /Transportation Maint Facilities: All Processes /Total: All Solvent Types</v>
          </cell>
          <cell r="D3137" t="str">
            <v>Solvent - Degreasing</v>
          </cell>
          <cell r="G3137" t="str">
            <v>Solvent Utilization</v>
          </cell>
          <cell r="H3137" t="str">
            <v>Degreasing</v>
          </cell>
          <cell r="I3137" t="str">
            <v>Transportation Maintenance Facilities (SIC 40-45): All Processes</v>
          </cell>
          <cell r="J3137" t="str">
            <v>Total: All Solvent Types</v>
          </cell>
          <cell r="N3137">
            <v>40982</v>
          </cell>
        </row>
        <row r="3138">
          <cell r="A3138" t="str">
            <v>2415050300</v>
          </cell>
          <cell r="B3138" t="str">
            <v>Nonpoint</v>
          </cell>
          <cell r="C3138" t="str">
            <v>Degreasing /Transportation Maint Facilities: All Processes /Monochlorobenzene</v>
          </cell>
          <cell r="D3138" t="str">
            <v>Solvent - Degreasing</v>
          </cell>
          <cell r="G3138" t="str">
            <v>Solvent Utilization</v>
          </cell>
          <cell r="H3138" t="str">
            <v>Degreasing</v>
          </cell>
          <cell r="I3138" t="str">
            <v>Transportation Maintenance Facilities (SIC 40-45): All Processes</v>
          </cell>
          <cell r="J3138" t="str">
            <v>Monochlorobenzene</v>
          </cell>
          <cell r="L3138" t="str">
            <v>1999</v>
          </cell>
          <cell r="N3138">
            <v>40982</v>
          </cell>
        </row>
        <row r="3139">
          <cell r="A3139" t="str">
            <v>2415050350</v>
          </cell>
          <cell r="B3139" t="str">
            <v>Nonpoint</v>
          </cell>
          <cell r="C3139" t="str">
            <v>Degreasing /Transportation Maint Facilities: All Processes /Perchloroethylene</v>
          </cell>
          <cell r="D3139" t="str">
            <v>Solvent - Degreasing</v>
          </cell>
          <cell r="G3139" t="str">
            <v>Solvent Utilization</v>
          </cell>
          <cell r="H3139" t="str">
            <v>Degreasing</v>
          </cell>
          <cell r="I3139" t="str">
            <v>Transportation Maintenance Facilities (SIC 40-45): All Processes</v>
          </cell>
          <cell r="J3139" t="str">
            <v>Perchloroethylene</v>
          </cell>
          <cell r="L3139" t="str">
            <v>1999</v>
          </cell>
          <cell r="N3139">
            <v>40982</v>
          </cell>
        </row>
        <row r="3140">
          <cell r="A3140" t="str">
            <v>2415050370</v>
          </cell>
          <cell r="B3140" t="str">
            <v>Nonpoint</v>
          </cell>
          <cell r="C3140" t="str">
            <v>Degreasing /Transportation Maint Facilities: All Processes /Special Naphthas</v>
          </cell>
          <cell r="D3140" t="str">
            <v>Solvent - Degreasing</v>
          </cell>
          <cell r="G3140" t="str">
            <v>Solvent Utilization</v>
          </cell>
          <cell r="H3140" t="str">
            <v>Degreasing</v>
          </cell>
          <cell r="I3140" t="str">
            <v>Transportation Maintenance Facilities (SIC 40-45): All Processes</v>
          </cell>
          <cell r="J3140" t="str">
            <v>Special Naphthas</v>
          </cell>
          <cell r="L3140" t="str">
            <v>1999</v>
          </cell>
          <cell r="N3140">
            <v>40982</v>
          </cell>
        </row>
        <row r="3141">
          <cell r="A3141" t="str">
            <v>2415050385</v>
          </cell>
          <cell r="B3141" t="str">
            <v>Nonpoint</v>
          </cell>
          <cell r="C3141" t="str">
            <v>Degreasing /Transportation Maint Facilities: All Processes /Trichloroethylene</v>
          </cell>
          <cell r="D3141" t="str">
            <v>Solvent - Degreasing</v>
          </cell>
          <cell r="G3141" t="str">
            <v>Solvent Utilization</v>
          </cell>
          <cell r="H3141" t="str">
            <v>Degreasing</v>
          </cell>
          <cell r="I3141" t="str">
            <v>Transportation Maintenance Facilities (SIC 40-45): All Processes</v>
          </cell>
          <cell r="J3141" t="str">
            <v>Trichloroethylene</v>
          </cell>
          <cell r="L3141" t="str">
            <v>1999</v>
          </cell>
          <cell r="N3141">
            <v>40982</v>
          </cell>
        </row>
        <row r="3142">
          <cell r="A3142" t="str">
            <v>2415050999</v>
          </cell>
          <cell r="B3142" t="str">
            <v>Nonpoint</v>
          </cell>
          <cell r="C3142" t="str">
            <v>Degreasing /Transportation Maint Facilities: All Processes /Solvents: NEC</v>
          </cell>
          <cell r="D3142" t="str">
            <v>Solvent - Degreasing</v>
          </cell>
          <cell r="G3142" t="str">
            <v>Solvent Utilization</v>
          </cell>
          <cell r="H3142" t="str">
            <v>Degreasing</v>
          </cell>
          <cell r="I3142" t="str">
            <v>Transportation Maintenance Facilities (SIC 40-45): All Processes</v>
          </cell>
          <cell r="J3142" t="str">
            <v>Solvents: NEC</v>
          </cell>
          <cell r="L3142" t="str">
            <v>1999</v>
          </cell>
          <cell r="N3142">
            <v>40982</v>
          </cell>
        </row>
        <row r="3143">
          <cell r="A3143" t="str">
            <v>2415055000</v>
          </cell>
          <cell r="B3143" t="str">
            <v>Nonpoint</v>
          </cell>
          <cell r="C3143" t="str">
            <v>Degreasing /Auto Dealers: All Processes /Total: All Solvent Types</v>
          </cell>
          <cell r="D3143" t="str">
            <v>Solvent - Degreasing</v>
          </cell>
          <cell r="G3143" t="str">
            <v>Solvent Utilization</v>
          </cell>
          <cell r="H3143" t="str">
            <v>Degreasing</v>
          </cell>
          <cell r="I3143" t="str">
            <v>Automotive Dealers (SIC 55): All Processes</v>
          </cell>
          <cell r="J3143" t="str">
            <v>Total: All Solvent Types</v>
          </cell>
          <cell r="N3143">
            <v>40982</v>
          </cell>
        </row>
        <row r="3144">
          <cell r="A3144" t="str">
            <v>2415055300</v>
          </cell>
          <cell r="B3144" t="str">
            <v>Nonpoint</v>
          </cell>
          <cell r="C3144" t="str">
            <v>Degreasing /Auto Dealers: All Processes /Monochlorobenzene</v>
          </cell>
          <cell r="D3144" t="str">
            <v>Solvent - Degreasing</v>
          </cell>
          <cell r="G3144" t="str">
            <v>Solvent Utilization</v>
          </cell>
          <cell r="H3144" t="str">
            <v>Degreasing</v>
          </cell>
          <cell r="I3144" t="str">
            <v>Automotive Dealers (SIC 55): All Processes</v>
          </cell>
          <cell r="J3144" t="str">
            <v>Monochlorobenzene</v>
          </cell>
          <cell r="L3144" t="str">
            <v>1999</v>
          </cell>
          <cell r="N3144">
            <v>40982</v>
          </cell>
        </row>
        <row r="3145">
          <cell r="A3145" t="str">
            <v>2415055350</v>
          </cell>
          <cell r="B3145" t="str">
            <v>Nonpoint</v>
          </cell>
          <cell r="C3145" t="str">
            <v>Degreasing /Auto Dealers: All Processes /Perchloroethylene</v>
          </cell>
          <cell r="D3145" t="str">
            <v>Solvent - Degreasing</v>
          </cell>
          <cell r="G3145" t="str">
            <v>Solvent Utilization</v>
          </cell>
          <cell r="H3145" t="str">
            <v>Degreasing</v>
          </cell>
          <cell r="I3145" t="str">
            <v>Automotive Dealers (SIC 55): All Processes</v>
          </cell>
          <cell r="J3145" t="str">
            <v>Perchloroethylene</v>
          </cell>
          <cell r="L3145" t="str">
            <v>1999</v>
          </cell>
          <cell r="N3145">
            <v>40982</v>
          </cell>
        </row>
        <row r="3146">
          <cell r="A3146" t="str">
            <v>2415055370</v>
          </cell>
          <cell r="B3146" t="str">
            <v>Nonpoint</v>
          </cell>
          <cell r="C3146" t="str">
            <v>Degreasing /Auto Dealers: All Processes /Special Naphthas</v>
          </cell>
          <cell r="D3146" t="str">
            <v>Solvent - Degreasing</v>
          </cell>
          <cell r="G3146" t="str">
            <v>Solvent Utilization</v>
          </cell>
          <cell r="H3146" t="str">
            <v>Degreasing</v>
          </cell>
          <cell r="I3146" t="str">
            <v>Automotive Dealers (SIC 55): All Processes</v>
          </cell>
          <cell r="J3146" t="str">
            <v>Special Naphthas</v>
          </cell>
          <cell r="L3146" t="str">
            <v>1999</v>
          </cell>
          <cell r="N3146">
            <v>40982</v>
          </cell>
        </row>
        <row r="3147">
          <cell r="A3147" t="str">
            <v>2415055385</v>
          </cell>
          <cell r="B3147" t="str">
            <v>Nonpoint</v>
          </cell>
          <cell r="C3147" t="str">
            <v>Degreasing /Auto Dealers: All Processes /Trichloroethylene</v>
          </cell>
          <cell r="D3147" t="str">
            <v>Solvent - Degreasing</v>
          </cell>
          <cell r="G3147" t="str">
            <v>Solvent Utilization</v>
          </cell>
          <cell r="H3147" t="str">
            <v>Degreasing</v>
          </cell>
          <cell r="I3147" t="str">
            <v>Automotive Dealers (SIC 55): All Processes</v>
          </cell>
          <cell r="J3147" t="str">
            <v>Trichloroethylene</v>
          </cell>
          <cell r="L3147" t="str">
            <v>1999</v>
          </cell>
          <cell r="N3147">
            <v>40982</v>
          </cell>
        </row>
        <row r="3148">
          <cell r="A3148" t="str">
            <v>2415055999</v>
          </cell>
          <cell r="B3148" t="str">
            <v>Nonpoint</v>
          </cell>
          <cell r="C3148" t="str">
            <v>Degreasing /Auto Dealers: All Processes /Solvents: NEC</v>
          </cell>
          <cell r="D3148" t="str">
            <v>Solvent - Degreasing</v>
          </cell>
          <cell r="G3148" t="str">
            <v>Solvent Utilization</v>
          </cell>
          <cell r="H3148" t="str">
            <v>Degreasing</v>
          </cell>
          <cell r="I3148" t="str">
            <v>Automotive Dealers (SIC 55): All Processes</v>
          </cell>
          <cell r="J3148" t="str">
            <v>Solvents: NEC</v>
          </cell>
          <cell r="L3148" t="str">
            <v>1999</v>
          </cell>
          <cell r="N3148">
            <v>40982</v>
          </cell>
        </row>
        <row r="3149">
          <cell r="A3149" t="str">
            <v>2415060000</v>
          </cell>
          <cell r="B3149" t="str">
            <v>Nonpoint</v>
          </cell>
          <cell r="C3149" t="str">
            <v>Degreasing /Misc Repair Services: All Processes /Total: All Solvent Types</v>
          </cell>
          <cell r="D3149" t="str">
            <v>Solvent - Degreasing</v>
          </cell>
          <cell r="G3149" t="str">
            <v>Solvent Utilization</v>
          </cell>
          <cell r="H3149" t="str">
            <v>Degreasing</v>
          </cell>
          <cell r="I3149" t="str">
            <v>Miscellaneous Repair Services (SIC 76): All Processes</v>
          </cell>
          <cell r="J3149" t="str">
            <v>Total: All Solvent Types</v>
          </cell>
          <cell r="N3149">
            <v>40982</v>
          </cell>
        </row>
        <row r="3150">
          <cell r="A3150" t="str">
            <v>2415060300</v>
          </cell>
          <cell r="B3150" t="str">
            <v>Nonpoint</v>
          </cell>
          <cell r="C3150" t="str">
            <v>Degreasing /Misc Repair Services: All Processes /Monochlorobenzene</v>
          </cell>
          <cell r="D3150" t="str">
            <v>Solvent - Degreasing</v>
          </cell>
          <cell r="G3150" t="str">
            <v>Solvent Utilization</v>
          </cell>
          <cell r="H3150" t="str">
            <v>Degreasing</v>
          </cell>
          <cell r="I3150" t="str">
            <v>Miscellaneous Repair Services (SIC 76): All Processes</v>
          </cell>
          <cell r="J3150" t="str">
            <v>Monochlorobenzene</v>
          </cell>
          <cell r="L3150" t="str">
            <v>1999</v>
          </cell>
          <cell r="N3150">
            <v>40982</v>
          </cell>
        </row>
        <row r="3151">
          <cell r="A3151" t="str">
            <v>2415060350</v>
          </cell>
          <cell r="B3151" t="str">
            <v>Nonpoint</v>
          </cell>
          <cell r="C3151" t="str">
            <v>Degreasing /Misc Repair Services: All Processes /Perchloroethylene</v>
          </cell>
          <cell r="D3151" t="str">
            <v>Solvent - Degreasing</v>
          </cell>
          <cell r="G3151" t="str">
            <v>Solvent Utilization</v>
          </cell>
          <cell r="H3151" t="str">
            <v>Degreasing</v>
          </cell>
          <cell r="I3151" t="str">
            <v>Miscellaneous Repair Services (SIC 76): All Processes</v>
          </cell>
          <cell r="J3151" t="str">
            <v>Perchloroethylene</v>
          </cell>
          <cell r="L3151" t="str">
            <v>1999</v>
          </cell>
          <cell r="N3151">
            <v>40982</v>
          </cell>
        </row>
        <row r="3152">
          <cell r="A3152" t="str">
            <v>2415060370</v>
          </cell>
          <cell r="B3152" t="str">
            <v>Nonpoint</v>
          </cell>
          <cell r="C3152" t="str">
            <v>Degreasing /Misc Repair Services: All Processes /Special Naphthas</v>
          </cell>
          <cell r="D3152" t="str">
            <v>Solvent - Degreasing</v>
          </cell>
          <cell r="G3152" t="str">
            <v>Solvent Utilization</v>
          </cell>
          <cell r="H3152" t="str">
            <v>Degreasing</v>
          </cell>
          <cell r="I3152" t="str">
            <v>Miscellaneous Repair Services (SIC 76): All Processes</v>
          </cell>
          <cell r="J3152" t="str">
            <v>Special Naphthas</v>
          </cell>
          <cell r="L3152" t="str">
            <v>1999</v>
          </cell>
          <cell r="N3152">
            <v>40982</v>
          </cell>
        </row>
        <row r="3153">
          <cell r="A3153" t="str">
            <v>2415060385</v>
          </cell>
          <cell r="B3153" t="str">
            <v>Nonpoint</v>
          </cell>
          <cell r="C3153" t="str">
            <v>Degreasing /Misc Repair Services: All Processes /Trichloroethylene</v>
          </cell>
          <cell r="D3153" t="str">
            <v>Solvent - Degreasing</v>
          </cell>
          <cell r="G3153" t="str">
            <v>Solvent Utilization</v>
          </cell>
          <cell r="H3153" t="str">
            <v>Degreasing</v>
          </cell>
          <cell r="I3153" t="str">
            <v>Miscellaneous Repair Services (SIC 76): All Processes</v>
          </cell>
          <cell r="J3153" t="str">
            <v>Trichloroethylene</v>
          </cell>
          <cell r="L3153" t="str">
            <v>1999</v>
          </cell>
          <cell r="N3153">
            <v>40982</v>
          </cell>
        </row>
        <row r="3154">
          <cell r="A3154" t="str">
            <v>2415060999</v>
          </cell>
          <cell r="B3154" t="str">
            <v>Nonpoint</v>
          </cell>
          <cell r="C3154" t="str">
            <v>Degreasing /Misc Repair Services: All Processes /Solvents: NEC</v>
          </cell>
          <cell r="D3154" t="str">
            <v>Solvent - Degreasing</v>
          </cell>
          <cell r="G3154" t="str">
            <v>Solvent Utilization</v>
          </cell>
          <cell r="H3154" t="str">
            <v>Degreasing</v>
          </cell>
          <cell r="I3154" t="str">
            <v>Miscellaneous Repair Services (SIC 76): All Processes</v>
          </cell>
          <cell r="J3154" t="str">
            <v>Solvents: NEC</v>
          </cell>
          <cell r="L3154" t="str">
            <v>1999</v>
          </cell>
          <cell r="N3154">
            <v>40982</v>
          </cell>
        </row>
        <row r="3155">
          <cell r="A3155" t="str">
            <v>2415065000</v>
          </cell>
          <cell r="B3155" t="str">
            <v>Nonpoint</v>
          </cell>
          <cell r="C3155" t="str">
            <v>Degreasing /Auto Repair Services: All Processes /Total: All Solvent Types</v>
          </cell>
          <cell r="D3155" t="str">
            <v>Solvent - Degreasing</v>
          </cell>
          <cell r="G3155" t="str">
            <v>Solvent Utilization</v>
          </cell>
          <cell r="H3155" t="str">
            <v>Degreasing</v>
          </cell>
          <cell r="I3155" t="str">
            <v>Auto Repair Services (SIC 75): All Processes</v>
          </cell>
          <cell r="J3155" t="str">
            <v>Total: All Solvent Types</v>
          </cell>
          <cell r="N3155">
            <v>40982</v>
          </cell>
        </row>
        <row r="3156">
          <cell r="A3156" t="str">
            <v>2415065300</v>
          </cell>
          <cell r="B3156" t="str">
            <v>Nonpoint</v>
          </cell>
          <cell r="C3156" t="str">
            <v>Degreasing /Auto Repair Services: All Processes /Monochlorobenzene</v>
          </cell>
          <cell r="D3156" t="str">
            <v>Solvent - Degreasing</v>
          </cell>
          <cell r="G3156" t="str">
            <v>Solvent Utilization</v>
          </cell>
          <cell r="H3156" t="str">
            <v>Degreasing</v>
          </cell>
          <cell r="I3156" t="str">
            <v>Auto Repair Services (SIC 75): All Processes</v>
          </cell>
          <cell r="J3156" t="str">
            <v>Monochlorobenzene</v>
          </cell>
          <cell r="L3156" t="str">
            <v>1999</v>
          </cell>
          <cell r="N3156">
            <v>40982</v>
          </cell>
        </row>
        <row r="3157">
          <cell r="A3157" t="str">
            <v>2415065350</v>
          </cell>
          <cell r="B3157" t="str">
            <v>Nonpoint</v>
          </cell>
          <cell r="C3157" t="str">
            <v>Degreasing /Auto Repair Services: All Processes /Perchloroethylene</v>
          </cell>
          <cell r="D3157" t="str">
            <v>Solvent - Degreasing</v>
          </cell>
          <cell r="G3157" t="str">
            <v>Solvent Utilization</v>
          </cell>
          <cell r="H3157" t="str">
            <v>Degreasing</v>
          </cell>
          <cell r="I3157" t="str">
            <v>Auto Repair Services (SIC 75): All Processes</v>
          </cell>
          <cell r="J3157" t="str">
            <v>Perchloroethylene</v>
          </cell>
          <cell r="L3157" t="str">
            <v>1999</v>
          </cell>
          <cell r="N3157">
            <v>40982</v>
          </cell>
        </row>
        <row r="3158">
          <cell r="A3158" t="str">
            <v>2415065370</v>
          </cell>
          <cell r="B3158" t="str">
            <v>Nonpoint</v>
          </cell>
          <cell r="C3158" t="str">
            <v>Degreasing /Auto Repair Services: All Processes /Special Naphthas</v>
          </cell>
          <cell r="D3158" t="str">
            <v>Solvent - Degreasing</v>
          </cell>
          <cell r="G3158" t="str">
            <v>Solvent Utilization</v>
          </cell>
          <cell r="H3158" t="str">
            <v>Degreasing</v>
          </cell>
          <cell r="I3158" t="str">
            <v>Auto Repair Services (SIC 75): All Processes</v>
          </cell>
          <cell r="J3158" t="str">
            <v>Special Naphthas</v>
          </cell>
          <cell r="L3158" t="str">
            <v>1999</v>
          </cell>
          <cell r="N3158">
            <v>40982</v>
          </cell>
        </row>
        <row r="3159">
          <cell r="A3159" t="str">
            <v>2415065385</v>
          </cell>
          <cell r="B3159" t="str">
            <v>Nonpoint</v>
          </cell>
          <cell r="C3159" t="str">
            <v>Degreasing /Auto Repair Services: All Processes /Trichloroethylene</v>
          </cell>
          <cell r="D3159" t="str">
            <v>Solvent - Degreasing</v>
          </cell>
          <cell r="G3159" t="str">
            <v>Solvent Utilization</v>
          </cell>
          <cell r="H3159" t="str">
            <v>Degreasing</v>
          </cell>
          <cell r="I3159" t="str">
            <v>Auto Repair Services (SIC 75): All Processes</v>
          </cell>
          <cell r="J3159" t="str">
            <v>Trichloroethylene</v>
          </cell>
          <cell r="L3159" t="str">
            <v>1999</v>
          </cell>
          <cell r="N3159">
            <v>40982</v>
          </cell>
        </row>
        <row r="3160">
          <cell r="A3160" t="str">
            <v>2415065999</v>
          </cell>
          <cell r="B3160" t="str">
            <v>Nonpoint</v>
          </cell>
          <cell r="C3160" t="str">
            <v>Degreasing /Auto Repair Services: All Processes /Solvents: NEC</v>
          </cell>
          <cell r="D3160" t="str">
            <v>Solvent - Degreasing</v>
          </cell>
          <cell r="G3160" t="str">
            <v>Solvent Utilization</v>
          </cell>
          <cell r="H3160" t="str">
            <v>Degreasing</v>
          </cell>
          <cell r="I3160" t="str">
            <v>Auto Repair Services (SIC 75): All Processes</v>
          </cell>
          <cell r="J3160" t="str">
            <v>Solvents: NEC</v>
          </cell>
          <cell r="L3160" t="str">
            <v>1999</v>
          </cell>
          <cell r="N3160">
            <v>40982</v>
          </cell>
        </row>
        <row r="3161">
          <cell r="A3161" t="str">
            <v>2415100000</v>
          </cell>
          <cell r="B3161" t="str">
            <v>Nonpoint</v>
          </cell>
          <cell r="C3161" t="str">
            <v>Degreasing /All Industries: Open Top Degreasing /Total: All Solvent Types</v>
          </cell>
          <cell r="D3161" t="str">
            <v>Solvent - Degreasing</v>
          </cell>
          <cell r="G3161" t="str">
            <v>Solvent Utilization</v>
          </cell>
          <cell r="H3161" t="str">
            <v>Degreasing</v>
          </cell>
          <cell r="I3161" t="str">
            <v>All Industries: Open Top Degreasing</v>
          </cell>
          <cell r="J3161" t="str">
            <v>Total: All Solvent Types</v>
          </cell>
          <cell r="N3161">
            <v>40982</v>
          </cell>
        </row>
        <row r="3162">
          <cell r="A3162" t="str">
            <v>2415100300</v>
          </cell>
          <cell r="B3162" t="str">
            <v>Nonpoint</v>
          </cell>
          <cell r="C3162" t="str">
            <v>Degreasing /All Industries: Open Top Degreasing /Monochlorobenzene</v>
          </cell>
          <cell r="D3162" t="str">
            <v>Solvent - Degreasing</v>
          </cell>
          <cell r="G3162" t="str">
            <v>Solvent Utilization</v>
          </cell>
          <cell r="H3162" t="str">
            <v>Degreasing</v>
          </cell>
          <cell r="I3162" t="str">
            <v>All Industries: Open Top Degreasing</v>
          </cell>
          <cell r="J3162" t="str">
            <v>Monochlorobenzene</v>
          </cell>
          <cell r="L3162" t="str">
            <v>1999</v>
          </cell>
          <cell r="N3162">
            <v>40982</v>
          </cell>
        </row>
        <row r="3163">
          <cell r="A3163" t="str">
            <v>2415100350</v>
          </cell>
          <cell r="B3163" t="str">
            <v>Nonpoint</v>
          </cell>
          <cell r="C3163" t="str">
            <v>Degreasing /All Industries: Open Top Degreasing /Perchloroethylene</v>
          </cell>
          <cell r="D3163" t="str">
            <v>Solvent - Degreasing</v>
          </cell>
          <cell r="G3163" t="str">
            <v>Solvent Utilization</v>
          </cell>
          <cell r="H3163" t="str">
            <v>Degreasing</v>
          </cell>
          <cell r="I3163" t="str">
            <v>All Industries: Open Top Degreasing</v>
          </cell>
          <cell r="J3163" t="str">
            <v>Perchloroethylene</v>
          </cell>
          <cell r="L3163" t="str">
            <v>1999</v>
          </cell>
          <cell r="N3163">
            <v>40982</v>
          </cell>
        </row>
        <row r="3164">
          <cell r="A3164" t="str">
            <v>2415100370</v>
          </cell>
          <cell r="B3164" t="str">
            <v>Nonpoint</v>
          </cell>
          <cell r="C3164" t="str">
            <v>Degreasing /All Industries: Open Top Degreasing /Special Naphthas</v>
          </cell>
          <cell r="D3164" t="str">
            <v>Solvent - Degreasing</v>
          </cell>
          <cell r="G3164" t="str">
            <v>Solvent Utilization</v>
          </cell>
          <cell r="H3164" t="str">
            <v>Degreasing</v>
          </cell>
          <cell r="I3164" t="str">
            <v>All Industries: Open Top Degreasing</v>
          </cell>
          <cell r="J3164" t="str">
            <v>Special Naphthas</v>
          </cell>
          <cell r="L3164" t="str">
            <v>1999</v>
          </cell>
          <cell r="N3164">
            <v>40982</v>
          </cell>
        </row>
        <row r="3165">
          <cell r="A3165" t="str">
            <v>2415100385</v>
          </cell>
          <cell r="B3165" t="str">
            <v>Nonpoint</v>
          </cell>
          <cell r="C3165" t="str">
            <v>Degreasing /All Industries: Open Top Degreasing /Trichloroethylene</v>
          </cell>
          <cell r="D3165" t="str">
            <v>Solvent - Degreasing</v>
          </cell>
          <cell r="G3165" t="str">
            <v>Solvent Utilization</v>
          </cell>
          <cell r="H3165" t="str">
            <v>Degreasing</v>
          </cell>
          <cell r="I3165" t="str">
            <v>All Industries: Open Top Degreasing</v>
          </cell>
          <cell r="J3165" t="str">
            <v>Trichloroethylene</v>
          </cell>
          <cell r="L3165" t="str">
            <v>1999</v>
          </cell>
          <cell r="N3165">
            <v>40982</v>
          </cell>
        </row>
        <row r="3166">
          <cell r="A3166" t="str">
            <v>2415100999</v>
          </cell>
          <cell r="B3166" t="str">
            <v>Nonpoint</v>
          </cell>
          <cell r="C3166" t="str">
            <v>Degreasing /All Industries: Open Top Degreasing /Solvents: NEC</v>
          </cell>
          <cell r="D3166" t="str">
            <v>Solvent - Degreasing</v>
          </cell>
          <cell r="G3166" t="str">
            <v>Solvent Utilization</v>
          </cell>
          <cell r="H3166" t="str">
            <v>Degreasing</v>
          </cell>
          <cell r="I3166" t="str">
            <v>All Industries: Open Top Degreasing</v>
          </cell>
          <cell r="J3166" t="str">
            <v>Solvents: NEC</v>
          </cell>
          <cell r="L3166" t="str">
            <v>1999</v>
          </cell>
          <cell r="N3166">
            <v>40982</v>
          </cell>
        </row>
        <row r="3167">
          <cell r="A3167" t="str">
            <v>2415105000</v>
          </cell>
          <cell r="B3167" t="str">
            <v>Nonpoint</v>
          </cell>
          <cell r="C3167" t="str">
            <v>Degreasing /Furniture &amp; Fixtures: Open Top Degreasing /Total: All Solvent Types</v>
          </cell>
          <cell r="D3167" t="str">
            <v>Solvent - Degreasing</v>
          </cell>
          <cell r="G3167" t="str">
            <v>Solvent Utilization</v>
          </cell>
          <cell r="H3167" t="str">
            <v>Degreasing</v>
          </cell>
          <cell r="I3167" t="str">
            <v>Furniture and Fixtures (SIC 25): Open Top Degreasing</v>
          </cell>
          <cell r="J3167" t="str">
            <v>Total: All Solvent Types</v>
          </cell>
          <cell r="N3167">
            <v>40982</v>
          </cell>
        </row>
        <row r="3168">
          <cell r="A3168" t="str">
            <v>2415105300</v>
          </cell>
          <cell r="B3168" t="str">
            <v>Nonpoint</v>
          </cell>
          <cell r="C3168" t="str">
            <v>Degreasing /Furniture &amp; Fixtures: Open Top Degreasing /Monochlorobenzene</v>
          </cell>
          <cell r="D3168" t="str">
            <v>Solvent - Degreasing</v>
          </cell>
          <cell r="G3168" t="str">
            <v>Solvent Utilization</v>
          </cell>
          <cell r="H3168" t="str">
            <v>Degreasing</v>
          </cell>
          <cell r="I3168" t="str">
            <v>Furniture and Fixtures (SIC 25): Open Top Degreasing</v>
          </cell>
          <cell r="J3168" t="str">
            <v>Monochlorobenzene</v>
          </cell>
          <cell r="L3168" t="str">
            <v>1999</v>
          </cell>
          <cell r="N3168">
            <v>40982</v>
          </cell>
        </row>
        <row r="3169">
          <cell r="A3169" t="str">
            <v>2415105350</v>
          </cell>
          <cell r="B3169" t="str">
            <v>Nonpoint</v>
          </cell>
          <cell r="C3169" t="str">
            <v>Degreasing /Furniture &amp; Fixtures: Open Top Degreasing /Perchloroethylene</v>
          </cell>
          <cell r="D3169" t="str">
            <v>Solvent - Degreasing</v>
          </cell>
          <cell r="G3169" t="str">
            <v>Solvent Utilization</v>
          </cell>
          <cell r="H3169" t="str">
            <v>Degreasing</v>
          </cell>
          <cell r="I3169" t="str">
            <v>Furniture and Fixtures (SIC 25): Open Top Degreasing</v>
          </cell>
          <cell r="J3169" t="str">
            <v>Perchloroethylene</v>
          </cell>
          <cell r="L3169" t="str">
            <v>1999</v>
          </cell>
          <cell r="N3169">
            <v>40982</v>
          </cell>
        </row>
        <row r="3170">
          <cell r="A3170" t="str">
            <v>2415105370</v>
          </cell>
          <cell r="B3170" t="str">
            <v>Nonpoint</v>
          </cell>
          <cell r="C3170" t="str">
            <v>Degreasing /Furniture &amp; Fixtures: Open Top Degreasing /Special Naphthas</v>
          </cell>
          <cell r="D3170" t="str">
            <v>Solvent - Degreasing</v>
          </cell>
          <cell r="G3170" t="str">
            <v>Solvent Utilization</v>
          </cell>
          <cell r="H3170" t="str">
            <v>Degreasing</v>
          </cell>
          <cell r="I3170" t="str">
            <v>Furniture and Fixtures (SIC 25): Open Top Degreasing</v>
          </cell>
          <cell r="J3170" t="str">
            <v>Special Naphthas</v>
          </cell>
          <cell r="L3170" t="str">
            <v>1999</v>
          </cell>
          <cell r="N3170">
            <v>40982</v>
          </cell>
        </row>
        <row r="3171">
          <cell r="A3171" t="str">
            <v>2415105385</v>
          </cell>
          <cell r="B3171" t="str">
            <v>Nonpoint</v>
          </cell>
          <cell r="C3171" t="str">
            <v>Degreasing /Furniture &amp; Fixtures: Open Top Degreasing /Trichloroethylene</v>
          </cell>
          <cell r="D3171" t="str">
            <v>Solvent - Degreasing</v>
          </cell>
          <cell r="G3171" t="str">
            <v>Solvent Utilization</v>
          </cell>
          <cell r="H3171" t="str">
            <v>Degreasing</v>
          </cell>
          <cell r="I3171" t="str">
            <v>Furniture and Fixtures (SIC 25): Open Top Degreasing</v>
          </cell>
          <cell r="J3171" t="str">
            <v>Trichloroethylene</v>
          </cell>
          <cell r="L3171" t="str">
            <v>1999</v>
          </cell>
          <cell r="N3171">
            <v>40982</v>
          </cell>
        </row>
        <row r="3172">
          <cell r="A3172" t="str">
            <v>2415105999</v>
          </cell>
          <cell r="B3172" t="str">
            <v>Nonpoint</v>
          </cell>
          <cell r="C3172" t="str">
            <v>Degreasing /Furniture &amp; Fixtures: Open Top Degreasing /Solvents: NEC</v>
          </cell>
          <cell r="D3172" t="str">
            <v>Solvent - Degreasing</v>
          </cell>
          <cell r="G3172" t="str">
            <v>Solvent Utilization</v>
          </cell>
          <cell r="H3172" t="str">
            <v>Degreasing</v>
          </cell>
          <cell r="I3172" t="str">
            <v>Furniture and Fixtures (SIC 25): Open Top Degreasing</v>
          </cell>
          <cell r="J3172" t="str">
            <v>Solvents: NEC</v>
          </cell>
          <cell r="L3172" t="str">
            <v>1999</v>
          </cell>
          <cell r="N3172">
            <v>40982</v>
          </cell>
        </row>
        <row r="3173">
          <cell r="A3173" t="str">
            <v>2415110000</v>
          </cell>
          <cell r="B3173" t="str">
            <v>Nonpoint</v>
          </cell>
          <cell r="C3173" t="str">
            <v>Degreasing /Primary Metal Industries: Open Top Degreasing /Total: All Solvent Types</v>
          </cell>
          <cell r="D3173" t="str">
            <v>Solvent - Degreasing</v>
          </cell>
          <cell r="G3173" t="str">
            <v>Solvent Utilization</v>
          </cell>
          <cell r="H3173" t="str">
            <v>Degreasing</v>
          </cell>
          <cell r="I3173" t="str">
            <v>Primary Metal Industries (SIC 33): Open Top Degreasing</v>
          </cell>
          <cell r="J3173" t="str">
            <v>Total: All Solvent Types</v>
          </cell>
          <cell r="N3173">
            <v>40982</v>
          </cell>
        </row>
        <row r="3174">
          <cell r="A3174" t="str">
            <v>2415110300</v>
          </cell>
          <cell r="B3174" t="str">
            <v>Nonpoint</v>
          </cell>
          <cell r="C3174" t="str">
            <v>Degreasing /Primary Metal Industries: Open Top Degreasing /Monochlorobenzene</v>
          </cell>
          <cell r="D3174" t="str">
            <v>Solvent - Degreasing</v>
          </cell>
          <cell r="G3174" t="str">
            <v>Solvent Utilization</v>
          </cell>
          <cell r="H3174" t="str">
            <v>Degreasing</v>
          </cell>
          <cell r="I3174" t="str">
            <v>Primary Metal Industries (SIC 33): Open Top Degreasing</v>
          </cell>
          <cell r="J3174" t="str">
            <v>Monochlorobenzene</v>
          </cell>
          <cell r="L3174" t="str">
            <v>1999</v>
          </cell>
          <cell r="N3174">
            <v>40982</v>
          </cell>
        </row>
        <row r="3175">
          <cell r="A3175" t="str">
            <v>2415110350</v>
          </cell>
          <cell r="B3175" t="str">
            <v>Nonpoint</v>
          </cell>
          <cell r="C3175" t="str">
            <v>Degreasing /Primary Metal Industries: Open Top Degreasing /Perchloroethylene</v>
          </cell>
          <cell r="D3175" t="str">
            <v>Solvent - Degreasing</v>
          </cell>
          <cell r="G3175" t="str">
            <v>Solvent Utilization</v>
          </cell>
          <cell r="H3175" t="str">
            <v>Degreasing</v>
          </cell>
          <cell r="I3175" t="str">
            <v>Primary Metal Industries (SIC 33): Open Top Degreasing</v>
          </cell>
          <cell r="J3175" t="str">
            <v>Perchloroethylene</v>
          </cell>
          <cell r="L3175" t="str">
            <v>1999</v>
          </cell>
          <cell r="N3175">
            <v>40982</v>
          </cell>
        </row>
        <row r="3176">
          <cell r="A3176" t="str">
            <v>2415110370</v>
          </cell>
          <cell r="B3176" t="str">
            <v>Nonpoint</v>
          </cell>
          <cell r="C3176" t="str">
            <v>Degreasing /Primary Metal Industries: Open Top Degreasing /Special Naphthas</v>
          </cell>
          <cell r="D3176" t="str">
            <v>Solvent - Degreasing</v>
          </cell>
          <cell r="G3176" t="str">
            <v>Solvent Utilization</v>
          </cell>
          <cell r="H3176" t="str">
            <v>Degreasing</v>
          </cell>
          <cell r="I3176" t="str">
            <v>Primary Metal Industries (SIC 33): Open Top Degreasing</v>
          </cell>
          <cell r="J3176" t="str">
            <v>Special Naphthas</v>
          </cell>
          <cell r="L3176" t="str">
            <v>1999</v>
          </cell>
          <cell r="N3176">
            <v>40982</v>
          </cell>
        </row>
        <row r="3177">
          <cell r="A3177" t="str">
            <v>2415110385</v>
          </cell>
          <cell r="B3177" t="str">
            <v>Nonpoint</v>
          </cell>
          <cell r="C3177" t="str">
            <v>Degreasing /Primary Metal Industries: Open Top Degreasing /Trichloroethylene</v>
          </cell>
          <cell r="D3177" t="str">
            <v>Solvent - Degreasing</v>
          </cell>
          <cell r="G3177" t="str">
            <v>Solvent Utilization</v>
          </cell>
          <cell r="H3177" t="str">
            <v>Degreasing</v>
          </cell>
          <cell r="I3177" t="str">
            <v>Primary Metal Industries (SIC 33): Open Top Degreasing</v>
          </cell>
          <cell r="J3177" t="str">
            <v>Trichloroethylene</v>
          </cell>
          <cell r="L3177" t="str">
            <v>1999</v>
          </cell>
          <cell r="N3177">
            <v>40982</v>
          </cell>
        </row>
        <row r="3178">
          <cell r="A3178" t="str">
            <v>2415110999</v>
          </cell>
          <cell r="B3178" t="str">
            <v>Nonpoint</v>
          </cell>
          <cell r="C3178" t="str">
            <v>Degreasing /Primary Metal Industries: Open Top Degreasing /Solvents: NEC</v>
          </cell>
          <cell r="D3178" t="str">
            <v>Solvent - Degreasing</v>
          </cell>
          <cell r="G3178" t="str">
            <v>Solvent Utilization</v>
          </cell>
          <cell r="H3178" t="str">
            <v>Degreasing</v>
          </cell>
          <cell r="I3178" t="str">
            <v>Primary Metal Industries (SIC 33): Open Top Degreasing</v>
          </cell>
          <cell r="J3178" t="str">
            <v>Solvents: NEC</v>
          </cell>
          <cell r="L3178" t="str">
            <v>1999</v>
          </cell>
          <cell r="N3178">
            <v>40982</v>
          </cell>
        </row>
        <row r="3179">
          <cell r="A3179" t="str">
            <v>2415115000</v>
          </cell>
          <cell r="B3179" t="str">
            <v>Nonpoint</v>
          </cell>
          <cell r="C3179" t="str">
            <v>Degreasing /Secondary Metal Industries: Open Top Degreasing /Total: All Solvent Types</v>
          </cell>
          <cell r="D3179" t="str">
            <v>Solvent - Degreasing</v>
          </cell>
          <cell r="G3179" t="str">
            <v>Solvent Utilization</v>
          </cell>
          <cell r="H3179" t="str">
            <v>Degreasing</v>
          </cell>
          <cell r="I3179" t="str">
            <v>Secondary Metal Industries (SIC 33): Open Top Degreasing</v>
          </cell>
          <cell r="J3179" t="str">
            <v>Total: All Solvent Types</v>
          </cell>
          <cell r="N3179">
            <v>40982</v>
          </cell>
        </row>
        <row r="3180">
          <cell r="A3180" t="str">
            <v>2415115300</v>
          </cell>
          <cell r="B3180" t="str">
            <v>Nonpoint</v>
          </cell>
          <cell r="C3180" t="str">
            <v>Degreasing /Secondary Metal Industries: Open Top Degreasing /Monochlorobenzene</v>
          </cell>
          <cell r="D3180" t="str">
            <v>Solvent - Degreasing</v>
          </cell>
          <cell r="G3180" t="str">
            <v>Solvent Utilization</v>
          </cell>
          <cell r="H3180" t="str">
            <v>Degreasing</v>
          </cell>
          <cell r="I3180" t="str">
            <v>Secondary Metal Industries (SIC 33): Open Top Degreasing</v>
          </cell>
          <cell r="J3180" t="str">
            <v>Monochlorobenzene</v>
          </cell>
          <cell r="L3180" t="str">
            <v>1999</v>
          </cell>
          <cell r="N3180">
            <v>40982</v>
          </cell>
        </row>
        <row r="3181">
          <cell r="A3181" t="str">
            <v>2415115350</v>
          </cell>
          <cell r="B3181" t="str">
            <v>Nonpoint</v>
          </cell>
          <cell r="C3181" t="str">
            <v>Degreasing /Secondary Metal Industries: Open Top Degreasing /Perchloroethylene</v>
          </cell>
          <cell r="D3181" t="str">
            <v>Solvent - Degreasing</v>
          </cell>
          <cell r="G3181" t="str">
            <v>Solvent Utilization</v>
          </cell>
          <cell r="H3181" t="str">
            <v>Degreasing</v>
          </cell>
          <cell r="I3181" t="str">
            <v>Secondary Metal Industries (SIC 33): Open Top Degreasing</v>
          </cell>
          <cell r="J3181" t="str">
            <v>Perchloroethylene</v>
          </cell>
          <cell r="L3181" t="str">
            <v>1999</v>
          </cell>
          <cell r="N3181">
            <v>40982</v>
          </cell>
        </row>
        <row r="3182">
          <cell r="A3182" t="str">
            <v>2415115370</v>
          </cell>
          <cell r="B3182" t="str">
            <v>Nonpoint</v>
          </cell>
          <cell r="C3182" t="str">
            <v>Degreasing /Secondary Metal Industries: Open Top Degreasing /Special Naphthas</v>
          </cell>
          <cell r="D3182" t="str">
            <v>Solvent - Degreasing</v>
          </cell>
          <cell r="G3182" t="str">
            <v>Solvent Utilization</v>
          </cell>
          <cell r="H3182" t="str">
            <v>Degreasing</v>
          </cell>
          <cell r="I3182" t="str">
            <v>Secondary Metal Industries (SIC 33): Open Top Degreasing</v>
          </cell>
          <cell r="J3182" t="str">
            <v>Special Naphthas</v>
          </cell>
          <cell r="L3182" t="str">
            <v>1999</v>
          </cell>
          <cell r="N3182">
            <v>40982</v>
          </cell>
        </row>
        <row r="3183">
          <cell r="A3183" t="str">
            <v>2415115385</v>
          </cell>
          <cell r="B3183" t="str">
            <v>Nonpoint</v>
          </cell>
          <cell r="C3183" t="str">
            <v>Degreasing /Secondary Metal Industries: Open Top Degreasing /Trichloroethylene</v>
          </cell>
          <cell r="D3183" t="str">
            <v>Solvent - Degreasing</v>
          </cell>
          <cell r="G3183" t="str">
            <v>Solvent Utilization</v>
          </cell>
          <cell r="H3183" t="str">
            <v>Degreasing</v>
          </cell>
          <cell r="I3183" t="str">
            <v>Secondary Metal Industries (SIC 33): Open Top Degreasing</v>
          </cell>
          <cell r="J3183" t="str">
            <v>Trichloroethylene</v>
          </cell>
          <cell r="L3183" t="str">
            <v>1999</v>
          </cell>
          <cell r="N3183">
            <v>40982</v>
          </cell>
        </row>
        <row r="3184">
          <cell r="A3184" t="str">
            <v>2415115999</v>
          </cell>
          <cell r="B3184" t="str">
            <v>Nonpoint</v>
          </cell>
          <cell r="C3184" t="str">
            <v>Degreasing /Secondary Metal Industries: Open Top Degreasing /Solvents: NEC</v>
          </cell>
          <cell r="D3184" t="str">
            <v>Solvent - Degreasing</v>
          </cell>
          <cell r="G3184" t="str">
            <v>Solvent Utilization</v>
          </cell>
          <cell r="H3184" t="str">
            <v>Degreasing</v>
          </cell>
          <cell r="I3184" t="str">
            <v>Secondary Metal Industries (SIC 33): Open Top Degreasing</v>
          </cell>
          <cell r="J3184" t="str">
            <v>Solvents: NEC</v>
          </cell>
          <cell r="L3184" t="str">
            <v>1999</v>
          </cell>
          <cell r="N3184">
            <v>40982</v>
          </cell>
        </row>
        <row r="3185">
          <cell r="A3185" t="str">
            <v>2415120000</v>
          </cell>
          <cell r="B3185" t="str">
            <v>Nonpoint</v>
          </cell>
          <cell r="C3185" t="str">
            <v>Degreasing /Fabricated Metal Products: Open Top Degreasing /Total: All Solvent Types</v>
          </cell>
          <cell r="D3185" t="str">
            <v>Solvent - Degreasing</v>
          </cell>
          <cell r="G3185" t="str">
            <v>Solvent Utilization</v>
          </cell>
          <cell r="H3185" t="str">
            <v>Degreasing</v>
          </cell>
          <cell r="I3185" t="str">
            <v>Fabricated Metal Products (SIC 34): Open Top Degreasing</v>
          </cell>
          <cell r="J3185" t="str">
            <v>Total: All Solvent Types</v>
          </cell>
          <cell r="N3185">
            <v>40982</v>
          </cell>
        </row>
        <row r="3186">
          <cell r="A3186" t="str">
            <v>2415120300</v>
          </cell>
          <cell r="B3186" t="str">
            <v>Nonpoint</v>
          </cell>
          <cell r="C3186" t="str">
            <v>Degreasing /Fabricated Metal Products: Open Top Degreasing /Monochlorobenzene</v>
          </cell>
          <cell r="D3186" t="str">
            <v>Solvent - Degreasing</v>
          </cell>
          <cell r="G3186" t="str">
            <v>Solvent Utilization</v>
          </cell>
          <cell r="H3186" t="str">
            <v>Degreasing</v>
          </cell>
          <cell r="I3186" t="str">
            <v>Fabricated Metal Products (SIC 34): Open Top Degreasing</v>
          </cell>
          <cell r="J3186" t="str">
            <v>Monochlorobenzene</v>
          </cell>
          <cell r="L3186" t="str">
            <v>1999</v>
          </cell>
          <cell r="N3186">
            <v>40982</v>
          </cell>
        </row>
        <row r="3187">
          <cell r="A3187" t="str">
            <v>2415120350</v>
          </cell>
          <cell r="B3187" t="str">
            <v>Nonpoint</v>
          </cell>
          <cell r="C3187" t="str">
            <v>Degreasing /Fabricated Metal Products: Open Top Degreasing /Perchloroethylene</v>
          </cell>
          <cell r="D3187" t="str">
            <v>Solvent - Degreasing</v>
          </cell>
          <cell r="G3187" t="str">
            <v>Solvent Utilization</v>
          </cell>
          <cell r="H3187" t="str">
            <v>Degreasing</v>
          </cell>
          <cell r="I3187" t="str">
            <v>Fabricated Metal Products (SIC 34): Open Top Degreasing</v>
          </cell>
          <cell r="J3187" t="str">
            <v>Perchloroethylene</v>
          </cell>
          <cell r="L3187" t="str">
            <v>1999</v>
          </cell>
          <cell r="N3187">
            <v>40982</v>
          </cell>
        </row>
        <row r="3188">
          <cell r="A3188" t="str">
            <v>2415120370</v>
          </cell>
          <cell r="B3188" t="str">
            <v>Nonpoint</v>
          </cell>
          <cell r="C3188" t="str">
            <v>Degreasing /Fabricated Metal Products: Open Top Degreasing /Special Naphthas</v>
          </cell>
          <cell r="D3188" t="str">
            <v>Solvent - Degreasing</v>
          </cell>
          <cell r="G3188" t="str">
            <v>Solvent Utilization</v>
          </cell>
          <cell r="H3188" t="str">
            <v>Degreasing</v>
          </cell>
          <cell r="I3188" t="str">
            <v>Fabricated Metal Products (SIC 34): Open Top Degreasing</v>
          </cell>
          <cell r="J3188" t="str">
            <v>Special Naphthas</v>
          </cell>
          <cell r="L3188" t="str">
            <v>1999</v>
          </cell>
          <cell r="N3188">
            <v>40982</v>
          </cell>
        </row>
        <row r="3189">
          <cell r="A3189" t="str">
            <v>2415120385</v>
          </cell>
          <cell r="B3189" t="str">
            <v>Nonpoint</v>
          </cell>
          <cell r="C3189" t="str">
            <v>Degreasing /Fabricated Metal Products: Open Top Degreasing /Trichloroethylene</v>
          </cell>
          <cell r="D3189" t="str">
            <v>Solvent - Degreasing</v>
          </cell>
          <cell r="G3189" t="str">
            <v>Solvent Utilization</v>
          </cell>
          <cell r="H3189" t="str">
            <v>Degreasing</v>
          </cell>
          <cell r="I3189" t="str">
            <v>Fabricated Metal Products (SIC 34): Open Top Degreasing</v>
          </cell>
          <cell r="J3189" t="str">
            <v>Trichloroethylene</v>
          </cell>
          <cell r="L3189" t="str">
            <v>1999</v>
          </cell>
          <cell r="N3189">
            <v>40982</v>
          </cell>
        </row>
        <row r="3190">
          <cell r="A3190" t="str">
            <v>2415120999</v>
          </cell>
          <cell r="B3190" t="str">
            <v>Nonpoint</v>
          </cell>
          <cell r="C3190" t="str">
            <v>Degreasing /Fabricated Metal Products: Open Top Degreasing /Solvents: NEC</v>
          </cell>
          <cell r="D3190" t="str">
            <v>Solvent - Degreasing</v>
          </cell>
          <cell r="G3190" t="str">
            <v>Solvent Utilization</v>
          </cell>
          <cell r="H3190" t="str">
            <v>Degreasing</v>
          </cell>
          <cell r="I3190" t="str">
            <v>Fabricated Metal Products (SIC 34): Open Top Degreasing</v>
          </cell>
          <cell r="J3190" t="str">
            <v>Solvents: NEC</v>
          </cell>
          <cell r="L3190" t="str">
            <v>1999</v>
          </cell>
          <cell r="N3190">
            <v>40982</v>
          </cell>
        </row>
        <row r="3191">
          <cell r="A3191" t="str">
            <v>2415125000</v>
          </cell>
          <cell r="B3191" t="str">
            <v>Nonpoint</v>
          </cell>
          <cell r="C3191" t="str">
            <v>Degreasing /Industrial Machinery &amp; Equipment: Open Top Degreasing /Total: All Solvent Types</v>
          </cell>
          <cell r="D3191" t="str">
            <v>Solvent - Degreasing</v>
          </cell>
          <cell r="G3191" t="str">
            <v>Solvent Utilization</v>
          </cell>
          <cell r="H3191" t="str">
            <v>Degreasing</v>
          </cell>
          <cell r="I3191" t="str">
            <v>Industrial Machinery and Equipment (SIC 35): Open Top Degreasing</v>
          </cell>
          <cell r="J3191" t="str">
            <v>Total: All Solvent Types</v>
          </cell>
          <cell r="N3191">
            <v>40982</v>
          </cell>
        </row>
        <row r="3192">
          <cell r="A3192" t="str">
            <v>2415125300</v>
          </cell>
          <cell r="B3192" t="str">
            <v>Nonpoint</v>
          </cell>
          <cell r="C3192" t="str">
            <v>Degreasing /Industrial Machinery &amp; Equipment: Open Top Degreasing /Monochlorobenzene</v>
          </cell>
          <cell r="D3192" t="str">
            <v>Solvent - Degreasing</v>
          </cell>
          <cell r="G3192" t="str">
            <v>Solvent Utilization</v>
          </cell>
          <cell r="H3192" t="str">
            <v>Degreasing</v>
          </cell>
          <cell r="I3192" t="str">
            <v>Industrial Machinery and Equipment (SIC 35): Open Top Degreasing</v>
          </cell>
          <cell r="J3192" t="str">
            <v>Monochlorobenzene</v>
          </cell>
          <cell r="L3192" t="str">
            <v>1999</v>
          </cell>
          <cell r="N3192">
            <v>40982</v>
          </cell>
        </row>
        <row r="3193">
          <cell r="A3193" t="str">
            <v>2415125350</v>
          </cell>
          <cell r="B3193" t="str">
            <v>Nonpoint</v>
          </cell>
          <cell r="C3193" t="str">
            <v>Degreasing /Industrial Machinery &amp; Equipment: Open Top Degreasing /Perchloroethylene</v>
          </cell>
          <cell r="D3193" t="str">
            <v>Solvent - Degreasing</v>
          </cell>
          <cell r="G3193" t="str">
            <v>Solvent Utilization</v>
          </cell>
          <cell r="H3193" t="str">
            <v>Degreasing</v>
          </cell>
          <cell r="I3193" t="str">
            <v>Industrial Machinery and Equipment (SIC 35): Open Top Degreasing</v>
          </cell>
          <cell r="J3193" t="str">
            <v>Perchloroethylene</v>
          </cell>
          <cell r="L3193" t="str">
            <v>1999</v>
          </cell>
          <cell r="N3193">
            <v>40982</v>
          </cell>
        </row>
        <row r="3194">
          <cell r="A3194" t="str">
            <v>2415125370</v>
          </cell>
          <cell r="B3194" t="str">
            <v>Nonpoint</v>
          </cell>
          <cell r="C3194" t="str">
            <v>Degreasing /Industrial Machinery &amp; Equipment: Open Top Degreasing /Special Naphthas</v>
          </cell>
          <cell r="D3194" t="str">
            <v>Solvent - Degreasing</v>
          </cell>
          <cell r="G3194" t="str">
            <v>Solvent Utilization</v>
          </cell>
          <cell r="H3194" t="str">
            <v>Degreasing</v>
          </cell>
          <cell r="I3194" t="str">
            <v>Industrial Machinery and Equipment (SIC 35): Open Top Degreasing</v>
          </cell>
          <cell r="J3194" t="str">
            <v>Special Naphthas</v>
          </cell>
          <cell r="L3194" t="str">
            <v>1999</v>
          </cell>
          <cell r="N3194">
            <v>40982</v>
          </cell>
        </row>
        <row r="3195">
          <cell r="A3195" t="str">
            <v>2415125385</v>
          </cell>
          <cell r="B3195" t="str">
            <v>Nonpoint</v>
          </cell>
          <cell r="C3195" t="str">
            <v>Degreasing /Industrial Machinery &amp; Equipment: Open Top Degreasing /Trichloroethylene</v>
          </cell>
          <cell r="D3195" t="str">
            <v>Solvent - Degreasing</v>
          </cell>
          <cell r="G3195" t="str">
            <v>Solvent Utilization</v>
          </cell>
          <cell r="H3195" t="str">
            <v>Degreasing</v>
          </cell>
          <cell r="I3195" t="str">
            <v>Industrial Machinery and Equipment (SIC 35): Open Top Degreasing</v>
          </cell>
          <cell r="J3195" t="str">
            <v>Trichloroethylene</v>
          </cell>
          <cell r="L3195" t="str">
            <v>1999</v>
          </cell>
          <cell r="N3195">
            <v>40982</v>
          </cell>
        </row>
        <row r="3196">
          <cell r="A3196" t="str">
            <v>2415125999</v>
          </cell>
          <cell r="B3196" t="str">
            <v>Nonpoint</v>
          </cell>
          <cell r="C3196" t="str">
            <v>Degreasing /Industrial Machinery &amp; Equipment: Open Top Degreasing /Solvents: NEC</v>
          </cell>
          <cell r="D3196" t="str">
            <v>Solvent - Degreasing</v>
          </cell>
          <cell r="G3196" t="str">
            <v>Solvent Utilization</v>
          </cell>
          <cell r="H3196" t="str">
            <v>Degreasing</v>
          </cell>
          <cell r="I3196" t="str">
            <v>Industrial Machinery and Equipment (SIC 35): Open Top Degreasing</v>
          </cell>
          <cell r="J3196" t="str">
            <v>Solvents: NEC</v>
          </cell>
          <cell r="L3196" t="str">
            <v>1999</v>
          </cell>
          <cell r="N3196">
            <v>40982</v>
          </cell>
        </row>
        <row r="3197">
          <cell r="A3197" t="str">
            <v>2415130000</v>
          </cell>
          <cell r="B3197" t="str">
            <v>Nonpoint</v>
          </cell>
          <cell r="C3197" t="str">
            <v>Degreasing /Electronic &amp; Other Elec: Open Top Degreasing /Total: All Solvent Types</v>
          </cell>
          <cell r="D3197" t="str">
            <v>Solvent - Degreasing</v>
          </cell>
          <cell r="G3197" t="str">
            <v>Solvent Utilization</v>
          </cell>
          <cell r="H3197" t="str">
            <v>Degreasing</v>
          </cell>
          <cell r="I3197" t="str">
            <v>Electronic and Other Elec. (SIC 36): Open Top Degreasing</v>
          </cell>
          <cell r="J3197" t="str">
            <v>Total: All Solvent Types</v>
          </cell>
          <cell r="N3197">
            <v>40982</v>
          </cell>
        </row>
        <row r="3198">
          <cell r="A3198" t="str">
            <v>2415130300</v>
          </cell>
          <cell r="B3198" t="str">
            <v>Nonpoint</v>
          </cell>
          <cell r="C3198" t="str">
            <v>Degreasing /Electronic &amp; Other Elec: Open Top Degreasing /Monochlorobenzene</v>
          </cell>
          <cell r="D3198" t="str">
            <v>Solvent - Degreasing</v>
          </cell>
          <cell r="G3198" t="str">
            <v>Solvent Utilization</v>
          </cell>
          <cell r="H3198" t="str">
            <v>Degreasing</v>
          </cell>
          <cell r="I3198" t="str">
            <v>Electronic and Other Elec. (SIC 36): Open Top Degreasing</v>
          </cell>
          <cell r="J3198" t="str">
            <v>Monochlorobenzene</v>
          </cell>
          <cell r="L3198" t="str">
            <v>1999</v>
          </cell>
          <cell r="N3198">
            <v>40982</v>
          </cell>
        </row>
        <row r="3199">
          <cell r="A3199" t="str">
            <v>2415130350</v>
          </cell>
          <cell r="B3199" t="str">
            <v>Nonpoint</v>
          </cell>
          <cell r="C3199" t="str">
            <v>Degreasing /Electronic &amp; Other Elec: Open Top Degreasing /Perchloroethylene</v>
          </cell>
          <cell r="D3199" t="str">
            <v>Solvent - Degreasing</v>
          </cell>
          <cell r="G3199" t="str">
            <v>Solvent Utilization</v>
          </cell>
          <cell r="H3199" t="str">
            <v>Degreasing</v>
          </cell>
          <cell r="I3199" t="str">
            <v>Electronic and Other Elec. (SIC 36): Open Top Degreasing</v>
          </cell>
          <cell r="J3199" t="str">
            <v>Perchloroethylene</v>
          </cell>
          <cell r="L3199" t="str">
            <v>1999</v>
          </cell>
          <cell r="N3199">
            <v>40982</v>
          </cell>
        </row>
        <row r="3200">
          <cell r="A3200" t="str">
            <v>2415130370</v>
          </cell>
          <cell r="B3200" t="str">
            <v>Nonpoint</v>
          </cell>
          <cell r="C3200" t="str">
            <v>Degreasing /Electronic &amp; Other Elec: Open Top Degreasing /Special Naphthas</v>
          </cell>
          <cell r="D3200" t="str">
            <v>Solvent - Degreasing</v>
          </cell>
          <cell r="G3200" t="str">
            <v>Solvent Utilization</v>
          </cell>
          <cell r="H3200" t="str">
            <v>Degreasing</v>
          </cell>
          <cell r="I3200" t="str">
            <v>Electronic and Other Elec. (SIC 36): Open Top Degreasing</v>
          </cell>
          <cell r="J3200" t="str">
            <v>Special Naphthas</v>
          </cell>
          <cell r="L3200" t="str">
            <v>1999</v>
          </cell>
          <cell r="N3200">
            <v>40982</v>
          </cell>
        </row>
        <row r="3201">
          <cell r="A3201" t="str">
            <v>2415130385</v>
          </cell>
          <cell r="B3201" t="str">
            <v>Nonpoint</v>
          </cell>
          <cell r="C3201" t="str">
            <v>Degreasing /Electronic &amp; Other Elec: Open Top Degreasing /Trichloroethylene</v>
          </cell>
          <cell r="D3201" t="str">
            <v>Solvent - Degreasing</v>
          </cell>
          <cell r="G3201" t="str">
            <v>Solvent Utilization</v>
          </cell>
          <cell r="H3201" t="str">
            <v>Degreasing</v>
          </cell>
          <cell r="I3201" t="str">
            <v>Electronic and Other Elec. (SIC 36): Open Top Degreasing</v>
          </cell>
          <cell r="J3201" t="str">
            <v>Trichloroethylene</v>
          </cell>
          <cell r="L3201" t="str">
            <v>1999</v>
          </cell>
          <cell r="N3201">
            <v>40982</v>
          </cell>
        </row>
        <row r="3202">
          <cell r="A3202" t="str">
            <v>2415130999</v>
          </cell>
          <cell r="B3202" t="str">
            <v>Nonpoint</v>
          </cell>
          <cell r="C3202" t="str">
            <v>Degreasing /Electronic &amp; Other Elec: Open Top Degreasing /Solvents: NEC</v>
          </cell>
          <cell r="D3202" t="str">
            <v>Solvent - Degreasing</v>
          </cell>
          <cell r="G3202" t="str">
            <v>Solvent Utilization</v>
          </cell>
          <cell r="H3202" t="str">
            <v>Degreasing</v>
          </cell>
          <cell r="I3202" t="str">
            <v>Electronic and Other Elec. (SIC 36): Open Top Degreasing</v>
          </cell>
          <cell r="J3202" t="str">
            <v>Solvents: NEC</v>
          </cell>
          <cell r="L3202" t="str">
            <v>1999</v>
          </cell>
          <cell r="N3202">
            <v>40982</v>
          </cell>
        </row>
        <row r="3203">
          <cell r="A3203" t="str">
            <v>2415135000</v>
          </cell>
          <cell r="B3203" t="str">
            <v>Nonpoint</v>
          </cell>
          <cell r="C3203" t="str">
            <v>Degreasing /Transportation Equipt: Open Top Degreasing /Total: All Solvent Types</v>
          </cell>
          <cell r="D3203" t="str">
            <v>Solvent - Degreasing</v>
          </cell>
          <cell r="G3203" t="str">
            <v>Solvent Utilization</v>
          </cell>
          <cell r="H3203" t="str">
            <v>Degreasing</v>
          </cell>
          <cell r="I3203" t="str">
            <v>Transportation Equipment (SIC 37): Open Top Degreasing</v>
          </cell>
          <cell r="J3203" t="str">
            <v>Total: All Solvent Types</v>
          </cell>
          <cell r="N3203">
            <v>40982</v>
          </cell>
        </row>
        <row r="3204">
          <cell r="A3204" t="str">
            <v>2415135300</v>
          </cell>
          <cell r="B3204" t="str">
            <v>Nonpoint</v>
          </cell>
          <cell r="C3204" t="str">
            <v>Degreasing /Transportation Equipt: Open Top Degreasing /Monochlorobenzene</v>
          </cell>
          <cell r="D3204" t="str">
            <v>Solvent - Degreasing</v>
          </cell>
          <cell r="G3204" t="str">
            <v>Solvent Utilization</v>
          </cell>
          <cell r="H3204" t="str">
            <v>Degreasing</v>
          </cell>
          <cell r="I3204" t="str">
            <v>Transportation Equipment (SIC 37): Open Top Degreasing</v>
          </cell>
          <cell r="J3204" t="str">
            <v>Monochlorobenzene</v>
          </cell>
          <cell r="L3204" t="str">
            <v>1999</v>
          </cell>
          <cell r="N3204">
            <v>40982</v>
          </cell>
        </row>
        <row r="3205">
          <cell r="A3205" t="str">
            <v>2415135350</v>
          </cell>
          <cell r="B3205" t="str">
            <v>Nonpoint</v>
          </cell>
          <cell r="C3205" t="str">
            <v>Degreasing /Transportation Equipt: Open Top Degreasing /Perchloroethylene</v>
          </cell>
          <cell r="D3205" t="str">
            <v>Solvent - Degreasing</v>
          </cell>
          <cell r="G3205" t="str">
            <v>Solvent Utilization</v>
          </cell>
          <cell r="H3205" t="str">
            <v>Degreasing</v>
          </cell>
          <cell r="I3205" t="str">
            <v>Transportation Equipment (SIC 37): Open Top Degreasing</v>
          </cell>
          <cell r="J3205" t="str">
            <v>Perchloroethylene</v>
          </cell>
          <cell r="L3205" t="str">
            <v>1999</v>
          </cell>
          <cell r="N3205">
            <v>40982</v>
          </cell>
        </row>
        <row r="3206">
          <cell r="A3206" t="str">
            <v>2415135370</v>
          </cell>
          <cell r="B3206" t="str">
            <v>Nonpoint</v>
          </cell>
          <cell r="C3206" t="str">
            <v>Degreasing /Transportation Equipt: Open Top Degreasing /Special Naphthas</v>
          </cell>
          <cell r="D3206" t="str">
            <v>Solvent - Degreasing</v>
          </cell>
          <cell r="G3206" t="str">
            <v>Solvent Utilization</v>
          </cell>
          <cell r="H3206" t="str">
            <v>Degreasing</v>
          </cell>
          <cell r="I3206" t="str">
            <v>Transportation Equipment (SIC 37): Open Top Degreasing</v>
          </cell>
          <cell r="J3206" t="str">
            <v>Special Naphthas</v>
          </cell>
          <cell r="L3206" t="str">
            <v>1999</v>
          </cell>
          <cell r="N3206">
            <v>40982</v>
          </cell>
        </row>
        <row r="3207">
          <cell r="A3207" t="str">
            <v>2415135385</v>
          </cell>
          <cell r="B3207" t="str">
            <v>Nonpoint</v>
          </cell>
          <cell r="C3207" t="str">
            <v>Degreasing /Transportation Equipt: Open Top Degreasing /Trichloroethylene</v>
          </cell>
          <cell r="D3207" t="str">
            <v>Solvent - Degreasing</v>
          </cell>
          <cell r="G3207" t="str">
            <v>Solvent Utilization</v>
          </cell>
          <cell r="H3207" t="str">
            <v>Degreasing</v>
          </cell>
          <cell r="I3207" t="str">
            <v>Transportation Equipment (SIC 37): Open Top Degreasing</v>
          </cell>
          <cell r="J3207" t="str">
            <v>Trichloroethylene</v>
          </cell>
          <cell r="L3207" t="str">
            <v>1999</v>
          </cell>
          <cell r="N3207">
            <v>40982</v>
          </cell>
        </row>
        <row r="3208">
          <cell r="A3208" t="str">
            <v>2415135999</v>
          </cell>
          <cell r="B3208" t="str">
            <v>Nonpoint</v>
          </cell>
          <cell r="C3208" t="str">
            <v>Degreasing /Transportation Equipt: Open Top Degreasing /Solvents: NEC</v>
          </cell>
          <cell r="D3208" t="str">
            <v>Solvent - Degreasing</v>
          </cell>
          <cell r="G3208" t="str">
            <v>Solvent Utilization</v>
          </cell>
          <cell r="H3208" t="str">
            <v>Degreasing</v>
          </cell>
          <cell r="I3208" t="str">
            <v>Transportation Equipment (SIC 37): Open Top Degreasing</v>
          </cell>
          <cell r="J3208" t="str">
            <v>Solvents: NEC</v>
          </cell>
          <cell r="L3208" t="str">
            <v>1999</v>
          </cell>
          <cell r="N3208">
            <v>40982</v>
          </cell>
        </row>
        <row r="3209">
          <cell r="A3209" t="str">
            <v>2415140000</v>
          </cell>
          <cell r="B3209" t="str">
            <v>Nonpoint</v>
          </cell>
          <cell r="C3209" t="str">
            <v>Degreasing /Instruments &amp; Related Products: Open Top Degreasing /Total: All Solvent Types</v>
          </cell>
          <cell r="D3209" t="str">
            <v>Solvent - Degreasing</v>
          </cell>
          <cell r="G3209" t="str">
            <v>Solvent Utilization</v>
          </cell>
          <cell r="H3209" t="str">
            <v>Degreasing</v>
          </cell>
          <cell r="I3209" t="str">
            <v>Instruments and Related Products (SIC 38): Open Top Degreasing</v>
          </cell>
          <cell r="J3209" t="str">
            <v>Total: All Solvent Types</v>
          </cell>
          <cell r="N3209">
            <v>40982</v>
          </cell>
        </row>
        <row r="3210">
          <cell r="A3210" t="str">
            <v>2415140300</v>
          </cell>
          <cell r="B3210" t="str">
            <v>Nonpoint</v>
          </cell>
          <cell r="C3210" t="str">
            <v>Degreasing /Instruments &amp; Related Products: Open Top Degreasing /Monochlorobenzene</v>
          </cell>
          <cell r="D3210" t="str">
            <v>Solvent - Degreasing</v>
          </cell>
          <cell r="G3210" t="str">
            <v>Solvent Utilization</v>
          </cell>
          <cell r="H3210" t="str">
            <v>Degreasing</v>
          </cell>
          <cell r="I3210" t="str">
            <v>Instruments and Related Products (SIC 38): Open Top Degreasing</v>
          </cell>
          <cell r="J3210" t="str">
            <v>Monochlorobenzene</v>
          </cell>
          <cell r="L3210" t="str">
            <v>1999</v>
          </cell>
          <cell r="N3210">
            <v>40982</v>
          </cell>
        </row>
        <row r="3211">
          <cell r="A3211" t="str">
            <v>2415140350</v>
          </cell>
          <cell r="B3211" t="str">
            <v>Nonpoint</v>
          </cell>
          <cell r="C3211" t="str">
            <v>Degreasing /Instruments &amp; Related Products: Open Top Degreasing /Perchloroethylene</v>
          </cell>
          <cell r="D3211" t="str">
            <v>Solvent - Degreasing</v>
          </cell>
          <cell r="G3211" t="str">
            <v>Solvent Utilization</v>
          </cell>
          <cell r="H3211" t="str">
            <v>Degreasing</v>
          </cell>
          <cell r="I3211" t="str">
            <v>Instruments and Related Products (SIC 38): Open Top Degreasing</v>
          </cell>
          <cell r="J3211" t="str">
            <v>Perchloroethylene</v>
          </cell>
          <cell r="L3211" t="str">
            <v>1999</v>
          </cell>
          <cell r="N3211">
            <v>40982</v>
          </cell>
        </row>
        <row r="3212">
          <cell r="A3212" t="str">
            <v>2415140370</v>
          </cell>
          <cell r="B3212" t="str">
            <v>Nonpoint</v>
          </cell>
          <cell r="C3212" t="str">
            <v>Degreasing /Instruments &amp; Related Products: Open Top Degreasing /Special Naphthas</v>
          </cell>
          <cell r="D3212" t="str">
            <v>Solvent - Degreasing</v>
          </cell>
          <cell r="G3212" t="str">
            <v>Solvent Utilization</v>
          </cell>
          <cell r="H3212" t="str">
            <v>Degreasing</v>
          </cell>
          <cell r="I3212" t="str">
            <v>Instruments and Related Products (SIC 38): Open Top Degreasing</v>
          </cell>
          <cell r="J3212" t="str">
            <v>Special Naphthas</v>
          </cell>
          <cell r="L3212" t="str">
            <v>1999</v>
          </cell>
          <cell r="N3212">
            <v>40982</v>
          </cell>
        </row>
        <row r="3213">
          <cell r="A3213" t="str">
            <v>2415140385</v>
          </cell>
          <cell r="B3213" t="str">
            <v>Nonpoint</v>
          </cell>
          <cell r="C3213" t="str">
            <v>Degreasing /Instruments &amp; Related Products: Open Top Degreasing /Trichloroethylene</v>
          </cell>
          <cell r="D3213" t="str">
            <v>Solvent - Degreasing</v>
          </cell>
          <cell r="G3213" t="str">
            <v>Solvent Utilization</v>
          </cell>
          <cell r="H3213" t="str">
            <v>Degreasing</v>
          </cell>
          <cell r="I3213" t="str">
            <v>Instruments and Related Products (SIC 38): Open Top Degreasing</v>
          </cell>
          <cell r="J3213" t="str">
            <v>Trichloroethylene</v>
          </cell>
          <cell r="L3213" t="str">
            <v>1999</v>
          </cell>
          <cell r="N3213">
            <v>40982</v>
          </cell>
        </row>
        <row r="3214">
          <cell r="A3214" t="str">
            <v>2415140999</v>
          </cell>
          <cell r="B3214" t="str">
            <v>Nonpoint</v>
          </cell>
          <cell r="C3214" t="str">
            <v>Degreasing /Instruments &amp; Related Products: Open Top Degreasing /Solvents: NEC</v>
          </cell>
          <cell r="D3214" t="str">
            <v>Solvent - Degreasing</v>
          </cell>
          <cell r="G3214" t="str">
            <v>Solvent Utilization</v>
          </cell>
          <cell r="H3214" t="str">
            <v>Degreasing</v>
          </cell>
          <cell r="I3214" t="str">
            <v>Instruments and Related Products (SIC 38): Open Top Degreasing</v>
          </cell>
          <cell r="J3214" t="str">
            <v>Solvents: NEC</v>
          </cell>
          <cell r="L3214" t="str">
            <v>1999</v>
          </cell>
          <cell r="N3214">
            <v>40982</v>
          </cell>
        </row>
        <row r="3215">
          <cell r="A3215" t="str">
            <v>2415145000</v>
          </cell>
          <cell r="B3215" t="str">
            <v>Nonpoint</v>
          </cell>
          <cell r="C3215" t="str">
            <v>Degreasing /Misc Manufacturing: Open Top Degreasing /Total: All Solvent Types</v>
          </cell>
          <cell r="D3215" t="str">
            <v>Solvent - Degreasing</v>
          </cell>
          <cell r="G3215" t="str">
            <v>Solvent Utilization</v>
          </cell>
          <cell r="H3215" t="str">
            <v>Degreasing</v>
          </cell>
          <cell r="I3215" t="str">
            <v>Miscellaneous Manufacturing (SIC 39): Open Top Degreasing</v>
          </cell>
          <cell r="J3215" t="str">
            <v>Total: All Solvent Types</v>
          </cell>
          <cell r="N3215">
            <v>40982</v>
          </cell>
        </row>
        <row r="3216">
          <cell r="A3216" t="str">
            <v>2415145300</v>
          </cell>
          <cell r="B3216" t="str">
            <v>Nonpoint</v>
          </cell>
          <cell r="C3216" t="str">
            <v>Degreasing /Misc Manufacturing: Open Top Degreasing /Monochlorobenzene</v>
          </cell>
          <cell r="D3216" t="str">
            <v>Solvent - Degreasing</v>
          </cell>
          <cell r="G3216" t="str">
            <v>Solvent Utilization</v>
          </cell>
          <cell r="H3216" t="str">
            <v>Degreasing</v>
          </cell>
          <cell r="I3216" t="str">
            <v>Miscellaneous Manufacturing (SIC 39): Open Top Degreasing</v>
          </cell>
          <cell r="J3216" t="str">
            <v>Monochlorobenzene</v>
          </cell>
          <cell r="L3216" t="str">
            <v>1999</v>
          </cell>
          <cell r="N3216">
            <v>40982</v>
          </cell>
        </row>
        <row r="3217">
          <cell r="A3217" t="str">
            <v>2415145350</v>
          </cell>
          <cell r="B3217" t="str">
            <v>Nonpoint</v>
          </cell>
          <cell r="C3217" t="str">
            <v>Degreasing /Misc Manufacturing: Open Top Degreasing /Perchloroethylene</v>
          </cell>
          <cell r="D3217" t="str">
            <v>Solvent - Degreasing</v>
          </cell>
          <cell r="G3217" t="str">
            <v>Solvent Utilization</v>
          </cell>
          <cell r="H3217" t="str">
            <v>Degreasing</v>
          </cell>
          <cell r="I3217" t="str">
            <v>Miscellaneous Manufacturing (SIC 39): Open Top Degreasing</v>
          </cell>
          <cell r="J3217" t="str">
            <v>Perchloroethylene</v>
          </cell>
          <cell r="L3217" t="str">
            <v>1999</v>
          </cell>
          <cell r="N3217">
            <v>40982</v>
          </cell>
        </row>
        <row r="3218">
          <cell r="A3218" t="str">
            <v>2415145370</v>
          </cell>
          <cell r="B3218" t="str">
            <v>Nonpoint</v>
          </cell>
          <cell r="C3218" t="str">
            <v>Degreasing /Misc Manufacturing: Open Top Degreasing /Special Naphthas</v>
          </cell>
          <cell r="D3218" t="str">
            <v>Solvent - Degreasing</v>
          </cell>
          <cell r="G3218" t="str">
            <v>Solvent Utilization</v>
          </cell>
          <cell r="H3218" t="str">
            <v>Degreasing</v>
          </cell>
          <cell r="I3218" t="str">
            <v>Miscellaneous Manufacturing (SIC 39): Open Top Degreasing</v>
          </cell>
          <cell r="J3218" t="str">
            <v>Special Naphthas</v>
          </cell>
          <cell r="L3218" t="str">
            <v>1999</v>
          </cell>
          <cell r="N3218">
            <v>40982</v>
          </cell>
        </row>
        <row r="3219">
          <cell r="A3219" t="str">
            <v>2415145385</v>
          </cell>
          <cell r="B3219" t="str">
            <v>Nonpoint</v>
          </cell>
          <cell r="C3219" t="str">
            <v>Degreasing /Misc Manufacturing: Open Top Degreasing /Trichloroethylene</v>
          </cell>
          <cell r="D3219" t="str">
            <v>Solvent - Degreasing</v>
          </cell>
          <cell r="G3219" t="str">
            <v>Solvent Utilization</v>
          </cell>
          <cell r="H3219" t="str">
            <v>Degreasing</v>
          </cell>
          <cell r="I3219" t="str">
            <v>Miscellaneous Manufacturing (SIC 39): Open Top Degreasing</v>
          </cell>
          <cell r="J3219" t="str">
            <v>Trichloroethylene</v>
          </cell>
          <cell r="L3219" t="str">
            <v>1999</v>
          </cell>
          <cell r="N3219">
            <v>40982</v>
          </cell>
        </row>
        <row r="3220">
          <cell r="A3220" t="str">
            <v>2415145999</v>
          </cell>
          <cell r="B3220" t="str">
            <v>Nonpoint</v>
          </cell>
          <cell r="C3220" t="str">
            <v>Degreasing /Misc Manufacturing: Open Top Degreasing /Solvents: NEC</v>
          </cell>
          <cell r="D3220" t="str">
            <v>Solvent - Degreasing</v>
          </cell>
          <cell r="G3220" t="str">
            <v>Solvent Utilization</v>
          </cell>
          <cell r="H3220" t="str">
            <v>Degreasing</v>
          </cell>
          <cell r="I3220" t="str">
            <v>Miscellaneous Manufacturing (SIC 39): Open Top Degreasing</v>
          </cell>
          <cell r="J3220" t="str">
            <v>Solvents: NEC</v>
          </cell>
          <cell r="L3220" t="str">
            <v>1999</v>
          </cell>
          <cell r="N3220">
            <v>40982</v>
          </cell>
        </row>
        <row r="3221">
          <cell r="A3221" t="str">
            <v>2415150000</v>
          </cell>
          <cell r="B3221" t="str">
            <v>Nonpoint</v>
          </cell>
          <cell r="C3221" t="str">
            <v>Degreasing /Transportation Maint Facilities: Open Top Degreasing /Total: All Solvent Types</v>
          </cell>
          <cell r="D3221" t="str">
            <v>Solvent - Degreasing</v>
          </cell>
          <cell r="G3221" t="str">
            <v>Solvent Utilization</v>
          </cell>
          <cell r="H3221" t="str">
            <v>Degreasing</v>
          </cell>
          <cell r="I3221" t="str">
            <v>Transportation Maintenance Facilities (SIC 40-45): Open Top Degreasing</v>
          </cell>
          <cell r="J3221" t="str">
            <v>Total: All Solvent Types</v>
          </cell>
          <cell r="N3221">
            <v>40982</v>
          </cell>
        </row>
        <row r="3222">
          <cell r="A3222" t="str">
            <v>2415150300</v>
          </cell>
          <cell r="B3222" t="str">
            <v>Nonpoint</v>
          </cell>
          <cell r="C3222" t="str">
            <v>Degreasing /Transportation Maint Facilities: Open Top Degreasing /Monochlorobenzene</v>
          </cell>
          <cell r="D3222" t="str">
            <v>Solvent - Degreasing</v>
          </cell>
          <cell r="G3222" t="str">
            <v>Solvent Utilization</v>
          </cell>
          <cell r="H3222" t="str">
            <v>Degreasing</v>
          </cell>
          <cell r="I3222" t="str">
            <v>Transportation Maintenance Facilities (SIC 40-45): Open Top Degreasing</v>
          </cell>
          <cell r="J3222" t="str">
            <v>Monochlorobenzene</v>
          </cell>
          <cell r="L3222" t="str">
            <v>1999</v>
          </cell>
          <cell r="N3222">
            <v>40982</v>
          </cell>
        </row>
        <row r="3223">
          <cell r="A3223" t="str">
            <v>2415150350</v>
          </cell>
          <cell r="B3223" t="str">
            <v>Nonpoint</v>
          </cell>
          <cell r="C3223" t="str">
            <v>Degreasing /Transportation Maint Facilities: Open Top Degreasing /Perchloroethylene</v>
          </cell>
          <cell r="D3223" t="str">
            <v>Solvent - Degreasing</v>
          </cell>
          <cell r="G3223" t="str">
            <v>Solvent Utilization</v>
          </cell>
          <cell r="H3223" t="str">
            <v>Degreasing</v>
          </cell>
          <cell r="I3223" t="str">
            <v>Transportation Maintenance Facilities (SIC 40-45): Open Top Degreasing</v>
          </cell>
          <cell r="J3223" t="str">
            <v>Perchloroethylene</v>
          </cell>
          <cell r="L3223" t="str">
            <v>1999</v>
          </cell>
          <cell r="N3223">
            <v>40982</v>
          </cell>
        </row>
        <row r="3224">
          <cell r="A3224" t="str">
            <v>2415150370</v>
          </cell>
          <cell r="B3224" t="str">
            <v>Nonpoint</v>
          </cell>
          <cell r="C3224" t="str">
            <v>Degreasing /Transportation Maint Facilities: Open Top Degreasing /Special Naphthas</v>
          </cell>
          <cell r="D3224" t="str">
            <v>Solvent - Degreasing</v>
          </cell>
          <cell r="G3224" t="str">
            <v>Solvent Utilization</v>
          </cell>
          <cell r="H3224" t="str">
            <v>Degreasing</v>
          </cell>
          <cell r="I3224" t="str">
            <v>Transportation Maintenance Facilities (SIC 40-45): Open Top Degreasing</v>
          </cell>
          <cell r="J3224" t="str">
            <v>Special Naphthas</v>
          </cell>
          <cell r="L3224" t="str">
            <v>1999</v>
          </cell>
          <cell r="N3224">
            <v>40982</v>
          </cell>
        </row>
        <row r="3225">
          <cell r="A3225" t="str">
            <v>2415150385</v>
          </cell>
          <cell r="B3225" t="str">
            <v>Nonpoint</v>
          </cell>
          <cell r="C3225" t="str">
            <v>Degreasing /Transportation Maint Facilities: Open Top Degreasing /Trichloroethylene</v>
          </cell>
          <cell r="D3225" t="str">
            <v>Solvent - Degreasing</v>
          </cell>
          <cell r="G3225" t="str">
            <v>Solvent Utilization</v>
          </cell>
          <cell r="H3225" t="str">
            <v>Degreasing</v>
          </cell>
          <cell r="I3225" t="str">
            <v>Transportation Maintenance Facilities (SIC 40-45): Open Top Degreasing</v>
          </cell>
          <cell r="J3225" t="str">
            <v>Trichloroethylene</v>
          </cell>
          <cell r="L3225" t="str">
            <v>1999</v>
          </cell>
          <cell r="N3225">
            <v>40982</v>
          </cell>
        </row>
        <row r="3226">
          <cell r="A3226" t="str">
            <v>2415150999</v>
          </cell>
          <cell r="B3226" t="str">
            <v>Nonpoint</v>
          </cell>
          <cell r="C3226" t="str">
            <v>Degreasing /Transportation Maint Facilities: Open Top Degreasing /Solvents: NEC</v>
          </cell>
          <cell r="D3226" t="str">
            <v>Solvent - Degreasing</v>
          </cell>
          <cell r="G3226" t="str">
            <v>Solvent Utilization</v>
          </cell>
          <cell r="H3226" t="str">
            <v>Degreasing</v>
          </cell>
          <cell r="I3226" t="str">
            <v>Transportation Maintenance Facilities (SIC 40-45): Open Top Degreasing</v>
          </cell>
          <cell r="J3226" t="str">
            <v>Solvents: NEC</v>
          </cell>
          <cell r="L3226" t="str">
            <v>1999</v>
          </cell>
          <cell r="N3226">
            <v>40982</v>
          </cell>
        </row>
        <row r="3227">
          <cell r="A3227" t="str">
            <v>2415155000</v>
          </cell>
          <cell r="B3227" t="str">
            <v>Nonpoint</v>
          </cell>
          <cell r="C3227" t="str">
            <v>Degreasing /Auto Dealers: Open Top Degreasing /Total: All Solvent Types</v>
          </cell>
          <cell r="D3227" t="str">
            <v>Solvent - Degreasing</v>
          </cell>
          <cell r="G3227" t="str">
            <v>Solvent Utilization</v>
          </cell>
          <cell r="H3227" t="str">
            <v>Degreasing</v>
          </cell>
          <cell r="I3227" t="str">
            <v>Automotive Dealers (SIC 55): Open Top Degreasing</v>
          </cell>
          <cell r="J3227" t="str">
            <v>Total: All Solvent Types</v>
          </cell>
          <cell r="N3227">
            <v>40982</v>
          </cell>
        </row>
        <row r="3228">
          <cell r="A3228" t="str">
            <v>2415155300</v>
          </cell>
          <cell r="B3228" t="str">
            <v>Nonpoint</v>
          </cell>
          <cell r="C3228" t="str">
            <v>Degreasing /Auto Dealers: Open Top Degreasing /Monochlorobenzene</v>
          </cell>
          <cell r="D3228" t="str">
            <v>Solvent - Degreasing</v>
          </cell>
          <cell r="G3228" t="str">
            <v>Solvent Utilization</v>
          </cell>
          <cell r="H3228" t="str">
            <v>Degreasing</v>
          </cell>
          <cell r="I3228" t="str">
            <v>Automotive Dealers (SIC 55): Open Top Degreasing</v>
          </cell>
          <cell r="J3228" t="str">
            <v>Monochlorobenzene</v>
          </cell>
          <cell r="L3228" t="str">
            <v>1999</v>
          </cell>
          <cell r="N3228">
            <v>40982</v>
          </cell>
        </row>
        <row r="3229">
          <cell r="A3229" t="str">
            <v>2415155350</v>
          </cell>
          <cell r="B3229" t="str">
            <v>Nonpoint</v>
          </cell>
          <cell r="C3229" t="str">
            <v>Degreasing /Auto Dealers: Open Top Degreasing /Perchloroethylene</v>
          </cell>
          <cell r="D3229" t="str">
            <v>Solvent - Degreasing</v>
          </cell>
          <cell r="G3229" t="str">
            <v>Solvent Utilization</v>
          </cell>
          <cell r="H3229" t="str">
            <v>Degreasing</v>
          </cell>
          <cell r="I3229" t="str">
            <v>Automotive Dealers (SIC 55): Open Top Degreasing</v>
          </cell>
          <cell r="J3229" t="str">
            <v>Perchloroethylene</v>
          </cell>
          <cell r="L3229" t="str">
            <v>1999</v>
          </cell>
          <cell r="N3229">
            <v>40982</v>
          </cell>
        </row>
        <row r="3230">
          <cell r="A3230" t="str">
            <v>2415155370</v>
          </cell>
          <cell r="B3230" t="str">
            <v>Nonpoint</v>
          </cell>
          <cell r="C3230" t="str">
            <v>Degreasing /Auto Dealers: Open Top Degreasing /Special Naphthas</v>
          </cell>
          <cell r="D3230" t="str">
            <v>Solvent - Degreasing</v>
          </cell>
          <cell r="G3230" t="str">
            <v>Solvent Utilization</v>
          </cell>
          <cell r="H3230" t="str">
            <v>Degreasing</v>
          </cell>
          <cell r="I3230" t="str">
            <v>Automotive Dealers (SIC 55): Open Top Degreasing</v>
          </cell>
          <cell r="J3230" t="str">
            <v>Special Naphthas</v>
          </cell>
          <cell r="L3230" t="str">
            <v>1999</v>
          </cell>
          <cell r="N3230">
            <v>40982</v>
          </cell>
        </row>
        <row r="3231">
          <cell r="A3231" t="str">
            <v>2415155385</v>
          </cell>
          <cell r="B3231" t="str">
            <v>Nonpoint</v>
          </cell>
          <cell r="C3231" t="str">
            <v>Degreasing /Auto Dealers: Open Top Degreasing /Trichloroethylene</v>
          </cell>
          <cell r="D3231" t="str">
            <v>Solvent - Degreasing</v>
          </cell>
          <cell r="G3231" t="str">
            <v>Solvent Utilization</v>
          </cell>
          <cell r="H3231" t="str">
            <v>Degreasing</v>
          </cell>
          <cell r="I3231" t="str">
            <v>Automotive Dealers (SIC 55): Open Top Degreasing</v>
          </cell>
          <cell r="J3231" t="str">
            <v>Trichloroethylene</v>
          </cell>
          <cell r="L3231" t="str">
            <v>1999</v>
          </cell>
          <cell r="N3231">
            <v>40982</v>
          </cell>
        </row>
        <row r="3232">
          <cell r="A3232" t="str">
            <v>2415155999</v>
          </cell>
          <cell r="B3232" t="str">
            <v>Nonpoint</v>
          </cell>
          <cell r="C3232" t="str">
            <v>Degreasing /Auto Dealers: Open Top Degreasing /Solvents: NEC</v>
          </cell>
          <cell r="D3232" t="str">
            <v>Solvent - Degreasing</v>
          </cell>
          <cell r="G3232" t="str">
            <v>Solvent Utilization</v>
          </cell>
          <cell r="H3232" t="str">
            <v>Degreasing</v>
          </cell>
          <cell r="I3232" t="str">
            <v>Automotive Dealers (SIC 55): Open Top Degreasing</v>
          </cell>
          <cell r="J3232" t="str">
            <v>Solvents: NEC</v>
          </cell>
          <cell r="L3232" t="str">
            <v>1999</v>
          </cell>
          <cell r="N3232">
            <v>40982</v>
          </cell>
        </row>
        <row r="3233">
          <cell r="A3233" t="str">
            <v>2415160000</v>
          </cell>
          <cell r="B3233" t="str">
            <v>Nonpoint</v>
          </cell>
          <cell r="C3233" t="str">
            <v>Degreasing /Auto Repair Services: Open Top Degreasing /Total: All Solvent Types</v>
          </cell>
          <cell r="D3233" t="str">
            <v>Solvent - Degreasing</v>
          </cell>
          <cell r="G3233" t="str">
            <v>Solvent Utilization</v>
          </cell>
          <cell r="H3233" t="str">
            <v>Degreasing</v>
          </cell>
          <cell r="I3233" t="str">
            <v>Auto Repair Services (SIC 75): Open Top Degreasing</v>
          </cell>
          <cell r="J3233" t="str">
            <v>Total: All Solvent Types</v>
          </cell>
          <cell r="N3233">
            <v>40982</v>
          </cell>
        </row>
        <row r="3234">
          <cell r="A3234" t="str">
            <v>2415160300</v>
          </cell>
          <cell r="B3234" t="str">
            <v>Nonpoint</v>
          </cell>
          <cell r="C3234" t="str">
            <v>Degreasing /Auto Repair Services: Open Top Degreasing /Monochlorobenzene</v>
          </cell>
          <cell r="D3234" t="str">
            <v>Solvent - Degreasing</v>
          </cell>
          <cell r="G3234" t="str">
            <v>Solvent Utilization</v>
          </cell>
          <cell r="H3234" t="str">
            <v>Degreasing</v>
          </cell>
          <cell r="I3234" t="str">
            <v>Auto Repair Services (SIC 75): Open Top Degreasing</v>
          </cell>
          <cell r="J3234" t="str">
            <v>Monochlorobenzene</v>
          </cell>
          <cell r="L3234" t="str">
            <v>1999</v>
          </cell>
          <cell r="N3234">
            <v>40982</v>
          </cell>
        </row>
        <row r="3235">
          <cell r="A3235" t="str">
            <v>2415160350</v>
          </cell>
          <cell r="B3235" t="str">
            <v>Nonpoint</v>
          </cell>
          <cell r="C3235" t="str">
            <v>Degreasing /Auto Repair Services: Open Top Degreasing /Perchloroethylene</v>
          </cell>
          <cell r="D3235" t="str">
            <v>Solvent - Degreasing</v>
          </cell>
          <cell r="G3235" t="str">
            <v>Solvent Utilization</v>
          </cell>
          <cell r="H3235" t="str">
            <v>Degreasing</v>
          </cell>
          <cell r="I3235" t="str">
            <v>Auto Repair Services (SIC 75): Open Top Degreasing</v>
          </cell>
          <cell r="J3235" t="str">
            <v>Perchloroethylene</v>
          </cell>
          <cell r="L3235" t="str">
            <v>1999</v>
          </cell>
          <cell r="N3235">
            <v>40982</v>
          </cell>
        </row>
        <row r="3236">
          <cell r="A3236" t="str">
            <v>2415160370</v>
          </cell>
          <cell r="B3236" t="str">
            <v>Nonpoint</v>
          </cell>
          <cell r="C3236" t="str">
            <v>Degreasing /Auto Repair Services: Open Top Degreasing /Special Naphthas</v>
          </cell>
          <cell r="D3236" t="str">
            <v>Solvent - Degreasing</v>
          </cell>
          <cell r="G3236" t="str">
            <v>Solvent Utilization</v>
          </cell>
          <cell r="H3236" t="str">
            <v>Degreasing</v>
          </cell>
          <cell r="I3236" t="str">
            <v>Auto Repair Services (SIC 75): Open Top Degreasing</v>
          </cell>
          <cell r="J3236" t="str">
            <v>Special Naphthas</v>
          </cell>
          <cell r="L3236" t="str">
            <v>1999</v>
          </cell>
          <cell r="N3236">
            <v>40982</v>
          </cell>
        </row>
        <row r="3237">
          <cell r="A3237" t="str">
            <v>2415160385</v>
          </cell>
          <cell r="B3237" t="str">
            <v>Nonpoint</v>
          </cell>
          <cell r="C3237" t="str">
            <v>Degreasing /Auto Repair Services: Open Top Degreasing /Trichloroethylene</v>
          </cell>
          <cell r="D3237" t="str">
            <v>Solvent - Degreasing</v>
          </cell>
          <cell r="G3237" t="str">
            <v>Solvent Utilization</v>
          </cell>
          <cell r="H3237" t="str">
            <v>Degreasing</v>
          </cell>
          <cell r="I3237" t="str">
            <v>Auto Repair Services (SIC 75): Open Top Degreasing</v>
          </cell>
          <cell r="J3237" t="str">
            <v>Trichloroethylene</v>
          </cell>
          <cell r="L3237" t="str">
            <v>1999</v>
          </cell>
          <cell r="N3237">
            <v>40982</v>
          </cell>
        </row>
        <row r="3238">
          <cell r="A3238" t="str">
            <v>2415160999</v>
          </cell>
          <cell r="B3238" t="str">
            <v>Nonpoint</v>
          </cell>
          <cell r="C3238" t="str">
            <v>Degreasing /Auto Repair Services: Open Top Degreasing /Solvents: NEC</v>
          </cell>
          <cell r="D3238" t="str">
            <v>Solvent - Degreasing</v>
          </cell>
          <cell r="G3238" t="str">
            <v>Solvent Utilization</v>
          </cell>
          <cell r="H3238" t="str">
            <v>Degreasing</v>
          </cell>
          <cell r="I3238" t="str">
            <v>Auto Repair Services (SIC 75): Open Top Degreasing</v>
          </cell>
          <cell r="J3238" t="str">
            <v>Solvents: NEC</v>
          </cell>
          <cell r="L3238" t="str">
            <v>1999</v>
          </cell>
          <cell r="N3238">
            <v>40982</v>
          </cell>
        </row>
        <row r="3239">
          <cell r="A3239" t="str">
            <v>2415165000</v>
          </cell>
          <cell r="B3239" t="str">
            <v>Nonpoint</v>
          </cell>
          <cell r="C3239" t="str">
            <v>Degreasing /Misc Repair Services: Open Top Degreasing /Total: All Solvent Types</v>
          </cell>
          <cell r="D3239" t="str">
            <v>Solvent - Degreasing</v>
          </cell>
          <cell r="G3239" t="str">
            <v>Solvent Utilization</v>
          </cell>
          <cell r="H3239" t="str">
            <v>Degreasing</v>
          </cell>
          <cell r="I3239" t="str">
            <v>Miscellaneous Repair Services (SIC 76): Open Top Degreasing</v>
          </cell>
          <cell r="J3239" t="str">
            <v>Total: All Solvent Types</v>
          </cell>
          <cell r="N3239">
            <v>40982</v>
          </cell>
        </row>
        <row r="3240">
          <cell r="A3240" t="str">
            <v>2415165300</v>
          </cell>
          <cell r="B3240" t="str">
            <v>Nonpoint</v>
          </cell>
          <cell r="C3240" t="str">
            <v>Degreasing /Misc Repair Services: Open Top Degreasing /Monochlorobenzene</v>
          </cell>
          <cell r="D3240" t="str">
            <v>Solvent - Degreasing</v>
          </cell>
          <cell r="G3240" t="str">
            <v>Solvent Utilization</v>
          </cell>
          <cell r="H3240" t="str">
            <v>Degreasing</v>
          </cell>
          <cell r="I3240" t="str">
            <v>Miscellaneous Repair Services (SIC 76): Open Top Degreasing</v>
          </cell>
          <cell r="J3240" t="str">
            <v>Monochlorobenzene</v>
          </cell>
          <cell r="L3240" t="str">
            <v>1999</v>
          </cell>
          <cell r="N3240">
            <v>40982</v>
          </cell>
        </row>
        <row r="3241">
          <cell r="A3241" t="str">
            <v>2415165350</v>
          </cell>
          <cell r="B3241" t="str">
            <v>Nonpoint</v>
          </cell>
          <cell r="C3241" t="str">
            <v>Degreasing /Misc Repair Services: Open Top Degreasing /Perchloroethylene</v>
          </cell>
          <cell r="D3241" t="str">
            <v>Solvent - Degreasing</v>
          </cell>
          <cell r="G3241" t="str">
            <v>Solvent Utilization</v>
          </cell>
          <cell r="H3241" t="str">
            <v>Degreasing</v>
          </cell>
          <cell r="I3241" t="str">
            <v>Miscellaneous Repair Services (SIC 76): Open Top Degreasing</v>
          </cell>
          <cell r="J3241" t="str">
            <v>Perchloroethylene</v>
          </cell>
          <cell r="L3241" t="str">
            <v>1999</v>
          </cell>
          <cell r="N3241">
            <v>40982</v>
          </cell>
        </row>
        <row r="3242">
          <cell r="A3242" t="str">
            <v>2415165370</v>
          </cell>
          <cell r="B3242" t="str">
            <v>Nonpoint</v>
          </cell>
          <cell r="C3242" t="str">
            <v>Degreasing /Misc Repair Services: Open Top Degreasing /Special Naphthas</v>
          </cell>
          <cell r="D3242" t="str">
            <v>Solvent - Degreasing</v>
          </cell>
          <cell r="G3242" t="str">
            <v>Solvent Utilization</v>
          </cell>
          <cell r="H3242" t="str">
            <v>Degreasing</v>
          </cell>
          <cell r="I3242" t="str">
            <v>Miscellaneous Repair Services (SIC 76): Open Top Degreasing</v>
          </cell>
          <cell r="J3242" t="str">
            <v>Special Naphthas</v>
          </cell>
          <cell r="L3242" t="str">
            <v>1999</v>
          </cell>
          <cell r="N3242">
            <v>40982</v>
          </cell>
        </row>
        <row r="3243">
          <cell r="A3243" t="str">
            <v>2415165385</v>
          </cell>
          <cell r="B3243" t="str">
            <v>Nonpoint</v>
          </cell>
          <cell r="C3243" t="str">
            <v>Degreasing /Misc Repair Services: Open Top Degreasing /Trichloroethylene</v>
          </cell>
          <cell r="D3243" t="str">
            <v>Solvent - Degreasing</v>
          </cell>
          <cell r="G3243" t="str">
            <v>Solvent Utilization</v>
          </cell>
          <cell r="H3243" t="str">
            <v>Degreasing</v>
          </cell>
          <cell r="I3243" t="str">
            <v>Miscellaneous Repair Services (SIC 76): Open Top Degreasing</v>
          </cell>
          <cell r="J3243" t="str">
            <v>Trichloroethylene</v>
          </cell>
          <cell r="L3243" t="str">
            <v>1999</v>
          </cell>
          <cell r="N3243">
            <v>40982</v>
          </cell>
        </row>
        <row r="3244">
          <cell r="A3244" t="str">
            <v>2415165999</v>
          </cell>
          <cell r="B3244" t="str">
            <v>Nonpoint</v>
          </cell>
          <cell r="C3244" t="str">
            <v>Degreasing /Misc Repair Services: Open Top Degreasing /Solvents: NEC</v>
          </cell>
          <cell r="D3244" t="str">
            <v>Solvent - Degreasing</v>
          </cell>
          <cell r="G3244" t="str">
            <v>Solvent Utilization</v>
          </cell>
          <cell r="H3244" t="str">
            <v>Degreasing</v>
          </cell>
          <cell r="I3244" t="str">
            <v>Miscellaneous Repair Services (SIC 76): Open Top Degreasing</v>
          </cell>
          <cell r="J3244" t="str">
            <v>Solvents: NEC</v>
          </cell>
          <cell r="L3244" t="str">
            <v>1999</v>
          </cell>
          <cell r="N3244">
            <v>40982</v>
          </cell>
        </row>
        <row r="3245">
          <cell r="A3245" t="str">
            <v>2415200000</v>
          </cell>
          <cell r="B3245" t="str">
            <v>Nonpoint</v>
          </cell>
          <cell r="C3245" t="str">
            <v>Degreasing /All Industries: Conveyerized Degreasing /Total: All Solvent Types</v>
          </cell>
          <cell r="D3245" t="str">
            <v>Solvent - Degreasing</v>
          </cell>
          <cell r="G3245" t="str">
            <v>Solvent Utilization</v>
          </cell>
          <cell r="H3245" t="str">
            <v>Degreasing</v>
          </cell>
          <cell r="I3245" t="str">
            <v>All Industries: Conveyerized Degreasing</v>
          </cell>
          <cell r="J3245" t="str">
            <v>Total: All Solvent Types</v>
          </cell>
          <cell r="N3245">
            <v>40982</v>
          </cell>
        </row>
        <row r="3246">
          <cell r="A3246" t="str">
            <v>2415200300</v>
          </cell>
          <cell r="B3246" t="str">
            <v>Nonpoint</v>
          </cell>
          <cell r="C3246" t="str">
            <v>Degreasing /All Industries: Conveyerized Degreasing /Monochlorobenzene</v>
          </cell>
          <cell r="D3246" t="str">
            <v>Solvent - Degreasing</v>
          </cell>
          <cell r="G3246" t="str">
            <v>Solvent Utilization</v>
          </cell>
          <cell r="H3246" t="str">
            <v>Degreasing</v>
          </cell>
          <cell r="I3246" t="str">
            <v>All Industries: Conveyerized Degreasing</v>
          </cell>
          <cell r="J3246" t="str">
            <v>Monochlorobenzene</v>
          </cell>
          <cell r="L3246" t="str">
            <v>1999</v>
          </cell>
          <cell r="N3246">
            <v>40982</v>
          </cell>
        </row>
        <row r="3247">
          <cell r="A3247" t="str">
            <v>2415200350</v>
          </cell>
          <cell r="B3247" t="str">
            <v>Nonpoint</v>
          </cell>
          <cell r="C3247" t="str">
            <v>Degreasing /All Industries: Conveyerized Degreasing /Perchloroethylene</v>
          </cell>
          <cell r="D3247" t="str">
            <v>Solvent - Degreasing</v>
          </cell>
          <cell r="G3247" t="str">
            <v>Solvent Utilization</v>
          </cell>
          <cell r="H3247" t="str">
            <v>Degreasing</v>
          </cell>
          <cell r="I3247" t="str">
            <v>All Industries: Conveyerized Degreasing</v>
          </cell>
          <cell r="J3247" t="str">
            <v>Perchloroethylene</v>
          </cell>
          <cell r="L3247" t="str">
            <v>1999</v>
          </cell>
          <cell r="N3247">
            <v>40982</v>
          </cell>
        </row>
        <row r="3248">
          <cell r="A3248" t="str">
            <v>2415200370</v>
          </cell>
          <cell r="B3248" t="str">
            <v>Nonpoint</v>
          </cell>
          <cell r="C3248" t="str">
            <v>Degreasing /All Industries: Conveyerized Degreasing /Special Naphthas</v>
          </cell>
          <cell r="D3248" t="str">
            <v>Solvent - Degreasing</v>
          </cell>
          <cell r="G3248" t="str">
            <v>Solvent Utilization</v>
          </cell>
          <cell r="H3248" t="str">
            <v>Degreasing</v>
          </cell>
          <cell r="I3248" t="str">
            <v>All Industries: Conveyerized Degreasing</v>
          </cell>
          <cell r="J3248" t="str">
            <v>Special Naphthas</v>
          </cell>
          <cell r="L3248" t="str">
            <v>1999</v>
          </cell>
          <cell r="N3248">
            <v>40982</v>
          </cell>
        </row>
        <row r="3249">
          <cell r="A3249" t="str">
            <v>2415200385</v>
          </cell>
          <cell r="B3249" t="str">
            <v>Nonpoint</v>
          </cell>
          <cell r="C3249" t="str">
            <v>Degreasing /All Industries: Conveyerized Degreasing /Trichloroethylene</v>
          </cell>
          <cell r="D3249" t="str">
            <v>Solvent - Degreasing</v>
          </cell>
          <cell r="G3249" t="str">
            <v>Solvent Utilization</v>
          </cell>
          <cell r="H3249" t="str">
            <v>Degreasing</v>
          </cell>
          <cell r="I3249" t="str">
            <v>All Industries: Conveyerized Degreasing</v>
          </cell>
          <cell r="J3249" t="str">
            <v>Trichloroethylene</v>
          </cell>
          <cell r="L3249" t="str">
            <v>1999</v>
          </cell>
          <cell r="N3249">
            <v>40982</v>
          </cell>
        </row>
        <row r="3250">
          <cell r="A3250" t="str">
            <v>2415200999</v>
          </cell>
          <cell r="B3250" t="str">
            <v>Nonpoint</v>
          </cell>
          <cell r="C3250" t="str">
            <v>Degreasing /All Industries: Conveyerized Degreasing /Solvents: NEC</v>
          </cell>
          <cell r="D3250" t="str">
            <v>Solvent - Degreasing</v>
          </cell>
          <cell r="G3250" t="str">
            <v>Solvent Utilization</v>
          </cell>
          <cell r="H3250" t="str">
            <v>Degreasing</v>
          </cell>
          <cell r="I3250" t="str">
            <v>All Industries: Conveyerized Degreasing</v>
          </cell>
          <cell r="J3250" t="str">
            <v>Solvents: NEC</v>
          </cell>
          <cell r="L3250" t="str">
            <v>1999</v>
          </cell>
          <cell r="N3250">
            <v>40982</v>
          </cell>
        </row>
        <row r="3251">
          <cell r="A3251" t="str">
            <v>2415205000</v>
          </cell>
          <cell r="B3251" t="str">
            <v>Nonpoint</v>
          </cell>
          <cell r="C3251" t="str">
            <v>Degreasing /Furniture &amp; Fixtures: Conveyerized Degreasing /Total: All Solvent Types</v>
          </cell>
          <cell r="D3251" t="str">
            <v>Solvent - Degreasing</v>
          </cell>
          <cell r="G3251" t="str">
            <v>Solvent Utilization</v>
          </cell>
          <cell r="H3251" t="str">
            <v>Degreasing</v>
          </cell>
          <cell r="I3251" t="str">
            <v>Furniture and Fixtures (SIC 25): Conveyerized Degreasing</v>
          </cell>
          <cell r="J3251" t="str">
            <v>Total: All Solvent Types</v>
          </cell>
          <cell r="N3251">
            <v>40982</v>
          </cell>
        </row>
        <row r="3252">
          <cell r="A3252" t="str">
            <v>2415205300</v>
          </cell>
          <cell r="B3252" t="str">
            <v>Nonpoint</v>
          </cell>
          <cell r="C3252" t="str">
            <v>Degreasing /Furniture &amp; Fixtures: Conveyerized Degreasing /Monochlorobenzene</v>
          </cell>
          <cell r="D3252" t="str">
            <v>Solvent - Degreasing</v>
          </cell>
          <cell r="G3252" t="str">
            <v>Solvent Utilization</v>
          </cell>
          <cell r="H3252" t="str">
            <v>Degreasing</v>
          </cell>
          <cell r="I3252" t="str">
            <v>Furniture and Fixtures (SIC 25): Conveyerized Degreasing</v>
          </cell>
          <cell r="J3252" t="str">
            <v>Monochlorobenzene</v>
          </cell>
          <cell r="L3252" t="str">
            <v>1999</v>
          </cell>
          <cell r="N3252">
            <v>40982</v>
          </cell>
        </row>
        <row r="3253">
          <cell r="A3253" t="str">
            <v>2415205350</v>
          </cell>
          <cell r="B3253" t="str">
            <v>Nonpoint</v>
          </cell>
          <cell r="C3253" t="str">
            <v>Degreasing /Furniture &amp; Fixtures: Conveyerized Degreasing /Perchloroethylene</v>
          </cell>
          <cell r="D3253" t="str">
            <v>Solvent - Degreasing</v>
          </cell>
          <cell r="G3253" t="str">
            <v>Solvent Utilization</v>
          </cell>
          <cell r="H3253" t="str">
            <v>Degreasing</v>
          </cell>
          <cell r="I3253" t="str">
            <v>Furniture and Fixtures (SIC 25): Conveyerized Degreasing</v>
          </cell>
          <cell r="J3253" t="str">
            <v>Perchloroethylene</v>
          </cell>
          <cell r="L3253" t="str">
            <v>1999</v>
          </cell>
          <cell r="N3253">
            <v>40982</v>
          </cell>
        </row>
        <row r="3254">
          <cell r="A3254" t="str">
            <v>2415205370</v>
          </cell>
          <cell r="B3254" t="str">
            <v>Nonpoint</v>
          </cell>
          <cell r="C3254" t="str">
            <v>Degreasing /Furniture &amp; Fixtures: Conveyerized Degreasing /Special Naphthas</v>
          </cell>
          <cell r="D3254" t="str">
            <v>Solvent - Degreasing</v>
          </cell>
          <cell r="G3254" t="str">
            <v>Solvent Utilization</v>
          </cell>
          <cell r="H3254" t="str">
            <v>Degreasing</v>
          </cell>
          <cell r="I3254" t="str">
            <v>Furniture and Fixtures (SIC 25): Conveyerized Degreasing</v>
          </cell>
          <cell r="J3254" t="str">
            <v>Special Naphthas</v>
          </cell>
          <cell r="L3254" t="str">
            <v>1999</v>
          </cell>
          <cell r="N3254">
            <v>40982</v>
          </cell>
        </row>
        <row r="3255">
          <cell r="A3255" t="str">
            <v>2415205385</v>
          </cell>
          <cell r="B3255" t="str">
            <v>Nonpoint</v>
          </cell>
          <cell r="C3255" t="str">
            <v>Degreasing /Furniture &amp; Fixtures: Conveyerized Degreasing /Trichloroethylene</v>
          </cell>
          <cell r="D3255" t="str">
            <v>Solvent - Degreasing</v>
          </cell>
          <cell r="G3255" t="str">
            <v>Solvent Utilization</v>
          </cell>
          <cell r="H3255" t="str">
            <v>Degreasing</v>
          </cell>
          <cell r="I3255" t="str">
            <v>Furniture and Fixtures (SIC 25): Conveyerized Degreasing</v>
          </cell>
          <cell r="J3255" t="str">
            <v>Trichloroethylene</v>
          </cell>
          <cell r="L3255" t="str">
            <v>1999</v>
          </cell>
          <cell r="N3255">
            <v>40982</v>
          </cell>
        </row>
        <row r="3256">
          <cell r="A3256" t="str">
            <v>2415205999</v>
          </cell>
          <cell r="B3256" t="str">
            <v>Nonpoint</v>
          </cell>
          <cell r="C3256" t="str">
            <v>Degreasing /Furniture &amp; Fixtures: Conveyerized Degreasing /Solvents: NEC</v>
          </cell>
          <cell r="D3256" t="str">
            <v>Solvent - Degreasing</v>
          </cell>
          <cell r="G3256" t="str">
            <v>Solvent Utilization</v>
          </cell>
          <cell r="H3256" t="str">
            <v>Degreasing</v>
          </cell>
          <cell r="I3256" t="str">
            <v>Furniture and Fixtures (SIC 25): Conveyerized Degreasing</v>
          </cell>
          <cell r="J3256" t="str">
            <v>Solvents: NEC</v>
          </cell>
          <cell r="L3256" t="str">
            <v>1999</v>
          </cell>
          <cell r="N3256">
            <v>40982</v>
          </cell>
        </row>
        <row r="3257">
          <cell r="A3257" t="str">
            <v>2415210000</v>
          </cell>
          <cell r="B3257" t="str">
            <v>Nonpoint</v>
          </cell>
          <cell r="C3257" t="str">
            <v>Degreasing /Primary Metal Industries: Conveyerized Degreasing /Total: All Solvent Types</v>
          </cell>
          <cell r="D3257" t="str">
            <v>Solvent - Degreasing</v>
          </cell>
          <cell r="G3257" t="str">
            <v>Solvent Utilization</v>
          </cell>
          <cell r="H3257" t="str">
            <v>Degreasing</v>
          </cell>
          <cell r="I3257" t="str">
            <v>Primary Metal Industries (SIC 33): Conveyerized Degreasing</v>
          </cell>
          <cell r="J3257" t="str">
            <v>Total: All Solvent Types</v>
          </cell>
          <cell r="N3257">
            <v>40982</v>
          </cell>
        </row>
        <row r="3258">
          <cell r="A3258" t="str">
            <v>2415210300</v>
          </cell>
          <cell r="B3258" t="str">
            <v>Nonpoint</v>
          </cell>
          <cell r="C3258" t="str">
            <v>Degreasing /Primary Metal Industries: Conveyerized Degreasing /Monochlorobenzene</v>
          </cell>
          <cell r="D3258" t="str">
            <v>Solvent - Degreasing</v>
          </cell>
          <cell r="G3258" t="str">
            <v>Solvent Utilization</v>
          </cell>
          <cell r="H3258" t="str">
            <v>Degreasing</v>
          </cell>
          <cell r="I3258" t="str">
            <v>Primary Metal Industries (SIC 33): Conveyerized Degreasing</v>
          </cell>
          <cell r="J3258" t="str">
            <v>Monochlorobenzene</v>
          </cell>
          <cell r="L3258" t="str">
            <v>1999</v>
          </cell>
          <cell r="N3258">
            <v>40982</v>
          </cell>
        </row>
        <row r="3259">
          <cell r="A3259" t="str">
            <v>2415210350</v>
          </cell>
          <cell r="B3259" t="str">
            <v>Nonpoint</v>
          </cell>
          <cell r="C3259" t="str">
            <v>Degreasing /Primary Metal Industries: Conveyerized Degreasing /Perchloroethylene</v>
          </cell>
          <cell r="D3259" t="str">
            <v>Solvent - Degreasing</v>
          </cell>
          <cell r="G3259" t="str">
            <v>Solvent Utilization</v>
          </cell>
          <cell r="H3259" t="str">
            <v>Degreasing</v>
          </cell>
          <cell r="I3259" t="str">
            <v>Primary Metal Industries (SIC 33): Conveyerized Degreasing</v>
          </cell>
          <cell r="J3259" t="str">
            <v>Perchloroethylene</v>
          </cell>
          <cell r="L3259" t="str">
            <v>1999</v>
          </cell>
          <cell r="N3259">
            <v>40982</v>
          </cell>
        </row>
        <row r="3260">
          <cell r="A3260" t="str">
            <v>2415210370</v>
          </cell>
          <cell r="B3260" t="str">
            <v>Nonpoint</v>
          </cell>
          <cell r="C3260" t="str">
            <v>Degreasing /Primary Metal Industries: Conveyerized Degreasing /Special Naphthas</v>
          </cell>
          <cell r="D3260" t="str">
            <v>Solvent - Degreasing</v>
          </cell>
          <cell r="G3260" t="str">
            <v>Solvent Utilization</v>
          </cell>
          <cell r="H3260" t="str">
            <v>Degreasing</v>
          </cell>
          <cell r="I3260" t="str">
            <v>Primary Metal Industries (SIC 33): Conveyerized Degreasing</v>
          </cell>
          <cell r="J3260" t="str">
            <v>Special Naphthas</v>
          </cell>
          <cell r="L3260" t="str">
            <v>1999</v>
          </cell>
          <cell r="N3260">
            <v>40982</v>
          </cell>
        </row>
        <row r="3261">
          <cell r="A3261" t="str">
            <v>2415210385</v>
          </cell>
          <cell r="B3261" t="str">
            <v>Nonpoint</v>
          </cell>
          <cell r="C3261" t="str">
            <v>Degreasing /Primary Metal Industries: Conveyerized Degreasing /Trichloroethylene</v>
          </cell>
          <cell r="D3261" t="str">
            <v>Solvent - Degreasing</v>
          </cell>
          <cell r="G3261" t="str">
            <v>Solvent Utilization</v>
          </cell>
          <cell r="H3261" t="str">
            <v>Degreasing</v>
          </cell>
          <cell r="I3261" t="str">
            <v>Primary Metal Industries (SIC 33): Conveyerized Degreasing</v>
          </cell>
          <cell r="J3261" t="str">
            <v>Trichloroethylene</v>
          </cell>
          <cell r="L3261" t="str">
            <v>1999</v>
          </cell>
          <cell r="N3261">
            <v>40982</v>
          </cell>
        </row>
        <row r="3262">
          <cell r="A3262" t="str">
            <v>2415210999</v>
          </cell>
          <cell r="B3262" t="str">
            <v>Nonpoint</v>
          </cell>
          <cell r="C3262" t="str">
            <v>Degreasing /Primary Metal Industries: Conveyerized Degreasing /Solvents: NEC</v>
          </cell>
          <cell r="D3262" t="str">
            <v>Solvent - Degreasing</v>
          </cell>
          <cell r="G3262" t="str">
            <v>Solvent Utilization</v>
          </cell>
          <cell r="H3262" t="str">
            <v>Degreasing</v>
          </cell>
          <cell r="I3262" t="str">
            <v>Primary Metal Industries (SIC 33): Conveyerized Degreasing</v>
          </cell>
          <cell r="J3262" t="str">
            <v>Solvents: NEC</v>
          </cell>
          <cell r="L3262" t="str">
            <v>1999</v>
          </cell>
          <cell r="N3262">
            <v>40982</v>
          </cell>
        </row>
        <row r="3263">
          <cell r="A3263" t="str">
            <v>2415215000</v>
          </cell>
          <cell r="B3263" t="str">
            <v>Nonpoint</v>
          </cell>
          <cell r="C3263" t="str">
            <v>Degreasing /Secondary Metal Industries: Conveyerized Degreasing /Total: All Solvent Types</v>
          </cell>
          <cell r="D3263" t="str">
            <v>Solvent - Degreasing</v>
          </cell>
          <cell r="G3263" t="str">
            <v>Solvent Utilization</v>
          </cell>
          <cell r="H3263" t="str">
            <v>Degreasing</v>
          </cell>
          <cell r="I3263" t="str">
            <v>Secondary Metal Industries (SIC 33): Conveyerized Degreasing</v>
          </cell>
          <cell r="J3263" t="str">
            <v>Total: All Solvent Types</v>
          </cell>
          <cell r="N3263">
            <v>40982</v>
          </cell>
        </row>
        <row r="3264">
          <cell r="A3264" t="str">
            <v>2415215300</v>
          </cell>
          <cell r="B3264" t="str">
            <v>Nonpoint</v>
          </cell>
          <cell r="C3264" t="str">
            <v>Degreasing /Secondary Metal Industries: Conveyerized Degreasing /Monochlorobenzene</v>
          </cell>
          <cell r="D3264" t="str">
            <v>Solvent - Degreasing</v>
          </cell>
          <cell r="G3264" t="str">
            <v>Solvent Utilization</v>
          </cell>
          <cell r="H3264" t="str">
            <v>Degreasing</v>
          </cell>
          <cell r="I3264" t="str">
            <v>Secondary Metal Industries (SIC 33): Conveyerized Degreasing</v>
          </cell>
          <cell r="J3264" t="str">
            <v>Monochlorobenzene</v>
          </cell>
          <cell r="L3264" t="str">
            <v>1999</v>
          </cell>
          <cell r="N3264">
            <v>40982</v>
          </cell>
        </row>
        <row r="3265">
          <cell r="A3265" t="str">
            <v>2415215350</v>
          </cell>
          <cell r="B3265" t="str">
            <v>Nonpoint</v>
          </cell>
          <cell r="C3265" t="str">
            <v>Degreasing /Secondary Metal Industries: Conveyerized Degreasing /Perchloroethylene</v>
          </cell>
          <cell r="D3265" t="str">
            <v>Solvent - Degreasing</v>
          </cell>
          <cell r="G3265" t="str">
            <v>Solvent Utilization</v>
          </cell>
          <cell r="H3265" t="str">
            <v>Degreasing</v>
          </cell>
          <cell r="I3265" t="str">
            <v>Secondary Metal Industries (SIC 33): Conveyerized Degreasing</v>
          </cell>
          <cell r="J3265" t="str">
            <v>Perchloroethylene</v>
          </cell>
          <cell r="L3265" t="str">
            <v>1999</v>
          </cell>
          <cell r="N3265">
            <v>40982</v>
          </cell>
        </row>
        <row r="3266">
          <cell r="A3266" t="str">
            <v>2415215370</v>
          </cell>
          <cell r="B3266" t="str">
            <v>Nonpoint</v>
          </cell>
          <cell r="C3266" t="str">
            <v>Degreasing /Secondary Metal Industries: Conveyerized Degreasing /Special Naphthas</v>
          </cell>
          <cell r="D3266" t="str">
            <v>Solvent - Degreasing</v>
          </cell>
          <cell r="G3266" t="str">
            <v>Solvent Utilization</v>
          </cell>
          <cell r="H3266" t="str">
            <v>Degreasing</v>
          </cell>
          <cell r="I3266" t="str">
            <v>Secondary Metal Industries (SIC 33): Conveyerized Degreasing</v>
          </cell>
          <cell r="J3266" t="str">
            <v>Special Naphthas</v>
          </cell>
          <cell r="L3266" t="str">
            <v>1999</v>
          </cell>
          <cell r="N3266">
            <v>40982</v>
          </cell>
        </row>
        <row r="3267">
          <cell r="A3267" t="str">
            <v>2415215385</v>
          </cell>
          <cell r="B3267" t="str">
            <v>Nonpoint</v>
          </cell>
          <cell r="C3267" t="str">
            <v>Degreasing /Secondary Metal Industries: Conveyerized Degreasing /Trichloroethylene</v>
          </cell>
          <cell r="D3267" t="str">
            <v>Solvent - Degreasing</v>
          </cell>
          <cell r="G3267" t="str">
            <v>Solvent Utilization</v>
          </cell>
          <cell r="H3267" t="str">
            <v>Degreasing</v>
          </cell>
          <cell r="I3267" t="str">
            <v>Secondary Metal Industries (SIC 33): Conveyerized Degreasing</v>
          </cell>
          <cell r="J3267" t="str">
            <v>Trichloroethylene</v>
          </cell>
          <cell r="L3267" t="str">
            <v>1999</v>
          </cell>
          <cell r="N3267">
            <v>40982</v>
          </cell>
        </row>
        <row r="3268">
          <cell r="A3268" t="str">
            <v>2415215999</v>
          </cell>
          <cell r="B3268" t="str">
            <v>Nonpoint</v>
          </cell>
          <cell r="C3268" t="str">
            <v>Degreasing /Secondary Metal Industries: Conveyerized Degreasing /Solvents: NEC</v>
          </cell>
          <cell r="D3268" t="str">
            <v>Solvent - Degreasing</v>
          </cell>
          <cell r="G3268" t="str">
            <v>Solvent Utilization</v>
          </cell>
          <cell r="H3268" t="str">
            <v>Degreasing</v>
          </cell>
          <cell r="I3268" t="str">
            <v>Secondary Metal Industries (SIC 33): Conveyerized Degreasing</v>
          </cell>
          <cell r="J3268" t="str">
            <v>Solvents: NEC</v>
          </cell>
          <cell r="L3268" t="str">
            <v>1999</v>
          </cell>
          <cell r="N3268">
            <v>40982</v>
          </cell>
        </row>
        <row r="3269">
          <cell r="A3269" t="str">
            <v>2415220000</v>
          </cell>
          <cell r="B3269" t="str">
            <v>Nonpoint</v>
          </cell>
          <cell r="C3269" t="str">
            <v>Degreasing /Fabricated Metal Products: Conveyerized Degreasing /Total: All Solvent Types</v>
          </cell>
          <cell r="D3269" t="str">
            <v>Solvent - Degreasing</v>
          </cell>
          <cell r="G3269" t="str">
            <v>Solvent Utilization</v>
          </cell>
          <cell r="H3269" t="str">
            <v>Degreasing</v>
          </cell>
          <cell r="I3269" t="str">
            <v>Fabricated Metal Products (SIC 34): Conveyerized Degreasing</v>
          </cell>
          <cell r="J3269" t="str">
            <v>Total: All Solvent Types</v>
          </cell>
          <cell r="N3269">
            <v>40982</v>
          </cell>
        </row>
        <row r="3270">
          <cell r="A3270" t="str">
            <v>2415220300</v>
          </cell>
          <cell r="B3270" t="str">
            <v>Nonpoint</v>
          </cell>
          <cell r="C3270" t="str">
            <v>Degreasing /Fabricated Metal Products: Conveyerized Degreasing /Monochlorobenzene</v>
          </cell>
          <cell r="D3270" t="str">
            <v>Solvent - Degreasing</v>
          </cell>
          <cell r="G3270" t="str">
            <v>Solvent Utilization</v>
          </cell>
          <cell r="H3270" t="str">
            <v>Degreasing</v>
          </cell>
          <cell r="I3270" t="str">
            <v>Fabricated Metal Products (SIC 34): Conveyerized Degreasing</v>
          </cell>
          <cell r="J3270" t="str">
            <v>Monochlorobenzene</v>
          </cell>
          <cell r="L3270" t="str">
            <v>1999</v>
          </cell>
          <cell r="N3270">
            <v>40982</v>
          </cell>
        </row>
        <row r="3271">
          <cell r="A3271" t="str">
            <v>2415220350</v>
          </cell>
          <cell r="B3271" t="str">
            <v>Nonpoint</v>
          </cell>
          <cell r="C3271" t="str">
            <v>Degreasing /Fabricated Metal Products: Conveyerized Degreasing /Perchloroethylene</v>
          </cell>
          <cell r="D3271" t="str">
            <v>Solvent - Degreasing</v>
          </cell>
          <cell r="G3271" t="str">
            <v>Solvent Utilization</v>
          </cell>
          <cell r="H3271" t="str">
            <v>Degreasing</v>
          </cell>
          <cell r="I3271" t="str">
            <v>Fabricated Metal Products (SIC 34): Conveyerized Degreasing</v>
          </cell>
          <cell r="J3271" t="str">
            <v>Perchloroethylene</v>
          </cell>
          <cell r="L3271" t="str">
            <v>1999</v>
          </cell>
          <cell r="N3271">
            <v>40982</v>
          </cell>
        </row>
        <row r="3272">
          <cell r="A3272" t="str">
            <v>2415220370</v>
          </cell>
          <cell r="B3272" t="str">
            <v>Nonpoint</v>
          </cell>
          <cell r="C3272" t="str">
            <v>Degreasing /Fabricated Metal Products: Conveyerized Degreasing /Special Naphthas</v>
          </cell>
          <cell r="D3272" t="str">
            <v>Solvent - Degreasing</v>
          </cell>
          <cell r="G3272" t="str">
            <v>Solvent Utilization</v>
          </cell>
          <cell r="H3272" t="str">
            <v>Degreasing</v>
          </cell>
          <cell r="I3272" t="str">
            <v>Fabricated Metal Products (SIC 34): Conveyerized Degreasing</v>
          </cell>
          <cell r="J3272" t="str">
            <v>Special Naphthas</v>
          </cell>
          <cell r="L3272" t="str">
            <v>1999</v>
          </cell>
          <cell r="N3272">
            <v>40982</v>
          </cell>
        </row>
        <row r="3273">
          <cell r="A3273" t="str">
            <v>2415220385</v>
          </cell>
          <cell r="B3273" t="str">
            <v>Nonpoint</v>
          </cell>
          <cell r="C3273" t="str">
            <v>Degreasing /Fabricated Metal Products: Conveyerized Degreasing /Trichloroethylene</v>
          </cell>
          <cell r="D3273" t="str">
            <v>Solvent - Degreasing</v>
          </cell>
          <cell r="G3273" t="str">
            <v>Solvent Utilization</v>
          </cell>
          <cell r="H3273" t="str">
            <v>Degreasing</v>
          </cell>
          <cell r="I3273" t="str">
            <v>Fabricated Metal Products (SIC 34): Conveyerized Degreasing</v>
          </cell>
          <cell r="J3273" t="str">
            <v>Trichloroethylene</v>
          </cell>
          <cell r="L3273" t="str">
            <v>1999</v>
          </cell>
          <cell r="N3273">
            <v>40982</v>
          </cell>
        </row>
        <row r="3274">
          <cell r="A3274" t="str">
            <v>2415220999</v>
          </cell>
          <cell r="B3274" t="str">
            <v>Nonpoint</v>
          </cell>
          <cell r="C3274" t="str">
            <v>Degreasing /Fabricated Metal Products: Conveyerized Degreasing /Solvents: NEC</v>
          </cell>
          <cell r="D3274" t="str">
            <v>Solvent - Degreasing</v>
          </cell>
          <cell r="G3274" t="str">
            <v>Solvent Utilization</v>
          </cell>
          <cell r="H3274" t="str">
            <v>Degreasing</v>
          </cell>
          <cell r="I3274" t="str">
            <v>Fabricated Metal Products (SIC 34): Conveyerized Degreasing</v>
          </cell>
          <cell r="J3274" t="str">
            <v>Solvents: NEC</v>
          </cell>
          <cell r="L3274" t="str">
            <v>1999</v>
          </cell>
          <cell r="N3274">
            <v>40982</v>
          </cell>
        </row>
        <row r="3275">
          <cell r="A3275" t="str">
            <v>2415225000</v>
          </cell>
          <cell r="B3275" t="str">
            <v>Nonpoint</v>
          </cell>
          <cell r="C3275" t="str">
            <v>Degreasing /Industrial Machinery &amp; Equipment: Conveyerized Degreasing /Total: All Solvent Types</v>
          </cell>
          <cell r="D3275" t="str">
            <v>Solvent - Degreasing</v>
          </cell>
          <cell r="G3275" t="str">
            <v>Solvent Utilization</v>
          </cell>
          <cell r="H3275" t="str">
            <v>Degreasing</v>
          </cell>
          <cell r="I3275" t="str">
            <v>Industrial Machinery and Equipment (SIC 35): Conveyerized Degreasing</v>
          </cell>
          <cell r="J3275" t="str">
            <v>Total: All Solvent Types</v>
          </cell>
          <cell r="N3275">
            <v>40982</v>
          </cell>
        </row>
        <row r="3276">
          <cell r="A3276" t="str">
            <v>2415225300</v>
          </cell>
          <cell r="B3276" t="str">
            <v>Nonpoint</v>
          </cell>
          <cell r="C3276" t="str">
            <v>Degreasing /Industrial Machinery &amp; Equipment: Conveyerized Degreasing /Monochlorobenzene</v>
          </cell>
          <cell r="D3276" t="str">
            <v>Solvent - Degreasing</v>
          </cell>
          <cell r="G3276" t="str">
            <v>Solvent Utilization</v>
          </cell>
          <cell r="H3276" t="str">
            <v>Degreasing</v>
          </cell>
          <cell r="I3276" t="str">
            <v>Industrial Machinery and Equipment (SIC 35): Conveyerized Degreasing</v>
          </cell>
          <cell r="J3276" t="str">
            <v>Monochlorobenzene</v>
          </cell>
          <cell r="L3276" t="str">
            <v>1999</v>
          </cell>
          <cell r="N3276">
            <v>40982</v>
          </cell>
        </row>
        <row r="3277">
          <cell r="A3277" t="str">
            <v>2415225350</v>
          </cell>
          <cell r="B3277" t="str">
            <v>Nonpoint</v>
          </cell>
          <cell r="C3277" t="str">
            <v>Degreasing /Industrial Machinery &amp; Equipment: Conveyerized Degreasing /Perchloroethylene</v>
          </cell>
          <cell r="D3277" t="str">
            <v>Solvent - Degreasing</v>
          </cell>
          <cell r="G3277" t="str">
            <v>Solvent Utilization</v>
          </cell>
          <cell r="H3277" t="str">
            <v>Degreasing</v>
          </cell>
          <cell r="I3277" t="str">
            <v>Industrial Machinery and Equipment (SIC 35): Conveyerized Degreasing</v>
          </cell>
          <cell r="J3277" t="str">
            <v>Perchloroethylene</v>
          </cell>
          <cell r="L3277" t="str">
            <v>1999</v>
          </cell>
          <cell r="N3277">
            <v>40982</v>
          </cell>
        </row>
        <row r="3278">
          <cell r="A3278" t="str">
            <v>2415225370</v>
          </cell>
          <cell r="B3278" t="str">
            <v>Nonpoint</v>
          </cell>
          <cell r="C3278" t="str">
            <v>Degreasing /Industrial Machinery &amp; Equipment: Conveyerized Degreasing /Special Naphthas</v>
          </cell>
          <cell r="D3278" t="str">
            <v>Solvent - Degreasing</v>
          </cell>
          <cell r="G3278" t="str">
            <v>Solvent Utilization</v>
          </cell>
          <cell r="H3278" t="str">
            <v>Degreasing</v>
          </cell>
          <cell r="I3278" t="str">
            <v>Industrial Machinery and Equipment (SIC 35): Conveyerized Degreasing</v>
          </cell>
          <cell r="J3278" t="str">
            <v>Special Naphthas</v>
          </cell>
          <cell r="L3278" t="str">
            <v>1999</v>
          </cell>
          <cell r="N3278">
            <v>40982</v>
          </cell>
        </row>
        <row r="3279">
          <cell r="A3279" t="str">
            <v>2415225385</v>
          </cell>
          <cell r="B3279" t="str">
            <v>Nonpoint</v>
          </cell>
          <cell r="C3279" t="str">
            <v>Degreasing /Industrial Machinery &amp; Equipment: Conveyerized Degreasing /Trichloroethylene</v>
          </cell>
          <cell r="D3279" t="str">
            <v>Solvent - Degreasing</v>
          </cell>
          <cell r="G3279" t="str">
            <v>Solvent Utilization</v>
          </cell>
          <cell r="H3279" t="str">
            <v>Degreasing</v>
          </cell>
          <cell r="I3279" t="str">
            <v>Industrial Machinery and Equipment (SIC 35): Conveyerized Degreasing</v>
          </cell>
          <cell r="J3279" t="str">
            <v>Trichloroethylene</v>
          </cell>
          <cell r="L3279" t="str">
            <v>1999</v>
          </cell>
          <cell r="N3279">
            <v>40982</v>
          </cell>
        </row>
        <row r="3280">
          <cell r="A3280" t="str">
            <v>2415225999</v>
          </cell>
          <cell r="B3280" t="str">
            <v>Nonpoint</v>
          </cell>
          <cell r="C3280" t="str">
            <v>Degreasing /Industrial Machinery &amp; Equipment: Conveyerized Degreasing /Solvents: NEC</v>
          </cell>
          <cell r="D3280" t="str">
            <v>Solvent - Degreasing</v>
          </cell>
          <cell r="G3280" t="str">
            <v>Solvent Utilization</v>
          </cell>
          <cell r="H3280" t="str">
            <v>Degreasing</v>
          </cell>
          <cell r="I3280" t="str">
            <v>Industrial Machinery and Equipment (SIC 35): Conveyerized Degreasing</v>
          </cell>
          <cell r="J3280" t="str">
            <v>Solvents: NEC</v>
          </cell>
          <cell r="L3280" t="str">
            <v>1999</v>
          </cell>
          <cell r="N3280">
            <v>40982</v>
          </cell>
        </row>
        <row r="3281">
          <cell r="A3281" t="str">
            <v>2415230000</v>
          </cell>
          <cell r="B3281" t="str">
            <v>Nonpoint</v>
          </cell>
          <cell r="C3281" t="str">
            <v>Degreasing /Electronic &amp; Other Elec: Conveyerized Degreasing /Total: All Solvent Types</v>
          </cell>
          <cell r="D3281" t="str">
            <v>Solvent - Degreasing</v>
          </cell>
          <cell r="G3281" t="str">
            <v>Solvent Utilization</v>
          </cell>
          <cell r="H3281" t="str">
            <v>Degreasing</v>
          </cell>
          <cell r="I3281" t="str">
            <v>Electronic and Other Elec. (SIC 36): Conveyerized Degreasing</v>
          </cell>
          <cell r="J3281" t="str">
            <v>Total: All Solvent Types</v>
          </cell>
          <cell r="N3281">
            <v>40982</v>
          </cell>
        </row>
        <row r="3282">
          <cell r="A3282" t="str">
            <v>2415230300</v>
          </cell>
          <cell r="B3282" t="str">
            <v>Nonpoint</v>
          </cell>
          <cell r="C3282" t="str">
            <v>Degreasing /Electronic &amp; Other Elec: Conveyerized Degreasing /Monochlorobenzene</v>
          </cell>
          <cell r="D3282" t="str">
            <v>Solvent - Degreasing</v>
          </cell>
          <cell r="G3282" t="str">
            <v>Solvent Utilization</v>
          </cell>
          <cell r="H3282" t="str">
            <v>Degreasing</v>
          </cell>
          <cell r="I3282" t="str">
            <v>Electronic and Other Elec. (SIC 36): Conveyerized Degreasing</v>
          </cell>
          <cell r="J3282" t="str">
            <v>Monochlorobenzene</v>
          </cell>
          <cell r="L3282" t="str">
            <v>1999</v>
          </cell>
          <cell r="N3282">
            <v>40982</v>
          </cell>
        </row>
        <row r="3283">
          <cell r="A3283" t="str">
            <v>2415230350</v>
          </cell>
          <cell r="B3283" t="str">
            <v>Nonpoint</v>
          </cell>
          <cell r="C3283" t="str">
            <v>Degreasing /Electronic &amp; Other Elec: Conveyerized Degreasing /Perchloroethylene</v>
          </cell>
          <cell r="D3283" t="str">
            <v>Solvent - Degreasing</v>
          </cell>
          <cell r="G3283" t="str">
            <v>Solvent Utilization</v>
          </cell>
          <cell r="H3283" t="str">
            <v>Degreasing</v>
          </cell>
          <cell r="I3283" t="str">
            <v>Electronic and Other Elec. (SIC 36): Conveyerized Degreasing</v>
          </cell>
          <cell r="J3283" t="str">
            <v>Perchloroethylene</v>
          </cell>
          <cell r="L3283" t="str">
            <v>1999</v>
          </cell>
          <cell r="N3283">
            <v>40982</v>
          </cell>
        </row>
        <row r="3284">
          <cell r="A3284" t="str">
            <v>2415230370</v>
          </cell>
          <cell r="B3284" t="str">
            <v>Nonpoint</v>
          </cell>
          <cell r="C3284" t="str">
            <v>Degreasing /Electronic &amp; Other Elec: Conveyerized Degreasing /Special Naphthas</v>
          </cell>
          <cell r="D3284" t="str">
            <v>Solvent - Degreasing</v>
          </cell>
          <cell r="G3284" t="str">
            <v>Solvent Utilization</v>
          </cell>
          <cell r="H3284" t="str">
            <v>Degreasing</v>
          </cell>
          <cell r="I3284" t="str">
            <v>Electronic and Other Elec. (SIC 36): Conveyerized Degreasing</v>
          </cell>
          <cell r="J3284" t="str">
            <v>Special Naphthas</v>
          </cell>
          <cell r="L3284" t="str">
            <v>1999</v>
          </cell>
          <cell r="N3284">
            <v>40982</v>
          </cell>
        </row>
        <row r="3285">
          <cell r="A3285" t="str">
            <v>2415230385</v>
          </cell>
          <cell r="B3285" t="str">
            <v>Nonpoint</v>
          </cell>
          <cell r="C3285" t="str">
            <v>Degreasing /Electronic &amp; Other Elec: Conveyerized Degreasing /Trichloroethylene</v>
          </cell>
          <cell r="D3285" t="str">
            <v>Solvent - Degreasing</v>
          </cell>
          <cell r="G3285" t="str">
            <v>Solvent Utilization</v>
          </cell>
          <cell r="H3285" t="str">
            <v>Degreasing</v>
          </cell>
          <cell r="I3285" t="str">
            <v>Electronic and Other Elec. (SIC 36): Conveyerized Degreasing</v>
          </cell>
          <cell r="J3285" t="str">
            <v>Trichloroethylene</v>
          </cell>
          <cell r="L3285" t="str">
            <v>1999</v>
          </cell>
          <cell r="N3285">
            <v>40982</v>
          </cell>
        </row>
        <row r="3286">
          <cell r="A3286" t="str">
            <v>2415230999</v>
          </cell>
          <cell r="B3286" t="str">
            <v>Nonpoint</v>
          </cell>
          <cell r="C3286" t="str">
            <v>Degreasing /Electronic &amp; Other Elec: Conveyerized Degreasing /Solvents: NEC</v>
          </cell>
          <cell r="D3286" t="str">
            <v>Solvent - Degreasing</v>
          </cell>
          <cell r="G3286" t="str">
            <v>Solvent Utilization</v>
          </cell>
          <cell r="H3286" t="str">
            <v>Degreasing</v>
          </cell>
          <cell r="I3286" t="str">
            <v>Electronic and Other Elec. (SIC 36): Conveyerized Degreasing</v>
          </cell>
          <cell r="J3286" t="str">
            <v>Solvents: NEC</v>
          </cell>
          <cell r="L3286" t="str">
            <v>1999</v>
          </cell>
          <cell r="N3286">
            <v>40982</v>
          </cell>
        </row>
        <row r="3287">
          <cell r="A3287" t="str">
            <v>2415235000</v>
          </cell>
          <cell r="B3287" t="str">
            <v>Nonpoint</v>
          </cell>
          <cell r="C3287" t="str">
            <v>Degreasing /Transportation Equipt: Conveyerized Degreasing /Total: All Solvent Types</v>
          </cell>
          <cell r="D3287" t="str">
            <v>Solvent - Degreasing</v>
          </cell>
          <cell r="G3287" t="str">
            <v>Solvent Utilization</v>
          </cell>
          <cell r="H3287" t="str">
            <v>Degreasing</v>
          </cell>
          <cell r="I3287" t="str">
            <v>Transportation Equipment (SIC 37): Conveyerized Degreasing</v>
          </cell>
          <cell r="J3287" t="str">
            <v>Total: All Solvent Types</v>
          </cell>
          <cell r="N3287">
            <v>40982</v>
          </cell>
        </row>
        <row r="3288">
          <cell r="A3288" t="str">
            <v>2415235300</v>
          </cell>
          <cell r="B3288" t="str">
            <v>Nonpoint</v>
          </cell>
          <cell r="C3288" t="str">
            <v>Degreasing /Transportation Equipt: Conveyerized Degreasing /Monochlorobenzene</v>
          </cell>
          <cell r="D3288" t="str">
            <v>Solvent - Degreasing</v>
          </cell>
          <cell r="G3288" t="str">
            <v>Solvent Utilization</v>
          </cell>
          <cell r="H3288" t="str">
            <v>Degreasing</v>
          </cell>
          <cell r="I3288" t="str">
            <v>Transportation Equipment (SIC 37): Conveyerized Degreasing</v>
          </cell>
          <cell r="J3288" t="str">
            <v>Monochlorobenzene</v>
          </cell>
          <cell r="L3288" t="str">
            <v>1999</v>
          </cell>
          <cell r="N3288">
            <v>40982</v>
          </cell>
        </row>
        <row r="3289">
          <cell r="A3289" t="str">
            <v>2415235350</v>
          </cell>
          <cell r="B3289" t="str">
            <v>Nonpoint</v>
          </cell>
          <cell r="C3289" t="str">
            <v>Degreasing /Transportation Equipt: Conveyerized Degreasing /Perchloroethylene</v>
          </cell>
          <cell r="D3289" t="str">
            <v>Solvent - Degreasing</v>
          </cell>
          <cell r="G3289" t="str">
            <v>Solvent Utilization</v>
          </cell>
          <cell r="H3289" t="str">
            <v>Degreasing</v>
          </cell>
          <cell r="I3289" t="str">
            <v>Transportation Equipment (SIC 37): Conveyerized Degreasing</v>
          </cell>
          <cell r="J3289" t="str">
            <v>Perchloroethylene</v>
          </cell>
          <cell r="L3289" t="str">
            <v>1999</v>
          </cell>
          <cell r="N3289">
            <v>40982</v>
          </cell>
        </row>
        <row r="3290">
          <cell r="A3290" t="str">
            <v>2415235370</v>
          </cell>
          <cell r="B3290" t="str">
            <v>Nonpoint</v>
          </cell>
          <cell r="C3290" t="str">
            <v>Degreasing /Transportation Equipt: Conveyerized Degreasing /Special Naphthas</v>
          </cell>
          <cell r="D3290" t="str">
            <v>Solvent - Degreasing</v>
          </cell>
          <cell r="G3290" t="str">
            <v>Solvent Utilization</v>
          </cell>
          <cell r="H3290" t="str">
            <v>Degreasing</v>
          </cell>
          <cell r="I3290" t="str">
            <v>Transportation Equipment (SIC 37): Conveyerized Degreasing</v>
          </cell>
          <cell r="J3290" t="str">
            <v>Special Naphthas</v>
          </cell>
          <cell r="L3290" t="str">
            <v>1999</v>
          </cell>
          <cell r="N3290">
            <v>40982</v>
          </cell>
        </row>
        <row r="3291">
          <cell r="A3291" t="str">
            <v>2415235385</v>
          </cell>
          <cell r="B3291" t="str">
            <v>Nonpoint</v>
          </cell>
          <cell r="C3291" t="str">
            <v>Degreasing /Transportation Equipt: Conveyerized Degreasing /Trichloroethylene</v>
          </cell>
          <cell r="D3291" t="str">
            <v>Solvent - Degreasing</v>
          </cell>
          <cell r="G3291" t="str">
            <v>Solvent Utilization</v>
          </cell>
          <cell r="H3291" t="str">
            <v>Degreasing</v>
          </cell>
          <cell r="I3291" t="str">
            <v>Transportation Equipment (SIC 37): Conveyerized Degreasing</v>
          </cell>
          <cell r="J3291" t="str">
            <v>Trichloroethylene</v>
          </cell>
          <cell r="L3291" t="str">
            <v>1999</v>
          </cell>
          <cell r="N3291">
            <v>40982</v>
          </cell>
        </row>
        <row r="3292">
          <cell r="A3292" t="str">
            <v>2415235999</v>
          </cell>
          <cell r="B3292" t="str">
            <v>Nonpoint</v>
          </cell>
          <cell r="C3292" t="str">
            <v>Degreasing /Transportation Equipt: Conveyerized Degreasing /Solvents: NEC</v>
          </cell>
          <cell r="D3292" t="str">
            <v>Solvent - Degreasing</v>
          </cell>
          <cell r="G3292" t="str">
            <v>Solvent Utilization</v>
          </cell>
          <cell r="H3292" t="str">
            <v>Degreasing</v>
          </cell>
          <cell r="I3292" t="str">
            <v>Transportation Equipment (SIC 37): Conveyerized Degreasing</v>
          </cell>
          <cell r="J3292" t="str">
            <v>Solvents: NEC</v>
          </cell>
          <cell r="L3292" t="str">
            <v>1999</v>
          </cell>
          <cell r="N3292">
            <v>40982</v>
          </cell>
        </row>
        <row r="3293">
          <cell r="A3293" t="str">
            <v>2415240000</v>
          </cell>
          <cell r="B3293" t="str">
            <v>Nonpoint</v>
          </cell>
          <cell r="C3293" t="str">
            <v>Degreasing /Instruments &amp; Related Products: Conveyerized Degreasing /Total: All Solvent Types</v>
          </cell>
          <cell r="D3293" t="str">
            <v>Solvent - Degreasing</v>
          </cell>
          <cell r="G3293" t="str">
            <v>Solvent Utilization</v>
          </cell>
          <cell r="H3293" t="str">
            <v>Degreasing</v>
          </cell>
          <cell r="I3293" t="str">
            <v>Instruments and Related Products (SIC 38): Conveyerized Degreasing</v>
          </cell>
          <cell r="J3293" t="str">
            <v>Total: All Solvent Types</v>
          </cell>
          <cell r="N3293">
            <v>40982</v>
          </cell>
        </row>
        <row r="3294">
          <cell r="A3294" t="str">
            <v>2415240300</v>
          </cell>
          <cell r="B3294" t="str">
            <v>Nonpoint</v>
          </cell>
          <cell r="C3294" t="str">
            <v>Degreasing /Instruments &amp; Related Products: Conveyerized Degreasing /Monochlorobenzene</v>
          </cell>
          <cell r="D3294" t="str">
            <v>Solvent - Degreasing</v>
          </cell>
          <cell r="G3294" t="str">
            <v>Solvent Utilization</v>
          </cell>
          <cell r="H3294" t="str">
            <v>Degreasing</v>
          </cell>
          <cell r="I3294" t="str">
            <v>Instruments and Related Products (SIC 38): Conveyerized Degreasing</v>
          </cell>
          <cell r="J3294" t="str">
            <v>Monochlorobenzene</v>
          </cell>
          <cell r="L3294" t="str">
            <v>1999</v>
          </cell>
          <cell r="N3294">
            <v>40982</v>
          </cell>
        </row>
        <row r="3295">
          <cell r="A3295" t="str">
            <v>2415240350</v>
          </cell>
          <cell r="B3295" t="str">
            <v>Nonpoint</v>
          </cell>
          <cell r="C3295" t="str">
            <v>Degreasing /Instruments &amp; Related Products: Conveyerized Degreasing /Perchloroethylene</v>
          </cell>
          <cell r="D3295" t="str">
            <v>Solvent - Degreasing</v>
          </cell>
          <cell r="G3295" t="str">
            <v>Solvent Utilization</v>
          </cell>
          <cell r="H3295" t="str">
            <v>Degreasing</v>
          </cell>
          <cell r="I3295" t="str">
            <v>Instruments and Related Products (SIC 38): Conveyerized Degreasing</v>
          </cell>
          <cell r="J3295" t="str">
            <v>Perchloroethylene</v>
          </cell>
          <cell r="L3295" t="str">
            <v>1999</v>
          </cell>
          <cell r="N3295">
            <v>40982</v>
          </cell>
        </row>
        <row r="3296">
          <cell r="A3296" t="str">
            <v>2415240370</v>
          </cell>
          <cell r="B3296" t="str">
            <v>Nonpoint</v>
          </cell>
          <cell r="C3296" t="str">
            <v>Degreasing /Instruments &amp; Related Products: Conveyerized Degreasing /Special Naphthas</v>
          </cell>
          <cell r="D3296" t="str">
            <v>Solvent - Degreasing</v>
          </cell>
          <cell r="G3296" t="str">
            <v>Solvent Utilization</v>
          </cell>
          <cell r="H3296" t="str">
            <v>Degreasing</v>
          </cell>
          <cell r="I3296" t="str">
            <v>Instruments and Related Products (SIC 38): Conveyerized Degreasing</v>
          </cell>
          <cell r="J3296" t="str">
            <v>Special Naphthas</v>
          </cell>
          <cell r="L3296" t="str">
            <v>1999</v>
          </cell>
          <cell r="N3296">
            <v>40982</v>
          </cell>
        </row>
        <row r="3297">
          <cell r="A3297" t="str">
            <v>2415240385</v>
          </cell>
          <cell r="B3297" t="str">
            <v>Nonpoint</v>
          </cell>
          <cell r="C3297" t="str">
            <v>Degreasing /Instruments &amp; Related Products: Conveyerized Degreasing /Trichloroethylene</v>
          </cell>
          <cell r="D3297" t="str">
            <v>Solvent - Degreasing</v>
          </cell>
          <cell r="G3297" t="str">
            <v>Solvent Utilization</v>
          </cell>
          <cell r="H3297" t="str">
            <v>Degreasing</v>
          </cell>
          <cell r="I3297" t="str">
            <v>Instruments and Related Products (SIC 38): Conveyerized Degreasing</v>
          </cell>
          <cell r="J3297" t="str">
            <v>Trichloroethylene</v>
          </cell>
          <cell r="L3297" t="str">
            <v>1999</v>
          </cell>
          <cell r="N3297">
            <v>40982</v>
          </cell>
        </row>
        <row r="3298">
          <cell r="A3298" t="str">
            <v>2415240999</v>
          </cell>
          <cell r="B3298" t="str">
            <v>Nonpoint</v>
          </cell>
          <cell r="C3298" t="str">
            <v>Degreasing /Instruments &amp; Related Products: Conveyerized Degreasing /Solvents: NEC</v>
          </cell>
          <cell r="D3298" t="str">
            <v>Solvent - Degreasing</v>
          </cell>
          <cell r="G3298" t="str">
            <v>Solvent Utilization</v>
          </cell>
          <cell r="H3298" t="str">
            <v>Degreasing</v>
          </cell>
          <cell r="I3298" t="str">
            <v>Instruments and Related Products (SIC 38): Conveyerized Degreasing</v>
          </cell>
          <cell r="J3298" t="str">
            <v>Solvents: NEC</v>
          </cell>
          <cell r="L3298" t="str">
            <v>1999</v>
          </cell>
          <cell r="N3298">
            <v>40982</v>
          </cell>
        </row>
        <row r="3299">
          <cell r="A3299" t="str">
            <v>2415245000</v>
          </cell>
          <cell r="B3299" t="str">
            <v>Nonpoint</v>
          </cell>
          <cell r="C3299" t="str">
            <v>Degreasing /Misc Manufacturing: Conveyerized Degreasing /Total: All Solvent Types</v>
          </cell>
          <cell r="D3299" t="str">
            <v>Solvent - Degreasing</v>
          </cell>
          <cell r="G3299" t="str">
            <v>Solvent Utilization</v>
          </cell>
          <cell r="H3299" t="str">
            <v>Degreasing</v>
          </cell>
          <cell r="I3299" t="str">
            <v>Miscellaneous Manufacturing (SIC 39): Conveyerized Degreasing</v>
          </cell>
          <cell r="J3299" t="str">
            <v>Total: All Solvent Types</v>
          </cell>
          <cell r="N3299">
            <v>40982</v>
          </cell>
        </row>
        <row r="3300">
          <cell r="A3300" t="str">
            <v>2415245300</v>
          </cell>
          <cell r="B3300" t="str">
            <v>Nonpoint</v>
          </cell>
          <cell r="C3300" t="str">
            <v>Degreasing /Misc Manufacturing: Conveyerized Degreasing /Monochlorobenzene</v>
          </cell>
          <cell r="D3300" t="str">
            <v>Solvent - Degreasing</v>
          </cell>
          <cell r="G3300" t="str">
            <v>Solvent Utilization</v>
          </cell>
          <cell r="H3300" t="str">
            <v>Degreasing</v>
          </cell>
          <cell r="I3300" t="str">
            <v>Miscellaneous Manufacturing (SIC 39): Conveyerized Degreasing</v>
          </cell>
          <cell r="J3300" t="str">
            <v>Monochlorobenzene</v>
          </cell>
          <cell r="L3300" t="str">
            <v>1999</v>
          </cell>
          <cell r="N3300">
            <v>40982</v>
          </cell>
        </row>
        <row r="3301">
          <cell r="A3301" t="str">
            <v>2415245350</v>
          </cell>
          <cell r="B3301" t="str">
            <v>Nonpoint</v>
          </cell>
          <cell r="C3301" t="str">
            <v>Degreasing /Misc Manufacturing: Conveyerized Degreasing /Perchloroethylene</v>
          </cell>
          <cell r="D3301" t="str">
            <v>Solvent - Degreasing</v>
          </cell>
          <cell r="G3301" t="str">
            <v>Solvent Utilization</v>
          </cell>
          <cell r="H3301" t="str">
            <v>Degreasing</v>
          </cell>
          <cell r="I3301" t="str">
            <v>Miscellaneous Manufacturing (SIC 39): Conveyerized Degreasing</v>
          </cell>
          <cell r="J3301" t="str">
            <v>Perchloroethylene</v>
          </cell>
          <cell r="L3301" t="str">
            <v>1999</v>
          </cell>
          <cell r="N3301">
            <v>40982</v>
          </cell>
        </row>
        <row r="3302">
          <cell r="A3302" t="str">
            <v>2415245370</v>
          </cell>
          <cell r="B3302" t="str">
            <v>Nonpoint</v>
          </cell>
          <cell r="C3302" t="str">
            <v>Degreasing /Misc Manufacturing: Conveyerized Degreasing /Special Naphthas</v>
          </cell>
          <cell r="D3302" t="str">
            <v>Solvent - Degreasing</v>
          </cell>
          <cell r="G3302" t="str">
            <v>Solvent Utilization</v>
          </cell>
          <cell r="H3302" t="str">
            <v>Degreasing</v>
          </cell>
          <cell r="I3302" t="str">
            <v>Miscellaneous Manufacturing (SIC 39): Conveyerized Degreasing</v>
          </cell>
          <cell r="J3302" t="str">
            <v>Special Naphthas</v>
          </cell>
          <cell r="L3302" t="str">
            <v>1999</v>
          </cell>
          <cell r="N3302">
            <v>40982</v>
          </cell>
        </row>
        <row r="3303">
          <cell r="A3303" t="str">
            <v>2415245385</v>
          </cell>
          <cell r="B3303" t="str">
            <v>Nonpoint</v>
          </cell>
          <cell r="C3303" t="str">
            <v>Degreasing /Misc Manufacturing: Conveyerized Degreasing /Trichloroethylene</v>
          </cell>
          <cell r="D3303" t="str">
            <v>Solvent - Degreasing</v>
          </cell>
          <cell r="G3303" t="str">
            <v>Solvent Utilization</v>
          </cell>
          <cell r="H3303" t="str">
            <v>Degreasing</v>
          </cell>
          <cell r="I3303" t="str">
            <v>Miscellaneous Manufacturing (SIC 39): Conveyerized Degreasing</v>
          </cell>
          <cell r="J3303" t="str">
            <v>Trichloroethylene</v>
          </cell>
          <cell r="L3303" t="str">
            <v>1999</v>
          </cell>
          <cell r="N3303">
            <v>40982</v>
          </cell>
        </row>
        <row r="3304">
          <cell r="A3304" t="str">
            <v>2415245999</v>
          </cell>
          <cell r="B3304" t="str">
            <v>Nonpoint</v>
          </cell>
          <cell r="C3304" t="str">
            <v>Degreasing /Misc Manufacturing: Conveyerized Degreasing /Solvents: NEC</v>
          </cell>
          <cell r="D3304" t="str">
            <v>Solvent - Degreasing</v>
          </cell>
          <cell r="G3304" t="str">
            <v>Solvent Utilization</v>
          </cell>
          <cell r="H3304" t="str">
            <v>Degreasing</v>
          </cell>
          <cell r="I3304" t="str">
            <v>Miscellaneous Manufacturing (SIC 39): Conveyerized Degreasing</v>
          </cell>
          <cell r="J3304" t="str">
            <v>Solvents: NEC</v>
          </cell>
          <cell r="L3304" t="str">
            <v>1999</v>
          </cell>
          <cell r="N3304">
            <v>40982</v>
          </cell>
        </row>
        <row r="3305">
          <cell r="A3305" t="str">
            <v>2415250000</v>
          </cell>
          <cell r="B3305" t="str">
            <v>Nonpoint</v>
          </cell>
          <cell r="C3305" t="str">
            <v>Degreasing /Transportation Maint Facilities: Conveyerized Degreasing /Total: All Solvent Types</v>
          </cell>
          <cell r="D3305" t="str">
            <v>Solvent - Degreasing</v>
          </cell>
          <cell r="G3305" t="str">
            <v>Solvent Utilization</v>
          </cell>
          <cell r="H3305" t="str">
            <v>Degreasing</v>
          </cell>
          <cell r="I3305" t="str">
            <v>Trans. Maintenance Facilities (SIC 40-45): Conveyerized Degreasing</v>
          </cell>
          <cell r="J3305" t="str">
            <v>Total: All Solvent Types</v>
          </cell>
          <cell r="N3305">
            <v>40982</v>
          </cell>
        </row>
        <row r="3306">
          <cell r="A3306" t="str">
            <v>2415250300</v>
          </cell>
          <cell r="B3306" t="str">
            <v>Nonpoint</v>
          </cell>
          <cell r="C3306" t="str">
            <v>Degreasing /Transportation Maint Facilities: Conveyerized Degreasing /Monochlorobenzene</v>
          </cell>
          <cell r="D3306" t="str">
            <v>Solvent - Degreasing</v>
          </cell>
          <cell r="G3306" t="str">
            <v>Solvent Utilization</v>
          </cell>
          <cell r="H3306" t="str">
            <v>Degreasing</v>
          </cell>
          <cell r="I3306" t="str">
            <v>Trans. Maintenance Facilities (SIC 40-45): Conveyerized Degreasing</v>
          </cell>
          <cell r="J3306" t="str">
            <v>Monochlorobenzene</v>
          </cell>
          <cell r="L3306" t="str">
            <v>1999</v>
          </cell>
          <cell r="N3306">
            <v>40982</v>
          </cell>
        </row>
        <row r="3307">
          <cell r="A3307" t="str">
            <v>2415250350</v>
          </cell>
          <cell r="B3307" t="str">
            <v>Nonpoint</v>
          </cell>
          <cell r="C3307" t="str">
            <v>Degreasing /Transportation Maint Facilities: Conveyerized Degreasing /Perchloroethylene</v>
          </cell>
          <cell r="D3307" t="str">
            <v>Solvent - Degreasing</v>
          </cell>
          <cell r="G3307" t="str">
            <v>Solvent Utilization</v>
          </cell>
          <cell r="H3307" t="str">
            <v>Degreasing</v>
          </cell>
          <cell r="I3307" t="str">
            <v>Trans. Maintenance Facilities (SIC 40-45): Conveyerized Degreasing</v>
          </cell>
          <cell r="J3307" t="str">
            <v>Perchloroethylene</v>
          </cell>
          <cell r="L3307" t="str">
            <v>1999</v>
          </cell>
          <cell r="N3307">
            <v>40982</v>
          </cell>
        </row>
        <row r="3308">
          <cell r="A3308" t="str">
            <v>2415250370</v>
          </cell>
          <cell r="B3308" t="str">
            <v>Nonpoint</v>
          </cell>
          <cell r="C3308" t="str">
            <v>Degreasing /Transportation Maint Facilities: Conveyerized Degreasing /Special Naphthas</v>
          </cell>
          <cell r="D3308" t="str">
            <v>Solvent - Degreasing</v>
          </cell>
          <cell r="G3308" t="str">
            <v>Solvent Utilization</v>
          </cell>
          <cell r="H3308" t="str">
            <v>Degreasing</v>
          </cell>
          <cell r="I3308" t="str">
            <v>Trans. Maintenance Facilities (SIC 40-45): Conveyerized Degreasing</v>
          </cell>
          <cell r="J3308" t="str">
            <v>Special Naphthas</v>
          </cell>
          <cell r="L3308" t="str">
            <v>1999</v>
          </cell>
          <cell r="N3308">
            <v>40982</v>
          </cell>
        </row>
        <row r="3309">
          <cell r="A3309" t="str">
            <v>2415250385</v>
          </cell>
          <cell r="B3309" t="str">
            <v>Nonpoint</v>
          </cell>
          <cell r="C3309" t="str">
            <v>Degreasing /Transportation Maint Facilities: Conveyerized Degreasing /Trichloroethylene</v>
          </cell>
          <cell r="D3309" t="str">
            <v>Solvent - Degreasing</v>
          </cell>
          <cell r="G3309" t="str">
            <v>Solvent Utilization</v>
          </cell>
          <cell r="H3309" t="str">
            <v>Degreasing</v>
          </cell>
          <cell r="I3309" t="str">
            <v>Trans. Maintenance Facilities (SIC 40-45): Conveyerized Degreasing</v>
          </cell>
          <cell r="J3309" t="str">
            <v>Trichloroethylene</v>
          </cell>
          <cell r="L3309" t="str">
            <v>1999</v>
          </cell>
          <cell r="N3309">
            <v>40982</v>
          </cell>
        </row>
        <row r="3310">
          <cell r="A3310" t="str">
            <v>2415250999</v>
          </cell>
          <cell r="B3310" t="str">
            <v>Nonpoint</v>
          </cell>
          <cell r="C3310" t="str">
            <v>Degreasing /Transportation Maint Facilities: Conveyerized Degreasing /Solvents: NEC</v>
          </cell>
          <cell r="D3310" t="str">
            <v>Solvent - Degreasing</v>
          </cell>
          <cell r="G3310" t="str">
            <v>Solvent Utilization</v>
          </cell>
          <cell r="H3310" t="str">
            <v>Degreasing</v>
          </cell>
          <cell r="I3310" t="str">
            <v>Trans. Maintenance Facilities (SIC 40-45): Conveyerized Degreasing</v>
          </cell>
          <cell r="J3310" t="str">
            <v>Solvents: NEC</v>
          </cell>
          <cell r="L3310" t="str">
            <v>1999</v>
          </cell>
          <cell r="N3310">
            <v>40982</v>
          </cell>
        </row>
        <row r="3311">
          <cell r="A3311" t="str">
            <v>2415255000</v>
          </cell>
          <cell r="B3311" t="str">
            <v>Nonpoint</v>
          </cell>
          <cell r="C3311" t="str">
            <v>Degreasing /Auto Dealers: Conveyerized Degreasing /Total: All Solvent Types</v>
          </cell>
          <cell r="D3311" t="str">
            <v>Solvent - Degreasing</v>
          </cell>
          <cell r="G3311" t="str">
            <v>Solvent Utilization</v>
          </cell>
          <cell r="H3311" t="str">
            <v>Degreasing</v>
          </cell>
          <cell r="I3311" t="str">
            <v>Automotive Dealers (SIC 55): Conveyerized Degreasing</v>
          </cell>
          <cell r="J3311" t="str">
            <v>Total: All Solvent Types</v>
          </cell>
          <cell r="N3311">
            <v>40982</v>
          </cell>
        </row>
        <row r="3312">
          <cell r="A3312" t="str">
            <v>2415255300</v>
          </cell>
          <cell r="B3312" t="str">
            <v>Nonpoint</v>
          </cell>
          <cell r="C3312" t="str">
            <v>Degreasing /Auto Dealers: Conveyerized Degreasing /Monochlorobenzene</v>
          </cell>
          <cell r="D3312" t="str">
            <v>Solvent - Degreasing</v>
          </cell>
          <cell r="G3312" t="str">
            <v>Solvent Utilization</v>
          </cell>
          <cell r="H3312" t="str">
            <v>Degreasing</v>
          </cell>
          <cell r="I3312" t="str">
            <v>Automotive Dealers (SIC 55): Conveyerized Degreasing</v>
          </cell>
          <cell r="J3312" t="str">
            <v>Monochlorobenzene</v>
          </cell>
          <cell r="L3312" t="str">
            <v>1999</v>
          </cell>
          <cell r="N3312">
            <v>40982</v>
          </cell>
        </row>
        <row r="3313">
          <cell r="A3313" t="str">
            <v>2415255350</v>
          </cell>
          <cell r="B3313" t="str">
            <v>Nonpoint</v>
          </cell>
          <cell r="C3313" t="str">
            <v>Degreasing /Auto Dealers: Conveyerized Degreasing /Perchloroethylene</v>
          </cell>
          <cell r="D3313" t="str">
            <v>Solvent - Degreasing</v>
          </cell>
          <cell r="G3313" t="str">
            <v>Solvent Utilization</v>
          </cell>
          <cell r="H3313" t="str">
            <v>Degreasing</v>
          </cell>
          <cell r="I3313" t="str">
            <v>Automotive Dealers (SIC 55): Conveyerized Degreasing</v>
          </cell>
          <cell r="J3313" t="str">
            <v>Perchloroethylene</v>
          </cell>
          <cell r="L3313" t="str">
            <v>1999</v>
          </cell>
          <cell r="N3313">
            <v>40982</v>
          </cell>
        </row>
        <row r="3314">
          <cell r="A3314" t="str">
            <v>2415255370</v>
          </cell>
          <cell r="B3314" t="str">
            <v>Nonpoint</v>
          </cell>
          <cell r="C3314" t="str">
            <v>Degreasing /Auto Dealers: Conveyerized Degreasing /Special Naphthas</v>
          </cell>
          <cell r="D3314" t="str">
            <v>Solvent - Degreasing</v>
          </cell>
          <cell r="G3314" t="str">
            <v>Solvent Utilization</v>
          </cell>
          <cell r="H3314" t="str">
            <v>Degreasing</v>
          </cell>
          <cell r="I3314" t="str">
            <v>Automotive Dealers (SIC 55): Conveyerized Degreasing</v>
          </cell>
          <cell r="J3314" t="str">
            <v>Special Naphthas</v>
          </cell>
          <cell r="L3314" t="str">
            <v>1999</v>
          </cell>
          <cell r="N3314">
            <v>40982</v>
          </cell>
        </row>
        <row r="3315">
          <cell r="A3315" t="str">
            <v>2415255385</v>
          </cell>
          <cell r="B3315" t="str">
            <v>Nonpoint</v>
          </cell>
          <cell r="C3315" t="str">
            <v>Degreasing /Auto Dealers: Conveyerized Degreasing /Trichloroethylene</v>
          </cell>
          <cell r="D3315" t="str">
            <v>Solvent - Degreasing</v>
          </cell>
          <cell r="G3315" t="str">
            <v>Solvent Utilization</v>
          </cell>
          <cell r="H3315" t="str">
            <v>Degreasing</v>
          </cell>
          <cell r="I3315" t="str">
            <v>Automotive Dealers (SIC 55): Conveyerized Degreasing</v>
          </cell>
          <cell r="J3315" t="str">
            <v>Trichloroethylene</v>
          </cell>
          <cell r="L3315" t="str">
            <v>1999</v>
          </cell>
          <cell r="N3315">
            <v>40982</v>
          </cell>
        </row>
        <row r="3316">
          <cell r="A3316" t="str">
            <v>2415255999</v>
          </cell>
          <cell r="B3316" t="str">
            <v>Nonpoint</v>
          </cell>
          <cell r="C3316" t="str">
            <v>Degreasing /Auto Dealers: Conveyerized Degreasing /Solvents: NEC</v>
          </cell>
          <cell r="D3316" t="str">
            <v>Solvent - Degreasing</v>
          </cell>
          <cell r="G3316" t="str">
            <v>Solvent Utilization</v>
          </cell>
          <cell r="H3316" t="str">
            <v>Degreasing</v>
          </cell>
          <cell r="I3316" t="str">
            <v>Automotive Dealers (SIC 55): Conveyerized Degreasing</v>
          </cell>
          <cell r="J3316" t="str">
            <v>Solvents: NEC</v>
          </cell>
          <cell r="L3316" t="str">
            <v>1999</v>
          </cell>
          <cell r="N3316">
            <v>40982</v>
          </cell>
        </row>
        <row r="3317">
          <cell r="A3317" t="str">
            <v>2415260000</v>
          </cell>
          <cell r="B3317" t="str">
            <v>Nonpoint</v>
          </cell>
          <cell r="C3317" t="str">
            <v>Degreasing /Auto Repair Services: Conveyerized Degreasing /Total: All Solvent Types</v>
          </cell>
          <cell r="D3317" t="str">
            <v>Solvent - Degreasing</v>
          </cell>
          <cell r="G3317" t="str">
            <v>Solvent Utilization</v>
          </cell>
          <cell r="H3317" t="str">
            <v>Degreasing</v>
          </cell>
          <cell r="I3317" t="str">
            <v>Auto Repair Services (SIC 75): Conveyerized Degreasing</v>
          </cell>
          <cell r="J3317" t="str">
            <v>Total: All Solvent Types</v>
          </cell>
          <cell r="N3317">
            <v>40982</v>
          </cell>
        </row>
        <row r="3318">
          <cell r="A3318" t="str">
            <v>2415260300</v>
          </cell>
          <cell r="B3318" t="str">
            <v>Nonpoint</v>
          </cell>
          <cell r="C3318" t="str">
            <v>Degreasing /Auto Repair Services: Conveyerized Degreasing /Monochlorobenzene</v>
          </cell>
          <cell r="D3318" t="str">
            <v>Solvent - Degreasing</v>
          </cell>
          <cell r="G3318" t="str">
            <v>Solvent Utilization</v>
          </cell>
          <cell r="H3318" t="str">
            <v>Degreasing</v>
          </cell>
          <cell r="I3318" t="str">
            <v>Auto Repair Services (SIC 75): Conveyerized Degreasing</v>
          </cell>
          <cell r="J3318" t="str">
            <v>Monochlorobenzene</v>
          </cell>
          <cell r="L3318" t="str">
            <v>1999</v>
          </cell>
          <cell r="N3318">
            <v>40982</v>
          </cell>
        </row>
        <row r="3319">
          <cell r="A3319" t="str">
            <v>2415260350</v>
          </cell>
          <cell r="B3319" t="str">
            <v>Nonpoint</v>
          </cell>
          <cell r="C3319" t="str">
            <v>Degreasing /Auto Repair Services: Conveyerized Degreasing /Perchloroethylene</v>
          </cell>
          <cell r="D3319" t="str">
            <v>Solvent - Degreasing</v>
          </cell>
          <cell r="G3319" t="str">
            <v>Solvent Utilization</v>
          </cell>
          <cell r="H3319" t="str">
            <v>Degreasing</v>
          </cell>
          <cell r="I3319" t="str">
            <v>Auto Repair Services (SIC 75): Conveyerized Degreasing</v>
          </cell>
          <cell r="J3319" t="str">
            <v>Perchloroethylene</v>
          </cell>
          <cell r="L3319" t="str">
            <v>1999</v>
          </cell>
          <cell r="N3319">
            <v>40982</v>
          </cell>
        </row>
        <row r="3320">
          <cell r="A3320" t="str">
            <v>2415260370</v>
          </cell>
          <cell r="B3320" t="str">
            <v>Nonpoint</v>
          </cell>
          <cell r="C3320" t="str">
            <v>Degreasing /Auto Repair Services: Conveyerized Degreasing /Special Naphthas</v>
          </cell>
          <cell r="D3320" t="str">
            <v>Solvent - Degreasing</v>
          </cell>
          <cell r="G3320" t="str">
            <v>Solvent Utilization</v>
          </cell>
          <cell r="H3320" t="str">
            <v>Degreasing</v>
          </cell>
          <cell r="I3320" t="str">
            <v>Auto Repair Services (SIC 75): Conveyerized Degreasing</v>
          </cell>
          <cell r="J3320" t="str">
            <v>Special Naphthas</v>
          </cell>
          <cell r="L3320" t="str">
            <v>1999</v>
          </cell>
          <cell r="N3320">
            <v>40982</v>
          </cell>
        </row>
        <row r="3321">
          <cell r="A3321" t="str">
            <v>2415260385</v>
          </cell>
          <cell r="B3321" t="str">
            <v>Nonpoint</v>
          </cell>
          <cell r="C3321" t="str">
            <v>Degreasing /Auto Repair Services: Conveyerized Degreasing /Trichloroethylene</v>
          </cell>
          <cell r="D3321" t="str">
            <v>Solvent - Degreasing</v>
          </cell>
          <cell r="G3321" t="str">
            <v>Solvent Utilization</v>
          </cell>
          <cell r="H3321" t="str">
            <v>Degreasing</v>
          </cell>
          <cell r="I3321" t="str">
            <v>Auto Repair Services (SIC 75): Conveyerized Degreasing</v>
          </cell>
          <cell r="J3321" t="str">
            <v>Trichloroethylene</v>
          </cell>
          <cell r="L3321" t="str">
            <v>1999</v>
          </cell>
          <cell r="N3321">
            <v>40982</v>
          </cell>
        </row>
        <row r="3322">
          <cell r="A3322" t="str">
            <v>2415260999</v>
          </cell>
          <cell r="B3322" t="str">
            <v>Nonpoint</v>
          </cell>
          <cell r="C3322" t="str">
            <v>Degreasing /Auto Repair Services: Conveyerized Degreasing /Solvents: NEC</v>
          </cell>
          <cell r="D3322" t="str">
            <v>Solvent - Degreasing</v>
          </cell>
          <cell r="G3322" t="str">
            <v>Solvent Utilization</v>
          </cell>
          <cell r="H3322" t="str">
            <v>Degreasing</v>
          </cell>
          <cell r="I3322" t="str">
            <v>Auto Repair Services (SIC 75): Conveyerized Degreasing</v>
          </cell>
          <cell r="J3322" t="str">
            <v>Solvents: NEC</v>
          </cell>
          <cell r="L3322" t="str">
            <v>1999</v>
          </cell>
          <cell r="N3322">
            <v>40982</v>
          </cell>
        </row>
        <row r="3323">
          <cell r="A3323" t="str">
            <v>2415265000</v>
          </cell>
          <cell r="B3323" t="str">
            <v>Nonpoint</v>
          </cell>
          <cell r="C3323" t="str">
            <v>Degreasing /Misc Repair Services: Conveyerized Degreasing /Total: All Solvent Types</v>
          </cell>
          <cell r="D3323" t="str">
            <v>Solvent - Degreasing</v>
          </cell>
          <cell r="G3323" t="str">
            <v>Solvent Utilization</v>
          </cell>
          <cell r="H3323" t="str">
            <v>Degreasing</v>
          </cell>
          <cell r="I3323" t="str">
            <v>Miscellaneous Repair Services (SIC 76): Conveyerized Degreasing</v>
          </cell>
          <cell r="J3323" t="str">
            <v>Total: All Solvent Types</v>
          </cell>
          <cell r="N3323">
            <v>40982</v>
          </cell>
        </row>
        <row r="3324">
          <cell r="A3324" t="str">
            <v>2415265300</v>
          </cell>
          <cell r="B3324" t="str">
            <v>Nonpoint</v>
          </cell>
          <cell r="C3324" t="str">
            <v>Degreasing /Misc Repair Services: Conveyerized Degreasing /Monochlorobenzene</v>
          </cell>
          <cell r="D3324" t="str">
            <v>Solvent - Degreasing</v>
          </cell>
          <cell r="G3324" t="str">
            <v>Solvent Utilization</v>
          </cell>
          <cell r="H3324" t="str">
            <v>Degreasing</v>
          </cell>
          <cell r="I3324" t="str">
            <v>Miscellaneous Repair Services (SIC 76): Conveyerized Degreasing</v>
          </cell>
          <cell r="J3324" t="str">
            <v>Monochlorobenzene</v>
          </cell>
          <cell r="L3324" t="str">
            <v>1999</v>
          </cell>
          <cell r="N3324">
            <v>40982</v>
          </cell>
        </row>
        <row r="3325">
          <cell r="A3325" t="str">
            <v>2415265350</v>
          </cell>
          <cell r="B3325" t="str">
            <v>Nonpoint</v>
          </cell>
          <cell r="C3325" t="str">
            <v>Degreasing /Misc Repair Services: Conveyerized Degreasing /Perchloroethylene</v>
          </cell>
          <cell r="D3325" t="str">
            <v>Solvent - Degreasing</v>
          </cell>
          <cell r="G3325" t="str">
            <v>Solvent Utilization</v>
          </cell>
          <cell r="H3325" t="str">
            <v>Degreasing</v>
          </cell>
          <cell r="I3325" t="str">
            <v>Miscellaneous Repair Services (SIC 76): Conveyerized Degreasing</v>
          </cell>
          <cell r="J3325" t="str">
            <v>Perchloroethylene</v>
          </cell>
          <cell r="L3325" t="str">
            <v>1999</v>
          </cell>
          <cell r="N3325">
            <v>40982</v>
          </cell>
        </row>
        <row r="3326">
          <cell r="A3326" t="str">
            <v>2415265370</v>
          </cell>
          <cell r="B3326" t="str">
            <v>Nonpoint</v>
          </cell>
          <cell r="C3326" t="str">
            <v>Degreasing /Misc Repair Services: Conveyerized Degreasing /Special Naphthas</v>
          </cell>
          <cell r="D3326" t="str">
            <v>Solvent - Degreasing</v>
          </cell>
          <cell r="G3326" t="str">
            <v>Solvent Utilization</v>
          </cell>
          <cell r="H3326" t="str">
            <v>Degreasing</v>
          </cell>
          <cell r="I3326" t="str">
            <v>Miscellaneous Repair Services (SIC 76): Conveyerized Degreasing</v>
          </cell>
          <cell r="J3326" t="str">
            <v>Special Naphthas</v>
          </cell>
          <cell r="L3326" t="str">
            <v>1999</v>
          </cell>
          <cell r="N3326">
            <v>40982</v>
          </cell>
        </row>
        <row r="3327">
          <cell r="A3327" t="str">
            <v>2415265385</v>
          </cell>
          <cell r="B3327" t="str">
            <v>Nonpoint</v>
          </cell>
          <cell r="C3327" t="str">
            <v>Degreasing /Misc Repair Services: Conveyerized Degreasing /Trichloroethylene</v>
          </cell>
          <cell r="D3327" t="str">
            <v>Solvent - Degreasing</v>
          </cell>
          <cell r="G3327" t="str">
            <v>Solvent Utilization</v>
          </cell>
          <cell r="H3327" t="str">
            <v>Degreasing</v>
          </cell>
          <cell r="I3327" t="str">
            <v>Miscellaneous Repair Services (SIC 76): Conveyerized Degreasing</v>
          </cell>
          <cell r="J3327" t="str">
            <v>Trichloroethylene</v>
          </cell>
          <cell r="L3327" t="str">
            <v>1999</v>
          </cell>
          <cell r="N3327">
            <v>40982</v>
          </cell>
        </row>
        <row r="3328">
          <cell r="A3328" t="str">
            <v>2415265999</v>
          </cell>
          <cell r="B3328" t="str">
            <v>Nonpoint</v>
          </cell>
          <cell r="C3328" t="str">
            <v>Degreasing /Misc Repair Services: Conveyerized Degreasing /Solvents: NEC</v>
          </cell>
          <cell r="D3328" t="str">
            <v>Solvent - Degreasing</v>
          </cell>
          <cell r="G3328" t="str">
            <v>Solvent Utilization</v>
          </cell>
          <cell r="H3328" t="str">
            <v>Degreasing</v>
          </cell>
          <cell r="I3328" t="str">
            <v>Miscellaneous Repair Services (SIC 76): Conveyerized Degreasing</v>
          </cell>
          <cell r="J3328" t="str">
            <v>Solvents: NEC</v>
          </cell>
          <cell r="L3328" t="str">
            <v>1999</v>
          </cell>
          <cell r="N3328">
            <v>40982</v>
          </cell>
        </row>
        <row r="3329">
          <cell r="A3329" t="str">
            <v>2415300000</v>
          </cell>
          <cell r="B3329" t="str">
            <v>Nonpoint</v>
          </cell>
          <cell r="C3329" t="str">
            <v>Degreasing /All Industries: Cold Cleaning /Total: All Solvent Types</v>
          </cell>
          <cell r="D3329" t="str">
            <v>Solvent - Degreasing</v>
          </cell>
          <cell r="G3329" t="str">
            <v>Solvent Utilization</v>
          </cell>
          <cell r="H3329" t="str">
            <v>Degreasing</v>
          </cell>
          <cell r="I3329" t="str">
            <v>All Industries: Cold Cleaning</v>
          </cell>
          <cell r="J3329" t="str">
            <v>Total: All Solvent Types</v>
          </cell>
          <cell r="N3329">
            <v>40982</v>
          </cell>
        </row>
        <row r="3330">
          <cell r="A3330" t="str">
            <v>2415300300</v>
          </cell>
          <cell r="B3330" t="str">
            <v>Nonpoint</v>
          </cell>
          <cell r="C3330" t="str">
            <v>Degreasing /All Industries: Cold Cleaning /Monochlorobenzene</v>
          </cell>
          <cell r="D3330" t="str">
            <v>Solvent - Degreasing</v>
          </cell>
          <cell r="G3330" t="str">
            <v>Solvent Utilization</v>
          </cell>
          <cell r="H3330" t="str">
            <v>Degreasing</v>
          </cell>
          <cell r="I3330" t="str">
            <v>All Industries: Cold Cleaning</v>
          </cell>
          <cell r="J3330" t="str">
            <v>Monochlorobenzene</v>
          </cell>
          <cell r="L3330" t="str">
            <v>1999</v>
          </cell>
          <cell r="N3330">
            <v>40982</v>
          </cell>
        </row>
        <row r="3331">
          <cell r="A3331" t="str">
            <v>2415300350</v>
          </cell>
          <cell r="B3331" t="str">
            <v>Nonpoint</v>
          </cell>
          <cell r="C3331" t="str">
            <v>Degreasing /All Industries: Cold Cleaning /Perchloroethylene</v>
          </cell>
          <cell r="D3331" t="str">
            <v>Solvent - Degreasing</v>
          </cell>
          <cell r="G3331" t="str">
            <v>Solvent Utilization</v>
          </cell>
          <cell r="H3331" t="str">
            <v>Degreasing</v>
          </cell>
          <cell r="I3331" t="str">
            <v>All Industries: Cold Cleaning</v>
          </cell>
          <cell r="J3331" t="str">
            <v>Perchloroethylene</v>
          </cell>
          <cell r="L3331" t="str">
            <v>1999</v>
          </cell>
          <cell r="N3331">
            <v>40982</v>
          </cell>
        </row>
        <row r="3332">
          <cell r="A3332" t="str">
            <v>2415300370</v>
          </cell>
          <cell r="B3332" t="str">
            <v>Nonpoint</v>
          </cell>
          <cell r="C3332" t="str">
            <v>Degreasing /All Industries: Cold Cleaning /Special Naphthas</v>
          </cell>
          <cell r="D3332" t="str">
            <v>Solvent - Degreasing</v>
          </cell>
          <cell r="G3332" t="str">
            <v>Solvent Utilization</v>
          </cell>
          <cell r="H3332" t="str">
            <v>Degreasing</v>
          </cell>
          <cell r="I3332" t="str">
            <v>All Industries: Cold Cleaning</v>
          </cell>
          <cell r="J3332" t="str">
            <v>Special Naphthas</v>
          </cell>
          <cell r="L3332" t="str">
            <v>1999</v>
          </cell>
          <cell r="N3332">
            <v>40982</v>
          </cell>
        </row>
        <row r="3333">
          <cell r="A3333" t="str">
            <v>2415300385</v>
          </cell>
          <cell r="B3333" t="str">
            <v>Nonpoint</v>
          </cell>
          <cell r="C3333" t="str">
            <v>Degreasing /All Industries: Cold Cleaning /Trichloroethylene</v>
          </cell>
          <cell r="D3333" t="str">
            <v>Solvent - Degreasing</v>
          </cell>
          <cell r="G3333" t="str">
            <v>Solvent Utilization</v>
          </cell>
          <cell r="H3333" t="str">
            <v>Degreasing</v>
          </cell>
          <cell r="I3333" t="str">
            <v>All Industries: Cold Cleaning</v>
          </cell>
          <cell r="J3333" t="str">
            <v>Trichloroethylene</v>
          </cell>
          <cell r="L3333" t="str">
            <v>1999</v>
          </cell>
          <cell r="N3333">
            <v>40982</v>
          </cell>
        </row>
        <row r="3334">
          <cell r="A3334" t="str">
            <v>2415300999</v>
          </cell>
          <cell r="B3334" t="str">
            <v>Nonpoint</v>
          </cell>
          <cell r="C3334" t="str">
            <v>Degreasing /All Industries: Cold Cleaning /Solvents: NEC</v>
          </cell>
          <cell r="D3334" t="str">
            <v>Solvent - Degreasing</v>
          </cell>
          <cell r="G3334" t="str">
            <v>Solvent Utilization</v>
          </cell>
          <cell r="H3334" t="str">
            <v>Degreasing</v>
          </cell>
          <cell r="I3334" t="str">
            <v>All Industries: Cold Cleaning</v>
          </cell>
          <cell r="J3334" t="str">
            <v>Solvents: NEC</v>
          </cell>
          <cell r="L3334" t="str">
            <v>1999</v>
          </cell>
          <cell r="N3334">
            <v>40982</v>
          </cell>
        </row>
        <row r="3335">
          <cell r="A3335" t="str">
            <v>2415305000</v>
          </cell>
          <cell r="B3335" t="str">
            <v>Nonpoint</v>
          </cell>
          <cell r="C3335" t="str">
            <v>Degreasing /Furniture &amp; Fixtures: Cold Cleaning /Total: All Solvent Types</v>
          </cell>
          <cell r="D3335" t="str">
            <v>Solvent - Degreasing</v>
          </cell>
          <cell r="G3335" t="str">
            <v>Solvent Utilization</v>
          </cell>
          <cell r="H3335" t="str">
            <v>Degreasing</v>
          </cell>
          <cell r="I3335" t="str">
            <v>Furniture and Fixtures (SIC 25): Cold Cleaning</v>
          </cell>
          <cell r="J3335" t="str">
            <v>Total: All Solvent Types</v>
          </cell>
          <cell r="N3335">
            <v>40982</v>
          </cell>
        </row>
        <row r="3336">
          <cell r="A3336" t="str">
            <v>2415305300</v>
          </cell>
          <cell r="B3336" t="str">
            <v>Nonpoint</v>
          </cell>
          <cell r="C3336" t="str">
            <v>Degreasing /Furniture &amp; Fixtures: Cold Cleaning /Monochlorobenzene</v>
          </cell>
          <cell r="D3336" t="str">
            <v>Solvent - Degreasing</v>
          </cell>
          <cell r="G3336" t="str">
            <v>Solvent Utilization</v>
          </cell>
          <cell r="H3336" t="str">
            <v>Degreasing</v>
          </cell>
          <cell r="I3336" t="str">
            <v>Furniture and Fixtures (SIC 25): Cold Cleaning</v>
          </cell>
          <cell r="J3336" t="str">
            <v>Monochlorobenzene</v>
          </cell>
          <cell r="L3336" t="str">
            <v>1999</v>
          </cell>
          <cell r="N3336">
            <v>40982</v>
          </cell>
        </row>
        <row r="3337">
          <cell r="A3337" t="str">
            <v>2415305350</v>
          </cell>
          <cell r="B3337" t="str">
            <v>Nonpoint</v>
          </cell>
          <cell r="C3337" t="str">
            <v>Degreasing /Furniture &amp; Fixtures: Cold Cleaning /Perchloroethylene</v>
          </cell>
          <cell r="D3337" t="str">
            <v>Solvent - Degreasing</v>
          </cell>
          <cell r="G3337" t="str">
            <v>Solvent Utilization</v>
          </cell>
          <cell r="H3337" t="str">
            <v>Degreasing</v>
          </cell>
          <cell r="I3337" t="str">
            <v>Furniture and Fixtures (SIC 25): Cold Cleaning</v>
          </cell>
          <cell r="J3337" t="str">
            <v>Perchloroethylene</v>
          </cell>
          <cell r="L3337" t="str">
            <v>1999</v>
          </cell>
          <cell r="N3337">
            <v>40982</v>
          </cell>
        </row>
        <row r="3338">
          <cell r="A3338" t="str">
            <v>2415305370</v>
          </cell>
          <cell r="B3338" t="str">
            <v>Nonpoint</v>
          </cell>
          <cell r="C3338" t="str">
            <v>Degreasing /Furniture &amp; Fixtures: Cold Cleaning /Special Naphthas</v>
          </cell>
          <cell r="D3338" t="str">
            <v>Solvent - Degreasing</v>
          </cell>
          <cell r="G3338" t="str">
            <v>Solvent Utilization</v>
          </cell>
          <cell r="H3338" t="str">
            <v>Degreasing</v>
          </cell>
          <cell r="I3338" t="str">
            <v>Furniture and Fixtures (SIC 25): Cold Cleaning</v>
          </cell>
          <cell r="J3338" t="str">
            <v>Special Naphthas</v>
          </cell>
          <cell r="L3338" t="str">
            <v>1999</v>
          </cell>
          <cell r="N3338">
            <v>40982</v>
          </cell>
        </row>
        <row r="3339">
          <cell r="A3339" t="str">
            <v>2415305385</v>
          </cell>
          <cell r="B3339" t="str">
            <v>Nonpoint</v>
          </cell>
          <cell r="C3339" t="str">
            <v>Degreasing /Furniture &amp; Fixtures: Cold Cleaning /Trichloroethylene</v>
          </cell>
          <cell r="D3339" t="str">
            <v>Solvent - Degreasing</v>
          </cell>
          <cell r="G3339" t="str">
            <v>Solvent Utilization</v>
          </cell>
          <cell r="H3339" t="str">
            <v>Degreasing</v>
          </cell>
          <cell r="I3339" t="str">
            <v>Furniture and Fixtures (SIC 25): Cold Cleaning</v>
          </cell>
          <cell r="J3339" t="str">
            <v>Trichloroethylene</v>
          </cell>
          <cell r="L3339" t="str">
            <v>1999</v>
          </cell>
          <cell r="N3339">
            <v>40982</v>
          </cell>
        </row>
        <row r="3340">
          <cell r="A3340" t="str">
            <v>2415305999</v>
          </cell>
          <cell r="B3340" t="str">
            <v>Nonpoint</v>
          </cell>
          <cell r="C3340" t="str">
            <v>Degreasing /Furniture &amp; Fixtures: Cold Cleaning /Solvents: NEC</v>
          </cell>
          <cell r="D3340" t="str">
            <v>Solvent - Degreasing</v>
          </cell>
          <cell r="G3340" t="str">
            <v>Solvent Utilization</v>
          </cell>
          <cell r="H3340" t="str">
            <v>Degreasing</v>
          </cell>
          <cell r="I3340" t="str">
            <v>Furniture and Fixtures (SIC 25): Cold Cleaning</v>
          </cell>
          <cell r="J3340" t="str">
            <v>Solvents: NEC</v>
          </cell>
          <cell r="L3340" t="str">
            <v>1999</v>
          </cell>
          <cell r="N3340">
            <v>40982</v>
          </cell>
        </row>
        <row r="3341">
          <cell r="A3341" t="str">
            <v>2415310000</v>
          </cell>
          <cell r="B3341" t="str">
            <v>Nonpoint</v>
          </cell>
          <cell r="C3341" t="str">
            <v>Degreasing /Primary Metal Industries: Cold Cleaning /Total: All Solvent Types</v>
          </cell>
          <cell r="D3341" t="str">
            <v>Solvent - Degreasing</v>
          </cell>
          <cell r="G3341" t="str">
            <v>Solvent Utilization</v>
          </cell>
          <cell r="H3341" t="str">
            <v>Degreasing</v>
          </cell>
          <cell r="I3341" t="str">
            <v>Primary Metal Industries (SIC 33): Cold Cleaning</v>
          </cell>
          <cell r="J3341" t="str">
            <v>Total: All Solvent Types</v>
          </cell>
          <cell r="N3341">
            <v>40982</v>
          </cell>
        </row>
        <row r="3342">
          <cell r="A3342" t="str">
            <v>2415310300</v>
          </cell>
          <cell r="B3342" t="str">
            <v>Nonpoint</v>
          </cell>
          <cell r="C3342" t="str">
            <v>Degreasing /Primary Metal Industries: Cold Cleaning /Monochlorobenzene</v>
          </cell>
          <cell r="D3342" t="str">
            <v>Solvent - Degreasing</v>
          </cell>
          <cell r="G3342" t="str">
            <v>Solvent Utilization</v>
          </cell>
          <cell r="H3342" t="str">
            <v>Degreasing</v>
          </cell>
          <cell r="I3342" t="str">
            <v>Primary Metal Industries (SIC 33): Cold Cleaning</v>
          </cell>
          <cell r="J3342" t="str">
            <v>Monochlorobenzene</v>
          </cell>
          <cell r="L3342" t="str">
            <v>1999</v>
          </cell>
          <cell r="N3342">
            <v>40982</v>
          </cell>
        </row>
        <row r="3343">
          <cell r="A3343" t="str">
            <v>2415310350</v>
          </cell>
          <cell r="B3343" t="str">
            <v>Nonpoint</v>
          </cell>
          <cell r="C3343" t="str">
            <v>Degreasing /Primary Metal Industries: Cold Cleaning /Perchloroethylene</v>
          </cell>
          <cell r="D3343" t="str">
            <v>Solvent - Degreasing</v>
          </cell>
          <cell r="G3343" t="str">
            <v>Solvent Utilization</v>
          </cell>
          <cell r="H3343" t="str">
            <v>Degreasing</v>
          </cell>
          <cell r="I3343" t="str">
            <v>Primary Metal Industries (SIC 33): Cold Cleaning</v>
          </cell>
          <cell r="J3343" t="str">
            <v>Perchloroethylene</v>
          </cell>
          <cell r="L3343" t="str">
            <v>1999</v>
          </cell>
          <cell r="N3343">
            <v>40982</v>
          </cell>
        </row>
        <row r="3344">
          <cell r="A3344" t="str">
            <v>2415310370</v>
          </cell>
          <cell r="B3344" t="str">
            <v>Nonpoint</v>
          </cell>
          <cell r="C3344" t="str">
            <v>Degreasing /Primary Metal Industries: Cold Cleaning /Special Naphthas</v>
          </cell>
          <cell r="D3344" t="str">
            <v>Solvent - Degreasing</v>
          </cell>
          <cell r="G3344" t="str">
            <v>Solvent Utilization</v>
          </cell>
          <cell r="H3344" t="str">
            <v>Degreasing</v>
          </cell>
          <cell r="I3344" t="str">
            <v>Primary Metal Industries (SIC 33): Cold Cleaning</v>
          </cell>
          <cell r="J3344" t="str">
            <v>Special Naphthas</v>
          </cell>
          <cell r="L3344" t="str">
            <v>1999</v>
          </cell>
          <cell r="N3344">
            <v>40982</v>
          </cell>
        </row>
        <row r="3345">
          <cell r="A3345" t="str">
            <v>2415310385</v>
          </cell>
          <cell r="B3345" t="str">
            <v>Nonpoint</v>
          </cell>
          <cell r="C3345" t="str">
            <v>Degreasing /Primary Metal Industries: Cold Cleaning /Trichloroethylene</v>
          </cell>
          <cell r="D3345" t="str">
            <v>Solvent - Degreasing</v>
          </cell>
          <cell r="G3345" t="str">
            <v>Solvent Utilization</v>
          </cell>
          <cell r="H3345" t="str">
            <v>Degreasing</v>
          </cell>
          <cell r="I3345" t="str">
            <v>Primary Metal Industries (SIC 33): Cold Cleaning</v>
          </cell>
          <cell r="J3345" t="str">
            <v>Trichloroethylene</v>
          </cell>
          <cell r="L3345" t="str">
            <v>1999</v>
          </cell>
          <cell r="N3345">
            <v>40982</v>
          </cell>
        </row>
        <row r="3346">
          <cell r="A3346" t="str">
            <v>2415310999</v>
          </cell>
          <cell r="B3346" t="str">
            <v>Nonpoint</v>
          </cell>
          <cell r="C3346" t="str">
            <v>Degreasing /Primary Metal Industries: Cold Cleaning /Solvents: NEC</v>
          </cell>
          <cell r="D3346" t="str">
            <v>Solvent - Degreasing</v>
          </cell>
          <cell r="G3346" t="str">
            <v>Solvent Utilization</v>
          </cell>
          <cell r="H3346" t="str">
            <v>Degreasing</v>
          </cell>
          <cell r="I3346" t="str">
            <v>Primary Metal Industries (SIC 33): Cold Cleaning</v>
          </cell>
          <cell r="J3346" t="str">
            <v>Solvents: NEC</v>
          </cell>
          <cell r="L3346" t="str">
            <v>1999</v>
          </cell>
          <cell r="N3346">
            <v>40982</v>
          </cell>
        </row>
        <row r="3347">
          <cell r="A3347" t="str">
            <v>2415315000</v>
          </cell>
          <cell r="B3347" t="str">
            <v>Nonpoint</v>
          </cell>
          <cell r="C3347" t="str">
            <v>Degreasing /Secondary Metal Industries: Cold Cleaning /Total: All Solvent Types</v>
          </cell>
          <cell r="D3347" t="str">
            <v>Solvent - Degreasing</v>
          </cell>
          <cell r="G3347" t="str">
            <v>Solvent Utilization</v>
          </cell>
          <cell r="H3347" t="str">
            <v>Degreasing</v>
          </cell>
          <cell r="I3347" t="str">
            <v>Secondary Metal Industries (SIC 33): Cold Cleaning</v>
          </cell>
          <cell r="J3347" t="str">
            <v>Total: All Solvent Types</v>
          </cell>
          <cell r="N3347">
            <v>40982</v>
          </cell>
        </row>
        <row r="3348">
          <cell r="A3348" t="str">
            <v>2415315300</v>
          </cell>
          <cell r="B3348" t="str">
            <v>Nonpoint</v>
          </cell>
          <cell r="C3348" t="str">
            <v>Degreasing /Secondary Metal Industries: Cold Cleaning /Monochlorobenzene</v>
          </cell>
          <cell r="D3348" t="str">
            <v>Solvent - Degreasing</v>
          </cell>
          <cell r="G3348" t="str">
            <v>Solvent Utilization</v>
          </cell>
          <cell r="H3348" t="str">
            <v>Degreasing</v>
          </cell>
          <cell r="I3348" t="str">
            <v>Secondary Metal Industries (SIC 33): Cold Cleaning</v>
          </cell>
          <cell r="J3348" t="str">
            <v>Monochlorobenzene</v>
          </cell>
          <cell r="L3348" t="str">
            <v>1999</v>
          </cell>
          <cell r="N3348">
            <v>40982</v>
          </cell>
        </row>
        <row r="3349">
          <cell r="A3349" t="str">
            <v>2415315350</v>
          </cell>
          <cell r="B3349" t="str">
            <v>Nonpoint</v>
          </cell>
          <cell r="C3349" t="str">
            <v>Degreasing /Secondary Metal Industries: Cold Cleaning /Perchloroethylene</v>
          </cell>
          <cell r="D3349" t="str">
            <v>Solvent - Degreasing</v>
          </cell>
          <cell r="G3349" t="str">
            <v>Solvent Utilization</v>
          </cell>
          <cell r="H3349" t="str">
            <v>Degreasing</v>
          </cell>
          <cell r="I3349" t="str">
            <v>Secondary Metal Industries (SIC 33): Cold Cleaning</v>
          </cell>
          <cell r="J3349" t="str">
            <v>Perchloroethylene</v>
          </cell>
          <cell r="L3349" t="str">
            <v>1999</v>
          </cell>
          <cell r="N3349">
            <v>40982</v>
          </cell>
        </row>
        <row r="3350">
          <cell r="A3350" t="str">
            <v>2415315370</v>
          </cell>
          <cell r="B3350" t="str">
            <v>Nonpoint</v>
          </cell>
          <cell r="C3350" t="str">
            <v>Degreasing /Secondary Metal Industries: Cold Cleaning /Special Naphthas</v>
          </cell>
          <cell r="D3350" t="str">
            <v>Solvent - Degreasing</v>
          </cell>
          <cell r="G3350" t="str">
            <v>Solvent Utilization</v>
          </cell>
          <cell r="H3350" t="str">
            <v>Degreasing</v>
          </cell>
          <cell r="I3350" t="str">
            <v>Secondary Metal Industries (SIC 33): Cold Cleaning</v>
          </cell>
          <cell r="J3350" t="str">
            <v>Special Naphthas</v>
          </cell>
          <cell r="L3350" t="str">
            <v>1999</v>
          </cell>
          <cell r="N3350">
            <v>40982</v>
          </cell>
        </row>
        <row r="3351">
          <cell r="A3351" t="str">
            <v>2415315385</v>
          </cell>
          <cell r="B3351" t="str">
            <v>Nonpoint</v>
          </cell>
          <cell r="C3351" t="str">
            <v>Degreasing /Secondary Metal Industries: Cold Cleaning /Trichloroethylene</v>
          </cell>
          <cell r="D3351" t="str">
            <v>Solvent - Degreasing</v>
          </cell>
          <cell r="G3351" t="str">
            <v>Solvent Utilization</v>
          </cell>
          <cell r="H3351" t="str">
            <v>Degreasing</v>
          </cell>
          <cell r="I3351" t="str">
            <v>Secondary Metal Industries (SIC 33): Cold Cleaning</v>
          </cell>
          <cell r="J3351" t="str">
            <v>Trichloroethylene</v>
          </cell>
          <cell r="L3351" t="str">
            <v>1999</v>
          </cell>
          <cell r="N3351">
            <v>40982</v>
          </cell>
        </row>
        <row r="3352">
          <cell r="A3352" t="str">
            <v>2415315999</v>
          </cell>
          <cell r="B3352" t="str">
            <v>Nonpoint</v>
          </cell>
          <cell r="C3352" t="str">
            <v>Degreasing /Secondary Metal Industries: Cold Cleaning /Solvents: NEC</v>
          </cell>
          <cell r="D3352" t="str">
            <v>Solvent - Degreasing</v>
          </cell>
          <cell r="G3352" t="str">
            <v>Solvent Utilization</v>
          </cell>
          <cell r="H3352" t="str">
            <v>Degreasing</v>
          </cell>
          <cell r="I3352" t="str">
            <v>Secondary Metal Industries (SIC 33): Cold Cleaning</v>
          </cell>
          <cell r="J3352" t="str">
            <v>Solvents: NEC</v>
          </cell>
          <cell r="L3352" t="str">
            <v>1999</v>
          </cell>
          <cell r="N3352">
            <v>40982</v>
          </cell>
        </row>
        <row r="3353">
          <cell r="A3353" t="str">
            <v>2415320000</v>
          </cell>
          <cell r="B3353" t="str">
            <v>Nonpoint</v>
          </cell>
          <cell r="C3353" t="str">
            <v>Degreasing /Fabricated Metal Products: Cold Cleaning /Total: All Solvent Types</v>
          </cell>
          <cell r="D3353" t="str">
            <v>Solvent - Degreasing</v>
          </cell>
          <cell r="G3353" t="str">
            <v>Solvent Utilization</v>
          </cell>
          <cell r="H3353" t="str">
            <v>Degreasing</v>
          </cell>
          <cell r="I3353" t="str">
            <v>Fabricated Metal Products (SIC 34): Cold Cleaning</v>
          </cell>
          <cell r="J3353" t="str">
            <v>Total: All Solvent Types</v>
          </cell>
          <cell r="N3353">
            <v>40982</v>
          </cell>
        </row>
        <row r="3354">
          <cell r="A3354" t="str">
            <v>2415320300</v>
          </cell>
          <cell r="B3354" t="str">
            <v>Nonpoint</v>
          </cell>
          <cell r="C3354" t="str">
            <v>Degreasing /Fabricated Metal Products: Cold Cleaning /Monochlorobenzene</v>
          </cell>
          <cell r="D3354" t="str">
            <v>Solvent - Degreasing</v>
          </cell>
          <cell r="G3354" t="str">
            <v>Solvent Utilization</v>
          </cell>
          <cell r="H3354" t="str">
            <v>Degreasing</v>
          </cell>
          <cell r="I3354" t="str">
            <v>Fabricated Metal Products (SIC 34): Cold Cleaning</v>
          </cell>
          <cell r="J3354" t="str">
            <v>Monochlorobenzene</v>
          </cell>
          <cell r="L3354" t="str">
            <v>1999</v>
          </cell>
          <cell r="N3354">
            <v>40982</v>
          </cell>
        </row>
        <row r="3355">
          <cell r="A3355" t="str">
            <v>2415320350</v>
          </cell>
          <cell r="B3355" t="str">
            <v>Nonpoint</v>
          </cell>
          <cell r="C3355" t="str">
            <v>Degreasing /Fabricated Metal Products: Cold Cleaning /Perchloroethylene</v>
          </cell>
          <cell r="D3355" t="str">
            <v>Solvent - Degreasing</v>
          </cell>
          <cell r="G3355" t="str">
            <v>Solvent Utilization</v>
          </cell>
          <cell r="H3355" t="str">
            <v>Degreasing</v>
          </cell>
          <cell r="I3355" t="str">
            <v>Fabricated Metal Products (SIC 34): Cold Cleaning</v>
          </cell>
          <cell r="J3355" t="str">
            <v>Perchloroethylene</v>
          </cell>
          <cell r="L3355" t="str">
            <v>1999</v>
          </cell>
          <cell r="N3355">
            <v>40982</v>
          </cell>
        </row>
        <row r="3356">
          <cell r="A3356" t="str">
            <v>2415320370</v>
          </cell>
          <cell r="B3356" t="str">
            <v>Nonpoint</v>
          </cell>
          <cell r="C3356" t="str">
            <v>Degreasing /Fabricated Metal Products: Cold Cleaning /Special Naphthas</v>
          </cell>
          <cell r="D3356" t="str">
            <v>Solvent - Degreasing</v>
          </cell>
          <cell r="G3356" t="str">
            <v>Solvent Utilization</v>
          </cell>
          <cell r="H3356" t="str">
            <v>Degreasing</v>
          </cell>
          <cell r="I3356" t="str">
            <v>Fabricated Metal Products (SIC 34): Cold Cleaning</v>
          </cell>
          <cell r="J3356" t="str">
            <v>Special Naphthas</v>
          </cell>
          <cell r="L3356" t="str">
            <v>1999</v>
          </cell>
          <cell r="N3356">
            <v>40982</v>
          </cell>
        </row>
        <row r="3357">
          <cell r="A3357" t="str">
            <v>2415320385</v>
          </cell>
          <cell r="B3357" t="str">
            <v>Nonpoint</v>
          </cell>
          <cell r="C3357" t="str">
            <v>Degreasing /Fabricated Metal Products: Cold Cleaning /Trichloroethylene</v>
          </cell>
          <cell r="D3357" t="str">
            <v>Solvent - Degreasing</v>
          </cell>
          <cell r="G3357" t="str">
            <v>Solvent Utilization</v>
          </cell>
          <cell r="H3357" t="str">
            <v>Degreasing</v>
          </cell>
          <cell r="I3357" t="str">
            <v>Fabricated Metal Products (SIC 34): Cold Cleaning</v>
          </cell>
          <cell r="J3357" t="str">
            <v>Trichloroethylene</v>
          </cell>
          <cell r="L3357" t="str">
            <v>1999</v>
          </cell>
          <cell r="N3357">
            <v>40982</v>
          </cell>
        </row>
        <row r="3358">
          <cell r="A3358" t="str">
            <v>2415320999</v>
          </cell>
          <cell r="B3358" t="str">
            <v>Nonpoint</v>
          </cell>
          <cell r="C3358" t="str">
            <v>Degreasing /Fabricated Metal Products: Cold Cleaning /Solvents: NEC</v>
          </cell>
          <cell r="D3358" t="str">
            <v>Solvent - Degreasing</v>
          </cell>
          <cell r="G3358" t="str">
            <v>Solvent Utilization</v>
          </cell>
          <cell r="H3358" t="str">
            <v>Degreasing</v>
          </cell>
          <cell r="I3358" t="str">
            <v>Fabricated Metal Products (SIC 34): Cold Cleaning</v>
          </cell>
          <cell r="J3358" t="str">
            <v>Solvents: NEC</v>
          </cell>
          <cell r="L3358" t="str">
            <v>1999</v>
          </cell>
          <cell r="N3358">
            <v>40982</v>
          </cell>
        </row>
        <row r="3359">
          <cell r="A3359" t="str">
            <v>2415325000</v>
          </cell>
          <cell r="B3359" t="str">
            <v>Nonpoint</v>
          </cell>
          <cell r="C3359" t="str">
            <v>Degreasing /Industrial Machinery &amp; Equipment: Cold Cleaning /Total: All Solvent Types</v>
          </cell>
          <cell r="D3359" t="str">
            <v>Solvent - Degreasing</v>
          </cell>
          <cell r="G3359" t="str">
            <v>Solvent Utilization</v>
          </cell>
          <cell r="H3359" t="str">
            <v>Degreasing</v>
          </cell>
          <cell r="I3359" t="str">
            <v>Industrial Machinery and Equipment (SIC 35): Cold Cleaning</v>
          </cell>
          <cell r="J3359" t="str">
            <v>Total: All Solvent Types</v>
          </cell>
          <cell r="N3359">
            <v>40982</v>
          </cell>
        </row>
        <row r="3360">
          <cell r="A3360" t="str">
            <v>2415325300</v>
          </cell>
          <cell r="B3360" t="str">
            <v>Nonpoint</v>
          </cell>
          <cell r="C3360" t="str">
            <v>Degreasing /Industrial Machinery &amp; Equipment: Cold Cleaning /Monochlorobenzene</v>
          </cell>
          <cell r="D3360" t="str">
            <v>Solvent - Degreasing</v>
          </cell>
          <cell r="G3360" t="str">
            <v>Solvent Utilization</v>
          </cell>
          <cell r="H3360" t="str">
            <v>Degreasing</v>
          </cell>
          <cell r="I3360" t="str">
            <v>Industrial Machinery and Equipment (SIC 35): Cold Cleaning</v>
          </cell>
          <cell r="J3360" t="str">
            <v>Monochlorobenzene</v>
          </cell>
          <cell r="L3360" t="str">
            <v>1999</v>
          </cell>
          <cell r="N3360">
            <v>40982</v>
          </cell>
        </row>
        <row r="3361">
          <cell r="A3361" t="str">
            <v>2415325350</v>
          </cell>
          <cell r="B3361" t="str">
            <v>Nonpoint</v>
          </cell>
          <cell r="C3361" t="str">
            <v>Degreasing /Industrial Machinery &amp; Equipment: Cold Cleaning /Perchloroethylene</v>
          </cell>
          <cell r="D3361" t="str">
            <v>Solvent - Degreasing</v>
          </cell>
          <cell r="G3361" t="str">
            <v>Solvent Utilization</v>
          </cell>
          <cell r="H3361" t="str">
            <v>Degreasing</v>
          </cell>
          <cell r="I3361" t="str">
            <v>Industrial Machinery and Equipment (SIC 35): Cold Cleaning</v>
          </cell>
          <cell r="J3361" t="str">
            <v>Perchloroethylene</v>
          </cell>
          <cell r="L3361" t="str">
            <v>1999</v>
          </cell>
          <cell r="N3361">
            <v>40982</v>
          </cell>
        </row>
        <row r="3362">
          <cell r="A3362" t="str">
            <v>2415325370</v>
          </cell>
          <cell r="B3362" t="str">
            <v>Nonpoint</v>
          </cell>
          <cell r="C3362" t="str">
            <v>Degreasing /Industrial Machinery &amp; Equipment: Cold Cleaning /Special Naphthas</v>
          </cell>
          <cell r="D3362" t="str">
            <v>Solvent - Degreasing</v>
          </cell>
          <cell r="G3362" t="str">
            <v>Solvent Utilization</v>
          </cell>
          <cell r="H3362" t="str">
            <v>Degreasing</v>
          </cell>
          <cell r="I3362" t="str">
            <v>Industrial Machinery and Equipment (SIC 35): Cold Cleaning</v>
          </cell>
          <cell r="J3362" t="str">
            <v>Special Naphthas</v>
          </cell>
          <cell r="L3362" t="str">
            <v>1999</v>
          </cell>
          <cell r="N3362">
            <v>40982</v>
          </cell>
        </row>
        <row r="3363">
          <cell r="A3363" t="str">
            <v>2415325385</v>
          </cell>
          <cell r="B3363" t="str">
            <v>Nonpoint</v>
          </cell>
          <cell r="C3363" t="str">
            <v>Degreasing /Industrial Machinery &amp; Equipment: Cold Cleaning /Trichloroethylene</v>
          </cell>
          <cell r="D3363" t="str">
            <v>Solvent - Degreasing</v>
          </cell>
          <cell r="G3363" t="str">
            <v>Solvent Utilization</v>
          </cell>
          <cell r="H3363" t="str">
            <v>Degreasing</v>
          </cell>
          <cell r="I3363" t="str">
            <v>Industrial Machinery and Equipment (SIC 35): Cold Cleaning</v>
          </cell>
          <cell r="J3363" t="str">
            <v>Trichloroethylene</v>
          </cell>
          <cell r="L3363" t="str">
            <v>1999</v>
          </cell>
          <cell r="N3363">
            <v>40982</v>
          </cell>
        </row>
        <row r="3364">
          <cell r="A3364" t="str">
            <v>2415325999</v>
          </cell>
          <cell r="B3364" t="str">
            <v>Nonpoint</v>
          </cell>
          <cell r="C3364" t="str">
            <v>Degreasing /Industrial Machinery &amp; Equipment: Cold Cleaning /Solvents: NEC</v>
          </cell>
          <cell r="D3364" t="str">
            <v>Solvent - Degreasing</v>
          </cell>
          <cell r="G3364" t="str">
            <v>Solvent Utilization</v>
          </cell>
          <cell r="H3364" t="str">
            <v>Degreasing</v>
          </cell>
          <cell r="I3364" t="str">
            <v>Industrial Machinery and Equipment (SIC 35): Cold Cleaning</v>
          </cell>
          <cell r="J3364" t="str">
            <v>Solvents: NEC</v>
          </cell>
          <cell r="L3364" t="str">
            <v>1999</v>
          </cell>
          <cell r="N3364">
            <v>40982</v>
          </cell>
        </row>
        <row r="3365">
          <cell r="A3365" t="str">
            <v>2415330000</v>
          </cell>
          <cell r="B3365" t="str">
            <v>Nonpoint</v>
          </cell>
          <cell r="C3365" t="str">
            <v>Degreasing /Electronic &amp; Other Elec: Cold Cleaning /Total: All Solvent Types</v>
          </cell>
          <cell r="D3365" t="str">
            <v>Solvent - Degreasing</v>
          </cell>
          <cell r="G3365" t="str">
            <v>Solvent Utilization</v>
          </cell>
          <cell r="H3365" t="str">
            <v>Degreasing</v>
          </cell>
          <cell r="I3365" t="str">
            <v>Electronic and Other Elec. (SIC 36): Cold Cleaning</v>
          </cell>
          <cell r="J3365" t="str">
            <v>Total: All Solvent Types</v>
          </cell>
          <cell r="N3365">
            <v>40982</v>
          </cell>
        </row>
        <row r="3366">
          <cell r="A3366" t="str">
            <v>2415330300</v>
          </cell>
          <cell r="B3366" t="str">
            <v>Nonpoint</v>
          </cell>
          <cell r="C3366" t="str">
            <v>Degreasing /Electronic &amp; Other Elec: Cold Cleaning /Monochlorobenzene</v>
          </cell>
          <cell r="D3366" t="str">
            <v>Solvent - Degreasing</v>
          </cell>
          <cell r="G3366" t="str">
            <v>Solvent Utilization</v>
          </cell>
          <cell r="H3366" t="str">
            <v>Degreasing</v>
          </cell>
          <cell r="I3366" t="str">
            <v>Electronic and Other Elec. (SIC 36): Cold Cleaning</v>
          </cell>
          <cell r="J3366" t="str">
            <v>Monochlorobenzene</v>
          </cell>
          <cell r="L3366" t="str">
            <v>1999</v>
          </cell>
          <cell r="N3366">
            <v>40982</v>
          </cell>
        </row>
        <row r="3367">
          <cell r="A3367" t="str">
            <v>2415330350</v>
          </cell>
          <cell r="B3367" t="str">
            <v>Nonpoint</v>
          </cell>
          <cell r="C3367" t="str">
            <v>Degreasing /Electronic &amp; Other Elec: Cold Cleaning /Perchloroethylene</v>
          </cell>
          <cell r="D3367" t="str">
            <v>Solvent - Degreasing</v>
          </cell>
          <cell r="G3367" t="str">
            <v>Solvent Utilization</v>
          </cell>
          <cell r="H3367" t="str">
            <v>Degreasing</v>
          </cell>
          <cell r="I3367" t="str">
            <v>Electronic and Other Elec. (SIC 36): Cold Cleaning</v>
          </cell>
          <cell r="J3367" t="str">
            <v>Perchloroethylene</v>
          </cell>
          <cell r="L3367" t="str">
            <v>1999</v>
          </cell>
          <cell r="N3367">
            <v>40982</v>
          </cell>
        </row>
        <row r="3368">
          <cell r="A3368" t="str">
            <v>2415330370</v>
          </cell>
          <cell r="B3368" t="str">
            <v>Nonpoint</v>
          </cell>
          <cell r="C3368" t="str">
            <v>Degreasing /Electronic &amp; Other Elec: Cold Cleaning /Special Naphthas</v>
          </cell>
          <cell r="D3368" t="str">
            <v>Solvent - Degreasing</v>
          </cell>
          <cell r="G3368" t="str">
            <v>Solvent Utilization</v>
          </cell>
          <cell r="H3368" t="str">
            <v>Degreasing</v>
          </cell>
          <cell r="I3368" t="str">
            <v>Electronic and Other Elec. (SIC 36): Cold Cleaning</v>
          </cell>
          <cell r="J3368" t="str">
            <v>Special Naphthas</v>
          </cell>
          <cell r="L3368" t="str">
            <v>1999</v>
          </cell>
          <cell r="N3368">
            <v>40982</v>
          </cell>
        </row>
        <row r="3369">
          <cell r="A3369" t="str">
            <v>2415330385</v>
          </cell>
          <cell r="B3369" t="str">
            <v>Nonpoint</v>
          </cell>
          <cell r="C3369" t="str">
            <v>Degreasing /Electronic &amp; Other Elec: Cold Cleaning /Trichloroethylene</v>
          </cell>
          <cell r="D3369" t="str">
            <v>Solvent - Degreasing</v>
          </cell>
          <cell r="G3369" t="str">
            <v>Solvent Utilization</v>
          </cell>
          <cell r="H3369" t="str">
            <v>Degreasing</v>
          </cell>
          <cell r="I3369" t="str">
            <v>Electronic and Other Elec. (SIC 36): Cold Cleaning</v>
          </cell>
          <cell r="J3369" t="str">
            <v>Trichloroethylene</v>
          </cell>
          <cell r="L3369" t="str">
            <v>1999</v>
          </cell>
          <cell r="N3369">
            <v>40982</v>
          </cell>
        </row>
        <row r="3370">
          <cell r="A3370" t="str">
            <v>2415330999</v>
          </cell>
          <cell r="B3370" t="str">
            <v>Nonpoint</v>
          </cell>
          <cell r="C3370" t="str">
            <v>Degreasing /Electronic &amp; Other Elec: Cold Cleaning /Solvents: NEC</v>
          </cell>
          <cell r="D3370" t="str">
            <v>Solvent - Degreasing</v>
          </cell>
          <cell r="G3370" t="str">
            <v>Solvent Utilization</v>
          </cell>
          <cell r="H3370" t="str">
            <v>Degreasing</v>
          </cell>
          <cell r="I3370" t="str">
            <v>Electronic and Other Elec. (SIC 36): Cold Cleaning</v>
          </cell>
          <cell r="J3370" t="str">
            <v>Solvents: NEC</v>
          </cell>
          <cell r="L3370" t="str">
            <v>1999</v>
          </cell>
          <cell r="N3370">
            <v>40982</v>
          </cell>
        </row>
        <row r="3371">
          <cell r="A3371" t="str">
            <v>2415335000</v>
          </cell>
          <cell r="B3371" t="str">
            <v>Nonpoint</v>
          </cell>
          <cell r="C3371" t="str">
            <v>Degreasing /Transportation Equipt: Cold Cleaning /Total: All Solvent Types</v>
          </cell>
          <cell r="D3371" t="str">
            <v>Solvent - Degreasing</v>
          </cell>
          <cell r="G3371" t="str">
            <v>Solvent Utilization</v>
          </cell>
          <cell r="H3371" t="str">
            <v>Degreasing</v>
          </cell>
          <cell r="I3371" t="str">
            <v>Transportation Equipment (SIC 37): Cold Cleaning</v>
          </cell>
          <cell r="J3371" t="str">
            <v>Total: All Solvent Types</v>
          </cell>
          <cell r="N3371">
            <v>40982</v>
          </cell>
        </row>
        <row r="3372">
          <cell r="A3372" t="str">
            <v>2415335300</v>
          </cell>
          <cell r="B3372" t="str">
            <v>Nonpoint</v>
          </cell>
          <cell r="C3372" t="str">
            <v>Degreasing /Transportation Equipt: Cold Cleaning /Monochlorobenzene</v>
          </cell>
          <cell r="D3372" t="str">
            <v>Solvent - Degreasing</v>
          </cell>
          <cell r="G3372" t="str">
            <v>Solvent Utilization</v>
          </cell>
          <cell r="H3372" t="str">
            <v>Degreasing</v>
          </cell>
          <cell r="I3372" t="str">
            <v>Transportation Equipment (SIC 37): Cold Cleaning</v>
          </cell>
          <cell r="J3372" t="str">
            <v>Monochlorobenzene</v>
          </cell>
          <cell r="L3372" t="str">
            <v>1999</v>
          </cell>
          <cell r="N3372">
            <v>40982</v>
          </cell>
        </row>
        <row r="3373">
          <cell r="A3373" t="str">
            <v>2415335350</v>
          </cell>
          <cell r="B3373" t="str">
            <v>Nonpoint</v>
          </cell>
          <cell r="C3373" t="str">
            <v>Degreasing /Transportation Equipt: Cold Cleaning /Perchloroethylene</v>
          </cell>
          <cell r="D3373" t="str">
            <v>Solvent - Degreasing</v>
          </cell>
          <cell r="G3373" t="str">
            <v>Solvent Utilization</v>
          </cell>
          <cell r="H3373" t="str">
            <v>Degreasing</v>
          </cell>
          <cell r="I3373" t="str">
            <v>Transportation Equipment (SIC 37): Cold Cleaning</v>
          </cell>
          <cell r="J3373" t="str">
            <v>Perchloroethylene</v>
          </cell>
          <cell r="L3373" t="str">
            <v>1999</v>
          </cell>
          <cell r="N3373">
            <v>40982</v>
          </cell>
        </row>
        <row r="3374">
          <cell r="A3374" t="str">
            <v>2415335370</v>
          </cell>
          <cell r="B3374" t="str">
            <v>Nonpoint</v>
          </cell>
          <cell r="C3374" t="str">
            <v>Degreasing /Transportation Equipt: Cold Cleaning /Special Naphthas</v>
          </cell>
          <cell r="D3374" t="str">
            <v>Solvent - Degreasing</v>
          </cell>
          <cell r="G3374" t="str">
            <v>Solvent Utilization</v>
          </cell>
          <cell r="H3374" t="str">
            <v>Degreasing</v>
          </cell>
          <cell r="I3374" t="str">
            <v>Transportation Equipment (SIC 37): Cold Cleaning</v>
          </cell>
          <cell r="J3374" t="str">
            <v>Special Naphthas</v>
          </cell>
          <cell r="L3374" t="str">
            <v>1999</v>
          </cell>
          <cell r="N3374">
            <v>40982</v>
          </cell>
        </row>
        <row r="3375">
          <cell r="A3375" t="str">
            <v>2415335385</v>
          </cell>
          <cell r="B3375" t="str">
            <v>Nonpoint</v>
          </cell>
          <cell r="C3375" t="str">
            <v>Degreasing /Transportation Equipt: Cold Cleaning /Trichloroethylene</v>
          </cell>
          <cell r="D3375" t="str">
            <v>Solvent - Degreasing</v>
          </cell>
          <cell r="G3375" t="str">
            <v>Solvent Utilization</v>
          </cell>
          <cell r="H3375" t="str">
            <v>Degreasing</v>
          </cell>
          <cell r="I3375" t="str">
            <v>Transportation Equipment (SIC 37): Cold Cleaning</v>
          </cell>
          <cell r="J3375" t="str">
            <v>Trichloroethylene</v>
          </cell>
          <cell r="L3375" t="str">
            <v>1999</v>
          </cell>
          <cell r="N3375">
            <v>40982</v>
          </cell>
        </row>
        <row r="3376">
          <cell r="A3376" t="str">
            <v>2415335999</v>
          </cell>
          <cell r="B3376" t="str">
            <v>Nonpoint</v>
          </cell>
          <cell r="C3376" t="str">
            <v>Degreasing /Transportation Equipt: Cold Cleaning /Solvents: NEC</v>
          </cell>
          <cell r="D3376" t="str">
            <v>Solvent - Degreasing</v>
          </cell>
          <cell r="G3376" t="str">
            <v>Solvent Utilization</v>
          </cell>
          <cell r="H3376" t="str">
            <v>Degreasing</v>
          </cell>
          <cell r="I3376" t="str">
            <v>Transportation Equipment (SIC 37): Cold Cleaning</v>
          </cell>
          <cell r="J3376" t="str">
            <v>Solvents: NEC</v>
          </cell>
          <cell r="L3376" t="str">
            <v>1999</v>
          </cell>
          <cell r="N3376">
            <v>40982</v>
          </cell>
        </row>
        <row r="3377">
          <cell r="A3377" t="str">
            <v>2415340000</v>
          </cell>
          <cell r="B3377" t="str">
            <v>Nonpoint</v>
          </cell>
          <cell r="C3377" t="str">
            <v>Degreasing /Instruments &amp; Related Products: Cold Cleaning /Total: All Solvent Types</v>
          </cell>
          <cell r="D3377" t="str">
            <v>Solvent - Degreasing</v>
          </cell>
          <cell r="G3377" t="str">
            <v>Solvent Utilization</v>
          </cell>
          <cell r="H3377" t="str">
            <v>Degreasing</v>
          </cell>
          <cell r="I3377" t="str">
            <v>Instruments and Related Products (SIC 38): Cold Cleaning</v>
          </cell>
          <cell r="J3377" t="str">
            <v>Total: All Solvent Types</v>
          </cell>
          <cell r="N3377">
            <v>40982</v>
          </cell>
        </row>
        <row r="3378">
          <cell r="A3378" t="str">
            <v>2415340300</v>
          </cell>
          <cell r="B3378" t="str">
            <v>Nonpoint</v>
          </cell>
          <cell r="C3378" t="str">
            <v>Degreasing /Instruments &amp; Related Products: Cold Cleaning /Monochlorobenzene</v>
          </cell>
          <cell r="D3378" t="str">
            <v>Solvent - Degreasing</v>
          </cell>
          <cell r="G3378" t="str">
            <v>Solvent Utilization</v>
          </cell>
          <cell r="H3378" t="str">
            <v>Degreasing</v>
          </cell>
          <cell r="I3378" t="str">
            <v>Instruments and Related Products (SIC 38): Cold Cleaning</v>
          </cell>
          <cell r="J3378" t="str">
            <v>Monochlorobenzene</v>
          </cell>
          <cell r="L3378" t="str">
            <v>1999</v>
          </cell>
          <cell r="N3378">
            <v>40982</v>
          </cell>
        </row>
        <row r="3379">
          <cell r="A3379" t="str">
            <v>2415340350</v>
          </cell>
          <cell r="B3379" t="str">
            <v>Nonpoint</v>
          </cell>
          <cell r="C3379" t="str">
            <v>Degreasing /Instruments &amp; Related Products: Cold Cleaning /Perchloroethylene</v>
          </cell>
          <cell r="D3379" t="str">
            <v>Solvent - Degreasing</v>
          </cell>
          <cell r="G3379" t="str">
            <v>Solvent Utilization</v>
          </cell>
          <cell r="H3379" t="str">
            <v>Degreasing</v>
          </cell>
          <cell r="I3379" t="str">
            <v>Instruments and Related Products (SIC 38): Cold Cleaning</v>
          </cell>
          <cell r="J3379" t="str">
            <v>Perchloroethylene</v>
          </cell>
          <cell r="L3379" t="str">
            <v>1999</v>
          </cell>
          <cell r="N3379">
            <v>40982</v>
          </cell>
        </row>
        <row r="3380">
          <cell r="A3380" t="str">
            <v>2415340370</v>
          </cell>
          <cell r="B3380" t="str">
            <v>Nonpoint</v>
          </cell>
          <cell r="C3380" t="str">
            <v>Degreasing /Instruments &amp; Related Products: Cold Cleaning /Special Naphthas</v>
          </cell>
          <cell r="D3380" t="str">
            <v>Solvent - Degreasing</v>
          </cell>
          <cell r="G3380" t="str">
            <v>Solvent Utilization</v>
          </cell>
          <cell r="H3380" t="str">
            <v>Degreasing</v>
          </cell>
          <cell r="I3380" t="str">
            <v>Instruments and Related Products (SIC 38): Cold Cleaning</v>
          </cell>
          <cell r="J3380" t="str">
            <v>Special Naphthas</v>
          </cell>
          <cell r="L3380" t="str">
            <v>1999</v>
          </cell>
          <cell r="N3380">
            <v>40982</v>
          </cell>
        </row>
        <row r="3381">
          <cell r="A3381" t="str">
            <v>2415340385</v>
          </cell>
          <cell r="B3381" t="str">
            <v>Nonpoint</v>
          </cell>
          <cell r="C3381" t="str">
            <v>Degreasing /Instruments &amp; Related Products: Cold Cleaning /Trichloroethylene</v>
          </cell>
          <cell r="D3381" t="str">
            <v>Solvent - Degreasing</v>
          </cell>
          <cell r="G3381" t="str">
            <v>Solvent Utilization</v>
          </cell>
          <cell r="H3381" t="str">
            <v>Degreasing</v>
          </cell>
          <cell r="I3381" t="str">
            <v>Instruments and Related Products (SIC 38): Cold Cleaning</v>
          </cell>
          <cell r="J3381" t="str">
            <v>Trichloroethylene</v>
          </cell>
          <cell r="L3381" t="str">
            <v>1999</v>
          </cell>
          <cell r="N3381">
            <v>40982</v>
          </cell>
        </row>
        <row r="3382">
          <cell r="A3382" t="str">
            <v>2415340999</v>
          </cell>
          <cell r="B3382" t="str">
            <v>Nonpoint</v>
          </cell>
          <cell r="C3382" t="str">
            <v>Degreasing /Instruments &amp; Related Products: Cold Cleaning /Solvents: NEC</v>
          </cell>
          <cell r="D3382" t="str">
            <v>Solvent - Degreasing</v>
          </cell>
          <cell r="G3382" t="str">
            <v>Solvent Utilization</v>
          </cell>
          <cell r="H3382" t="str">
            <v>Degreasing</v>
          </cell>
          <cell r="I3382" t="str">
            <v>Instruments and Related Products (SIC 38): Cold Cleaning</v>
          </cell>
          <cell r="J3382" t="str">
            <v>Solvents: NEC</v>
          </cell>
          <cell r="L3382" t="str">
            <v>1999</v>
          </cell>
          <cell r="N3382">
            <v>40982</v>
          </cell>
        </row>
        <row r="3383">
          <cell r="A3383" t="str">
            <v>2415345000</v>
          </cell>
          <cell r="B3383" t="str">
            <v>Nonpoint</v>
          </cell>
          <cell r="C3383" t="str">
            <v>Degreasing /Misc Manufacturing: Cold Cleaning /Total: All Solvent Types</v>
          </cell>
          <cell r="D3383" t="str">
            <v>Solvent - Degreasing</v>
          </cell>
          <cell r="G3383" t="str">
            <v>Solvent Utilization</v>
          </cell>
          <cell r="H3383" t="str">
            <v>Degreasing</v>
          </cell>
          <cell r="I3383" t="str">
            <v>Miscellaneous Manufacturing (SIC 39): Cold Cleaning</v>
          </cell>
          <cell r="J3383" t="str">
            <v>Total: All Solvent Types</v>
          </cell>
          <cell r="N3383">
            <v>40982</v>
          </cell>
        </row>
        <row r="3384">
          <cell r="A3384" t="str">
            <v>2415345300</v>
          </cell>
          <cell r="B3384" t="str">
            <v>Nonpoint</v>
          </cell>
          <cell r="C3384" t="str">
            <v>Degreasing /Misc Manufacturing: Cold Cleaning /Monochlorobenzene</v>
          </cell>
          <cell r="D3384" t="str">
            <v>Solvent - Degreasing</v>
          </cell>
          <cell r="G3384" t="str">
            <v>Solvent Utilization</v>
          </cell>
          <cell r="H3384" t="str">
            <v>Degreasing</v>
          </cell>
          <cell r="I3384" t="str">
            <v>Miscellaneous Manufacturing (SIC 39): Cold Cleaning</v>
          </cell>
          <cell r="J3384" t="str">
            <v>Monochlorobenzene</v>
          </cell>
          <cell r="L3384" t="str">
            <v>1999</v>
          </cell>
          <cell r="N3384">
            <v>40982</v>
          </cell>
        </row>
        <row r="3385">
          <cell r="A3385" t="str">
            <v>2415345350</v>
          </cell>
          <cell r="B3385" t="str">
            <v>Nonpoint</v>
          </cell>
          <cell r="C3385" t="str">
            <v>Degreasing /Misc Manufacturing: Cold Cleaning /Perchloroethylene</v>
          </cell>
          <cell r="D3385" t="str">
            <v>Solvent - Degreasing</v>
          </cell>
          <cell r="G3385" t="str">
            <v>Solvent Utilization</v>
          </cell>
          <cell r="H3385" t="str">
            <v>Degreasing</v>
          </cell>
          <cell r="I3385" t="str">
            <v>Miscellaneous Manufacturing (SIC 39): Cold Cleaning</v>
          </cell>
          <cell r="J3385" t="str">
            <v>Perchloroethylene</v>
          </cell>
          <cell r="L3385" t="str">
            <v>1999</v>
          </cell>
          <cell r="N3385">
            <v>40982</v>
          </cell>
        </row>
        <row r="3386">
          <cell r="A3386" t="str">
            <v>2415345370</v>
          </cell>
          <cell r="B3386" t="str">
            <v>Nonpoint</v>
          </cell>
          <cell r="C3386" t="str">
            <v>Degreasing /Misc Manufacturing: Cold Cleaning /Special Naphthas</v>
          </cell>
          <cell r="D3386" t="str">
            <v>Solvent - Degreasing</v>
          </cell>
          <cell r="G3386" t="str">
            <v>Solvent Utilization</v>
          </cell>
          <cell r="H3386" t="str">
            <v>Degreasing</v>
          </cell>
          <cell r="I3386" t="str">
            <v>Miscellaneous Manufacturing (SIC 39): Cold Cleaning</v>
          </cell>
          <cell r="J3386" t="str">
            <v>Special Naphthas</v>
          </cell>
          <cell r="L3386" t="str">
            <v>1999</v>
          </cell>
          <cell r="N3386">
            <v>40982</v>
          </cell>
        </row>
        <row r="3387">
          <cell r="A3387" t="str">
            <v>2415345385</v>
          </cell>
          <cell r="B3387" t="str">
            <v>Nonpoint</v>
          </cell>
          <cell r="C3387" t="str">
            <v>Degreasing /Misc Manufacturing: Cold Cleaning /Trichloroethylene</v>
          </cell>
          <cell r="D3387" t="str">
            <v>Solvent - Degreasing</v>
          </cell>
          <cell r="G3387" t="str">
            <v>Solvent Utilization</v>
          </cell>
          <cell r="H3387" t="str">
            <v>Degreasing</v>
          </cell>
          <cell r="I3387" t="str">
            <v>Miscellaneous Manufacturing (SIC 39): Cold Cleaning</v>
          </cell>
          <cell r="J3387" t="str">
            <v>Trichloroethylene</v>
          </cell>
          <cell r="L3387" t="str">
            <v>1999</v>
          </cell>
          <cell r="N3387">
            <v>40982</v>
          </cell>
        </row>
        <row r="3388">
          <cell r="A3388" t="str">
            <v>2415345999</v>
          </cell>
          <cell r="B3388" t="str">
            <v>Nonpoint</v>
          </cell>
          <cell r="C3388" t="str">
            <v>Degreasing /Misc Manufacturing: Cold Cleaning /Solvents: NEC</v>
          </cell>
          <cell r="D3388" t="str">
            <v>Solvent - Degreasing</v>
          </cell>
          <cell r="G3388" t="str">
            <v>Solvent Utilization</v>
          </cell>
          <cell r="H3388" t="str">
            <v>Degreasing</v>
          </cell>
          <cell r="I3388" t="str">
            <v>Miscellaneous Manufacturing (SIC 39): Cold Cleaning</v>
          </cell>
          <cell r="J3388" t="str">
            <v>Solvents: NEC</v>
          </cell>
          <cell r="L3388" t="str">
            <v>1999</v>
          </cell>
          <cell r="N3388">
            <v>40982</v>
          </cell>
        </row>
        <row r="3389">
          <cell r="A3389" t="str">
            <v>2415350000</v>
          </cell>
          <cell r="B3389" t="str">
            <v>Nonpoint</v>
          </cell>
          <cell r="C3389" t="str">
            <v>Degreasing /Transportation Maint Facilities: Cold Cleaning /Total: All Solvent Types</v>
          </cell>
          <cell r="D3389" t="str">
            <v>Solvent - Degreasing</v>
          </cell>
          <cell r="G3389" t="str">
            <v>Solvent Utilization</v>
          </cell>
          <cell r="H3389" t="str">
            <v>Degreasing</v>
          </cell>
          <cell r="I3389" t="str">
            <v>Transportation Maintenance Facilities (SIC 40-45): Cold Cleaning</v>
          </cell>
          <cell r="J3389" t="str">
            <v>Total: All Solvent Types</v>
          </cell>
          <cell r="N3389">
            <v>40982</v>
          </cell>
        </row>
        <row r="3390">
          <cell r="A3390" t="str">
            <v>2415350300</v>
          </cell>
          <cell r="B3390" t="str">
            <v>Nonpoint</v>
          </cell>
          <cell r="C3390" t="str">
            <v>Degreasing /Transportation Maint Facilities: Cold Cleaning /Monochlorobenzene</v>
          </cell>
          <cell r="D3390" t="str">
            <v>Solvent - Degreasing</v>
          </cell>
          <cell r="G3390" t="str">
            <v>Solvent Utilization</v>
          </cell>
          <cell r="H3390" t="str">
            <v>Degreasing</v>
          </cell>
          <cell r="I3390" t="str">
            <v>Transportation Maintenance Facilities (SIC 40-45): Cold Cleaning</v>
          </cell>
          <cell r="J3390" t="str">
            <v>Monochlorobenzene</v>
          </cell>
          <cell r="L3390" t="str">
            <v>1999</v>
          </cell>
          <cell r="N3390">
            <v>40982</v>
          </cell>
        </row>
        <row r="3391">
          <cell r="A3391" t="str">
            <v>2415350350</v>
          </cell>
          <cell r="B3391" t="str">
            <v>Nonpoint</v>
          </cell>
          <cell r="C3391" t="str">
            <v>Degreasing /Transportation Maint Facilities: Cold Cleaning /Perchloroethylene</v>
          </cell>
          <cell r="D3391" t="str">
            <v>Solvent - Degreasing</v>
          </cell>
          <cell r="G3391" t="str">
            <v>Solvent Utilization</v>
          </cell>
          <cell r="H3391" t="str">
            <v>Degreasing</v>
          </cell>
          <cell r="I3391" t="str">
            <v>Transportation Maintenance Facilities (SIC 40-45): Cold Cleaning</v>
          </cell>
          <cell r="J3391" t="str">
            <v>Perchloroethylene</v>
          </cell>
          <cell r="L3391" t="str">
            <v>1999</v>
          </cell>
          <cell r="N3391">
            <v>40982</v>
          </cell>
        </row>
        <row r="3392">
          <cell r="A3392" t="str">
            <v>2415350370</v>
          </cell>
          <cell r="B3392" t="str">
            <v>Nonpoint</v>
          </cell>
          <cell r="C3392" t="str">
            <v>Degreasing /Transportation Maint Facilities: Cold Cleaning /Special Naphthas</v>
          </cell>
          <cell r="D3392" t="str">
            <v>Solvent - Degreasing</v>
          </cell>
          <cell r="G3392" t="str">
            <v>Solvent Utilization</v>
          </cell>
          <cell r="H3392" t="str">
            <v>Degreasing</v>
          </cell>
          <cell r="I3392" t="str">
            <v>Transportation Maintenance Facilities (SIC 40-45): Cold Cleaning</v>
          </cell>
          <cell r="J3392" t="str">
            <v>Special Naphthas</v>
          </cell>
          <cell r="L3392" t="str">
            <v>1999</v>
          </cell>
          <cell r="N3392">
            <v>40982</v>
          </cell>
        </row>
        <row r="3393">
          <cell r="A3393" t="str">
            <v>2415350385</v>
          </cell>
          <cell r="B3393" t="str">
            <v>Nonpoint</v>
          </cell>
          <cell r="C3393" t="str">
            <v>Degreasing /Transportation Maint Facilities: Cold Cleaning /Trichloroethylene</v>
          </cell>
          <cell r="D3393" t="str">
            <v>Solvent - Degreasing</v>
          </cell>
          <cell r="G3393" t="str">
            <v>Solvent Utilization</v>
          </cell>
          <cell r="H3393" t="str">
            <v>Degreasing</v>
          </cell>
          <cell r="I3393" t="str">
            <v>Transportation Maintenance Facilities (SIC 40-45): Cold Cleaning</v>
          </cell>
          <cell r="J3393" t="str">
            <v>Trichloroethylene</v>
          </cell>
          <cell r="L3393" t="str">
            <v>1999</v>
          </cell>
          <cell r="N3393">
            <v>40982</v>
          </cell>
        </row>
        <row r="3394">
          <cell r="A3394" t="str">
            <v>2415350999</v>
          </cell>
          <cell r="B3394" t="str">
            <v>Nonpoint</v>
          </cell>
          <cell r="C3394" t="str">
            <v>Degreasing /Transportation Maint Facilities: Cold Cleaning /Solvents: NEC</v>
          </cell>
          <cell r="D3394" t="str">
            <v>Solvent - Degreasing</v>
          </cell>
          <cell r="G3394" t="str">
            <v>Solvent Utilization</v>
          </cell>
          <cell r="H3394" t="str">
            <v>Degreasing</v>
          </cell>
          <cell r="I3394" t="str">
            <v>Transportation Maintenance Facilities (SIC 40-45): Cold Cleaning</v>
          </cell>
          <cell r="J3394" t="str">
            <v>Solvents: NEC</v>
          </cell>
          <cell r="L3394" t="str">
            <v>1999</v>
          </cell>
          <cell r="N3394">
            <v>40982</v>
          </cell>
        </row>
        <row r="3395">
          <cell r="A3395" t="str">
            <v>2415355000</v>
          </cell>
          <cell r="B3395" t="str">
            <v>Nonpoint</v>
          </cell>
          <cell r="C3395" t="str">
            <v>Degreasing /Auto Dealers: Cold Cleaning /Total: All Solvent Types</v>
          </cell>
          <cell r="D3395" t="str">
            <v>Solvent - Degreasing</v>
          </cell>
          <cell r="G3395" t="str">
            <v>Solvent Utilization</v>
          </cell>
          <cell r="H3395" t="str">
            <v>Degreasing</v>
          </cell>
          <cell r="I3395" t="str">
            <v>Automotive Dealers (SIC 55): Cold Cleaning</v>
          </cell>
          <cell r="J3395" t="str">
            <v>Total: All Solvent Types</v>
          </cell>
          <cell r="N3395">
            <v>40982</v>
          </cell>
        </row>
        <row r="3396">
          <cell r="A3396" t="str">
            <v>2415355300</v>
          </cell>
          <cell r="B3396" t="str">
            <v>Nonpoint</v>
          </cell>
          <cell r="C3396" t="str">
            <v>Degreasing /Auto Dealers: Cold Cleaning /Monochlorobenzene</v>
          </cell>
          <cell r="D3396" t="str">
            <v>Solvent - Degreasing</v>
          </cell>
          <cell r="G3396" t="str">
            <v>Solvent Utilization</v>
          </cell>
          <cell r="H3396" t="str">
            <v>Degreasing</v>
          </cell>
          <cell r="I3396" t="str">
            <v>Automotive Dealers (SIC 55): Cold Cleaning</v>
          </cell>
          <cell r="J3396" t="str">
            <v>Monochlorobenzene</v>
          </cell>
          <cell r="L3396" t="str">
            <v>1999</v>
          </cell>
          <cell r="N3396">
            <v>40982</v>
          </cell>
        </row>
        <row r="3397">
          <cell r="A3397" t="str">
            <v>2415355350</v>
          </cell>
          <cell r="B3397" t="str">
            <v>Nonpoint</v>
          </cell>
          <cell r="C3397" t="str">
            <v>Degreasing /Auto Dealers: Cold Cleaning /Perchloroethylene</v>
          </cell>
          <cell r="D3397" t="str">
            <v>Solvent - Degreasing</v>
          </cell>
          <cell r="G3397" t="str">
            <v>Solvent Utilization</v>
          </cell>
          <cell r="H3397" t="str">
            <v>Degreasing</v>
          </cell>
          <cell r="I3397" t="str">
            <v>Automotive Dealers (SIC 55): Cold Cleaning</v>
          </cell>
          <cell r="J3397" t="str">
            <v>Perchloroethylene</v>
          </cell>
          <cell r="L3397" t="str">
            <v>1999</v>
          </cell>
          <cell r="N3397">
            <v>40982</v>
          </cell>
        </row>
        <row r="3398">
          <cell r="A3398" t="str">
            <v>2415355370</v>
          </cell>
          <cell r="B3398" t="str">
            <v>Nonpoint</v>
          </cell>
          <cell r="C3398" t="str">
            <v>Degreasing /Auto Dealers: Cold Cleaning /Special Naphthas</v>
          </cell>
          <cell r="D3398" t="str">
            <v>Solvent - Degreasing</v>
          </cell>
          <cell r="G3398" t="str">
            <v>Solvent Utilization</v>
          </cell>
          <cell r="H3398" t="str">
            <v>Degreasing</v>
          </cell>
          <cell r="I3398" t="str">
            <v>Automotive Dealers (SIC 55): Cold Cleaning</v>
          </cell>
          <cell r="J3398" t="str">
            <v>Special Naphthas</v>
          </cell>
          <cell r="L3398" t="str">
            <v>1999</v>
          </cell>
          <cell r="N3398">
            <v>40982</v>
          </cell>
        </row>
        <row r="3399">
          <cell r="A3399" t="str">
            <v>2415355385</v>
          </cell>
          <cell r="B3399" t="str">
            <v>Nonpoint</v>
          </cell>
          <cell r="C3399" t="str">
            <v>Degreasing /Auto Dealers: Cold Cleaning /Trichloroethylene</v>
          </cell>
          <cell r="D3399" t="str">
            <v>Solvent - Degreasing</v>
          </cell>
          <cell r="G3399" t="str">
            <v>Solvent Utilization</v>
          </cell>
          <cell r="H3399" t="str">
            <v>Degreasing</v>
          </cell>
          <cell r="I3399" t="str">
            <v>Automotive Dealers (SIC 55): Cold Cleaning</v>
          </cell>
          <cell r="J3399" t="str">
            <v>Trichloroethylene</v>
          </cell>
          <cell r="L3399" t="str">
            <v>1999</v>
          </cell>
          <cell r="N3399">
            <v>40982</v>
          </cell>
        </row>
        <row r="3400">
          <cell r="A3400" t="str">
            <v>2415355999</v>
          </cell>
          <cell r="B3400" t="str">
            <v>Nonpoint</v>
          </cell>
          <cell r="C3400" t="str">
            <v>Degreasing /Auto Dealers: Cold Cleaning /Solvents: NEC</v>
          </cell>
          <cell r="D3400" t="str">
            <v>Solvent - Degreasing</v>
          </cell>
          <cell r="G3400" t="str">
            <v>Solvent Utilization</v>
          </cell>
          <cell r="H3400" t="str">
            <v>Degreasing</v>
          </cell>
          <cell r="I3400" t="str">
            <v>Automotive Dealers (SIC 55): Cold Cleaning</v>
          </cell>
          <cell r="J3400" t="str">
            <v>Solvents: NEC</v>
          </cell>
          <cell r="L3400" t="str">
            <v>1999</v>
          </cell>
          <cell r="N3400">
            <v>40982</v>
          </cell>
        </row>
        <row r="3401">
          <cell r="A3401" t="str">
            <v>2415360000</v>
          </cell>
          <cell r="B3401" t="str">
            <v>Nonpoint</v>
          </cell>
          <cell r="C3401" t="str">
            <v>Degreasing /Auto Repair Services: Cold Cleaning /Total: All Solvent Types</v>
          </cell>
          <cell r="D3401" t="str">
            <v>Solvent - Degreasing</v>
          </cell>
          <cell r="G3401" t="str">
            <v>Solvent Utilization</v>
          </cell>
          <cell r="H3401" t="str">
            <v>Degreasing</v>
          </cell>
          <cell r="I3401" t="str">
            <v>Auto Repair Services (SIC 75): Cold Cleaning</v>
          </cell>
          <cell r="J3401" t="str">
            <v>Total: All Solvent Types</v>
          </cell>
          <cell r="N3401">
            <v>40982</v>
          </cell>
        </row>
        <row r="3402">
          <cell r="A3402" t="str">
            <v>2415360300</v>
          </cell>
          <cell r="B3402" t="str">
            <v>Nonpoint</v>
          </cell>
          <cell r="C3402" t="str">
            <v>Degreasing /Auto Repair Services: Cold Cleaning /Monochlorobenzene</v>
          </cell>
          <cell r="D3402" t="str">
            <v>Solvent - Degreasing</v>
          </cell>
          <cell r="G3402" t="str">
            <v>Solvent Utilization</v>
          </cell>
          <cell r="H3402" t="str">
            <v>Degreasing</v>
          </cell>
          <cell r="I3402" t="str">
            <v>Auto Repair Services (SIC 75): Cold Cleaning</v>
          </cell>
          <cell r="J3402" t="str">
            <v>Monochlorobenzene</v>
          </cell>
          <cell r="L3402" t="str">
            <v>1999</v>
          </cell>
          <cell r="N3402">
            <v>40982</v>
          </cell>
        </row>
        <row r="3403">
          <cell r="A3403" t="str">
            <v>2415360350</v>
          </cell>
          <cell r="B3403" t="str">
            <v>Nonpoint</v>
          </cell>
          <cell r="C3403" t="str">
            <v>Degreasing /Auto Repair Services: Cold Cleaning /Perchloroethylene</v>
          </cell>
          <cell r="D3403" t="str">
            <v>Solvent - Degreasing</v>
          </cell>
          <cell r="G3403" t="str">
            <v>Solvent Utilization</v>
          </cell>
          <cell r="H3403" t="str">
            <v>Degreasing</v>
          </cell>
          <cell r="I3403" t="str">
            <v>Auto Repair Services (SIC 75): Cold Cleaning</v>
          </cell>
          <cell r="J3403" t="str">
            <v>Perchloroethylene</v>
          </cell>
          <cell r="L3403" t="str">
            <v>1999</v>
          </cell>
          <cell r="N3403">
            <v>40982</v>
          </cell>
        </row>
        <row r="3404">
          <cell r="A3404" t="str">
            <v>2415360370</v>
          </cell>
          <cell r="B3404" t="str">
            <v>Nonpoint</v>
          </cell>
          <cell r="C3404" t="str">
            <v>Degreasing /Auto Repair Services: Cold Cleaning /Special Naphthas</v>
          </cell>
          <cell r="D3404" t="str">
            <v>Solvent - Degreasing</v>
          </cell>
          <cell r="G3404" t="str">
            <v>Solvent Utilization</v>
          </cell>
          <cell r="H3404" t="str">
            <v>Degreasing</v>
          </cell>
          <cell r="I3404" t="str">
            <v>Auto Repair Services (SIC 75): Cold Cleaning</v>
          </cell>
          <cell r="J3404" t="str">
            <v>Special Naphthas</v>
          </cell>
          <cell r="L3404" t="str">
            <v>1999</v>
          </cell>
          <cell r="N3404">
            <v>40982</v>
          </cell>
        </row>
        <row r="3405">
          <cell r="A3405" t="str">
            <v>2415360385</v>
          </cell>
          <cell r="B3405" t="str">
            <v>Nonpoint</v>
          </cell>
          <cell r="C3405" t="str">
            <v>Degreasing /Auto Repair Services: Cold Cleaning /Trichloroethylene</v>
          </cell>
          <cell r="D3405" t="str">
            <v>Solvent - Degreasing</v>
          </cell>
          <cell r="G3405" t="str">
            <v>Solvent Utilization</v>
          </cell>
          <cell r="H3405" t="str">
            <v>Degreasing</v>
          </cell>
          <cell r="I3405" t="str">
            <v>Auto Repair Services (SIC 75): Cold Cleaning</v>
          </cell>
          <cell r="J3405" t="str">
            <v>Trichloroethylene</v>
          </cell>
          <cell r="L3405" t="str">
            <v>1999</v>
          </cell>
          <cell r="N3405">
            <v>40982</v>
          </cell>
        </row>
        <row r="3406">
          <cell r="A3406" t="str">
            <v>2415360999</v>
          </cell>
          <cell r="B3406" t="str">
            <v>Nonpoint</v>
          </cell>
          <cell r="C3406" t="str">
            <v>Degreasing /Auto Repair Services: Cold Cleaning /Solvents: NEC</v>
          </cell>
          <cell r="D3406" t="str">
            <v>Solvent - Degreasing</v>
          </cell>
          <cell r="G3406" t="str">
            <v>Solvent Utilization</v>
          </cell>
          <cell r="H3406" t="str">
            <v>Degreasing</v>
          </cell>
          <cell r="I3406" t="str">
            <v>Auto Repair Services (SIC 75): Cold Cleaning</v>
          </cell>
          <cell r="J3406" t="str">
            <v>Solvents: NEC</v>
          </cell>
          <cell r="L3406" t="str">
            <v>1999</v>
          </cell>
          <cell r="N3406">
            <v>40982</v>
          </cell>
        </row>
        <row r="3407">
          <cell r="A3407" t="str">
            <v>2415365000</v>
          </cell>
          <cell r="B3407" t="str">
            <v>Nonpoint</v>
          </cell>
          <cell r="C3407" t="str">
            <v>Degreasing /Misc Repair Services: Cold Cleaning /Total: All Solvent Types</v>
          </cell>
          <cell r="D3407" t="str">
            <v>Solvent - Degreasing</v>
          </cell>
          <cell r="G3407" t="str">
            <v>Solvent Utilization</v>
          </cell>
          <cell r="H3407" t="str">
            <v>Degreasing</v>
          </cell>
          <cell r="I3407" t="str">
            <v>Miscellaneous Repair Services (SIC 76): Cold Cleaning</v>
          </cell>
          <cell r="J3407" t="str">
            <v>Total: All Solvent Types</v>
          </cell>
          <cell r="N3407">
            <v>40982</v>
          </cell>
        </row>
        <row r="3408">
          <cell r="A3408" t="str">
            <v>2415365300</v>
          </cell>
          <cell r="B3408" t="str">
            <v>Nonpoint</v>
          </cell>
          <cell r="C3408" t="str">
            <v>Degreasing /Misc Repair Services: Cold Cleaning /Monochlorobenzene</v>
          </cell>
          <cell r="D3408" t="str">
            <v>Solvent - Degreasing</v>
          </cell>
          <cell r="G3408" t="str">
            <v>Solvent Utilization</v>
          </cell>
          <cell r="H3408" t="str">
            <v>Degreasing</v>
          </cell>
          <cell r="I3408" t="str">
            <v>Miscellaneous Repair Services (SIC 76): Cold Cleaning</v>
          </cell>
          <cell r="J3408" t="str">
            <v>Monochlorobenzene</v>
          </cell>
          <cell r="L3408" t="str">
            <v>1999</v>
          </cell>
          <cell r="N3408">
            <v>40982</v>
          </cell>
        </row>
        <row r="3409">
          <cell r="A3409" t="str">
            <v>2415365350</v>
          </cell>
          <cell r="B3409" t="str">
            <v>Nonpoint</v>
          </cell>
          <cell r="C3409" t="str">
            <v>Degreasing /Misc Repair Services: Cold Cleaning /Perchloroethylene</v>
          </cell>
          <cell r="D3409" t="str">
            <v>Solvent - Degreasing</v>
          </cell>
          <cell r="G3409" t="str">
            <v>Solvent Utilization</v>
          </cell>
          <cell r="H3409" t="str">
            <v>Degreasing</v>
          </cell>
          <cell r="I3409" t="str">
            <v>Miscellaneous Repair Services (SIC 76): Cold Cleaning</v>
          </cell>
          <cell r="J3409" t="str">
            <v>Perchloroethylene</v>
          </cell>
          <cell r="L3409" t="str">
            <v>1999</v>
          </cell>
          <cell r="N3409">
            <v>40982</v>
          </cell>
        </row>
        <row r="3410">
          <cell r="A3410" t="str">
            <v>2415365370</v>
          </cell>
          <cell r="B3410" t="str">
            <v>Nonpoint</v>
          </cell>
          <cell r="C3410" t="str">
            <v>Degreasing /Misc Repair Services: Cold Cleaning /Special Naphthas</v>
          </cell>
          <cell r="D3410" t="str">
            <v>Solvent - Degreasing</v>
          </cell>
          <cell r="G3410" t="str">
            <v>Solvent Utilization</v>
          </cell>
          <cell r="H3410" t="str">
            <v>Degreasing</v>
          </cell>
          <cell r="I3410" t="str">
            <v>Miscellaneous Repair Services (SIC 76): Cold Cleaning</v>
          </cell>
          <cell r="J3410" t="str">
            <v>Special Naphthas</v>
          </cell>
          <cell r="L3410" t="str">
            <v>1999</v>
          </cell>
          <cell r="N3410">
            <v>40982</v>
          </cell>
        </row>
        <row r="3411">
          <cell r="A3411" t="str">
            <v>2415365385</v>
          </cell>
          <cell r="B3411" t="str">
            <v>Nonpoint</v>
          </cell>
          <cell r="C3411" t="str">
            <v>Degreasing /Misc Repair Services: Cold Cleaning /Trichloroethylene</v>
          </cell>
          <cell r="D3411" t="str">
            <v>Solvent - Degreasing</v>
          </cell>
          <cell r="G3411" t="str">
            <v>Solvent Utilization</v>
          </cell>
          <cell r="H3411" t="str">
            <v>Degreasing</v>
          </cell>
          <cell r="I3411" t="str">
            <v>Miscellaneous Repair Services (SIC 76): Cold Cleaning</v>
          </cell>
          <cell r="J3411" t="str">
            <v>Trichloroethylene</v>
          </cell>
          <cell r="L3411" t="str">
            <v>1999</v>
          </cell>
          <cell r="N3411">
            <v>40982</v>
          </cell>
        </row>
        <row r="3412">
          <cell r="A3412" t="str">
            <v>2415365999</v>
          </cell>
          <cell r="B3412" t="str">
            <v>Nonpoint</v>
          </cell>
          <cell r="C3412" t="str">
            <v>Degreasing /Misc Repair Services: Cold Cleaning /Solvents: NEC</v>
          </cell>
          <cell r="D3412" t="str">
            <v>Solvent - Degreasing</v>
          </cell>
          <cell r="G3412" t="str">
            <v>Solvent Utilization</v>
          </cell>
          <cell r="H3412" t="str">
            <v>Degreasing</v>
          </cell>
          <cell r="I3412" t="str">
            <v>Miscellaneous Repair Services (SIC 76): Cold Cleaning</v>
          </cell>
          <cell r="J3412" t="str">
            <v>Solvents: NEC</v>
          </cell>
          <cell r="L3412" t="str">
            <v>1999</v>
          </cell>
          <cell r="N3412">
            <v>40982</v>
          </cell>
        </row>
        <row r="3413">
          <cell r="A3413" t="str">
            <v>2420000000</v>
          </cell>
          <cell r="B3413" t="str">
            <v>Nonpoint</v>
          </cell>
          <cell r="C3413" t="str">
            <v>Dry Cleaning /All Processes /Total: All Solvent Types</v>
          </cell>
          <cell r="D3413" t="str">
            <v>Solvent - Dry Cleaning</v>
          </cell>
          <cell r="E3413" t="str">
            <v>Dry Cleaning</v>
          </cell>
          <cell r="F3413" t="str">
            <v>A</v>
          </cell>
          <cell r="G3413" t="str">
            <v>Solvent Utilization</v>
          </cell>
          <cell r="H3413" t="str">
            <v>Dry Cleaning</v>
          </cell>
          <cell r="I3413" t="str">
            <v>All Processes</v>
          </cell>
          <cell r="J3413" t="str">
            <v>Total: All Solvent Types</v>
          </cell>
          <cell r="N3413">
            <v>40982</v>
          </cell>
        </row>
        <row r="3414">
          <cell r="A3414" t="str">
            <v>2420000055</v>
          </cell>
          <cell r="B3414" t="str">
            <v>Nonpoint</v>
          </cell>
          <cell r="C3414" t="str">
            <v>Dry Cleaning /All Processes /Perchloroethylene</v>
          </cell>
          <cell r="D3414" t="str">
            <v>Solvent - Dry Cleaning</v>
          </cell>
          <cell r="E3414" t="str">
            <v>Dry Cleaning</v>
          </cell>
          <cell r="F3414" t="str">
            <v>B</v>
          </cell>
          <cell r="G3414" t="str">
            <v>Solvent Utilization</v>
          </cell>
          <cell r="H3414" t="str">
            <v>Dry Cleaning</v>
          </cell>
          <cell r="I3414" t="str">
            <v>All Processes</v>
          </cell>
          <cell r="J3414" t="str">
            <v>Perchloroethylene</v>
          </cell>
          <cell r="N3414">
            <v>40982</v>
          </cell>
        </row>
        <row r="3415">
          <cell r="A3415" t="str">
            <v>2420000370</v>
          </cell>
          <cell r="B3415" t="str">
            <v>Nonpoint</v>
          </cell>
          <cell r="C3415" t="str">
            <v>Dry Cleaning /All Processes /Special Naphthas</v>
          </cell>
          <cell r="D3415" t="str">
            <v>Solvent - Dry Cleaning</v>
          </cell>
          <cell r="E3415" t="str">
            <v>Dry Cleaning</v>
          </cell>
          <cell r="F3415" t="str">
            <v>B</v>
          </cell>
          <cell r="G3415" t="str">
            <v>Solvent Utilization</v>
          </cell>
          <cell r="H3415" t="str">
            <v>Dry Cleaning</v>
          </cell>
          <cell r="I3415" t="str">
            <v>All Processes</v>
          </cell>
          <cell r="J3415" t="str">
            <v>Special Naphthas</v>
          </cell>
          <cell r="N3415">
            <v>40982</v>
          </cell>
        </row>
        <row r="3416">
          <cell r="A3416" t="str">
            <v>2420000999</v>
          </cell>
          <cell r="B3416" t="str">
            <v>Nonpoint</v>
          </cell>
          <cell r="C3416" t="str">
            <v>Dry Cleaning /All Processes /Solvents: NEC</v>
          </cell>
          <cell r="D3416" t="str">
            <v>Solvent - Dry Cleaning</v>
          </cell>
          <cell r="G3416" t="str">
            <v>Solvent Utilization</v>
          </cell>
          <cell r="H3416" t="str">
            <v>Dry Cleaning</v>
          </cell>
          <cell r="I3416" t="str">
            <v>All Processes</v>
          </cell>
          <cell r="J3416" t="str">
            <v>Solvents: NEC</v>
          </cell>
          <cell r="K3416" t="str">
            <v>2420000000</v>
          </cell>
          <cell r="L3416" t="str">
            <v>1999</v>
          </cell>
          <cell r="N3416">
            <v>40982</v>
          </cell>
        </row>
        <row r="3417">
          <cell r="A3417" t="str">
            <v>2420010000</v>
          </cell>
          <cell r="B3417" t="str">
            <v>Nonpoint</v>
          </cell>
          <cell r="C3417" t="str">
            <v>Dry Cleaning /Commercial/Industrial Cleaners /Total: All Solvent Types</v>
          </cell>
          <cell r="D3417" t="str">
            <v>Solvent - Dry Cleaning</v>
          </cell>
          <cell r="E3417" t="str">
            <v>Dry Cleaning</v>
          </cell>
          <cell r="F3417" t="str">
            <v>B1A</v>
          </cell>
          <cell r="G3417" t="str">
            <v>Solvent Utilization</v>
          </cell>
          <cell r="H3417" t="str">
            <v>Dry Cleaning</v>
          </cell>
          <cell r="I3417" t="str">
            <v>Commercial/Industrial Cleaners</v>
          </cell>
          <cell r="J3417" t="str">
            <v>Total: All Solvent Types</v>
          </cell>
          <cell r="N3417">
            <v>40982</v>
          </cell>
        </row>
        <row r="3418">
          <cell r="A3418" t="str">
            <v>2420010055</v>
          </cell>
          <cell r="B3418" t="str">
            <v>Nonpoint</v>
          </cell>
          <cell r="C3418" t="str">
            <v>Dry Cleaning /Commercial/Industrial Cleaners /Perchloroethylene</v>
          </cell>
          <cell r="D3418" t="str">
            <v>Solvent - Dry Cleaning</v>
          </cell>
          <cell r="E3418" t="str">
            <v>Dry Cleaning</v>
          </cell>
          <cell r="F3418" t="str">
            <v>B1B</v>
          </cell>
          <cell r="G3418" t="str">
            <v>Solvent Utilization</v>
          </cell>
          <cell r="H3418" t="str">
            <v>Dry Cleaning</v>
          </cell>
          <cell r="I3418" t="str">
            <v>Commercial/Industrial Cleaners</v>
          </cell>
          <cell r="J3418" t="str">
            <v>Perchloroethylene</v>
          </cell>
          <cell r="N3418">
            <v>40982</v>
          </cell>
        </row>
        <row r="3419">
          <cell r="A3419" t="str">
            <v>2420010370</v>
          </cell>
          <cell r="B3419" t="str">
            <v>Nonpoint</v>
          </cell>
          <cell r="C3419" t="str">
            <v>Dry Cleaning /Commercial/Industrial Cleaners /Special Naphthas</v>
          </cell>
          <cell r="D3419" t="str">
            <v>Solvent - Dry Cleaning</v>
          </cell>
          <cell r="E3419" t="str">
            <v>Dry Cleaning</v>
          </cell>
          <cell r="F3419" t="str">
            <v>B1B</v>
          </cell>
          <cell r="G3419" t="str">
            <v>Solvent Utilization</v>
          </cell>
          <cell r="H3419" t="str">
            <v>Dry Cleaning</v>
          </cell>
          <cell r="I3419" t="str">
            <v>Commercial/Industrial Cleaners</v>
          </cell>
          <cell r="J3419" t="str">
            <v>Special Naphthas</v>
          </cell>
          <cell r="N3419">
            <v>40982</v>
          </cell>
        </row>
        <row r="3420">
          <cell r="A3420" t="str">
            <v>2420010999</v>
          </cell>
          <cell r="B3420" t="str">
            <v>Nonpoint</v>
          </cell>
          <cell r="C3420" t="str">
            <v>Dry Cleaning /Commercial/Industrial Cleaners /Solvents: NEC</v>
          </cell>
          <cell r="D3420" t="str">
            <v>Solvent - Dry Cleaning</v>
          </cell>
          <cell r="G3420" t="str">
            <v>Solvent Utilization</v>
          </cell>
          <cell r="H3420" t="str">
            <v>Dry Cleaning</v>
          </cell>
          <cell r="I3420" t="str">
            <v>Commercial/Industrial Cleaners</v>
          </cell>
          <cell r="J3420" t="str">
            <v>Solvents: NEC</v>
          </cell>
          <cell r="K3420" t="str">
            <v>2420010000</v>
          </cell>
          <cell r="L3420" t="str">
            <v>1999</v>
          </cell>
          <cell r="N3420">
            <v>40982</v>
          </cell>
        </row>
        <row r="3421">
          <cell r="A3421" t="str">
            <v>2420020000</v>
          </cell>
          <cell r="B3421" t="str">
            <v>Nonpoint</v>
          </cell>
          <cell r="C3421" t="str">
            <v>Dry Cleaning /Coin-operated Cleaners /Total: All Solvent Types</v>
          </cell>
          <cell r="D3421" t="str">
            <v>Solvent - Dry Cleaning</v>
          </cell>
          <cell r="E3421" t="str">
            <v>Dry Cleaning</v>
          </cell>
          <cell r="F3421" t="str">
            <v>B2A</v>
          </cell>
          <cell r="G3421" t="str">
            <v>Solvent Utilization</v>
          </cell>
          <cell r="H3421" t="str">
            <v>Dry Cleaning</v>
          </cell>
          <cell r="I3421" t="str">
            <v>Coin-operated Cleaners</v>
          </cell>
          <cell r="J3421" t="str">
            <v>Total: All Solvent Types</v>
          </cell>
          <cell r="N3421">
            <v>40982</v>
          </cell>
        </row>
        <row r="3422">
          <cell r="A3422" t="str">
            <v>2420020055</v>
          </cell>
          <cell r="B3422" t="str">
            <v>Nonpoint</v>
          </cell>
          <cell r="C3422" t="str">
            <v>Dry Cleaning /Coin-operated Cleaners /Perchloroethylene</v>
          </cell>
          <cell r="D3422" t="str">
            <v>Solvent - Dry Cleaning</v>
          </cell>
          <cell r="E3422" t="str">
            <v>Dry Cleaning</v>
          </cell>
          <cell r="F3422" t="str">
            <v>B2B</v>
          </cell>
          <cell r="G3422" t="str">
            <v>Solvent Utilization</v>
          </cell>
          <cell r="H3422" t="str">
            <v>Dry Cleaning</v>
          </cell>
          <cell r="I3422" t="str">
            <v>Coin-operated Cleaners</v>
          </cell>
          <cell r="J3422" t="str">
            <v>Perchloroethylene</v>
          </cell>
          <cell r="N3422">
            <v>40982</v>
          </cell>
        </row>
        <row r="3423">
          <cell r="A3423" t="str">
            <v>2420020370</v>
          </cell>
          <cell r="B3423" t="str">
            <v>Nonpoint</v>
          </cell>
          <cell r="C3423" t="str">
            <v>Dry Cleaning /Coin-operated Cleaners /Special Naphthas</v>
          </cell>
          <cell r="D3423" t="str">
            <v>Solvent - Dry Cleaning</v>
          </cell>
          <cell r="G3423" t="str">
            <v>Solvent Utilization</v>
          </cell>
          <cell r="H3423" t="str">
            <v>Dry Cleaning</v>
          </cell>
          <cell r="I3423" t="str">
            <v>Coin-operated Cleaners</v>
          </cell>
          <cell r="J3423" t="str">
            <v>Special Naphthas</v>
          </cell>
          <cell r="L3423" t="str">
            <v>1999</v>
          </cell>
          <cell r="N3423">
            <v>40982</v>
          </cell>
        </row>
        <row r="3424">
          <cell r="A3424" t="str">
            <v>2420020999</v>
          </cell>
          <cell r="B3424" t="str">
            <v>Nonpoint</v>
          </cell>
          <cell r="C3424" t="str">
            <v>Dry Cleaning /Coin-operated Cleaners /Solvents: NEC</v>
          </cell>
          <cell r="D3424" t="str">
            <v>Solvent - Dry Cleaning</v>
          </cell>
          <cell r="G3424" t="str">
            <v>Solvent Utilization</v>
          </cell>
          <cell r="H3424" t="str">
            <v>Dry Cleaning</v>
          </cell>
          <cell r="I3424" t="str">
            <v>Coin-operated Cleaners</v>
          </cell>
          <cell r="J3424" t="str">
            <v>Solvents: NEC</v>
          </cell>
          <cell r="L3424" t="str">
            <v>1999</v>
          </cell>
          <cell r="N3424">
            <v>40982</v>
          </cell>
        </row>
        <row r="3425">
          <cell r="A3425" t="str">
            <v>2425000000</v>
          </cell>
          <cell r="B3425" t="str">
            <v>Nonpoint</v>
          </cell>
          <cell r="C3425" t="str">
            <v>Graphic Arts /All Processes /Total: All Solvent Types</v>
          </cell>
          <cell r="D3425" t="str">
            <v>Solvent - Graphic Arts</v>
          </cell>
          <cell r="G3425" t="str">
            <v>Solvent Utilization</v>
          </cell>
          <cell r="H3425" t="str">
            <v>Graphic Arts</v>
          </cell>
          <cell r="I3425" t="str">
            <v>All Processes</v>
          </cell>
          <cell r="J3425" t="str">
            <v>Total: All Solvent Types</v>
          </cell>
          <cell r="N3425">
            <v>40982</v>
          </cell>
        </row>
        <row r="3426">
          <cell r="A3426" t="str">
            <v>2425000055</v>
          </cell>
          <cell r="B3426" t="str">
            <v>Nonpoint</v>
          </cell>
          <cell r="C3426" t="str">
            <v>Graphic Arts /All Processes /Butyl Acetate</v>
          </cell>
          <cell r="D3426" t="str">
            <v>Solvent - Graphic Arts</v>
          </cell>
          <cell r="G3426" t="str">
            <v>Solvent Utilization</v>
          </cell>
          <cell r="H3426" t="str">
            <v>Graphic Arts</v>
          </cell>
          <cell r="I3426" t="str">
            <v>All Processes</v>
          </cell>
          <cell r="J3426" t="str">
            <v>Butyl Acetate</v>
          </cell>
          <cell r="L3426" t="str">
            <v>1999</v>
          </cell>
          <cell r="N3426">
            <v>40982</v>
          </cell>
        </row>
        <row r="3427">
          <cell r="A3427" t="str">
            <v>2425000370</v>
          </cell>
          <cell r="B3427" t="str">
            <v>Nonpoint</v>
          </cell>
          <cell r="C3427" t="str">
            <v>Graphic Arts /All Processes /Special Naphthas</v>
          </cell>
          <cell r="D3427" t="str">
            <v>Solvent - Graphic Arts</v>
          </cell>
          <cell r="G3427" t="str">
            <v>Solvent Utilization</v>
          </cell>
          <cell r="H3427" t="str">
            <v>Graphic Arts</v>
          </cell>
          <cell r="I3427" t="str">
            <v>All Processes</v>
          </cell>
          <cell r="J3427" t="str">
            <v>Special Naphthas</v>
          </cell>
          <cell r="L3427" t="str">
            <v>1999</v>
          </cell>
          <cell r="N3427">
            <v>40982</v>
          </cell>
        </row>
        <row r="3428">
          <cell r="A3428" t="str">
            <v>2425000999</v>
          </cell>
          <cell r="B3428" t="str">
            <v>Nonpoint</v>
          </cell>
          <cell r="C3428" t="str">
            <v>Graphic Arts /All Processes /Solvents: NEC</v>
          </cell>
          <cell r="D3428" t="str">
            <v>Solvent - Graphic Arts</v>
          </cell>
          <cell r="G3428" t="str">
            <v>Solvent Utilization</v>
          </cell>
          <cell r="H3428" t="str">
            <v>Graphic Arts</v>
          </cell>
          <cell r="I3428" t="str">
            <v>All Processes</v>
          </cell>
          <cell r="J3428" t="str">
            <v>Solvents: NEC</v>
          </cell>
          <cell r="L3428" t="str">
            <v>1999</v>
          </cell>
          <cell r="N3428">
            <v>40982</v>
          </cell>
        </row>
        <row r="3429">
          <cell r="A3429" t="str">
            <v>2425010000</v>
          </cell>
          <cell r="B3429" t="str">
            <v>Nonpoint</v>
          </cell>
          <cell r="C3429" t="str">
            <v>Graphic Arts /Lithography /Total: All Solvent Types</v>
          </cell>
          <cell r="D3429" t="str">
            <v>Solvent - Graphic Arts</v>
          </cell>
          <cell r="G3429" t="str">
            <v>Solvent Utilization</v>
          </cell>
          <cell r="H3429" t="str">
            <v>Graphic Arts</v>
          </cell>
          <cell r="I3429" t="str">
            <v>Lithography</v>
          </cell>
          <cell r="J3429" t="str">
            <v>Total: All Solvent Types</v>
          </cell>
          <cell r="N3429">
            <v>40982</v>
          </cell>
        </row>
        <row r="3430">
          <cell r="A3430" t="str">
            <v>2425010055</v>
          </cell>
          <cell r="B3430" t="str">
            <v>Nonpoint</v>
          </cell>
          <cell r="C3430" t="str">
            <v>Graphic Arts /Lithography /Butyl Acetate</v>
          </cell>
          <cell r="D3430" t="str">
            <v>Solvent - Graphic Arts</v>
          </cell>
          <cell r="G3430" t="str">
            <v>Solvent Utilization</v>
          </cell>
          <cell r="H3430" t="str">
            <v>Graphic Arts</v>
          </cell>
          <cell r="I3430" t="str">
            <v>Lithography</v>
          </cell>
          <cell r="J3430" t="str">
            <v>Butyl Acetate</v>
          </cell>
          <cell r="L3430" t="str">
            <v>1999</v>
          </cell>
          <cell r="N3430">
            <v>40982</v>
          </cell>
        </row>
        <row r="3431">
          <cell r="A3431" t="str">
            <v>2425010370</v>
          </cell>
          <cell r="B3431" t="str">
            <v>Nonpoint</v>
          </cell>
          <cell r="C3431" t="str">
            <v>Graphic Arts /Lithography /Special Naphthas</v>
          </cell>
          <cell r="D3431" t="str">
            <v>Solvent - Graphic Arts</v>
          </cell>
          <cell r="G3431" t="str">
            <v>Solvent Utilization</v>
          </cell>
          <cell r="H3431" t="str">
            <v>Graphic Arts</v>
          </cell>
          <cell r="I3431" t="str">
            <v>Lithography</v>
          </cell>
          <cell r="J3431" t="str">
            <v>Special Naphthas</v>
          </cell>
          <cell r="L3431" t="str">
            <v>1999</v>
          </cell>
          <cell r="N3431">
            <v>40982</v>
          </cell>
        </row>
        <row r="3432">
          <cell r="A3432" t="str">
            <v>2425010999</v>
          </cell>
          <cell r="B3432" t="str">
            <v>Nonpoint</v>
          </cell>
          <cell r="C3432" t="str">
            <v>Graphic Arts /Lithography /Solvents: NEC</v>
          </cell>
          <cell r="D3432" t="str">
            <v>Solvent - Graphic Arts</v>
          </cell>
          <cell r="G3432" t="str">
            <v>Solvent Utilization</v>
          </cell>
          <cell r="H3432" t="str">
            <v>Graphic Arts</v>
          </cell>
          <cell r="I3432" t="str">
            <v>Lithography</v>
          </cell>
          <cell r="J3432" t="str">
            <v>Solvents: NEC</v>
          </cell>
          <cell r="L3432" t="str">
            <v>1999</v>
          </cell>
          <cell r="N3432">
            <v>40982</v>
          </cell>
        </row>
        <row r="3433">
          <cell r="A3433" t="str">
            <v>2425020000</v>
          </cell>
          <cell r="B3433" t="str">
            <v>Nonpoint</v>
          </cell>
          <cell r="C3433" t="str">
            <v>Graphic Arts /Letterpress /Total: All Solvent Types</v>
          </cell>
          <cell r="D3433" t="str">
            <v>Solvent - Graphic Arts</v>
          </cell>
          <cell r="G3433" t="str">
            <v>Solvent Utilization</v>
          </cell>
          <cell r="H3433" t="str">
            <v>Graphic Arts</v>
          </cell>
          <cell r="I3433" t="str">
            <v>Letterpress</v>
          </cell>
          <cell r="J3433" t="str">
            <v>Total: All Solvent Types</v>
          </cell>
          <cell r="N3433">
            <v>40982</v>
          </cell>
        </row>
        <row r="3434">
          <cell r="A3434" t="str">
            <v>2425020055</v>
          </cell>
          <cell r="B3434" t="str">
            <v>Nonpoint</v>
          </cell>
          <cell r="C3434" t="str">
            <v>Graphic Arts /Letterpress /Butyl Acetate</v>
          </cell>
          <cell r="D3434" t="str">
            <v>Solvent - Graphic Arts</v>
          </cell>
          <cell r="G3434" t="str">
            <v>Solvent Utilization</v>
          </cell>
          <cell r="H3434" t="str">
            <v>Graphic Arts</v>
          </cell>
          <cell r="I3434" t="str">
            <v>Letterpress</v>
          </cell>
          <cell r="J3434" t="str">
            <v>Butyl Acetate</v>
          </cell>
          <cell r="L3434" t="str">
            <v>1999</v>
          </cell>
          <cell r="N3434">
            <v>40982</v>
          </cell>
        </row>
        <row r="3435">
          <cell r="A3435" t="str">
            <v>2425020370</v>
          </cell>
          <cell r="B3435" t="str">
            <v>Nonpoint</v>
          </cell>
          <cell r="C3435" t="str">
            <v>Graphic Arts /Letterpress /Special Naphthas</v>
          </cell>
          <cell r="D3435" t="str">
            <v>Solvent - Graphic Arts</v>
          </cell>
          <cell r="G3435" t="str">
            <v>Solvent Utilization</v>
          </cell>
          <cell r="H3435" t="str">
            <v>Graphic Arts</v>
          </cell>
          <cell r="I3435" t="str">
            <v>Letterpress</v>
          </cell>
          <cell r="J3435" t="str">
            <v>Special Naphthas</v>
          </cell>
          <cell r="L3435" t="str">
            <v>1999</v>
          </cell>
          <cell r="N3435">
            <v>40982</v>
          </cell>
        </row>
        <row r="3436">
          <cell r="A3436" t="str">
            <v>2425020999</v>
          </cell>
          <cell r="B3436" t="str">
            <v>Nonpoint</v>
          </cell>
          <cell r="C3436" t="str">
            <v>Graphic Arts /Letterpress /Solvents: NEC</v>
          </cell>
          <cell r="D3436" t="str">
            <v>Solvent - Graphic Arts</v>
          </cell>
          <cell r="G3436" t="str">
            <v>Solvent Utilization</v>
          </cell>
          <cell r="H3436" t="str">
            <v>Graphic Arts</v>
          </cell>
          <cell r="I3436" t="str">
            <v>Letterpress</v>
          </cell>
          <cell r="J3436" t="str">
            <v>Solvents: NEC</v>
          </cell>
          <cell r="L3436" t="str">
            <v>1999</v>
          </cell>
          <cell r="N3436">
            <v>40982</v>
          </cell>
        </row>
        <row r="3437">
          <cell r="A3437" t="str">
            <v>2425030000</v>
          </cell>
          <cell r="B3437" t="str">
            <v>Nonpoint</v>
          </cell>
          <cell r="C3437" t="str">
            <v>Graphic Arts /Rotogravure /Total: All Solvent Types</v>
          </cell>
          <cell r="D3437" t="str">
            <v>Solvent - Graphic Arts</v>
          </cell>
          <cell r="G3437" t="str">
            <v>Solvent Utilization</v>
          </cell>
          <cell r="H3437" t="str">
            <v>Graphic Arts</v>
          </cell>
          <cell r="I3437" t="str">
            <v>Rotogravure</v>
          </cell>
          <cell r="J3437" t="str">
            <v>Total: All Solvent Types</v>
          </cell>
          <cell r="N3437">
            <v>40982</v>
          </cell>
        </row>
        <row r="3438">
          <cell r="A3438" t="str">
            <v>2425030055</v>
          </cell>
          <cell r="B3438" t="str">
            <v>Nonpoint</v>
          </cell>
          <cell r="C3438" t="str">
            <v>Graphic Arts /Rotogravure /Butyl Acetate</v>
          </cell>
          <cell r="D3438" t="str">
            <v>Solvent - Graphic Arts</v>
          </cell>
          <cell r="G3438" t="str">
            <v>Solvent Utilization</v>
          </cell>
          <cell r="H3438" t="str">
            <v>Graphic Arts</v>
          </cell>
          <cell r="I3438" t="str">
            <v>Rotogravure</v>
          </cell>
          <cell r="J3438" t="str">
            <v>Butyl Acetate</v>
          </cell>
          <cell r="L3438" t="str">
            <v>1999</v>
          </cell>
          <cell r="N3438">
            <v>40982</v>
          </cell>
        </row>
        <row r="3439">
          <cell r="A3439" t="str">
            <v>2425030370</v>
          </cell>
          <cell r="B3439" t="str">
            <v>Nonpoint</v>
          </cell>
          <cell r="C3439" t="str">
            <v>Graphic Arts /Rotogravure /Special Naphthas</v>
          </cell>
          <cell r="D3439" t="str">
            <v>Solvent - Graphic Arts</v>
          </cell>
          <cell r="G3439" t="str">
            <v>Solvent Utilization</v>
          </cell>
          <cell r="H3439" t="str">
            <v>Graphic Arts</v>
          </cell>
          <cell r="I3439" t="str">
            <v>Rotogravure</v>
          </cell>
          <cell r="J3439" t="str">
            <v>Special Naphthas</v>
          </cell>
          <cell r="L3439" t="str">
            <v>1999</v>
          </cell>
          <cell r="N3439">
            <v>40982</v>
          </cell>
        </row>
        <row r="3440">
          <cell r="A3440" t="str">
            <v>2425030999</v>
          </cell>
          <cell r="B3440" t="str">
            <v>Nonpoint</v>
          </cell>
          <cell r="C3440" t="str">
            <v>Graphic Arts /Rotogravure /Solvents: NEC</v>
          </cell>
          <cell r="D3440" t="str">
            <v>Solvent - Graphic Arts</v>
          </cell>
          <cell r="G3440" t="str">
            <v>Solvent Utilization</v>
          </cell>
          <cell r="H3440" t="str">
            <v>Graphic Arts</v>
          </cell>
          <cell r="I3440" t="str">
            <v>Rotogravure</v>
          </cell>
          <cell r="J3440" t="str">
            <v>Solvents: NEC</v>
          </cell>
          <cell r="L3440" t="str">
            <v>1999</v>
          </cell>
          <cell r="N3440">
            <v>40982</v>
          </cell>
        </row>
        <row r="3441">
          <cell r="A3441" t="str">
            <v>2425040000</v>
          </cell>
          <cell r="B3441" t="str">
            <v>Nonpoint</v>
          </cell>
          <cell r="C3441" t="str">
            <v>Graphic Arts /Flexography /Total: All Solvent Types</v>
          </cell>
          <cell r="D3441" t="str">
            <v>Solvent - Graphic Arts</v>
          </cell>
          <cell r="G3441" t="str">
            <v>Solvent Utilization</v>
          </cell>
          <cell r="H3441" t="str">
            <v>Graphic Arts</v>
          </cell>
          <cell r="I3441" t="str">
            <v>Flexography</v>
          </cell>
          <cell r="J3441" t="str">
            <v>Total: All Solvent Types</v>
          </cell>
          <cell r="N3441">
            <v>40982</v>
          </cell>
        </row>
        <row r="3442">
          <cell r="A3442" t="str">
            <v>2425040055</v>
          </cell>
          <cell r="B3442" t="str">
            <v>Nonpoint</v>
          </cell>
          <cell r="C3442" t="str">
            <v>Graphic Arts /Flexography /Butyl Acetate</v>
          </cell>
          <cell r="D3442" t="str">
            <v>Solvent - Graphic Arts</v>
          </cell>
          <cell r="G3442" t="str">
            <v>Solvent Utilization</v>
          </cell>
          <cell r="H3442" t="str">
            <v>Graphic Arts</v>
          </cell>
          <cell r="I3442" t="str">
            <v>Flexography</v>
          </cell>
          <cell r="J3442" t="str">
            <v>Butyl Acetate</v>
          </cell>
          <cell r="L3442" t="str">
            <v>1999</v>
          </cell>
          <cell r="N3442">
            <v>40982</v>
          </cell>
        </row>
        <row r="3443">
          <cell r="A3443" t="str">
            <v>2425040370</v>
          </cell>
          <cell r="B3443" t="str">
            <v>Nonpoint</v>
          </cell>
          <cell r="C3443" t="str">
            <v>Graphic Arts /Flexography /Special Naphthas</v>
          </cell>
          <cell r="D3443" t="str">
            <v>Solvent - Graphic Arts</v>
          </cell>
          <cell r="G3443" t="str">
            <v>Solvent Utilization</v>
          </cell>
          <cell r="H3443" t="str">
            <v>Graphic Arts</v>
          </cell>
          <cell r="I3443" t="str">
            <v>Flexography</v>
          </cell>
          <cell r="J3443" t="str">
            <v>Special Naphthas</v>
          </cell>
          <cell r="L3443" t="str">
            <v>1999</v>
          </cell>
          <cell r="N3443">
            <v>40982</v>
          </cell>
        </row>
        <row r="3444">
          <cell r="A3444" t="str">
            <v>2425040999</v>
          </cell>
          <cell r="B3444" t="str">
            <v>Nonpoint</v>
          </cell>
          <cell r="C3444" t="str">
            <v>Graphic Arts /Flexography /Solvents: NEC</v>
          </cell>
          <cell r="D3444" t="str">
            <v>Solvent - Graphic Arts</v>
          </cell>
          <cell r="G3444" t="str">
            <v>Solvent Utilization</v>
          </cell>
          <cell r="H3444" t="str">
            <v>Graphic Arts</v>
          </cell>
          <cell r="I3444" t="str">
            <v>Flexography</v>
          </cell>
          <cell r="J3444" t="str">
            <v>Solvents: NEC</v>
          </cell>
          <cell r="L3444" t="str">
            <v>1999</v>
          </cell>
          <cell r="N3444">
            <v>40982</v>
          </cell>
        </row>
        <row r="3445">
          <cell r="A3445" t="str">
            <v>2430000000</v>
          </cell>
          <cell r="B3445" t="str">
            <v>Nonpoint</v>
          </cell>
          <cell r="C3445" t="str">
            <v>Rubber/Plastics /All Processes /Total: All Solvent Types</v>
          </cell>
          <cell r="D3445" t="str">
            <v>Solvent - Industrial Surface Coating &amp; Solvent Use</v>
          </cell>
          <cell r="G3445" t="str">
            <v>Solvent Utilization</v>
          </cell>
          <cell r="H3445" t="str">
            <v>Rubber/Plastics</v>
          </cell>
          <cell r="I3445" t="str">
            <v>All Processes</v>
          </cell>
          <cell r="J3445" t="str">
            <v>Total: All Solvent Types</v>
          </cell>
          <cell r="N3445">
            <v>40982</v>
          </cell>
        </row>
        <row r="3446">
          <cell r="A3446" t="str">
            <v>2430000170</v>
          </cell>
          <cell r="B3446" t="str">
            <v>Nonpoint</v>
          </cell>
          <cell r="C3446" t="str">
            <v>Rubber/Plastics /All Processes /Ethyl Acetate</v>
          </cell>
          <cell r="D3446" t="str">
            <v>Solvent - Industrial Surface Coating &amp; Solvent Use</v>
          </cell>
          <cell r="G3446" t="str">
            <v>Solvent Utilization</v>
          </cell>
          <cell r="H3446" t="str">
            <v>Rubber/Plastics</v>
          </cell>
          <cell r="I3446" t="str">
            <v>All Processes</v>
          </cell>
          <cell r="J3446" t="str">
            <v>Ethyl Acetate</v>
          </cell>
          <cell r="L3446" t="str">
            <v>1999</v>
          </cell>
          <cell r="N3446">
            <v>40982</v>
          </cell>
        </row>
        <row r="3447">
          <cell r="A3447" t="str">
            <v>2430000340</v>
          </cell>
          <cell r="B3447" t="str">
            <v>Nonpoint</v>
          </cell>
          <cell r="C3447" t="str">
            <v>Rubber/Plastics /All Processes /p-Dichlorobenzene</v>
          </cell>
          <cell r="D3447" t="str">
            <v>Solvent - Industrial Surface Coating &amp; Solvent Use</v>
          </cell>
          <cell r="G3447" t="str">
            <v>Solvent Utilization</v>
          </cell>
          <cell r="H3447" t="str">
            <v>Rubber/Plastics</v>
          </cell>
          <cell r="I3447" t="str">
            <v>All Processes</v>
          </cell>
          <cell r="J3447" t="str">
            <v>p-Dichlorobenzene</v>
          </cell>
          <cell r="L3447" t="str">
            <v>1999</v>
          </cell>
          <cell r="N3447">
            <v>40982</v>
          </cell>
        </row>
        <row r="3448">
          <cell r="A3448" t="str">
            <v>2430000350</v>
          </cell>
          <cell r="B3448" t="str">
            <v>Nonpoint</v>
          </cell>
          <cell r="C3448" t="str">
            <v>Rubber/Plastics /All Processes /Propylene Glycol</v>
          </cell>
          <cell r="D3448" t="str">
            <v>Solvent - Industrial Surface Coating &amp; Solvent Use</v>
          </cell>
          <cell r="G3448" t="str">
            <v>Solvent Utilization</v>
          </cell>
          <cell r="H3448" t="str">
            <v>Rubber/Plastics</v>
          </cell>
          <cell r="I3448" t="str">
            <v>All Processes</v>
          </cell>
          <cell r="J3448" t="str">
            <v>Propylene Glycol</v>
          </cell>
          <cell r="L3448" t="str">
            <v>1999</v>
          </cell>
          <cell r="N3448">
            <v>40982</v>
          </cell>
        </row>
        <row r="3449">
          <cell r="A3449" t="str">
            <v>2430000370</v>
          </cell>
          <cell r="B3449" t="str">
            <v>Nonpoint</v>
          </cell>
          <cell r="C3449" t="str">
            <v>Rubber/Plastics /All Processes /Special Naphthas</v>
          </cell>
          <cell r="D3449" t="str">
            <v>Solvent - Industrial Surface Coating &amp; Solvent Use</v>
          </cell>
          <cell r="G3449" t="str">
            <v>Solvent Utilization</v>
          </cell>
          <cell r="H3449" t="str">
            <v>Rubber/Plastics</v>
          </cell>
          <cell r="I3449" t="str">
            <v>All Processes</v>
          </cell>
          <cell r="J3449" t="str">
            <v>Special Naphthas</v>
          </cell>
          <cell r="L3449" t="str">
            <v>1999</v>
          </cell>
          <cell r="N3449">
            <v>40982</v>
          </cell>
        </row>
        <row r="3450">
          <cell r="A3450" t="str">
            <v>2430000999</v>
          </cell>
          <cell r="B3450" t="str">
            <v>Nonpoint</v>
          </cell>
          <cell r="C3450" t="str">
            <v>Rubber/Plastics /All Processes /Solvents: NEC</v>
          </cell>
          <cell r="D3450" t="str">
            <v>Solvent - Industrial Surface Coating &amp; Solvent Use</v>
          </cell>
          <cell r="G3450" t="str">
            <v>Solvent Utilization</v>
          </cell>
          <cell r="H3450" t="str">
            <v>Rubber/Plastics</v>
          </cell>
          <cell r="I3450" t="str">
            <v>All Processes</v>
          </cell>
          <cell r="J3450" t="str">
            <v>Solvents: NEC</v>
          </cell>
          <cell r="L3450" t="str">
            <v>1999</v>
          </cell>
          <cell r="N3450">
            <v>40982</v>
          </cell>
        </row>
        <row r="3451">
          <cell r="A3451" t="str">
            <v>2440000000</v>
          </cell>
          <cell r="B3451" t="str">
            <v>Nonpoint</v>
          </cell>
          <cell r="C3451" t="str">
            <v>Misc Industrial /All Processes /Total: All Solvent Types</v>
          </cell>
          <cell r="D3451" t="str">
            <v>Solvent - Industrial Surface Coating &amp; Solvent Use</v>
          </cell>
          <cell r="G3451" t="str">
            <v>Solvent Utilization</v>
          </cell>
          <cell r="H3451" t="str">
            <v>Miscellaneous Industrial</v>
          </cell>
          <cell r="I3451" t="str">
            <v>All Processes</v>
          </cell>
          <cell r="J3451" t="str">
            <v>Total: All Solvent Types</v>
          </cell>
          <cell r="N3451">
            <v>40982</v>
          </cell>
        </row>
        <row r="3452">
          <cell r="A3452" t="str">
            <v>2440000060</v>
          </cell>
          <cell r="B3452" t="str">
            <v>Nonpoint</v>
          </cell>
          <cell r="C3452" t="str">
            <v>Misc Industrial /All Processes /Butyl Alcohols: All Types</v>
          </cell>
          <cell r="D3452" t="str">
            <v>Solvent - Industrial Surface Coating &amp; Solvent Use</v>
          </cell>
          <cell r="G3452" t="str">
            <v>Solvent Utilization</v>
          </cell>
          <cell r="H3452" t="str">
            <v>Miscellaneous Industrial</v>
          </cell>
          <cell r="I3452" t="str">
            <v>All Processes</v>
          </cell>
          <cell r="J3452" t="str">
            <v>Butyl Alcohols: All Types</v>
          </cell>
          <cell r="L3452" t="str">
            <v>1999</v>
          </cell>
          <cell r="N3452">
            <v>40982</v>
          </cell>
        </row>
        <row r="3453">
          <cell r="A3453" t="str">
            <v>2440000065</v>
          </cell>
          <cell r="B3453" t="str">
            <v>Nonpoint</v>
          </cell>
          <cell r="C3453" t="str">
            <v>Misc Industrial /All Processes /n-Butyl Alcohol</v>
          </cell>
          <cell r="D3453" t="str">
            <v>Solvent - Industrial Surface Coating &amp; Solvent Use</v>
          </cell>
          <cell r="G3453" t="str">
            <v>Solvent Utilization</v>
          </cell>
          <cell r="H3453" t="str">
            <v>Miscellaneous Industrial</v>
          </cell>
          <cell r="I3453" t="str">
            <v>All Processes</v>
          </cell>
          <cell r="J3453" t="str">
            <v>n-Butyl Alcohol</v>
          </cell>
          <cell r="L3453" t="str">
            <v>1999</v>
          </cell>
          <cell r="N3453">
            <v>40982</v>
          </cell>
        </row>
        <row r="3454">
          <cell r="A3454" t="str">
            <v>2440000070</v>
          </cell>
          <cell r="B3454" t="str">
            <v>Nonpoint</v>
          </cell>
          <cell r="C3454" t="str">
            <v>Misc Industrial /All Processes /Isobutyl Alcohol</v>
          </cell>
          <cell r="D3454" t="str">
            <v>Solvent - Industrial Surface Coating &amp; Solvent Use</v>
          </cell>
          <cell r="G3454" t="str">
            <v>Solvent Utilization</v>
          </cell>
          <cell r="H3454" t="str">
            <v>Miscellaneous Industrial</v>
          </cell>
          <cell r="I3454" t="str">
            <v>All Processes</v>
          </cell>
          <cell r="J3454" t="str">
            <v>Isobutyl Alcohol</v>
          </cell>
          <cell r="L3454" t="str">
            <v>1999</v>
          </cell>
          <cell r="N3454">
            <v>40982</v>
          </cell>
        </row>
        <row r="3455">
          <cell r="A3455" t="str">
            <v>2440000100</v>
          </cell>
          <cell r="B3455" t="str">
            <v>Nonpoint</v>
          </cell>
          <cell r="C3455" t="str">
            <v>Misc Industrial /All Processes /Cyclohexanone</v>
          </cell>
          <cell r="D3455" t="str">
            <v>Solvent - Industrial Surface Coating &amp; Solvent Use</v>
          </cell>
          <cell r="G3455" t="str">
            <v>Solvent Utilization</v>
          </cell>
          <cell r="H3455" t="str">
            <v>Miscellaneous Industrial</v>
          </cell>
          <cell r="I3455" t="str">
            <v>All Processes</v>
          </cell>
          <cell r="J3455" t="str">
            <v>Cyclohexanone</v>
          </cell>
          <cell r="L3455" t="str">
            <v>1999</v>
          </cell>
          <cell r="N3455">
            <v>40982</v>
          </cell>
        </row>
        <row r="3456">
          <cell r="A3456" t="str">
            <v>2440000125</v>
          </cell>
          <cell r="B3456" t="str">
            <v>Nonpoint</v>
          </cell>
          <cell r="C3456" t="str">
            <v>Misc Industrial /All Processes /Diethylene Glycol Monobutyl Ether</v>
          </cell>
          <cell r="D3456" t="str">
            <v>Solvent - Industrial Surface Coating &amp; Solvent Use</v>
          </cell>
          <cell r="G3456" t="str">
            <v>Solvent Utilization</v>
          </cell>
          <cell r="H3456" t="str">
            <v>Miscellaneous Industrial</v>
          </cell>
          <cell r="I3456" t="str">
            <v>All Processes</v>
          </cell>
          <cell r="J3456" t="str">
            <v>Diethylene Glycol Monobutyl Ether</v>
          </cell>
          <cell r="L3456" t="str">
            <v>1999</v>
          </cell>
          <cell r="N3456">
            <v>40982</v>
          </cell>
        </row>
        <row r="3457">
          <cell r="A3457" t="str">
            <v>2440000130</v>
          </cell>
          <cell r="B3457" t="str">
            <v>Nonpoint</v>
          </cell>
          <cell r="C3457" t="str">
            <v>Misc Industrial /All Processes /Diethylene Glycol Monoethyl Ether</v>
          </cell>
          <cell r="D3457" t="str">
            <v>Solvent - Industrial Surface Coating &amp; Solvent Use</v>
          </cell>
          <cell r="G3457" t="str">
            <v>Solvent Utilization</v>
          </cell>
          <cell r="H3457" t="str">
            <v>Miscellaneous Industrial</v>
          </cell>
          <cell r="I3457" t="str">
            <v>All Processes</v>
          </cell>
          <cell r="J3457" t="str">
            <v>Diethylene Glycol Monoethyl Ether</v>
          </cell>
          <cell r="L3457" t="str">
            <v>1999</v>
          </cell>
          <cell r="N3457">
            <v>40982</v>
          </cell>
        </row>
        <row r="3458">
          <cell r="A3458" t="str">
            <v>2440000135</v>
          </cell>
          <cell r="B3458" t="str">
            <v>Nonpoint</v>
          </cell>
          <cell r="C3458" t="str">
            <v>Misc Industrial /All Processes /Diethylene Glycol Monomethyl Ether</v>
          </cell>
          <cell r="D3458" t="str">
            <v>Solvent - Industrial Surface Coating &amp; Solvent Use</v>
          </cell>
          <cell r="G3458" t="str">
            <v>Solvent Utilization</v>
          </cell>
          <cell r="H3458" t="str">
            <v>Miscellaneous Industrial</v>
          </cell>
          <cell r="I3458" t="str">
            <v>All Processes</v>
          </cell>
          <cell r="J3458" t="str">
            <v>Diethylene Glycol Monomethyl Ether</v>
          </cell>
          <cell r="L3458" t="str">
            <v>1999</v>
          </cell>
          <cell r="N3458">
            <v>40982</v>
          </cell>
        </row>
        <row r="3459">
          <cell r="A3459" t="str">
            <v>2440000165</v>
          </cell>
          <cell r="B3459" t="str">
            <v>Nonpoint</v>
          </cell>
          <cell r="C3459" t="str">
            <v>Misc Industrial /All Processes /Ethanol</v>
          </cell>
          <cell r="D3459" t="str">
            <v>Solvent - Industrial Surface Coating &amp; Solvent Use</v>
          </cell>
          <cell r="G3459" t="str">
            <v>Solvent Utilization</v>
          </cell>
          <cell r="H3459" t="str">
            <v>Miscellaneous Industrial</v>
          </cell>
          <cell r="I3459" t="str">
            <v>All Processes</v>
          </cell>
          <cell r="J3459" t="str">
            <v>Ethanol</v>
          </cell>
          <cell r="L3459" t="str">
            <v>1999</v>
          </cell>
          <cell r="N3459">
            <v>40982</v>
          </cell>
        </row>
        <row r="3460">
          <cell r="A3460" t="str">
            <v>2440000200</v>
          </cell>
          <cell r="B3460" t="str">
            <v>Nonpoint</v>
          </cell>
          <cell r="C3460" t="str">
            <v>Misc Industrial /All Processes /Ethylene Glycol Monoethyl Ether (2-Ethoxyethanol)</v>
          </cell>
          <cell r="D3460" t="str">
            <v>Solvent - Industrial Surface Coating &amp; Solvent Use</v>
          </cell>
          <cell r="G3460" t="str">
            <v>Solvent Utilization</v>
          </cell>
          <cell r="H3460" t="str">
            <v>Miscellaneous Industrial</v>
          </cell>
          <cell r="I3460" t="str">
            <v>All Processes</v>
          </cell>
          <cell r="J3460" t="str">
            <v>Ethylene Glycol Monoethyl Ether (2-Ethoxyethanol)</v>
          </cell>
          <cell r="L3460" t="str">
            <v>1999</v>
          </cell>
          <cell r="N3460">
            <v>40982</v>
          </cell>
        </row>
        <row r="3461">
          <cell r="A3461" t="str">
            <v>2440000210</v>
          </cell>
          <cell r="B3461" t="str">
            <v>Nonpoint</v>
          </cell>
          <cell r="C3461" t="str">
            <v>Misc Industrial /All Processes /Ethylene Glycol Monomethyl Ether (2-Methoxyethanol)</v>
          </cell>
          <cell r="D3461" t="str">
            <v>Solvent - Industrial Surface Coating &amp; Solvent Use</v>
          </cell>
          <cell r="G3461" t="str">
            <v>Solvent Utilization</v>
          </cell>
          <cell r="H3461" t="str">
            <v>Miscellaneous Industrial</v>
          </cell>
          <cell r="I3461" t="str">
            <v>All Processes</v>
          </cell>
          <cell r="J3461" t="str">
            <v>Ethylene Glycol Monomethyl Ether (2-Methoxyethanol)</v>
          </cell>
          <cell r="L3461" t="str">
            <v>1999</v>
          </cell>
          <cell r="N3461">
            <v>40982</v>
          </cell>
        </row>
        <row r="3462">
          <cell r="A3462" t="str">
            <v>2440000215</v>
          </cell>
          <cell r="B3462" t="str">
            <v>Nonpoint</v>
          </cell>
          <cell r="C3462" t="str">
            <v>Misc Industrial /All Processes /Ethylene Glycol Monobutyl Ether (2-Butoxyethanol)</v>
          </cell>
          <cell r="D3462" t="str">
            <v>Solvent - Industrial Surface Coating &amp; Solvent Use</v>
          </cell>
          <cell r="G3462" t="str">
            <v>Solvent Utilization</v>
          </cell>
          <cell r="H3462" t="str">
            <v>Miscellaneous Industrial</v>
          </cell>
          <cell r="I3462" t="str">
            <v>All Processes</v>
          </cell>
          <cell r="J3462" t="str">
            <v>Ethylene Glycol Monobutyl Ether (2-Butoxyethanol)</v>
          </cell>
          <cell r="L3462" t="str">
            <v>1999</v>
          </cell>
          <cell r="N3462">
            <v>40982</v>
          </cell>
        </row>
        <row r="3463">
          <cell r="A3463" t="str">
            <v>2440000235</v>
          </cell>
          <cell r="B3463" t="str">
            <v>Nonpoint</v>
          </cell>
          <cell r="C3463" t="str">
            <v>Misc Industrial /All Processes /Glycol Ethers: All Types</v>
          </cell>
          <cell r="D3463" t="str">
            <v>Solvent - Industrial Surface Coating &amp; Solvent Use</v>
          </cell>
          <cell r="G3463" t="str">
            <v>Solvent Utilization</v>
          </cell>
          <cell r="H3463" t="str">
            <v>Miscellaneous Industrial</v>
          </cell>
          <cell r="I3463" t="str">
            <v>All Processes</v>
          </cell>
          <cell r="J3463" t="str">
            <v>Glycol Ethers: All Types</v>
          </cell>
          <cell r="L3463" t="str">
            <v>1999</v>
          </cell>
          <cell r="N3463">
            <v>40982</v>
          </cell>
        </row>
        <row r="3464">
          <cell r="A3464" t="str">
            <v>2440000250</v>
          </cell>
          <cell r="B3464" t="str">
            <v>Nonpoint</v>
          </cell>
          <cell r="C3464" t="str">
            <v>Misc Industrial /All Processes /Isopropanol</v>
          </cell>
          <cell r="D3464" t="str">
            <v>Solvent - Industrial Surface Coating &amp; Solvent Use</v>
          </cell>
          <cell r="G3464" t="str">
            <v>Solvent Utilization</v>
          </cell>
          <cell r="H3464" t="str">
            <v>Miscellaneous Industrial</v>
          </cell>
          <cell r="I3464" t="str">
            <v>All Processes</v>
          </cell>
          <cell r="J3464" t="str">
            <v>Isopropanol</v>
          </cell>
          <cell r="L3464" t="str">
            <v>1999</v>
          </cell>
          <cell r="N3464">
            <v>40982</v>
          </cell>
        </row>
        <row r="3465">
          <cell r="A3465" t="str">
            <v>2440000260</v>
          </cell>
          <cell r="B3465" t="str">
            <v>Nonpoint</v>
          </cell>
          <cell r="C3465" t="str">
            <v>Misc Industrial /All Processes /Methanol</v>
          </cell>
          <cell r="D3465" t="str">
            <v>Solvent - Industrial Surface Coating &amp; Solvent Use</v>
          </cell>
          <cell r="G3465" t="str">
            <v>Solvent Utilization</v>
          </cell>
          <cell r="H3465" t="str">
            <v>Miscellaneous Industrial</v>
          </cell>
          <cell r="I3465" t="str">
            <v>All Processes</v>
          </cell>
          <cell r="J3465" t="str">
            <v>Methanol</v>
          </cell>
          <cell r="L3465" t="str">
            <v>1999</v>
          </cell>
          <cell r="N3465">
            <v>40982</v>
          </cell>
        </row>
        <row r="3466">
          <cell r="A3466" t="str">
            <v>2440000275</v>
          </cell>
          <cell r="B3466" t="str">
            <v>Nonpoint</v>
          </cell>
          <cell r="C3466" t="str">
            <v>Misc Industrial /All Processes /Methyl Ethyl Ketone</v>
          </cell>
          <cell r="D3466" t="str">
            <v>Solvent - Industrial Surface Coating &amp; Solvent Use</v>
          </cell>
          <cell r="G3466" t="str">
            <v>Solvent Utilization</v>
          </cell>
          <cell r="H3466" t="str">
            <v>Miscellaneous Industrial</v>
          </cell>
          <cell r="I3466" t="str">
            <v>All Processes</v>
          </cell>
          <cell r="J3466" t="str">
            <v>Methyl Ethyl Ketone</v>
          </cell>
          <cell r="L3466" t="str">
            <v>1999</v>
          </cell>
          <cell r="N3466">
            <v>40982</v>
          </cell>
        </row>
        <row r="3467">
          <cell r="A3467" t="str">
            <v>2440000285</v>
          </cell>
          <cell r="B3467" t="str">
            <v>Nonpoint</v>
          </cell>
          <cell r="C3467" t="str">
            <v>Misc Industrial /All Processes /Methyl Isobutyl Ketone</v>
          </cell>
          <cell r="D3467" t="str">
            <v>Solvent - Industrial Surface Coating &amp; Solvent Use</v>
          </cell>
          <cell r="G3467" t="str">
            <v>Solvent Utilization</v>
          </cell>
          <cell r="H3467" t="str">
            <v>Miscellaneous Industrial</v>
          </cell>
          <cell r="I3467" t="str">
            <v>All Processes</v>
          </cell>
          <cell r="J3467" t="str">
            <v>Methyl Isobutyl Ketone</v>
          </cell>
          <cell r="L3467" t="str">
            <v>1999</v>
          </cell>
          <cell r="N3467">
            <v>40982</v>
          </cell>
        </row>
        <row r="3468">
          <cell r="A3468" t="str">
            <v>2440000300</v>
          </cell>
          <cell r="B3468" t="str">
            <v>Nonpoint</v>
          </cell>
          <cell r="C3468" t="str">
            <v>Misc Industrial /All Processes /Monochlorobenzene</v>
          </cell>
          <cell r="D3468" t="str">
            <v>Solvent - Industrial Surface Coating &amp; Solvent Use</v>
          </cell>
          <cell r="G3468" t="str">
            <v>Solvent Utilization</v>
          </cell>
          <cell r="H3468" t="str">
            <v>Miscellaneous Industrial</v>
          </cell>
          <cell r="I3468" t="str">
            <v>All Processes</v>
          </cell>
          <cell r="J3468" t="str">
            <v>Monochlorobenzene</v>
          </cell>
          <cell r="L3468" t="str">
            <v>1999</v>
          </cell>
          <cell r="N3468">
            <v>40982</v>
          </cell>
        </row>
        <row r="3469">
          <cell r="A3469" t="str">
            <v>2440000330</v>
          </cell>
          <cell r="B3469" t="str">
            <v>Nonpoint</v>
          </cell>
          <cell r="C3469" t="str">
            <v>Misc Industrial /All Processes /o-Dichlorobenzene</v>
          </cell>
          <cell r="D3469" t="str">
            <v>Solvent - Industrial Surface Coating &amp; Solvent Use</v>
          </cell>
          <cell r="G3469" t="str">
            <v>Solvent Utilization</v>
          </cell>
          <cell r="H3469" t="str">
            <v>Miscellaneous Industrial</v>
          </cell>
          <cell r="I3469" t="str">
            <v>All Processes</v>
          </cell>
          <cell r="J3469" t="str">
            <v>o-Dichlorobenzene</v>
          </cell>
          <cell r="L3469" t="str">
            <v>1999</v>
          </cell>
          <cell r="N3469">
            <v>40982</v>
          </cell>
        </row>
        <row r="3470">
          <cell r="A3470" t="str">
            <v>2440000350</v>
          </cell>
          <cell r="B3470" t="str">
            <v>Nonpoint</v>
          </cell>
          <cell r="C3470" t="str">
            <v>Misc Industrial /All Processes /Propylene Glycol</v>
          </cell>
          <cell r="D3470" t="str">
            <v>Solvent - Industrial Surface Coating &amp; Solvent Use</v>
          </cell>
          <cell r="G3470" t="str">
            <v>Solvent Utilization</v>
          </cell>
          <cell r="H3470" t="str">
            <v>Miscellaneous Industrial</v>
          </cell>
          <cell r="I3470" t="str">
            <v>All Processes</v>
          </cell>
          <cell r="J3470" t="str">
            <v>Propylene Glycol</v>
          </cell>
          <cell r="L3470" t="str">
            <v>1999</v>
          </cell>
          <cell r="N3470">
            <v>40982</v>
          </cell>
        </row>
        <row r="3471">
          <cell r="A3471" t="str">
            <v>2440000370</v>
          </cell>
          <cell r="B3471" t="str">
            <v>Nonpoint</v>
          </cell>
          <cell r="C3471" t="str">
            <v>Misc Industrial /All Processes /Special Naphthas</v>
          </cell>
          <cell r="D3471" t="str">
            <v>Solvent - Industrial Surface Coating &amp; Solvent Use</v>
          </cell>
          <cell r="G3471" t="str">
            <v>Solvent Utilization</v>
          </cell>
          <cell r="H3471" t="str">
            <v>Miscellaneous Industrial</v>
          </cell>
          <cell r="I3471" t="str">
            <v>All Processes</v>
          </cell>
          <cell r="J3471" t="str">
            <v>Special Naphthas</v>
          </cell>
          <cell r="L3471" t="str">
            <v>1999</v>
          </cell>
          <cell r="N3471">
            <v>40982</v>
          </cell>
        </row>
        <row r="3472">
          <cell r="A3472" t="str">
            <v>2440000999</v>
          </cell>
          <cell r="B3472" t="str">
            <v>Nonpoint</v>
          </cell>
          <cell r="C3472" t="str">
            <v>Misc Industrial /All Processes /Solvents: NEC</v>
          </cell>
          <cell r="D3472" t="str">
            <v>Solvent - Industrial Surface Coating &amp; Solvent Use</v>
          </cell>
          <cell r="G3472" t="str">
            <v>Solvent Utilization</v>
          </cell>
          <cell r="H3472" t="str">
            <v>Miscellaneous Industrial</v>
          </cell>
          <cell r="I3472" t="str">
            <v>All Processes</v>
          </cell>
          <cell r="J3472" t="str">
            <v>Solvents: NEC</v>
          </cell>
          <cell r="L3472" t="str">
            <v>1999</v>
          </cell>
          <cell r="N3472">
            <v>40982</v>
          </cell>
        </row>
        <row r="3473">
          <cell r="A3473" t="str">
            <v>2440020000</v>
          </cell>
          <cell r="B3473" t="str">
            <v>Nonpoint</v>
          </cell>
          <cell r="C3473" t="str">
            <v>Misc Industrial /Adhesive (Industrial) Application /Total: All Solvent Types</v>
          </cell>
          <cell r="D3473" t="str">
            <v>Solvent - Industrial Surface Coating &amp; Solvent Use</v>
          </cell>
          <cell r="G3473" t="str">
            <v>Solvent Utilization</v>
          </cell>
          <cell r="H3473" t="str">
            <v>Miscellaneous Industrial</v>
          </cell>
          <cell r="I3473" t="str">
            <v>Adhesive (Industrial) Application</v>
          </cell>
          <cell r="J3473" t="str">
            <v>Total: All Solvent Types</v>
          </cell>
          <cell r="N3473">
            <v>40982</v>
          </cell>
        </row>
        <row r="3474">
          <cell r="A3474" t="str">
            <v>2460000000</v>
          </cell>
          <cell r="B3474" t="str">
            <v>Nonpoint</v>
          </cell>
          <cell r="C3474" t="str">
            <v>Misc Non-indus: Consumer &amp; Comm /All Processes /Total: All Solvent Types</v>
          </cell>
          <cell r="D3474" t="str">
            <v>Solvent - Consumer &amp; Commercial Solvent Use</v>
          </cell>
          <cell r="E3474" t="str">
            <v>Consumer/Commercial</v>
          </cell>
          <cell r="F3474" t="str">
            <v>A</v>
          </cell>
          <cell r="G3474" t="str">
            <v>Solvent Utilization</v>
          </cell>
          <cell r="H3474" t="str">
            <v>Miscellaneous Non-industrial: Consumer and Commercial</v>
          </cell>
          <cell r="I3474" t="str">
            <v>All Processes</v>
          </cell>
          <cell r="J3474" t="str">
            <v>Total: All Solvent Types</v>
          </cell>
          <cell r="N3474">
            <v>40982</v>
          </cell>
        </row>
        <row r="3475">
          <cell r="A3475" t="str">
            <v>2460000030</v>
          </cell>
          <cell r="B3475" t="str">
            <v>Nonpoint</v>
          </cell>
          <cell r="C3475" t="str">
            <v>Misc Non-indus: Consumer &amp; Comm /All Processes /Acetone</v>
          </cell>
          <cell r="D3475" t="str">
            <v>Solvent - Consumer &amp; Commercial Solvent Use</v>
          </cell>
          <cell r="G3475" t="str">
            <v>Solvent Utilization</v>
          </cell>
          <cell r="H3475" t="str">
            <v>Miscellaneous Non-industrial: Consumer and Commercial</v>
          </cell>
          <cell r="I3475" t="str">
            <v>All Processes</v>
          </cell>
          <cell r="J3475" t="str">
            <v>Acetone</v>
          </cell>
          <cell r="L3475" t="str">
            <v>1999</v>
          </cell>
          <cell r="N3475">
            <v>40982</v>
          </cell>
        </row>
        <row r="3476">
          <cell r="A3476" t="str">
            <v>2460000055</v>
          </cell>
          <cell r="B3476" t="str">
            <v>Nonpoint</v>
          </cell>
          <cell r="C3476" t="str">
            <v>Misc Non-indus: Consumer &amp; Comm /All Processes /Butyl Acetate</v>
          </cell>
          <cell r="D3476" t="str">
            <v>Solvent - Consumer &amp; Commercial Solvent Use</v>
          </cell>
          <cell r="G3476" t="str">
            <v>Solvent Utilization</v>
          </cell>
          <cell r="H3476" t="str">
            <v>Miscellaneous Non-industrial: Consumer and Commercial</v>
          </cell>
          <cell r="I3476" t="str">
            <v>All Processes</v>
          </cell>
          <cell r="J3476" t="str">
            <v>Butyl Acetate</v>
          </cell>
          <cell r="L3476" t="str">
            <v>1999</v>
          </cell>
          <cell r="N3476">
            <v>40982</v>
          </cell>
        </row>
        <row r="3477">
          <cell r="A3477" t="str">
            <v>2460000060</v>
          </cell>
          <cell r="B3477" t="str">
            <v>Nonpoint</v>
          </cell>
          <cell r="C3477" t="str">
            <v>Misc Non-indus: Consumer &amp; Comm /All Processes /Butyl Alcohols: All Types</v>
          </cell>
          <cell r="D3477" t="str">
            <v>Solvent - Consumer &amp; Commercial Solvent Use</v>
          </cell>
          <cell r="G3477" t="str">
            <v>Solvent Utilization</v>
          </cell>
          <cell r="H3477" t="str">
            <v>Miscellaneous Non-industrial: Consumer and Commercial</v>
          </cell>
          <cell r="I3477" t="str">
            <v>All Processes</v>
          </cell>
          <cell r="J3477" t="str">
            <v>Butyl Alcohols: All Types</v>
          </cell>
          <cell r="L3477" t="str">
            <v>1999</v>
          </cell>
          <cell r="N3477">
            <v>40982</v>
          </cell>
        </row>
        <row r="3478">
          <cell r="A3478" t="str">
            <v>2460000065</v>
          </cell>
          <cell r="B3478" t="str">
            <v>Nonpoint</v>
          </cell>
          <cell r="C3478" t="str">
            <v>Misc Non-indus: Consumer &amp; Comm /All Processes /n-Butyl Alcohol</v>
          </cell>
          <cell r="D3478" t="str">
            <v>Solvent - Consumer &amp; Commercial Solvent Use</v>
          </cell>
          <cell r="G3478" t="str">
            <v>Solvent Utilization</v>
          </cell>
          <cell r="H3478" t="str">
            <v>Miscellaneous Non-industrial: Consumer and Commercial</v>
          </cell>
          <cell r="I3478" t="str">
            <v>All Processes</v>
          </cell>
          <cell r="J3478" t="str">
            <v>n-Butyl Alcohol</v>
          </cell>
          <cell r="L3478" t="str">
            <v>1999</v>
          </cell>
          <cell r="N3478">
            <v>40982</v>
          </cell>
        </row>
        <row r="3479">
          <cell r="A3479" t="str">
            <v>2460000070</v>
          </cell>
          <cell r="B3479" t="str">
            <v>Nonpoint</v>
          </cell>
          <cell r="C3479" t="str">
            <v>Misc Non-indus: Consumer &amp; Comm /All Processes /Isobutyl Alcohol</v>
          </cell>
          <cell r="D3479" t="str">
            <v>Solvent - Consumer &amp; Commercial Solvent Use</v>
          </cell>
          <cell r="G3479" t="str">
            <v>Solvent Utilization</v>
          </cell>
          <cell r="H3479" t="str">
            <v>Miscellaneous Non-industrial: Consumer and Commercial</v>
          </cell>
          <cell r="I3479" t="str">
            <v>All Processes</v>
          </cell>
          <cell r="J3479" t="str">
            <v>Isobutyl Alcohol</v>
          </cell>
          <cell r="L3479" t="str">
            <v>1999</v>
          </cell>
          <cell r="N3479">
            <v>40982</v>
          </cell>
        </row>
        <row r="3480">
          <cell r="A3480" t="str">
            <v>2460000165</v>
          </cell>
          <cell r="B3480" t="str">
            <v>Nonpoint</v>
          </cell>
          <cell r="C3480" t="str">
            <v>Misc Non-indus: Consumer &amp; Comm /All Processes /Ethanol</v>
          </cell>
          <cell r="D3480" t="str">
            <v>Solvent - Consumer &amp; Commercial Solvent Use</v>
          </cell>
          <cell r="G3480" t="str">
            <v>Solvent Utilization</v>
          </cell>
          <cell r="H3480" t="str">
            <v>Miscellaneous Non-industrial: Consumer and Commercial</v>
          </cell>
          <cell r="I3480" t="str">
            <v>All Processes</v>
          </cell>
          <cell r="J3480" t="str">
            <v>Ethanol</v>
          </cell>
          <cell r="L3480" t="str">
            <v>1999</v>
          </cell>
          <cell r="N3480">
            <v>40982</v>
          </cell>
        </row>
        <row r="3481">
          <cell r="A3481" t="str">
            <v>2460000170</v>
          </cell>
          <cell r="B3481" t="str">
            <v>Nonpoint</v>
          </cell>
          <cell r="C3481" t="str">
            <v>Misc Non-indus: Consumer &amp; Comm /All Processes /Ethyl Acetate</v>
          </cell>
          <cell r="D3481" t="str">
            <v>Solvent - Consumer &amp; Commercial Solvent Use</v>
          </cell>
          <cell r="G3481" t="str">
            <v>Solvent Utilization</v>
          </cell>
          <cell r="H3481" t="str">
            <v>Miscellaneous Non-industrial: Consumer and Commercial</v>
          </cell>
          <cell r="I3481" t="str">
            <v>All Processes</v>
          </cell>
          <cell r="J3481" t="str">
            <v>Ethyl Acetate</v>
          </cell>
          <cell r="L3481" t="str">
            <v>1999</v>
          </cell>
          <cell r="N3481">
            <v>40982</v>
          </cell>
        </row>
        <row r="3482">
          <cell r="A3482" t="str">
            <v>2460000185</v>
          </cell>
          <cell r="B3482" t="str">
            <v>Nonpoint</v>
          </cell>
          <cell r="C3482" t="str">
            <v>Misc Non-indus: Consumer &amp; Comm /All Processes /Ethylbenzene</v>
          </cell>
          <cell r="D3482" t="str">
            <v>Solvent - Consumer &amp; Commercial Solvent Use</v>
          </cell>
          <cell r="G3482" t="str">
            <v>Solvent Utilization</v>
          </cell>
          <cell r="H3482" t="str">
            <v>Miscellaneous Non-industrial: Consumer and Commercial</v>
          </cell>
          <cell r="I3482" t="str">
            <v>All Processes</v>
          </cell>
          <cell r="J3482" t="str">
            <v>Ethylbenzene</v>
          </cell>
          <cell r="L3482" t="str">
            <v>1999</v>
          </cell>
          <cell r="N3482">
            <v>40982</v>
          </cell>
        </row>
        <row r="3483">
          <cell r="A3483" t="str">
            <v>2460000250</v>
          </cell>
          <cell r="B3483" t="str">
            <v>Nonpoint</v>
          </cell>
          <cell r="C3483" t="str">
            <v>Misc Non-indus: Consumer &amp; Comm /All Processes /Isopropanol</v>
          </cell>
          <cell r="D3483" t="str">
            <v>Solvent - Consumer &amp; Commercial Solvent Use</v>
          </cell>
          <cell r="G3483" t="str">
            <v>Solvent Utilization</v>
          </cell>
          <cell r="H3483" t="str">
            <v>Miscellaneous Non-industrial: Consumer and Commercial</v>
          </cell>
          <cell r="I3483" t="str">
            <v>All Processes</v>
          </cell>
          <cell r="J3483" t="str">
            <v>Isopropanol</v>
          </cell>
          <cell r="L3483" t="str">
            <v>1999</v>
          </cell>
          <cell r="N3483">
            <v>40982</v>
          </cell>
        </row>
        <row r="3484">
          <cell r="A3484" t="str">
            <v>2460000260</v>
          </cell>
          <cell r="B3484" t="str">
            <v>Nonpoint</v>
          </cell>
          <cell r="C3484" t="str">
            <v>Misc Non-indus: Consumer &amp; Comm /All Processes /Methanol</v>
          </cell>
          <cell r="D3484" t="str">
            <v>Solvent - Consumer &amp; Commercial Solvent Use</v>
          </cell>
          <cell r="G3484" t="str">
            <v>Solvent Utilization</v>
          </cell>
          <cell r="H3484" t="str">
            <v>Miscellaneous Non-industrial: Consumer and Commercial</v>
          </cell>
          <cell r="I3484" t="str">
            <v>All Processes</v>
          </cell>
          <cell r="J3484" t="str">
            <v>Methanol</v>
          </cell>
          <cell r="L3484" t="str">
            <v>1999</v>
          </cell>
          <cell r="N3484">
            <v>40982</v>
          </cell>
        </row>
        <row r="3485">
          <cell r="A3485" t="str">
            <v>2460000285</v>
          </cell>
          <cell r="B3485" t="str">
            <v>Nonpoint</v>
          </cell>
          <cell r="C3485" t="str">
            <v>Misc Non-indus: Consumer &amp; Comm /All Processes /Methyl Isobutyl Ketone</v>
          </cell>
          <cell r="D3485" t="str">
            <v>Solvent - Consumer &amp; Commercial Solvent Use</v>
          </cell>
          <cell r="G3485" t="str">
            <v>Solvent Utilization</v>
          </cell>
          <cell r="H3485" t="str">
            <v>Miscellaneous Non-industrial: Consumer and Commercial</v>
          </cell>
          <cell r="I3485" t="str">
            <v>All Processes</v>
          </cell>
          <cell r="J3485" t="str">
            <v>Methyl Isobutyl Ketone</v>
          </cell>
          <cell r="L3485" t="str">
            <v>1999</v>
          </cell>
          <cell r="N3485">
            <v>40982</v>
          </cell>
        </row>
        <row r="3486">
          <cell r="A3486" t="str">
            <v>2460000300</v>
          </cell>
          <cell r="B3486" t="str">
            <v>Nonpoint</v>
          </cell>
          <cell r="C3486" t="str">
            <v>Misc Non-indus: Consumer &amp; Comm /All Processes /Monochlorobenzene</v>
          </cell>
          <cell r="D3486" t="str">
            <v>Solvent - Consumer &amp; Commercial Solvent Use</v>
          </cell>
          <cell r="G3486" t="str">
            <v>Solvent Utilization</v>
          </cell>
          <cell r="H3486" t="str">
            <v>Miscellaneous Non-industrial: Consumer and Commercial</v>
          </cell>
          <cell r="I3486" t="str">
            <v>All Processes</v>
          </cell>
          <cell r="J3486" t="str">
            <v>Monochlorobenzene</v>
          </cell>
          <cell r="L3486" t="str">
            <v>1999</v>
          </cell>
          <cell r="N3486">
            <v>40982</v>
          </cell>
        </row>
        <row r="3487">
          <cell r="A3487" t="str">
            <v>2460000330</v>
          </cell>
          <cell r="B3487" t="str">
            <v>Nonpoint</v>
          </cell>
          <cell r="C3487" t="str">
            <v>Misc Non-indus: Consumer &amp; Comm /All Processes /o-Dichlorobenzene</v>
          </cell>
          <cell r="D3487" t="str">
            <v>Solvent - Consumer &amp; Commercial Solvent Use</v>
          </cell>
          <cell r="G3487" t="str">
            <v>Solvent Utilization</v>
          </cell>
          <cell r="H3487" t="str">
            <v>Miscellaneous Non-industrial: Consumer and Commercial</v>
          </cell>
          <cell r="I3487" t="str">
            <v>All Processes</v>
          </cell>
          <cell r="J3487" t="str">
            <v>o-Dichlorobenzene</v>
          </cell>
          <cell r="L3487" t="str">
            <v>1999</v>
          </cell>
          <cell r="N3487">
            <v>40982</v>
          </cell>
        </row>
        <row r="3488">
          <cell r="A3488" t="str">
            <v>2460000340</v>
          </cell>
          <cell r="B3488" t="str">
            <v>Nonpoint</v>
          </cell>
          <cell r="C3488" t="str">
            <v>Misc Non-indus: Consumer &amp; Comm /All Processes /p-Dichlorobenzene</v>
          </cell>
          <cell r="D3488" t="str">
            <v>Solvent - Consumer &amp; Commercial Solvent Use</v>
          </cell>
          <cell r="G3488" t="str">
            <v>Solvent Utilization</v>
          </cell>
          <cell r="H3488" t="str">
            <v>Miscellaneous Non-industrial: Consumer and Commercial</v>
          </cell>
          <cell r="I3488" t="str">
            <v>All Processes</v>
          </cell>
          <cell r="J3488" t="str">
            <v>p-Dichlorobenzene</v>
          </cell>
          <cell r="L3488" t="str">
            <v>1999</v>
          </cell>
          <cell r="N3488">
            <v>40982</v>
          </cell>
        </row>
        <row r="3489">
          <cell r="A3489" t="str">
            <v>2460000345</v>
          </cell>
          <cell r="B3489" t="str">
            <v>Nonpoint</v>
          </cell>
          <cell r="C3489" t="str">
            <v>Misc Non-indus: Consumer &amp; Comm /All Processes /Perchloroethylene</v>
          </cell>
          <cell r="D3489" t="str">
            <v>Solvent - Consumer &amp; Commercial Solvent Use</v>
          </cell>
          <cell r="G3489" t="str">
            <v>Solvent Utilization</v>
          </cell>
          <cell r="H3489" t="str">
            <v>Miscellaneous Non-industrial: Consumer and Commercial</v>
          </cell>
          <cell r="I3489" t="str">
            <v>All Processes</v>
          </cell>
          <cell r="J3489" t="str">
            <v>Perchloroethylene</v>
          </cell>
          <cell r="L3489" t="str">
            <v>1999</v>
          </cell>
          <cell r="N3489">
            <v>40982</v>
          </cell>
        </row>
        <row r="3490">
          <cell r="A3490" t="str">
            <v>2460000350</v>
          </cell>
          <cell r="B3490" t="str">
            <v>Nonpoint</v>
          </cell>
          <cell r="C3490" t="str">
            <v>Misc Non-indus: Consumer &amp; Comm /All Processes /Propylene Glycol</v>
          </cell>
          <cell r="D3490" t="str">
            <v>Solvent - Consumer &amp; Commercial Solvent Use</v>
          </cell>
          <cell r="G3490" t="str">
            <v>Solvent Utilization</v>
          </cell>
          <cell r="H3490" t="str">
            <v>Miscellaneous Non-industrial: Consumer and Commercial</v>
          </cell>
          <cell r="I3490" t="str">
            <v>All Processes</v>
          </cell>
          <cell r="J3490" t="str">
            <v>Propylene Glycol</v>
          </cell>
          <cell r="L3490" t="str">
            <v>1999</v>
          </cell>
          <cell r="N3490">
            <v>40982</v>
          </cell>
        </row>
        <row r="3491">
          <cell r="A3491" t="str">
            <v>2460000370</v>
          </cell>
          <cell r="B3491" t="str">
            <v>Nonpoint</v>
          </cell>
          <cell r="C3491" t="str">
            <v>Misc Non-indus: Consumer &amp; Comm /All Processes /Special Naphthas</v>
          </cell>
          <cell r="D3491" t="str">
            <v>Solvent - Consumer &amp; Commercial Solvent Use</v>
          </cell>
          <cell r="G3491" t="str">
            <v>Solvent Utilization</v>
          </cell>
          <cell r="H3491" t="str">
            <v>Miscellaneous Non-industrial: Consumer and Commercial</v>
          </cell>
          <cell r="I3491" t="str">
            <v>All Processes</v>
          </cell>
          <cell r="J3491" t="str">
            <v>Special Naphthas</v>
          </cell>
          <cell r="L3491" t="str">
            <v>1999</v>
          </cell>
          <cell r="N3491">
            <v>40982</v>
          </cell>
        </row>
        <row r="3492">
          <cell r="A3492" t="str">
            <v>2460000385</v>
          </cell>
          <cell r="B3492" t="str">
            <v>Nonpoint</v>
          </cell>
          <cell r="C3492" t="str">
            <v>Misc Non-indus: Consumer &amp; Comm /All Processes /Trichloroethylene</v>
          </cell>
          <cell r="D3492" t="str">
            <v>Solvent - Consumer &amp; Commercial Solvent Use</v>
          </cell>
          <cell r="G3492" t="str">
            <v>Solvent Utilization</v>
          </cell>
          <cell r="H3492" t="str">
            <v>Miscellaneous Non-industrial: Consumer and Commercial</v>
          </cell>
          <cell r="I3492" t="str">
            <v>All Processes</v>
          </cell>
          <cell r="J3492" t="str">
            <v>Trichloroethylene</v>
          </cell>
          <cell r="L3492" t="str">
            <v>1999</v>
          </cell>
          <cell r="N3492">
            <v>40982</v>
          </cell>
        </row>
        <row r="3493">
          <cell r="A3493" t="str">
            <v>2460000999</v>
          </cell>
          <cell r="B3493" t="str">
            <v>Nonpoint</v>
          </cell>
          <cell r="C3493" t="str">
            <v>Misc Non-indus: Consumer &amp; Comm /All Processes /Solvents: NEC</v>
          </cell>
          <cell r="D3493" t="str">
            <v>Solvent - Consumer &amp; Commercial Solvent Use</v>
          </cell>
          <cell r="G3493" t="str">
            <v>Solvent Utilization</v>
          </cell>
          <cell r="H3493" t="str">
            <v>Miscellaneous Non-industrial: Consumer and Commercial</v>
          </cell>
          <cell r="I3493" t="str">
            <v>All Processes</v>
          </cell>
          <cell r="J3493" t="str">
            <v>Solvents: NEC</v>
          </cell>
          <cell r="L3493" t="str">
            <v>1999</v>
          </cell>
          <cell r="N3493">
            <v>40982</v>
          </cell>
        </row>
        <row r="3494">
          <cell r="A3494" t="str">
            <v>2460100000</v>
          </cell>
          <cell r="B3494" t="str">
            <v>Nonpoint</v>
          </cell>
          <cell r="C3494" t="str">
            <v>Misc Non-indus: Consumer &amp; Comm /All Personal Care Products /Total: All Solvent Types</v>
          </cell>
          <cell r="D3494" t="str">
            <v>Solvent - Consumer &amp; Commercial Solvent Use</v>
          </cell>
          <cell r="E3494" t="str">
            <v>Consumer/Commercial</v>
          </cell>
          <cell r="F3494" t="str">
            <v>B1A</v>
          </cell>
          <cell r="G3494" t="str">
            <v>Solvent Utilization</v>
          </cell>
          <cell r="H3494" t="str">
            <v>Miscellaneous Non-industrial: Consumer and Commercial</v>
          </cell>
          <cell r="I3494" t="str">
            <v>All Personal Care Products</v>
          </cell>
          <cell r="J3494" t="str">
            <v>Total: All Solvent Types</v>
          </cell>
          <cell r="N3494">
            <v>40982</v>
          </cell>
        </row>
        <row r="3495">
          <cell r="A3495" t="str">
            <v>2460110000</v>
          </cell>
          <cell r="B3495" t="str">
            <v>Nonpoint</v>
          </cell>
          <cell r="C3495" t="str">
            <v>Misc Non-indus: Consumer &amp; Comm /Personal Care Products: Hair Care Products /Total: All Solvent Types</v>
          </cell>
          <cell r="D3495" t="str">
            <v>Solvent - Consumer &amp; Commercial Solvent Use</v>
          </cell>
          <cell r="E3495" t="str">
            <v>Consumer/Commercial</v>
          </cell>
          <cell r="F3495" t="str">
            <v>B1B</v>
          </cell>
          <cell r="G3495" t="str">
            <v>Solvent Utilization</v>
          </cell>
          <cell r="H3495" t="str">
            <v>Miscellaneous Non-industrial: Consumer and Commercial</v>
          </cell>
          <cell r="I3495" t="str">
            <v>Personal Care Products: Hair Care Products</v>
          </cell>
          <cell r="J3495" t="str">
            <v>Total: All Solvent Types</v>
          </cell>
          <cell r="N3495">
            <v>40982</v>
          </cell>
        </row>
        <row r="3496">
          <cell r="A3496" t="str">
            <v>2460120000</v>
          </cell>
          <cell r="B3496" t="str">
            <v>Nonpoint</v>
          </cell>
          <cell r="C3496" t="str">
            <v>Misc Non-indus: Consumer &amp; Comm /Personal Care Products: Deodorants and Antiperspirants /Total: All Solvent Types</v>
          </cell>
          <cell r="D3496" t="str">
            <v>Solvent - Consumer &amp; Commercial Solvent Use</v>
          </cell>
          <cell r="E3496" t="str">
            <v>Consumer/Commercial</v>
          </cell>
          <cell r="F3496" t="str">
            <v>B1B</v>
          </cell>
          <cell r="G3496" t="str">
            <v>Solvent Utilization</v>
          </cell>
          <cell r="H3496" t="str">
            <v>Miscellaneous Non-industrial: Consumer and Commercial</v>
          </cell>
          <cell r="I3496" t="str">
            <v>Personal Care Products: Deodorants and Antiperspirants</v>
          </cell>
          <cell r="J3496" t="str">
            <v>Total: All Solvent Types</v>
          </cell>
          <cell r="N3496">
            <v>40982</v>
          </cell>
        </row>
        <row r="3497">
          <cell r="A3497" t="str">
            <v>2460130000</v>
          </cell>
          <cell r="B3497" t="str">
            <v>Nonpoint</v>
          </cell>
          <cell r="C3497" t="str">
            <v>Misc Non-indus: Consumer &amp; Comm /Personal Care Products: Fragrance Products /Total: All Solvent Types</v>
          </cell>
          <cell r="D3497" t="str">
            <v>Solvent - Consumer &amp; Commercial Solvent Use</v>
          </cell>
          <cell r="E3497" t="str">
            <v>Consumer/Commercial</v>
          </cell>
          <cell r="F3497" t="str">
            <v>B1B</v>
          </cell>
          <cell r="G3497" t="str">
            <v>Solvent Utilization</v>
          </cell>
          <cell r="H3497" t="str">
            <v>Miscellaneous Non-industrial: Consumer and Commercial</v>
          </cell>
          <cell r="I3497" t="str">
            <v>Personal Care Products: Fragrance Products</v>
          </cell>
          <cell r="J3497" t="str">
            <v>Total: All Solvent Types</v>
          </cell>
          <cell r="N3497">
            <v>40982</v>
          </cell>
        </row>
        <row r="3498">
          <cell r="A3498" t="str">
            <v>2460140000</v>
          </cell>
          <cell r="B3498" t="str">
            <v>Nonpoint</v>
          </cell>
          <cell r="C3498" t="str">
            <v>Misc Non-indus: Consumer &amp; Comm /Personal Care Products: Powders /Total: All Solvent Types</v>
          </cell>
          <cell r="D3498" t="str">
            <v>Solvent - Consumer &amp; Commercial Solvent Use</v>
          </cell>
          <cell r="E3498" t="str">
            <v>Consumer/Commercial</v>
          </cell>
          <cell r="F3498" t="str">
            <v>B1B</v>
          </cell>
          <cell r="G3498" t="str">
            <v>Solvent Utilization</v>
          </cell>
          <cell r="H3498" t="str">
            <v>Miscellaneous Non-industrial: Consumer and Commercial</v>
          </cell>
          <cell r="I3498" t="str">
            <v>Personal Care Products: Powders</v>
          </cell>
          <cell r="J3498" t="str">
            <v>Total: All Solvent Types</v>
          </cell>
          <cell r="N3498">
            <v>40982</v>
          </cell>
        </row>
        <row r="3499">
          <cell r="A3499" t="str">
            <v>2460150000</v>
          </cell>
          <cell r="B3499" t="str">
            <v>Nonpoint</v>
          </cell>
          <cell r="C3499" t="str">
            <v>Misc Non-indus: Consumer &amp; Comm /Personal Care Products: Nail Care Products /Total: All Solvent Types</v>
          </cell>
          <cell r="D3499" t="str">
            <v>Solvent - Consumer &amp; Commercial Solvent Use</v>
          </cell>
          <cell r="E3499" t="str">
            <v>Consumer/Commercial</v>
          </cell>
          <cell r="F3499" t="str">
            <v>B1B</v>
          </cell>
          <cell r="G3499" t="str">
            <v>Solvent Utilization</v>
          </cell>
          <cell r="H3499" t="str">
            <v>Miscellaneous Non-industrial: Consumer and Commercial</v>
          </cell>
          <cell r="I3499" t="str">
            <v>Personal Care Products: Nail Care Products</v>
          </cell>
          <cell r="J3499" t="str">
            <v>Total: All Solvent Types</v>
          </cell>
          <cell r="N3499">
            <v>40982</v>
          </cell>
        </row>
        <row r="3500">
          <cell r="A3500" t="str">
            <v>2460160000</v>
          </cell>
          <cell r="B3500" t="str">
            <v>Nonpoint</v>
          </cell>
          <cell r="C3500" t="str">
            <v>Misc Non-indus: Consumer &amp; Comm /Personal Care Products: Facial and Body Treatments /Total: All Solvent Types</v>
          </cell>
          <cell r="D3500" t="str">
            <v>Solvent - Consumer &amp; Commercial Solvent Use</v>
          </cell>
          <cell r="E3500" t="str">
            <v>Consumer/Commercial</v>
          </cell>
          <cell r="F3500" t="str">
            <v>B1B</v>
          </cell>
          <cell r="G3500" t="str">
            <v>Solvent Utilization</v>
          </cell>
          <cell r="H3500" t="str">
            <v>Miscellaneous Non-industrial: Consumer and Commercial</v>
          </cell>
          <cell r="I3500" t="str">
            <v>Personal Care Products: Facial and Body Treatments</v>
          </cell>
          <cell r="J3500" t="str">
            <v>Total: All Solvent Types</v>
          </cell>
          <cell r="N3500">
            <v>40982</v>
          </cell>
        </row>
        <row r="3501">
          <cell r="A3501" t="str">
            <v>2460170000</v>
          </cell>
          <cell r="B3501" t="str">
            <v>Nonpoint</v>
          </cell>
          <cell r="C3501" t="str">
            <v>Misc Non-indus: Consumer &amp; Comm /Personal Care Products: Oral Care Products /Total: All Solvent Types</v>
          </cell>
          <cell r="D3501" t="str">
            <v>Solvent - Consumer &amp; Commercial Solvent Use</v>
          </cell>
          <cell r="E3501" t="str">
            <v>Consumer/Commercial</v>
          </cell>
          <cell r="F3501" t="str">
            <v>B1B</v>
          </cell>
          <cell r="G3501" t="str">
            <v>Solvent Utilization</v>
          </cell>
          <cell r="H3501" t="str">
            <v>Miscellaneous Non-industrial: Consumer and Commercial</v>
          </cell>
          <cell r="I3501" t="str">
            <v>Personal Care Products: Oral Care Products</v>
          </cell>
          <cell r="J3501" t="str">
            <v>Total: All Solvent Types</v>
          </cell>
          <cell r="N3501">
            <v>40982</v>
          </cell>
        </row>
        <row r="3502">
          <cell r="A3502" t="str">
            <v>2460180000</v>
          </cell>
          <cell r="B3502" t="str">
            <v>Nonpoint</v>
          </cell>
          <cell r="C3502" t="str">
            <v>Misc Non-indus: Consumer &amp; Comm /Personal Care Products: Health Use Products (External Only) /Total: All Solvent Types</v>
          </cell>
          <cell r="D3502" t="str">
            <v>Solvent - Consumer &amp; Commercial Solvent Use</v>
          </cell>
          <cell r="E3502" t="str">
            <v>Consumer/Commercial</v>
          </cell>
          <cell r="F3502" t="str">
            <v>B1B</v>
          </cell>
          <cell r="G3502" t="str">
            <v>Solvent Utilization</v>
          </cell>
          <cell r="H3502" t="str">
            <v>Miscellaneous Non-industrial: Consumer and Commercial</v>
          </cell>
          <cell r="I3502" t="str">
            <v>Personal Care Products: Health Use Products (External Only)</v>
          </cell>
          <cell r="J3502" t="str">
            <v>Total: All Solvent Types</v>
          </cell>
          <cell r="N3502">
            <v>40982</v>
          </cell>
        </row>
        <row r="3503">
          <cell r="A3503" t="str">
            <v>2460190000</v>
          </cell>
          <cell r="B3503" t="str">
            <v>Nonpoint</v>
          </cell>
          <cell r="C3503" t="str">
            <v>Misc Non-indus: Consumer &amp; Comm /Personal Care Products: Misc Personal Care Products /Total: All Solvent Types</v>
          </cell>
          <cell r="D3503" t="str">
            <v>Solvent - Consumer &amp; Commercial Solvent Use</v>
          </cell>
          <cell r="E3503" t="str">
            <v>Consumer/Commercial</v>
          </cell>
          <cell r="F3503" t="str">
            <v>B1B</v>
          </cell>
          <cell r="G3503" t="str">
            <v>Solvent Utilization</v>
          </cell>
          <cell r="H3503" t="str">
            <v>Miscellaneous Non-industrial: Consumer and Commercial</v>
          </cell>
          <cell r="I3503" t="str">
            <v>Personal Care Products: Miscellaneous Personal Care Products</v>
          </cell>
          <cell r="J3503" t="str">
            <v>Total: All Solvent Types</v>
          </cell>
          <cell r="N3503">
            <v>40982</v>
          </cell>
        </row>
        <row r="3504">
          <cell r="A3504" t="str">
            <v>2460200000</v>
          </cell>
          <cell r="B3504" t="str">
            <v>Nonpoint</v>
          </cell>
          <cell r="C3504" t="str">
            <v>Misc Non-indus: Consumer &amp; Comm /All Household Products /Total: All Solvent Types</v>
          </cell>
          <cell r="D3504" t="str">
            <v>Solvent - Consumer &amp; Commercial Solvent Use</v>
          </cell>
          <cell r="E3504" t="str">
            <v>Consumer/Commercial</v>
          </cell>
          <cell r="F3504" t="str">
            <v>B2A</v>
          </cell>
          <cell r="G3504" t="str">
            <v>Solvent Utilization</v>
          </cell>
          <cell r="H3504" t="str">
            <v>Miscellaneous Non-industrial: Consumer and Commercial</v>
          </cell>
          <cell r="I3504" t="str">
            <v>All Household Products</v>
          </cell>
          <cell r="J3504" t="str">
            <v>Total: All Solvent Types</v>
          </cell>
          <cell r="N3504">
            <v>40982</v>
          </cell>
        </row>
        <row r="3505">
          <cell r="A3505" t="str">
            <v>2460210000</v>
          </cell>
          <cell r="B3505" t="str">
            <v>Nonpoint</v>
          </cell>
          <cell r="C3505" t="str">
            <v>Misc Non-indus: Consumer &amp; Comm /Household Products: Hard Surface Cleaners /Total: All Solvent Types</v>
          </cell>
          <cell r="D3505" t="str">
            <v>Solvent - Consumer &amp; Commercial Solvent Use</v>
          </cell>
          <cell r="E3505" t="str">
            <v>Consumer/Commercial</v>
          </cell>
          <cell r="F3505" t="str">
            <v>B2B</v>
          </cell>
          <cell r="G3505" t="str">
            <v>Solvent Utilization</v>
          </cell>
          <cell r="H3505" t="str">
            <v>Miscellaneous Non-industrial: Consumer and Commercial</v>
          </cell>
          <cell r="I3505" t="str">
            <v>Household Products: Hard Surface Cleaners</v>
          </cell>
          <cell r="J3505" t="str">
            <v>Total: All Solvent Types</v>
          </cell>
          <cell r="N3505">
            <v>40982</v>
          </cell>
        </row>
        <row r="3506">
          <cell r="A3506" t="str">
            <v>2460220000</v>
          </cell>
          <cell r="B3506" t="str">
            <v>Nonpoint</v>
          </cell>
          <cell r="C3506" t="str">
            <v>Misc Non-indus: Consumer &amp; Comm /Household Products: Laundry Products /Total: All Solvent Types</v>
          </cell>
          <cell r="D3506" t="str">
            <v>Solvent - Consumer &amp; Commercial Solvent Use</v>
          </cell>
          <cell r="E3506" t="str">
            <v>Consumer/Commercial</v>
          </cell>
          <cell r="F3506" t="str">
            <v>B2B</v>
          </cell>
          <cell r="G3506" t="str">
            <v>Solvent Utilization</v>
          </cell>
          <cell r="H3506" t="str">
            <v>Miscellaneous Non-industrial: Consumer and Commercial</v>
          </cell>
          <cell r="I3506" t="str">
            <v>Household Products: Laundry Products</v>
          </cell>
          <cell r="J3506" t="str">
            <v>Total: All Solvent Types</v>
          </cell>
          <cell r="N3506">
            <v>40982</v>
          </cell>
        </row>
        <row r="3507">
          <cell r="A3507" t="str">
            <v>2460230000</v>
          </cell>
          <cell r="B3507" t="str">
            <v>Nonpoint</v>
          </cell>
          <cell r="C3507" t="str">
            <v>Misc Non-indus: Consumer &amp; Comm /Household Products: Fabric &amp; Carpet Care Products /Total: All Solvent Types</v>
          </cell>
          <cell r="D3507" t="str">
            <v>Solvent - Consumer &amp; Commercial Solvent Use</v>
          </cell>
          <cell r="E3507" t="str">
            <v>Consumer/Commercial</v>
          </cell>
          <cell r="F3507" t="str">
            <v>B2B</v>
          </cell>
          <cell r="G3507" t="str">
            <v>Solvent Utilization</v>
          </cell>
          <cell r="H3507" t="str">
            <v>Miscellaneous Non-industrial: Consumer and Commercial</v>
          </cell>
          <cell r="I3507" t="str">
            <v>Household Products: Fabric and Carpet Care Products</v>
          </cell>
          <cell r="J3507" t="str">
            <v>Total: All Solvent Types</v>
          </cell>
          <cell r="N3507">
            <v>40982</v>
          </cell>
        </row>
        <row r="3508">
          <cell r="A3508" t="str">
            <v>2460240000</v>
          </cell>
          <cell r="B3508" t="str">
            <v>Nonpoint</v>
          </cell>
          <cell r="C3508" t="str">
            <v>Misc Non-indus: Consumer &amp; Comm /Household Products: Dishwashing Products /Total: All Solvent Types</v>
          </cell>
          <cell r="D3508" t="str">
            <v>Solvent - Consumer &amp; Commercial Solvent Use</v>
          </cell>
          <cell r="E3508" t="str">
            <v>Consumer/Commercial</v>
          </cell>
          <cell r="F3508" t="str">
            <v>B2B</v>
          </cell>
          <cell r="G3508" t="str">
            <v>Solvent Utilization</v>
          </cell>
          <cell r="H3508" t="str">
            <v>Miscellaneous Non-industrial: Consumer and Commercial</v>
          </cell>
          <cell r="I3508" t="str">
            <v>Household Products: Dishwashing Products</v>
          </cell>
          <cell r="J3508" t="str">
            <v>Total: All Solvent Types</v>
          </cell>
          <cell r="N3508">
            <v>40982</v>
          </cell>
        </row>
        <row r="3509">
          <cell r="A3509" t="str">
            <v>2460250000</v>
          </cell>
          <cell r="B3509" t="str">
            <v>Nonpoint</v>
          </cell>
          <cell r="C3509" t="str">
            <v>Misc Non-indus: Consumer &amp; Comm /Household Products: Waxes &amp; Polishes /Total: All Solvent Types</v>
          </cell>
          <cell r="D3509" t="str">
            <v>Solvent - Consumer &amp; Commercial Solvent Use</v>
          </cell>
          <cell r="E3509" t="str">
            <v>Consumer/Commercial</v>
          </cell>
          <cell r="F3509" t="str">
            <v>B2B</v>
          </cell>
          <cell r="G3509" t="str">
            <v>Solvent Utilization</v>
          </cell>
          <cell r="H3509" t="str">
            <v>Miscellaneous Non-industrial: Consumer and Commercial</v>
          </cell>
          <cell r="I3509" t="str">
            <v>Household Products: Waxes and Polishes</v>
          </cell>
          <cell r="J3509" t="str">
            <v>Total: All Solvent Types</v>
          </cell>
          <cell r="N3509">
            <v>40982</v>
          </cell>
        </row>
        <row r="3510">
          <cell r="A3510" t="str">
            <v>2460260000</v>
          </cell>
          <cell r="B3510" t="str">
            <v>Nonpoint</v>
          </cell>
          <cell r="C3510" t="str">
            <v>Misc Non-indus: Consumer &amp; Comm /Household Products: Air Fresheners /Total: All Solvent Types</v>
          </cell>
          <cell r="D3510" t="str">
            <v>Solvent - Consumer &amp; Commercial Solvent Use</v>
          </cell>
          <cell r="E3510" t="str">
            <v>Consumer/Commercial</v>
          </cell>
          <cell r="F3510" t="str">
            <v>B2B</v>
          </cell>
          <cell r="G3510" t="str">
            <v>Solvent Utilization</v>
          </cell>
          <cell r="H3510" t="str">
            <v>Miscellaneous Non-industrial: Consumer and Commercial</v>
          </cell>
          <cell r="I3510" t="str">
            <v>Household Products: Air Fresheners</v>
          </cell>
          <cell r="J3510" t="str">
            <v>Total: All Solvent Types</v>
          </cell>
          <cell r="N3510">
            <v>40982</v>
          </cell>
        </row>
        <row r="3511">
          <cell r="A3511" t="str">
            <v>2460270000</v>
          </cell>
          <cell r="B3511" t="str">
            <v>Nonpoint</v>
          </cell>
          <cell r="C3511" t="str">
            <v>Misc Non-indus: Consumer &amp; Comm /Household Products: Shoe &amp; Leather Care Products /Total: All Solvent Types</v>
          </cell>
          <cell r="D3511" t="str">
            <v>Solvent - Consumer &amp; Commercial Solvent Use</v>
          </cell>
          <cell r="E3511" t="str">
            <v>Consumer/Commercial</v>
          </cell>
          <cell r="F3511" t="str">
            <v>B2B</v>
          </cell>
          <cell r="G3511" t="str">
            <v>Solvent Utilization</v>
          </cell>
          <cell r="H3511" t="str">
            <v>Miscellaneous Non-industrial: Consumer and Commercial</v>
          </cell>
          <cell r="I3511" t="str">
            <v>Household Products: Shoe and Leather Care Products</v>
          </cell>
          <cell r="J3511" t="str">
            <v>Total: All Solvent Types</v>
          </cell>
          <cell r="N3511">
            <v>40982</v>
          </cell>
        </row>
        <row r="3512">
          <cell r="A3512" t="str">
            <v>2460290000</v>
          </cell>
          <cell r="B3512" t="str">
            <v>Nonpoint</v>
          </cell>
          <cell r="C3512" t="str">
            <v>Misc Non-indus: Consumer &amp; Comm /Misc Household Products /Total: All Solvent Types</v>
          </cell>
          <cell r="D3512" t="str">
            <v>Solvent - Consumer &amp; Commercial Solvent Use</v>
          </cell>
          <cell r="E3512" t="str">
            <v>Consumer/Commercial</v>
          </cell>
          <cell r="F3512" t="str">
            <v>B2B</v>
          </cell>
          <cell r="G3512" t="str">
            <v>Solvent Utilization</v>
          </cell>
          <cell r="H3512" t="str">
            <v>Miscellaneous Non-industrial: Consumer and Commercial</v>
          </cell>
          <cell r="I3512" t="str">
            <v>Household Products: Miscellaneous Household Products</v>
          </cell>
          <cell r="J3512" t="str">
            <v>Total: All Solvent Types</v>
          </cell>
          <cell r="N3512">
            <v>40982</v>
          </cell>
        </row>
        <row r="3513">
          <cell r="A3513" t="str">
            <v>2460400000</v>
          </cell>
          <cell r="B3513" t="str">
            <v>Nonpoint</v>
          </cell>
          <cell r="C3513" t="str">
            <v>Misc Non-indus: Consumer &amp; Comm /All Auto Aftermarket Products /Total: All Solvent Types</v>
          </cell>
          <cell r="D3513" t="str">
            <v>Solvent - Consumer &amp; Commercial Solvent Use</v>
          </cell>
          <cell r="E3513" t="str">
            <v>Consumer/Commercial</v>
          </cell>
          <cell r="F3513" t="str">
            <v>B3A</v>
          </cell>
          <cell r="G3513" t="str">
            <v>Solvent Utilization</v>
          </cell>
          <cell r="H3513" t="str">
            <v>Miscellaneous Non-industrial: Consumer and Commercial</v>
          </cell>
          <cell r="I3513" t="str">
            <v>All Automotive Aftermarket Products</v>
          </cell>
          <cell r="J3513" t="str">
            <v>Total: All Solvent Types</v>
          </cell>
          <cell r="N3513">
            <v>40982</v>
          </cell>
        </row>
        <row r="3514">
          <cell r="A3514" t="str">
            <v>2460410000</v>
          </cell>
          <cell r="B3514" t="str">
            <v>Nonpoint</v>
          </cell>
          <cell r="C3514" t="str">
            <v>Misc Non-indus: Consumer &amp; Comm /Auto Aftermarket Products: Detailing Products /Total: All Solvent Types</v>
          </cell>
          <cell r="D3514" t="str">
            <v>Solvent - Consumer &amp; Commercial Solvent Use</v>
          </cell>
          <cell r="E3514" t="str">
            <v>Consumer/Commercial</v>
          </cell>
          <cell r="F3514" t="str">
            <v>B3B</v>
          </cell>
          <cell r="G3514" t="str">
            <v>Solvent Utilization</v>
          </cell>
          <cell r="H3514" t="str">
            <v>Miscellaneous Non-industrial: Consumer and Commercial</v>
          </cell>
          <cell r="I3514" t="str">
            <v>Automotive Aftermarket Products: Detailing Products</v>
          </cell>
          <cell r="J3514" t="str">
            <v>Total: All Solvent Types</v>
          </cell>
          <cell r="N3514">
            <v>40982</v>
          </cell>
        </row>
        <row r="3515">
          <cell r="A3515" t="str">
            <v>2460420000</v>
          </cell>
          <cell r="B3515" t="str">
            <v>Nonpoint</v>
          </cell>
          <cell r="C3515" t="str">
            <v>Misc Non-indus: Consumer &amp; Comm /Auto Aftermarket Products: Maint &amp; Repair Products /Total: All Solvent Types</v>
          </cell>
          <cell r="D3515" t="str">
            <v>Solvent - Consumer &amp; Commercial Solvent Use</v>
          </cell>
          <cell r="E3515" t="str">
            <v>Consumer/Commercial</v>
          </cell>
          <cell r="F3515" t="str">
            <v>B3B</v>
          </cell>
          <cell r="G3515" t="str">
            <v>Solvent Utilization</v>
          </cell>
          <cell r="H3515" t="str">
            <v>Miscellaneous Non-industrial: Consumer and Commercial</v>
          </cell>
          <cell r="I3515" t="str">
            <v>Automotive Aftermarket Products: Maintenance and Repair Products</v>
          </cell>
          <cell r="J3515" t="str">
            <v>Total: All Solvent Types</v>
          </cell>
          <cell r="N3515">
            <v>40982</v>
          </cell>
        </row>
        <row r="3516">
          <cell r="A3516" t="str">
            <v>2460500000</v>
          </cell>
          <cell r="B3516" t="str">
            <v>Nonpoint</v>
          </cell>
          <cell r="C3516" t="str">
            <v>Misc Non-indus: Consumer &amp; Comm /All Coatings &amp; Related Products /Total: All Solvent Types</v>
          </cell>
          <cell r="D3516" t="str">
            <v>Solvent - Consumer &amp; Commercial Solvent Use</v>
          </cell>
          <cell r="E3516" t="str">
            <v>Consumer/Commercial</v>
          </cell>
          <cell r="F3516" t="str">
            <v>B4A</v>
          </cell>
          <cell r="G3516" t="str">
            <v>Solvent Utilization</v>
          </cell>
          <cell r="H3516" t="str">
            <v>Miscellaneous Non-industrial: Consumer and Commercial</v>
          </cell>
          <cell r="I3516" t="str">
            <v>All Coatings and Related Products</v>
          </cell>
          <cell r="J3516" t="str">
            <v>Total: All Solvent Types</v>
          </cell>
          <cell r="N3516">
            <v>40982</v>
          </cell>
        </row>
        <row r="3517">
          <cell r="A3517" t="str">
            <v>2460510000</v>
          </cell>
          <cell r="B3517" t="str">
            <v>Nonpoint</v>
          </cell>
          <cell r="C3517" t="str">
            <v>Misc Non-indus: Consumer &amp; Comm /Coatings &amp; Related Products: Aerosol Spray Paints /Total: All Solvent Types</v>
          </cell>
          <cell r="D3517" t="str">
            <v>Solvent - Consumer &amp; Commercial Solvent Use</v>
          </cell>
          <cell r="E3517" t="str">
            <v>Consumer/Commercial</v>
          </cell>
          <cell r="F3517" t="str">
            <v>B4B</v>
          </cell>
          <cell r="G3517" t="str">
            <v>Solvent Utilization</v>
          </cell>
          <cell r="H3517" t="str">
            <v>Miscellaneous Non-industrial: Consumer and Commercial</v>
          </cell>
          <cell r="I3517" t="str">
            <v>Coatings and Related Products: Aerosol Spray Paints</v>
          </cell>
          <cell r="J3517" t="str">
            <v>Total: All Solvent Types</v>
          </cell>
          <cell r="N3517">
            <v>40982</v>
          </cell>
        </row>
        <row r="3518">
          <cell r="A3518" t="str">
            <v>2460520000</v>
          </cell>
          <cell r="B3518" t="str">
            <v>Nonpoint</v>
          </cell>
          <cell r="C3518" t="str">
            <v>Misc Non-indus: Consumer &amp; Comm /Coatings &amp; Related Products: Coating Related Products /Total: All Solvent Types</v>
          </cell>
          <cell r="D3518" t="str">
            <v>Solvent - Consumer &amp; Commercial Solvent Use</v>
          </cell>
          <cell r="E3518" t="str">
            <v>Consumer/Commercial</v>
          </cell>
          <cell r="F3518" t="str">
            <v>B4B</v>
          </cell>
          <cell r="G3518" t="str">
            <v>Solvent Utilization</v>
          </cell>
          <cell r="H3518" t="str">
            <v>Miscellaneous Non-industrial: Consumer and Commercial</v>
          </cell>
          <cell r="I3518" t="str">
            <v>Coatings and Related Products: Coating Related Products</v>
          </cell>
          <cell r="J3518" t="str">
            <v>Total: All Solvent Types</v>
          </cell>
          <cell r="N3518">
            <v>40982</v>
          </cell>
        </row>
        <row r="3519">
          <cell r="A3519" t="str">
            <v>2460600000</v>
          </cell>
          <cell r="B3519" t="str">
            <v>Nonpoint</v>
          </cell>
          <cell r="C3519" t="str">
            <v>Misc Non-indus: Consumer &amp; Comm /All Adhesives &amp; Sealants /Total: All Solvent Types</v>
          </cell>
          <cell r="D3519" t="str">
            <v>Solvent - Consumer &amp; Commercial Solvent Use</v>
          </cell>
          <cell r="E3519" t="str">
            <v>Consumer/Commercial</v>
          </cell>
          <cell r="F3519" t="str">
            <v>B5A</v>
          </cell>
          <cell r="G3519" t="str">
            <v>Solvent Utilization</v>
          </cell>
          <cell r="H3519" t="str">
            <v>Miscellaneous Non-industrial: Consumer and Commercial</v>
          </cell>
          <cell r="I3519" t="str">
            <v>All Adhesives and Sealants</v>
          </cell>
          <cell r="J3519" t="str">
            <v>Total: All Solvent Types</v>
          </cell>
          <cell r="N3519">
            <v>40982</v>
          </cell>
        </row>
        <row r="3520">
          <cell r="A3520" t="str">
            <v>2460610000</v>
          </cell>
          <cell r="B3520" t="str">
            <v>Nonpoint</v>
          </cell>
          <cell r="C3520" t="str">
            <v>Misc Non-indus: Consumer &amp; Comm /Adhesives &amp; Sealants: Adhesives /Total: All Solvent Types</v>
          </cell>
          <cell r="D3520" t="str">
            <v>Solvent - Consumer &amp; Commercial Solvent Use</v>
          </cell>
          <cell r="E3520" t="str">
            <v>Consumer/Commercial</v>
          </cell>
          <cell r="F3520" t="str">
            <v>B5B</v>
          </cell>
          <cell r="G3520" t="str">
            <v>Solvent Utilization</v>
          </cell>
          <cell r="H3520" t="str">
            <v>Miscellaneous Non-industrial: Consumer and Commercial</v>
          </cell>
          <cell r="I3520" t="str">
            <v>Adhesives and Sealants: Adhesives</v>
          </cell>
          <cell r="J3520" t="str">
            <v>Total: All Solvent Types</v>
          </cell>
          <cell r="N3520">
            <v>40982</v>
          </cell>
        </row>
        <row r="3521">
          <cell r="A3521" t="str">
            <v>2460620000</v>
          </cell>
          <cell r="B3521" t="str">
            <v>Nonpoint</v>
          </cell>
          <cell r="C3521" t="str">
            <v>Misc Non-indus: Consumer &amp; Comm /Adhesives &amp; Sealants: Sealants /Total: All Solvent Types</v>
          </cell>
          <cell r="D3521" t="str">
            <v>Solvent - Consumer &amp; Commercial Solvent Use</v>
          </cell>
          <cell r="E3521" t="str">
            <v>Consumer/Commercial</v>
          </cell>
          <cell r="F3521" t="str">
            <v>B5B</v>
          </cell>
          <cell r="G3521" t="str">
            <v>Solvent Utilization</v>
          </cell>
          <cell r="H3521" t="str">
            <v>Miscellaneous Non-industrial: Consumer and Commercial</v>
          </cell>
          <cell r="I3521" t="str">
            <v>Adhesives and Sealants: Sealants</v>
          </cell>
          <cell r="J3521" t="str">
            <v>Total: All Solvent Types</v>
          </cell>
          <cell r="N3521">
            <v>40982</v>
          </cell>
        </row>
        <row r="3522">
          <cell r="A3522" t="str">
            <v>2460800000</v>
          </cell>
          <cell r="B3522" t="str">
            <v>Nonpoint</v>
          </cell>
          <cell r="C3522" t="str">
            <v>Misc Non-indus: Consumer &amp; Comm /All FIFRA Related Products /Total: All Solvent Types</v>
          </cell>
          <cell r="D3522" t="str">
            <v>Solvent - Consumer &amp; Commercial Solvent Use</v>
          </cell>
          <cell r="E3522" t="str">
            <v>Consumer/Commercial</v>
          </cell>
          <cell r="F3522" t="str">
            <v>B6A</v>
          </cell>
          <cell r="G3522" t="str">
            <v>Solvent Utilization</v>
          </cell>
          <cell r="H3522" t="str">
            <v>Miscellaneous Non-industrial: Consumer and Commercial</v>
          </cell>
          <cell r="I3522" t="str">
            <v>All FIFRA Related Products</v>
          </cell>
          <cell r="J3522" t="str">
            <v>Total: All Solvent Types</v>
          </cell>
          <cell r="N3522">
            <v>40982</v>
          </cell>
        </row>
        <row r="3523">
          <cell r="A3523" t="str">
            <v>2460810000</v>
          </cell>
          <cell r="B3523" t="str">
            <v>Nonpoint</v>
          </cell>
          <cell r="C3523" t="str">
            <v>Misc Non-indus: Consumer &amp; Comm /FIFRA Related Products: Insecticides /Total: All Solvent Types</v>
          </cell>
          <cell r="D3523" t="str">
            <v>Solvent - Consumer &amp; Commercial Solvent Use</v>
          </cell>
          <cell r="E3523" t="str">
            <v>Consumer/Commercial</v>
          </cell>
          <cell r="F3523" t="str">
            <v>B6B</v>
          </cell>
          <cell r="G3523" t="str">
            <v>Solvent Utilization</v>
          </cell>
          <cell r="H3523" t="str">
            <v>Miscellaneous Non-industrial: Consumer and Commercial</v>
          </cell>
          <cell r="I3523" t="str">
            <v>FIFRA Related Products: Insecticides</v>
          </cell>
          <cell r="J3523" t="str">
            <v>Total: All Solvent Types</v>
          </cell>
          <cell r="N3523">
            <v>40982</v>
          </cell>
        </row>
        <row r="3524">
          <cell r="A3524" t="str">
            <v>2460820000</v>
          </cell>
          <cell r="B3524" t="str">
            <v>Nonpoint</v>
          </cell>
          <cell r="C3524" t="str">
            <v>Misc Non-indus: Consumer &amp; Comm /FIFRA Related Products: Fungicides &amp; Nematicides /Total: All Solvent Types</v>
          </cell>
          <cell r="D3524" t="str">
            <v>Solvent - Consumer &amp; Commercial Solvent Use</v>
          </cell>
          <cell r="E3524" t="str">
            <v>Consumer/Commercial</v>
          </cell>
          <cell r="F3524" t="str">
            <v>B6B</v>
          </cell>
          <cell r="G3524" t="str">
            <v>Solvent Utilization</v>
          </cell>
          <cell r="H3524" t="str">
            <v>Miscellaneous Non-industrial: Consumer and Commercial</v>
          </cell>
          <cell r="I3524" t="str">
            <v>FIFRA Related Products: Fungicides and Nematicides</v>
          </cell>
          <cell r="J3524" t="str">
            <v>Total: All Solvent Types</v>
          </cell>
          <cell r="N3524">
            <v>40982</v>
          </cell>
        </row>
        <row r="3525">
          <cell r="A3525" t="str">
            <v>2460830000</v>
          </cell>
          <cell r="B3525" t="str">
            <v>Nonpoint</v>
          </cell>
          <cell r="C3525" t="str">
            <v>Misc Non-indus: Consumer &amp; Comm /FIFRA Related Products: Herbicides /Total: All Solvent Types</v>
          </cell>
          <cell r="D3525" t="str">
            <v>Solvent - Consumer &amp; Commercial Solvent Use</v>
          </cell>
          <cell r="E3525" t="str">
            <v>Consumer/Commercial</v>
          </cell>
          <cell r="F3525" t="str">
            <v>B6B</v>
          </cell>
          <cell r="G3525" t="str">
            <v>Solvent Utilization</v>
          </cell>
          <cell r="H3525" t="str">
            <v>Miscellaneous Non-industrial: Consumer and Commercial</v>
          </cell>
          <cell r="I3525" t="str">
            <v>FIFRA Related Products: Herbicides</v>
          </cell>
          <cell r="J3525" t="str">
            <v>Total: All Solvent Types</v>
          </cell>
          <cell r="N3525">
            <v>40982</v>
          </cell>
        </row>
        <row r="3526">
          <cell r="A3526" t="str">
            <v>2460840000</v>
          </cell>
          <cell r="B3526" t="str">
            <v>Nonpoint</v>
          </cell>
          <cell r="C3526" t="str">
            <v>Misc Non-indus: Consumer &amp; Comm /FIFRA Related Products: Antimicrobial Agents /Total: All Solvent Types</v>
          </cell>
          <cell r="D3526" t="str">
            <v>Solvent - Consumer &amp; Commercial Solvent Use</v>
          </cell>
          <cell r="E3526" t="str">
            <v>Consumer/Commercial</v>
          </cell>
          <cell r="F3526" t="str">
            <v>B6B</v>
          </cell>
          <cell r="G3526" t="str">
            <v>Solvent Utilization</v>
          </cell>
          <cell r="H3526" t="str">
            <v>Miscellaneous Non-industrial: Consumer and Commercial</v>
          </cell>
          <cell r="I3526" t="str">
            <v>FIFRA Related Products: Antimicrobial Agents</v>
          </cell>
          <cell r="J3526" t="str">
            <v>Total: All Solvent Types</v>
          </cell>
          <cell r="N3526">
            <v>40982</v>
          </cell>
        </row>
        <row r="3527">
          <cell r="A3527" t="str">
            <v>2460890000</v>
          </cell>
          <cell r="B3527" t="str">
            <v>Nonpoint</v>
          </cell>
          <cell r="C3527" t="str">
            <v>Misc Non-indus: Consumer &amp; Comm /FIFRA Related Products: Other FIFRA Related Products /Total: All Solvent Types</v>
          </cell>
          <cell r="D3527" t="str">
            <v>Solvent - Consumer &amp; Commercial Solvent Use</v>
          </cell>
          <cell r="E3527" t="str">
            <v>Consumer/Commercial</v>
          </cell>
          <cell r="F3527" t="str">
            <v>B6B</v>
          </cell>
          <cell r="G3527" t="str">
            <v>Solvent Utilization</v>
          </cell>
          <cell r="H3527" t="str">
            <v>Miscellaneous Non-industrial: Consumer and Commercial</v>
          </cell>
          <cell r="I3527" t="str">
            <v>FIFRA Related Products: Other FIFRA Related Products</v>
          </cell>
          <cell r="J3527" t="str">
            <v>Total: All Solvent Types</v>
          </cell>
          <cell r="N3527">
            <v>40982</v>
          </cell>
        </row>
        <row r="3528">
          <cell r="A3528" t="str">
            <v>2460900000</v>
          </cell>
          <cell r="B3528" t="str">
            <v>Nonpoint</v>
          </cell>
          <cell r="C3528" t="str">
            <v>Misc Non-indus: Consumer &amp; Comm /Misc Products (Not Otherwise Covered) /Total: All Solvent Types</v>
          </cell>
          <cell r="D3528" t="str">
            <v>Solvent - Consumer &amp; Commercial Solvent Use</v>
          </cell>
          <cell r="E3528" t="str">
            <v>Consumer/Commercial</v>
          </cell>
          <cell r="F3528" t="str">
            <v>B7A</v>
          </cell>
          <cell r="G3528" t="str">
            <v>Solvent Utilization</v>
          </cell>
          <cell r="H3528" t="str">
            <v>Miscellaneous Non-industrial: Consumer and Commercial</v>
          </cell>
          <cell r="I3528" t="str">
            <v>Miscellaneous Products (Not Otherwise Covered)</v>
          </cell>
          <cell r="J3528" t="str">
            <v>Total: All Solvent Types</v>
          </cell>
          <cell r="N3528">
            <v>40982</v>
          </cell>
        </row>
        <row r="3529">
          <cell r="A3529" t="str">
            <v>2460910000</v>
          </cell>
          <cell r="B3529" t="str">
            <v>Nonpoint</v>
          </cell>
          <cell r="C3529" t="str">
            <v>Misc Non-indus: Consumer &amp; Comm /Misc Products: Arts &amp; Crafts Supplies /Total: All Solvent Types</v>
          </cell>
          <cell r="D3529" t="str">
            <v>Solvent - Consumer &amp; Commercial Solvent Use</v>
          </cell>
          <cell r="E3529" t="str">
            <v>Consumer/Commercial</v>
          </cell>
          <cell r="F3529" t="str">
            <v>B7B</v>
          </cell>
          <cell r="G3529" t="str">
            <v>Solvent Utilization</v>
          </cell>
          <cell r="H3529" t="str">
            <v>Miscellaneous Non-industrial: Consumer and Commercial</v>
          </cell>
          <cell r="I3529" t="str">
            <v>Miscellaneous Products: Arts and Crafts Supplies</v>
          </cell>
          <cell r="J3529" t="str">
            <v>Total: All Solvent Types</v>
          </cell>
          <cell r="N3529">
            <v>40982</v>
          </cell>
        </row>
        <row r="3530">
          <cell r="A3530" t="str">
            <v>2460920000</v>
          </cell>
          <cell r="B3530" t="str">
            <v>Nonpoint</v>
          </cell>
          <cell r="C3530" t="str">
            <v>Misc Non-indus: Consumer &amp; Comm /Misc Products: Non-Pesticidal Veterinary &amp; Pet Products /Total: All Solvent Types</v>
          </cell>
          <cell r="D3530" t="str">
            <v>Solvent - Consumer &amp; Commercial Solvent Use</v>
          </cell>
          <cell r="E3530" t="str">
            <v>Consumer/Commercial</v>
          </cell>
          <cell r="F3530" t="str">
            <v>B7B</v>
          </cell>
          <cell r="G3530" t="str">
            <v>Solvent Utilization</v>
          </cell>
          <cell r="H3530" t="str">
            <v>Miscellaneous Non-industrial: Consumer and Commercial</v>
          </cell>
          <cell r="I3530" t="str">
            <v>Miscellaneous Products: Non-Pesticidal Veterinary and Pet Products</v>
          </cell>
          <cell r="J3530" t="str">
            <v>Total: All Solvent Types</v>
          </cell>
          <cell r="N3530">
            <v>40982</v>
          </cell>
        </row>
        <row r="3531">
          <cell r="A3531" t="str">
            <v>2460930000</v>
          </cell>
          <cell r="B3531" t="str">
            <v>Nonpoint</v>
          </cell>
          <cell r="C3531" t="str">
            <v>Misc Non-indus: Consumer &amp; Comm /Misc Products: Pressurized Food Products /Total: All Solvent Types</v>
          </cell>
          <cell r="D3531" t="str">
            <v>Solvent - Consumer &amp; Commercial Solvent Use</v>
          </cell>
          <cell r="E3531" t="str">
            <v>Consumer/Commercial</v>
          </cell>
          <cell r="F3531" t="str">
            <v>B7B</v>
          </cell>
          <cell r="G3531" t="str">
            <v>Solvent Utilization</v>
          </cell>
          <cell r="H3531" t="str">
            <v>Miscellaneous Non-industrial: Consumer and Commercial</v>
          </cell>
          <cell r="I3531" t="str">
            <v>Miscellaneous Products: Pressurized Food Products</v>
          </cell>
          <cell r="J3531" t="str">
            <v>Total: All Solvent Types</v>
          </cell>
          <cell r="N3531">
            <v>40982</v>
          </cell>
        </row>
        <row r="3532">
          <cell r="A3532" t="str">
            <v>2460940000</v>
          </cell>
          <cell r="B3532" t="str">
            <v>Nonpoint</v>
          </cell>
          <cell r="C3532" t="str">
            <v>Misc Non-indus: Consumer &amp; Comm /Misc Products: Office Supplies /Total: All Solvent Types</v>
          </cell>
          <cell r="D3532" t="str">
            <v>Solvent - Consumer &amp; Commercial Solvent Use</v>
          </cell>
          <cell r="E3532" t="str">
            <v>Consumer/Commercial</v>
          </cell>
          <cell r="F3532" t="str">
            <v>B7B</v>
          </cell>
          <cell r="G3532" t="str">
            <v>Solvent Utilization</v>
          </cell>
          <cell r="H3532" t="str">
            <v>Miscellaneous Non-industrial: Consumer and Commercial</v>
          </cell>
          <cell r="I3532" t="str">
            <v>Miscellaneous Products: Office Supplies</v>
          </cell>
          <cell r="J3532" t="str">
            <v>Total: All Solvent Types</v>
          </cell>
          <cell r="N3532">
            <v>40982</v>
          </cell>
        </row>
        <row r="3533">
          <cell r="A3533" t="str">
            <v>2461000000</v>
          </cell>
          <cell r="B3533" t="str">
            <v>Nonpoint</v>
          </cell>
          <cell r="C3533" t="str">
            <v>Misc Non-industrial: Commercial /All Processes /Total: All Solvent Types</v>
          </cell>
          <cell r="D3533" t="str">
            <v>Solvent - Consumer &amp; Commercial Solvent Use</v>
          </cell>
          <cell r="E3533" t="str">
            <v>Commercial</v>
          </cell>
          <cell r="F3533" t="str">
            <v>A</v>
          </cell>
          <cell r="G3533" t="str">
            <v>Solvent Utilization</v>
          </cell>
          <cell r="H3533" t="str">
            <v>Miscellaneous Non-industrial: Commercial</v>
          </cell>
          <cell r="I3533" t="str">
            <v>All Processes</v>
          </cell>
          <cell r="J3533" t="str">
            <v>Total: All Solvent Types</v>
          </cell>
          <cell r="N3533">
            <v>40982</v>
          </cell>
        </row>
        <row r="3534">
          <cell r="A3534" t="str">
            <v>2461020000</v>
          </cell>
          <cell r="B3534" t="str">
            <v>Nonpoint</v>
          </cell>
          <cell r="C3534" t="str">
            <v>Misc Non-industrial: Commercial /Asphalt Application: All Processes /Total: All Solvent Types</v>
          </cell>
          <cell r="D3534" t="str">
            <v>Solvent - Consumer &amp; Commercial Solvent Use</v>
          </cell>
          <cell r="E3534" t="str">
            <v>Commercial</v>
          </cell>
          <cell r="F3534" t="str">
            <v>B1A</v>
          </cell>
          <cell r="G3534" t="str">
            <v>Solvent Utilization</v>
          </cell>
          <cell r="H3534" t="str">
            <v>Miscellaneous Non-industrial: Commercial</v>
          </cell>
          <cell r="I3534" t="str">
            <v>Asphalt Application: All Processes</v>
          </cell>
          <cell r="J3534" t="str">
            <v>Total: All Solvent Types</v>
          </cell>
          <cell r="N3534">
            <v>40982</v>
          </cell>
        </row>
        <row r="3535">
          <cell r="A3535" t="str">
            <v>2461020370</v>
          </cell>
          <cell r="B3535" t="str">
            <v>Nonpoint</v>
          </cell>
          <cell r="C3535" t="str">
            <v>Misc Non-industrial: Commercial /Asphalt Application: All Processes /Special Naphthas</v>
          </cell>
          <cell r="D3535" t="str">
            <v>Solvent - Consumer &amp; Commercial Solvent Use</v>
          </cell>
          <cell r="G3535" t="str">
            <v>Solvent Utilization</v>
          </cell>
          <cell r="H3535" t="str">
            <v>Miscellaneous Non-industrial: Commercial</v>
          </cell>
          <cell r="I3535" t="str">
            <v>Asphalt Application: All Processes</v>
          </cell>
          <cell r="J3535" t="str">
            <v>Special Naphthas</v>
          </cell>
          <cell r="L3535" t="str">
            <v>1999</v>
          </cell>
          <cell r="N3535">
            <v>40982</v>
          </cell>
        </row>
        <row r="3536">
          <cell r="A3536" t="str">
            <v>2461020999</v>
          </cell>
          <cell r="B3536" t="str">
            <v>Nonpoint</v>
          </cell>
          <cell r="C3536" t="str">
            <v>Misc Non-industrial: Commercial /Asphalt Application: All Processes /Solvents: NEC</v>
          </cell>
          <cell r="D3536" t="str">
            <v>Solvent - Consumer &amp; Commercial Solvent Use</v>
          </cell>
          <cell r="G3536" t="str">
            <v>Solvent Utilization</v>
          </cell>
          <cell r="H3536" t="str">
            <v>Miscellaneous Non-industrial: Commercial</v>
          </cell>
          <cell r="I3536" t="str">
            <v>Asphalt Application: All Processes</v>
          </cell>
          <cell r="J3536" t="str">
            <v>Solvents: NEC</v>
          </cell>
          <cell r="L3536" t="str">
            <v>1999</v>
          </cell>
          <cell r="N3536">
            <v>40982</v>
          </cell>
        </row>
        <row r="3537">
          <cell r="A3537" t="str">
            <v>2461021000</v>
          </cell>
          <cell r="B3537" t="str">
            <v>Nonpoint</v>
          </cell>
          <cell r="C3537" t="str">
            <v>Misc Non-industrial: Commercial /Cutback Asphalt /Total: All Solvent Types</v>
          </cell>
          <cell r="D3537" t="str">
            <v>Solvent - Consumer &amp; Commercial Solvent Use</v>
          </cell>
          <cell r="E3537" t="str">
            <v>Commercial</v>
          </cell>
          <cell r="F3537" t="str">
            <v>B1B</v>
          </cell>
          <cell r="G3537" t="str">
            <v>Solvent Utilization</v>
          </cell>
          <cell r="H3537" t="str">
            <v>Miscellaneous Non-industrial: Commercial</v>
          </cell>
          <cell r="I3537" t="str">
            <v>Cutback Asphalt</v>
          </cell>
          <cell r="J3537" t="str">
            <v>Total: All Solvent Types</v>
          </cell>
          <cell r="N3537">
            <v>40982</v>
          </cell>
        </row>
        <row r="3538">
          <cell r="A3538" t="str">
            <v>2461021370</v>
          </cell>
          <cell r="B3538" t="str">
            <v>Nonpoint</v>
          </cell>
          <cell r="C3538" t="str">
            <v>Misc Non-industrial: Commercial /Cutback Asphalt /Special Naphthas</v>
          </cell>
          <cell r="D3538" t="str">
            <v>Solvent - Consumer &amp; Commercial Solvent Use</v>
          </cell>
          <cell r="G3538" t="str">
            <v>Solvent Utilization</v>
          </cell>
          <cell r="H3538" t="str">
            <v>Miscellaneous Non-industrial: Commercial</v>
          </cell>
          <cell r="I3538" t="str">
            <v>Cutback Asphalt</v>
          </cell>
          <cell r="J3538" t="str">
            <v>Special Naphthas</v>
          </cell>
          <cell r="L3538" t="str">
            <v>1999</v>
          </cell>
          <cell r="N3538">
            <v>40982</v>
          </cell>
        </row>
        <row r="3539">
          <cell r="A3539" t="str">
            <v>2461021999</v>
          </cell>
          <cell r="B3539" t="str">
            <v>Nonpoint</v>
          </cell>
          <cell r="C3539" t="str">
            <v>Misc Non-industrial: Commercial /Cutback Asphalt /Solvents: NEC</v>
          </cell>
          <cell r="D3539" t="str">
            <v>Solvent - Consumer &amp; Commercial Solvent Use</v>
          </cell>
          <cell r="G3539" t="str">
            <v>Solvent Utilization</v>
          </cell>
          <cell r="H3539" t="str">
            <v>Miscellaneous Non-industrial: Commercial</v>
          </cell>
          <cell r="I3539" t="str">
            <v>Cutback Asphalt</v>
          </cell>
          <cell r="J3539" t="str">
            <v>Solvents: NEC</v>
          </cell>
          <cell r="L3539" t="str">
            <v>1999</v>
          </cell>
          <cell r="N3539">
            <v>40982</v>
          </cell>
        </row>
        <row r="3540">
          <cell r="A3540" t="str">
            <v>2461022000</v>
          </cell>
          <cell r="B3540" t="str">
            <v>Nonpoint</v>
          </cell>
          <cell r="C3540" t="str">
            <v>Misc Non-industrial: Commercial /Emulsified Asphalt /Total: All Solvent Types</v>
          </cell>
          <cell r="D3540" t="str">
            <v>Solvent - Consumer &amp; Commercial Solvent Use</v>
          </cell>
          <cell r="E3540" t="str">
            <v>Commercial</v>
          </cell>
          <cell r="F3540" t="str">
            <v>B1B</v>
          </cell>
          <cell r="G3540" t="str">
            <v>Solvent Utilization</v>
          </cell>
          <cell r="H3540" t="str">
            <v>Miscellaneous Non-industrial: Commercial</v>
          </cell>
          <cell r="I3540" t="str">
            <v>Emulsified Asphalt</v>
          </cell>
          <cell r="J3540" t="str">
            <v>Total: All Solvent Types</v>
          </cell>
          <cell r="N3540">
            <v>40982</v>
          </cell>
        </row>
        <row r="3541">
          <cell r="A3541" t="str">
            <v>2461022370</v>
          </cell>
          <cell r="B3541" t="str">
            <v>Nonpoint</v>
          </cell>
          <cell r="C3541" t="str">
            <v>Misc Non-industrial: Commercial /Emulsified Asphalt /Special Naphthas</v>
          </cell>
          <cell r="D3541" t="str">
            <v>Solvent - Consumer &amp; Commercial Solvent Use</v>
          </cell>
          <cell r="G3541" t="str">
            <v>Solvent Utilization</v>
          </cell>
          <cell r="H3541" t="str">
            <v>Miscellaneous Non-industrial: Commercial</v>
          </cell>
          <cell r="I3541" t="str">
            <v>Emulsified Asphalt</v>
          </cell>
          <cell r="J3541" t="str">
            <v>Special Naphthas</v>
          </cell>
          <cell r="L3541" t="str">
            <v>1999</v>
          </cell>
          <cell r="N3541">
            <v>40982</v>
          </cell>
        </row>
        <row r="3542">
          <cell r="A3542" t="str">
            <v>2461022999</v>
          </cell>
          <cell r="B3542" t="str">
            <v>Nonpoint</v>
          </cell>
          <cell r="C3542" t="str">
            <v>Misc Non-industrial: Commercial /Emulsified Asphalt /Solvents: NEC</v>
          </cell>
          <cell r="D3542" t="str">
            <v>Solvent - Consumer &amp; Commercial Solvent Use</v>
          </cell>
          <cell r="G3542" t="str">
            <v>Solvent Utilization</v>
          </cell>
          <cell r="H3542" t="str">
            <v>Miscellaneous Non-industrial: Commercial</v>
          </cell>
          <cell r="I3542" t="str">
            <v>Emulsified Asphalt</v>
          </cell>
          <cell r="J3542" t="str">
            <v>Solvents: NEC</v>
          </cell>
          <cell r="L3542" t="str">
            <v>1999</v>
          </cell>
          <cell r="N3542">
            <v>40982</v>
          </cell>
        </row>
        <row r="3543">
          <cell r="A3543" t="str">
            <v>2461023000</v>
          </cell>
          <cell r="B3543" t="str">
            <v>Nonpoint</v>
          </cell>
          <cell r="C3543" t="str">
            <v>Misc Non-industrial: Commercial /Asphalt Roofing /Total: All Solvent Types</v>
          </cell>
          <cell r="D3543" t="str">
            <v>Solvent - Consumer &amp; Commercial Solvent Use</v>
          </cell>
          <cell r="E3543" t="str">
            <v>Commercial</v>
          </cell>
          <cell r="F3543" t="str">
            <v>B1B</v>
          </cell>
          <cell r="G3543" t="str">
            <v>Solvent Utilization</v>
          </cell>
          <cell r="H3543" t="str">
            <v>Miscellaneous Non-industrial: Commercial</v>
          </cell>
          <cell r="I3543" t="str">
            <v>Asphalt Roofing</v>
          </cell>
          <cell r="J3543" t="str">
            <v>Total: All Solvent Types</v>
          </cell>
          <cell r="N3543">
            <v>40982</v>
          </cell>
        </row>
        <row r="3544">
          <cell r="A3544" t="str">
            <v>2461023370</v>
          </cell>
          <cell r="B3544" t="str">
            <v>Nonpoint</v>
          </cell>
          <cell r="C3544" t="str">
            <v>Misc Non-industrial: Commercial /Asphalt Roofing /Special Naphthas</v>
          </cell>
          <cell r="D3544" t="str">
            <v>Solvent - Consumer &amp; Commercial Solvent Use</v>
          </cell>
          <cell r="G3544" t="str">
            <v>Solvent Utilization</v>
          </cell>
          <cell r="H3544" t="str">
            <v>Miscellaneous Non-industrial: Commercial</v>
          </cell>
          <cell r="I3544" t="str">
            <v>Asphalt Roofing</v>
          </cell>
          <cell r="J3544" t="str">
            <v>Special Naphthas</v>
          </cell>
          <cell r="L3544" t="str">
            <v>1999</v>
          </cell>
          <cell r="N3544">
            <v>40982</v>
          </cell>
        </row>
        <row r="3545">
          <cell r="A3545" t="str">
            <v>2461023999</v>
          </cell>
          <cell r="B3545" t="str">
            <v>Nonpoint</v>
          </cell>
          <cell r="C3545" t="str">
            <v>Misc Non-industrial: Commercial /Asphalt Roofing /Solvents: NEC</v>
          </cell>
          <cell r="D3545" t="str">
            <v>Solvent - Consumer &amp; Commercial Solvent Use</v>
          </cell>
          <cell r="G3545" t="str">
            <v>Solvent Utilization</v>
          </cell>
          <cell r="H3545" t="str">
            <v>Miscellaneous Non-industrial: Commercial</v>
          </cell>
          <cell r="I3545" t="str">
            <v>Asphalt Roofing</v>
          </cell>
          <cell r="J3545" t="str">
            <v>Solvents: NEC</v>
          </cell>
          <cell r="L3545" t="str">
            <v>1999</v>
          </cell>
          <cell r="N3545">
            <v>40982</v>
          </cell>
        </row>
        <row r="3546">
          <cell r="A3546" t="str">
            <v>2461024000</v>
          </cell>
          <cell r="B3546" t="str">
            <v>Nonpoint</v>
          </cell>
          <cell r="C3546" t="str">
            <v>Misc Non-industrial: Commercial /Asphalt Pipe Coating /Total: All Solvent Types</v>
          </cell>
          <cell r="D3546" t="str">
            <v>Solvent - Consumer &amp; Commercial Solvent Use</v>
          </cell>
          <cell r="E3546" t="str">
            <v>Commercial</v>
          </cell>
          <cell r="F3546" t="str">
            <v>B1B</v>
          </cell>
          <cell r="G3546" t="str">
            <v>Solvent Utilization</v>
          </cell>
          <cell r="H3546" t="str">
            <v>Miscellaneous Non-industrial: Commercial</v>
          </cell>
          <cell r="I3546" t="str">
            <v>Asphalt Pipe Coating</v>
          </cell>
          <cell r="J3546" t="str">
            <v>Total: All Solvent Types</v>
          </cell>
          <cell r="N3546">
            <v>40982</v>
          </cell>
        </row>
        <row r="3547">
          <cell r="A3547" t="str">
            <v>2461024370</v>
          </cell>
          <cell r="B3547" t="str">
            <v>Nonpoint</v>
          </cell>
          <cell r="C3547" t="str">
            <v>Misc Non-industrial: Commercial /Asphalt Pipe Coating /Special Naphthas</v>
          </cell>
          <cell r="D3547" t="str">
            <v>Solvent - Consumer &amp; Commercial Solvent Use</v>
          </cell>
          <cell r="G3547" t="str">
            <v>Solvent Utilization</v>
          </cell>
          <cell r="H3547" t="str">
            <v>Miscellaneous Non-industrial: Commercial</v>
          </cell>
          <cell r="I3547" t="str">
            <v>Asphalt Pipe Coating</v>
          </cell>
          <cell r="J3547" t="str">
            <v>Special Naphthas</v>
          </cell>
          <cell r="L3547" t="str">
            <v>1999</v>
          </cell>
          <cell r="N3547">
            <v>40982</v>
          </cell>
        </row>
        <row r="3548">
          <cell r="A3548" t="str">
            <v>2461024999</v>
          </cell>
          <cell r="B3548" t="str">
            <v>Nonpoint</v>
          </cell>
          <cell r="C3548" t="str">
            <v>Misc Non-industrial: Commercial /Asphalt Pipe Coating /Solvents: NEC</v>
          </cell>
          <cell r="D3548" t="str">
            <v>Solvent - Consumer &amp; Commercial Solvent Use</v>
          </cell>
          <cell r="G3548" t="str">
            <v>Solvent Utilization</v>
          </cell>
          <cell r="H3548" t="str">
            <v>Miscellaneous Non-industrial: Commercial</v>
          </cell>
          <cell r="I3548" t="str">
            <v>Asphalt Pipe Coating</v>
          </cell>
          <cell r="J3548" t="str">
            <v>Solvents: NEC</v>
          </cell>
          <cell r="L3548" t="str">
            <v>1999</v>
          </cell>
          <cell r="N3548">
            <v>40982</v>
          </cell>
        </row>
        <row r="3549">
          <cell r="A3549" t="str">
            <v>2461050000</v>
          </cell>
          <cell r="B3549" t="str">
            <v>Nonpoint</v>
          </cell>
          <cell r="C3549" t="str">
            <v>Misc Non-industrial: Commercial /Film Roofing: All Processes /Total: All Solvent Types</v>
          </cell>
          <cell r="D3549" t="str">
            <v>Solvent - Consumer &amp; Commercial Solvent Use</v>
          </cell>
          <cell r="E3549" t="str">
            <v>Commercial</v>
          </cell>
          <cell r="F3549" t="str">
            <v>B2A</v>
          </cell>
          <cell r="G3549" t="str">
            <v>Solvent Utilization</v>
          </cell>
          <cell r="H3549" t="str">
            <v>Miscellaneous Non-industrial: Commercial</v>
          </cell>
          <cell r="I3549" t="str">
            <v>Film Roofing: All Processes</v>
          </cell>
          <cell r="J3549" t="str">
            <v>Total: All Solvent Types</v>
          </cell>
          <cell r="N3549">
            <v>40982</v>
          </cell>
        </row>
        <row r="3550">
          <cell r="A3550" t="str">
            <v>2461100000</v>
          </cell>
          <cell r="B3550" t="str">
            <v>Nonpoint</v>
          </cell>
          <cell r="C3550" t="str">
            <v>Misc Non-industrial: Commercial /Solvent Reclamation: All Processes /Total: All Solvent Types</v>
          </cell>
          <cell r="D3550" t="str">
            <v>Solvent - Consumer &amp; Commercial Solvent Use</v>
          </cell>
          <cell r="E3550" t="str">
            <v>Commercial</v>
          </cell>
          <cell r="F3550" t="str">
            <v>B3A</v>
          </cell>
          <cell r="G3550" t="str">
            <v>Solvent Utilization</v>
          </cell>
          <cell r="H3550" t="str">
            <v>Miscellaneous Non-industrial: Commercial</v>
          </cell>
          <cell r="I3550" t="str">
            <v>Solvent Reclamation: All Processes</v>
          </cell>
          <cell r="J3550" t="str">
            <v>Total: All Solvent Types</v>
          </cell>
          <cell r="N3550">
            <v>40982</v>
          </cell>
        </row>
        <row r="3551">
          <cell r="A3551" t="str">
            <v>2461160000</v>
          </cell>
          <cell r="B3551" t="str">
            <v>Nonpoint</v>
          </cell>
          <cell r="C3551" t="str">
            <v>Misc Non-industrial: Commercial /Tank/Drum Cleaning: All Processes /Total: All Solvent Types</v>
          </cell>
          <cell r="D3551" t="str">
            <v>Solvent - Consumer &amp; Commercial Solvent Use</v>
          </cell>
          <cell r="E3551" t="str">
            <v>Commercial</v>
          </cell>
          <cell r="F3551" t="str">
            <v>B4A</v>
          </cell>
          <cell r="G3551" t="str">
            <v>Solvent Utilization</v>
          </cell>
          <cell r="H3551" t="str">
            <v>Miscellaneous Non-industrial: Commercial</v>
          </cell>
          <cell r="I3551" t="str">
            <v>Tank/Drum Cleaning: All Processes</v>
          </cell>
          <cell r="J3551" t="str">
            <v>Total: All Solvent Types</v>
          </cell>
          <cell r="N3551">
            <v>40982</v>
          </cell>
        </row>
        <row r="3552">
          <cell r="A3552" t="str">
            <v>2461200000</v>
          </cell>
          <cell r="B3552" t="str">
            <v>Nonpoint</v>
          </cell>
          <cell r="C3552" t="str">
            <v>Misc Non-industrial: Commercial /Adhesives &amp; Sealants /Total: All Solvent Types</v>
          </cell>
          <cell r="D3552" t="str">
            <v>Solvent - Consumer &amp; Commercial Solvent Use</v>
          </cell>
          <cell r="E3552" t="str">
            <v>Commercial</v>
          </cell>
          <cell r="F3552" t="str">
            <v>B5A</v>
          </cell>
          <cell r="G3552" t="str">
            <v>Solvent Utilization</v>
          </cell>
          <cell r="H3552" t="str">
            <v>Miscellaneous Non-industrial: Commercial</v>
          </cell>
          <cell r="I3552" t="str">
            <v>Adhesives and Sealants</v>
          </cell>
          <cell r="J3552" t="str">
            <v>Total: All Solvent Types</v>
          </cell>
          <cell r="N3552">
            <v>40982</v>
          </cell>
        </row>
        <row r="3553">
          <cell r="A3553" t="str">
            <v>2461800000</v>
          </cell>
          <cell r="B3553" t="str">
            <v>Nonpoint</v>
          </cell>
          <cell r="C3553" t="str">
            <v>Misc Non-industrial: Commercial /Pesticide Application: All Processes /Total: All Solvent Types</v>
          </cell>
          <cell r="D3553" t="str">
            <v>Solvent - Consumer &amp; Commercial Solvent Use</v>
          </cell>
          <cell r="E3553" t="str">
            <v>Commercial</v>
          </cell>
          <cell r="F3553" t="str">
            <v>B6A</v>
          </cell>
          <cell r="G3553" t="str">
            <v>Solvent Utilization</v>
          </cell>
          <cell r="H3553" t="str">
            <v>Miscellaneous Non-industrial: Commercial</v>
          </cell>
          <cell r="I3553" t="str">
            <v>Pesticide Application: All Processes</v>
          </cell>
          <cell r="J3553" t="str">
            <v>Total: All Solvent Types</v>
          </cell>
          <cell r="N3553">
            <v>40982</v>
          </cell>
        </row>
        <row r="3554">
          <cell r="A3554" t="str">
            <v>2461800001</v>
          </cell>
          <cell r="B3554" t="str">
            <v>Nonpoint</v>
          </cell>
          <cell r="C3554" t="str">
            <v>Misc Non-industrial: Commercial /Pesticide Application: All Processes /Surface Application</v>
          </cell>
          <cell r="D3554" t="str">
            <v>Solvent - Consumer &amp; Commercial Solvent Use</v>
          </cell>
          <cell r="E3554" t="str">
            <v>Commercial</v>
          </cell>
          <cell r="F3554" t="str">
            <v>B6B</v>
          </cell>
          <cell r="G3554" t="str">
            <v>Solvent Utilization</v>
          </cell>
          <cell r="H3554" t="str">
            <v>Miscellaneous Non-industrial: Commercial</v>
          </cell>
          <cell r="I3554" t="str">
            <v>Pesticide Application: All Processes</v>
          </cell>
          <cell r="J3554" t="str">
            <v>Surface Application</v>
          </cell>
          <cell r="M3554">
            <v>37041</v>
          </cell>
          <cell r="N3554">
            <v>40982</v>
          </cell>
        </row>
        <row r="3555">
          <cell r="A3555" t="str">
            <v>2461800002</v>
          </cell>
          <cell r="B3555" t="str">
            <v>Nonpoint</v>
          </cell>
          <cell r="C3555" t="str">
            <v>Misc Non-industrial: Commercial /Pesticide Application: All Processes /Soil Incorporation</v>
          </cell>
          <cell r="D3555" t="str">
            <v>Solvent - Consumer &amp; Commercial Solvent Use</v>
          </cell>
          <cell r="E3555" t="str">
            <v>Commercial</v>
          </cell>
          <cell r="F3555" t="str">
            <v>B6B</v>
          </cell>
          <cell r="G3555" t="str">
            <v>Solvent Utilization</v>
          </cell>
          <cell r="H3555" t="str">
            <v>Miscellaneous Non-industrial: Commercial</v>
          </cell>
          <cell r="I3555" t="str">
            <v>Pesticide Application: All Processes</v>
          </cell>
          <cell r="J3555" t="str">
            <v>Soil Incorporation</v>
          </cell>
          <cell r="M3555">
            <v>37041</v>
          </cell>
          <cell r="N3555">
            <v>40982</v>
          </cell>
        </row>
        <row r="3556">
          <cell r="A3556" t="str">
            <v>2461800999</v>
          </cell>
          <cell r="B3556" t="str">
            <v>Nonpoint</v>
          </cell>
          <cell r="C3556" t="str">
            <v>Misc Non-industrial: Commercial /Pesticide Application: All Processes /Solvents: NEC</v>
          </cell>
          <cell r="D3556" t="str">
            <v>Solvent - Consumer &amp; Commercial Solvent Use</v>
          </cell>
          <cell r="G3556" t="str">
            <v>Solvent Utilization</v>
          </cell>
          <cell r="H3556" t="str">
            <v>Miscellaneous Non-industrial: Commercial</v>
          </cell>
          <cell r="I3556" t="str">
            <v>Pesticide Application: All Processes</v>
          </cell>
          <cell r="J3556" t="str">
            <v>Solvents: NEC</v>
          </cell>
          <cell r="K3556" t="str">
            <v>2461800000</v>
          </cell>
          <cell r="L3556" t="str">
            <v>1999</v>
          </cell>
          <cell r="N3556">
            <v>40982</v>
          </cell>
        </row>
        <row r="3557">
          <cell r="A3557" t="str">
            <v>2461850000</v>
          </cell>
          <cell r="B3557" t="str">
            <v>Nonpoint</v>
          </cell>
          <cell r="C3557" t="str">
            <v>Misc Non-industrial: Commercial /Pesticide Application: Agricultural /All Processes</v>
          </cell>
          <cell r="D3557" t="str">
            <v>Solvent - Consumer &amp; Commercial Solvent Use</v>
          </cell>
          <cell r="E3557" t="str">
            <v>Commercial</v>
          </cell>
          <cell r="F3557" t="str">
            <v>B7A</v>
          </cell>
          <cell r="G3557" t="str">
            <v>Solvent Utilization</v>
          </cell>
          <cell r="H3557" t="str">
            <v>Miscellaneous Non-industrial: Commercial</v>
          </cell>
          <cell r="I3557" t="str">
            <v>Pesticide Application: Agricultural</v>
          </cell>
          <cell r="J3557" t="str">
            <v>All Processes</v>
          </cell>
          <cell r="M3557">
            <v>36504</v>
          </cell>
          <cell r="N3557">
            <v>40982</v>
          </cell>
        </row>
        <row r="3558">
          <cell r="A3558" t="str">
            <v>2461850001</v>
          </cell>
          <cell r="B3558" t="str">
            <v>Nonpoint</v>
          </cell>
          <cell r="C3558" t="str">
            <v>Misc Non-industrial: Commercial /Pesticide Application: Agricultural /Herbicides, Corn</v>
          </cell>
          <cell r="D3558" t="str">
            <v>Solvent - Consumer &amp; Commercial Solvent Use</v>
          </cell>
          <cell r="E3558" t="str">
            <v>Commercial</v>
          </cell>
          <cell r="F3558" t="str">
            <v>B7B</v>
          </cell>
          <cell r="G3558" t="str">
            <v>Solvent Utilization</v>
          </cell>
          <cell r="H3558" t="str">
            <v>Miscellaneous Non-industrial: Commercial</v>
          </cell>
          <cell r="I3558" t="str">
            <v>Pesticide Application: Agricultural</v>
          </cell>
          <cell r="J3558" t="str">
            <v>Herbicides, Corn</v>
          </cell>
          <cell r="M3558">
            <v>36504</v>
          </cell>
          <cell r="N3558">
            <v>40982</v>
          </cell>
        </row>
        <row r="3559">
          <cell r="A3559" t="str">
            <v>2461850002</v>
          </cell>
          <cell r="B3559" t="str">
            <v>Nonpoint</v>
          </cell>
          <cell r="C3559" t="str">
            <v>Misc Non-industrial: Commercial /Pesticide Application: Agricultural /Herbicides, Apples</v>
          </cell>
          <cell r="D3559" t="str">
            <v>Solvent - Consumer &amp; Commercial Solvent Use</v>
          </cell>
          <cell r="E3559" t="str">
            <v>Commercial</v>
          </cell>
          <cell r="F3559" t="str">
            <v>B7B</v>
          </cell>
          <cell r="G3559" t="str">
            <v>Solvent Utilization</v>
          </cell>
          <cell r="H3559" t="str">
            <v>Miscellaneous Non-industrial: Commercial</v>
          </cell>
          <cell r="I3559" t="str">
            <v>Pesticide Application: Agricultural</v>
          </cell>
          <cell r="J3559" t="str">
            <v>Herbicides, Apples</v>
          </cell>
          <cell r="M3559">
            <v>36504</v>
          </cell>
          <cell r="N3559">
            <v>40982</v>
          </cell>
        </row>
        <row r="3560">
          <cell r="A3560" t="str">
            <v>2461850003</v>
          </cell>
          <cell r="B3560" t="str">
            <v>Nonpoint</v>
          </cell>
          <cell r="C3560" t="str">
            <v>Misc Non-industrial: Commercial /Pesticide Application: Agricultural /Herbicides, Grapes</v>
          </cell>
          <cell r="D3560" t="str">
            <v>Solvent - Consumer &amp; Commercial Solvent Use</v>
          </cell>
          <cell r="E3560" t="str">
            <v>Commercial</v>
          </cell>
          <cell r="F3560" t="str">
            <v>B7B</v>
          </cell>
          <cell r="G3560" t="str">
            <v>Solvent Utilization</v>
          </cell>
          <cell r="H3560" t="str">
            <v>Miscellaneous Non-industrial: Commercial</v>
          </cell>
          <cell r="I3560" t="str">
            <v>Pesticide Application: Agricultural</v>
          </cell>
          <cell r="J3560" t="str">
            <v>Herbicides, Grapes</v>
          </cell>
          <cell r="M3560">
            <v>36504</v>
          </cell>
          <cell r="N3560">
            <v>40982</v>
          </cell>
        </row>
        <row r="3561">
          <cell r="A3561" t="str">
            <v>2461850004</v>
          </cell>
          <cell r="B3561" t="str">
            <v>Nonpoint</v>
          </cell>
          <cell r="C3561" t="str">
            <v>Misc Non-industrial: Commercial /Pesticide Application: Agricultural /Herbicides, Potatoes</v>
          </cell>
          <cell r="D3561" t="str">
            <v>Solvent - Consumer &amp; Commercial Solvent Use</v>
          </cell>
          <cell r="E3561" t="str">
            <v>Commercial</v>
          </cell>
          <cell r="F3561" t="str">
            <v>B7B</v>
          </cell>
          <cell r="G3561" t="str">
            <v>Solvent Utilization</v>
          </cell>
          <cell r="H3561" t="str">
            <v>Miscellaneous Non-industrial: Commercial</v>
          </cell>
          <cell r="I3561" t="str">
            <v>Pesticide Application: Agricultural</v>
          </cell>
          <cell r="J3561" t="str">
            <v>Herbicides, Potatoes</v>
          </cell>
          <cell r="M3561">
            <v>36504</v>
          </cell>
          <cell r="N3561">
            <v>40982</v>
          </cell>
        </row>
        <row r="3562">
          <cell r="A3562" t="str">
            <v>2461850005</v>
          </cell>
          <cell r="B3562" t="str">
            <v>Nonpoint</v>
          </cell>
          <cell r="C3562" t="str">
            <v>Misc Non-industrial: Commercial /Pesticide Application: Agricultural /Herbicides, Soy Beans</v>
          </cell>
          <cell r="D3562" t="str">
            <v>Solvent - Consumer &amp; Commercial Solvent Use</v>
          </cell>
          <cell r="E3562" t="str">
            <v>Commercial</v>
          </cell>
          <cell r="F3562" t="str">
            <v>B7B</v>
          </cell>
          <cell r="G3562" t="str">
            <v>Solvent Utilization</v>
          </cell>
          <cell r="H3562" t="str">
            <v>Miscellaneous Non-industrial: Commercial</v>
          </cell>
          <cell r="I3562" t="str">
            <v>Pesticide Application: Agricultural</v>
          </cell>
          <cell r="J3562" t="str">
            <v>Herbicides, Soy Beans</v>
          </cell>
          <cell r="M3562">
            <v>36504</v>
          </cell>
          <cell r="N3562">
            <v>40982</v>
          </cell>
        </row>
        <row r="3563">
          <cell r="A3563" t="str">
            <v>2461850006</v>
          </cell>
          <cell r="B3563" t="str">
            <v>Nonpoint</v>
          </cell>
          <cell r="C3563" t="str">
            <v>Misc Non-industrial: Commercial /Pesticide Application: Agricultural /Herbicides, Hay &amp; Grains</v>
          </cell>
          <cell r="D3563" t="str">
            <v>Solvent - Consumer &amp; Commercial Solvent Use</v>
          </cell>
          <cell r="E3563" t="str">
            <v>Commercial</v>
          </cell>
          <cell r="F3563" t="str">
            <v>B7B</v>
          </cell>
          <cell r="G3563" t="str">
            <v>Solvent Utilization</v>
          </cell>
          <cell r="H3563" t="str">
            <v>Miscellaneous Non-industrial: Commercial</v>
          </cell>
          <cell r="I3563" t="str">
            <v>Pesticide Application: Agricultural</v>
          </cell>
          <cell r="J3563" t="str">
            <v>Herbicides, Hay &amp; Grains</v>
          </cell>
          <cell r="M3563">
            <v>36504</v>
          </cell>
          <cell r="N3563">
            <v>40982</v>
          </cell>
        </row>
        <row r="3564">
          <cell r="A3564" t="str">
            <v>2461850009</v>
          </cell>
          <cell r="B3564" t="str">
            <v>Nonpoint</v>
          </cell>
          <cell r="C3564" t="str">
            <v>Misc Non-industrial: Commercial /Pesticide Application: Agricultural /Herbicides, Not Elsewhere Classified</v>
          </cell>
          <cell r="D3564" t="str">
            <v>Solvent - Consumer &amp; Commercial Solvent Use</v>
          </cell>
          <cell r="E3564" t="str">
            <v>Commercial</v>
          </cell>
          <cell r="F3564" t="str">
            <v>B7B</v>
          </cell>
          <cell r="G3564" t="str">
            <v>Solvent Utilization</v>
          </cell>
          <cell r="H3564" t="str">
            <v>Miscellaneous Non-industrial: Commercial</v>
          </cell>
          <cell r="I3564" t="str">
            <v>Pesticide Application: Agricultural</v>
          </cell>
          <cell r="J3564" t="str">
            <v>Herbicides, Not Elsewhere Classified</v>
          </cell>
          <cell r="M3564">
            <v>37041</v>
          </cell>
          <cell r="N3564">
            <v>40982</v>
          </cell>
        </row>
        <row r="3565">
          <cell r="A3565" t="str">
            <v>2461850051</v>
          </cell>
          <cell r="B3565" t="str">
            <v>Nonpoint</v>
          </cell>
          <cell r="C3565" t="str">
            <v>Misc Non-industrial: Commercial /Pesticide Application: Agricultural /Other Pesticides, Corn</v>
          </cell>
          <cell r="D3565" t="str">
            <v>Solvent - Consumer &amp; Commercial Solvent Use</v>
          </cell>
          <cell r="E3565" t="str">
            <v>Commercial</v>
          </cell>
          <cell r="F3565" t="str">
            <v>B7B</v>
          </cell>
          <cell r="G3565" t="str">
            <v>Solvent Utilization</v>
          </cell>
          <cell r="H3565" t="str">
            <v>Miscellaneous Non-industrial: Commercial</v>
          </cell>
          <cell r="I3565" t="str">
            <v>Pesticide Application: Agricultural</v>
          </cell>
          <cell r="J3565" t="str">
            <v>Other Pesticides, Corn</v>
          </cell>
          <cell r="M3565">
            <v>36504</v>
          </cell>
          <cell r="N3565">
            <v>40982</v>
          </cell>
        </row>
        <row r="3566">
          <cell r="A3566" t="str">
            <v>2461850052</v>
          </cell>
          <cell r="B3566" t="str">
            <v>Nonpoint</v>
          </cell>
          <cell r="C3566" t="str">
            <v>Misc Non-industrial: Commercial /Pesticide Application: Agricultural /Other Pesticides, Apples</v>
          </cell>
          <cell r="D3566" t="str">
            <v>Solvent - Consumer &amp; Commercial Solvent Use</v>
          </cell>
          <cell r="E3566" t="str">
            <v>Commercial</v>
          </cell>
          <cell r="F3566" t="str">
            <v>B7B</v>
          </cell>
          <cell r="G3566" t="str">
            <v>Solvent Utilization</v>
          </cell>
          <cell r="H3566" t="str">
            <v>Miscellaneous Non-industrial: Commercial</v>
          </cell>
          <cell r="I3566" t="str">
            <v>Pesticide Application: Agricultural</v>
          </cell>
          <cell r="J3566" t="str">
            <v>Other Pesticides, Apples</v>
          </cell>
          <cell r="M3566">
            <v>36504</v>
          </cell>
          <cell r="N3566">
            <v>40982</v>
          </cell>
        </row>
        <row r="3567">
          <cell r="A3567" t="str">
            <v>2461850053</v>
          </cell>
          <cell r="B3567" t="str">
            <v>Nonpoint</v>
          </cell>
          <cell r="C3567" t="str">
            <v>Misc Non-industrial: Commercial /Pesticide Application: Agricultural /Other Pesticides, Grapes</v>
          </cell>
          <cell r="D3567" t="str">
            <v>Solvent - Consumer &amp; Commercial Solvent Use</v>
          </cell>
          <cell r="E3567" t="str">
            <v>Commercial</v>
          </cell>
          <cell r="F3567" t="str">
            <v>B7B</v>
          </cell>
          <cell r="G3567" t="str">
            <v>Solvent Utilization</v>
          </cell>
          <cell r="H3567" t="str">
            <v>Miscellaneous Non-industrial: Commercial</v>
          </cell>
          <cell r="I3567" t="str">
            <v>Pesticide Application: Agricultural</v>
          </cell>
          <cell r="J3567" t="str">
            <v>Other Pesticides, Grapes</v>
          </cell>
          <cell r="M3567">
            <v>36504</v>
          </cell>
          <cell r="N3567">
            <v>40982</v>
          </cell>
        </row>
        <row r="3568">
          <cell r="A3568" t="str">
            <v>2461850054</v>
          </cell>
          <cell r="B3568" t="str">
            <v>Nonpoint</v>
          </cell>
          <cell r="C3568" t="str">
            <v>Misc Non-industrial: Commercial /Pesticide Application: Agricultural /Other Pesticides, Potatoes</v>
          </cell>
          <cell r="D3568" t="str">
            <v>Solvent - Consumer &amp; Commercial Solvent Use</v>
          </cell>
          <cell r="E3568" t="str">
            <v>Commercial</v>
          </cell>
          <cell r="F3568" t="str">
            <v>B7B</v>
          </cell>
          <cell r="G3568" t="str">
            <v>Solvent Utilization</v>
          </cell>
          <cell r="H3568" t="str">
            <v>Miscellaneous Non-industrial: Commercial</v>
          </cell>
          <cell r="I3568" t="str">
            <v>Pesticide Application: Agricultural</v>
          </cell>
          <cell r="J3568" t="str">
            <v>Other Pesticides, Potatoes</v>
          </cell>
          <cell r="M3568">
            <v>36504</v>
          </cell>
          <cell r="N3568">
            <v>40982</v>
          </cell>
        </row>
        <row r="3569">
          <cell r="A3569" t="str">
            <v>2461850055</v>
          </cell>
          <cell r="B3569" t="str">
            <v>Nonpoint</v>
          </cell>
          <cell r="C3569" t="str">
            <v>Misc Non-industrial: Commercial /Pesticide Application: Agricultural /Other Pesticides, Soy Beans</v>
          </cell>
          <cell r="D3569" t="str">
            <v>Solvent - Consumer &amp; Commercial Solvent Use</v>
          </cell>
          <cell r="E3569" t="str">
            <v>Commercial</v>
          </cell>
          <cell r="F3569" t="str">
            <v>B7B</v>
          </cell>
          <cell r="G3569" t="str">
            <v>Solvent Utilization</v>
          </cell>
          <cell r="H3569" t="str">
            <v>Miscellaneous Non-industrial: Commercial</v>
          </cell>
          <cell r="I3569" t="str">
            <v>Pesticide Application: Agricultural</v>
          </cell>
          <cell r="J3569" t="str">
            <v>Other Pesticides, Soy Beans</v>
          </cell>
          <cell r="M3569">
            <v>36504</v>
          </cell>
          <cell r="N3569">
            <v>40982</v>
          </cell>
        </row>
        <row r="3570">
          <cell r="A3570" t="str">
            <v>2461850056</v>
          </cell>
          <cell r="B3570" t="str">
            <v>Nonpoint</v>
          </cell>
          <cell r="C3570" t="str">
            <v>Misc Non-industrial: Commercial /Pesticide Application: Agricultural /Other Pesticides, Hay &amp; Grains</v>
          </cell>
          <cell r="D3570" t="str">
            <v>Solvent - Consumer &amp; Commercial Solvent Use</v>
          </cell>
          <cell r="E3570" t="str">
            <v>Commercial</v>
          </cell>
          <cell r="F3570" t="str">
            <v>B7B</v>
          </cell>
          <cell r="G3570" t="str">
            <v>Solvent Utilization</v>
          </cell>
          <cell r="H3570" t="str">
            <v>Miscellaneous Non-industrial: Commercial</v>
          </cell>
          <cell r="I3570" t="str">
            <v>Pesticide Application: Agricultural</v>
          </cell>
          <cell r="J3570" t="str">
            <v>Other Pesticides, Hay &amp; Grains</v>
          </cell>
          <cell r="M3570">
            <v>36504</v>
          </cell>
          <cell r="N3570">
            <v>40982</v>
          </cell>
        </row>
        <row r="3571">
          <cell r="A3571" t="str">
            <v>2461850099</v>
          </cell>
          <cell r="B3571" t="str">
            <v>Nonpoint</v>
          </cell>
          <cell r="C3571" t="str">
            <v>Misc Non-industrial: Commercial /Pesticide Application: Agricultural /Other Pesticides, Not Elsewhere Classified</v>
          </cell>
          <cell r="D3571" t="str">
            <v>Solvent - Consumer &amp; Commercial Solvent Use</v>
          </cell>
          <cell r="E3571" t="str">
            <v>Commercial</v>
          </cell>
          <cell r="F3571" t="str">
            <v>B7B</v>
          </cell>
          <cell r="G3571" t="str">
            <v>Solvent Utilization</v>
          </cell>
          <cell r="H3571" t="str">
            <v>Miscellaneous Non-industrial: Commercial</v>
          </cell>
          <cell r="I3571" t="str">
            <v>Pesticide Application: Agricultural</v>
          </cell>
          <cell r="J3571" t="str">
            <v>Other Pesticides, Not Elsewhere Classified</v>
          </cell>
          <cell r="M3571">
            <v>37041</v>
          </cell>
          <cell r="N3571">
            <v>40982</v>
          </cell>
        </row>
        <row r="3572">
          <cell r="A3572" t="str">
            <v>2461870999</v>
          </cell>
          <cell r="B3572" t="str">
            <v>Nonpoint</v>
          </cell>
          <cell r="C3572" t="str">
            <v>Misc Non-industrial: Commercial /Pesticide Application: Non-Agricultural /Not Elsewhere Classified</v>
          </cell>
          <cell r="D3572" t="str">
            <v>Solvent - Consumer &amp; Commercial Solvent Use</v>
          </cell>
          <cell r="E3572" t="str">
            <v>Commercial</v>
          </cell>
          <cell r="F3572" t="str">
            <v>B8A</v>
          </cell>
          <cell r="G3572" t="str">
            <v>Solvent Utilization</v>
          </cell>
          <cell r="H3572" t="str">
            <v>Miscellaneous Non-industrial: Commercial</v>
          </cell>
          <cell r="I3572" t="str">
            <v>Pesticide Application: Non-Agricultural</v>
          </cell>
          <cell r="J3572" t="str">
            <v>Not Elsewhere Classified</v>
          </cell>
          <cell r="M3572">
            <v>37041</v>
          </cell>
          <cell r="N3572">
            <v>40982</v>
          </cell>
        </row>
        <row r="3573">
          <cell r="A3573" t="str">
            <v>2461900000</v>
          </cell>
          <cell r="B3573" t="str">
            <v>Nonpoint</v>
          </cell>
          <cell r="C3573" t="str">
            <v>Misc Non-industrial: Commercial /Misc Products: NEC /Total: All Solvent Types</v>
          </cell>
          <cell r="D3573" t="str">
            <v>Solvent - Consumer &amp; Commercial Solvent Use</v>
          </cell>
          <cell r="E3573" t="str">
            <v>Commercial</v>
          </cell>
          <cell r="F3573" t="str">
            <v>B7B</v>
          </cell>
          <cell r="G3573" t="str">
            <v>Solvent Utilization</v>
          </cell>
          <cell r="H3573" t="str">
            <v>Miscellaneous Non-industrial: Commercial</v>
          </cell>
          <cell r="I3573" t="str">
            <v>Miscellaneous Products: NEC</v>
          </cell>
          <cell r="J3573" t="str">
            <v>Total: All Solvent Types</v>
          </cell>
          <cell r="N3573">
            <v>40982</v>
          </cell>
        </row>
        <row r="3574">
          <cell r="A3574" t="str">
            <v>2465000000</v>
          </cell>
          <cell r="B3574" t="str">
            <v>Nonpoint</v>
          </cell>
          <cell r="C3574" t="str">
            <v>Misc Non-indus: Consumer /All Products/Processes /Total: All Solvent Types</v>
          </cell>
          <cell r="D3574" t="str">
            <v>Solvent - Consumer &amp; Commercial Solvent Use</v>
          </cell>
          <cell r="G3574" t="str">
            <v>Solvent Utilization</v>
          </cell>
          <cell r="H3574" t="str">
            <v>Miscellaneous Non-industrial: Consumer</v>
          </cell>
          <cell r="I3574" t="str">
            <v>All Products/Processes</v>
          </cell>
          <cell r="J3574" t="str">
            <v>Total: All Solvent Types</v>
          </cell>
          <cell r="N3574">
            <v>40982</v>
          </cell>
        </row>
        <row r="3575">
          <cell r="A3575" t="str">
            <v>2465000030</v>
          </cell>
          <cell r="B3575" t="str">
            <v>Nonpoint</v>
          </cell>
          <cell r="C3575" t="str">
            <v>Misc Non-indus: Consumer /All Products/Processes /Acetone</v>
          </cell>
          <cell r="D3575" t="str">
            <v>Solvent - Consumer &amp; Commercial Solvent Use</v>
          </cell>
          <cell r="G3575" t="str">
            <v>Solvent Utilization</v>
          </cell>
          <cell r="H3575" t="str">
            <v>Miscellaneous Non-industrial: Consumer</v>
          </cell>
          <cell r="I3575" t="str">
            <v>All Products/Processes</v>
          </cell>
          <cell r="J3575" t="str">
            <v>Acetone</v>
          </cell>
          <cell r="L3575" t="str">
            <v>1999</v>
          </cell>
          <cell r="N3575">
            <v>40982</v>
          </cell>
        </row>
        <row r="3576">
          <cell r="A3576" t="str">
            <v>2465000055</v>
          </cell>
          <cell r="B3576" t="str">
            <v>Nonpoint</v>
          </cell>
          <cell r="C3576" t="str">
            <v>Misc Non-indus: Consumer /All Products/Processes /Butyl Acetate</v>
          </cell>
          <cell r="D3576" t="str">
            <v>Solvent - Consumer &amp; Commercial Solvent Use</v>
          </cell>
          <cell r="G3576" t="str">
            <v>Solvent Utilization</v>
          </cell>
          <cell r="H3576" t="str">
            <v>Miscellaneous Non-industrial: Consumer</v>
          </cell>
          <cell r="I3576" t="str">
            <v>All Products/Processes</v>
          </cell>
          <cell r="J3576" t="str">
            <v>Butyl Acetate</v>
          </cell>
          <cell r="L3576" t="str">
            <v>1999</v>
          </cell>
          <cell r="N3576">
            <v>40982</v>
          </cell>
        </row>
        <row r="3577">
          <cell r="A3577" t="str">
            <v>2465000060</v>
          </cell>
          <cell r="B3577" t="str">
            <v>Nonpoint</v>
          </cell>
          <cell r="C3577" t="str">
            <v>Misc Non-indus: Consumer /All Products/Processes /Butyl Alcohols: All Types</v>
          </cell>
          <cell r="D3577" t="str">
            <v>Solvent - Consumer &amp; Commercial Solvent Use</v>
          </cell>
          <cell r="G3577" t="str">
            <v>Solvent Utilization</v>
          </cell>
          <cell r="H3577" t="str">
            <v>Miscellaneous Non-industrial: Consumer</v>
          </cell>
          <cell r="I3577" t="str">
            <v>All Products/Processes</v>
          </cell>
          <cell r="J3577" t="str">
            <v>Butyl Alcohols: All Types</v>
          </cell>
          <cell r="L3577" t="str">
            <v>1999</v>
          </cell>
          <cell r="N3577">
            <v>40982</v>
          </cell>
        </row>
        <row r="3578">
          <cell r="A3578" t="str">
            <v>2465000065</v>
          </cell>
          <cell r="B3578" t="str">
            <v>Nonpoint</v>
          </cell>
          <cell r="C3578" t="str">
            <v>Misc Non-indus: Consumer /All Products/Processes /n-Butyl Alcohol</v>
          </cell>
          <cell r="D3578" t="str">
            <v>Solvent - Consumer &amp; Commercial Solvent Use</v>
          </cell>
          <cell r="G3578" t="str">
            <v>Solvent Utilization</v>
          </cell>
          <cell r="H3578" t="str">
            <v>Miscellaneous Non-industrial: Consumer</v>
          </cell>
          <cell r="I3578" t="str">
            <v>All Products/Processes</v>
          </cell>
          <cell r="J3578" t="str">
            <v>n-Butyl Alcohol</v>
          </cell>
          <cell r="L3578" t="str">
            <v>1999</v>
          </cell>
          <cell r="N3578">
            <v>40982</v>
          </cell>
        </row>
        <row r="3579">
          <cell r="A3579" t="str">
            <v>2465000070</v>
          </cell>
          <cell r="B3579" t="str">
            <v>Nonpoint</v>
          </cell>
          <cell r="C3579" t="str">
            <v>Misc Non-indus: Consumer /All Products/Processes /Isobutyl Alcohol</v>
          </cell>
          <cell r="D3579" t="str">
            <v>Solvent - Consumer &amp; Commercial Solvent Use</v>
          </cell>
          <cell r="G3579" t="str">
            <v>Solvent Utilization</v>
          </cell>
          <cell r="H3579" t="str">
            <v>Miscellaneous Non-industrial: Consumer</v>
          </cell>
          <cell r="I3579" t="str">
            <v>All Products/Processes</v>
          </cell>
          <cell r="J3579" t="str">
            <v>Isobutyl Alcohol</v>
          </cell>
          <cell r="L3579" t="str">
            <v>1999</v>
          </cell>
          <cell r="N3579">
            <v>40982</v>
          </cell>
        </row>
        <row r="3580">
          <cell r="A3580" t="str">
            <v>2465000165</v>
          </cell>
          <cell r="B3580" t="str">
            <v>Nonpoint</v>
          </cell>
          <cell r="C3580" t="str">
            <v>Misc Non-indus: Consumer /All Products/Processes /Ethanol</v>
          </cell>
          <cell r="D3580" t="str">
            <v>Solvent - Consumer &amp; Commercial Solvent Use</v>
          </cell>
          <cell r="G3580" t="str">
            <v>Solvent Utilization</v>
          </cell>
          <cell r="H3580" t="str">
            <v>Miscellaneous Non-industrial: Consumer</v>
          </cell>
          <cell r="I3580" t="str">
            <v>All Products/Processes</v>
          </cell>
          <cell r="J3580" t="str">
            <v>Ethanol</v>
          </cell>
          <cell r="L3580" t="str">
            <v>1999</v>
          </cell>
          <cell r="N3580">
            <v>40982</v>
          </cell>
        </row>
        <row r="3581">
          <cell r="A3581" t="str">
            <v>2465000170</v>
          </cell>
          <cell r="B3581" t="str">
            <v>Nonpoint</v>
          </cell>
          <cell r="C3581" t="str">
            <v>Misc Non-indus: Consumer /All Products/Processes /Ethyl Acetate</v>
          </cell>
          <cell r="D3581" t="str">
            <v>Solvent - Consumer &amp; Commercial Solvent Use</v>
          </cell>
          <cell r="G3581" t="str">
            <v>Solvent Utilization</v>
          </cell>
          <cell r="H3581" t="str">
            <v>Miscellaneous Non-industrial: Consumer</v>
          </cell>
          <cell r="I3581" t="str">
            <v>All Products/Processes</v>
          </cell>
          <cell r="J3581" t="str">
            <v>Ethyl Acetate</v>
          </cell>
          <cell r="L3581" t="str">
            <v>1999</v>
          </cell>
          <cell r="N3581">
            <v>40982</v>
          </cell>
        </row>
        <row r="3582">
          <cell r="A3582" t="str">
            <v>2465000185</v>
          </cell>
          <cell r="B3582" t="str">
            <v>Nonpoint</v>
          </cell>
          <cell r="C3582" t="str">
            <v>Misc Non-indus: Consumer /All Products/Processes /Ethylbenzene</v>
          </cell>
          <cell r="D3582" t="str">
            <v>Solvent - Consumer &amp; Commercial Solvent Use</v>
          </cell>
          <cell r="G3582" t="str">
            <v>Solvent Utilization</v>
          </cell>
          <cell r="H3582" t="str">
            <v>Miscellaneous Non-industrial: Consumer</v>
          </cell>
          <cell r="I3582" t="str">
            <v>All Products/Processes</v>
          </cell>
          <cell r="J3582" t="str">
            <v>Ethylbenzene</v>
          </cell>
          <cell r="L3582" t="str">
            <v>1999</v>
          </cell>
          <cell r="N3582">
            <v>40982</v>
          </cell>
        </row>
        <row r="3583">
          <cell r="A3583" t="str">
            <v>2465000250</v>
          </cell>
          <cell r="B3583" t="str">
            <v>Nonpoint</v>
          </cell>
          <cell r="C3583" t="str">
            <v>Misc Non-indus: Consumer /All Products/Processes /Isopropanol</v>
          </cell>
          <cell r="D3583" t="str">
            <v>Solvent - Consumer &amp; Commercial Solvent Use</v>
          </cell>
          <cell r="G3583" t="str">
            <v>Solvent Utilization</v>
          </cell>
          <cell r="H3583" t="str">
            <v>Miscellaneous Non-industrial: Consumer</v>
          </cell>
          <cell r="I3583" t="str">
            <v>All Products/Processes</v>
          </cell>
          <cell r="J3583" t="str">
            <v>Isopropanol</v>
          </cell>
          <cell r="L3583" t="str">
            <v>1999</v>
          </cell>
          <cell r="N3583">
            <v>40982</v>
          </cell>
        </row>
        <row r="3584">
          <cell r="A3584" t="str">
            <v>2465000260</v>
          </cell>
          <cell r="B3584" t="str">
            <v>Nonpoint</v>
          </cell>
          <cell r="C3584" t="str">
            <v>Misc Non-indus: Consumer /All Products/Processes /Methanol</v>
          </cell>
          <cell r="D3584" t="str">
            <v>Solvent - Consumer &amp; Commercial Solvent Use</v>
          </cell>
          <cell r="G3584" t="str">
            <v>Solvent Utilization</v>
          </cell>
          <cell r="H3584" t="str">
            <v>Miscellaneous Non-industrial: Consumer</v>
          </cell>
          <cell r="I3584" t="str">
            <v>All Products/Processes</v>
          </cell>
          <cell r="J3584" t="str">
            <v>Methanol</v>
          </cell>
          <cell r="L3584" t="str">
            <v>1999</v>
          </cell>
          <cell r="N3584">
            <v>40982</v>
          </cell>
        </row>
        <row r="3585">
          <cell r="A3585" t="str">
            <v>2465000285</v>
          </cell>
          <cell r="B3585" t="str">
            <v>Nonpoint</v>
          </cell>
          <cell r="C3585" t="str">
            <v>Misc Non-indus: Consumer /All Products/Processes /Methyl Isobutyl Ketone</v>
          </cell>
          <cell r="D3585" t="str">
            <v>Solvent - Consumer &amp; Commercial Solvent Use</v>
          </cell>
          <cell r="G3585" t="str">
            <v>Solvent Utilization</v>
          </cell>
          <cell r="H3585" t="str">
            <v>Miscellaneous Non-industrial: Consumer</v>
          </cell>
          <cell r="I3585" t="str">
            <v>All Products/Processes</v>
          </cell>
          <cell r="J3585" t="str">
            <v>Methyl Isobutyl Ketone</v>
          </cell>
          <cell r="L3585" t="str">
            <v>1999</v>
          </cell>
          <cell r="N3585">
            <v>40982</v>
          </cell>
        </row>
        <row r="3586">
          <cell r="A3586" t="str">
            <v>2465000300</v>
          </cell>
          <cell r="B3586" t="str">
            <v>Nonpoint</v>
          </cell>
          <cell r="C3586" t="str">
            <v>Misc Non-indus: Consumer /All Products/Processes /Monochlorobenzene</v>
          </cell>
          <cell r="D3586" t="str">
            <v>Solvent - Consumer &amp; Commercial Solvent Use</v>
          </cell>
          <cell r="G3586" t="str">
            <v>Solvent Utilization</v>
          </cell>
          <cell r="H3586" t="str">
            <v>Miscellaneous Non-industrial: Consumer</v>
          </cell>
          <cell r="I3586" t="str">
            <v>All Products/Processes</v>
          </cell>
          <cell r="J3586" t="str">
            <v>Monochlorobenzene</v>
          </cell>
          <cell r="L3586" t="str">
            <v>1999</v>
          </cell>
          <cell r="N3586">
            <v>40982</v>
          </cell>
        </row>
        <row r="3587">
          <cell r="A3587" t="str">
            <v>2465000330</v>
          </cell>
          <cell r="B3587" t="str">
            <v>Nonpoint</v>
          </cell>
          <cell r="C3587" t="str">
            <v>Misc Non-indus: Consumer /All Products/Processes /o-Dichlorobenzene</v>
          </cell>
          <cell r="D3587" t="str">
            <v>Solvent - Consumer &amp; Commercial Solvent Use</v>
          </cell>
          <cell r="G3587" t="str">
            <v>Solvent Utilization</v>
          </cell>
          <cell r="H3587" t="str">
            <v>Miscellaneous Non-industrial: Consumer</v>
          </cell>
          <cell r="I3587" t="str">
            <v>All Products/Processes</v>
          </cell>
          <cell r="J3587" t="str">
            <v>o-Dichlorobenzene</v>
          </cell>
          <cell r="L3587" t="str">
            <v>1999</v>
          </cell>
          <cell r="N3587">
            <v>40982</v>
          </cell>
        </row>
        <row r="3588">
          <cell r="A3588" t="str">
            <v>2465000340</v>
          </cell>
          <cell r="B3588" t="str">
            <v>Nonpoint</v>
          </cell>
          <cell r="C3588" t="str">
            <v>Misc Non-indus: Consumer /All Products/Processes /p-Dichlorobenzene</v>
          </cell>
          <cell r="D3588" t="str">
            <v>Solvent - Consumer &amp; Commercial Solvent Use</v>
          </cell>
          <cell r="G3588" t="str">
            <v>Solvent Utilization</v>
          </cell>
          <cell r="H3588" t="str">
            <v>Miscellaneous Non-industrial: Consumer</v>
          </cell>
          <cell r="I3588" t="str">
            <v>All Products/Processes</v>
          </cell>
          <cell r="J3588" t="str">
            <v>p-Dichlorobenzene</v>
          </cell>
          <cell r="L3588" t="str">
            <v>1999</v>
          </cell>
          <cell r="N3588">
            <v>40982</v>
          </cell>
        </row>
        <row r="3589">
          <cell r="A3589" t="str">
            <v>2465000345</v>
          </cell>
          <cell r="B3589" t="str">
            <v>Nonpoint</v>
          </cell>
          <cell r="C3589" t="str">
            <v>Misc Non-indus: Consumer /All Products/Processes /Perchloroethylene</v>
          </cell>
          <cell r="D3589" t="str">
            <v>Solvent - Consumer &amp; Commercial Solvent Use</v>
          </cell>
          <cell r="G3589" t="str">
            <v>Solvent Utilization</v>
          </cell>
          <cell r="H3589" t="str">
            <v>Miscellaneous Non-industrial: Consumer</v>
          </cell>
          <cell r="I3589" t="str">
            <v>All Products/Processes</v>
          </cell>
          <cell r="J3589" t="str">
            <v>Perchloroethylene</v>
          </cell>
          <cell r="L3589" t="str">
            <v>1999</v>
          </cell>
          <cell r="N3589">
            <v>40982</v>
          </cell>
        </row>
        <row r="3590">
          <cell r="A3590" t="str">
            <v>2465000350</v>
          </cell>
          <cell r="B3590" t="str">
            <v>Nonpoint</v>
          </cell>
          <cell r="C3590" t="str">
            <v>Misc Non-indus: Consumer /All Products/Processes /Propylene Glycol</v>
          </cell>
          <cell r="D3590" t="str">
            <v>Solvent - Consumer &amp; Commercial Solvent Use</v>
          </cell>
          <cell r="G3590" t="str">
            <v>Solvent Utilization</v>
          </cell>
          <cell r="H3590" t="str">
            <v>Miscellaneous Non-industrial: Consumer</v>
          </cell>
          <cell r="I3590" t="str">
            <v>All Products/Processes</v>
          </cell>
          <cell r="J3590" t="str">
            <v>Propylene Glycol</v>
          </cell>
          <cell r="L3590" t="str">
            <v>1999</v>
          </cell>
          <cell r="N3590">
            <v>40982</v>
          </cell>
        </row>
        <row r="3591">
          <cell r="A3591" t="str">
            <v>2465000370</v>
          </cell>
          <cell r="B3591" t="str">
            <v>Nonpoint</v>
          </cell>
          <cell r="C3591" t="str">
            <v>Misc Non-indus: Consumer /All Products/Processes /Special Naphthas</v>
          </cell>
          <cell r="D3591" t="str">
            <v>Solvent - Consumer &amp; Commercial Solvent Use</v>
          </cell>
          <cell r="G3591" t="str">
            <v>Solvent Utilization</v>
          </cell>
          <cell r="H3591" t="str">
            <v>Miscellaneous Non-industrial: Consumer</v>
          </cell>
          <cell r="I3591" t="str">
            <v>All Products/Processes</v>
          </cell>
          <cell r="J3591" t="str">
            <v>Special Naphthas</v>
          </cell>
          <cell r="L3591" t="str">
            <v>1999</v>
          </cell>
          <cell r="N3591">
            <v>40982</v>
          </cell>
        </row>
        <row r="3592">
          <cell r="A3592" t="str">
            <v>2465000385</v>
          </cell>
          <cell r="B3592" t="str">
            <v>Nonpoint</v>
          </cell>
          <cell r="C3592" t="str">
            <v>Misc Non-indus: Consumer /All Products/Processes /Trichloroethylene</v>
          </cell>
          <cell r="D3592" t="str">
            <v>Solvent - Consumer &amp; Commercial Solvent Use</v>
          </cell>
          <cell r="G3592" t="str">
            <v>Solvent Utilization</v>
          </cell>
          <cell r="H3592" t="str">
            <v>Miscellaneous Non-industrial: Consumer</v>
          </cell>
          <cell r="I3592" t="str">
            <v>All Products/Processes</v>
          </cell>
          <cell r="J3592" t="str">
            <v>Trichloroethylene</v>
          </cell>
          <cell r="L3592" t="str">
            <v>1999</v>
          </cell>
          <cell r="N3592">
            <v>40982</v>
          </cell>
        </row>
        <row r="3593">
          <cell r="A3593" t="str">
            <v>2465000999</v>
          </cell>
          <cell r="B3593" t="str">
            <v>Nonpoint</v>
          </cell>
          <cell r="C3593" t="str">
            <v>Misc Non-indus: Consumer /All Products/Processes /Solvents: NEC</v>
          </cell>
          <cell r="D3593" t="str">
            <v>Solvent - Consumer &amp; Commercial Solvent Use</v>
          </cell>
          <cell r="G3593" t="str">
            <v>Solvent Utilization</v>
          </cell>
          <cell r="H3593" t="str">
            <v>Miscellaneous Non-industrial: Consumer</v>
          </cell>
          <cell r="I3593" t="str">
            <v>All Products/Processes</v>
          </cell>
          <cell r="J3593" t="str">
            <v>Solvents: NEC</v>
          </cell>
          <cell r="L3593" t="str">
            <v>1999</v>
          </cell>
          <cell r="N3593">
            <v>40982</v>
          </cell>
        </row>
        <row r="3594">
          <cell r="A3594" t="str">
            <v>2465100000</v>
          </cell>
          <cell r="B3594" t="str">
            <v>Nonpoint</v>
          </cell>
          <cell r="C3594" t="str">
            <v>Misc Non-indus: Consumer /Personal Care Products /Total: All Solvent Types</v>
          </cell>
          <cell r="D3594" t="str">
            <v>Solvent - Consumer &amp; Commercial Solvent Use</v>
          </cell>
          <cell r="G3594" t="str">
            <v>Solvent Utilization</v>
          </cell>
          <cell r="H3594" t="str">
            <v>Miscellaneous Non-industrial: Consumer</v>
          </cell>
          <cell r="I3594" t="str">
            <v>Personal Care Products</v>
          </cell>
          <cell r="J3594" t="str">
            <v>Total: All Solvent Types</v>
          </cell>
          <cell r="N3594">
            <v>40982</v>
          </cell>
        </row>
        <row r="3595">
          <cell r="A3595" t="str">
            <v>2465200000</v>
          </cell>
          <cell r="B3595" t="str">
            <v>Nonpoint</v>
          </cell>
          <cell r="C3595" t="str">
            <v>Misc Non-indus: Consumer /Household Products /Total: All Solvent Types</v>
          </cell>
          <cell r="D3595" t="str">
            <v>Solvent - Consumer &amp; Commercial Solvent Use</v>
          </cell>
          <cell r="G3595" t="str">
            <v>Solvent Utilization</v>
          </cell>
          <cell r="H3595" t="str">
            <v>Miscellaneous Non-industrial: Consumer</v>
          </cell>
          <cell r="I3595" t="str">
            <v>Household Products</v>
          </cell>
          <cell r="J3595" t="str">
            <v>Total: All Solvent Types</v>
          </cell>
          <cell r="N3595">
            <v>40982</v>
          </cell>
        </row>
        <row r="3596">
          <cell r="A3596" t="str">
            <v>2465400000</v>
          </cell>
          <cell r="B3596" t="str">
            <v>Nonpoint</v>
          </cell>
          <cell r="C3596" t="str">
            <v>Misc Non-indus: Consumer /Auto Aftermarket Products /Total: All Solvent Types</v>
          </cell>
          <cell r="D3596" t="str">
            <v>Solvent - Consumer &amp; Commercial Solvent Use</v>
          </cell>
          <cell r="G3596" t="str">
            <v>Solvent Utilization</v>
          </cell>
          <cell r="H3596" t="str">
            <v>Miscellaneous Non-industrial: Consumer</v>
          </cell>
          <cell r="I3596" t="str">
            <v>Automotive Aftermarket Products</v>
          </cell>
          <cell r="J3596" t="str">
            <v>Total: All Solvent Types</v>
          </cell>
          <cell r="N3596">
            <v>40982</v>
          </cell>
        </row>
        <row r="3597">
          <cell r="A3597" t="str">
            <v>2465600000</v>
          </cell>
          <cell r="B3597" t="str">
            <v>Nonpoint</v>
          </cell>
          <cell r="C3597" t="str">
            <v>Misc Non-indus: Consumer /Adhesives &amp; Sealants /Total: All Solvent Types</v>
          </cell>
          <cell r="D3597" t="str">
            <v>Solvent - Consumer &amp; Commercial Solvent Use</v>
          </cell>
          <cell r="G3597" t="str">
            <v>Solvent Utilization</v>
          </cell>
          <cell r="H3597" t="str">
            <v>Miscellaneous Non-industrial: Consumer</v>
          </cell>
          <cell r="I3597" t="str">
            <v>Adhesives and Sealants</v>
          </cell>
          <cell r="J3597" t="str">
            <v>Total: All Solvent Types</v>
          </cell>
          <cell r="N3597">
            <v>40982</v>
          </cell>
        </row>
        <row r="3598">
          <cell r="A3598" t="str">
            <v>2465800000</v>
          </cell>
          <cell r="B3598" t="str">
            <v>Nonpoint</v>
          </cell>
          <cell r="C3598" t="str">
            <v>Misc Non-indus: Consumer /Pesticide Application /Total: All Solvent Types</v>
          </cell>
          <cell r="D3598" t="str">
            <v>Solvent - Consumer &amp; Commercial Solvent Use</v>
          </cell>
          <cell r="G3598" t="str">
            <v>Solvent Utilization</v>
          </cell>
          <cell r="H3598" t="str">
            <v>Miscellaneous Non-industrial: Consumer</v>
          </cell>
          <cell r="I3598" t="str">
            <v>Pesticide Application</v>
          </cell>
          <cell r="J3598" t="str">
            <v>Total: All Solvent Types</v>
          </cell>
          <cell r="N3598">
            <v>40982</v>
          </cell>
        </row>
        <row r="3599">
          <cell r="A3599" t="str">
            <v>2465900000</v>
          </cell>
          <cell r="B3599" t="str">
            <v>Nonpoint</v>
          </cell>
          <cell r="C3599" t="str">
            <v>Misc Non-indus: Consumer /Misc Products: NEC /Total: All Solvent Types</v>
          </cell>
          <cell r="D3599" t="str">
            <v>Solvent - Consumer &amp; Commercial Solvent Use</v>
          </cell>
          <cell r="G3599" t="str">
            <v>Solvent Utilization</v>
          </cell>
          <cell r="H3599" t="str">
            <v>Miscellaneous Non-industrial: Consumer</v>
          </cell>
          <cell r="I3599" t="str">
            <v>Miscellaneous Products: NEC</v>
          </cell>
          <cell r="J3599" t="str">
            <v>Total: All Solvent Types</v>
          </cell>
          <cell r="N3599">
            <v>40982</v>
          </cell>
        </row>
        <row r="3600">
          <cell r="A3600" t="str">
            <v>2495000000</v>
          </cell>
          <cell r="B3600" t="str">
            <v>Nonpoint</v>
          </cell>
          <cell r="C3600" t="str">
            <v>All Solvent User Categories /All Processes /Total: All Solvent Types</v>
          </cell>
          <cell r="D3600" t="str">
            <v>Solvent - Industrial Surface Coating &amp; Solvent Use</v>
          </cell>
          <cell r="G3600" t="str">
            <v>Solvent Utilization</v>
          </cell>
          <cell r="H3600" t="str">
            <v>All Solvent User Categories</v>
          </cell>
          <cell r="I3600" t="str">
            <v>All Processes</v>
          </cell>
          <cell r="J3600" t="str">
            <v>Total: All Solvent Types</v>
          </cell>
          <cell r="L3600" t="str">
            <v>2005</v>
          </cell>
          <cell r="N3600">
            <v>40982</v>
          </cell>
        </row>
        <row r="3601">
          <cell r="A3601" t="str">
            <v>2495000001</v>
          </cell>
          <cell r="B3601" t="str">
            <v>Nonpoint</v>
          </cell>
          <cell r="C3601" t="str">
            <v>All Solvent User Categories /All Processes /1,2,4-Trichlorobenzene</v>
          </cell>
          <cell r="D3601" t="str">
            <v>Solvent - Industrial Surface Coating &amp; Solvent Use</v>
          </cell>
          <cell r="G3601" t="str">
            <v>Solvent Utilization</v>
          </cell>
          <cell r="H3601" t="str">
            <v>All Solvent User Categories</v>
          </cell>
          <cell r="I3601" t="str">
            <v>All Processes</v>
          </cell>
          <cell r="J3601" t="str">
            <v>1,2,4-Trichlorobenzene</v>
          </cell>
          <cell r="L3601" t="str">
            <v>1999</v>
          </cell>
          <cell r="N3601">
            <v>40982</v>
          </cell>
        </row>
        <row r="3602">
          <cell r="A3602" t="str">
            <v>2495000005</v>
          </cell>
          <cell r="B3602" t="str">
            <v>Nonpoint</v>
          </cell>
          <cell r="C3602" t="str">
            <v>All Solvent User Categories /All Processes /1,2-Dichloroethane</v>
          </cell>
          <cell r="D3602" t="str">
            <v>Solvent - Industrial Surface Coating &amp; Solvent Use</v>
          </cell>
          <cell r="G3602" t="str">
            <v>Solvent Utilization</v>
          </cell>
          <cell r="H3602" t="str">
            <v>All Solvent User Categories</v>
          </cell>
          <cell r="I3602" t="str">
            <v>All Processes</v>
          </cell>
          <cell r="J3602" t="str">
            <v>1,2-Dichloroethane</v>
          </cell>
          <cell r="L3602" t="str">
            <v>1999</v>
          </cell>
          <cell r="N3602">
            <v>40982</v>
          </cell>
        </row>
        <row r="3603">
          <cell r="A3603" t="str">
            <v>2495000010</v>
          </cell>
          <cell r="B3603" t="str">
            <v>Nonpoint</v>
          </cell>
          <cell r="C3603" t="str">
            <v>All Solvent User Categories /All Processes /1-Hexane</v>
          </cell>
          <cell r="D3603" t="str">
            <v>Solvent - Industrial Surface Coating &amp; Solvent Use</v>
          </cell>
          <cell r="G3603" t="str">
            <v>Solvent Utilization</v>
          </cell>
          <cell r="H3603" t="str">
            <v>All Solvent User Categories</v>
          </cell>
          <cell r="I3603" t="str">
            <v>All Processes</v>
          </cell>
          <cell r="J3603" t="str">
            <v>1-Hexane</v>
          </cell>
          <cell r="L3603" t="str">
            <v>1999</v>
          </cell>
          <cell r="N3603">
            <v>40982</v>
          </cell>
        </row>
        <row r="3604">
          <cell r="A3604" t="str">
            <v>2495000015</v>
          </cell>
          <cell r="B3604" t="str">
            <v>Nonpoint</v>
          </cell>
          <cell r="C3604" t="str">
            <v>All Solvent User Categories /All Processes /2-Butoxyethanol</v>
          </cell>
          <cell r="D3604" t="str">
            <v>Solvent - Industrial Surface Coating &amp; Solvent Use</v>
          </cell>
          <cell r="G3604" t="str">
            <v>Solvent Utilization</v>
          </cell>
          <cell r="H3604" t="str">
            <v>All Solvent User Categories</v>
          </cell>
          <cell r="I3604" t="str">
            <v>All Processes</v>
          </cell>
          <cell r="J3604" t="str">
            <v>2-Butoxyethanol</v>
          </cell>
          <cell r="L3604" t="str">
            <v>1999</v>
          </cell>
          <cell r="N3604">
            <v>40982</v>
          </cell>
        </row>
        <row r="3605">
          <cell r="A3605" t="str">
            <v>2495000020</v>
          </cell>
          <cell r="B3605" t="str">
            <v>Nonpoint</v>
          </cell>
          <cell r="C3605" t="str">
            <v>All Solvent User Categories /All Processes /2-Ethylhexanol</v>
          </cell>
          <cell r="D3605" t="str">
            <v>Solvent - Industrial Surface Coating &amp; Solvent Use</v>
          </cell>
          <cell r="G3605" t="str">
            <v>Solvent Utilization</v>
          </cell>
          <cell r="H3605" t="str">
            <v>All Solvent User Categories</v>
          </cell>
          <cell r="I3605" t="str">
            <v>All Processes</v>
          </cell>
          <cell r="J3605" t="str">
            <v>2-Ethylhexanol</v>
          </cell>
          <cell r="L3605" t="str">
            <v>1999</v>
          </cell>
          <cell r="N3605">
            <v>40982</v>
          </cell>
        </row>
        <row r="3606">
          <cell r="A3606" t="str">
            <v>2495000025</v>
          </cell>
          <cell r="B3606" t="str">
            <v>Nonpoint</v>
          </cell>
          <cell r="C3606" t="str">
            <v>All Solvent User Categories /All Processes /Acetal and Other Aroma Chemicals</v>
          </cell>
          <cell r="D3606" t="str">
            <v>Solvent - Industrial Surface Coating &amp; Solvent Use</v>
          </cell>
          <cell r="G3606" t="str">
            <v>Solvent Utilization</v>
          </cell>
          <cell r="H3606" t="str">
            <v>All Solvent User Categories</v>
          </cell>
          <cell r="I3606" t="str">
            <v>All Processes</v>
          </cell>
          <cell r="J3606" t="str">
            <v>Acetal and Other Aroma Chemicals</v>
          </cell>
          <cell r="L3606" t="str">
            <v>1999</v>
          </cell>
          <cell r="N3606">
            <v>40982</v>
          </cell>
        </row>
        <row r="3607">
          <cell r="A3607" t="str">
            <v>2495000030</v>
          </cell>
          <cell r="B3607" t="str">
            <v>Nonpoint</v>
          </cell>
          <cell r="C3607" t="str">
            <v>All Solvent User Categories /All Processes /Acetone</v>
          </cell>
          <cell r="D3607" t="str">
            <v>Solvent - Industrial Surface Coating &amp; Solvent Use</v>
          </cell>
          <cell r="G3607" t="str">
            <v>Solvent Utilization</v>
          </cell>
          <cell r="H3607" t="str">
            <v>All Solvent User Categories</v>
          </cell>
          <cell r="I3607" t="str">
            <v>All Processes</v>
          </cell>
          <cell r="J3607" t="str">
            <v>Acetone</v>
          </cell>
          <cell r="L3607" t="str">
            <v>1999</v>
          </cell>
          <cell r="N3607">
            <v>40982</v>
          </cell>
        </row>
        <row r="3608">
          <cell r="A3608" t="str">
            <v>2495000035</v>
          </cell>
          <cell r="B3608" t="str">
            <v>Nonpoint</v>
          </cell>
          <cell r="C3608" t="str">
            <v>All Solvent User Categories /All Processes /Acetonitrile</v>
          </cell>
          <cell r="D3608" t="str">
            <v>Solvent - Industrial Surface Coating &amp; Solvent Use</v>
          </cell>
          <cell r="G3608" t="str">
            <v>Solvent Utilization</v>
          </cell>
          <cell r="H3608" t="str">
            <v>All Solvent User Categories</v>
          </cell>
          <cell r="I3608" t="str">
            <v>All Processes</v>
          </cell>
          <cell r="J3608" t="str">
            <v>Acetonitrile</v>
          </cell>
          <cell r="L3608" t="str">
            <v>1999</v>
          </cell>
          <cell r="N3608">
            <v>40982</v>
          </cell>
        </row>
        <row r="3609">
          <cell r="A3609" t="str">
            <v>2495000040</v>
          </cell>
          <cell r="B3609" t="str">
            <v>Nonpoint</v>
          </cell>
          <cell r="C3609" t="str">
            <v>All Solvent User Categories /All Processes /Amyl Alcohols (Mixed)</v>
          </cell>
          <cell r="D3609" t="str">
            <v>Solvent - Industrial Surface Coating &amp; Solvent Use</v>
          </cell>
          <cell r="G3609" t="str">
            <v>Solvent Utilization</v>
          </cell>
          <cell r="H3609" t="str">
            <v>All Solvent User Categories</v>
          </cell>
          <cell r="I3609" t="str">
            <v>All Processes</v>
          </cell>
          <cell r="J3609" t="str">
            <v>Amyl Alcohols (Mixed)</v>
          </cell>
          <cell r="L3609" t="str">
            <v>1999</v>
          </cell>
          <cell r="N3609">
            <v>40982</v>
          </cell>
        </row>
        <row r="3610">
          <cell r="A3610" t="str">
            <v>2495000045</v>
          </cell>
          <cell r="B3610" t="str">
            <v>Nonpoint</v>
          </cell>
          <cell r="C3610" t="str">
            <v>All Solvent User Categories /All Processes /Benzyl Alcohol</v>
          </cell>
          <cell r="D3610" t="str">
            <v>Solvent - Industrial Surface Coating &amp; Solvent Use</v>
          </cell>
          <cell r="G3610" t="str">
            <v>Solvent Utilization</v>
          </cell>
          <cell r="H3610" t="str">
            <v>All Solvent User Categories</v>
          </cell>
          <cell r="I3610" t="str">
            <v>All Processes</v>
          </cell>
          <cell r="J3610" t="str">
            <v>Benzyl Alcohol</v>
          </cell>
          <cell r="L3610" t="str">
            <v>1999</v>
          </cell>
          <cell r="N3610">
            <v>40982</v>
          </cell>
        </row>
        <row r="3611">
          <cell r="A3611" t="str">
            <v>2495000050</v>
          </cell>
          <cell r="B3611" t="str">
            <v>Nonpoint</v>
          </cell>
          <cell r="C3611" t="str">
            <v>All Solvent User Categories /All Processes /Butyl Benzoate</v>
          </cell>
          <cell r="D3611" t="str">
            <v>Solvent - Industrial Surface Coating &amp; Solvent Use</v>
          </cell>
          <cell r="G3611" t="str">
            <v>Solvent Utilization</v>
          </cell>
          <cell r="H3611" t="str">
            <v>All Solvent User Categories</v>
          </cell>
          <cell r="I3611" t="str">
            <v>All Processes</v>
          </cell>
          <cell r="J3611" t="str">
            <v>Butyl Benzoate</v>
          </cell>
          <cell r="L3611" t="str">
            <v>1999</v>
          </cell>
          <cell r="N3611">
            <v>40982</v>
          </cell>
        </row>
        <row r="3612">
          <cell r="A3612" t="str">
            <v>2495000055</v>
          </cell>
          <cell r="B3612" t="str">
            <v>Nonpoint</v>
          </cell>
          <cell r="C3612" t="str">
            <v>All Solvent User Categories /All Processes /Butyl Acetate</v>
          </cell>
          <cell r="D3612" t="str">
            <v>Solvent - Industrial Surface Coating &amp; Solvent Use</v>
          </cell>
          <cell r="G3612" t="str">
            <v>Solvent Utilization</v>
          </cell>
          <cell r="H3612" t="str">
            <v>All Solvent User Categories</v>
          </cell>
          <cell r="I3612" t="str">
            <v>All Processes</v>
          </cell>
          <cell r="J3612" t="str">
            <v>Butyl Acetate</v>
          </cell>
          <cell r="L3612" t="str">
            <v>1999</v>
          </cell>
          <cell r="N3612">
            <v>40982</v>
          </cell>
        </row>
        <row r="3613">
          <cell r="A3613" t="str">
            <v>2495000060</v>
          </cell>
          <cell r="B3613" t="str">
            <v>Nonpoint</v>
          </cell>
          <cell r="C3613" t="str">
            <v>All Solvent User Categories /All Processes /Butyl Alcohols: All Types</v>
          </cell>
          <cell r="D3613" t="str">
            <v>Solvent - Industrial Surface Coating &amp; Solvent Use</v>
          </cell>
          <cell r="G3613" t="str">
            <v>Solvent Utilization</v>
          </cell>
          <cell r="H3613" t="str">
            <v>All Solvent User Categories</v>
          </cell>
          <cell r="I3613" t="str">
            <v>All Processes</v>
          </cell>
          <cell r="J3613" t="str">
            <v>Butyl Alcohols: All Types</v>
          </cell>
          <cell r="L3613" t="str">
            <v>1999</v>
          </cell>
          <cell r="N3613">
            <v>40982</v>
          </cell>
        </row>
        <row r="3614">
          <cell r="A3614" t="str">
            <v>2495000065</v>
          </cell>
          <cell r="B3614" t="str">
            <v>Nonpoint</v>
          </cell>
          <cell r="C3614" t="str">
            <v>All Solvent User Categories /All Processes /n-Butyl Alcohol</v>
          </cell>
          <cell r="D3614" t="str">
            <v>Solvent - Industrial Surface Coating &amp; Solvent Use</v>
          </cell>
          <cell r="G3614" t="str">
            <v>Solvent Utilization</v>
          </cell>
          <cell r="H3614" t="str">
            <v>All Solvent User Categories</v>
          </cell>
          <cell r="I3614" t="str">
            <v>All Processes</v>
          </cell>
          <cell r="J3614" t="str">
            <v>n-Butyl Alcohol</v>
          </cell>
          <cell r="L3614" t="str">
            <v>1999</v>
          </cell>
          <cell r="N3614">
            <v>40982</v>
          </cell>
        </row>
        <row r="3615">
          <cell r="A3615" t="str">
            <v>2495000070</v>
          </cell>
          <cell r="B3615" t="str">
            <v>Nonpoint</v>
          </cell>
          <cell r="C3615" t="str">
            <v>All Solvent User Categories /All Processes /Isobutyl Alcohol</v>
          </cell>
          <cell r="D3615" t="str">
            <v>Solvent - Industrial Surface Coating &amp; Solvent Use</v>
          </cell>
          <cell r="G3615" t="str">
            <v>Solvent Utilization</v>
          </cell>
          <cell r="H3615" t="str">
            <v>All Solvent User Categories</v>
          </cell>
          <cell r="I3615" t="str">
            <v>All Processes</v>
          </cell>
          <cell r="J3615" t="str">
            <v>Isobutyl Alcohol</v>
          </cell>
          <cell r="L3615" t="str">
            <v>1999</v>
          </cell>
          <cell r="N3615">
            <v>40982</v>
          </cell>
        </row>
        <row r="3616">
          <cell r="A3616" t="str">
            <v>2495000075</v>
          </cell>
          <cell r="B3616" t="str">
            <v>Nonpoint</v>
          </cell>
          <cell r="C3616" t="str">
            <v>All Solvent User Categories /All Processes /Carbon Disulfide</v>
          </cell>
          <cell r="D3616" t="str">
            <v>Solvent - Industrial Surface Coating &amp; Solvent Use</v>
          </cell>
          <cell r="G3616" t="str">
            <v>Solvent Utilization</v>
          </cell>
          <cell r="H3616" t="str">
            <v>All Solvent User Categories</v>
          </cell>
          <cell r="I3616" t="str">
            <v>All Processes</v>
          </cell>
          <cell r="J3616" t="str">
            <v>Carbon Disulfide</v>
          </cell>
          <cell r="L3616" t="str">
            <v>1999</v>
          </cell>
          <cell r="N3616">
            <v>40982</v>
          </cell>
        </row>
        <row r="3617">
          <cell r="A3617" t="str">
            <v>2495000080</v>
          </cell>
          <cell r="B3617" t="str">
            <v>Nonpoint</v>
          </cell>
          <cell r="C3617" t="str">
            <v>All Solvent User Categories /All Processes /Chlorobenzene</v>
          </cell>
          <cell r="D3617" t="str">
            <v>Solvent - Industrial Surface Coating &amp; Solvent Use</v>
          </cell>
          <cell r="G3617" t="str">
            <v>Solvent Utilization</v>
          </cell>
          <cell r="H3617" t="str">
            <v>All Solvent User Categories</v>
          </cell>
          <cell r="I3617" t="str">
            <v>All Processes</v>
          </cell>
          <cell r="J3617" t="str">
            <v>Chlorobenzene</v>
          </cell>
          <cell r="L3617" t="str">
            <v>1999</v>
          </cell>
          <cell r="N3617">
            <v>40982</v>
          </cell>
        </row>
        <row r="3618">
          <cell r="A3618" t="str">
            <v>2495000085</v>
          </cell>
          <cell r="B3618" t="str">
            <v>Nonpoint</v>
          </cell>
          <cell r="C3618" t="str">
            <v>All Solvent User Categories /All Processes /Chlorofluorocarbons: General</v>
          </cell>
          <cell r="D3618" t="str">
            <v>Solvent - Industrial Surface Coating &amp; Solvent Use</v>
          </cell>
          <cell r="G3618" t="str">
            <v>Solvent Utilization</v>
          </cell>
          <cell r="H3618" t="str">
            <v>All Solvent User Categories</v>
          </cell>
          <cell r="I3618" t="str">
            <v>All Processes</v>
          </cell>
          <cell r="J3618" t="str">
            <v>Chlorofluorocarbons: General</v>
          </cell>
          <cell r="L3618" t="str">
            <v>1999</v>
          </cell>
          <cell r="N3618">
            <v>40982</v>
          </cell>
        </row>
        <row r="3619">
          <cell r="A3619" t="str">
            <v>2495000090</v>
          </cell>
          <cell r="B3619" t="str">
            <v>Nonpoint</v>
          </cell>
          <cell r="C3619" t="str">
            <v>All Solvent User Categories /All Processes /Chloroform</v>
          </cell>
          <cell r="D3619" t="str">
            <v>Solvent - Industrial Surface Coating &amp; Solvent Use</v>
          </cell>
          <cell r="G3619" t="str">
            <v>Solvent Utilization</v>
          </cell>
          <cell r="H3619" t="str">
            <v>All Solvent User Categories</v>
          </cell>
          <cell r="I3619" t="str">
            <v>All Processes</v>
          </cell>
          <cell r="J3619" t="str">
            <v>Chloroform</v>
          </cell>
          <cell r="L3619" t="str">
            <v>1999</v>
          </cell>
          <cell r="N3619">
            <v>40982</v>
          </cell>
        </row>
        <row r="3620">
          <cell r="A3620" t="str">
            <v>2495000095</v>
          </cell>
          <cell r="B3620" t="str">
            <v>Nonpoint</v>
          </cell>
          <cell r="C3620" t="str">
            <v>All Solvent User Categories /All Processes /Cresylic Acid</v>
          </cell>
          <cell r="D3620" t="str">
            <v>Solvent - Industrial Surface Coating &amp; Solvent Use</v>
          </cell>
          <cell r="G3620" t="str">
            <v>Solvent Utilization</v>
          </cell>
          <cell r="H3620" t="str">
            <v>All Solvent User Categories</v>
          </cell>
          <cell r="I3620" t="str">
            <v>All Processes</v>
          </cell>
          <cell r="J3620" t="str">
            <v>Cresylic Acid</v>
          </cell>
          <cell r="L3620" t="str">
            <v>1999</v>
          </cell>
          <cell r="N3620">
            <v>40982</v>
          </cell>
        </row>
        <row r="3621">
          <cell r="A3621" t="str">
            <v>2495000100</v>
          </cell>
          <cell r="B3621" t="str">
            <v>Nonpoint</v>
          </cell>
          <cell r="C3621" t="str">
            <v>All Solvent User Categories /All Processes /Cyclohexanone</v>
          </cell>
          <cell r="D3621" t="str">
            <v>Solvent - Industrial Surface Coating &amp; Solvent Use</v>
          </cell>
          <cell r="G3621" t="str">
            <v>Solvent Utilization</v>
          </cell>
          <cell r="H3621" t="str">
            <v>All Solvent User Categories</v>
          </cell>
          <cell r="I3621" t="str">
            <v>All Processes</v>
          </cell>
          <cell r="J3621" t="str">
            <v>Cyclohexanone</v>
          </cell>
          <cell r="L3621" t="str">
            <v>1999</v>
          </cell>
          <cell r="N3621">
            <v>40982</v>
          </cell>
        </row>
        <row r="3622">
          <cell r="A3622" t="str">
            <v>2495000105</v>
          </cell>
          <cell r="B3622" t="str">
            <v>Nonpoint</v>
          </cell>
          <cell r="C3622" t="str">
            <v>All Solvent User Categories /All Processes /Decanol</v>
          </cell>
          <cell r="D3622" t="str">
            <v>Solvent - Industrial Surface Coating &amp; Solvent Use</v>
          </cell>
          <cell r="G3622" t="str">
            <v>Solvent Utilization</v>
          </cell>
          <cell r="H3622" t="str">
            <v>All Solvent User Categories</v>
          </cell>
          <cell r="I3622" t="str">
            <v>All Processes</v>
          </cell>
          <cell r="J3622" t="str">
            <v>Decanol</v>
          </cell>
          <cell r="L3622" t="str">
            <v>1999</v>
          </cell>
          <cell r="N3622">
            <v>40982</v>
          </cell>
        </row>
        <row r="3623">
          <cell r="A3623" t="str">
            <v>2495000110</v>
          </cell>
          <cell r="B3623" t="str">
            <v>Nonpoint</v>
          </cell>
          <cell r="C3623" t="str">
            <v>All Solvent User Categories /All Processes /Diacetone Alcohol</v>
          </cell>
          <cell r="D3623" t="str">
            <v>Solvent - Industrial Surface Coating &amp; Solvent Use</v>
          </cell>
          <cell r="G3623" t="str">
            <v>Solvent Utilization</v>
          </cell>
          <cell r="H3623" t="str">
            <v>All Solvent User Categories</v>
          </cell>
          <cell r="I3623" t="str">
            <v>All Processes</v>
          </cell>
          <cell r="J3623" t="str">
            <v>Diacetone Alcohol</v>
          </cell>
          <cell r="L3623" t="str">
            <v>1999</v>
          </cell>
          <cell r="N3623">
            <v>40982</v>
          </cell>
        </row>
        <row r="3624">
          <cell r="A3624" t="str">
            <v>2495000115</v>
          </cell>
          <cell r="B3624" t="str">
            <v>Nonpoint</v>
          </cell>
          <cell r="C3624" t="str">
            <v>All Solvent User Categories /All Processes /Diethylamine</v>
          </cell>
          <cell r="D3624" t="str">
            <v>Solvent - Industrial Surface Coating &amp; Solvent Use</v>
          </cell>
          <cell r="G3624" t="str">
            <v>Solvent Utilization</v>
          </cell>
          <cell r="H3624" t="str">
            <v>All Solvent User Categories</v>
          </cell>
          <cell r="I3624" t="str">
            <v>All Processes</v>
          </cell>
          <cell r="J3624" t="str">
            <v>Diethylamine</v>
          </cell>
          <cell r="L3624" t="str">
            <v>1999</v>
          </cell>
          <cell r="N3624">
            <v>40982</v>
          </cell>
        </row>
        <row r="3625">
          <cell r="A3625" t="str">
            <v>2495000120</v>
          </cell>
          <cell r="B3625" t="str">
            <v>Nonpoint</v>
          </cell>
          <cell r="C3625" t="str">
            <v>All Solvent User Categories /All Processes /Diethylene Glycol</v>
          </cell>
          <cell r="D3625" t="str">
            <v>Solvent - Industrial Surface Coating &amp; Solvent Use</v>
          </cell>
          <cell r="G3625" t="str">
            <v>Solvent Utilization</v>
          </cell>
          <cell r="H3625" t="str">
            <v>All Solvent User Categories</v>
          </cell>
          <cell r="I3625" t="str">
            <v>All Processes</v>
          </cell>
          <cell r="J3625" t="str">
            <v>Diethylene Glycol</v>
          </cell>
          <cell r="L3625" t="str">
            <v>1999</v>
          </cell>
          <cell r="N3625">
            <v>40982</v>
          </cell>
        </row>
        <row r="3626">
          <cell r="A3626" t="str">
            <v>2495000125</v>
          </cell>
          <cell r="B3626" t="str">
            <v>Nonpoint</v>
          </cell>
          <cell r="C3626" t="str">
            <v>All Solvent User Categories /All Processes /Diethylene Glycol Monobutyl Ether</v>
          </cell>
          <cell r="D3626" t="str">
            <v>Solvent - Industrial Surface Coating &amp; Solvent Use</v>
          </cell>
          <cell r="G3626" t="str">
            <v>Solvent Utilization</v>
          </cell>
          <cell r="H3626" t="str">
            <v>All Solvent User Categories</v>
          </cell>
          <cell r="I3626" t="str">
            <v>All Processes</v>
          </cell>
          <cell r="J3626" t="str">
            <v>Diethylene Glycol Monobutyl Ether</v>
          </cell>
          <cell r="L3626" t="str">
            <v>1999</v>
          </cell>
          <cell r="N3626">
            <v>40982</v>
          </cell>
        </row>
        <row r="3627">
          <cell r="A3627" t="str">
            <v>2495000130</v>
          </cell>
          <cell r="B3627" t="str">
            <v>Nonpoint</v>
          </cell>
          <cell r="C3627" t="str">
            <v>All Solvent User Categories /All Processes /Diethylene Glycol Monoethyl Ether</v>
          </cell>
          <cell r="D3627" t="str">
            <v>Solvent - Industrial Surface Coating &amp; Solvent Use</v>
          </cell>
          <cell r="G3627" t="str">
            <v>Solvent Utilization</v>
          </cell>
          <cell r="H3627" t="str">
            <v>All Solvent User Categories</v>
          </cell>
          <cell r="I3627" t="str">
            <v>All Processes</v>
          </cell>
          <cell r="J3627" t="str">
            <v>Diethylene Glycol Monoethyl Ether</v>
          </cell>
          <cell r="L3627" t="str">
            <v>1999</v>
          </cell>
          <cell r="N3627">
            <v>40982</v>
          </cell>
        </row>
        <row r="3628">
          <cell r="A3628" t="str">
            <v>2495000135</v>
          </cell>
          <cell r="B3628" t="str">
            <v>Nonpoint</v>
          </cell>
          <cell r="C3628" t="str">
            <v>All Solvent User Categories /All Processes /Diethylene Glycol Monomethyl Ether</v>
          </cell>
          <cell r="D3628" t="str">
            <v>Solvent - Industrial Surface Coating &amp; Solvent Use</v>
          </cell>
          <cell r="G3628" t="str">
            <v>Solvent Utilization</v>
          </cell>
          <cell r="H3628" t="str">
            <v>All Solvent User Categories</v>
          </cell>
          <cell r="I3628" t="str">
            <v>All Processes</v>
          </cell>
          <cell r="J3628" t="str">
            <v>Diethylene Glycol Monomethyl Ether</v>
          </cell>
          <cell r="L3628" t="str">
            <v>1999</v>
          </cell>
          <cell r="N3628">
            <v>40982</v>
          </cell>
        </row>
        <row r="3629">
          <cell r="A3629" t="str">
            <v>2495000140</v>
          </cell>
          <cell r="B3629" t="str">
            <v>Nonpoint</v>
          </cell>
          <cell r="C3629" t="str">
            <v>All Solvent User Categories /All Processes /Dimethyl Acetamide</v>
          </cell>
          <cell r="D3629" t="str">
            <v>Solvent - Industrial Surface Coating &amp; Solvent Use</v>
          </cell>
          <cell r="G3629" t="str">
            <v>Solvent Utilization</v>
          </cell>
          <cell r="H3629" t="str">
            <v>All Solvent User Categories</v>
          </cell>
          <cell r="I3629" t="str">
            <v>All Processes</v>
          </cell>
          <cell r="J3629" t="str">
            <v>Dimethyl Acetamide</v>
          </cell>
          <cell r="L3629" t="str">
            <v>1999</v>
          </cell>
          <cell r="N3629">
            <v>40982</v>
          </cell>
        </row>
        <row r="3630">
          <cell r="A3630" t="str">
            <v>2495000145</v>
          </cell>
          <cell r="B3630" t="str">
            <v>Nonpoint</v>
          </cell>
          <cell r="C3630" t="str">
            <v>All Solvent User Categories /All Processes /Dimethylamine</v>
          </cell>
          <cell r="D3630" t="str">
            <v>Solvent - Industrial Surface Coating &amp; Solvent Use</v>
          </cell>
          <cell r="G3630" t="str">
            <v>Solvent Utilization</v>
          </cell>
          <cell r="H3630" t="str">
            <v>All Solvent User Categories</v>
          </cell>
          <cell r="I3630" t="str">
            <v>All Processes</v>
          </cell>
          <cell r="J3630" t="str">
            <v>Dimethylamine</v>
          </cell>
          <cell r="L3630" t="str">
            <v>1999</v>
          </cell>
          <cell r="N3630">
            <v>40982</v>
          </cell>
        </row>
        <row r="3631">
          <cell r="A3631" t="str">
            <v>2495000150</v>
          </cell>
          <cell r="B3631" t="str">
            <v>Nonpoint</v>
          </cell>
          <cell r="C3631" t="str">
            <v>All Solvent User Categories /All Processes /Dimethylformanide</v>
          </cell>
          <cell r="D3631" t="str">
            <v>Solvent - Industrial Surface Coating &amp; Solvent Use</v>
          </cell>
          <cell r="G3631" t="str">
            <v>Solvent Utilization</v>
          </cell>
          <cell r="H3631" t="str">
            <v>All Solvent User Categories</v>
          </cell>
          <cell r="I3631" t="str">
            <v>All Processes</v>
          </cell>
          <cell r="J3631" t="str">
            <v>Dimethylformanide</v>
          </cell>
          <cell r="L3631" t="str">
            <v>1999</v>
          </cell>
          <cell r="N3631">
            <v>40982</v>
          </cell>
        </row>
        <row r="3632">
          <cell r="A3632" t="str">
            <v>2495000155</v>
          </cell>
          <cell r="B3632" t="str">
            <v>Nonpoint</v>
          </cell>
          <cell r="C3632" t="str">
            <v>All Solvent User Categories /All Processes /Dipropylene Glycol</v>
          </cell>
          <cell r="D3632" t="str">
            <v>Solvent - Industrial Surface Coating &amp; Solvent Use</v>
          </cell>
          <cell r="G3632" t="str">
            <v>Solvent Utilization</v>
          </cell>
          <cell r="H3632" t="str">
            <v>All Solvent User Categories</v>
          </cell>
          <cell r="I3632" t="str">
            <v>All Processes</v>
          </cell>
          <cell r="J3632" t="str">
            <v>Dipropylene Glycol</v>
          </cell>
          <cell r="L3632" t="str">
            <v>1999</v>
          </cell>
          <cell r="N3632">
            <v>40982</v>
          </cell>
        </row>
        <row r="3633">
          <cell r="A3633" t="str">
            <v>2495000160</v>
          </cell>
          <cell r="B3633" t="str">
            <v>Nonpoint</v>
          </cell>
          <cell r="C3633" t="str">
            <v>All Solvent User Categories /All Processes /Dipropylene Glycol Monomethyl Ether</v>
          </cell>
          <cell r="D3633" t="str">
            <v>Solvent - Industrial Surface Coating &amp; Solvent Use</v>
          </cell>
          <cell r="G3633" t="str">
            <v>Solvent Utilization</v>
          </cell>
          <cell r="H3633" t="str">
            <v>All Solvent User Categories</v>
          </cell>
          <cell r="I3633" t="str">
            <v>All Processes</v>
          </cell>
          <cell r="J3633" t="str">
            <v>Dipropylene Glycol Monomethyl Ether</v>
          </cell>
          <cell r="L3633" t="str">
            <v>1999</v>
          </cell>
          <cell r="N3633">
            <v>40982</v>
          </cell>
        </row>
        <row r="3634">
          <cell r="A3634" t="str">
            <v>2495000165</v>
          </cell>
          <cell r="B3634" t="str">
            <v>Nonpoint</v>
          </cell>
          <cell r="C3634" t="str">
            <v>All Solvent User Categories /All Processes /Ethanol</v>
          </cell>
          <cell r="D3634" t="str">
            <v>Solvent - Industrial Surface Coating &amp; Solvent Use</v>
          </cell>
          <cell r="G3634" t="str">
            <v>Solvent Utilization</v>
          </cell>
          <cell r="H3634" t="str">
            <v>All Solvent User Categories</v>
          </cell>
          <cell r="I3634" t="str">
            <v>All Processes</v>
          </cell>
          <cell r="J3634" t="str">
            <v>Ethanol</v>
          </cell>
          <cell r="L3634" t="str">
            <v>1999</v>
          </cell>
          <cell r="N3634">
            <v>40982</v>
          </cell>
        </row>
        <row r="3635">
          <cell r="A3635" t="str">
            <v>2495000170</v>
          </cell>
          <cell r="B3635" t="str">
            <v>Nonpoint</v>
          </cell>
          <cell r="C3635" t="str">
            <v>All Solvent User Categories /All Processes /Ethyl Acetate</v>
          </cell>
          <cell r="D3635" t="str">
            <v>Solvent - Industrial Surface Coating &amp; Solvent Use</v>
          </cell>
          <cell r="G3635" t="str">
            <v>Solvent Utilization</v>
          </cell>
          <cell r="H3635" t="str">
            <v>All Solvent User Categories</v>
          </cell>
          <cell r="I3635" t="str">
            <v>All Processes</v>
          </cell>
          <cell r="J3635" t="str">
            <v>Ethyl Acetate</v>
          </cell>
          <cell r="L3635" t="str">
            <v>1999</v>
          </cell>
          <cell r="N3635">
            <v>40982</v>
          </cell>
        </row>
        <row r="3636">
          <cell r="A3636" t="str">
            <v>2495000175</v>
          </cell>
          <cell r="B3636" t="str">
            <v>Nonpoint</v>
          </cell>
          <cell r="C3636" t="str">
            <v>All Solvent User Categories /All Processes /Ethyl Chloride (Chloroethane)</v>
          </cell>
          <cell r="D3636" t="str">
            <v>Solvent - Industrial Surface Coating &amp; Solvent Use</v>
          </cell>
          <cell r="G3636" t="str">
            <v>Solvent Utilization</v>
          </cell>
          <cell r="H3636" t="str">
            <v>All Solvent User Categories</v>
          </cell>
          <cell r="I3636" t="str">
            <v>All Processes</v>
          </cell>
          <cell r="J3636" t="str">
            <v>Ethyl Chloride (Chloroethane)</v>
          </cell>
          <cell r="L3636" t="str">
            <v>1999</v>
          </cell>
          <cell r="N3636">
            <v>40982</v>
          </cell>
        </row>
        <row r="3637">
          <cell r="A3637" t="str">
            <v>2495000180</v>
          </cell>
          <cell r="B3637" t="str">
            <v>Nonpoint</v>
          </cell>
          <cell r="C3637" t="str">
            <v>All Solvent User Categories /All Processes /Ethyl Ether</v>
          </cell>
          <cell r="D3637" t="str">
            <v>Solvent - Industrial Surface Coating &amp; Solvent Use</v>
          </cell>
          <cell r="G3637" t="str">
            <v>Solvent Utilization</v>
          </cell>
          <cell r="H3637" t="str">
            <v>All Solvent User Categories</v>
          </cell>
          <cell r="I3637" t="str">
            <v>All Processes</v>
          </cell>
          <cell r="J3637" t="str">
            <v>Ethyl Ether</v>
          </cell>
          <cell r="L3637" t="str">
            <v>1999</v>
          </cell>
          <cell r="N3637">
            <v>40982</v>
          </cell>
        </row>
        <row r="3638">
          <cell r="A3638" t="str">
            <v>2495000185</v>
          </cell>
          <cell r="B3638" t="str">
            <v>Nonpoint</v>
          </cell>
          <cell r="C3638" t="str">
            <v>All Solvent User Categories /All Processes /Ethylbenzene</v>
          </cell>
          <cell r="D3638" t="str">
            <v>Solvent - Industrial Surface Coating &amp; Solvent Use</v>
          </cell>
          <cell r="G3638" t="str">
            <v>Solvent Utilization</v>
          </cell>
          <cell r="H3638" t="str">
            <v>All Solvent User Categories</v>
          </cell>
          <cell r="I3638" t="str">
            <v>All Processes</v>
          </cell>
          <cell r="J3638" t="str">
            <v>Ethylbenzene</v>
          </cell>
          <cell r="L3638" t="str">
            <v>1999</v>
          </cell>
          <cell r="N3638">
            <v>40982</v>
          </cell>
        </row>
        <row r="3639">
          <cell r="A3639" t="str">
            <v>2495000190</v>
          </cell>
          <cell r="B3639" t="str">
            <v>Nonpoint</v>
          </cell>
          <cell r="C3639" t="str">
            <v>All Solvent User Categories /All Processes /Ethylene Dibromide</v>
          </cell>
          <cell r="D3639" t="str">
            <v>Solvent - Industrial Surface Coating &amp; Solvent Use</v>
          </cell>
          <cell r="G3639" t="str">
            <v>Solvent Utilization</v>
          </cell>
          <cell r="H3639" t="str">
            <v>All Solvent User Categories</v>
          </cell>
          <cell r="I3639" t="str">
            <v>All Processes</v>
          </cell>
          <cell r="J3639" t="str">
            <v>Ethylene Dibromide</v>
          </cell>
          <cell r="L3639" t="str">
            <v>1999</v>
          </cell>
          <cell r="N3639">
            <v>40982</v>
          </cell>
        </row>
        <row r="3640">
          <cell r="A3640" t="str">
            <v>2495000195</v>
          </cell>
          <cell r="B3640" t="str">
            <v>Nonpoint</v>
          </cell>
          <cell r="C3640" t="str">
            <v>All Solvent User Categories /All Processes /Ethylene Glycol</v>
          </cell>
          <cell r="D3640" t="str">
            <v>Solvent - Industrial Surface Coating &amp; Solvent Use</v>
          </cell>
          <cell r="G3640" t="str">
            <v>Solvent Utilization</v>
          </cell>
          <cell r="H3640" t="str">
            <v>All Solvent User Categories</v>
          </cell>
          <cell r="I3640" t="str">
            <v>All Processes</v>
          </cell>
          <cell r="J3640" t="str">
            <v>Ethylene Glycol</v>
          </cell>
          <cell r="L3640" t="str">
            <v>1999</v>
          </cell>
          <cell r="N3640">
            <v>40982</v>
          </cell>
        </row>
        <row r="3641">
          <cell r="A3641" t="str">
            <v>2495000200</v>
          </cell>
          <cell r="B3641" t="str">
            <v>Nonpoint</v>
          </cell>
          <cell r="C3641" t="str">
            <v>All Solvent User Categories /All Processes /Ethylene Glycol Monoethyl Ether (2-Ethoxyethanol)</v>
          </cell>
          <cell r="D3641" t="str">
            <v>Solvent - Industrial Surface Coating &amp; Solvent Use</v>
          </cell>
          <cell r="G3641" t="str">
            <v>Solvent Utilization</v>
          </cell>
          <cell r="H3641" t="str">
            <v>All Solvent User Categories</v>
          </cell>
          <cell r="I3641" t="str">
            <v>All Processes</v>
          </cell>
          <cell r="J3641" t="str">
            <v>Ethylene Glycol Monoethyl Ether (2-Ethoxyethanol)</v>
          </cell>
          <cell r="L3641" t="str">
            <v>1999</v>
          </cell>
          <cell r="N3641">
            <v>40982</v>
          </cell>
        </row>
        <row r="3642">
          <cell r="A3642" t="str">
            <v>2495000205</v>
          </cell>
          <cell r="B3642" t="str">
            <v>Nonpoint</v>
          </cell>
          <cell r="C3642" t="str">
            <v>All Solvent User Categories /All Processes /Ethylene Glycol Monoethyl Ether Acetate</v>
          </cell>
          <cell r="D3642" t="str">
            <v>Solvent - Industrial Surface Coating &amp; Solvent Use</v>
          </cell>
          <cell r="G3642" t="str">
            <v>Solvent Utilization</v>
          </cell>
          <cell r="H3642" t="str">
            <v>All Solvent User Categories</v>
          </cell>
          <cell r="I3642" t="str">
            <v>All Processes</v>
          </cell>
          <cell r="J3642" t="str">
            <v>Ethylene Glycol Monoethyl Ether Acetate</v>
          </cell>
          <cell r="L3642" t="str">
            <v>1999</v>
          </cell>
          <cell r="N3642">
            <v>40982</v>
          </cell>
        </row>
        <row r="3643">
          <cell r="A3643" t="str">
            <v>2495000210</v>
          </cell>
          <cell r="B3643" t="str">
            <v>Nonpoint</v>
          </cell>
          <cell r="C3643" t="str">
            <v>All Solvent User Categories /All Processes /Ethylene Glycol Monomethyl Ether (2-Methoxyethanol)</v>
          </cell>
          <cell r="D3643" t="str">
            <v>Solvent - Industrial Surface Coating &amp; Solvent Use</v>
          </cell>
          <cell r="G3643" t="str">
            <v>Solvent Utilization</v>
          </cell>
          <cell r="H3643" t="str">
            <v>All Solvent User Categories</v>
          </cell>
          <cell r="I3643" t="str">
            <v>All Processes</v>
          </cell>
          <cell r="J3643" t="str">
            <v>Ethylene Glycol Monomethyl Ether (2-Methoxyethanol)</v>
          </cell>
          <cell r="L3643" t="str">
            <v>1999</v>
          </cell>
          <cell r="N3643">
            <v>40982</v>
          </cell>
        </row>
        <row r="3644">
          <cell r="A3644" t="str">
            <v>2495000215</v>
          </cell>
          <cell r="B3644" t="str">
            <v>Nonpoint</v>
          </cell>
          <cell r="C3644" t="str">
            <v>All Solvent User Categories /All Processes /Ethylene Glycol Monobutyl Ether (2-Butoxyethanol)</v>
          </cell>
          <cell r="D3644" t="str">
            <v>Solvent - Industrial Surface Coating &amp; Solvent Use</v>
          </cell>
          <cell r="G3644" t="str">
            <v>Solvent Utilization</v>
          </cell>
          <cell r="H3644" t="str">
            <v>All Solvent User Categories</v>
          </cell>
          <cell r="I3644" t="str">
            <v>All Processes</v>
          </cell>
          <cell r="J3644" t="str">
            <v>Ethylene Glycol Monobutyl Ether (2-Butoxyethanol)</v>
          </cell>
          <cell r="L3644" t="str">
            <v>1999</v>
          </cell>
          <cell r="N3644">
            <v>40982</v>
          </cell>
        </row>
        <row r="3645">
          <cell r="A3645" t="str">
            <v>2495000220</v>
          </cell>
          <cell r="B3645" t="str">
            <v>Nonpoint</v>
          </cell>
          <cell r="C3645" t="str">
            <v>All Solvent User Categories /All Processes /Formalin</v>
          </cell>
          <cell r="D3645" t="str">
            <v>Solvent - Industrial Surface Coating &amp; Solvent Use</v>
          </cell>
          <cell r="G3645" t="str">
            <v>Solvent Utilization</v>
          </cell>
          <cell r="H3645" t="str">
            <v>All Solvent User Categories</v>
          </cell>
          <cell r="I3645" t="str">
            <v>All Processes</v>
          </cell>
          <cell r="J3645" t="str">
            <v>Formalin</v>
          </cell>
          <cell r="L3645" t="str">
            <v>1999</v>
          </cell>
          <cell r="N3645">
            <v>40982</v>
          </cell>
        </row>
        <row r="3646">
          <cell r="A3646" t="str">
            <v>2495000225</v>
          </cell>
          <cell r="B3646" t="str">
            <v>Nonpoint</v>
          </cell>
          <cell r="C3646" t="str">
            <v>All Solvent User Categories /All Processes /Formic Acid</v>
          </cell>
          <cell r="D3646" t="str">
            <v>Solvent - Industrial Surface Coating &amp; Solvent Use</v>
          </cell>
          <cell r="G3646" t="str">
            <v>Solvent Utilization</v>
          </cell>
          <cell r="H3646" t="str">
            <v>All Solvent User Categories</v>
          </cell>
          <cell r="I3646" t="str">
            <v>All Processes</v>
          </cell>
          <cell r="J3646" t="str">
            <v>Formic Acid</v>
          </cell>
          <cell r="L3646" t="str">
            <v>1999</v>
          </cell>
          <cell r="N3646">
            <v>40982</v>
          </cell>
        </row>
        <row r="3647">
          <cell r="A3647" t="str">
            <v>2495000230</v>
          </cell>
          <cell r="B3647" t="str">
            <v>Nonpoint</v>
          </cell>
          <cell r="C3647" t="str">
            <v>All Solvent User Categories /All Processes /Furfural</v>
          </cell>
          <cell r="D3647" t="str">
            <v>Solvent - Industrial Surface Coating &amp; Solvent Use</v>
          </cell>
          <cell r="G3647" t="str">
            <v>Solvent Utilization</v>
          </cell>
          <cell r="H3647" t="str">
            <v>All Solvent User Categories</v>
          </cell>
          <cell r="I3647" t="str">
            <v>All Processes</v>
          </cell>
          <cell r="J3647" t="str">
            <v>Furfural</v>
          </cell>
          <cell r="L3647" t="str">
            <v>1999</v>
          </cell>
          <cell r="N3647">
            <v>40982</v>
          </cell>
        </row>
        <row r="3648">
          <cell r="A3648" t="str">
            <v>2495000235</v>
          </cell>
          <cell r="B3648" t="str">
            <v>Nonpoint</v>
          </cell>
          <cell r="C3648" t="str">
            <v>All Solvent User Categories /All Processes /Glycol Ethers: All Types</v>
          </cell>
          <cell r="D3648" t="str">
            <v>Solvent - Industrial Surface Coating &amp; Solvent Use</v>
          </cell>
          <cell r="G3648" t="str">
            <v>Solvent Utilization</v>
          </cell>
          <cell r="H3648" t="str">
            <v>All Solvent User Categories</v>
          </cell>
          <cell r="I3648" t="str">
            <v>All Processes</v>
          </cell>
          <cell r="J3648" t="str">
            <v>Glycol Ethers: All Types</v>
          </cell>
          <cell r="L3648" t="str">
            <v>1999</v>
          </cell>
          <cell r="N3648">
            <v>40982</v>
          </cell>
        </row>
        <row r="3649">
          <cell r="A3649" t="str">
            <v>2495000240</v>
          </cell>
          <cell r="B3649" t="str">
            <v>Nonpoint</v>
          </cell>
          <cell r="C3649" t="str">
            <v>All Solvent User Categories /All Processes /Gum Turpentine</v>
          </cell>
          <cell r="D3649" t="str">
            <v>Solvent - Industrial Surface Coating &amp; Solvent Use</v>
          </cell>
          <cell r="G3649" t="str">
            <v>Solvent Utilization</v>
          </cell>
          <cell r="H3649" t="str">
            <v>All Solvent User Categories</v>
          </cell>
          <cell r="I3649" t="str">
            <v>All Processes</v>
          </cell>
          <cell r="J3649" t="str">
            <v>Gum Turpentine</v>
          </cell>
          <cell r="L3649" t="str">
            <v>1999</v>
          </cell>
          <cell r="N3649">
            <v>40982</v>
          </cell>
        </row>
        <row r="3650">
          <cell r="A3650" t="str">
            <v>2495000245</v>
          </cell>
          <cell r="B3650" t="str">
            <v>Nonpoint</v>
          </cell>
          <cell r="C3650" t="str">
            <v>All Solvent User Categories /All Processes /Isobutyl Acetate</v>
          </cell>
          <cell r="D3650" t="str">
            <v>Solvent - Industrial Surface Coating &amp; Solvent Use</v>
          </cell>
          <cell r="G3650" t="str">
            <v>Solvent Utilization</v>
          </cell>
          <cell r="H3650" t="str">
            <v>All Solvent User Categories</v>
          </cell>
          <cell r="I3650" t="str">
            <v>All Processes</v>
          </cell>
          <cell r="J3650" t="str">
            <v>Isobutyl Acetate</v>
          </cell>
          <cell r="L3650" t="str">
            <v>1999</v>
          </cell>
          <cell r="N3650">
            <v>40982</v>
          </cell>
        </row>
        <row r="3651">
          <cell r="A3651" t="str">
            <v>2495000250</v>
          </cell>
          <cell r="B3651" t="str">
            <v>Nonpoint</v>
          </cell>
          <cell r="C3651" t="str">
            <v>All Solvent User Categories /All Processes /Isopropanol</v>
          </cell>
          <cell r="D3651" t="str">
            <v>Solvent - Industrial Surface Coating &amp; Solvent Use</v>
          </cell>
          <cell r="G3651" t="str">
            <v>Solvent Utilization</v>
          </cell>
          <cell r="H3651" t="str">
            <v>All Solvent User Categories</v>
          </cell>
          <cell r="I3651" t="str">
            <v>All Processes</v>
          </cell>
          <cell r="J3651" t="str">
            <v>Isopropanol</v>
          </cell>
          <cell r="L3651" t="str">
            <v>1999</v>
          </cell>
          <cell r="N3651">
            <v>40982</v>
          </cell>
        </row>
        <row r="3652">
          <cell r="A3652" t="str">
            <v>2495000255</v>
          </cell>
          <cell r="B3652" t="str">
            <v>Nonpoint</v>
          </cell>
          <cell r="C3652" t="str">
            <v>All Solvent User Categories /All Processes /Isopropyl/n-Propyl Acetate</v>
          </cell>
          <cell r="D3652" t="str">
            <v>Solvent - Industrial Surface Coating &amp; Solvent Use</v>
          </cell>
          <cell r="G3652" t="str">
            <v>Solvent Utilization</v>
          </cell>
          <cell r="H3652" t="str">
            <v>All Solvent User Categories</v>
          </cell>
          <cell r="I3652" t="str">
            <v>All Processes</v>
          </cell>
          <cell r="J3652" t="str">
            <v>Isopropyl/n-Propyl Acetate</v>
          </cell>
          <cell r="L3652" t="str">
            <v>1999</v>
          </cell>
          <cell r="N3652">
            <v>40982</v>
          </cell>
        </row>
        <row r="3653">
          <cell r="A3653" t="str">
            <v>2495000260</v>
          </cell>
          <cell r="B3653" t="str">
            <v>Nonpoint</v>
          </cell>
          <cell r="C3653" t="str">
            <v>All Solvent User Categories /All Processes /Methanol</v>
          </cell>
          <cell r="D3653" t="str">
            <v>Solvent - Industrial Surface Coating &amp; Solvent Use</v>
          </cell>
          <cell r="G3653" t="str">
            <v>Solvent Utilization</v>
          </cell>
          <cell r="H3653" t="str">
            <v>All Solvent User Categories</v>
          </cell>
          <cell r="I3653" t="str">
            <v>All Processes</v>
          </cell>
          <cell r="J3653" t="str">
            <v>Methanol</v>
          </cell>
          <cell r="L3653" t="str">
            <v>1999</v>
          </cell>
          <cell r="N3653">
            <v>40982</v>
          </cell>
        </row>
        <row r="3654">
          <cell r="A3654" t="str">
            <v>2495000265</v>
          </cell>
          <cell r="B3654" t="str">
            <v>Nonpoint</v>
          </cell>
          <cell r="C3654" t="str">
            <v>All Solvent User Categories /All Processes /Methyl Chloride</v>
          </cell>
          <cell r="D3654" t="str">
            <v>Solvent - Industrial Surface Coating &amp; Solvent Use</v>
          </cell>
          <cell r="G3654" t="str">
            <v>Solvent Utilization</v>
          </cell>
          <cell r="H3654" t="str">
            <v>All Solvent User Categories</v>
          </cell>
          <cell r="I3654" t="str">
            <v>All Processes</v>
          </cell>
          <cell r="J3654" t="str">
            <v>Methyl Chloride</v>
          </cell>
          <cell r="L3654" t="str">
            <v>1999</v>
          </cell>
          <cell r="N3654">
            <v>40982</v>
          </cell>
        </row>
        <row r="3655">
          <cell r="A3655" t="str">
            <v>2495000270</v>
          </cell>
          <cell r="B3655" t="str">
            <v>Nonpoint</v>
          </cell>
          <cell r="C3655" t="str">
            <v>All Solvent User Categories /All Processes /Methyl Chloroform</v>
          </cell>
          <cell r="D3655" t="str">
            <v>Solvent - Industrial Surface Coating &amp; Solvent Use</v>
          </cell>
          <cell r="G3655" t="str">
            <v>Solvent Utilization</v>
          </cell>
          <cell r="H3655" t="str">
            <v>All Solvent User Categories</v>
          </cell>
          <cell r="I3655" t="str">
            <v>All Processes</v>
          </cell>
          <cell r="J3655" t="str">
            <v>Methyl Chloroform</v>
          </cell>
          <cell r="L3655" t="str">
            <v>1999</v>
          </cell>
          <cell r="N3655">
            <v>40982</v>
          </cell>
        </row>
        <row r="3656">
          <cell r="A3656" t="str">
            <v>2495000275</v>
          </cell>
          <cell r="B3656" t="str">
            <v>Nonpoint</v>
          </cell>
          <cell r="C3656" t="str">
            <v>All Solvent User Categories /All Processes /Methyl Ethyl Ketone</v>
          </cell>
          <cell r="D3656" t="str">
            <v>Solvent - Industrial Surface Coating &amp; Solvent Use</v>
          </cell>
          <cell r="G3656" t="str">
            <v>Solvent Utilization</v>
          </cell>
          <cell r="H3656" t="str">
            <v>All Solvent User Categories</v>
          </cell>
          <cell r="I3656" t="str">
            <v>All Processes</v>
          </cell>
          <cell r="J3656" t="str">
            <v>Methyl Ethyl Ketone</v>
          </cell>
          <cell r="L3656" t="str">
            <v>1999</v>
          </cell>
          <cell r="N3656">
            <v>40982</v>
          </cell>
        </row>
        <row r="3657">
          <cell r="A3657" t="str">
            <v>2495000280</v>
          </cell>
          <cell r="B3657" t="str">
            <v>Nonpoint</v>
          </cell>
          <cell r="C3657" t="str">
            <v>All Solvent User Categories /All Processes /Methyl Isobutyl Carbinol</v>
          </cell>
          <cell r="D3657" t="str">
            <v>Solvent - Industrial Surface Coating &amp; Solvent Use</v>
          </cell>
          <cell r="G3657" t="str">
            <v>Solvent Utilization</v>
          </cell>
          <cell r="H3657" t="str">
            <v>All Solvent User Categories</v>
          </cell>
          <cell r="I3657" t="str">
            <v>All Processes</v>
          </cell>
          <cell r="J3657" t="str">
            <v>Methyl Isobutyl Carbinol</v>
          </cell>
          <cell r="L3657" t="str">
            <v>1999</v>
          </cell>
          <cell r="N3657">
            <v>40982</v>
          </cell>
        </row>
        <row r="3658">
          <cell r="A3658" t="str">
            <v>2495000285</v>
          </cell>
          <cell r="B3658" t="str">
            <v>Nonpoint</v>
          </cell>
          <cell r="C3658" t="str">
            <v>All Solvent User Categories /All Processes /Methyl Isobutyl Ketone</v>
          </cell>
          <cell r="D3658" t="str">
            <v>Solvent - Industrial Surface Coating &amp; Solvent Use</v>
          </cell>
          <cell r="G3658" t="str">
            <v>Solvent Utilization</v>
          </cell>
          <cell r="H3658" t="str">
            <v>All Solvent User Categories</v>
          </cell>
          <cell r="I3658" t="str">
            <v>All Processes</v>
          </cell>
          <cell r="J3658" t="str">
            <v>Methyl Isobutyl Ketone</v>
          </cell>
          <cell r="L3658" t="str">
            <v>1999</v>
          </cell>
          <cell r="N3658">
            <v>40982</v>
          </cell>
        </row>
        <row r="3659">
          <cell r="A3659" t="str">
            <v>2495000290</v>
          </cell>
          <cell r="B3659" t="str">
            <v>Nonpoint</v>
          </cell>
          <cell r="C3659" t="str">
            <v>All Solvent User Categories /All Processes /Methylamine</v>
          </cell>
          <cell r="D3659" t="str">
            <v>Solvent - Industrial Surface Coating &amp; Solvent Use</v>
          </cell>
          <cell r="G3659" t="str">
            <v>Solvent Utilization</v>
          </cell>
          <cell r="H3659" t="str">
            <v>All Solvent User Categories</v>
          </cell>
          <cell r="I3659" t="str">
            <v>All Processes</v>
          </cell>
          <cell r="J3659" t="str">
            <v>Methylamine</v>
          </cell>
          <cell r="L3659" t="str">
            <v>1999</v>
          </cell>
          <cell r="N3659">
            <v>40982</v>
          </cell>
        </row>
        <row r="3660">
          <cell r="A3660" t="str">
            <v>2495000295</v>
          </cell>
          <cell r="B3660" t="str">
            <v>Nonpoint</v>
          </cell>
          <cell r="C3660" t="str">
            <v>All Solvent User Categories /All Processes /Methylene Chloride</v>
          </cell>
          <cell r="D3660" t="str">
            <v>Solvent - Industrial Surface Coating &amp; Solvent Use</v>
          </cell>
          <cell r="G3660" t="str">
            <v>Solvent Utilization</v>
          </cell>
          <cell r="H3660" t="str">
            <v>All Solvent User Categories</v>
          </cell>
          <cell r="I3660" t="str">
            <v>All Processes</v>
          </cell>
          <cell r="J3660" t="str">
            <v>Methylene Chloride</v>
          </cell>
          <cell r="L3660" t="str">
            <v>1999</v>
          </cell>
          <cell r="N3660">
            <v>40982</v>
          </cell>
        </row>
        <row r="3661">
          <cell r="A3661" t="str">
            <v>2495000300</v>
          </cell>
          <cell r="B3661" t="str">
            <v>Nonpoint</v>
          </cell>
          <cell r="C3661" t="str">
            <v>All Solvent User Categories /All Processes /Monochlorobenzene</v>
          </cell>
          <cell r="D3661" t="str">
            <v>Solvent - Industrial Surface Coating &amp; Solvent Use</v>
          </cell>
          <cell r="G3661" t="str">
            <v>Solvent Utilization</v>
          </cell>
          <cell r="H3661" t="str">
            <v>All Solvent User Categories</v>
          </cell>
          <cell r="I3661" t="str">
            <v>All Processes</v>
          </cell>
          <cell r="J3661" t="str">
            <v>Monochlorobenzene</v>
          </cell>
          <cell r="L3661" t="str">
            <v>1999</v>
          </cell>
          <cell r="N3661">
            <v>40982</v>
          </cell>
        </row>
        <row r="3662">
          <cell r="A3662" t="str">
            <v>2495000305</v>
          </cell>
          <cell r="B3662" t="str">
            <v>Nonpoint</v>
          </cell>
          <cell r="C3662" t="str">
            <v>All Solvent User Categories /All Processes /n-Methyl-2-Pyrrolidone</v>
          </cell>
          <cell r="D3662" t="str">
            <v>Solvent - Industrial Surface Coating &amp; Solvent Use</v>
          </cell>
          <cell r="G3662" t="str">
            <v>Solvent Utilization</v>
          </cell>
          <cell r="H3662" t="str">
            <v>All Solvent User Categories</v>
          </cell>
          <cell r="I3662" t="str">
            <v>All Processes</v>
          </cell>
          <cell r="J3662" t="str">
            <v>n-Methyl-2-Pyrrolidone</v>
          </cell>
          <cell r="L3662" t="str">
            <v>1999</v>
          </cell>
          <cell r="N3662">
            <v>40982</v>
          </cell>
        </row>
        <row r="3663">
          <cell r="A3663" t="str">
            <v>2495000310</v>
          </cell>
          <cell r="B3663" t="str">
            <v>Nonpoint</v>
          </cell>
          <cell r="C3663" t="str">
            <v>All Solvent User Categories /All Processes /n-Propanol</v>
          </cell>
          <cell r="D3663" t="str">
            <v>Solvent - Industrial Surface Coating &amp; Solvent Use</v>
          </cell>
          <cell r="G3663" t="str">
            <v>Solvent Utilization</v>
          </cell>
          <cell r="H3663" t="str">
            <v>All Solvent User Categories</v>
          </cell>
          <cell r="I3663" t="str">
            <v>All Processes</v>
          </cell>
          <cell r="J3663" t="str">
            <v>n-Propanol</v>
          </cell>
          <cell r="L3663" t="str">
            <v>1999</v>
          </cell>
          <cell r="N3663">
            <v>40982</v>
          </cell>
        </row>
        <row r="3664">
          <cell r="A3664" t="str">
            <v>2495000315</v>
          </cell>
          <cell r="B3664" t="str">
            <v>Nonpoint</v>
          </cell>
          <cell r="C3664" t="str">
            <v>All Solvent User Categories /All Processes /Naphthenic Acids</v>
          </cell>
          <cell r="D3664" t="str">
            <v>Solvent - Industrial Surface Coating &amp; Solvent Use</v>
          </cell>
          <cell r="G3664" t="str">
            <v>Solvent Utilization</v>
          </cell>
          <cell r="H3664" t="str">
            <v>All Solvent User Categories</v>
          </cell>
          <cell r="I3664" t="str">
            <v>All Processes</v>
          </cell>
          <cell r="J3664" t="str">
            <v>Naphthenic Acids</v>
          </cell>
          <cell r="L3664" t="str">
            <v>1999</v>
          </cell>
          <cell r="N3664">
            <v>40982</v>
          </cell>
        </row>
        <row r="3665">
          <cell r="A3665" t="str">
            <v>2495000320</v>
          </cell>
          <cell r="B3665" t="str">
            <v>Nonpoint</v>
          </cell>
          <cell r="C3665" t="str">
            <v>All Solvent User Categories /All Processes /Nitrobenzene</v>
          </cell>
          <cell r="D3665" t="str">
            <v>Solvent - Industrial Surface Coating &amp; Solvent Use</v>
          </cell>
          <cell r="G3665" t="str">
            <v>Solvent Utilization</v>
          </cell>
          <cell r="H3665" t="str">
            <v>All Solvent User Categories</v>
          </cell>
          <cell r="I3665" t="str">
            <v>All Processes</v>
          </cell>
          <cell r="J3665" t="str">
            <v>Nitrobenzene</v>
          </cell>
          <cell r="L3665" t="str">
            <v>1999</v>
          </cell>
          <cell r="N3665">
            <v>40982</v>
          </cell>
        </row>
        <row r="3666">
          <cell r="A3666" t="str">
            <v>2495000325</v>
          </cell>
          <cell r="B3666" t="str">
            <v>Nonpoint</v>
          </cell>
          <cell r="C3666" t="str">
            <v>All Solvent User Categories /All Processes /o-, m-, and p-Cresol</v>
          </cell>
          <cell r="D3666" t="str">
            <v>Solvent - Industrial Surface Coating &amp; Solvent Use</v>
          </cell>
          <cell r="G3666" t="str">
            <v>Solvent Utilization</v>
          </cell>
          <cell r="H3666" t="str">
            <v>All Solvent User Categories</v>
          </cell>
          <cell r="I3666" t="str">
            <v>All Processes</v>
          </cell>
          <cell r="J3666" t="str">
            <v>o-, m-, and p-Cresol</v>
          </cell>
          <cell r="L3666" t="str">
            <v>1999</v>
          </cell>
          <cell r="N3666">
            <v>40982</v>
          </cell>
        </row>
        <row r="3667">
          <cell r="A3667" t="str">
            <v>2495000330</v>
          </cell>
          <cell r="B3667" t="str">
            <v>Nonpoint</v>
          </cell>
          <cell r="C3667" t="str">
            <v>All Solvent User Categories /All Processes /o-Dichlorobenzene</v>
          </cell>
          <cell r="D3667" t="str">
            <v>Solvent - Industrial Surface Coating &amp; Solvent Use</v>
          </cell>
          <cell r="G3667" t="str">
            <v>Solvent Utilization</v>
          </cell>
          <cell r="H3667" t="str">
            <v>All Solvent User Categories</v>
          </cell>
          <cell r="I3667" t="str">
            <v>All Processes</v>
          </cell>
          <cell r="J3667" t="str">
            <v>o-Dichlorobenzene</v>
          </cell>
          <cell r="L3667" t="str">
            <v>1999</v>
          </cell>
          <cell r="N3667">
            <v>40982</v>
          </cell>
        </row>
        <row r="3668">
          <cell r="A3668" t="str">
            <v>2495000335</v>
          </cell>
          <cell r="B3668" t="str">
            <v>Nonpoint</v>
          </cell>
          <cell r="C3668" t="str">
            <v>All Solvent User Categories /All Processes /Oxalic Acid</v>
          </cell>
          <cell r="D3668" t="str">
            <v>Solvent - Industrial Surface Coating &amp; Solvent Use</v>
          </cell>
          <cell r="G3668" t="str">
            <v>Solvent Utilization</v>
          </cell>
          <cell r="H3668" t="str">
            <v>All Solvent User Categories</v>
          </cell>
          <cell r="I3668" t="str">
            <v>All Processes</v>
          </cell>
          <cell r="J3668" t="str">
            <v>Oxalic Acid</v>
          </cell>
          <cell r="L3668" t="str">
            <v>1999</v>
          </cell>
          <cell r="N3668">
            <v>40982</v>
          </cell>
        </row>
        <row r="3669">
          <cell r="A3669" t="str">
            <v>2495000340</v>
          </cell>
          <cell r="B3669" t="str">
            <v>Nonpoint</v>
          </cell>
          <cell r="C3669" t="str">
            <v>All Solvent User Categories /All Processes /p-Dichlorobenzene</v>
          </cell>
          <cell r="D3669" t="str">
            <v>Solvent - Industrial Surface Coating &amp; Solvent Use</v>
          </cell>
          <cell r="G3669" t="str">
            <v>Solvent Utilization</v>
          </cell>
          <cell r="H3669" t="str">
            <v>All Solvent User Categories</v>
          </cell>
          <cell r="I3669" t="str">
            <v>All Processes</v>
          </cell>
          <cell r="J3669" t="str">
            <v>p-Dichlorobenzene</v>
          </cell>
          <cell r="L3669" t="str">
            <v>1999</v>
          </cell>
          <cell r="N3669">
            <v>40982</v>
          </cell>
        </row>
        <row r="3670">
          <cell r="A3670" t="str">
            <v>2495000345</v>
          </cell>
          <cell r="B3670" t="str">
            <v>Nonpoint</v>
          </cell>
          <cell r="C3670" t="str">
            <v>All Solvent User Categories /All Processes /Perchloroethylene</v>
          </cell>
          <cell r="D3670" t="str">
            <v>Solvent - Industrial Surface Coating &amp; Solvent Use</v>
          </cell>
          <cell r="G3670" t="str">
            <v>Solvent Utilization</v>
          </cell>
          <cell r="H3670" t="str">
            <v>All Solvent User Categories</v>
          </cell>
          <cell r="I3670" t="str">
            <v>All Processes</v>
          </cell>
          <cell r="J3670" t="str">
            <v>Perchloroethylene</v>
          </cell>
          <cell r="L3670" t="str">
            <v>1999</v>
          </cell>
          <cell r="N3670">
            <v>40982</v>
          </cell>
        </row>
        <row r="3671">
          <cell r="A3671" t="str">
            <v>2495000350</v>
          </cell>
          <cell r="B3671" t="str">
            <v>Nonpoint</v>
          </cell>
          <cell r="C3671" t="str">
            <v>All Solvent User Categories /All Processes /Propylene Glycol</v>
          </cell>
          <cell r="D3671" t="str">
            <v>Solvent - Industrial Surface Coating &amp; Solvent Use</v>
          </cell>
          <cell r="G3671" t="str">
            <v>Solvent Utilization</v>
          </cell>
          <cell r="H3671" t="str">
            <v>All Solvent User Categories</v>
          </cell>
          <cell r="I3671" t="str">
            <v>All Processes</v>
          </cell>
          <cell r="J3671" t="str">
            <v>Propylene Glycol</v>
          </cell>
          <cell r="L3671" t="str">
            <v>1999</v>
          </cell>
          <cell r="N3671">
            <v>40982</v>
          </cell>
        </row>
        <row r="3672">
          <cell r="A3672" t="str">
            <v>2495000355</v>
          </cell>
          <cell r="B3672" t="str">
            <v>Nonpoint</v>
          </cell>
          <cell r="C3672" t="str">
            <v>All Solvent User Categories /All Processes /Propylene Glycol Monomethyl Ether</v>
          </cell>
          <cell r="D3672" t="str">
            <v>Solvent - Industrial Surface Coating &amp; Solvent Use</v>
          </cell>
          <cell r="G3672" t="str">
            <v>Solvent Utilization</v>
          </cell>
          <cell r="H3672" t="str">
            <v>All Solvent User Categories</v>
          </cell>
          <cell r="I3672" t="str">
            <v>All Processes</v>
          </cell>
          <cell r="J3672" t="str">
            <v>Propylene Glycol Monomethyl Ether</v>
          </cell>
          <cell r="L3672" t="str">
            <v>1999</v>
          </cell>
          <cell r="N3672">
            <v>40982</v>
          </cell>
        </row>
        <row r="3673">
          <cell r="A3673" t="str">
            <v>2495000360</v>
          </cell>
          <cell r="B3673" t="str">
            <v>Nonpoint</v>
          </cell>
          <cell r="C3673" t="str">
            <v>All Solvent User Categories /All Processes /Propylene Glycol Monomethyl Ether Acetate</v>
          </cell>
          <cell r="D3673" t="str">
            <v>Solvent - Industrial Surface Coating &amp; Solvent Use</v>
          </cell>
          <cell r="G3673" t="str">
            <v>Solvent Utilization</v>
          </cell>
          <cell r="H3673" t="str">
            <v>All Solvent User Categories</v>
          </cell>
          <cell r="I3673" t="str">
            <v>All Processes</v>
          </cell>
          <cell r="J3673" t="str">
            <v>Propylene Glycol Monomethyl Ether Acetate</v>
          </cell>
          <cell r="L3673" t="str">
            <v>1999</v>
          </cell>
          <cell r="N3673">
            <v>40982</v>
          </cell>
        </row>
        <row r="3674">
          <cell r="A3674" t="str">
            <v>2495000365</v>
          </cell>
          <cell r="B3674" t="str">
            <v>Nonpoint</v>
          </cell>
          <cell r="C3674" t="str">
            <v>All Solvent User Categories /All Processes /Pyridine</v>
          </cell>
          <cell r="D3674" t="str">
            <v>Solvent - Industrial Surface Coating &amp; Solvent Use</v>
          </cell>
          <cell r="G3674" t="str">
            <v>Solvent Utilization</v>
          </cell>
          <cell r="H3674" t="str">
            <v>All Solvent User Categories</v>
          </cell>
          <cell r="I3674" t="str">
            <v>All Processes</v>
          </cell>
          <cell r="J3674" t="str">
            <v>Pyridine</v>
          </cell>
          <cell r="L3674" t="str">
            <v>1999</v>
          </cell>
          <cell r="N3674">
            <v>40982</v>
          </cell>
        </row>
        <row r="3675">
          <cell r="A3675" t="str">
            <v>2495000370</v>
          </cell>
          <cell r="B3675" t="str">
            <v>Nonpoint</v>
          </cell>
          <cell r="C3675" t="str">
            <v>All Solvent User Categories /All Processes /Special Naphthas</v>
          </cell>
          <cell r="D3675" t="str">
            <v>Solvent - Industrial Surface Coating &amp; Solvent Use</v>
          </cell>
          <cell r="G3675" t="str">
            <v>Solvent Utilization</v>
          </cell>
          <cell r="H3675" t="str">
            <v>All Solvent User Categories</v>
          </cell>
          <cell r="I3675" t="str">
            <v>All Processes</v>
          </cell>
          <cell r="J3675" t="str">
            <v>Special Naphthas</v>
          </cell>
          <cell r="L3675" t="str">
            <v>1999</v>
          </cell>
          <cell r="N3675">
            <v>40982</v>
          </cell>
        </row>
        <row r="3676">
          <cell r="A3676" t="str">
            <v>2495000375</v>
          </cell>
          <cell r="B3676" t="str">
            <v>Nonpoint</v>
          </cell>
          <cell r="C3676" t="str">
            <v>All Solvent User Categories /All Processes /Tetrahydrofuran</v>
          </cell>
          <cell r="D3676" t="str">
            <v>Solvent - Industrial Surface Coating &amp; Solvent Use</v>
          </cell>
          <cell r="G3676" t="str">
            <v>Solvent Utilization</v>
          </cell>
          <cell r="H3676" t="str">
            <v>All Solvent User Categories</v>
          </cell>
          <cell r="I3676" t="str">
            <v>All Processes</v>
          </cell>
          <cell r="J3676" t="str">
            <v>Tetrahydrofuran</v>
          </cell>
          <cell r="L3676" t="str">
            <v>1999</v>
          </cell>
          <cell r="N3676">
            <v>40982</v>
          </cell>
        </row>
        <row r="3677">
          <cell r="A3677" t="str">
            <v>2495000380</v>
          </cell>
          <cell r="B3677" t="str">
            <v>Nonpoint</v>
          </cell>
          <cell r="C3677" t="str">
            <v>All Solvent User Categories /All Processes /Toluene</v>
          </cell>
          <cell r="D3677" t="str">
            <v>Solvent - Industrial Surface Coating &amp; Solvent Use</v>
          </cell>
          <cell r="G3677" t="str">
            <v>Solvent Utilization</v>
          </cell>
          <cell r="H3677" t="str">
            <v>All Solvent User Categories</v>
          </cell>
          <cell r="I3677" t="str">
            <v>All Processes</v>
          </cell>
          <cell r="J3677" t="str">
            <v>Toluene</v>
          </cell>
          <cell r="L3677" t="str">
            <v>1999</v>
          </cell>
          <cell r="N3677">
            <v>40982</v>
          </cell>
        </row>
        <row r="3678">
          <cell r="A3678" t="str">
            <v>2495000385</v>
          </cell>
          <cell r="B3678" t="str">
            <v>Nonpoint</v>
          </cell>
          <cell r="C3678" t="str">
            <v>All Solvent User Categories /All Processes /Trichloroethylene</v>
          </cell>
          <cell r="D3678" t="str">
            <v>Solvent - Industrial Surface Coating &amp; Solvent Use</v>
          </cell>
          <cell r="G3678" t="str">
            <v>Solvent Utilization</v>
          </cell>
          <cell r="H3678" t="str">
            <v>All Solvent User Categories</v>
          </cell>
          <cell r="I3678" t="str">
            <v>All Processes</v>
          </cell>
          <cell r="J3678" t="str">
            <v>Trichloroethylene</v>
          </cell>
          <cell r="L3678" t="str">
            <v>1999</v>
          </cell>
          <cell r="N3678">
            <v>40982</v>
          </cell>
        </row>
        <row r="3679">
          <cell r="A3679" t="str">
            <v>2495000390</v>
          </cell>
          <cell r="B3679" t="str">
            <v>Nonpoint</v>
          </cell>
          <cell r="C3679" t="str">
            <v>All Solvent User Categories /All Processes /Trichlorotrifluoroethane (Freon 113)</v>
          </cell>
          <cell r="D3679" t="str">
            <v>Solvent - Industrial Surface Coating &amp; Solvent Use</v>
          </cell>
          <cell r="G3679" t="str">
            <v>Solvent Utilization</v>
          </cell>
          <cell r="H3679" t="str">
            <v>All Solvent User Categories</v>
          </cell>
          <cell r="I3679" t="str">
            <v>All Processes</v>
          </cell>
          <cell r="J3679" t="str">
            <v>Trichlorotrifluoroethane (Freon 113)</v>
          </cell>
          <cell r="L3679" t="str">
            <v>1999</v>
          </cell>
          <cell r="N3679">
            <v>40982</v>
          </cell>
        </row>
        <row r="3680">
          <cell r="A3680" t="str">
            <v>2495000395</v>
          </cell>
          <cell r="B3680" t="str">
            <v>Nonpoint</v>
          </cell>
          <cell r="C3680" t="str">
            <v>All Solvent User Categories /All Processes /Triethylamine</v>
          </cell>
          <cell r="D3680" t="str">
            <v>Solvent - Industrial Surface Coating &amp; Solvent Use</v>
          </cell>
          <cell r="G3680" t="str">
            <v>Solvent Utilization</v>
          </cell>
          <cell r="H3680" t="str">
            <v>All Solvent User Categories</v>
          </cell>
          <cell r="I3680" t="str">
            <v>All Processes</v>
          </cell>
          <cell r="J3680" t="str">
            <v>Triethylamine</v>
          </cell>
          <cell r="L3680" t="str">
            <v>1999</v>
          </cell>
          <cell r="N3680">
            <v>40982</v>
          </cell>
        </row>
        <row r="3681">
          <cell r="A3681" t="str">
            <v>2495000400</v>
          </cell>
          <cell r="B3681" t="str">
            <v>Nonpoint</v>
          </cell>
          <cell r="C3681" t="str">
            <v>All Solvent User Categories /All Processes /Triethylene Glycol</v>
          </cell>
          <cell r="D3681" t="str">
            <v>Solvent - Industrial Surface Coating &amp; Solvent Use</v>
          </cell>
          <cell r="G3681" t="str">
            <v>Solvent Utilization</v>
          </cell>
          <cell r="H3681" t="str">
            <v>All Solvent User Categories</v>
          </cell>
          <cell r="I3681" t="str">
            <v>All Processes</v>
          </cell>
          <cell r="J3681" t="str">
            <v>Triethylene Glycol</v>
          </cell>
          <cell r="L3681" t="str">
            <v>1999</v>
          </cell>
          <cell r="N3681">
            <v>40982</v>
          </cell>
        </row>
        <row r="3682">
          <cell r="A3682" t="str">
            <v>2495000405</v>
          </cell>
          <cell r="B3682" t="str">
            <v>Nonpoint</v>
          </cell>
          <cell r="C3682" t="str">
            <v>All Solvent User Categories /All Processes /Xylenes (Mixed)</v>
          </cell>
          <cell r="D3682" t="str">
            <v>Solvent - Industrial Surface Coating &amp; Solvent Use</v>
          </cell>
          <cell r="G3682" t="str">
            <v>Solvent Utilization</v>
          </cell>
          <cell r="H3682" t="str">
            <v>All Solvent User Categories</v>
          </cell>
          <cell r="I3682" t="str">
            <v>All Processes</v>
          </cell>
          <cell r="J3682" t="str">
            <v>Xylenes (Mixed)</v>
          </cell>
          <cell r="L3682" t="str">
            <v>1999</v>
          </cell>
          <cell r="N3682">
            <v>40982</v>
          </cell>
        </row>
        <row r="3683">
          <cell r="A3683" t="str">
            <v>2495000999</v>
          </cell>
          <cell r="B3683" t="str">
            <v>Nonpoint</v>
          </cell>
          <cell r="C3683" t="str">
            <v>All Solvent User Categories /All Processes /Solvents: NEC</v>
          </cell>
          <cell r="D3683" t="str">
            <v>Solvent - Industrial Surface Coating &amp; Solvent Use</v>
          </cell>
          <cell r="G3683" t="str">
            <v>Solvent Utilization</v>
          </cell>
          <cell r="H3683" t="str">
            <v>All Solvent User Categories</v>
          </cell>
          <cell r="I3683" t="str">
            <v>All Processes</v>
          </cell>
          <cell r="J3683" t="str">
            <v>Solvents: NEC</v>
          </cell>
          <cell r="L3683" t="str">
            <v>1999</v>
          </cell>
          <cell r="N3683">
            <v>40982</v>
          </cell>
        </row>
        <row r="3684">
          <cell r="A3684" t="str">
            <v>2501000000</v>
          </cell>
          <cell r="B3684" t="str">
            <v>Nonpoint</v>
          </cell>
          <cell r="C3684" t="str">
            <v>Petrol &amp; Petrol Product Storage /All Storage Types: Breathing Loss /Total: All Products</v>
          </cell>
          <cell r="D3684" t="str">
            <v>Industrial Processes - Storage and Transfer</v>
          </cell>
          <cell r="G3684" t="str">
            <v>Storage and Transport</v>
          </cell>
          <cell r="H3684" t="str">
            <v>Petroleum and Petroleum Product Storage</v>
          </cell>
          <cell r="I3684" t="str">
            <v>All Storage Types: Breathing Loss</v>
          </cell>
          <cell r="J3684" t="str">
            <v>Total: All Products</v>
          </cell>
          <cell r="N3684">
            <v>40982</v>
          </cell>
        </row>
        <row r="3685">
          <cell r="A3685" t="str">
            <v>2501000030</v>
          </cell>
          <cell r="B3685" t="str">
            <v>Nonpoint</v>
          </cell>
          <cell r="C3685" t="str">
            <v>Petrol &amp; Petrol Product Storage /All Storage Types: Breathing Loss /Crude Oil</v>
          </cell>
          <cell r="D3685" t="str">
            <v>Industrial Processes - Storage and Transfer</v>
          </cell>
          <cell r="G3685" t="str">
            <v>Storage and Transport</v>
          </cell>
          <cell r="H3685" t="str">
            <v>Petroleum and Petroleum Product Storage</v>
          </cell>
          <cell r="I3685" t="str">
            <v>All Storage Types: Breathing Loss</v>
          </cell>
          <cell r="J3685" t="str">
            <v>Crude Oil</v>
          </cell>
          <cell r="N3685">
            <v>40982</v>
          </cell>
        </row>
        <row r="3686">
          <cell r="A3686" t="str">
            <v>2501000060</v>
          </cell>
          <cell r="B3686" t="str">
            <v>Nonpoint</v>
          </cell>
          <cell r="C3686" t="str">
            <v>Petrol &amp; Petrol Product Storage /All Storage Types: Breathing Loss /Residual Oil</v>
          </cell>
          <cell r="D3686" t="str">
            <v>Industrial Processes - Storage and Transfer</v>
          </cell>
          <cell r="G3686" t="str">
            <v>Storage and Transport</v>
          </cell>
          <cell r="H3686" t="str">
            <v>Petroleum and Petroleum Product Storage</v>
          </cell>
          <cell r="I3686" t="str">
            <v>All Storage Types: Breathing Loss</v>
          </cell>
          <cell r="J3686" t="str">
            <v>Residual Oil</v>
          </cell>
          <cell r="N3686">
            <v>40982</v>
          </cell>
        </row>
        <row r="3687">
          <cell r="A3687" t="str">
            <v>2501000090</v>
          </cell>
          <cell r="B3687" t="str">
            <v>Nonpoint</v>
          </cell>
          <cell r="C3687" t="str">
            <v>Petrol &amp; Petrol Product Storage /All Storage Types: Breathing Loss /Distillate Oil</v>
          </cell>
          <cell r="D3687" t="str">
            <v>Industrial Processes - Storage and Transfer</v>
          </cell>
          <cell r="G3687" t="str">
            <v>Storage and Transport</v>
          </cell>
          <cell r="H3687" t="str">
            <v>Petroleum and Petroleum Product Storage</v>
          </cell>
          <cell r="I3687" t="str">
            <v>All Storage Types: Breathing Loss</v>
          </cell>
          <cell r="J3687" t="str">
            <v>Distillate Oil</v>
          </cell>
          <cell r="N3687">
            <v>40982</v>
          </cell>
        </row>
        <row r="3688">
          <cell r="A3688" t="str">
            <v>2501000120</v>
          </cell>
          <cell r="B3688" t="str">
            <v>Nonpoint</v>
          </cell>
          <cell r="C3688" t="str">
            <v>Petrol &amp; Petrol Product Storage /All Storage Types: Breathing Loss /Gasoline</v>
          </cell>
          <cell r="D3688" t="str">
            <v>Industrial Processes - Storage and Transfer</v>
          </cell>
          <cell r="G3688" t="str">
            <v>Storage and Transport</v>
          </cell>
          <cell r="H3688" t="str">
            <v>Petroleum and Petroleum Product Storage</v>
          </cell>
          <cell r="I3688" t="str">
            <v>All Storage Types: Breathing Loss</v>
          </cell>
          <cell r="J3688" t="str">
            <v>Gasoline</v>
          </cell>
          <cell r="N3688">
            <v>40982</v>
          </cell>
        </row>
        <row r="3689">
          <cell r="A3689" t="str">
            <v>2501000150</v>
          </cell>
          <cell r="B3689" t="str">
            <v>Nonpoint</v>
          </cell>
          <cell r="C3689" t="str">
            <v>Petrol &amp; Petrol Product Storage /All Storage Types: Breathing Loss /Jet Naphtha</v>
          </cell>
          <cell r="D3689" t="str">
            <v>Industrial Processes - Storage and Transfer</v>
          </cell>
          <cell r="G3689" t="str">
            <v>Storage and Transport</v>
          </cell>
          <cell r="H3689" t="str">
            <v>Petroleum and Petroleum Product Storage</v>
          </cell>
          <cell r="I3689" t="str">
            <v>All Storage Types: Breathing Loss</v>
          </cell>
          <cell r="J3689" t="str">
            <v>Jet Naphtha</v>
          </cell>
          <cell r="N3689">
            <v>40982</v>
          </cell>
        </row>
        <row r="3690">
          <cell r="A3690" t="str">
            <v>2501000180</v>
          </cell>
          <cell r="B3690" t="str">
            <v>Nonpoint</v>
          </cell>
          <cell r="C3690" t="str">
            <v>Petrol &amp; Petrol Product Storage /All Storage Types: Breathing Loss /Kerosene</v>
          </cell>
          <cell r="D3690" t="str">
            <v>Industrial Processes - Storage and Transfer</v>
          </cell>
          <cell r="G3690" t="str">
            <v>Storage and Transport</v>
          </cell>
          <cell r="H3690" t="str">
            <v>Petroleum and Petroleum Product Storage</v>
          </cell>
          <cell r="I3690" t="str">
            <v>All Storage Types: Breathing Loss</v>
          </cell>
          <cell r="J3690" t="str">
            <v>Kerosene</v>
          </cell>
          <cell r="N3690">
            <v>40982</v>
          </cell>
        </row>
        <row r="3691">
          <cell r="A3691" t="str">
            <v>2501000900</v>
          </cell>
          <cell r="B3691" t="str">
            <v>Nonpoint</v>
          </cell>
          <cell r="C3691" t="str">
            <v>Petrol &amp; Petrol Product Storage /All Storage Types: Breathing Loss /Tank Cleaning</v>
          </cell>
          <cell r="D3691" t="str">
            <v>Industrial Processes - Storage and Transfer</v>
          </cell>
          <cell r="G3691" t="str">
            <v>Storage and Transport</v>
          </cell>
          <cell r="H3691" t="str">
            <v>Petroleum and Petroleum Product Storage</v>
          </cell>
          <cell r="I3691" t="str">
            <v>All Storage Types: Breathing Loss</v>
          </cell>
          <cell r="J3691" t="str">
            <v>Tank Cleaning</v>
          </cell>
          <cell r="N3691">
            <v>40982</v>
          </cell>
        </row>
        <row r="3692">
          <cell r="A3692" t="str">
            <v>2501010000</v>
          </cell>
          <cell r="B3692" t="str">
            <v>Nonpoint</v>
          </cell>
          <cell r="C3692" t="str">
            <v>Petrol &amp; Petrol Product Storage /Commercial/Industrial: Breathing Loss /Total: All Products</v>
          </cell>
          <cell r="D3692" t="str">
            <v>Industrial Processes - Storage and Transfer</v>
          </cell>
          <cell r="G3692" t="str">
            <v>Storage and Transport</v>
          </cell>
          <cell r="H3692" t="str">
            <v>Petroleum and Petroleum Product Storage</v>
          </cell>
          <cell r="I3692" t="str">
            <v>Commercial/Industrial: Breathing Loss</v>
          </cell>
          <cell r="J3692" t="str">
            <v>Total: All Products</v>
          </cell>
          <cell r="N3692">
            <v>40982</v>
          </cell>
        </row>
        <row r="3693">
          <cell r="A3693" t="str">
            <v>2501010030</v>
          </cell>
          <cell r="B3693" t="str">
            <v>Nonpoint</v>
          </cell>
          <cell r="C3693" t="str">
            <v>Petrol &amp; Petrol Product Storage /Commercial/Industrial: Breathing Loss /Crude Oil</v>
          </cell>
          <cell r="D3693" t="str">
            <v>Industrial Processes - Storage and Transfer</v>
          </cell>
          <cell r="G3693" t="str">
            <v>Storage and Transport</v>
          </cell>
          <cell r="H3693" t="str">
            <v>Petroleum and Petroleum Product Storage</v>
          </cell>
          <cell r="I3693" t="str">
            <v>Commercial/Industrial: Breathing Loss</v>
          </cell>
          <cell r="J3693" t="str">
            <v>Crude Oil</v>
          </cell>
          <cell r="N3693">
            <v>40982</v>
          </cell>
        </row>
        <row r="3694">
          <cell r="A3694" t="str">
            <v>2501010060</v>
          </cell>
          <cell r="B3694" t="str">
            <v>Nonpoint</v>
          </cell>
          <cell r="C3694" t="str">
            <v>Petrol &amp; Petrol Product Storage /Commercial/Industrial: Breathing Loss /Residual Oil</v>
          </cell>
          <cell r="D3694" t="str">
            <v>Industrial Processes - Storage and Transfer</v>
          </cell>
          <cell r="G3694" t="str">
            <v>Storage and Transport</v>
          </cell>
          <cell r="H3694" t="str">
            <v>Petroleum and Petroleum Product Storage</v>
          </cell>
          <cell r="I3694" t="str">
            <v>Commercial/Industrial: Breathing Loss</v>
          </cell>
          <cell r="J3694" t="str">
            <v>Residual Oil</v>
          </cell>
          <cell r="N3694">
            <v>40982</v>
          </cell>
        </row>
        <row r="3695">
          <cell r="A3695" t="str">
            <v>2501010090</v>
          </cell>
          <cell r="B3695" t="str">
            <v>Nonpoint</v>
          </cell>
          <cell r="C3695" t="str">
            <v>Petrol &amp; Petrol Product Storage /Commercial/Industrial: Breathing Loss /Distillate Oil</v>
          </cell>
          <cell r="D3695" t="str">
            <v>Industrial Processes - Storage and Transfer</v>
          </cell>
          <cell r="G3695" t="str">
            <v>Storage and Transport</v>
          </cell>
          <cell r="H3695" t="str">
            <v>Petroleum and Petroleum Product Storage</v>
          </cell>
          <cell r="I3695" t="str">
            <v>Commercial/Industrial: Breathing Loss</v>
          </cell>
          <cell r="J3695" t="str">
            <v>Distillate Oil</v>
          </cell>
          <cell r="N3695">
            <v>40982</v>
          </cell>
        </row>
        <row r="3696">
          <cell r="A3696" t="str">
            <v>2501010120</v>
          </cell>
          <cell r="B3696" t="str">
            <v>Nonpoint</v>
          </cell>
          <cell r="C3696" t="str">
            <v>Petrol &amp; Petrol Product Storage /Commercial/Industrial: Breathing Loss /Gasoline</v>
          </cell>
          <cell r="D3696" t="str">
            <v>Industrial Processes - Storage and Transfer</v>
          </cell>
          <cell r="G3696" t="str">
            <v>Storage and Transport</v>
          </cell>
          <cell r="H3696" t="str">
            <v>Petroleum and Petroleum Product Storage</v>
          </cell>
          <cell r="I3696" t="str">
            <v>Commercial/Industrial: Breathing Loss</v>
          </cell>
          <cell r="J3696" t="str">
            <v>Gasoline</v>
          </cell>
          <cell r="N3696">
            <v>40982</v>
          </cell>
        </row>
        <row r="3697">
          <cell r="A3697" t="str">
            <v>2501010150</v>
          </cell>
          <cell r="B3697" t="str">
            <v>Nonpoint</v>
          </cell>
          <cell r="C3697" t="str">
            <v>Petrol &amp; Petrol Product Storage /Commercial/Industrial: Breathing Loss /Jet Naphtha</v>
          </cell>
          <cell r="D3697" t="str">
            <v>Industrial Processes - Storage and Transfer</v>
          </cell>
          <cell r="G3697" t="str">
            <v>Storage and Transport</v>
          </cell>
          <cell r="H3697" t="str">
            <v>Petroleum and Petroleum Product Storage</v>
          </cell>
          <cell r="I3697" t="str">
            <v>Commercial/Industrial: Breathing Loss</v>
          </cell>
          <cell r="J3697" t="str">
            <v>Jet Naphtha</v>
          </cell>
          <cell r="N3697">
            <v>40982</v>
          </cell>
        </row>
        <row r="3698">
          <cell r="A3698" t="str">
            <v>2501010180</v>
          </cell>
          <cell r="B3698" t="str">
            <v>Nonpoint</v>
          </cell>
          <cell r="C3698" t="str">
            <v>Petrol &amp; Petrol Product Storage /Commercial/Industrial: Breathing Loss /Kerosene</v>
          </cell>
          <cell r="D3698" t="str">
            <v>Industrial Processes - Storage and Transfer</v>
          </cell>
          <cell r="G3698" t="str">
            <v>Storage and Transport</v>
          </cell>
          <cell r="H3698" t="str">
            <v>Petroleum and Petroleum Product Storage</v>
          </cell>
          <cell r="I3698" t="str">
            <v>Commercial/Industrial: Breathing Loss</v>
          </cell>
          <cell r="J3698" t="str">
            <v>Kerosene</v>
          </cell>
          <cell r="N3698">
            <v>40982</v>
          </cell>
        </row>
        <row r="3699">
          <cell r="A3699" t="str">
            <v>2501010900</v>
          </cell>
          <cell r="B3699" t="str">
            <v>Nonpoint</v>
          </cell>
          <cell r="C3699" t="str">
            <v>Petrol &amp; Petrol Product Storage /Commercial/Industrial: Breathing Loss /Tank Cleaning</v>
          </cell>
          <cell r="D3699" t="str">
            <v>Industrial Processes - Storage and Transfer</v>
          </cell>
          <cell r="G3699" t="str">
            <v>Storage and Transport</v>
          </cell>
          <cell r="H3699" t="str">
            <v>Petroleum and Petroleum Product Storage</v>
          </cell>
          <cell r="I3699" t="str">
            <v>Commercial/Industrial: Breathing Loss</v>
          </cell>
          <cell r="J3699" t="str">
            <v>Tank Cleaning</v>
          </cell>
          <cell r="N3699">
            <v>40982</v>
          </cell>
        </row>
        <row r="3700">
          <cell r="A3700" t="str">
            <v>2501011011</v>
          </cell>
          <cell r="B3700" t="str">
            <v>Nonpoint</v>
          </cell>
          <cell r="C3700" t="str">
            <v>Residential Portable Gas Cans /Permeation</v>
          </cell>
          <cell r="D3700" t="str">
            <v>Miscellaneous Non-Industrial NEC</v>
          </cell>
          <cell r="G3700" t="str">
            <v>Storage and Transport</v>
          </cell>
          <cell r="H3700" t="str">
            <v>Petroleum and Petroleum Product Storage</v>
          </cell>
          <cell r="I3700" t="str">
            <v>Residential Portable Gas Cans</v>
          </cell>
          <cell r="J3700" t="str">
            <v>Permeation</v>
          </cell>
          <cell r="M3700">
            <v>39182</v>
          </cell>
          <cell r="N3700">
            <v>40982</v>
          </cell>
        </row>
        <row r="3701">
          <cell r="A3701" t="str">
            <v>2501011012</v>
          </cell>
          <cell r="B3701" t="str">
            <v>Nonpoint</v>
          </cell>
          <cell r="C3701" t="str">
            <v>Residential Portable Gas Cans /Evaporation (includes Diurnal losses)</v>
          </cell>
          <cell r="D3701" t="str">
            <v>Miscellaneous Non-Industrial NEC</v>
          </cell>
          <cell r="G3701" t="str">
            <v>Storage and Transport</v>
          </cell>
          <cell r="H3701" t="str">
            <v>Petroleum and Petroleum Product Storage</v>
          </cell>
          <cell r="I3701" t="str">
            <v>Residential Portable Gas Cans</v>
          </cell>
          <cell r="J3701" t="str">
            <v>Evaporation (includes Diurnal losses)</v>
          </cell>
          <cell r="M3701">
            <v>39182</v>
          </cell>
          <cell r="N3701">
            <v>40982</v>
          </cell>
        </row>
        <row r="3702">
          <cell r="A3702" t="str">
            <v>2501011013</v>
          </cell>
          <cell r="B3702" t="str">
            <v>Nonpoint</v>
          </cell>
          <cell r="C3702" t="str">
            <v>Residential Portable Gas Cans /Spillage During Transport</v>
          </cell>
          <cell r="D3702" t="str">
            <v>Miscellaneous Non-Industrial NEC</v>
          </cell>
          <cell r="G3702" t="str">
            <v>Storage and Transport</v>
          </cell>
          <cell r="H3702" t="str">
            <v>Petroleum and Petroleum Product Storage</v>
          </cell>
          <cell r="I3702" t="str">
            <v>Residential Portable Gas Cans</v>
          </cell>
          <cell r="J3702" t="str">
            <v>Spillage During Transport</v>
          </cell>
          <cell r="M3702">
            <v>39182</v>
          </cell>
          <cell r="N3702">
            <v>40982</v>
          </cell>
        </row>
        <row r="3703">
          <cell r="A3703" t="str">
            <v>2501011014</v>
          </cell>
          <cell r="B3703" t="str">
            <v>Nonpoint</v>
          </cell>
          <cell r="C3703" t="str">
            <v>Residential Portable Gas Cans /Refilling at the Pump - Vapor Displacement</v>
          </cell>
          <cell r="D3703" t="str">
            <v>Miscellaneous Non-Industrial NEC</v>
          </cell>
          <cell r="G3703" t="str">
            <v>Storage and Transport</v>
          </cell>
          <cell r="H3703" t="str">
            <v>Petroleum and Petroleum Product Storage</v>
          </cell>
          <cell r="I3703" t="str">
            <v>Residential Portable Gas Cans</v>
          </cell>
          <cell r="J3703" t="str">
            <v>Refilling at the Pump - Vapor Displacement</v>
          </cell>
          <cell r="M3703">
            <v>39182</v>
          </cell>
          <cell r="N3703">
            <v>40982</v>
          </cell>
        </row>
        <row r="3704">
          <cell r="A3704" t="str">
            <v>2501011015</v>
          </cell>
          <cell r="B3704" t="str">
            <v>Nonpoint</v>
          </cell>
          <cell r="C3704" t="str">
            <v>Residential Portable Gas Cans /Refilling at the Pump - Spillage</v>
          </cell>
          <cell r="D3704" t="str">
            <v>Miscellaneous Non-Industrial NEC</v>
          </cell>
          <cell r="G3704" t="str">
            <v>Storage and Transport</v>
          </cell>
          <cell r="H3704" t="str">
            <v>Petroleum and Petroleum Product Storage</v>
          </cell>
          <cell r="I3704" t="str">
            <v>Residential Portable Gas Cans</v>
          </cell>
          <cell r="J3704" t="str">
            <v>Refilling at the Pump - Spillage</v>
          </cell>
          <cell r="M3704">
            <v>39182</v>
          </cell>
          <cell r="N3704">
            <v>40982</v>
          </cell>
        </row>
        <row r="3705">
          <cell r="A3705" t="str">
            <v>2501012011</v>
          </cell>
          <cell r="B3705" t="str">
            <v>Nonpoint</v>
          </cell>
          <cell r="C3705" t="str">
            <v>Commercial Portable Gas Cans /Permeation</v>
          </cell>
          <cell r="D3705" t="str">
            <v>Miscellaneous Non-Industrial NEC</v>
          </cell>
          <cell r="G3705" t="str">
            <v>Storage and Transport</v>
          </cell>
          <cell r="H3705" t="str">
            <v>Petroleum and Petroleum Product Storage</v>
          </cell>
          <cell r="I3705" t="str">
            <v>Commercial Portable Gas Cans</v>
          </cell>
          <cell r="J3705" t="str">
            <v>Permeation</v>
          </cell>
          <cell r="M3705">
            <v>39182</v>
          </cell>
          <cell r="N3705">
            <v>40982</v>
          </cell>
        </row>
        <row r="3706">
          <cell r="A3706" t="str">
            <v>2501012012</v>
          </cell>
          <cell r="B3706" t="str">
            <v>Nonpoint</v>
          </cell>
          <cell r="C3706" t="str">
            <v>Commercial Portable Gas Cans /Evaporation (includes Diurnal losses)</v>
          </cell>
          <cell r="D3706" t="str">
            <v>Miscellaneous Non-Industrial NEC</v>
          </cell>
          <cell r="G3706" t="str">
            <v>Storage and Transport</v>
          </cell>
          <cell r="H3706" t="str">
            <v>Petroleum and Petroleum Product Storage</v>
          </cell>
          <cell r="I3706" t="str">
            <v>Commercial Portable Gas Cans</v>
          </cell>
          <cell r="J3706" t="str">
            <v>Evaporation (includes Diurnal losses)</v>
          </cell>
          <cell r="M3706">
            <v>39182</v>
          </cell>
          <cell r="N3706">
            <v>40982</v>
          </cell>
        </row>
        <row r="3707">
          <cell r="A3707" t="str">
            <v>2501012013</v>
          </cell>
          <cell r="B3707" t="str">
            <v>Nonpoint</v>
          </cell>
          <cell r="C3707" t="str">
            <v>Commercial Portable Gas Cans /Spillage During Transport</v>
          </cell>
          <cell r="D3707" t="str">
            <v>Miscellaneous Non-Industrial NEC</v>
          </cell>
          <cell r="G3707" t="str">
            <v>Storage and Transport</v>
          </cell>
          <cell r="H3707" t="str">
            <v>Petroleum and Petroleum Product Storage</v>
          </cell>
          <cell r="I3707" t="str">
            <v>Commercial Portable Gas Cans</v>
          </cell>
          <cell r="J3707" t="str">
            <v>Spillage During Transport</v>
          </cell>
          <cell r="M3707">
            <v>39182</v>
          </cell>
          <cell r="N3707">
            <v>40982</v>
          </cell>
        </row>
        <row r="3708">
          <cell r="A3708" t="str">
            <v>2501012014</v>
          </cell>
          <cell r="B3708" t="str">
            <v>Nonpoint</v>
          </cell>
          <cell r="C3708" t="str">
            <v>Commercial Portable Gas Cans /Refilling at the Pump - Vapor Displacement</v>
          </cell>
          <cell r="D3708" t="str">
            <v>Miscellaneous Non-Industrial NEC</v>
          </cell>
          <cell r="G3708" t="str">
            <v>Storage and Transport</v>
          </cell>
          <cell r="H3708" t="str">
            <v>Petroleum and Petroleum Product Storage</v>
          </cell>
          <cell r="I3708" t="str">
            <v>Commercial Portable Gas Cans</v>
          </cell>
          <cell r="J3708" t="str">
            <v>Refilling at the Pump - Vapor Displacement</v>
          </cell>
          <cell r="M3708">
            <v>39182</v>
          </cell>
          <cell r="N3708">
            <v>40982</v>
          </cell>
        </row>
        <row r="3709">
          <cell r="A3709" t="str">
            <v>2501012015</v>
          </cell>
          <cell r="B3709" t="str">
            <v>Nonpoint</v>
          </cell>
          <cell r="C3709" t="str">
            <v>Commercial Portable Gas Cans /Refilling at the Pump - Spillage</v>
          </cell>
          <cell r="D3709" t="str">
            <v>Miscellaneous Non-Industrial NEC</v>
          </cell>
          <cell r="G3709" t="str">
            <v>Storage and Transport</v>
          </cell>
          <cell r="H3709" t="str">
            <v>Petroleum and Petroleum Product Storage</v>
          </cell>
          <cell r="I3709" t="str">
            <v>Commercial Portable Gas Cans</v>
          </cell>
          <cell r="J3709" t="str">
            <v>Refilling at the Pump - Spillage</v>
          </cell>
          <cell r="M3709">
            <v>39182</v>
          </cell>
          <cell r="N3709">
            <v>40982</v>
          </cell>
        </row>
        <row r="3710">
          <cell r="A3710" t="str">
            <v>2501050000</v>
          </cell>
          <cell r="B3710" t="str">
            <v>Nonpoint</v>
          </cell>
          <cell r="C3710" t="str">
            <v>Petrol &amp; Petrol Product Storage /Bulk Terminals: All Evaporative Losses /Total: All Products</v>
          </cell>
          <cell r="D3710" t="str">
            <v>Bulk Gasoline Terminals</v>
          </cell>
          <cell r="G3710" t="str">
            <v>Storage and Transport</v>
          </cell>
          <cell r="H3710" t="str">
            <v>Petroleum and Petroleum Product Storage</v>
          </cell>
          <cell r="I3710" t="str">
            <v>Bulk Terminals: All Evaporative Losses</v>
          </cell>
          <cell r="J3710" t="str">
            <v>Total: All Products</v>
          </cell>
          <cell r="N3710">
            <v>40982</v>
          </cell>
        </row>
        <row r="3711">
          <cell r="A3711" t="str">
            <v>2501050030</v>
          </cell>
          <cell r="B3711" t="str">
            <v>Nonpoint</v>
          </cell>
          <cell r="C3711" t="str">
            <v>Petrol &amp; Petrol Product Storage /Bulk Terminals: All Evaporative Losses /Crude Oil</v>
          </cell>
          <cell r="D3711" t="str">
            <v>Bulk Gasoline Terminals</v>
          </cell>
          <cell r="G3711" t="str">
            <v>Storage and Transport</v>
          </cell>
          <cell r="H3711" t="str">
            <v>Petroleum and Petroleum Product Storage</v>
          </cell>
          <cell r="I3711" t="str">
            <v>Bulk Terminals: All Evaporative Losses</v>
          </cell>
          <cell r="J3711" t="str">
            <v>Crude Oil</v>
          </cell>
          <cell r="N3711">
            <v>40982</v>
          </cell>
        </row>
        <row r="3712">
          <cell r="A3712" t="str">
            <v>2501050060</v>
          </cell>
          <cell r="B3712" t="str">
            <v>Nonpoint</v>
          </cell>
          <cell r="C3712" t="str">
            <v>Petrol &amp; Petrol Product Storage /Bulk Terminals: All Evaporative Losses /Residual Oil</v>
          </cell>
          <cell r="D3712" t="str">
            <v>Bulk Gasoline Terminals</v>
          </cell>
          <cell r="G3712" t="str">
            <v>Storage and Transport</v>
          </cell>
          <cell r="H3712" t="str">
            <v>Petroleum and Petroleum Product Storage</v>
          </cell>
          <cell r="I3712" t="str">
            <v>Bulk Terminals: All Evaporative Losses</v>
          </cell>
          <cell r="J3712" t="str">
            <v>Residual Oil</v>
          </cell>
          <cell r="N3712">
            <v>40982</v>
          </cell>
        </row>
        <row r="3713">
          <cell r="A3713" t="str">
            <v>2501050090</v>
          </cell>
          <cell r="B3713" t="str">
            <v>Nonpoint</v>
          </cell>
          <cell r="C3713" t="str">
            <v>Petrol &amp; Petrol Product Storage /Bulk Terminals: All Evaporative Losses /Distillate Oil</v>
          </cell>
          <cell r="D3713" t="str">
            <v>Bulk Gasoline Terminals</v>
          </cell>
          <cell r="G3713" t="str">
            <v>Storage and Transport</v>
          </cell>
          <cell r="H3713" t="str">
            <v>Petroleum and Petroleum Product Storage</v>
          </cell>
          <cell r="I3713" t="str">
            <v>Bulk Terminals: All Evaporative Losses</v>
          </cell>
          <cell r="J3713" t="str">
            <v>Distillate Oil</v>
          </cell>
          <cell r="N3713">
            <v>40982</v>
          </cell>
        </row>
        <row r="3714">
          <cell r="A3714" t="str">
            <v>2501050120</v>
          </cell>
          <cell r="B3714" t="str">
            <v>Nonpoint</v>
          </cell>
          <cell r="C3714" t="str">
            <v>Petrol &amp; Petrol Product Storage /Bulk Terminals: All Evaporative Losses /Gasoline</v>
          </cell>
          <cell r="D3714" t="str">
            <v>Bulk Gasoline Terminals</v>
          </cell>
          <cell r="G3714" t="str">
            <v>Storage and Transport</v>
          </cell>
          <cell r="H3714" t="str">
            <v>Petroleum and Petroleum Product Storage</v>
          </cell>
          <cell r="I3714" t="str">
            <v>Bulk Terminals: All Evaporative Losses</v>
          </cell>
          <cell r="J3714" t="str">
            <v>Gasoline</v>
          </cell>
          <cell r="N3714">
            <v>40982</v>
          </cell>
        </row>
        <row r="3715">
          <cell r="A3715" t="str">
            <v>2501050150</v>
          </cell>
          <cell r="B3715" t="str">
            <v>Nonpoint</v>
          </cell>
          <cell r="C3715" t="str">
            <v>Petrol &amp; Petrol Product Storage /Bulk Terminals: All Evaporative Losses /Jet Naphtha</v>
          </cell>
          <cell r="D3715" t="str">
            <v>Bulk Gasoline Terminals</v>
          </cell>
          <cell r="G3715" t="str">
            <v>Storage and Transport</v>
          </cell>
          <cell r="H3715" t="str">
            <v>Petroleum and Petroleum Product Storage</v>
          </cell>
          <cell r="I3715" t="str">
            <v>Bulk Terminals: All Evaporative Losses</v>
          </cell>
          <cell r="J3715" t="str">
            <v>Jet Naphtha</v>
          </cell>
          <cell r="N3715">
            <v>40982</v>
          </cell>
        </row>
        <row r="3716">
          <cell r="A3716" t="str">
            <v>2501050180</v>
          </cell>
          <cell r="B3716" t="str">
            <v>Nonpoint</v>
          </cell>
          <cell r="C3716" t="str">
            <v>Petrol &amp; Petrol Product Storage /Bulk Terminals: All Evaporative Losses /Kerosene</v>
          </cell>
          <cell r="D3716" t="str">
            <v>Bulk Gasoline Terminals</v>
          </cell>
          <cell r="G3716" t="str">
            <v>Storage and Transport</v>
          </cell>
          <cell r="H3716" t="str">
            <v>Petroleum and Petroleum Product Storage</v>
          </cell>
          <cell r="I3716" t="str">
            <v>Bulk Terminals: All Evaporative Losses</v>
          </cell>
          <cell r="J3716" t="str">
            <v>Kerosene</v>
          </cell>
          <cell r="N3716">
            <v>40982</v>
          </cell>
        </row>
        <row r="3717">
          <cell r="A3717" t="str">
            <v>2501050900</v>
          </cell>
          <cell r="B3717" t="str">
            <v>Nonpoint</v>
          </cell>
          <cell r="C3717" t="str">
            <v>Petrol &amp; Petrol Product Storage /Bulk Terminals: All Evaporative Losses /Tank Cleaning</v>
          </cell>
          <cell r="D3717" t="str">
            <v>Bulk Gasoline Terminals</v>
          </cell>
          <cell r="G3717" t="str">
            <v>Storage and Transport</v>
          </cell>
          <cell r="H3717" t="str">
            <v>Petroleum and Petroleum Product Storage</v>
          </cell>
          <cell r="I3717" t="str">
            <v>Bulk Terminals: All Evaporative Losses</v>
          </cell>
          <cell r="J3717" t="str">
            <v>Tank Cleaning</v>
          </cell>
          <cell r="N3717">
            <v>40982</v>
          </cell>
        </row>
        <row r="3718">
          <cell r="A3718" t="str">
            <v>2501055120</v>
          </cell>
          <cell r="B3718" t="str">
            <v>Nonpoint</v>
          </cell>
          <cell r="C3718" t="str">
            <v>Petrol &amp; Petrol Product Storage /Bulk Plants: All Evaporative Losses /Gasoline</v>
          </cell>
          <cell r="D3718" t="str">
            <v>Bulk Gasoline Terminals</v>
          </cell>
          <cell r="G3718" t="str">
            <v>Storage and Transport</v>
          </cell>
          <cell r="H3718" t="str">
            <v>Petroleum and Petroleum Product Storage</v>
          </cell>
          <cell r="I3718" t="str">
            <v>Bulk Plants: All Evaporative Losses</v>
          </cell>
          <cell r="J3718" t="str">
            <v>Gasoline</v>
          </cell>
          <cell r="N3718">
            <v>40982</v>
          </cell>
        </row>
        <row r="3719">
          <cell r="A3719" t="str">
            <v>2501060000</v>
          </cell>
          <cell r="B3719" t="str">
            <v>Nonpoint</v>
          </cell>
          <cell r="C3719" t="str">
            <v>Gasoline Service Stations /Total: All Gasoline/All Processes</v>
          </cell>
          <cell r="D3719" t="str">
            <v>Gas Stations</v>
          </cell>
          <cell r="G3719" t="str">
            <v>Storage and Transport</v>
          </cell>
          <cell r="H3719" t="str">
            <v>Petroleum and Petroleum Product Storage</v>
          </cell>
          <cell r="I3719" t="str">
            <v>Gasoline Service Stations</v>
          </cell>
          <cell r="J3719" t="str">
            <v>Total: All Gasoline/All Processes</v>
          </cell>
          <cell r="L3719" t="str">
            <v>2002</v>
          </cell>
          <cell r="N3719">
            <v>40982</v>
          </cell>
        </row>
        <row r="3720">
          <cell r="A3720" t="str">
            <v>2501060050</v>
          </cell>
          <cell r="B3720" t="str">
            <v>Nonpoint</v>
          </cell>
          <cell r="C3720" t="str">
            <v>Gasoline Service Stations /Stage 1: Total</v>
          </cell>
          <cell r="D3720" t="str">
            <v>Gas Stations</v>
          </cell>
          <cell r="E3720" t="str">
            <v>Stage 1 Gas</v>
          </cell>
          <cell r="F3720" t="str">
            <v>A</v>
          </cell>
          <cell r="G3720" t="str">
            <v>Storage and Transport</v>
          </cell>
          <cell r="H3720" t="str">
            <v>Petroleum and Petroleum Product Storage</v>
          </cell>
          <cell r="I3720" t="str">
            <v>Gasoline Service Stations</v>
          </cell>
          <cell r="J3720" t="str">
            <v>Stage 1: Total</v>
          </cell>
          <cell r="N3720">
            <v>40982</v>
          </cell>
        </row>
        <row r="3721">
          <cell r="A3721" t="str">
            <v>2501060051</v>
          </cell>
          <cell r="B3721" t="str">
            <v>Nonpoint</v>
          </cell>
          <cell r="C3721" t="str">
            <v>Gasoline Service Stations /Stage 1: Submerged Filling</v>
          </cell>
          <cell r="D3721" t="str">
            <v>Gas Stations</v>
          </cell>
          <cell r="E3721" t="str">
            <v>Stage 1 Gas</v>
          </cell>
          <cell r="F3721" t="str">
            <v>B</v>
          </cell>
          <cell r="G3721" t="str">
            <v>Storage and Transport</v>
          </cell>
          <cell r="H3721" t="str">
            <v>Petroleum and Petroleum Product Storage</v>
          </cell>
          <cell r="I3721" t="str">
            <v>Gasoline Service Stations</v>
          </cell>
          <cell r="J3721" t="str">
            <v>Stage 1: Submerged Filling</v>
          </cell>
          <cell r="N3721">
            <v>40982</v>
          </cell>
        </row>
        <row r="3722">
          <cell r="A3722" t="str">
            <v>2501060052</v>
          </cell>
          <cell r="B3722" t="str">
            <v>Nonpoint</v>
          </cell>
          <cell r="C3722" t="str">
            <v>Gasoline Service Stations /Stage 1: Splash Filling</v>
          </cell>
          <cell r="D3722" t="str">
            <v>Gas Stations</v>
          </cell>
          <cell r="E3722" t="str">
            <v>Stage 1 Gas</v>
          </cell>
          <cell r="F3722" t="str">
            <v>B</v>
          </cell>
          <cell r="G3722" t="str">
            <v>Storage and Transport</v>
          </cell>
          <cell r="H3722" t="str">
            <v>Petroleum and Petroleum Product Storage</v>
          </cell>
          <cell r="I3722" t="str">
            <v>Gasoline Service Stations</v>
          </cell>
          <cell r="J3722" t="str">
            <v>Stage 1: Splash Filling</v>
          </cell>
          <cell r="N3722">
            <v>40982</v>
          </cell>
        </row>
        <row r="3723">
          <cell r="A3723" t="str">
            <v>2501060053</v>
          </cell>
          <cell r="B3723" t="str">
            <v>Nonpoint</v>
          </cell>
          <cell r="C3723" t="str">
            <v>Gasoline Service Stations /Stage 1: Balanced Submerged Filling</v>
          </cell>
          <cell r="D3723" t="str">
            <v>Gas Stations</v>
          </cell>
          <cell r="E3723" t="str">
            <v>Stage 1 Gas</v>
          </cell>
          <cell r="F3723" t="str">
            <v>B</v>
          </cell>
          <cell r="G3723" t="str">
            <v>Storage and Transport</v>
          </cell>
          <cell r="H3723" t="str">
            <v>Petroleum and Petroleum Product Storage</v>
          </cell>
          <cell r="I3723" t="str">
            <v>Gasoline Service Stations</v>
          </cell>
          <cell r="J3723" t="str">
            <v>Stage 1: Balanced Submerged Filling</v>
          </cell>
          <cell r="N3723">
            <v>40982</v>
          </cell>
        </row>
        <row r="3724">
          <cell r="A3724" t="str">
            <v>2501060100</v>
          </cell>
          <cell r="B3724" t="str">
            <v>Nonpoint</v>
          </cell>
          <cell r="C3724" t="str">
            <v>Gasoline Service Stations /Stage 2: Total</v>
          </cell>
          <cell r="D3724" t="str">
            <v>Gas Stations</v>
          </cell>
          <cell r="E3724" t="str">
            <v>Stage 2 Gas</v>
          </cell>
          <cell r="F3724" t="str">
            <v>A</v>
          </cell>
          <cell r="G3724" t="str">
            <v>Storage and Transport</v>
          </cell>
          <cell r="H3724" t="str">
            <v>Petroleum and Petroleum Product Storage</v>
          </cell>
          <cell r="I3724" t="str">
            <v>Gasoline Service Stations</v>
          </cell>
          <cell r="J3724" t="str">
            <v>Stage 2: Total</v>
          </cell>
          <cell r="N3724">
            <v>40982</v>
          </cell>
        </row>
        <row r="3725">
          <cell r="A3725" t="str">
            <v>2501060101</v>
          </cell>
          <cell r="B3725" t="str">
            <v>Nonpoint</v>
          </cell>
          <cell r="C3725" t="str">
            <v>Gasoline Service Stations /Stage 2: Displacement Loss/Uncontrolled</v>
          </cell>
          <cell r="D3725" t="str">
            <v>Gas Stations</v>
          </cell>
          <cell r="E3725" t="str">
            <v>Stage 2 Gas</v>
          </cell>
          <cell r="F3725" t="str">
            <v>B</v>
          </cell>
          <cell r="G3725" t="str">
            <v>Storage and Transport</v>
          </cell>
          <cell r="H3725" t="str">
            <v>Petroleum and Petroleum Product Storage</v>
          </cell>
          <cell r="I3725" t="str">
            <v>Gasoline Service Stations</v>
          </cell>
          <cell r="J3725" t="str">
            <v>Stage 2: Displacement Loss/Uncontrolled</v>
          </cell>
          <cell r="N3725">
            <v>40982</v>
          </cell>
        </row>
        <row r="3726">
          <cell r="A3726" t="str">
            <v>2501060102</v>
          </cell>
          <cell r="B3726" t="str">
            <v>Nonpoint</v>
          </cell>
          <cell r="C3726" t="str">
            <v>Gasoline Service Stations /Stage 2: Displacement Loss/Controlled</v>
          </cell>
          <cell r="D3726" t="str">
            <v>Gas Stations</v>
          </cell>
          <cell r="E3726" t="str">
            <v>Stage 2 Gas</v>
          </cell>
          <cell r="F3726" t="str">
            <v>B</v>
          </cell>
          <cell r="G3726" t="str">
            <v>Storage and Transport</v>
          </cell>
          <cell r="H3726" t="str">
            <v>Petroleum and Petroleum Product Storage</v>
          </cell>
          <cell r="I3726" t="str">
            <v>Gasoline Service Stations</v>
          </cell>
          <cell r="J3726" t="str">
            <v>Stage 2: Displacement Loss/Controlled</v>
          </cell>
          <cell r="N3726">
            <v>40982</v>
          </cell>
        </row>
        <row r="3727">
          <cell r="A3727" t="str">
            <v>2501060103</v>
          </cell>
          <cell r="B3727" t="str">
            <v>Nonpoint</v>
          </cell>
          <cell r="C3727" t="str">
            <v>Gasoline Service Stations /Stage 2: Spillage</v>
          </cell>
          <cell r="D3727" t="str">
            <v>Gas Stations</v>
          </cell>
          <cell r="E3727" t="str">
            <v>Stage 2 Gas</v>
          </cell>
          <cell r="F3727" t="str">
            <v>B</v>
          </cell>
          <cell r="G3727" t="str">
            <v>Storage and Transport</v>
          </cell>
          <cell r="H3727" t="str">
            <v>Petroleum and Petroleum Product Storage</v>
          </cell>
          <cell r="I3727" t="str">
            <v>Gasoline Service Stations</v>
          </cell>
          <cell r="J3727" t="str">
            <v>Stage 2: Spillage</v>
          </cell>
          <cell r="N3727">
            <v>40982</v>
          </cell>
        </row>
        <row r="3728">
          <cell r="A3728" t="str">
            <v>2501060200</v>
          </cell>
          <cell r="B3728" t="str">
            <v>Nonpoint</v>
          </cell>
          <cell r="C3728" t="str">
            <v>Gasoline Service Stations /Underground Tank: Total</v>
          </cell>
          <cell r="D3728" t="str">
            <v>Gas Stations</v>
          </cell>
          <cell r="E3728" t="str">
            <v>Underground Tank Gas</v>
          </cell>
          <cell r="F3728" t="str">
            <v>A</v>
          </cell>
          <cell r="G3728" t="str">
            <v>Storage and Transport</v>
          </cell>
          <cell r="H3728" t="str">
            <v>Petroleum and Petroleum Product Storage</v>
          </cell>
          <cell r="I3728" t="str">
            <v>Gasoline Service Stations</v>
          </cell>
          <cell r="J3728" t="str">
            <v>Underground Tank: Total</v>
          </cell>
          <cell r="N3728">
            <v>40982</v>
          </cell>
        </row>
        <row r="3729">
          <cell r="A3729" t="str">
            <v>2501060201</v>
          </cell>
          <cell r="B3729" t="str">
            <v>Nonpoint</v>
          </cell>
          <cell r="C3729" t="str">
            <v>Gasoline Service Stations /Underground Tank: Breathing and Emptying</v>
          </cell>
          <cell r="D3729" t="str">
            <v>Gas Stations</v>
          </cell>
          <cell r="E3729" t="str">
            <v>Underground Tank Gas</v>
          </cell>
          <cell r="F3729" t="str">
            <v>B</v>
          </cell>
          <cell r="G3729" t="str">
            <v>Storage and Transport</v>
          </cell>
          <cell r="H3729" t="str">
            <v>Petroleum and Petroleum Product Storage</v>
          </cell>
          <cell r="I3729" t="str">
            <v>Gasoline Service Stations</v>
          </cell>
          <cell r="J3729" t="str">
            <v>Underground Tank: Breathing and Emptying</v>
          </cell>
          <cell r="N3729">
            <v>40982</v>
          </cell>
        </row>
        <row r="3730">
          <cell r="A3730" t="str">
            <v>2501070000</v>
          </cell>
          <cell r="B3730" t="str">
            <v>Nonpoint</v>
          </cell>
          <cell r="C3730" t="str">
            <v>Diesel Service Stations /Total: All Products/All Processes</v>
          </cell>
          <cell r="D3730" t="str">
            <v>Gas Stations</v>
          </cell>
          <cell r="G3730" t="str">
            <v>Storage and Transport</v>
          </cell>
          <cell r="H3730" t="str">
            <v>Petroleum and Petroleum Product Storage</v>
          </cell>
          <cell r="I3730" t="str">
            <v>Diesel Service Stations</v>
          </cell>
          <cell r="J3730" t="str">
            <v>Total: All Products/All Processes</v>
          </cell>
          <cell r="N3730">
            <v>40982</v>
          </cell>
        </row>
        <row r="3731">
          <cell r="A3731" t="str">
            <v>2501070050</v>
          </cell>
          <cell r="B3731" t="str">
            <v>Nonpoint</v>
          </cell>
          <cell r="C3731" t="str">
            <v>Diesel Service Stations /Stage 1: Total</v>
          </cell>
          <cell r="D3731" t="str">
            <v>Gas Stations</v>
          </cell>
          <cell r="G3731" t="str">
            <v>Storage and Transport</v>
          </cell>
          <cell r="H3731" t="str">
            <v>Petroleum and Petroleum Product Storage</v>
          </cell>
          <cell r="I3731" t="str">
            <v>Diesel Service Stations</v>
          </cell>
          <cell r="J3731" t="str">
            <v>Stage 1: Total</v>
          </cell>
          <cell r="N3731">
            <v>40982</v>
          </cell>
        </row>
        <row r="3732">
          <cell r="A3732" t="str">
            <v>2501070051</v>
          </cell>
          <cell r="B3732" t="str">
            <v>Nonpoint</v>
          </cell>
          <cell r="C3732" t="str">
            <v>Diesel Service Stations /Stage 1: Submerged Filling</v>
          </cell>
          <cell r="D3732" t="str">
            <v>Gas Stations</v>
          </cell>
          <cell r="G3732" t="str">
            <v>Storage and Transport</v>
          </cell>
          <cell r="H3732" t="str">
            <v>Petroleum and Petroleum Product Storage</v>
          </cell>
          <cell r="I3732" t="str">
            <v>Diesel Service Stations</v>
          </cell>
          <cell r="J3732" t="str">
            <v>Stage 1: Submerged Filling</v>
          </cell>
          <cell r="N3732">
            <v>40982</v>
          </cell>
        </row>
        <row r="3733">
          <cell r="A3733" t="str">
            <v>2501070052</v>
          </cell>
          <cell r="B3733" t="str">
            <v>Nonpoint</v>
          </cell>
          <cell r="C3733" t="str">
            <v>Diesel Service Stations /Stage 1: Splash Filling</v>
          </cell>
          <cell r="D3733" t="str">
            <v>Gas Stations</v>
          </cell>
          <cell r="G3733" t="str">
            <v>Storage and Transport</v>
          </cell>
          <cell r="H3733" t="str">
            <v>Petroleum and Petroleum Product Storage</v>
          </cell>
          <cell r="I3733" t="str">
            <v>Diesel Service Stations</v>
          </cell>
          <cell r="J3733" t="str">
            <v>Stage 1: Splash Filling</v>
          </cell>
          <cell r="N3733">
            <v>40982</v>
          </cell>
        </row>
        <row r="3734">
          <cell r="A3734" t="str">
            <v>2501070053</v>
          </cell>
          <cell r="B3734" t="str">
            <v>Nonpoint</v>
          </cell>
          <cell r="C3734" t="str">
            <v>Diesel Service Stations /Stage 1: Balanced Submerged Filling</v>
          </cell>
          <cell r="D3734" t="str">
            <v>Gas Stations</v>
          </cell>
          <cell r="G3734" t="str">
            <v>Storage and Transport</v>
          </cell>
          <cell r="H3734" t="str">
            <v>Petroleum and Petroleum Product Storage</v>
          </cell>
          <cell r="I3734" t="str">
            <v>Diesel Service Stations</v>
          </cell>
          <cell r="J3734" t="str">
            <v>Stage 1: Balanced Submerged Filling</v>
          </cell>
          <cell r="N3734">
            <v>40982</v>
          </cell>
        </row>
        <row r="3735">
          <cell r="A3735" t="str">
            <v>2501070100</v>
          </cell>
          <cell r="B3735" t="str">
            <v>Nonpoint</v>
          </cell>
          <cell r="C3735" t="str">
            <v>Diesel Service Stations /Stage 2: Total</v>
          </cell>
          <cell r="D3735" t="str">
            <v>Gas Stations</v>
          </cell>
          <cell r="G3735" t="str">
            <v>Storage and Transport</v>
          </cell>
          <cell r="H3735" t="str">
            <v>Petroleum and Petroleum Product Storage</v>
          </cell>
          <cell r="I3735" t="str">
            <v>Diesel Service Stations</v>
          </cell>
          <cell r="J3735" t="str">
            <v>Stage 2: Total</v>
          </cell>
          <cell r="N3735">
            <v>40982</v>
          </cell>
        </row>
        <row r="3736">
          <cell r="A3736" t="str">
            <v>2501070101</v>
          </cell>
          <cell r="B3736" t="str">
            <v>Nonpoint</v>
          </cell>
          <cell r="C3736" t="str">
            <v>Diesel Service Stations /Stage 2: Displacement Loss/Uncontrolled</v>
          </cell>
          <cell r="D3736" t="str">
            <v>Gas Stations</v>
          </cell>
          <cell r="G3736" t="str">
            <v>Storage and Transport</v>
          </cell>
          <cell r="H3736" t="str">
            <v>Petroleum and Petroleum Product Storage</v>
          </cell>
          <cell r="I3736" t="str">
            <v>Diesel Service Stations</v>
          </cell>
          <cell r="J3736" t="str">
            <v>Stage 2: Displacement Loss/Uncontrolled</v>
          </cell>
          <cell r="N3736">
            <v>40982</v>
          </cell>
        </row>
        <row r="3737">
          <cell r="A3737" t="str">
            <v>2501070102</v>
          </cell>
          <cell r="B3737" t="str">
            <v>Nonpoint</v>
          </cell>
          <cell r="C3737" t="str">
            <v>Diesel Service Stations /Stage 2: Displacement Loss/Controlled</v>
          </cell>
          <cell r="D3737" t="str">
            <v>Gas Stations</v>
          </cell>
          <cell r="G3737" t="str">
            <v>Storage and Transport</v>
          </cell>
          <cell r="H3737" t="str">
            <v>Petroleum and Petroleum Product Storage</v>
          </cell>
          <cell r="I3737" t="str">
            <v>Diesel Service Stations</v>
          </cell>
          <cell r="J3737" t="str">
            <v>Stage 2: Displacement Loss/Controlled</v>
          </cell>
          <cell r="N3737">
            <v>40982</v>
          </cell>
        </row>
        <row r="3738">
          <cell r="A3738" t="str">
            <v>2501070103</v>
          </cell>
          <cell r="B3738" t="str">
            <v>Nonpoint</v>
          </cell>
          <cell r="C3738" t="str">
            <v>Diesel Service Stations /Stage 2: Spillage</v>
          </cell>
          <cell r="D3738" t="str">
            <v>Gas Stations</v>
          </cell>
          <cell r="G3738" t="str">
            <v>Storage and Transport</v>
          </cell>
          <cell r="H3738" t="str">
            <v>Petroleum and Petroleum Product Storage</v>
          </cell>
          <cell r="I3738" t="str">
            <v>Diesel Service Stations</v>
          </cell>
          <cell r="J3738" t="str">
            <v>Stage 2: Spillage</v>
          </cell>
          <cell r="N3738">
            <v>40982</v>
          </cell>
        </row>
        <row r="3739">
          <cell r="A3739" t="str">
            <v>2501070200</v>
          </cell>
          <cell r="B3739" t="str">
            <v>Nonpoint</v>
          </cell>
          <cell r="C3739" t="str">
            <v>Diesel Service Stations /Underground Tank: Total</v>
          </cell>
          <cell r="D3739" t="str">
            <v>Gas Stations</v>
          </cell>
          <cell r="G3739" t="str">
            <v>Storage and Transport</v>
          </cell>
          <cell r="H3739" t="str">
            <v>Petroleum and Petroleum Product Storage</v>
          </cell>
          <cell r="I3739" t="str">
            <v>Diesel Service Stations</v>
          </cell>
          <cell r="J3739" t="str">
            <v>Underground Tank: Total</v>
          </cell>
          <cell r="K3739" t="str">
            <v>2501070201</v>
          </cell>
          <cell r="L3739" t="str">
            <v>2002</v>
          </cell>
          <cell r="N3739">
            <v>40982</v>
          </cell>
        </row>
        <row r="3740">
          <cell r="A3740" t="str">
            <v>2501070201</v>
          </cell>
          <cell r="B3740" t="str">
            <v>Nonpoint</v>
          </cell>
          <cell r="C3740" t="str">
            <v>Diesel Service Stations /Underground Tank: Breathing and Emptying</v>
          </cell>
          <cell r="D3740" t="str">
            <v>Gas Stations</v>
          </cell>
          <cell r="G3740" t="str">
            <v>Storage and Transport</v>
          </cell>
          <cell r="H3740" t="str">
            <v>Petroleum and Petroleum Product Storage</v>
          </cell>
          <cell r="I3740" t="str">
            <v>Diesel Service Stations</v>
          </cell>
          <cell r="J3740" t="str">
            <v>Underground Tank: Breathing and Emptying</v>
          </cell>
          <cell r="N3740">
            <v>40982</v>
          </cell>
        </row>
        <row r="3741">
          <cell r="A3741" t="str">
            <v>2501080050</v>
          </cell>
          <cell r="B3741" t="str">
            <v>Nonpoint</v>
          </cell>
          <cell r="C3741" t="str">
            <v>Petrol &amp; Petrol Product Storage /Airports : Aviation Gasoline /Stage 1: Total</v>
          </cell>
          <cell r="D3741" t="str">
            <v>Gas Stations</v>
          </cell>
          <cell r="G3741" t="str">
            <v>Storage and Transport</v>
          </cell>
          <cell r="H3741" t="str">
            <v>Petroleum and Petroleum Product Storage</v>
          </cell>
          <cell r="I3741" t="str">
            <v>Airports : Aviation Gasoline</v>
          </cell>
          <cell r="J3741" t="str">
            <v>Stage 1: Total</v>
          </cell>
          <cell r="M3741">
            <v>37469</v>
          </cell>
          <cell r="N3741">
            <v>40982</v>
          </cell>
        </row>
        <row r="3742">
          <cell r="A3742" t="str">
            <v>2501080100</v>
          </cell>
          <cell r="B3742" t="str">
            <v>Nonpoint</v>
          </cell>
          <cell r="C3742" t="str">
            <v>Petrol &amp; Petrol Product Storage /Airports : Aviation Gasoline /Stage 2: Total</v>
          </cell>
          <cell r="D3742" t="str">
            <v>Gas Stations</v>
          </cell>
          <cell r="G3742" t="str">
            <v>Storage and Transport</v>
          </cell>
          <cell r="H3742" t="str">
            <v>Petroleum and Petroleum Product Storage</v>
          </cell>
          <cell r="I3742" t="str">
            <v>Airports : Aviation Gasoline</v>
          </cell>
          <cell r="J3742" t="str">
            <v>Stage 2: Total</v>
          </cell>
          <cell r="M3742">
            <v>37469</v>
          </cell>
          <cell r="N3742">
            <v>40982</v>
          </cell>
        </row>
        <row r="3743">
          <cell r="A3743" t="str">
            <v>2501080201</v>
          </cell>
          <cell r="B3743" t="str">
            <v>Nonpoint</v>
          </cell>
          <cell r="D3743" t="str">
            <v>Gas Stations</v>
          </cell>
          <cell r="G3743" t="str">
            <v>Storage and Transport</v>
          </cell>
          <cell r="H3743" t="str">
            <v>Petroleum and Petroleum Product Storage</v>
          </cell>
          <cell r="I3743" t="str">
            <v>Airports : Aviation Gasoline</v>
          </cell>
          <cell r="J3743" t="str">
            <v>Underground Tank Breathing and Emptying</v>
          </cell>
          <cell r="M3743">
            <v>40283</v>
          </cell>
          <cell r="N3743">
            <v>40982</v>
          </cell>
        </row>
        <row r="3744">
          <cell r="A3744" t="str">
            <v>2501995000</v>
          </cell>
          <cell r="B3744" t="str">
            <v>Nonpoint</v>
          </cell>
          <cell r="C3744" t="str">
            <v>Petrol &amp; Petrol Product Storage /All Storage Types: Working Loss /Total: All Products</v>
          </cell>
          <cell r="D3744" t="str">
            <v>Industrial Processes - Storage and Transfer</v>
          </cell>
          <cell r="G3744" t="str">
            <v>Storage and Transport</v>
          </cell>
          <cell r="H3744" t="str">
            <v>Petroleum and Petroleum Product Storage</v>
          </cell>
          <cell r="I3744" t="str">
            <v>All Storage Types: Working Loss</v>
          </cell>
          <cell r="J3744" t="str">
            <v>Total: All Products</v>
          </cell>
          <cell r="N3744">
            <v>40982</v>
          </cell>
        </row>
        <row r="3745">
          <cell r="A3745" t="str">
            <v>2501995030</v>
          </cell>
          <cell r="B3745" t="str">
            <v>Nonpoint</v>
          </cell>
          <cell r="C3745" t="str">
            <v>Petrol &amp; Petrol Product Storage /All Storage Types: Working Loss /Crude Oil</v>
          </cell>
          <cell r="D3745" t="str">
            <v>Industrial Processes - Storage and Transfer</v>
          </cell>
          <cell r="G3745" t="str">
            <v>Storage and Transport</v>
          </cell>
          <cell r="H3745" t="str">
            <v>Petroleum and Petroleum Product Storage</v>
          </cell>
          <cell r="I3745" t="str">
            <v>All Storage Types: Working Loss</v>
          </cell>
          <cell r="J3745" t="str">
            <v>Crude Oil</v>
          </cell>
          <cell r="N3745">
            <v>40982</v>
          </cell>
        </row>
        <row r="3746">
          <cell r="A3746" t="str">
            <v>2501995060</v>
          </cell>
          <cell r="B3746" t="str">
            <v>Nonpoint</v>
          </cell>
          <cell r="C3746" t="str">
            <v>Petrol &amp; Petrol Product Storage /All Storage Types: Working Loss /Residual Oil</v>
          </cell>
          <cell r="D3746" t="str">
            <v>Industrial Processes - Storage and Transfer</v>
          </cell>
          <cell r="G3746" t="str">
            <v>Storage and Transport</v>
          </cell>
          <cell r="H3746" t="str">
            <v>Petroleum and Petroleum Product Storage</v>
          </cell>
          <cell r="I3746" t="str">
            <v>All Storage Types: Working Loss</v>
          </cell>
          <cell r="J3746" t="str">
            <v>Residual Oil</v>
          </cell>
          <cell r="N3746">
            <v>40982</v>
          </cell>
        </row>
        <row r="3747">
          <cell r="A3747" t="str">
            <v>2501995090</v>
          </cell>
          <cell r="B3747" t="str">
            <v>Nonpoint</v>
          </cell>
          <cell r="C3747" t="str">
            <v>Petrol &amp; Petrol Product Storage /All Storage Types: Working Loss /Distillate Oil</v>
          </cell>
          <cell r="D3747" t="str">
            <v>Industrial Processes - Storage and Transfer</v>
          </cell>
          <cell r="G3747" t="str">
            <v>Storage and Transport</v>
          </cell>
          <cell r="H3747" t="str">
            <v>Petroleum and Petroleum Product Storage</v>
          </cell>
          <cell r="I3747" t="str">
            <v>All Storage Types: Working Loss</v>
          </cell>
          <cell r="J3747" t="str">
            <v>Distillate Oil</v>
          </cell>
          <cell r="N3747">
            <v>40982</v>
          </cell>
        </row>
        <row r="3748">
          <cell r="A3748" t="str">
            <v>2501995120</v>
          </cell>
          <cell r="B3748" t="str">
            <v>Nonpoint</v>
          </cell>
          <cell r="C3748" t="str">
            <v>Petrol &amp; Petrol Product Storage /All Storage Types: Working Loss /Gasoline</v>
          </cell>
          <cell r="D3748" t="str">
            <v>Industrial Processes - Storage and Transfer</v>
          </cell>
          <cell r="G3748" t="str">
            <v>Storage and Transport</v>
          </cell>
          <cell r="H3748" t="str">
            <v>Petroleum and Petroleum Product Storage</v>
          </cell>
          <cell r="I3748" t="str">
            <v>All Storage Types: Working Loss</v>
          </cell>
          <cell r="J3748" t="str">
            <v>Gasoline</v>
          </cell>
          <cell r="N3748">
            <v>40982</v>
          </cell>
        </row>
        <row r="3749">
          <cell r="A3749" t="str">
            <v>2501995150</v>
          </cell>
          <cell r="B3749" t="str">
            <v>Nonpoint</v>
          </cell>
          <cell r="C3749" t="str">
            <v>Petrol &amp; Petrol Product Storage /All Storage Types: Working Loss /Jet Naphtha</v>
          </cell>
          <cell r="D3749" t="str">
            <v>Industrial Processes - Storage and Transfer</v>
          </cell>
          <cell r="G3749" t="str">
            <v>Storage and Transport</v>
          </cell>
          <cell r="H3749" t="str">
            <v>Petroleum and Petroleum Product Storage</v>
          </cell>
          <cell r="I3749" t="str">
            <v>All Storage Types: Working Loss</v>
          </cell>
          <cell r="J3749" t="str">
            <v>Jet Naphtha</v>
          </cell>
          <cell r="N3749">
            <v>40982</v>
          </cell>
        </row>
        <row r="3750">
          <cell r="A3750" t="str">
            <v>2501995180</v>
          </cell>
          <cell r="B3750" t="str">
            <v>Nonpoint</v>
          </cell>
          <cell r="C3750" t="str">
            <v>Petrol &amp; Petrol Product Storage /All Storage Types: Working Loss /Kerosene</v>
          </cell>
          <cell r="D3750" t="str">
            <v>Industrial Processes - Storage and Transfer</v>
          </cell>
          <cell r="G3750" t="str">
            <v>Storage and Transport</v>
          </cell>
          <cell r="H3750" t="str">
            <v>Petroleum and Petroleum Product Storage</v>
          </cell>
          <cell r="I3750" t="str">
            <v>All Storage Types: Working Loss</v>
          </cell>
          <cell r="J3750" t="str">
            <v>Kerosene</v>
          </cell>
          <cell r="N3750">
            <v>40982</v>
          </cell>
        </row>
        <row r="3751">
          <cell r="A3751" t="str">
            <v>2505000000</v>
          </cell>
          <cell r="B3751" t="str">
            <v>Nonpoint</v>
          </cell>
          <cell r="C3751" t="str">
            <v>Petrol &amp; Petrol Product Transport /All Transport Types /Total: All Products</v>
          </cell>
          <cell r="D3751" t="str">
            <v>Industrial Processes - Storage and Transfer</v>
          </cell>
          <cell r="E3751" t="str">
            <v>P and P Product Tran</v>
          </cell>
          <cell r="F3751" t="str">
            <v>A</v>
          </cell>
          <cell r="G3751" t="str">
            <v>Storage and Transport</v>
          </cell>
          <cell r="H3751" t="str">
            <v>Petroleum and Petroleum Product Transport</v>
          </cell>
          <cell r="I3751" t="str">
            <v>All Transport Types</v>
          </cell>
          <cell r="J3751" t="str">
            <v>Total: All Products</v>
          </cell>
          <cell r="N3751">
            <v>40982</v>
          </cell>
        </row>
        <row r="3752">
          <cell r="A3752" t="str">
            <v>2505000030</v>
          </cell>
          <cell r="B3752" t="str">
            <v>Nonpoint</v>
          </cell>
          <cell r="C3752" t="str">
            <v>Petrol &amp; Petrol Product Transport /All Transport Types /Crude Oil</v>
          </cell>
          <cell r="D3752" t="str">
            <v>Industrial Processes - Storage and Transfer</v>
          </cell>
          <cell r="E3752" t="str">
            <v>P and P Product Tran</v>
          </cell>
          <cell r="F3752" t="str">
            <v>B</v>
          </cell>
          <cell r="G3752" t="str">
            <v>Storage and Transport</v>
          </cell>
          <cell r="H3752" t="str">
            <v>Petroleum and Petroleum Product Transport</v>
          </cell>
          <cell r="I3752" t="str">
            <v>All Transport Types</v>
          </cell>
          <cell r="J3752" t="str">
            <v>Crude Oil</v>
          </cell>
          <cell r="N3752">
            <v>40982</v>
          </cell>
        </row>
        <row r="3753">
          <cell r="A3753" t="str">
            <v>2505000060</v>
          </cell>
          <cell r="B3753" t="str">
            <v>Nonpoint</v>
          </cell>
          <cell r="C3753" t="str">
            <v>Petrol &amp; Petrol Product Transport /All Transport Types /Residual Oil</v>
          </cell>
          <cell r="D3753" t="str">
            <v>Industrial Processes - Storage and Transfer</v>
          </cell>
          <cell r="E3753" t="str">
            <v>P and P Product Tran</v>
          </cell>
          <cell r="F3753" t="str">
            <v>B</v>
          </cell>
          <cell r="G3753" t="str">
            <v>Storage and Transport</v>
          </cell>
          <cell r="H3753" t="str">
            <v>Petroleum and Petroleum Product Transport</v>
          </cell>
          <cell r="I3753" t="str">
            <v>All Transport Types</v>
          </cell>
          <cell r="J3753" t="str">
            <v>Residual Oil</v>
          </cell>
          <cell r="N3753">
            <v>40982</v>
          </cell>
        </row>
        <row r="3754">
          <cell r="A3754" t="str">
            <v>2505000090</v>
          </cell>
          <cell r="B3754" t="str">
            <v>Nonpoint</v>
          </cell>
          <cell r="C3754" t="str">
            <v>Petrol &amp; Petrol Product Transport /All Transport Types /Distillate Oil</v>
          </cell>
          <cell r="D3754" t="str">
            <v>Industrial Processes - Storage and Transfer</v>
          </cell>
          <cell r="E3754" t="str">
            <v>P and P Product Tran</v>
          </cell>
          <cell r="F3754" t="str">
            <v>B</v>
          </cell>
          <cell r="G3754" t="str">
            <v>Storage and Transport</v>
          </cell>
          <cell r="H3754" t="str">
            <v>Petroleum and Petroleum Product Transport</v>
          </cell>
          <cell r="I3754" t="str">
            <v>All Transport Types</v>
          </cell>
          <cell r="J3754" t="str">
            <v>Distillate Oil</v>
          </cell>
          <cell r="N3754">
            <v>40982</v>
          </cell>
        </row>
        <row r="3755">
          <cell r="A3755" t="str">
            <v>2505000120</v>
          </cell>
          <cell r="B3755" t="str">
            <v>Nonpoint</v>
          </cell>
          <cell r="C3755" t="str">
            <v>Petrol &amp; Petrol Product Transport /All Transport Types /Gasoline</v>
          </cell>
          <cell r="D3755" t="str">
            <v>Industrial Processes - Storage and Transfer</v>
          </cell>
          <cell r="E3755" t="str">
            <v>P and P Product Tran</v>
          </cell>
          <cell r="F3755" t="str">
            <v>B</v>
          </cell>
          <cell r="G3755" t="str">
            <v>Storage and Transport</v>
          </cell>
          <cell r="H3755" t="str">
            <v>Petroleum and Petroleum Product Transport</v>
          </cell>
          <cell r="I3755" t="str">
            <v>All Transport Types</v>
          </cell>
          <cell r="J3755" t="str">
            <v>Gasoline</v>
          </cell>
          <cell r="N3755">
            <v>40982</v>
          </cell>
        </row>
        <row r="3756">
          <cell r="A3756" t="str">
            <v>2505000150</v>
          </cell>
          <cell r="B3756" t="str">
            <v>Nonpoint</v>
          </cell>
          <cell r="C3756" t="str">
            <v>Petrol &amp; Petrol Product Transport /All Transport Types /Jet Naphtha</v>
          </cell>
          <cell r="D3756" t="str">
            <v>Industrial Processes - Storage and Transfer</v>
          </cell>
          <cell r="E3756" t="str">
            <v>P and P Product Tran</v>
          </cell>
          <cell r="F3756" t="str">
            <v>B</v>
          </cell>
          <cell r="G3756" t="str">
            <v>Storage and Transport</v>
          </cell>
          <cell r="H3756" t="str">
            <v>Petroleum and Petroleum Product Transport</v>
          </cell>
          <cell r="I3756" t="str">
            <v>All Transport Types</v>
          </cell>
          <cell r="J3756" t="str">
            <v>Jet Naphtha</v>
          </cell>
          <cell r="N3756">
            <v>40982</v>
          </cell>
        </row>
        <row r="3757">
          <cell r="A3757" t="str">
            <v>2505000180</v>
          </cell>
          <cell r="B3757" t="str">
            <v>Nonpoint</v>
          </cell>
          <cell r="C3757" t="str">
            <v>Petrol &amp; Petrol Product Transport /All Transport Types /Kerosene</v>
          </cell>
          <cell r="D3757" t="str">
            <v>Industrial Processes - Storage and Transfer</v>
          </cell>
          <cell r="E3757" t="str">
            <v>P and P Product Tran</v>
          </cell>
          <cell r="F3757" t="str">
            <v>B</v>
          </cell>
          <cell r="G3757" t="str">
            <v>Storage and Transport</v>
          </cell>
          <cell r="H3757" t="str">
            <v>Petroleum and Petroleum Product Transport</v>
          </cell>
          <cell r="I3757" t="str">
            <v>All Transport Types</v>
          </cell>
          <cell r="J3757" t="str">
            <v>Kerosene</v>
          </cell>
          <cell r="N3757">
            <v>40982</v>
          </cell>
        </row>
        <row r="3758">
          <cell r="A3758" t="str">
            <v>2505000900</v>
          </cell>
          <cell r="B3758" t="str">
            <v>Nonpoint</v>
          </cell>
          <cell r="C3758" t="str">
            <v>Petrol &amp; Petrol Product Transport /All Transport Types /Tank Cleaning</v>
          </cell>
          <cell r="D3758" t="str">
            <v>Industrial Processes - Storage and Transfer</v>
          </cell>
          <cell r="E3758" t="str">
            <v>P and P Product Tran</v>
          </cell>
          <cell r="F3758" t="str">
            <v>B</v>
          </cell>
          <cell r="G3758" t="str">
            <v>Storage and Transport</v>
          </cell>
          <cell r="H3758" t="str">
            <v>Petroleum and Petroleum Product Transport</v>
          </cell>
          <cell r="I3758" t="str">
            <v>All Transport Types</v>
          </cell>
          <cell r="J3758" t="str">
            <v>Tank Cleaning</v>
          </cell>
          <cell r="N3758">
            <v>40982</v>
          </cell>
        </row>
        <row r="3759">
          <cell r="A3759" t="str">
            <v>2505010000</v>
          </cell>
          <cell r="B3759" t="str">
            <v>Nonpoint</v>
          </cell>
          <cell r="C3759" t="str">
            <v>Petrol &amp; Petrol Product Transport /Rail Tank Car /Total: All Products</v>
          </cell>
          <cell r="D3759" t="str">
            <v>Industrial Processes - Storage and Transfer</v>
          </cell>
          <cell r="E3759" t="str">
            <v>P and P Product Tran</v>
          </cell>
          <cell r="F3759" t="str">
            <v>B1A</v>
          </cell>
          <cell r="G3759" t="str">
            <v>Storage and Transport</v>
          </cell>
          <cell r="H3759" t="str">
            <v>Petroleum and Petroleum Product Transport</v>
          </cell>
          <cell r="I3759" t="str">
            <v>Rail Tank Car</v>
          </cell>
          <cell r="J3759" t="str">
            <v>Total: All Products</v>
          </cell>
          <cell r="N3759">
            <v>40982</v>
          </cell>
        </row>
        <row r="3760">
          <cell r="A3760" t="str">
            <v>2505010030</v>
          </cell>
          <cell r="B3760" t="str">
            <v>Nonpoint</v>
          </cell>
          <cell r="C3760" t="str">
            <v>Petrol &amp; Petrol Product Transport /Rail Tank Car /Crude Oil</v>
          </cell>
          <cell r="D3760" t="str">
            <v>Industrial Processes - Storage and Transfer</v>
          </cell>
          <cell r="E3760" t="str">
            <v>P and P Product Tran</v>
          </cell>
          <cell r="F3760" t="str">
            <v>B1B</v>
          </cell>
          <cell r="G3760" t="str">
            <v>Storage and Transport</v>
          </cell>
          <cell r="H3760" t="str">
            <v>Petroleum and Petroleum Product Transport</v>
          </cell>
          <cell r="I3760" t="str">
            <v>Rail Tank Car</v>
          </cell>
          <cell r="J3760" t="str">
            <v>Crude Oil</v>
          </cell>
          <cell r="N3760">
            <v>40982</v>
          </cell>
        </row>
        <row r="3761">
          <cell r="A3761" t="str">
            <v>2505010060</v>
          </cell>
          <cell r="B3761" t="str">
            <v>Nonpoint</v>
          </cell>
          <cell r="C3761" t="str">
            <v>Petrol &amp; Petrol Product Transport /Rail Tank Car /Residual Oil</v>
          </cell>
          <cell r="D3761" t="str">
            <v>Industrial Processes - Storage and Transfer</v>
          </cell>
          <cell r="E3761" t="str">
            <v>P and P Product Tran</v>
          </cell>
          <cell r="F3761" t="str">
            <v>B1B</v>
          </cell>
          <cell r="G3761" t="str">
            <v>Storage and Transport</v>
          </cell>
          <cell r="H3761" t="str">
            <v>Petroleum and Petroleum Product Transport</v>
          </cell>
          <cell r="I3761" t="str">
            <v>Rail Tank Car</v>
          </cell>
          <cell r="J3761" t="str">
            <v>Residual Oil</v>
          </cell>
          <cell r="N3761">
            <v>40982</v>
          </cell>
        </row>
        <row r="3762">
          <cell r="A3762" t="str">
            <v>2505010090</v>
          </cell>
          <cell r="B3762" t="str">
            <v>Nonpoint</v>
          </cell>
          <cell r="C3762" t="str">
            <v>Petrol &amp; Petrol Product Transport /Rail Tank Car /Distillate Oil</v>
          </cell>
          <cell r="D3762" t="str">
            <v>Industrial Processes - Storage and Transfer</v>
          </cell>
          <cell r="E3762" t="str">
            <v>P and P Product Tran</v>
          </cell>
          <cell r="F3762" t="str">
            <v>B1B</v>
          </cell>
          <cell r="G3762" t="str">
            <v>Storage and Transport</v>
          </cell>
          <cell r="H3762" t="str">
            <v>Petroleum and Petroleum Product Transport</v>
          </cell>
          <cell r="I3762" t="str">
            <v>Rail Tank Car</v>
          </cell>
          <cell r="J3762" t="str">
            <v>Distillate Oil</v>
          </cell>
          <cell r="N3762">
            <v>40982</v>
          </cell>
        </row>
        <row r="3763">
          <cell r="A3763" t="str">
            <v>2505010120</v>
          </cell>
          <cell r="B3763" t="str">
            <v>Nonpoint</v>
          </cell>
          <cell r="C3763" t="str">
            <v>Petrol &amp; Petrol Product Transport /Rail Tank Car /Gasoline</v>
          </cell>
          <cell r="D3763" t="str">
            <v>Industrial Processes - Storage and Transfer</v>
          </cell>
          <cell r="E3763" t="str">
            <v>P and P Product Tran</v>
          </cell>
          <cell r="F3763" t="str">
            <v>B1B</v>
          </cell>
          <cell r="G3763" t="str">
            <v>Storage and Transport</v>
          </cell>
          <cell r="H3763" t="str">
            <v>Petroleum and Petroleum Product Transport</v>
          </cell>
          <cell r="I3763" t="str">
            <v>Rail Tank Car</v>
          </cell>
          <cell r="J3763" t="str">
            <v>Gasoline</v>
          </cell>
          <cell r="N3763">
            <v>40982</v>
          </cell>
        </row>
        <row r="3764">
          <cell r="A3764" t="str">
            <v>2505010150</v>
          </cell>
          <cell r="B3764" t="str">
            <v>Nonpoint</v>
          </cell>
          <cell r="C3764" t="str">
            <v>Petrol &amp; Petrol Product Transport /Rail Tank Car /Jet Naphtha</v>
          </cell>
          <cell r="D3764" t="str">
            <v>Industrial Processes - Storage and Transfer</v>
          </cell>
          <cell r="E3764" t="str">
            <v>P and P Product Tran</v>
          </cell>
          <cell r="F3764" t="str">
            <v>B1B</v>
          </cell>
          <cell r="G3764" t="str">
            <v>Storage and Transport</v>
          </cell>
          <cell r="H3764" t="str">
            <v>Petroleum and Petroleum Product Transport</v>
          </cell>
          <cell r="I3764" t="str">
            <v>Rail Tank Car</v>
          </cell>
          <cell r="J3764" t="str">
            <v>Jet Naphtha</v>
          </cell>
          <cell r="N3764">
            <v>40982</v>
          </cell>
        </row>
        <row r="3765">
          <cell r="A3765" t="str">
            <v>2505010180</v>
          </cell>
          <cell r="B3765" t="str">
            <v>Nonpoint</v>
          </cell>
          <cell r="C3765" t="str">
            <v>Petrol &amp; Petrol Product Transport /Rail Tank Car /Kerosene</v>
          </cell>
          <cell r="D3765" t="str">
            <v>Industrial Processes - Storage and Transfer</v>
          </cell>
          <cell r="E3765" t="str">
            <v>P and P Product Tran</v>
          </cell>
          <cell r="F3765" t="str">
            <v>B1B</v>
          </cell>
          <cell r="G3765" t="str">
            <v>Storage and Transport</v>
          </cell>
          <cell r="H3765" t="str">
            <v>Petroleum and Petroleum Product Transport</v>
          </cell>
          <cell r="I3765" t="str">
            <v>Rail Tank Car</v>
          </cell>
          <cell r="J3765" t="str">
            <v>Kerosene</v>
          </cell>
          <cell r="N3765">
            <v>40982</v>
          </cell>
        </row>
        <row r="3766">
          <cell r="A3766" t="str">
            <v>2505010900</v>
          </cell>
          <cell r="B3766" t="str">
            <v>Nonpoint</v>
          </cell>
          <cell r="C3766" t="str">
            <v>Petrol &amp; Petrol Product Transport /Rail Tank Car /Tank Cleaning</v>
          </cell>
          <cell r="D3766" t="str">
            <v>Industrial Processes - Storage and Transfer</v>
          </cell>
          <cell r="E3766" t="str">
            <v>P and P Product Tran</v>
          </cell>
          <cell r="F3766" t="str">
            <v>B1B</v>
          </cell>
          <cell r="G3766" t="str">
            <v>Storage and Transport</v>
          </cell>
          <cell r="H3766" t="str">
            <v>Petroleum and Petroleum Product Transport</v>
          </cell>
          <cell r="I3766" t="str">
            <v>Rail Tank Car</v>
          </cell>
          <cell r="J3766" t="str">
            <v>Tank Cleaning</v>
          </cell>
          <cell r="N3766">
            <v>40982</v>
          </cell>
        </row>
        <row r="3767">
          <cell r="A3767" t="str">
            <v>2505020000</v>
          </cell>
          <cell r="B3767" t="str">
            <v>Nonpoint</v>
          </cell>
          <cell r="C3767" t="str">
            <v>Petrol &amp; Petrol Product Transport /Marine Vessel /Total: All Products</v>
          </cell>
          <cell r="D3767" t="str">
            <v>Industrial Processes - Storage and Transfer</v>
          </cell>
          <cell r="E3767" t="str">
            <v>P and P Product Tran</v>
          </cell>
          <cell r="F3767" t="str">
            <v>B2A</v>
          </cell>
          <cell r="G3767" t="str">
            <v>Storage and Transport</v>
          </cell>
          <cell r="H3767" t="str">
            <v>Petroleum and Petroleum Product Transport</v>
          </cell>
          <cell r="I3767" t="str">
            <v>Marine Vessel</v>
          </cell>
          <cell r="J3767" t="str">
            <v>Total: All Products</v>
          </cell>
          <cell r="N3767">
            <v>40982</v>
          </cell>
        </row>
        <row r="3768">
          <cell r="A3768" t="str">
            <v>2505020030</v>
          </cell>
          <cell r="B3768" t="str">
            <v>Nonpoint</v>
          </cell>
          <cell r="C3768" t="str">
            <v>Petrol &amp; Petrol Product Transport /Marine Vessel /Crude Oil</v>
          </cell>
          <cell r="D3768" t="str">
            <v>Industrial Processes - Storage and Transfer</v>
          </cell>
          <cell r="E3768" t="str">
            <v>P and P Product Tran</v>
          </cell>
          <cell r="F3768" t="str">
            <v>B2B</v>
          </cell>
          <cell r="G3768" t="str">
            <v>Storage and Transport</v>
          </cell>
          <cell r="H3768" t="str">
            <v>Petroleum and Petroleum Product Transport</v>
          </cell>
          <cell r="I3768" t="str">
            <v>Marine Vessel</v>
          </cell>
          <cell r="J3768" t="str">
            <v>Crude Oil</v>
          </cell>
          <cell r="N3768">
            <v>40982</v>
          </cell>
        </row>
        <row r="3769">
          <cell r="A3769" t="str">
            <v>2505020041</v>
          </cell>
          <cell r="B3769" t="str">
            <v>Nonpoint</v>
          </cell>
          <cell r="C3769" t="str">
            <v>Petrol &amp; Petrol Product Transport /Marine Vessel /Lube Oil-Barge</v>
          </cell>
          <cell r="D3769" t="str">
            <v>Industrial Processes - Storage and Transfer</v>
          </cell>
          <cell r="E3769" t="str">
            <v>P and P Product Tran</v>
          </cell>
          <cell r="F3769" t="str">
            <v>B2B</v>
          </cell>
          <cell r="G3769" t="str">
            <v>Storage and Transport</v>
          </cell>
          <cell r="H3769" t="str">
            <v>Petroleum and Petroleum Product Transport</v>
          </cell>
          <cell r="I3769" t="str">
            <v>Marine Vessel</v>
          </cell>
          <cell r="J3769" t="str">
            <v>Lube Oil-Barge</v>
          </cell>
          <cell r="M3769">
            <v>40835</v>
          </cell>
          <cell r="N3769">
            <v>40982</v>
          </cell>
        </row>
        <row r="3770">
          <cell r="A3770" t="str">
            <v>2505020060</v>
          </cell>
          <cell r="B3770" t="str">
            <v>Nonpoint</v>
          </cell>
          <cell r="C3770" t="str">
            <v>Petrol &amp; Petrol Product Transport /Marine Vessel /Residual Oil</v>
          </cell>
          <cell r="D3770" t="str">
            <v>Industrial Processes - Storage and Transfer</v>
          </cell>
          <cell r="E3770" t="str">
            <v>P and P Product Tran</v>
          </cell>
          <cell r="F3770" t="str">
            <v>B2B</v>
          </cell>
          <cell r="G3770" t="str">
            <v>Storage and Transport</v>
          </cell>
          <cell r="H3770" t="str">
            <v>Petroleum and Petroleum Product Transport</v>
          </cell>
          <cell r="I3770" t="str">
            <v>Marine Vessel</v>
          </cell>
          <cell r="J3770" t="str">
            <v>Residual Oil</v>
          </cell>
          <cell r="N3770">
            <v>40982</v>
          </cell>
        </row>
        <row r="3771">
          <cell r="A3771" t="str">
            <v>2505020090</v>
          </cell>
          <cell r="B3771" t="str">
            <v>Nonpoint</v>
          </cell>
          <cell r="C3771" t="str">
            <v>Petrol &amp; Petrol Product Transport /Marine Vessel /Distillate Oil</v>
          </cell>
          <cell r="D3771" t="str">
            <v>Industrial Processes - Storage and Transfer</v>
          </cell>
          <cell r="E3771" t="str">
            <v>P and P Product Tran</v>
          </cell>
          <cell r="F3771" t="str">
            <v>B2B</v>
          </cell>
          <cell r="G3771" t="str">
            <v>Storage and Transport</v>
          </cell>
          <cell r="H3771" t="str">
            <v>Petroleum and Petroleum Product Transport</v>
          </cell>
          <cell r="I3771" t="str">
            <v>Marine Vessel</v>
          </cell>
          <cell r="J3771" t="str">
            <v>Distillate Oil</v>
          </cell>
          <cell r="N3771">
            <v>40982</v>
          </cell>
        </row>
        <row r="3772">
          <cell r="A3772" t="str">
            <v>2505020091</v>
          </cell>
          <cell r="B3772" t="str">
            <v>Nonpoint</v>
          </cell>
          <cell r="C3772" t="str">
            <v>Petrol &amp; Petrol Product Transport /Marine Vessel /Distillate Oil-#1 Diesel-Barge</v>
          </cell>
          <cell r="D3772" t="str">
            <v>Industrial Processes - Storage and Transfer</v>
          </cell>
          <cell r="E3772" t="str">
            <v>P and P Product Tran</v>
          </cell>
          <cell r="F3772" t="str">
            <v>B2B</v>
          </cell>
          <cell r="G3772" t="str">
            <v>Storage and Transport</v>
          </cell>
          <cell r="H3772" t="str">
            <v>Petroleum and Petroleum Product Transport</v>
          </cell>
          <cell r="I3772" t="str">
            <v>Marine Vessel</v>
          </cell>
          <cell r="J3772" t="str">
            <v>Distillate Oil-#1 Diesel-Barge</v>
          </cell>
          <cell r="M3772">
            <v>40835</v>
          </cell>
          <cell r="N3772">
            <v>40982</v>
          </cell>
        </row>
        <row r="3773">
          <cell r="A3773" t="str">
            <v>2505020092</v>
          </cell>
          <cell r="B3773" t="str">
            <v>Nonpoint</v>
          </cell>
          <cell r="C3773" t="str">
            <v>Petrol &amp; Petrol Product Transport /Marine Vessel /Distillate Oil-#2 Diesel-Barge</v>
          </cell>
          <cell r="D3773" t="str">
            <v>Industrial Processes - Storage and Transfer</v>
          </cell>
          <cell r="E3773" t="str">
            <v>P and P Product Tran</v>
          </cell>
          <cell r="F3773" t="str">
            <v>B2B</v>
          </cell>
          <cell r="G3773" t="str">
            <v>Storage and Transport</v>
          </cell>
          <cell r="H3773" t="str">
            <v>Petroleum and Petroleum Product Transport</v>
          </cell>
          <cell r="I3773" t="str">
            <v>Marine Vessel</v>
          </cell>
          <cell r="J3773" t="str">
            <v>Distillate Oil-#2 Diesel-Barge</v>
          </cell>
          <cell r="M3773">
            <v>40835</v>
          </cell>
          <cell r="N3773">
            <v>40982</v>
          </cell>
        </row>
        <row r="3774">
          <cell r="A3774" t="str">
            <v>2505020093</v>
          </cell>
          <cell r="B3774" t="str">
            <v>Nonpoint</v>
          </cell>
          <cell r="C3774" t="str">
            <v>Petrol &amp; Petrol Product Transport /Marine Vessel /Distillate Oil-Marine Diesel-Barge</v>
          </cell>
          <cell r="D3774" t="str">
            <v>Industrial Processes - Storage and Transfer</v>
          </cell>
          <cell r="E3774" t="str">
            <v>P and P Product Tran</v>
          </cell>
          <cell r="F3774" t="str">
            <v>B2B</v>
          </cell>
          <cell r="G3774" t="str">
            <v>Storage and Transport</v>
          </cell>
          <cell r="H3774" t="str">
            <v>Petroleum and Petroleum Product Transport</v>
          </cell>
          <cell r="I3774" t="str">
            <v>Marine Vessel</v>
          </cell>
          <cell r="J3774" t="str">
            <v>Distillate Oil-Marine Diesel-Barge</v>
          </cell>
          <cell r="M3774">
            <v>40835</v>
          </cell>
          <cell r="N3774">
            <v>40982</v>
          </cell>
        </row>
        <row r="3775">
          <cell r="A3775" t="str">
            <v>2505020120</v>
          </cell>
          <cell r="B3775" t="str">
            <v>Nonpoint</v>
          </cell>
          <cell r="C3775" t="str">
            <v>Petrol &amp; Petrol Product Transport /Marine Vessel /Gasoline</v>
          </cell>
          <cell r="D3775" t="str">
            <v>Industrial Processes - Storage and Transfer</v>
          </cell>
          <cell r="E3775" t="str">
            <v>P and P Product Tran</v>
          </cell>
          <cell r="F3775" t="str">
            <v>B2B</v>
          </cell>
          <cell r="G3775" t="str">
            <v>Storage and Transport</v>
          </cell>
          <cell r="H3775" t="str">
            <v>Petroleum and Petroleum Product Transport</v>
          </cell>
          <cell r="I3775" t="str">
            <v>Marine Vessel</v>
          </cell>
          <cell r="J3775" t="str">
            <v>Gasoline</v>
          </cell>
          <cell r="N3775">
            <v>40982</v>
          </cell>
        </row>
        <row r="3776">
          <cell r="A3776" t="str">
            <v>2505020121</v>
          </cell>
          <cell r="B3776" t="str">
            <v>Nonpoint</v>
          </cell>
          <cell r="C3776" t="str">
            <v>Petrol &amp; Petrol Product Transport /Marine Vessel /Gasoline - Barge</v>
          </cell>
          <cell r="D3776" t="str">
            <v>Industrial Processes - Storage and Transfer</v>
          </cell>
          <cell r="E3776" t="str">
            <v>P and P Product Tran</v>
          </cell>
          <cell r="F3776" t="str">
            <v>B2B</v>
          </cell>
          <cell r="G3776" t="str">
            <v>Storage and Transport</v>
          </cell>
          <cell r="H3776" t="str">
            <v>Petroleum and Petroleum Product Transport</v>
          </cell>
          <cell r="I3776" t="str">
            <v>Marine Vessel</v>
          </cell>
          <cell r="J3776" t="str">
            <v>Gasoline - Barge</v>
          </cell>
          <cell r="M3776">
            <v>37484</v>
          </cell>
          <cell r="N3776">
            <v>40982</v>
          </cell>
        </row>
        <row r="3777">
          <cell r="A3777" t="str">
            <v>2505020150</v>
          </cell>
          <cell r="B3777" t="str">
            <v>Nonpoint</v>
          </cell>
          <cell r="C3777" t="str">
            <v>Petrol &amp; Petrol Product Transport /Marine Vessel /Jet Naphtha</v>
          </cell>
          <cell r="D3777" t="str">
            <v>Industrial Processes - Storage and Transfer</v>
          </cell>
          <cell r="E3777" t="str">
            <v>P and P Product Tran</v>
          </cell>
          <cell r="F3777" t="str">
            <v>B2B</v>
          </cell>
          <cell r="G3777" t="str">
            <v>Storage and Transport</v>
          </cell>
          <cell r="H3777" t="str">
            <v>Petroleum and Petroleum Product Transport</v>
          </cell>
          <cell r="I3777" t="str">
            <v>Marine Vessel</v>
          </cell>
          <cell r="J3777" t="str">
            <v>Jet Naphtha</v>
          </cell>
          <cell r="N3777">
            <v>40982</v>
          </cell>
        </row>
        <row r="3778">
          <cell r="A3778" t="str">
            <v>2505020180</v>
          </cell>
          <cell r="B3778" t="str">
            <v>Nonpoint</v>
          </cell>
          <cell r="C3778" t="str">
            <v>Petrol &amp; Petrol Product Transport /Marine Vessel /Kerosene</v>
          </cell>
          <cell r="D3778" t="str">
            <v>Industrial Processes - Storage and Transfer</v>
          </cell>
          <cell r="E3778" t="str">
            <v>P and P Product Tran</v>
          </cell>
          <cell r="F3778" t="str">
            <v>B2B</v>
          </cell>
          <cell r="G3778" t="str">
            <v>Storage and Transport</v>
          </cell>
          <cell r="H3778" t="str">
            <v>Petroleum and Petroleum Product Transport</v>
          </cell>
          <cell r="I3778" t="str">
            <v>Marine Vessel</v>
          </cell>
          <cell r="J3778" t="str">
            <v>Kerosene</v>
          </cell>
          <cell r="N3778">
            <v>40982</v>
          </cell>
        </row>
        <row r="3779">
          <cell r="A3779" t="str">
            <v>2505020182</v>
          </cell>
          <cell r="B3779" t="str">
            <v>Nonpoint</v>
          </cell>
          <cell r="C3779" t="str">
            <v>Petrol &amp; Petrol Product Transport /Marine Vessel /Jet Kerosene-Barge</v>
          </cell>
          <cell r="D3779" t="str">
            <v>Industrial Processes - Storage and Transfer</v>
          </cell>
          <cell r="G3779" t="str">
            <v>Storage and Transport</v>
          </cell>
          <cell r="H3779" t="str">
            <v>Petroleum and Petroleum Product Transport</v>
          </cell>
          <cell r="I3779" t="str">
            <v>Marine Vessel</v>
          </cell>
          <cell r="J3779" t="str">
            <v>Jet Kerosene-Barge</v>
          </cell>
          <cell r="M3779">
            <v>40835</v>
          </cell>
          <cell r="N3779">
            <v>40982</v>
          </cell>
        </row>
        <row r="3780">
          <cell r="A3780" t="str">
            <v>2505020900</v>
          </cell>
          <cell r="B3780" t="str">
            <v>Nonpoint</v>
          </cell>
          <cell r="C3780" t="str">
            <v>Petrol &amp; Petrol Product Transport /Marine Vessel /Tank Cleaning</v>
          </cell>
          <cell r="D3780" t="str">
            <v>Industrial Processes - Storage and Transfer</v>
          </cell>
          <cell r="E3780" t="str">
            <v>P and P Product Tran</v>
          </cell>
          <cell r="F3780" t="str">
            <v>B2B</v>
          </cell>
          <cell r="G3780" t="str">
            <v>Storage and Transport</v>
          </cell>
          <cell r="H3780" t="str">
            <v>Petroleum and Petroleum Product Transport</v>
          </cell>
          <cell r="I3780" t="str">
            <v>Marine Vessel</v>
          </cell>
          <cell r="J3780" t="str">
            <v>Tank Cleaning</v>
          </cell>
          <cell r="N3780">
            <v>40982</v>
          </cell>
        </row>
        <row r="3781">
          <cell r="A3781" t="str">
            <v>2505030000</v>
          </cell>
          <cell r="B3781" t="str">
            <v>Nonpoint</v>
          </cell>
          <cell r="C3781" t="str">
            <v>Petrol &amp; Petrol Product Transport /Truck /Total: All Products</v>
          </cell>
          <cell r="D3781" t="str">
            <v>Industrial Processes - Storage and Transfer</v>
          </cell>
          <cell r="E3781" t="str">
            <v>P and P Product Tran</v>
          </cell>
          <cell r="F3781" t="str">
            <v>B3A</v>
          </cell>
          <cell r="G3781" t="str">
            <v>Storage and Transport</v>
          </cell>
          <cell r="H3781" t="str">
            <v>Petroleum and Petroleum Product Transport</v>
          </cell>
          <cell r="I3781" t="str">
            <v>Truck</v>
          </cell>
          <cell r="J3781" t="str">
            <v>Total: All Products</v>
          </cell>
          <cell r="N3781">
            <v>40982</v>
          </cell>
        </row>
        <row r="3782">
          <cell r="A3782" t="str">
            <v>2505030030</v>
          </cell>
          <cell r="B3782" t="str">
            <v>Nonpoint</v>
          </cell>
          <cell r="C3782" t="str">
            <v>Petrol &amp; Petrol Product Transport /Truck /Crude Oil</v>
          </cell>
          <cell r="D3782" t="str">
            <v>Industrial Processes - Storage and Transfer</v>
          </cell>
          <cell r="E3782" t="str">
            <v>P and P Product Tran</v>
          </cell>
          <cell r="F3782" t="str">
            <v>B3B</v>
          </cell>
          <cell r="G3782" t="str">
            <v>Storage and Transport</v>
          </cell>
          <cell r="H3782" t="str">
            <v>Petroleum and Petroleum Product Transport</v>
          </cell>
          <cell r="I3782" t="str">
            <v>Truck</v>
          </cell>
          <cell r="J3782" t="str">
            <v>Crude Oil</v>
          </cell>
          <cell r="N3782">
            <v>40982</v>
          </cell>
        </row>
        <row r="3783">
          <cell r="A3783" t="str">
            <v>2505030060</v>
          </cell>
          <cell r="B3783" t="str">
            <v>Nonpoint</v>
          </cell>
          <cell r="C3783" t="str">
            <v>Petrol &amp; Petrol Product Transport /Truck /Residual Oil</v>
          </cell>
          <cell r="D3783" t="str">
            <v>Industrial Processes - Storage and Transfer</v>
          </cell>
          <cell r="E3783" t="str">
            <v>P and P Product Tran</v>
          </cell>
          <cell r="F3783" t="str">
            <v>B3B</v>
          </cell>
          <cell r="G3783" t="str">
            <v>Storage and Transport</v>
          </cell>
          <cell r="H3783" t="str">
            <v>Petroleum and Petroleum Product Transport</v>
          </cell>
          <cell r="I3783" t="str">
            <v>Truck</v>
          </cell>
          <cell r="J3783" t="str">
            <v>Residual Oil</v>
          </cell>
          <cell r="N3783">
            <v>40982</v>
          </cell>
        </row>
        <row r="3784">
          <cell r="A3784" t="str">
            <v>2505030090</v>
          </cell>
          <cell r="B3784" t="str">
            <v>Nonpoint</v>
          </cell>
          <cell r="C3784" t="str">
            <v>Petrol &amp; Petrol Product Transport /Truck /Distillate Oil</v>
          </cell>
          <cell r="D3784" t="str">
            <v>Industrial Processes - Storage and Transfer</v>
          </cell>
          <cell r="E3784" t="str">
            <v>P and P Product Tran</v>
          </cell>
          <cell r="F3784" t="str">
            <v>B3B</v>
          </cell>
          <cell r="G3784" t="str">
            <v>Storage and Transport</v>
          </cell>
          <cell r="H3784" t="str">
            <v>Petroleum and Petroleum Product Transport</v>
          </cell>
          <cell r="I3784" t="str">
            <v>Truck</v>
          </cell>
          <cell r="J3784" t="str">
            <v>Distillate Oil</v>
          </cell>
          <cell r="N3784">
            <v>40982</v>
          </cell>
        </row>
        <row r="3785">
          <cell r="A3785" t="str">
            <v>2505030120</v>
          </cell>
          <cell r="B3785" t="str">
            <v>Nonpoint</v>
          </cell>
          <cell r="C3785" t="str">
            <v>Petrol &amp; Petrol Product Transport /Truck /Gasoline</v>
          </cell>
          <cell r="D3785" t="str">
            <v>Industrial Processes - Storage and Transfer</v>
          </cell>
          <cell r="E3785" t="str">
            <v>P and P Product Tran</v>
          </cell>
          <cell r="F3785" t="str">
            <v>B3B</v>
          </cell>
          <cell r="G3785" t="str">
            <v>Storage and Transport</v>
          </cell>
          <cell r="H3785" t="str">
            <v>Petroleum and Petroleum Product Transport</v>
          </cell>
          <cell r="I3785" t="str">
            <v>Truck</v>
          </cell>
          <cell r="J3785" t="str">
            <v>Gasoline</v>
          </cell>
          <cell r="N3785">
            <v>40982</v>
          </cell>
        </row>
        <row r="3786">
          <cell r="A3786" t="str">
            <v>2505030150</v>
          </cell>
          <cell r="B3786" t="str">
            <v>Nonpoint</v>
          </cell>
          <cell r="C3786" t="str">
            <v>Petrol &amp; Petrol Product Transport /Truck /Jet Naphtha</v>
          </cell>
          <cell r="D3786" t="str">
            <v>Industrial Processes - Storage and Transfer</v>
          </cell>
          <cell r="E3786" t="str">
            <v>P and P Product Tran</v>
          </cell>
          <cell r="F3786" t="str">
            <v>B3B</v>
          </cell>
          <cell r="G3786" t="str">
            <v>Storage and Transport</v>
          </cell>
          <cell r="H3786" t="str">
            <v>Petroleum and Petroleum Product Transport</v>
          </cell>
          <cell r="I3786" t="str">
            <v>Truck</v>
          </cell>
          <cell r="J3786" t="str">
            <v>Jet Naphtha</v>
          </cell>
          <cell r="N3786">
            <v>40982</v>
          </cell>
        </row>
        <row r="3787">
          <cell r="A3787" t="str">
            <v>2505030180</v>
          </cell>
          <cell r="B3787" t="str">
            <v>Nonpoint</v>
          </cell>
          <cell r="C3787" t="str">
            <v>Petrol &amp; Petrol Product Transport /Truck /Kerosene</v>
          </cell>
          <cell r="D3787" t="str">
            <v>Industrial Processes - Storage and Transfer</v>
          </cell>
          <cell r="E3787" t="str">
            <v>P and P Product Tran</v>
          </cell>
          <cell r="F3787" t="str">
            <v>B3B</v>
          </cell>
          <cell r="G3787" t="str">
            <v>Storage and Transport</v>
          </cell>
          <cell r="H3787" t="str">
            <v>Petroleum and Petroleum Product Transport</v>
          </cell>
          <cell r="I3787" t="str">
            <v>Truck</v>
          </cell>
          <cell r="J3787" t="str">
            <v>Kerosene</v>
          </cell>
          <cell r="N3787">
            <v>40982</v>
          </cell>
        </row>
        <row r="3788">
          <cell r="A3788" t="str">
            <v>2505030900</v>
          </cell>
          <cell r="B3788" t="str">
            <v>Nonpoint</v>
          </cell>
          <cell r="C3788" t="str">
            <v>Petrol &amp; Petrol Product Transport /Truck /Tank Cleaning</v>
          </cell>
          <cell r="D3788" t="str">
            <v>Industrial Processes - Storage and Transfer</v>
          </cell>
          <cell r="E3788" t="str">
            <v>P and P Product Tran</v>
          </cell>
          <cell r="F3788" t="str">
            <v>B3B</v>
          </cell>
          <cell r="G3788" t="str">
            <v>Storage and Transport</v>
          </cell>
          <cell r="H3788" t="str">
            <v>Petroleum and Petroleum Product Transport</v>
          </cell>
          <cell r="I3788" t="str">
            <v>Truck</v>
          </cell>
          <cell r="J3788" t="str">
            <v>Tank Cleaning</v>
          </cell>
          <cell r="N3788">
            <v>40982</v>
          </cell>
        </row>
        <row r="3789">
          <cell r="A3789" t="str">
            <v>2505040000</v>
          </cell>
          <cell r="B3789" t="str">
            <v>Nonpoint</v>
          </cell>
          <cell r="C3789" t="str">
            <v>Petrol &amp; Petrol Product Transport /Pipeline /Total: All Products</v>
          </cell>
          <cell r="D3789" t="str">
            <v>Industrial Processes - Storage and Transfer</v>
          </cell>
          <cell r="E3789" t="str">
            <v>P and P Product Tran</v>
          </cell>
          <cell r="F3789" t="str">
            <v>B4A</v>
          </cell>
          <cell r="G3789" t="str">
            <v>Storage and Transport</v>
          </cell>
          <cell r="H3789" t="str">
            <v>Petroleum and Petroleum Product Transport</v>
          </cell>
          <cell r="I3789" t="str">
            <v>Pipeline</v>
          </cell>
          <cell r="J3789" t="str">
            <v>Total: All Products</v>
          </cell>
          <cell r="N3789">
            <v>40982</v>
          </cell>
        </row>
        <row r="3790">
          <cell r="A3790" t="str">
            <v>2505040030</v>
          </cell>
          <cell r="B3790" t="str">
            <v>Nonpoint</v>
          </cell>
          <cell r="C3790" t="str">
            <v>Petrol &amp; Petrol Product Transport /Pipeline /Crude Oil</v>
          </cell>
          <cell r="D3790" t="str">
            <v>Industrial Processes - Storage and Transfer</v>
          </cell>
          <cell r="E3790" t="str">
            <v>P and P Product Tran</v>
          </cell>
          <cell r="F3790" t="str">
            <v>B4B</v>
          </cell>
          <cell r="G3790" t="str">
            <v>Storage and Transport</v>
          </cell>
          <cell r="H3790" t="str">
            <v>Petroleum and Petroleum Product Transport</v>
          </cell>
          <cell r="I3790" t="str">
            <v>Pipeline</v>
          </cell>
          <cell r="J3790" t="str">
            <v>Crude Oil</v>
          </cell>
          <cell r="N3790">
            <v>40982</v>
          </cell>
        </row>
        <row r="3791">
          <cell r="A3791" t="str">
            <v>2505040060</v>
          </cell>
          <cell r="B3791" t="str">
            <v>Nonpoint</v>
          </cell>
          <cell r="C3791" t="str">
            <v>Petrol &amp; Petrol Product Transport /Pipeline /Residual Oil</v>
          </cell>
          <cell r="D3791" t="str">
            <v>Industrial Processes - Storage and Transfer</v>
          </cell>
          <cell r="E3791" t="str">
            <v>P and P Product Tran</v>
          </cell>
          <cell r="F3791" t="str">
            <v>B4B</v>
          </cell>
          <cell r="G3791" t="str">
            <v>Storage and Transport</v>
          </cell>
          <cell r="H3791" t="str">
            <v>Petroleum and Petroleum Product Transport</v>
          </cell>
          <cell r="I3791" t="str">
            <v>Pipeline</v>
          </cell>
          <cell r="J3791" t="str">
            <v>Residual Oil</v>
          </cell>
          <cell r="N3791">
            <v>40982</v>
          </cell>
        </row>
        <row r="3792">
          <cell r="A3792" t="str">
            <v>2505040090</v>
          </cell>
          <cell r="B3792" t="str">
            <v>Nonpoint</v>
          </cell>
          <cell r="C3792" t="str">
            <v>Petrol &amp; Petrol Product Transport /Pipeline /Distillate Oil</v>
          </cell>
          <cell r="D3792" t="str">
            <v>Industrial Processes - Storage and Transfer</v>
          </cell>
          <cell r="E3792" t="str">
            <v>P and P Product Tran</v>
          </cell>
          <cell r="F3792" t="str">
            <v>B4B</v>
          </cell>
          <cell r="G3792" t="str">
            <v>Storage and Transport</v>
          </cell>
          <cell r="H3792" t="str">
            <v>Petroleum and Petroleum Product Transport</v>
          </cell>
          <cell r="I3792" t="str">
            <v>Pipeline</v>
          </cell>
          <cell r="J3792" t="str">
            <v>Distillate Oil</v>
          </cell>
          <cell r="N3792">
            <v>40982</v>
          </cell>
        </row>
        <row r="3793">
          <cell r="A3793" t="str">
            <v>2505040120</v>
          </cell>
          <cell r="B3793" t="str">
            <v>Nonpoint</v>
          </cell>
          <cell r="C3793" t="str">
            <v>Petrol &amp; Petrol Product Transport /Pipeline /Gasoline</v>
          </cell>
          <cell r="D3793" t="str">
            <v>Industrial Processes - Storage and Transfer</v>
          </cell>
          <cell r="E3793" t="str">
            <v>P and P Product Tran</v>
          </cell>
          <cell r="F3793" t="str">
            <v>B4B</v>
          </cell>
          <cell r="G3793" t="str">
            <v>Storage and Transport</v>
          </cell>
          <cell r="H3793" t="str">
            <v>Petroleum and Petroleum Product Transport</v>
          </cell>
          <cell r="I3793" t="str">
            <v>Pipeline</v>
          </cell>
          <cell r="J3793" t="str">
            <v>Gasoline</v>
          </cell>
          <cell r="N3793">
            <v>40982</v>
          </cell>
        </row>
        <row r="3794">
          <cell r="A3794" t="str">
            <v>2505040150</v>
          </cell>
          <cell r="B3794" t="str">
            <v>Nonpoint</v>
          </cell>
          <cell r="C3794" t="str">
            <v>Petrol &amp; Petrol Product Transport /Pipeline /Jet Naphtha</v>
          </cell>
          <cell r="D3794" t="str">
            <v>Industrial Processes - Storage and Transfer</v>
          </cell>
          <cell r="E3794" t="str">
            <v>P and P Product Tran</v>
          </cell>
          <cell r="F3794" t="str">
            <v>B4B</v>
          </cell>
          <cell r="G3794" t="str">
            <v>Storage and Transport</v>
          </cell>
          <cell r="H3794" t="str">
            <v>Petroleum and Petroleum Product Transport</v>
          </cell>
          <cell r="I3794" t="str">
            <v>Pipeline</v>
          </cell>
          <cell r="J3794" t="str">
            <v>Jet Naphtha</v>
          </cell>
          <cell r="N3794">
            <v>40982</v>
          </cell>
        </row>
        <row r="3795">
          <cell r="A3795" t="str">
            <v>2505040180</v>
          </cell>
          <cell r="B3795" t="str">
            <v>Nonpoint</v>
          </cell>
          <cell r="C3795" t="str">
            <v>Petrol &amp; Petrol Product Transport /Pipeline /Kerosene</v>
          </cell>
          <cell r="D3795" t="str">
            <v>Industrial Processes - Storage and Transfer</v>
          </cell>
          <cell r="E3795" t="str">
            <v>P and P Product Tran</v>
          </cell>
          <cell r="F3795" t="str">
            <v>B4B</v>
          </cell>
          <cell r="G3795" t="str">
            <v>Storage and Transport</v>
          </cell>
          <cell r="H3795" t="str">
            <v>Petroleum and Petroleum Product Transport</v>
          </cell>
          <cell r="I3795" t="str">
            <v>Pipeline</v>
          </cell>
          <cell r="J3795" t="str">
            <v>Kerosene</v>
          </cell>
          <cell r="N3795">
            <v>40982</v>
          </cell>
        </row>
        <row r="3796">
          <cell r="A3796" t="str">
            <v>2510000000</v>
          </cell>
          <cell r="B3796" t="str">
            <v>Nonpoint</v>
          </cell>
          <cell r="C3796" t="str">
            <v>Organic Chemical Storage /All Storage Types: Breathing Loss /Total: All Products</v>
          </cell>
          <cell r="D3796" t="str">
            <v>Industrial Processes - Storage and Transfer</v>
          </cell>
          <cell r="G3796" t="str">
            <v>Storage and Transport</v>
          </cell>
          <cell r="H3796" t="str">
            <v>Organic Chemical Storage</v>
          </cell>
          <cell r="I3796" t="str">
            <v>All Storage Types: Breathing Loss</v>
          </cell>
          <cell r="J3796" t="str">
            <v>Total: All Products</v>
          </cell>
          <cell r="N3796">
            <v>40982</v>
          </cell>
        </row>
        <row r="3797">
          <cell r="A3797" t="str">
            <v>2510000030</v>
          </cell>
          <cell r="B3797" t="str">
            <v>Nonpoint</v>
          </cell>
          <cell r="C3797" t="str">
            <v>Organic Chemical Storage /All Storage Types: Breathing Loss /Acetone</v>
          </cell>
          <cell r="D3797" t="str">
            <v>Industrial Processes - Storage and Transfer</v>
          </cell>
          <cell r="G3797" t="str">
            <v>Storage and Transport</v>
          </cell>
          <cell r="H3797" t="str">
            <v>Organic Chemical Storage</v>
          </cell>
          <cell r="I3797" t="str">
            <v>All Storage Types: Breathing Loss</v>
          </cell>
          <cell r="J3797" t="str">
            <v>Acetone</v>
          </cell>
          <cell r="N3797">
            <v>40982</v>
          </cell>
        </row>
        <row r="3798">
          <cell r="A3798" t="str">
            <v>2510000060</v>
          </cell>
          <cell r="B3798" t="str">
            <v>Nonpoint</v>
          </cell>
          <cell r="C3798" t="str">
            <v>Organic Chemical Storage /All Storage Types: Breathing Loss /Butyl Alcohols: All Types</v>
          </cell>
          <cell r="D3798" t="str">
            <v>Industrial Processes - Storage and Transfer</v>
          </cell>
          <cell r="G3798" t="str">
            <v>Storage and Transport</v>
          </cell>
          <cell r="H3798" t="str">
            <v>Organic Chemical Storage</v>
          </cell>
          <cell r="I3798" t="str">
            <v>All Storage Types: Breathing Loss</v>
          </cell>
          <cell r="J3798" t="str">
            <v>Butyl Alcohols: All Types</v>
          </cell>
          <cell r="N3798">
            <v>40982</v>
          </cell>
        </row>
        <row r="3799">
          <cell r="A3799" t="str">
            <v>2510000065</v>
          </cell>
          <cell r="B3799" t="str">
            <v>Nonpoint</v>
          </cell>
          <cell r="C3799" t="str">
            <v>Organic Chemical Storage /All Storage Types: Breathing Loss /n-Butyl Alcohol</v>
          </cell>
          <cell r="D3799" t="str">
            <v>Industrial Processes - Storage and Transfer</v>
          </cell>
          <cell r="G3799" t="str">
            <v>Storage and Transport</v>
          </cell>
          <cell r="H3799" t="str">
            <v>Organic Chemical Storage</v>
          </cell>
          <cell r="I3799" t="str">
            <v>All Storage Types: Breathing Loss</v>
          </cell>
          <cell r="J3799" t="str">
            <v>n-Butyl Alcohol</v>
          </cell>
          <cell r="N3799">
            <v>40982</v>
          </cell>
        </row>
        <row r="3800">
          <cell r="A3800" t="str">
            <v>2510000070</v>
          </cell>
          <cell r="B3800" t="str">
            <v>Nonpoint</v>
          </cell>
          <cell r="C3800" t="str">
            <v>Organic Chemical Storage /All Storage Types: Breathing Loss /Isobutyl Alcohol</v>
          </cell>
          <cell r="D3800" t="str">
            <v>Industrial Processes - Storage and Transfer</v>
          </cell>
          <cell r="G3800" t="str">
            <v>Storage and Transport</v>
          </cell>
          <cell r="H3800" t="str">
            <v>Organic Chemical Storage</v>
          </cell>
          <cell r="I3800" t="str">
            <v>All Storage Types: Breathing Loss</v>
          </cell>
          <cell r="J3800" t="str">
            <v>Isobutyl Alcohol</v>
          </cell>
          <cell r="N3800">
            <v>40982</v>
          </cell>
        </row>
        <row r="3801">
          <cell r="A3801" t="str">
            <v>2510000100</v>
          </cell>
          <cell r="B3801" t="str">
            <v>Nonpoint</v>
          </cell>
          <cell r="C3801" t="str">
            <v>Organic Chemical Storage /All Storage Types: Breathing Loss /Cyclohexanone</v>
          </cell>
          <cell r="D3801" t="str">
            <v>Industrial Processes - Storage and Transfer</v>
          </cell>
          <cell r="G3801" t="str">
            <v>Storage and Transport</v>
          </cell>
          <cell r="H3801" t="str">
            <v>Organic Chemical Storage</v>
          </cell>
          <cell r="I3801" t="str">
            <v>All Storage Types: Breathing Loss</v>
          </cell>
          <cell r="J3801" t="str">
            <v>Cyclohexanone</v>
          </cell>
          <cell r="N3801">
            <v>40982</v>
          </cell>
        </row>
        <row r="3802">
          <cell r="A3802" t="str">
            <v>2510000165</v>
          </cell>
          <cell r="B3802" t="str">
            <v>Nonpoint</v>
          </cell>
          <cell r="C3802" t="str">
            <v>Organic Chemical Storage /All Storage Types: Breathing Loss /Ethanol</v>
          </cell>
          <cell r="D3802" t="str">
            <v>Industrial Processes - Storage and Transfer</v>
          </cell>
          <cell r="G3802" t="str">
            <v>Storage and Transport</v>
          </cell>
          <cell r="H3802" t="str">
            <v>Organic Chemical Storage</v>
          </cell>
          <cell r="I3802" t="str">
            <v>All Storage Types: Breathing Loss</v>
          </cell>
          <cell r="J3802" t="str">
            <v>Ethanol</v>
          </cell>
          <cell r="N3802">
            <v>40982</v>
          </cell>
        </row>
        <row r="3803">
          <cell r="A3803" t="str">
            <v>2510000185</v>
          </cell>
          <cell r="B3803" t="str">
            <v>Nonpoint</v>
          </cell>
          <cell r="C3803" t="str">
            <v>Organic Chemical Storage /All Storage Types: Breathing Loss /Ethylbenzene</v>
          </cell>
          <cell r="D3803" t="str">
            <v>Industrial Processes - Storage and Transfer</v>
          </cell>
          <cell r="G3803" t="str">
            <v>Storage and Transport</v>
          </cell>
          <cell r="H3803" t="str">
            <v>Organic Chemical Storage</v>
          </cell>
          <cell r="I3803" t="str">
            <v>All Storage Types: Breathing Loss</v>
          </cell>
          <cell r="J3803" t="str">
            <v>Ethylbenzene</v>
          </cell>
          <cell r="N3803">
            <v>40982</v>
          </cell>
        </row>
        <row r="3804">
          <cell r="A3804" t="str">
            <v>2510000195</v>
          </cell>
          <cell r="B3804" t="str">
            <v>Nonpoint</v>
          </cell>
          <cell r="C3804" t="str">
            <v>Organic Chemical Storage /All Storage Types: Breathing Loss /Ethylene Glycol</v>
          </cell>
          <cell r="D3804" t="str">
            <v>Industrial Processes - Storage and Transfer</v>
          </cell>
          <cell r="G3804" t="str">
            <v>Storage and Transport</v>
          </cell>
          <cell r="H3804" t="str">
            <v>Organic Chemical Storage</v>
          </cell>
          <cell r="I3804" t="str">
            <v>All Storage Types: Breathing Loss</v>
          </cell>
          <cell r="J3804" t="str">
            <v>Ethylene Glycol</v>
          </cell>
          <cell r="N3804">
            <v>40982</v>
          </cell>
        </row>
        <row r="3805">
          <cell r="A3805" t="str">
            <v>2510000220</v>
          </cell>
          <cell r="B3805" t="str">
            <v>Nonpoint</v>
          </cell>
          <cell r="C3805" t="str">
            <v>Organic Chemical Storage /All Storage Types: Breathing Loss /Formalin</v>
          </cell>
          <cell r="D3805" t="str">
            <v>Industrial Processes - Storage and Transfer</v>
          </cell>
          <cell r="G3805" t="str">
            <v>Storage and Transport</v>
          </cell>
          <cell r="H3805" t="str">
            <v>Organic Chemical Storage</v>
          </cell>
          <cell r="I3805" t="str">
            <v>All Storage Types: Breathing Loss</v>
          </cell>
          <cell r="J3805" t="str">
            <v>Formalin</v>
          </cell>
          <cell r="N3805">
            <v>40982</v>
          </cell>
        </row>
        <row r="3806">
          <cell r="A3806" t="str">
            <v>2510000235</v>
          </cell>
          <cell r="B3806" t="str">
            <v>Nonpoint</v>
          </cell>
          <cell r="C3806" t="str">
            <v>Organic Chemical Storage /All Storage Types: Breathing Loss /Glycol Ethers: All Types</v>
          </cell>
          <cell r="D3806" t="str">
            <v>Industrial Processes - Storage and Transfer</v>
          </cell>
          <cell r="G3806" t="str">
            <v>Storage and Transport</v>
          </cell>
          <cell r="H3806" t="str">
            <v>Organic Chemical Storage</v>
          </cell>
          <cell r="I3806" t="str">
            <v>All Storage Types: Breathing Loss</v>
          </cell>
          <cell r="J3806" t="str">
            <v>Glycol Ethers: All Types</v>
          </cell>
          <cell r="N3806">
            <v>40982</v>
          </cell>
        </row>
        <row r="3807">
          <cell r="A3807" t="str">
            <v>2510000240</v>
          </cell>
          <cell r="B3807" t="str">
            <v>Nonpoint</v>
          </cell>
          <cell r="C3807" t="str">
            <v>Organic Chemical Storage /All Storage Types: Breathing Loss /Gum Turpentine</v>
          </cell>
          <cell r="D3807" t="str">
            <v>Industrial Processes - Storage and Transfer</v>
          </cell>
          <cell r="G3807" t="str">
            <v>Storage and Transport</v>
          </cell>
          <cell r="H3807" t="str">
            <v>Organic Chemical Storage</v>
          </cell>
          <cell r="I3807" t="str">
            <v>All Storage Types: Breathing Loss</v>
          </cell>
          <cell r="J3807" t="str">
            <v>Gum Turpentine</v>
          </cell>
          <cell r="N3807">
            <v>40982</v>
          </cell>
        </row>
        <row r="3808">
          <cell r="A3808" t="str">
            <v>2510000250</v>
          </cell>
          <cell r="B3808" t="str">
            <v>Nonpoint</v>
          </cell>
          <cell r="C3808" t="str">
            <v>Organic Chemical Storage /All Storage Types: Breathing Loss /Isopropanol</v>
          </cell>
          <cell r="D3808" t="str">
            <v>Industrial Processes - Storage and Transfer</v>
          </cell>
          <cell r="G3808" t="str">
            <v>Storage and Transport</v>
          </cell>
          <cell r="H3808" t="str">
            <v>Organic Chemical Storage</v>
          </cell>
          <cell r="I3808" t="str">
            <v>All Storage Types: Breathing Loss</v>
          </cell>
          <cell r="J3808" t="str">
            <v>Isopropanol</v>
          </cell>
          <cell r="N3808">
            <v>40982</v>
          </cell>
        </row>
        <row r="3809">
          <cell r="A3809" t="str">
            <v>2510000260</v>
          </cell>
          <cell r="B3809" t="str">
            <v>Nonpoint</v>
          </cell>
          <cell r="C3809" t="str">
            <v>Organic Chemical Storage /All Storage Types: Breathing Loss /Methanol</v>
          </cell>
          <cell r="D3809" t="str">
            <v>Industrial Processes - Storage and Transfer</v>
          </cell>
          <cell r="G3809" t="str">
            <v>Storage and Transport</v>
          </cell>
          <cell r="H3809" t="str">
            <v>Organic Chemical Storage</v>
          </cell>
          <cell r="I3809" t="str">
            <v>All Storage Types: Breathing Loss</v>
          </cell>
          <cell r="J3809" t="str">
            <v>Methanol</v>
          </cell>
          <cell r="N3809">
            <v>40982</v>
          </cell>
        </row>
        <row r="3810">
          <cell r="A3810" t="str">
            <v>2510000265</v>
          </cell>
          <cell r="B3810" t="str">
            <v>Nonpoint</v>
          </cell>
          <cell r="C3810" t="str">
            <v>Organic Chemical Storage /All Storage Types: Breathing Loss /Methyl Chloride</v>
          </cell>
          <cell r="D3810" t="str">
            <v>Industrial Processes - Storage and Transfer</v>
          </cell>
          <cell r="G3810" t="str">
            <v>Storage and Transport</v>
          </cell>
          <cell r="H3810" t="str">
            <v>Organic Chemical Storage</v>
          </cell>
          <cell r="I3810" t="str">
            <v>All Storage Types: Breathing Loss</v>
          </cell>
          <cell r="J3810" t="str">
            <v>Methyl Chloride</v>
          </cell>
          <cell r="N3810">
            <v>40982</v>
          </cell>
        </row>
        <row r="3811">
          <cell r="A3811" t="str">
            <v>2510000270</v>
          </cell>
          <cell r="B3811" t="str">
            <v>Nonpoint</v>
          </cell>
          <cell r="C3811" t="str">
            <v>Organic Chemical Storage /All Storage Types: Breathing Loss /Methyl Chloroform</v>
          </cell>
          <cell r="D3811" t="str">
            <v>Industrial Processes - Storage and Transfer</v>
          </cell>
          <cell r="G3811" t="str">
            <v>Storage and Transport</v>
          </cell>
          <cell r="H3811" t="str">
            <v>Organic Chemical Storage</v>
          </cell>
          <cell r="I3811" t="str">
            <v>All Storage Types: Breathing Loss</v>
          </cell>
          <cell r="J3811" t="str">
            <v>Methyl Chloroform</v>
          </cell>
          <cell r="N3811">
            <v>40982</v>
          </cell>
        </row>
        <row r="3812">
          <cell r="A3812" t="str">
            <v>2510000275</v>
          </cell>
          <cell r="B3812" t="str">
            <v>Nonpoint</v>
          </cell>
          <cell r="C3812" t="str">
            <v>Organic Chemical Storage /All Storage Types: Breathing Loss /Methyl Ethyl Ketone</v>
          </cell>
          <cell r="D3812" t="str">
            <v>Industrial Processes - Storage and Transfer</v>
          </cell>
          <cell r="G3812" t="str">
            <v>Storage and Transport</v>
          </cell>
          <cell r="H3812" t="str">
            <v>Organic Chemical Storage</v>
          </cell>
          <cell r="I3812" t="str">
            <v>All Storage Types: Breathing Loss</v>
          </cell>
          <cell r="J3812" t="str">
            <v>Methyl Ethyl Ketone</v>
          </cell>
          <cell r="N3812">
            <v>40982</v>
          </cell>
        </row>
        <row r="3813">
          <cell r="A3813" t="str">
            <v>2510000285</v>
          </cell>
          <cell r="B3813" t="str">
            <v>Nonpoint</v>
          </cell>
          <cell r="C3813" t="str">
            <v>Organic Chemical Storage /All Storage Types: Breathing Loss /Methyl Isobutyl Ketone</v>
          </cell>
          <cell r="D3813" t="str">
            <v>Industrial Processes - Storage and Transfer</v>
          </cell>
          <cell r="G3813" t="str">
            <v>Storage and Transport</v>
          </cell>
          <cell r="H3813" t="str">
            <v>Organic Chemical Storage</v>
          </cell>
          <cell r="I3813" t="str">
            <v>All Storage Types: Breathing Loss</v>
          </cell>
          <cell r="J3813" t="str">
            <v>Methyl Isobutyl Ketone</v>
          </cell>
          <cell r="N3813">
            <v>40982</v>
          </cell>
        </row>
        <row r="3814">
          <cell r="A3814" t="str">
            <v>2510000295</v>
          </cell>
          <cell r="B3814" t="str">
            <v>Nonpoint</v>
          </cell>
          <cell r="C3814" t="str">
            <v>Organic Chemical Storage /All Storage Types: Breathing Loss /Methylene Chloride</v>
          </cell>
          <cell r="D3814" t="str">
            <v>Industrial Processes - Storage and Transfer</v>
          </cell>
          <cell r="G3814" t="str">
            <v>Storage and Transport</v>
          </cell>
          <cell r="H3814" t="str">
            <v>Organic Chemical Storage</v>
          </cell>
          <cell r="I3814" t="str">
            <v>All Storage Types: Breathing Loss</v>
          </cell>
          <cell r="J3814" t="str">
            <v>Methylene Chloride</v>
          </cell>
          <cell r="N3814">
            <v>40982</v>
          </cell>
        </row>
        <row r="3815">
          <cell r="A3815" t="str">
            <v>2510000310</v>
          </cell>
          <cell r="B3815" t="str">
            <v>Nonpoint</v>
          </cell>
          <cell r="C3815" t="str">
            <v>Organic Chemical Storage /All Storage Types: Breathing Loss /n-Propanol</v>
          </cell>
          <cell r="D3815" t="str">
            <v>Industrial Processes - Storage and Transfer</v>
          </cell>
          <cell r="G3815" t="str">
            <v>Storage and Transport</v>
          </cell>
          <cell r="H3815" t="str">
            <v>Organic Chemical Storage</v>
          </cell>
          <cell r="I3815" t="str">
            <v>All Storage Types: Breathing Loss</v>
          </cell>
          <cell r="J3815" t="str">
            <v>n-Propanol</v>
          </cell>
          <cell r="N3815">
            <v>40982</v>
          </cell>
        </row>
        <row r="3816">
          <cell r="A3816" t="str">
            <v>2510000320</v>
          </cell>
          <cell r="B3816" t="str">
            <v>Nonpoint</v>
          </cell>
          <cell r="C3816" t="str">
            <v>Organic Chemical Storage /All Storage Types: Breathing Loss /Nitrobenzene</v>
          </cell>
          <cell r="D3816" t="str">
            <v>Industrial Processes - Storage and Transfer</v>
          </cell>
          <cell r="G3816" t="str">
            <v>Storage and Transport</v>
          </cell>
          <cell r="H3816" t="str">
            <v>Organic Chemical Storage</v>
          </cell>
          <cell r="I3816" t="str">
            <v>All Storage Types: Breathing Loss</v>
          </cell>
          <cell r="J3816" t="str">
            <v>Nitrobenzene</v>
          </cell>
          <cell r="N3816">
            <v>40982</v>
          </cell>
        </row>
        <row r="3817">
          <cell r="A3817" t="str">
            <v>2510000345</v>
          </cell>
          <cell r="B3817" t="str">
            <v>Nonpoint</v>
          </cell>
          <cell r="C3817" t="str">
            <v>Organic Chemical Storage /All Storage Types: Breathing Loss /Perchloroethylene</v>
          </cell>
          <cell r="D3817" t="str">
            <v>Industrial Processes - Storage and Transfer</v>
          </cell>
          <cell r="G3817" t="str">
            <v>Storage and Transport</v>
          </cell>
          <cell r="H3817" t="str">
            <v>Organic Chemical Storage</v>
          </cell>
          <cell r="I3817" t="str">
            <v>All Storage Types: Breathing Loss</v>
          </cell>
          <cell r="J3817" t="str">
            <v>Perchloroethylene</v>
          </cell>
          <cell r="N3817">
            <v>40982</v>
          </cell>
        </row>
        <row r="3818">
          <cell r="A3818" t="str">
            <v>2510000350</v>
          </cell>
          <cell r="B3818" t="str">
            <v>Nonpoint</v>
          </cell>
          <cell r="C3818" t="str">
            <v>Organic Chemical Storage /All Storage Types: Breathing Loss /Propylene Glycol</v>
          </cell>
          <cell r="D3818" t="str">
            <v>Industrial Processes - Storage and Transfer</v>
          </cell>
          <cell r="G3818" t="str">
            <v>Storage and Transport</v>
          </cell>
          <cell r="H3818" t="str">
            <v>Organic Chemical Storage</v>
          </cell>
          <cell r="I3818" t="str">
            <v>All Storage Types: Breathing Loss</v>
          </cell>
          <cell r="J3818" t="str">
            <v>Propylene Glycol</v>
          </cell>
          <cell r="N3818">
            <v>40982</v>
          </cell>
        </row>
        <row r="3819">
          <cell r="A3819" t="str">
            <v>2510000370</v>
          </cell>
          <cell r="B3819" t="str">
            <v>Nonpoint</v>
          </cell>
          <cell r="C3819" t="str">
            <v>Organic Chemical Storage /All Storage Types: Breathing Loss /Special Naphthas</v>
          </cell>
          <cell r="D3819" t="str">
            <v>Industrial Processes - Storage and Transfer</v>
          </cell>
          <cell r="G3819" t="str">
            <v>Storage and Transport</v>
          </cell>
          <cell r="H3819" t="str">
            <v>Organic Chemical Storage</v>
          </cell>
          <cell r="I3819" t="str">
            <v>All Storage Types: Breathing Loss</v>
          </cell>
          <cell r="J3819" t="str">
            <v>Special Naphthas</v>
          </cell>
          <cell r="N3819">
            <v>40982</v>
          </cell>
        </row>
        <row r="3820">
          <cell r="A3820" t="str">
            <v>2510000380</v>
          </cell>
          <cell r="B3820" t="str">
            <v>Nonpoint</v>
          </cell>
          <cell r="C3820" t="str">
            <v>Organic Chemical Storage /All Storage Types: Breathing Loss /Toluene</v>
          </cell>
          <cell r="D3820" t="str">
            <v>Industrial Processes - Storage and Transfer</v>
          </cell>
          <cell r="G3820" t="str">
            <v>Storage and Transport</v>
          </cell>
          <cell r="H3820" t="str">
            <v>Organic Chemical Storage</v>
          </cell>
          <cell r="I3820" t="str">
            <v>All Storage Types: Breathing Loss</v>
          </cell>
          <cell r="J3820" t="str">
            <v>Toluene</v>
          </cell>
          <cell r="N3820">
            <v>40982</v>
          </cell>
        </row>
        <row r="3821">
          <cell r="A3821" t="str">
            <v>2510000385</v>
          </cell>
          <cell r="B3821" t="str">
            <v>Nonpoint</v>
          </cell>
          <cell r="C3821" t="str">
            <v>Organic Chemical Storage /All Storage Types: Breathing Loss /Trichloroethylene</v>
          </cell>
          <cell r="D3821" t="str">
            <v>Industrial Processes - Storage and Transfer</v>
          </cell>
          <cell r="G3821" t="str">
            <v>Storage and Transport</v>
          </cell>
          <cell r="H3821" t="str">
            <v>Organic Chemical Storage</v>
          </cell>
          <cell r="I3821" t="str">
            <v>All Storage Types: Breathing Loss</v>
          </cell>
          <cell r="J3821" t="str">
            <v>Trichloroethylene</v>
          </cell>
          <cell r="N3821">
            <v>40982</v>
          </cell>
        </row>
        <row r="3822">
          <cell r="A3822" t="str">
            <v>2510000405</v>
          </cell>
          <cell r="B3822" t="str">
            <v>Nonpoint</v>
          </cell>
          <cell r="C3822" t="str">
            <v>Organic Chemical Storage /All Storage Types: Breathing Loss /Xylenes (Mixed)</v>
          </cell>
          <cell r="D3822" t="str">
            <v>Industrial Processes - Storage and Transfer</v>
          </cell>
          <cell r="G3822" t="str">
            <v>Storage and Transport</v>
          </cell>
          <cell r="H3822" t="str">
            <v>Organic Chemical Storage</v>
          </cell>
          <cell r="I3822" t="str">
            <v>All Storage Types: Breathing Loss</v>
          </cell>
          <cell r="J3822" t="str">
            <v>Xylenes (Mixed)</v>
          </cell>
          <cell r="N3822">
            <v>40982</v>
          </cell>
        </row>
        <row r="3823">
          <cell r="A3823" t="str">
            <v>2510000900</v>
          </cell>
          <cell r="B3823" t="str">
            <v>Nonpoint</v>
          </cell>
          <cell r="C3823" t="str">
            <v>Organic Chemical Storage /All Storage Types: Breathing Loss /Tank Cleaning</v>
          </cell>
          <cell r="D3823" t="str">
            <v>Industrial Processes - Storage and Transfer</v>
          </cell>
          <cell r="G3823" t="str">
            <v>Storage and Transport</v>
          </cell>
          <cell r="H3823" t="str">
            <v>Organic Chemical Storage</v>
          </cell>
          <cell r="I3823" t="str">
            <v>All Storage Types: Breathing Loss</v>
          </cell>
          <cell r="J3823" t="str">
            <v>Tank Cleaning</v>
          </cell>
          <cell r="N3823">
            <v>40982</v>
          </cell>
        </row>
        <row r="3824">
          <cell r="A3824" t="str">
            <v>2510010000</v>
          </cell>
          <cell r="B3824" t="str">
            <v>Nonpoint</v>
          </cell>
          <cell r="C3824" t="str">
            <v>Organic Chemical Storage /Commercial/Industrial: Breathing Loss /Total: All Products</v>
          </cell>
          <cell r="D3824" t="str">
            <v>Industrial Processes - Storage and Transfer</v>
          </cell>
          <cell r="G3824" t="str">
            <v>Storage and Transport</v>
          </cell>
          <cell r="H3824" t="str">
            <v>Organic Chemical Storage</v>
          </cell>
          <cell r="I3824" t="str">
            <v>Commercial/Industrial: Breathing Loss</v>
          </cell>
          <cell r="J3824" t="str">
            <v>Total: All Products</v>
          </cell>
          <cell r="N3824">
            <v>40982</v>
          </cell>
        </row>
        <row r="3825">
          <cell r="A3825" t="str">
            <v>2510010030</v>
          </cell>
          <cell r="B3825" t="str">
            <v>Nonpoint</v>
          </cell>
          <cell r="C3825" t="str">
            <v>Organic Chemical Storage /Commercial/Industrial: Breathing Loss /Acetone</v>
          </cell>
          <cell r="D3825" t="str">
            <v>Industrial Processes - Storage and Transfer</v>
          </cell>
          <cell r="G3825" t="str">
            <v>Storage and Transport</v>
          </cell>
          <cell r="H3825" t="str">
            <v>Organic Chemical Storage</v>
          </cell>
          <cell r="I3825" t="str">
            <v>Commercial/Industrial: Breathing Loss</v>
          </cell>
          <cell r="J3825" t="str">
            <v>Acetone</v>
          </cell>
          <cell r="N3825">
            <v>40982</v>
          </cell>
        </row>
        <row r="3826">
          <cell r="A3826" t="str">
            <v>2510010060</v>
          </cell>
          <cell r="B3826" t="str">
            <v>Nonpoint</v>
          </cell>
          <cell r="C3826" t="str">
            <v>Organic Chemical Storage /Commercial/Industrial: Breathing Loss /Butyl Alcohols: All Types</v>
          </cell>
          <cell r="D3826" t="str">
            <v>Industrial Processes - Storage and Transfer</v>
          </cell>
          <cell r="G3826" t="str">
            <v>Storage and Transport</v>
          </cell>
          <cell r="H3826" t="str">
            <v>Organic Chemical Storage</v>
          </cell>
          <cell r="I3826" t="str">
            <v>Commercial/Industrial: Breathing Loss</v>
          </cell>
          <cell r="J3826" t="str">
            <v>Butyl Alcohols: All Types</v>
          </cell>
          <cell r="N3826">
            <v>40982</v>
          </cell>
        </row>
        <row r="3827">
          <cell r="A3827" t="str">
            <v>2510010065</v>
          </cell>
          <cell r="B3827" t="str">
            <v>Nonpoint</v>
          </cell>
          <cell r="C3827" t="str">
            <v>Organic Chemical Storage /Commercial/Industrial: Breathing Loss /n-Butyl Alcohol</v>
          </cell>
          <cell r="D3827" t="str">
            <v>Industrial Processes - Storage and Transfer</v>
          </cell>
          <cell r="G3827" t="str">
            <v>Storage and Transport</v>
          </cell>
          <cell r="H3827" t="str">
            <v>Organic Chemical Storage</v>
          </cell>
          <cell r="I3827" t="str">
            <v>Commercial/Industrial: Breathing Loss</v>
          </cell>
          <cell r="J3827" t="str">
            <v>n-Butyl Alcohol</v>
          </cell>
          <cell r="N3827">
            <v>40982</v>
          </cell>
        </row>
        <row r="3828">
          <cell r="A3828" t="str">
            <v>2510010070</v>
          </cell>
          <cell r="B3828" t="str">
            <v>Nonpoint</v>
          </cell>
          <cell r="C3828" t="str">
            <v>Organic Chemical Storage /Commercial/Industrial: Breathing Loss /Isobutyl Alcohol</v>
          </cell>
          <cell r="D3828" t="str">
            <v>Industrial Processes - Storage and Transfer</v>
          </cell>
          <cell r="G3828" t="str">
            <v>Storage and Transport</v>
          </cell>
          <cell r="H3828" t="str">
            <v>Organic Chemical Storage</v>
          </cell>
          <cell r="I3828" t="str">
            <v>Commercial/Industrial: Breathing Loss</v>
          </cell>
          <cell r="J3828" t="str">
            <v>Isobutyl Alcohol</v>
          </cell>
          <cell r="N3828">
            <v>40982</v>
          </cell>
        </row>
        <row r="3829">
          <cell r="A3829" t="str">
            <v>2510010100</v>
          </cell>
          <cell r="B3829" t="str">
            <v>Nonpoint</v>
          </cell>
          <cell r="C3829" t="str">
            <v>Organic Chemical Storage /Commercial/Industrial: Breathing Loss /Cyclohexanone</v>
          </cell>
          <cell r="D3829" t="str">
            <v>Industrial Processes - Storage and Transfer</v>
          </cell>
          <cell r="G3829" t="str">
            <v>Storage and Transport</v>
          </cell>
          <cell r="H3829" t="str">
            <v>Organic Chemical Storage</v>
          </cell>
          <cell r="I3829" t="str">
            <v>Commercial/Industrial: Breathing Loss</v>
          </cell>
          <cell r="J3829" t="str">
            <v>Cyclohexanone</v>
          </cell>
          <cell r="N3829">
            <v>40982</v>
          </cell>
        </row>
        <row r="3830">
          <cell r="A3830" t="str">
            <v>2510010165</v>
          </cell>
          <cell r="B3830" t="str">
            <v>Nonpoint</v>
          </cell>
          <cell r="C3830" t="str">
            <v>Organic Chemical Storage /Commercial/Industrial: Breathing Loss /Ethanol</v>
          </cell>
          <cell r="D3830" t="str">
            <v>Industrial Processes - Storage and Transfer</v>
          </cell>
          <cell r="G3830" t="str">
            <v>Storage and Transport</v>
          </cell>
          <cell r="H3830" t="str">
            <v>Organic Chemical Storage</v>
          </cell>
          <cell r="I3830" t="str">
            <v>Commercial/Industrial: Breathing Loss</v>
          </cell>
          <cell r="J3830" t="str">
            <v>Ethanol</v>
          </cell>
          <cell r="N3830">
            <v>40982</v>
          </cell>
        </row>
        <row r="3831">
          <cell r="A3831" t="str">
            <v>2510010185</v>
          </cell>
          <cell r="B3831" t="str">
            <v>Nonpoint</v>
          </cell>
          <cell r="C3831" t="str">
            <v>Organic Chemical Storage /Commercial/Industrial: Breathing Loss /Ethylbenzene</v>
          </cell>
          <cell r="D3831" t="str">
            <v>Industrial Processes - Storage and Transfer</v>
          </cell>
          <cell r="G3831" t="str">
            <v>Storage and Transport</v>
          </cell>
          <cell r="H3831" t="str">
            <v>Organic Chemical Storage</v>
          </cell>
          <cell r="I3831" t="str">
            <v>Commercial/Industrial: Breathing Loss</v>
          </cell>
          <cell r="J3831" t="str">
            <v>Ethylbenzene</v>
          </cell>
          <cell r="N3831">
            <v>40982</v>
          </cell>
        </row>
        <row r="3832">
          <cell r="A3832" t="str">
            <v>2510010195</v>
          </cell>
          <cell r="B3832" t="str">
            <v>Nonpoint</v>
          </cell>
          <cell r="C3832" t="str">
            <v>Organic Chemical Storage /Commercial/Industrial: Breathing Loss /Ethylene Glycol</v>
          </cell>
          <cell r="D3832" t="str">
            <v>Industrial Processes - Storage and Transfer</v>
          </cell>
          <cell r="G3832" t="str">
            <v>Storage and Transport</v>
          </cell>
          <cell r="H3832" t="str">
            <v>Organic Chemical Storage</v>
          </cell>
          <cell r="I3832" t="str">
            <v>Commercial/Industrial: Breathing Loss</v>
          </cell>
          <cell r="J3832" t="str">
            <v>Ethylene Glycol</v>
          </cell>
          <cell r="N3832">
            <v>40982</v>
          </cell>
        </row>
        <row r="3833">
          <cell r="A3833" t="str">
            <v>2510010220</v>
          </cell>
          <cell r="B3833" t="str">
            <v>Nonpoint</v>
          </cell>
          <cell r="C3833" t="str">
            <v>Organic Chemical Storage /Commercial/Industrial: Breathing Loss /Formalin</v>
          </cell>
          <cell r="D3833" t="str">
            <v>Industrial Processes - Storage and Transfer</v>
          </cell>
          <cell r="G3833" t="str">
            <v>Storage and Transport</v>
          </cell>
          <cell r="H3833" t="str">
            <v>Organic Chemical Storage</v>
          </cell>
          <cell r="I3833" t="str">
            <v>Commercial/Industrial: Breathing Loss</v>
          </cell>
          <cell r="J3833" t="str">
            <v>Formalin</v>
          </cell>
          <cell r="N3833">
            <v>40982</v>
          </cell>
        </row>
        <row r="3834">
          <cell r="A3834" t="str">
            <v>2510010235</v>
          </cell>
          <cell r="B3834" t="str">
            <v>Nonpoint</v>
          </cell>
          <cell r="C3834" t="str">
            <v>Organic Chemical Storage /Commercial/Industrial: Breathing Loss /Glycol Ethers: All Types</v>
          </cell>
          <cell r="D3834" t="str">
            <v>Industrial Processes - Storage and Transfer</v>
          </cell>
          <cell r="G3834" t="str">
            <v>Storage and Transport</v>
          </cell>
          <cell r="H3834" t="str">
            <v>Organic Chemical Storage</v>
          </cell>
          <cell r="I3834" t="str">
            <v>Commercial/Industrial: Breathing Loss</v>
          </cell>
          <cell r="J3834" t="str">
            <v>Glycol Ethers: All Types</v>
          </cell>
          <cell r="N3834">
            <v>40982</v>
          </cell>
        </row>
        <row r="3835">
          <cell r="A3835" t="str">
            <v>2510010240</v>
          </cell>
          <cell r="B3835" t="str">
            <v>Nonpoint</v>
          </cell>
          <cell r="C3835" t="str">
            <v>Organic Chemical Storage /Commercial/Industrial: Breathing Loss /Gum Turpentine</v>
          </cell>
          <cell r="D3835" t="str">
            <v>Industrial Processes - Storage and Transfer</v>
          </cell>
          <cell r="G3835" t="str">
            <v>Storage and Transport</v>
          </cell>
          <cell r="H3835" t="str">
            <v>Organic Chemical Storage</v>
          </cell>
          <cell r="I3835" t="str">
            <v>Commercial/Industrial: Breathing Loss</v>
          </cell>
          <cell r="J3835" t="str">
            <v>Gum Turpentine</v>
          </cell>
          <cell r="N3835">
            <v>40982</v>
          </cell>
        </row>
        <row r="3836">
          <cell r="A3836" t="str">
            <v>2510010250</v>
          </cell>
          <cell r="B3836" t="str">
            <v>Nonpoint</v>
          </cell>
          <cell r="C3836" t="str">
            <v>Organic Chemical Storage /Commercial/Industrial: Breathing Loss /Isopropanol</v>
          </cell>
          <cell r="D3836" t="str">
            <v>Industrial Processes - Storage and Transfer</v>
          </cell>
          <cell r="G3836" t="str">
            <v>Storage and Transport</v>
          </cell>
          <cell r="H3836" t="str">
            <v>Organic Chemical Storage</v>
          </cell>
          <cell r="I3836" t="str">
            <v>Commercial/Industrial: Breathing Loss</v>
          </cell>
          <cell r="J3836" t="str">
            <v>Isopropanol</v>
          </cell>
          <cell r="N3836">
            <v>40982</v>
          </cell>
        </row>
        <row r="3837">
          <cell r="A3837" t="str">
            <v>2510010260</v>
          </cell>
          <cell r="B3837" t="str">
            <v>Nonpoint</v>
          </cell>
          <cell r="C3837" t="str">
            <v>Organic Chemical Storage /Commercial/Industrial: Breathing Loss /Methanol</v>
          </cell>
          <cell r="D3837" t="str">
            <v>Industrial Processes - Storage and Transfer</v>
          </cell>
          <cell r="G3837" t="str">
            <v>Storage and Transport</v>
          </cell>
          <cell r="H3837" t="str">
            <v>Organic Chemical Storage</v>
          </cell>
          <cell r="I3837" t="str">
            <v>Commercial/Industrial: Breathing Loss</v>
          </cell>
          <cell r="J3837" t="str">
            <v>Methanol</v>
          </cell>
          <cell r="N3837">
            <v>40982</v>
          </cell>
        </row>
        <row r="3838">
          <cell r="A3838" t="str">
            <v>2510010265</v>
          </cell>
          <cell r="B3838" t="str">
            <v>Nonpoint</v>
          </cell>
          <cell r="C3838" t="str">
            <v>Organic Chemical Storage /Commercial/Industrial: Breathing Loss /Methyl Chloride</v>
          </cell>
          <cell r="D3838" t="str">
            <v>Industrial Processes - Storage and Transfer</v>
          </cell>
          <cell r="G3838" t="str">
            <v>Storage and Transport</v>
          </cell>
          <cell r="H3838" t="str">
            <v>Organic Chemical Storage</v>
          </cell>
          <cell r="I3838" t="str">
            <v>Commercial/Industrial: Breathing Loss</v>
          </cell>
          <cell r="J3838" t="str">
            <v>Methyl Chloride</v>
          </cell>
          <cell r="N3838">
            <v>40982</v>
          </cell>
        </row>
        <row r="3839">
          <cell r="A3839" t="str">
            <v>2510010270</v>
          </cell>
          <cell r="B3839" t="str">
            <v>Nonpoint</v>
          </cell>
          <cell r="C3839" t="str">
            <v>Organic Chemical Storage /Commercial/Industrial: Breathing Loss /Methyl Chloroform</v>
          </cell>
          <cell r="D3839" t="str">
            <v>Industrial Processes - Storage and Transfer</v>
          </cell>
          <cell r="G3839" t="str">
            <v>Storage and Transport</v>
          </cell>
          <cell r="H3839" t="str">
            <v>Organic Chemical Storage</v>
          </cell>
          <cell r="I3839" t="str">
            <v>Commercial/Industrial: Breathing Loss</v>
          </cell>
          <cell r="J3839" t="str">
            <v>Methyl Chloroform</v>
          </cell>
          <cell r="N3839">
            <v>40982</v>
          </cell>
        </row>
        <row r="3840">
          <cell r="A3840" t="str">
            <v>2510010275</v>
          </cell>
          <cell r="B3840" t="str">
            <v>Nonpoint</v>
          </cell>
          <cell r="C3840" t="str">
            <v>Organic Chemical Storage /Commercial/Industrial: Breathing Loss /Methyl Ethyl Ketone</v>
          </cell>
          <cell r="D3840" t="str">
            <v>Industrial Processes - Storage and Transfer</v>
          </cell>
          <cell r="G3840" t="str">
            <v>Storage and Transport</v>
          </cell>
          <cell r="H3840" t="str">
            <v>Organic Chemical Storage</v>
          </cell>
          <cell r="I3840" t="str">
            <v>Commercial/Industrial: Breathing Loss</v>
          </cell>
          <cell r="J3840" t="str">
            <v>Methyl Ethyl Ketone</v>
          </cell>
          <cell r="N3840">
            <v>40982</v>
          </cell>
        </row>
        <row r="3841">
          <cell r="A3841" t="str">
            <v>2510010285</v>
          </cell>
          <cell r="B3841" t="str">
            <v>Nonpoint</v>
          </cell>
          <cell r="C3841" t="str">
            <v>Organic Chemical Storage /Commercial/Industrial: Breathing Loss /Methyl Isobutyl Ketone</v>
          </cell>
          <cell r="D3841" t="str">
            <v>Industrial Processes - Storage and Transfer</v>
          </cell>
          <cell r="G3841" t="str">
            <v>Storage and Transport</v>
          </cell>
          <cell r="H3841" t="str">
            <v>Organic Chemical Storage</v>
          </cell>
          <cell r="I3841" t="str">
            <v>Commercial/Industrial: Breathing Loss</v>
          </cell>
          <cell r="J3841" t="str">
            <v>Methyl Isobutyl Ketone</v>
          </cell>
          <cell r="N3841">
            <v>40982</v>
          </cell>
        </row>
        <row r="3842">
          <cell r="A3842" t="str">
            <v>2510010295</v>
          </cell>
          <cell r="B3842" t="str">
            <v>Nonpoint</v>
          </cell>
          <cell r="C3842" t="str">
            <v>Organic Chemical Storage /Commercial/Industrial: Breathing Loss /Methylene Chloride</v>
          </cell>
          <cell r="D3842" t="str">
            <v>Industrial Processes - Storage and Transfer</v>
          </cell>
          <cell r="G3842" t="str">
            <v>Storage and Transport</v>
          </cell>
          <cell r="H3842" t="str">
            <v>Organic Chemical Storage</v>
          </cell>
          <cell r="I3842" t="str">
            <v>Commercial/Industrial: Breathing Loss</v>
          </cell>
          <cell r="J3842" t="str">
            <v>Methylene Chloride</v>
          </cell>
          <cell r="N3842">
            <v>40982</v>
          </cell>
        </row>
        <row r="3843">
          <cell r="A3843" t="str">
            <v>2510010310</v>
          </cell>
          <cell r="B3843" t="str">
            <v>Nonpoint</v>
          </cell>
          <cell r="C3843" t="str">
            <v>Organic Chemical Storage /Commercial/Industrial: Breathing Loss /n-Propanol</v>
          </cell>
          <cell r="D3843" t="str">
            <v>Industrial Processes - Storage and Transfer</v>
          </cell>
          <cell r="G3843" t="str">
            <v>Storage and Transport</v>
          </cell>
          <cell r="H3843" t="str">
            <v>Organic Chemical Storage</v>
          </cell>
          <cell r="I3843" t="str">
            <v>Commercial/Industrial: Breathing Loss</v>
          </cell>
          <cell r="J3843" t="str">
            <v>n-Propanol</v>
          </cell>
          <cell r="N3843">
            <v>40982</v>
          </cell>
        </row>
        <row r="3844">
          <cell r="A3844" t="str">
            <v>2510010320</v>
          </cell>
          <cell r="B3844" t="str">
            <v>Nonpoint</v>
          </cell>
          <cell r="C3844" t="str">
            <v>Organic Chemical Storage /Commercial/Industrial: Breathing Loss /Nitrobenzene</v>
          </cell>
          <cell r="D3844" t="str">
            <v>Industrial Processes - Storage and Transfer</v>
          </cell>
          <cell r="G3844" t="str">
            <v>Storage and Transport</v>
          </cell>
          <cell r="H3844" t="str">
            <v>Organic Chemical Storage</v>
          </cell>
          <cell r="I3844" t="str">
            <v>Commercial/Industrial: Breathing Loss</v>
          </cell>
          <cell r="J3844" t="str">
            <v>Nitrobenzene</v>
          </cell>
          <cell r="N3844">
            <v>40982</v>
          </cell>
        </row>
        <row r="3845">
          <cell r="A3845" t="str">
            <v>2510010345</v>
          </cell>
          <cell r="B3845" t="str">
            <v>Nonpoint</v>
          </cell>
          <cell r="C3845" t="str">
            <v>Organic Chemical Storage /Commercial/Industrial: Breathing Loss /Perchloroethylene</v>
          </cell>
          <cell r="D3845" t="str">
            <v>Industrial Processes - Storage and Transfer</v>
          </cell>
          <cell r="G3845" t="str">
            <v>Storage and Transport</v>
          </cell>
          <cell r="H3845" t="str">
            <v>Organic Chemical Storage</v>
          </cell>
          <cell r="I3845" t="str">
            <v>Commercial/Industrial: Breathing Loss</v>
          </cell>
          <cell r="J3845" t="str">
            <v>Perchloroethylene</v>
          </cell>
          <cell r="N3845">
            <v>40982</v>
          </cell>
        </row>
        <row r="3846">
          <cell r="A3846" t="str">
            <v>2510010350</v>
          </cell>
          <cell r="B3846" t="str">
            <v>Nonpoint</v>
          </cell>
          <cell r="C3846" t="str">
            <v>Organic Chemical Storage /Commercial/Industrial: Breathing Loss /Propylene Glycol</v>
          </cell>
          <cell r="D3846" t="str">
            <v>Industrial Processes - Storage and Transfer</v>
          </cell>
          <cell r="G3846" t="str">
            <v>Storage and Transport</v>
          </cell>
          <cell r="H3846" t="str">
            <v>Organic Chemical Storage</v>
          </cell>
          <cell r="I3846" t="str">
            <v>Commercial/Industrial: Breathing Loss</v>
          </cell>
          <cell r="J3846" t="str">
            <v>Propylene Glycol</v>
          </cell>
          <cell r="N3846">
            <v>40982</v>
          </cell>
        </row>
        <row r="3847">
          <cell r="A3847" t="str">
            <v>2510010370</v>
          </cell>
          <cell r="B3847" t="str">
            <v>Nonpoint</v>
          </cell>
          <cell r="C3847" t="str">
            <v>Organic Chemical Storage /Commercial/Industrial: Breathing Loss /Special Naphthas</v>
          </cell>
          <cell r="D3847" t="str">
            <v>Industrial Processes - Storage and Transfer</v>
          </cell>
          <cell r="G3847" t="str">
            <v>Storage and Transport</v>
          </cell>
          <cell r="H3847" t="str">
            <v>Organic Chemical Storage</v>
          </cell>
          <cell r="I3847" t="str">
            <v>Commercial/Industrial: Breathing Loss</v>
          </cell>
          <cell r="J3847" t="str">
            <v>Special Naphthas</v>
          </cell>
          <cell r="N3847">
            <v>40982</v>
          </cell>
        </row>
        <row r="3848">
          <cell r="A3848" t="str">
            <v>2510010380</v>
          </cell>
          <cell r="B3848" t="str">
            <v>Nonpoint</v>
          </cell>
          <cell r="C3848" t="str">
            <v>Organic Chemical Storage /Commercial/Industrial: Breathing Loss /Toluene</v>
          </cell>
          <cell r="D3848" t="str">
            <v>Industrial Processes - Storage and Transfer</v>
          </cell>
          <cell r="G3848" t="str">
            <v>Storage and Transport</v>
          </cell>
          <cell r="H3848" t="str">
            <v>Organic Chemical Storage</v>
          </cell>
          <cell r="I3848" t="str">
            <v>Commercial/Industrial: Breathing Loss</v>
          </cell>
          <cell r="J3848" t="str">
            <v>Toluene</v>
          </cell>
          <cell r="N3848">
            <v>40982</v>
          </cell>
        </row>
        <row r="3849">
          <cell r="A3849" t="str">
            <v>2510010385</v>
          </cell>
          <cell r="B3849" t="str">
            <v>Nonpoint</v>
          </cell>
          <cell r="C3849" t="str">
            <v>Organic Chemical Storage /Commercial/Industrial: Breathing Loss /Trichloroethylene</v>
          </cell>
          <cell r="D3849" t="str">
            <v>Industrial Processes - Storage and Transfer</v>
          </cell>
          <cell r="G3849" t="str">
            <v>Storage and Transport</v>
          </cell>
          <cell r="H3849" t="str">
            <v>Organic Chemical Storage</v>
          </cell>
          <cell r="I3849" t="str">
            <v>Commercial/Industrial: Breathing Loss</v>
          </cell>
          <cell r="J3849" t="str">
            <v>Trichloroethylene</v>
          </cell>
          <cell r="N3849">
            <v>40982</v>
          </cell>
        </row>
        <row r="3850">
          <cell r="A3850" t="str">
            <v>2510010405</v>
          </cell>
          <cell r="B3850" t="str">
            <v>Nonpoint</v>
          </cell>
          <cell r="C3850" t="str">
            <v>Organic Chemical Storage /Commercial/Industrial: Breathing Loss /Xylenes (Mixed)</v>
          </cell>
          <cell r="D3850" t="str">
            <v>Industrial Processes - Storage and Transfer</v>
          </cell>
          <cell r="G3850" t="str">
            <v>Storage and Transport</v>
          </cell>
          <cell r="H3850" t="str">
            <v>Organic Chemical Storage</v>
          </cell>
          <cell r="I3850" t="str">
            <v>Commercial/Industrial: Breathing Loss</v>
          </cell>
          <cell r="J3850" t="str">
            <v>Xylenes (Mixed)</v>
          </cell>
          <cell r="N3850">
            <v>40982</v>
          </cell>
        </row>
        <row r="3851">
          <cell r="A3851" t="str">
            <v>2510010900</v>
          </cell>
          <cell r="B3851" t="str">
            <v>Nonpoint</v>
          </cell>
          <cell r="C3851" t="str">
            <v>Organic Chemical Storage /Commercial/Industrial: Breathing Loss /Tank Cleaning</v>
          </cell>
          <cell r="D3851" t="str">
            <v>Industrial Processes - Storage and Transfer</v>
          </cell>
          <cell r="G3851" t="str">
            <v>Storage and Transport</v>
          </cell>
          <cell r="H3851" t="str">
            <v>Organic Chemical Storage</v>
          </cell>
          <cell r="I3851" t="str">
            <v>Commercial/Industrial: Breathing Loss</v>
          </cell>
          <cell r="J3851" t="str">
            <v>Tank Cleaning</v>
          </cell>
          <cell r="N3851">
            <v>40982</v>
          </cell>
        </row>
        <row r="3852">
          <cell r="A3852" t="str">
            <v>2510050000</v>
          </cell>
          <cell r="B3852" t="str">
            <v>Nonpoint</v>
          </cell>
          <cell r="C3852" t="str">
            <v>Organic Chemical Storage /Bulk Stations/Terminals: Breathing Loss /Total: All Products</v>
          </cell>
          <cell r="D3852" t="str">
            <v>Industrial Processes - Storage and Transfer</v>
          </cell>
          <cell r="G3852" t="str">
            <v>Storage and Transport</v>
          </cell>
          <cell r="H3852" t="str">
            <v>Organic Chemical Storage</v>
          </cell>
          <cell r="I3852" t="str">
            <v>Bulk Stations/Terminals: Breathing Loss</v>
          </cell>
          <cell r="J3852" t="str">
            <v>Total: All Products</v>
          </cell>
          <cell r="N3852">
            <v>40982</v>
          </cell>
        </row>
        <row r="3853">
          <cell r="A3853" t="str">
            <v>2510050030</v>
          </cell>
          <cell r="B3853" t="str">
            <v>Nonpoint</v>
          </cell>
          <cell r="C3853" t="str">
            <v>Organic Chemical Storage /Bulk Stations/Terminals: Breathing Loss /Acetone</v>
          </cell>
          <cell r="D3853" t="str">
            <v>Industrial Processes - Storage and Transfer</v>
          </cell>
          <cell r="G3853" t="str">
            <v>Storage and Transport</v>
          </cell>
          <cell r="H3853" t="str">
            <v>Organic Chemical Storage</v>
          </cell>
          <cell r="I3853" t="str">
            <v>Bulk Stations/Terminals: Breathing Loss</v>
          </cell>
          <cell r="J3853" t="str">
            <v>Acetone</v>
          </cell>
          <cell r="N3853">
            <v>40982</v>
          </cell>
        </row>
        <row r="3854">
          <cell r="A3854" t="str">
            <v>2510050060</v>
          </cell>
          <cell r="B3854" t="str">
            <v>Nonpoint</v>
          </cell>
          <cell r="C3854" t="str">
            <v>Organic Chemical Storage /Bulk Stations/Terminals: Breathing Loss /Butyl Alcohols: All Types</v>
          </cell>
          <cell r="D3854" t="str">
            <v>Industrial Processes - Storage and Transfer</v>
          </cell>
          <cell r="G3854" t="str">
            <v>Storage and Transport</v>
          </cell>
          <cell r="H3854" t="str">
            <v>Organic Chemical Storage</v>
          </cell>
          <cell r="I3854" t="str">
            <v>Bulk Stations/Terminals: Breathing Loss</v>
          </cell>
          <cell r="J3854" t="str">
            <v>Butyl Alcohols: All Types</v>
          </cell>
          <cell r="N3854">
            <v>40982</v>
          </cell>
        </row>
        <row r="3855">
          <cell r="A3855" t="str">
            <v>2510050065</v>
          </cell>
          <cell r="B3855" t="str">
            <v>Nonpoint</v>
          </cell>
          <cell r="C3855" t="str">
            <v>Organic Chemical Storage /Bulk Stations/Terminals: Breathing Loss /n-Butyl Alcohol</v>
          </cell>
          <cell r="D3855" t="str">
            <v>Industrial Processes - Storage and Transfer</v>
          </cell>
          <cell r="G3855" t="str">
            <v>Storage and Transport</v>
          </cell>
          <cell r="H3855" t="str">
            <v>Organic Chemical Storage</v>
          </cell>
          <cell r="I3855" t="str">
            <v>Bulk Stations/Terminals: Breathing Loss</v>
          </cell>
          <cell r="J3855" t="str">
            <v>n-Butyl Alcohol</v>
          </cell>
          <cell r="N3855">
            <v>40982</v>
          </cell>
        </row>
        <row r="3856">
          <cell r="A3856" t="str">
            <v>2510050070</v>
          </cell>
          <cell r="B3856" t="str">
            <v>Nonpoint</v>
          </cell>
          <cell r="C3856" t="str">
            <v>Organic Chemical Storage /Bulk Stations/Terminals: Breathing Loss /Isobutyl Alcohol</v>
          </cell>
          <cell r="D3856" t="str">
            <v>Industrial Processes - Storage and Transfer</v>
          </cell>
          <cell r="G3856" t="str">
            <v>Storage and Transport</v>
          </cell>
          <cell r="H3856" t="str">
            <v>Organic Chemical Storage</v>
          </cell>
          <cell r="I3856" t="str">
            <v>Bulk Stations/Terminals: Breathing Loss</v>
          </cell>
          <cell r="J3856" t="str">
            <v>Isobutyl Alcohol</v>
          </cell>
          <cell r="N3856">
            <v>40982</v>
          </cell>
        </row>
        <row r="3857">
          <cell r="A3857" t="str">
            <v>2510050100</v>
          </cell>
          <cell r="B3857" t="str">
            <v>Nonpoint</v>
          </cell>
          <cell r="C3857" t="str">
            <v>Organic Chemical Storage /Bulk Stations/Terminals: Breathing Loss /Cyclohexanone</v>
          </cell>
          <cell r="D3857" t="str">
            <v>Industrial Processes - Storage and Transfer</v>
          </cell>
          <cell r="G3857" t="str">
            <v>Storage and Transport</v>
          </cell>
          <cell r="H3857" t="str">
            <v>Organic Chemical Storage</v>
          </cell>
          <cell r="I3857" t="str">
            <v>Bulk Stations/Terminals: Breathing Loss</v>
          </cell>
          <cell r="J3857" t="str">
            <v>Cyclohexanone</v>
          </cell>
          <cell r="N3857">
            <v>40982</v>
          </cell>
        </row>
        <row r="3858">
          <cell r="A3858" t="str">
            <v>2510050165</v>
          </cell>
          <cell r="B3858" t="str">
            <v>Nonpoint</v>
          </cell>
          <cell r="C3858" t="str">
            <v>Organic Chemical Storage /Bulk Stations/Terminals: Breathing Loss /Ethanol</v>
          </cell>
          <cell r="D3858" t="str">
            <v>Industrial Processes - Storage and Transfer</v>
          </cell>
          <cell r="G3858" t="str">
            <v>Storage and Transport</v>
          </cell>
          <cell r="H3858" t="str">
            <v>Organic Chemical Storage</v>
          </cell>
          <cell r="I3858" t="str">
            <v>Bulk Stations/Terminals: Breathing Loss</v>
          </cell>
          <cell r="J3858" t="str">
            <v>Ethanol</v>
          </cell>
          <cell r="N3858">
            <v>40982</v>
          </cell>
        </row>
        <row r="3859">
          <cell r="A3859" t="str">
            <v>2510050185</v>
          </cell>
          <cell r="B3859" t="str">
            <v>Nonpoint</v>
          </cell>
          <cell r="C3859" t="str">
            <v>Organic Chemical Storage /Bulk Stations/Terminals: Breathing Loss /Ethylbenzene</v>
          </cell>
          <cell r="D3859" t="str">
            <v>Industrial Processes - Storage and Transfer</v>
          </cell>
          <cell r="G3859" t="str">
            <v>Storage and Transport</v>
          </cell>
          <cell r="H3859" t="str">
            <v>Organic Chemical Storage</v>
          </cell>
          <cell r="I3859" t="str">
            <v>Bulk Stations/Terminals: Breathing Loss</v>
          </cell>
          <cell r="J3859" t="str">
            <v>Ethylbenzene</v>
          </cell>
          <cell r="N3859">
            <v>40982</v>
          </cell>
        </row>
        <row r="3860">
          <cell r="A3860" t="str">
            <v>2510050195</v>
          </cell>
          <cell r="B3860" t="str">
            <v>Nonpoint</v>
          </cell>
          <cell r="C3860" t="str">
            <v>Organic Chemical Storage /Bulk Stations/Terminals: Breathing Loss /Ethylene Glycol</v>
          </cell>
          <cell r="D3860" t="str">
            <v>Industrial Processes - Storage and Transfer</v>
          </cell>
          <cell r="G3860" t="str">
            <v>Storage and Transport</v>
          </cell>
          <cell r="H3860" t="str">
            <v>Organic Chemical Storage</v>
          </cell>
          <cell r="I3860" t="str">
            <v>Bulk Stations/Terminals: Breathing Loss</v>
          </cell>
          <cell r="J3860" t="str">
            <v>Ethylene Glycol</v>
          </cell>
          <cell r="N3860">
            <v>40982</v>
          </cell>
        </row>
        <row r="3861">
          <cell r="A3861" t="str">
            <v>2510050220</v>
          </cell>
          <cell r="B3861" t="str">
            <v>Nonpoint</v>
          </cell>
          <cell r="C3861" t="str">
            <v>Organic Chemical Storage /Bulk Stations/Terminals: Breathing Loss /Formalin</v>
          </cell>
          <cell r="D3861" t="str">
            <v>Industrial Processes - Storage and Transfer</v>
          </cell>
          <cell r="G3861" t="str">
            <v>Storage and Transport</v>
          </cell>
          <cell r="H3861" t="str">
            <v>Organic Chemical Storage</v>
          </cell>
          <cell r="I3861" t="str">
            <v>Bulk Stations/Terminals: Breathing Loss</v>
          </cell>
          <cell r="J3861" t="str">
            <v>Formalin</v>
          </cell>
          <cell r="N3861">
            <v>40982</v>
          </cell>
        </row>
        <row r="3862">
          <cell r="A3862" t="str">
            <v>2510050235</v>
          </cell>
          <cell r="B3862" t="str">
            <v>Nonpoint</v>
          </cell>
          <cell r="C3862" t="str">
            <v>Organic Chemical Storage /Bulk Stations/Terminals: Breathing Loss /Glycol Ethers: All Types</v>
          </cell>
          <cell r="D3862" t="str">
            <v>Industrial Processes - Storage and Transfer</v>
          </cell>
          <cell r="G3862" t="str">
            <v>Storage and Transport</v>
          </cell>
          <cell r="H3862" t="str">
            <v>Organic Chemical Storage</v>
          </cell>
          <cell r="I3862" t="str">
            <v>Bulk Stations/Terminals: Breathing Loss</v>
          </cell>
          <cell r="J3862" t="str">
            <v>Glycol Ethers: All Types</v>
          </cell>
          <cell r="N3862">
            <v>40982</v>
          </cell>
        </row>
        <row r="3863">
          <cell r="A3863" t="str">
            <v>2510050240</v>
          </cell>
          <cell r="B3863" t="str">
            <v>Nonpoint</v>
          </cell>
          <cell r="C3863" t="str">
            <v>Organic Chemical Storage /Bulk Stations/Terminals: Breathing Loss /Gum Turpentine</v>
          </cell>
          <cell r="D3863" t="str">
            <v>Industrial Processes - Storage and Transfer</v>
          </cell>
          <cell r="G3863" t="str">
            <v>Storage and Transport</v>
          </cell>
          <cell r="H3863" t="str">
            <v>Organic Chemical Storage</v>
          </cell>
          <cell r="I3863" t="str">
            <v>Bulk Stations/Terminals: Breathing Loss</v>
          </cell>
          <cell r="J3863" t="str">
            <v>Gum Turpentine</v>
          </cell>
          <cell r="N3863">
            <v>40982</v>
          </cell>
        </row>
        <row r="3864">
          <cell r="A3864" t="str">
            <v>2510050250</v>
          </cell>
          <cell r="B3864" t="str">
            <v>Nonpoint</v>
          </cell>
          <cell r="C3864" t="str">
            <v>Organic Chemical Storage /Bulk Stations/Terminals: Breathing Loss /Isopropanol</v>
          </cell>
          <cell r="D3864" t="str">
            <v>Industrial Processes - Storage and Transfer</v>
          </cell>
          <cell r="G3864" t="str">
            <v>Storage and Transport</v>
          </cell>
          <cell r="H3864" t="str">
            <v>Organic Chemical Storage</v>
          </cell>
          <cell r="I3864" t="str">
            <v>Bulk Stations/Terminals: Breathing Loss</v>
          </cell>
          <cell r="J3864" t="str">
            <v>Isopropanol</v>
          </cell>
          <cell r="N3864">
            <v>40982</v>
          </cell>
        </row>
        <row r="3865">
          <cell r="A3865" t="str">
            <v>2510050260</v>
          </cell>
          <cell r="B3865" t="str">
            <v>Nonpoint</v>
          </cell>
          <cell r="C3865" t="str">
            <v>Organic Chemical Storage /Bulk Stations/Terminals: Breathing Loss /Methanol</v>
          </cell>
          <cell r="D3865" t="str">
            <v>Industrial Processes - Storage and Transfer</v>
          </cell>
          <cell r="G3865" t="str">
            <v>Storage and Transport</v>
          </cell>
          <cell r="H3865" t="str">
            <v>Organic Chemical Storage</v>
          </cell>
          <cell r="I3865" t="str">
            <v>Bulk Stations/Terminals: Breathing Loss</v>
          </cell>
          <cell r="J3865" t="str">
            <v>Methanol</v>
          </cell>
          <cell r="N3865">
            <v>40982</v>
          </cell>
        </row>
        <row r="3866">
          <cell r="A3866" t="str">
            <v>2510050265</v>
          </cell>
          <cell r="B3866" t="str">
            <v>Nonpoint</v>
          </cell>
          <cell r="C3866" t="str">
            <v>Organic Chemical Storage /Bulk Stations/Terminals: Breathing Loss /Methyl Chloride</v>
          </cell>
          <cell r="D3866" t="str">
            <v>Industrial Processes - Storage and Transfer</v>
          </cell>
          <cell r="G3866" t="str">
            <v>Storage and Transport</v>
          </cell>
          <cell r="H3866" t="str">
            <v>Organic Chemical Storage</v>
          </cell>
          <cell r="I3866" t="str">
            <v>Bulk Stations/Terminals: Breathing Loss</v>
          </cell>
          <cell r="J3866" t="str">
            <v>Methyl Chloride</v>
          </cell>
          <cell r="N3866">
            <v>40982</v>
          </cell>
        </row>
        <row r="3867">
          <cell r="A3867" t="str">
            <v>2510050270</v>
          </cell>
          <cell r="B3867" t="str">
            <v>Nonpoint</v>
          </cell>
          <cell r="C3867" t="str">
            <v>Organic Chemical Storage /Bulk Stations/Terminals: Breathing Loss /Methyl Chloroform</v>
          </cell>
          <cell r="D3867" t="str">
            <v>Industrial Processes - Storage and Transfer</v>
          </cell>
          <cell r="G3867" t="str">
            <v>Storage and Transport</v>
          </cell>
          <cell r="H3867" t="str">
            <v>Organic Chemical Storage</v>
          </cell>
          <cell r="I3867" t="str">
            <v>Bulk Stations/Terminals: Breathing Loss</v>
          </cell>
          <cell r="J3867" t="str">
            <v>Methyl Chloroform</v>
          </cell>
          <cell r="N3867">
            <v>40982</v>
          </cell>
        </row>
        <row r="3868">
          <cell r="A3868" t="str">
            <v>2510050275</v>
          </cell>
          <cell r="B3868" t="str">
            <v>Nonpoint</v>
          </cell>
          <cell r="C3868" t="str">
            <v>Organic Chemical Storage /Bulk Stations/Terminals: Breathing Loss /Methyl Ethyl Ketone</v>
          </cell>
          <cell r="D3868" t="str">
            <v>Industrial Processes - Storage and Transfer</v>
          </cell>
          <cell r="G3868" t="str">
            <v>Storage and Transport</v>
          </cell>
          <cell r="H3868" t="str">
            <v>Organic Chemical Storage</v>
          </cell>
          <cell r="I3868" t="str">
            <v>Bulk Stations/Terminals: Breathing Loss</v>
          </cell>
          <cell r="J3868" t="str">
            <v>Methyl Ethyl Ketone</v>
          </cell>
          <cell r="N3868">
            <v>40982</v>
          </cell>
        </row>
        <row r="3869">
          <cell r="A3869" t="str">
            <v>2510050285</v>
          </cell>
          <cell r="B3869" t="str">
            <v>Nonpoint</v>
          </cell>
          <cell r="C3869" t="str">
            <v>Organic Chemical Storage /Bulk Stations/Terminals: Breathing Loss /Methyl Isobutyl Ketone</v>
          </cell>
          <cell r="D3869" t="str">
            <v>Industrial Processes - Storage and Transfer</v>
          </cell>
          <cell r="G3869" t="str">
            <v>Storage and Transport</v>
          </cell>
          <cell r="H3869" t="str">
            <v>Organic Chemical Storage</v>
          </cell>
          <cell r="I3869" t="str">
            <v>Bulk Stations/Terminals: Breathing Loss</v>
          </cell>
          <cell r="J3869" t="str">
            <v>Methyl Isobutyl Ketone</v>
          </cell>
          <cell r="N3869">
            <v>40982</v>
          </cell>
        </row>
        <row r="3870">
          <cell r="A3870" t="str">
            <v>2510050295</v>
          </cell>
          <cell r="B3870" t="str">
            <v>Nonpoint</v>
          </cell>
          <cell r="C3870" t="str">
            <v>Organic Chemical Storage /Bulk Stations/Terminals: Breathing Loss /Methylene Chloride</v>
          </cell>
          <cell r="D3870" t="str">
            <v>Industrial Processes - Storage and Transfer</v>
          </cell>
          <cell r="G3870" t="str">
            <v>Storage and Transport</v>
          </cell>
          <cell r="H3870" t="str">
            <v>Organic Chemical Storage</v>
          </cell>
          <cell r="I3870" t="str">
            <v>Bulk Stations/Terminals: Breathing Loss</v>
          </cell>
          <cell r="J3870" t="str">
            <v>Methylene Chloride</v>
          </cell>
          <cell r="N3870">
            <v>40982</v>
          </cell>
        </row>
        <row r="3871">
          <cell r="A3871" t="str">
            <v>2510050310</v>
          </cell>
          <cell r="B3871" t="str">
            <v>Nonpoint</v>
          </cell>
          <cell r="C3871" t="str">
            <v>Organic Chemical Storage /Bulk Stations/Terminals: Breathing Loss /n-Propanol</v>
          </cell>
          <cell r="D3871" t="str">
            <v>Industrial Processes - Storage and Transfer</v>
          </cell>
          <cell r="G3871" t="str">
            <v>Storage and Transport</v>
          </cell>
          <cell r="H3871" t="str">
            <v>Organic Chemical Storage</v>
          </cell>
          <cell r="I3871" t="str">
            <v>Bulk Stations/Terminals: Breathing Loss</v>
          </cell>
          <cell r="J3871" t="str">
            <v>n-Propanol</v>
          </cell>
          <cell r="N3871">
            <v>40982</v>
          </cell>
        </row>
        <row r="3872">
          <cell r="A3872" t="str">
            <v>2510050320</v>
          </cell>
          <cell r="B3872" t="str">
            <v>Nonpoint</v>
          </cell>
          <cell r="C3872" t="str">
            <v>Organic Chemical Storage /Bulk Stations/Terminals: Breathing Loss /Nitrobenzene</v>
          </cell>
          <cell r="D3872" t="str">
            <v>Industrial Processes - Storage and Transfer</v>
          </cell>
          <cell r="G3872" t="str">
            <v>Storage and Transport</v>
          </cell>
          <cell r="H3872" t="str">
            <v>Organic Chemical Storage</v>
          </cell>
          <cell r="I3872" t="str">
            <v>Bulk Stations/Terminals: Breathing Loss</v>
          </cell>
          <cell r="J3872" t="str">
            <v>Nitrobenzene</v>
          </cell>
          <cell r="N3872">
            <v>40982</v>
          </cell>
        </row>
        <row r="3873">
          <cell r="A3873" t="str">
            <v>2510050345</v>
          </cell>
          <cell r="B3873" t="str">
            <v>Nonpoint</v>
          </cell>
          <cell r="C3873" t="str">
            <v>Organic Chemical Storage /Bulk Stations/Terminals: Breathing Loss /Perchloroethylene</v>
          </cell>
          <cell r="D3873" t="str">
            <v>Industrial Processes - Storage and Transfer</v>
          </cell>
          <cell r="G3873" t="str">
            <v>Storage and Transport</v>
          </cell>
          <cell r="H3873" t="str">
            <v>Organic Chemical Storage</v>
          </cell>
          <cell r="I3873" t="str">
            <v>Bulk Stations/Terminals: Breathing Loss</v>
          </cell>
          <cell r="J3873" t="str">
            <v>Perchloroethylene</v>
          </cell>
          <cell r="N3873">
            <v>40982</v>
          </cell>
        </row>
        <row r="3874">
          <cell r="A3874" t="str">
            <v>2510050350</v>
          </cell>
          <cell r="B3874" t="str">
            <v>Nonpoint</v>
          </cell>
          <cell r="C3874" t="str">
            <v>Organic Chemical Storage /Bulk Stations/Terminals: Breathing Loss /Propylene Glycol</v>
          </cell>
          <cell r="D3874" t="str">
            <v>Industrial Processes - Storage and Transfer</v>
          </cell>
          <cell r="G3874" t="str">
            <v>Storage and Transport</v>
          </cell>
          <cell r="H3874" t="str">
            <v>Organic Chemical Storage</v>
          </cell>
          <cell r="I3874" t="str">
            <v>Bulk Stations/Terminals: Breathing Loss</v>
          </cell>
          <cell r="J3874" t="str">
            <v>Propylene Glycol</v>
          </cell>
          <cell r="N3874">
            <v>40982</v>
          </cell>
        </row>
        <row r="3875">
          <cell r="A3875" t="str">
            <v>2510050370</v>
          </cell>
          <cell r="B3875" t="str">
            <v>Nonpoint</v>
          </cell>
          <cell r="C3875" t="str">
            <v>Organic Chemical Storage /Bulk Stations/Terminals: Breathing Loss /Special Naphthas</v>
          </cell>
          <cell r="D3875" t="str">
            <v>Industrial Processes - Storage and Transfer</v>
          </cell>
          <cell r="G3875" t="str">
            <v>Storage and Transport</v>
          </cell>
          <cell r="H3875" t="str">
            <v>Organic Chemical Storage</v>
          </cell>
          <cell r="I3875" t="str">
            <v>Bulk Stations/Terminals: Breathing Loss</v>
          </cell>
          <cell r="J3875" t="str">
            <v>Special Naphthas</v>
          </cell>
          <cell r="N3875">
            <v>40982</v>
          </cell>
        </row>
        <row r="3876">
          <cell r="A3876" t="str">
            <v>2510050380</v>
          </cell>
          <cell r="B3876" t="str">
            <v>Nonpoint</v>
          </cell>
          <cell r="C3876" t="str">
            <v>Organic Chemical Storage /Bulk Stations/Terminals: Breathing Loss /Toluene</v>
          </cell>
          <cell r="D3876" t="str">
            <v>Industrial Processes - Storage and Transfer</v>
          </cell>
          <cell r="G3876" t="str">
            <v>Storage and Transport</v>
          </cell>
          <cell r="H3876" t="str">
            <v>Organic Chemical Storage</v>
          </cell>
          <cell r="I3876" t="str">
            <v>Bulk Stations/Terminals: Breathing Loss</v>
          </cell>
          <cell r="J3876" t="str">
            <v>Toluene</v>
          </cell>
          <cell r="N3876">
            <v>40982</v>
          </cell>
        </row>
        <row r="3877">
          <cell r="A3877" t="str">
            <v>2510050385</v>
          </cell>
          <cell r="B3877" t="str">
            <v>Nonpoint</v>
          </cell>
          <cell r="C3877" t="str">
            <v>Organic Chemical Storage /Bulk Stations/Terminals: Breathing Loss /Trichloroethylene</v>
          </cell>
          <cell r="D3877" t="str">
            <v>Industrial Processes - Storage and Transfer</v>
          </cell>
          <cell r="G3877" t="str">
            <v>Storage and Transport</v>
          </cell>
          <cell r="H3877" t="str">
            <v>Organic Chemical Storage</v>
          </cell>
          <cell r="I3877" t="str">
            <v>Bulk Stations/Terminals: Breathing Loss</v>
          </cell>
          <cell r="J3877" t="str">
            <v>Trichloroethylene</v>
          </cell>
          <cell r="N3877">
            <v>40982</v>
          </cell>
        </row>
        <row r="3878">
          <cell r="A3878" t="str">
            <v>2510050405</v>
          </cell>
          <cell r="B3878" t="str">
            <v>Nonpoint</v>
          </cell>
          <cell r="C3878" t="str">
            <v>Organic Chemical Storage /Bulk Stations/Terminals: Breathing Loss /Xylenes (Mixed)</v>
          </cell>
          <cell r="D3878" t="str">
            <v>Industrial Processes - Storage and Transfer</v>
          </cell>
          <cell r="G3878" t="str">
            <v>Storage and Transport</v>
          </cell>
          <cell r="H3878" t="str">
            <v>Organic Chemical Storage</v>
          </cell>
          <cell r="I3878" t="str">
            <v>Bulk Stations/Terminals: Breathing Loss</v>
          </cell>
          <cell r="J3878" t="str">
            <v>Xylenes (Mixed)</v>
          </cell>
          <cell r="N3878">
            <v>40982</v>
          </cell>
        </row>
        <row r="3879">
          <cell r="A3879" t="str">
            <v>2510050900</v>
          </cell>
          <cell r="B3879" t="str">
            <v>Nonpoint</v>
          </cell>
          <cell r="C3879" t="str">
            <v>Organic Chemical Storage /Bulk Stations/Terminals: Breathing Loss /Tank Cleaning</v>
          </cell>
          <cell r="D3879" t="str">
            <v>Industrial Processes - Storage and Transfer</v>
          </cell>
          <cell r="G3879" t="str">
            <v>Storage and Transport</v>
          </cell>
          <cell r="H3879" t="str">
            <v>Organic Chemical Storage</v>
          </cell>
          <cell r="I3879" t="str">
            <v>Bulk Stations/Terminals: Breathing Loss</v>
          </cell>
          <cell r="J3879" t="str">
            <v>Tank Cleaning</v>
          </cell>
          <cell r="N3879">
            <v>40982</v>
          </cell>
        </row>
        <row r="3880">
          <cell r="A3880" t="str">
            <v>2510995000</v>
          </cell>
          <cell r="B3880" t="str">
            <v>Nonpoint</v>
          </cell>
          <cell r="C3880" t="str">
            <v>Organic Chemical Storage /All Storage Types: Working Loss /Total: All Products</v>
          </cell>
          <cell r="D3880" t="str">
            <v>Industrial Processes - Storage and Transfer</v>
          </cell>
          <cell r="G3880" t="str">
            <v>Storage and Transport</v>
          </cell>
          <cell r="H3880" t="str">
            <v>Organic Chemical Storage</v>
          </cell>
          <cell r="I3880" t="str">
            <v>All Storage Types: Working Loss</v>
          </cell>
          <cell r="J3880" t="str">
            <v>Total: All Products</v>
          </cell>
          <cell r="N3880">
            <v>40982</v>
          </cell>
        </row>
        <row r="3881">
          <cell r="A3881" t="str">
            <v>2510995030</v>
          </cell>
          <cell r="B3881" t="str">
            <v>Nonpoint</v>
          </cell>
          <cell r="C3881" t="str">
            <v>Organic Chemical Storage /All Storage Types: Working Loss /Acetone</v>
          </cell>
          <cell r="D3881" t="str">
            <v>Industrial Processes - Storage and Transfer</v>
          </cell>
          <cell r="G3881" t="str">
            <v>Storage and Transport</v>
          </cell>
          <cell r="H3881" t="str">
            <v>Organic Chemical Storage</v>
          </cell>
          <cell r="I3881" t="str">
            <v>All Storage Types: Working Loss</v>
          </cell>
          <cell r="J3881" t="str">
            <v>Acetone</v>
          </cell>
          <cell r="N3881">
            <v>40982</v>
          </cell>
        </row>
        <row r="3882">
          <cell r="A3882" t="str">
            <v>2510995060</v>
          </cell>
          <cell r="B3882" t="str">
            <v>Nonpoint</v>
          </cell>
          <cell r="C3882" t="str">
            <v>Organic Chemical Storage /All Storage Types: Working Loss /Butyl Alcohols: All Types</v>
          </cell>
          <cell r="D3882" t="str">
            <v>Industrial Processes - Storage and Transfer</v>
          </cell>
          <cell r="G3882" t="str">
            <v>Storage and Transport</v>
          </cell>
          <cell r="H3882" t="str">
            <v>Organic Chemical Storage</v>
          </cell>
          <cell r="I3882" t="str">
            <v>All Storage Types: Working Loss</v>
          </cell>
          <cell r="J3882" t="str">
            <v>Butyl Alcohols: All Types</v>
          </cell>
          <cell r="N3882">
            <v>40982</v>
          </cell>
        </row>
        <row r="3883">
          <cell r="A3883" t="str">
            <v>2510995065</v>
          </cell>
          <cell r="B3883" t="str">
            <v>Nonpoint</v>
          </cell>
          <cell r="C3883" t="str">
            <v>Organic Chemical Storage /All Storage Types: Working Loss /n-Butyl Alcohol</v>
          </cell>
          <cell r="D3883" t="str">
            <v>Industrial Processes - Storage and Transfer</v>
          </cell>
          <cell r="G3883" t="str">
            <v>Storage and Transport</v>
          </cell>
          <cell r="H3883" t="str">
            <v>Organic Chemical Storage</v>
          </cell>
          <cell r="I3883" t="str">
            <v>All Storage Types: Working Loss</v>
          </cell>
          <cell r="J3883" t="str">
            <v>n-Butyl Alcohol</v>
          </cell>
          <cell r="N3883">
            <v>40982</v>
          </cell>
        </row>
        <row r="3884">
          <cell r="A3884" t="str">
            <v>2510995070</v>
          </cell>
          <cell r="B3884" t="str">
            <v>Nonpoint</v>
          </cell>
          <cell r="C3884" t="str">
            <v>Organic Chemical Storage /All Storage Types: Working Loss /Isobutyl Alcohol</v>
          </cell>
          <cell r="D3884" t="str">
            <v>Industrial Processes - Storage and Transfer</v>
          </cell>
          <cell r="G3884" t="str">
            <v>Storage and Transport</v>
          </cell>
          <cell r="H3884" t="str">
            <v>Organic Chemical Storage</v>
          </cell>
          <cell r="I3884" t="str">
            <v>All Storage Types: Working Loss</v>
          </cell>
          <cell r="J3884" t="str">
            <v>Isobutyl Alcohol</v>
          </cell>
          <cell r="N3884">
            <v>40982</v>
          </cell>
        </row>
        <row r="3885">
          <cell r="A3885" t="str">
            <v>2510995100</v>
          </cell>
          <cell r="B3885" t="str">
            <v>Nonpoint</v>
          </cell>
          <cell r="C3885" t="str">
            <v>Organic Chemical Storage /All Storage Types: Working Loss /Cyclohexanone</v>
          </cell>
          <cell r="D3885" t="str">
            <v>Industrial Processes - Storage and Transfer</v>
          </cell>
          <cell r="G3885" t="str">
            <v>Storage and Transport</v>
          </cell>
          <cell r="H3885" t="str">
            <v>Organic Chemical Storage</v>
          </cell>
          <cell r="I3885" t="str">
            <v>All Storage Types: Working Loss</v>
          </cell>
          <cell r="J3885" t="str">
            <v>Cyclohexanone</v>
          </cell>
          <cell r="N3885">
            <v>40982</v>
          </cell>
        </row>
        <row r="3886">
          <cell r="A3886" t="str">
            <v>2510995165</v>
          </cell>
          <cell r="B3886" t="str">
            <v>Nonpoint</v>
          </cell>
          <cell r="C3886" t="str">
            <v>Organic Chemical Storage /All Storage Types: Working Loss /Ethanol</v>
          </cell>
          <cell r="D3886" t="str">
            <v>Industrial Processes - Storage and Transfer</v>
          </cell>
          <cell r="G3886" t="str">
            <v>Storage and Transport</v>
          </cell>
          <cell r="H3886" t="str">
            <v>Organic Chemical Storage</v>
          </cell>
          <cell r="I3886" t="str">
            <v>All Storage Types: Working Loss</v>
          </cell>
          <cell r="J3886" t="str">
            <v>Ethanol</v>
          </cell>
          <cell r="N3886">
            <v>40982</v>
          </cell>
        </row>
        <row r="3887">
          <cell r="A3887" t="str">
            <v>2510995185</v>
          </cell>
          <cell r="B3887" t="str">
            <v>Nonpoint</v>
          </cell>
          <cell r="C3887" t="str">
            <v>Organic Chemical Storage /All Storage Types: Working Loss /Ethylbenzene</v>
          </cell>
          <cell r="D3887" t="str">
            <v>Industrial Processes - Storage and Transfer</v>
          </cell>
          <cell r="G3887" t="str">
            <v>Storage and Transport</v>
          </cell>
          <cell r="H3887" t="str">
            <v>Organic Chemical Storage</v>
          </cell>
          <cell r="I3887" t="str">
            <v>All Storage Types: Working Loss</v>
          </cell>
          <cell r="J3887" t="str">
            <v>Ethylbenzene</v>
          </cell>
          <cell r="N3887">
            <v>40982</v>
          </cell>
        </row>
        <row r="3888">
          <cell r="A3888" t="str">
            <v>2510995195</v>
          </cell>
          <cell r="B3888" t="str">
            <v>Nonpoint</v>
          </cell>
          <cell r="C3888" t="str">
            <v>Organic Chemical Storage /All Storage Types: Working Loss /Ethylene Glycol</v>
          </cell>
          <cell r="D3888" t="str">
            <v>Industrial Processes - Storage and Transfer</v>
          </cell>
          <cell r="G3888" t="str">
            <v>Storage and Transport</v>
          </cell>
          <cell r="H3888" t="str">
            <v>Organic Chemical Storage</v>
          </cell>
          <cell r="I3888" t="str">
            <v>All Storage Types: Working Loss</v>
          </cell>
          <cell r="J3888" t="str">
            <v>Ethylene Glycol</v>
          </cell>
          <cell r="N3888">
            <v>40982</v>
          </cell>
        </row>
        <row r="3889">
          <cell r="A3889" t="str">
            <v>2510995220</v>
          </cell>
          <cell r="B3889" t="str">
            <v>Nonpoint</v>
          </cell>
          <cell r="C3889" t="str">
            <v>Organic Chemical Storage /All Storage Types: Working Loss /Formalin</v>
          </cell>
          <cell r="D3889" t="str">
            <v>Industrial Processes - Storage and Transfer</v>
          </cell>
          <cell r="G3889" t="str">
            <v>Storage and Transport</v>
          </cell>
          <cell r="H3889" t="str">
            <v>Organic Chemical Storage</v>
          </cell>
          <cell r="I3889" t="str">
            <v>All Storage Types: Working Loss</v>
          </cell>
          <cell r="J3889" t="str">
            <v>Formalin</v>
          </cell>
          <cell r="N3889">
            <v>40982</v>
          </cell>
        </row>
        <row r="3890">
          <cell r="A3890" t="str">
            <v>2510995235</v>
          </cell>
          <cell r="B3890" t="str">
            <v>Nonpoint</v>
          </cell>
          <cell r="C3890" t="str">
            <v>Organic Chemical Storage /All Storage Types: Working Loss /Glycol Ethers: All Types</v>
          </cell>
          <cell r="D3890" t="str">
            <v>Industrial Processes - Storage and Transfer</v>
          </cell>
          <cell r="G3890" t="str">
            <v>Storage and Transport</v>
          </cell>
          <cell r="H3890" t="str">
            <v>Organic Chemical Storage</v>
          </cell>
          <cell r="I3890" t="str">
            <v>All Storage Types: Working Loss</v>
          </cell>
          <cell r="J3890" t="str">
            <v>Glycol Ethers: All Types</v>
          </cell>
          <cell r="N3890">
            <v>40982</v>
          </cell>
        </row>
        <row r="3891">
          <cell r="A3891" t="str">
            <v>2510995240</v>
          </cell>
          <cell r="B3891" t="str">
            <v>Nonpoint</v>
          </cell>
          <cell r="C3891" t="str">
            <v>Organic Chemical Storage /All Storage Types: Working Loss /Gum Turpentine</v>
          </cell>
          <cell r="D3891" t="str">
            <v>Industrial Processes - Storage and Transfer</v>
          </cell>
          <cell r="G3891" t="str">
            <v>Storage and Transport</v>
          </cell>
          <cell r="H3891" t="str">
            <v>Organic Chemical Storage</v>
          </cell>
          <cell r="I3891" t="str">
            <v>All Storage Types: Working Loss</v>
          </cell>
          <cell r="J3891" t="str">
            <v>Gum Turpentine</v>
          </cell>
          <cell r="N3891">
            <v>40982</v>
          </cell>
        </row>
        <row r="3892">
          <cell r="A3892" t="str">
            <v>2510995250</v>
          </cell>
          <cell r="B3892" t="str">
            <v>Nonpoint</v>
          </cell>
          <cell r="C3892" t="str">
            <v>Organic Chemical Storage /All Storage Types: Working Loss /Isopropanol</v>
          </cell>
          <cell r="D3892" t="str">
            <v>Industrial Processes - Storage and Transfer</v>
          </cell>
          <cell r="G3892" t="str">
            <v>Storage and Transport</v>
          </cell>
          <cell r="H3892" t="str">
            <v>Organic Chemical Storage</v>
          </cell>
          <cell r="I3892" t="str">
            <v>All Storage Types: Working Loss</v>
          </cell>
          <cell r="J3892" t="str">
            <v>Isopropanol</v>
          </cell>
          <cell r="N3892">
            <v>40982</v>
          </cell>
        </row>
        <row r="3893">
          <cell r="A3893" t="str">
            <v>2510995260</v>
          </cell>
          <cell r="B3893" t="str">
            <v>Nonpoint</v>
          </cell>
          <cell r="C3893" t="str">
            <v>Organic Chemical Storage /All Storage Types: Working Loss /Methanol</v>
          </cell>
          <cell r="D3893" t="str">
            <v>Industrial Processes - Storage and Transfer</v>
          </cell>
          <cell r="G3893" t="str">
            <v>Storage and Transport</v>
          </cell>
          <cell r="H3893" t="str">
            <v>Organic Chemical Storage</v>
          </cell>
          <cell r="I3893" t="str">
            <v>All Storage Types: Working Loss</v>
          </cell>
          <cell r="J3893" t="str">
            <v>Methanol</v>
          </cell>
          <cell r="N3893">
            <v>40982</v>
          </cell>
        </row>
        <row r="3894">
          <cell r="A3894" t="str">
            <v>2510995265</v>
          </cell>
          <cell r="B3894" t="str">
            <v>Nonpoint</v>
          </cell>
          <cell r="C3894" t="str">
            <v>Organic Chemical Storage /All Storage Types: Working Loss /Methyl Chloride</v>
          </cell>
          <cell r="D3894" t="str">
            <v>Industrial Processes - Storage and Transfer</v>
          </cell>
          <cell r="G3894" t="str">
            <v>Storage and Transport</v>
          </cell>
          <cell r="H3894" t="str">
            <v>Organic Chemical Storage</v>
          </cell>
          <cell r="I3894" t="str">
            <v>All Storage Types: Working Loss</v>
          </cell>
          <cell r="J3894" t="str">
            <v>Methyl Chloride</v>
          </cell>
          <cell r="N3894">
            <v>40982</v>
          </cell>
        </row>
        <row r="3895">
          <cell r="A3895" t="str">
            <v>2510995270</v>
          </cell>
          <cell r="B3895" t="str">
            <v>Nonpoint</v>
          </cell>
          <cell r="C3895" t="str">
            <v>Organic Chemical Storage /All Storage Types: Working Loss /Methyl Chloroform</v>
          </cell>
          <cell r="D3895" t="str">
            <v>Industrial Processes - Storage and Transfer</v>
          </cell>
          <cell r="G3895" t="str">
            <v>Storage and Transport</v>
          </cell>
          <cell r="H3895" t="str">
            <v>Organic Chemical Storage</v>
          </cell>
          <cell r="I3895" t="str">
            <v>All Storage Types: Working Loss</v>
          </cell>
          <cell r="J3895" t="str">
            <v>Methyl Chloroform</v>
          </cell>
          <cell r="N3895">
            <v>40982</v>
          </cell>
        </row>
        <row r="3896">
          <cell r="A3896" t="str">
            <v>2510995275</v>
          </cell>
          <cell r="B3896" t="str">
            <v>Nonpoint</v>
          </cell>
          <cell r="C3896" t="str">
            <v>Organic Chemical Storage /All Storage Types: Working Loss /Methyl Ethyl Ketone</v>
          </cell>
          <cell r="D3896" t="str">
            <v>Industrial Processes - Storage and Transfer</v>
          </cell>
          <cell r="G3896" t="str">
            <v>Storage and Transport</v>
          </cell>
          <cell r="H3896" t="str">
            <v>Organic Chemical Storage</v>
          </cell>
          <cell r="I3896" t="str">
            <v>All Storage Types: Working Loss</v>
          </cell>
          <cell r="J3896" t="str">
            <v>Methyl Ethyl Ketone</v>
          </cell>
          <cell r="N3896">
            <v>40982</v>
          </cell>
        </row>
        <row r="3897">
          <cell r="A3897" t="str">
            <v>2510995285</v>
          </cell>
          <cell r="B3897" t="str">
            <v>Nonpoint</v>
          </cell>
          <cell r="C3897" t="str">
            <v>Organic Chemical Storage /All Storage Types: Working Loss /Methyl Isobutyl Ketone</v>
          </cell>
          <cell r="D3897" t="str">
            <v>Industrial Processes - Storage and Transfer</v>
          </cell>
          <cell r="G3897" t="str">
            <v>Storage and Transport</v>
          </cell>
          <cell r="H3897" t="str">
            <v>Organic Chemical Storage</v>
          </cell>
          <cell r="I3897" t="str">
            <v>All Storage Types: Working Loss</v>
          </cell>
          <cell r="J3897" t="str">
            <v>Methyl Isobutyl Ketone</v>
          </cell>
          <cell r="N3897">
            <v>40982</v>
          </cell>
        </row>
        <row r="3898">
          <cell r="A3898" t="str">
            <v>2510995295</v>
          </cell>
          <cell r="B3898" t="str">
            <v>Nonpoint</v>
          </cell>
          <cell r="C3898" t="str">
            <v>Organic Chemical Storage /All Storage Types: Working Loss /Methylene Chloride</v>
          </cell>
          <cell r="D3898" t="str">
            <v>Industrial Processes - Storage and Transfer</v>
          </cell>
          <cell r="G3898" t="str">
            <v>Storage and Transport</v>
          </cell>
          <cell r="H3898" t="str">
            <v>Organic Chemical Storage</v>
          </cell>
          <cell r="I3898" t="str">
            <v>All Storage Types: Working Loss</v>
          </cell>
          <cell r="J3898" t="str">
            <v>Methylene Chloride</v>
          </cell>
          <cell r="N3898">
            <v>40982</v>
          </cell>
        </row>
        <row r="3899">
          <cell r="A3899" t="str">
            <v>2510995310</v>
          </cell>
          <cell r="B3899" t="str">
            <v>Nonpoint</v>
          </cell>
          <cell r="C3899" t="str">
            <v>Organic Chemical Storage /All Storage Types: Working Loss /n-Propanol</v>
          </cell>
          <cell r="D3899" t="str">
            <v>Industrial Processes - Storage and Transfer</v>
          </cell>
          <cell r="G3899" t="str">
            <v>Storage and Transport</v>
          </cell>
          <cell r="H3899" t="str">
            <v>Organic Chemical Storage</v>
          </cell>
          <cell r="I3899" t="str">
            <v>All Storage Types: Working Loss</v>
          </cell>
          <cell r="J3899" t="str">
            <v>n-Propanol</v>
          </cell>
          <cell r="N3899">
            <v>40982</v>
          </cell>
        </row>
        <row r="3900">
          <cell r="A3900" t="str">
            <v>2510995320</v>
          </cell>
          <cell r="B3900" t="str">
            <v>Nonpoint</v>
          </cell>
          <cell r="C3900" t="str">
            <v>Organic Chemical Storage /All Storage Types: Working Loss /Nitrobenzene</v>
          </cell>
          <cell r="D3900" t="str">
            <v>Industrial Processes - Storage and Transfer</v>
          </cell>
          <cell r="G3900" t="str">
            <v>Storage and Transport</v>
          </cell>
          <cell r="H3900" t="str">
            <v>Organic Chemical Storage</v>
          </cell>
          <cell r="I3900" t="str">
            <v>All Storage Types: Working Loss</v>
          </cell>
          <cell r="J3900" t="str">
            <v>Nitrobenzene</v>
          </cell>
          <cell r="N3900">
            <v>40982</v>
          </cell>
        </row>
        <row r="3901">
          <cell r="A3901" t="str">
            <v>2510995345</v>
          </cell>
          <cell r="B3901" t="str">
            <v>Nonpoint</v>
          </cell>
          <cell r="C3901" t="str">
            <v>Organic Chemical Storage /All Storage Types: Working Loss /Perchloroethylene</v>
          </cell>
          <cell r="D3901" t="str">
            <v>Industrial Processes - Storage and Transfer</v>
          </cell>
          <cell r="G3901" t="str">
            <v>Storage and Transport</v>
          </cell>
          <cell r="H3901" t="str">
            <v>Organic Chemical Storage</v>
          </cell>
          <cell r="I3901" t="str">
            <v>All Storage Types: Working Loss</v>
          </cell>
          <cell r="J3901" t="str">
            <v>Perchloroethylene</v>
          </cell>
          <cell r="N3901">
            <v>40982</v>
          </cell>
        </row>
        <row r="3902">
          <cell r="A3902" t="str">
            <v>2510995350</v>
          </cell>
          <cell r="B3902" t="str">
            <v>Nonpoint</v>
          </cell>
          <cell r="C3902" t="str">
            <v>Organic Chemical Storage /All Storage Types: Working Loss /Propylene Glycol</v>
          </cell>
          <cell r="D3902" t="str">
            <v>Industrial Processes - Storage and Transfer</v>
          </cell>
          <cell r="G3902" t="str">
            <v>Storage and Transport</v>
          </cell>
          <cell r="H3902" t="str">
            <v>Organic Chemical Storage</v>
          </cell>
          <cell r="I3902" t="str">
            <v>All Storage Types: Working Loss</v>
          </cell>
          <cell r="J3902" t="str">
            <v>Propylene Glycol</v>
          </cell>
          <cell r="N3902">
            <v>40982</v>
          </cell>
        </row>
        <row r="3903">
          <cell r="A3903" t="str">
            <v>2510995370</v>
          </cell>
          <cell r="B3903" t="str">
            <v>Nonpoint</v>
          </cell>
          <cell r="C3903" t="str">
            <v>Organic Chemical Storage /All Storage Types: Working Loss /Special Naphthas</v>
          </cell>
          <cell r="D3903" t="str">
            <v>Industrial Processes - Storage and Transfer</v>
          </cell>
          <cell r="G3903" t="str">
            <v>Storage and Transport</v>
          </cell>
          <cell r="H3903" t="str">
            <v>Organic Chemical Storage</v>
          </cell>
          <cell r="I3903" t="str">
            <v>All Storage Types: Working Loss</v>
          </cell>
          <cell r="J3903" t="str">
            <v>Special Naphthas</v>
          </cell>
          <cell r="N3903">
            <v>40982</v>
          </cell>
        </row>
        <row r="3904">
          <cell r="A3904" t="str">
            <v>2510995380</v>
          </cell>
          <cell r="B3904" t="str">
            <v>Nonpoint</v>
          </cell>
          <cell r="C3904" t="str">
            <v>Organic Chemical Storage /All Storage Types: Working Loss /Toluene</v>
          </cell>
          <cell r="D3904" t="str">
            <v>Industrial Processes - Storage and Transfer</v>
          </cell>
          <cell r="G3904" t="str">
            <v>Storage and Transport</v>
          </cell>
          <cell r="H3904" t="str">
            <v>Organic Chemical Storage</v>
          </cell>
          <cell r="I3904" t="str">
            <v>All Storage Types: Working Loss</v>
          </cell>
          <cell r="J3904" t="str">
            <v>Toluene</v>
          </cell>
          <cell r="N3904">
            <v>40982</v>
          </cell>
        </row>
        <row r="3905">
          <cell r="A3905" t="str">
            <v>2510995385</v>
          </cell>
          <cell r="B3905" t="str">
            <v>Nonpoint</v>
          </cell>
          <cell r="C3905" t="str">
            <v>Organic Chemical Storage /All Storage Types: Working Loss /Trichloroethylene</v>
          </cell>
          <cell r="D3905" t="str">
            <v>Industrial Processes - Storage and Transfer</v>
          </cell>
          <cell r="G3905" t="str">
            <v>Storage and Transport</v>
          </cell>
          <cell r="H3905" t="str">
            <v>Organic Chemical Storage</v>
          </cell>
          <cell r="I3905" t="str">
            <v>All Storage Types: Working Loss</v>
          </cell>
          <cell r="J3905" t="str">
            <v>Trichloroethylene</v>
          </cell>
          <cell r="N3905">
            <v>40982</v>
          </cell>
        </row>
        <row r="3906">
          <cell r="A3906" t="str">
            <v>2510995405</v>
          </cell>
          <cell r="B3906" t="str">
            <v>Nonpoint</v>
          </cell>
          <cell r="C3906" t="str">
            <v>Organic Chemical Storage /All Storage Types: Working Loss /Xylenes (Mixed)</v>
          </cell>
          <cell r="D3906" t="str">
            <v>Industrial Processes - Storage and Transfer</v>
          </cell>
          <cell r="G3906" t="str">
            <v>Storage and Transport</v>
          </cell>
          <cell r="H3906" t="str">
            <v>Organic Chemical Storage</v>
          </cell>
          <cell r="I3906" t="str">
            <v>All Storage Types: Working Loss</v>
          </cell>
          <cell r="J3906" t="str">
            <v>Xylenes (Mixed)</v>
          </cell>
          <cell r="N3906">
            <v>40982</v>
          </cell>
        </row>
        <row r="3907">
          <cell r="A3907" t="str">
            <v>2515000000</v>
          </cell>
          <cell r="B3907" t="str">
            <v>Nonpoint</v>
          </cell>
          <cell r="C3907" t="str">
            <v>Organic Chemical Transport /All Transport Types /Total: All Products</v>
          </cell>
          <cell r="D3907" t="str">
            <v>Industrial Processes - Storage and Transfer</v>
          </cell>
          <cell r="G3907" t="str">
            <v>Storage and Transport</v>
          </cell>
          <cell r="H3907" t="str">
            <v>Organic Chemical Transport</v>
          </cell>
          <cell r="I3907" t="str">
            <v>All Transport Types</v>
          </cell>
          <cell r="J3907" t="str">
            <v>Total: All Products</v>
          </cell>
          <cell r="N3907">
            <v>40982</v>
          </cell>
        </row>
        <row r="3908">
          <cell r="A3908" t="str">
            <v>2515000030</v>
          </cell>
          <cell r="B3908" t="str">
            <v>Nonpoint</v>
          </cell>
          <cell r="C3908" t="str">
            <v>Organic Chemical Transport /All Transport Types /Acetone</v>
          </cell>
          <cell r="D3908" t="str">
            <v>Industrial Processes - Storage and Transfer</v>
          </cell>
          <cell r="G3908" t="str">
            <v>Storage and Transport</v>
          </cell>
          <cell r="H3908" t="str">
            <v>Organic Chemical Transport</v>
          </cell>
          <cell r="I3908" t="str">
            <v>All Transport Types</v>
          </cell>
          <cell r="J3908" t="str">
            <v>Acetone</v>
          </cell>
          <cell r="N3908">
            <v>40982</v>
          </cell>
        </row>
        <row r="3909">
          <cell r="A3909" t="str">
            <v>2515000060</v>
          </cell>
          <cell r="B3909" t="str">
            <v>Nonpoint</v>
          </cell>
          <cell r="C3909" t="str">
            <v>Organic Chemical Transport /All Transport Types /Butyl Alcohols: All Types</v>
          </cell>
          <cell r="D3909" t="str">
            <v>Industrial Processes - Storage and Transfer</v>
          </cell>
          <cell r="G3909" t="str">
            <v>Storage and Transport</v>
          </cell>
          <cell r="H3909" t="str">
            <v>Organic Chemical Transport</v>
          </cell>
          <cell r="I3909" t="str">
            <v>All Transport Types</v>
          </cell>
          <cell r="J3909" t="str">
            <v>Butyl Alcohols: All Types</v>
          </cell>
          <cell r="N3909">
            <v>40982</v>
          </cell>
        </row>
        <row r="3910">
          <cell r="A3910" t="str">
            <v>2515000065</v>
          </cell>
          <cell r="B3910" t="str">
            <v>Nonpoint</v>
          </cell>
          <cell r="C3910" t="str">
            <v>Organic Chemical Transport /All Transport Types /n-Butyl Alcohol</v>
          </cell>
          <cell r="D3910" t="str">
            <v>Industrial Processes - Storage and Transfer</v>
          </cell>
          <cell r="G3910" t="str">
            <v>Storage and Transport</v>
          </cell>
          <cell r="H3910" t="str">
            <v>Organic Chemical Transport</v>
          </cell>
          <cell r="I3910" t="str">
            <v>All Transport Types</v>
          </cell>
          <cell r="J3910" t="str">
            <v>n-Butyl Alcohol</v>
          </cell>
          <cell r="N3910">
            <v>40982</v>
          </cell>
        </row>
        <row r="3911">
          <cell r="A3911" t="str">
            <v>2515000070</v>
          </cell>
          <cell r="B3911" t="str">
            <v>Nonpoint</v>
          </cell>
          <cell r="C3911" t="str">
            <v>Organic Chemical Transport /All Transport Types /Isobutyl Alcohol</v>
          </cell>
          <cell r="D3911" t="str">
            <v>Industrial Processes - Storage and Transfer</v>
          </cell>
          <cell r="G3911" t="str">
            <v>Storage and Transport</v>
          </cell>
          <cell r="H3911" t="str">
            <v>Organic Chemical Transport</v>
          </cell>
          <cell r="I3911" t="str">
            <v>All Transport Types</v>
          </cell>
          <cell r="J3911" t="str">
            <v>Isobutyl Alcohol</v>
          </cell>
          <cell r="N3911">
            <v>40982</v>
          </cell>
        </row>
        <row r="3912">
          <cell r="A3912" t="str">
            <v>2515000100</v>
          </cell>
          <cell r="B3912" t="str">
            <v>Nonpoint</v>
          </cell>
          <cell r="C3912" t="str">
            <v>Organic Chemical Transport /All Transport Types /Cyclohexanone</v>
          </cell>
          <cell r="D3912" t="str">
            <v>Industrial Processes - Storage and Transfer</v>
          </cell>
          <cell r="G3912" t="str">
            <v>Storage and Transport</v>
          </cell>
          <cell r="H3912" t="str">
            <v>Organic Chemical Transport</v>
          </cell>
          <cell r="I3912" t="str">
            <v>All Transport Types</v>
          </cell>
          <cell r="J3912" t="str">
            <v>Cyclohexanone</v>
          </cell>
          <cell r="N3912">
            <v>40982</v>
          </cell>
        </row>
        <row r="3913">
          <cell r="A3913" t="str">
            <v>2515000165</v>
          </cell>
          <cell r="B3913" t="str">
            <v>Nonpoint</v>
          </cell>
          <cell r="C3913" t="str">
            <v>Organic Chemical Transport /All Transport Types /Ethanol</v>
          </cell>
          <cell r="D3913" t="str">
            <v>Industrial Processes - Storage and Transfer</v>
          </cell>
          <cell r="G3913" t="str">
            <v>Storage and Transport</v>
          </cell>
          <cell r="H3913" t="str">
            <v>Organic Chemical Transport</v>
          </cell>
          <cell r="I3913" t="str">
            <v>All Transport Types</v>
          </cell>
          <cell r="J3913" t="str">
            <v>Ethanol</v>
          </cell>
          <cell r="N3913">
            <v>40982</v>
          </cell>
        </row>
        <row r="3914">
          <cell r="A3914" t="str">
            <v>2515000185</v>
          </cell>
          <cell r="B3914" t="str">
            <v>Nonpoint</v>
          </cell>
          <cell r="C3914" t="str">
            <v>Organic Chemical Transport /All Transport Types /Ethylbenzene</v>
          </cell>
          <cell r="D3914" t="str">
            <v>Industrial Processes - Storage and Transfer</v>
          </cell>
          <cell r="G3914" t="str">
            <v>Storage and Transport</v>
          </cell>
          <cell r="H3914" t="str">
            <v>Organic Chemical Transport</v>
          </cell>
          <cell r="I3914" t="str">
            <v>All Transport Types</v>
          </cell>
          <cell r="J3914" t="str">
            <v>Ethylbenzene</v>
          </cell>
          <cell r="N3914">
            <v>40982</v>
          </cell>
        </row>
        <row r="3915">
          <cell r="A3915" t="str">
            <v>2515000195</v>
          </cell>
          <cell r="B3915" t="str">
            <v>Nonpoint</v>
          </cell>
          <cell r="C3915" t="str">
            <v>Organic Chemical Transport /All Transport Types /Ethylene Glycol</v>
          </cell>
          <cell r="D3915" t="str">
            <v>Industrial Processes - Storage and Transfer</v>
          </cell>
          <cell r="G3915" t="str">
            <v>Storage and Transport</v>
          </cell>
          <cell r="H3915" t="str">
            <v>Organic Chemical Transport</v>
          </cell>
          <cell r="I3915" t="str">
            <v>All Transport Types</v>
          </cell>
          <cell r="J3915" t="str">
            <v>Ethylene Glycol</v>
          </cell>
          <cell r="N3915">
            <v>40982</v>
          </cell>
        </row>
        <row r="3916">
          <cell r="A3916" t="str">
            <v>2515000220</v>
          </cell>
          <cell r="B3916" t="str">
            <v>Nonpoint</v>
          </cell>
          <cell r="C3916" t="str">
            <v>Organic Chemical Transport /All Transport Types /Formalin</v>
          </cell>
          <cell r="D3916" t="str">
            <v>Industrial Processes - Storage and Transfer</v>
          </cell>
          <cell r="G3916" t="str">
            <v>Storage and Transport</v>
          </cell>
          <cell r="H3916" t="str">
            <v>Organic Chemical Transport</v>
          </cell>
          <cell r="I3916" t="str">
            <v>All Transport Types</v>
          </cell>
          <cell r="J3916" t="str">
            <v>Formalin</v>
          </cell>
          <cell r="N3916">
            <v>40982</v>
          </cell>
        </row>
        <row r="3917">
          <cell r="A3917" t="str">
            <v>2515000235</v>
          </cell>
          <cell r="B3917" t="str">
            <v>Nonpoint</v>
          </cell>
          <cell r="C3917" t="str">
            <v>Organic Chemical Transport /All Transport Types /Glycol Ethers: All Types</v>
          </cell>
          <cell r="D3917" t="str">
            <v>Industrial Processes - Storage and Transfer</v>
          </cell>
          <cell r="G3917" t="str">
            <v>Storage and Transport</v>
          </cell>
          <cell r="H3917" t="str">
            <v>Organic Chemical Transport</v>
          </cell>
          <cell r="I3917" t="str">
            <v>All Transport Types</v>
          </cell>
          <cell r="J3917" t="str">
            <v>Glycol Ethers: All Types</v>
          </cell>
          <cell r="N3917">
            <v>40982</v>
          </cell>
        </row>
        <row r="3918">
          <cell r="A3918" t="str">
            <v>2515000240</v>
          </cell>
          <cell r="B3918" t="str">
            <v>Nonpoint</v>
          </cell>
          <cell r="C3918" t="str">
            <v>Organic Chemical Transport /All Transport Types /Gum Turpentine</v>
          </cell>
          <cell r="D3918" t="str">
            <v>Industrial Processes - Storage and Transfer</v>
          </cell>
          <cell r="G3918" t="str">
            <v>Storage and Transport</v>
          </cell>
          <cell r="H3918" t="str">
            <v>Organic Chemical Transport</v>
          </cell>
          <cell r="I3918" t="str">
            <v>All Transport Types</v>
          </cell>
          <cell r="J3918" t="str">
            <v>Gum Turpentine</v>
          </cell>
          <cell r="N3918">
            <v>40982</v>
          </cell>
        </row>
        <row r="3919">
          <cell r="A3919" t="str">
            <v>2515000250</v>
          </cell>
          <cell r="B3919" t="str">
            <v>Nonpoint</v>
          </cell>
          <cell r="C3919" t="str">
            <v>Organic Chemical Transport /All Transport Types /Isopropanol</v>
          </cell>
          <cell r="D3919" t="str">
            <v>Industrial Processes - Storage and Transfer</v>
          </cell>
          <cell r="G3919" t="str">
            <v>Storage and Transport</v>
          </cell>
          <cell r="H3919" t="str">
            <v>Organic Chemical Transport</v>
          </cell>
          <cell r="I3919" t="str">
            <v>All Transport Types</v>
          </cell>
          <cell r="J3919" t="str">
            <v>Isopropanol</v>
          </cell>
          <cell r="N3919">
            <v>40982</v>
          </cell>
        </row>
        <row r="3920">
          <cell r="A3920" t="str">
            <v>2515000260</v>
          </cell>
          <cell r="B3920" t="str">
            <v>Nonpoint</v>
          </cell>
          <cell r="C3920" t="str">
            <v>Organic Chemical Transport /All Transport Types /Methanol</v>
          </cell>
          <cell r="D3920" t="str">
            <v>Industrial Processes - Storage and Transfer</v>
          </cell>
          <cell r="G3920" t="str">
            <v>Storage and Transport</v>
          </cell>
          <cell r="H3920" t="str">
            <v>Organic Chemical Transport</v>
          </cell>
          <cell r="I3920" t="str">
            <v>All Transport Types</v>
          </cell>
          <cell r="J3920" t="str">
            <v>Methanol</v>
          </cell>
          <cell r="N3920">
            <v>40982</v>
          </cell>
        </row>
        <row r="3921">
          <cell r="A3921" t="str">
            <v>2515000265</v>
          </cell>
          <cell r="B3921" t="str">
            <v>Nonpoint</v>
          </cell>
          <cell r="C3921" t="str">
            <v>Organic Chemical Transport /All Transport Types /Methyl Chloride</v>
          </cell>
          <cell r="D3921" t="str">
            <v>Industrial Processes - Storage and Transfer</v>
          </cell>
          <cell r="G3921" t="str">
            <v>Storage and Transport</v>
          </cell>
          <cell r="H3921" t="str">
            <v>Organic Chemical Transport</v>
          </cell>
          <cell r="I3921" t="str">
            <v>All Transport Types</v>
          </cell>
          <cell r="J3921" t="str">
            <v>Methyl Chloride</v>
          </cell>
          <cell r="N3921">
            <v>40982</v>
          </cell>
        </row>
        <row r="3922">
          <cell r="A3922" t="str">
            <v>2515000270</v>
          </cell>
          <cell r="B3922" t="str">
            <v>Nonpoint</v>
          </cell>
          <cell r="C3922" t="str">
            <v>Organic Chemical Transport /All Transport Types /Methyl Chloroform</v>
          </cell>
          <cell r="D3922" t="str">
            <v>Industrial Processes - Storage and Transfer</v>
          </cell>
          <cell r="G3922" t="str">
            <v>Storage and Transport</v>
          </cell>
          <cell r="H3922" t="str">
            <v>Organic Chemical Transport</v>
          </cell>
          <cell r="I3922" t="str">
            <v>All Transport Types</v>
          </cell>
          <cell r="J3922" t="str">
            <v>Methyl Chloroform</v>
          </cell>
          <cell r="N3922">
            <v>40982</v>
          </cell>
        </row>
        <row r="3923">
          <cell r="A3923" t="str">
            <v>2515000275</v>
          </cell>
          <cell r="B3923" t="str">
            <v>Nonpoint</v>
          </cell>
          <cell r="C3923" t="str">
            <v>Organic Chemical Transport /All Transport Types /Methyl Ethyl Ketone</v>
          </cell>
          <cell r="D3923" t="str">
            <v>Industrial Processes - Storage and Transfer</v>
          </cell>
          <cell r="G3923" t="str">
            <v>Storage and Transport</v>
          </cell>
          <cell r="H3923" t="str">
            <v>Organic Chemical Transport</v>
          </cell>
          <cell r="I3923" t="str">
            <v>All Transport Types</v>
          </cell>
          <cell r="J3923" t="str">
            <v>Methyl Ethyl Ketone</v>
          </cell>
          <cell r="N3923">
            <v>40982</v>
          </cell>
        </row>
        <row r="3924">
          <cell r="A3924" t="str">
            <v>2515000285</v>
          </cell>
          <cell r="B3924" t="str">
            <v>Nonpoint</v>
          </cell>
          <cell r="C3924" t="str">
            <v>Organic Chemical Transport /All Transport Types /Methyl Isobutyl Ketone</v>
          </cell>
          <cell r="D3924" t="str">
            <v>Industrial Processes - Storage and Transfer</v>
          </cell>
          <cell r="G3924" t="str">
            <v>Storage and Transport</v>
          </cell>
          <cell r="H3924" t="str">
            <v>Organic Chemical Transport</v>
          </cell>
          <cell r="I3924" t="str">
            <v>All Transport Types</v>
          </cell>
          <cell r="J3924" t="str">
            <v>Methyl Isobutyl Ketone</v>
          </cell>
          <cell r="N3924">
            <v>40982</v>
          </cell>
        </row>
        <row r="3925">
          <cell r="A3925" t="str">
            <v>2515000295</v>
          </cell>
          <cell r="B3925" t="str">
            <v>Nonpoint</v>
          </cell>
          <cell r="C3925" t="str">
            <v>Organic Chemical Transport /All Transport Types /Methylene Chloride</v>
          </cell>
          <cell r="D3925" t="str">
            <v>Industrial Processes - Storage and Transfer</v>
          </cell>
          <cell r="G3925" t="str">
            <v>Storage and Transport</v>
          </cell>
          <cell r="H3925" t="str">
            <v>Organic Chemical Transport</v>
          </cell>
          <cell r="I3925" t="str">
            <v>All Transport Types</v>
          </cell>
          <cell r="J3925" t="str">
            <v>Methylene Chloride</v>
          </cell>
          <cell r="N3925">
            <v>40982</v>
          </cell>
        </row>
        <row r="3926">
          <cell r="A3926" t="str">
            <v>2515000310</v>
          </cell>
          <cell r="B3926" t="str">
            <v>Nonpoint</v>
          </cell>
          <cell r="C3926" t="str">
            <v>Organic Chemical Transport /All Transport Types /n-Propanol</v>
          </cell>
          <cell r="D3926" t="str">
            <v>Industrial Processes - Storage and Transfer</v>
          </cell>
          <cell r="G3926" t="str">
            <v>Storage and Transport</v>
          </cell>
          <cell r="H3926" t="str">
            <v>Organic Chemical Transport</v>
          </cell>
          <cell r="I3926" t="str">
            <v>All Transport Types</v>
          </cell>
          <cell r="J3926" t="str">
            <v>n-Propanol</v>
          </cell>
          <cell r="N3926">
            <v>40982</v>
          </cell>
        </row>
        <row r="3927">
          <cell r="A3927" t="str">
            <v>2515000320</v>
          </cell>
          <cell r="B3927" t="str">
            <v>Nonpoint</v>
          </cell>
          <cell r="C3927" t="str">
            <v>Organic Chemical Transport /All Transport Types /Nitrobenzene</v>
          </cell>
          <cell r="D3927" t="str">
            <v>Industrial Processes - Storage and Transfer</v>
          </cell>
          <cell r="G3927" t="str">
            <v>Storage and Transport</v>
          </cell>
          <cell r="H3927" t="str">
            <v>Organic Chemical Transport</v>
          </cell>
          <cell r="I3927" t="str">
            <v>All Transport Types</v>
          </cell>
          <cell r="J3927" t="str">
            <v>Nitrobenzene</v>
          </cell>
          <cell r="N3927">
            <v>40982</v>
          </cell>
        </row>
        <row r="3928">
          <cell r="A3928" t="str">
            <v>2515000345</v>
          </cell>
          <cell r="B3928" t="str">
            <v>Nonpoint</v>
          </cell>
          <cell r="C3928" t="str">
            <v>Organic Chemical Transport /All Transport Types /Perchloroethylene</v>
          </cell>
          <cell r="D3928" t="str">
            <v>Industrial Processes - Storage and Transfer</v>
          </cell>
          <cell r="G3928" t="str">
            <v>Storage and Transport</v>
          </cell>
          <cell r="H3928" t="str">
            <v>Organic Chemical Transport</v>
          </cell>
          <cell r="I3928" t="str">
            <v>All Transport Types</v>
          </cell>
          <cell r="J3928" t="str">
            <v>Perchloroethylene</v>
          </cell>
          <cell r="N3928">
            <v>40982</v>
          </cell>
        </row>
        <row r="3929">
          <cell r="A3929" t="str">
            <v>2515000350</v>
          </cell>
          <cell r="B3929" t="str">
            <v>Nonpoint</v>
          </cell>
          <cell r="C3929" t="str">
            <v>Organic Chemical Transport /All Transport Types /Propylene Glycol</v>
          </cell>
          <cell r="D3929" t="str">
            <v>Industrial Processes - Storage and Transfer</v>
          </cell>
          <cell r="G3929" t="str">
            <v>Storage and Transport</v>
          </cell>
          <cell r="H3929" t="str">
            <v>Organic Chemical Transport</v>
          </cell>
          <cell r="I3929" t="str">
            <v>All Transport Types</v>
          </cell>
          <cell r="J3929" t="str">
            <v>Propylene Glycol</v>
          </cell>
          <cell r="N3929">
            <v>40982</v>
          </cell>
        </row>
        <row r="3930">
          <cell r="A3930" t="str">
            <v>2515000370</v>
          </cell>
          <cell r="B3930" t="str">
            <v>Nonpoint</v>
          </cell>
          <cell r="C3930" t="str">
            <v>Organic Chemical Transport /All Transport Types /Special Naphthas</v>
          </cell>
          <cell r="D3930" t="str">
            <v>Industrial Processes - Storage and Transfer</v>
          </cell>
          <cell r="G3930" t="str">
            <v>Storage and Transport</v>
          </cell>
          <cell r="H3930" t="str">
            <v>Organic Chemical Transport</v>
          </cell>
          <cell r="I3930" t="str">
            <v>All Transport Types</v>
          </cell>
          <cell r="J3930" t="str">
            <v>Special Naphthas</v>
          </cell>
          <cell r="N3930">
            <v>40982</v>
          </cell>
        </row>
        <row r="3931">
          <cell r="A3931" t="str">
            <v>2515000380</v>
          </cell>
          <cell r="B3931" t="str">
            <v>Nonpoint</v>
          </cell>
          <cell r="C3931" t="str">
            <v>Organic Chemical Transport /All Transport Types /Toluene</v>
          </cell>
          <cell r="D3931" t="str">
            <v>Industrial Processes - Storage and Transfer</v>
          </cell>
          <cell r="G3931" t="str">
            <v>Storage and Transport</v>
          </cell>
          <cell r="H3931" t="str">
            <v>Organic Chemical Transport</v>
          </cell>
          <cell r="I3931" t="str">
            <v>All Transport Types</v>
          </cell>
          <cell r="J3931" t="str">
            <v>Toluene</v>
          </cell>
          <cell r="N3931">
            <v>40982</v>
          </cell>
        </row>
        <row r="3932">
          <cell r="A3932" t="str">
            <v>2515000385</v>
          </cell>
          <cell r="B3932" t="str">
            <v>Nonpoint</v>
          </cell>
          <cell r="C3932" t="str">
            <v>Organic Chemical Transport /All Transport Types /Trichloroethylene</v>
          </cell>
          <cell r="D3932" t="str">
            <v>Industrial Processes - Storage and Transfer</v>
          </cell>
          <cell r="G3932" t="str">
            <v>Storage and Transport</v>
          </cell>
          <cell r="H3932" t="str">
            <v>Organic Chemical Transport</v>
          </cell>
          <cell r="I3932" t="str">
            <v>All Transport Types</v>
          </cell>
          <cell r="J3932" t="str">
            <v>Trichloroethylene</v>
          </cell>
          <cell r="N3932">
            <v>40982</v>
          </cell>
        </row>
        <row r="3933">
          <cell r="A3933" t="str">
            <v>2515000405</v>
          </cell>
          <cell r="B3933" t="str">
            <v>Nonpoint</v>
          </cell>
          <cell r="C3933" t="str">
            <v>Organic Chemical Transport /All Transport Types /Xylenes (Mixed)</v>
          </cell>
          <cell r="D3933" t="str">
            <v>Industrial Processes - Storage and Transfer</v>
          </cell>
          <cell r="G3933" t="str">
            <v>Storage and Transport</v>
          </cell>
          <cell r="H3933" t="str">
            <v>Organic Chemical Transport</v>
          </cell>
          <cell r="I3933" t="str">
            <v>All Transport Types</v>
          </cell>
          <cell r="J3933" t="str">
            <v>Xylenes (Mixed)</v>
          </cell>
          <cell r="N3933">
            <v>40982</v>
          </cell>
        </row>
        <row r="3934">
          <cell r="A3934" t="str">
            <v>2515000900</v>
          </cell>
          <cell r="B3934" t="str">
            <v>Nonpoint</v>
          </cell>
          <cell r="C3934" t="str">
            <v>Organic Chemical Transport /All Transport Types /Tank Cleaning</v>
          </cell>
          <cell r="D3934" t="str">
            <v>Industrial Processes - Storage and Transfer</v>
          </cell>
          <cell r="G3934" t="str">
            <v>Storage and Transport</v>
          </cell>
          <cell r="H3934" t="str">
            <v>Organic Chemical Transport</v>
          </cell>
          <cell r="I3934" t="str">
            <v>All Transport Types</v>
          </cell>
          <cell r="J3934" t="str">
            <v>Tank Cleaning</v>
          </cell>
          <cell r="N3934">
            <v>40982</v>
          </cell>
        </row>
        <row r="3935">
          <cell r="A3935" t="str">
            <v>2515010000</v>
          </cell>
          <cell r="B3935" t="str">
            <v>Nonpoint</v>
          </cell>
          <cell r="C3935" t="str">
            <v>Organic Chemical Transport /Rail Tank Car /Total: All Products</v>
          </cell>
          <cell r="D3935" t="str">
            <v>Industrial Processes - Storage and Transfer</v>
          </cell>
          <cell r="G3935" t="str">
            <v>Storage and Transport</v>
          </cell>
          <cell r="H3935" t="str">
            <v>Organic Chemical Transport</v>
          </cell>
          <cell r="I3935" t="str">
            <v>Rail Tank Car</v>
          </cell>
          <cell r="J3935" t="str">
            <v>Total: All Products</v>
          </cell>
          <cell r="N3935">
            <v>40982</v>
          </cell>
        </row>
        <row r="3936">
          <cell r="A3936" t="str">
            <v>2515010030</v>
          </cell>
          <cell r="B3936" t="str">
            <v>Nonpoint</v>
          </cell>
          <cell r="C3936" t="str">
            <v>Organic Chemical Transport /Rail Tank Car /Acetone</v>
          </cell>
          <cell r="D3936" t="str">
            <v>Industrial Processes - Storage and Transfer</v>
          </cell>
          <cell r="G3936" t="str">
            <v>Storage and Transport</v>
          </cell>
          <cell r="H3936" t="str">
            <v>Organic Chemical Transport</v>
          </cell>
          <cell r="I3936" t="str">
            <v>Rail Tank Car</v>
          </cell>
          <cell r="J3936" t="str">
            <v>Acetone</v>
          </cell>
          <cell r="N3936">
            <v>40982</v>
          </cell>
        </row>
        <row r="3937">
          <cell r="A3937" t="str">
            <v>2515010060</v>
          </cell>
          <cell r="B3937" t="str">
            <v>Nonpoint</v>
          </cell>
          <cell r="C3937" t="str">
            <v>Organic Chemical Transport /Rail Tank Car /Butyl Alcohols: All Types</v>
          </cell>
          <cell r="D3937" t="str">
            <v>Industrial Processes - Storage and Transfer</v>
          </cell>
          <cell r="G3937" t="str">
            <v>Storage and Transport</v>
          </cell>
          <cell r="H3937" t="str">
            <v>Organic Chemical Transport</v>
          </cell>
          <cell r="I3937" t="str">
            <v>Rail Tank Car</v>
          </cell>
          <cell r="J3937" t="str">
            <v>Butyl Alcohols: All Types</v>
          </cell>
          <cell r="N3937">
            <v>40982</v>
          </cell>
        </row>
        <row r="3938">
          <cell r="A3938" t="str">
            <v>2515010065</v>
          </cell>
          <cell r="B3938" t="str">
            <v>Nonpoint</v>
          </cell>
          <cell r="C3938" t="str">
            <v>Organic Chemical Transport /Rail Tank Car /n-Butyl Alcohol</v>
          </cell>
          <cell r="D3938" t="str">
            <v>Industrial Processes - Storage and Transfer</v>
          </cell>
          <cell r="G3938" t="str">
            <v>Storage and Transport</v>
          </cell>
          <cell r="H3938" t="str">
            <v>Organic Chemical Transport</v>
          </cell>
          <cell r="I3938" t="str">
            <v>Rail Tank Car</v>
          </cell>
          <cell r="J3938" t="str">
            <v>n-Butyl Alcohol</v>
          </cell>
          <cell r="N3938">
            <v>40982</v>
          </cell>
        </row>
        <row r="3939">
          <cell r="A3939" t="str">
            <v>2515010070</v>
          </cell>
          <cell r="B3939" t="str">
            <v>Nonpoint</v>
          </cell>
          <cell r="C3939" t="str">
            <v>Organic Chemical Transport /Rail Tank Car /Isobutyl Alcohol</v>
          </cell>
          <cell r="D3939" t="str">
            <v>Industrial Processes - Storage and Transfer</v>
          </cell>
          <cell r="G3939" t="str">
            <v>Storage and Transport</v>
          </cell>
          <cell r="H3939" t="str">
            <v>Organic Chemical Transport</v>
          </cell>
          <cell r="I3939" t="str">
            <v>Rail Tank Car</v>
          </cell>
          <cell r="J3939" t="str">
            <v>Isobutyl Alcohol</v>
          </cell>
          <cell r="N3939">
            <v>40982</v>
          </cell>
        </row>
        <row r="3940">
          <cell r="A3940" t="str">
            <v>2515010100</v>
          </cell>
          <cell r="B3940" t="str">
            <v>Nonpoint</v>
          </cell>
          <cell r="C3940" t="str">
            <v>Organic Chemical Transport /Rail Tank Car /Cyclohexanone</v>
          </cell>
          <cell r="D3940" t="str">
            <v>Industrial Processes - Storage and Transfer</v>
          </cell>
          <cell r="G3940" t="str">
            <v>Storage and Transport</v>
          </cell>
          <cell r="H3940" t="str">
            <v>Organic Chemical Transport</v>
          </cell>
          <cell r="I3940" t="str">
            <v>Rail Tank Car</v>
          </cell>
          <cell r="J3940" t="str">
            <v>Cyclohexanone</v>
          </cell>
          <cell r="N3940">
            <v>40982</v>
          </cell>
        </row>
        <row r="3941">
          <cell r="A3941" t="str">
            <v>2515010165</v>
          </cell>
          <cell r="B3941" t="str">
            <v>Nonpoint</v>
          </cell>
          <cell r="C3941" t="str">
            <v>Organic Chemical Transport /Rail Tank Car /Ethanol</v>
          </cell>
          <cell r="D3941" t="str">
            <v>Industrial Processes - Storage and Transfer</v>
          </cell>
          <cell r="G3941" t="str">
            <v>Storage and Transport</v>
          </cell>
          <cell r="H3941" t="str">
            <v>Organic Chemical Transport</v>
          </cell>
          <cell r="I3941" t="str">
            <v>Rail Tank Car</v>
          </cell>
          <cell r="J3941" t="str">
            <v>Ethanol</v>
          </cell>
          <cell r="N3941">
            <v>40982</v>
          </cell>
        </row>
        <row r="3942">
          <cell r="A3942" t="str">
            <v>2515010185</v>
          </cell>
          <cell r="B3942" t="str">
            <v>Nonpoint</v>
          </cell>
          <cell r="C3942" t="str">
            <v>Organic Chemical Transport /Rail Tank Car /Ethylbenzene</v>
          </cell>
          <cell r="D3942" t="str">
            <v>Industrial Processes - Storage and Transfer</v>
          </cell>
          <cell r="G3942" t="str">
            <v>Storage and Transport</v>
          </cell>
          <cell r="H3942" t="str">
            <v>Organic Chemical Transport</v>
          </cell>
          <cell r="I3942" t="str">
            <v>Rail Tank Car</v>
          </cell>
          <cell r="J3942" t="str">
            <v>Ethylbenzene</v>
          </cell>
          <cell r="N3942">
            <v>40982</v>
          </cell>
        </row>
        <row r="3943">
          <cell r="A3943" t="str">
            <v>2515010195</v>
          </cell>
          <cell r="B3943" t="str">
            <v>Nonpoint</v>
          </cell>
          <cell r="C3943" t="str">
            <v>Organic Chemical Transport /Rail Tank Car /Ethylene Glycol</v>
          </cell>
          <cell r="D3943" t="str">
            <v>Industrial Processes - Storage and Transfer</v>
          </cell>
          <cell r="G3943" t="str">
            <v>Storage and Transport</v>
          </cell>
          <cell r="H3943" t="str">
            <v>Organic Chemical Transport</v>
          </cell>
          <cell r="I3943" t="str">
            <v>Rail Tank Car</v>
          </cell>
          <cell r="J3943" t="str">
            <v>Ethylene Glycol</v>
          </cell>
          <cell r="N3943">
            <v>40982</v>
          </cell>
        </row>
        <row r="3944">
          <cell r="A3944" t="str">
            <v>2515010220</v>
          </cell>
          <cell r="B3944" t="str">
            <v>Nonpoint</v>
          </cell>
          <cell r="C3944" t="str">
            <v>Organic Chemical Transport /Rail Tank Car /Formalin</v>
          </cell>
          <cell r="D3944" t="str">
            <v>Industrial Processes - Storage and Transfer</v>
          </cell>
          <cell r="G3944" t="str">
            <v>Storage and Transport</v>
          </cell>
          <cell r="H3944" t="str">
            <v>Organic Chemical Transport</v>
          </cell>
          <cell r="I3944" t="str">
            <v>Rail Tank Car</v>
          </cell>
          <cell r="J3944" t="str">
            <v>Formalin</v>
          </cell>
          <cell r="N3944">
            <v>40982</v>
          </cell>
        </row>
        <row r="3945">
          <cell r="A3945" t="str">
            <v>2515010235</v>
          </cell>
          <cell r="B3945" t="str">
            <v>Nonpoint</v>
          </cell>
          <cell r="C3945" t="str">
            <v>Organic Chemical Transport /Rail Tank Car /Glycol Ethers: All Types</v>
          </cell>
          <cell r="D3945" t="str">
            <v>Industrial Processes - Storage and Transfer</v>
          </cell>
          <cell r="G3945" t="str">
            <v>Storage and Transport</v>
          </cell>
          <cell r="H3945" t="str">
            <v>Organic Chemical Transport</v>
          </cell>
          <cell r="I3945" t="str">
            <v>Rail Tank Car</v>
          </cell>
          <cell r="J3945" t="str">
            <v>Glycol Ethers: All Types</v>
          </cell>
          <cell r="N3945">
            <v>40982</v>
          </cell>
        </row>
        <row r="3946">
          <cell r="A3946" t="str">
            <v>2515010240</v>
          </cell>
          <cell r="B3946" t="str">
            <v>Nonpoint</v>
          </cell>
          <cell r="C3946" t="str">
            <v>Organic Chemical Transport /Rail Tank Car /Gum Turpentine</v>
          </cell>
          <cell r="D3946" t="str">
            <v>Industrial Processes - Storage and Transfer</v>
          </cell>
          <cell r="G3946" t="str">
            <v>Storage and Transport</v>
          </cell>
          <cell r="H3946" t="str">
            <v>Organic Chemical Transport</v>
          </cell>
          <cell r="I3946" t="str">
            <v>Rail Tank Car</v>
          </cell>
          <cell r="J3946" t="str">
            <v>Gum Turpentine</v>
          </cell>
          <cell r="N3946">
            <v>40982</v>
          </cell>
        </row>
        <row r="3947">
          <cell r="A3947" t="str">
            <v>2515010250</v>
          </cell>
          <cell r="B3947" t="str">
            <v>Nonpoint</v>
          </cell>
          <cell r="C3947" t="str">
            <v>Organic Chemical Transport /Rail Tank Car /Isopropanol</v>
          </cell>
          <cell r="D3947" t="str">
            <v>Industrial Processes - Storage and Transfer</v>
          </cell>
          <cell r="G3947" t="str">
            <v>Storage and Transport</v>
          </cell>
          <cell r="H3947" t="str">
            <v>Organic Chemical Transport</v>
          </cell>
          <cell r="I3947" t="str">
            <v>Rail Tank Car</v>
          </cell>
          <cell r="J3947" t="str">
            <v>Isopropanol</v>
          </cell>
          <cell r="N3947">
            <v>40982</v>
          </cell>
        </row>
        <row r="3948">
          <cell r="A3948" t="str">
            <v>2515010260</v>
          </cell>
          <cell r="B3948" t="str">
            <v>Nonpoint</v>
          </cell>
          <cell r="C3948" t="str">
            <v>Organic Chemical Transport /Rail Tank Car /Methanol</v>
          </cell>
          <cell r="D3948" t="str">
            <v>Industrial Processes - Storage and Transfer</v>
          </cell>
          <cell r="G3948" t="str">
            <v>Storage and Transport</v>
          </cell>
          <cell r="H3948" t="str">
            <v>Organic Chemical Transport</v>
          </cell>
          <cell r="I3948" t="str">
            <v>Rail Tank Car</v>
          </cell>
          <cell r="J3948" t="str">
            <v>Methanol</v>
          </cell>
          <cell r="N3948">
            <v>40982</v>
          </cell>
        </row>
        <row r="3949">
          <cell r="A3949" t="str">
            <v>2515010265</v>
          </cell>
          <cell r="B3949" t="str">
            <v>Nonpoint</v>
          </cell>
          <cell r="C3949" t="str">
            <v>Organic Chemical Transport /Rail Tank Car /Methyl Chloride</v>
          </cell>
          <cell r="D3949" t="str">
            <v>Industrial Processes - Storage and Transfer</v>
          </cell>
          <cell r="G3949" t="str">
            <v>Storage and Transport</v>
          </cell>
          <cell r="H3949" t="str">
            <v>Organic Chemical Transport</v>
          </cell>
          <cell r="I3949" t="str">
            <v>Rail Tank Car</v>
          </cell>
          <cell r="J3949" t="str">
            <v>Methyl Chloride</v>
          </cell>
          <cell r="N3949">
            <v>40982</v>
          </cell>
        </row>
        <row r="3950">
          <cell r="A3950" t="str">
            <v>2515010270</v>
          </cell>
          <cell r="B3950" t="str">
            <v>Nonpoint</v>
          </cell>
          <cell r="C3950" t="str">
            <v>Organic Chemical Transport /Rail Tank Car /Methyl Chloroform</v>
          </cell>
          <cell r="D3950" t="str">
            <v>Industrial Processes - Storage and Transfer</v>
          </cell>
          <cell r="G3950" t="str">
            <v>Storage and Transport</v>
          </cell>
          <cell r="H3950" t="str">
            <v>Organic Chemical Transport</v>
          </cell>
          <cell r="I3950" t="str">
            <v>Rail Tank Car</v>
          </cell>
          <cell r="J3950" t="str">
            <v>Methyl Chloroform</v>
          </cell>
          <cell r="N3950">
            <v>40982</v>
          </cell>
        </row>
        <row r="3951">
          <cell r="A3951" t="str">
            <v>2515010275</v>
          </cell>
          <cell r="B3951" t="str">
            <v>Nonpoint</v>
          </cell>
          <cell r="C3951" t="str">
            <v>Organic Chemical Transport /Rail Tank Car /Methyl Ethyl Ketone</v>
          </cell>
          <cell r="D3951" t="str">
            <v>Industrial Processes - Storage and Transfer</v>
          </cell>
          <cell r="G3951" t="str">
            <v>Storage and Transport</v>
          </cell>
          <cell r="H3951" t="str">
            <v>Organic Chemical Transport</v>
          </cell>
          <cell r="I3951" t="str">
            <v>Rail Tank Car</v>
          </cell>
          <cell r="J3951" t="str">
            <v>Methyl Ethyl Ketone</v>
          </cell>
          <cell r="N3951">
            <v>40982</v>
          </cell>
        </row>
        <row r="3952">
          <cell r="A3952" t="str">
            <v>2515010285</v>
          </cell>
          <cell r="B3952" t="str">
            <v>Nonpoint</v>
          </cell>
          <cell r="C3952" t="str">
            <v>Organic Chemical Transport /Rail Tank Car /Methyl Isobutyl Ketone</v>
          </cell>
          <cell r="D3952" t="str">
            <v>Industrial Processes - Storage and Transfer</v>
          </cell>
          <cell r="G3952" t="str">
            <v>Storage and Transport</v>
          </cell>
          <cell r="H3952" t="str">
            <v>Organic Chemical Transport</v>
          </cell>
          <cell r="I3952" t="str">
            <v>Rail Tank Car</v>
          </cell>
          <cell r="J3952" t="str">
            <v>Methyl Isobutyl Ketone</v>
          </cell>
          <cell r="N3952">
            <v>40982</v>
          </cell>
        </row>
        <row r="3953">
          <cell r="A3953" t="str">
            <v>2515010295</v>
          </cell>
          <cell r="B3953" t="str">
            <v>Nonpoint</v>
          </cell>
          <cell r="C3953" t="str">
            <v>Organic Chemical Transport /Rail Tank Car /Methylene Chloride</v>
          </cell>
          <cell r="D3953" t="str">
            <v>Industrial Processes - Storage and Transfer</v>
          </cell>
          <cell r="G3953" t="str">
            <v>Storage and Transport</v>
          </cell>
          <cell r="H3953" t="str">
            <v>Organic Chemical Transport</v>
          </cell>
          <cell r="I3953" t="str">
            <v>Rail Tank Car</v>
          </cell>
          <cell r="J3953" t="str">
            <v>Methylene Chloride</v>
          </cell>
          <cell r="N3953">
            <v>40982</v>
          </cell>
        </row>
        <row r="3954">
          <cell r="A3954" t="str">
            <v>2515010310</v>
          </cell>
          <cell r="B3954" t="str">
            <v>Nonpoint</v>
          </cell>
          <cell r="C3954" t="str">
            <v>Organic Chemical Transport /Rail Tank Car /n-Propanol</v>
          </cell>
          <cell r="D3954" t="str">
            <v>Industrial Processes - Storage and Transfer</v>
          </cell>
          <cell r="G3954" t="str">
            <v>Storage and Transport</v>
          </cell>
          <cell r="H3954" t="str">
            <v>Organic Chemical Transport</v>
          </cell>
          <cell r="I3954" t="str">
            <v>Rail Tank Car</v>
          </cell>
          <cell r="J3954" t="str">
            <v>n-Propanol</v>
          </cell>
          <cell r="N3954">
            <v>40982</v>
          </cell>
        </row>
        <row r="3955">
          <cell r="A3955" t="str">
            <v>2515010320</v>
          </cell>
          <cell r="B3955" t="str">
            <v>Nonpoint</v>
          </cell>
          <cell r="C3955" t="str">
            <v>Organic Chemical Transport /Rail Tank Car /Nitrobenzene</v>
          </cell>
          <cell r="D3955" t="str">
            <v>Industrial Processes - Storage and Transfer</v>
          </cell>
          <cell r="G3955" t="str">
            <v>Storage and Transport</v>
          </cell>
          <cell r="H3955" t="str">
            <v>Organic Chemical Transport</v>
          </cell>
          <cell r="I3955" t="str">
            <v>Rail Tank Car</v>
          </cell>
          <cell r="J3955" t="str">
            <v>Nitrobenzene</v>
          </cell>
          <cell r="N3955">
            <v>40982</v>
          </cell>
        </row>
        <row r="3956">
          <cell r="A3956" t="str">
            <v>2515010345</v>
          </cell>
          <cell r="B3956" t="str">
            <v>Nonpoint</v>
          </cell>
          <cell r="C3956" t="str">
            <v>Organic Chemical Transport /Rail Tank Car /Perchloroethylene</v>
          </cell>
          <cell r="D3956" t="str">
            <v>Industrial Processes - Storage and Transfer</v>
          </cell>
          <cell r="G3956" t="str">
            <v>Storage and Transport</v>
          </cell>
          <cell r="H3956" t="str">
            <v>Organic Chemical Transport</v>
          </cell>
          <cell r="I3956" t="str">
            <v>Rail Tank Car</v>
          </cell>
          <cell r="J3956" t="str">
            <v>Perchloroethylene</v>
          </cell>
          <cell r="N3956">
            <v>40982</v>
          </cell>
        </row>
        <row r="3957">
          <cell r="A3957" t="str">
            <v>2515010350</v>
          </cell>
          <cell r="B3957" t="str">
            <v>Nonpoint</v>
          </cell>
          <cell r="C3957" t="str">
            <v>Organic Chemical Transport /Rail Tank Car /Propylene Glycol</v>
          </cell>
          <cell r="D3957" t="str">
            <v>Industrial Processes - Storage and Transfer</v>
          </cell>
          <cell r="G3957" t="str">
            <v>Storage and Transport</v>
          </cell>
          <cell r="H3957" t="str">
            <v>Organic Chemical Transport</v>
          </cell>
          <cell r="I3957" t="str">
            <v>Rail Tank Car</v>
          </cell>
          <cell r="J3957" t="str">
            <v>Propylene Glycol</v>
          </cell>
          <cell r="N3957">
            <v>40982</v>
          </cell>
        </row>
        <row r="3958">
          <cell r="A3958" t="str">
            <v>2515010370</v>
          </cell>
          <cell r="B3958" t="str">
            <v>Nonpoint</v>
          </cell>
          <cell r="C3958" t="str">
            <v>Organic Chemical Transport /Rail Tank Car /Special Naphthas</v>
          </cell>
          <cell r="D3958" t="str">
            <v>Industrial Processes - Storage and Transfer</v>
          </cell>
          <cell r="G3958" t="str">
            <v>Storage and Transport</v>
          </cell>
          <cell r="H3958" t="str">
            <v>Organic Chemical Transport</v>
          </cell>
          <cell r="I3958" t="str">
            <v>Rail Tank Car</v>
          </cell>
          <cell r="J3958" t="str">
            <v>Special Naphthas</v>
          </cell>
          <cell r="N3958">
            <v>40982</v>
          </cell>
        </row>
        <row r="3959">
          <cell r="A3959" t="str">
            <v>2515010380</v>
          </cell>
          <cell r="B3959" t="str">
            <v>Nonpoint</v>
          </cell>
          <cell r="C3959" t="str">
            <v>Organic Chemical Transport /Rail Tank Car /Toluene</v>
          </cell>
          <cell r="D3959" t="str">
            <v>Industrial Processes - Storage and Transfer</v>
          </cell>
          <cell r="G3959" t="str">
            <v>Storage and Transport</v>
          </cell>
          <cell r="H3959" t="str">
            <v>Organic Chemical Transport</v>
          </cell>
          <cell r="I3959" t="str">
            <v>Rail Tank Car</v>
          </cell>
          <cell r="J3959" t="str">
            <v>Toluene</v>
          </cell>
          <cell r="N3959">
            <v>40982</v>
          </cell>
        </row>
        <row r="3960">
          <cell r="A3960" t="str">
            <v>2515010385</v>
          </cell>
          <cell r="B3960" t="str">
            <v>Nonpoint</v>
          </cell>
          <cell r="C3960" t="str">
            <v>Organic Chemical Transport /Rail Tank Car /Trichloroethylene</v>
          </cell>
          <cell r="D3960" t="str">
            <v>Industrial Processes - Storage and Transfer</v>
          </cell>
          <cell r="G3960" t="str">
            <v>Storage and Transport</v>
          </cell>
          <cell r="H3960" t="str">
            <v>Organic Chemical Transport</v>
          </cell>
          <cell r="I3960" t="str">
            <v>Rail Tank Car</v>
          </cell>
          <cell r="J3960" t="str">
            <v>Trichloroethylene</v>
          </cell>
          <cell r="N3960">
            <v>40982</v>
          </cell>
        </row>
        <row r="3961">
          <cell r="A3961" t="str">
            <v>2515010405</v>
          </cell>
          <cell r="B3961" t="str">
            <v>Nonpoint</v>
          </cell>
          <cell r="C3961" t="str">
            <v>Organic Chemical Transport /Rail Tank Car /Xylenes (Mixed)</v>
          </cell>
          <cell r="D3961" t="str">
            <v>Industrial Processes - Storage and Transfer</v>
          </cell>
          <cell r="G3961" t="str">
            <v>Storage and Transport</v>
          </cell>
          <cell r="H3961" t="str">
            <v>Organic Chemical Transport</v>
          </cell>
          <cell r="I3961" t="str">
            <v>Rail Tank Car</v>
          </cell>
          <cell r="J3961" t="str">
            <v>Xylenes (Mixed)</v>
          </cell>
          <cell r="N3961">
            <v>40982</v>
          </cell>
        </row>
        <row r="3962">
          <cell r="A3962" t="str">
            <v>2515010900</v>
          </cell>
          <cell r="B3962" t="str">
            <v>Nonpoint</v>
          </cell>
          <cell r="C3962" t="str">
            <v>Organic Chemical Transport /Rail Tank Car /Tank Cleaning</v>
          </cell>
          <cell r="D3962" t="str">
            <v>Industrial Processes - Storage and Transfer</v>
          </cell>
          <cell r="G3962" t="str">
            <v>Storage and Transport</v>
          </cell>
          <cell r="H3962" t="str">
            <v>Organic Chemical Transport</v>
          </cell>
          <cell r="I3962" t="str">
            <v>Rail Tank Car</v>
          </cell>
          <cell r="J3962" t="str">
            <v>Tank Cleaning</v>
          </cell>
          <cell r="N3962">
            <v>40982</v>
          </cell>
        </row>
        <row r="3963">
          <cell r="A3963" t="str">
            <v>2515020000</v>
          </cell>
          <cell r="B3963" t="str">
            <v>Nonpoint</v>
          </cell>
          <cell r="C3963" t="str">
            <v>Organic Chemical Transport /Marine Vessel /Total: All Products</v>
          </cell>
          <cell r="D3963" t="str">
            <v>Industrial Processes - Storage and Transfer</v>
          </cell>
          <cell r="G3963" t="str">
            <v>Storage and Transport</v>
          </cell>
          <cell r="H3963" t="str">
            <v>Organic Chemical Transport</v>
          </cell>
          <cell r="I3963" t="str">
            <v>Marine Vessel</v>
          </cell>
          <cell r="J3963" t="str">
            <v>Total: All Products</v>
          </cell>
          <cell r="N3963">
            <v>40982</v>
          </cell>
        </row>
        <row r="3964">
          <cell r="A3964" t="str">
            <v>2515020001</v>
          </cell>
          <cell r="B3964" t="str">
            <v>Nonpoint</v>
          </cell>
          <cell r="C3964" t="str">
            <v>Organic Chemical Transport /Barge /Heptane</v>
          </cell>
          <cell r="D3964" t="str">
            <v>Industrial Processes - Storage and Transfer</v>
          </cell>
          <cell r="G3964" t="str">
            <v>Storage and Transport</v>
          </cell>
          <cell r="H3964" t="str">
            <v>Organic Chemical Transport</v>
          </cell>
          <cell r="I3964" t="str">
            <v>Marine Vessel</v>
          </cell>
          <cell r="J3964" t="str">
            <v>Heptane -Barge</v>
          </cell>
          <cell r="M3964">
            <v>40835</v>
          </cell>
          <cell r="N3964">
            <v>40982</v>
          </cell>
        </row>
        <row r="3965">
          <cell r="A3965" t="str">
            <v>2515020002</v>
          </cell>
          <cell r="B3965" t="str">
            <v>Nonpoint</v>
          </cell>
          <cell r="C3965" t="str">
            <v>Organic Chemical Transport /Barge /n-Decane</v>
          </cell>
          <cell r="D3965" t="str">
            <v>Industrial Processes - Storage and Transfer</v>
          </cell>
          <cell r="G3965" t="str">
            <v>Storage and Transport</v>
          </cell>
          <cell r="H3965" t="str">
            <v>Organic Chemical Transport</v>
          </cell>
          <cell r="I3965" t="str">
            <v>Marine Vessel</v>
          </cell>
          <cell r="J3965" t="str">
            <v>n-Decane -Barge</v>
          </cell>
          <cell r="M3965">
            <v>40835</v>
          </cell>
          <cell r="N3965">
            <v>40982</v>
          </cell>
        </row>
        <row r="3966">
          <cell r="A3966" t="str">
            <v>2515020003</v>
          </cell>
          <cell r="B3966" t="str">
            <v>Nonpoint</v>
          </cell>
          <cell r="C3966" t="str">
            <v>Organic Chemical Transport /Barge /1-Heptene</v>
          </cell>
          <cell r="D3966" t="str">
            <v>Industrial Processes - Storage and Transfer</v>
          </cell>
          <cell r="G3966" t="str">
            <v>Storage and Transport</v>
          </cell>
          <cell r="H3966" t="str">
            <v>Organic Chemical Transport</v>
          </cell>
          <cell r="I3966" t="str">
            <v>Marine Vessel</v>
          </cell>
          <cell r="J3966" t="str">
            <v>1-Heptene -Barge</v>
          </cell>
          <cell r="M3966">
            <v>40835</v>
          </cell>
          <cell r="N3966">
            <v>40982</v>
          </cell>
        </row>
        <row r="3967">
          <cell r="A3967" t="str">
            <v>2515020004</v>
          </cell>
          <cell r="B3967" t="str">
            <v>Nonpoint</v>
          </cell>
          <cell r="C3967" t="str">
            <v>Organic Chemical Transport /Barge /Hexane</v>
          </cell>
          <cell r="D3967" t="str">
            <v>Industrial Processes - Storage and Transfer</v>
          </cell>
          <cell r="G3967" t="str">
            <v>Storage and Transport</v>
          </cell>
          <cell r="H3967" t="str">
            <v>Organic Chemical Transport</v>
          </cell>
          <cell r="I3967" t="str">
            <v>Marine Vessel</v>
          </cell>
          <cell r="J3967" t="str">
            <v>Hexane -Barge</v>
          </cell>
          <cell r="M3967">
            <v>40835</v>
          </cell>
          <cell r="N3967">
            <v>40982</v>
          </cell>
        </row>
        <row r="3968">
          <cell r="A3968" t="str">
            <v>2515020005</v>
          </cell>
          <cell r="B3968" t="str">
            <v>Nonpoint</v>
          </cell>
          <cell r="C3968" t="str">
            <v>Organic Chemical Transport /Barge /Nonene</v>
          </cell>
          <cell r="D3968" t="str">
            <v>Industrial Processes - Storage and Transfer</v>
          </cell>
          <cell r="G3968" t="str">
            <v>Storage and Transport</v>
          </cell>
          <cell r="H3968" t="str">
            <v>Organic Chemical Transport</v>
          </cell>
          <cell r="I3968" t="str">
            <v>Marine Vessel</v>
          </cell>
          <cell r="J3968" t="str">
            <v>Nonene -Barge</v>
          </cell>
          <cell r="M3968">
            <v>40835</v>
          </cell>
          <cell r="N3968">
            <v>40982</v>
          </cell>
        </row>
        <row r="3969">
          <cell r="A3969" t="str">
            <v>2515020006</v>
          </cell>
          <cell r="B3969" t="str">
            <v>Nonpoint</v>
          </cell>
          <cell r="C3969" t="str">
            <v>Organic Chemical Transport /Barge /Decanol</v>
          </cell>
          <cell r="D3969" t="str">
            <v>Industrial Processes - Storage and Transfer</v>
          </cell>
          <cell r="G3969" t="str">
            <v>Storage and Transport</v>
          </cell>
          <cell r="H3969" t="str">
            <v>Organic Chemical Transport</v>
          </cell>
          <cell r="I3969" t="str">
            <v>Marine Vessel</v>
          </cell>
          <cell r="J3969" t="str">
            <v>Decanol -Barge</v>
          </cell>
          <cell r="M3969">
            <v>40835</v>
          </cell>
          <cell r="N3969">
            <v>40982</v>
          </cell>
        </row>
        <row r="3970">
          <cell r="A3970" t="str">
            <v>2515020007</v>
          </cell>
          <cell r="B3970" t="str">
            <v>Nonpoint</v>
          </cell>
          <cell r="C3970" t="str">
            <v>Organic Chemical Transport /Barge /Hexanol</v>
          </cell>
          <cell r="D3970" t="str">
            <v>Industrial Processes - Storage and Transfer</v>
          </cell>
          <cell r="G3970" t="str">
            <v>Storage and Transport</v>
          </cell>
          <cell r="H3970" t="str">
            <v>Organic Chemical Transport</v>
          </cell>
          <cell r="I3970" t="str">
            <v>Marine Vessel</v>
          </cell>
          <cell r="J3970" t="str">
            <v>Hexanol -Barge</v>
          </cell>
          <cell r="M3970">
            <v>40835</v>
          </cell>
          <cell r="N3970">
            <v>40982</v>
          </cell>
        </row>
        <row r="3971">
          <cell r="A3971" t="str">
            <v>2515020008</v>
          </cell>
          <cell r="B3971" t="str">
            <v>Nonpoint</v>
          </cell>
          <cell r="C3971" t="str">
            <v>Organic Chemical Transport /Barge /2-Ethylhexanol</v>
          </cell>
          <cell r="D3971" t="str">
            <v>Industrial Processes - Storage and Transfer</v>
          </cell>
          <cell r="G3971" t="str">
            <v>Storage and Transport</v>
          </cell>
          <cell r="H3971" t="str">
            <v>Organic Chemical Transport</v>
          </cell>
          <cell r="I3971" t="str">
            <v>Marine Vessel</v>
          </cell>
          <cell r="J3971" t="str">
            <v>2-Ethylhexanol -Barge</v>
          </cell>
          <cell r="M3971">
            <v>40835</v>
          </cell>
          <cell r="N3971">
            <v>40982</v>
          </cell>
        </row>
        <row r="3972">
          <cell r="A3972" t="str">
            <v>2515020011</v>
          </cell>
          <cell r="B3972" t="str">
            <v>Nonpoint</v>
          </cell>
          <cell r="C3972" t="str">
            <v>Organic Chemical Transport /Barge /Acetic Acid</v>
          </cell>
          <cell r="D3972" t="str">
            <v>Industrial Processes - Storage and Transfer</v>
          </cell>
          <cell r="G3972" t="str">
            <v>Storage and Transport</v>
          </cell>
          <cell r="H3972" t="str">
            <v>Organic Chemical Transport</v>
          </cell>
          <cell r="I3972" t="str">
            <v>Marine Vessel</v>
          </cell>
          <cell r="J3972" t="str">
            <v>Acetic Acid-Barge</v>
          </cell>
          <cell r="M3972">
            <v>40835</v>
          </cell>
          <cell r="N3972">
            <v>40982</v>
          </cell>
        </row>
        <row r="3973">
          <cell r="A3973" t="str">
            <v>2515020012</v>
          </cell>
          <cell r="B3973" t="str">
            <v>Nonpoint</v>
          </cell>
          <cell r="C3973" t="str">
            <v>Organic Chemical Transport /Barge /Propionic Acid</v>
          </cell>
          <cell r="D3973" t="str">
            <v>Industrial Processes - Storage and Transfer</v>
          </cell>
          <cell r="G3973" t="str">
            <v>Storage and Transport</v>
          </cell>
          <cell r="H3973" t="str">
            <v>Organic Chemical Transport</v>
          </cell>
          <cell r="I3973" t="str">
            <v>Marine Vessel</v>
          </cell>
          <cell r="J3973" t="str">
            <v>Propionic Acid-Barge</v>
          </cell>
          <cell r="M3973">
            <v>40835</v>
          </cell>
          <cell r="N3973">
            <v>40982</v>
          </cell>
        </row>
        <row r="3974">
          <cell r="A3974" t="str">
            <v>2515020013</v>
          </cell>
          <cell r="B3974" t="str">
            <v>Nonpoint</v>
          </cell>
          <cell r="C3974" t="str">
            <v>Organic Chemical Transport /Barge /Butyric Acid</v>
          </cell>
          <cell r="D3974" t="str">
            <v>Industrial Processes - Storage and Transfer</v>
          </cell>
          <cell r="G3974" t="str">
            <v>Storage and Transport</v>
          </cell>
          <cell r="H3974" t="str">
            <v>Organic Chemical Transport</v>
          </cell>
          <cell r="I3974" t="str">
            <v>Marine Vessel</v>
          </cell>
          <cell r="J3974" t="str">
            <v>Butyric Acid-Barge</v>
          </cell>
          <cell r="M3974">
            <v>40835</v>
          </cell>
          <cell r="N3974">
            <v>40982</v>
          </cell>
        </row>
        <row r="3975">
          <cell r="A3975" t="str">
            <v>2515020014</v>
          </cell>
          <cell r="B3975" t="str">
            <v>Nonpoint</v>
          </cell>
          <cell r="C3975" t="str">
            <v>Organic Chemical Transport /Barge /Styrene</v>
          </cell>
          <cell r="D3975" t="str">
            <v>Industrial Processes - Storage and Transfer</v>
          </cell>
          <cell r="G3975" t="str">
            <v>Storage and Transport</v>
          </cell>
          <cell r="H3975" t="str">
            <v>Organic Chemical Transport</v>
          </cell>
          <cell r="I3975" t="str">
            <v>Marine Vessel</v>
          </cell>
          <cell r="J3975" t="str">
            <v>Styrene-Barge</v>
          </cell>
          <cell r="M3975">
            <v>40835</v>
          </cell>
          <cell r="N3975">
            <v>40982</v>
          </cell>
        </row>
        <row r="3976">
          <cell r="A3976" t="str">
            <v>2515020015</v>
          </cell>
          <cell r="B3976" t="str">
            <v>Nonpoint</v>
          </cell>
          <cell r="C3976" t="str">
            <v>Organic Chemical Transport /Barge /Cumene</v>
          </cell>
          <cell r="D3976" t="str">
            <v>Industrial Processes - Storage and Transfer</v>
          </cell>
          <cell r="G3976" t="str">
            <v>Storage and Transport</v>
          </cell>
          <cell r="H3976" t="str">
            <v>Organic Chemical Transport</v>
          </cell>
          <cell r="I3976" t="str">
            <v>Marine Vessel</v>
          </cell>
          <cell r="J3976" t="str">
            <v>Cumene-Barge</v>
          </cell>
          <cell r="M3976">
            <v>40835</v>
          </cell>
          <cell r="N3976">
            <v>40982</v>
          </cell>
        </row>
        <row r="3977">
          <cell r="A3977" t="str">
            <v>2515020016</v>
          </cell>
          <cell r="B3977" t="str">
            <v>Nonpoint</v>
          </cell>
          <cell r="C3977" t="str">
            <v>Organic Chemical Transport /Barge /MTBE</v>
          </cell>
          <cell r="D3977" t="str">
            <v>Industrial Processes - Storage and Transfer</v>
          </cell>
          <cell r="G3977" t="str">
            <v>Storage and Transport</v>
          </cell>
          <cell r="H3977" t="str">
            <v>Organic Chemical Transport</v>
          </cell>
          <cell r="I3977" t="str">
            <v>Marine Vessel</v>
          </cell>
          <cell r="J3977" t="str">
            <v>MTBE-Barge</v>
          </cell>
          <cell r="M3977">
            <v>40835</v>
          </cell>
          <cell r="N3977">
            <v>40982</v>
          </cell>
        </row>
        <row r="3978">
          <cell r="A3978" t="str">
            <v>2515020017</v>
          </cell>
          <cell r="B3978" t="str">
            <v>Nonpoint</v>
          </cell>
          <cell r="C3978" t="str">
            <v>Organic Chemical Transport /Barge /Butyl Acrylate</v>
          </cell>
          <cell r="D3978" t="str">
            <v>Industrial Processes - Storage and Transfer</v>
          </cell>
          <cell r="G3978" t="str">
            <v>Storage and Transport</v>
          </cell>
          <cell r="H3978" t="str">
            <v>Organic Chemical Transport</v>
          </cell>
          <cell r="I3978" t="str">
            <v>Marine Vessel</v>
          </cell>
          <cell r="J3978" t="str">
            <v>Butyl Acrylate-Barge</v>
          </cell>
          <cell r="M3978">
            <v>40835</v>
          </cell>
          <cell r="N3978">
            <v>40982</v>
          </cell>
        </row>
        <row r="3979">
          <cell r="A3979" t="str">
            <v>2515020018</v>
          </cell>
          <cell r="B3979" t="str">
            <v>Nonpoint</v>
          </cell>
          <cell r="C3979" t="str">
            <v>Organic Chemical Transport /Barge /Vinyl Acetate</v>
          </cell>
          <cell r="D3979" t="str">
            <v>Industrial Processes - Storage and Transfer</v>
          </cell>
          <cell r="G3979" t="str">
            <v>Storage and Transport</v>
          </cell>
          <cell r="H3979" t="str">
            <v>Organic Chemical Transport</v>
          </cell>
          <cell r="I3979" t="str">
            <v>Marine Vessel</v>
          </cell>
          <cell r="J3979" t="str">
            <v>Vinyl Acetate-Barge</v>
          </cell>
          <cell r="M3979">
            <v>40835</v>
          </cell>
          <cell r="N3979">
            <v>40982</v>
          </cell>
        </row>
        <row r="3980">
          <cell r="A3980" t="str">
            <v>2515020019</v>
          </cell>
          <cell r="B3980" t="str">
            <v>Nonpoint</v>
          </cell>
          <cell r="C3980" t="str">
            <v>Organic Chemical Transport /Barge /Propyl Acetate</v>
          </cell>
          <cell r="D3980" t="str">
            <v>Industrial Processes - Storage and Transfer</v>
          </cell>
          <cell r="G3980" t="str">
            <v>Storage and Transport</v>
          </cell>
          <cell r="H3980" t="str">
            <v>Organic Chemical Transport</v>
          </cell>
          <cell r="I3980" t="str">
            <v>Marine Vessel</v>
          </cell>
          <cell r="J3980" t="str">
            <v>Propyl Acetate-Barge</v>
          </cell>
          <cell r="M3980">
            <v>40835</v>
          </cell>
          <cell r="N3980">
            <v>40982</v>
          </cell>
        </row>
        <row r="3981">
          <cell r="A3981" t="str">
            <v>2515020030</v>
          </cell>
          <cell r="B3981" t="str">
            <v>Nonpoint</v>
          </cell>
          <cell r="C3981" t="str">
            <v>Organic Chemical Transport /Marine Vessel /Acetone</v>
          </cell>
          <cell r="D3981" t="str">
            <v>Industrial Processes - Storage and Transfer</v>
          </cell>
          <cell r="G3981" t="str">
            <v>Storage and Transport</v>
          </cell>
          <cell r="H3981" t="str">
            <v>Organic Chemical Transport</v>
          </cell>
          <cell r="I3981" t="str">
            <v>Marine Vessel</v>
          </cell>
          <cell r="J3981" t="str">
            <v>Acetone</v>
          </cell>
          <cell r="N3981">
            <v>40982</v>
          </cell>
        </row>
        <row r="3982">
          <cell r="A3982" t="str">
            <v>2515020060</v>
          </cell>
          <cell r="B3982" t="str">
            <v>Nonpoint</v>
          </cell>
          <cell r="C3982" t="str">
            <v>Organic Chemical Transport /Marine Vessel /Butyl Alcohols: All Types</v>
          </cell>
          <cell r="D3982" t="str">
            <v>Industrial Processes - Storage and Transfer</v>
          </cell>
          <cell r="G3982" t="str">
            <v>Storage and Transport</v>
          </cell>
          <cell r="H3982" t="str">
            <v>Organic Chemical Transport</v>
          </cell>
          <cell r="I3982" t="str">
            <v>Marine Vessel</v>
          </cell>
          <cell r="J3982" t="str">
            <v>Butyl Alcohols: All Types</v>
          </cell>
          <cell r="N3982">
            <v>40982</v>
          </cell>
        </row>
        <row r="3983">
          <cell r="A3983" t="str">
            <v>2515020065</v>
          </cell>
          <cell r="B3983" t="str">
            <v>Nonpoint</v>
          </cell>
          <cell r="C3983" t="str">
            <v>Organic Chemical Transport /Marine Vessel /n-Butyl Alcohol</v>
          </cell>
          <cell r="D3983" t="str">
            <v>Industrial Processes - Storage and Transfer</v>
          </cell>
          <cell r="G3983" t="str">
            <v>Storage and Transport</v>
          </cell>
          <cell r="H3983" t="str">
            <v>Organic Chemical Transport</v>
          </cell>
          <cell r="I3983" t="str">
            <v>Marine Vessel</v>
          </cell>
          <cell r="J3983" t="str">
            <v>n-Butyl Alcohol</v>
          </cell>
          <cell r="N3983">
            <v>40982</v>
          </cell>
        </row>
        <row r="3984">
          <cell r="A3984" t="str">
            <v>2515020070</v>
          </cell>
          <cell r="B3984" t="str">
            <v>Nonpoint</v>
          </cell>
          <cell r="C3984" t="str">
            <v>Organic Chemical Transport /Marine Vessel /Isobutyl Alcohol</v>
          </cell>
          <cell r="D3984" t="str">
            <v>Industrial Processes - Storage and Transfer</v>
          </cell>
          <cell r="G3984" t="str">
            <v>Storage and Transport</v>
          </cell>
          <cell r="H3984" t="str">
            <v>Organic Chemical Transport</v>
          </cell>
          <cell r="I3984" t="str">
            <v>Marine Vessel</v>
          </cell>
          <cell r="J3984" t="str">
            <v>Isobutyl Alcohol</v>
          </cell>
          <cell r="N3984">
            <v>40982</v>
          </cell>
        </row>
        <row r="3985">
          <cell r="A3985" t="str">
            <v>2515020100</v>
          </cell>
          <cell r="B3985" t="str">
            <v>Nonpoint</v>
          </cell>
          <cell r="C3985" t="str">
            <v>Organic Chemical Transport /Marine Vessel /Cyclohexanone</v>
          </cell>
          <cell r="D3985" t="str">
            <v>Industrial Processes - Storage and Transfer</v>
          </cell>
          <cell r="G3985" t="str">
            <v>Storage and Transport</v>
          </cell>
          <cell r="H3985" t="str">
            <v>Organic Chemical Transport</v>
          </cell>
          <cell r="I3985" t="str">
            <v>Marine Vessel</v>
          </cell>
          <cell r="J3985" t="str">
            <v>Cyclohexanone</v>
          </cell>
          <cell r="N3985">
            <v>40982</v>
          </cell>
        </row>
        <row r="3986">
          <cell r="A3986" t="str">
            <v>2515020165</v>
          </cell>
          <cell r="B3986" t="str">
            <v>Nonpoint</v>
          </cell>
          <cell r="C3986" t="str">
            <v>Organic Chemical Transport /Marine Vessel /Ethanol</v>
          </cell>
          <cell r="D3986" t="str">
            <v>Industrial Processes - Storage and Transfer</v>
          </cell>
          <cell r="G3986" t="str">
            <v>Storage and Transport</v>
          </cell>
          <cell r="H3986" t="str">
            <v>Organic Chemical Transport</v>
          </cell>
          <cell r="I3986" t="str">
            <v>Marine Vessel</v>
          </cell>
          <cell r="J3986" t="str">
            <v>Ethanol</v>
          </cell>
          <cell r="N3986">
            <v>40982</v>
          </cell>
        </row>
        <row r="3987">
          <cell r="A3987" t="str">
            <v>2515020185</v>
          </cell>
          <cell r="B3987" t="str">
            <v>Nonpoint</v>
          </cell>
          <cell r="C3987" t="str">
            <v>Organic Chemical Transport /Marine Vessel /Ethylbenzene</v>
          </cell>
          <cell r="D3987" t="str">
            <v>Industrial Processes - Storage and Transfer</v>
          </cell>
          <cell r="G3987" t="str">
            <v>Storage and Transport</v>
          </cell>
          <cell r="H3987" t="str">
            <v>Organic Chemical Transport</v>
          </cell>
          <cell r="I3987" t="str">
            <v>Marine Vessel</v>
          </cell>
          <cell r="J3987" t="str">
            <v>Ethylbenzene</v>
          </cell>
          <cell r="N3987">
            <v>40982</v>
          </cell>
        </row>
        <row r="3988">
          <cell r="A3988" t="str">
            <v>2515020195</v>
          </cell>
          <cell r="B3988" t="str">
            <v>Nonpoint</v>
          </cell>
          <cell r="C3988" t="str">
            <v>Organic Chemical Transport /Marine Vessel /Ethylene Glycol</v>
          </cell>
          <cell r="D3988" t="str">
            <v>Industrial Processes - Storage and Transfer</v>
          </cell>
          <cell r="G3988" t="str">
            <v>Storage and Transport</v>
          </cell>
          <cell r="H3988" t="str">
            <v>Organic Chemical Transport</v>
          </cell>
          <cell r="I3988" t="str">
            <v>Marine Vessel</v>
          </cell>
          <cell r="J3988" t="str">
            <v>Ethylene Glycol</v>
          </cell>
          <cell r="N3988">
            <v>40982</v>
          </cell>
        </row>
        <row r="3989">
          <cell r="A3989" t="str">
            <v>2515020220</v>
          </cell>
          <cell r="B3989" t="str">
            <v>Nonpoint</v>
          </cell>
          <cell r="C3989" t="str">
            <v>Organic Chemical Transport /Marine Vessel /Formalin</v>
          </cell>
          <cell r="D3989" t="str">
            <v>Industrial Processes - Storage and Transfer</v>
          </cell>
          <cell r="G3989" t="str">
            <v>Storage and Transport</v>
          </cell>
          <cell r="H3989" t="str">
            <v>Organic Chemical Transport</v>
          </cell>
          <cell r="I3989" t="str">
            <v>Marine Vessel</v>
          </cell>
          <cell r="J3989" t="str">
            <v>Formalin</v>
          </cell>
          <cell r="N3989">
            <v>40982</v>
          </cell>
        </row>
        <row r="3990">
          <cell r="A3990" t="str">
            <v>2515020235</v>
          </cell>
          <cell r="B3990" t="str">
            <v>Nonpoint</v>
          </cell>
          <cell r="C3990" t="str">
            <v>Organic Chemical Transport /Marine Vessel /Glycol Ethers: All Types</v>
          </cell>
          <cell r="D3990" t="str">
            <v>Industrial Processes - Storage and Transfer</v>
          </cell>
          <cell r="G3990" t="str">
            <v>Storage and Transport</v>
          </cell>
          <cell r="H3990" t="str">
            <v>Organic Chemical Transport</v>
          </cell>
          <cell r="I3990" t="str">
            <v>Marine Vessel</v>
          </cell>
          <cell r="J3990" t="str">
            <v>Glycol Ethers: All Types</v>
          </cell>
          <cell r="N3990">
            <v>40982</v>
          </cell>
        </row>
        <row r="3991">
          <cell r="A3991" t="str">
            <v>2515020240</v>
          </cell>
          <cell r="B3991" t="str">
            <v>Nonpoint</v>
          </cell>
          <cell r="C3991" t="str">
            <v>Organic Chemical Transport /Marine Vessel /Gum Turpentine</v>
          </cell>
          <cell r="D3991" t="str">
            <v>Industrial Processes - Storage and Transfer</v>
          </cell>
          <cell r="G3991" t="str">
            <v>Storage and Transport</v>
          </cell>
          <cell r="H3991" t="str">
            <v>Organic Chemical Transport</v>
          </cell>
          <cell r="I3991" t="str">
            <v>Marine Vessel</v>
          </cell>
          <cell r="J3991" t="str">
            <v>Gum Turpentine</v>
          </cell>
          <cell r="N3991">
            <v>40982</v>
          </cell>
        </row>
        <row r="3992">
          <cell r="A3992" t="str">
            <v>2515020250</v>
          </cell>
          <cell r="B3992" t="str">
            <v>Nonpoint</v>
          </cell>
          <cell r="C3992" t="str">
            <v>Organic Chemical Transport /Marine Vessel /Isopropanol</v>
          </cell>
          <cell r="D3992" t="str">
            <v>Industrial Processes - Storage and Transfer</v>
          </cell>
          <cell r="G3992" t="str">
            <v>Storage and Transport</v>
          </cell>
          <cell r="H3992" t="str">
            <v>Organic Chemical Transport</v>
          </cell>
          <cell r="I3992" t="str">
            <v>Marine Vessel</v>
          </cell>
          <cell r="J3992" t="str">
            <v>Isopropanol</v>
          </cell>
          <cell r="N3992">
            <v>40982</v>
          </cell>
        </row>
        <row r="3993">
          <cell r="A3993" t="str">
            <v>2515020260</v>
          </cell>
          <cell r="B3993" t="str">
            <v>Nonpoint</v>
          </cell>
          <cell r="C3993" t="str">
            <v>Organic Chemical Transport /Marine Vessel /Methanol</v>
          </cell>
          <cell r="D3993" t="str">
            <v>Industrial Processes - Storage and Transfer</v>
          </cell>
          <cell r="G3993" t="str">
            <v>Storage and Transport</v>
          </cell>
          <cell r="H3993" t="str">
            <v>Organic Chemical Transport</v>
          </cell>
          <cell r="I3993" t="str">
            <v>Marine Vessel</v>
          </cell>
          <cell r="J3993" t="str">
            <v>Methanol</v>
          </cell>
          <cell r="N3993">
            <v>40982</v>
          </cell>
        </row>
        <row r="3994">
          <cell r="A3994" t="str">
            <v>2515020265</v>
          </cell>
          <cell r="B3994" t="str">
            <v>Nonpoint</v>
          </cell>
          <cell r="C3994" t="str">
            <v>Organic Chemical Transport /Marine Vessel /Methyl Chloride</v>
          </cell>
          <cell r="D3994" t="str">
            <v>Industrial Processes - Storage and Transfer</v>
          </cell>
          <cell r="G3994" t="str">
            <v>Storage and Transport</v>
          </cell>
          <cell r="H3994" t="str">
            <v>Organic Chemical Transport</v>
          </cell>
          <cell r="I3994" t="str">
            <v>Marine Vessel</v>
          </cell>
          <cell r="J3994" t="str">
            <v>Methyl Chloride</v>
          </cell>
          <cell r="N3994">
            <v>40982</v>
          </cell>
        </row>
        <row r="3995">
          <cell r="A3995" t="str">
            <v>2515020270</v>
          </cell>
          <cell r="B3995" t="str">
            <v>Nonpoint</v>
          </cell>
          <cell r="C3995" t="str">
            <v>Organic Chemical Transport /Marine Vessel /Methyl Chloroform</v>
          </cell>
          <cell r="D3995" t="str">
            <v>Industrial Processes - Storage and Transfer</v>
          </cell>
          <cell r="G3995" t="str">
            <v>Storage and Transport</v>
          </cell>
          <cell r="H3995" t="str">
            <v>Organic Chemical Transport</v>
          </cell>
          <cell r="I3995" t="str">
            <v>Marine Vessel</v>
          </cell>
          <cell r="J3995" t="str">
            <v>Methyl Chloroform</v>
          </cell>
          <cell r="N3995">
            <v>40982</v>
          </cell>
        </row>
        <row r="3996">
          <cell r="A3996" t="str">
            <v>2515020275</v>
          </cell>
          <cell r="B3996" t="str">
            <v>Nonpoint</v>
          </cell>
          <cell r="C3996" t="str">
            <v>Organic Chemical Transport /Marine Vessel /Methyl Ethyl Ketone</v>
          </cell>
          <cell r="D3996" t="str">
            <v>Industrial Processes - Storage and Transfer</v>
          </cell>
          <cell r="G3996" t="str">
            <v>Storage and Transport</v>
          </cell>
          <cell r="H3996" t="str">
            <v>Organic Chemical Transport</v>
          </cell>
          <cell r="I3996" t="str">
            <v>Marine Vessel</v>
          </cell>
          <cell r="J3996" t="str">
            <v>Methyl Ethyl Ketone</v>
          </cell>
          <cell r="N3996">
            <v>40982</v>
          </cell>
        </row>
        <row r="3997">
          <cell r="A3997" t="str">
            <v>2515020285</v>
          </cell>
          <cell r="B3997" t="str">
            <v>Nonpoint</v>
          </cell>
          <cell r="C3997" t="str">
            <v>Organic Chemical Transport /Marine Vessel /Methyl Isobutyl Ketone</v>
          </cell>
          <cell r="D3997" t="str">
            <v>Industrial Processes - Storage and Transfer</v>
          </cell>
          <cell r="G3997" t="str">
            <v>Storage and Transport</v>
          </cell>
          <cell r="H3997" t="str">
            <v>Organic Chemical Transport</v>
          </cell>
          <cell r="I3997" t="str">
            <v>Marine Vessel</v>
          </cell>
          <cell r="J3997" t="str">
            <v>Methyl Isobutyl Ketone</v>
          </cell>
          <cell r="N3997">
            <v>40982</v>
          </cell>
        </row>
        <row r="3998">
          <cell r="A3998" t="str">
            <v>2515020295</v>
          </cell>
          <cell r="B3998" t="str">
            <v>Nonpoint</v>
          </cell>
          <cell r="C3998" t="str">
            <v>Organic Chemical Transport /Marine Vessel /Methylene Chloride</v>
          </cell>
          <cell r="D3998" t="str">
            <v>Industrial Processes - Storage and Transfer</v>
          </cell>
          <cell r="G3998" t="str">
            <v>Storage and Transport</v>
          </cell>
          <cell r="H3998" t="str">
            <v>Organic Chemical Transport</v>
          </cell>
          <cell r="I3998" t="str">
            <v>Marine Vessel</v>
          </cell>
          <cell r="J3998" t="str">
            <v>Methylene Chloride</v>
          </cell>
          <cell r="N3998">
            <v>40982</v>
          </cell>
        </row>
        <row r="3999">
          <cell r="A3999" t="str">
            <v>2515020310</v>
          </cell>
          <cell r="B3999" t="str">
            <v>Nonpoint</v>
          </cell>
          <cell r="C3999" t="str">
            <v>Organic Chemical Transport /Marine Vessel /n-Propanol</v>
          </cell>
          <cell r="D3999" t="str">
            <v>Industrial Processes - Storage and Transfer</v>
          </cell>
          <cell r="G3999" t="str">
            <v>Storage and Transport</v>
          </cell>
          <cell r="H3999" t="str">
            <v>Organic Chemical Transport</v>
          </cell>
          <cell r="I3999" t="str">
            <v>Marine Vessel</v>
          </cell>
          <cell r="J3999" t="str">
            <v>n-Propanol</v>
          </cell>
          <cell r="N3999">
            <v>40982</v>
          </cell>
        </row>
        <row r="4000">
          <cell r="A4000" t="str">
            <v>2515020320</v>
          </cell>
          <cell r="B4000" t="str">
            <v>Nonpoint</v>
          </cell>
          <cell r="C4000" t="str">
            <v>Organic Chemical Transport /Marine Vessel /Nitrobenzene</v>
          </cell>
          <cell r="D4000" t="str">
            <v>Industrial Processes - Storage and Transfer</v>
          </cell>
          <cell r="G4000" t="str">
            <v>Storage and Transport</v>
          </cell>
          <cell r="H4000" t="str">
            <v>Organic Chemical Transport</v>
          </cell>
          <cell r="I4000" t="str">
            <v>Marine Vessel</v>
          </cell>
          <cell r="J4000" t="str">
            <v>Nitrobenzene</v>
          </cell>
          <cell r="N4000">
            <v>40982</v>
          </cell>
        </row>
        <row r="4001">
          <cell r="A4001" t="str">
            <v>2515020345</v>
          </cell>
          <cell r="B4001" t="str">
            <v>Nonpoint</v>
          </cell>
          <cell r="C4001" t="str">
            <v>Organic Chemical Transport /Marine Vessel /Perchloroethylene</v>
          </cell>
          <cell r="D4001" t="str">
            <v>Industrial Processes - Storage and Transfer</v>
          </cell>
          <cell r="G4001" t="str">
            <v>Storage and Transport</v>
          </cell>
          <cell r="H4001" t="str">
            <v>Organic Chemical Transport</v>
          </cell>
          <cell r="I4001" t="str">
            <v>Marine Vessel</v>
          </cell>
          <cell r="J4001" t="str">
            <v>Perchloroethylene</v>
          </cell>
          <cell r="N4001">
            <v>40982</v>
          </cell>
        </row>
        <row r="4002">
          <cell r="A4002" t="str">
            <v>2515020350</v>
          </cell>
          <cell r="B4002" t="str">
            <v>Nonpoint</v>
          </cell>
          <cell r="C4002" t="str">
            <v>Organic Chemical Transport /Marine Vessel /Propylene Glycol</v>
          </cell>
          <cell r="D4002" t="str">
            <v>Industrial Processes - Storage and Transfer</v>
          </cell>
          <cell r="G4002" t="str">
            <v>Storage and Transport</v>
          </cell>
          <cell r="H4002" t="str">
            <v>Organic Chemical Transport</v>
          </cell>
          <cell r="I4002" t="str">
            <v>Marine Vessel</v>
          </cell>
          <cell r="J4002" t="str">
            <v>Propylene Glycol</v>
          </cell>
          <cell r="N4002">
            <v>40982</v>
          </cell>
        </row>
        <row r="4003">
          <cell r="A4003" t="str">
            <v>2515020370</v>
          </cell>
          <cell r="B4003" t="str">
            <v>Nonpoint</v>
          </cell>
          <cell r="C4003" t="str">
            <v>Organic Chemical Transport /Marine Vessel /Special Naphthas</v>
          </cell>
          <cell r="D4003" t="str">
            <v>Industrial Processes - Storage and Transfer</v>
          </cell>
          <cell r="G4003" t="str">
            <v>Storage and Transport</v>
          </cell>
          <cell r="H4003" t="str">
            <v>Organic Chemical Transport</v>
          </cell>
          <cell r="I4003" t="str">
            <v>Marine Vessel</v>
          </cell>
          <cell r="J4003" t="str">
            <v>Special Naphthas</v>
          </cell>
          <cell r="N4003">
            <v>40982</v>
          </cell>
        </row>
        <row r="4004">
          <cell r="A4004" t="str">
            <v>2515020372</v>
          </cell>
          <cell r="B4004" t="str">
            <v>Nonpoint</v>
          </cell>
          <cell r="C4004" t="str">
            <v>Organic Chemical Transport /Barge /Solvents</v>
          </cell>
          <cell r="D4004" t="str">
            <v>Industrial Processes - Storage and Transfer</v>
          </cell>
          <cell r="G4004" t="str">
            <v>Storage and Transport</v>
          </cell>
          <cell r="H4004" t="str">
            <v>Organic Chemical Transport</v>
          </cell>
          <cell r="I4004" t="str">
            <v>Marine Vessel</v>
          </cell>
          <cell r="J4004" t="str">
            <v>Solvents-Barge</v>
          </cell>
          <cell r="M4004">
            <v>40835</v>
          </cell>
          <cell r="N4004">
            <v>40982</v>
          </cell>
        </row>
        <row r="4005">
          <cell r="A4005" t="str">
            <v>2515020380</v>
          </cell>
          <cell r="B4005" t="str">
            <v>Nonpoint</v>
          </cell>
          <cell r="C4005" t="str">
            <v>Organic Chemical Transport /Marine Vessel /Toluene</v>
          </cell>
          <cell r="D4005" t="str">
            <v>Industrial Processes - Storage and Transfer</v>
          </cell>
          <cell r="G4005" t="str">
            <v>Storage and Transport</v>
          </cell>
          <cell r="H4005" t="str">
            <v>Organic Chemical Transport</v>
          </cell>
          <cell r="I4005" t="str">
            <v>Marine Vessel</v>
          </cell>
          <cell r="J4005" t="str">
            <v>Toluene</v>
          </cell>
          <cell r="N4005">
            <v>40982</v>
          </cell>
        </row>
        <row r="4006">
          <cell r="A4006" t="str">
            <v>2515020382</v>
          </cell>
          <cell r="B4006" t="str">
            <v>Nonpoint</v>
          </cell>
          <cell r="C4006" t="str">
            <v>Organic Chemical Transport /Barge /Benzene</v>
          </cell>
          <cell r="D4006" t="str">
            <v>Industrial Processes - Storage and Transfer</v>
          </cell>
          <cell r="G4006" t="str">
            <v>Storage and Transport</v>
          </cell>
          <cell r="H4006" t="str">
            <v>Organic Chemical Transport</v>
          </cell>
          <cell r="I4006" t="str">
            <v>Marine Vessel</v>
          </cell>
          <cell r="J4006" t="str">
            <v>Benzene-Barge</v>
          </cell>
          <cell r="M4006">
            <v>40835</v>
          </cell>
          <cell r="N4006">
            <v>40982</v>
          </cell>
        </row>
        <row r="4007">
          <cell r="A4007" t="str">
            <v>2515020385</v>
          </cell>
          <cell r="B4007" t="str">
            <v>Nonpoint</v>
          </cell>
          <cell r="C4007" t="str">
            <v>Organic Chemical Transport /Marine Vessel /Trichloroethylene</v>
          </cell>
          <cell r="D4007" t="str">
            <v>Industrial Processes - Storage and Transfer</v>
          </cell>
          <cell r="G4007" t="str">
            <v>Storage and Transport</v>
          </cell>
          <cell r="H4007" t="str">
            <v>Organic Chemical Transport</v>
          </cell>
          <cell r="I4007" t="str">
            <v>Marine Vessel</v>
          </cell>
          <cell r="J4007" t="str">
            <v>Trichloroethylene</v>
          </cell>
          <cell r="N4007">
            <v>40982</v>
          </cell>
        </row>
        <row r="4008">
          <cell r="A4008" t="str">
            <v>2515020405</v>
          </cell>
          <cell r="B4008" t="str">
            <v>Nonpoint</v>
          </cell>
          <cell r="C4008" t="str">
            <v>Organic Chemical Transport /Marine Vessel /Xylenes (Mixed)</v>
          </cell>
          <cell r="D4008" t="str">
            <v>Industrial Processes - Storage and Transfer</v>
          </cell>
          <cell r="G4008" t="str">
            <v>Storage and Transport</v>
          </cell>
          <cell r="H4008" t="str">
            <v>Organic Chemical Transport</v>
          </cell>
          <cell r="I4008" t="str">
            <v>Marine Vessel</v>
          </cell>
          <cell r="J4008" t="str">
            <v>Xylenes (Mixed)</v>
          </cell>
          <cell r="N4008">
            <v>40982</v>
          </cell>
        </row>
        <row r="4009">
          <cell r="A4009" t="str">
            <v>2515020900</v>
          </cell>
          <cell r="B4009" t="str">
            <v>Nonpoint</v>
          </cell>
          <cell r="C4009" t="str">
            <v>Organic Chemical Transport /Marine Vessel /Tank Cleaning</v>
          </cell>
          <cell r="D4009" t="str">
            <v>Industrial Processes - Storage and Transfer</v>
          </cell>
          <cell r="G4009" t="str">
            <v>Storage and Transport</v>
          </cell>
          <cell r="H4009" t="str">
            <v>Organic Chemical Transport</v>
          </cell>
          <cell r="I4009" t="str">
            <v>Marine Vessel</v>
          </cell>
          <cell r="J4009" t="str">
            <v>Tank Cleaning</v>
          </cell>
          <cell r="N4009">
            <v>40982</v>
          </cell>
        </row>
        <row r="4010">
          <cell r="A4010" t="str">
            <v>2515030000</v>
          </cell>
          <cell r="B4010" t="str">
            <v>Nonpoint</v>
          </cell>
          <cell r="C4010" t="str">
            <v>Organic Chemical Transport /Truck /Total: All Products</v>
          </cell>
          <cell r="D4010" t="str">
            <v>Industrial Processes - Storage and Transfer</v>
          </cell>
          <cell r="G4010" t="str">
            <v>Storage and Transport</v>
          </cell>
          <cell r="H4010" t="str">
            <v>Organic Chemical Transport</v>
          </cell>
          <cell r="I4010" t="str">
            <v>Truck</v>
          </cell>
          <cell r="J4010" t="str">
            <v>Total: All Products</v>
          </cell>
          <cell r="N4010">
            <v>40982</v>
          </cell>
        </row>
        <row r="4011">
          <cell r="A4011" t="str">
            <v>2515030030</v>
          </cell>
          <cell r="B4011" t="str">
            <v>Nonpoint</v>
          </cell>
          <cell r="C4011" t="str">
            <v>Organic Chemical Transport /Truck /Acetone</v>
          </cell>
          <cell r="D4011" t="str">
            <v>Industrial Processes - Storage and Transfer</v>
          </cell>
          <cell r="G4011" t="str">
            <v>Storage and Transport</v>
          </cell>
          <cell r="H4011" t="str">
            <v>Organic Chemical Transport</v>
          </cell>
          <cell r="I4011" t="str">
            <v>Truck</v>
          </cell>
          <cell r="J4011" t="str">
            <v>Acetone</v>
          </cell>
          <cell r="N4011">
            <v>40982</v>
          </cell>
        </row>
        <row r="4012">
          <cell r="A4012" t="str">
            <v>2515030060</v>
          </cell>
          <cell r="B4012" t="str">
            <v>Nonpoint</v>
          </cell>
          <cell r="C4012" t="str">
            <v>Organic Chemical Transport /Truck /Butyl Alcohols: All Types</v>
          </cell>
          <cell r="D4012" t="str">
            <v>Industrial Processes - Storage and Transfer</v>
          </cell>
          <cell r="G4012" t="str">
            <v>Storage and Transport</v>
          </cell>
          <cell r="H4012" t="str">
            <v>Organic Chemical Transport</v>
          </cell>
          <cell r="I4012" t="str">
            <v>Truck</v>
          </cell>
          <cell r="J4012" t="str">
            <v>Butyl Alcohols: All Types</v>
          </cell>
          <cell r="N4012">
            <v>40982</v>
          </cell>
        </row>
        <row r="4013">
          <cell r="A4013" t="str">
            <v>2515030065</v>
          </cell>
          <cell r="B4013" t="str">
            <v>Nonpoint</v>
          </cell>
          <cell r="C4013" t="str">
            <v>Organic Chemical Transport /Truck /n-Butyl Alcohol</v>
          </cell>
          <cell r="D4013" t="str">
            <v>Industrial Processes - Storage and Transfer</v>
          </cell>
          <cell r="G4013" t="str">
            <v>Storage and Transport</v>
          </cell>
          <cell r="H4013" t="str">
            <v>Organic Chemical Transport</v>
          </cell>
          <cell r="I4013" t="str">
            <v>Truck</v>
          </cell>
          <cell r="J4013" t="str">
            <v>n-Butyl Alcohol</v>
          </cell>
          <cell r="N4013">
            <v>40982</v>
          </cell>
        </row>
        <row r="4014">
          <cell r="A4014" t="str">
            <v>2515030070</v>
          </cell>
          <cell r="B4014" t="str">
            <v>Nonpoint</v>
          </cell>
          <cell r="C4014" t="str">
            <v>Organic Chemical Transport /Truck /Isobutyl Alcohol</v>
          </cell>
          <cell r="D4014" t="str">
            <v>Industrial Processes - Storage and Transfer</v>
          </cell>
          <cell r="G4014" t="str">
            <v>Storage and Transport</v>
          </cell>
          <cell r="H4014" t="str">
            <v>Organic Chemical Transport</v>
          </cell>
          <cell r="I4014" t="str">
            <v>Truck</v>
          </cell>
          <cell r="J4014" t="str">
            <v>Isobutyl Alcohol</v>
          </cell>
          <cell r="N4014">
            <v>40982</v>
          </cell>
        </row>
        <row r="4015">
          <cell r="A4015" t="str">
            <v>2515030100</v>
          </cell>
          <cell r="B4015" t="str">
            <v>Nonpoint</v>
          </cell>
          <cell r="C4015" t="str">
            <v>Organic Chemical Transport /Truck /Cyclohexanone</v>
          </cell>
          <cell r="D4015" t="str">
            <v>Industrial Processes - Storage and Transfer</v>
          </cell>
          <cell r="G4015" t="str">
            <v>Storage and Transport</v>
          </cell>
          <cell r="H4015" t="str">
            <v>Organic Chemical Transport</v>
          </cell>
          <cell r="I4015" t="str">
            <v>Truck</v>
          </cell>
          <cell r="J4015" t="str">
            <v>Cyclohexanone</v>
          </cell>
          <cell r="N4015">
            <v>40982</v>
          </cell>
        </row>
        <row r="4016">
          <cell r="A4016" t="str">
            <v>2515030165</v>
          </cell>
          <cell r="B4016" t="str">
            <v>Nonpoint</v>
          </cell>
          <cell r="C4016" t="str">
            <v>Organic Chemical Transport /Truck /Ethanol</v>
          </cell>
          <cell r="D4016" t="str">
            <v>Industrial Processes - Storage and Transfer</v>
          </cell>
          <cell r="G4016" t="str">
            <v>Storage and Transport</v>
          </cell>
          <cell r="H4016" t="str">
            <v>Organic Chemical Transport</v>
          </cell>
          <cell r="I4016" t="str">
            <v>Truck</v>
          </cell>
          <cell r="J4016" t="str">
            <v>Ethanol</v>
          </cell>
          <cell r="N4016">
            <v>40982</v>
          </cell>
        </row>
        <row r="4017">
          <cell r="A4017" t="str">
            <v>2515030185</v>
          </cell>
          <cell r="B4017" t="str">
            <v>Nonpoint</v>
          </cell>
          <cell r="C4017" t="str">
            <v>Organic Chemical Transport /Truck /Ethylbenzene</v>
          </cell>
          <cell r="D4017" t="str">
            <v>Industrial Processes - Storage and Transfer</v>
          </cell>
          <cell r="G4017" t="str">
            <v>Storage and Transport</v>
          </cell>
          <cell r="H4017" t="str">
            <v>Organic Chemical Transport</v>
          </cell>
          <cell r="I4017" t="str">
            <v>Truck</v>
          </cell>
          <cell r="J4017" t="str">
            <v>Ethylbenzene</v>
          </cell>
          <cell r="N4017">
            <v>40982</v>
          </cell>
        </row>
        <row r="4018">
          <cell r="A4018" t="str">
            <v>2515030195</v>
          </cell>
          <cell r="B4018" t="str">
            <v>Nonpoint</v>
          </cell>
          <cell r="C4018" t="str">
            <v>Organic Chemical Transport /Truck /Ethylene Glycol</v>
          </cell>
          <cell r="D4018" t="str">
            <v>Industrial Processes - Storage and Transfer</v>
          </cell>
          <cell r="G4018" t="str">
            <v>Storage and Transport</v>
          </cell>
          <cell r="H4018" t="str">
            <v>Organic Chemical Transport</v>
          </cell>
          <cell r="I4018" t="str">
            <v>Truck</v>
          </cell>
          <cell r="J4018" t="str">
            <v>Ethylene Glycol</v>
          </cell>
          <cell r="N4018">
            <v>40982</v>
          </cell>
        </row>
        <row r="4019">
          <cell r="A4019" t="str">
            <v>2515030220</v>
          </cell>
          <cell r="B4019" t="str">
            <v>Nonpoint</v>
          </cell>
          <cell r="C4019" t="str">
            <v>Organic Chemical Transport /Truck /Formalin</v>
          </cell>
          <cell r="D4019" t="str">
            <v>Industrial Processes - Storage and Transfer</v>
          </cell>
          <cell r="G4019" t="str">
            <v>Storage and Transport</v>
          </cell>
          <cell r="H4019" t="str">
            <v>Organic Chemical Transport</v>
          </cell>
          <cell r="I4019" t="str">
            <v>Truck</v>
          </cell>
          <cell r="J4019" t="str">
            <v>Formalin</v>
          </cell>
          <cell r="N4019">
            <v>40982</v>
          </cell>
        </row>
        <row r="4020">
          <cell r="A4020" t="str">
            <v>2515030235</v>
          </cell>
          <cell r="B4020" t="str">
            <v>Nonpoint</v>
          </cell>
          <cell r="C4020" t="str">
            <v>Organic Chemical Transport /Truck /Glycol Ethers: All Types</v>
          </cell>
          <cell r="D4020" t="str">
            <v>Industrial Processes - Storage and Transfer</v>
          </cell>
          <cell r="G4020" t="str">
            <v>Storage and Transport</v>
          </cell>
          <cell r="H4020" t="str">
            <v>Organic Chemical Transport</v>
          </cell>
          <cell r="I4020" t="str">
            <v>Truck</v>
          </cell>
          <cell r="J4020" t="str">
            <v>Glycol Ethers: All Types</v>
          </cell>
          <cell r="N4020">
            <v>40982</v>
          </cell>
        </row>
        <row r="4021">
          <cell r="A4021" t="str">
            <v>2515030240</v>
          </cell>
          <cell r="B4021" t="str">
            <v>Nonpoint</v>
          </cell>
          <cell r="C4021" t="str">
            <v>Organic Chemical Transport /Truck /Gum Turpentine</v>
          </cell>
          <cell r="D4021" t="str">
            <v>Industrial Processes - Storage and Transfer</v>
          </cell>
          <cell r="G4021" t="str">
            <v>Storage and Transport</v>
          </cell>
          <cell r="H4021" t="str">
            <v>Organic Chemical Transport</v>
          </cell>
          <cell r="I4021" t="str">
            <v>Truck</v>
          </cell>
          <cell r="J4021" t="str">
            <v>Gum Turpentine</v>
          </cell>
          <cell r="N4021">
            <v>40982</v>
          </cell>
        </row>
        <row r="4022">
          <cell r="A4022" t="str">
            <v>2515030250</v>
          </cell>
          <cell r="B4022" t="str">
            <v>Nonpoint</v>
          </cell>
          <cell r="C4022" t="str">
            <v>Organic Chemical Transport /Truck /Isopropanol</v>
          </cell>
          <cell r="D4022" t="str">
            <v>Industrial Processes - Storage and Transfer</v>
          </cell>
          <cell r="G4022" t="str">
            <v>Storage and Transport</v>
          </cell>
          <cell r="H4022" t="str">
            <v>Organic Chemical Transport</v>
          </cell>
          <cell r="I4022" t="str">
            <v>Truck</v>
          </cell>
          <cell r="J4022" t="str">
            <v>Isopropanol</v>
          </cell>
          <cell r="N4022">
            <v>40982</v>
          </cell>
        </row>
        <row r="4023">
          <cell r="A4023" t="str">
            <v>2515030260</v>
          </cell>
          <cell r="B4023" t="str">
            <v>Nonpoint</v>
          </cell>
          <cell r="C4023" t="str">
            <v>Organic Chemical Transport /Truck /Methanol</v>
          </cell>
          <cell r="D4023" t="str">
            <v>Industrial Processes - Storage and Transfer</v>
          </cell>
          <cell r="G4023" t="str">
            <v>Storage and Transport</v>
          </cell>
          <cell r="H4023" t="str">
            <v>Organic Chemical Transport</v>
          </cell>
          <cell r="I4023" t="str">
            <v>Truck</v>
          </cell>
          <cell r="J4023" t="str">
            <v>Methanol</v>
          </cell>
          <cell r="N4023">
            <v>40982</v>
          </cell>
        </row>
        <row r="4024">
          <cell r="A4024" t="str">
            <v>2515030265</v>
          </cell>
          <cell r="B4024" t="str">
            <v>Nonpoint</v>
          </cell>
          <cell r="C4024" t="str">
            <v>Organic Chemical Transport /Truck /Methyl Chloride</v>
          </cell>
          <cell r="D4024" t="str">
            <v>Industrial Processes - Storage and Transfer</v>
          </cell>
          <cell r="G4024" t="str">
            <v>Storage and Transport</v>
          </cell>
          <cell r="H4024" t="str">
            <v>Organic Chemical Transport</v>
          </cell>
          <cell r="I4024" t="str">
            <v>Truck</v>
          </cell>
          <cell r="J4024" t="str">
            <v>Methyl Chloride</v>
          </cell>
          <cell r="N4024">
            <v>40982</v>
          </cell>
        </row>
        <row r="4025">
          <cell r="A4025" t="str">
            <v>2515030270</v>
          </cell>
          <cell r="B4025" t="str">
            <v>Nonpoint</v>
          </cell>
          <cell r="C4025" t="str">
            <v>Organic Chemical Transport /Truck /Methyl Chloroform</v>
          </cell>
          <cell r="D4025" t="str">
            <v>Industrial Processes - Storage and Transfer</v>
          </cell>
          <cell r="G4025" t="str">
            <v>Storage and Transport</v>
          </cell>
          <cell r="H4025" t="str">
            <v>Organic Chemical Transport</v>
          </cell>
          <cell r="I4025" t="str">
            <v>Truck</v>
          </cell>
          <cell r="J4025" t="str">
            <v>Methyl Chloroform</v>
          </cell>
          <cell r="N4025">
            <v>40982</v>
          </cell>
        </row>
        <row r="4026">
          <cell r="A4026" t="str">
            <v>2515030275</v>
          </cell>
          <cell r="B4026" t="str">
            <v>Nonpoint</v>
          </cell>
          <cell r="C4026" t="str">
            <v>Organic Chemical Transport /Truck /Methyl Ethyl Ketone</v>
          </cell>
          <cell r="D4026" t="str">
            <v>Industrial Processes - Storage and Transfer</v>
          </cell>
          <cell r="G4026" t="str">
            <v>Storage and Transport</v>
          </cell>
          <cell r="H4026" t="str">
            <v>Organic Chemical Transport</v>
          </cell>
          <cell r="I4026" t="str">
            <v>Truck</v>
          </cell>
          <cell r="J4026" t="str">
            <v>Methyl Ethyl Ketone</v>
          </cell>
          <cell r="N4026">
            <v>40982</v>
          </cell>
        </row>
        <row r="4027">
          <cell r="A4027" t="str">
            <v>2515030285</v>
          </cell>
          <cell r="B4027" t="str">
            <v>Nonpoint</v>
          </cell>
          <cell r="C4027" t="str">
            <v>Organic Chemical Transport /Truck /Methyl Isobutyl Ketone</v>
          </cell>
          <cell r="D4027" t="str">
            <v>Industrial Processes - Storage and Transfer</v>
          </cell>
          <cell r="G4027" t="str">
            <v>Storage and Transport</v>
          </cell>
          <cell r="H4027" t="str">
            <v>Organic Chemical Transport</v>
          </cell>
          <cell r="I4027" t="str">
            <v>Truck</v>
          </cell>
          <cell r="J4027" t="str">
            <v>Methyl Isobutyl Ketone</v>
          </cell>
          <cell r="N4027">
            <v>40982</v>
          </cell>
        </row>
        <row r="4028">
          <cell r="A4028" t="str">
            <v>2515030295</v>
          </cell>
          <cell r="B4028" t="str">
            <v>Nonpoint</v>
          </cell>
          <cell r="C4028" t="str">
            <v>Organic Chemical Transport /Truck /Methylene Chloride</v>
          </cell>
          <cell r="D4028" t="str">
            <v>Industrial Processes - Storage and Transfer</v>
          </cell>
          <cell r="G4028" t="str">
            <v>Storage and Transport</v>
          </cell>
          <cell r="H4028" t="str">
            <v>Organic Chemical Transport</v>
          </cell>
          <cell r="I4028" t="str">
            <v>Truck</v>
          </cell>
          <cell r="J4028" t="str">
            <v>Methylene Chloride</v>
          </cell>
          <cell r="N4028">
            <v>40982</v>
          </cell>
        </row>
        <row r="4029">
          <cell r="A4029" t="str">
            <v>2515030310</v>
          </cell>
          <cell r="B4029" t="str">
            <v>Nonpoint</v>
          </cell>
          <cell r="C4029" t="str">
            <v>Organic Chemical Transport /Truck /n-Propanol</v>
          </cell>
          <cell r="D4029" t="str">
            <v>Industrial Processes - Storage and Transfer</v>
          </cell>
          <cell r="G4029" t="str">
            <v>Storage and Transport</v>
          </cell>
          <cell r="H4029" t="str">
            <v>Organic Chemical Transport</v>
          </cell>
          <cell r="I4029" t="str">
            <v>Truck</v>
          </cell>
          <cell r="J4029" t="str">
            <v>n-Propanol</v>
          </cell>
          <cell r="N4029">
            <v>40982</v>
          </cell>
        </row>
        <row r="4030">
          <cell r="A4030" t="str">
            <v>2515030320</v>
          </cell>
          <cell r="B4030" t="str">
            <v>Nonpoint</v>
          </cell>
          <cell r="C4030" t="str">
            <v>Organic Chemical Transport /Truck /Nitrobenzene</v>
          </cell>
          <cell r="D4030" t="str">
            <v>Industrial Processes - Storage and Transfer</v>
          </cell>
          <cell r="G4030" t="str">
            <v>Storage and Transport</v>
          </cell>
          <cell r="H4030" t="str">
            <v>Organic Chemical Transport</v>
          </cell>
          <cell r="I4030" t="str">
            <v>Truck</v>
          </cell>
          <cell r="J4030" t="str">
            <v>Nitrobenzene</v>
          </cell>
          <cell r="N4030">
            <v>40982</v>
          </cell>
        </row>
        <row r="4031">
          <cell r="A4031" t="str">
            <v>2515030345</v>
          </cell>
          <cell r="B4031" t="str">
            <v>Nonpoint</v>
          </cell>
          <cell r="C4031" t="str">
            <v>Organic Chemical Transport /Truck /Perchloroethylene</v>
          </cell>
          <cell r="D4031" t="str">
            <v>Industrial Processes - Storage and Transfer</v>
          </cell>
          <cell r="G4031" t="str">
            <v>Storage and Transport</v>
          </cell>
          <cell r="H4031" t="str">
            <v>Organic Chemical Transport</v>
          </cell>
          <cell r="I4031" t="str">
            <v>Truck</v>
          </cell>
          <cell r="J4031" t="str">
            <v>Perchloroethylene</v>
          </cell>
          <cell r="N4031">
            <v>40982</v>
          </cell>
        </row>
        <row r="4032">
          <cell r="A4032" t="str">
            <v>2515030350</v>
          </cell>
          <cell r="B4032" t="str">
            <v>Nonpoint</v>
          </cell>
          <cell r="C4032" t="str">
            <v>Organic Chemical Transport /Truck /Propylene Glycol</v>
          </cell>
          <cell r="D4032" t="str">
            <v>Industrial Processes - Storage and Transfer</v>
          </cell>
          <cell r="G4032" t="str">
            <v>Storage and Transport</v>
          </cell>
          <cell r="H4032" t="str">
            <v>Organic Chemical Transport</v>
          </cell>
          <cell r="I4032" t="str">
            <v>Truck</v>
          </cell>
          <cell r="J4032" t="str">
            <v>Propylene Glycol</v>
          </cell>
          <cell r="N4032">
            <v>40982</v>
          </cell>
        </row>
        <row r="4033">
          <cell r="A4033" t="str">
            <v>2515030370</v>
          </cell>
          <cell r="B4033" t="str">
            <v>Nonpoint</v>
          </cell>
          <cell r="C4033" t="str">
            <v>Organic Chemical Transport /Truck /Special Naphthas</v>
          </cell>
          <cell r="D4033" t="str">
            <v>Industrial Processes - Storage and Transfer</v>
          </cell>
          <cell r="G4033" t="str">
            <v>Storage and Transport</v>
          </cell>
          <cell r="H4033" t="str">
            <v>Organic Chemical Transport</v>
          </cell>
          <cell r="I4033" t="str">
            <v>Truck</v>
          </cell>
          <cell r="J4033" t="str">
            <v>Special Naphthas</v>
          </cell>
          <cell r="N4033">
            <v>40982</v>
          </cell>
        </row>
        <row r="4034">
          <cell r="A4034" t="str">
            <v>2515030380</v>
          </cell>
          <cell r="B4034" t="str">
            <v>Nonpoint</v>
          </cell>
          <cell r="C4034" t="str">
            <v>Organic Chemical Transport /Truck /Toluene</v>
          </cell>
          <cell r="D4034" t="str">
            <v>Industrial Processes - Storage and Transfer</v>
          </cell>
          <cell r="G4034" t="str">
            <v>Storage and Transport</v>
          </cell>
          <cell r="H4034" t="str">
            <v>Organic Chemical Transport</v>
          </cell>
          <cell r="I4034" t="str">
            <v>Truck</v>
          </cell>
          <cell r="J4034" t="str">
            <v>Toluene</v>
          </cell>
          <cell r="N4034">
            <v>40982</v>
          </cell>
        </row>
        <row r="4035">
          <cell r="A4035" t="str">
            <v>2515030385</v>
          </cell>
          <cell r="B4035" t="str">
            <v>Nonpoint</v>
          </cell>
          <cell r="C4035" t="str">
            <v>Organic Chemical Transport /Truck /Trichloroethylene</v>
          </cell>
          <cell r="D4035" t="str">
            <v>Industrial Processes - Storage and Transfer</v>
          </cell>
          <cell r="G4035" t="str">
            <v>Storage and Transport</v>
          </cell>
          <cell r="H4035" t="str">
            <v>Organic Chemical Transport</v>
          </cell>
          <cell r="I4035" t="str">
            <v>Truck</v>
          </cell>
          <cell r="J4035" t="str">
            <v>Trichloroethylene</v>
          </cell>
          <cell r="N4035">
            <v>40982</v>
          </cell>
        </row>
        <row r="4036">
          <cell r="A4036" t="str">
            <v>2515030405</v>
          </cell>
          <cell r="B4036" t="str">
            <v>Nonpoint</v>
          </cell>
          <cell r="C4036" t="str">
            <v>Organic Chemical Transport /Truck /Xylenes (Mixed)</v>
          </cell>
          <cell r="D4036" t="str">
            <v>Industrial Processes - Storage and Transfer</v>
          </cell>
          <cell r="G4036" t="str">
            <v>Storage and Transport</v>
          </cell>
          <cell r="H4036" t="str">
            <v>Organic Chemical Transport</v>
          </cell>
          <cell r="I4036" t="str">
            <v>Truck</v>
          </cell>
          <cell r="J4036" t="str">
            <v>Xylenes (Mixed)</v>
          </cell>
          <cell r="N4036">
            <v>40982</v>
          </cell>
        </row>
        <row r="4037">
          <cell r="A4037" t="str">
            <v>2515030900</v>
          </cell>
          <cell r="B4037" t="str">
            <v>Nonpoint</v>
          </cell>
          <cell r="C4037" t="str">
            <v>Organic Chemical Transport /Truck /Tank Cleaning</v>
          </cell>
          <cell r="D4037" t="str">
            <v>Industrial Processes - Storage and Transfer</v>
          </cell>
          <cell r="G4037" t="str">
            <v>Storage and Transport</v>
          </cell>
          <cell r="H4037" t="str">
            <v>Organic Chemical Transport</v>
          </cell>
          <cell r="I4037" t="str">
            <v>Truck</v>
          </cell>
          <cell r="J4037" t="str">
            <v>Tank Cleaning</v>
          </cell>
          <cell r="N4037">
            <v>40982</v>
          </cell>
        </row>
        <row r="4038">
          <cell r="A4038" t="str">
            <v>2515040000</v>
          </cell>
          <cell r="B4038" t="str">
            <v>Nonpoint</v>
          </cell>
          <cell r="C4038" t="str">
            <v>Organic Chemical Transport /Pipeline /Total: All Products</v>
          </cell>
          <cell r="D4038" t="str">
            <v>Industrial Processes - Storage and Transfer</v>
          </cell>
          <cell r="G4038" t="str">
            <v>Storage and Transport</v>
          </cell>
          <cell r="H4038" t="str">
            <v>Organic Chemical Transport</v>
          </cell>
          <cell r="I4038" t="str">
            <v>Pipeline</v>
          </cell>
          <cell r="J4038" t="str">
            <v>Total: All Products</v>
          </cell>
          <cell r="N4038">
            <v>40982</v>
          </cell>
        </row>
        <row r="4039">
          <cell r="A4039" t="str">
            <v>2515040030</v>
          </cell>
          <cell r="B4039" t="str">
            <v>Nonpoint</v>
          </cell>
          <cell r="C4039" t="str">
            <v>Organic Chemical Transport /Pipeline /Acetone</v>
          </cell>
          <cell r="D4039" t="str">
            <v>Industrial Processes - Storage and Transfer</v>
          </cell>
          <cell r="G4039" t="str">
            <v>Storage and Transport</v>
          </cell>
          <cell r="H4039" t="str">
            <v>Organic Chemical Transport</v>
          </cell>
          <cell r="I4039" t="str">
            <v>Pipeline</v>
          </cell>
          <cell r="J4039" t="str">
            <v>Acetone</v>
          </cell>
          <cell r="N4039">
            <v>40982</v>
          </cell>
        </row>
        <row r="4040">
          <cell r="A4040" t="str">
            <v>2515040045</v>
          </cell>
          <cell r="B4040" t="str">
            <v>Nonpoint</v>
          </cell>
          <cell r="C4040" t="str">
            <v>Organic Chemical Transport /Pipeline /1,3-Butadiene</v>
          </cell>
          <cell r="D4040" t="str">
            <v>Industrial Processes - Storage and Transfer</v>
          </cell>
          <cell r="G4040" t="str">
            <v>Storage and Transport</v>
          </cell>
          <cell r="H4040" t="str">
            <v>Organic Chemical Transport</v>
          </cell>
          <cell r="I4040" t="str">
            <v>Pipeline</v>
          </cell>
          <cell r="J4040" t="str">
            <v>1,3-Butadiene</v>
          </cell>
          <cell r="M4040">
            <v>40420</v>
          </cell>
          <cell r="N4040">
            <v>40982</v>
          </cell>
        </row>
        <row r="4041">
          <cell r="A4041" t="str">
            <v>2515040060</v>
          </cell>
          <cell r="B4041" t="str">
            <v>Nonpoint</v>
          </cell>
          <cell r="C4041" t="str">
            <v>Organic Chemical Transport /Pipeline /Butyl Alcohols: All Types</v>
          </cell>
          <cell r="D4041" t="str">
            <v>Industrial Processes - Storage and Transfer</v>
          </cell>
          <cell r="G4041" t="str">
            <v>Storage and Transport</v>
          </cell>
          <cell r="H4041" t="str">
            <v>Organic Chemical Transport</v>
          </cell>
          <cell r="I4041" t="str">
            <v>Pipeline</v>
          </cell>
          <cell r="J4041" t="str">
            <v>Butyl Alcohols: All Types</v>
          </cell>
          <cell r="N4041">
            <v>40982</v>
          </cell>
        </row>
        <row r="4042">
          <cell r="A4042" t="str">
            <v>2515040065</v>
          </cell>
          <cell r="B4042" t="str">
            <v>Nonpoint</v>
          </cell>
          <cell r="C4042" t="str">
            <v>Organic Chemical Transport /Pipeline /n-Butyl Alcohol</v>
          </cell>
          <cell r="D4042" t="str">
            <v>Industrial Processes - Storage and Transfer</v>
          </cell>
          <cell r="G4042" t="str">
            <v>Storage and Transport</v>
          </cell>
          <cell r="H4042" t="str">
            <v>Organic Chemical Transport</v>
          </cell>
          <cell r="I4042" t="str">
            <v>Pipeline</v>
          </cell>
          <cell r="J4042" t="str">
            <v>n-Butyl Alcohol</v>
          </cell>
          <cell r="N4042">
            <v>40982</v>
          </cell>
        </row>
        <row r="4043">
          <cell r="A4043" t="str">
            <v>2515040070</v>
          </cell>
          <cell r="B4043" t="str">
            <v>Nonpoint</v>
          </cell>
          <cell r="C4043" t="str">
            <v>Organic Chemical Transport /Pipeline /Isobutyl Alcohol</v>
          </cell>
          <cell r="D4043" t="str">
            <v>Industrial Processes - Storage and Transfer</v>
          </cell>
          <cell r="G4043" t="str">
            <v>Storage and Transport</v>
          </cell>
          <cell r="H4043" t="str">
            <v>Organic Chemical Transport</v>
          </cell>
          <cell r="I4043" t="str">
            <v>Pipeline</v>
          </cell>
          <cell r="J4043" t="str">
            <v>Isobutyl Alcohol</v>
          </cell>
          <cell r="N4043">
            <v>40982</v>
          </cell>
        </row>
        <row r="4044">
          <cell r="A4044" t="str">
            <v>2515040100</v>
          </cell>
          <cell r="B4044" t="str">
            <v>Nonpoint</v>
          </cell>
          <cell r="C4044" t="str">
            <v>Organic Chemical Transport /Pipeline /Cyclohexanone</v>
          </cell>
          <cell r="D4044" t="str">
            <v>Industrial Processes - Storage and Transfer</v>
          </cell>
          <cell r="G4044" t="str">
            <v>Storage and Transport</v>
          </cell>
          <cell r="H4044" t="str">
            <v>Organic Chemical Transport</v>
          </cell>
          <cell r="I4044" t="str">
            <v>Pipeline</v>
          </cell>
          <cell r="J4044" t="str">
            <v>Cyclohexanone</v>
          </cell>
          <cell r="N4044">
            <v>40982</v>
          </cell>
        </row>
        <row r="4045">
          <cell r="A4045" t="str">
            <v>2515040165</v>
          </cell>
          <cell r="B4045" t="str">
            <v>Nonpoint</v>
          </cell>
          <cell r="C4045" t="str">
            <v>Organic Chemical Transport /Pipeline /Ethanol</v>
          </cell>
          <cell r="D4045" t="str">
            <v>Industrial Processes - Storage and Transfer</v>
          </cell>
          <cell r="G4045" t="str">
            <v>Storage and Transport</v>
          </cell>
          <cell r="H4045" t="str">
            <v>Organic Chemical Transport</v>
          </cell>
          <cell r="I4045" t="str">
            <v>Pipeline</v>
          </cell>
          <cell r="J4045" t="str">
            <v>Ethanol</v>
          </cell>
          <cell r="N4045">
            <v>40982</v>
          </cell>
        </row>
        <row r="4046">
          <cell r="A4046" t="str">
            <v>2515040185</v>
          </cell>
          <cell r="B4046" t="str">
            <v>Nonpoint</v>
          </cell>
          <cell r="C4046" t="str">
            <v>Organic Chemical Transport /Pipeline /Ethylbenzene</v>
          </cell>
          <cell r="D4046" t="str">
            <v>Industrial Processes - Storage and Transfer</v>
          </cell>
          <cell r="G4046" t="str">
            <v>Storage and Transport</v>
          </cell>
          <cell r="H4046" t="str">
            <v>Organic Chemical Transport</v>
          </cell>
          <cell r="I4046" t="str">
            <v>Pipeline</v>
          </cell>
          <cell r="J4046" t="str">
            <v>Ethylbenzene</v>
          </cell>
          <cell r="N4046">
            <v>40982</v>
          </cell>
        </row>
        <row r="4047">
          <cell r="A4047" t="str">
            <v>2515040190</v>
          </cell>
          <cell r="B4047" t="str">
            <v>Nonpoint</v>
          </cell>
          <cell r="C4047" t="str">
            <v>Organic Chemical Transport /Pipeline /Ethylene</v>
          </cell>
          <cell r="D4047" t="str">
            <v>Industrial Processes - Storage and Transfer</v>
          </cell>
          <cell r="G4047" t="str">
            <v>Storage and Transport</v>
          </cell>
          <cell r="H4047" t="str">
            <v>Organic Chemical Transport</v>
          </cell>
          <cell r="I4047" t="str">
            <v>Pipeline</v>
          </cell>
          <cell r="J4047" t="str">
            <v>Ethylene</v>
          </cell>
          <cell r="M4047">
            <v>40420</v>
          </cell>
          <cell r="N4047">
            <v>40982</v>
          </cell>
        </row>
        <row r="4048">
          <cell r="A4048" t="str">
            <v>2515040195</v>
          </cell>
          <cell r="B4048" t="str">
            <v>Nonpoint</v>
          </cell>
          <cell r="C4048" t="str">
            <v>Organic Chemical Transport /Pipeline /Ethylene Glycol</v>
          </cell>
          <cell r="D4048" t="str">
            <v>Industrial Processes - Storage and Transfer</v>
          </cell>
          <cell r="G4048" t="str">
            <v>Storage and Transport</v>
          </cell>
          <cell r="H4048" t="str">
            <v>Organic Chemical Transport</v>
          </cell>
          <cell r="I4048" t="str">
            <v>Pipeline</v>
          </cell>
          <cell r="J4048" t="str">
            <v>Ethylene Glycol</v>
          </cell>
          <cell r="N4048">
            <v>40982</v>
          </cell>
        </row>
        <row r="4049">
          <cell r="A4049" t="str">
            <v>2515040220</v>
          </cell>
          <cell r="B4049" t="str">
            <v>Nonpoint</v>
          </cell>
          <cell r="C4049" t="str">
            <v>Organic Chemical Transport /Pipeline /Formalin</v>
          </cell>
          <cell r="D4049" t="str">
            <v>Industrial Processes - Storage and Transfer</v>
          </cell>
          <cell r="G4049" t="str">
            <v>Storage and Transport</v>
          </cell>
          <cell r="H4049" t="str">
            <v>Organic Chemical Transport</v>
          </cell>
          <cell r="I4049" t="str">
            <v>Pipeline</v>
          </cell>
          <cell r="J4049" t="str">
            <v>Formalin</v>
          </cell>
          <cell r="N4049">
            <v>40982</v>
          </cell>
        </row>
        <row r="4050">
          <cell r="A4050" t="str">
            <v>2515040235</v>
          </cell>
          <cell r="B4050" t="str">
            <v>Nonpoint</v>
          </cell>
          <cell r="C4050" t="str">
            <v>Organic Chemical Transport /Pipeline /Glycol Ethers: All Types</v>
          </cell>
          <cell r="D4050" t="str">
            <v>Industrial Processes - Storage and Transfer</v>
          </cell>
          <cell r="G4050" t="str">
            <v>Storage and Transport</v>
          </cell>
          <cell r="H4050" t="str">
            <v>Organic Chemical Transport</v>
          </cell>
          <cell r="I4050" t="str">
            <v>Pipeline</v>
          </cell>
          <cell r="J4050" t="str">
            <v>Glycol Ethers: All Types</v>
          </cell>
          <cell r="N4050">
            <v>40982</v>
          </cell>
        </row>
        <row r="4051">
          <cell r="A4051" t="str">
            <v>2515040240</v>
          </cell>
          <cell r="B4051" t="str">
            <v>Nonpoint</v>
          </cell>
          <cell r="C4051" t="str">
            <v>Organic Chemical Transport /Pipeline /Gum Turpentine</v>
          </cell>
          <cell r="D4051" t="str">
            <v>Industrial Processes - Storage and Transfer</v>
          </cell>
          <cell r="G4051" t="str">
            <v>Storage and Transport</v>
          </cell>
          <cell r="H4051" t="str">
            <v>Organic Chemical Transport</v>
          </cell>
          <cell r="I4051" t="str">
            <v>Pipeline</v>
          </cell>
          <cell r="J4051" t="str">
            <v>Gum Turpentine</v>
          </cell>
          <cell r="N4051">
            <v>40982</v>
          </cell>
        </row>
        <row r="4052">
          <cell r="A4052" t="str">
            <v>2515040250</v>
          </cell>
          <cell r="B4052" t="str">
            <v>Nonpoint</v>
          </cell>
          <cell r="C4052" t="str">
            <v>Organic Chemical Transport /Pipeline /Isopropanol</v>
          </cell>
          <cell r="D4052" t="str">
            <v>Industrial Processes - Storage and Transfer</v>
          </cell>
          <cell r="G4052" t="str">
            <v>Storage and Transport</v>
          </cell>
          <cell r="H4052" t="str">
            <v>Organic Chemical Transport</v>
          </cell>
          <cell r="I4052" t="str">
            <v>Pipeline</v>
          </cell>
          <cell r="J4052" t="str">
            <v>Isopropanol</v>
          </cell>
          <cell r="N4052">
            <v>40982</v>
          </cell>
        </row>
        <row r="4053">
          <cell r="A4053" t="str">
            <v>2515040260</v>
          </cell>
          <cell r="B4053" t="str">
            <v>Nonpoint</v>
          </cell>
          <cell r="C4053" t="str">
            <v>Organic Chemical Transport /Pipeline /Methanol</v>
          </cell>
          <cell r="D4053" t="str">
            <v>Industrial Processes - Storage and Transfer</v>
          </cell>
          <cell r="G4053" t="str">
            <v>Storage and Transport</v>
          </cell>
          <cell r="H4053" t="str">
            <v>Organic Chemical Transport</v>
          </cell>
          <cell r="I4053" t="str">
            <v>Pipeline</v>
          </cell>
          <cell r="J4053" t="str">
            <v>Methanol</v>
          </cell>
          <cell r="N4053">
            <v>40982</v>
          </cell>
        </row>
        <row r="4054">
          <cell r="A4054" t="str">
            <v>2515040265</v>
          </cell>
          <cell r="B4054" t="str">
            <v>Nonpoint</v>
          </cell>
          <cell r="C4054" t="str">
            <v>Organic Chemical Transport /Pipeline /Methyl Chloride</v>
          </cell>
          <cell r="D4054" t="str">
            <v>Industrial Processes - Storage and Transfer</v>
          </cell>
          <cell r="G4054" t="str">
            <v>Storage and Transport</v>
          </cell>
          <cell r="H4054" t="str">
            <v>Organic Chemical Transport</v>
          </cell>
          <cell r="I4054" t="str">
            <v>Pipeline</v>
          </cell>
          <cell r="J4054" t="str">
            <v>Methyl Chloride</v>
          </cell>
          <cell r="N4054">
            <v>40982</v>
          </cell>
        </row>
        <row r="4055">
          <cell r="A4055" t="str">
            <v>2515040270</v>
          </cell>
          <cell r="B4055" t="str">
            <v>Nonpoint</v>
          </cell>
          <cell r="C4055" t="str">
            <v>Organic Chemical Transport /Pipeline /Methyl Chloroform</v>
          </cell>
          <cell r="D4055" t="str">
            <v>Industrial Processes - Storage and Transfer</v>
          </cell>
          <cell r="G4055" t="str">
            <v>Storage and Transport</v>
          </cell>
          <cell r="H4055" t="str">
            <v>Organic Chemical Transport</v>
          </cell>
          <cell r="I4055" t="str">
            <v>Pipeline</v>
          </cell>
          <cell r="J4055" t="str">
            <v>Methyl Chloroform</v>
          </cell>
          <cell r="N4055">
            <v>40982</v>
          </cell>
        </row>
        <row r="4056">
          <cell r="A4056" t="str">
            <v>2515040275</v>
          </cell>
          <cell r="B4056" t="str">
            <v>Nonpoint</v>
          </cell>
          <cell r="C4056" t="str">
            <v>Organic Chemical Transport /Pipeline /Methyl Ethyl Ketone</v>
          </cell>
          <cell r="D4056" t="str">
            <v>Industrial Processes - Storage and Transfer</v>
          </cell>
          <cell r="G4056" t="str">
            <v>Storage and Transport</v>
          </cell>
          <cell r="H4056" t="str">
            <v>Organic Chemical Transport</v>
          </cell>
          <cell r="I4056" t="str">
            <v>Pipeline</v>
          </cell>
          <cell r="J4056" t="str">
            <v>Methyl Ethyl Ketone</v>
          </cell>
          <cell r="N4056">
            <v>40982</v>
          </cell>
        </row>
        <row r="4057">
          <cell r="A4057" t="str">
            <v>2515040285</v>
          </cell>
          <cell r="B4057" t="str">
            <v>Nonpoint</v>
          </cell>
          <cell r="C4057" t="str">
            <v>Organic Chemical Transport /Pipeline /Methyl Isobutyl Ketone</v>
          </cell>
          <cell r="D4057" t="str">
            <v>Industrial Processes - Storage and Transfer</v>
          </cell>
          <cell r="G4057" t="str">
            <v>Storage and Transport</v>
          </cell>
          <cell r="H4057" t="str">
            <v>Organic Chemical Transport</v>
          </cell>
          <cell r="I4057" t="str">
            <v>Pipeline</v>
          </cell>
          <cell r="J4057" t="str">
            <v>Methyl Isobutyl Ketone</v>
          </cell>
          <cell r="N4057">
            <v>40982</v>
          </cell>
        </row>
        <row r="4058">
          <cell r="A4058" t="str">
            <v>2515040295</v>
          </cell>
          <cell r="B4058" t="str">
            <v>Nonpoint</v>
          </cell>
          <cell r="C4058" t="str">
            <v>Organic Chemical Transport /Pipeline /Methylene Chloride</v>
          </cell>
          <cell r="D4058" t="str">
            <v>Industrial Processes - Storage and Transfer</v>
          </cell>
          <cell r="G4058" t="str">
            <v>Storage and Transport</v>
          </cell>
          <cell r="H4058" t="str">
            <v>Organic Chemical Transport</v>
          </cell>
          <cell r="I4058" t="str">
            <v>Pipeline</v>
          </cell>
          <cell r="J4058" t="str">
            <v>Methylene Chloride</v>
          </cell>
          <cell r="N4058">
            <v>40982</v>
          </cell>
        </row>
        <row r="4059">
          <cell r="A4059" t="str">
            <v>2515040310</v>
          </cell>
          <cell r="B4059" t="str">
            <v>Nonpoint</v>
          </cell>
          <cell r="C4059" t="str">
            <v>Organic Chemical Transport /Pipeline /n-Propanol</v>
          </cell>
          <cell r="D4059" t="str">
            <v>Industrial Processes - Storage and Transfer</v>
          </cell>
          <cell r="G4059" t="str">
            <v>Storage and Transport</v>
          </cell>
          <cell r="H4059" t="str">
            <v>Organic Chemical Transport</v>
          </cell>
          <cell r="I4059" t="str">
            <v>Pipeline</v>
          </cell>
          <cell r="J4059" t="str">
            <v>n-Propanol</v>
          </cell>
          <cell r="N4059">
            <v>40982</v>
          </cell>
        </row>
        <row r="4060">
          <cell r="A4060" t="str">
            <v>2515040320</v>
          </cell>
          <cell r="B4060" t="str">
            <v>Nonpoint</v>
          </cell>
          <cell r="C4060" t="str">
            <v>Organic Chemical Transport /Pipeline /Nitrobenzene</v>
          </cell>
          <cell r="D4060" t="str">
            <v>Industrial Processes - Storage and Transfer</v>
          </cell>
          <cell r="G4060" t="str">
            <v>Storage and Transport</v>
          </cell>
          <cell r="H4060" t="str">
            <v>Organic Chemical Transport</v>
          </cell>
          <cell r="I4060" t="str">
            <v>Pipeline</v>
          </cell>
          <cell r="J4060" t="str">
            <v>Nitrobenzene</v>
          </cell>
          <cell r="N4060">
            <v>40982</v>
          </cell>
        </row>
        <row r="4061">
          <cell r="A4061" t="str">
            <v>2515040345</v>
          </cell>
          <cell r="B4061" t="str">
            <v>Nonpoint</v>
          </cell>
          <cell r="C4061" t="str">
            <v>Organic Chemical Transport /Pipeline /Perchloroethylene</v>
          </cell>
          <cell r="D4061" t="str">
            <v>Industrial Processes - Storage and Transfer</v>
          </cell>
          <cell r="G4061" t="str">
            <v>Storage and Transport</v>
          </cell>
          <cell r="H4061" t="str">
            <v>Organic Chemical Transport</v>
          </cell>
          <cell r="I4061" t="str">
            <v>Pipeline</v>
          </cell>
          <cell r="J4061" t="str">
            <v>Perchloroethylene</v>
          </cell>
          <cell r="N4061">
            <v>40982</v>
          </cell>
        </row>
        <row r="4062">
          <cell r="A4062" t="str">
            <v>2515040348</v>
          </cell>
          <cell r="B4062" t="str">
            <v>Nonpoint</v>
          </cell>
          <cell r="C4062" t="str">
            <v>Organic Chemical Transport /Pipeline /Propylene</v>
          </cell>
          <cell r="D4062" t="str">
            <v>Industrial Processes - Storage and Transfer</v>
          </cell>
          <cell r="G4062" t="str">
            <v>Storage and Transport</v>
          </cell>
          <cell r="H4062" t="str">
            <v>Organic Chemical Transport</v>
          </cell>
          <cell r="I4062" t="str">
            <v>Pipeline</v>
          </cell>
          <cell r="J4062" t="str">
            <v>Propylene</v>
          </cell>
          <cell r="M4062">
            <v>40420</v>
          </cell>
          <cell r="N4062">
            <v>40982</v>
          </cell>
        </row>
        <row r="4063">
          <cell r="A4063" t="str">
            <v>2515040350</v>
          </cell>
          <cell r="B4063" t="str">
            <v>Nonpoint</v>
          </cell>
          <cell r="C4063" t="str">
            <v>Organic Chemical Transport /Pipeline /Propylene Glycol</v>
          </cell>
          <cell r="D4063" t="str">
            <v>Industrial Processes - Storage and Transfer</v>
          </cell>
          <cell r="G4063" t="str">
            <v>Storage and Transport</v>
          </cell>
          <cell r="H4063" t="str">
            <v>Organic Chemical Transport</v>
          </cell>
          <cell r="I4063" t="str">
            <v>Pipeline</v>
          </cell>
          <cell r="J4063" t="str">
            <v>Propylene Glycol</v>
          </cell>
          <cell r="N4063">
            <v>40982</v>
          </cell>
        </row>
        <row r="4064">
          <cell r="A4064" t="str">
            <v>2515040370</v>
          </cell>
          <cell r="B4064" t="str">
            <v>Nonpoint</v>
          </cell>
          <cell r="C4064" t="str">
            <v>Organic Chemical Transport /Pipeline /Special Naphthas</v>
          </cell>
          <cell r="D4064" t="str">
            <v>Industrial Processes - Storage and Transfer</v>
          </cell>
          <cell r="G4064" t="str">
            <v>Storage and Transport</v>
          </cell>
          <cell r="H4064" t="str">
            <v>Organic Chemical Transport</v>
          </cell>
          <cell r="I4064" t="str">
            <v>Pipeline</v>
          </cell>
          <cell r="J4064" t="str">
            <v>Special Naphthas</v>
          </cell>
          <cell r="N4064">
            <v>40982</v>
          </cell>
        </row>
        <row r="4065">
          <cell r="A4065" t="str">
            <v>2515040380</v>
          </cell>
          <cell r="B4065" t="str">
            <v>Nonpoint</v>
          </cell>
          <cell r="C4065" t="str">
            <v>Organic Chemical Transport /Pipeline /Toluene</v>
          </cell>
          <cell r="D4065" t="str">
            <v>Industrial Processes - Storage and Transfer</v>
          </cell>
          <cell r="G4065" t="str">
            <v>Storage and Transport</v>
          </cell>
          <cell r="H4065" t="str">
            <v>Organic Chemical Transport</v>
          </cell>
          <cell r="I4065" t="str">
            <v>Pipeline</v>
          </cell>
          <cell r="J4065" t="str">
            <v>Toluene</v>
          </cell>
          <cell r="N4065">
            <v>40982</v>
          </cell>
        </row>
        <row r="4066">
          <cell r="A4066" t="str">
            <v>2515040385</v>
          </cell>
          <cell r="B4066" t="str">
            <v>Nonpoint</v>
          </cell>
          <cell r="C4066" t="str">
            <v>Organic Chemical Transport /Pipeline /Trichloroethylene</v>
          </cell>
          <cell r="D4066" t="str">
            <v>Industrial Processes - Storage and Transfer</v>
          </cell>
          <cell r="G4066" t="str">
            <v>Storage and Transport</v>
          </cell>
          <cell r="H4066" t="str">
            <v>Organic Chemical Transport</v>
          </cell>
          <cell r="I4066" t="str">
            <v>Pipeline</v>
          </cell>
          <cell r="J4066" t="str">
            <v>Trichloroethylene</v>
          </cell>
          <cell r="N4066">
            <v>40982</v>
          </cell>
        </row>
        <row r="4067">
          <cell r="A4067" t="str">
            <v>2515040405</v>
          </cell>
          <cell r="B4067" t="str">
            <v>Nonpoint</v>
          </cell>
          <cell r="C4067" t="str">
            <v>Organic Chemical Transport /Pipeline /Xylenes (Mixed)</v>
          </cell>
          <cell r="D4067" t="str">
            <v>Industrial Processes - Storage and Transfer</v>
          </cell>
          <cell r="G4067" t="str">
            <v>Storage and Transport</v>
          </cell>
          <cell r="H4067" t="str">
            <v>Organic Chemical Transport</v>
          </cell>
          <cell r="I4067" t="str">
            <v>Pipeline</v>
          </cell>
          <cell r="J4067" t="str">
            <v>Xylenes (Mixed)</v>
          </cell>
          <cell r="N4067">
            <v>40982</v>
          </cell>
        </row>
        <row r="4068">
          <cell r="A4068" t="str">
            <v>2520000000</v>
          </cell>
          <cell r="B4068" t="str">
            <v>Nonpoint</v>
          </cell>
          <cell r="C4068" t="str">
            <v>Inorganic Chemical Storage /All Storage Types: Breathing Loss /Total: All Products</v>
          </cell>
          <cell r="D4068" t="str">
            <v>Industrial Processes - Storage and Transfer</v>
          </cell>
          <cell r="G4068" t="str">
            <v>Storage and Transport</v>
          </cell>
          <cell r="H4068" t="str">
            <v>Inorganic Chemical Storage</v>
          </cell>
          <cell r="I4068" t="str">
            <v>All Storage Types: Breathing Loss</v>
          </cell>
          <cell r="J4068" t="str">
            <v>Total: All Products</v>
          </cell>
          <cell r="N4068">
            <v>40982</v>
          </cell>
        </row>
        <row r="4069">
          <cell r="A4069" t="str">
            <v>2520000010</v>
          </cell>
          <cell r="B4069" t="str">
            <v>Nonpoint</v>
          </cell>
          <cell r="C4069" t="str">
            <v>Inorganic Chemical Storage /All Storage Types: Breathing Loss /Ammonia</v>
          </cell>
          <cell r="D4069" t="str">
            <v>Industrial Processes - Storage and Transfer</v>
          </cell>
          <cell r="G4069" t="str">
            <v>Storage and Transport</v>
          </cell>
          <cell r="H4069" t="str">
            <v>Inorganic Chemical Storage</v>
          </cell>
          <cell r="I4069" t="str">
            <v>All Storage Types: Breathing Loss</v>
          </cell>
          <cell r="J4069" t="str">
            <v>Ammonia</v>
          </cell>
          <cell r="N4069">
            <v>40982</v>
          </cell>
        </row>
        <row r="4070">
          <cell r="A4070" t="str">
            <v>2520000020</v>
          </cell>
          <cell r="B4070" t="str">
            <v>Nonpoint</v>
          </cell>
          <cell r="C4070" t="str">
            <v>Inorganic Chemical Storage /All Storage Types: Breathing Loss /Hydrochloric Acid</v>
          </cell>
          <cell r="D4070" t="str">
            <v>Industrial Processes - Storage and Transfer</v>
          </cell>
          <cell r="G4070" t="str">
            <v>Storage and Transport</v>
          </cell>
          <cell r="H4070" t="str">
            <v>Inorganic Chemical Storage</v>
          </cell>
          <cell r="I4070" t="str">
            <v>All Storage Types: Breathing Loss</v>
          </cell>
          <cell r="J4070" t="str">
            <v>Hydrochloric Acid</v>
          </cell>
          <cell r="N4070">
            <v>40982</v>
          </cell>
        </row>
        <row r="4071">
          <cell r="A4071" t="str">
            <v>2520000030</v>
          </cell>
          <cell r="B4071" t="str">
            <v>Nonpoint</v>
          </cell>
          <cell r="C4071" t="str">
            <v>Inorganic Chemical Storage /All Storage Types: Breathing Loss /Nitric Acid</v>
          </cell>
          <cell r="D4071" t="str">
            <v>Industrial Processes - Storage and Transfer</v>
          </cell>
          <cell r="G4071" t="str">
            <v>Storage and Transport</v>
          </cell>
          <cell r="H4071" t="str">
            <v>Inorganic Chemical Storage</v>
          </cell>
          <cell r="I4071" t="str">
            <v>All Storage Types: Breathing Loss</v>
          </cell>
          <cell r="J4071" t="str">
            <v>Nitric Acid</v>
          </cell>
          <cell r="N4071">
            <v>40982</v>
          </cell>
        </row>
        <row r="4072">
          <cell r="A4072" t="str">
            <v>2520000040</v>
          </cell>
          <cell r="B4072" t="str">
            <v>Nonpoint</v>
          </cell>
          <cell r="C4072" t="str">
            <v>Inorganic Chemical Storage /All Storage Types: Breathing Loss /Sulfuric Acid</v>
          </cell>
          <cell r="D4072" t="str">
            <v>Industrial Processes - Storage and Transfer</v>
          </cell>
          <cell r="G4072" t="str">
            <v>Storage and Transport</v>
          </cell>
          <cell r="H4072" t="str">
            <v>Inorganic Chemical Storage</v>
          </cell>
          <cell r="I4072" t="str">
            <v>All Storage Types: Breathing Loss</v>
          </cell>
          <cell r="J4072" t="str">
            <v>Sulfuric Acid</v>
          </cell>
          <cell r="N4072">
            <v>40982</v>
          </cell>
        </row>
        <row r="4073">
          <cell r="A4073" t="str">
            <v>2520000900</v>
          </cell>
          <cell r="B4073" t="str">
            <v>Nonpoint</v>
          </cell>
          <cell r="C4073" t="str">
            <v>Inorganic Chemical Storage /All Storage Types: Breathing Loss /Tank Cleaning</v>
          </cell>
          <cell r="D4073" t="str">
            <v>Industrial Processes - Storage and Transfer</v>
          </cell>
          <cell r="G4073" t="str">
            <v>Storage and Transport</v>
          </cell>
          <cell r="H4073" t="str">
            <v>Inorganic Chemical Storage</v>
          </cell>
          <cell r="I4073" t="str">
            <v>All Storage Types: Breathing Loss</v>
          </cell>
          <cell r="J4073" t="str">
            <v>Tank Cleaning</v>
          </cell>
          <cell r="N4073">
            <v>40982</v>
          </cell>
        </row>
        <row r="4074">
          <cell r="A4074" t="str">
            <v>2520010000</v>
          </cell>
          <cell r="B4074" t="str">
            <v>Nonpoint</v>
          </cell>
          <cell r="C4074" t="str">
            <v>Inorganic Chemical Storage /Commercial/Industrial: Breathing Loss /Total: All Products</v>
          </cell>
          <cell r="D4074" t="str">
            <v>Industrial Processes - Storage and Transfer</v>
          </cell>
          <cell r="G4074" t="str">
            <v>Storage and Transport</v>
          </cell>
          <cell r="H4074" t="str">
            <v>Inorganic Chemical Storage</v>
          </cell>
          <cell r="I4074" t="str">
            <v>Commercial/Industrial: Breathing Loss</v>
          </cell>
          <cell r="J4074" t="str">
            <v>Total: All Products</v>
          </cell>
          <cell r="N4074">
            <v>40982</v>
          </cell>
        </row>
        <row r="4075">
          <cell r="A4075" t="str">
            <v>2520010010</v>
          </cell>
          <cell r="B4075" t="str">
            <v>Nonpoint</v>
          </cell>
          <cell r="C4075" t="str">
            <v>Inorganic Chemical Storage /Commercial/Industrial: Breathing Loss /Ammonia</v>
          </cell>
          <cell r="D4075" t="str">
            <v>Industrial Processes - Storage and Transfer</v>
          </cell>
          <cell r="G4075" t="str">
            <v>Storage and Transport</v>
          </cell>
          <cell r="H4075" t="str">
            <v>Inorganic Chemical Storage</v>
          </cell>
          <cell r="I4075" t="str">
            <v>Commercial/Industrial: Breathing Loss</v>
          </cell>
          <cell r="J4075" t="str">
            <v>Ammonia</v>
          </cell>
          <cell r="N4075">
            <v>40982</v>
          </cell>
        </row>
        <row r="4076">
          <cell r="A4076" t="str">
            <v>2520010020</v>
          </cell>
          <cell r="B4076" t="str">
            <v>Nonpoint</v>
          </cell>
          <cell r="C4076" t="str">
            <v>Inorganic Chemical Storage /Commercial/Industrial: Breathing Loss /Hydrochloric Acid</v>
          </cell>
          <cell r="D4076" t="str">
            <v>Industrial Processes - Storage and Transfer</v>
          </cell>
          <cell r="G4076" t="str">
            <v>Storage and Transport</v>
          </cell>
          <cell r="H4076" t="str">
            <v>Inorganic Chemical Storage</v>
          </cell>
          <cell r="I4076" t="str">
            <v>Commercial/Industrial: Breathing Loss</v>
          </cell>
          <cell r="J4076" t="str">
            <v>Hydrochloric Acid</v>
          </cell>
          <cell r="N4076">
            <v>40982</v>
          </cell>
        </row>
        <row r="4077">
          <cell r="A4077" t="str">
            <v>2520010030</v>
          </cell>
          <cell r="B4077" t="str">
            <v>Nonpoint</v>
          </cell>
          <cell r="C4077" t="str">
            <v>Inorganic Chemical Storage /Commercial/Industrial: Breathing Loss /Nitric Acid</v>
          </cell>
          <cell r="D4077" t="str">
            <v>Industrial Processes - Storage and Transfer</v>
          </cell>
          <cell r="G4077" t="str">
            <v>Storage and Transport</v>
          </cell>
          <cell r="H4077" t="str">
            <v>Inorganic Chemical Storage</v>
          </cell>
          <cell r="I4077" t="str">
            <v>Commercial/Industrial: Breathing Loss</v>
          </cell>
          <cell r="J4077" t="str">
            <v>Nitric Acid</v>
          </cell>
          <cell r="N4077">
            <v>40982</v>
          </cell>
        </row>
        <row r="4078">
          <cell r="A4078" t="str">
            <v>2520010040</v>
          </cell>
          <cell r="B4078" t="str">
            <v>Nonpoint</v>
          </cell>
          <cell r="C4078" t="str">
            <v>Inorganic Chemical Storage /Commercial/Industrial: Breathing Loss /Sulfuric Acid</v>
          </cell>
          <cell r="D4078" t="str">
            <v>Industrial Processes - Storage and Transfer</v>
          </cell>
          <cell r="G4078" t="str">
            <v>Storage and Transport</v>
          </cell>
          <cell r="H4078" t="str">
            <v>Inorganic Chemical Storage</v>
          </cell>
          <cell r="I4078" t="str">
            <v>Commercial/Industrial: Breathing Loss</v>
          </cell>
          <cell r="J4078" t="str">
            <v>Sulfuric Acid</v>
          </cell>
          <cell r="N4078">
            <v>40982</v>
          </cell>
        </row>
        <row r="4079">
          <cell r="A4079" t="str">
            <v>2520010900</v>
          </cell>
          <cell r="B4079" t="str">
            <v>Nonpoint</v>
          </cell>
          <cell r="C4079" t="str">
            <v>Inorganic Chemical Storage /Commercial/Industrial: Breathing Loss /Tank Cleaning</v>
          </cell>
          <cell r="D4079" t="str">
            <v>Industrial Processes - Storage and Transfer</v>
          </cell>
          <cell r="G4079" t="str">
            <v>Storage and Transport</v>
          </cell>
          <cell r="H4079" t="str">
            <v>Inorganic Chemical Storage</v>
          </cell>
          <cell r="I4079" t="str">
            <v>Commercial/Industrial: Breathing Loss</v>
          </cell>
          <cell r="J4079" t="str">
            <v>Tank Cleaning</v>
          </cell>
          <cell r="N4079">
            <v>40982</v>
          </cell>
        </row>
        <row r="4080">
          <cell r="A4080" t="str">
            <v>2520050000</v>
          </cell>
          <cell r="B4080" t="str">
            <v>Nonpoint</v>
          </cell>
          <cell r="C4080" t="str">
            <v>Inorganic Chemical Storage /Bulk Stations/Terminals: Breathing Loss /Total: All Products</v>
          </cell>
          <cell r="D4080" t="str">
            <v>Industrial Processes - Storage and Transfer</v>
          </cell>
          <cell r="G4080" t="str">
            <v>Storage and Transport</v>
          </cell>
          <cell r="H4080" t="str">
            <v>Inorganic Chemical Storage</v>
          </cell>
          <cell r="I4080" t="str">
            <v>Bulk Stations/Terminals: Breathing Loss</v>
          </cell>
          <cell r="J4080" t="str">
            <v>Total: All Products</v>
          </cell>
          <cell r="N4080">
            <v>40982</v>
          </cell>
        </row>
        <row r="4081">
          <cell r="A4081" t="str">
            <v>2520050010</v>
          </cell>
          <cell r="B4081" t="str">
            <v>Nonpoint</v>
          </cell>
          <cell r="C4081" t="str">
            <v>Inorganic Chemical Storage /Bulk Stations/Terminals: Breathing Loss /Ammonia</v>
          </cell>
          <cell r="D4081" t="str">
            <v>Industrial Processes - Storage and Transfer</v>
          </cell>
          <cell r="G4081" t="str">
            <v>Storage and Transport</v>
          </cell>
          <cell r="H4081" t="str">
            <v>Inorganic Chemical Storage</v>
          </cell>
          <cell r="I4081" t="str">
            <v>Bulk Stations/Terminals: Breathing Loss</v>
          </cell>
          <cell r="J4081" t="str">
            <v>Ammonia</v>
          </cell>
          <cell r="N4081">
            <v>40982</v>
          </cell>
        </row>
        <row r="4082">
          <cell r="A4082" t="str">
            <v>2520050020</v>
          </cell>
          <cell r="B4082" t="str">
            <v>Nonpoint</v>
          </cell>
          <cell r="C4082" t="str">
            <v>Inorganic Chemical Storage /Bulk Stations/Terminals: Breathing Loss /Hydrochloric Acid</v>
          </cell>
          <cell r="D4082" t="str">
            <v>Industrial Processes - Storage and Transfer</v>
          </cell>
          <cell r="G4082" t="str">
            <v>Storage and Transport</v>
          </cell>
          <cell r="H4082" t="str">
            <v>Inorganic Chemical Storage</v>
          </cell>
          <cell r="I4082" t="str">
            <v>Bulk Stations/Terminals: Breathing Loss</v>
          </cell>
          <cell r="J4082" t="str">
            <v>Hydrochloric Acid</v>
          </cell>
          <cell r="N4082">
            <v>40982</v>
          </cell>
        </row>
        <row r="4083">
          <cell r="A4083" t="str">
            <v>2520050030</v>
          </cell>
          <cell r="B4083" t="str">
            <v>Nonpoint</v>
          </cell>
          <cell r="C4083" t="str">
            <v>Inorganic Chemical Storage /Bulk Stations/Terminals: Breathing Loss /Nitric Acid</v>
          </cell>
          <cell r="D4083" t="str">
            <v>Industrial Processes - Storage and Transfer</v>
          </cell>
          <cell r="G4083" t="str">
            <v>Storage and Transport</v>
          </cell>
          <cell r="H4083" t="str">
            <v>Inorganic Chemical Storage</v>
          </cell>
          <cell r="I4083" t="str">
            <v>Bulk Stations/Terminals: Breathing Loss</v>
          </cell>
          <cell r="J4083" t="str">
            <v>Nitric Acid</v>
          </cell>
          <cell r="N4083">
            <v>40982</v>
          </cell>
        </row>
        <row r="4084">
          <cell r="A4084" t="str">
            <v>2520050040</v>
          </cell>
          <cell r="B4084" t="str">
            <v>Nonpoint</v>
          </cell>
          <cell r="C4084" t="str">
            <v>Inorganic Chemical Storage /Bulk Stations/Terminals: Breathing Loss /Sulfuric Acid</v>
          </cell>
          <cell r="D4084" t="str">
            <v>Industrial Processes - Storage and Transfer</v>
          </cell>
          <cell r="G4084" t="str">
            <v>Storage and Transport</v>
          </cell>
          <cell r="H4084" t="str">
            <v>Inorganic Chemical Storage</v>
          </cell>
          <cell r="I4084" t="str">
            <v>Bulk Stations/Terminals: Breathing Loss</v>
          </cell>
          <cell r="J4084" t="str">
            <v>Sulfuric Acid</v>
          </cell>
          <cell r="N4084">
            <v>40982</v>
          </cell>
        </row>
        <row r="4085">
          <cell r="A4085" t="str">
            <v>2520050900</v>
          </cell>
          <cell r="B4085" t="str">
            <v>Nonpoint</v>
          </cell>
          <cell r="C4085" t="str">
            <v>Inorganic Chemical Storage /Bulk Stations/Terminals: Breathing Loss /Tank Cleaning</v>
          </cell>
          <cell r="D4085" t="str">
            <v>Industrial Processes - Storage and Transfer</v>
          </cell>
          <cell r="G4085" t="str">
            <v>Storage and Transport</v>
          </cell>
          <cell r="H4085" t="str">
            <v>Inorganic Chemical Storage</v>
          </cell>
          <cell r="I4085" t="str">
            <v>Bulk Stations/Terminals: Breathing Loss</v>
          </cell>
          <cell r="J4085" t="str">
            <v>Tank Cleaning</v>
          </cell>
          <cell r="N4085">
            <v>40982</v>
          </cell>
        </row>
        <row r="4086">
          <cell r="A4086" t="str">
            <v>2520995000</v>
          </cell>
          <cell r="B4086" t="str">
            <v>Nonpoint</v>
          </cell>
          <cell r="C4086" t="str">
            <v>Inorganic Chemical Storage /All Storage Types: Working Loss /Total: All Products</v>
          </cell>
          <cell r="D4086" t="str">
            <v>Industrial Processes - Storage and Transfer</v>
          </cell>
          <cell r="G4086" t="str">
            <v>Storage and Transport</v>
          </cell>
          <cell r="H4086" t="str">
            <v>Inorganic Chemical Storage</v>
          </cell>
          <cell r="I4086" t="str">
            <v>All Storage Types: Working Loss</v>
          </cell>
          <cell r="J4086" t="str">
            <v>Total: All Products</v>
          </cell>
          <cell r="N4086">
            <v>40982</v>
          </cell>
        </row>
        <row r="4087">
          <cell r="A4087" t="str">
            <v>2520995010</v>
          </cell>
          <cell r="B4087" t="str">
            <v>Nonpoint</v>
          </cell>
          <cell r="C4087" t="str">
            <v>Inorganic Chemical Storage /All Storage Types: Working Loss /Ammonia</v>
          </cell>
          <cell r="D4087" t="str">
            <v>Industrial Processes - Storage and Transfer</v>
          </cell>
          <cell r="G4087" t="str">
            <v>Storage and Transport</v>
          </cell>
          <cell r="H4087" t="str">
            <v>Inorganic Chemical Storage</v>
          </cell>
          <cell r="I4087" t="str">
            <v>All Storage Types: Working Loss</v>
          </cell>
          <cell r="J4087" t="str">
            <v>Ammonia</v>
          </cell>
          <cell r="N4087">
            <v>40982</v>
          </cell>
        </row>
        <row r="4088">
          <cell r="A4088" t="str">
            <v>2520995020</v>
          </cell>
          <cell r="B4088" t="str">
            <v>Nonpoint</v>
          </cell>
          <cell r="C4088" t="str">
            <v>Inorganic Chemical Storage /All Storage Types: Working Loss /Hydrochloric Acid</v>
          </cell>
          <cell r="D4088" t="str">
            <v>Industrial Processes - Storage and Transfer</v>
          </cell>
          <cell r="G4088" t="str">
            <v>Storage and Transport</v>
          </cell>
          <cell r="H4088" t="str">
            <v>Inorganic Chemical Storage</v>
          </cell>
          <cell r="I4088" t="str">
            <v>All Storage Types: Working Loss</v>
          </cell>
          <cell r="J4088" t="str">
            <v>Hydrochloric Acid</v>
          </cell>
          <cell r="N4088">
            <v>40982</v>
          </cell>
        </row>
        <row r="4089">
          <cell r="A4089" t="str">
            <v>2520995030</v>
          </cell>
          <cell r="B4089" t="str">
            <v>Nonpoint</v>
          </cell>
          <cell r="C4089" t="str">
            <v>Inorganic Chemical Storage /All Storage Types: Working Loss /Nitric Acid</v>
          </cell>
          <cell r="D4089" t="str">
            <v>Industrial Processes - Storage and Transfer</v>
          </cell>
          <cell r="G4089" t="str">
            <v>Storage and Transport</v>
          </cell>
          <cell r="H4089" t="str">
            <v>Inorganic Chemical Storage</v>
          </cell>
          <cell r="I4089" t="str">
            <v>All Storage Types: Working Loss</v>
          </cell>
          <cell r="J4089" t="str">
            <v>Nitric Acid</v>
          </cell>
          <cell r="N4089">
            <v>40982</v>
          </cell>
        </row>
        <row r="4090">
          <cell r="A4090" t="str">
            <v>2520995040</v>
          </cell>
          <cell r="B4090" t="str">
            <v>Nonpoint</v>
          </cell>
          <cell r="C4090" t="str">
            <v>Inorganic Chemical Storage /All Storage Types: Working Loss /Sulfuric Acid</v>
          </cell>
          <cell r="D4090" t="str">
            <v>Industrial Processes - Storage and Transfer</v>
          </cell>
          <cell r="G4090" t="str">
            <v>Storage and Transport</v>
          </cell>
          <cell r="H4090" t="str">
            <v>Inorganic Chemical Storage</v>
          </cell>
          <cell r="I4090" t="str">
            <v>All Storage Types: Working Loss</v>
          </cell>
          <cell r="J4090" t="str">
            <v>Sulfuric Acid</v>
          </cell>
          <cell r="N4090">
            <v>40982</v>
          </cell>
        </row>
        <row r="4091">
          <cell r="A4091" t="str">
            <v>2525000000</v>
          </cell>
          <cell r="B4091" t="str">
            <v>Nonpoint</v>
          </cell>
          <cell r="C4091" t="str">
            <v>Inorganic Chemical Transport /All Transport Types /Total: All Products</v>
          </cell>
          <cell r="D4091" t="str">
            <v>Industrial Processes - Storage and Transfer</v>
          </cell>
          <cell r="G4091" t="str">
            <v>Storage and Transport</v>
          </cell>
          <cell r="H4091" t="str">
            <v>Inorganic Chemical Transport</v>
          </cell>
          <cell r="I4091" t="str">
            <v>All Transport Types</v>
          </cell>
          <cell r="J4091" t="str">
            <v>Total: All Products</v>
          </cell>
          <cell r="N4091">
            <v>40982</v>
          </cell>
        </row>
        <row r="4092">
          <cell r="A4092" t="str">
            <v>2525000010</v>
          </cell>
          <cell r="B4092" t="str">
            <v>Nonpoint</v>
          </cell>
          <cell r="C4092" t="str">
            <v>Inorganic Chemical Transport /All Transport Types /Ammonia</v>
          </cell>
          <cell r="D4092" t="str">
            <v>Industrial Processes - Storage and Transfer</v>
          </cell>
          <cell r="G4092" t="str">
            <v>Storage and Transport</v>
          </cell>
          <cell r="H4092" t="str">
            <v>Inorganic Chemical Transport</v>
          </cell>
          <cell r="I4092" t="str">
            <v>All Transport Types</v>
          </cell>
          <cell r="J4092" t="str">
            <v>Ammonia</v>
          </cell>
          <cell r="N4092">
            <v>40982</v>
          </cell>
        </row>
        <row r="4093">
          <cell r="A4093" t="str">
            <v>2525000020</v>
          </cell>
          <cell r="B4093" t="str">
            <v>Nonpoint</v>
          </cell>
          <cell r="C4093" t="str">
            <v>Inorganic Chemical Transport /All Transport Types /Hydrochloric Acid</v>
          </cell>
          <cell r="D4093" t="str">
            <v>Industrial Processes - Storage and Transfer</v>
          </cell>
          <cell r="G4093" t="str">
            <v>Storage and Transport</v>
          </cell>
          <cell r="H4093" t="str">
            <v>Inorganic Chemical Transport</v>
          </cell>
          <cell r="I4093" t="str">
            <v>All Transport Types</v>
          </cell>
          <cell r="J4093" t="str">
            <v>Hydrochloric Acid</v>
          </cell>
          <cell r="N4093">
            <v>40982</v>
          </cell>
        </row>
        <row r="4094">
          <cell r="A4094" t="str">
            <v>2525000030</v>
          </cell>
          <cell r="B4094" t="str">
            <v>Nonpoint</v>
          </cell>
          <cell r="C4094" t="str">
            <v>Inorganic Chemical Transport /All Transport Types /Nitric Acid</v>
          </cell>
          <cell r="D4094" t="str">
            <v>Industrial Processes - Storage and Transfer</v>
          </cell>
          <cell r="G4094" t="str">
            <v>Storage and Transport</v>
          </cell>
          <cell r="H4094" t="str">
            <v>Inorganic Chemical Transport</v>
          </cell>
          <cell r="I4094" t="str">
            <v>All Transport Types</v>
          </cell>
          <cell r="J4094" t="str">
            <v>Nitric Acid</v>
          </cell>
          <cell r="N4094">
            <v>40982</v>
          </cell>
        </row>
        <row r="4095">
          <cell r="A4095" t="str">
            <v>2525000040</v>
          </cell>
          <cell r="B4095" t="str">
            <v>Nonpoint</v>
          </cell>
          <cell r="C4095" t="str">
            <v>Inorganic Chemical Transport /All Transport Types /Sulfuric Acid</v>
          </cell>
          <cell r="D4095" t="str">
            <v>Industrial Processes - Storage and Transfer</v>
          </cell>
          <cell r="G4095" t="str">
            <v>Storage and Transport</v>
          </cell>
          <cell r="H4095" t="str">
            <v>Inorganic Chemical Transport</v>
          </cell>
          <cell r="I4095" t="str">
            <v>All Transport Types</v>
          </cell>
          <cell r="J4095" t="str">
            <v>Sulfuric Acid</v>
          </cell>
          <cell r="N4095">
            <v>40982</v>
          </cell>
        </row>
        <row r="4096">
          <cell r="A4096" t="str">
            <v>2525000900</v>
          </cell>
          <cell r="B4096" t="str">
            <v>Nonpoint</v>
          </cell>
          <cell r="C4096" t="str">
            <v>Inorganic Chemical Transport /All Transport Types /Tank Cleaning</v>
          </cell>
          <cell r="D4096" t="str">
            <v>Industrial Processes - Storage and Transfer</v>
          </cell>
          <cell r="G4096" t="str">
            <v>Storage and Transport</v>
          </cell>
          <cell r="H4096" t="str">
            <v>Inorganic Chemical Transport</v>
          </cell>
          <cell r="I4096" t="str">
            <v>All Transport Types</v>
          </cell>
          <cell r="J4096" t="str">
            <v>Tank Cleaning</v>
          </cell>
          <cell r="N4096">
            <v>40982</v>
          </cell>
        </row>
        <row r="4097">
          <cell r="A4097" t="str">
            <v>2525010000</v>
          </cell>
          <cell r="B4097" t="str">
            <v>Nonpoint</v>
          </cell>
          <cell r="C4097" t="str">
            <v>Inorganic Chemical Transport /Rail Tank Car /Total: All Products</v>
          </cell>
          <cell r="D4097" t="str">
            <v>Industrial Processes - Storage and Transfer</v>
          </cell>
          <cell r="G4097" t="str">
            <v>Storage and Transport</v>
          </cell>
          <cell r="H4097" t="str">
            <v>Inorganic Chemical Transport</v>
          </cell>
          <cell r="I4097" t="str">
            <v>Rail Tank Car</v>
          </cell>
          <cell r="J4097" t="str">
            <v>Total: All Products</v>
          </cell>
          <cell r="N4097">
            <v>40982</v>
          </cell>
        </row>
        <row r="4098">
          <cell r="A4098" t="str">
            <v>2525010010</v>
          </cell>
          <cell r="B4098" t="str">
            <v>Nonpoint</v>
          </cell>
          <cell r="C4098" t="str">
            <v>Inorganic Chemical Transport /Rail Tank Car /Ammonia</v>
          </cell>
          <cell r="D4098" t="str">
            <v>Industrial Processes - Storage and Transfer</v>
          </cell>
          <cell r="G4098" t="str">
            <v>Storage and Transport</v>
          </cell>
          <cell r="H4098" t="str">
            <v>Inorganic Chemical Transport</v>
          </cell>
          <cell r="I4098" t="str">
            <v>Rail Tank Car</v>
          </cell>
          <cell r="J4098" t="str">
            <v>Ammonia</v>
          </cell>
          <cell r="N4098">
            <v>40982</v>
          </cell>
        </row>
        <row r="4099">
          <cell r="A4099" t="str">
            <v>2525010020</v>
          </cell>
          <cell r="B4099" t="str">
            <v>Nonpoint</v>
          </cell>
          <cell r="C4099" t="str">
            <v>Inorganic Chemical Transport /Rail Tank Car /Hydrochloric Acid</v>
          </cell>
          <cell r="D4099" t="str">
            <v>Industrial Processes - Storage and Transfer</v>
          </cell>
          <cell r="G4099" t="str">
            <v>Storage and Transport</v>
          </cell>
          <cell r="H4099" t="str">
            <v>Inorganic Chemical Transport</v>
          </cell>
          <cell r="I4099" t="str">
            <v>Rail Tank Car</v>
          </cell>
          <cell r="J4099" t="str">
            <v>Hydrochloric Acid</v>
          </cell>
          <cell r="N4099">
            <v>40982</v>
          </cell>
        </row>
        <row r="4100">
          <cell r="A4100" t="str">
            <v>2525010030</v>
          </cell>
          <cell r="B4100" t="str">
            <v>Nonpoint</v>
          </cell>
          <cell r="C4100" t="str">
            <v>Inorganic Chemical Transport /Rail Tank Car /Nitric Acid</v>
          </cell>
          <cell r="D4100" t="str">
            <v>Industrial Processes - Storage and Transfer</v>
          </cell>
          <cell r="G4100" t="str">
            <v>Storage and Transport</v>
          </cell>
          <cell r="H4100" t="str">
            <v>Inorganic Chemical Transport</v>
          </cell>
          <cell r="I4100" t="str">
            <v>Rail Tank Car</v>
          </cell>
          <cell r="J4100" t="str">
            <v>Nitric Acid</v>
          </cell>
          <cell r="N4100">
            <v>40982</v>
          </cell>
        </row>
        <row r="4101">
          <cell r="A4101" t="str">
            <v>2525010040</v>
          </cell>
          <cell r="B4101" t="str">
            <v>Nonpoint</v>
          </cell>
          <cell r="C4101" t="str">
            <v>Inorganic Chemical Transport /Rail Tank Car /Sulfuric Acid</v>
          </cell>
          <cell r="D4101" t="str">
            <v>Industrial Processes - Storage and Transfer</v>
          </cell>
          <cell r="G4101" t="str">
            <v>Storage and Transport</v>
          </cell>
          <cell r="H4101" t="str">
            <v>Inorganic Chemical Transport</v>
          </cell>
          <cell r="I4101" t="str">
            <v>Rail Tank Car</v>
          </cell>
          <cell r="J4101" t="str">
            <v>Sulfuric Acid</v>
          </cell>
          <cell r="N4101">
            <v>40982</v>
          </cell>
        </row>
        <row r="4102">
          <cell r="A4102" t="str">
            <v>2525010900</v>
          </cell>
          <cell r="B4102" t="str">
            <v>Nonpoint</v>
          </cell>
          <cell r="C4102" t="str">
            <v>Inorganic Chemical Transport /Rail Tank Car /Tank Cleaning</v>
          </cell>
          <cell r="D4102" t="str">
            <v>Industrial Processes - Storage and Transfer</v>
          </cell>
          <cell r="G4102" t="str">
            <v>Storage and Transport</v>
          </cell>
          <cell r="H4102" t="str">
            <v>Inorganic Chemical Transport</v>
          </cell>
          <cell r="I4102" t="str">
            <v>Rail Tank Car</v>
          </cell>
          <cell r="J4102" t="str">
            <v>Tank Cleaning</v>
          </cell>
          <cell r="N4102">
            <v>40982</v>
          </cell>
        </row>
        <row r="4103">
          <cell r="A4103" t="str">
            <v>2525020000</v>
          </cell>
          <cell r="B4103" t="str">
            <v>Nonpoint</v>
          </cell>
          <cell r="C4103" t="str">
            <v>Inorganic Chemical Transport /Marine Vessel /Total: All Products</v>
          </cell>
          <cell r="D4103" t="str">
            <v>Industrial Processes - Storage and Transfer</v>
          </cell>
          <cell r="G4103" t="str">
            <v>Storage and Transport</v>
          </cell>
          <cell r="H4103" t="str">
            <v>Inorganic Chemical Transport</v>
          </cell>
          <cell r="I4103" t="str">
            <v>Marine Vessel</v>
          </cell>
          <cell r="J4103" t="str">
            <v>Total: All Products</v>
          </cell>
          <cell r="N4103">
            <v>40982</v>
          </cell>
        </row>
        <row r="4104">
          <cell r="A4104" t="str">
            <v>2525020010</v>
          </cell>
          <cell r="B4104" t="str">
            <v>Nonpoint</v>
          </cell>
          <cell r="C4104" t="str">
            <v>Inorganic Chemical Transport /Marine Vessel /Ammonia</v>
          </cell>
          <cell r="D4104" t="str">
            <v>Industrial Processes - Storage and Transfer</v>
          </cell>
          <cell r="G4104" t="str">
            <v>Storage and Transport</v>
          </cell>
          <cell r="H4104" t="str">
            <v>Inorganic Chemical Transport</v>
          </cell>
          <cell r="I4104" t="str">
            <v>Marine Vessel</v>
          </cell>
          <cell r="J4104" t="str">
            <v>Ammonia</v>
          </cell>
          <cell r="N4104">
            <v>40982</v>
          </cell>
        </row>
        <row r="4105">
          <cell r="A4105" t="str">
            <v>2525020020</v>
          </cell>
          <cell r="B4105" t="str">
            <v>Nonpoint</v>
          </cell>
          <cell r="C4105" t="str">
            <v>Inorganic Chemical Transport /Marine Vessel /Hydrochloric Acid</v>
          </cell>
          <cell r="D4105" t="str">
            <v>Industrial Processes - Storage and Transfer</v>
          </cell>
          <cell r="G4105" t="str">
            <v>Storage and Transport</v>
          </cell>
          <cell r="H4105" t="str">
            <v>Inorganic Chemical Transport</v>
          </cell>
          <cell r="I4105" t="str">
            <v>Marine Vessel</v>
          </cell>
          <cell r="J4105" t="str">
            <v>Hydrochloric Acid</v>
          </cell>
          <cell r="N4105">
            <v>40982</v>
          </cell>
        </row>
        <row r="4106">
          <cell r="A4106" t="str">
            <v>2525020030</v>
          </cell>
          <cell r="B4106" t="str">
            <v>Nonpoint</v>
          </cell>
          <cell r="C4106" t="str">
            <v>Inorganic Chemical Transport /Marine Vessel /Nitric Acid</v>
          </cell>
          <cell r="D4106" t="str">
            <v>Industrial Processes - Storage and Transfer</v>
          </cell>
          <cell r="G4106" t="str">
            <v>Storage and Transport</v>
          </cell>
          <cell r="H4106" t="str">
            <v>Inorganic Chemical Transport</v>
          </cell>
          <cell r="I4106" t="str">
            <v>Marine Vessel</v>
          </cell>
          <cell r="J4106" t="str">
            <v>Nitric Acid</v>
          </cell>
          <cell r="N4106">
            <v>40982</v>
          </cell>
        </row>
        <row r="4107">
          <cell r="A4107" t="str">
            <v>2525020040</v>
          </cell>
          <cell r="B4107" t="str">
            <v>Nonpoint</v>
          </cell>
          <cell r="C4107" t="str">
            <v>Inorganic Chemical Transport /Marine Vessel /Sulfuric Acid</v>
          </cell>
          <cell r="D4107" t="str">
            <v>Industrial Processes - Storage and Transfer</v>
          </cell>
          <cell r="G4107" t="str">
            <v>Storage and Transport</v>
          </cell>
          <cell r="H4107" t="str">
            <v>Inorganic Chemical Transport</v>
          </cell>
          <cell r="I4107" t="str">
            <v>Marine Vessel</v>
          </cell>
          <cell r="J4107" t="str">
            <v>Sulfuric Acid</v>
          </cell>
          <cell r="N4107">
            <v>40982</v>
          </cell>
        </row>
        <row r="4108">
          <cell r="A4108" t="str">
            <v>2525020900</v>
          </cell>
          <cell r="B4108" t="str">
            <v>Nonpoint</v>
          </cell>
          <cell r="C4108" t="str">
            <v>Inorganic Chemical Transport /Marine Vessel /Tank Cleaning</v>
          </cell>
          <cell r="D4108" t="str">
            <v>Industrial Processes - Storage and Transfer</v>
          </cell>
          <cell r="G4108" t="str">
            <v>Storage and Transport</v>
          </cell>
          <cell r="H4108" t="str">
            <v>Inorganic Chemical Transport</v>
          </cell>
          <cell r="I4108" t="str">
            <v>Marine Vessel</v>
          </cell>
          <cell r="J4108" t="str">
            <v>Tank Cleaning</v>
          </cell>
          <cell r="N4108">
            <v>40982</v>
          </cell>
        </row>
        <row r="4109">
          <cell r="A4109" t="str">
            <v>2525030000</v>
          </cell>
          <cell r="B4109" t="str">
            <v>Nonpoint</v>
          </cell>
          <cell r="C4109" t="str">
            <v>Inorganic Chemical Transport /Truck /Total: All Products</v>
          </cell>
          <cell r="D4109" t="str">
            <v>Industrial Processes - Storage and Transfer</v>
          </cell>
          <cell r="G4109" t="str">
            <v>Storage and Transport</v>
          </cell>
          <cell r="H4109" t="str">
            <v>Inorganic Chemical Transport</v>
          </cell>
          <cell r="I4109" t="str">
            <v>Truck</v>
          </cell>
          <cell r="J4109" t="str">
            <v>Total: All Products</v>
          </cell>
          <cell r="N4109">
            <v>40982</v>
          </cell>
        </row>
        <row r="4110">
          <cell r="A4110" t="str">
            <v>2525030010</v>
          </cell>
          <cell r="B4110" t="str">
            <v>Nonpoint</v>
          </cell>
          <cell r="C4110" t="str">
            <v>Inorganic Chemical Transport /Truck /Ammonia</v>
          </cell>
          <cell r="D4110" t="str">
            <v>Industrial Processes - Storage and Transfer</v>
          </cell>
          <cell r="G4110" t="str">
            <v>Storage and Transport</v>
          </cell>
          <cell r="H4110" t="str">
            <v>Inorganic Chemical Transport</v>
          </cell>
          <cell r="I4110" t="str">
            <v>Truck</v>
          </cell>
          <cell r="J4110" t="str">
            <v>Ammonia</v>
          </cell>
          <cell r="N4110">
            <v>40982</v>
          </cell>
        </row>
        <row r="4111">
          <cell r="A4111" t="str">
            <v>2525030020</v>
          </cell>
          <cell r="B4111" t="str">
            <v>Nonpoint</v>
          </cell>
          <cell r="C4111" t="str">
            <v>Inorganic Chemical Transport /Truck /Hydrochloric Acid</v>
          </cell>
          <cell r="D4111" t="str">
            <v>Industrial Processes - Storage and Transfer</v>
          </cell>
          <cell r="G4111" t="str">
            <v>Storage and Transport</v>
          </cell>
          <cell r="H4111" t="str">
            <v>Inorganic Chemical Transport</v>
          </cell>
          <cell r="I4111" t="str">
            <v>Truck</v>
          </cell>
          <cell r="J4111" t="str">
            <v>Hydrochloric Acid</v>
          </cell>
          <cell r="N4111">
            <v>40982</v>
          </cell>
        </row>
        <row r="4112">
          <cell r="A4112" t="str">
            <v>2525030030</v>
          </cell>
          <cell r="B4112" t="str">
            <v>Nonpoint</v>
          </cell>
          <cell r="C4112" t="str">
            <v>Inorganic Chemical Transport /Truck /Nitric Acid</v>
          </cell>
          <cell r="D4112" t="str">
            <v>Industrial Processes - Storage and Transfer</v>
          </cell>
          <cell r="G4112" t="str">
            <v>Storage and Transport</v>
          </cell>
          <cell r="H4112" t="str">
            <v>Inorganic Chemical Transport</v>
          </cell>
          <cell r="I4112" t="str">
            <v>Truck</v>
          </cell>
          <cell r="J4112" t="str">
            <v>Nitric Acid</v>
          </cell>
          <cell r="N4112">
            <v>40982</v>
          </cell>
        </row>
        <row r="4113">
          <cell r="A4113" t="str">
            <v>2525030040</v>
          </cell>
          <cell r="B4113" t="str">
            <v>Nonpoint</v>
          </cell>
          <cell r="C4113" t="str">
            <v>Inorganic Chemical Transport /Truck /Sulfuric Acid</v>
          </cell>
          <cell r="D4113" t="str">
            <v>Industrial Processes - Storage and Transfer</v>
          </cell>
          <cell r="G4113" t="str">
            <v>Storage and Transport</v>
          </cell>
          <cell r="H4113" t="str">
            <v>Inorganic Chemical Transport</v>
          </cell>
          <cell r="I4113" t="str">
            <v>Truck</v>
          </cell>
          <cell r="J4113" t="str">
            <v>Sulfuric Acid</v>
          </cell>
          <cell r="N4113">
            <v>40982</v>
          </cell>
        </row>
        <row r="4114">
          <cell r="A4114" t="str">
            <v>2525030900</v>
          </cell>
          <cell r="B4114" t="str">
            <v>Nonpoint</v>
          </cell>
          <cell r="C4114" t="str">
            <v>Inorganic Chemical Transport /Truck /Tank Cleaning</v>
          </cell>
          <cell r="D4114" t="str">
            <v>Industrial Processes - Storage and Transfer</v>
          </cell>
          <cell r="G4114" t="str">
            <v>Storage and Transport</v>
          </cell>
          <cell r="H4114" t="str">
            <v>Inorganic Chemical Transport</v>
          </cell>
          <cell r="I4114" t="str">
            <v>Truck</v>
          </cell>
          <cell r="J4114" t="str">
            <v>Tank Cleaning</v>
          </cell>
          <cell r="N4114">
            <v>40982</v>
          </cell>
        </row>
        <row r="4115">
          <cell r="A4115" t="str">
            <v>2525040000</v>
          </cell>
          <cell r="B4115" t="str">
            <v>Nonpoint</v>
          </cell>
          <cell r="C4115" t="str">
            <v>Inorganic Chemical Transport /Pipeline /Total: All Products</v>
          </cell>
          <cell r="D4115" t="str">
            <v>Industrial Processes - Storage and Transfer</v>
          </cell>
          <cell r="G4115" t="str">
            <v>Storage and Transport</v>
          </cell>
          <cell r="H4115" t="str">
            <v>Inorganic Chemical Transport</v>
          </cell>
          <cell r="I4115" t="str">
            <v>Pipeline</v>
          </cell>
          <cell r="J4115" t="str">
            <v>Total: All Products</v>
          </cell>
          <cell r="N4115">
            <v>40982</v>
          </cell>
        </row>
        <row r="4116">
          <cell r="A4116" t="str">
            <v>2525040010</v>
          </cell>
          <cell r="B4116" t="str">
            <v>Nonpoint</v>
          </cell>
          <cell r="C4116" t="str">
            <v>Inorganic Chemical Transport /Pipeline /Ammonia</v>
          </cell>
          <cell r="D4116" t="str">
            <v>Industrial Processes - Storage and Transfer</v>
          </cell>
          <cell r="G4116" t="str">
            <v>Storage and Transport</v>
          </cell>
          <cell r="H4116" t="str">
            <v>Inorganic Chemical Transport</v>
          </cell>
          <cell r="I4116" t="str">
            <v>Pipeline</v>
          </cell>
          <cell r="J4116" t="str">
            <v>Ammonia</v>
          </cell>
          <cell r="N4116">
            <v>40982</v>
          </cell>
        </row>
        <row r="4117">
          <cell r="A4117" t="str">
            <v>2525040020</v>
          </cell>
          <cell r="B4117" t="str">
            <v>Nonpoint</v>
          </cell>
          <cell r="C4117" t="str">
            <v>Inorganic Chemical Transport /Pipeline /Hydrochloric Acid</v>
          </cell>
          <cell r="D4117" t="str">
            <v>Industrial Processes - Storage and Transfer</v>
          </cell>
          <cell r="G4117" t="str">
            <v>Storage and Transport</v>
          </cell>
          <cell r="H4117" t="str">
            <v>Inorganic Chemical Transport</v>
          </cell>
          <cell r="I4117" t="str">
            <v>Pipeline</v>
          </cell>
          <cell r="J4117" t="str">
            <v>Hydrochloric Acid</v>
          </cell>
          <cell r="N4117">
            <v>40982</v>
          </cell>
        </row>
        <row r="4118">
          <cell r="A4118" t="str">
            <v>2525040030</v>
          </cell>
          <cell r="B4118" t="str">
            <v>Nonpoint</v>
          </cell>
          <cell r="C4118" t="str">
            <v>Inorganic Chemical Transport /Pipeline /Nitric Acid</v>
          </cell>
          <cell r="D4118" t="str">
            <v>Industrial Processes - Storage and Transfer</v>
          </cell>
          <cell r="G4118" t="str">
            <v>Storage and Transport</v>
          </cell>
          <cell r="H4118" t="str">
            <v>Inorganic Chemical Transport</v>
          </cell>
          <cell r="I4118" t="str">
            <v>Pipeline</v>
          </cell>
          <cell r="J4118" t="str">
            <v>Nitric Acid</v>
          </cell>
          <cell r="N4118">
            <v>40982</v>
          </cell>
        </row>
        <row r="4119">
          <cell r="A4119" t="str">
            <v>2525040040</v>
          </cell>
          <cell r="B4119" t="str">
            <v>Nonpoint</v>
          </cell>
          <cell r="C4119" t="str">
            <v>Inorganic Chemical Transport /Pipeline /Sulfuric Acid</v>
          </cell>
          <cell r="D4119" t="str">
            <v>Industrial Processes - Storage and Transfer</v>
          </cell>
          <cell r="G4119" t="str">
            <v>Storage and Transport</v>
          </cell>
          <cell r="H4119" t="str">
            <v>Inorganic Chemical Transport</v>
          </cell>
          <cell r="I4119" t="str">
            <v>Pipeline</v>
          </cell>
          <cell r="J4119" t="str">
            <v>Sulfuric Acid</v>
          </cell>
          <cell r="N4119">
            <v>40982</v>
          </cell>
        </row>
        <row r="4120">
          <cell r="A4120" t="str">
            <v>2530000000</v>
          </cell>
          <cell r="B4120" t="str">
            <v>Nonpoint</v>
          </cell>
          <cell r="C4120" t="str">
            <v>Bulk Materials Storage /All Storage Types /Total: All Products</v>
          </cell>
          <cell r="D4120" t="str">
            <v>Industrial Processes - Storage and Transfer</v>
          </cell>
          <cell r="G4120" t="str">
            <v>Storage and Transport</v>
          </cell>
          <cell r="H4120" t="str">
            <v>Bulk Materials Storage</v>
          </cell>
          <cell r="I4120" t="str">
            <v>All Storage Types</v>
          </cell>
          <cell r="J4120" t="str">
            <v>Total: All Products</v>
          </cell>
          <cell r="N4120">
            <v>40982</v>
          </cell>
        </row>
        <row r="4121">
          <cell r="A4121" t="str">
            <v>2530000020</v>
          </cell>
          <cell r="B4121" t="str">
            <v>Nonpoint</v>
          </cell>
          <cell r="C4121" t="str">
            <v>Bulk Materials Storage /All Storage Types /Cement</v>
          </cell>
          <cell r="D4121" t="str">
            <v>Industrial Processes - Storage and Transfer</v>
          </cell>
          <cell r="G4121" t="str">
            <v>Storage and Transport</v>
          </cell>
          <cell r="H4121" t="str">
            <v>Bulk Materials Storage</v>
          </cell>
          <cell r="I4121" t="str">
            <v>All Storage Types</v>
          </cell>
          <cell r="J4121" t="str">
            <v>Cement</v>
          </cell>
          <cell r="N4121">
            <v>40982</v>
          </cell>
        </row>
        <row r="4122">
          <cell r="A4122" t="str">
            <v>2530000040</v>
          </cell>
          <cell r="B4122" t="str">
            <v>Nonpoint</v>
          </cell>
          <cell r="C4122" t="str">
            <v>Bulk Materials Storage /All Storage Types /Coal</v>
          </cell>
          <cell r="D4122" t="str">
            <v>Industrial Processes - Storage and Transfer</v>
          </cell>
          <cell r="G4122" t="str">
            <v>Storage and Transport</v>
          </cell>
          <cell r="H4122" t="str">
            <v>Bulk Materials Storage</v>
          </cell>
          <cell r="I4122" t="str">
            <v>All Storage Types</v>
          </cell>
          <cell r="J4122" t="str">
            <v>Coal</v>
          </cell>
          <cell r="N4122">
            <v>40982</v>
          </cell>
        </row>
        <row r="4123">
          <cell r="A4123" t="str">
            <v>2530000060</v>
          </cell>
          <cell r="B4123" t="str">
            <v>Nonpoint</v>
          </cell>
          <cell r="C4123" t="str">
            <v>Bulk Materials Storage /All Storage Types /Crushed Stone</v>
          </cell>
          <cell r="D4123" t="str">
            <v>Industrial Processes - Storage and Transfer</v>
          </cell>
          <cell r="G4123" t="str">
            <v>Storage and Transport</v>
          </cell>
          <cell r="H4123" t="str">
            <v>Bulk Materials Storage</v>
          </cell>
          <cell r="I4123" t="str">
            <v>All Storage Types</v>
          </cell>
          <cell r="J4123" t="str">
            <v>Crushed Stone</v>
          </cell>
          <cell r="N4123">
            <v>40982</v>
          </cell>
        </row>
        <row r="4124">
          <cell r="A4124" t="str">
            <v>2530000080</v>
          </cell>
          <cell r="B4124" t="str">
            <v>Nonpoint</v>
          </cell>
          <cell r="C4124" t="str">
            <v>Bulk Materials Storage /All Storage Types /Gravel</v>
          </cell>
          <cell r="D4124" t="str">
            <v>Industrial Processes - Storage and Transfer</v>
          </cell>
          <cell r="G4124" t="str">
            <v>Storage and Transport</v>
          </cell>
          <cell r="H4124" t="str">
            <v>Bulk Materials Storage</v>
          </cell>
          <cell r="I4124" t="str">
            <v>All Storage Types</v>
          </cell>
          <cell r="J4124" t="str">
            <v>Gravel</v>
          </cell>
          <cell r="N4124">
            <v>40982</v>
          </cell>
        </row>
        <row r="4125">
          <cell r="A4125" t="str">
            <v>2530000100</v>
          </cell>
          <cell r="B4125" t="str">
            <v>Nonpoint</v>
          </cell>
          <cell r="C4125" t="str">
            <v>Bulk Materials Storage /All Storage Types /Limestone</v>
          </cell>
          <cell r="D4125" t="str">
            <v>Industrial Processes - Storage and Transfer</v>
          </cell>
          <cell r="G4125" t="str">
            <v>Storage and Transport</v>
          </cell>
          <cell r="H4125" t="str">
            <v>Bulk Materials Storage</v>
          </cell>
          <cell r="I4125" t="str">
            <v>All Storage Types</v>
          </cell>
          <cell r="J4125" t="str">
            <v>Limestone</v>
          </cell>
          <cell r="N4125">
            <v>40982</v>
          </cell>
        </row>
        <row r="4126">
          <cell r="A4126" t="str">
            <v>2530000120</v>
          </cell>
          <cell r="B4126" t="str">
            <v>Nonpoint</v>
          </cell>
          <cell r="C4126" t="str">
            <v>Bulk Materials Storage /All Storage Types /Sand</v>
          </cell>
          <cell r="D4126" t="str">
            <v>Industrial Processes - Storage and Transfer</v>
          </cell>
          <cell r="G4126" t="str">
            <v>Storage and Transport</v>
          </cell>
          <cell r="H4126" t="str">
            <v>Bulk Materials Storage</v>
          </cell>
          <cell r="I4126" t="str">
            <v>All Storage Types</v>
          </cell>
          <cell r="J4126" t="str">
            <v>Sand</v>
          </cell>
          <cell r="N4126">
            <v>40982</v>
          </cell>
        </row>
        <row r="4127">
          <cell r="A4127" t="str">
            <v>2530010000</v>
          </cell>
          <cell r="B4127" t="str">
            <v>Nonpoint</v>
          </cell>
          <cell r="C4127" t="str">
            <v>Bulk Materials Storage /Commercial/Industrial /Total: All Products</v>
          </cell>
          <cell r="D4127" t="str">
            <v>Industrial Processes - Storage and Transfer</v>
          </cell>
          <cell r="G4127" t="str">
            <v>Storage and Transport</v>
          </cell>
          <cell r="H4127" t="str">
            <v>Bulk Materials Storage</v>
          </cell>
          <cell r="I4127" t="str">
            <v>Commercial/Industrial</v>
          </cell>
          <cell r="J4127" t="str">
            <v>Total: All Products</v>
          </cell>
          <cell r="N4127">
            <v>40982</v>
          </cell>
        </row>
        <row r="4128">
          <cell r="A4128" t="str">
            <v>2530010020</v>
          </cell>
          <cell r="B4128" t="str">
            <v>Nonpoint</v>
          </cell>
          <cell r="C4128" t="str">
            <v>Bulk Materials Storage /Commercial/Industrial /Cement</v>
          </cell>
          <cell r="D4128" t="str">
            <v>Industrial Processes - Storage and Transfer</v>
          </cell>
          <cell r="G4128" t="str">
            <v>Storage and Transport</v>
          </cell>
          <cell r="H4128" t="str">
            <v>Bulk Materials Storage</v>
          </cell>
          <cell r="I4128" t="str">
            <v>Commercial/Industrial</v>
          </cell>
          <cell r="J4128" t="str">
            <v>Cement</v>
          </cell>
          <cell r="N4128">
            <v>40982</v>
          </cell>
        </row>
        <row r="4129">
          <cell r="A4129" t="str">
            <v>2530010040</v>
          </cell>
          <cell r="B4129" t="str">
            <v>Nonpoint</v>
          </cell>
          <cell r="C4129" t="str">
            <v>Bulk Materials Storage /Commercial/Industrial /Coal</v>
          </cell>
          <cell r="D4129" t="str">
            <v>Industrial Processes - Storage and Transfer</v>
          </cell>
          <cell r="G4129" t="str">
            <v>Storage and Transport</v>
          </cell>
          <cell r="H4129" t="str">
            <v>Bulk Materials Storage</v>
          </cell>
          <cell r="I4129" t="str">
            <v>Commercial/Industrial</v>
          </cell>
          <cell r="J4129" t="str">
            <v>Coal</v>
          </cell>
          <cell r="N4129">
            <v>40982</v>
          </cell>
        </row>
        <row r="4130">
          <cell r="A4130" t="str">
            <v>2530010060</v>
          </cell>
          <cell r="B4130" t="str">
            <v>Nonpoint</v>
          </cell>
          <cell r="C4130" t="str">
            <v>Bulk Materials Storage /Commercial/Industrial /Crushed Stone</v>
          </cell>
          <cell r="D4130" t="str">
            <v>Industrial Processes - Storage and Transfer</v>
          </cell>
          <cell r="G4130" t="str">
            <v>Storage and Transport</v>
          </cell>
          <cell r="H4130" t="str">
            <v>Bulk Materials Storage</v>
          </cell>
          <cell r="I4130" t="str">
            <v>Commercial/Industrial</v>
          </cell>
          <cell r="J4130" t="str">
            <v>Crushed Stone</v>
          </cell>
          <cell r="N4130">
            <v>40982</v>
          </cell>
        </row>
        <row r="4131">
          <cell r="A4131" t="str">
            <v>2530010080</v>
          </cell>
          <cell r="B4131" t="str">
            <v>Nonpoint</v>
          </cell>
          <cell r="C4131" t="str">
            <v>Bulk Materials Storage /Commercial/Industrial /Gravel</v>
          </cell>
          <cell r="D4131" t="str">
            <v>Industrial Processes - Storage and Transfer</v>
          </cell>
          <cell r="G4131" t="str">
            <v>Storage and Transport</v>
          </cell>
          <cell r="H4131" t="str">
            <v>Bulk Materials Storage</v>
          </cell>
          <cell r="I4131" t="str">
            <v>Commercial/Industrial</v>
          </cell>
          <cell r="J4131" t="str">
            <v>Gravel</v>
          </cell>
          <cell r="N4131">
            <v>40982</v>
          </cell>
        </row>
        <row r="4132">
          <cell r="A4132" t="str">
            <v>2530010100</v>
          </cell>
          <cell r="B4132" t="str">
            <v>Nonpoint</v>
          </cell>
          <cell r="C4132" t="str">
            <v>Bulk Materials Storage /Commercial/Industrial /Limestone</v>
          </cell>
          <cell r="D4132" t="str">
            <v>Industrial Processes - Storage and Transfer</v>
          </cell>
          <cell r="G4132" t="str">
            <v>Storage and Transport</v>
          </cell>
          <cell r="H4132" t="str">
            <v>Bulk Materials Storage</v>
          </cell>
          <cell r="I4132" t="str">
            <v>Commercial/Industrial</v>
          </cell>
          <cell r="J4132" t="str">
            <v>Limestone</v>
          </cell>
          <cell r="N4132">
            <v>40982</v>
          </cell>
        </row>
        <row r="4133">
          <cell r="A4133" t="str">
            <v>2530010120</v>
          </cell>
          <cell r="B4133" t="str">
            <v>Nonpoint</v>
          </cell>
          <cell r="C4133" t="str">
            <v>Bulk Materials Storage /Commercial/Industrial /Sand</v>
          </cell>
          <cell r="D4133" t="str">
            <v>Industrial Processes - Storage and Transfer</v>
          </cell>
          <cell r="G4133" t="str">
            <v>Storage and Transport</v>
          </cell>
          <cell r="H4133" t="str">
            <v>Bulk Materials Storage</v>
          </cell>
          <cell r="I4133" t="str">
            <v>Commercial/Industrial</v>
          </cell>
          <cell r="J4133" t="str">
            <v>Sand</v>
          </cell>
          <cell r="N4133">
            <v>40982</v>
          </cell>
        </row>
        <row r="4134">
          <cell r="A4134" t="str">
            <v>2530050000</v>
          </cell>
          <cell r="B4134" t="str">
            <v>Nonpoint</v>
          </cell>
          <cell r="C4134" t="str">
            <v>Bulk Materials Storage /Bulk Stations/Terminals /Total: All Products</v>
          </cell>
          <cell r="D4134" t="str">
            <v>Industrial Processes - Storage and Transfer</v>
          </cell>
          <cell r="G4134" t="str">
            <v>Storage and Transport</v>
          </cell>
          <cell r="H4134" t="str">
            <v>Bulk Materials Storage</v>
          </cell>
          <cell r="I4134" t="str">
            <v>Bulk Stations/Terminals</v>
          </cell>
          <cell r="J4134" t="str">
            <v>Total: All Products</v>
          </cell>
          <cell r="N4134">
            <v>40982</v>
          </cell>
        </row>
        <row r="4135">
          <cell r="A4135" t="str">
            <v>2530050020</v>
          </cell>
          <cell r="B4135" t="str">
            <v>Nonpoint</v>
          </cell>
          <cell r="C4135" t="str">
            <v>Bulk Materials Storage /Bulk Stations/Terminals /Cement</v>
          </cell>
          <cell r="D4135" t="str">
            <v>Industrial Processes - Storage and Transfer</v>
          </cell>
          <cell r="G4135" t="str">
            <v>Storage and Transport</v>
          </cell>
          <cell r="H4135" t="str">
            <v>Bulk Materials Storage</v>
          </cell>
          <cell r="I4135" t="str">
            <v>Bulk Stations/Terminals</v>
          </cell>
          <cell r="J4135" t="str">
            <v>Cement</v>
          </cell>
          <cell r="N4135">
            <v>40982</v>
          </cell>
        </row>
        <row r="4136">
          <cell r="A4136" t="str">
            <v>2530050040</v>
          </cell>
          <cell r="B4136" t="str">
            <v>Nonpoint</v>
          </cell>
          <cell r="C4136" t="str">
            <v>Bulk Materials Storage /Bulk Stations/Terminals /Coal</v>
          </cell>
          <cell r="D4136" t="str">
            <v>Industrial Processes - Storage and Transfer</v>
          </cell>
          <cell r="G4136" t="str">
            <v>Storage and Transport</v>
          </cell>
          <cell r="H4136" t="str">
            <v>Bulk Materials Storage</v>
          </cell>
          <cell r="I4136" t="str">
            <v>Bulk Stations/Terminals</v>
          </cell>
          <cell r="J4136" t="str">
            <v>Coal</v>
          </cell>
          <cell r="N4136">
            <v>40982</v>
          </cell>
        </row>
        <row r="4137">
          <cell r="A4137" t="str">
            <v>2530050060</v>
          </cell>
          <cell r="B4137" t="str">
            <v>Nonpoint</v>
          </cell>
          <cell r="C4137" t="str">
            <v>Bulk Materials Storage /Bulk Stations/Terminals /Crushed Stone</v>
          </cell>
          <cell r="D4137" t="str">
            <v>Industrial Processes - Storage and Transfer</v>
          </cell>
          <cell r="G4137" t="str">
            <v>Storage and Transport</v>
          </cell>
          <cell r="H4137" t="str">
            <v>Bulk Materials Storage</v>
          </cell>
          <cell r="I4137" t="str">
            <v>Bulk Stations/Terminals</v>
          </cell>
          <cell r="J4137" t="str">
            <v>Crushed Stone</v>
          </cell>
          <cell r="N4137">
            <v>40982</v>
          </cell>
        </row>
        <row r="4138">
          <cell r="A4138" t="str">
            <v>2530050080</v>
          </cell>
          <cell r="B4138" t="str">
            <v>Nonpoint</v>
          </cell>
          <cell r="C4138" t="str">
            <v>Bulk Materials Storage /Bulk Stations/Terminals /Gravel</v>
          </cell>
          <cell r="D4138" t="str">
            <v>Industrial Processes - Storage and Transfer</v>
          </cell>
          <cell r="G4138" t="str">
            <v>Storage and Transport</v>
          </cell>
          <cell r="H4138" t="str">
            <v>Bulk Materials Storage</v>
          </cell>
          <cell r="I4138" t="str">
            <v>Bulk Stations/Terminals</v>
          </cell>
          <cell r="J4138" t="str">
            <v>Gravel</v>
          </cell>
          <cell r="N4138">
            <v>40982</v>
          </cell>
        </row>
        <row r="4139">
          <cell r="A4139" t="str">
            <v>2530050100</v>
          </cell>
          <cell r="B4139" t="str">
            <v>Nonpoint</v>
          </cell>
          <cell r="C4139" t="str">
            <v>Bulk Materials Storage /Bulk Stations/Terminals /Limestone</v>
          </cell>
          <cell r="D4139" t="str">
            <v>Industrial Processes - Storage and Transfer</v>
          </cell>
          <cell r="G4139" t="str">
            <v>Storage and Transport</v>
          </cell>
          <cell r="H4139" t="str">
            <v>Bulk Materials Storage</v>
          </cell>
          <cell r="I4139" t="str">
            <v>Bulk Stations/Terminals</v>
          </cell>
          <cell r="J4139" t="str">
            <v>Limestone</v>
          </cell>
          <cell r="N4139">
            <v>40982</v>
          </cell>
        </row>
        <row r="4140">
          <cell r="A4140" t="str">
            <v>2530050120</v>
          </cell>
          <cell r="B4140" t="str">
            <v>Nonpoint</v>
          </cell>
          <cell r="C4140" t="str">
            <v>Bulk Materials Storage /Bulk Stations/Terminals /Sand</v>
          </cell>
          <cell r="D4140" t="str">
            <v>Industrial Processes - Storage and Transfer</v>
          </cell>
          <cell r="G4140" t="str">
            <v>Storage and Transport</v>
          </cell>
          <cell r="H4140" t="str">
            <v>Bulk Materials Storage</v>
          </cell>
          <cell r="I4140" t="str">
            <v>Bulk Stations/Terminals</v>
          </cell>
          <cell r="J4140" t="str">
            <v>Sand</v>
          </cell>
          <cell r="N4140">
            <v>40982</v>
          </cell>
        </row>
        <row r="4141">
          <cell r="A4141" t="str">
            <v>2535000000</v>
          </cell>
          <cell r="B4141" t="str">
            <v>Nonpoint</v>
          </cell>
          <cell r="C4141" t="str">
            <v>Bulk Materials Transport /All Transport Types /Total: All Products</v>
          </cell>
          <cell r="D4141" t="str">
            <v>Industrial Processes - Storage and Transfer</v>
          </cell>
          <cell r="G4141" t="str">
            <v>Storage and Transport</v>
          </cell>
          <cell r="H4141" t="str">
            <v>Bulk Materials Transport</v>
          </cell>
          <cell r="I4141" t="str">
            <v>All Transport Types</v>
          </cell>
          <cell r="J4141" t="str">
            <v>Total: All Products</v>
          </cell>
          <cell r="N4141">
            <v>40982</v>
          </cell>
        </row>
        <row r="4142">
          <cell r="A4142" t="str">
            <v>2535000020</v>
          </cell>
          <cell r="B4142" t="str">
            <v>Nonpoint</v>
          </cell>
          <cell r="C4142" t="str">
            <v>Bulk Materials Transport /All Transport Types /Cement</v>
          </cell>
          <cell r="D4142" t="str">
            <v>Industrial Processes - Storage and Transfer</v>
          </cell>
          <cell r="G4142" t="str">
            <v>Storage and Transport</v>
          </cell>
          <cell r="H4142" t="str">
            <v>Bulk Materials Transport</v>
          </cell>
          <cell r="I4142" t="str">
            <v>All Transport Types</v>
          </cell>
          <cell r="J4142" t="str">
            <v>Cement</v>
          </cell>
          <cell r="N4142">
            <v>40982</v>
          </cell>
        </row>
        <row r="4143">
          <cell r="A4143" t="str">
            <v>2535000040</v>
          </cell>
          <cell r="B4143" t="str">
            <v>Nonpoint</v>
          </cell>
          <cell r="C4143" t="str">
            <v>Bulk Materials Transport /All Transport Types /Coal</v>
          </cell>
          <cell r="D4143" t="str">
            <v>Industrial Processes - Storage and Transfer</v>
          </cell>
          <cell r="G4143" t="str">
            <v>Storage and Transport</v>
          </cell>
          <cell r="H4143" t="str">
            <v>Bulk Materials Transport</v>
          </cell>
          <cell r="I4143" t="str">
            <v>All Transport Types</v>
          </cell>
          <cell r="J4143" t="str">
            <v>Coal</v>
          </cell>
          <cell r="N4143">
            <v>40982</v>
          </cell>
        </row>
        <row r="4144">
          <cell r="A4144" t="str">
            <v>2535000060</v>
          </cell>
          <cell r="B4144" t="str">
            <v>Nonpoint</v>
          </cell>
          <cell r="C4144" t="str">
            <v>Bulk Materials Transport /All Transport Types /Crushed Stone</v>
          </cell>
          <cell r="D4144" t="str">
            <v>Industrial Processes - Storage and Transfer</v>
          </cell>
          <cell r="G4144" t="str">
            <v>Storage and Transport</v>
          </cell>
          <cell r="H4144" t="str">
            <v>Bulk Materials Transport</v>
          </cell>
          <cell r="I4144" t="str">
            <v>All Transport Types</v>
          </cell>
          <cell r="J4144" t="str">
            <v>Crushed Stone</v>
          </cell>
          <cell r="N4144">
            <v>40982</v>
          </cell>
        </row>
        <row r="4145">
          <cell r="A4145" t="str">
            <v>2535000080</v>
          </cell>
          <cell r="B4145" t="str">
            <v>Nonpoint</v>
          </cell>
          <cell r="C4145" t="str">
            <v>Bulk Materials Transport /All Transport Types /Gravel</v>
          </cell>
          <cell r="D4145" t="str">
            <v>Industrial Processes - Storage and Transfer</v>
          </cell>
          <cell r="G4145" t="str">
            <v>Storage and Transport</v>
          </cell>
          <cell r="H4145" t="str">
            <v>Bulk Materials Transport</v>
          </cell>
          <cell r="I4145" t="str">
            <v>All Transport Types</v>
          </cell>
          <cell r="J4145" t="str">
            <v>Gravel</v>
          </cell>
          <cell r="N4145">
            <v>40982</v>
          </cell>
        </row>
        <row r="4146">
          <cell r="A4146" t="str">
            <v>2535000100</v>
          </cell>
          <cell r="B4146" t="str">
            <v>Nonpoint</v>
          </cell>
          <cell r="C4146" t="str">
            <v>Bulk Materials Transport /All Transport Types /Limestone</v>
          </cell>
          <cell r="D4146" t="str">
            <v>Industrial Processes - Storage and Transfer</v>
          </cell>
          <cell r="G4146" t="str">
            <v>Storage and Transport</v>
          </cell>
          <cell r="H4146" t="str">
            <v>Bulk Materials Transport</v>
          </cell>
          <cell r="I4146" t="str">
            <v>All Transport Types</v>
          </cell>
          <cell r="J4146" t="str">
            <v>Limestone</v>
          </cell>
          <cell r="N4146">
            <v>40982</v>
          </cell>
        </row>
        <row r="4147">
          <cell r="A4147" t="str">
            <v>2535000120</v>
          </cell>
          <cell r="B4147" t="str">
            <v>Nonpoint</v>
          </cell>
          <cell r="C4147" t="str">
            <v>Bulk Materials Transport /All Transport Types /Sand</v>
          </cell>
          <cell r="D4147" t="str">
            <v>Industrial Processes - Storage and Transfer</v>
          </cell>
          <cell r="G4147" t="str">
            <v>Storage and Transport</v>
          </cell>
          <cell r="H4147" t="str">
            <v>Bulk Materials Transport</v>
          </cell>
          <cell r="I4147" t="str">
            <v>All Transport Types</v>
          </cell>
          <cell r="J4147" t="str">
            <v>Sand</v>
          </cell>
          <cell r="N4147">
            <v>40982</v>
          </cell>
        </row>
        <row r="4148">
          <cell r="A4148" t="str">
            <v>2535000140</v>
          </cell>
          <cell r="B4148" t="str">
            <v>Nonpoint</v>
          </cell>
          <cell r="C4148" t="str">
            <v>Bulk Materials Transport /All Transport Types /Phosphate Rock</v>
          </cell>
          <cell r="D4148" t="str">
            <v>Industrial Processes - Storage and Transfer</v>
          </cell>
          <cell r="G4148" t="str">
            <v>Storage and Transport</v>
          </cell>
          <cell r="H4148" t="str">
            <v>Bulk Materials Transport</v>
          </cell>
          <cell r="I4148" t="str">
            <v>All Transport Types</v>
          </cell>
          <cell r="J4148" t="str">
            <v>Phosphate Rock</v>
          </cell>
          <cell r="N4148">
            <v>40982</v>
          </cell>
        </row>
        <row r="4149">
          <cell r="A4149" t="str">
            <v>2535010000</v>
          </cell>
          <cell r="B4149" t="str">
            <v>Nonpoint</v>
          </cell>
          <cell r="C4149" t="str">
            <v>Bulk Materials Transport /Rail Car /Total: All Products</v>
          </cell>
          <cell r="D4149" t="str">
            <v>Industrial Processes - Storage and Transfer</v>
          </cell>
          <cell r="G4149" t="str">
            <v>Storage and Transport</v>
          </cell>
          <cell r="H4149" t="str">
            <v>Bulk Materials Transport</v>
          </cell>
          <cell r="I4149" t="str">
            <v>Rail Car</v>
          </cell>
          <cell r="J4149" t="str">
            <v>Total: All Products</v>
          </cell>
          <cell r="N4149">
            <v>40982</v>
          </cell>
        </row>
        <row r="4150">
          <cell r="A4150" t="str">
            <v>2535010020</v>
          </cell>
          <cell r="B4150" t="str">
            <v>Nonpoint</v>
          </cell>
          <cell r="C4150" t="str">
            <v>Bulk Materials Transport /Rail Car /Cement</v>
          </cell>
          <cell r="D4150" t="str">
            <v>Industrial Processes - Storage and Transfer</v>
          </cell>
          <cell r="G4150" t="str">
            <v>Storage and Transport</v>
          </cell>
          <cell r="H4150" t="str">
            <v>Bulk Materials Transport</v>
          </cell>
          <cell r="I4150" t="str">
            <v>Rail Car</v>
          </cell>
          <cell r="J4150" t="str">
            <v>Cement</v>
          </cell>
          <cell r="N4150">
            <v>40982</v>
          </cell>
        </row>
        <row r="4151">
          <cell r="A4151" t="str">
            <v>2535010040</v>
          </cell>
          <cell r="B4151" t="str">
            <v>Nonpoint</v>
          </cell>
          <cell r="C4151" t="str">
            <v>Bulk Materials Transport /Rail Car /Coal</v>
          </cell>
          <cell r="D4151" t="str">
            <v>Industrial Processes - Storage and Transfer</v>
          </cell>
          <cell r="G4151" t="str">
            <v>Storage and Transport</v>
          </cell>
          <cell r="H4151" t="str">
            <v>Bulk Materials Transport</v>
          </cell>
          <cell r="I4151" t="str">
            <v>Rail Car</v>
          </cell>
          <cell r="J4151" t="str">
            <v>Coal</v>
          </cell>
          <cell r="N4151">
            <v>40982</v>
          </cell>
        </row>
        <row r="4152">
          <cell r="A4152" t="str">
            <v>2535010060</v>
          </cell>
          <cell r="B4152" t="str">
            <v>Nonpoint</v>
          </cell>
          <cell r="C4152" t="str">
            <v>Bulk Materials Transport /Rail Car /Crushed Stone</v>
          </cell>
          <cell r="D4152" t="str">
            <v>Industrial Processes - Storage and Transfer</v>
          </cell>
          <cell r="G4152" t="str">
            <v>Storage and Transport</v>
          </cell>
          <cell r="H4152" t="str">
            <v>Bulk Materials Transport</v>
          </cell>
          <cell r="I4152" t="str">
            <v>Rail Car</v>
          </cell>
          <cell r="J4152" t="str">
            <v>Crushed Stone</v>
          </cell>
          <cell r="N4152">
            <v>40982</v>
          </cell>
        </row>
        <row r="4153">
          <cell r="A4153" t="str">
            <v>2535010080</v>
          </cell>
          <cell r="B4153" t="str">
            <v>Nonpoint</v>
          </cell>
          <cell r="C4153" t="str">
            <v>Bulk Materials Transport /Rail Car /Gravel</v>
          </cell>
          <cell r="D4153" t="str">
            <v>Industrial Processes - Storage and Transfer</v>
          </cell>
          <cell r="G4153" t="str">
            <v>Storage and Transport</v>
          </cell>
          <cell r="H4153" t="str">
            <v>Bulk Materials Transport</v>
          </cell>
          <cell r="I4153" t="str">
            <v>Rail Car</v>
          </cell>
          <cell r="J4153" t="str">
            <v>Gravel</v>
          </cell>
          <cell r="N4153">
            <v>40982</v>
          </cell>
        </row>
        <row r="4154">
          <cell r="A4154" t="str">
            <v>2535010100</v>
          </cell>
          <cell r="B4154" t="str">
            <v>Nonpoint</v>
          </cell>
          <cell r="C4154" t="str">
            <v>Bulk Materials Transport /Rail Car /Limestone</v>
          </cell>
          <cell r="D4154" t="str">
            <v>Industrial Processes - Storage and Transfer</v>
          </cell>
          <cell r="G4154" t="str">
            <v>Storage and Transport</v>
          </cell>
          <cell r="H4154" t="str">
            <v>Bulk Materials Transport</v>
          </cell>
          <cell r="I4154" t="str">
            <v>Rail Car</v>
          </cell>
          <cell r="J4154" t="str">
            <v>Limestone</v>
          </cell>
          <cell r="N4154">
            <v>40982</v>
          </cell>
        </row>
        <row r="4155">
          <cell r="A4155" t="str">
            <v>2535010120</v>
          </cell>
          <cell r="B4155" t="str">
            <v>Nonpoint</v>
          </cell>
          <cell r="C4155" t="str">
            <v>Bulk Materials Transport /Rail Car /Sand</v>
          </cell>
          <cell r="D4155" t="str">
            <v>Industrial Processes - Storage and Transfer</v>
          </cell>
          <cell r="G4155" t="str">
            <v>Storage and Transport</v>
          </cell>
          <cell r="H4155" t="str">
            <v>Bulk Materials Transport</v>
          </cell>
          <cell r="I4155" t="str">
            <v>Rail Car</v>
          </cell>
          <cell r="J4155" t="str">
            <v>Sand</v>
          </cell>
          <cell r="N4155">
            <v>40982</v>
          </cell>
        </row>
        <row r="4156">
          <cell r="A4156" t="str">
            <v>2535010140</v>
          </cell>
          <cell r="B4156" t="str">
            <v>Nonpoint</v>
          </cell>
          <cell r="C4156" t="str">
            <v>Bulk Materials Transport /Rail Car /Phosphate Rock</v>
          </cell>
          <cell r="D4156" t="str">
            <v>Industrial Processes - Storage and Transfer</v>
          </cell>
          <cell r="G4156" t="str">
            <v>Storage and Transport</v>
          </cell>
          <cell r="H4156" t="str">
            <v>Bulk Materials Transport</v>
          </cell>
          <cell r="I4156" t="str">
            <v>Rail Car</v>
          </cell>
          <cell r="J4156" t="str">
            <v>Phosphate Rock</v>
          </cell>
          <cell r="N4156">
            <v>40982</v>
          </cell>
        </row>
        <row r="4157">
          <cell r="A4157" t="str">
            <v>2535020000</v>
          </cell>
          <cell r="B4157" t="str">
            <v>Nonpoint</v>
          </cell>
          <cell r="C4157" t="str">
            <v>Bulk Materials Transport /Marine Vessel /Total: All Products</v>
          </cell>
          <cell r="D4157" t="str">
            <v>Industrial Processes - Storage and Transfer</v>
          </cell>
          <cell r="G4157" t="str">
            <v>Storage and Transport</v>
          </cell>
          <cell r="H4157" t="str">
            <v>Bulk Materials Transport</v>
          </cell>
          <cell r="I4157" t="str">
            <v>Marine Vessel</v>
          </cell>
          <cell r="J4157" t="str">
            <v>Total: All Products</v>
          </cell>
          <cell r="N4157">
            <v>40982</v>
          </cell>
        </row>
        <row r="4158">
          <cell r="A4158" t="str">
            <v>2535020020</v>
          </cell>
          <cell r="B4158" t="str">
            <v>Nonpoint</v>
          </cell>
          <cell r="C4158" t="str">
            <v>Bulk Materials Transport /Marine Vessel /Cement</v>
          </cell>
          <cell r="D4158" t="str">
            <v>Industrial Processes - Storage and Transfer</v>
          </cell>
          <cell r="G4158" t="str">
            <v>Storage and Transport</v>
          </cell>
          <cell r="H4158" t="str">
            <v>Bulk Materials Transport</v>
          </cell>
          <cell r="I4158" t="str">
            <v>Marine Vessel</v>
          </cell>
          <cell r="J4158" t="str">
            <v>Cement</v>
          </cell>
          <cell r="N4158">
            <v>40982</v>
          </cell>
        </row>
        <row r="4159">
          <cell r="A4159" t="str">
            <v>2535020040</v>
          </cell>
          <cell r="B4159" t="str">
            <v>Nonpoint</v>
          </cell>
          <cell r="C4159" t="str">
            <v>Bulk Materials Transport /Marine Vessel /Coal</v>
          </cell>
          <cell r="D4159" t="str">
            <v>Industrial Processes - Storage and Transfer</v>
          </cell>
          <cell r="G4159" t="str">
            <v>Storage and Transport</v>
          </cell>
          <cell r="H4159" t="str">
            <v>Bulk Materials Transport</v>
          </cell>
          <cell r="I4159" t="str">
            <v>Marine Vessel</v>
          </cell>
          <cell r="J4159" t="str">
            <v>Coal</v>
          </cell>
          <cell r="N4159">
            <v>40982</v>
          </cell>
        </row>
        <row r="4160">
          <cell r="A4160" t="str">
            <v>2535020060</v>
          </cell>
          <cell r="B4160" t="str">
            <v>Nonpoint</v>
          </cell>
          <cell r="C4160" t="str">
            <v>Bulk Materials Transport /Marine Vessel /Crushed Stone</v>
          </cell>
          <cell r="D4160" t="str">
            <v>Industrial Processes - Storage and Transfer</v>
          </cell>
          <cell r="G4160" t="str">
            <v>Storage and Transport</v>
          </cell>
          <cell r="H4160" t="str">
            <v>Bulk Materials Transport</v>
          </cell>
          <cell r="I4160" t="str">
            <v>Marine Vessel</v>
          </cell>
          <cell r="J4160" t="str">
            <v>Crushed Stone</v>
          </cell>
          <cell r="N4160">
            <v>40982</v>
          </cell>
        </row>
        <row r="4161">
          <cell r="A4161" t="str">
            <v>2535020080</v>
          </cell>
          <cell r="B4161" t="str">
            <v>Nonpoint</v>
          </cell>
          <cell r="C4161" t="str">
            <v>Bulk Materials Transport /Marine Vessel /Gravel</v>
          </cell>
          <cell r="D4161" t="str">
            <v>Industrial Processes - Storage and Transfer</v>
          </cell>
          <cell r="G4161" t="str">
            <v>Storage and Transport</v>
          </cell>
          <cell r="H4161" t="str">
            <v>Bulk Materials Transport</v>
          </cell>
          <cell r="I4161" t="str">
            <v>Marine Vessel</v>
          </cell>
          <cell r="J4161" t="str">
            <v>Gravel</v>
          </cell>
          <cell r="N4161">
            <v>40982</v>
          </cell>
        </row>
        <row r="4162">
          <cell r="A4162" t="str">
            <v>2535020100</v>
          </cell>
          <cell r="B4162" t="str">
            <v>Nonpoint</v>
          </cell>
          <cell r="C4162" t="str">
            <v>Bulk Materials Transport /Marine Vessel /Limestone</v>
          </cell>
          <cell r="D4162" t="str">
            <v>Industrial Processes - Storage and Transfer</v>
          </cell>
          <cell r="G4162" t="str">
            <v>Storage and Transport</v>
          </cell>
          <cell r="H4162" t="str">
            <v>Bulk Materials Transport</v>
          </cell>
          <cell r="I4162" t="str">
            <v>Marine Vessel</v>
          </cell>
          <cell r="J4162" t="str">
            <v>Limestone</v>
          </cell>
          <cell r="N4162">
            <v>40982</v>
          </cell>
        </row>
        <row r="4163">
          <cell r="A4163" t="str">
            <v>2535020120</v>
          </cell>
          <cell r="B4163" t="str">
            <v>Nonpoint</v>
          </cell>
          <cell r="C4163" t="str">
            <v>Bulk Materials Transport /Marine Vessel /Sand</v>
          </cell>
          <cell r="D4163" t="str">
            <v>Industrial Processes - Storage and Transfer</v>
          </cell>
          <cell r="G4163" t="str">
            <v>Storage and Transport</v>
          </cell>
          <cell r="H4163" t="str">
            <v>Bulk Materials Transport</v>
          </cell>
          <cell r="I4163" t="str">
            <v>Marine Vessel</v>
          </cell>
          <cell r="J4163" t="str">
            <v>Sand</v>
          </cell>
          <cell r="N4163">
            <v>40982</v>
          </cell>
        </row>
        <row r="4164">
          <cell r="A4164" t="str">
            <v>2535020140</v>
          </cell>
          <cell r="B4164" t="str">
            <v>Nonpoint</v>
          </cell>
          <cell r="C4164" t="str">
            <v>Bulk Materials Transport /Marine Vessel /Phosphate Rock</v>
          </cell>
          <cell r="D4164" t="str">
            <v>Industrial Processes - Storage and Transfer</v>
          </cell>
          <cell r="G4164" t="str">
            <v>Storage and Transport</v>
          </cell>
          <cell r="H4164" t="str">
            <v>Bulk Materials Transport</v>
          </cell>
          <cell r="I4164" t="str">
            <v>Marine Vessel</v>
          </cell>
          <cell r="J4164" t="str">
            <v>Phosphate Rock</v>
          </cell>
          <cell r="N4164">
            <v>40982</v>
          </cell>
        </row>
        <row r="4165">
          <cell r="A4165" t="str">
            <v>2535030000</v>
          </cell>
          <cell r="B4165" t="str">
            <v>Nonpoint</v>
          </cell>
          <cell r="C4165" t="str">
            <v>Bulk Materials Transport /Truck /Total: All Products</v>
          </cell>
          <cell r="D4165" t="str">
            <v>Industrial Processes - Storage and Transfer</v>
          </cell>
          <cell r="G4165" t="str">
            <v>Storage and Transport</v>
          </cell>
          <cell r="H4165" t="str">
            <v>Bulk Materials Transport</v>
          </cell>
          <cell r="I4165" t="str">
            <v>Truck</v>
          </cell>
          <cell r="J4165" t="str">
            <v>Total: All Products</v>
          </cell>
          <cell r="N4165">
            <v>40982</v>
          </cell>
        </row>
        <row r="4166">
          <cell r="A4166" t="str">
            <v>2535030020</v>
          </cell>
          <cell r="B4166" t="str">
            <v>Nonpoint</v>
          </cell>
          <cell r="C4166" t="str">
            <v>Bulk Materials Transport /Truck /Cement</v>
          </cell>
          <cell r="D4166" t="str">
            <v>Industrial Processes - Storage and Transfer</v>
          </cell>
          <cell r="G4166" t="str">
            <v>Storage and Transport</v>
          </cell>
          <cell r="H4166" t="str">
            <v>Bulk Materials Transport</v>
          </cell>
          <cell r="I4166" t="str">
            <v>Truck</v>
          </cell>
          <cell r="J4166" t="str">
            <v>Cement</v>
          </cell>
          <cell r="N4166">
            <v>40982</v>
          </cell>
        </row>
        <row r="4167">
          <cell r="A4167" t="str">
            <v>2535030040</v>
          </cell>
          <cell r="B4167" t="str">
            <v>Nonpoint</v>
          </cell>
          <cell r="C4167" t="str">
            <v>Bulk Materials Transport /Truck /Coal</v>
          </cell>
          <cell r="D4167" t="str">
            <v>Industrial Processes - Storage and Transfer</v>
          </cell>
          <cell r="G4167" t="str">
            <v>Storage and Transport</v>
          </cell>
          <cell r="H4167" t="str">
            <v>Bulk Materials Transport</v>
          </cell>
          <cell r="I4167" t="str">
            <v>Truck</v>
          </cell>
          <cell r="J4167" t="str">
            <v>Coal</v>
          </cell>
          <cell r="N4167">
            <v>40982</v>
          </cell>
        </row>
        <row r="4168">
          <cell r="A4168" t="str">
            <v>2535030060</v>
          </cell>
          <cell r="B4168" t="str">
            <v>Nonpoint</v>
          </cell>
          <cell r="C4168" t="str">
            <v>Bulk Materials Transport /Truck /Crushed Stone</v>
          </cell>
          <cell r="D4168" t="str">
            <v>Industrial Processes - Storage and Transfer</v>
          </cell>
          <cell r="G4168" t="str">
            <v>Storage and Transport</v>
          </cell>
          <cell r="H4168" t="str">
            <v>Bulk Materials Transport</v>
          </cell>
          <cell r="I4168" t="str">
            <v>Truck</v>
          </cell>
          <cell r="J4168" t="str">
            <v>Crushed Stone</v>
          </cell>
          <cell r="N4168">
            <v>40982</v>
          </cell>
        </row>
        <row r="4169">
          <cell r="A4169" t="str">
            <v>2535030080</v>
          </cell>
          <cell r="B4169" t="str">
            <v>Nonpoint</v>
          </cell>
          <cell r="C4169" t="str">
            <v>Bulk Materials Transport /Truck /Gravel</v>
          </cell>
          <cell r="D4169" t="str">
            <v>Industrial Processes - Storage and Transfer</v>
          </cell>
          <cell r="G4169" t="str">
            <v>Storage and Transport</v>
          </cell>
          <cell r="H4169" t="str">
            <v>Bulk Materials Transport</v>
          </cell>
          <cell r="I4169" t="str">
            <v>Truck</v>
          </cell>
          <cell r="J4169" t="str">
            <v>Gravel</v>
          </cell>
          <cell r="N4169">
            <v>40982</v>
          </cell>
        </row>
        <row r="4170">
          <cell r="A4170" t="str">
            <v>2535030100</v>
          </cell>
          <cell r="B4170" t="str">
            <v>Nonpoint</v>
          </cell>
          <cell r="C4170" t="str">
            <v>Bulk Materials Transport /Truck /Limestone</v>
          </cell>
          <cell r="D4170" t="str">
            <v>Industrial Processes - Storage and Transfer</v>
          </cell>
          <cell r="G4170" t="str">
            <v>Storage and Transport</v>
          </cell>
          <cell r="H4170" t="str">
            <v>Bulk Materials Transport</v>
          </cell>
          <cell r="I4170" t="str">
            <v>Truck</v>
          </cell>
          <cell r="J4170" t="str">
            <v>Limestone</v>
          </cell>
          <cell r="N4170">
            <v>40982</v>
          </cell>
        </row>
        <row r="4171">
          <cell r="A4171" t="str">
            <v>2535030120</v>
          </cell>
          <cell r="B4171" t="str">
            <v>Nonpoint</v>
          </cell>
          <cell r="C4171" t="str">
            <v>Bulk Materials Transport /Truck /Sand</v>
          </cell>
          <cell r="D4171" t="str">
            <v>Industrial Processes - Storage and Transfer</v>
          </cell>
          <cell r="G4171" t="str">
            <v>Storage and Transport</v>
          </cell>
          <cell r="H4171" t="str">
            <v>Bulk Materials Transport</v>
          </cell>
          <cell r="I4171" t="str">
            <v>Truck</v>
          </cell>
          <cell r="J4171" t="str">
            <v>Sand</v>
          </cell>
          <cell r="N4171">
            <v>40982</v>
          </cell>
        </row>
        <row r="4172">
          <cell r="A4172" t="str">
            <v>2535030140</v>
          </cell>
          <cell r="B4172" t="str">
            <v>Nonpoint</v>
          </cell>
          <cell r="C4172" t="str">
            <v>Bulk Materials Transport /Truck /Phosphate Rock</v>
          </cell>
          <cell r="D4172" t="str">
            <v>Industrial Processes - Storage and Transfer</v>
          </cell>
          <cell r="G4172" t="str">
            <v>Storage and Transport</v>
          </cell>
          <cell r="H4172" t="str">
            <v>Bulk Materials Transport</v>
          </cell>
          <cell r="I4172" t="str">
            <v>Truck</v>
          </cell>
          <cell r="J4172" t="str">
            <v>Phosphate Rock</v>
          </cell>
          <cell r="N4172">
            <v>40982</v>
          </cell>
        </row>
        <row r="4173">
          <cell r="A4173" t="str">
            <v>26000320</v>
          </cell>
          <cell r="B4173" t="str">
            <v>Point</v>
          </cell>
          <cell r="C4173" t="str">
            <v>Off-highway 2-stroke Gasoline Engines /Industrial Fork Lift</v>
          </cell>
          <cell r="D4173" t="str">
            <v>Mobile - Non-Road Equipment - Gasoline</v>
          </cell>
          <cell r="G4173" t="str">
            <v>Internal Combustion Engines</v>
          </cell>
          <cell r="H4173" t="str">
            <v>Off-highway 2-stroke Gasoline Engines</v>
          </cell>
          <cell r="I4173" t="str">
            <v>Industrial Equipment</v>
          </cell>
          <cell r="J4173" t="str">
            <v>Industrial Fork Lift: Gasoline Engine (2-stroke)</v>
          </cell>
          <cell r="N4173">
            <v>40988</v>
          </cell>
        </row>
        <row r="4174">
          <cell r="A4174" t="str">
            <v>2601000000</v>
          </cell>
          <cell r="B4174" t="str">
            <v>Nonpoint</v>
          </cell>
          <cell r="C4174" t="str">
            <v>On-site Incineration /All Categories /Total</v>
          </cell>
          <cell r="D4174" t="str">
            <v>Waste Disposal</v>
          </cell>
          <cell r="G4174" t="str">
            <v>Waste Disposal, Treatment, and Recovery</v>
          </cell>
          <cell r="H4174" t="str">
            <v>On-site Incineration</v>
          </cell>
          <cell r="I4174" t="str">
            <v>All Categories</v>
          </cell>
          <cell r="J4174" t="str">
            <v>Total</v>
          </cell>
          <cell r="N4174">
            <v>40982</v>
          </cell>
        </row>
        <row r="4175">
          <cell r="A4175" t="str">
            <v>2601010000</v>
          </cell>
          <cell r="B4175" t="str">
            <v>Nonpoint</v>
          </cell>
          <cell r="C4175" t="str">
            <v>On-site Incineration /Industrial /Total</v>
          </cell>
          <cell r="D4175" t="str">
            <v>Waste Disposal</v>
          </cell>
          <cell r="G4175" t="str">
            <v>Waste Disposal, Treatment, and Recovery</v>
          </cell>
          <cell r="H4175" t="str">
            <v>On-site Incineration</v>
          </cell>
          <cell r="I4175" t="str">
            <v>Industrial</v>
          </cell>
          <cell r="J4175" t="str">
            <v>Total</v>
          </cell>
          <cell r="N4175">
            <v>40982</v>
          </cell>
        </row>
        <row r="4176">
          <cell r="A4176" t="str">
            <v>2601020000</v>
          </cell>
          <cell r="B4176" t="str">
            <v>Nonpoint</v>
          </cell>
          <cell r="C4176" t="str">
            <v>On-site Incineration /Commercial/Institutional /Total</v>
          </cell>
          <cell r="D4176" t="str">
            <v>Waste Disposal</v>
          </cell>
          <cell r="G4176" t="str">
            <v>Waste Disposal, Treatment, and Recovery</v>
          </cell>
          <cell r="H4176" t="str">
            <v>On-site Incineration</v>
          </cell>
          <cell r="I4176" t="str">
            <v>Commercial/Institutional</v>
          </cell>
          <cell r="J4176" t="str">
            <v>Total</v>
          </cell>
          <cell r="N4176">
            <v>40982</v>
          </cell>
        </row>
        <row r="4177">
          <cell r="A4177" t="str">
            <v>2601030000</v>
          </cell>
          <cell r="B4177" t="str">
            <v>Nonpoint</v>
          </cell>
          <cell r="C4177" t="str">
            <v>On-site Incineration /Residential /Total</v>
          </cell>
          <cell r="D4177" t="str">
            <v>Waste Disposal</v>
          </cell>
          <cell r="G4177" t="str">
            <v>Waste Disposal, Treatment, and Recovery</v>
          </cell>
          <cell r="H4177" t="str">
            <v>On-site Incineration</v>
          </cell>
          <cell r="I4177" t="str">
            <v>Residential</v>
          </cell>
          <cell r="J4177" t="str">
            <v>Total</v>
          </cell>
          <cell r="L4177" t="str">
            <v>1999</v>
          </cell>
          <cell r="N4177">
            <v>40982</v>
          </cell>
        </row>
        <row r="4178">
          <cell r="A4178" t="str">
            <v>2610000000</v>
          </cell>
          <cell r="B4178" t="str">
            <v>Nonpoint</v>
          </cell>
          <cell r="C4178" t="str">
            <v>Open Burning /All Categories /Total</v>
          </cell>
          <cell r="D4178" t="str">
            <v>Waste Disposal</v>
          </cell>
          <cell r="G4178" t="str">
            <v>Waste Disposal, Treatment, and Recovery</v>
          </cell>
          <cell r="H4178" t="str">
            <v>Open Burning</v>
          </cell>
          <cell r="I4178" t="str">
            <v>All Categories</v>
          </cell>
          <cell r="J4178" t="str">
            <v>Total</v>
          </cell>
          <cell r="L4178" t="str">
            <v>1999</v>
          </cell>
          <cell r="N4178">
            <v>40982</v>
          </cell>
        </row>
        <row r="4179">
          <cell r="A4179" t="str">
            <v>2610000100</v>
          </cell>
          <cell r="B4179" t="str">
            <v>Nonpoint</v>
          </cell>
          <cell r="C4179" t="str">
            <v>Open Burning /All Categories /Yard Waste - Leaf Species Unspecified</v>
          </cell>
          <cell r="D4179" t="str">
            <v>Waste Disposal</v>
          </cell>
          <cell r="E4179" t="str">
            <v>Open Burning Leaf</v>
          </cell>
          <cell r="F4179" t="str">
            <v>A</v>
          </cell>
          <cell r="G4179" t="str">
            <v>Waste Disposal, Treatment, and Recovery</v>
          </cell>
          <cell r="H4179" t="str">
            <v>Open Burning</v>
          </cell>
          <cell r="I4179" t="str">
            <v>All Categories</v>
          </cell>
          <cell r="J4179" t="str">
            <v>Yard Waste - Leaf Species Unspecified</v>
          </cell>
          <cell r="N4179">
            <v>40982</v>
          </cell>
        </row>
        <row r="4180">
          <cell r="A4180" t="str">
            <v>2610000110</v>
          </cell>
          <cell r="B4180" t="str">
            <v>Nonpoint</v>
          </cell>
          <cell r="C4180" t="str">
            <v>Open Burning /All Categories /Leaf Species is Black Ash</v>
          </cell>
          <cell r="D4180" t="str">
            <v>Waste Disposal</v>
          </cell>
          <cell r="E4180" t="str">
            <v>Open Burning Leaf</v>
          </cell>
          <cell r="F4180" t="str">
            <v>B</v>
          </cell>
          <cell r="G4180" t="str">
            <v>Waste Disposal, Treatment, and Recovery</v>
          </cell>
          <cell r="H4180" t="str">
            <v>Open Burning</v>
          </cell>
          <cell r="I4180" t="str">
            <v>All Categories</v>
          </cell>
          <cell r="J4180" t="str">
            <v>Leaf Species is Black Ash</v>
          </cell>
          <cell r="N4180">
            <v>40982</v>
          </cell>
        </row>
        <row r="4181">
          <cell r="A4181" t="str">
            <v>2610000120</v>
          </cell>
          <cell r="B4181" t="str">
            <v>Nonpoint</v>
          </cell>
          <cell r="C4181" t="str">
            <v>Open Burning /All Categories /Leaf Species is Modesto Ash</v>
          </cell>
          <cell r="D4181" t="str">
            <v>Waste Disposal</v>
          </cell>
          <cell r="E4181" t="str">
            <v>Open Burning Leaf</v>
          </cell>
          <cell r="F4181" t="str">
            <v>B</v>
          </cell>
          <cell r="G4181" t="str">
            <v>Waste Disposal, Treatment, and Recovery</v>
          </cell>
          <cell r="H4181" t="str">
            <v>Open Burning</v>
          </cell>
          <cell r="I4181" t="str">
            <v>All Categories</v>
          </cell>
          <cell r="J4181" t="str">
            <v>Leaf Species is Modesto Ash</v>
          </cell>
          <cell r="N4181">
            <v>40982</v>
          </cell>
        </row>
        <row r="4182">
          <cell r="A4182" t="str">
            <v>2610000130</v>
          </cell>
          <cell r="B4182" t="str">
            <v>Nonpoint</v>
          </cell>
          <cell r="C4182" t="str">
            <v>Open Burning /All Categories /Leaf Species is White Ash</v>
          </cell>
          <cell r="D4182" t="str">
            <v>Waste Disposal</v>
          </cell>
          <cell r="E4182" t="str">
            <v>Open Burning Leaf</v>
          </cell>
          <cell r="F4182" t="str">
            <v>B</v>
          </cell>
          <cell r="G4182" t="str">
            <v>Waste Disposal, Treatment, and Recovery</v>
          </cell>
          <cell r="H4182" t="str">
            <v>Open Burning</v>
          </cell>
          <cell r="I4182" t="str">
            <v>All Categories</v>
          </cell>
          <cell r="J4182" t="str">
            <v>Leaf Species is White Ash</v>
          </cell>
          <cell r="N4182">
            <v>40982</v>
          </cell>
        </row>
        <row r="4183">
          <cell r="A4183" t="str">
            <v>2610000140</v>
          </cell>
          <cell r="B4183" t="str">
            <v>Nonpoint</v>
          </cell>
          <cell r="C4183" t="str">
            <v>Open Burning /All Categories /Leaf Species is Catalpa</v>
          </cell>
          <cell r="D4183" t="str">
            <v>Waste Disposal</v>
          </cell>
          <cell r="E4183" t="str">
            <v>Open Burning Leaf</v>
          </cell>
          <cell r="F4183" t="str">
            <v>B</v>
          </cell>
          <cell r="G4183" t="str">
            <v>Waste Disposal, Treatment, and Recovery</v>
          </cell>
          <cell r="H4183" t="str">
            <v>Open Burning</v>
          </cell>
          <cell r="I4183" t="str">
            <v>All Categories</v>
          </cell>
          <cell r="J4183" t="str">
            <v>Leaf Species is Catalpa</v>
          </cell>
          <cell r="N4183">
            <v>40982</v>
          </cell>
        </row>
        <row r="4184">
          <cell r="A4184" t="str">
            <v>2610000150</v>
          </cell>
          <cell r="B4184" t="str">
            <v>Nonpoint</v>
          </cell>
          <cell r="C4184" t="str">
            <v>Open Burning /All Categories /Leaf Species is Horse Chestnut</v>
          </cell>
          <cell r="D4184" t="str">
            <v>Waste Disposal</v>
          </cell>
          <cell r="E4184" t="str">
            <v>Open Burning Leaf</v>
          </cell>
          <cell r="F4184" t="str">
            <v>B</v>
          </cell>
          <cell r="G4184" t="str">
            <v>Waste Disposal, Treatment, and Recovery</v>
          </cell>
          <cell r="H4184" t="str">
            <v>Open Burning</v>
          </cell>
          <cell r="I4184" t="str">
            <v>All Categories</v>
          </cell>
          <cell r="J4184" t="str">
            <v>Leaf Species is Horse Chestnut</v>
          </cell>
          <cell r="N4184">
            <v>40982</v>
          </cell>
        </row>
        <row r="4185">
          <cell r="A4185" t="str">
            <v>2610000160</v>
          </cell>
          <cell r="B4185" t="str">
            <v>Nonpoint</v>
          </cell>
          <cell r="C4185" t="str">
            <v>Open Burning /All Categories /Leaf Species is Cottonwood</v>
          </cell>
          <cell r="D4185" t="str">
            <v>Waste Disposal</v>
          </cell>
          <cell r="E4185" t="str">
            <v>Open Burning Leaf</v>
          </cell>
          <cell r="F4185" t="str">
            <v>B</v>
          </cell>
          <cell r="G4185" t="str">
            <v>Waste Disposal, Treatment, and Recovery</v>
          </cell>
          <cell r="H4185" t="str">
            <v>Open Burning</v>
          </cell>
          <cell r="I4185" t="str">
            <v>All Categories</v>
          </cell>
          <cell r="J4185" t="str">
            <v>Leaf Species is Cottonwood</v>
          </cell>
          <cell r="N4185">
            <v>40982</v>
          </cell>
        </row>
        <row r="4186">
          <cell r="A4186" t="str">
            <v>2610000170</v>
          </cell>
          <cell r="B4186" t="str">
            <v>Nonpoint</v>
          </cell>
          <cell r="C4186" t="str">
            <v>Open Burning /All Categories /Leaf Species is American Elm</v>
          </cell>
          <cell r="D4186" t="str">
            <v>Waste Disposal</v>
          </cell>
          <cell r="E4186" t="str">
            <v>Open Burning Leaf</v>
          </cell>
          <cell r="F4186" t="str">
            <v>B</v>
          </cell>
          <cell r="G4186" t="str">
            <v>Waste Disposal, Treatment, and Recovery</v>
          </cell>
          <cell r="H4186" t="str">
            <v>Open Burning</v>
          </cell>
          <cell r="I4186" t="str">
            <v>All Categories</v>
          </cell>
          <cell r="J4186" t="str">
            <v>Leaf Species is American Elm</v>
          </cell>
          <cell r="N4186">
            <v>40982</v>
          </cell>
        </row>
        <row r="4187">
          <cell r="A4187" t="str">
            <v>2610000180</v>
          </cell>
          <cell r="B4187" t="str">
            <v>Nonpoint</v>
          </cell>
          <cell r="C4187" t="str">
            <v>Open Burning /All Categories /Leaf Species is Eucalyptus</v>
          </cell>
          <cell r="D4187" t="str">
            <v>Waste Disposal</v>
          </cell>
          <cell r="E4187" t="str">
            <v>Open Burning Leaf</v>
          </cell>
          <cell r="F4187" t="str">
            <v>B</v>
          </cell>
          <cell r="G4187" t="str">
            <v>Waste Disposal, Treatment, and Recovery</v>
          </cell>
          <cell r="H4187" t="str">
            <v>Open Burning</v>
          </cell>
          <cell r="I4187" t="str">
            <v>All Categories</v>
          </cell>
          <cell r="J4187" t="str">
            <v>Leaf Species is Eucalyptus</v>
          </cell>
          <cell r="N4187">
            <v>40982</v>
          </cell>
        </row>
        <row r="4188">
          <cell r="A4188" t="str">
            <v>2610000190</v>
          </cell>
          <cell r="B4188" t="str">
            <v>Nonpoint</v>
          </cell>
          <cell r="C4188" t="str">
            <v>Open Burning /All Categories /Leaf Species is Sweet Gum</v>
          </cell>
          <cell r="D4188" t="str">
            <v>Waste Disposal</v>
          </cell>
          <cell r="E4188" t="str">
            <v>Open Burning Leaf</v>
          </cell>
          <cell r="F4188" t="str">
            <v>B</v>
          </cell>
          <cell r="G4188" t="str">
            <v>Waste Disposal, Treatment, and Recovery</v>
          </cell>
          <cell r="H4188" t="str">
            <v>Open Burning</v>
          </cell>
          <cell r="I4188" t="str">
            <v>All Categories</v>
          </cell>
          <cell r="J4188" t="str">
            <v>Leaf Species is Sweet Gum</v>
          </cell>
          <cell r="N4188">
            <v>40982</v>
          </cell>
        </row>
        <row r="4189">
          <cell r="A4189" t="str">
            <v>2610000200</v>
          </cell>
          <cell r="B4189" t="str">
            <v>Nonpoint</v>
          </cell>
          <cell r="C4189" t="str">
            <v>Open Burning /All Categories /Leaf Species is Black Locust</v>
          </cell>
          <cell r="D4189" t="str">
            <v>Waste Disposal</v>
          </cell>
          <cell r="E4189" t="str">
            <v>Open Burning Leaf</v>
          </cell>
          <cell r="F4189" t="str">
            <v>B</v>
          </cell>
          <cell r="G4189" t="str">
            <v>Waste Disposal, Treatment, and Recovery</v>
          </cell>
          <cell r="H4189" t="str">
            <v>Open Burning</v>
          </cell>
          <cell r="I4189" t="str">
            <v>All Categories</v>
          </cell>
          <cell r="J4189" t="str">
            <v>Leaf Species is Black Locust</v>
          </cell>
          <cell r="N4189">
            <v>40982</v>
          </cell>
        </row>
        <row r="4190">
          <cell r="A4190" t="str">
            <v>2610000210</v>
          </cell>
          <cell r="B4190" t="str">
            <v>Nonpoint</v>
          </cell>
          <cell r="C4190" t="str">
            <v>Open Burning /All Categories /Leaf Species is Magnolia</v>
          </cell>
          <cell r="D4190" t="str">
            <v>Waste Disposal</v>
          </cell>
          <cell r="E4190" t="str">
            <v>Open Burning Leaf</v>
          </cell>
          <cell r="F4190" t="str">
            <v>B</v>
          </cell>
          <cell r="G4190" t="str">
            <v>Waste Disposal, Treatment, and Recovery</v>
          </cell>
          <cell r="H4190" t="str">
            <v>Open Burning</v>
          </cell>
          <cell r="I4190" t="str">
            <v>All Categories</v>
          </cell>
          <cell r="J4190" t="str">
            <v>Leaf Species is Magnolia</v>
          </cell>
          <cell r="N4190">
            <v>40982</v>
          </cell>
        </row>
        <row r="4191">
          <cell r="A4191" t="str">
            <v>2610000220</v>
          </cell>
          <cell r="B4191" t="str">
            <v>Nonpoint</v>
          </cell>
          <cell r="C4191" t="str">
            <v>Open Burning /All Categories /Leaf Species is Silver Maple</v>
          </cell>
          <cell r="D4191" t="str">
            <v>Waste Disposal</v>
          </cell>
          <cell r="E4191" t="str">
            <v>Open Burning Leaf</v>
          </cell>
          <cell r="F4191" t="str">
            <v>B</v>
          </cell>
          <cell r="G4191" t="str">
            <v>Waste Disposal, Treatment, and Recovery</v>
          </cell>
          <cell r="H4191" t="str">
            <v>Open Burning</v>
          </cell>
          <cell r="I4191" t="str">
            <v>All Categories</v>
          </cell>
          <cell r="J4191" t="str">
            <v>Leaf Species is Silver Maple</v>
          </cell>
          <cell r="N4191">
            <v>40982</v>
          </cell>
        </row>
        <row r="4192">
          <cell r="A4192" t="str">
            <v>2610000230</v>
          </cell>
          <cell r="B4192" t="str">
            <v>Nonpoint</v>
          </cell>
          <cell r="C4192" t="str">
            <v>Open Burning /All Categories /Leaf Species is American Sycamore</v>
          </cell>
          <cell r="D4192" t="str">
            <v>Waste Disposal</v>
          </cell>
          <cell r="E4192" t="str">
            <v>Open Burning Leaf</v>
          </cell>
          <cell r="F4192" t="str">
            <v>B</v>
          </cell>
          <cell r="G4192" t="str">
            <v>Waste Disposal, Treatment, and Recovery</v>
          </cell>
          <cell r="H4192" t="str">
            <v>Open Burning</v>
          </cell>
          <cell r="I4192" t="str">
            <v>All Categories</v>
          </cell>
          <cell r="J4192" t="str">
            <v>Leaf Species is American Sycamore</v>
          </cell>
          <cell r="N4192">
            <v>40982</v>
          </cell>
        </row>
        <row r="4193">
          <cell r="A4193" t="str">
            <v>2610000240</v>
          </cell>
          <cell r="B4193" t="str">
            <v>Nonpoint</v>
          </cell>
          <cell r="C4193" t="str">
            <v>Open Burning /All Categories /Leaf Species is California Sycamore</v>
          </cell>
          <cell r="D4193" t="str">
            <v>Waste Disposal</v>
          </cell>
          <cell r="E4193" t="str">
            <v>Open Burning Leaf</v>
          </cell>
          <cell r="F4193" t="str">
            <v>B</v>
          </cell>
          <cell r="G4193" t="str">
            <v>Waste Disposal, Treatment, and Recovery</v>
          </cell>
          <cell r="H4193" t="str">
            <v>Open Burning</v>
          </cell>
          <cell r="I4193" t="str">
            <v>All Categories</v>
          </cell>
          <cell r="J4193" t="str">
            <v>Leaf Species is California Sycamore</v>
          </cell>
          <cell r="N4193">
            <v>40982</v>
          </cell>
        </row>
        <row r="4194">
          <cell r="A4194" t="str">
            <v>2610000250</v>
          </cell>
          <cell r="B4194" t="str">
            <v>Nonpoint</v>
          </cell>
          <cell r="C4194" t="str">
            <v>Open Burning /All Categories /Leaf Species is Tulip</v>
          </cell>
          <cell r="D4194" t="str">
            <v>Waste Disposal</v>
          </cell>
          <cell r="E4194" t="str">
            <v>Open Burning Leaf</v>
          </cell>
          <cell r="F4194" t="str">
            <v>B</v>
          </cell>
          <cell r="G4194" t="str">
            <v>Waste Disposal, Treatment, and Recovery</v>
          </cell>
          <cell r="H4194" t="str">
            <v>Open Burning</v>
          </cell>
          <cell r="I4194" t="str">
            <v>All Categories</v>
          </cell>
          <cell r="J4194" t="str">
            <v>Leaf Species is Tulip</v>
          </cell>
          <cell r="N4194">
            <v>40982</v>
          </cell>
        </row>
        <row r="4195">
          <cell r="A4195" t="str">
            <v>2610000260</v>
          </cell>
          <cell r="B4195" t="str">
            <v>Nonpoint</v>
          </cell>
          <cell r="C4195" t="str">
            <v>Open Burning /All Categories /Leaf Species is Red Oak</v>
          </cell>
          <cell r="D4195" t="str">
            <v>Waste Disposal</v>
          </cell>
          <cell r="E4195" t="str">
            <v>Open Burning Leaf</v>
          </cell>
          <cell r="F4195" t="str">
            <v>B</v>
          </cell>
          <cell r="G4195" t="str">
            <v>Waste Disposal, Treatment, and Recovery</v>
          </cell>
          <cell r="H4195" t="str">
            <v>Open Burning</v>
          </cell>
          <cell r="I4195" t="str">
            <v>All Categories</v>
          </cell>
          <cell r="J4195" t="str">
            <v>Leaf Species is Red Oak</v>
          </cell>
          <cell r="N4195">
            <v>40982</v>
          </cell>
        </row>
        <row r="4196">
          <cell r="A4196" t="str">
            <v>2610000270</v>
          </cell>
          <cell r="B4196" t="str">
            <v>Nonpoint</v>
          </cell>
          <cell r="C4196" t="str">
            <v>Open Burning /All Categories /Leaf Species is Sugar Maple</v>
          </cell>
          <cell r="D4196" t="str">
            <v>Waste Disposal</v>
          </cell>
          <cell r="E4196" t="str">
            <v>Open Burning Leaf</v>
          </cell>
          <cell r="F4196" t="str">
            <v>B</v>
          </cell>
          <cell r="G4196" t="str">
            <v>Waste Disposal, Treatment, and Recovery</v>
          </cell>
          <cell r="H4196" t="str">
            <v>Open Burning</v>
          </cell>
          <cell r="I4196" t="str">
            <v>All Categories</v>
          </cell>
          <cell r="J4196" t="str">
            <v>Leaf Species is Sugar Maple</v>
          </cell>
          <cell r="N4196">
            <v>40982</v>
          </cell>
        </row>
        <row r="4197">
          <cell r="A4197" t="str">
            <v>2610000300</v>
          </cell>
          <cell r="B4197" t="str">
            <v>Nonpoint</v>
          </cell>
          <cell r="C4197" t="str">
            <v>Open Burning /All Categories /Yard Waste - Weed Species Unspecified (incl Grass)</v>
          </cell>
          <cell r="D4197" t="str">
            <v>Waste Disposal</v>
          </cell>
          <cell r="G4197" t="str">
            <v>Waste Disposal, Treatment, and Recovery</v>
          </cell>
          <cell r="H4197" t="str">
            <v>Open Burning</v>
          </cell>
          <cell r="I4197" t="str">
            <v>All Categories</v>
          </cell>
          <cell r="J4197" t="str">
            <v>Yard Waste - Weed Species Unspecified (incl Grass)</v>
          </cell>
          <cell r="N4197">
            <v>40982</v>
          </cell>
        </row>
        <row r="4198">
          <cell r="A4198" t="str">
            <v>2610000310</v>
          </cell>
          <cell r="B4198" t="str">
            <v>Nonpoint</v>
          </cell>
          <cell r="C4198" t="str">
            <v>Open Burning /All Categories /Weed Species is Russian thistle (tumbleweed)</v>
          </cell>
          <cell r="D4198" t="str">
            <v>Waste Disposal</v>
          </cell>
          <cell r="G4198" t="str">
            <v>Waste Disposal, Treatment, and Recovery</v>
          </cell>
          <cell r="H4198" t="str">
            <v>Open Burning</v>
          </cell>
          <cell r="I4198" t="str">
            <v>All Categories</v>
          </cell>
          <cell r="J4198" t="str">
            <v>Weed Species is Russian thistle (tumbleweed)</v>
          </cell>
          <cell r="N4198">
            <v>40982</v>
          </cell>
        </row>
        <row r="4199">
          <cell r="A4199" t="str">
            <v>2610000320</v>
          </cell>
          <cell r="B4199" t="str">
            <v>Nonpoint</v>
          </cell>
          <cell r="C4199" t="str">
            <v>Open Burning /All Categories /Weed Species is Tales (wild reeds)</v>
          </cell>
          <cell r="D4199" t="str">
            <v>Waste Disposal</v>
          </cell>
          <cell r="G4199" t="str">
            <v>Waste Disposal, Treatment, and Recovery</v>
          </cell>
          <cell r="H4199" t="str">
            <v>Open Burning</v>
          </cell>
          <cell r="I4199" t="str">
            <v>All Categories</v>
          </cell>
          <cell r="J4199" t="str">
            <v>Weed Species is Tales (wild reeds)</v>
          </cell>
          <cell r="N4199">
            <v>40982</v>
          </cell>
        </row>
        <row r="4200">
          <cell r="A4200" t="str">
            <v>2610000400</v>
          </cell>
          <cell r="B4200" t="str">
            <v>Nonpoint</v>
          </cell>
          <cell r="C4200" t="str">
            <v>Open Burning /All Categories /Yard Waste - Brush Species Unspecified</v>
          </cell>
          <cell r="D4200" t="str">
            <v>Waste Disposal</v>
          </cell>
          <cell r="G4200" t="str">
            <v>Waste Disposal, Treatment, and Recovery</v>
          </cell>
          <cell r="H4200" t="str">
            <v>Open Burning</v>
          </cell>
          <cell r="I4200" t="str">
            <v>All Categories</v>
          </cell>
          <cell r="J4200" t="str">
            <v>Yard Waste - Brush Species Unspecified</v>
          </cell>
          <cell r="M4200">
            <v>36769</v>
          </cell>
          <cell r="N4200">
            <v>40982</v>
          </cell>
        </row>
        <row r="4201">
          <cell r="A4201" t="str">
            <v>2610000500</v>
          </cell>
          <cell r="B4201" t="str">
            <v>Nonpoint</v>
          </cell>
          <cell r="C4201" t="str">
            <v>Open Burning /All Categories /Land Clearing Debris (use 28-10-005-000 for Logging Debris Burning)</v>
          </cell>
          <cell r="D4201" t="str">
            <v>Waste Disposal</v>
          </cell>
          <cell r="G4201" t="str">
            <v>Waste Disposal, Treatment, and Recovery</v>
          </cell>
          <cell r="H4201" t="str">
            <v>Open Burning</v>
          </cell>
          <cell r="I4201" t="str">
            <v>All Categories</v>
          </cell>
          <cell r="J4201" t="str">
            <v>Land Clearing Debris (use 28-10-005-000 for Logging Debris Burning)</v>
          </cell>
          <cell r="M4201">
            <v>36769</v>
          </cell>
          <cell r="N4201">
            <v>40982</v>
          </cell>
        </row>
        <row r="4202">
          <cell r="A4202" t="str">
            <v>2610010000</v>
          </cell>
          <cell r="B4202" t="str">
            <v>Nonpoint</v>
          </cell>
          <cell r="C4202" t="str">
            <v>Open Burning /Industrial /Total</v>
          </cell>
          <cell r="D4202" t="str">
            <v>Waste Disposal</v>
          </cell>
          <cell r="G4202" t="str">
            <v>Waste Disposal, Treatment, and Recovery</v>
          </cell>
          <cell r="H4202" t="str">
            <v>Open Burning</v>
          </cell>
          <cell r="I4202" t="str">
            <v>Industrial</v>
          </cell>
          <cell r="J4202" t="str">
            <v>Total</v>
          </cell>
          <cell r="L4202" t="str">
            <v>1999</v>
          </cell>
          <cell r="N4202">
            <v>40982</v>
          </cell>
        </row>
        <row r="4203">
          <cell r="A4203" t="str">
            <v>2610020000</v>
          </cell>
          <cell r="B4203" t="str">
            <v>Nonpoint</v>
          </cell>
          <cell r="C4203" t="str">
            <v>Open Burning /Commercial/Institutional /Total</v>
          </cell>
          <cell r="D4203" t="str">
            <v>Waste Disposal</v>
          </cell>
          <cell r="G4203" t="str">
            <v>Waste Disposal, Treatment, and Recovery</v>
          </cell>
          <cell r="H4203" t="str">
            <v>Open Burning</v>
          </cell>
          <cell r="I4203" t="str">
            <v>Commercial/Institutional</v>
          </cell>
          <cell r="J4203" t="str">
            <v>Total</v>
          </cell>
          <cell r="L4203" t="str">
            <v>1999</v>
          </cell>
          <cell r="N4203">
            <v>40982</v>
          </cell>
        </row>
        <row r="4204">
          <cell r="A4204" t="str">
            <v>2610030000</v>
          </cell>
          <cell r="B4204" t="str">
            <v>Nonpoint</v>
          </cell>
          <cell r="C4204" t="str">
            <v>Open Burning /Residential /Household Waste (use 26-10-000-xxx for Yard Wastes)</v>
          </cell>
          <cell r="D4204" t="str">
            <v>Waste Disposal</v>
          </cell>
          <cell r="G4204" t="str">
            <v>Waste Disposal, Treatment, and Recovery</v>
          </cell>
          <cell r="H4204" t="str">
            <v>Open Burning</v>
          </cell>
          <cell r="I4204" t="str">
            <v>Residential</v>
          </cell>
          <cell r="J4204" t="str">
            <v>Household Waste (use 26-10-000-xxx for Yard Wastes)</v>
          </cell>
          <cell r="N4204">
            <v>40982</v>
          </cell>
        </row>
        <row r="4205">
          <cell r="A4205" t="str">
            <v>2610040400</v>
          </cell>
          <cell r="B4205" t="str">
            <v>Nonpoint</v>
          </cell>
          <cell r="C4205" t="str">
            <v>Open Burning /Municipal (from residences, parks,other for central burn) /Yard Waste-Total (incl Leaves,Weeds,Brush)</v>
          </cell>
          <cell r="D4205" t="str">
            <v>Waste Disposal</v>
          </cell>
          <cell r="G4205" t="str">
            <v>Waste Disposal, Treatment, and Recovery</v>
          </cell>
          <cell r="H4205" t="str">
            <v>Open Burning</v>
          </cell>
          <cell r="I4205" t="str">
            <v>Municipal (collected from residences, parks,other for central burn)</v>
          </cell>
          <cell r="J4205" t="str">
            <v>Yard Waste - Total (includes Leaves, Weeds, and Brush)</v>
          </cell>
          <cell r="M4205">
            <v>37804</v>
          </cell>
          <cell r="N4205">
            <v>40982</v>
          </cell>
        </row>
        <row r="4206">
          <cell r="A4206" t="str">
            <v>2620000000</v>
          </cell>
          <cell r="B4206" t="str">
            <v>Nonpoint</v>
          </cell>
          <cell r="C4206" t="str">
            <v>Landfills /All Categories /Total</v>
          </cell>
          <cell r="D4206" t="str">
            <v>Waste Disposal</v>
          </cell>
          <cell r="G4206" t="str">
            <v>Waste Disposal, Treatment, and Recovery</v>
          </cell>
          <cell r="H4206" t="str">
            <v>Landfills</v>
          </cell>
          <cell r="I4206" t="str">
            <v>All Categories</v>
          </cell>
          <cell r="J4206" t="str">
            <v>Total</v>
          </cell>
          <cell r="N4206">
            <v>40982</v>
          </cell>
        </row>
        <row r="4207">
          <cell r="A4207" t="str">
            <v>2620010000</v>
          </cell>
          <cell r="B4207" t="str">
            <v>Nonpoint</v>
          </cell>
          <cell r="C4207" t="str">
            <v>Landfills /Industrial /Total</v>
          </cell>
          <cell r="D4207" t="str">
            <v>Waste Disposal</v>
          </cell>
          <cell r="G4207" t="str">
            <v>Waste Disposal, Treatment, and Recovery</v>
          </cell>
          <cell r="H4207" t="str">
            <v>Landfills</v>
          </cell>
          <cell r="I4207" t="str">
            <v>Industrial</v>
          </cell>
          <cell r="J4207" t="str">
            <v>Total</v>
          </cell>
          <cell r="N4207">
            <v>40982</v>
          </cell>
        </row>
        <row r="4208">
          <cell r="A4208" t="str">
            <v>2620020000</v>
          </cell>
          <cell r="B4208" t="str">
            <v>Nonpoint</v>
          </cell>
          <cell r="C4208" t="str">
            <v>Landfills /Commercial/Institutional /Total</v>
          </cell>
          <cell r="D4208" t="str">
            <v>Waste Disposal</v>
          </cell>
          <cell r="G4208" t="str">
            <v>Waste Disposal, Treatment, and Recovery</v>
          </cell>
          <cell r="H4208" t="str">
            <v>Landfills</v>
          </cell>
          <cell r="I4208" t="str">
            <v>Commercial/Institutional</v>
          </cell>
          <cell r="J4208" t="str">
            <v>Total</v>
          </cell>
          <cell r="N4208">
            <v>40982</v>
          </cell>
        </row>
        <row r="4209">
          <cell r="A4209" t="str">
            <v>2620030000</v>
          </cell>
          <cell r="B4209" t="str">
            <v>Nonpoint</v>
          </cell>
          <cell r="C4209" t="str">
            <v>Landfills /Municipal /Total</v>
          </cell>
          <cell r="D4209" t="str">
            <v>Waste Disposal</v>
          </cell>
          <cell r="G4209" t="str">
            <v>Waste Disposal, Treatment, and Recovery</v>
          </cell>
          <cell r="H4209" t="str">
            <v>Landfills</v>
          </cell>
          <cell r="I4209" t="str">
            <v>Municipal</v>
          </cell>
          <cell r="J4209" t="str">
            <v>Total</v>
          </cell>
          <cell r="N4209">
            <v>40982</v>
          </cell>
        </row>
        <row r="4210">
          <cell r="A4210" t="str">
            <v>2630000000</v>
          </cell>
          <cell r="B4210" t="str">
            <v>Nonpoint</v>
          </cell>
          <cell r="C4210" t="str">
            <v>Wastewater Treatment /All Categories /Total Processed</v>
          </cell>
          <cell r="D4210" t="str">
            <v>Waste Disposal</v>
          </cell>
          <cell r="E4210" t="str">
            <v>WW Treatment</v>
          </cell>
          <cell r="F4210" t="str">
            <v>A</v>
          </cell>
          <cell r="G4210" t="str">
            <v>Waste Disposal, Treatment, and Recovery</v>
          </cell>
          <cell r="H4210" t="str">
            <v>Wastewater Treatment</v>
          </cell>
          <cell r="I4210" t="str">
            <v>All Categories</v>
          </cell>
          <cell r="J4210" t="str">
            <v>Total Processed</v>
          </cell>
          <cell r="N4210">
            <v>40982</v>
          </cell>
        </row>
        <row r="4211">
          <cell r="A4211" t="str">
            <v>2630010000</v>
          </cell>
          <cell r="B4211" t="str">
            <v>Nonpoint</v>
          </cell>
          <cell r="C4211" t="str">
            <v>Wastewater Treatment /Industrial /Total Processed</v>
          </cell>
          <cell r="D4211" t="str">
            <v>Waste Disposal</v>
          </cell>
          <cell r="E4211" t="str">
            <v>WW Treatment</v>
          </cell>
          <cell r="F4211" t="str">
            <v>B1A</v>
          </cell>
          <cell r="G4211" t="str">
            <v>Waste Disposal, Treatment, and Recovery</v>
          </cell>
          <cell r="H4211" t="str">
            <v>Wastewater Treatment</v>
          </cell>
          <cell r="I4211" t="str">
            <v>Industrial</v>
          </cell>
          <cell r="J4211" t="str">
            <v>Total Processed</v>
          </cell>
          <cell r="N4211">
            <v>40982</v>
          </cell>
        </row>
        <row r="4212">
          <cell r="A4212" t="str">
            <v>2630020000</v>
          </cell>
          <cell r="B4212" t="str">
            <v>Nonpoint</v>
          </cell>
          <cell r="C4212" t="str">
            <v>Wastewater Treatment /Public Owned /Total Processed</v>
          </cell>
          <cell r="D4212" t="str">
            <v>Waste Disposal</v>
          </cell>
          <cell r="E4212" t="str">
            <v>WW Treatment</v>
          </cell>
          <cell r="F4212" t="str">
            <v>B2A</v>
          </cell>
          <cell r="G4212" t="str">
            <v>Waste Disposal, Treatment, and Recovery</v>
          </cell>
          <cell r="H4212" t="str">
            <v>Wastewater Treatment</v>
          </cell>
          <cell r="I4212" t="str">
            <v>Public Owned</v>
          </cell>
          <cell r="J4212" t="str">
            <v>Total Processed</v>
          </cell>
          <cell r="N4212">
            <v>40982</v>
          </cell>
        </row>
        <row r="4213">
          <cell r="A4213" t="str">
            <v>2630020001</v>
          </cell>
          <cell r="B4213" t="str">
            <v>Nonpoint</v>
          </cell>
          <cell r="C4213" t="str">
            <v>Wastewater Treatment /Public Owned /Flaring of Gases</v>
          </cell>
          <cell r="D4213" t="str">
            <v>Waste Disposal</v>
          </cell>
          <cell r="E4213" t="str">
            <v>WW Treatment</v>
          </cell>
          <cell r="F4213" t="str">
            <v>B2B</v>
          </cell>
          <cell r="G4213" t="str">
            <v>Waste Disposal, Treatment, and Recovery</v>
          </cell>
          <cell r="H4213" t="str">
            <v>Wastewater Treatment</v>
          </cell>
          <cell r="I4213" t="str">
            <v>Public Owned</v>
          </cell>
          <cell r="J4213" t="str">
            <v>Flaring of Gases</v>
          </cell>
          <cell r="M4213">
            <v>37112</v>
          </cell>
          <cell r="N4213">
            <v>40982</v>
          </cell>
        </row>
        <row r="4214">
          <cell r="A4214" t="str">
            <v>2630020010</v>
          </cell>
          <cell r="B4214" t="str">
            <v>Nonpoint</v>
          </cell>
          <cell r="C4214" t="str">
            <v>Wastewater Treatment /Public Owned /Wastewater Treatment Processes Total</v>
          </cell>
          <cell r="D4214" t="str">
            <v>Waste Disposal</v>
          </cell>
          <cell r="E4214" t="str">
            <v>WW Treatment</v>
          </cell>
          <cell r="F4214" t="str">
            <v>B2B</v>
          </cell>
          <cell r="G4214" t="str">
            <v>Waste Disposal, Treatment, and Recovery</v>
          </cell>
          <cell r="H4214" t="str">
            <v>Wastewater Treatment</v>
          </cell>
          <cell r="I4214" t="str">
            <v>Public Owned</v>
          </cell>
          <cell r="J4214" t="str">
            <v>Wastewater Treatment Processes Total</v>
          </cell>
          <cell r="N4214">
            <v>40982</v>
          </cell>
        </row>
        <row r="4215">
          <cell r="A4215" t="str">
            <v>2630020020</v>
          </cell>
          <cell r="B4215" t="str">
            <v>Nonpoint</v>
          </cell>
          <cell r="C4215" t="str">
            <v>Wastewater Treatment /Public Owned /Biosolids Processes Total</v>
          </cell>
          <cell r="D4215" t="str">
            <v>Waste Disposal</v>
          </cell>
          <cell r="E4215" t="str">
            <v>WW Treatment</v>
          </cell>
          <cell r="F4215" t="str">
            <v>B2B</v>
          </cell>
          <cell r="G4215" t="str">
            <v>Waste Disposal, Treatment, and Recovery</v>
          </cell>
          <cell r="H4215" t="str">
            <v>Wastewater Treatment</v>
          </cell>
          <cell r="I4215" t="str">
            <v>Public Owned</v>
          </cell>
          <cell r="J4215" t="str">
            <v>Biosolids Processes Total</v>
          </cell>
          <cell r="N4215">
            <v>40982</v>
          </cell>
        </row>
        <row r="4216">
          <cell r="A4216" t="str">
            <v>2630030000</v>
          </cell>
          <cell r="B4216" t="str">
            <v>Nonpoint</v>
          </cell>
          <cell r="C4216" t="str">
            <v>Wastewater Treatment /Residential/Subdivision Owned /Total Processed</v>
          </cell>
          <cell r="D4216" t="str">
            <v>Waste Disposal</v>
          </cell>
          <cell r="E4216" t="str">
            <v>WW Treatment</v>
          </cell>
          <cell r="F4216" t="str">
            <v>B3A</v>
          </cell>
          <cell r="G4216" t="str">
            <v>Waste Disposal, Treatment, and Recovery</v>
          </cell>
          <cell r="H4216" t="str">
            <v>Wastewater Treatment</v>
          </cell>
          <cell r="I4216" t="str">
            <v>Residential/Subdivision Owned</v>
          </cell>
          <cell r="J4216" t="str">
            <v>Total Processed</v>
          </cell>
          <cell r="N4216">
            <v>40982</v>
          </cell>
        </row>
        <row r="4217">
          <cell r="A4217" t="str">
            <v>2630040000</v>
          </cell>
          <cell r="B4217" t="str">
            <v>Nonpoint</v>
          </cell>
          <cell r="C4217" t="str">
            <v>Wastewater Treatment /Public Owned /Ammonia pH Control</v>
          </cell>
          <cell r="D4217" t="str">
            <v>Waste Disposal</v>
          </cell>
          <cell r="E4217" t="str">
            <v>WW Treatment</v>
          </cell>
          <cell r="F4217" t="str">
            <v>B2B</v>
          </cell>
          <cell r="G4217" t="str">
            <v>Waste Disposal, Treatment, and Recovery</v>
          </cell>
          <cell r="H4217" t="str">
            <v>Wastewater Treatment</v>
          </cell>
          <cell r="I4217" t="str">
            <v>Public Owned</v>
          </cell>
          <cell r="J4217" t="str">
            <v>Ammonia pH Control</v>
          </cell>
          <cell r="N4217">
            <v>40982</v>
          </cell>
        </row>
        <row r="4218">
          <cell r="A4218" t="str">
            <v>2630050000</v>
          </cell>
          <cell r="B4218" t="str">
            <v>Nonpoint</v>
          </cell>
          <cell r="C4218" t="str">
            <v>Wastewater Treatment /Public Owned /Land Application - Digested Sludge</v>
          </cell>
          <cell r="D4218" t="str">
            <v>Waste Disposal</v>
          </cell>
          <cell r="E4218" t="str">
            <v>WW Treatment</v>
          </cell>
          <cell r="F4218" t="str">
            <v>B2B</v>
          </cell>
          <cell r="G4218" t="str">
            <v>Waste Disposal, Treatment, and Recovery</v>
          </cell>
          <cell r="H4218" t="str">
            <v>Wastewater Treatment</v>
          </cell>
          <cell r="I4218" t="str">
            <v>Public Owned</v>
          </cell>
          <cell r="J4218" t="str">
            <v>Land Application - Digested Sludge</v>
          </cell>
          <cell r="N4218">
            <v>40982</v>
          </cell>
        </row>
        <row r="4219">
          <cell r="A4219" t="str">
            <v>2635000000</v>
          </cell>
          <cell r="B4219" t="str">
            <v>Nonpoint</v>
          </cell>
          <cell r="C4219" t="str">
            <v>Soil &amp; Groundwater Remediation /All Categories /Total</v>
          </cell>
          <cell r="D4219" t="str">
            <v>Waste Disposal</v>
          </cell>
          <cell r="G4219" t="str">
            <v>Waste Disposal, Treatment, and Recovery</v>
          </cell>
          <cell r="H4219" t="str">
            <v>Soil and Groundwater Remediation</v>
          </cell>
          <cell r="I4219" t="str">
            <v>All Categories</v>
          </cell>
          <cell r="J4219" t="str">
            <v>Total</v>
          </cell>
          <cell r="M4219">
            <v>37519</v>
          </cell>
          <cell r="N4219">
            <v>40982</v>
          </cell>
        </row>
        <row r="4220">
          <cell r="A4220" t="str">
            <v>2640000000</v>
          </cell>
          <cell r="B4220" t="str">
            <v>Nonpoint</v>
          </cell>
          <cell r="C4220" t="str">
            <v>TSDFs /All TSDF Types /Total: All Processes</v>
          </cell>
          <cell r="D4220" t="str">
            <v>Waste Disposal</v>
          </cell>
          <cell r="G4220" t="str">
            <v>Waste Disposal, Treatment, and Recovery</v>
          </cell>
          <cell r="H4220" t="str">
            <v>TSDFs</v>
          </cell>
          <cell r="I4220" t="str">
            <v>All TSDF Types</v>
          </cell>
          <cell r="J4220" t="str">
            <v>Total: All Processes</v>
          </cell>
          <cell r="N4220">
            <v>40982</v>
          </cell>
        </row>
        <row r="4221">
          <cell r="A4221" t="str">
            <v>2640000001</v>
          </cell>
          <cell r="B4221" t="str">
            <v>Nonpoint</v>
          </cell>
          <cell r="C4221" t="str">
            <v>TSDFs /All TSDF Types /Surface Impoundments</v>
          </cell>
          <cell r="D4221" t="str">
            <v>Waste Disposal</v>
          </cell>
          <cell r="G4221" t="str">
            <v>Waste Disposal, Treatment, and Recovery</v>
          </cell>
          <cell r="H4221" t="str">
            <v>TSDFs</v>
          </cell>
          <cell r="I4221" t="str">
            <v>All TSDF Types</v>
          </cell>
          <cell r="J4221" t="str">
            <v>Surface Impoundments</v>
          </cell>
          <cell r="N4221">
            <v>40982</v>
          </cell>
        </row>
        <row r="4222">
          <cell r="A4222" t="str">
            <v>2640000002</v>
          </cell>
          <cell r="B4222" t="str">
            <v>Nonpoint</v>
          </cell>
          <cell r="C4222" t="str">
            <v>TSDFs /All TSDF Types /Land Treatment</v>
          </cell>
          <cell r="D4222" t="str">
            <v>Waste Disposal</v>
          </cell>
          <cell r="G4222" t="str">
            <v>Waste Disposal, Treatment, and Recovery</v>
          </cell>
          <cell r="H4222" t="str">
            <v>TSDFs</v>
          </cell>
          <cell r="I4222" t="str">
            <v>All TSDF Types</v>
          </cell>
          <cell r="J4222" t="str">
            <v>Land Treatment</v>
          </cell>
          <cell r="N4222">
            <v>40982</v>
          </cell>
        </row>
        <row r="4223">
          <cell r="A4223" t="str">
            <v>2640000003</v>
          </cell>
          <cell r="B4223" t="str">
            <v>Nonpoint</v>
          </cell>
          <cell r="C4223" t="str">
            <v>TSDFs /All TSDF Types /Landfills</v>
          </cell>
          <cell r="D4223" t="str">
            <v>Waste Disposal</v>
          </cell>
          <cell r="G4223" t="str">
            <v>Waste Disposal, Treatment, and Recovery</v>
          </cell>
          <cell r="H4223" t="str">
            <v>TSDFs</v>
          </cell>
          <cell r="I4223" t="str">
            <v>All TSDF Types</v>
          </cell>
          <cell r="J4223" t="str">
            <v>Landfills</v>
          </cell>
          <cell r="N4223">
            <v>40982</v>
          </cell>
        </row>
        <row r="4224">
          <cell r="A4224" t="str">
            <v>2640000004</v>
          </cell>
          <cell r="B4224" t="str">
            <v>Nonpoint</v>
          </cell>
          <cell r="C4224" t="str">
            <v>TSDFs /All TSDF Types /Transfer, Storage, and Handling</v>
          </cell>
          <cell r="D4224" t="str">
            <v>Waste Disposal</v>
          </cell>
          <cell r="G4224" t="str">
            <v>Waste Disposal, Treatment, and Recovery</v>
          </cell>
          <cell r="H4224" t="str">
            <v>TSDFs</v>
          </cell>
          <cell r="I4224" t="str">
            <v>All TSDF Types</v>
          </cell>
          <cell r="J4224" t="str">
            <v>Transfer, Storage, and Handling</v>
          </cell>
          <cell r="N4224">
            <v>40982</v>
          </cell>
        </row>
        <row r="4225">
          <cell r="A4225" t="str">
            <v>2640010000</v>
          </cell>
          <cell r="B4225" t="str">
            <v>Nonpoint</v>
          </cell>
          <cell r="C4225" t="str">
            <v>TSDFs /Industrial /Total: All Processes</v>
          </cell>
          <cell r="D4225" t="str">
            <v>Waste Disposal</v>
          </cell>
          <cell r="G4225" t="str">
            <v>Waste Disposal, Treatment, and Recovery</v>
          </cell>
          <cell r="H4225" t="str">
            <v>TSDFs</v>
          </cell>
          <cell r="I4225" t="str">
            <v>Industrial</v>
          </cell>
          <cell r="J4225" t="str">
            <v>Total: All Processes</v>
          </cell>
          <cell r="N4225">
            <v>40982</v>
          </cell>
        </row>
        <row r="4226">
          <cell r="A4226" t="str">
            <v>2640010001</v>
          </cell>
          <cell r="B4226" t="str">
            <v>Nonpoint</v>
          </cell>
          <cell r="C4226" t="str">
            <v>TSDFs /Industrial /Surface Impoundments</v>
          </cell>
          <cell r="D4226" t="str">
            <v>Waste Disposal</v>
          </cell>
          <cell r="G4226" t="str">
            <v>Waste Disposal, Treatment, and Recovery</v>
          </cell>
          <cell r="H4226" t="str">
            <v>TSDFs</v>
          </cell>
          <cell r="I4226" t="str">
            <v>Industrial</v>
          </cell>
          <cell r="J4226" t="str">
            <v>Surface Impoundments</v>
          </cell>
          <cell r="N4226">
            <v>40982</v>
          </cell>
        </row>
        <row r="4227">
          <cell r="A4227" t="str">
            <v>2640010002</v>
          </cell>
          <cell r="B4227" t="str">
            <v>Nonpoint</v>
          </cell>
          <cell r="C4227" t="str">
            <v>TSDFs /Industrial /Land Treatment</v>
          </cell>
          <cell r="D4227" t="str">
            <v>Waste Disposal</v>
          </cell>
          <cell r="G4227" t="str">
            <v>Waste Disposal, Treatment, and Recovery</v>
          </cell>
          <cell r="H4227" t="str">
            <v>TSDFs</v>
          </cell>
          <cell r="I4227" t="str">
            <v>Industrial</v>
          </cell>
          <cell r="J4227" t="str">
            <v>Land Treatment</v>
          </cell>
          <cell r="N4227">
            <v>40982</v>
          </cell>
        </row>
        <row r="4228">
          <cell r="A4228" t="str">
            <v>2640010003</v>
          </cell>
          <cell r="B4228" t="str">
            <v>Nonpoint</v>
          </cell>
          <cell r="C4228" t="str">
            <v>TSDFs /Industrial /Landfills</v>
          </cell>
          <cell r="D4228" t="str">
            <v>Waste Disposal</v>
          </cell>
          <cell r="G4228" t="str">
            <v>Waste Disposal, Treatment, and Recovery</v>
          </cell>
          <cell r="H4228" t="str">
            <v>TSDFs</v>
          </cell>
          <cell r="I4228" t="str">
            <v>Industrial</v>
          </cell>
          <cell r="J4228" t="str">
            <v>Landfills</v>
          </cell>
          <cell r="N4228">
            <v>40982</v>
          </cell>
        </row>
        <row r="4229">
          <cell r="A4229" t="str">
            <v>2640010004</v>
          </cell>
          <cell r="B4229" t="str">
            <v>Nonpoint</v>
          </cell>
          <cell r="C4229" t="str">
            <v>TSDFs /Industrial /Transfer, Storage, and Handling</v>
          </cell>
          <cell r="D4229" t="str">
            <v>Waste Disposal</v>
          </cell>
          <cell r="G4229" t="str">
            <v>Waste Disposal, Treatment, and Recovery</v>
          </cell>
          <cell r="H4229" t="str">
            <v>TSDFs</v>
          </cell>
          <cell r="I4229" t="str">
            <v>Industrial</v>
          </cell>
          <cell r="J4229" t="str">
            <v>Transfer, Storage, and Handling</v>
          </cell>
          <cell r="N4229">
            <v>40982</v>
          </cell>
        </row>
        <row r="4230">
          <cell r="A4230" t="str">
            <v>2640020000</v>
          </cell>
          <cell r="B4230" t="str">
            <v>Nonpoint</v>
          </cell>
          <cell r="C4230" t="str">
            <v>TSDFs /Commercial/Institutional /Total: All Processes</v>
          </cell>
          <cell r="D4230" t="str">
            <v>Waste Disposal</v>
          </cell>
          <cell r="G4230" t="str">
            <v>Waste Disposal, Treatment, and Recovery</v>
          </cell>
          <cell r="H4230" t="str">
            <v>TSDFs</v>
          </cell>
          <cell r="I4230" t="str">
            <v>Commercial/Institutional</v>
          </cell>
          <cell r="J4230" t="str">
            <v>Total: All Processes</v>
          </cell>
          <cell r="N4230">
            <v>40982</v>
          </cell>
        </row>
        <row r="4231">
          <cell r="A4231" t="str">
            <v>2640020001</v>
          </cell>
          <cell r="B4231" t="str">
            <v>Nonpoint</v>
          </cell>
          <cell r="C4231" t="str">
            <v>TSDFs /Commercial/Institutional /Surface Impoundments</v>
          </cell>
          <cell r="D4231" t="str">
            <v>Waste Disposal</v>
          </cell>
          <cell r="G4231" t="str">
            <v>Waste Disposal, Treatment, and Recovery</v>
          </cell>
          <cell r="H4231" t="str">
            <v>TSDFs</v>
          </cell>
          <cell r="I4231" t="str">
            <v>Commercial/Institutional</v>
          </cell>
          <cell r="J4231" t="str">
            <v>Surface Impoundments</v>
          </cell>
          <cell r="N4231">
            <v>40982</v>
          </cell>
        </row>
        <row r="4232">
          <cell r="A4232" t="str">
            <v>2640020002</v>
          </cell>
          <cell r="B4232" t="str">
            <v>Nonpoint</v>
          </cell>
          <cell r="C4232" t="str">
            <v>TSDFs /Commercial/Institutional /Land Treatment</v>
          </cell>
          <cell r="D4232" t="str">
            <v>Waste Disposal</v>
          </cell>
          <cell r="G4232" t="str">
            <v>Waste Disposal, Treatment, and Recovery</v>
          </cell>
          <cell r="H4232" t="str">
            <v>TSDFs</v>
          </cell>
          <cell r="I4232" t="str">
            <v>Commercial/Institutional</v>
          </cell>
          <cell r="J4232" t="str">
            <v>Land Treatment</v>
          </cell>
          <cell r="N4232">
            <v>40982</v>
          </cell>
        </row>
        <row r="4233">
          <cell r="A4233" t="str">
            <v>2640020003</v>
          </cell>
          <cell r="B4233" t="str">
            <v>Nonpoint</v>
          </cell>
          <cell r="C4233" t="str">
            <v>TSDFs /Commercial/Institutional /Landfills</v>
          </cell>
          <cell r="D4233" t="str">
            <v>Waste Disposal</v>
          </cell>
          <cell r="G4233" t="str">
            <v>Waste Disposal, Treatment, and Recovery</v>
          </cell>
          <cell r="H4233" t="str">
            <v>TSDFs</v>
          </cell>
          <cell r="I4233" t="str">
            <v>Commercial/Institutional</v>
          </cell>
          <cell r="J4233" t="str">
            <v>Landfills</v>
          </cell>
          <cell r="N4233">
            <v>40982</v>
          </cell>
        </row>
        <row r="4234">
          <cell r="A4234" t="str">
            <v>2640020004</v>
          </cell>
          <cell r="B4234" t="str">
            <v>Nonpoint</v>
          </cell>
          <cell r="C4234" t="str">
            <v>TSDFs /Commercial/Institutional /Transfer, Storage, and Handling</v>
          </cell>
          <cell r="D4234" t="str">
            <v>Waste Disposal</v>
          </cell>
          <cell r="G4234" t="str">
            <v>Waste Disposal, Treatment, and Recovery</v>
          </cell>
          <cell r="H4234" t="str">
            <v>TSDFs</v>
          </cell>
          <cell r="I4234" t="str">
            <v>Commercial/Institutional</v>
          </cell>
          <cell r="J4234" t="str">
            <v>Transfer, Storage, and Handling</v>
          </cell>
          <cell r="N4234">
            <v>40982</v>
          </cell>
        </row>
        <row r="4235">
          <cell r="A4235" t="str">
            <v>2650000000</v>
          </cell>
          <cell r="B4235" t="str">
            <v>Nonpoint</v>
          </cell>
          <cell r="C4235" t="str">
            <v>Scrap &amp; Waste Materials /Scrap &amp; Waste Materials /Total: All Processes</v>
          </cell>
          <cell r="D4235" t="str">
            <v>Waste Disposal</v>
          </cell>
          <cell r="G4235" t="str">
            <v>Waste Disposal, Treatment, and Recovery</v>
          </cell>
          <cell r="H4235" t="str">
            <v>Scrap and Waste Materials</v>
          </cell>
          <cell r="I4235" t="str">
            <v>Scrap and Waste Materials</v>
          </cell>
          <cell r="J4235" t="str">
            <v>Total: All Processes</v>
          </cell>
          <cell r="N4235">
            <v>40982</v>
          </cell>
        </row>
        <row r="4236">
          <cell r="A4236" t="str">
            <v>2650000001</v>
          </cell>
          <cell r="B4236" t="str">
            <v>Nonpoint</v>
          </cell>
          <cell r="C4236" t="str">
            <v>Scrap &amp; Waste Materials /Scrap &amp; Waste Materials /Crushing</v>
          </cell>
          <cell r="D4236" t="str">
            <v>Waste Disposal</v>
          </cell>
          <cell r="G4236" t="str">
            <v>Waste Disposal, Treatment, and Recovery</v>
          </cell>
          <cell r="H4236" t="str">
            <v>Scrap and Waste Materials</v>
          </cell>
          <cell r="I4236" t="str">
            <v>Scrap and Waste Materials</v>
          </cell>
          <cell r="J4236" t="str">
            <v>Crushing</v>
          </cell>
          <cell r="N4236">
            <v>40982</v>
          </cell>
        </row>
        <row r="4237">
          <cell r="A4237" t="str">
            <v>2650000002</v>
          </cell>
          <cell r="B4237" t="str">
            <v>Nonpoint</v>
          </cell>
          <cell r="C4237" t="str">
            <v>Scrap &amp; Waste Materials /Scrap &amp; Waste Materials /Shredding</v>
          </cell>
          <cell r="D4237" t="str">
            <v>Waste Disposal</v>
          </cell>
          <cell r="G4237" t="str">
            <v>Waste Disposal, Treatment, and Recovery</v>
          </cell>
          <cell r="H4237" t="str">
            <v>Scrap and Waste Materials</v>
          </cell>
          <cell r="I4237" t="str">
            <v>Scrap and Waste Materials</v>
          </cell>
          <cell r="J4237" t="str">
            <v>Shredding</v>
          </cell>
          <cell r="N4237">
            <v>40982</v>
          </cell>
        </row>
        <row r="4238">
          <cell r="A4238" t="str">
            <v>2650000003</v>
          </cell>
          <cell r="B4238" t="str">
            <v>Nonpoint</v>
          </cell>
          <cell r="C4238" t="str">
            <v>Scrap &amp; Waste Materials /Scrap &amp; Waste Materials /Sorting</v>
          </cell>
          <cell r="D4238" t="str">
            <v>Waste Disposal</v>
          </cell>
          <cell r="G4238" t="str">
            <v>Waste Disposal, Treatment, and Recovery</v>
          </cell>
          <cell r="H4238" t="str">
            <v>Scrap and Waste Materials</v>
          </cell>
          <cell r="I4238" t="str">
            <v>Scrap and Waste Materials</v>
          </cell>
          <cell r="J4238" t="str">
            <v>Sorting</v>
          </cell>
          <cell r="N4238">
            <v>40982</v>
          </cell>
        </row>
        <row r="4239">
          <cell r="A4239" t="str">
            <v>2650000004</v>
          </cell>
          <cell r="B4239" t="str">
            <v>Nonpoint</v>
          </cell>
          <cell r="C4239" t="str">
            <v>Scrap &amp; Waste Materials /Scrap &amp; Waste Materials /Transferring</v>
          </cell>
          <cell r="D4239" t="str">
            <v>Waste Disposal</v>
          </cell>
          <cell r="G4239" t="str">
            <v>Waste Disposal, Treatment, and Recovery</v>
          </cell>
          <cell r="H4239" t="str">
            <v>Scrap and Waste Materials</v>
          </cell>
          <cell r="I4239" t="str">
            <v>Scrap and Waste Materials</v>
          </cell>
          <cell r="J4239" t="str">
            <v>Transferring</v>
          </cell>
          <cell r="N4239">
            <v>40982</v>
          </cell>
        </row>
        <row r="4240">
          <cell r="A4240" t="str">
            <v>2650000005</v>
          </cell>
          <cell r="B4240" t="str">
            <v>Nonpoint</v>
          </cell>
          <cell r="C4240" t="str">
            <v>Scrap &amp; Waste Materials /Scrap &amp; Waste Materials /Storage Piles</v>
          </cell>
          <cell r="D4240" t="str">
            <v>Waste Disposal</v>
          </cell>
          <cell r="G4240" t="str">
            <v>Waste Disposal, Treatment, and Recovery</v>
          </cell>
          <cell r="H4240" t="str">
            <v>Scrap and Waste Materials</v>
          </cell>
          <cell r="I4240" t="str">
            <v>Scrap and Waste Materials</v>
          </cell>
          <cell r="J4240" t="str">
            <v>Storage Piles</v>
          </cell>
          <cell r="N4240">
            <v>40982</v>
          </cell>
        </row>
        <row r="4241">
          <cell r="A4241" t="str">
            <v>26500320</v>
          </cell>
          <cell r="B4241" t="str">
            <v>Point</v>
          </cell>
          <cell r="C4241" t="str">
            <v>Off-highway 4-stroke Gasoline Engines /Industrial Fork Lift</v>
          </cell>
          <cell r="D4241" t="str">
            <v>Mobile - Non-Road Equipment - Gasoline</v>
          </cell>
          <cell r="G4241" t="str">
            <v>Internal Combustion Engines</v>
          </cell>
          <cell r="H4241" t="str">
            <v>Off-highway 4-stroke Gasoline Engines</v>
          </cell>
          <cell r="I4241" t="str">
            <v>Industrial Equipment</v>
          </cell>
          <cell r="J4241" t="str">
            <v>Industrial Fork Lift: Gasoline Engine (4-stroke)</v>
          </cell>
          <cell r="N4241">
            <v>40988</v>
          </cell>
        </row>
        <row r="4242">
          <cell r="A4242" t="str">
            <v>2660000000</v>
          </cell>
          <cell r="B4242" t="str">
            <v>Nonpoint</v>
          </cell>
          <cell r="C4242" t="str">
            <v>Leaking Underground Storage Tanks /Leaking Underground Storage Tanks /Total: All Storage Types</v>
          </cell>
          <cell r="D4242" t="str">
            <v>Waste Disposal</v>
          </cell>
          <cell r="G4242" t="str">
            <v>Waste Disposal, Treatment, and Recovery</v>
          </cell>
          <cell r="H4242" t="str">
            <v>Leaking Underground Storage Tanks</v>
          </cell>
          <cell r="I4242" t="str">
            <v>Leaking Underground Storage Tanks</v>
          </cell>
          <cell r="J4242" t="str">
            <v>Total: All Storage Types</v>
          </cell>
          <cell r="N4242">
            <v>40982</v>
          </cell>
        </row>
        <row r="4243">
          <cell r="A4243" t="str">
            <v>2670001000</v>
          </cell>
          <cell r="B4243" t="str">
            <v>Nonpoint</v>
          </cell>
          <cell r="C4243" t="str">
            <v>Munitions Detonation /TNT Detonation /General</v>
          </cell>
          <cell r="D4243" t="str">
            <v>Waste Disposal</v>
          </cell>
          <cell r="G4243" t="str">
            <v>Waste Disposal, Treatment, and Recovery</v>
          </cell>
          <cell r="H4243" t="str">
            <v>Munitions Detonation</v>
          </cell>
          <cell r="I4243" t="str">
            <v>TNT Detonation</v>
          </cell>
          <cell r="J4243" t="str">
            <v>General</v>
          </cell>
          <cell r="M4243">
            <v>36797</v>
          </cell>
          <cell r="N4243">
            <v>40982</v>
          </cell>
        </row>
        <row r="4244">
          <cell r="A4244" t="str">
            <v>2670002000</v>
          </cell>
          <cell r="B4244" t="str">
            <v>Nonpoint</v>
          </cell>
          <cell r="C4244" t="str">
            <v>Munitions Detonation /RDX Detonation /General</v>
          </cell>
          <cell r="D4244" t="str">
            <v>Waste Disposal</v>
          </cell>
          <cell r="G4244" t="str">
            <v>Waste Disposal, Treatment, and Recovery</v>
          </cell>
          <cell r="H4244" t="str">
            <v>Munitions Detonation</v>
          </cell>
          <cell r="I4244" t="str">
            <v>RDX Detonation</v>
          </cell>
          <cell r="J4244" t="str">
            <v>General</v>
          </cell>
          <cell r="M4244">
            <v>36797</v>
          </cell>
          <cell r="N4244">
            <v>40982</v>
          </cell>
        </row>
        <row r="4245">
          <cell r="A4245" t="str">
            <v>2670003000</v>
          </cell>
          <cell r="B4245" t="str">
            <v>Nonpoint</v>
          </cell>
          <cell r="C4245" t="str">
            <v>Munitions Detonation /PETN Detonation /General</v>
          </cell>
          <cell r="D4245" t="str">
            <v>Waste Disposal</v>
          </cell>
          <cell r="G4245" t="str">
            <v>Waste Disposal, Treatment, and Recovery</v>
          </cell>
          <cell r="H4245" t="str">
            <v>Munitions Detonation</v>
          </cell>
          <cell r="I4245" t="str">
            <v>PETN Detonation</v>
          </cell>
          <cell r="J4245" t="str">
            <v>General</v>
          </cell>
          <cell r="M4245">
            <v>36797</v>
          </cell>
          <cell r="N4245">
            <v>40982</v>
          </cell>
        </row>
        <row r="4246">
          <cell r="A4246" t="str">
            <v>2680001000</v>
          </cell>
          <cell r="B4246" t="str">
            <v>Nonpoint</v>
          </cell>
          <cell r="C4246" t="str">
            <v>Composting /100% Biosolids (e.g., sewage sludge, manure, mixtures of these matls) /All Processes</v>
          </cell>
          <cell r="D4246" t="str">
            <v>Waste Disposal</v>
          </cell>
          <cell r="G4246" t="str">
            <v>Waste Disposal, Treatment, and Recovery</v>
          </cell>
          <cell r="H4246" t="str">
            <v>Composting</v>
          </cell>
          <cell r="I4246" t="str">
            <v>100% Biosolids (e.g., sewage sludge, manure, mixtures of these matls)</v>
          </cell>
          <cell r="J4246" t="str">
            <v>All Processes</v>
          </cell>
          <cell r="M4246">
            <v>37826</v>
          </cell>
          <cell r="N4246">
            <v>40982</v>
          </cell>
        </row>
        <row r="4247">
          <cell r="A4247" t="str">
            <v>2680002000</v>
          </cell>
          <cell r="B4247" t="str">
            <v>Nonpoint</v>
          </cell>
          <cell r="C4247" t="str">
            <v>Composting /Mixed Waste (e.g., a 50:50 mixture of biosolids and green wastes) /All Processes</v>
          </cell>
          <cell r="D4247" t="str">
            <v>Waste Disposal</v>
          </cell>
          <cell r="G4247" t="str">
            <v>Waste Disposal, Treatment, and Recovery</v>
          </cell>
          <cell r="H4247" t="str">
            <v>Composting</v>
          </cell>
          <cell r="I4247" t="str">
            <v>Mixed Waste (e.g., a 50:50 mixture of biosolids and green wastes)</v>
          </cell>
          <cell r="J4247" t="str">
            <v>All Processes</v>
          </cell>
          <cell r="M4247">
            <v>37826</v>
          </cell>
          <cell r="N4247">
            <v>40982</v>
          </cell>
        </row>
        <row r="4248">
          <cell r="A4248" t="str">
            <v>2680003000</v>
          </cell>
          <cell r="B4248" t="str">
            <v>Nonpoint</v>
          </cell>
          <cell r="C4248" t="str">
            <v>Composting /100% Green Waste (e.g., residential or municipal yard wastes) /All Processes</v>
          </cell>
          <cell r="D4248" t="str">
            <v>Waste Disposal</v>
          </cell>
          <cell r="G4248" t="str">
            <v>Waste Disposal, Treatment, and Recovery</v>
          </cell>
          <cell r="H4248" t="str">
            <v>Composting</v>
          </cell>
          <cell r="I4248" t="str">
            <v>100% Green Waste (e.g., residential or municipal yard wastes)</v>
          </cell>
          <cell r="J4248" t="str">
            <v>All Processes</v>
          </cell>
          <cell r="M4248">
            <v>37826</v>
          </cell>
          <cell r="N4248">
            <v>40982</v>
          </cell>
        </row>
        <row r="4249">
          <cell r="A4249" t="str">
            <v>2680003010</v>
          </cell>
          <cell r="B4249" t="str">
            <v>Nonpoint</v>
          </cell>
          <cell r="C4249" t="str">
            <v>Composting /100% Green Waste (e.g. residential or municipal yard wastes) /Chipping&amp;Shredding Ops(processed matl shipped o</v>
          </cell>
          <cell r="D4249" t="str">
            <v>Waste Disposal</v>
          </cell>
          <cell r="G4249" t="str">
            <v>Waste Disposal, Treatment, and Recovery</v>
          </cell>
          <cell r="H4249" t="str">
            <v>Composting</v>
          </cell>
          <cell r="I4249" t="str">
            <v>100% Green Waste (e.g., residential or municipal yard wastes)</v>
          </cell>
          <cell r="J4249" t="str">
            <v>Chipping&amp;Shredding Ops(where processed matl is shipped out w/in 1 day)</v>
          </cell>
          <cell r="M4249">
            <v>37826</v>
          </cell>
          <cell r="N4249">
            <v>40982</v>
          </cell>
        </row>
        <row r="4250">
          <cell r="A4250" t="str">
            <v>27000320</v>
          </cell>
          <cell r="B4250" t="str">
            <v>Point</v>
          </cell>
          <cell r="C4250" t="str">
            <v>Off-highway Diesel Engines /Industrial Fork Lift</v>
          </cell>
          <cell r="D4250" t="str">
            <v>Mobile - Non-Road Equipment - Diesel</v>
          </cell>
          <cell r="G4250" t="str">
            <v>Internal Combustion Engines</v>
          </cell>
          <cell r="H4250" t="str">
            <v>Off-highway Diesel Engines</v>
          </cell>
          <cell r="I4250" t="str">
            <v>Industrial Equipment</v>
          </cell>
          <cell r="J4250" t="str">
            <v>Industrial Fork Lift: Diesel</v>
          </cell>
          <cell r="N4250">
            <v>40988</v>
          </cell>
        </row>
        <row r="4251">
          <cell r="A4251" t="str">
            <v>2701001000</v>
          </cell>
          <cell r="B4251" t="str">
            <v>Biogenic</v>
          </cell>
          <cell r="C4251" t="str">
            <v>Biogenic - Forests - Total</v>
          </cell>
          <cell r="D4251" t="str">
            <v>Miscellaneous Non-Industrial NEC</v>
          </cell>
          <cell r="G4251" t="str">
            <v>Natural Sources</v>
          </cell>
          <cell r="H4251" t="str">
            <v>Biogenic</v>
          </cell>
          <cell r="I4251" t="str">
            <v>Forests</v>
          </cell>
          <cell r="J4251" t="str">
            <v>Total</v>
          </cell>
          <cell r="N4251">
            <v>40982</v>
          </cell>
        </row>
        <row r="4252">
          <cell r="A4252" t="str">
            <v>2701010000</v>
          </cell>
          <cell r="B4252" t="str">
            <v>Biogenic</v>
          </cell>
          <cell r="C4252" t="str">
            <v>Biogenic - Oak Forests - Total</v>
          </cell>
          <cell r="D4252" t="str">
            <v>Miscellaneous Non-Industrial NEC</v>
          </cell>
          <cell r="G4252" t="str">
            <v>Natural Sources</v>
          </cell>
          <cell r="H4252" t="str">
            <v>Biogenic</v>
          </cell>
          <cell r="I4252" t="str">
            <v>Oak Forests</v>
          </cell>
          <cell r="J4252" t="str">
            <v>Total</v>
          </cell>
          <cell r="N4252">
            <v>40982</v>
          </cell>
        </row>
        <row r="4253">
          <cell r="A4253" t="str">
            <v>2701020000</v>
          </cell>
          <cell r="B4253" t="str">
            <v>Biogenic</v>
          </cell>
          <cell r="C4253" t="str">
            <v>Biogenic - Non-oak Forests - Total</v>
          </cell>
          <cell r="D4253" t="str">
            <v>Miscellaneous Non-Industrial NEC</v>
          </cell>
          <cell r="G4253" t="str">
            <v>Natural Sources</v>
          </cell>
          <cell r="H4253" t="str">
            <v>Biogenic</v>
          </cell>
          <cell r="I4253" t="str">
            <v>Non-oak Forests</v>
          </cell>
          <cell r="J4253" t="str">
            <v>Total</v>
          </cell>
          <cell r="N4253">
            <v>40982</v>
          </cell>
        </row>
        <row r="4254">
          <cell r="A4254" t="str">
            <v>2701030000</v>
          </cell>
          <cell r="B4254" t="str">
            <v>Biogenic</v>
          </cell>
          <cell r="C4254" t="str">
            <v>Biogenic - Coniferous Forests - Total</v>
          </cell>
          <cell r="D4254" t="str">
            <v>Miscellaneous Non-Industrial NEC</v>
          </cell>
          <cell r="G4254" t="str">
            <v>Natural Sources</v>
          </cell>
          <cell r="H4254" t="str">
            <v>Biogenic</v>
          </cell>
          <cell r="I4254" t="str">
            <v>Coniferous Forests</v>
          </cell>
          <cell r="J4254" t="str">
            <v>Total</v>
          </cell>
          <cell r="N4254">
            <v>40982</v>
          </cell>
        </row>
        <row r="4255">
          <cell r="A4255" t="str">
            <v>2701200000</v>
          </cell>
          <cell r="B4255" t="str">
            <v>Nonpoint</v>
          </cell>
          <cell r="C4255" t="str">
            <v>Biogenic - Vegetation - Total</v>
          </cell>
          <cell r="D4255" t="str">
            <v>Biogenics - Vegetation and Soil</v>
          </cell>
          <cell r="G4255" t="str">
            <v>Natural Sources</v>
          </cell>
          <cell r="H4255" t="str">
            <v>Biogenic</v>
          </cell>
          <cell r="I4255" t="str">
            <v>Vegetation</v>
          </cell>
          <cell r="J4255" t="str">
            <v>Total</v>
          </cell>
          <cell r="N4255">
            <v>41206</v>
          </cell>
        </row>
        <row r="4256">
          <cell r="A4256" t="str">
            <v>2701220000</v>
          </cell>
          <cell r="B4256" t="str">
            <v>Nonpoint</v>
          </cell>
          <cell r="C4256" t="str">
            <v>Biogenic - Vegetation/Agriculture - Total</v>
          </cell>
          <cell r="D4256" t="str">
            <v>Biogenics - Vegetation and Soil</v>
          </cell>
          <cell r="G4256" t="str">
            <v>Natural Sources</v>
          </cell>
          <cell r="H4256" t="str">
            <v>Biogenic</v>
          </cell>
          <cell r="I4256" t="str">
            <v>Vegetation/Agriculture</v>
          </cell>
          <cell r="J4256" t="str">
            <v>Total</v>
          </cell>
          <cell r="N4256">
            <v>41206</v>
          </cell>
        </row>
        <row r="4257">
          <cell r="A4257" t="str">
            <v>2701220001</v>
          </cell>
          <cell r="B4257" t="str">
            <v>Biogenic</v>
          </cell>
          <cell r="C4257" t="str">
            <v>Biogenic - Vegetation/Agriculture - Alfalfa</v>
          </cell>
          <cell r="D4257" t="str">
            <v>Miscellaneous Non-Industrial NEC</v>
          </cell>
          <cell r="G4257" t="str">
            <v>Natural Sources</v>
          </cell>
          <cell r="H4257" t="str">
            <v>Biogenic</v>
          </cell>
          <cell r="I4257" t="str">
            <v>Vegetation/Agriculture</v>
          </cell>
          <cell r="J4257" t="str">
            <v>Alfalfa</v>
          </cell>
          <cell r="N4257">
            <v>40982</v>
          </cell>
        </row>
        <row r="4258">
          <cell r="A4258" t="str">
            <v>2701220002</v>
          </cell>
          <cell r="B4258" t="str">
            <v>Biogenic</v>
          </cell>
          <cell r="C4258" t="str">
            <v>Biogenic - Vegetation/Agriculture - Barley/Cotton/Oats/Rye/Misc.</v>
          </cell>
          <cell r="D4258" t="str">
            <v>Miscellaneous Non-Industrial NEC</v>
          </cell>
          <cell r="G4258" t="str">
            <v>Natural Sources</v>
          </cell>
          <cell r="H4258" t="str">
            <v>Biogenic</v>
          </cell>
          <cell r="I4258" t="str">
            <v>Vegetation/Agriculture</v>
          </cell>
          <cell r="J4258" t="str">
            <v>Barley/Cotton/Oats/Rye/Misc.</v>
          </cell>
          <cell r="N4258">
            <v>40982</v>
          </cell>
        </row>
        <row r="4259">
          <cell r="A4259" t="str">
            <v>2701220003</v>
          </cell>
          <cell r="B4259" t="str">
            <v>Biogenic</v>
          </cell>
          <cell r="C4259" t="str">
            <v>Biogenic - Vegetation/Agriculture - Corn</v>
          </cell>
          <cell r="D4259" t="str">
            <v>Miscellaneous Non-Industrial NEC</v>
          </cell>
          <cell r="G4259" t="str">
            <v>Natural Sources</v>
          </cell>
          <cell r="H4259" t="str">
            <v>Biogenic</v>
          </cell>
          <cell r="I4259" t="str">
            <v>Vegetation/Agriculture</v>
          </cell>
          <cell r="J4259" t="str">
            <v>Corn</v>
          </cell>
          <cell r="N4259">
            <v>40982</v>
          </cell>
        </row>
        <row r="4260">
          <cell r="A4260" t="str">
            <v>2701220004</v>
          </cell>
          <cell r="B4260" t="str">
            <v>Biogenic</v>
          </cell>
          <cell r="C4260" t="str">
            <v>Biogenic - Vegetation/Agriculture - Peanuts/Rice</v>
          </cell>
          <cell r="D4260" t="str">
            <v>Miscellaneous Non-Industrial NEC</v>
          </cell>
          <cell r="G4260" t="str">
            <v>Natural Sources</v>
          </cell>
          <cell r="H4260" t="str">
            <v>Biogenic</v>
          </cell>
          <cell r="I4260" t="str">
            <v>Vegetation/Agriculture</v>
          </cell>
          <cell r="J4260" t="str">
            <v>Peanuts/Rice</v>
          </cell>
          <cell r="N4260">
            <v>40982</v>
          </cell>
        </row>
        <row r="4261">
          <cell r="A4261" t="str">
            <v>2701220005</v>
          </cell>
          <cell r="B4261" t="str">
            <v>Biogenic</v>
          </cell>
          <cell r="C4261" t="str">
            <v>Biogenic - Vegetation/Agriculture - Potato</v>
          </cell>
          <cell r="D4261" t="str">
            <v>Miscellaneous Non-Industrial NEC</v>
          </cell>
          <cell r="G4261" t="str">
            <v>Natural Sources</v>
          </cell>
          <cell r="H4261" t="str">
            <v>Biogenic</v>
          </cell>
          <cell r="I4261" t="str">
            <v>Vegetation/Agriculture</v>
          </cell>
          <cell r="J4261" t="str">
            <v>Potato</v>
          </cell>
          <cell r="N4261">
            <v>40982</v>
          </cell>
        </row>
        <row r="4262">
          <cell r="A4262" t="str">
            <v>2701220006</v>
          </cell>
          <cell r="B4262" t="str">
            <v>Biogenic</v>
          </cell>
          <cell r="C4262" t="str">
            <v>Biogenic - Vegetation/Agriculture - Sorghum</v>
          </cell>
          <cell r="D4262" t="str">
            <v>Miscellaneous Non-Industrial NEC</v>
          </cell>
          <cell r="G4262" t="str">
            <v>Natural Sources</v>
          </cell>
          <cell r="H4262" t="str">
            <v>Biogenic</v>
          </cell>
          <cell r="I4262" t="str">
            <v>Vegetation/Agriculture</v>
          </cell>
          <cell r="J4262" t="str">
            <v>Sorghum</v>
          </cell>
          <cell r="N4262">
            <v>40982</v>
          </cell>
        </row>
        <row r="4263">
          <cell r="A4263" t="str">
            <v>2701220007</v>
          </cell>
          <cell r="B4263" t="str">
            <v>Biogenic</v>
          </cell>
          <cell r="C4263" t="str">
            <v>Biogenic - Vegetation/Agriculture - Soybeans</v>
          </cell>
          <cell r="D4263" t="str">
            <v>Miscellaneous Non-Industrial NEC</v>
          </cell>
          <cell r="G4263" t="str">
            <v>Natural Sources</v>
          </cell>
          <cell r="H4263" t="str">
            <v>Biogenic</v>
          </cell>
          <cell r="I4263" t="str">
            <v>Vegetation/Agriculture</v>
          </cell>
          <cell r="J4263" t="str">
            <v>Soybeans</v>
          </cell>
          <cell r="N4263">
            <v>40982</v>
          </cell>
        </row>
        <row r="4264">
          <cell r="A4264" t="str">
            <v>2701220008</v>
          </cell>
          <cell r="B4264" t="str">
            <v>Biogenic</v>
          </cell>
          <cell r="C4264" t="str">
            <v>Biogenic - Vegetation/Agriculture - Tobacco</v>
          </cell>
          <cell r="D4264" t="str">
            <v>Miscellaneous Non-Industrial NEC</v>
          </cell>
          <cell r="G4264" t="str">
            <v>Natural Sources</v>
          </cell>
          <cell r="H4264" t="str">
            <v>Biogenic</v>
          </cell>
          <cell r="I4264" t="str">
            <v>Vegetation/Agriculture</v>
          </cell>
          <cell r="J4264" t="str">
            <v>Tobacco</v>
          </cell>
          <cell r="N4264">
            <v>40982</v>
          </cell>
        </row>
        <row r="4265">
          <cell r="A4265" t="str">
            <v>2701220009</v>
          </cell>
          <cell r="B4265" t="str">
            <v>Biogenic</v>
          </cell>
          <cell r="C4265" t="str">
            <v>Biogenic - Vegetation/Agriculture - Wheat</v>
          </cell>
          <cell r="D4265" t="str">
            <v>Miscellaneous Non-Industrial NEC</v>
          </cell>
          <cell r="G4265" t="str">
            <v>Natural Sources</v>
          </cell>
          <cell r="H4265" t="str">
            <v>Biogenic</v>
          </cell>
          <cell r="I4265" t="str">
            <v>Vegetation/Agriculture</v>
          </cell>
          <cell r="J4265" t="str">
            <v>Wheat</v>
          </cell>
          <cell r="N4265">
            <v>40982</v>
          </cell>
        </row>
        <row r="4266">
          <cell r="A4266" t="str">
            <v>2701220999</v>
          </cell>
          <cell r="B4266" t="str">
            <v>Biogenic</v>
          </cell>
          <cell r="C4266" t="str">
            <v>Biogenic - Vegetation/Agriculture - All Other Crops</v>
          </cell>
          <cell r="D4266" t="str">
            <v>Miscellaneous Non-Industrial NEC</v>
          </cell>
          <cell r="G4266" t="str">
            <v>Natural Sources</v>
          </cell>
          <cell r="H4266" t="str">
            <v>Biogenic</v>
          </cell>
          <cell r="I4266" t="str">
            <v>Vegetation/Agriculture</v>
          </cell>
          <cell r="J4266" t="str">
            <v>All Other Crops</v>
          </cell>
          <cell r="N4266">
            <v>40982</v>
          </cell>
        </row>
        <row r="4267">
          <cell r="A4267" t="str">
            <v>2701240000</v>
          </cell>
          <cell r="B4267" t="str">
            <v>Biogenic</v>
          </cell>
          <cell r="C4267" t="str">
            <v>Biogenic - Vegetation/Grassland - Total</v>
          </cell>
          <cell r="D4267" t="str">
            <v>Miscellaneous Non-Industrial NEC</v>
          </cell>
          <cell r="G4267" t="str">
            <v>Natural Sources</v>
          </cell>
          <cell r="H4267" t="str">
            <v>Biogenic</v>
          </cell>
          <cell r="I4267" t="str">
            <v>Vegetation/Grassland</v>
          </cell>
          <cell r="J4267" t="str">
            <v>Total</v>
          </cell>
          <cell r="N4267">
            <v>40982</v>
          </cell>
        </row>
        <row r="4268">
          <cell r="A4268" t="str">
            <v>2701250000</v>
          </cell>
          <cell r="B4268" t="str">
            <v>Biogenic</v>
          </cell>
          <cell r="C4268" t="str">
            <v>Biogenic - Vegetation/Desert Scrub - Total</v>
          </cell>
          <cell r="D4268" t="str">
            <v>Miscellaneous Non-Industrial NEC</v>
          </cell>
          <cell r="G4268" t="str">
            <v>Natural Sources</v>
          </cell>
          <cell r="H4268" t="str">
            <v>Biogenic</v>
          </cell>
          <cell r="I4268" t="str">
            <v>Vegetation/Desert Scrub</v>
          </cell>
          <cell r="J4268" t="str">
            <v>Total</v>
          </cell>
          <cell r="M4268">
            <v>36797</v>
          </cell>
          <cell r="N4268">
            <v>40982</v>
          </cell>
        </row>
        <row r="4269">
          <cell r="A4269" t="str">
            <v>2701260000</v>
          </cell>
          <cell r="B4269" t="str">
            <v>Biogenic</v>
          </cell>
          <cell r="C4269" t="str">
            <v>Biogenic - Vegetation/Scrubland - Total</v>
          </cell>
          <cell r="D4269" t="str">
            <v>Miscellaneous Non-Industrial NEC</v>
          </cell>
          <cell r="G4269" t="str">
            <v>Natural Sources</v>
          </cell>
          <cell r="H4269" t="str">
            <v>Biogenic</v>
          </cell>
          <cell r="I4269" t="str">
            <v>Vegetation/Scrubland</v>
          </cell>
          <cell r="J4269" t="str">
            <v>Total</v>
          </cell>
          <cell r="N4269">
            <v>40982</v>
          </cell>
        </row>
        <row r="4270">
          <cell r="A4270" t="str">
            <v>2701270000</v>
          </cell>
          <cell r="B4270" t="str">
            <v>Biogenic</v>
          </cell>
          <cell r="C4270" t="str">
            <v>Biogenic - Vegetation/Tropical Savannah - Total</v>
          </cell>
          <cell r="D4270" t="str">
            <v>Miscellaneous Non-Industrial NEC</v>
          </cell>
          <cell r="G4270" t="str">
            <v>Natural Sources</v>
          </cell>
          <cell r="H4270" t="str">
            <v>Biogenic</v>
          </cell>
          <cell r="I4270" t="str">
            <v>Vegetation/Tropical Savannah</v>
          </cell>
          <cell r="J4270" t="str">
            <v>Total</v>
          </cell>
          <cell r="M4270">
            <v>36797</v>
          </cell>
          <cell r="N4270">
            <v>40982</v>
          </cell>
        </row>
        <row r="4271">
          <cell r="A4271" t="str">
            <v>2701280000</v>
          </cell>
          <cell r="B4271" t="str">
            <v>Biogenic</v>
          </cell>
          <cell r="C4271" t="str">
            <v>Biogenic - Vegetation/Urban Vegetation - Total</v>
          </cell>
          <cell r="D4271" t="str">
            <v>Miscellaneous Non-Industrial NEC</v>
          </cell>
          <cell r="G4271" t="str">
            <v>Natural Sources</v>
          </cell>
          <cell r="H4271" t="str">
            <v>Biogenic</v>
          </cell>
          <cell r="I4271" t="str">
            <v>Vegetation/Urban Vegetation</v>
          </cell>
          <cell r="J4271" t="str">
            <v>Total</v>
          </cell>
          <cell r="N4271">
            <v>40982</v>
          </cell>
        </row>
        <row r="4272">
          <cell r="A4272" t="str">
            <v>2701290000</v>
          </cell>
          <cell r="B4272" t="str">
            <v>Biogenic</v>
          </cell>
          <cell r="C4272" t="str">
            <v>Biogenic - Vegetation/Alpine Meadows - Total</v>
          </cell>
          <cell r="D4272" t="str">
            <v>Miscellaneous Non-Industrial NEC</v>
          </cell>
          <cell r="G4272" t="str">
            <v>Natural Sources</v>
          </cell>
          <cell r="H4272" t="str">
            <v>Biogenic</v>
          </cell>
          <cell r="I4272" t="str">
            <v>Vegetation/Alpine Meadows</v>
          </cell>
          <cell r="J4272" t="str">
            <v>Total</v>
          </cell>
          <cell r="N4272">
            <v>40982</v>
          </cell>
        </row>
        <row r="4273">
          <cell r="A4273" t="str">
            <v>2701400000</v>
          </cell>
          <cell r="B4273" t="str">
            <v>Biogenic</v>
          </cell>
          <cell r="C4273" t="str">
            <v>Biogenic - Soil and Water Land Use - Total</v>
          </cell>
          <cell r="D4273" t="str">
            <v>Miscellaneous Non-Industrial NEC</v>
          </cell>
          <cell r="G4273" t="str">
            <v>Natural Sources</v>
          </cell>
          <cell r="H4273" t="str">
            <v>Biogenic</v>
          </cell>
          <cell r="I4273" t="str">
            <v>Soil and Water Land Use</v>
          </cell>
          <cell r="J4273" t="str">
            <v>Total</v>
          </cell>
          <cell r="N4273">
            <v>40982</v>
          </cell>
        </row>
        <row r="4274">
          <cell r="A4274" t="str">
            <v>2701405000</v>
          </cell>
          <cell r="B4274" t="str">
            <v>Biogenic</v>
          </cell>
          <cell r="C4274" t="str">
            <v>Biogenic - Unknown Land Use (Anderson Land Use Code 0) - Total</v>
          </cell>
          <cell r="D4274" t="str">
            <v>Miscellaneous Non-Industrial NEC</v>
          </cell>
          <cell r="G4274" t="str">
            <v>Natural Sources</v>
          </cell>
          <cell r="H4274" t="str">
            <v>Biogenic</v>
          </cell>
          <cell r="I4274" t="str">
            <v>Unknown Land Use (Anderson Land Use Code 0)</v>
          </cell>
          <cell r="J4274" t="str">
            <v>Total</v>
          </cell>
          <cell r="M4274">
            <v>37589</v>
          </cell>
          <cell r="N4274">
            <v>40982</v>
          </cell>
        </row>
        <row r="4275">
          <cell r="A4275" t="str">
            <v>2701410000</v>
          </cell>
          <cell r="B4275" t="str">
            <v>Biogenic</v>
          </cell>
          <cell r="C4275" t="str">
            <v>Biogenic - Urban or Built-Up Land - Total</v>
          </cell>
          <cell r="D4275" t="str">
            <v>Miscellaneous Non-Industrial NEC</v>
          </cell>
          <cell r="G4275" t="str">
            <v>Natural Sources</v>
          </cell>
          <cell r="H4275" t="str">
            <v>Biogenic</v>
          </cell>
          <cell r="I4275" t="str">
            <v>Urban or Built-Up Land</v>
          </cell>
          <cell r="J4275" t="str">
            <v>Total</v>
          </cell>
          <cell r="M4275">
            <v>37589</v>
          </cell>
          <cell r="N4275">
            <v>40982</v>
          </cell>
        </row>
        <row r="4276">
          <cell r="A4276" t="str">
            <v>2701411000</v>
          </cell>
          <cell r="B4276" t="str">
            <v>Biogenic</v>
          </cell>
          <cell r="C4276" t="str">
            <v>Biogenic - Urban or Built-Up Land/Residential (Anderson Land Use Code 11) - Total</v>
          </cell>
          <cell r="D4276" t="str">
            <v>Miscellaneous Non-Industrial NEC</v>
          </cell>
          <cell r="G4276" t="str">
            <v>Natural Sources</v>
          </cell>
          <cell r="H4276" t="str">
            <v>Biogenic</v>
          </cell>
          <cell r="I4276" t="str">
            <v>Urban or Built-Up Land/Residential (Anderson Land Use Code 11)</v>
          </cell>
          <cell r="J4276" t="str">
            <v>Total</v>
          </cell>
          <cell r="M4276">
            <v>37589</v>
          </cell>
          <cell r="N4276">
            <v>40982</v>
          </cell>
        </row>
        <row r="4277">
          <cell r="A4277" t="str">
            <v>2701412000</v>
          </cell>
          <cell r="B4277" t="str">
            <v>Biogenic</v>
          </cell>
          <cell r="C4277" t="str">
            <v>Biogenic - Urban or Built-Up Land/Commercial Services (Anderson Land Use Code 12) - Total</v>
          </cell>
          <cell r="D4277" t="str">
            <v>Miscellaneous Non-Industrial NEC</v>
          </cell>
          <cell r="G4277" t="str">
            <v>Natural Sources</v>
          </cell>
          <cell r="H4277" t="str">
            <v>Biogenic</v>
          </cell>
          <cell r="I4277" t="str">
            <v>Urban or Built-Up Land/Commercial Services (Anderson Land Use Code 12)</v>
          </cell>
          <cell r="J4277" t="str">
            <v>Total</v>
          </cell>
          <cell r="M4277">
            <v>37589</v>
          </cell>
          <cell r="N4277">
            <v>40982</v>
          </cell>
        </row>
        <row r="4278">
          <cell r="A4278" t="str">
            <v>2701413000</v>
          </cell>
          <cell r="B4278" t="str">
            <v>Biogenic</v>
          </cell>
          <cell r="C4278" t="str">
            <v>Biogenic - Urban or Built-Up Land/Industrial (Anderson Land Use Code 13) - Total</v>
          </cell>
          <cell r="D4278" t="str">
            <v>Miscellaneous Non-Industrial NEC</v>
          </cell>
          <cell r="G4278" t="str">
            <v>Natural Sources</v>
          </cell>
          <cell r="H4278" t="str">
            <v>Biogenic</v>
          </cell>
          <cell r="I4278" t="str">
            <v>Urban or Built-Up Land/Industrial (Anderson Land Use Code 13)</v>
          </cell>
          <cell r="J4278" t="str">
            <v>Total</v>
          </cell>
          <cell r="M4278">
            <v>37589</v>
          </cell>
          <cell r="N4278">
            <v>40982</v>
          </cell>
        </row>
        <row r="4279">
          <cell r="A4279" t="str">
            <v>2701414000</v>
          </cell>
          <cell r="B4279" t="str">
            <v>Biogenic</v>
          </cell>
          <cell r="C4279" t="str">
            <v>Biogenic - Urban or Built-Up Land/Transportation, Communications (Anderson LUC14) - Total</v>
          </cell>
          <cell r="D4279" t="str">
            <v>Miscellaneous Non-Industrial NEC</v>
          </cell>
          <cell r="G4279" t="str">
            <v>Natural Sources</v>
          </cell>
          <cell r="H4279" t="str">
            <v>Biogenic</v>
          </cell>
          <cell r="I4279" t="str">
            <v>Urban or Built-Up Land/Transportation, Communications (Anderson LUC14)</v>
          </cell>
          <cell r="J4279" t="str">
            <v>Total</v>
          </cell>
          <cell r="M4279">
            <v>37589</v>
          </cell>
          <cell r="N4279">
            <v>40982</v>
          </cell>
        </row>
        <row r="4280">
          <cell r="A4280" t="str">
            <v>2701415000</v>
          </cell>
          <cell r="B4280" t="str">
            <v>Biogenic</v>
          </cell>
          <cell r="C4280" t="str">
            <v>Biogenic - Urban or Built-Up Land/Industrial and Commercial (Anderson LUC 15) - Total</v>
          </cell>
          <cell r="D4280" t="str">
            <v>Miscellaneous Non-Industrial NEC</v>
          </cell>
          <cell r="G4280" t="str">
            <v>Natural Sources</v>
          </cell>
          <cell r="H4280" t="str">
            <v>Biogenic</v>
          </cell>
          <cell r="I4280" t="str">
            <v>Urban or Built-Up Land/Industrial and Commercial (Anderson LUC 15)</v>
          </cell>
          <cell r="J4280" t="str">
            <v>Total</v>
          </cell>
          <cell r="M4280">
            <v>37589</v>
          </cell>
          <cell r="N4280">
            <v>40982</v>
          </cell>
        </row>
        <row r="4281">
          <cell r="A4281" t="str">
            <v>2701416000</v>
          </cell>
          <cell r="B4281" t="str">
            <v>Biogenic</v>
          </cell>
          <cell r="C4281" t="str">
            <v>Biogenic - Urban or Built-Up Land/Mixed Urban or Build-Up Land (Anderson LUC 16) - Total</v>
          </cell>
          <cell r="D4281" t="str">
            <v>Miscellaneous Non-Industrial NEC</v>
          </cell>
          <cell r="G4281" t="str">
            <v>Natural Sources</v>
          </cell>
          <cell r="H4281" t="str">
            <v>Biogenic</v>
          </cell>
          <cell r="I4281" t="str">
            <v>Urban or Built-Up Land/Mixed Urban or Build-Up Land (Anderson LUC 16)</v>
          </cell>
          <cell r="J4281" t="str">
            <v>Total</v>
          </cell>
          <cell r="M4281">
            <v>37589</v>
          </cell>
          <cell r="N4281">
            <v>40982</v>
          </cell>
        </row>
        <row r="4282">
          <cell r="A4282" t="str">
            <v>2701417000</v>
          </cell>
          <cell r="B4282" t="str">
            <v>Biogenic</v>
          </cell>
          <cell r="C4282" t="str">
            <v>Biogenic - Urban or Built-Up Land/Other Urban or Built-Up Land (Anderson LUC 17) - Total</v>
          </cell>
          <cell r="D4282" t="str">
            <v>Miscellaneous Non-Industrial NEC</v>
          </cell>
          <cell r="G4282" t="str">
            <v>Natural Sources</v>
          </cell>
          <cell r="H4282" t="str">
            <v>Biogenic</v>
          </cell>
          <cell r="I4282" t="str">
            <v>Urban or Built-Up Land/Other Urban or Built-Up Land (Anderson LUC 17)</v>
          </cell>
          <cell r="J4282" t="str">
            <v>Total</v>
          </cell>
          <cell r="M4282">
            <v>37589</v>
          </cell>
          <cell r="N4282">
            <v>40982</v>
          </cell>
        </row>
        <row r="4283">
          <cell r="A4283" t="str">
            <v>2701420000</v>
          </cell>
          <cell r="B4283" t="str">
            <v>Biogenic</v>
          </cell>
          <cell r="C4283" t="str">
            <v>Biogenic - Agricultural Land - Total</v>
          </cell>
          <cell r="D4283" t="str">
            <v>Miscellaneous Non-Industrial NEC</v>
          </cell>
          <cell r="G4283" t="str">
            <v>Natural Sources</v>
          </cell>
          <cell r="H4283" t="str">
            <v>Biogenic</v>
          </cell>
          <cell r="I4283" t="str">
            <v>Agricultural Land</v>
          </cell>
          <cell r="J4283" t="str">
            <v>Total</v>
          </cell>
          <cell r="N4283">
            <v>40982</v>
          </cell>
        </row>
        <row r="4284">
          <cell r="A4284" t="str">
            <v>2701421000</v>
          </cell>
          <cell r="B4284" t="str">
            <v>Biogenic</v>
          </cell>
          <cell r="C4284" t="str">
            <v>Biogenic - Agricultural Land/Cropland and Pasture (Anderson Land Use Code 21) - Total</v>
          </cell>
          <cell r="D4284" t="str">
            <v>Miscellaneous Non-Industrial NEC</v>
          </cell>
          <cell r="G4284" t="str">
            <v>Natural Sources</v>
          </cell>
          <cell r="H4284" t="str">
            <v>Biogenic</v>
          </cell>
          <cell r="I4284" t="str">
            <v>Agricultural Land/Cropland and Pasture (Anderson Land Use Code 21)</v>
          </cell>
          <cell r="J4284" t="str">
            <v>Total</v>
          </cell>
          <cell r="M4284">
            <v>37589</v>
          </cell>
          <cell r="N4284">
            <v>40982</v>
          </cell>
        </row>
        <row r="4285">
          <cell r="A4285" t="str">
            <v>2701422000</v>
          </cell>
          <cell r="B4285" t="str">
            <v>Biogenic</v>
          </cell>
          <cell r="C4285" t="str">
            <v>Biogenic - Agricultural Land/Orchards, Groves, Vineyards, Nurseries (AndrsnLUC22) - Total</v>
          </cell>
          <cell r="D4285" t="str">
            <v>Miscellaneous Non-Industrial NEC</v>
          </cell>
          <cell r="G4285" t="str">
            <v>Natural Sources</v>
          </cell>
          <cell r="H4285" t="str">
            <v>Biogenic</v>
          </cell>
          <cell r="I4285" t="str">
            <v>Agricultural Land/Orchards, Groves, Vineyards, Nurseries (AndrsnLUC22)</v>
          </cell>
          <cell r="J4285" t="str">
            <v>Total</v>
          </cell>
          <cell r="M4285">
            <v>37589</v>
          </cell>
          <cell r="N4285">
            <v>40982</v>
          </cell>
        </row>
        <row r="4286">
          <cell r="A4286" t="str">
            <v>2701423000</v>
          </cell>
          <cell r="B4286" t="str">
            <v>Biogenic</v>
          </cell>
          <cell r="C4286" t="str">
            <v>Biogenic - Agricultural Land/Confined Feeding Operations(Anderson LUC23) - Total</v>
          </cell>
          <cell r="D4286" t="str">
            <v>Miscellaneous Non-Industrial NEC</v>
          </cell>
          <cell r="G4286" t="str">
            <v>Natural Sources</v>
          </cell>
          <cell r="H4286" t="str">
            <v>Biogenic</v>
          </cell>
          <cell r="I4286" t="str">
            <v>Agricultural Land/Confined Feeding Operations(Anderson LUC23)</v>
          </cell>
          <cell r="J4286" t="str">
            <v>Total</v>
          </cell>
          <cell r="M4286">
            <v>37589</v>
          </cell>
          <cell r="N4286">
            <v>40982</v>
          </cell>
        </row>
        <row r="4287">
          <cell r="A4287" t="str">
            <v>2701424000</v>
          </cell>
          <cell r="B4287" t="str">
            <v>Biogenic</v>
          </cell>
          <cell r="C4287" t="str">
            <v>Biogenic - Agricultural Land/Other Agricultural Land (Anderson Land Use Code 24) - Total</v>
          </cell>
          <cell r="D4287" t="str">
            <v>Miscellaneous Non-Industrial NEC</v>
          </cell>
          <cell r="G4287" t="str">
            <v>Natural Sources</v>
          </cell>
          <cell r="H4287" t="str">
            <v>Biogenic</v>
          </cell>
          <cell r="I4287" t="str">
            <v>Agricultural Land/Other Agricultural Land (Anderson Land Use Code 24)</v>
          </cell>
          <cell r="J4287" t="str">
            <v>Total</v>
          </cell>
          <cell r="M4287">
            <v>37589</v>
          </cell>
          <cell r="N4287">
            <v>40982</v>
          </cell>
        </row>
        <row r="4288">
          <cell r="A4288" t="str">
            <v>2701430000</v>
          </cell>
          <cell r="B4288" t="str">
            <v>Biogenic</v>
          </cell>
          <cell r="C4288" t="str">
            <v>Biogenic - Rangeland - Total</v>
          </cell>
          <cell r="D4288" t="str">
            <v>Miscellaneous Non-Industrial NEC</v>
          </cell>
          <cell r="G4288" t="str">
            <v>Natural Sources</v>
          </cell>
          <cell r="H4288" t="str">
            <v>Biogenic</v>
          </cell>
          <cell r="I4288" t="str">
            <v>Rangeland</v>
          </cell>
          <cell r="J4288" t="str">
            <v>Total</v>
          </cell>
          <cell r="M4288">
            <v>37589</v>
          </cell>
          <cell r="N4288">
            <v>40982</v>
          </cell>
        </row>
        <row r="4289">
          <cell r="A4289" t="str">
            <v>2701431000</v>
          </cell>
          <cell r="B4289" t="str">
            <v>Biogenic</v>
          </cell>
          <cell r="C4289" t="str">
            <v>Biogenic - Rangeland/Herbaceous Rangeland (Anderson Land Use Code 31) - Total</v>
          </cell>
          <cell r="D4289" t="str">
            <v>Miscellaneous Non-Industrial NEC</v>
          </cell>
          <cell r="G4289" t="str">
            <v>Natural Sources</v>
          </cell>
          <cell r="H4289" t="str">
            <v>Biogenic</v>
          </cell>
          <cell r="I4289" t="str">
            <v>Rangeland/Herbaceous Rangeland (Anderson Land Use Code 31)</v>
          </cell>
          <cell r="J4289" t="str">
            <v>Total</v>
          </cell>
          <cell r="M4289">
            <v>37589</v>
          </cell>
          <cell r="N4289">
            <v>40982</v>
          </cell>
        </row>
        <row r="4290">
          <cell r="A4290" t="str">
            <v>2701432000</v>
          </cell>
          <cell r="B4290" t="str">
            <v>Biogenic</v>
          </cell>
          <cell r="C4290" t="str">
            <v>Biogenic - Rangeland/Shrub and Brush Rangeland (Anderson Land Use Code 32) - Total</v>
          </cell>
          <cell r="D4290" t="str">
            <v>Miscellaneous Non-Industrial NEC</v>
          </cell>
          <cell r="G4290" t="str">
            <v>Natural Sources</v>
          </cell>
          <cell r="H4290" t="str">
            <v>Biogenic</v>
          </cell>
          <cell r="I4290" t="str">
            <v>Rangeland/Shrub and Brush Rangeland (Anderson Land Use Code 32)</v>
          </cell>
          <cell r="J4290" t="str">
            <v>Total</v>
          </cell>
          <cell r="M4290">
            <v>37589</v>
          </cell>
          <cell r="N4290">
            <v>40982</v>
          </cell>
        </row>
        <row r="4291">
          <cell r="A4291" t="str">
            <v>2701433000</v>
          </cell>
          <cell r="B4291" t="str">
            <v>Biogenic</v>
          </cell>
          <cell r="C4291" t="str">
            <v>Biogenic - Rangeland/Mixed Rangeland (Anderson Land Use Code 33) - Total</v>
          </cell>
          <cell r="D4291" t="str">
            <v>Miscellaneous Non-Industrial NEC</v>
          </cell>
          <cell r="G4291" t="str">
            <v>Natural Sources</v>
          </cell>
          <cell r="H4291" t="str">
            <v>Biogenic</v>
          </cell>
          <cell r="I4291" t="str">
            <v>Rangeland/Mixed Rangeland (Anderson Land Use Code 33)</v>
          </cell>
          <cell r="J4291" t="str">
            <v>Total</v>
          </cell>
          <cell r="M4291">
            <v>37589</v>
          </cell>
          <cell r="N4291">
            <v>40982</v>
          </cell>
        </row>
        <row r="4292">
          <cell r="A4292" t="str">
            <v>2701440000</v>
          </cell>
          <cell r="B4292" t="str">
            <v>Biogenic</v>
          </cell>
          <cell r="C4292" t="str">
            <v>Biogenic - Forest Land - Total</v>
          </cell>
          <cell r="D4292" t="str">
            <v>Miscellaneous Non-Industrial NEC</v>
          </cell>
          <cell r="G4292" t="str">
            <v>Natural Sources</v>
          </cell>
          <cell r="H4292" t="str">
            <v>Biogenic</v>
          </cell>
          <cell r="I4292" t="str">
            <v>Forest Land</v>
          </cell>
          <cell r="J4292" t="str">
            <v>Total</v>
          </cell>
          <cell r="N4292">
            <v>40982</v>
          </cell>
        </row>
        <row r="4293">
          <cell r="A4293" t="str">
            <v>2701441000</v>
          </cell>
          <cell r="B4293" t="str">
            <v>Biogenic</v>
          </cell>
          <cell r="C4293" t="str">
            <v>Biogenic - Forest Land/Deciduous Forest Land (Anderson Land Use Code 41) - Total</v>
          </cell>
          <cell r="D4293" t="str">
            <v>Miscellaneous Non-Industrial NEC</v>
          </cell>
          <cell r="G4293" t="str">
            <v>Natural Sources</v>
          </cell>
          <cell r="H4293" t="str">
            <v>Biogenic</v>
          </cell>
          <cell r="I4293" t="str">
            <v>Forest Land/Deciduous Forest Land (Anderson Land Use Code 41)</v>
          </cell>
          <cell r="J4293" t="str">
            <v>Total</v>
          </cell>
          <cell r="M4293">
            <v>37589</v>
          </cell>
          <cell r="N4293">
            <v>40982</v>
          </cell>
        </row>
        <row r="4294">
          <cell r="A4294" t="str">
            <v>2701442000</v>
          </cell>
          <cell r="B4294" t="str">
            <v>Biogenic</v>
          </cell>
          <cell r="C4294" t="str">
            <v>Biogenic - Forest Land/Evergreen Forest Land (Anderson Land Use Code 42) - Total</v>
          </cell>
          <cell r="D4294" t="str">
            <v>Miscellaneous Non-Industrial NEC</v>
          </cell>
          <cell r="G4294" t="str">
            <v>Natural Sources</v>
          </cell>
          <cell r="H4294" t="str">
            <v>Biogenic</v>
          </cell>
          <cell r="I4294" t="str">
            <v>Forest Land/Evergreen Forest Land (Anderson Land Use Code 42)</v>
          </cell>
          <cell r="J4294" t="str">
            <v>Total</v>
          </cell>
          <cell r="M4294">
            <v>37589</v>
          </cell>
          <cell r="N4294">
            <v>40982</v>
          </cell>
        </row>
        <row r="4295">
          <cell r="A4295" t="str">
            <v>2701443000</v>
          </cell>
          <cell r="B4295" t="str">
            <v>Biogenic</v>
          </cell>
          <cell r="C4295" t="str">
            <v>Biogenic - Forest Land/Mixed Forest Land (Anderson Land Use Code 43) - Total</v>
          </cell>
          <cell r="D4295" t="str">
            <v>Miscellaneous Non-Industrial NEC</v>
          </cell>
          <cell r="G4295" t="str">
            <v>Natural Sources</v>
          </cell>
          <cell r="H4295" t="str">
            <v>Biogenic</v>
          </cell>
          <cell r="I4295" t="str">
            <v>Forest Land/Mixed Forest Land (Anderson Land Use Code 43)</v>
          </cell>
          <cell r="J4295" t="str">
            <v>Total</v>
          </cell>
          <cell r="M4295">
            <v>37589</v>
          </cell>
          <cell r="N4295">
            <v>40982</v>
          </cell>
        </row>
        <row r="4296">
          <cell r="A4296" t="str">
            <v>2701450000</v>
          </cell>
          <cell r="B4296" t="str">
            <v>Biogenic</v>
          </cell>
          <cell r="C4296" t="str">
            <v>Biogenic - Water - Total</v>
          </cell>
          <cell r="D4296" t="str">
            <v>Miscellaneous Non-Industrial NEC</v>
          </cell>
          <cell r="G4296" t="str">
            <v>Natural Sources</v>
          </cell>
          <cell r="H4296" t="str">
            <v>Biogenic</v>
          </cell>
          <cell r="I4296" t="str">
            <v>Water</v>
          </cell>
          <cell r="J4296" t="str">
            <v>Total</v>
          </cell>
          <cell r="M4296">
            <v>37589</v>
          </cell>
          <cell r="N4296">
            <v>40982</v>
          </cell>
        </row>
        <row r="4297">
          <cell r="A4297" t="str">
            <v>2701451000</v>
          </cell>
          <cell r="B4297" t="str">
            <v>Biogenic</v>
          </cell>
          <cell r="C4297" t="str">
            <v>Biogenic - Water/Streams and Canals (Anderson Land Use Code 51) - Total</v>
          </cell>
          <cell r="D4297" t="str">
            <v>Miscellaneous Non-Industrial NEC</v>
          </cell>
          <cell r="G4297" t="str">
            <v>Natural Sources</v>
          </cell>
          <cell r="H4297" t="str">
            <v>Biogenic</v>
          </cell>
          <cell r="I4297" t="str">
            <v>Water/Streams and Canals (Anderson Land Use Code 51)</v>
          </cell>
          <cell r="J4297" t="str">
            <v>Total</v>
          </cell>
          <cell r="M4297">
            <v>37589</v>
          </cell>
          <cell r="N4297">
            <v>40982</v>
          </cell>
        </row>
        <row r="4298">
          <cell r="A4298" t="str">
            <v>2701452000</v>
          </cell>
          <cell r="B4298" t="str">
            <v>Biogenic</v>
          </cell>
          <cell r="C4298" t="str">
            <v>Biogenic - Water/Lakes (Anderson Land Use Code 52) - Total</v>
          </cell>
          <cell r="D4298" t="str">
            <v>Miscellaneous Non-Industrial NEC</v>
          </cell>
          <cell r="G4298" t="str">
            <v>Natural Sources</v>
          </cell>
          <cell r="H4298" t="str">
            <v>Biogenic</v>
          </cell>
          <cell r="I4298" t="str">
            <v>Water/Lakes (Anderson Land Use Code 52)</v>
          </cell>
          <cell r="J4298" t="str">
            <v>Total</v>
          </cell>
          <cell r="M4298">
            <v>37589</v>
          </cell>
          <cell r="N4298">
            <v>40982</v>
          </cell>
        </row>
        <row r="4299">
          <cell r="A4299" t="str">
            <v>2701453000</v>
          </cell>
          <cell r="B4299" t="str">
            <v>Biogenic</v>
          </cell>
          <cell r="C4299" t="str">
            <v>Biogenic - Water/Reservoirs (Anderson Land Use Code 53) - Total</v>
          </cell>
          <cell r="D4299" t="str">
            <v>Miscellaneous Non-Industrial NEC</v>
          </cell>
          <cell r="G4299" t="str">
            <v>Natural Sources</v>
          </cell>
          <cell r="H4299" t="str">
            <v>Biogenic</v>
          </cell>
          <cell r="I4299" t="str">
            <v>Water/Reservoirs (Anderson Land Use Code 53)</v>
          </cell>
          <cell r="J4299" t="str">
            <v>Total</v>
          </cell>
          <cell r="M4299">
            <v>37589</v>
          </cell>
          <cell r="N4299">
            <v>40982</v>
          </cell>
        </row>
        <row r="4300">
          <cell r="A4300" t="str">
            <v>2701454000</v>
          </cell>
          <cell r="B4300" t="str">
            <v>Biogenic</v>
          </cell>
          <cell r="C4300" t="str">
            <v>Biogenic - Water/Bays and Estuaries (Anderson Land Use Code 54) - Total</v>
          </cell>
          <cell r="D4300" t="str">
            <v>Miscellaneous Non-Industrial NEC</v>
          </cell>
          <cell r="G4300" t="str">
            <v>Natural Sources</v>
          </cell>
          <cell r="H4300" t="str">
            <v>Biogenic</v>
          </cell>
          <cell r="I4300" t="str">
            <v>Water/Bays and Estuaries (Anderson Land Use Code 54)</v>
          </cell>
          <cell r="J4300" t="str">
            <v>Total</v>
          </cell>
          <cell r="M4300">
            <v>37589</v>
          </cell>
          <cell r="N4300">
            <v>40982</v>
          </cell>
        </row>
        <row r="4301">
          <cell r="A4301" t="str">
            <v>2701460000</v>
          </cell>
          <cell r="B4301" t="str">
            <v>Biogenic</v>
          </cell>
          <cell r="C4301" t="str">
            <v>Biogenic - Wetlands - Total</v>
          </cell>
          <cell r="D4301" t="str">
            <v>Miscellaneous Non-Industrial NEC</v>
          </cell>
          <cell r="G4301" t="str">
            <v>Natural Sources</v>
          </cell>
          <cell r="H4301" t="str">
            <v>Biogenic</v>
          </cell>
          <cell r="I4301" t="str">
            <v>Wetlands</v>
          </cell>
          <cell r="J4301" t="str">
            <v>Total</v>
          </cell>
          <cell r="N4301">
            <v>40982</v>
          </cell>
        </row>
        <row r="4302">
          <cell r="A4302" t="str">
            <v>2701461000</v>
          </cell>
          <cell r="B4302" t="str">
            <v>Biogenic</v>
          </cell>
          <cell r="C4302" t="str">
            <v>Biogenic - Wetlands/Forested Wetlands (Anderson Land Use Code 61) - Total</v>
          </cell>
          <cell r="D4302" t="str">
            <v>Miscellaneous Non-Industrial NEC</v>
          </cell>
          <cell r="G4302" t="str">
            <v>Natural Sources</v>
          </cell>
          <cell r="H4302" t="str">
            <v>Biogenic</v>
          </cell>
          <cell r="I4302" t="str">
            <v>Wetlands/Forested Wetlands (Anderson Land Use Code 61)</v>
          </cell>
          <cell r="J4302" t="str">
            <v>Total</v>
          </cell>
          <cell r="M4302">
            <v>37589</v>
          </cell>
          <cell r="N4302">
            <v>40982</v>
          </cell>
        </row>
        <row r="4303">
          <cell r="A4303" t="str">
            <v>2701462000</v>
          </cell>
          <cell r="B4303" t="str">
            <v>Biogenic</v>
          </cell>
          <cell r="C4303" t="str">
            <v>Biogenic - Wetlands/Nonforested Wetlands (Anderson Land Use Code 62) - Total</v>
          </cell>
          <cell r="D4303" t="str">
            <v>Miscellaneous Non-Industrial NEC</v>
          </cell>
          <cell r="G4303" t="str">
            <v>Natural Sources</v>
          </cell>
          <cell r="H4303" t="str">
            <v>Biogenic</v>
          </cell>
          <cell r="I4303" t="str">
            <v>Wetlands/Nonforested Wetlands (Anderson Land Use Code 62)</v>
          </cell>
          <cell r="J4303" t="str">
            <v>Total</v>
          </cell>
          <cell r="M4303">
            <v>37589</v>
          </cell>
          <cell r="N4303">
            <v>40982</v>
          </cell>
        </row>
        <row r="4304">
          <cell r="A4304" t="str">
            <v>2701470000</v>
          </cell>
          <cell r="B4304" t="str">
            <v>Biogenic</v>
          </cell>
          <cell r="C4304" t="str">
            <v>Biogenic - Barren Land - Total</v>
          </cell>
          <cell r="D4304" t="str">
            <v>Miscellaneous Non-Industrial NEC</v>
          </cell>
          <cell r="G4304" t="str">
            <v>Natural Sources</v>
          </cell>
          <cell r="H4304" t="str">
            <v>Biogenic</v>
          </cell>
          <cell r="I4304" t="str">
            <v>Barren Land</v>
          </cell>
          <cell r="J4304" t="str">
            <v>Total</v>
          </cell>
          <cell r="M4304">
            <v>37589</v>
          </cell>
          <cell r="N4304">
            <v>40982</v>
          </cell>
        </row>
        <row r="4305">
          <cell r="A4305" t="str">
            <v>2701471000</v>
          </cell>
          <cell r="B4305" t="str">
            <v>Biogenic</v>
          </cell>
          <cell r="C4305" t="str">
            <v>Biogenic - Barren Land/Dry Salt Flats (Anderson Land Use Code 71) - Total</v>
          </cell>
          <cell r="D4305" t="str">
            <v>Miscellaneous Non-Industrial NEC</v>
          </cell>
          <cell r="G4305" t="str">
            <v>Natural Sources</v>
          </cell>
          <cell r="H4305" t="str">
            <v>Biogenic</v>
          </cell>
          <cell r="I4305" t="str">
            <v>Barren Land/Dry Salt Flats (Anderson Land Use Code 71)</v>
          </cell>
          <cell r="J4305" t="str">
            <v>Total</v>
          </cell>
          <cell r="M4305">
            <v>37589</v>
          </cell>
          <cell r="N4305">
            <v>40982</v>
          </cell>
        </row>
        <row r="4306">
          <cell r="A4306" t="str">
            <v>2701472000</v>
          </cell>
          <cell r="B4306" t="str">
            <v>Biogenic</v>
          </cell>
          <cell r="C4306" t="str">
            <v>Biogenic - Barren Land/Beaches (Anderson Land Use Code 72) - Total</v>
          </cell>
          <cell r="D4306" t="str">
            <v>Miscellaneous Non-Industrial NEC</v>
          </cell>
          <cell r="G4306" t="str">
            <v>Natural Sources</v>
          </cell>
          <cell r="H4306" t="str">
            <v>Biogenic</v>
          </cell>
          <cell r="I4306" t="str">
            <v>Barren Land/Beaches (Anderson Land Use Code 72)</v>
          </cell>
          <cell r="J4306" t="str">
            <v>Total</v>
          </cell>
          <cell r="M4306">
            <v>37589</v>
          </cell>
          <cell r="N4306">
            <v>40982</v>
          </cell>
        </row>
        <row r="4307">
          <cell r="A4307" t="str">
            <v>2701473000</v>
          </cell>
          <cell r="B4307" t="str">
            <v>Biogenic</v>
          </cell>
          <cell r="C4307" t="str">
            <v>Biogenic - Barren Land/Sandy Areas Other than Beaches (Anderson Land Use Code 73) - Total</v>
          </cell>
          <cell r="D4307" t="str">
            <v>Miscellaneous Non-Industrial NEC</v>
          </cell>
          <cell r="G4307" t="str">
            <v>Natural Sources</v>
          </cell>
          <cell r="H4307" t="str">
            <v>Biogenic</v>
          </cell>
          <cell r="I4307" t="str">
            <v>Barren Land/Sandy Areas Other than Beaches (Anderson Land Use Code 73)</v>
          </cell>
          <cell r="J4307" t="str">
            <v>Total</v>
          </cell>
          <cell r="M4307">
            <v>37589</v>
          </cell>
          <cell r="N4307">
            <v>40982</v>
          </cell>
        </row>
        <row r="4308">
          <cell r="A4308" t="str">
            <v>2701474000</v>
          </cell>
          <cell r="B4308" t="str">
            <v>Biogenic</v>
          </cell>
          <cell r="C4308" t="str">
            <v>Biogenic - Barren Land/Bare Exposed Rock (Anderson Land Use Code 74) - Total</v>
          </cell>
          <cell r="D4308" t="str">
            <v>Miscellaneous Non-Industrial NEC</v>
          </cell>
          <cell r="G4308" t="str">
            <v>Natural Sources</v>
          </cell>
          <cell r="H4308" t="str">
            <v>Biogenic</v>
          </cell>
          <cell r="I4308" t="str">
            <v>Barren Land/Bare Exposed Rock (Anderson Land Use Code 74)</v>
          </cell>
          <cell r="J4308" t="str">
            <v>Total</v>
          </cell>
          <cell r="M4308">
            <v>37589</v>
          </cell>
          <cell r="N4308">
            <v>40982</v>
          </cell>
        </row>
        <row r="4309">
          <cell r="A4309" t="str">
            <v>2701475000</v>
          </cell>
          <cell r="B4309" t="str">
            <v>Biogenic</v>
          </cell>
          <cell r="C4309" t="str">
            <v>Biogenic - Barren Land/Strip Mines, Quarries, and Gravel Pits (Anderson LUC 75) - Total</v>
          </cell>
          <cell r="D4309" t="str">
            <v>Miscellaneous Non-Industrial NEC</v>
          </cell>
          <cell r="G4309" t="str">
            <v>Natural Sources</v>
          </cell>
          <cell r="H4309" t="str">
            <v>Biogenic</v>
          </cell>
          <cell r="I4309" t="str">
            <v>Barren Land/Strip Mines, Quarries, and Gravel Pits (Anderson LUC 75)</v>
          </cell>
          <cell r="J4309" t="str">
            <v>Total</v>
          </cell>
          <cell r="M4309">
            <v>37589</v>
          </cell>
          <cell r="N4309">
            <v>40982</v>
          </cell>
        </row>
        <row r="4310">
          <cell r="A4310" t="str">
            <v>2701476000</v>
          </cell>
          <cell r="B4310" t="str">
            <v>Biogenic</v>
          </cell>
          <cell r="C4310" t="str">
            <v>Biogenic - Barren Land/Transitional Areas (Anderson Land Use Code 76) - Total</v>
          </cell>
          <cell r="D4310" t="str">
            <v>Miscellaneous Non-Industrial NEC</v>
          </cell>
          <cell r="G4310" t="str">
            <v>Natural Sources</v>
          </cell>
          <cell r="H4310" t="str">
            <v>Biogenic</v>
          </cell>
          <cell r="I4310" t="str">
            <v>Barren Land/Transitional Areas (Anderson Land Use Code 76)</v>
          </cell>
          <cell r="J4310" t="str">
            <v>Total</v>
          </cell>
          <cell r="M4310">
            <v>37589</v>
          </cell>
          <cell r="N4310">
            <v>40982</v>
          </cell>
        </row>
        <row r="4311">
          <cell r="A4311" t="str">
            <v>2701477000</v>
          </cell>
          <cell r="B4311" t="str">
            <v>Biogenic</v>
          </cell>
          <cell r="C4311" t="str">
            <v>Biogenic - Barren Land/Mixed Barren Land (Anderson Land Use Code 77) - Total</v>
          </cell>
          <cell r="D4311" t="str">
            <v>Miscellaneous Non-Industrial NEC</v>
          </cell>
          <cell r="G4311" t="str">
            <v>Natural Sources</v>
          </cell>
          <cell r="H4311" t="str">
            <v>Biogenic</v>
          </cell>
          <cell r="I4311" t="str">
            <v>Barren Land/Mixed Barren Land (Anderson Land Use Code 77)</v>
          </cell>
          <cell r="J4311" t="str">
            <v>Total</v>
          </cell>
          <cell r="M4311">
            <v>37589</v>
          </cell>
          <cell r="N4311">
            <v>40982</v>
          </cell>
        </row>
        <row r="4312">
          <cell r="A4312" t="str">
            <v>2701480000</v>
          </cell>
          <cell r="B4312" t="str">
            <v>Biogenic</v>
          </cell>
          <cell r="C4312" t="str">
            <v>Biogenic - Tundra - Total</v>
          </cell>
          <cell r="D4312" t="str">
            <v>Miscellaneous Non-Industrial NEC</v>
          </cell>
          <cell r="G4312" t="str">
            <v>Natural Sources</v>
          </cell>
          <cell r="H4312" t="str">
            <v>Biogenic</v>
          </cell>
          <cell r="I4312" t="str">
            <v>Tundra</v>
          </cell>
          <cell r="J4312" t="str">
            <v>Total</v>
          </cell>
          <cell r="N4312">
            <v>40982</v>
          </cell>
        </row>
        <row r="4313">
          <cell r="A4313" t="str">
            <v>2701481000</v>
          </cell>
          <cell r="B4313" t="str">
            <v>Biogenic</v>
          </cell>
          <cell r="C4313" t="str">
            <v>Biogenic - Tundra/Shrub and Brush Tundra (Anderson Land Use Code 81) - Total</v>
          </cell>
          <cell r="D4313" t="str">
            <v>Miscellaneous Non-Industrial NEC</v>
          </cell>
          <cell r="G4313" t="str">
            <v>Natural Sources</v>
          </cell>
          <cell r="H4313" t="str">
            <v>Biogenic</v>
          </cell>
          <cell r="I4313" t="str">
            <v>Tundra/Shrub and Brush Tundra (Anderson Land Use Code 81)</v>
          </cell>
          <cell r="J4313" t="str">
            <v>Total</v>
          </cell>
          <cell r="M4313">
            <v>37589</v>
          </cell>
          <cell r="N4313">
            <v>40982</v>
          </cell>
        </row>
        <row r="4314">
          <cell r="A4314" t="str">
            <v>2701482000</v>
          </cell>
          <cell r="B4314" t="str">
            <v>Biogenic</v>
          </cell>
          <cell r="C4314" t="str">
            <v>Biogenic - Tundra/Herbaceous Tundra (Anderson Land Use Code 82) - Total</v>
          </cell>
          <cell r="D4314" t="str">
            <v>Miscellaneous Non-Industrial NEC</v>
          </cell>
          <cell r="G4314" t="str">
            <v>Natural Sources</v>
          </cell>
          <cell r="H4314" t="str">
            <v>Biogenic</v>
          </cell>
          <cell r="I4314" t="str">
            <v>Tundra/Herbaceous Tundra (Anderson Land Use Code 82)</v>
          </cell>
          <cell r="J4314" t="str">
            <v>Total</v>
          </cell>
          <cell r="M4314">
            <v>37589</v>
          </cell>
          <cell r="N4314">
            <v>40982</v>
          </cell>
        </row>
        <row r="4315">
          <cell r="A4315" t="str">
            <v>2701483000</v>
          </cell>
          <cell r="B4315" t="str">
            <v>Biogenic</v>
          </cell>
          <cell r="C4315" t="str">
            <v>Biogenic - Tundra/Bare Ground (Anderson Land Use Code 83) - Total</v>
          </cell>
          <cell r="D4315" t="str">
            <v>Miscellaneous Non-Industrial NEC</v>
          </cell>
          <cell r="G4315" t="str">
            <v>Natural Sources</v>
          </cell>
          <cell r="H4315" t="str">
            <v>Biogenic</v>
          </cell>
          <cell r="I4315" t="str">
            <v>Tundra/Bare Ground (Anderson Land Use Code 83)</v>
          </cell>
          <cell r="J4315" t="str">
            <v>Total</v>
          </cell>
          <cell r="M4315">
            <v>37589</v>
          </cell>
          <cell r="N4315">
            <v>40982</v>
          </cell>
        </row>
        <row r="4316">
          <cell r="A4316" t="str">
            <v>2701484000</v>
          </cell>
          <cell r="B4316" t="str">
            <v>Biogenic</v>
          </cell>
          <cell r="C4316" t="str">
            <v>Biogenic - Tundra/Wet Tundra (Anderson Land Use Code 84) - Total</v>
          </cell>
          <cell r="D4316" t="str">
            <v>Miscellaneous Non-Industrial NEC</v>
          </cell>
          <cell r="G4316" t="str">
            <v>Natural Sources</v>
          </cell>
          <cell r="H4316" t="str">
            <v>Biogenic</v>
          </cell>
          <cell r="I4316" t="str">
            <v>Tundra/Wet Tundra (Anderson Land Use Code 84)</v>
          </cell>
          <cell r="J4316" t="str">
            <v>Total</v>
          </cell>
          <cell r="M4316">
            <v>37589</v>
          </cell>
          <cell r="N4316">
            <v>40982</v>
          </cell>
        </row>
        <row r="4317">
          <cell r="A4317" t="str">
            <v>2701485000</v>
          </cell>
          <cell r="B4317" t="str">
            <v>Biogenic</v>
          </cell>
          <cell r="C4317" t="str">
            <v>Biogenic - Tundra/Mixed Tundra (Anderson Land Use Code 85) - Total</v>
          </cell>
          <cell r="D4317" t="str">
            <v>Miscellaneous Non-Industrial NEC</v>
          </cell>
          <cell r="G4317" t="str">
            <v>Natural Sources</v>
          </cell>
          <cell r="H4317" t="str">
            <v>Biogenic</v>
          </cell>
          <cell r="I4317" t="str">
            <v>Tundra/Mixed Tundra (Anderson Land Use Code 85)</v>
          </cell>
          <cell r="J4317" t="str">
            <v>Total</v>
          </cell>
          <cell r="M4317">
            <v>37589</v>
          </cell>
          <cell r="N4317">
            <v>40982</v>
          </cell>
        </row>
        <row r="4318">
          <cell r="A4318" t="str">
            <v>2701490000</v>
          </cell>
          <cell r="B4318" t="str">
            <v>Biogenic</v>
          </cell>
          <cell r="C4318" t="str">
            <v>Biogenic - Perennial Snow and Ice - Total</v>
          </cell>
          <cell r="D4318" t="str">
            <v>Miscellaneous Non-Industrial NEC</v>
          </cell>
          <cell r="G4318" t="str">
            <v>Natural Sources</v>
          </cell>
          <cell r="H4318" t="str">
            <v>Biogenic</v>
          </cell>
          <cell r="I4318" t="str">
            <v>Perennial Snow and Ice</v>
          </cell>
          <cell r="J4318" t="str">
            <v>Total</v>
          </cell>
          <cell r="M4318">
            <v>37589</v>
          </cell>
          <cell r="N4318">
            <v>40982</v>
          </cell>
        </row>
        <row r="4319">
          <cell r="A4319" t="str">
            <v>2701491000</v>
          </cell>
          <cell r="B4319" t="str">
            <v>Biogenic</v>
          </cell>
          <cell r="C4319" t="str">
            <v>Biogenic - Perennial Snow and Ice/Perennial Snowfields (Anderson LUC 91) - Total</v>
          </cell>
          <cell r="D4319" t="str">
            <v>Miscellaneous Non-Industrial NEC</v>
          </cell>
          <cell r="G4319" t="str">
            <v>Natural Sources</v>
          </cell>
          <cell r="H4319" t="str">
            <v>Biogenic</v>
          </cell>
          <cell r="I4319" t="str">
            <v>Perennial Snow and Ice/Perennial Snowfields (Anderson LUC 91)</v>
          </cell>
          <cell r="J4319" t="str">
            <v>Total</v>
          </cell>
          <cell r="M4319">
            <v>37589</v>
          </cell>
          <cell r="N4319">
            <v>40982</v>
          </cell>
        </row>
        <row r="4320">
          <cell r="A4320" t="str">
            <v>2701492000</v>
          </cell>
          <cell r="B4320" t="str">
            <v>Biogenic</v>
          </cell>
          <cell r="C4320" t="str">
            <v>Biogenic - Perennial Snow and Ice/Glaciers (Anderson Land Use Code 92) - Total</v>
          </cell>
          <cell r="D4320" t="str">
            <v>Miscellaneous Non-Industrial NEC</v>
          </cell>
          <cell r="G4320" t="str">
            <v>Natural Sources</v>
          </cell>
          <cell r="H4320" t="str">
            <v>Biogenic</v>
          </cell>
          <cell r="I4320" t="str">
            <v>Perennial Snow and Ice/Glaciers (Anderson Land Use Code 92)</v>
          </cell>
          <cell r="J4320" t="str">
            <v>Total</v>
          </cell>
          <cell r="M4320">
            <v>37589</v>
          </cell>
          <cell r="N4320">
            <v>40982</v>
          </cell>
        </row>
        <row r="4321">
          <cell r="A4321" t="str">
            <v>2710020030</v>
          </cell>
          <cell r="B4321" t="str">
            <v>Biogenic</v>
          </cell>
          <cell r="C4321" t="str">
            <v>Agriculture Production - Livestock - Horses and Ponies Composite - Total</v>
          </cell>
          <cell r="D4321" t="str">
            <v>Agriculture - Livestock Waste</v>
          </cell>
          <cell r="G4321" t="str">
            <v>Natural Sources</v>
          </cell>
          <cell r="H4321" t="str">
            <v>Agriculture Production - Livestock</v>
          </cell>
          <cell r="I4321" t="str">
            <v>Horses and Ponies Composite</v>
          </cell>
          <cell r="J4321" t="str">
            <v>Total</v>
          </cell>
          <cell r="K4321" t="str">
            <v>2805035000</v>
          </cell>
          <cell r="L4321" t="str">
            <v>2002</v>
          </cell>
          <cell r="M4321">
            <v>36837</v>
          </cell>
          <cell r="N4321">
            <v>40982</v>
          </cell>
        </row>
        <row r="4322">
          <cell r="A4322" t="str">
            <v>2730001000</v>
          </cell>
          <cell r="B4322" t="str">
            <v>Biogenic</v>
          </cell>
          <cell r="C4322" t="str">
            <v>Geogenic - Volcanos - Total</v>
          </cell>
          <cell r="D4322" t="str">
            <v>Miscellaneous Non-Industrial NEC</v>
          </cell>
          <cell r="G4322" t="str">
            <v>Natural Sources</v>
          </cell>
          <cell r="H4322" t="str">
            <v>Geogenic</v>
          </cell>
          <cell r="I4322" t="str">
            <v>Volcanos</v>
          </cell>
          <cell r="J4322" t="str">
            <v>Total</v>
          </cell>
          <cell r="N4322">
            <v>40982</v>
          </cell>
        </row>
        <row r="4323">
          <cell r="A4323" t="str">
            <v>27300320</v>
          </cell>
          <cell r="B4323" t="str">
            <v>Point</v>
          </cell>
          <cell r="C4323" t="str">
            <v>Off-highway LPG-fueled Engines /Industrial Fork Lift</v>
          </cell>
          <cell r="D4323" t="str">
            <v>Mobile - Non-Road Equipment - Other</v>
          </cell>
          <cell r="G4323" t="str">
            <v>Internal Combustion Engines</v>
          </cell>
          <cell r="H4323" t="str">
            <v>Off-highway LPG-fueled Engines</v>
          </cell>
          <cell r="I4323" t="str">
            <v>Industrial Equipment</v>
          </cell>
          <cell r="J4323" t="str">
            <v>Industrial Fork Lift: Liquified Petroleum Gas (LPG)</v>
          </cell>
          <cell r="N4323">
            <v>40988</v>
          </cell>
        </row>
        <row r="4324">
          <cell r="A4324" t="str">
            <v>2730050000</v>
          </cell>
          <cell r="B4324" t="str">
            <v>Biogenic</v>
          </cell>
          <cell r="C4324" t="str">
            <v>Geogenic - Geyser/Geothermal - Total</v>
          </cell>
          <cell r="D4324" t="str">
            <v>Miscellaneous Non-Industrial NEC</v>
          </cell>
          <cell r="G4324" t="str">
            <v>Natural Sources</v>
          </cell>
          <cell r="H4324" t="str">
            <v>Geogenic</v>
          </cell>
          <cell r="I4324" t="str">
            <v>Geyser/Geothermal</v>
          </cell>
          <cell r="J4324" t="str">
            <v>Total</v>
          </cell>
          <cell r="N4324">
            <v>40982</v>
          </cell>
        </row>
        <row r="4325">
          <cell r="A4325" t="str">
            <v>2730100000</v>
          </cell>
          <cell r="B4325" t="str">
            <v>Biogenic</v>
          </cell>
          <cell r="C4325" t="str">
            <v>Geogenic - Wind Erosion - Total</v>
          </cell>
          <cell r="D4325" t="str">
            <v>Miscellaneous Non-Industrial NEC</v>
          </cell>
          <cell r="G4325" t="str">
            <v>Natural Sources</v>
          </cell>
          <cell r="H4325" t="str">
            <v>Geogenic</v>
          </cell>
          <cell r="I4325" t="str">
            <v>Wind Erosion</v>
          </cell>
          <cell r="J4325" t="str">
            <v>Total</v>
          </cell>
          <cell r="N4325">
            <v>40982</v>
          </cell>
        </row>
        <row r="4326">
          <cell r="A4326" t="str">
            <v>2730100001</v>
          </cell>
          <cell r="B4326" t="str">
            <v>Biogenic</v>
          </cell>
          <cell r="C4326" t="str">
            <v>Geogenic - Wind Erosion - Dust Devils</v>
          </cell>
          <cell r="D4326" t="str">
            <v>Miscellaneous Non-Industrial NEC</v>
          </cell>
          <cell r="G4326" t="str">
            <v>Natural Sources</v>
          </cell>
          <cell r="H4326" t="str">
            <v>Geogenic</v>
          </cell>
          <cell r="I4326" t="str">
            <v>Wind Erosion</v>
          </cell>
          <cell r="J4326" t="str">
            <v>Dust Devils</v>
          </cell>
          <cell r="N4326">
            <v>40982</v>
          </cell>
        </row>
        <row r="4327">
          <cell r="A4327" t="str">
            <v>2740001000</v>
          </cell>
          <cell r="B4327" t="str">
            <v>Biogenic</v>
          </cell>
          <cell r="C4327" t="str">
            <v>Miscellaneous - Lightning - Total</v>
          </cell>
          <cell r="D4327" t="str">
            <v>Miscellaneous Non-Industrial NEC</v>
          </cell>
          <cell r="G4327" t="str">
            <v>Natural Sources</v>
          </cell>
          <cell r="H4327" t="str">
            <v>Miscellaneous</v>
          </cell>
          <cell r="I4327" t="str">
            <v>Lightning</v>
          </cell>
          <cell r="J4327" t="str">
            <v>Total</v>
          </cell>
          <cell r="N4327">
            <v>40982</v>
          </cell>
        </row>
        <row r="4328">
          <cell r="A4328" t="str">
            <v>2740020000</v>
          </cell>
          <cell r="B4328" t="str">
            <v>Biogenic</v>
          </cell>
          <cell r="C4328" t="str">
            <v>Miscellaneous - Water - Total</v>
          </cell>
          <cell r="D4328" t="str">
            <v>Miscellaneous Non-Industrial NEC</v>
          </cell>
          <cell r="G4328" t="str">
            <v>Natural Sources</v>
          </cell>
          <cell r="H4328" t="str">
            <v>Miscellaneous</v>
          </cell>
          <cell r="I4328" t="str">
            <v>Water</v>
          </cell>
          <cell r="J4328" t="str">
            <v>Total</v>
          </cell>
          <cell r="N4328">
            <v>40982</v>
          </cell>
        </row>
        <row r="4329">
          <cell r="A4329" t="str">
            <v>2740020010</v>
          </cell>
          <cell r="B4329" t="str">
            <v>Biogenic</v>
          </cell>
          <cell r="C4329" t="str">
            <v>Miscellaneous - Water - Water/Barren</v>
          </cell>
          <cell r="D4329" t="str">
            <v>Miscellaneous Non-Industrial NEC</v>
          </cell>
          <cell r="G4329" t="str">
            <v>Natural Sources</v>
          </cell>
          <cell r="H4329" t="str">
            <v>Miscellaneous</v>
          </cell>
          <cell r="I4329" t="str">
            <v>Water</v>
          </cell>
          <cell r="J4329" t="str">
            <v>Water/Barren</v>
          </cell>
          <cell r="N4329">
            <v>40982</v>
          </cell>
        </row>
        <row r="4330">
          <cell r="A4330" t="str">
            <v>2740030000</v>
          </cell>
          <cell r="B4330" t="str">
            <v>Biogenic</v>
          </cell>
          <cell r="C4330" t="str">
            <v>Miscellaneous - Fresh Water - Total</v>
          </cell>
          <cell r="D4330" t="str">
            <v>Miscellaneous Non-Industrial NEC</v>
          </cell>
          <cell r="G4330" t="str">
            <v>Natural Sources</v>
          </cell>
          <cell r="H4330" t="str">
            <v>Miscellaneous</v>
          </cell>
          <cell r="I4330" t="str">
            <v>Fresh Water</v>
          </cell>
          <cell r="J4330" t="str">
            <v>Total</v>
          </cell>
          <cell r="N4330">
            <v>40982</v>
          </cell>
        </row>
        <row r="4331">
          <cell r="A4331" t="str">
            <v>2740030010</v>
          </cell>
          <cell r="B4331" t="str">
            <v>Biogenic</v>
          </cell>
          <cell r="C4331" t="str">
            <v>Miscellaneous - Fresh Water - Water/Barren</v>
          </cell>
          <cell r="D4331" t="str">
            <v>Miscellaneous Non-Industrial NEC</v>
          </cell>
          <cell r="G4331" t="str">
            <v>Natural Sources</v>
          </cell>
          <cell r="H4331" t="str">
            <v>Miscellaneous</v>
          </cell>
          <cell r="I4331" t="str">
            <v>Fresh Water</v>
          </cell>
          <cell r="J4331" t="str">
            <v>Water/Barren</v>
          </cell>
          <cell r="N4331">
            <v>40982</v>
          </cell>
        </row>
        <row r="4332">
          <cell r="A4332" t="str">
            <v>2740040000</v>
          </cell>
          <cell r="B4332" t="str">
            <v>Biogenic</v>
          </cell>
          <cell r="C4332" t="str">
            <v>Miscellaneous - Salt Water - Total</v>
          </cell>
          <cell r="D4332" t="str">
            <v>Miscellaneous Non-Industrial NEC</v>
          </cell>
          <cell r="G4332" t="str">
            <v>Natural Sources</v>
          </cell>
          <cell r="H4332" t="str">
            <v>Miscellaneous</v>
          </cell>
          <cell r="I4332" t="str">
            <v>Salt Water</v>
          </cell>
          <cell r="J4332" t="str">
            <v>Total</v>
          </cell>
          <cell r="N4332">
            <v>40982</v>
          </cell>
        </row>
        <row r="4333">
          <cell r="A4333" t="str">
            <v>2740040010</v>
          </cell>
          <cell r="B4333" t="str">
            <v>Biogenic</v>
          </cell>
          <cell r="C4333" t="str">
            <v>Miscellaneous - Salt Water - Water/Barren</v>
          </cell>
          <cell r="D4333" t="str">
            <v>Miscellaneous Non-Industrial NEC</v>
          </cell>
          <cell r="G4333" t="str">
            <v>Natural Sources</v>
          </cell>
          <cell r="H4333" t="str">
            <v>Miscellaneous</v>
          </cell>
          <cell r="I4333" t="str">
            <v>Salt Water</v>
          </cell>
          <cell r="J4333" t="str">
            <v>Water/Barren</v>
          </cell>
          <cell r="N4333">
            <v>40982</v>
          </cell>
        </row>
        <row r="4334">
          <cell r="A4334" t="str">
            <v>27501001</v>
          </cell>
          <cell r="B4334" t="str">
            <v>Point</v>
          </cell>
          <cell r="C4334" t="str">
            <v>Aircraft /Military /Piston Engine: Aviation Gas</v>
          </cell>
          <cell r="D4334" t="str">
            <v>Mobile - Aircraft</v>
          </cell>
          <cell r="F4334" t="str">
            <v>B</v>
          </cell>
          <cell r="G4334" t="str">
            <v>Internal Combustion Engines</v>
          </cell>
          <cell r="H4334" t="str">
            <v>Fixed Wing Aircraft L &amp; TO Exhaust</v>
          </cell>
          <cell r="I4334" t="str">
            <v>Military</v>
          </cell>
          <cell r="J4334" t="str">
            <v>Piston Engine: Aviation Gas</v>
          </cell>
          <cell r="K4334" t="str">
            <v>2275001000</v>
          </cell>
          <cell r="L4334" t="str">
            <v>2011</v>
          </cell>
          <cell r="N4334">
            <v>41176</v>
          </cell>
        </row>
        <row r="4335">
          <cell r="A4335" t="str">
            <v>27501014</v>
          </cell>
          <cell r="B4335" t="str">
            <v>Point</v>
          </cell>
          <cell r="C4335" t="str">
            <v>Aircraft /Military /Jet Engine: JP-4</v>
          </cell>
          <cell r="D4335" t="str">
            <v>Mobile - Aircraft</v>
          </cell>
          <cell r="F4335" t="str">
            <v>B</v>
          </cell>
          <cell r="G4335" t="str">
            <v>Internal Combustion Engines</v>
          </cell>
          <cell r="H4335" t="str">
            <v>Fixed Wing Aircraft L &amp; TO Exhaust</v>
          </cell>
          <cell r="I4335" t="str">
            <v>Military</v>
          </cell>
          <cell r="J4335" t="str">
            <v>Jet Engine: JP-4</v>
          </cell>
          <cell r="K4335" t="str">
            <v>2275001000</v>
          </cell>
          <cell r="L4335" t="str">
            <v>2011</v>
          </cell>
          <cell r="N4335">
            <v>41176</v>
          </cell>
        </row>
        <row r="4336">
          <cell r="A4336" t="str">
            <v>27501015</v>
          </cell>
          <cell r="B4336" t="str">
            <v>Point</v>
          </cell>
          <cell r="C4336" t="str">
            <v>Aircraft /Military /Jet Engine: JP-5</v>
          </cell>
          <cell r="D4336" t="str">
            <v>Mobile - Aircraft</v>
          </cell>
          <cell r="F4336" t="str">
            <v>B</v>
          </cell>
          <cell r="G4336" t="str">
            <v>Internal Combustion Engines</v>
          </cell>
          <cell r="H4336" t="str">
            <v>Fixed Wing Aircraft L &amp; TO Exhaust</v>
          </cell>
          <cell r="I4336" t="str">
            <v>Military</v>
          </cell>
          <cell r="J4336" t="str">
            <v>Jet Engine: JP-5</v>
          </cell>
          <cell r="K4336" t="str">
            <v>2275001000</v>
          </cell>
          <cell r="L4336" t="str">
            <v>2011</v>
          </cell>
          <cell r="N4336">
            <v>41176</v>
          </cell>
        </row>
        <row r="4337">
          <cell r="A4337" t="str">
            <v>27502001</v>
          </cell>
          <cell r="B4337" t="str">
            <v>Point</v>
          </cell>
          <cell r="C4337" t="str">
            <v>Aircraft /Commercial /Piston Engine: Aviation Gas</v>
          </cell>
          <cell r="D4337" t="str">
            <v>Mobile - Aircraft</v>
          </cell>
          <cell r="F4337" t="str">
            <v>B</v>
          </cell>
          <cell r="G4337" t="str">
            <v>Internal Combustion Engines</v>
          </cell>
          <cell r="H4337" t="str">
            <v>Fixed Wing Aircraft L &amp; TO Exhaust</v>
          </cell>
          <cell r="I4337" t="str">
            <v>Commercial</v>
          </cell>
          <cell r="J4337" t="str">
            <v>Piston Engine: Aviation Gas</v>
          </cell>
          <cell r="K4337" t="str">
            <v>2275020000</v>
          </cell>
          <cell r="L4337" t="str">
            <v>2011</v>
          </cell>
          <cell r="N4337">
            <v>41176</v>
          </cell>
        </row>
        <row r="4338">
          <cell r="A4338" t="str">
            <v>27502011</v>
          </cell>
          <cell r="B4338" t="str">
            <v>Point</v>
          </cell>
          <cell r="C4338" t="str">
            <v>Aircraft /Commercial /Jet Engine: Jet A</v>
          </cell>
          <cell r="D4338" t="str">
            <v>Mobile - Aircraft</v>
          </cell>
          <cell r="F4338" t="str">
            <v>B</v>
          </cell>
          <cell r="G4338" t="str">
            <v>Internal Combustion Engines</v>
          </cell>
          <cell r="H4338" t="str">
            <v>Fixed Wing Aircraft L &amp; TO Exhaust</v>
          </cell>
          <cell r="I4338" t="str">
            <v>Commercial</v>
          </cell>
          <cell r="J4338" t="str">
            <v>Jet Engine: Jet A</v>
          </cell>
          <cell r="K4338" t="str">
            <v>2275020000</v>
          </cell>
          <cell r="L4338" t="str">
            <v>2011</v>
          </cell>
          <cell r="N4338">
            <v>41176</v>
          </cell>
        </row>
        <row r="4339">
          <cell r="A4339" t="str">
            <v>27505001</v>
          </cell>
          <cell r="B4339" t="str">
            <v>Point</v>
          </cell>
          <cell r="C4339" t="str">
            <v>Aircraft /Civil /Piston Engine: Aviation Gas</v>
          </cell>
          <cell r="D4339" t="str">
            <v>Mobile - Aircraft</v>
          </cell>
          <cell r="F4339" t="str">
            <v>B</v>
          </cell>
          <cell r="G4339" t="str">
            <v>Internal Combustion Engines</v>
          </cell>
          <cell r="H4339" t="str">
            <v>Fixed Wing Aircraft L &amp; TO Exhaust</v>
          </cell>
          <cell r="I4339" t="str">
            <v>Civil</v>
          </cell>
          <cell r="J4339" t="str">
            <v>Piston Engine: Aviation Gas</v>
          </cell>
          <cell r="K4339" t="str">
            <v>2275050011</v>
          </cell>
          <cell r="L4339" t="str">
            <v>2011</v>
          </cell>
          <cell r="N4339">
            <v>41176</v>
          </cell>
        </row>
        <row r="4340">
          <cell r="A4340" t="str">
            <v>27505011</v>
          </cell>
          <cell r="B4340" t="str">
            <v>Point</v>
          </cell>
          <cell r="C4340" t="str">
            <v>Aircraft /Civil /Jet Engine: Jet A</v>
          </cell>
          <cell r="D4340" t="str">
            <v>Mobile - Aircraft</v>
          </cell>
          <cell r="F4340" t="str">
            <v>B</v>
          </cell>
          <cell r="G4340" t="str">
            <v>Internal Combustion Engines</v>
          </cell>
          <cell r="H4340" t="str">
            <v>Fixed Wing Aircraft L &amp; TO Exhaust</v>
          </cell>
          <cell r="I4340" t="str">
            <v>Civil</v>
          </cell>
          <cell r="J4340" t="str">
            <v>Jet Engine: Jet A</v>
          </cell>
          <cell r="K4340" t="str">
            <v>2275050012</v>
          </cell>
          <cell r="L4340" t="str">
            <v>2011</v>
          </cell>
          <cell r="N4340">
            <v>41176</v>
          </cell>
        </row>
        <row r="4341">
          <cell r="A4341" t="str">
            <v>27601001</v>
          </cell>
          <cell r="B4341" t="str">
            <v>Point</v>
          </cell>
          <cell r="C4341" t="str">
            <v>Aircraft /Military /Piston Engine: Aviation Gas</v>
          </cell>
          <cell r="D4341" t="str">
            <v>Mobile - Aircraft</v>
          </cell>
          <cell r="F4341" t="str">
            <v>B</v>
          </cell>
          <cell r="G4341" t="str">
            <v>Internal Combustion Engines</v>
          </cell>
          <cell r="H4341" t="str">
            <v>Rotary Wing Aircraft L &amp; TO Exhaust</v>
          </cell>
          <cell r="I4341" t="str">
            <v>Military</v>
          </cell>
          <cell r="J4341" t="str">
            <v>Piston Engine: Aviation Gas</v>
          </cell>
          <cell r="K4341" t="str">
            <v>2275001000</v>
          </cell>
          <cell r="L4341" t="str">
            <v>2011</v>
          </cell>
          <cell r="N4341">
            <v>41176</v>
          </cell>
        </row>
        <row r="4342">
          <cell r="A4342" t="str">
            <v>27601014</v>
          </cell>
          <cell r="B4342" t="str">
            <v>Point</v>
          </cell>
          <cell r="C4342" t="str">
            <v>Aircraft /Military /Jet Engine: JP-4</v>
          </cell>
          <cell r="D4342" t="str">
            <v>Mobile - Aircraft</v>
          </cell>
          <cell r="F4342" t="str">
            <v>B</v>
          </cell>
          <cell r="G4342" t="str">
            <v>Internal Combustion Engines</v>
          </cell>
          <cell r="H4342" t="str">
            <v>Rotary Wing Aircraft L &amp; TO Exhaust</v>
          </cell>
          <cell r="I4342" t="str">
            <v>Military</v>
          </cell>
          <cell r="J4342" t="str">
            <v>Jet Engine: JP-4</v>
          </cell>
          <cell r="K4342" t="str">
            <v>2275001000</v>
          </cell>
          <cell r="L4342" t="str">
            <v>2011</v>
          </cell>
          <cell r="N4342">
            <v>41176</v>
          </cell>
        </row>
        <row r="4343">
          <cell r="A4343" t="str">
            <v>27601015</v>
          </cell>
          <cell r="B4343" t="str">
            <v>Point</v>
          </cell>
          <cell r="C4343" t="str">
            <v>Aircraft /Military /Jet Engine: JP-5</v>
          </cell>
          <cell r="D4343" t="str">
            <v>Mobile - Aircraft</v>
          </cell>
          <cell r="F4343" t="str">
            <v>B</v>
          </cell>
          <cell r="G4343" t="str">
            <v>Internal Combustion Engines</v>
          </cell>
          <cell r="H4343" t="str">
            <v>Rotary Wing Aircraft L &amp; TO Exhaust</v>
          </cell>
          <cell r="I4343" t="str">
            <v>Military</v>
          </cell>
          <cell r="J4343" t="str">
            <v>Jet Engine: JP-5</v>
          </cell>
          <cell r="K4343" t="str">
            <v>2275001000</v>
          </cell>
          <cell r="L4343" t="str">
            <v>2011</v>
          </cell>
          <cell r="N4343">
            <v>41176</v>
          </cell>
        </row>
        <row r="4344">
          <cell r="A4344" t="str">
            <v>27602001</v>
          </cell>
          <cell r="B4344" t="str">
            <v>Point</v>
          </cell>
          <cell r="C4344" t="str">
            <v>Aircraft /Commercial /Piston Engine: Aviation Gas</v>
          </cell>
          <cell r="D4344" t="str">
            <v>Mobile - Aircraft</v>
          </cell>
          <cell r="F4344" t="str">
            <v>B</v>
          </cell>
          <cell r="G4344" t="str">
            <v>Internal Combustion Engines</v>
          </cell>
          <cell r="H4344" t="str">
            <v>Rotary Wing Aircraft L &amp; TO Exhaust</v>
          </cell>
          <cell r="I4344" t="str">
            <v>Commercial</v>
          </cell>
          <cell r="J4344" t="str">
            <v>Piston Engine: Aviation Gas</v>
          </cell>
          <cell r="K4344" t="str">
            <v>2275020000</v>
          </cell>
          <cell r="L4344" t="str">
            <v>2011</v>
          </cell>
          <cell r="N4344">
            <v>41176</v>
          </cell>
        </row>
        <row r="4345">
          <cell r="A4345" t="str">
            <v>27602011</v>
          </cell>
          <cell r="B4345" t="str">
            <v>Point</v>
          </cell>
          <cell r="C4345" t="str">
            <v>Aircraft /Commercial /Jet Engine: Jet A</v>
          </cell>
          <cell r="D4345" t="str">
            <v>Mobile - Aircraft</v>
          </cell>
          <cell r="F4345" t="str">
            <v>B</v>
          </cell>
          <cell r="G4345" t="str">
            <v>Internal Combustion Engines</v>
          </cell>
          <cell r="H4345" t="str">
            <v>Rotary Wing Aircraft L &amp; TO Exhaust</v>
          </cell>
          <cell r="I4345" t="str">
            <v>Commercial</v>
          </cell>
          <cell r="J4345" t="str">
            <v>Jet Engine: Jet A</v>
          </cell>
          <cell r="K4345" t="str">
            <v>2275020000</v>
          </cell>
          <cell r="L4345" t="str">
            <v>2011</v>
          </cell>
          <cell r="N4345">
            <v>41176</v>
          </cell>
        </row>
        <row r="4346">
          <cell r="A4346" t="str">
            <v>27605001</v>
          </cell>
          <cell r="B4346" t="str">
            <v>Point</v>
          </cell>
          <cell r="C4346" t="str">
            <v>Aircraft /Civil /Piston Engine: Aviation Gas</v>
          </cell>
          <cell r="D4346" t="str">
            <v>Mobile - Aircraft</v>
          </cell>
          <cell r="F4346" t="str">
            <v>B</v>
          </cell>
          <cell r="G4346" t="str">
            <v>Internal Combustion Engines</v>
          </cell>
          <cell r="H4346" t="str">
            <v>Rotary Wing Aircraft L &amp; TO Exhaust</v>
          </cell>
          <cell r="I4346" t="str">
            <v>Civil</v>
          </cell>
          <cell r="J4346" t="str">
            <v>Piston Engine: Aviation Gas</v>
          </cell>
          <cell r="K4346" t="str">
            <v>2275050011</v>
          </cell>
          <cell r="L4346" t="str">
            <v>2011</v>
          </cell>
          <cell r="N4346">
            <v>41176</v>
          </cell>
        </row>
        <row r="4347">
          <cell r="A4347" t="str">
            <v>27605011</v>
          </cell>
          <cell r="B4347" t="str">
            <v>Point</v>
          </cell>
          <cell r="C4347" t="str">
            <v>Aircraft /Civil /Jet Engine: Jet A</v>
          </cell>
          <cell r="D4347" t="str">
            <v>Mobile - Aircraft</v>
          </cell>
          <cell r="F4347" t="str">
            <v>B</v>
          </cell>
          <cell r="G4347" t="str">
            <v>Internal Combustion Engines</v>
          </cell>
          <cell r="H4347" t="str">
            <v>Rotary Wing Aircraft L &amp; TO Exhaust</v>
          </cell>
          <cell r="I4347" t="str">
            <v>Civil</v>
          </cell>
          <cell r="J4347" t="str">
            <v>Jet Engine: Jet A</v>
          </cell>
          <cell r="K4347" t="str">
            <v>2275050012</v>
          </cell>
          <cell r="L4347" t="str">
            <v>2011</v>
          </cell>
          <cell r="N4347">
            <v>41176</v>
          </cell>
        </row>
        <row r="4348">
          <cell r="A4348" t="str">
            <v>28000211</v>
          </cell>
          <cell r="B4348" t="str">
            <v>Point</v>
          </cell>
          <cell r="C4348" t="str">
            <v>Commercial Marine Vessels /Diesel /Crew Boats: Main Engine Exhaust: Idling</v>
          </cell>
          <cell r="D4348" t="str">
            <v>Mobile - Commercial Marine Vessels</v>
          </cell>
          <cell r="G4348" t="str">
            <v>Internal Combustion Engines</v>
          </cell>
          <cell r="H4348" t="str">
            <v>Marine Vessels, Commercial</v>
          </cell>
          <cell r="I4348" t="str">
            <v>Diesel</v>
          </cell>
          <cell r="J4348" t="str">
            <v>Crew Boats: Main Engine Exhaust: Idling</v>
          </cell>
          <cell r="K4348" t="str">
            <v>2280002100</v>
          </cell>
          <cell r="L4348" t="str">
            <v>2011</v>
          </cell>
          <cell r="N4348">
            <v>41176</v>
          </cell>
        </row>
        <row r="4349">
          <cell r="A4349" t="str">
            <v>28000212</v>
          </cell>
          <cell r="B4349" t="str">
            <v>Point</v>
          </cell>
          <cell r="C4349" t="str">
            <v>Commercial Marine Vessels /Diesel /Crew Boats: Main Engine Exhaust: Maneuvering</v>
          </cell>
          <cell r="D4349" t="str">
            <v>Mobile - Commercial Marine Vessels</v>
          </cell>
          <cell r="G4349" t="str">
            <v>Internal Combustion Engines</v>
          </cell>
          <cell r="H4349" t="str">
            <v>Marine Vessels, Commercial</v>
          </cell>
          <cell r="I4349" t="str">
            <v>Diesel</v>
          </cell>
          <cell r="J4349" t="str">
            <v>Crew Boats: Main Engine Exhaust: Maneuvering</v>
          </cell>
          <cell r="K4349" t="str">
            <v>2280002100</v>
          </cell>
          <cell r="L4349" t="str">
            <v>2011</v>
          </cell>
          <cell r="N4349">
            <v>41176</v>
          </cell>
        </row>
        <row r="4350">
          <cell r="A4350" t="str">
            <v>28000213</v>
          </cell>
          <cell r="B4350" t="str">
            <v>Point</v>
          </cell>
          <cell r="C4350" t="str">
            <v>Commercial Marine Vessels /Diesel /Crew Boats: Auxiliary Generator Exhaust: Hotelling</v>
          </cell>
          <cell r="D4350" t="str">
            <v>Mobile - Commercial Marine Vessels</v>
          </cell>
          <cell r="G4350" t="str">
            <v>Internal Combustion Engines</v>
          </cell>
          <cell r="H4350" t="str">
            <v>Marine Vessels, Commercial</v>
          </cell>
          <cell r="I4350" t="str">
            <v>Diesel</v>
          </cell>
          <cell r="J4350" t="str">
            <v>Crew Boats: Auxiliary Generator Exhaust: Hotelling</v>
          </cell>
          <cell r="K4350" t="str">
            <v>2280002100</v>
          </cell>
          <cell r="L4350" t="str">
            <v>2011</v>
          </cell>
          <cell r="N4350">
            <v>41176</v>
          </cell>
        </row>
        <row r="4351">
          <cell r="A4351" t="str">
            <v>28000216</v>
          </cell>
          <cell r="B4351" t="str">
            <v>Point</v>
          </cell>
          <cell r="C4351" t="str">
            <v>Commercial Marine Vessels /Diesel /Supply Boats: Main Engine Exhaust: Idling</v>
          </cell>
          <cell r="D4351" t="str">
            <v>Mobile - Commercial Marine Vessels</v>
          </cell>
          <cell r="G4351" t="str">
            <v>Internal Combustion Engines</v>
          </cell>
          <cell r="H4351" t="str">
            <v>Marine Vessels, Commercial</v>
          </cell>
          <cell r="I4351" t="str">
            <v>Diesel</v>
          </cell>
          <cell r="J4351" t="str">
            <v>Supply Boats: Main Engine Exhaust: Idling</v>
          </cell>
          <cell r="K4351" t="str">
            <v>2280002100</v>
          </cell>
          <cell r="L4351" t="str">
            <v>2011</v>
          </cell>
          <cell r="N4351">
            <v>41176</v>
          </cell>
        </row>
        <row r="4352">
          <cell r="A4352" t="str">
            <v>28000217</v>
          </cell>
          <cell r="B4352" t="str">
            <v>Point</v>
          </cell>
          <cell r="C4352" t="str">
            <v>Commercial Marine Vessels /Diesel /Supply Boats: Main Engine Exhaust: Maneuvering</v>
          </cell>
          <cell r="D4352" t="str">
            <v>Mobile - Commercial Marine Vessels</v>
          </cell>
          <cell r="G4352" t="str">
            <v>Internal Combustion Engines</v>
          </cell>
          <cell r="H4352" t="str">
            <v>Marine Vessels, Commercial</v>
          </cell>
          <cell r="I4352" t="str">
            <v>Diesel</v>
          </cell>
          <cell r="J4352" t="str">
            <v>Supply Boats: Main Engine Exhaust: Maneuvering</v>
          </cell>
          <cell r="K4352" t="str">
            <v>2280002100</v>
          </cell>
          <cell r="L4352" t="str">
            <v>2011</v>
          </cell>
          <cell r="N4352">
            <v>41176</v>
          </cell>
        </row>
        <row r="4353">
          <cell r="A4353" t="str">
            <v>28000218</v>
          </cell>
          <cell r="B4353" t="str">
            <v>Point</v>
          </cell>
          <cell r="C4353" t="str">
            <v>Commercial Marine Vessels /Diesel /Supply Boats: Auxiliary Generator Exhaust: Hotelling</v>
          </cell>
          <cell r="D4353" t="str">
            <v>Mobile - Commercial Marine Vessels</v>
          </cell>
          <cell r="G4353" t="str">
            <v>Internal Combustion Engines</v>
          </cell>
          <cell r="H4353" t="str">
            <v>Marine Vessels, Commercial</v>
          </cell>
          <cell r="I4353" t="str">
            <v>Diesel</v>
          </cell>
          <cell r="J4353" t="str">
            <v>Supply Boats: Auxiliary Generator Exhaust: Hotelling</v>
          </cell>
          <cell r="K4353" t="str">
            <v>2280002100</v>
          </cell>
          <cell r="L4353" t="str">
            <v>2011</v>
          </cell>
          <cell r="N4353">
            <v>41176</v>
          </cell>
        </row>
        <row r="4354">
          <cell r="A4354" t="str">
            <v>2801000000</v>
          </cell>
          <cell r="B4354" t="str">
            <v>Nonpoint</v>
          </cell>
          <cell r="C4354" t="str">
            <v>Agric - Crops /Total</v>
          </cell>
          <cell r="D4354" t="str">
            <v>Agriculture - Crops &amp; Livestock Dust</v>
          </cell>
          <cell r="G4354" t="str">
            <v>Miscellaneous Area Sources</v>
          </cell>
          <cell r="H4354" t="str">
            <v>Agriculture Production - Crops</v>
          </cell>
          <cell r="I4354" t="str">
            <v>Agriculture - Crops</v>
          </cell>
          <cell r="J4354" t="str">
            <v>Total</v>
          </cell>
          <cell r="M4354">
            <v>36552</v>
          </cell>
          <cell r="N4354">
            <v>40982</v>
          </cell>
        </row>
        <row r="4355">
          <cell r="A4355" t="str">
            <v>2801000001</v>
          </cell>
          <cell r="B4355" t="str">
            <v>Nonpoint</v>
          </cell>
          <cell r="C4355" t="str">
            <v>Agric - Crops /Land Breaking</v>
          </cell>
          <cell r="D4355" t="str">
            <v>Agriculture - Crops &amp; Livestock Dust</v>
          </cell>
          <cell r="G4355" t="str">
            <v>Miscellaneous Area Sources</v>
          </cell>
          <cell r="H4355" t="str">
            <v>Agriculture Production - Crops</v>
          </cell>
          <cell r="I4355" t="str">
            <v>Agriculture - Crops</v>
          </cell>
          <cell r="J4355" t="str">
            <v>Land Breaking</v>
          </cell>
          <cell r="N4355">
            <v>40982</v>
          </cell>
        </row>
        <row r="4356">
          <cell r="A4356" t="str">
            <v>2801000002</v>
          </cell>
          <cell r="B4356" t="str">
            <v>Nonpoint</v>
          </cell>
          <cell r="C4356" t="str">
            <v>Agric - Crops /Planting</v>
          </cell>
          <cell r="D4356" t="str">
            <v>Agriculture - Crops &amp; Livestock Dust</v>
          </cell>
          <cell r="G4356" t="str">
            <v>Miscellaneous Area Sources</v>
          </cell>
          <cell r="H4356" t="str">
            <v>Agriculture Production - Crops</v>
          </cell>
          <cell r="I4356" t="str">
            <v>Agriculture - Crops</v>
          </cell>
          <cell r="J4356" t="str">
            <v>Planting</v>
          </cell>
          <cell r="N4356">
            <v>40982</v>
          </cell>
        </row>
        <row r="4357">
          <cell r="A4357" t="str">
            <v>2801000003</v>
          </cell>
          <cell r="B4357" t="str">
            <v>Nonpoint</v>
          </cell>
          <cell r="C4357" t="str">
            <v>Agric - Crops /Tilling</v>
          </cell>
          <cell r="D4357" t="str">
            <v>Agriculture - Crops &amp; Livestock Dust</v>
          </cell>
          <cell r="G4357" t="str">
            <v>Miscellaneous Area Sources</v>
          </cell>
          <cell r="H4357" t="str">
            <v>Agriculture Production - Crops</v>
          </cell>
          <cell r="I4357" t="str">
            <v>Agriculture - Crops</v>
          </cell>
          <cell r="J4357" t="str">
            <v>Tilling</v>
          </cell>
          <cell r="N4357">
            <v>40982</v>
          </cell>
        </row>
        <row r="4358">
          <cell r="A4358" t="str">
            <v>2801000004</v>
          </cell>
          <cell r="B4358" t="str">
            <v>Nonpoint</v>
          </cell>
          <cell r="C4358" t="str">
            <v>Agric - Crops /Defoliation</v>
          </cell>
          <cell r="D4358" t="str">
            <v>Agriculture - Crops &amp; Livestock Dust</v>
          </cell>
          <cell r="G4358" t="str">
            <v>Miscellaneous Area Sources</v>
          </cell>
          <cell r="H4358" t="str">
            <v>Agriculture Production - Crops</v>
          </cell>
          <cell r="I4358" t="str">
            <v>Agriculture - Crops</v>
          </cell>
          <cell r="J4358" t="str">
            <v>Defoliation</v>
          </cell>
          <cell r="N4358">
            <v>40982</v>
          </cell>
        </row>
        <row r="4359">
          <cell r="A4359" t="str">
            <v>2801000005</v>
          </cell>
          <cell r="B4359" t="str">
            <v>Nonpoint</v>
          </cell>
          <cell r="C4359" t="str">
            <v>Agric - Crops /Harvesting</v>
          </cell>
          <cell r="D4359" t="str">
            <v>Agriculture - Crops &amp; Livestock Dust</v>
          </cell>
          <cell r="G4359" t="str">
            <v>Miscellaneous Area Sources</v>
          </cell>
          <cell r="H4359" t="str">
            <v>Agriculture Production - Crops</v>
          </cell>
          <cell r="I4359" t="str">
            <v>Agriculture - Crops</v>
          </cell>
          <cell r="J4359" t="str">
            <v>Harvesting</v>
          </cell>
          <cell r="N4359">
            <v>40982</v>
          </cell>
        </row>
        <row r="4360">
          <cell r="A4360" t="str">
            <v>2801000006</v>
          </cell>
          <cell r="B4360" t="str">
            <v>Nonpoint</v>
          </cell>
          <cell r="C4360" t="str">
            <v>Agric - Crops /Drying</v>
          </cell>
          <cell r="D4360" t="str">
            <v>Agriculture - Crops &amp; Livestock Dust</v>
          </cell>
          <cell r="G4360" t="str">
            <v>Miscellaneous Area Sources</v>
          </cell>
          <cell r="H4360" t="str">
            <v>Agriculture Production - Crops</v>
          </cell>
          <cell r="I4360" t="str">
            <v>Agriculture - Crops</v>
          </cell>
          <cell r="J4360" t="str">
            <v>Drying</v>
          </cell>
          <cell r="N4360">
            <v>40982</v>
          </cell>
        </row>
        <row r="4361">
          <cell r="A4361" t="str">
            <v>2801000007</v>
          </cell>
          <cell r="B4361" t="str">
            <v>Nonpoint</v>
          </cell>
          <cell r="C4361" t="str">
            <v>Agric - Crops /Loading</v>
          </cell>
          <cell r="D4361" t="str">
            <v>Agriculture - Crops &amp; Livestock Dust</v>
          </cell>
          <cell r="G4361" t="str">
            <v>Miscellaneous Area Sources</v>
          </cell>
          <cell r="H4361" t="str">
            <v>Agriculture Production - Crops</v>
          </cell>
          <cell r="I4361" t="str">
            <v>Agriculture - Crops</v>
          </cell>
          <cell r="J4361" t="str">
            <v>Loading</v>
          </cell>
          <cell r="N4361">
            <v>40982</v>
          </cell>
        </row>
        <row r="4362">
          <cell r="A4362" t="str">
            <v>2801000008</v>
          </cell>
          <cell r="B4362" t="str">
            <v>Nonpoint</v>
          </cell>
          <cell r="C4362" t="str">
            <v>Agric - Crops /Transport</v>
          </cell>
          <cell r="D4362" t="str">
            <v>Agriculture - Crops &amp; Livestock Dust</v>
          </cell>
          <cell r="G4362" t="str">
            <v>Miscellaneous Area Sources</v>
          </cell>
          <cell r="H4362" t="str">
            <v>Agriculture Production - Crops</v>
          </cell>
          <cell r="I4362" t="str">
            <v>Agriculture - Crops</v>
          </cell>
          <cell r="J4362" t="str">
            <v>Transport</v>
          </cell>
          <cell r="N4362">
            <v>40982</v>
          </cell>
        </row>
        <row r="4363">
          <cell r="A4363" t="str">
            <v>2801500000</v>
          </cell>
          <cell r="B4363" t="str">
            <v>Nonpoint</v>
          </cell>
          <cell r="C4363" t="str">
            <v>Agric - Crops /Field Burning - whole field set on fire /Unspecified</v>
          </cell>
          <cell r="D4363" t="str">
            <v>Fires - Agricultural Field Burning</v>
          </cell>
          <cell r="G4363" t="str">
            <v>Miscellaneous Area Sources</v>
          </cell>
          <cell r="H4363" t="str">
            <v>Agriculture Production - Crops - as nonpoint</v>
          </cell>
          <cell r="I4363" t="str">
            <v>Agricultural Field Burning - whole field set on fire</v>
          </cell>
          <cell r="J4363" t="str">
            <v>Unspecified crop type and Burn Method</v>
          </cell>
          <cell r="N4363">
            <v>40982</v>
          </cell>
        </row>
        <row r="4364">
          <cell r="A4364" t="str">
            <v>2801500001</v>
          </cell>
          <cell r="B4364" t="str">
            <v>Nonpoint</v>
          </cell>
          <cell r="C4364" t="str">
            <v>Agric - Crops /Field Burning - whole field set on fire /NATURAL (Native American Fire Use)</v>
          </cell>
          <cell r="D4364" t="str">
            <v>Fires - Agricultural Field Burning</v>
          </cell>
          <cell r="G4364" t="str">
            <v>Miscellaneous Area Sources</v>
          </cell>
          <cell r="H4364" t="str">
            <v>Agriculture Production - Crops</v>
          </cell>
          <cell r="I4364" t="str">
            <v>Agricultural Field Burning - whole field set on fire</v>
          </cell>
          <cell r="J4364" t="str">
            <v>NATURAL (Native American Fire Use)</v>
          </cell>
          <cell r="L4364" t="str">
            <v>2005</v>
          </cell>
          <cell r="M4364">
            <v>39182</v>
          </cell>
          <cell r="N4364">
            <v>40982</v>
          </cell>
        </row>
        <row r="4365">
          <cell r="A4365" t="str">
            <v>2801500002</v>
          </cell>
          <cell r="B4365" t="str">
            <v>Nonpoint</v>
          </cell>
          <cell r="C4365" t="str">
            <v>Agric - Crops /Field Burning - whole field set on fire /ANTHROPOGENIC</v>
          </cell>
          <cell r="D4365" t="str">
            <v>Fires - Agricultural Field Burning</v>
          </cell>
          <cell r="G4365" t="str">
            <v>Miscellaneous Area Sources</v>
          </cell>
          <cell r="H4365" t="str">
            <v>Agriculture Production - Crops</v>
          </cell>
          <cell r="I4365" t="str">
            <v>Agricultural Field Burning - whole field set on fire</v>
          </cell>
          <cell r="J4365" t="str">
            <v>ANTHROPOGENIC</v>
          </cell>
          <cell r="L4365" t="str">
            <v>2005</v>
          </cell>
          <cell r="M4365">
            <v>39182</v>
          </cell>
          <cell r="N4365">
            <v>40982</v>
          </cell>
        </row>
        <row r="4366">
          <cell r="A4366" t="str">
            <v>2801500100</v>
          </cell>
          <cell r="B4366" t="str">
            <v>Nonpoint</v>
          </cell>
          <cell r="C4366" t="str">
            <v>Agric - Crops /Field Burning - whole field set on fire /Crops Unspecified</v>
          </cell>
          <cell r="D4366" t="str">
            <v>Fires - Agricultural Field Burning</v>
          </cell>
          <cell r="G4366" t="str">
            <v>Miscellaneous Area Sources</v>
          </cell>
          <cell r="H4366" t="str">
            <v>Agriculture Production - Crops - as nonpoint</v>
          </cell>
          <cell r="I4366" t="str">
            <v>Agricultural Field Burning - whole field set on fire</v>
          </cell>
          <cell r="J4366" t="str">
            <v>Field Crops Unspecified</v>
          </cell>
          <cell r="N4366">
            <v>40982</v>
          </cell>
        </row>
        <row r="4367">
          <cell r="A4367" t="str">
            <v>2801500111</v>
          </cell>
          <cell r="B4367" t="str">
            <v>Nonpoint</v>
          </cell>
          <cell r="C4367" t="str">
            <v>Agric - Crops /Field Burning - whole field set on fire /Crop is Alfalfa : Headfire Burning</v>
          </cell>
          <cell r="D4367" t="str">
            <v>Fires - Agricultural Field Burning</v>
          </cell>
          <cell r="G4367" t="str">
            <v>Miscellaneous Area Sources</v>
          </cell>
          <cell r="H4367" t="str">
            <v>Agriculture Production - Crops - as nonpoint</v>
          </cell>
          <cell r="I4367" t="str">
            <v>Agricultural Field Burning - whole field set on fire</v>
          </cell>
          <cell r="J4367" t="str">
            <v>Field Crop is Alfalfa : Headfire Burning</v>
          </cell>
          <cell r="N4367">
            <v>40982</v>
          </cell>
        </row>
        <row r="4368">
          <cell r="A4368" t="str">
            <v>2801500112</v>
          </cell>
          <cell r="B4368" t="str">
            <v>Nonpoint</v>
          </cell>
          <cell r="C4368" t="str">
            <v>Agric - Crops /Field Burning - whole field set on fire /Crop is Alfalfa: Backfire Burning</v>
          </cell>
          <cell r="D4368" t="str">
            <v>Fires - Agricultural Field Burning</v>
          </cell>
          <cell r="G4368" t="str">
            <v>Miscellaneous Area Sources</v>
          </cell>
          <cell r="H4368" t="str">
            <v>Agriculture Production - Crops - as nonpoint</v>
          </cell>
          <cell r="I4368" t="str">
            <v>Agricultural Field Burning - whole field set on fire</v>
          </cell>
          <cell r="J4368" t="str">
            <v>Field Crop is Alfalfa: Backfire Burning</v>
          </cell>
          <cell r="N4368">
            <v>40982</v>
          </cell>
        </row>
        <row r="4369">
          <cell r="A4369" t="str">
            <v>2801500120</v>
          </cell>
          <cell r="B4369" t="str">
            <v>Nonpoint</v>
          </cell>
          <cell r="C4369" t="str">
            <v>Agric - Crops /Field Burning - whole field set on fire /Crop is Asparagus: Burning Techniques Not Significant</v>
          </cell>
          <cell r="D4369" t="str">
            <v>Fires - Agricultural Field Burning</v>
          </cell>
          <cell r="G4369" t="str">
            <v>Miscellaneous Area Sources</v>
          </cell>
          <cell r="H4369" t="str">
            <v>Agriculture Production - Crops - as nonpoint</v>
          </cell>
          <cell r="I4369" t="str">
            <v>Agricultural Field Burning - whole field set on fire</v>
          </cell>
          <cell r="J4369" t="str">
            <v>Field Crop is Asparagus: Burning Techniques Not Significant</v>
          </cell>
          <cell r="N4369">
            <v>40982</v>
          </cell>
        </row>
        <row r="4370">
          <cell r="A4370" t="str">
            <v>2801500130</v>
          </cell>
          <cell r="B4370" t="str">
            <v>Nonpoint</v>
          </cell>
          <cell r="C4370" t="str">
            <v>Agric - Crops /Field Burning - whole field set on fire /Crop is Barley: Burning Techniques Not Significant</v>
          </cell>
          <cell r="D4370" t="str">
            <v>Fires - Agricultural Field Burning</v>
          </cell>
          <cell r="G4370" t="str">
            <v>Miscellaneous Area Sources</v>
          </cell>
          <cell r="H4370" t="str">
            <v>Agriculture Production - Crops - as nonpoint</v>
          </cell>
          <cell r="I4370" t="str">
            <v>Agricultural Field Burning - whole field set on fire</v>
          </cell>
          <cell r="J4370" t="str">
            <v>Field Crop is Barley: Burning Techniques Not Significant</v>
          </cell>
          <cell r="N4370">
            <v>40982</v>
          </cell>
        </row>
        <row r="4371">
          <cell r="A4371" t="str">
            <v>2801500141</v>
          </cell>
          <cell r="B4371" t="str">
            <v>Nonpoint</v>
          </cell>
          <cell r="C4371" t="str">
            <v>Agric - Crops /Field Burning - whole field set on fire /Crop is Bean (red): Headfire Burning</v>
          </cell>
          <cell r="D4371" t="str">
            <v>Fires - Agricultural Field Burning</v>
          </cell>
          <cell r="G4371" t="str">
            <v>Miscellaneous Area Sources</v>
          </cell>
          <cell r="H4371" t="str">
            <v>Agriculture Production - Crops - as nonpoint</v>
          </cell>
          <cell r="I4371" t="str">
            <v>Agricultural Field Burning - whole field set on fire</v>
          </cell>
          <cell r="J4371" t="str">
            <v>Field Crop is Bean (red): Headfire Burning</v>
          </cell>
          <cell r="N4371">
            <v>40982</v>
          </cell>
        </row>
        <row r="4372">
          <cell r="A4372" t="str">
            <v>2801500142</v>
          </cell>
          <cell r="B4372" t="str">
            <v>Nonpoint</v>
          </cell>
          <cell r="C4372" t="str">
            <v>Agric - Crops /Field Burning - whole field set on fire /Crop is Bean (red): Backfire Burning</v>
          </cell>
          <cell r="D4372" t="str">
            <v>Fires - Agricultural Field Burning</v>
          </cell>
          <cell r="G4372" t="str">
            <v>Miscellaneous Area Sources</v>
          </cell>
          <cell r="H4372" t="str">
            <v>Agriculture Production - Crops - as nonpoint</v>
          </cell>
          <cell r="I4372" t="str">
            <v>Agricultural Field Burning - whole field set on fire</v>
          </cell>
          <cell r="J4372" t="str">
            <v>Field Crop is Bean (red): Backfire Burning</v>
          </cell>
          <cell r="N4372">
            <v>40982</v>
          </cell>
        </row>
        <row r="4373">
          <cell r="A4373" t="str">
            <v>2801500150</v>
          </cell>
          <cell r="B4373" t="str">
            <v>Nonpoint</v>
          </cell>
          <cell r="C4373" t="str">
            <v>Agric - Crops /Field Burning - whole field set on fire /Crop is Corn: Burning Techniques Not Important</v>
          </cell>
          <cell r="D4373" t="str">
            <v>Fires - Agricultural Field Burning</v>
          </cell>
          <cell r="G4373" t="str">
            <v>Miscellaneous Area Sources</v>
          </cell>
          <cell r="H4373" t="str">
            <v>Agriculture Production - Crops - as nonpoint</v>
          </cell>
          <cell r="I4373" t="str">
            <v>Agricultural Field Burning - whole field set on fire</v>
          </cell>
          <cell r="J4373" t="str">
            <v>Field Crop is Corn: Burning Techniques Not Important</v>
          </cell>
          <cell r="N4373">
            <v>40982</v>
          </cell>
        </row>
        <row r="4374">
          <cell r="A4374" t="str">
            <v>2801500160</v>
          </cell>
          <cell r="B4374" t="str">
            <v>Nonpoint</v>
          </cell>
          <cell r="C4374" t="str">
            <v>Agric - Crops /Field Burning - whole field set on fire /Crop is Cotton: Burning Techniques Not Important</v>
          </cell>
          <cell r="D4374" t="str">
            <v>Fires - Agricultural Field Burning</v>
          </cell>
          <cell r="G4374" t="str">
            <v>Miscellaneous Area Sources</v>
          </cell>
          <cell r="H4374" t="str">
            <v>Agriculture Production - Crops - as nonpoint</v>
          </cell>
          <cell r="I4374" t="str">
            <v>Agricultural Field Burning - whole field set on fire</v>
          </cell>
          <cell r="J4374" t="str">
            <v>Field Crop is Cotton: Burning Techniques Not Important</v>
          </cell>
          <cell r="N4374">
            <v>40982</v>
          </cell>
        </row>
        <row r="4375">
          <cell r="A4375" t="str">
            <v>2801500170</v>
          </cell>
          <cell r="B4375" t="str">
            <v>Nonpoint</v>
          </cell>
          <cell r="C4375" t="str">
            <v>Agric - Crops /Field Burning - whole field set on fire /Crop is Grasses: Burning Techniques Not Important</v>
          </cell>
          <cell r="D4375" t="str">
            <v>Fires - Agricultural Field Burning</v>
          </cell>
          <cell r="G4375" t="str">
            <v>Miscellaneous Area Sources</v>
          </cell>
          <cell r="H4375" t="str">
            <v>Agriculture Production - Crops - as nonpoint</v>
          </cell>
          <cell r="I4375" t="str">
            <v>Agricultural Field Burning - whole field set on fire</v>
          </cell>
          <cell r="J4375" t="str">
            <v>Field Crop is Grasses: Burning Techniques Not Important</v>
          </cell>
          <cell r="N4375">
            <v>40982</v>
          </cell>
        </row>
        <row r="4376">
          <cell r="A4376" t="str">
            <v>2801500181</v>
          </cell>
          <cell r="B4376" t="str">
            <v>Nonpoint</v>
          </cell>
          <cell r="C4376" t="str">
            <v>Agric - Crops /Field Burning - whole field set on fire /Crop is Hay (wild): Headfire Burning</v>
          </cell>
          <cell r="D4376" t="str">
            <v>Fires - Agricultural Field Burning</v>
          </cell>
          <cell r="G4376" t="str">
            <v>Miscellaneous Area Sources</v>
          </cell>
          <cell r="H4376" t="str">
            <v>Agriculture Production - Crops - as nonpoint</v>
          </cell>
          <cell r="I4376" t="str">
            <v>Agricultural Field Burning - whole field set on fire</v>
          </cell>
          <cell r="J4376" t="str">
            <v>Field Crop is Hay (wild): Headfire Burning</v>
          </cell>
          <cell r="N4376">
            <v>40982</v>
          </cell>
        </row>
        <row r="4377">
          <cell r="A4377" t="str">
            <v>2801500182</v>
          </cell>
          <cell r="B4377" t="str">
            <v>Nonpoint</v>
          </cell>
          <cell r="C4377" t="str">
            <v>Agric - Crops /Field Burning - whole field set on fire /Crop is Hay (wild): Backfire Burning</v>
          </cell>
          <cell r="D4377" t="str">
            <v>Fires - Agricultural Field Burning</v>
          </cell>
          <cell r="G4377" t="str">
            <v>Miscellaneous Area Sources</v>
          </cell>
          <cell r="H4377" t="str">
            <v>Agriculture Production - Crops - as nonpoint</v>
          </cell>
          <cell r="I4377" t="str">
            <v>Agricultural Field Burning - whole field set on fire</v>
          </cell>
          <cell r="J4377" t="str">
            <v>Field Crop is Hay (wild): Backfire Burning</v>
          </cell>
          <cell r="N4377">
            <v>40982</v>
          </cell>
        </row>
        <row r="4378">
          <cell r="A4378" t="str">
            <v>2801500191</v>
          </cell>
          <cell r="B4378" t="str">
            <v>Nonpoint</v>
          </cell>
          <cell r="C4378" t="str">
            <v>Agric - Crops /Field Burning - whole field set on fire /Crop is Oats: Headfire Burning</v>
          </cell>
          <cell r="D4378" t="str">
            <v>Fires - Agricultural Field Burning</v>
          </cell>
          <cell r="G4378" t="str">
            <v>Miscellaneous Area Sources</v>
          </cell>
          <cell r="H4378" t="str">
            <v>Agriculture Production - Crops - as nonpoint</v>
          </cell>
          <cell r="I4378" t="str">
            <v>Agricultural Field Burning - whole field set on fire</v>
          </cell>
          <cell r="J4378" t="str">
            <v>Field Crop is Oats: Headfire Burning</v>
          </cell>
          <cell r="N4378">
            <v>40982</v>
          </cell>
        </row>
        <row r="4379">
          <cell r="A4379" t="str">
            <v>2801500192</v>
          </cell>
          <cell r="B4379" t="str">
            <v>Nonpoint</v>
          </cell>
          <cell r="C4379" t="str">
            <v>Agric - Crops /Field Burning - whole field set on fire /Crop is Oats: Backfire Burning</v>
          </cell>
          <cell r="D4379" t="str">
            <v>Fires - Agricultural Field Burning</v>
          </cell>
          <cell r="G4379" t="str">
            <v>Miscellaneous Area Sources</v>
          </cell>
          <cell r="H4379" t="str">
            <v>Agriculture Production - Crops - as nonpoint</v>
          </cell>
          <cell r="I4379" t="str">
            <v>Agricultural Field Burning - whole field set on fire</v>
          </cell>
          <cell r="J4379" t="str">
            <v>Field Crop is Oats: Backfire Burning</v>
          </cell>
          <cell r="N4379">
            <v>40982</v>
          </cell>
        </row>
        <row r="4380">
          <cell r="A4380" t="str">
            <v>2801500201</v>
          </cell>
          <cell r="B4380" t="str">
            <v>Nonpoint</v>
          </cell>
          <cell r="C4380" t="str">
            <v>Agric - Crops /Field Burning - whole field set on fire /Crop is Pea: Headfire Burning</v>
          </cell>
          <cell r="D4380" t="str">
            <v>Fires - Agricultural Field Burning</v>
          </cell>
          <cell r="G4380" t="str">
            <v>Miscellaneous Area Sources</v>
          </cell>
          <cell r="H4380" t="str">
            <v>Agriculture Production - Crops - as nonpoint</v>
          </cell>
          <cell r="I4380" t="str">
            <v>Agricultural Field Burning - whole field set on fire</v>
          </cell>
          <cell r="J4380" t="str">
            <v>Field Crop is Pea: Headfire Burning</v>
          </cell>
          <cell r="N4380">
            <v>40982</v>
          </cell>
        </row>
        <row r="4381">
          <cell r="A4381" t="str">
            <v>2801500202</v>
          </cell>
          <cell r="B4381" t="str">
            <v>Nonpoint</v>
          </cell>
          <cell r="C4381" t="str">
            <v>Agric - Crops /Field Burning - whole field set on fire /Crop is Pea: Backfire Burning</v>
          </cell>
          <cell r="D4381" t="str">
            <v>Fires - Agricultural Field Burning</v>
          </cell>
          <cell r="G4381" t="str">
            <v>Miscellaneous Area Sources</v>
          </cell>
          <cell r="H4381" t="str">
            <v>Agriculture Production - Crops - as nonpoint</v>
          </cell>
          <cell r="I4381" t="str">
            <v>Agricultural Field Burning - whole field set on fire</v>
          </cell>
          <cell r="J4381" t="str">
            <v>Field Crop is Pea: Backfire Burning</v>
          </cell>
          <cell r="N4381">
            <v>40982</v>
          </cell>
        </row>
        <row r="4382">
          <cell r="A4382" t="str">
            <v>2801500210</v>
          </cell>
          <cell r="B4382" t="str">
            <v>Nonpoint</v>
          </cell>
          <cell r="C4382" t="str">
            <v>Agric - Crops /Field Burning - whole field set on fire /Crop is Pineapple: Burning Techniques Not Significant</v>
          </cell>
          <cell r="D4382" t="str">
            <v>Fires - Agricultural Field Burning</v>
          </cell>
          <cell r="G4382" t="str">
            <v>Miscellaneous Area Sources</v>
          </cell>
          <cell r="H4382" t="str">
            <v>Agriculture Production - Crops - as nonpoint</v>
          </cell>
          <cell r="I4382" t="str">
            <v>Agricultural Field Burning - whole field set on fire</v>
          </cell>
          <cell r="J4382" t="str">
            <v>Field Crop is Pineapple: Burning Techniques Not Significant</v>
          </cell>
          <cell r="N4382">
            <v>40982</v>
          </cell>
        </row>
        <row r="4383">
          <cell r="A4383" t="str">
            <v>2801500220</v>
          </cell>
          <cell r="B4383" t="str">
            <v>Nonpoint</v>
          </cell>
          <cell r="C4383" t="str">
            <v>Agric - Crops /Field Burning - whole field set on fire /Crop is Rice: Burning Techniques Not Significant</v>
          </cell>
          <cell r="D4383" t="str">
            <v>Fires - Agricultural Field Burning</v>
          </cell>
          <cell r="G4383" t="str">
            <v>Miscellaneous Area Sources</v>
          </cell>
          <cell r="H4383" t="str">
            <v>Agriculture Production - Crops - as nonpoint</v>
          </cell>
          <cell r="I4383" t="str">
            <v>Agricultural Field Burning - whole field set on fire</v>
          </cell>
          <cell r="J4383" t="str">
            <v>Field Crop is Rice: Burning Techniques Not Significant</v>
          </cell>
          <cell r="N4383">
            <v>40982</v>
          </cell>
        </row>
        <row r="4384">
          <cell r="A4384" t="str">
            <v>2801500230</v>
          </cell>
          <cell r="B4384" t="str">
            <v>Nonpoint</v>
          </cell>
          <cell r="C4384" t="str">
            <v>Agric - Crops /Field Burning - whole field set on fire /Crop is Safflower: Burning Techniques Not Significant</v>
          </cell>
          <cell r="D4384" t="str">
            <v>Fires - Agricultural Field Burning</v>
          </cell>
          <cell r="G4384" t="str">
            <v>Miscellaneous Area Sources</v>
          </cell>
          <cell r="H4384" t="str">
            <v>Agriculture Production - Crops - as nonpoint</v>
          </cell>
          <cell r="I4384" t="str">
            <v>Agricultural Field Burning - whole field set on fire</v>
          </cell>
          <cell r="J4384" t="str">
            <v>Field Crop is Safflower: Burning Techniques Not Significant</v>
          </cell>
          <cell r="N4384">
            <v>40982</v>
          </cell>
        </row>
        <row r="4385">
          <cell r="A4385" t="str">
            <v>2801500240</v>
          </cell>
          <cell r="B4385" t="str">
            <v>Nonpoint</v>
          </cell>
          <cell r="C4385" t="str">
            <v>Agric - Crops /Field Burning - whole field set on fire /Crop is Sorghum: Burning Techniques Not Significant</v>
          </cell>
          <cell r="D4385" t="str">
            <v>Fires - Agricultural Field Burning</v>
          </cell>
          <cell r="G4385" t="str">
            <v>Miscellaneous Area Sources</v>
          </cell>
          <cell r="H4385" t="str">
            <v>Agriculture Production - Crops - as nonpoint</v>
          </cell>
          <cell r="I4385" t="str">
            <v>Agricultural Field Burning - whole field set on fire</v>
          </cell>
          <cell r="J4385" t="str">
            <v>Field Crop is Sorghum: Burning Techniques Not Significant</v>
          </cell>
          <cell r="N4385">
            <v>40982</v>
          </cell>
        </row>
        <row r="4386">
          <cell r="A4386" t="str">
            <v>2801500250</v>
          </cell>
          <cell r="B4386" t="str">
            <v>Nonpoint</v>
          </cell>
          <cell r="C4386" t="str">
            <v>Agric - Crops /Field Burning - whole field set on fire /Crop is Sugar Cane: Burning Techniques Not Significant</v>
          </cell>
          <cell r="D4386" t="str">
            <v>Fires - Agricultural Field Burning</v>
          </cell>
          <cell r="G4386" t="str">
            <v>Miscellaneous Area Sources</v>
          </cell>
          <cell r="H4386" t="str">
            <v>Agriculture Production - Crops - as nonpoint</v>
          </cell>
          <cell r="I4386" t="str">
            <v>Agricultural Field Burning - whole field set on fire</v>
          </cell>
          <cell r="J4386" t="str">
            <v>Field Crop is Sugar Cane: Burning Techniques Not Significant</v>
          </cell>
          <cell r="N4386">
            <v>40982</v>
          </cell>
        </row>
        <row r="4387">
          <cell r="A4387" t="str">
            <v>2801500261</v>
          </cell>
          <cell r="B4387" t="str">
            <v>Nonpoint</v>
          </cell>
          <cell r="C4387" t="str">
            <v>Agric - Crops /Field Burning - whole field set on fire /Crop is Wheat: Headfire Burning</v>
          </cell>
          <cell r="D4387" t="str">
            <v>Fires - Agricultural Field Burning</v>
          </cell>
          <cell r="G4387" t="str">
            <v>Miscellaneous Area Sources</v>
          </cell>
          <cell r="H4387" t="str">
            <v>Agriculture Production - Crops - as nonpoint</v>
          </cell>
          <cell r="I4387" t="str">
            <v>Agricultural Field Burning - whole field set on fire</v>
          </cell>
          <cell r="J4387" t="str">
            <v>Field Crop is Wheat: Headfire Burning</v>
          </cell>
          <cell r="N4387">
            <v>40982</v>
          </cell>
        </row>
        <row r="4388">
          <cell r="A4388" t="str">
            <v>2801500262</v>
          </cell>
          <cell r="B4388" t="str">
            <v>Nonpoint</v>
          </cell>
          <cell r="C4388" t="str">
            <v>Agric - Crops /Field Burning - whole field set on fire /Crop is Wheat: Backfire Burning</v>
          </cell>
          <cell r="D4388" t="str">
            <v>Fires - Agricultural Field Burning</v>
          </cell>
          <cell r="G4388" t="str">
            <v>Miscellaneous Area Sources</v>
          </cell>
          <cell r="H4388" t="str">
            <v>Agriculture Production - Crops - as nonpoint</v>
          </cell>
          <cell r="I4388" t="str">
            <v>Agricultural Field Burning - whole field set on fire</v>
          </cell>
          <cell r="J4388" t="str">
            <v>Field Crop is Wheat: Backfire Burning</v>
          </cell>
          <cell r="N4388">
            <v>40982</v>
          </cell>
        </row>
        <row r="4389">
          <cell r="A4389" t="str">
            <v>2801500300</v>
          </cell>
          <cell r="B4389" t="str">
            <v>Nonpoint</v>
          </cell>
          <cell r="C4389" t="str">
            <v>Agric - Crops /Field Burning - whole field set on fire /Orchard Crop Unspecified</v>
          </cell>
          <cell r="D4389" t="str">
            <v>Fires - Agricultural Field Burning</v>
          </cell>
          <cell r="G4389" t="str">
            <v>Miscellaneous Area Sources</v>
          </cell>
          <cell r="H4389" t="str">
            <v>Agriculture Production - Crops - as nonpoint</v>
          </cell>
          <cell r="I4389" t="str">
            <v>Agricultural Field Burning - whole field set on fire</v>
          </cell>
          <cell r="J4389" t="str">
            <v>Orchard Crop Unspecified</v>
          </cell>
          <cell r="N4389">
            <v>40982</v>
          </cell>
        </row>
        <row r="4390">
          <cell r="A4390" t="str">
            <v>2801500310</v>
          </cell>
          <cell r="B4390" t="str">
            <v>Nonpoint</v>
          </cell>
          <cell r="C4390" t="str">
            <v>Agric - Crops /Field Burning - whole field set on fire /Orchard Crop is Almond</v>
          </cell>
          <cell r="D4390" t="str">
            <v>Fires - Agricultural Field Burning</v>
          </cell>
          <cell r="G4390" t="str">
            <v>Miscellaneous Area Sources</v>
          </cell>
          <cell r="H4390" t="str">
            <v>Agriculture Production - Crops - as nonpoint</v>
          </cell>
          <cell r="I4390" t="str">
            <v>Agricultural Field Burning - whole field set on fire</v>
          </cell>
          <cell r="J4390" t="str">
            <v>Orchard Crop is Almond</v>
          </cell>
          <cell r="N4390">
            <v>40982</v>
          </cell>
        </row>
        <row r="4391">
          <cell r="A4391" t="str">
            <v>2801500320</v>
          </cell>
          <cell r="B4391" t="str">
            <v>Nonpoint</v>
          </cell>
          <cell r="C4391" t="str">
            <v>Agric - Crops /Field Burning - whole field set on fire /Orchard Crop is Apple</v>
          </cell>
          <cell r="D4391" t="str">
            <v>Fires - Agricultural Field Burning</v>
          </cell>
          <cell r="G4391" t="str">
            <v>Miscellaneous Area Sources</v>
          </cell>
          <cell r="H4391" t="str">
            <v>Agriculture Production - Crops - as nonpoint</v>
          </cell>
          <cell r="I4391" t="str">
            <v>Agricultural Field Burning - whole field set on fire</v>
          </cell>
          <cell r="J4391" t="str">
            <v>Orchard Crop is Apple</v>
          </cell>
          <cell r="N4391">
            <v>40982</v>
          </cell>
        </row>
        <row r="4392">
          <cell r="A4392" t="str">
            <v>2801500330</v>
          </cell>
          <cell r="B4392" t="str">
            <v>Nonpoint</v>
          </cell>
          <cell r="C4392" t="str">
            <v>Agric - Crops /Field Burning - whole field set on fire /Orchard Crop is Apricot</v>
          </cell>
          <cell r="D4392" t="str">
            <v>Fires - Agricultural Field Burning</v>
          </cell>
          <cell r="G4392" t="str">
            <v>Miscellaneous Area Sources</v>
          </cell>
          <cell r="H4392" t="str">
            <v>Agriculture Production - Crops - as nonpoint</v>
          </cell>
          <cell r="I4392" t="str">
            <v>Agricultural Field Burning - whole field set on fire</v>
          </cell>
          <cell r="J4392" t="str">
            <v>Orchard Crop is Apricot</v>
          </cell>
          <cell r="N4392">
            <v>40982</v>
          </cell>
        </row>
        <row r="4393">
          <cell r="A4393" t="str">
            <v>2801500340</v>
          </cell>
          <cell r="B4393" t="str">
            <v>Nonpoint</v>
          </cell>
          <cell r="C4393" t="str">
            <v>Agric - Crops /Field Burning - whole field set on fire /Orchard Crop is Avocado</v>
          </cell>
          <cell r="D4393" t="str">
            <v>Fires - Agricultural Field Burning</v>
          </cell>
          <cell r="G4393" t="str">
            <v>Miscellaneous Area Sources</v>
          </cell>
          <cell r="H4393" t="str">
            <v>Agriculture Production - Crops - as nonpoint</v>
          </cell>
          <cell r="I4393" t="str">
            <v>Agricultural Field Burning - whole field set on fire</v>
          </cell>
          <cell r="J4393" t="str">
            <v>Orchard Crop is Avocado</v>
          </cell>
          <cell r="N4393">
            <v>40982</v>
          </cell>
        </row>
        <row r="4394">
          <cell r="A4394" t="str">
            <v>2801500350</v>
          </cell>
          <cell r="B4394" t="str">
            <v>Nonpoint</v>
          </cell>
          <cell r="C4394" t="str">
            <v>Agric - Crops /Field Burning - whole field set on fire /Orchard Crop is Cherry</v>
          </cell>
          <cell r="D4394" t="str">
            <v>Fires - Agricultural Field Burning</v>
          </cell>
          <cell r="G4394" t="str">
            <v>Miscellaneous Area Sources</v>
          </cell>
          <cell r="H4394" t="str">
            <v>Agriculture Production - Crops - as nonpoint</v>
          </cell>
          <cell r="I4394" t="str">
            <v>Agricultural Field Burning - whole field set on fire</v>
          </cell>
          <cell r="J4394" t="str">
            <v>Orchard Crop is Cherry</v>
          </cell>
          <cell r="N4394">
            <v>40982</v>
          </cell>
        </row>
        <row r="4395">
          <cell r="A4395" t="str">
            <v>2801500360</v>
          </cell>
          <cell r="B4395" t="str">
            <v>Nonpoint</v>
          </cell>
          <cell r="C4395" t="str">
            <v>Agric - Crops /Field Burning - whole field set on fire /Orchard Crop is Citrus (orange, lemon)</v>
          </cell>
          <cell r="D4395" t="str">
            <v>Fires - Agricultural Field Burning</v>
          </cell>
          <cell r="G4395" t="str">
            <v>Miscellaneous Area Sources</v>
          </cell>
          <cell r="H4395" t="str">
            <v>Agriculture Production - Crops - as nonpoint</v>
          </cell>
          <cell r="I4395" t="str">
            <v>Agricultural Field Burning - whole field set on fire</v>
          </cell>
          <cell r="J4395" t="str">
            <v>Orchard Crop is Citrus (orange, lemon)</v>
          </cell>
          <cell r="N4395">
            <v>40982</v>
          </cell>
        </row>
        <row r="4396">
          <cell r="A4396" t="str">
            <v>2801500370</v>
          </cell>
          <cell r="B4396" t="str">
            <v>Nonpoint</v>
          </cell>
          <cell r="C4396" t="str">
            <v>Agric - Crops /Field Burning - whole field set on fire /Orchard Crop is Date palm</v>
          </cell>
          <cell r="D4396" t="str">
            <v>Fires - Agricultural Field Burning</v>
          </cell>
          <cell r="G4396" t="str">
            <v>Miscellaneous Area Sources</v>
          </cell>
          <cell r="H4396" t="str">
            <v>Agriculture Production - Crops - as nonpoint</v>
          </cell>
          <cell r="I4396" t="str">
            <v>Agricultural Field Burning - whole field set on fire</v>
          </cell>
          <cell r="J4396" t="str">
            <v>Orchard Crop is Date palm</v>
          </cell>
          <cell r="N4396">
            <v>40982</v>
          </cell>
        </row>
        <row r="4397">
          <cell r="A4397" t="str">
            <v>2801500380</v>
          </cell>
          <cell r="B4397" t="str">
            <v>Nonpoint</v>
          </cell>
          <cell r="C4397" t="str">
            <v>Agric - Crops /Field Burning - whole field set on fire /Orchard Crop is Fig</v>
          </cell>
          <cell r="D4397" t="str">
            <v>Fires - Agricultural Field Burning</v>
          </cell>
          <cell r="G4397" t="str">
            <v>Miscellaneous Area Sources</v>
          </cell>
          <cell r="H4397" t="str">
            <v>Agriculture Production - Crops - as nonpoint</v>
          </cell>
          <cell r="I4397" t="str">
            <v>Agricultural Field Burning - whole field set on fire</v>
          </cell>
          <cell r="J4397" t="str">
            <v>Orchard Crop is Fig</v>
          </cell>
          <cell r="N4397">
            <v>40982</v>
          </cell>
        </row>
        <row r="4398">
          <cell r="A4398" t="str">
            <v>2801500390</v>
          </cell>
          <cell r="B4398" t="str">
            <v>Nonpoint</v>
          </cell>
          <cell r="C4398" t="str">
            <v>Agric - Crops /Field Burning - whole field set on fire /Orchard Crop is Nectarine</v>
          </cell>
          <cell r="D4398" t="str">
            <v>Fires - Agricultural Field Burning</v>
          </cell>
          <cell r="G4398" t="str">
            <v>Miscellaneous Area Sources</v>
          </cell>
          <cell r="H4398" t="str">
            <v>Agriculture Production - Crops - as nonpoint</v>
          </cell>
          <cell r="I4398" t="str">
            <v>Agricultural Field Burning - whole field set on fire</v>
          </cell>
          <cell r="J4398" t="str">
            <v>Orchard Crop is Nectarine</v>
          </cell>
          <cell r="N4398">
            <v>40982</v>
          </cell>
        </row>
        <row r="4399">
          <cell r="A4399" t="str">
            <v>2801500400</v>
          </cell>
          <cell r="B4399" t="str">
            <v>Nonpoint</v>
          </cell>
          <cell r="C4399" t="str">
            <v>Agric - Crops /Field Burning - whole field set on fire /Orchard Crop is Olive</v>
          </cell>
          <cell r="D4399" t="str">
            <v>Fires - Agricultural Field Burning</v>
          </cell>
          <cell r="G4399" t="str">
            <v>Miscellaneous Area Sources</v>
          </cell>
          <cell r="H4399" t="str">
            <v>Agriculture Production - Crops - as nonpoint</v>
          </cell>
          <cell r="I4399" t="str">
            <v>Agricultural Field Burning - whole field set on fire</v>
          </cell>
          <cell r="J4399" t="str">
            <v>Orchard Crop is Olive</v>
          </cell>
          <cell r="N4399">
            <v>40982</v>
          </cell>
        </row>
        <row r="4400">
          <cell r="A4400" t="str">
            <v>2801500410</v>
          </cell>
          <cell r="B4400" t="str">
            <v>Nonpoint</v>
          </cell>
          <cell r="C4400" t="str">
            <v>Agric - Crops /Field Burning - whole field set on fire /Orchard Crop is Peach</v>
          </cell>
          <cell r="D4400" t="str">
            <v>Fires - Agricultural Field Burning</v>
          </cell>
          <cell r="G4400" t="str">
            <v>Miscellaneous Area Sources</v>
          </cell>
          <cell r="H4400" t="str">
            <v>Agriculture Production - Crops - as nonpoint</v>
          </cell>
          <cell r="I4400" t="str">
            <v>Agricultural Field Burning - whole field set on fire</v>
          </cell>
          <cell r="J4400" t="str">
            <v>Orchard Crop is Peach</v>
          </cell>
          <cell r="N4400">
            <v>40982</v>
          </cell>
        </row>
        <row r="4401">
          <cell r="A4401" t="str">
            <v>2801500420</v>
          </cell>
          <cell r="B4401" t="str">
            <v>Nonpoint</v>
          </cell>
          <cell r="C4401" t="str">
            <v>Agric - Crops /Field Burning - whole field set on fire /Orchard Crop is Pear</v>
          </cell>
          <cell r="D4401" t="str">
            <v>Fires - Agricultural Field Burning</v>
          </cell>
          <cell r="G4401" t="str">
            <v>Miscellaneous Area Sources</v>
          </cell>
          <cell r="H4401" t="str">
            <v>Agriculture Production - Crops - as nonpoint</v>
          </cell>
          <cell r="I4401" t="str">
            <v>Agricultural Field Burning - whole field set on fire</v>
          </cell>
          <cell r="J4401" t="str">
            <v>Orchard Crop is Pear</v>
          </cell>
          <cell r="N4401">
            <v>40982</v>
          </cell>
        </row>
        <row r="4402">
          <cell r="A4402" t="str">
            <v>2801500430</v>
          </cell>
          <cell r="B4402" t="str">
            <v>Nonpoint</v>
          </cell>
          <cell r="C4402" t="str">
            <v>Agric - Crops /Field Burning - whole field set on fire /Orchard Crop is Prune</v>
          </cell>
          <cell r="D4402" t="str">
            <v>Fires - Agricultural Field Burning</v>
          </cell>
          <cell r="G4402" t="str">
            <v>Miscellaneous Area Sources</v>
          </cell>
          <cell r="H4402" t="str">
            <v>Agriculture Production - Crops - as nonpoint</v>
          </cell>
          <cell r="I4402" t="str">
            <v>Agricultural Field Burning - whole field set on fire</v>
          </cell>
          <cell r="J4402" t="str">
            <v>Orchard Crop is Prune</v>
          </cell>
          <cell r="N4402">
            <v>40982</v>
          </cell>
        </row>
        <row r="4403">
          <cell r="A4403" t="str">
            <v>2801500440</v>
          </cell>
          <cell r="B4403" t="str">
            <v>Nonpoint</v>
          </cell>
          <cell r="C4403" t="str">
            <v>Agric - Crops /Field Burning - whole field set on fire /Orchard Crop is Walnut</v>
          </cell>
          <cell r="D4403" t="str">
            <v>Fires - Agricultural Field Burning</v>
          </cell>
          <cell r="G4403" t="str">
            <v>Miscellaneous Area Sources</v>
          </cell>
          <cell r="H4403" t="str">
            <v>Agriculture Production - Crops - as nonpoint</v>
          </cell>
          <cell r="I4403" t="str">
            <v>Agricultural Field Burning - whole field set on fire</v>
          </cell>
          <cell r="J4403" t="str">
            <v>Orchard Crop is Walnut</v>
          </cell>
          <cell r="N4403">
            <v>40982</v>
          </cell>
        </row>
        <row r="4404">
          <cell r="A4404" t="str">
            <v>2801500450</v>
          </cell>
          <cell r="B4404" t="str">
            <v>Nonpoint</v>
          </cell>
          <cell r="C4404" t="str">
            <v>Agric - Crops /Field Burning - whole field set on fire /Orchard Crop is Filbert (Hazelnut)</v>
          </cell>
          <cell r="D4404" t="str">
            <v>Fires - Agricultural Field Burning</v>
          </cell>
          <cell r="G4404" t="str">
            <v>Miscellaneous Area Sources</v>
          </cell>
          <cell r="H4404" t="str">
            <v>Agriculture Production - Crops - as nonpoint</v>
          </cell>
          <cell r="I4404" t="str">
            <v>Agricultural Field Burning - whole field set on fire</v>
          </cell>
          <cell r="J4404" t="str">
            <v>Orchard Crop is Filbert (Hazelnut)</v>
          </cell>
          <cell r="M4404">
            <v>37236</v>
          </cell>
          <cell r="N4404">
            <v>40982</v>
          </cell>
        </row>
        <row r="4405">
          <cell r="A4405" t="str">
            <v>2801500500</v>
          </cell>
          <cell r="B4405" t="str">
            <v>Nonpoint</v>
          </cell>
          <cell r="C4405" t="str">
            <v>Agric - Crops /Field Burning - whole field set on fire /Vine Crop Unspecified</v>
          </cell>
          <cell r="D4405" t="str">
            <v>Fires - Agricultural Field Burning</v>
          </cell>
          <cell r="G4405" t="str">
            <v>Miscellaneous Area Sources</v>
          </cell>
          <cell r="H4405" t="str">
            <v>Agriculture Production - Crops - as nonpoint</v>
          </cell>
          <cell r="I4405" t="str">
            <v>Agricultural Field Burning - whole field set on fire</v>
          </cell>
          <cell r="J4405" t="str">
            <v>Vine Crop Unspecified</v>
          </cell>
          <cell r="N4405">
            <v>40982</v>
          </cell>
        </row>
        <row r="4406">
          <cell r="A4406" t="str">
            <v>2801500600</v>
          </cell>
          <cell r="B4406" t="str">
            <v>Nonpoint</v>
          </cell>
          <cell r="C4406" t="str">
            <v>Agric - Crops /Field Burning - whole field set on fire /Forest Residues Unspecified ( Species (see also 28-10-015-000)</v>
          </cell>
          <cell r="D4406" t="str">
            <v>Fires - Agricultural Field Burning</v>
          </cell>
          <cell r="G4406" t="str">
            <v>Miscellaneous Area Sources</v>
          </cell>
          <cell r="H4406" t="str">
            <v>Agriculture Production - Crops - as nonpoint</v>
          </cell>
          <cell r="I4406" t="str">
            <v>Agricultural Field Burning - whole field set on fire</v>
          </cell>
          <cell r="J4406" t="str">
            <v>Forest Residues Unspecified (see also 28-10-015-000)</v>
          </cell>
          <cell r="N4406">
            <v>40982</v>
          </cell>
        </row>
        <row r="4407">
          <cell r="A4407" t="str">
            <v>2801500610</v>
          </cell>
          <cell r="B4407" t="str">
            <v>Nonpoint</v>
          </cell>
          <cell r="C4407" t="str">
            <v>Agric - Crops /Field Burning - whole field set on fire /Forest Residues: Hemlock, Douglas Fir, Cedar</v>
          </cell>
          <cell r="D4407" t="str">
            <v>Fires - Agricultural Field Burning</v>
          </cell>
          <cell r="G4407" t="str">
            <v>Miscellaneous Area Sources</v>
          </cell>
          <cell r="H4407" t="str">
            <v>Agriculture Production - Crops - as nonpoint</v>
          </cell>
          <cell r="I4407" t="str">
            <v>Agricultural Field Burning - whole field set on fire</v>
          </cell>
          <cell r="J4407" t="str">
            <v>Forest Residues: Species are Hemlock, Douglas fir, Cedar</v>
          </cell>
          <cell r="N4407">
            <v>40982</v>
          </cell>
        </row>
        <row r="4408">
          <cell r="A4408" t="str">
            <v>2801500620</v>
          </cell>
          <cell r="B4408" t="str">
            <v>Nonpoint</v>
          </cell>
          <cell r="C4408" t="str">
            <v>Agric - Crops /Field Burning - whole field set on fire /Forest Residues: Ponderosa Pine (see also 28-10-015-000)</v>
          </cell>
          <cell r="D4408" t="str">
            <v>Fires - Agricultural Field Burning</v>
          </cell>
          <cell r="G4408" t="str">
            <v>Miscellaneous Area Sources</v>
          </cell>
          <cell r="H4408" t="str">
            <v>Agriculture Production - Crops - as nonpoint</v>
          </cell>
          <cell r="I4408" t="str">
            <v>Agricultural Field Burning - whole field set on fire</v>
          </cell>
          <cell r="J4408" t="str">
            <v>Forest Residues: Species is Ponderosa Pine (see also 28-10-015-000)</v>
          </cell>
          <cell r="N4408">
            <v>40982</v>
          </cell>
        </row>
        <row r="4409">
          <cell r="A4409" t="str">
            <v>2801501000</v>
          </cell>
          <cell r="B4409" t="str">
            <v>Nonpoint</v>
          </cell>
          <cell r="C4409" t="str">
            <v>Agric - Crops /Propaning - tractor-pulled burners to burn stubble only /Unspecified crop types</v>
          </cell>
          <cell r="D4409" t="str">
            <v>Fires - Agricultural Field Burning</v>
          </cell>
          <cell r="G4409" t="str">
            <v>Miscellaneous Area Sources</v>
          </cell>
          <cell r="H4409" t="str">
            <v>Agriculture Production - Crops - as nonpoint</v>
          </cell>
          <cell r="I4409" t="str">
            <v>Agricultural Propaning - tractor-pulled burners to burn stubble only</v>
          </cell>
          <cell r="J4409" t="str">
            <v>Unspecified crop types</v>
          </cell>
          <cell r="M4409">
            <v>36552</v>
          </cell>
          <cell r="N4409">
            <v>40982</v>
          </cell>
        </row>
        <row r="4410">
          <cell r="A4410" t="str">
            <v>2801501105</v>
          </cell>
          <cell r="B4410" t="str">
            <v>Nonpoint</v>
          </cell>
          <cell r="C4410" t="str">
            <v>Agric - Crops /Propaning - tractor-pulled burners to burn stubble only /Cereal Grains, Total</v>
          </cell>
          <cell r="D4410" t="str">
            <v>Fires - Agricultural Field Burning</v>
          </cell>
          <cell r="G4410" t="str">
            <v>Miscellaneous Area Sources</v>
          </cell>
          <cell r="H4410" t="str">
            <v>Agriculture Production - Crops - as nonpoint</v>
          </cell>
          <cell r="I4410" t="str">
            <v>Agricultural Propaning - tractor-pulled burners to burn stubble only</v>
          </cell>
          <cell r="J4410" t="str">
            <v>Cereal Grains, Total</v>
          </cell>
          <cell r="M4410">
            <v>36552</v>
          </cell>
          <cell r="N4410">
            <v>40982</v>
          </cell>
        </row>
        <row r="4411">
          <cell r="A4411" t="str">
            <v>2801501130</v>
          </cell>
          <cell r="B4411" t="str">
            <v>Nonpoint</v>
          </cell>
          <cell r="C4411" t="str">
            <v>Agric - Crops /Propaning - tractor-pulled burners to burn stubble only /Barley</v>
          </cell>
          <cell r="D4411" t="str">
            <v>Fires - Agricultural Field Burning</v>
          </cell>
          <cell r="G4411" t="str">
            <v>Miscellaneous Area Sources</v>
          </cell>
          <cell r="H4411" t="str">
            <v>Agriculture Production - Crops - as nonpoint</v>
          </cell>
          <cell r="I4411" t="str">
            <v>Agricultural Propaning - tractor-pulled burners to burn stubble only</v>
          </cell>
          <cell r="J4411" t="str">
            <v>Barley</v>
          </cell>
          <cell r="M4411">
            <v>36552</v>
          </cell>
          <cell r="N4411">
            <v>40982</v>
          </cell>
        </row>
        <row r="4412">
          <cell r="A4412" t="str">
            <v>2801501170</v>
          </cell>
          <cell r="B4412" t="str">
            <v>Nonpoint</v>
          </cell>
          <cell r="C4412" t="str">
            <v>Agric - Crops /Propaning - tractor-pulled burners to burn stubble only /Grass</v>
          </cell>
          <cell r="D4412" t="str">
            <v>Fires - Agricultural Field Burning</v>
          </cell>
          <cell r="G4412" t="str">
            <v>Miscellaneous Area Sources</v>
          </cell>
          <cell r="H4412" t="str">
            <v>Agriculture Production - Crops - as nonpoint</v>
          </cell>
          <cell r="I4412" t="str">
            <v>Agricultural Propaning - tractor-pulled burners to burn stubble only</v>
          </cell>
          <cell r="J4412" t="str">
            <v>Grass</v>
          </cell>
          <cell r="M4412">
            <v>36552</v>
          </cell>
          <cell r="N4412">
            <v>40982</v>
          </cell>
        </row>
        <row r="4413">
          <cell r="A4413" t="str">
            <v>2801501260</v>
          </cell>
          <cell r="B4413" t="str">
            <v>Nonpoint</v>
          </cell>
          <cell r="C4413" t="str">
            <v>Agric - Crops /Propaning - tractor-pulled burners to burn stubble only /Wheat</v>
          </cell>
          <cell r="D4413" t="str">
            <v>Fires - Agricultural Field Burning</v>
          </cell>
          <cell r="G4413" t="str">
            <v>Miscellaneous Area Sources</v>
          </cell>
          <cell r="H4413" t="str">
            <v>Agriculture Production - Crops - as nonpoint</v>
          </cell>
          <cell r="I4413" t="str">
            <v>Agricultural Propaning - tractor-pulled burners to burn stubble only</v>
          </cell>
          <cell r="J4413" t="str">
            <v>Wheat</v>
          </cell>
          <cell r="M4413">
            <v>36552</v>
          </cell>
          <cell r="N4413">
            <v>40982</v>
          </cell>
        </row>
        <row r="4414">
          <cell r="A4414" t="str">
            <v>2801501270</v>
          </cell>
          <cell r="B4414" t="str">
            <v>Nonpoint</v>
          </cell>
          <cell r="C4414" t="str">
            <v>Agric - Crops /Propaning - tractor-pulled burners to burn stubble only /Mint</v>
          </cell>
          <cell r="D4414" t="str">
            <v>Fires - Agricultural Field Burning</v>
          </cell>
          <cell r="G4414" t="str">
            <v>Miscellaneous Area Sources</v>
          </cell>
          <cell r="H4414" t="str">
            <v>Agriculture Production - Crops - as nonpoint</v>
          </cell>
          <cell r="I4414" t="str">
            <v>Agricultural Propaning - tractor-pulled burners to burn stubble only</v>
          </cell>
          <cell r="J4414" t="str">
            <v>Mint</v>
          </cell>
          <cell r="M4414">
            <v>36552</v>
          </cell>
          <cell r="N4414">
            <v>40982</v>
          </cell>
        </row>
        <row r="4415">
          <cell r="A4415" t="str">
            <v>2801502000</v>
          </cell>
          <cell r="B4415" t="str">
            <v>Nonpoint</v>
          </cell>
          <cell r="C4415" t="str">
            <v>Agric - Crops /Stack Burning - straw stacks moved from field for burning /Unspecified crop types</v>
          </cell>
          <cell r="D4415" t="str">
            <v>Fires - Agricultural Field Burning</v>
          </cell>
          <cell r="G4415" t="str">
            <v>Miscellaneous Area Sources</v>
          </cell>
          <cell r="H4415" t="str">
            <v>Agriculture Production - Crops - as nonpoint</v>
          </cell>
          <cell r="I4415" t="str">
            <v>Agricultural Stack Burning - straw stacks moved from field for burning</v>
          </cell>
          <cell r="J4415" t="str">
            <v>Unspecified crop types</v>
          </cell>
          <cell r="M4415">
            <v>36552</v>
          </cell>
          <cell r="N4415">
            <v>40982</v>
          </cell>
        </row>
        <row r="4416">
          <cell r="A4416" t="str">
            <v>2801502105</v>
          </cell>
          <cell r="B4416" t="str">
            <v>Nonpoint</v>
          </cell>
          <cell r="C4416" t="str">
            <v>Agric - Crops /Stack Burning - straw stacks moved from field for burning /Cereal Grains, Total</v>
          </cell>
          <cell r="D4416" t="str">
            <v>Fires - Agricultural Field Burning</v>
          </cell>
          <cell r="G4416" t="str">
            <v>Miscellaneous Area Sources</v>
          </cell>
          <cell r="H4416" t="str">
            <v>Agriculture Production - Crops - as nonpoint</v>
          </cell>
          <cell r="I4416" t="str">
            <v>Agricultural Stack Burning - straw stacks moved from field for burning</v>
          </cell>
          <cell r="J4416" t="str">
            <v>Cereal Grains, Total</v>
          </cell>
          <cell r="M4416">
            <v>36552</v>
          </cell>
          <cell r="N4416">
            <v>40982</v>
          </cell>
        </row>
        <row r="4417">
          <cell r="A4417" t="str">
            <v>2801502130</v>
          </cell>
          <cell r="B4417" t="str">
            <v>Nonpoint</v>
          </cell>
          <cell r="C4417" t="str">
            <v>Agric - Crops /Stack Burning - straw stacks moved from field for burning /Barley</v>
          </cell>
          <cell r="D4417" t="str">
            <v>Fires - Agricultural Field Burning</v>
          </cell>
          <cell r="G4417" t="str">
            <v>Miscellaneous Area Sources</v>
          </cell>
          <cell r="H4417" t="str">
            <v>Agriculture Production - Crops - as nonpoint</v>
          </cell>
          <cell r="I4417" t="str">
            <v>Agricultural Stack Burning - straw stacks moved from field for burning</v>
          </cell>
          <cell r="J4417" t="str">
            <v>Barley</v>
          </cell>
          <cell r="M4417">
            <v>36552</v>
          </cell>
          <cell r="N4417">
            <v>40982</v>
          </cell>
        </row>
        <row r="4418">
          <cell r="A4418" t="str">
            <v>2801502170</v>
          </cell>
          <cell r="B4418" t="str">
            <v>Nonpoint</v>
          </cell>
          <cell r="C4418" t="str">
            <v>Agric - Crops /Stack Burning - straw stacks moved from field for burning /Grass</v>
          </cell>
          <cell r="D4418" t="str">
            <v>Fires - Agricultural Field Burning</v>
          </cell>
          <cell r="G4418" t="str">
            <v>Miscellaneous Area Sources</v>
          </cell>
          <cell r="H4418" t="str">
            <v>Agriculture Production - Crops - as nonpoint</v>
          </cell>
          <cell r="I4418" t="str">
            <v>Agricultural Stack Burning - straw stacks moved from field for burning</v>
          </cell>
          <cell r="J4418" t="str">
            <v>Grass</v>
          </cell>
          <cell r="M4418">
            <v>36552</v>
          </cell>
          <cell r="N4418">
            <v>40982</v>
          </cell>
        </row>
        <row r="4419">
          <cell r="A4419" t="str">
            <v>2801502260</v>
          </cell>
          <cell r="B4419" t="str">
            <v>Nonpoint</v>
          </cell>
          <cell r="C4419" t="str">
            <v>Agric - Crops /Stack Burning - straw stacks moved from field for burning /Wheat</v>
          </cell>
          <cell r="D4419" t="str">
            <v>Fires - Agricultural Field Burning</v>
          </cell>
          <cell r="G4419" t="str">
            <v>Miscellaneous Area Sources</v>
          </cell>
          <cell r="H4419" t="str">
            <v>Agriculture Production - Crops - as nonpoint</v>
          </cell>
          <cell r="I4419" t="str">
            <v>Agricultural Stack Burning - straw stacks moved from field for burning</v>
          </cell>
          <cell r="J4419" t="str">
            <v>Wheat</v>
          </cell>
          <cell r="M4419">
            <v>36552</v>
          </cell>
          <cell r="N4419">
            <v>40982</v>
          </cell>
        </row>
        <row r="4420">
          <cell r="A4420" t="str">
            <v>2801502270</v>
          </cell>
          <cell r="B4420" t="str">
            <v>Nonpoint</v>
          </cell>
          <cell r="C4420" t="str">
            <v>Agric - Crops /Stack Burning - straw stacks moved from field for burning /Mint</v>
          </cell>
          <cell r="D4420" t="str">
            <v>Fires - Agricultural Field Burning</v>
          </cell>
          <cell r="G4420" t="str">
            <v>Miscellaneous Area Sources</v>
          </cell>
          <cell r="H4420" t="str">
            <v>Agriculture Production - Crops - as nonpoint</v>
          </cell>
          <cell r="I4420" t="str">
            <v>Agricultural Stack Burning - straw stacks moved from field for burning</v>
          </cell>
          <cell r="J4420" t="str">
            <v>Mint</v>
          </cell>
          <cell r="M4420">
            <v>36552</v>
          </cell>
          <cell r="N4420">
            <v>40982</v>
          </cell>
        </row>
        <row r="4421">
          <cell r="A4421" t="str">
            <v>2801520000</v>
          </cell>
          <cell r="B4421" t="str">
            <v>Nonpoint</v>
          </cell>
          <cell r="C4421" t="str">
            <v>Agric - Crops /Orchard Heaters /Total, all fuels</v>
          </cell>
          <cell r="D4421" t="str">
            <v>Fuel Comb - Industrial Boilers, ICEs - Other</v>
          </cell>
          <cell r="G4421" t="str">
            <v>Miscellaneous Area Sources</v>
          </cell>
          <cell r="H4421" t="str">
            <v>Agriculture Production - Crops</v>
          </cell>
          <cell r="I4421" t="str">
            <v>Orchard Heaters</v>
          </cell>
          <cell r="J4421" t="str">
            <v>Total, all fuels</v>
          </cell>
          <cell r="N4421">
            <v>40982</v>
          </cell>
        </row>
        <row r="4422">
          <cell r="A4422" t="str">
            <v>2801520004</v>
          </cell>
          <cell r="B4422" t="str">
            <v>Nonpoint</v>
          </cell>
          <cell r="C4422" t="str">
            <v>Agric - Crops /Orchard Heaters /Diesel</v>
          </cell>
          <cell r="D4422" t="str">
            <v>Fuel Comb - Industrial Boilers, ICEs - Oil</v>
          </cell>
          <cell r="G4422" t="str">
            <v>Miscellaneous Area Sources</v>
          </cell>
          <cell r="H4422" t="str">
            <v>Agriculture Production - Crops</v>
          </cell>
          <cell r="I4422" t="str">
            <v>Orchard Heaters</v>
          </cell>
          <cell r="J4422" t="str">
            <v>Diesel</v>
          </cell>
          <cell r="M4422">
            <v>36552</v>
          </cell>
          <cell r="N4422">
            <v>40982</v>
          </cell>
        </row>
        <row r="4423">
          <cell r="A4423" t="str">
            <v>2801520006</v>
          </cell>
          <cell r="B4423" t="str">
            <v>Nonpoint</v>
          </cell>
          <cell r="C4423" t="str">
            <v>Agric - Crops /Orchard Heaters /Natural Gas</v>
          </cell>
          <cell r="D4423" t="str">
            <v>Fuel Comb - Industrial Boilers, ICEs - Natural Gas</v>
          </cell>
          <cell r="G4423" t="str">
            <v>Miscellaneous Area Sources</v>
          </cell>
          <cell r="H4423" t="str">
            <v>Agriculture Production - Crops</v>
          </cell>
          <cell r="I4423" t="str">
            <v>Orchard Heaters</v>
          </cell>
          <cell r="J4423" t="str">
            <v>Natural Gas</v>
          </cell>
          <cell r="M4423">
            <v>36552</v>
          </cell>
          <cell r="N4423">
            <v>40982</v>
          </cell>
        </row>
        <row r="4424">
          <cell r="A4424" t="str">
            <v>2801520010</v>
          </cell>
          <cell r="B4424" t="str">
            <v>Nonpoint</v>
          </cell>
          <cell r="C4424" t="str">
            <v>Agric - Crops /Orchard Heaters /Propane</v>
          </cell>
          <cell r="D4424" t="str">
            <v>Fuel Comb - Industrial Boilers, ICEs - Other</v>
          </cell>
          <cell r="G4424" t="str">
            <v>Miscellaneous Area Sources</v>
          </cell>
          <cell r="H4424" t="str">
            <v>Agriculture Production - Crops</v>
          </cell>
          <cell r="I4424" t="str">
            <v>Orchard Heaters</v>
          </cell>
          <cell r="J4424" t="str">
            <v>Propane</v>
          </cell>
          <cell r="M4424">
            <v>36552</v>
          </cell>
          <cell r="N4424">
            <v>40982</v>
          </cell>
        </row>
        <row r="4425">
          <cell r="A4425" t="str">
            <v>2801600000</v>
          </cell>
          <cell r="B4425" t="str">
            <v>Nonpoint</v>
          </cell>
          <cell r="C4425" t="str">
            <v>Agric - Crops /Country Grain Elevators /Total</v>
          </cell>
          <cell r="D4425" t="str">
            <v>Agriculture - Crops &amp; Livestock Dust</v>
          </cell>
          <cell r="G4425" t="str">
            <v>Miscellaneous Area Sources</v>
          </cell>
          <cell r="H4425" t="str">
            <v>Agriculture Production - Crops</v>
          </cell>
          <cell r="I4425" t="str">
            <v>Country Grain Elevators</v>
          </cell>
          <cell r="J4425" t="str">
            <v>Total</v>
          </cell>
          <cell r="N4425">
            <v>40982</v>
          </cell>
        </row>
        <row r="4426">
          <cell r="A4426" t="str">
            <v>2801700000</v>
          </cell>
          <cell r="B4426" t="str">
            <v>Nonpoint</v>
          </cell>
          <cell r="C4426" t="str">
            <v>Agric - Crops /Fertilizer Application /Total Fertilizers</v>
          </cell>
          <cell r="D4426" t="str">
            <v>Agriculture - Fertilizer Application</v>
          </cell>
          <cell r="G4426" t="str">
            <v>Miscellaneous Area Sources</v>
          </cell>
          <cell r="H4426" t="str">
            <v>Agriculture Production - Crops</v>
          </cell>
          <cell r="I4426" t="str">
            <v>Fertilizer Application</v>
          </cell>
          <cell r="J4426" t="str">
            <v>Total Fertilizers</v>
          </cell>
          <cell r="L4426" t="str">
            <v>2002</v>
          </cell>
          <cell r="M4426">
            <v>39087</v>
          </cell>
          <cell r="N4426">
            <v>40982</v>
          </cell>
        </row>
        <row r="4427">
          <cell r="A4427" t="str">
            <v>2801700001</v>
          </cell>
          <cell r="B4427" t="str">
            <v>Nonpoint</v>
          </cell>
          <cell r="C4427" t="str">
            <v>Agric - Crops /Fertilizer Application /Anhydrous Ammonia</v>
          </cell>
          <cell r="D4427" t="str">
            <v>Agriculture - Fertilizer Application</v>
          </cell>
          <cell r="G4427" t="str">
            <v>Miscellaneous Area Sources</v>
          </cell>
          <cell r="H4427" t="str">
            <v>Agriculture Production - Crops</v>
          </cell>
          <cell r="I4427" t="str">
            <v>Fertilizer Application</v>
          </cell>
          <cell r="J4427" t="str">
            <v>Anhydrous Ammonia</v>
          </cell>
          <cell r="M4427">
            <v>36504</v>
          </cell>
          <cell r="N4427">
            <v>40982</v>
          </cell>
        </row>
        <row r="4428">
          <cell r="A4428" t="str">
            <v>2801700002</v>
          </cell>
          <cell r="B4428" t="str">
            <v>Nonpoint</v>
          </cell>
          <cell r="C4428" t="str">
            <v>Agric - Crops /Fertilizer Application /Aqueous Ammonia</v>
          </cell>
          <cell r="D4428" t="str">
            <v>Agriculture - Fertilizer Application</v>
          </cell>
          <cell r="G4428" t="str">
            <v>Miscellaneous Area Sources</v>
          </cell>
          <cell r="H4428" t="str">
            <v>Agriculture Production - Crops</v>
          </cell>
          <cell r="I4428" t="str">
            <v>Fertilizer Application</v>
          </cell>
          <cell r="J4428" t="str">
            <v>Aqueous Ammonia</v>
          </cell>
          <cell r="M4428">
            <v>36504</v>
          </cell>
          <cell r="N4428">
            <v>40982</v>
          </cell>
        </row>
        <row r="4429">
          <cell r="A4429" t="str">
            <v>2801700003</v>
          </cell>
          <cell r="B4429" t="str">
            <v>Nonpoint</v>
          </cell>
          <cell r="C4429" t="str">
            <v>Agric - Crops /Fertilizer Application /Nitrogen Solutions</v>
          </cell>
          <cell r="D4429" t="str">
            <v>Agriculture - Fertilizer Application</v>
          </cell>
          <cell r="G4429" t="str">
            <v>Miscellaneous Area Sources</v>
          </cell>
          <cell r="H4429" t="str">
            <v>Agriculture Production - Crops</v>
          </cell>
          <cell r="I4429" t="str">
            <v>Fertilizer Application</v>
          </cell>
          <cell r="J4429" t="str">
            <v>Nitrogen Solutions</v>
          </cell>
          <cell r="M4429">
            <v>36504</v>
          </cell>
          <cell r="N4429">
            <v>40982</v>
          </cell>
        </row>
        <row r="4430">
          <cell r="A4430" t="str">
            <v>2801700004</v>
          </cell>
          <cell r="B4430" t="str">
            <v>Nonpoint</v>
          </cell>
          <cell r="C4430" t="str">
            <v>Agric - Crops /Fertilizer Application /Urea</v>
          </cell>
          <cell r="D4430" t="str">
            <v>Agriculture - Fertilizer Application</v>
          </cell>
          <cell r="G4430" t="str">
            <v>Miscellaneous Area Sources</v>
          </cell>
          <cell r="H4430" t="str">
            <v>Agriculture Production - Crops</v>
          </cell>
          <cell r="I4430" t="str">
            <v>Fertilizer Application</v>
          </cell>
          <cell r="J4430" t="str">
            <v>Urea</v>
          </cell>
          <cell r="M4430">
            <v>36504</v>
          </cell>
          <cell r="N4430">
            <v>40982</v>
          </cell>
        </row>
        <row r="4431">
          <cell r="A4431" t="str">
            <v>2801700005</v>
          </cell>
          <cell r="B4431" t="str">
            <v>Nonpoint</v>
          </cell>
          <cell r="C4431" t="str">
            <v>Agric - Crops /Fertilizer Application /Ammonium Nitrate</v>
          </cell>
          <cell r="D4431" t="str">
            <v>Agriculture - Fertilizer Application</v>
          </cell>
          <cell r="G4431" t="str">
            <v>Miscellaneous Area Sources</v>
          </cell>
          <cell r="H4431" t="str">
            <v>Agriculture Production - Crops</v>
          </cell>
          <cell r="I4431" t="str">
            <v>Fertilizer Application</v>
          </cell>
          <cell r="J4431" t="str">
            <v>Ammonium Nitrate</v>
          </cell>
          <cell r="M4431">
            <v>36504</v>
          </cell>
          <cell r="N4431">
            <v>40982</v>
          </cell>
        </row>
        <row r="4432">
          <cell r="A4432" t="str">
            <v>2801700006</v>
          </cell>
          <cell r="B4432" t="str">
            <v>Nonpoint</v>
          </cell>
          <cell r="C4432" t="str">
            <v>Agric - Crops /Fertilizer Application /Ammonium Sulfate</v>
          </cell>
          <cell r="D4432" t="str">
            <v>Agriculture - Fertilizer Application</v>
          </cell>
          <cell r="G4432" t="str">
            <v>Miscellaneous Area Sources</v>
          </cell>
          <cell r="H4432" t="str">
            <v>Agriculture Production - Crops</v>
          </cell>
          <cell r="I4432" t="str">
            <v>Fertilizer Application</v>
          </cell>
          <cell r="J4432" t="str">
            <v>Ammonium Sulfate</v>
          </cell>
          <cell r="M4432">
            <v>36504</v>
          </cell>
          <cell r="N4432">
            <v>40982</v>
          </cell>
        </row>
        <row r="4433">
          <cell r="A4433" t="str">
            <v>2801700007</v>
          </cell>
          <cell r="B4433" t="str">
            <v>Nonpoint</v>
          </cell>
          <cell r="C4433" t="str">
            <v>Agric - Crops /Fertilizer Application /Ammonium Thiosulfate</v>
          </cell>
          <cell r="D4433" t="str">
            <v>Agriculture - Fertilizer Application</v>
          </cell>
          <cell r="G4433" t="str">
            <v>Miscellaneous Area Sources</v>
          </cell>
          <cell r="H4433" t="str">
            <v>Agriculture Production - Crops</v>
          </cell>
          <cell r="I4433" t="str">
            <v>Fertilizer Application</v>
          </cell>
          <cell r="J4433" t="str">
            <v>Ammonium Thiosulfate</v>
          </cell>
          <cell r="M4433">
            <v>36504</v>
          </cell>
          <cell r="N4433">
            <v>40982</v>
          </cell>
        </row>
        <row r="4434">
          <cell r="A4434" t="str">
            <v>2801700008</v>
          </cell>
          <cell r="B4434" t="str">
            <v>Nonpoint</v>
          </cell>
          <cell r="C4434" t="str">
            <v>Agric - Crops /Fertilizer Application /Other Straight Nitrogen</v>
          </cell>
          <cell r="D4434" t="str">
            <v>Agriculture - Fertilizer Application</v>
          </cell>
          <cell r="G4434" t="str">
            <v>Miscellaneous Area Sources</v>
          </cell>
          <cell r="H4434" t="str">
            <v>Agriculture Production - Crops</v>
          </cell>
          <cell r="I4434" t="str">
            <v>Fertilizer Application</v>
          </cell>
          <cell r="J4434" t="str">
            <v>Other Straight Nitrogen</v>
          </cell>
          <cell r="M4434">
            <v>36504</v>
          </cell>
          <cell r="N4434">
            <v>40982</v>
          </cell>
        </row>
        <row r="4435">
          <cell r="A4435" t="str">
            <v>2801700009</v>
          </cell>
          <cell r="B4435" t="str">
            <v>Nonpoint</v>
          </cell>
          <cell r="C4435" t="str">
            <v>Agric - Crops /Fertilizer Application /Ammonium Phosphates (see also -13, -14, -15)</v>
          </cell>
          <cell r="D4435" t="str">
            <v>Agriculture - Fertilizer Application</v>
          </cell>
          <cell r="G4435" t="str">
            <v>Miscellaneous Area Sources</v>
          </cell>
          <cell r="H4435" t="str">
            <v>Agriculture Production - Crops</v>
          </cell>
          <cell r="I4435" t="str">
            <v>Fertilizer Application</v>
          </cell>
          <cell r="J4435" t="str">
            <v>Ammonium Phosphates (see also subsets (-13, -14, -15)</v>
          </cell>
          <cell r="M4435">
            <v>36504</v>
          </cell>
          <cell r="N4435">
            <v>40982</v>
          </cell>
        </row>
        <row r="4436">
          <cell r="A4436" t="str">
            <v>2801700010</v>
          </cell>
          <cell r="B4436" t="str">
            <v>Nonpoint</v>
          </cell>
          <cell r="C4436" t="str">
            <v>Agric - Crops /Fertilizer Application /N-P-K (multi-grade nutrient fertilizers)</v>
          </cell>
          <cell r="D4436" t="str">
            <v>Agriculture - Fertilizer Application</v>
          </cell>
          <cell r="G4436" t="str">
            <v>Miscellaneous Area Sources</v>
          </cell>
          <cell r="H4436" t="str">
            <v>Agriculture Production - Crops</v>
          </cell>
          <cell r="I4436" t="str">
            <v>Fertilizer Application</v>
          </cell>
          <cell r="J4436" t="str">
            <v>N-P-K (multi-grade nutrient fertilizers)</v>
          </cell>
          <cell r="M4436">
            <v>36504</v>
          </cell>
          <cell r="N4436">
            <v>40982</v>
          </cell>
        </row>
        <row r="4437">
          <cell r="A4437" t="str">
            <v>2801700011</v>
          </cell>
          <cell r="B4437" t="str">
            <v>Nonpoint</v>
          </cell>
          <cell r="C4437" t="str">
            <v>Agric - Crops /Fertilizer Application /Calcium Ammonium Nitrate</v>
          </cell>
          <cell r="D4437" t="str">
            <v>Agriculture - Fertilizer Application</v>
          </cell>
          <cell r="G4437" t="str">
            <v>Miscellaneous Area Sources</v>
          </cell>
          <cell r="H4437" t="str">
            <v>Agriculture Production - Crops</v>
          </cell>
          <cell r="I4437" t="str">
            <v>Fertilizer Application</v>
          </cell>
          <cell r="J4437" t="str">
            <v>Calcium Ammonium Nitrate</v>
          </cell>
          <cell r="M4437">
            <v>37544</v>
          </cell>
          <cell r="N4437">
            <v>40982</v>
          </cell>
        </row>
        <row r="4438">
          <cell r="A4438" t="str">
            <v>2801700012</v>
          </cell>
          <cell r="B4438" t="str">
            <v>Nonpoint</v>
          </cell>
          <cell r="C4438" t="str">
            <v>Agric - Crops /Fertilizer Application /Potassium Nitrate</v>
          </cell>
          <cell r="D4438" t="str">
            <v>Agriculture - Fertilizer Application</v>
          </cell>
          <cell r="G4438" t="str">
            <v>Miscellaneous Area Sources</v>
          </cell>
          <cell r="H4438" t="str">
            <v>Agriculture Production - Crops</v>
          </cell>
          <cell r="I4438" t="str">
            <v>Fertilizer Application</v>
          </cell>
          <cell r="J4438" t="str">
            <v>Potassium Nitrate</v>
          </cell>
          <cell r="M4438">
            <v>37544</v>
          </cell>
          <cell r="N4438">
            <v>40982</v>
          </cell>
        </row>
        <row r="4439">
          <cell r="A4439" t="str">
            <v>2801700013</v>
          </cell>
          <cell r="B4439" t="str">
            <v>Nonpoint</v>
          </cell>
          <cell r="C4439" t="str">
            <v>Agric - Crops /Fertilizer Application /Diammonium Phosphate</v>
          </cell>
          <cell r="D4439" t="str">
            <v>Agriculture - Fertilizer Application</v>
          </cell>
          <cell r="G4439" t="str">
            <v>Miscellaneous Area Sources</v>
          </cell>
          <cell r="H4439" t="str">
            <v>Agriculture Production - Crops</v>
          </cell>
          <cell r="I4439" t="str">
            <v>Fertilizer Application</v>
          </cell>
          <cell r="J4439" t="str">
            <v>Diammonium Phosphate</v>
          </cell>
          <cell r="M4439">
            <v>37544</v>
          </cell>
          <cell r="N4439">
            <v>40982</v>
          </cell>
        </row>
        <row r="4440">
          <cell r="A4440" t="str">
            <v>2801700014</v>
          </cell>
          <cell r="B4440" t="str">
            <v>Nonpoint</v>
          </cell>
          <cell r="C4440" t="str">
            <v>Agric - Crops /Fertilizer Application /Monoammonium Phosphate</v>
          </cell>
          <cell r="D4440" t="str">
            <v>Agriculture - Fertilizer Application</v>
          </cell>
          <cell r="G4440" t="str">
            <v>Miscellaneous Area Sources</v>
          </cell>
          <cell r="H4440" t="str">
            <v>Agriculture Production - Crops</v>
          </cell>
          <cell r="I4440" t="str">
            <v>Fertilizer Application</v>
          </cell>
          <cell r="J4440" t="str">
            <v>Monoammonium Phosphate</v>
          </cell>
          <cell r="M4440">
            <v>37544</v>
          </cell>
          <cell r="N4440">
            <v>40982</v>
          </cell>
        </row>
        <row r="4441">
          <cell r="A4441" t="str">
            <v>2801700015</v>
          </cell>
          <cell r="B4441" t="str">
            <v>Nonpoint</v>
          </cell>
          <cell r="C4441" t="str">
            <v>Agric - Crops /Fertilizer Application /Liquid Ammonium Polyphosphate</v>
          </cell>
          <cell r="D4441" t="str">
            <v>Agriculture - Fertilizer Application</v>
          </cell>
          <cell r="G4441" t="str">
            <v>Miscellaneous Area Sources</v>
          </cell>
          <cell r="H4441" t="str">
            <v>Agriculture Production - Crops</v>
          </cell>
          <cell r="I4441" t="str">
            <v>Fertilizer Application</v>
          </cell>
          <cell r="J4441" t="str">
            <v>Liquid Ammonium Polyphosphate</v>
          </cell>
          <cell r="M4441">
            <v>37544</v>
          </cell>
          <cell r="N4441">
            <v>40982</v>
          </cell>
        </row>
        <row r="4442">
          <cell r="A4442" t="str">
            <v>2801700099</v>
          </cell>
          <cell r="B4442" t="str">
            <v>Nonpoint</v>
          </cell>
          <cell r="C4442" t="str">
            <v>Agric - Crops /Fertilizer Application /Miscellaneous Fertilizers</v>
          </cell>
          <cell r="D4442" t="str">
            <v>Agriculture - Fertilizer Application</v>
          </cell>
          <cell r="G4442" t="str">
            <v>Miscellaneous Area Sources</v>
          </cell>
          <cell r="H4442" t="str">
            <v>Agriculture Production - Crops</v>
          </cell>
          <cell r="I4442" t="str">
            <v>Fertilizer Application</v>
          </cell>
          <cell r="J4442" t="str">
            <v>Miscellaneous Fertilizers</v>
          </cell>
          <cell r="M4442">
            <v>37544</v>
          </cell>
          <cell r="N4442">
            <v>40982</v>
          </cell>
        </row>
        <row r="4443">
          <cell r="A4443" t="str">
            <v>2805000000</v>
          </cell>
          <cell r="B4443" t="str">
            <v>Nonpoint</v>
          </cell>
          <cell r="C4443" t="str">
            <v>Agric - Livestock /Agric - Livestock /Total</v>
          </cell>
          <cell r="D4443" t="str">
            <v>Agriculture - Fertilizer Application</v>
          </cell>
          <cell r="G4443" t="str">
            <v>Miscellaneous Area Sources</v>
          </cell>
          <cell r="H4443" t="str">
            <v>Agriculture Production - Livestock</v>
          </cell>
          <cell r="I4443" t="str">
            <v>Agriculture - Livestock</v>
          </cell>
          <cell r="J4443" t="str">
            <v>Total</v>
          </cell>
          <cell r="L4443" t="str">
            <v>1999</v>
          </cell>
          <cell r="N4443">
            <v>40982</v>
          </cell>
        </row>
        <row r="4444">
          <cell r="A4444" t="str">
            <v>2805001000</v>
          </cell>
          <cell r="B4444" t="str">
            <v>Nonpoint</v>
          </cell>
          <cell r="C4444" t="str">
            <v>Agric - Livestock /Beef cattle -  finishing operations on feedlots (drylots) /Dust Kicked-up by Hooves (use 28-05-020-* f</v>
          </cell>
          <cell r="D4444" t="str">
            <v>Agriculture - Crops &amp; Livestock Dust</v>
          </cell>
          <cell r="E4444" t="str">
            <v>Cattle</v>
          </cell>
          <cell r="F4444" t="str">
            <v>B2B</v>
          </cell>
          <cell r="G4444" t="str">
            <v>Miscellaneous Area Sources</v>
          </cell>
          <cell r="H4444" t="str">
            <v>Agriculture Production - Livestock</v>
          </cell>
          <cell r="I4444" t="str">
            <v>Beef cattle -  finishing operations on feedlots (drylots)</v>
          </cell>
          <cell r="J4444" t="str">
            <v>Dust Kicked-up by Hooves (use 28-05-020, -001, -002, or -003 for Waste</v>
          </cell>
          <cell r="N4444">
            <v>40982</v>
          </cell>
        </row>
        <row r="4445">
          <cell r="A4445" t="str">
            <v>2805001001</v>
          </cell>
          <cell r="B4445" t="str">
            <v>Nonpoint</v>
          </cell>
          <cell r="C4445" t="str">
            <v>Agric - Livestock /Beef cattle -  finishing operations on feedlots (drylots) /Feed Preparation</v>
          </cell>
          <cell r="D4445" t="str">
            <v>Agriculture - Livestock Waste</v>
          </cell>
          <cell r="G4445" t="str">
            <v>Miscellaneous Area Sources</v>
          </cell>
          <cell r="H4445" t="str">
            <v>Agriculture Production - Livestock</v>
          </cell>
          <cell r="I4445" t="str">
            <v>Beef cattle -  finishing operations on feedlots (drylots)</v>
          </cell>
          <cell r="J4445" t="str">
            <v>Feed Preparation</v>
          </cell>
          <cell r="L4445" t="str">
            <v>1999</v>
          </cell>
          <cell r="N4445">
            <v>40982</v>
          </cell>
        </row>
        <row r="4446">
          <cell r="A4446" t="str">
            <v>2805001100</v>
          </cell>
          <cell r="B4446" t="str">
            <v>Nonpoint</v>
          </cell>
          <cell r="C4446" t="str">
            <v>Agric - Livestock /Beef cattle -  finishing operations on feedlots (drylots) /Confinement</v>
          </cell>
          <cell r="D4446" t="str">
            <v>Agriculture - Livestock Waste</v>
          </cell>
          <cell r="E4446" t="str">
            <v>Cattle</v>
          </cell>
          <cell r="F4446" t="str">
            <v>B2B</v>
          </cell>
          <cell r="G4446" t="str">
            <v>Miscellaneous Area Sources</v>
          </cell>
          <cell r="H4446" t="str">
            <v>Agriculture Production - Livestock</v>
          </cell>
          <cell r="I4446" t="str">
            <v>Beef cattle -  finishing operations on feedlots (drylots)</v>
          </cell>
          <cell r="J4446" t="str">
            <v>Confinement</v>
          </cell>
          <cell r="M4446">
            <v>38040</v>
          </cell>
          <cell r="N4446">
            <v>40982</v>
          </cell>
        </row>
        <row r="4447">
          <cell r="A4447" t="str">
            <v>2805001200</v>
          </cell>
          <cell r="B4447" t="str">
            <v>Nonpoint</v>
          </cell>
          <cell r="C4447" t="str">
            <v>Agric - Livestock /Beef cattle -  finishing operations on feedlots (drylots) /Manure handling &amp; storage</v>
          </cell>
          <cell r="D4447" t="str">
            <v>Agriculture - Livestock Waste</v>
          </cell>
          <cell r="E4447" t="str">
            <v>Cattle</v>
          </cell>
          <cell r="F4447" t="str">
            <v>B2B</v>
          </cell>
          <cell r="G4447" t="str">
            <v>Miscellaneous Area Sources</v>
          </cell>
          <cell r="H4447" t="str">
            <v>Agriculture Production - Livestock</v>
          </cell>
          <cell r="I4447" t="str">
            <v>Beef cattle -  finishing operations on feedlots (drylots)</v>
          </cell>
          <cell r="J4447" t="str">
            <v>Manure handling and storage</v>
          </cell>
          <cell r="M4447">
            <v>38040</v>
          </cell>
          <cell r="N4447">
            <v>40982</v>
          </cell>
        </row>
        <row r="4448">
          <cell r="A4448" t="str">
            <v>2805001300</v>
          </cell>
          <cell r="B4448" t="str">
            <v>Nonpoint</v>
          </cell>
          <cell r="C4448" t="str">
            <v>Agric - Livestock /Beef cattle -  finishing operations on feedlots (drylots) /Land application of manure</v>
          </cell>
          <cell r="D4448" t="str">
            <v>Agriculture - Livestock Waste</v>
          </cell>
          <cell r="E4448" t="str">
            <v>Cattle</v>
          </cell>
          <cell r="F4448" t="str">
            <v>B2B</v>
          </cell>
          <cell r="G4448" t="str">
            <v>Miscellaneous Area Sources</v>
          </cell>
          <cell r="H4448" t="str">
            <v>Agriculture Production - Livestock</v>
          </cell>
          <cell r="I4448" t="str">
            <v>Beef cattle -  finishing operations on feedlots (drylots)</v>
          </cell>
          <cell r="J4448" t="str">
            <v>Land application of manure</v>
          </cell>
          <cell r="M4448">
            <v>38040</v>
          </cell>
          <cell r="N4448">
            <v>40982</v>
          </cell>
        </row>
        <row r="4449">
          <cell r="A4449" t="str">
            <v>2805002000</v>
          </cell>
          <cell r="B4449" t="str">
            <v>Nonpoint</v>
          </cell>
          <cell r="C4449" t="str">
            <v>Agric - Livestock /Beef cattle production composite /Not Elsewhere Classified</v>
          </cell>
          <cell r="D4449" t="str">
            <v>Agriculture - Livestock Waste</v>
          </cell>
          <cell r="E4449" t="str">
            <v>Cattle</v>
          </cell>
          <cell r="F4449" t="str">
            <v>B2B</v>
          </cell>
          <cell r="G4449" t="str">
            <v>Miscellaneous Area Sources</v>
          </cell>
          <cell r="H4449" t="str">
            <v>Agriculture Production - Livestock</v>
          </cell>
          <cell r="I4449" t="str">
            <v>Beef cattle production composite</v>
          </cell>
          <cell r="J4449" t="str">
            <v>Not Elsewhere Classified</v>
          </cell>
          <cell r="M4449">
            <v>38040</v>
          </cell>
          <cell r="N4449">
            <v>40982</v>
          </cell>
        </row>
        <row r="4450">
          <cell r="A4450" t="str">
            <v>2805003100</v>
          </cell>
          <cell r="B4450" t="str">
            <v>Nonpoint</v>
          </cell>
          <cell r="C4450" t="str">
            <v>Agric - Livestock /Beef cattle -  finishing operations on pasture/range /Confinement</v>
          </cell>
          <cell r="D4450" t="str">
            <v>Agriculture - Livestock Waste</v>
          </cell>
          <cell r="E4450" t="str">
            <v>Cattle</v>
          </cell>
          <cell r="F4450" t="str">
            <v>B2B</v>
          </cell>
          <cell r="G4450" t="str">
            <v>Miscellaneous Area Sources</v>
          </cell>
          <cell r="H4450" t="str">
            <v>Agriculture Production - Livestock</v>
          </cell>
          <cell r="I4450" t="str">
            <v>Beef cattle -  finishing operations on pasture/range</v>
          </cell>
          <cell r="J4450" t="str">
            <v>Confinement</v>
          </cell>
          <cell r="M4450">
            <v>38040</v>
          </cell>
          <cell r="N4450">
            <v>40982</v>
          </cell>
        </row>
        <row r="4451">
          <cell r="A4451" t="str">
            <v>2805005000</v>
          </cell>
          <cell r="B4451" t="str">
            <v>Nonpoint</v>
          </cell>
          <cell r="C4451" t="str">
            <v>Agric - Livestock /Poultry Operations /Total (see 28-05-030, 28-05-007, -008, -009)</v>
          </cell>
          <cell r="D4451" t="str">
            <v>Agriculture - Livestock Waste</v>
          </cell>
          <cell r="G4451" t="str">
            <v>Miscellaneous Area Sources</v>
          </cell>
          <cell r="H4451" t="str">
            <v>Agriculture Production - Livestock</v>
          </cell>
          <cell r="I4451" t="str">
            <v>Poultry Operations</v>
          </cell>
          <cell r="J4451" t="str">
            <v>Total (see 28-05-030, 28-05-007, -008, -009)</v>
          </cell>
          <cell r="K4451" t="str">
            <v>2805030000</v>
          </cell>
          <cell r="L4451" t="str">
            <v>1999</v>
          </cell>
          <cell r="N4451">
            <v>40982</v>
          </cell>
        </row>
        <row r="4452">
          <cell r="A4452" t="str">
            <v>2805005001</v>
          </cell>
          <cell r="B4452" t="str">
            <v>Nonpoint</v>
          </cell>
          <cell r="C4452" t="str">
            <v>Agric - Livestock /Poultry Operations /Feed Preparation</v>
          </cell>
          <cell r="D4452" t="str">
            <v>Agriculture - Livestock Waste</v>
          </cell>
          <cell r="G4452" t="str">
            <v>Miscellaneous Area Sources</v>
          </cell>
          <cell r="H4452" t="str">
            <v>Agriculture Production - Livestock</v>
          </cell>
          <cell r="I4452" t="str">
            <v>Poultry Operations</v>
          </cell>
          <cell r="J4452" t="str">
            <v>Feed Preparation</v>
          </cell>
          <cell r="L4452" t="str">
            <v>1999</v>
          </cell>
          <cell r="N4452">
            <v>40982</v>
          </cell>
        </row>
        <row r="4453">
          <cell r="A4453" t="str">
            <v>2805007100</v>
          </cell>
          <cell r="B4453" t="str">
            <v>Nonpoint</v>
          </cell>
          <cell r="C4453" t="str">
            <v>Agric - Livestock /Poultry production - layers with dry manure management systems /Confinement</v>
          </cell>
          <cell r="D4453" t="str">
            <v>Agriculture - Livestock Waste</v>
          </cell>
          <cell r="E4453" t="str">
            <v>Poultry</v>
          </cell>
          <cell r="F4453" t="str">
            <v>B1B</v>
          </cell>
          <cell r="G4453" t="str">
            <v>Miscellaneous Area Sources</v>
          </cell>
          <cell r="H4453" t="str">
            <v>Agriculture Production - Livestock</v>
          </cell>
          <cell r="I4453" t="str">
            <v>Poultry production - layers with dry manure management systems</v>
          </cell>
          <cell r="J4453" t="str">
            <v>Confinement</v>
          </cell>
          <cell r="M4453">
            <v>38040</v>
          </cell>
          <cell r="N4453">
            <v>40982</v>
          </cell>
        </row>
        <row r="4454">
          <cell r="A4454" t="str">
            <v>2805007300</v>
          </cell>
          <cell r="B4454" t="str">
            <v>Nonpoint</v>
          </cell>
          <cell r="C4454" t="str">
            <v>Agric - Livestock /Poultry production - layers with dry manure management systems /Land application of manure</v>
          </cell>
          <cell r="D4454" t="str">
            <v>Agriculture - Livestock Waste</v>
          </cell>
          <cell r="E4454" t="str">
            <v>Poultry</v>
          </cell>
          <cell r="F4454" t="str">
            <v>B1B</v>
          </cell>
          <cell r="G4454" t="str">
            <v>Miscellaneous Area Sources</v>
          </cell>
          <cell r="H4454" t="str">
            <v>Agriculture Production - Livestock</v>
          </cell>
          <cell r="I4454" t="str">
            <v>Poultry production - layers with dry manure management systems</v>
          </cell>
          <cell r="J4454" t="str">
            <v>Land application of manure</v>
          </cell>
          <cell r="M4454">
            <v>38040</v>
          </cell>
          <cell r="N4454">
            <v>40982</v>
          </cell>
        </row>
        <row r="4455">
          <cell r="A4455" t="str">
            <v>2805008100</v>
          </cell>
          <cell r="B4455" t="str">
            <v>Nonpoint</v>
          </cell>
          <cell r="C4455" t="str">
            <v>Agric - Livestock /Poultry production - layers with wet manure management systems /Confinement</v>
          </cell>
          <cell r="D4455" t="str">
            <v>Agriculture - Livestock Waste</v>
          </cell>
          <cell r="E4455" t="str">
            <v>Poultry</v>
          </cell>
          <cell r="F4455" t="str">
            <v>B1B</v>
          </cell>
          <cell r="G4455" t="str">
            <v>Miscellaneous Area Sources</v>
          </cell>
          <cell r="H4455" t="str">
            <v>Agriculture Production - Livestock</v>
          </cell>
          <cell r="I4455" t="str">
            <v>Poultry production - layers with wet manure management systems</v>
          </cell>
          <cell r="J4455" t="str">
            <v>Confinement</v>
          </cell>
          <cell r="M4455">
            <v>38040</v>
          </cell>
          <cell r="N4455">
            <v>40982</v>
          </cell>
        </row>
        <row r="4456">
          <cell r="A4456" t="str">
            <v>2805008200</v>
          </cell>
          <cell r="B4456" t="str">
            <v>Nonpoint</v>
          </cell>
          <cell r="C4456" t="str">
            <v>Agric - Livestock /Poultry production - layers with wet manure management systems /Manure handling &amp; storage</v>
          </cell>
          <cell r="D4456" t="str">
            <v>Agriculture - Livestock Waste</v>
          </cell>
          <cell r="E4456" t="str">
            <v>Poultry</v>
          </cell>
          <cell r="F4456" t="str">
            <v>B1B</v>
          </cell>
          <cell r="G4456" t="str">
            <v>Miscellaneous Area Sources</v>
          </cell>
          <cell r="H4456" t="str">
            <v>Agriculture Production - Livestock</v>
          </cell>
          <cell r="I4456" t="str">
            <v>Poultry production - layers with wet manure management systems</v>
          </cell>
          <cell r="J4456" t="str">
            <v>Manure handling and storage</v>
          </cell>
          <cell r="M4456">
            <v>38040</v>
          </cell>
          <cell r="N4456">
            <v>40982</v>
          </cell>
        </row>
        <row r="4457">
          <cell r="A4457" t="str">
            <v>2805008300</v>
          </cell>
          <cell r="B4457" t="str">
            <v>Nonpoint</v>
          </cell>
          <cell r="C4457" t="str">
            <v>Agric - Livestock /Poultry production - layers with wet manure management systems /Land application of manure</v>
          </cell>
          <cell r="D4457" t="str">
            <v>Agriculture - Livestock Waste</v>
          </cell>
          <cell r="E4457" t="str">
            <v>Poultry</v>
          </cell>
          <cell r="F4457" t="str">
            <v>B1B</v>
          </cell>
          <cell r="G4457" t="str">
            <v>Miscellaneous Area Sources</v>
          </cell>
          <cell r="H4457" t="str">
            <v>Agriculture Production - Livestock</v>
          </cell>
          <cell r="I4457" t="str">
            <v>Poultry production - layers with wet manure management systems</v>
          </cell>
          <cell r="J4457" t="str">
            <v>Land application of manure</v>
          </cell>
          <cell r="M4457">
            <v>38040</v>
          </cell>
          <cell r="N4457">
            <v>40982</v>
          </cell>
        </row>
        <row r="4458">
          <cell r="A4458" t="str">
            <v>2805009100</v>
          </cell>
          <cell r="B4458" t="str">
            <v>Nonpoint</v>
          </cell>
          <cell r="C4458" t="str">
            <v>Agric - Livestock /Poultry production - broilers /Confinement</v>
          </cell>
          <cell r="D4458" t="str">
            <v>Agriculture - Livestock Waste</v>
          </cell>
          <cell r="E4458" t="str">
            <v>Poultry</v>
          </cell>
          <cell r="F4458" t="str">
            <v>B2B</v>
          </cell>
          <cell r="G4458" t="str">
            <v>Miscellaneous Area Sources</v>
          </cell>
          <cell r="H4458" t="str">
            <v>Agriculture Production - Livestock</v>
          </cell>
          <cell r="I4458" t="str">
            <v>Poultry production - broilers</v>
          </cell>
          <cell r="J4458" t="str">
            <v>Confinement</v>
          </cell>
          <cell r="M4458">
            <v>38040</v>
          </cell>
          <cell r="N4458">
            <v>40982</v>
          </cell>
        </row>
        <row r="4459">
          <cell r="A4459" t="str">
            <v>2805009200</v>
          </cell>
          <cell r="B4459" t="str">
            <v>Nonpoint</v>
          </cell>
          <cell r="C4459" t="str">
            <v>Agric - Livestock /Poultry production - broilers /Manure handling and storage</v>
          </cell>
          <cell r="D4459" t="str">
            <v>Agriculture - Livestock Waste</v>
          </cell>
          <cell r="E4459" t="str">
            <v>Poultry</v>
          </cell>
          <cell r="F4459" t="str">
            <v>B2B</v>
          </cell>
          <cell r="G4459" t="str">
            <v>Miscellaneous Area Sources</v>
          </cell>
          <cell r="H4459" t="str">
            <v>Agriculture Production - Livestock</v>
          </cell>
          <cell r="I4459" t="str">
            <v>Poultry production - broilers</v>
          </cell>
          <cell r="J4459" t="str">
            <v>Manure handling and storage</v>
          </cell>
          <cell r="M4459">
            <v>38040</v>
          </cell>
          <cell r="N4459">
            <v>40982</v>
          </cell>
        </row>
        <row r="4460">
          <cell r="A4460" t="str">
            <v>2805009300</v>
          </cell>
          <cell r="B4460" t="str">
            <v>Nonpoint</v>
          </cell>
          <cell r="C4460" t="str">
            <v>Agric - Livestock /Poultry production - broilers /Land application of manure</v>
          </cell>
          <cell r="D4460" t="str">
            <v>Agriculture - Livestock Waste</v>
          </cell>
          <cell r="E4460" t="str">
            <v>Poultry</v>
          </cell>
          <cell r="F4460" t="str">
            <v>B2B</v>
          </cell>
          <cell r="G4460" t="str">
            <v>Miscellaneous Area Sources</v>
          </cell>
          <cell r="H4460" t="str">
            <v>Agriculture Production - Livestock</v>
          </cell>
          <cell r="I4460" t="str">
            <v>Poultry production - broilers</v>
          </cell>
          <cell r="J4460" t="str">
            <v>Land application of manure</v>
          </cell>
          <cell r="M4460">
            <v>38040</v>
          </cell>
          <cell r="N4460">
            <v>40982</v>
          </cell>
        </row>
        <row r="4461">
          <cell r="A4461" t="str">
            <v>2805010000</v>
          </cell>
          <cell r="B4461" t="str">
            <v>Nonpoint</v>
          </cell>
          <cell r="C4461" t="str">
            <v>Agric - Livestock /Poultry production - turkeys /Total (use 2805020, -001, -002, or -003 for Cattle Waste)</v>
          </cell>
          <cell r="D4461" t="str">
            <v>Agriculture - Livestock Waste</v>
          </cell>
          <cell r="G4461" t="str">
            <v>Miscellaneous Area Sources</v>
          </cell>
          <cell r="H4461" t="str">
            <v>Agriculture Production - Livestock</v>
          </cell>
          <cell r="I4461" t="str">
            <v>Poultry production - turkeys</v>
          </cell>
          <cell r="J4461" t="str">
            <v>Total (use 2805020, -001, -002, or -003 for Cattle Waste</v>
          </cell>
          <cell r="L4461" t="str">
            <v>2002</v>
          </cell>
          <cell r="N4461">
            <v>40982</v>
          </cell>
        </row>
        <row r="4462">
          <cell r="A4462" t="str">
            <v>2805010001</v>
          </cell>
          <cell r="B4462" t="str">
            <v>Nonpoint</v>
          </cell>
          <cell r="C4462" t="str">
            <v>Agric - Livestock /Poultry production - turkeys /Feed Preparation</v>
          </cell>
          <cell r="D4462" t="str">
            <v>Agriculture - Livestock Waste</v>
          </cell>
          <cell r="G4462" t="str">
            <v>Miscellaneous Area Sources</v>
          </cell>
          <cell r="H4462" t="str">
            <v>Agriculture Production - Livestock</v>
          </cell>
          <cell r="I4462" t="str">
            <v>Poultry production - turkeys</v>
          </cell>
          <cell r="J4462" t="str">
            <v>Feed Preparation</v>
          </cell>
          <cell r="L4462" t="str">
            <v>1999</v>
          </cell>
          <cell r="N4462">
            <v>40982</v>
          </cell>
        </row>
        <row r="4463">
          <cell r="A4463" t="str">
            <v>2805010100</v>
          </cell>
          <cell r="B4463" t="str">
            <v>Nonpoint</v>
          </cell>
          <cell r="C4463" t="str">
            <v>Agric - Livestock /Poultry production - turkeys /Confinement</v>
          </cell>
          <cell r="D4463" t="str">
            <v>Agriculture - Livestock Waste</v>
          </cell>
          <cell r="E4463" t="str">
            <v>Poultry</v>
          </cell>
          <cell r="F4463" t="str">
            <v>B3B</v>
          </cell>
          <cell r="G4463" t="str">
            <v>Miscellaneous Area Sources</v>
          </cell>
          <cell r="H4463" t="str">
            <v>Agriculture Production - Livestock</v>
          </cell>
          <cell r="I4463" t="str">
            <v>Poultry production - turkeys</v>
          </cell>
          <cell r="J4463" t="str">
            <v>Confinement</v>
          </cell>
          <cell r="M4463">
            <v>38040</v>
          </cell>
          <cell r="N4463">
            <v>40982</v>
          </cell>
        </row>
        <row r="4464">
          <cell r="A4464" t="str">
            <v>2805010200</v>
          </cell>
          <cell r="B4464" t="str">
            <v>Nonpoint</v>
          </cell>
          <cell r="C4464" t="str">
            <v>Agric - Livestock /Poultry production - turkeys /Manure handling and storage</v>
          </cell>
          <cell r="D4464" t="str">
            <v>Agriculture - Livestock Waste</v>
          </cell>
          <cell r="E4464" t="str">
            <v>Poultry</v>
          </cell>
          <cell r="F4464" t="str">
            <v>B3B</v>
          </cell>
          <cell r="G4464" t="str">
            <v>Miscellaneous Area Sources</v>
          </cell>
          <cell r="H4464" t="str">
            <v>Agriculture Production - Livestock</v>
          </cell>
          <cell r="I4464" t="str">
            <v>Poultry production - turkeys</v>
          </cell>
          <cell r="J4464" t="str">
            <v>Manure handling and storage</v>
          </cell>
          <cell r="M4464">
            <v>38040</v>
          </cell>
          <cell r="N4464">
            <v>40982</v>
          </cell>
        </row>
        <row r="4465">
          <cell r="A4465" t="str">
            <v>2805010300</v>
          </cell>
          <cell r="B4465" t="str">
            <v>Nonpoint</v>
          </cell>
          <cell r="C4465" t="str">
            <v>Agric - Livestock /Poultry production - turkeys /Land application of manure</v>
          </cell>
          <cell r="D4465" t="str">
            <v>Agriculture - Livestock Waste</v>
          </cell>
          <cell r="E4465" t="str">
            <v>Poultry</v>
          </cell>
          <cell r="F4465" t="str">
            <v>B3B</v>
          </cell>
          <cell r="G4465" t="str">
            <v>Miscellaneous Area Sources</v>
          </cell>
          <cell r="H4465" t="str">
            <v>Agriculture Production - Livestock</v>
          </cell>
          <cell r="I4465" t="str">
            <v>Poultry production - turkeys</v>
          </cell>
          <cell r="J4465" t="str">
            <v>Land application of manure</v>
          </cell>
          <cell r="M4465">
            <v>38040</v>
          </cell>
          <cell r="N4465">
            <v>40982</v>
          </cell>
        </row>
        <row r="4466">
          <cell r="A4466" t="str">
            <v>2805015000</v>
          </cell>
          <cell r="B4466" t="str">
            <v>Nonpoint</v>
          </cell>
          <cell r="C4466" t="str">
            <v>Agric - Livestock /Hog Operations /Total (use 2805025000)</v>
          </cell>
          <cell r="D4466" t="str">
            <v>Agriculture - Livestock Waste</v>
          </cell>
          <cell r="G4466" t="str">
            <v>Miscellaneous Area Sources</v>
          </cell>
          <cell r="H4466" t="str">
            <v>Agriculture Production - Livestock</v>
          </cell>
          <cell r="I4466" t="str">
            <v>Hog Operations</v>
          </cell>
          <cell r="J4466" t="str">
            <v>Total (use 2805025000)</v>
          </cell>
          <cell r="K4466" t="str">
            <v>2805025000</v>
          </cell>
          <cell r="L4466" t="str">
            <v>1999</v>
          </cell>
          <cell r="N4466">
            <v>40982</v>
          </cell>
        </row>
        <row r="4467">
          <cell r="A4467" t="str">
            <v>2805015001</v>
          </cell>
          <cell r="B4467" t="str">
            <v>Nonpoint</v>
          </cell>
          <cell r="C4467" t="str">
            <v>Agric - Livestock /Hog Operations /Feed Preparation</v>
          </cell>
          <cell r="D4467" t="str">
            <v>Agriculture - Livestock Waste</v>
          </cell>
          <cell r="G4467" t="str">
            <v>Miscellaneous Area Sources</v>
          </cell>
          <cell r="H4467" t="str">
            <v>Agriculture Production - Livestock</v>
          </cell>
          <cell r="I4467" t="str">
            <v>Hog Operations</v>
          </cell>
          <cell r="J4467" t="str">
            <v>Feed Preparation</v>
          </cell>
          <cell r="L4467" t="str">
            <v>1999</v>
          </cell>
          <cell r="N4467">
            <v>40982</v>
          </cell>
        </row>
        <row r="4468">
          <cell r="A4468" t="str">
            <v>2805018000</v>
          </cell>
          <cell r="B4468" t="str">
            <v>Nonpoint</v>
          </cell>
          <cell r="C4468" t="str">
            <v>Agric - Livestock /Dairy cattle composite /Not Elsewhere Classified</v>
          </cell>
          <cell r="D4468" t="str">
            <v>Agriculture - Livestock Waste</v>
          </cell>
          <cell r="E4468" t="str">
            <v>Cattle</v>
          </cell>
          <cell r="F4468" t="str">
            <v>B1B</v>
          </cell>
          <cell r="G4468" t="str">
            <v>Miscellaneous Area Sources</v>
          </cell>
          <cell r="H4468" t="str">
            <v>Agriculture Production - Livestock</v>
          </cell>
          <cell r="I4468" t="str">
            <v>Dairy cattle composite</v>
          </cell>
          <cell r="J4468" t="str">
            <v>Not Elsewhere Classified</v>
          </cell>
          <cell r="M4468">
            <v>38040</v>
          </cell>
          <cell r="N4468">
            <v>40982</v>
          </cell>
        </row>
        <row r="4469">
          <cell r="A4469" t="str">
            <v>2805019100</v>
          </cell>
          <cell r="B4469" t="str">
            <v>Nonpoint</v>
          </cell>
          <cell r="C4469" t="str">
            <v>Agric - Livestock /Dairy cattle - flush dairy /Confinement</v>
          </cell>
          <cell r="D4469" t="str">
            <v>Agriculture - Livestock Waste</v>
          </cell>
          <cell r="E4469" t="str">
            <v>Cattle</v>
          </cell>
          <cell r="F4469" t="str">
            <v>B1B</v>
          </cell>
          <cell r="G4469" t="str">
            <v>Miscellaneous Area Sources</v>
          </cell>
          <cell r="H4469" t="str">
            <v>Agriculture Production - Livestock</v>
          </cell>
          <cell r="I4469" t="str">
            <v>Dairy cattle - flush dairy</v>
          </cell>
          <cell r="J4469" t="str">
            <v>Confinement</v>
          </cell>
          <cell r="M4469">
            <v>38040</v>
          </cell>
          <cell r="N4469">
            <v>40982</v>
          </cell>
        </row>
        <row r="4470">
          <cell r="A4470" t="str">
            <v>2805019200</v>
          </cell>
          <cell r="B4470" t="str">
            <v>Nonpoint</v>
          </cell>
          <cell r="C4470" t="str">
            <v>Agric - Livestock /Dairy cattle - flush dairy /Manure handling and storage</v>
          </cell>
          <cell r="D4470" t="str">
            <v>Agriculture - Livestock Waste</v>
          </cell>
          <cell r="E4470" t="str">
            <v>Cattle</v>
          </cell>
          <cell r="F4470" t="str">
            <v>B1B</v>
          </cell>
          <cell r="G4470" t="str">
            <v>Miscellaneous Area Sources</v>
          </cell>
          <cell r="H4470" t="str">
            <v>Agriculture Production - Livestock</v>
          </cell>
          <cell r="I4470" t="str">
            <v>Dairy cattle - flush dairy</v>
          </cell>
          <cell r="J4470" t="str">
            <v>Manure handling and storage</v>
          </cell>
          <cell r="M4470">
            <v>38040</v>
          </cell>
          <cell r="N4470">
            <v>40982</v>
          </cell>
        </row>
        <row r="4471">
          <cell r="A4471" t="str">
            <v>2805019300</v>
          </cell>
          <cell r="B4471" t="str">
            <v>Nonpoint</v>
          </cell>
          <cell r="C4471" t="str">
            <v>Agric - Livestock /Dairy cattle - flush dairy /Land application of manure</v>
          </cell>
          <cell r="D4471" t="str">
            <v>Agriculture - Livestock Waste</v>
          </cell>
          <cell r="E4471" t="str">
            <v>Cattle</v>
          </cell>
          <cell r="F4471" t="str">
            <v>B1B</v>
          </cell>
          <cell r="G4471" t="str">
            <v>Miscellaneous Area Sources</v>
          </cell>
          <cell r="H4471" t="str">
            <v>Agriculture Production - Livestock</v>
          </cell>
          <cell r="I4471" t="str">
            <v>Dairy cattle - flush dairy</v>
          </cell>
          <cell r="J4471" t="str">
            <v>Land application of manure</v>
          </cell>
          <cell r="M4471">
            <v>38040</v>
          </cell>
          <cell r="N4471">
            <v>40982</v>
          </cell>
        </row>
        <row r="4472">
          <cell r="A4472" t="str">
            <v>2805020000</v>
          </cell>
          <cell r="B4472" t="str">
            <v>Nonpoint</v>
          </cell>
          <cell r="C4472" t="str">
            <v>Agric - Livestock /Cattle &amp; Calves Waste Emissions /Total (see also 28-05-001, -002, -003)</v>
          </cell>
          <cell r="D4472" t="str">
            <v>Agriculture - Livestock Waste</v>
          </cell>
          <cell r="E4472" t="str">
            <v>Cattle</v>
          </cell>
          <cell r="F4472" t="str">
            <v>A</v>
          </cell>
          <cell r="G4472" t="str">
            <v>Miscellaneous Area Sources</v>
          </cell>
          <cell r="H4472" t="str">
            <v>Agriculture Production - Livestock</v>
          </cell>
          <cell r="I4472" t="str">
            <v>Cattle and Calves Waste Emissions</v>
          </cell>
          <cell r="J4472" t="str">
            <v>Total (see also 28-05-001, -002, -003)</v>
          </cell>
          <cell r="M4472">
            <v>36504</v>
          </cell>
          <cell r="N4472">
            <v>40982</v>
          </cell>
        </row>
        <row r="4473">
          <cell r="A4473" t="str">
            <v>2805020001</v>
          </cell>
          <cell r="B4473" t="str">
            <v>Nonpoint</v>
          </cell>
          <cell r="C4473" t="str">
            <v>Agric - Livestock /Cattle &amp; Calves Waste Emissions /Milk Cows</v>
          </cell>
          <cell r="D4473" t="str">
            <v>Agriculture - Livestock Waste</v>
          </cell>
          <cell r="E4473" t="str">
            <v>Cattle</v>
          </cell>
          <cell r="F4473" t="str">
            <v>B1A</v>
          </cell>
          <cell r="G4473" t="str">
            <v>Miscellaneous Area Sources</v>
          </cell>
          <cell r="H4473" t="str">
            <v>Agriculture Production - Livestock</v>
          </cell>
          <cell r="I4473" t="str">
            <v>Cattle and Calves Waste Emissions</v>
          </cell>
          <cell r="J4473" t="str">
            <v>Milk Cows</v>
          </cell>
          <cell r="M4473">
            <v>37544</v>
          </cell>
          <cell r="N4473">
            <v>40982</v>
          </cell>
        </row>
        <row r="4474">
          <cell r="A4474" t="str">
            <v>2805020002</v>
          </cell>
          <cell r="B4474" t="str">
            <v>Nonpoint</v>
          </cell>
          <cell r="C4474" t="str">
            <v>Agric - Livestock /Cattle &amp; Calves Waste Emissions /Beef Cows</v>
          </cell>
          <cell r="D4474" t="str">
            <v>Agriculture - Livestock Waste</v>
          </cell>
          <cell r="E4474" t="str">
            <v>Cattle</v>
          </cell>
          <cell r="F4474" t="str">
            <v>B2A</v>
          </cell>
          <cell r="G4474" t="str">
            <v>Miscellaneous Area Sources</v>
          </cell>
          <cell r="H4474" t="str">
            <v>Agriculture Production - Livestock</v>
          </cell>
          <cell r="I4474" t="str">
            <v>Cattle and Calves Waste Emissions</v>
          </cell>
          <cell r="J4474" t="str">
            <v>Beef Cows</v>
          </cell>
          <cell r="M4474">
            <v>37544</v>
          </cell>
          <cell r="N4474">
            <v>40982</v>
          </cell>
        </row>
        <row r="4475">
          <cell r="A4475" t="str">
            <v>2805020003</v>
          </cell>
          <cell r="B4475" t="str">
            <v>Nonpoint</v>
          </cell>
          <cell r="C4475" t="str">
            <v>Agric - Livestock /Cattle &amp; Calves Waste Emissions /Heifers and Heifer Calves</v>
          </cell>
          <cell r="D4475" t="str">
            <v>Agriculture - Livestock Waste</v>
          </cell>
          <cell r="E4475" t="str">
            <v>Cattle</v>
          </cell>
          <cell r="F4475" t="str">
            <v>B3A</v>
          </cell>
          <cell r="G4475" t="str">
            <v>Miscellaneous Area Sources</v>
          </cell>
          <cell r="H4475" t="str">
            <v>Agriculture Production - Livestock</v>
          </cell>
          <cell r="I4475" t="str">
            <v>Cattle and Calves Waste Emissions</v>
          </cell>
          <cell r="J4475" t="str">
            <v>Heifers and Heifer Calves</v>
          </cell>
          <cell r="M4475">
            <v>37544</v>
          </cell>
          <cell r="N4475">
            <v>40982</v>
          </cell>
        </row>
        <row r="4476">
          <cell r="A4476" t="str">
            <v>2805020004</v>
          </cell>
          <cell r="B4476" t="str">
            <v>Nonpoint</v>
          </cell>
          <cell r="C4476" t="str">
            <v>Agric - Livestock /Cattle &amp; Calves Waste Emissions /Steers, Steer Calves, Bulls, and Bull Calves</v>
          </cell>
          <cell r="D4476" t="str">
            <v>Agriculture - Livestock Waste</v>
          </cell>
          <cell r="E4476" t="str">
            <v>Cattle</v>
          </cell>
          <cell r="F4476" t="str">
            <v>B4A</v>
          </cell>
          <cell r="G4476" t="str">
            <v>Miscellaneous Area Sources</v>
          </cell>
          <cell r="H4476" t="str">
            <v>Agriculture Production - Livestock</v>
          </cell>
          <cell r="I4476" t="str">
            <v>Cattle and Calves Waste Emissions</v>
          </cell>
          <cell r="J4476" t="str">
            <v>Steers, Steer Calves, Bulls, and Bull Calves</v>
          </cell>
          <cell r="M4476">
            <v>37544</v>
          </cell>
          <cell r="N4476">
            <v>40982</v>
          </cell>
        </row>
        <row r="4477">
          <cell r="A4477" t="str">
            <v>2805021100</v>
          </cell>
          <cell r="B4477" t="str">
            <v>Nonpoint</v>
          </cell>
          <cell r="C4477" t="str">
            <v>Agric - Livestock /Dairy cattle - scrape dairy /Confinement</v>
          </cell>
          <cell r="D4477" t="str">
            <v>Agriculture - Livestock Waste</v>
          </cell>
          <cell r="E4477" t="str">
            <v>Cattle</v>
          </cell>
          <cell r="F4477" t="str">
            <v>B1B</v>
          </cell>
          <cell r="G4477" t="str">
            <v>Miscellaneous Area Sources</v>
          </cell>
          <cell r="H4477" t="str">
            <v>Agriculture Production - Livestock</v>
          </cell>
          <cell r="I4477" t="str">
            <v>Dairy cattle - scrape dairy</v>
          </cell>
          <cell r="J4477" t="str">
            <v>Confinement</v>
          </cell>
          <cell r="M4477">
            <v>38040</v>
          </cell>
          <cell r="N4477">
            <v>40982</v>
          </cell>
        </row>
        <row r="4478">
          <cell r="A4478" t="str">
            <v>2805021200</v>
          </cell>
          <cell r="B4478" t="str">
            <v>Nonpoint</v>
          </cell>
          <cell r="C4478" t="str">
            <v>Agric - Livestock /Dairy cattle - scrape dairy /Manure handling and storage</v>
          </cell>
          <cell r="D4478" t="str">
            <v>Agriculture - Livestock Waste</v>
          </cell>
          <cell r="E4478" t="str">
            <v>Cattle</v>
          </cell>
          <cell r="F4478" t="str">
            <v>B1B</v>
          </cell>
          <cell r="G4478" t="str">
            <v>Miscellaneous Area Sources</v>
          </cell>
          <cell r="H4478" t="str">
            <v>Agriculture Production - Livestock</v>
          </cell>
          <cell r="I4478" t="str">
            <v>Dairy cattle - scrape dairy</v>
          </cell>
          <cell r="J4478" t="str">
            <v>Manure handling and storage</v>
          </cell>
          <cell r="M4478">
            <v>38040</v>
          </cell>
          <cell r="N4478">
            <v>40982</v>
          </cell>
        </row>
        <row r="4479">
          <cell r="A4479" t="str">
            <v>2805021300</v>
          </cell>
          <cell r="B4479" t="str">
            <v>Nonpoint</v>
          </cell>
          <cell r="C4479" t="str">
            <v>Agric - Livestock /Dairy cattle - scrape dairy /Land application of manure</v>
          </cell>
          <cell r="D4479" t="str">
            <v>Agriculture - Livestock Waste</v>
          </cell>
          <cell r="E4479" t="str">
            <v>Cattle</v>
          </cell>
          <cell r="F4479" t="str">
            <v>B1B</v>
          </cell>
          <cell r="G4479" t="str">
            <v>Miscellaneous Area Sources</v>
          </cell>
          <cell r="H4479" t="str">
            <v>Agriculture Production - Livestock</v>
          </cell>
          <cell r="I4479" t="str">
            <v>Dairy cattle - scrape dairy</v>
          </cell>
          <cell r="J4479" t="str">
            <v>Land application of manure</v>
          </cell>
          <cell r="M4479">
            <v>38040</v>
          </cell>
          <cell r="N4479">
            <v>40982</v>
          </cell>
        </row>
        <row r="4480">
          <cell r="A4480" t="str">
            <v>2805022100</v>
          </cell>
          <cell r="B4480" t="str">
            <v>Nonpoint</v>
          </cell>
          <cell r="C4480" t="str">
            <v>Agric - Livestock /Dairy cattle - deep pit dairy /Confinement</v>
          </cell>
          <cell r="D4480" t="str">
            <v>Agriculture - Livestock Waste</v>
          </cell>
          <cell r="E4480" t="str">
            <v>Cattle</v>
          </cell>
          <cell r="F4480" t="str">
            <v>B1B</v>
          </cell>
          <cell r="G4480" t="str">
            <v>Miscellaneous Area Sources</v>
          </cell>
          <cell r="H4480" t="str">
            <v>Agriculture Production - Livestock</v>
          </cell>
          <cell r="I4480" t="str">
            <v>Dairy cattle - deep pit dairy</v>
          </cell>
          <cell r="J4480" t="str">
            <v>Confinement</v>
          </cell>
          <cell r="M4480">
            <v>38040</v>
          </cell>
          <cell r="N4480">
            <v>40982</v>
          </cell>
        </row>
        <row r="4481">
          <cell r="A4481" t="str">
            <v>2805022200</v>
          </cell>
          <cell r="B4481" t="str">
            <v>Nonpoint</v>
          </cell>
          <cell r="C4481" t="str">
            <v>Agric - Livestock /Dairy cattle - deep pit dairy /Manure handling and storage</v>
          </cell>
          <cell r="D4481" t="str">
            <v>Agriculture - Livestock Waste</v>
          </cell>
          <cell r="E4481" t="str">
            <v>Cattle</v>
          </cell>
          <cell r="F4481" t="str">
            <v>B1B</v>
          </cell>
          <cell r="G4481" t="str">
            <v>Miscellaneous Area Sources</v>
          </cell>
          <cell r="H4481" t="str">
            <v>Agriculture Production - Livestock</v>
          </cell>
          <cell r="I4481" t="str">
            <v>Dairy cattle - deep pit dairy</v>
          </cell>
          <cell r="J4481" t="str">
            <v>Manure handling and storage</v>
          </cell>
          <cell r="M4481">
            <v>38040</v>
          </cell>
          <cell r="N4481">
            <v>40982</v>
          </cell>
        </row>
        <row r="4482">
          <cell r="A4482" t="str">
            <v>2805022300</v>
          </cell>
          <cell r="B4482" t="str">
            <v>Nonpoint</v>
          </cell>
          <cell r="C4482" t="str">
            <v>Agric - Livestock /Dairy cattle - deep pit dairy /Land application of manure</v>
          </cell>
          <cell r="D4482" t="str">
            <v>Agriculture - Livestock Waste</v>
          </cell>
          <cell r="E4482" t="str">
            <v>Cattle</v>
          </cell>
          <cell r="F4482" t="str">
            <v>B1B</v>
          </cell>
          <cell r="G4482" t="str">
            <v>Miscellaneous Area Sources</v>
          </cell>
          <cell r="H4482" t="str">
            <v>Agriculture Production - Livestock</v>
          </cell>
          <cell r="I4482" t="str">
            <v>Dairy cattle - deep pit dairy</v>
          </cell>
          <cell r="J4482" t="str">
            <v>Land application of manure</v>
          </cell>
          <cell r="M4482">
            <v>38040</v>
          </cell>
          <cell r="N4482">
            <v>40982</v>
          </cell>
        </row>
        <row r="4483">
          <cell r="A4483" t="str">
            <v>2805023100</v>
          </cell>
          <cell r="B4483" t="str">
            <v>Nonpoint</v>
          </cell>
          <cell r="C4483" t="str">
            <v>Agric - Livestock /Dairy cattle - drylot/pasture dairy /Confinement</v>
          </cell>
          <cell r="D4483" t="str">
            <v>Agriculture - Livestock Waste</v>
          </cell>
          <cell r="E4483" t="str">
            <v>Cattle</v>
          </cell>
          <cell r="F4483" t="str">
            <v>B1B</v>
          </cell>
          <cell r="G4483" t="str">
            <v>Miscellaneous Area Sources</v>
          </cell>
          <cell r="H4483" t="str">
            <v>Agriculture Production - Livestock</v>
          </cell>
          <cell r="I4483" t="str">
            <v>Dairy cattle - drylot/pasture dairy</v>
          </cell>
          <cell r="J4483" t="str">
            <v>Confinement</v>
          </cell>
          <cell r="M4483">
            <v>38040</v>
          </cell>
          <cell r="N4483">
            <v>40982</v>
          </cell>
        </row>
        <row r="4484">
          <cell r="A4484" t="str">
            <v>2805023200</v>
          </cell>
          <cell r="B4484" t="str">
            <v>Nonpoint</v>
          </cell>
          <cell r="C4484" t="str">
            <v>Agric - Livestock /Dairy cattle - drylot/pasture dairy /Manure handling and storage</v>
          </cell>
          <cell r="D4484" t="str">
            <v>Agriculture - Livestock Waste</v>
          </cell>
          <cell r="E4484" t="str">
            <v>Cattle</v>
          </cell>
          <cell r="F4484" t="str">
            <v>B1B</v>
          </cell>
          <cell r="G4484" t="str">
            <v>Miscellaneous Area Sources</v>
          </cell>
          <cell r="H4484" t="str">
            <v>Agriculture Production - Livestock</v>
          </cell>
          <cell r="I4484" t="str">
            <v>Dairy cattle - drylot/pasture dairy</v>
          </cell>
          <cell r="J4484" t="str">
            <v>Manure handling and storage</v>
          </cell>
          <cell r="M4484">
            <v>38040</v>
          </cell>
          <cell r="N4484">
            <v>40982</v>
          </cell>
        </row>
        <row r="4485">
          <cell r="A4485" t="str">
            <v>2805023300</v>
          </cell>
          <cell r="B4485" t="str">
            <v>Nonpoint</v>
          </cell>
          <cell r="C4485" t="str">
            <v>Agric - Livestock /Dairy cattle - drylot/pasture dairy /Land application of manure</v>
          </cell>
          <cell r="D4485" t="str">
            <v>Agriculture - Livestock Waste</v>
          </cell>
          <cell r="E4485" t="str">
            <v>Cattle</v>
          </cell>
          <cell r="F4485" t="str">
            <v>B1B</v>
          </cell>
          <cell r="G4485" t="str">
            <v>Miscellaneous Area Sources</v>
          </cell>
          <cell r="H4485" t="str">
            <v>Agriculture Production - Livestock</v>
          </cell>
          <cell r="I4485" t="str">
            <v>Dairy cattle - drylot/pasture dairy</v>
          </cell>
          <cell r="J4485" t="str">
            <v>Land application of manure</v>
          </cell>
          <cell r="M4485">
            <v>38040</v>
          </cell>
          <cell r="N4485">
            <v>40982</v>
          </cell>
        </row>
        <row r="4486">
          <cell r="A4486" t="str">
            <v>2805025000</v>
          </cell>
          <cell r="B4486" t="str">
            <v>Nonpoint</v>
          </cell>
          <cell r="C4486" t="str">
            <v>Agric - Livestock /Swine production composite /Not Elsewhere Classified (see also 28-05-039, -047, -053)</v>
          </cell>
          <cell r="D4486" t="str">
            <v>Agriculture - Livestock Waste</v>
          </cell>
          <cell r="G4486" t="str">
            <v>Miscellaneous Area Sources</v>
          </cell>
          <cell r="H4486" t="str">
            <v>Agriculture Production - Livestock</v>
          </cell>
          <cell r="I4486" t="str">
            <v>Swine production composite</v>
          </cell>
          <cell r="J4486" t="str">
            <v>Not Elsewhere Classified (see also 28-05-039, -047, -053)</v>
          </cell>
          <cell r="M4486">
            <v>36504</v>
          </cell>
          <cell r="N4486">
            <v>40982</v>
          </cell>
        </row>
        <row r="4487">
          <cell r="A4487" t="str">
            <v>2805030000</v>
          </cell>
          <cell r="B4487" t="str">
            <v>Nonpoint</v>
          </cell>
          <cell r="C4487" t="str">
            <v>Agric - Livestock /Poultry Waste Emissions /Not Elsewhere Classified (see also 28-05-007, -008, -009)</v>
          </cell>
          <cell r="D4487" t="str">
            <v>Agriculture - Livestock Waste</v>
          </cell>
          <cell r="E4487" t="str">
            <v>Poultry</v>
          </cell>
          <cell r="F4487" t="str">
            <v>B1B</v>
          </cell>
          <cell r="G4487" t="str">
            <v>Miscellaneous Area Sources</v>
          </cell>
          <cell r="H4487" t="str">
            <v>Agriculture Production - Livestock</v>
          </cell>
          <cell r="I4487" t="str">
            <v>Poultry Waste Emissions</v>
          </cell>
          <cell r="J4487" t="str">
            <v>Not Elsewhere Classified (see also 28-05-007, -008, -009)</v>
          </cell>
          <cell r="M4487">
            <v>36504</v>
          </cell>
          <cell r="N4487">
            <v>40982</v>
          </cell>
        </row>
        <row r="4488">
          <cell r="A4488" t="str">
            <v>2805030001</v>
          </cell>
          <cell r="B4488" t="str">
            <v>Nonpoint</v>
          </cell>
          <cell r="C4488" t="str">
            <v>Agric - Livestock /Poultry Waste Emissions /Pullet Chicks and Pullets less than 13 weeks old</v>
          </cell>
          <cell r="D4488" t="str">
            <v>Agriculture - Livestock Waste</v>
          </cell>
          <cell r="E4488" t="str">
            <v>Poultry</v>
          </cell>
          <cell r="F4488" t="str">
            <v>B4A</v>
          </cell>
          <cell r="G4488" t="str">
            <v>Miscellaneous Area Sources</v>
          </cell>
          <cell r="H4488" t="str">
            <v>Agriculture Production - Livestock</v>
          </cell>
          <cell r="I4488" t="str">
            <v>Poultry Waste Emissions</v>
          </cell>
          <cell r="J4488" t="str">
            <v>Pullet Chicks and Pullets less than 13 weeks old</v>
          </cell>
          <cell r="M4488">
            <v>37544</v>
          </cell>
          <cell r="N4488">
            <v>40982</v>
          </cell>
        </row>
        <row r="4489">
          <cell r="A4489" t="str">
            <v>2805030002</v>
          </cell>
          <cell r="B4489" t="str">
            <v>Nonpoint</v>
          </cell>
          <cell r="C4489" t="str">
            <v>Agric - Livestock /Poultry Waste Emissions /Pullets 13 weeks old and older but less than 20 weeks old</v>
          </cell>
          <cell r="D4489" t="str">
            <v>Agriculture - Livestock Waste</v>
          </cell>
          <cell r="E4489" t="str">
            <v>Poultry</v>
          </cell>
          <cell r="F4489" t="str">
            <v>B5A</v>
          </cell>
          <cell r="G4489" t="str">
            <v>Miscellaneous Area Sources</v>
          </cell>
          <cell r="H4489" t="str">
            <v>Agriculture Production - Livestock</v>
          </cell>
          <cell r="I4489" t="str">
            <v>Poultry Waste Emissions</v>
          </cell>
          <cell r="J4489" t="str">
            <v>Pullets 13 weeks old and older but less than 20 weeks old</v>
          </cell>
          <cell r="M4489">
            <v>37544</v>
          </cell>
          <cell r="N4489">
            <v>40982</v>
          </cell>
        </row>
        <row r="4490">
          <cell r="A4490" t="str">
            <v>2805030003</v>
          </cell>
          <cell r="B4490" t="str">
            <v>Nonpoint</v>
          </cell>
          <cell r="C4490" t="str">
            <v>Agric - Livestock /Poultry Waste Emissions /Layers</v>
          </cell>
          <cell r="D4490" t="str">
            <v>Agriculture - Livestock Waste</v>
          </cell>
          <cell r="E4490" t="str">
            <v>Poultry</v>
          </cell>
          <cell r="F4490" t="str">
            <v>B1A</v>
          </cell>
          <cell r="G4490" t="str">
            <v>Miscellaneous Area Sources</v>
          </cell>
          <cell r="H4490" t="str">
            <v>Agriculture Production - Livestock</v>
          </cell>
          <cell r="I4490" t="str">
            <v>Poultry Waste Emissions</v>
          </cell>
          <cell r="J4490" t="str">
            <v>Layers</v>
          </cell>
          <cell r="M4490">
            <v>37544</v>
          </cell>
          <cell r="N4490">
            <v>40982</v>
          </cell>
        </row>
        <row r="4491">
          <cell r="A4491" t="str">
            <v>2805030004</v>
          </cell>
          <cell r="B4491" t="str">
            <v>Nonpoint</v>
          </cell>
          <cell r="C4491" t="str">
            <v>Agric - Livestock /Poultry Waste Emissions /Broilers</v>
          </cell>
          <cell r="D4491" t="str">
            <v>Agriculture - Livestock Waste</v>
          </cell>
          <cell r="E4491" t="str">
            <v>Poultry</v>
          </cell>
          <cell r="F4491" t="str">
            <v>B2A</v>
          </cell>
          <cell r="G4491" t="str">
            <v>Miscellaneous Area Sources</v>
          </cell>
          <cell r="H4491" t="str">
            <v>Agriculture Production - Livestock</v>
          </cell>
          <cell r="I4491" t="str">
            <v>Poultry Waste Emissions</v>
          </cell>
          <cell r="J4491" t="str">
            <v>Broilers</v>
          </cell>
          <cell r="M4491">
            <v>37544</v>
          </cell>
          <cell r="N4491">
            <v>40982</v>
          </cell>
        </row>
        <row r="4492">
          <cell r="A4492" t="str">
            <v>2805030007</v>
          </cell>
          <cell r="B4492" t="str">
            <v>Nonpoint</v>
          </cell>
          <cell r="C4492" t="str">
            <v>Agric - Livestock /Poultry Waste Emissions /Ducks</v>
          </cell>
          <cell r="D4492" t="str">
            <v>Agriculture - Livestock Waste</v>
          </cell>
          <cell r="E4492" t="str">
            <v>Poultry</v>
          </cell>
          <cell r="F4492" t="str">
            <v>B6A</v>
          </cell>
          <cell r="G4492" t="str">
            <v>Miscellaneous Area Sources</v>
          </cell>
          <cell r="H4492" t="str">
            <v>Agriculture Production - Livestock</v>
          </cell>
          <cell r="I4492" t="str">
            <v>Poultry Waste Emissions</v>
          </cell>
          <cell r="J4492" t="str">
            <v>Ducks</v>
          </cell>
          <cell r="M4492">
            <v>37544</v>
          </cell>
          <cell r="N4492">
            <v>40982</v>
          </cell>
        </row>
        <row r="4493">
          <cell r="A4493" t="str">
            <v>2805030008</v>
          </cell>
          <cell r="B4493" t="str">
            <v>Nonpoint</v>
          </cell>
          <cell r="C4493" t="str">
            <v>Agric - Livestock /Poultry Waste Emissions /Geese</v>
          </cell>
          <cell r="D4493" t="str">
            <v>Agriculture - Livestock Waste</v>
          </cell>
          <cell r="E4493" t="str">
            <v>Poultry</v>
          </cell>
          <cell r="F4493" t="str">
            <v>B7A</v>
          </cell>
          <cell r="G4493" t="str">
            <v>Miscellaneous Area Sources</v>
          </cell>
          <cell r="H4493" t="str">
            <v>Agriculture Production - Livestock</v>
          </cell>
          <cell r="I4493" t="str">
            <v>Poultry Waste Emissions</v>
          </cell>
          <cell r="J4493" t="str">
            <v>Geese</v>
          </cell>
          <cell r="M4493">
            <v>37544</v>
          </cell>
          <cell r="N4493">
            <v>40982</v>
          </cell>
        </row>
        <row r="4494">
          <cell r="A4494" t="str">
            <v>2805030009</v>
          </cell>
          <cell r="B4494" t="str">
            <v>Nonpoint</v>
          </cell>
          <cell r="C4494" t="str">
            <v>Agric - Livestock /Poultry Waste Emissions /Turkeys</v>
          </cell>
          <cell r="D4494" t="str">
            <v>Agriculture - Livestock Waste</v>
          </cell>
          <cell r="E4494" t="str">
            <v>Poultry</v>
          </cell>
          <cell r="F4494" t="str">
            <v>B3A</v>
          </cell>
          <cell r="G4494" t="str">
            <v>Miscellaneous Area Sources</v>
          </cell>
          <cell r="H4494" t="str">
            <v>Agriculture Production - Livestock</v>
          </cell>
          <cell r="I4494" t="str">
            <v>Poultry Waste Emissions</v>
          </cell>
          <cell r="J4494" t="str">
            <v>Turkeys</v>
          </cell>
          <cell r="M4494">
            <v>37544</v>
          </cell>
          <cell r="N4494">
            <v>40982</v>
          </cell>
        </row>
        <row r="4495">
          <cell r="A4495" t="str">
            <v>2805035000</v>
          </cell>
          <cell r="B4495" t="str">
            <v>Nonpoint</v>
          </cell>
          <cell r="C4495" t="str">
            <v>Agric - Livestock /Horses &amp; Ponies Waste Emissions /Not Elsewhere Classified</v>
          </cell>
          <cell r="D4495" t="str">
            <v>Agriculture - Livestock Waste</v>
          </cell>
          <cell r="G4495" t="str">
            <v>Miscellaneous Area Sources</v>
          </cell>
          <cell r="H4495" t="str">
            <v>Agriculture Production - Livestock</v>
          </cell>
          <cell r="I4495" t="str">
            <v>Horses and Ponies Waste Emissions</v>
          </cell>
          <cell r="J4495" t="str">
            <v>Not Elsewhere Classified</v>
          </cell>
          <cell r="M4495">
            <v>36516</v>
          </cell>
          <cell r="N4495">
            <v>40982</v>
          </cell>
        </row>
        <row r="4496">
          <cell r="A4496" t="str">
            <v>2805039100</v>
          </cell>
          <cell r="B4496" t="str">
            <v>Nonpoint</v>
          </cell>
          <cell r="C4496" t="str">
            <v>Agric - Livestock /Swine production - operations with lagoons (unspecified animal age) /Confinement</v>
          </cell>
          <cell r="D4496" t="str">
            <v>Agriculture - Livestock Waste</v>
          </cell>
          <cell r="G4496" t="str">
            <v>Miscellaneous Area Sources</v>
          </cell>
          <cell r="H4496" t="str">
            <v>Agriculture Production - Livestock</v>
          </cell>
          <cell r="I4496" t="str">
            <v>Swine production - operations with lagoons (unspecified animal age)</v>
          </cell>
          <cell r="J4496" t="str">
            <v>Confinement</v>
          </cell>
          <cell r="M4496">
            <v>38040</v>
          </cell>
          <cell r="N4496">
            <v>40982</v>
          </cell>
        </row>
        <row r="4497">
          <cell r="A4497" t="str">
            <v>2805039200</v>
          </cell>
          <cell r="B4497" t="str">
            <v>Nonpoint</v>
          </cell>
          <cell r="C4497" t="str">
            <v>Agric - Livestock /Swine production - operations with lagoons (unspecified animal age) /Manure handling &amp; storage</v>
          </cell>
          <cell r="D4497" t="str">
            <v>Agriculture - Livestock Waste</v>
          </cell>
          <cell r="G4497" t="str">
            <v>Miscellaneous Area Sources</v>
          </cell>
          <cell r="H4497" t="str">
            <v>Agriculture Production - Livestock</v>
          </cell>
          <cell r="I4497" t="str">
            <v>Swine production - operations with lagoons (unspecified animal age)</v>
          </cell>
          <cell r="J4497" t="str">
            <v>Manure handling and storage</v>
          </cell>
          <cell r="M4497">
            <v>38040</v>
          </cell>
          <cell r="N4497">
            <v>40982</v>
          </cell>
        </row>
        <row r="4498">
          <cell r="A4498" t="str">
            <v>2805039300</v>
          </cell>
          <cell r="B4498" t="str">
            <v>Nonpoint</v>
          </cell>
          <cell r="C4498" t="str">
            <v>Agric - Livestock /Swine production - operations with lagoons (unspecified animal age) /Land application of manure</v>
          </cell>
          <cell r="D4498" t="str">
            <v>Agriculture - Livestock Waste</v>
          </cell>
          <cell r="G4498" t="str">
            <v>Miscellaneous Area Sources</v>
          </cell>
          <cell r="H4498" t="str">
            <v>Agriculture Production - Livestock</v>
          </cell>
          <cell r="I4498" t="str">
            <v>Swine production - operations with lagoons (unspecified animal age)</v>
          </cell>
          <cell r="J4498" t="str">
            <v>Land application of manure</v>
          </cell>
          <cell r="M4498">
            <v>38040</v>
          </cell>
          <cell r="N4498">
            <v>40982</v>
          </cell>
        </row>
        <row r="4499">
          <cell r="A4499" t="str">
            <v>2805040000</v>
          </cell>
          <cell r="B4499" t="str">
            <v>Nonpoint</v>
          </cell>
          <cell r="C4499" t="str">
            <v>Agric - Livestock /Sheep &amp; Lambs Waste Emissions /Total</v>
          </cell>
          <cell r="D4499" t="str">
            <v>Agriculture - Livestock Waste</v>
          </cell>
          <cell r="G4499" t="str">
            <v>Miscellaneous Area Sources</v>
          </cell>
          <cell r="H4499" t="str">
            <v>Agriculture Production - Livestock</v>
          </cell>
          <cell r="I4499" t="str">
            <v>Sheep and Lambs Waste Emissions</v>
          </cell>
          <cell r="J4499" t="str">
            <v>Total</v>
          </cell>
          <cell r="M4499">
            <v>36504</v>
          </cell>
          <cell r="N4499">
            <v>40982</v>
          </cell>
        </row>
        <row r="4500">
          <cell r="A4500" t="str">
            <v>2805045000</v>
          </cell>
          <cell r="B4500" t="str">
            <v>Nonpoint</v>
          </cell>
          <cell r="C4500" t="str">
            <v>Agric - Livestock /Goats Waste Emissions /Not Elsewhere Classified</v>
          </cell>
          <cell r="D4500" t="str">
            <v>Agriculture - Livestock Waste</v>
          </cell>
          <cell r="E4500" t="str">
            <v>Goat</v>
          </cell>
          <cell r="F4500" t="str">
            <v>A</v>
          </cell>
          <cell r="G4500" t="str">
            <v>Miscellaneous Area Sources</v>
          </cell>
          <cell r="H4500" t="str">
            <v>Agriculture Production - Livestock</v>
          </cell>
          <cell r="I4500" t="str">
            <v>Goats Waste Emissions</v>
          </cell>
          <cell r="J4500" t="str">
            <v>Not Elsewhere Classified</v>
          </cell>
          <cell r="M4500">
            <v>38040</v>
          </cell>
          <cell r="N4500">
            <v>40982</v>
          </cell>
        </row>
        <row r="4501">
          <cell r="A4501" t="str">
            <v>2805045001</v>
          </cell>
          <cell r="B4501" t="str">
            <v>Nonpoint</v>
          </cell>
          <cell r="C4501" t="str">
            <v>Agric - Livestock /Goats Waste Emissions /Total</v>
          </cell>
          <cell r="D4501" t="str">
            <v>Agriculture - Livestock Waste</v>
          </cell>
          <cell r="G4501" t="str">
            <v>Miscellaneous Area Sources</v>
          </cell>
          <cell r="H4501" t="str">
            <v>Agriculture Production - Livestock</v>
          </cell>
          <cell r="I4501" t="str">
            <v>Goats Waste Emissions</v>
          </cell>
          <cell r="J4501" t="str">
            <v>Total</v>
          </cell>
          <cell r="K4501" t="str">
            <v>2805045000</v>
          </cell>
          <cell r="L4501" t="str">
            <v>1999</v>
          </cell>
          <cell r="M4501">
            <v>36516</v>
          </cell>
          <cell r="N4501">
            <v>40982</v>
          </cell>
        </row>
        <row r="4502">
          <cell r="A4502" t="str">
            <v>2805045002</v>
          </cell>
          <cell r="B4502" t="str">
            <v>Nonpoint</v>
          </cell>
          <cell r="C4502" t="str">
            <v>Agric - Livestock /Goats Waste Emissions /Angora Goats</v>
          </cell>
          <cell r="D4502" t="str">
            <v>Agriculture - Livestock Waste</v>
          </cell>
          <cell r="E4502" t="str">
            <v>Goat</v>
          </cell>
          <cell r="F4502" t="str">
            <v>B</v>
          </cell>
          <cell r="G4502" t="str">
            <v>Miscellaneous Area Sources</v>
          </cell>
          <cell r="H4502" t="str">
            <v>Agriculture Production - Livestock</v>
          </cell>
          <cell r="I4502" t="str">
            <v>Goats Waste Emissions</v>
          </cell>
          <cell r="J4502" t="str">
            <v>Angora Goats</v>
          </cell>
          <cell r="M4502">
            <v>37544</v>
          </cell>
          <cell r="N4502">
            <v>40982</v>
          </cell>
        </row>
        <row r="4503">
          <cell r="A4503" t="str">
            <v>2805045003</v>
          </cell>
          <cell r="B4503" t="str">
            <v>Nonpoint</v>
          </cell>
          <cell r="C4503" t="str">
            <v>Agric - Livestock /Goats Waste Emissions /Milk Goats</v>
          </cell>
          <cell r="D4503" t="str">
            <v>Agriculture - Livestock Waste</v>
          </cell>
          <cell r="E4503" t="str">
            <v>Goat</v>
          </cell>
          <cell r="F4503" t="str">
            <v>B</v>
          </cell>
          <cell r="G4503" t="str">
            <v>Miscellaneous Area Sources</v>
          </cell>
          <cell r="H4503" t="str">
            <v>Agriculture Production - Livestock</v>
          </cell>
          <cell r="I4503" t="str">
            <v>Goats Waste Emissions</v>
          </cell>
          <cell r="J4503" t="str">
            <v>Milk Goats</v>
          </cell>
          <cell r="M4503">
            <v>37544</v>
          </cell>
          <cell r="N4503">
            <v>40982</v>
          </cell>
        </row>
        <row r="4504">
          <cell r="A4504" t="str">
            <v>2805047100</v>
          </cell>
          <cell r="B4504" t="str">
            <v>Nonpoint</v>
          </cell>
          <cell r="C4504" t="str">
            <v>Agric - Livestock /Swine production - deep-pit house operations (unspecified animal age) /Confinement</v>
          </cell>
          <cell r="D4504" t="str">
            <v>Agriculture - Livestock Waste</v>
          </cell>
          <cell r="G4504" t="str">
            <v>Miscellaneous Area Sources</v>
          </cell>
          <cell r="H4504" t="str">
            <v>Agriculture Production - Livestock</v>
          </cell>
          <cell r="I4504" t="str">
            <v>Swine production - deep-pit house operations (unspecified animal age)</v>
          </cell>
          <cell r="J4504" t="str">
            <v>Confinement</v>
          </cell>
          <cell r="M4504">
            <v>38040</v>
          </cell>
          <cell r="N4504">
            <v>40982</v>
          </cell>
        </row>
        <row r="4505">
          <cell r="A4505" t="str">
            <v>2805047300</v>
          </cell>
          <cell r="B4505" t="str">
            <v>Nonpoint</v>
          </cell>
          <cell r="C4505" t="str">
            <v>Agric - Livestock /Swine production - deep-pit house operations (unspecified animal age) /Land application of manure</v>
          </cell>
          <cell r="D4505" t="str">
            <v>Agriculture - Livestock Waste</v>
          </cell>
          <cell r="G4505" t="str">
            <v>Miscellaneous Area Sources</v>
          </cell>
          <cell r="H4505" t="str">
            <v>Agriculture Production - Livestock</v>
          </cell>
          <cell r="I4505" t="str">
            <v>Swine production - deep-pit house operations (unspecified animal age)</v>
          </cell>
          <cell r="J4505" t="str">
            <v>Land application of manure</v>
          </cell>
          <cell r="M4505">
            <v>38040</v>
          </cell>
          <cell r="N4505">
            <v>40982</v>
          </cell>
        </row>
        <row r="4506">
          <cell r="A4506" t="str">
            <v>2805053100</v>
          </cell>
          <cell r="B4506" t="str">
            <v>Nonpoint</v>
          </cell>
          <cell r="C4506" t="str">
            <v>Agric - Livestock /Swine production - outdoor operations (unspecified animal age) /Confinement</v>
          </cell>
          <cell r="D4506" t="str">
            <v>Agriculture - Livestock Waste</v>
          </cell>
          <cell r="G4506" t="str">
            <v>Miscellaneous Area Sources</v>
          </cell>
          <cell r="H4506" t="str">
            <v>Agriculture Production - Livestock</v>
          </cell>
          <cell r="I4506" t="str">
            <v>Swine production - outdoor operations (unspecified animal age)</v>
          </cell>
          <cell r="J4506" t="str">
            <v>Confinement</v>
          </cell>
          <cell r="M4506">
            <v>38040</v>
          </cell>
          <cell r="N4506">
            <v>40982</v>
          </cell>
        </row>
        <row r="4507">
          <cell r="A4507" t="str">
            <v>2806010000</v>
          </cell>
          <cell r="B4507" t="str">
            <v>Nonpoint</v>
          </cell>
          <cell r="C4507" t="str">
            <v>Domestic Animals Waste Emissions /Cats /Total</v>
          </cell>
          <cell r="D4507" t="str">
            <v>Agriculture - Livestock Waste</v>
          </cell>
          <cell r="G4507" t="str">
            <v>Miscellaneous Area Sources</v>
          </cell>
          <cell r="H4507" t="str">
            <v>Domestic Animals Waste Emissions</v>
          </cell>
          <cell r="I4507" t="str">
            <v>Cats</v>
          </cell>
          <cell r="J4507" t="str">
            <v>Total</v>
          </cell>
          <cell r="M4507">
            <v>37544</v>
          </cell>
          <cell r="N4507">
            <v>40982</v>
          </cell>
        </row>
        <row r="4508">
          <cell r="A4508" t="str">
            <v>2806015000</v>
          </cell>
          <cell r="B4508" t="str">
            <v>Nonpoint</v>
          </cell>
          <cell r="C4508" t="str">
            <v>Domestic Animals Waste Emissions /Dogs /Total</v>
          </cell>
          <cell r="D4508" t="str">
            <v>Agriculture - Livestock Waste</v>
          </cell>
          <cell r="G4508" t="str">
            <v>Miscellaneous Area Sources</v>
          </cell>
          <cell r="H4508" t="str">
            <v>Domestic Animals Waste Emissions</v>
          </cell>
          <cell r="I4508" t="str">
            <v>Dogs</v>
          </cell>
          <cell r="J4508" t="str">
            <v>Total</v>
          </cell>
          <cell r="M4508">
            <v>37544</v>
          </cell>
          <cell r="N4508">
            <v>40982</v>
          </cell>
        </row>
        <row r="4509">
          <cell r="A4509" t="str">
            <v>2807020001</v>
          </cell>
          <cell r="B4509" t="str">
            <v>Nonpoint</v>
          </cell>
          <cell r="C4509" t="str">
            <v>Wild Animals Waste Emissions /Bears /Black Bears</v>
          </cell>
          <cell r="D4509" t="str">
            <v>Agriculture - Livestock Waste</v>
          </cell>
          <cell r="G4509" t="str">
            <v>Miscellaneous Area Sources</v>
          </cell>
          <cell r="H4509" t="str">
            <v>Wild Animals Waste Emissions</v>
          </cell>
          <cell r="I4509" t="str">
            <v>Bears</v>
          </cell>
          <cell r="J4509" t="str">
            <v>Black Bears</v>
          </cell>
          <cell r="M4509">
            <v>37544</v>
          </cell>
          <cell r="N4509">
            <v>40982</v>
          </cell>
        </row>
        <row r="4510">
          <cell r="A4510" t="str">
            <v>2807020002</v>
          </cell>
          <cell r="B4510" t="str">
            <v>Nonpoint</v>
          </cell>
          <cell r="C4510" t="str">
            <v>Wild Animals Waste Emissions /Bears /Grizzly Bears</v>
          </cell>
          <cell r="D4510" t="str">
            <v>Agriculture - Livestock Waste</v>
          </cell>
          <cell r="G4510" t="str">
            <v>Miscellaneous Area Sources</v>
          </cell>
          <cell r="H4510" t="str">
            <v>Wild Animals Waste Emissions</v>
          </cell>
          <cell r="I4510" t="str">
            <v>Bears</v>
          </cell>
          <cell r="J4510" t="str">
            <v>Grizzly Bears</v>
          </cell>
          <cell r="M4510">
            <v>37544</v>
          </cell>
          <cell r="N4510">
            <v>40982</v>
          </cell>
        </row>
        <row r="4511">
          <cell r="A4511" t="str">
            <v>2807025000</v>
          </cell>
          <cell r="B4511" t="str">
            <v>Nonpoint</v>
          </cell>
          <cell r="C4511" t="str">
            <v>Wild Animals Waste Emissions /Elk /Total</v>
          </cell>
          <cell r="D4511" t="str">
            <v>Agriculture - Livestock Waste</v>
          </cell>
          <cell r="G4511" t="str">
            <v>Miscellaneous Area Sources</v>
          </cell>
          <cell r="H4511" t="str">
            <v>Wild Animals Waste Emissions</v>
          </cell>
          <cell r="I4511" t="str">
            <v>Elk</v>
          </cell>
          <cell r="J4511" t="str">
            <v>Total</v>
          </cell>
          <cell r="M4511">
            <v>37544</v>
          </cell>
          <cell r="N4511">
            <v>40982</v>
          </cell>
        </row>
        <row r="4512">
          <cell r="A4512" t="str">
            <v>2807030000</v>
          </cell>
          <cell r="B4512" t="str">
            <v>Nonpoint</v>
          </cell>
          <cell r="C4512" t="str">
            <v>Wild Animals Waste Emissions /Deer /Total</v>
          </cell>
          <cell r="D4512" t="str">
            <v>Agriculture - Livestock Waste</v>
          </cell>
          <cell r="G4512" t="str">
            <v>Miscellaneous Area Sources</v>
          </cell>
          <cell r="H4512" t="str">
            <v>Wild Animals Waste Emissions</v>
          </cell>
          <cell r="I4512" t="str">
            <v>Deer</v>
          </cell>
          <cell r="J4512" t="str">
            <v>Total</v>
          </cell>
          <cell r="M4512">
            <v>37544</v>
          </cell>
          <cell r="N4512">
            <v>40982</v>
          </cell>
        </row>
        <row r="4513">
          <cell r="A4513" t="str">
            <v>2807035000</v>
          </cell>
          <cell r="B4513" t="str">
            <v>Nonpoint</v>
          </cell>
          <cell r="C4513" t="str">
            <v>Wild Animals Waste Emissions /Squirrels /Total</v>
          </cell>
          <cell r="D4513" t="str">
            <v>Agriculture - Livestock Waste</v>
          </cell>
          <cell r="G4513" t="str">
            <v>Miscellaneous Area Sources</v>
          </cell>
          <cell r="H4513" t="str">
            <v>Wild Animals Waste Emissions</v>
          </cell>
          <cell r="I4513" t="str">
            <v>Squirrels</v>
          </cell>
          <cell r="J4513" t="str">
            <v>Total</v>
          </cell>
          <cell r="M4513">
            <v>37544</v>
          </cell>
          <cell r="N4513">
            <v>40982</v>
          </cell>
        </row>
        <row r="4514">
          <cell r="A4514" t="str">
            <v>2807040000</v>
          </cell>
          <cell r="B4514" t="str">
            <v>Nonpoint</v>
          </cell>
          <cell r="C4514" t="str">
            <v>Wild Animals Waste Emissions /Birds /Total</v>
          </cell>
          <cell r="D4514" t="str">
            <v>Agriculture - Livestock Waste</v>
          </cell>
          <cell r="G4514" t="str">
            <v>Miscellaneous Area Sources</v>
          </cell>
          <cell r="H4514" t="str">
            <v>Wild Animals Waste Emissions</v>
          </cell>
          <cell r="I4514" t="str">
            <v>Birds</v>
          </cell>
          <cell r="J4514" t="str">
            <v>Total</v>
          </cell>
          <cell r="M4514">
            <v>37544</v>
          </cell>
          <cell r="N4514">
            <v>40982</v>
          </cell>
        </row>
        <row r="4515">
          <cell r="A4515" t="str">
            <v>2807045000</v>
          </cell>
          <cell r="B4515" t="str">
            <v>Nonpoint</v>
          </cell>
          <cell r="C4515" t="str">
            <v>Wild Animals Waste Emissions /Wolves /Total</v>
          </cell>
          <cell r="D4515" t="str">
            <v>Agriculture - Livestock Waste</v>
          </cell>
          <cell r="G4515" t="str">
            <v>Miscellaneous Area Sources</v>
          </cell>
          <cell r="H4515" t="str">
            <v>Wild Animals Waste Emissions</v>
          </cell>
          <cell r="I4515" t="str">
            <v>Wolves</v>
          </cell>
          <cell r="J4515" t="str">
            <v>Total</v>
          </cell>
          <cell r="M4515">
            <v>37544</v>
          </cell>
          <cell r="N4515">
            <v>40982</v>
          </cell>
        </row>
        <row r="4516">
          <cell r="A4516" t="str">
            <v>2810001000</v>
          </cell>
          <cell r="B4516" t="str">
            <v>Event</v>
          </cell>
          <cell r="C4516" t="str">
            <v>Forest Wildfires - Wildfires - Unspecified</v>
          </cell>
          <cell r="D4516" t="str">
            <v>Fires - Wildfires</v>
          </cell>
          <cell r="G4516" t="str">
            <v>Miscellaneous Area Sources</v>
          </cell>
          <cell r="H4516" t="str">
            <v>Other Combustion</v>
          </cell>
          <cell r="I4516" t="str">
            <v>Forest Wildfires</v>
          </cell>
          <cell r="J4516" t="str">
            <v>Wildfires</v>
          </cell>
          <cell r="N4516">
            <v>40982</v>
          </cell>
        </row>
        <row r="4517">
          <cell r="A4517" t="str">
            <v>2810001001</v>
          </cell>
          <cell r="B4517" t="str">
            <v>Event</v>
          </cell>
          <cell r="C4517" t="str">
            <v>Forest Wildfires - Wildland Fire use - Unspecified</v>
          </cell>
          <cell r="D4517" t="str">
            <v>Fires - Wildfires</v>
          </cell>
          <cell r="G4517" t="str">
            <v>Miscellaneous Area Sources</v>
          </cell>
          <cell r="H4517" t="str">
            <v>Other Combustion</v>
          </cell>
          <cell r="I4517" t="str">
            <v>Forest Wildfires</v>
          </cell>
          <cell r="J4517" t="str">
            <v>Wildland Fire use</v>
          </cell>
          <cell r="M4517">
            <v>39182</v>
          </cell>
          <cell r="N4517">
            <v>40982</v>
          </cell>
        </row>
        <row r="4518">
          <cell r="A4518" t="str">
            <v>2810001002</v>
          </cell>
          <cell r="B4518" t="str">
            <v>Event</v>
          </cell>
          <cell r="C4518" t="str">
            <v>Forest Wildfires - Wildland Fire Use - ANTHROPOG (Restoration),unsp fire stage, ownership</v>
          </cell>
          <cell r="D4518" t="str">
            <v>Fires - Wildfires</v>
          </cell>
          <cell r="G4518" t="str">
            <v>Miscellaneous Area Sources</v>
          </cell>
          <cell r="H4518" t="str">
            <v>Other Combustion</v>
          </cell>
          <cell r="I4518" t="str">
            <v>Forest Wildfires</v>
          </cell>
          <cell r="J4518" t="str">
            <v>Wildland Fire Use - ANTHROPOG (Restoration),unsp fire stage, ownership</v>
          </cell>
          <cell r="L4518" t="str">
            <v>2005</v>
          </cell>
          <cell r="M4518">
            <v>39182</v>
          </cell>
          <cell r="N4518">
            <v>40982</v>
          </cell>
        </row>
        <row r="4519">
          <cell r="A4519" t="str">
            <v>28100010F0</v>
          </cell>
          <cell r="B4519" t="str">
            <v>Event</v>
          </cell>
          <cell r="C4519" t="str">
            <v>Forest Wildfires - Flaming, Unspecified class/purpose, ownership</v>
          </cell>
          <cell r="D4519" t="str">
            <v>Fires - Wildfires</v>
          </cell>
          <cell r="G4519" t="str">
            <v>Miscellaneous Area Sources</v>
          </cell>
          <cell r="H4519" t="str">
            <v>Other Combustion</v>
          </cell>
          <cell r="I4519" t="str">
            <v>Forest Wildfires</v>
          </cell>
          <cell r="J4519" t="str">
            <v>Flaming, Unspecified class/purpose, ownership</v>
          </cell>
          <cell r="L4519" t="str">
            <v>2005</v>
          </cell>
          <cell r="M4519">
            <v>39182</v>
          </cell>
          <cell r="N4519">
            <v>40982</v>
          </cell>
        </row>
        <row r="4520">
          <cell r="A4520" t="str">
            <v>28100010F1</v>
          </cell>
          <cell r="B4520" t="str">
            <v>Event</v>
          </cell>
          <cell r="C4520" t="str">
            <v>Forest Wildfires - Wildland Fire Use - Flaming, NATURAL (Maintenance),  unsp ownership</v>
          </cell>
          <cell r="D4520" t="str">
            <v>Fires - Wildfires</v>
          </cell>
          <cell r="G4520" t="str">
            <v>Miscellaneous Area Sources</v>
          </cell>
          <cell r="H4520" t="str">
            <v>Other Combustion</v>
          </cell>
          <cell r="I4520" t="str">
            <v>Forest Wildfires</v>
          </cell>
          <cell r="J4520" t="str">
            <v>Wildland Fire Use - Flaming, NATURAL (Maintenance),  unsp ownership</v>
          </cell>
          <cell r="L4520" t="str">
            <v>2005</v>
          </cell>
          <cell r="M4520">
            <v>39182</v>
          </cell>
          <cell r="N4520">
            <v>40982</v>
          </cell>
        </row>
        <row r="4521">
          <cell r="A4521" t="str">
            <v>28100010F2</v>
          </cell>
          <cell r="B4521" t="str">
            <v>Event</v>
          </cell>
          <cell r="C4521" t="str">
            <v>Forest Wildfires - Wildland Fire Use - Flaming, ANTHROPOGEN (Restoration), unsp ownership</v>
          </cell>
          <cell r="D4521" t="str">
            <v>Fires - Wildfires</v>
          </cell>
          <cell r="G4521" t="str">
            <v>Miscellaneous Area Sources</v>
          </cell>
          <cell r="H4521" t="str">
            <v>Other Combustion</v>
          </cell>
          <cell r="I4521" t="str">
            <v>Forest Wildfires</v>
          </cell>
          <cell r="J4521" t="str">
            <v>Wildland Fire Use - Flaming, ANTHROPOGEN (Restoration), unsp ownership</v>
          </cell>
          <cell r="L4521" t="str">
            <v>2005</v>
          </cell>
          <cell r="M4521">
            <v>39182</v>
          </cell>
          <cell r="N4521">
            <v>40982</v>
          </cell>
        </row>
        <row r="4522">
          <cell r="A4522" t="str">
            <v>28100010S0</v>
          </cell>
          <cell r="B4522" t="str">
            <v>Event</v>
          </cell>
          <cell r="C4522" t="str">
            <v>Forest Wildfires - Smoldering, Unspecified class/purpose, ownership</v>
          </cell>
          <cell r="D4522" t="str">
            <v>Fires - Wildfires</v>
          </cell>
          <cell r="G4522" t="str">
            <v>Miscellaneous Area Sources</v>
          </cell>
          <cell r="H4522" t="str">
            <v>Other Combustion</v>
          </cell>
          <cell r="I4522" t="str">
            <v>Forest Wildfires</v>
          </cell>
          <cell r="J4522" t="str">
            <v>Smoldering, Unspecified class/purpose, ownership</v>
          </cell>
          <cell r="L4522" t="str">
            <v>2005</v>
          </cell>
          <cell r="M4522">
            <v>39182</v>
          </cell>
          <cell r="N4522">
            <v>40982</v>
          </cell>
        </row>
        <row r="4523">
          <cell r="A4523" t="str">
            <v>28100010S1</v>
          </cell>
          <cell r="B4523" t="str">
            <v>Event</v>
          </cell>
          <cell r="C4523" t="str">
            <v>Forest Wildfires - Wildland Fire Use -  Smoldering. NATURAL (Maintenance), unsp ownership</v>
          </cell>
          <cell r="D4523" t="str">
            <v>Fires - Wildfires</v>
          </cell>
          <cell r="G4523" t="str">
            <v>Miscellaneous Area Sources</v>
          </cell>
          <cell r="H4523" t="str">
            <v>Other Combustion</v>
          </cell>
          <cell r="I4523" t="str">
            <v>Forest Wildfires</v>
          </cell>
          <cell r="J4523" t="str">
            <v>Wildland Fire Use -  Smoldering. NATURAL (Maintenance), unsp ownership</v>
          </cell>
          <cell r="L4523" t="str">
            <v>2005</v>
          </cell>
          <cell r="M4523">
            <v>39182</v>
          </cell>
          <cell r="N4523">
            <v>40982</v>
          </cell>
        </row>
        <row r="4524">
          <cell r="A4524" t="str">
            <v>28100010S2</v>
          </cell>
          <cell r="B4524" t="str">
            <v>Event</v>
          </cell>
          <cell r="C4524" t="str">
            <v>Forest Wildfires - Wildland Fire Use - Smoldering, ANTHROPOG (Restoration) unsp ownership</v>
          </cell>
          <cell r="D4524" t="str">
            <v>Fires - Wildfires</v>
          </cell>
          <cell r="G4524" t="str">
            <v>Miscellaneous Area Sources</v>
          </cell>
          <cell r="H4524" t="str">
            <v>Other Combustion</v>
          </cell>
          <cell r="I4524" t="str">
            <v>Forest Wildfires</v>
          </cell>
          <cell r="J4524" t="str">
            <v>Wildland Fire Use - Smoldering, ANTHROPOG (Restoration) unsp ownership</v>
          </cell>
          <cell r="L4524" t="str">
            <v>2005</v>
          </cell>
          <cell r="M4524">
            <v>39182</v>
          </cell>
          <cell r="N4524">
            <v>40982</v>
          </cell>
        </row>
        <row r="4525">
          <cell r="A4525" t="str">
            <v>2810003000</v>
          </cell>
          <cell r="B4525" t="str">
            <v>Nonpoint</v>
          </cell>
          <cell r="C4525" t="str">
            <v>Cigarette Smoke /Total</v>
          </cell>
          <cell r="D4525" t="str">
            <v>Miscellaneous Non-Industrial NEC</v>
          </cell>
          <cell r="G4525" t="str">
            <v>Miscellaneous Area Sources</v>
          </cell>
          <cell r="H4525" t="str">
            <v>Other Combustion</v>
          </cell>
          <cell r="I4525" t="str">
            <v>Cigarette Smoke</v>
          </cell>
          <cell r="J4525" t="str">
            <v>Total</v>
          </cell>
          <cell r="M4525">
            <v>36504</v>
          </cell>
          <cell r="N4525">
            <v>40982</v>
          </cell>
        </row>
        <row r="4526">
          <cell r="A4526" t="str">
            <v>2810005000</v>
          </cell>
          <cell r="B4526" t="str">
            <v>Nonpoint</v>
          </cell>
          <cell r="C4526" t="str">
            <v>Managed Burning, Slash (Logging Debris) /Unspecified Burn Method (use 2610000500 for non-logging debris)</v>
          </cell>
          <cell r="D4526" t="str">
            <v>Waste Disposal</v>
          </cell>
          <cell r="G4526" t="str">
            <v>Miscellaneous Area Sources</v>
          </cell>
          <cell r="H4526" t="str">
            <v>Other Combustion</v>
          </cell>
          <cell r="I4526" t="str">
            <v>Managed Burning, Slash (Logging Debris)</v>
          </cell>
          <cell r="J4526" t="str">
            <v>Unspecified Burn Method (use 2610000500 for non-logging debris)</v>
          </cell>
          <cell r="N4526">
            <v>40982</v>
          </cell>
        </row>
        <row r="4527">
          <cell r="A4527" t="str">
            <v>2810005001</v>
          </cell>
          <cell r="B4527" t="str">
            <v>Nonpoint</v>
          </cell>
          <cell r="C4527" t="str">
            <v>Managed Burning, Slash (Logging Debris) /Pile Burning</v>
          </cell>
          <cell r="D4527" t="str">
            <v>Waste Disposal</v>
          </cell>
          <cell r="G4527" t="str">
            <v>Miscellaneous Area Sources</v>
          </cell>
          <cell r="H4527" t="str">
            <v>Other Combustion</v>
          </cell>
          <cell r="I4527" t="str">
            <v>Managed Burning, Slash (Logging Debris)</v>
          </cell>
          <cell r="J4527" t="str">
            <v>Pile Burning</v>
          </cell>
          <cell r="M4527">
            <v>39182</v>
          </cell>
          <cell r="N4527">
            <v>40982</v>
          </cell>
        </row>
        <row r="4528">
          <cell r="A4528" t="str">
            <v>2810005002</v>
          </cell>
          <cell r="B4528" t="str">
            <v>Nonpoint</v>
          </cell>
          <cell r="C4528" t="str">
            <v>Managed Burning, Slash (Logging Debris) /Broadcast Burning</v>
          </cell>
          <cell r="D4528" t="str">
            <v>Waste Disposal</v>
          </cell>
          <cell r="G4528" t="str">
            <v>Miscellaneous Area Sources</v>
          </cell>
          <cell r="H4528" t="str">
            <v>Other Combustion</v>
          </cell>
          <cell r="I4528" t="str">
            <v>Managed Burning, Slash (Logging Debris)</v>
          </cell>
          <cell r="J4528" t="str">
            <v>Broadcast Burning</v>
          </cell>
          <cell r="M4528">
            <v>39182</v>
          </cell>
          <cell r="N4528">
            <v>40982</v>
          </cell>
        </row>
        <row r="4529">
          <cell r="A4529" t="str">
            <v>28100050F0</v>
          </cell>
          <cell r="B4529" t="str">
            <v>Nonpoint</v>
          </cell>
          <cell r="C4529" t="str">
            <v>Managed Burning, Slash (Logging Debris) /Flaming</v>
          </cell>
          <cell r="D4529" t="str">
            <v>Waste Disposal</v>
          </cell>
          <cell r="G4529" t="str">
            <v>Miscellaneous Area Sources</v>
          </cell>
          <cell r="H4529" t="str">
            <v>Other Combustion</v>
          </cell>
          <cell r="I4529" t="str">
            <v>Managed Burning, Slash (Logging Debris)</v>
          </cell>
          <cell r="J4529" t="str">
            <v>Flaming</v>
          </cell>
          <cell r="L4529" t="str">
            <v>2005</v>
          </cell>
          <cell r="M4529">
            <v>39182</v>
          </cell>
          <cell r="N4529">
            <v>40982</v>
          </cell>
        </row>
        <row r="4530">
          <cell r="A4530" t="str">
            <v>2810010000</v>
          </cell>
          <cell r="B4530" t="str">
            <v>Nonpoint</v>
          </cell>
          <cell r="C4530" t="str">
            <v>Human Perspiration and Respiration /Total</v>
          </cell>
          <cell r="D4530" t="str">
            <v>Miscellaneous Non-Industrial NEC</v>
          </cell>
          <cell r="G4530" t="str">
            <v>Miscellaneous Area Sources</v>
          </cell>
          <cell r="H4530" t="str">
            <v>Other Combustion</v>
          </cell>
          <cell r="I4530" t="str">
            <v>Human Perspiration and Respiration</v>
          </cell>
          <cell r="J4530" t="str">
            <v>Total</v>
          </cell>
          <cell r="M4530">
            <v>36797</v>
          </cell>
          <cell r="N4530">
            <v>40982</v>
          </cell>
        </row>
        <row r="4531">
          <cell r="A4531" t="str">
            <v>2810014000</v>
          </cell>
          <cell r="B4531" t="str">
            <v>Nonpoint</v>
          </cell>
          <cell r="C4531" t="str">
            <v>Prescribed Burning /Generic - Unspecified land cover, ownership, class/purpose</v>
          </cell>
          <cell r="D4531" t="str">
            <v>Fires - Prescribed Fires</v>
          </cell>
          <cell r="G4531" t="str">
            <v>Miscellaneous Area Sources</v>
          </cell>
          <cell r="H4531" t="str">
            <v>Other Combustion</v>
          </cell>
          <cell r="I4531" t="str">
            <v>Prescribed Burning</v>
          </cell>
          <cell r="J4531" t="str">
            <v>Generic - Unspecified land cover, ownership, class/purpose</v>
          </cell>
          <cell r="L4531" t="str">
            <v>2005</v>
          </cell>
          <cell r="M4531">
            <v>39182</v>
          </cell>
          <cell r="N4531">
            <v>40982</v>
          </cell>
        </row>
        <row r="4532">
          <cell r="A4532" t="str">
            <v>2810015000</v>
          </cell>
          <cell r="B4532" t="str">
            <v>Nonpoint</v>
          </cell>
          <cell r="C4532" t="str">
            <v>Prescribed Forest Burning /Unspecified</v>
          </cell>
          <cell r="D4532" t="str">
            <v>Fires - Prescribed Fires</v>
          </cell>
          <cell r="G4532" t="str">
            <v>Miscellaneous Area Sources</v>
          </cell>
          <cell r="H4532" t="str">
            <v>Other Combustion</v>
          </cell>
          <cell r="I4532" t="str">
            <v>Prescribed Forest Burning</v>
          </cell>
          <cell r="J4532" t="str">
            <v>Unspecified</v>
          </cell>
          <cell r="K4532" t="str">
            <v>2811015000</v>
          </cell>
          <cell r="L4532" t="str">
            <v>2008</v>
          </cell>
          <cell r="N4532">
            <v>41215</v>
          </cell>
          <cell r="O4532" t="str">
            <v>Prescribed fires must be reported as Event Data Category starting 2011</v>
          </cell>
        </row>
        <row r="4533">
          <cell r="A4533" t="str">
            <v>2810015001</v>
          </cell>
          <cell r="B4533" t="str">
            <v>Nonpoint</v>
          </cell>
          <cell r="C4533" t="str">
            <v>Prescribed Forest Burning /NATURAL</v>
          </cell>
          <cell r="D4533" t="str">
            <v>Fires - Prescribed Fires</v>
          </cell>
          <cell r="G4533" t="str">
            <v>Miscellaneous Area Sources</v>
          </cell>
          <cell r="H4533" t="str">
            <v>Other Combustion</v>
          </cell>
          <cell r="I4533" t="str">
            <v>Prescribed Forest Burning</v>
          </cell>
          <cell r="J4533" t="str">
            <v>NATURAL</v>
          </cell>
          <cell r="L4533" t="str">
            <v>2005</v>
          </cell>
          <cell r="M4533">
            <v>39182</v>
          </cell>
          <cell r="N4533">
            <v>40982</v>
          </cell>
        </row>
        <row r="4534">
          <cell r="A4534" t="str">
            <v>2810015002</v>
          </cell>
          <cell r="B4534" t="str">
            <v>Nonpoint</v>
          </cell>
          <cell r="C4534" t="str">
            <v>Prescribed Forest Burning /ANTHROPOGENIC</v>
          </cell>
          <cell r="D4534" t="str">
            <v>Fires - Prescribed Fires</v>
          </cell>
          <cell r="G4534" t="str">
            <v>Miscellaneous Area Sources</v>
          </cell>
          <cell r="H4534" t="str">
            <v>Other Combustion</v>
          </cell>
          <cell r="I4534" t="str">
            <v>Prescribed Forest Burning</v>
          </cell>
          <cell r="J4534" t="str">
            <v>ANTHROPOGENIC</v>
          </cell>
          <cell r="L4534" t="str">
            <v>2005</v>
          </cell>
          <cell r="M4534">
            <v>39182</v>
          </cell>
          <cell r="N4534">
            <v>40982</v>
          </cell>
        </row>
        <row r="4535">
          <cell r="A4535" t="str">
            <v>28100150F0</v>
          </cell>
          <cell r="B4535" t="str">
            <v>Nonpoint</v>
          </cell>
          <cell r="C4535" t="str">
            <v>Prescribed Forest Burning /Flaming</v>
          </cell>
          <cell r="D4535" t="str">
            <v>Fires - Prescribed Fires</v>
          </cell>
          <cell r="G4535" t="str">
            <v>Miscellaneous Area Sources</v>
          </cell>
          <cell r="H4535" t="str">
            <v>Other Combustion</v>
          </cell>
          <cell r="I4535" t="str">
            <v>Prescribed Forest Burning</v>
          </cell>
          <cell r="J4535" t="str">
            <v>Flaming</v>
          </cell>
          <cell r="L4535" t="str">
            <v>2005</v>
          </cell>
          <cell r="M4535">
            <v>39182</v>
          </cell>
          <cell r="N4535">
            <v>40982</v>
          </cell>
        </row>
        <row r="4536">
          <cell r="A4536" t="str">
            <v>28100150F1</v>
          </cell>
          <cell r="B4536" t="str">
            <v>Nonpoint</v>
          </cell>
          <cell r="C4536" t="str">
            <v>Prescribed Forest Burning /Flaming Natural</v>
          </cell>
          <cell r="D4536" t="str">
            <v>Fires - Prescribed Fires</v>
          </cell>
          <cell r="G4536" t="str">
            <v>Miscellaneous Area Sources</v>
          </cell>
          <cell r="H4536" t="str">
            <v>Other Combustion</v>
          </cell>
          <cell r="I4536" t="str">
            <v>Prescribed Forest Burning</v>
          </cell>
          <cell r="J4536" t="str">
            <v>Flaming Natural</v>
          </cell>
          <cell r="L4536" t="str">
            <v>2005</v>
          </cell>
          <cell r="M4536">
            <v>39182</v>
          </cell>
          <cell r="N4536">
            <v>40982</v>
          </cell>
        </row>
        <row r="4537">
          <cell r="A4537" t="str">
            <v>2810020000</v>
          </cell>
          <cell r="B4537" t="str">
            <v>Nonpoint</v>
          </cell>
          <cell r="C4537" t="str">
            <v>Prescribed Rangeland Burning /Unspecified</v>
          </cell>
          <cell r="D4537" t="str">
            <v>Fires - Prescribed Fires</v>
          </cell>
          <cell r="G4537" t="str">
            <v>Miscellaneous Area Sources</v>
          </cell>
          <cell r="H4537" t="str">
            <v>Other Combustion</v>
          </cell>
          <cell r="I4537" t="str">
            <v>Prescribed Rangeland Burning</v>
          </cell>
          <cell r="J4537" t="str">
            <v>Unspecified</v>
          </cell>
          <cell r="K4537" t="str">
            <v>2811020000</v>
          </cell>
          <cell r="L4537" t="str">
            <v>2008</v>
          </cell>
          <cell r="M4537">
            <v>37223</v>
          </cell>
          <cell r="N4537">
            <v>41215</v>
          </cell>
          <cell r="O4537" t="str">
            <v>Prescribed fires must be reported as Event Data Category starting 2011</v>
          </cell>
        </row>
        <row r="4538">
          <cell r="A4538" t="str">
            <v>2810020001</v>
          </cell>
          <cell r="B4538" t="str">
            <v>Nonpoint</v>
          </cell>
          <cell r="C4538" t="str">
            <v>Prescribed Rangeland Burning /Non-Federal Rangeland NATURAL</v>
          </cell>
          <cell r="D4538" t="str">
            <v>Fires - Prescribed Fires</v>
          </cell>
          <cell r="G4538" t="str">
            <v>Miscellaneous Area Sources</v>
          </cell>
          <cell r="H4538" t="str">
            <v>Other Combustion</v>
          </cell>
          <cell r="I4538" t="str">
            <v>Prescribed Rangeland Burning</v>
          </cell>
          <cell r="J4538" t="str">
            <v>Non-Federal Rangeland NATURAL</v>
          </cell>
          <cell r="L4538" t="str">
            <v>2005</v>
          </cell>
          <cell r="M4538">
            <v>39182</v>
          </cell>
          <cell r="N4538">
            <v>40982</v>
          </cell>
        </row>
        <row r="4539">
          <cell r="A4539" t="str">
            <v>2810020002</v>
          </cell>
          <cell r="B4539" t="str">
            <v>Nonpoint</v>
          </cell>
          <cell r="C4539" t="str">
            <v>Prescribed Rangeland Burning /Non-Federal Rangeland ANTHROPOGENIC</v>
          </cell>
          <cell r="D4539" t="str">
            <v>Fires - Prescribed Fires</v>
          </cell>
          <cell r="G4539" t="str">
            <v>Miscellaneous Area Sources</v>
          </cell>
          <cell r="H4539" t="str">
            <v>Other Combustion</v>
          </cell>
          <cell r="I4539" t="str">
            <v>Prescribed Rangeland Burning</v>
          </cell>
          <cell r="J4539" t="str">
            <v>Non-Federal Rangeland ANTHROPOGENIC</v>
          </cell>
          <cell r="L4539" t="str">
            <v>2005</v>
          </cell>
          <cell r="M4539">
            <v>39182</v>
          </cell>
          <cell r="N4539">
            <v>40982</v>
          </cell>
        </row>
        <row r="4540">
          <cell r="A4540" t="str">
            <v>28100200F0</v>
          </cell>
          <cell r="B4540" t="str">
            <v>Nonpoint</v>
          </cell>
          <cell r="C4540" t="str">
            <v>Prescribed Rangeland Burning /Flaming</v>
          </cell>
          <cell r="D4540" t="str">
            <v>Fires - Prescribed Fires</v>
          </cell>
          <cell r="G4540" t="str">
            <v>Miscellaneous Area Sources</v>
          </cell>
          <cell r="H4540" t="str">
            <v>Other Combustion</v>
          </cell>
          <cell r="I4540" t="str">
            <v>Prescribed Rangeland Burning</v>
          </cell>
          <cell r="J4540" t="str">
            <v>Flaming</v>
          </cell>
          <cell r="L4540" t="str">
            <v>2005</v>
          </cell>
          <cell r="M4540">
            <v>39182</v>
          </cell>
          <cell r="N4540">
            <v>40982</v>
          </cell>
        </row>
        <row r="4541">
          <cell r="A4541" t="str">
            <v>2810025000</v>
          </cell>
          <cell r="B4541" t="str">
            <v>Nonpoint</v>
          </cell>
          <cell r="C4541" t="str">
            <v>Charcoal Grilling - Residential /Total</v>
          </cell>
          <cell r="D4541" t="str">
            <v>Miscellaneous Non-Industrial NEC</v>
          </cell>
          <cell r="G4541" t="str">
            <v>Miscellaneous Area Sources</v>
          </cell>
          <cell r="H4541" t="str">
            <v>Other Combustion</v>
          </cell>
          <cell r="I4541" t="str">
            <v>Charcoal Grilling - Residential (see 23-02-002-xxx for Commercial)</v>
          </cell>
          <cell r="J4541" t="str">
            <v>Total</v>
          </cell>
          <cell r="N4541">
            <v>40982</v>
          </cell>
        </row>
        <row r="4542">
          <cell r="A4542" t="str">
            <v>2810030000</v>
          </cell>
          <cell r="B4542" t="str">
            <v>Nonpoint</v>
          </cell>
          <cell r="C4542" t="str">
            <v>Structure Fires /Unspecified</v>
          </cell>
          <cell r="D4542" t="str">
            <v>Miscellaneous Non-Industrial NEC</v>
          </cell>
          <cell r="G4542" t="str">
            <v>Miscellaneous Area Sources</v>
          </cell>
          <cell r="H4542" t="str">
            <v>Other Combustion</v>
          </cell>
          <cell r="I4542" t="str">
            <v>Structure Fires</v>
          </cell>
          <cell r="J4542" t="str">
            <v>Unspecified</v>
          </cell>
          <cell r="N4542">
            <v>40982</v>
          </cell>
        </row>
        <row r="4543">
          <cell r="A4543" t="str">
            <v>2810035000</v>
          </cell>
          <cell r="B4543" t="str">
            <v>Nonpoint</v>
          </cell>
          <cell r="C4543" t="str">
            <v>Firefighting Training /Total</v>
          </cell>
          <cell r="D4543" t="str">
            <v>Miscellaneous Non-Industrial NEC</v>
          </cell>
          <cell r="G4543" t="str">
            <v>Miscellaneous Area Sources</v>
          </cell>
          <cell r="H4543" t="str">
            <v>Other Combustion</v>
          </cell>
          <cell r="I4543" t="str">
            <v>Firefighting Training</v>
          </cell>
          <cell r="J4543" t="str">
            <v>Total</v>
          </cell>
          <cell r="N4543">
            <v>40982</v>
          </cell>
        </row>
        <row r="4544">
          <cell r="A4544" t="str">
            <v>2810040000</v>
          </cell>
          <cell r="B4544" t="str">
            <v>Nonpoint</v>
          </cell>
          <cell r="C4544" t="str">
            <v>Aircraft/Rocket Engine Firing &amp; Testing /Total</v>
          </cell>
          <cell r="D4544" t="str">
            <v>Miscellaneous Non-Industrial NEC</v>
          </cell>
          <cell r="G4544" t="str">
            <v>Miscellaneous Area Sources</v>
          </cell>
          <cell r="H4544" t="str">
            <v>Other Combustion</v>
          </cell>
          <cell r="I4544" t="str">
            <v>Aircraft/Rocket Engine Firing and Testing</v>
          </cell>
          <cell r="J4544" t="str">
            <v>Total</v>
          </cell>
          <cell r="N4544">
            <v>40982</v>
          </cell>
        </row>
        <row r="4545">
          <cell r="A4545" t="str">
            <v>2810050000</v>
          </cell>
          <cell r="B4545" t="str">
            <v>Nonpoint</v>
          </cell>
          <cell r="C4545" t="str">
            <v>Motor Vehicle Fires /Unspecified</v>
          </cell>
          <cell r="D4545" t="str">
            <v>Miscellaneous Non-Industrial NEC</v>
          </cell>
          <cell r="G4545" t="str">
            <v>Miscellaneous Area Sources</v>
          </cell>
          <cell r="H4545" t="str">
            <v>Other Combustion</v>
          </cell>
          <cell r="I4545" t="str">
            <v>Motor Vehicle Fires</v>
          </cell>
          <cell r="J4545" t="str">
            <v>Unspecified</v>
          </cell>
          <cell r="N4545">
            <v>40982</v>
          </cell>
        </row>
        <row r="4546">
          <cell r="A4546" t="str">
            <v>2810060000</v>
          </cell>
          <cell r="B4546" t="str">
            <v>Nonpoint</v>
          </cell>
          <cell r="C4546" t="str">
            <v>Cremation /Humans and animals</v>
          </cell>
          <cell r="D4546" t="str">
            <v>Miscellaneous Non-Industrial NEC</v>
          </cell>
          <cell r="G4546" t="str">
            <v>Miscellaneous Area Sources</v>
          </cell>
          <cell r="H4546" t="str">
            <v>Other Combustion</v>
          </cell>
          <cell r="I4546" t="str">
            <v>Cremation</v>
          </cell>
          <cell r="J4546" t="str">
            <v>Humans and animals</v>
          </cell>
          <cell r="L4546" t="str">
            <v>2005</v>
          </cell>
          <cell r="N4546">
            <v>40982</v>
          </cell>
        </row>
        <row r="4547">
          <cell r="A4547" t="str">
            <v>2810060100</v>
          </cell>
          <cell r="B4547" t="str">
            <v>Nonpoint</v>
          </cell>
          <cell r="C4547" t="str">
            <v>Cremation /Humans</v>
          </cell>
          <cell r="D4547" t="str">
            <v>Miscellaneous Non-Industrial NEC</v>
          </cell>
          <cell r="G4547" t="str">
            <v>Miscellaneous Area Sources</v>
          </cell>
          <cell r="H4547" t="str">
            <v>Other Combustion</v>
          </cell>
          <cell r="I4547" t="str">
            <v>Cremation</v>
          </cell>
          <cell r="J4547" t="str">
            <v>Humans</v>
          </cell>
          <cell r="N4547">
            <v>40982</v>
          </cell>
        </row>
        <row r="4548">
          <cell r="A4548" t="str">
            <v>2810060200</v>
          </cell>
          <cell r="B4548" t="str">
            <v>Nonpoint</v>
          </cell>
          <cell r="C4548" t="str">
            <v>Cremation /Animals</v>
          </cell>
          <cell r="D4548" t="str">
            <v>Miscellaneous Non-Industrial NEC</v>
          </cell>
          <cell r="G4548" t="str">
            <v>Miscellaneous Area Sources</v>
          </cell>
          <cell r="H4548" t="str">
            <v>Other Combustion</v>
          </cell>
          <cell r="I4548" t="str">
            <v>Cremation</v>
          </cell>
          <cell r="J4548" t="str">
            <v>Animals</v>
          </cell>
          <cell r="N4548">
            <v>40982</v>
          </cell>
        </row>
        <row r="4549">
          <cell r="A4549" t="str">
            <v>2810090000</v>
          </cell>
          <cell r="B4549" t="str">
            <v>Nonpoint</v>
          </cell>
          <cell r="C4549" t="str">
            <v>Open Fire /Not categorized</v>
          </cell>
          <cell r="D4549" t="str">
            <v>Miscellaneous Non-Industrial NEC</v>
          </cell>
          <cell r="G4549" t="str">
            <v>Miscellaneous Area Sources</v>
          </cell>
          <cell r="H4549" t="str">
            <v>Other Combustion</v>
          </cell>
          <cell r="I4549" t="str">
            <v>Open Fire</v>
          </cell>
          <cell r="J4549" t="str">
            <v>Not categorized</v>
          </cell>
          <cell r="K4549" t="str">
            <v>2811090000</v>
          </cell>
          <cell r="L4549" t="str">
            <v>2008</v>
          </cell>
          <cell r="M4549">
            <v>39656</v>
          </cell>
          <cell r="N4549">
            <v>40996</v>
          </cell>
        </row>
        <row r="4550">
          <cell r="A4550" t="str">
            <v>2811005000</v>
          </cell>
          <cell r="B4550" t="str">
            <v>Event</v>
          </cell>
          <cell r="C4550" t="str">
            <v>Managed Burning, Slash (Logging Debris) - Unspecified Burn Method (use 2610000500 for non-logging debris)</v>
          </cell>
          <cell r="D4550" t="str">
            <v>Waste Disposal</v>
          </cell>
          <cell r="G4550" t="str">
            <v>Miscellaneous Area Sources</v>
          </cell>
          <cell r="H4550" t="str">
            <v>Other Combustion - as Event</v>
          </cell>
          <cell r="I4550" t="str">
            <v>Managed Burning, Slash (Logging Debris)</v>
          </cell>
          <cell r="J4550" t="str">
            <v>Unspecified Burn Method (use 2610000500 for non-logging debris)</v>
          </cell>
          <cell r="K4550" t="str">
            <v>2810005000</v>
          </cell>
          <cell r="L4550" t="str">
            <v>2008</v>
          </cell>
          <cell r="M4550">
            <v>39917</v>
          </cell>
          <cell r="N4550">
            <v>40996</v>
          </cell>
        </row>
        <row r="4551">
          <cell r="A4551" t="str">
            <v>2811005001</v>
          </cell>
          <cell r="B4551" t="str">
            <v>Event</v>
          </cell>
          <cell r="C4551" t="str">
            <v>Managed Burning, Slash (Logging Debris) - Pile Burning</v>
          </cell>
          <cell r="D4551" t="str">
            <v>Waste Disposal</v>
          </cell>
          <cell r="G4551" t="str">
            <v>Miscellaneous Area Sources</v>
          </cell>
          <cell r="H4551" t="str">
            <v>Other Combustion - as Event</v>
          </cell>
          <cell r="I4551" t="str">
            <v>Managed Burning, Slash (Logging Debris)</v>
          </cell>
          <cell r="J4551" t="str">
            <v>Pile Burning</v>
          </cell>
          <cell r="K4551" t="str">
            <v>2810005001</v>
          </cell>
          <cell r="L4551" t="str">
            <v>2008</v>
          </cell>
          <cell r="M4551">
            <v>39917</v>
          </cell>
          <cell r="N4551">
            <v>40996</v>
          </cell>
        </row>
        <row r="4552">
          <cell r="A4552" t="str">
            <v>2811005002</v>
          </cell>
          <cell r="B4552" t="str">
            <v>Event</v>
          </cell>
          <cell r="C4552" t="str">
            <v>Managed Burning, Slash (Logging Debris) - Broadcast Burning</v>
          </cell>
          <cell r="D4552" t="str">
            <v>Waste Disposal</v>
          </cell>
          <cell r="G4552" t="str">
            <v>Miscellaneous Area Sources</v>
          </cell>
          <cell r="H4552" t="str">
            <v>Other Combustion - as Event</v>
          </cell>
          <cell r="I4552" t="str">
            <v>Managed Burning, Slash (Logging Debris)</v>
          </cell>
          <cell r="J4552" t="str">
            <v>Broadcast Burning</v>
          </cell>
          <cell r="K4552" t="str">
            <v>2810005002</v>
          </cell>
          <cell r="L4552" t="str">
            <v>2008</v>
          </cell>
          <cell r="M4552">
            <v>39917</v>
          </cell>
          <cell r="N4552">
            <v>40996</v>
          </cell>
        </row>
        <row r="4553">
          <cell r="A4553" t="str">
            <v>2811015000</v>
          </cell>
          <cell r="B4553" t="str">
            <v>Event</v>
          </cell>
          <cell r="C4553" t="str">
            <v>Prescribed Forest Burning - Unspecified</v>
          </cell>
          <cell r="D4553" t="str">
            <v>Fires - Prescribed Fires</v>
          </cell>
          <cell r="G4553" t="str">
            <v>Miscellaneous Area Sources</v>
          </cell>
          <cell r="H4553" t="str">
            <v>Other Combustion - as Event</v>
          </cell>
          <cell r="I4553" t="str">
            <v>Prescribed Forest Burning</v>
          </cell>
          <cell r="J4553" t="str">
            <v>Unspecified Burn Method</v>
          </cell>
          <cell r="M4553">
            <v>39917</v>
          </cell>
          <cell r="N4553">
            <v>40982</v>
          </cell>
        </row>
        <row r="4554">
          <cell r="A4554" t="str">
            <v>2811020000</v>
          </cell>
          <cell r="B4554" t="str">
            <v>Event</v>
          </cell>
          <cell r="C4554" t="str">
            <v>Prescribed Rangeland Burning - Unspecified</v>
          </cell>
          <cell r="D4554" t="str">
            <v>Fires - Prescribed Fires</v>
          </cell>
          <cell r="G4554" t="str">
            <v>Miscellaneous Area Sources</v>
          </cell>
          <cell r="H4554" t="str">
            <v>Other Combustion - as Event</v>
          </cell>
          <cell r="I4554" t="str">
            <v>Prescribed Rangeland Burning</v>
          </cell>
          <cell r="J4554" t="str">
            <v>Unspecified Burn Method</v>
          </cell>
          <cell r="M4554">
            <v>39917</v>
          </cell>
          <cell r="N4554">
            <v>40982</v>
          </cell>
        </row>
        <row r="4555">
          <cell r="A4555" t="str">
            <v>2811090000</v>
          </cell>
          <cell r="B4555" t="str">
            <v>Event</v>
          </cell>
          <cell r="C4555" t="str">
            <v>Open Fire - Not categorized</v>
          </cell>
          <cell r="D4555" t="str">
            <v>Miscellaneous Non-Industrial NEC</v>
          </cell>
          <cell r="G4555" t="str">
            <v>Miscellaneous Area Sources</v>
          </cell>
          <cell r="H4555" t="str">
            <v>Other Combustion - as Event</v>
          </cell>
          <cell r="I4555" t="str">
            <v>Open Fire</v>
          </cell>
          <cell r="J4555" t="str">
            <v>Not Classified</v>
          </cell>
          <cell r="M4555">
            <v>39917</v>
          </cell>
          <cell r="N4555">
            <v>40982</v>
          </cell>
        </row>
        <row r="4556">
          <cell r="A4556" t="str">
            <v>2811500000</v>
          </cell>
          <cell r="B4556" t="str">
            <v>Event</v>
          </cell>
          <cell r="D4556" t="str">
            <v>Fires - Agricultural Field Burning</v>
          </cell>
          <cell r="G4556" t="str">
            <v>Miscellaneous Area Sources</v>
          </cell>
          <cell r="H4556" t="str">
            <v>Agricultural Field Burning - whole field set on fire</v>
          </cell>
          <cell r="I4556" t="str">
            <v>Agriculture Production - Crops - as Event</v>
          </cell>
          <cell r="J4556" t="str">
            <v>Unspecified crop type and Burn Method</v>
          </cell>
          <cell r="K4556" t="str">
            <v>2801500000</v>
          </cell>
          <cell r="L4556" t="str">
            <v>2008</v>
          </cell>
          <cell r="M4556">
            <v>40283</v>
          </cell>
          <cell r="N4556">
            <v>40996</v>
          </cell>
        </row>
        <row r="4557">
          <cell r="A4557" t="str">
            <v>2811500100</v>
          </cell>
          <cell r="B4557" t="str">
            <v>Event</v>
          </cell>
          <cell r="D4557" t="str">
            <v>Fires - Agricultural Field Burning</v>
          </cell>
          <cell r="G4557" t="str">
            <v>Miscellaneous Area Sources</v>
          </cell>
          <cell r="H4557" t="str">
            <v>Agriculture Production - Crops - as Event</v>
          </cell>
          <cell r="I4557" t="str">
            <v>Agricultural Field Burning - whole field set on fire</v>
          </cell>
          <cell r="J4557" t="str">
            <v>Field Crops Unspecified</v>
          </cell>
          <cell r="K4557" t="str">
            <v>2801500100</v>
          </cell>
          <cell r="L4557" t="str">
            <v>2008</v>
          </cell>
          <cell r="M4557">
            <v>40283</v>
          </cell>
          <cell r="N4557">
            <v>40996</v>
          </cell>
        </row>
        <row r="4558">
          <cell r="A4558" t="str">
            <v>2811500111</v>
          </cell>
          <cell r="B4558" t="str">
            <v>Event</v>
          </cell>
          <cell r="D4558" t="str">
            <v>Fires - Agricultural Field Burning</v>
          </cell>
          <cell r="G4558" t="str">
            <v>Miscellaneous Area Sources</v>
          </cell>
          <cell r="H4558" t="str">
            <v>Agriculture Production - Crops - as Event</v>
          </cell>
          <cell r="I4558" t="str">
            <v>Agricultural Field Burning - whole field set on fire</v>
          </cell>
          <cell r="J4558" t="str">
            <v>Field Crop is Alfalfa : Headfire Burning</v>
          </cell>
          <cell r="K4558" t="str">
            <v>2801500111</v>
          </cell>
          <cell r="L4558" t="str">
            <v>2008</v>
          </cell>
          <cell r="M4558">
            <v>40283</v>
          </cell>
          <cell r="N4558">
            <v>40996</v>
          </cell>
        </row>
        <row r="4559">
          <cell r="A4559" t="str">
            <v>2811500112</v>
          </cell>
          <cell r="B4559" t="str">
            <v>Event</v>
          </cell>
          <cell r="D4559" t="str">
            <v>Fires - Agricultural Field Burning</v>
          </cell>
          <cell r="G4559" t="str">
            <v>Miscellaneous Area Sources</v>
          </cell>
          <cell r="H4559" t="str">
            <v>Agriculture Production - Crops - as Event</v>
          </cell>
          <cell r="I4559" t="str">
            <v>Agricultural Field Burning - whole field set on fire</v>
          </cell>
          <cell r="J4559" t="str">
            <v>Field Crop is Alfalfa: Backfire Burning</v>
          </cell>
          <cell r="K4559" t="str">
            <v>2801500112</v>
          </cell>
          <cell r="L4559" t="str">
            <v>2008</v>
          </cell>
          <cell r="M4559">
            <v>40283</v>
          </cell>
          <cell r="N4559">
            <v>40996</v>
          </cell>
        </row>
        <row r="4560">
          <cell r="A4560" t="str">
            <v>2811500120</v>
          </cell>
          <cell r="B4560" t="str">
            <v>Event</v>
          </cell>
          <cell r="D4560" t="str">
            <v>Fires - Agricultural Field Burning</v>
          </cell>
          <cell r="G4560" t="str">
            <v>Miscellaneous Area Sources</v>
          </cell>
          <cell r="H4560" t="str">
            <v>Agriculture Production - Crops - as Event</v>
          </cell>
          <cell r="I4560" t="str">
            <v>Agricultural Field Burning - whole field set on fire</v>
          </cell>
          <cell r="J4560" t="str">
            <v>Field Crop is Asparagus: Burning Techniques Not Significant</v>
          </cell>
          <cell r="K4560" t="str">
            <v>2801500120</v>
          </cell>
          <cell r="L4560" t="str">
            <v>2008</v>
          </cell>
          <cell r="M4560">
            <v>40283</v>
          </cell>
          <cell r="N4560">
            <v>40996</v>
          </cell>
        </row>
        <row r="4561">
          <cell r="A4561" t="str">
            <v>2811500130</v>
          </cell>
          <cell r="B4561" t="str">
            <v>Event</v>
          </cell>
          <cell r="D4561" t="str">
            <v>Fires - Agricultural Field Burning</v>
          </cell>
          <cell r="G4561" t="str">
            <v>Miscellaneous Area Sources</v>
          </cell>
          <cell r="H4561" t="str">
            <v>Agriculture Production - Crops - as Event</v>
          </cell>
          <cell r="I4561" t="str">
            <v>Agricultural Field Burning - whole field set on fire</v>
          </cell>
          <cell r="J4561" t="str">
            <v>Field Crop is Barley: Burning Techniques Not Significant</v>
          </cell>
          <cell r="K4561" t="str">
            <v>2801500130</v>
          </cell>
          <cell r="L4561" t="str">
            <v>2008</v>
          </cell>
          <cell r="M4561">
            <v>40283</v>
          </cell>
          <cell r="N4561">
            <v>40996</v>
          </cell>
        </row>
        <row r="4562">
          <cell r="A4562" t="str">
            <v>2811500141</v>
          </cell>
          <cell r="B4562" t="str">
            <v>Event</v>
          </cell>
          <cell r="D4562" t="str">
            <v>Fires - Agricultural Field Burning</v>
          </cell>
          <cell r="G4562" t="str">
            <v>Miscellaneous Area Sources</v>
          </cell>
          <cell r="H4562" t="str">
            <v>Agriculture Production - Crops - as Event</v>
          </cell>
          <cell r="I4562" t="str">
            <v>Agricultural Field Burning - whole field set on fire</v>
          </cell>
          <cell r="J4562" t="str">
            <v>Field Crop is Bean (red): Headfire Burning</v>
          </cell>
          <cell r="K4562" t="str">
            <v>2801500141</v>
          </cell>
          <cell r="L4562" t="str">
            <v>2008</v>
          </cell>
          <cell r="M4562">
            <v>40283</v>
          </cell>
          <cell r="N4562">
            <v>40996</v>
          </cell>
        </row>
        <row r="4563">
          <cell r="A4563" t="str">
            <v>2811500142</v>
          </cell>
          <cell r="B4563" t="str">
            <v>Event</v>
          </cell>
          <cell r="D4563" t="str">
            <v>Fires - Agricultural Field Burning</v>
          </cell>
          <cell r="G4563" t="str">
            <v>Miscellaneous Area Sources</v>
          </cell>
          <cell r="H4563" t="str">
            <v>Agriculture Production - Crops - as Event</v>
          </cell>
          <cell r="I4563" t="str">
            <v>Agricultural Field Burning - whole field set on fire</v>
          </cell>
          <cell r="J4563" t="str">
            <v>Field Crop is Bean (red): Backfire Burning</v>
          </cell>
          <cell r="K4563" t="str">
            <v>2801500142</v>
          </cell>
          <cell r="L4563" t="str">
            <v>2008</v>
          </cell>
          <cell r="M4563">
            <v>40283</v>
          </cell>
          <cell r="N4563">
            <v>40996</v>
          </cell>
        </row>
        <row r="4564">
          <cell r="A4564" t="str">
            <v>2811500150</v>
          </cell>
          <cell r="B4564" t="str">
            <v>Event</v>
          </cell>
          <cell r="D4564" t="str">
            <v>Fires - Agricultural Field Burning</v>
          </cell>
          <cell r="G4564" t="str">
            <v>Miscellaneous Area Sources</v>
          </cell>
          <cell r="H4564" t="str">
            <v>Agriculture Production - Crops - as Event</v>
          </cell>
          <cell r="I4564" t="str">
            <v>Agricultural Field Burning - whole field set on fire</v>
          </cell>
          <cell r="J4564" t="str">
            <v>Field Crop is Corn: Burning Techniques Not Important</v>
          </cell>
          <cell r="K4564" t="str">
            <v>2801500150</v>
          </cell>
          <cell r="L4564" t="str">
            <v>2008</v>
          </cell>
          <cell r="M4564">
            <v>40283</v>
          </cell>
          <cell r="N4564">
            <v>40996</v>
          </cell>
        </row>
        <row r="4565">
          <cell r="A4565" t="str">
            <v>2811500160</v>
          </cell>
          <cell r="B4565" t="str">
            <v>Event</v>
          </cell>
          <cell r="D4565" t="str">
            <v>Fires - Agricultural Field Burning</v>
          </cell>
          <cell r="G4565" t="str">
            <v>Miscellaneous Area Sources</v>
          </cell>
          <cell r="H4565" t="str">
            <v>Agriculture Production - Crops - as Event</v>
          </cell>
          <cell r="I4565" t="str">
            <v>Agricultural Field Burning - whole field set on fire</v>
          </cell>
          <cell r="J4565" t="str">
            <v>Field Crop is Cotton: Burning Techniques Not Important</v>
          </cell>
          <cell r="K4565" t="str">
            <v>2801500160</v>
          </cell>
          <cell r="L4565" t="str">
            <v>2008</v>
          </cell>
          <cell r="M4565">
            <v>40283</v>
          </cell>
          <cell r="N4565">
            <v>40996</v>
          </cell>
        </row>
        <row r="4566">
          <cell r="A4566" t="str">
            <v>2811500170</v>
          </cell>
          <cell r="B4566" t="str">
            <v>Event</v>
          </cell>
          <cell r="D4566" t="str">
            <v>Fires - Agricultural Field Burning</v>
          </cell>
          <cell r="G4566" t="str">
            <v>Miscellaneous Area Sources</v>
          </cell>
          <cell r="H4566" t="str">
            <v>Agriculture Production - Crops - as Event</v>
          </cell>
          <cell r="I4566" t="str">
            <v>Agricultural Field Burning - whole field set on fire</v>
          </cell>
          <cell r="J4566" t="str">
            <v>Field Crop is Grasses: Burning Techniques Not Important</v>
          </cell>
          <cell r="K4566" t="str">
            <v>2801500170</v>
          </cell>
          <cell r="L4566" t="str">
            <v>2008</v>
          </cell>
          <cell r="M4566">
            <v>40283</v>
          </cell>
          <cell r="N4566">
            <v>40996</v>
          </cell>
        </row>
        <row r="4567">
          <cell r="A4567" t="str">
            <v>2811500181</v>
          </cell>
          <cell r="B4567" t="str">
            <v>Event</v>
          </cell>
          <cell r="D4567" t="str">
            <v>Fires - Agricultural Field Burning</v>
          </cell>
          <cell r="G4567" t="str">
            <v>Miscellaneous Area Sources</v>
          </cell>
          <cell r="H4567" t="str">
            <v>Agriculture Production - Crops - as Event</v>
          </cell>
          <cell r="I4567" t="str">
            <v>Agricultural Field Burning - whole field set on fire</v>
          </cell>
          <cell r="J4567" t="str">
            <v>Field Crop is Hay (wild): Headfire Burning</v>
          </cell>
          <cell r="K4567" t="str">
            <v>2801500181</v>
          </cell>
          <cell r="L4567" t="str">
            <v>2008</v>
          </cell>
          <cell r="M4567">
            <v>40283</v>
          </cell>
          <cell r="N4567">
            <v>40996</v>
          </cell>
        </row>
        <row r="4568">
          <cell r="A4568" t="str">
            <v>2811500182</v>
          </cell>
          <cell r="B4568" t="str">
            <v>Event</v>
          </cell>
          <cell r="D4568" t="str">
            <v>Fires - Agricultural Field Burning</v>
          </cell>
          <cell r="G4568" t="str">
            <v>Miscellaneous Area Sources</v>
          </cell>
          <cell r="H4568" t="str">
            <v>Agriculture Production - Crops - as Event</v>
          </cell>
          <cell r="I4568" t="str">
            <v>Agricultural Field Burning - whole field set on fire</v>
          </cell>
          <cell r="J4568" t="str">
            <v>Field Crop is Hay (wild): Backfire Burning</v>
          </cell>
          <cell r="K4568" t="str">
            <v>2801500182</v>
          </cell>
          <cell r="L4568" t="str">
            <v>2008</v>
          </cell>
          <cell r="M4568">
            <v>40283</v>
          </cell>
          <cell r="N4568">
            <v>40996</v>
          </cell>
        </row>
        <row r="4569">
          <cell r="A4569" t="str">
            <v>2811500191</v>
          </cell>
          <cell r="B4569" t="str">
            <v>Event</v>
          </cell>
          <cell r="D4569" t="str">
            <v>Fires - Agricultural Field Burning</v>
          </cell>
          <cell r="G4569" t="str">
            <v>Miscellaneous Area Sources</v>
          </cell>
          <cell r="H4569" t="str">
            <v>Agriculture Production - Crops - as Event</v>
          </cell>
          <cell r="I4569" t="str">
            <v>Agricultural Field Burning - whole field set on fire</v>
          </cell>
          <cell r="J4569" t="str">
            <v>Field Crop is Oats: Headfire Burning</v>
          </cell>
          <cell r="K4569" t="str">
            <v>2801500191</v>
          </cell>
          <cell r="L4569" t="str">
            <v>2008</v>
          </cell>
          <cell r="M4569">
            <v>40283</v>
          </cell>
          <cell r="N4569">
            <v>40996</v>
          </cell>
        </row>
        <row r="4570">
          <cell r="A4570" t="str">
            <v>2811500192</v>
          </cell>
          <cell r="B4570" t="str">
            <v>Event</v>
          </cell>
          <cell r="D4570" t="str">
            <v>Fires - Agricultural Field Burning</v>
          </cell>
          <cell r="G4570" t="str">
            <v>Miscellaneous Area Sources</v>
          </cell>
          <cell r="H4570" t="str">
            <v>Agriculture Production - Crops - as Event</v>
          </cell>
          <cell r="I4570" t="str">
            <v>Agricultural Field Burning - whole field set on fire</v>
          </cell>
          <cell r="J4570" t="str">
            <v>Field Crop is Oats: Backfire Burning</v>
          </cell>
          <cell r="K4570" t="str">
            <v>2801500192</v>
          </cell>
          <cell r="L4570" t="str">
            <v>2008</v>
          </cell>
          <cell r="M4570">
            <v>40283</v>
          </cell>
          <cell r="N4570">
            <v>40996</v>
          </cell>
        </row>
        <row r="4571">
          <cell r="A4571" t="str">
            <v>2811500201</v>
          </cell>
          <cell r="B4571" t="str">
            <v>Event</v>
          </cell>
          <cell r="D4571" t="str">
            <v>Fires - Agricultural Field Burning</v>
          </cell>
          <cell r="G4571" t="str">
            <v>Miscellaneous Area Sources</v>
          </cell>
          <cell r="H4571" t="str">
            <v>Agriculture Production - Crops - as Event</v>
          </cell>
          <cell r="I4571" t="str">
            <v>Agricultural Field Burning - whole field set on fire</v>
          </cell>
          <cell r="J4571" t="str">
            <v>Field Crop is Pea: Headfire Burning</v>
          </cell>
          <cell r="K4571" t="str">
            <v>2801500201</v>
          </cell>
          <cell r="L4571" t="str">
            <v>2008</v>
          </cell>
          <cell r="M4571">
            <v>40283</v>
          </cell>
          <cell r="N4571">
            <v>40996</v>
          </cell>
        </row>
        <row r="4572">
          <cell r="A4572" t="str">
            <v>2811500202</v>
          </cell>
          <cell r="B4572" t="str">
            <v>Event</v>
          </cell>
          <cell r="D4572" t="str">
            <v>Fires - Agricultural Field Burning</v>
          </cell>
          <cell r="G4572" t="str">
            <v>Miscellaneous Area Sources</v>
          </cell>
          <cell r="H4572" t="str">
            <v>Agriculture Production - Crops - as Event</v>
          </cell>
          <cell r="I4572" t="str">
            <v>Agricultural Field Burning - whole field set on fire</v>
          </cell>
          <cell r="J4572" t="str">
            <v>Field Crop is Pea: Backfire Burning</v>
          </cell>
          <cell r="K4572" t="str">
            <v>2801500202</v>
          </cell>
          <cell r="L4572" t="str">
            <v>2008</v>
          </cell>
          <cell r="M4572">
            <v>40283</v>
          </cell>
          <cell r="N4572">
            <v>40996</v>
          </cell>
        </row>
        <row r="4573">
          <cell r="A4573" t="str">
            <v>2811500210</v>
          </cell>
          <cell r="B4573" t="str">
            <v>Event</v>
          </cell>
          <cell r="D4573" t="str">
            <v>Fires - Agricultural Field Burning</v>
          </cell>
          <cell r="G4573" t="str">
            <v>Miscellaneous Area Sources</v>
          </cell>
          <cell r="H4573" t="str">
            <v>Agriculture Production - Crops - as Event</v>
          </cell>
          <cell r="I4573" t="str">
            <v>Agricultural Field Burning - whole field set on fire</v>
          </cell>
          <cell r="J4573" t="str">
            <v>Field Crop is Pineapple: Burning Techniques Not Significant</v>
          </cell>
          <cell r="K4573" t="str">
            <v>2801500210</v>
          </cell>
          <cell r="L4573" t="str">
            <v>2008</v>
          </cell>
          <cell r="M4573">
            <v>40283</v>
          </cell>
          <cell r="N4573">
            <v>40996</v>
          </cell>
        </row>
        <row r="4574">
          <cell r="A4574" t="str">
            <v>2811500220</v>
          </cell>
          <cell r="B4574" t="str">
            <v>Event</v>
          </cell>
          <cell r="D4574" t="str">
            <v>Fires - Agricultural Field Burning</v>
          </cell>
          <cell r="G4574" t="str">
            <v>Miscellaneous Area Sources</v>
          </cell>
          <cell r="H4574" t="str">
            <v>Agriculture Production - Crops - as Event</v>
          </cell>
          <cell r="I4574" t="str">
            <v>Agricultural Field Burning - whole field set on fire</v>
          </cell>
          <cell r="J4574" t="str">
            <v>Field Crop is Rice: Burning Techniques Not Significant</v>
          </cell>
          <cell r="K4574" t="str">
            <v>2801500220</v>
          </cell>
          <cell r="L4574" t="str">
            <v>2008</v>
          </cell>
          <cell r="M4574">
            <v>40283</v>
          </cell>
          <cell r="N4574">
            <v>40996</v>
          </cell>
        </row>
        <row r="4575">
          <cell r="A4575" t="str">
            <v>2811500230</v>
          </cell>
          <cell r="B4575" t="str">
            <v>Event</v>
          </cell>
          <cell r="D4575" t="str">
            <v>Fires - Agricultural Field Burning</v>
          </cell>
          <cell r="G4575" t="str">
            <v>Miscellaneous Area Sources</v>
          </cell>
          <cell r="H4575" t="str">
            <v>Agriculture Production - Crops - as Event</v>
          </cell>
          <cell r="I4575" t="str">
            <v>Agricultural Field Burning - whole field set on fire</v>
          </cell>
          <cell r="J4575" t="str">
            <v>Field Crop is Safflower: Burning Techniques Not Significant</v>
          </cell>
          <cell r="K4575" t="str">
            <v>2801500230</v>
          </cell>
          <cell r="L4575" t="str">
            <v>2008</v>
          </cell>
          <cell r="M4575">
            <v>40283</v>
          </cell>
          <cell r="N4575">
            <v>40996</v>
          </cell>
        </row>
        <row r="4576">
          <cell r="A4576" t="str">
            <v>2811500240</v>
          </cell>
          <cell r="B4576" t="str">
            <v>Event</v>
          </cell>
          <cell r="D4576" t="str">
            <v>Fires - Agricultural Field Burning</v>
          </cell>
          <cell r="G4576" t="str">
            <v>Miscellaneous Area Sources</v>
          </cell>
          <cell r="H4576" t="str">
            <v>Agriculture Production - Crops - as Event</v>
          </cell>
          <cell r="I4576" t="str">
            <v>Agricultural Field Burning - whole field set on fire</v>
          </cell>
          <cell r="J4576" t="str">
            <v>Field Crop is Sorghum: Burning Techniques Not Significant</v>
          </cell>
          <cell r="K4576" t="str">
            <v>2801500240</v>
          </cell>
          <cell r="L4576" t="str">
            <v>2008</v>
          </cell>
          <cell r="M4576">
            <v>40283</v>
          </cell>
          <cell r="N4576">
            <v>40996</v>
          </cell>
        </row>
        <row r="4577">
          <cell r="A4577" t="str">
            <v>2811500250</v>
          </cell>
          <cell r="B4577" t="str">
            <v>Event</v>
          </cell>
          <cell r="D4577" t="str">
            <v>Fires - Agricultural Field Burning</v>
          </cell>
          <cell r="G4577" t="str">
            <v>Miscellaneous Area Sources</v>
          </cell>
          <cell r="H4577" t="str">
            <v>Agriculture Production - Crops - as Event</v>
          </cell>
          <cell r="I4577" t="str">
            <v>Agricultural Field Burning - whole field set on fire</v>
          </cell>
          <cell r="J4577" t="str">
            <v>Field Crop is Sugar Cane: Burning Techniques Not Significant</v>
          </cell>
          <cell r="K4577" t="str">
            <v>2801500250</v>
          </cell>
          <cell r="L4577" t="str">
            <v>2008</v>
          </cell>
          <cell r="M4577">
            <v>40283</v>
          </cell>
          <cell r="N4577">
            <v>40996</v>
          </cell>
        </row>
        <row r="4578">
          <cell r="A4578" t="str">
            <v>2811500261</v>
          </cell>
          <cell r="B4578" t="str">
            <v>Event</v>
          </cell>
          <cell r="D4578" t="str">
            <v>Fires - Agricultural Field Burning</v>
          </cell>
          <cell r="G4578" t="str">
            <v>Miscellaneous Area Sources</v>
          </cell>
          <cell r="H4578" t="str">
            <v>Agriculture Production - Crops - as Event</v>
          </cell>
          <cell r="I4578" t="str">
            <v>Agricultural Field Burning - whole field set on fire</v>
          </cell>
          <cell r="J4578" t="str">
            <v>Field Crop is Wheat: Headfire Burning</v>
          </cell>
          <cell r="K4578" t="str">
            <v>2801500261</v>
          </cell>
          <cell r="L4578" t="str">
            <v>2008</v>
          </cell>
          <cell r="M4578">
            <v>40283</v>
          </cell>
          <cell r="N4578">
            <v>40996</v>
          </cell>
        </row>
        <row r="4579">
          <cell r="A4579" t="str">
            <v>2811500262</v>
          </cell>
          <cell r="B4579" t="str">
            <v>Event</v>
          </cell>
          <cell r="D4579" t="str">
            <v>Fires - Agricultural Field Burning</v>
          </cell>
          <cell r="G4579" t="str">
            <v>Miscellaneous Area Sources</v>
          </cell>
          <cell r="H4579" t="str">
            <v>Agriculture Production - Crops - as Event</v>
          </cell>
          <cell r="I4579" t="str">
            <v>Agricultural Field Burning - whole field set on fire</v>
          </cell>
          <cell r="J4579" t="str">
            <v>Field Crop is Wheat: Backfire Burning</v>
          </cell>
          <cell r="K4579" t="str">
            <v>2801500262</v>
          </cell>
          <cell r="L4579" t="str">
            <v>2008</v>
          </cell>
          <cell r="M4579">
            <v>40283</v>
          </cell>
          <cell r="N4579">
            <v>40996</v>
          </cell>
        </row>
        <row r="4580">
          <cell r="A4580" t="str">
            <v>2811500300</v>
          </cell>
          <cell r="B4580" t="str">
            <v>Event</v>
          </cell>
          <cell r="D4580" t="str">
            <v>Fires - Agricultural Field Burning</v>
          </cell>
          <cell r="G4580" t="str">
            <v>Miscellaneous Area Sources</v>
          </cell>
          <cell r="H4580" t="str">
            <v>Agriculture Production - Crops - as Event</v>
          </cell>
          <cell r="I4580" t="str">
            <v>Agricultural Field Burning - whole field set on fire</v>
          </cell>
          <cell r="J4580" t="str">
            <v>Orchard Crop Unspecified</v>
          </cell>
          <cell r="K4580" t="str">
            <v>2801500300</v>
          </cell>
          <cell r="L4580" t="str">
            <v>2008</v>
          </cell>
          <cell r="M4580">
            <v>40283</v>
          </cell>
          <cell r="N4580">
            <v>40996</v>
          </cell>
        </row>
        <row r="4581">
          <cell r="A4581" t="str">
            <v>2811500310</v>
          </cell>
          <cell r="B4581" t="str">
            <v>Event</v>
          </cell>
          <cell r="D4581" t="str">
            <v>Fires - Agricultural Field Burning</v>
          </cell>
          <cell r="G4581" t="str">
            <v>Miscellaneous Area Sources</v>
          </cell>
          <cell r="H4581" t="str">
            <v>Agriculture Production - Crops - as Event</v>
          </cell>
          <cell r="I4581" t="str">
            <v>Agricultural Field Burning - whole field set on fire</v>
          </cell>
          <cell r="J4581" t="str">
            <v>Orchard Crop is Almond</v>
          </cell>
          <cell r="K4581" t="str">
            <v>2801500310</v>
          </cell>
          <cell r="L4581" t="str">
            <v>2008</v>
          </cell>
          <cell r="M4581">
            <v>40283</v>
          </cell>
          <cell r="N4581">
            <v>40996</v>
          </cell>
        </row>
        <row r="4582">
          <cell r="A4582" t="str">
            <v>2811500320</v>
          </cell>
          <cell r="B4582" t="str">
            <v>Event</v>
          </cell>
          <cell r="D4582" t="str">
            <v>Fires - Agricultural Field Burning</v>
          </cell>
          <cell r="G4582" t="str">
            <v>Miscellaneous Area Sources</v>
          </cell>
          <cell r="H4582" t="str">
            <v>Agriculture Production - Crops - as Event</v>
          </cell>
          <cell r="I4582" t="str">
            <v>Agricultural Field Burning - whole field set on fire</v>
          </cell>
          <cell r="J4582" t="str">
            <v>Orchard Crop is Apple</v>
          </cell>
          <cell r="K4582" t="str">
            <v>2801500320</v>
          </cell>
          <cell r="L4582" t="str">
            <v>2008</v>
          </cell>
          <cell r="M4582">
            <v>40283</v>
          </cell>
          <cell r="N4582">
            <v>40996</v>
          </cell>
        </row>
        <row r="4583">
          <cell r="A4583" t="str">
            <v>2811500330</v>
          </cell>
          <cell r="B4583" t="str">
            <v>Event</v>
          </cell>
          <cell r="D4583" t="str">
            <v>Fires - Agricultural Field Burning</v>
          </cell>
          <cell r="G4583" t="str">
            <v>Miscellaneous Area Sources</v>
          </cell>
          <cell r="H4583" t="str">
            <v>Agriculture Production - Crops - as Event</v>
          </cell>
          <cell r="I4583" t="str">
            <v>Agricultural Field Burning - whole field set on fire</v>
          </cell>
          <cell r="J4583" t="str">
            <v>Orchard Crop is Apricot</v>
          </cell>
          <cell r="K4583" t="str">
            <v>2801500330</v>
          </cell>
          <cell r="L4583" t="str">
            <v>2008</v>
          </cell>
          <cell r="M4583">
            <v>40283</v>
          </cell>
          <cell r="N4583">
            <v>40996</v>
          </cell>
        </row>
        <row r="4584">
          <cell r="A4584" t="str">
            <v>2811500340</v>
          </cell>
          <cell r="B4584" t="str">
            <v>Event</v>
          </cell>
          <cell r="D4584" t="str">
            <v>Fires - Agricultural Field Burning</v>
          </cell>
          <cell r="G4584" t="str">
            <v>Miscellaneous Area Sources</v>
          </cell>
          <cell r="H4584" t="str">
            <v>Agriculture Production - Crops - as Event</v>
          </cell>
          <cell r="I4584" t="str">
            <v>Agricultural Field Burning - whole field set on fire</v>
          </cell>
          <cell r="J4584" t="str">
            <v>Orchard Crop is Avocado</v>
          </cell>
          <cell r="K4584" t="str">
            <v>2801500340</v>
          </cell>
          <cell r="L4584" t="str">
            <v>2008</v>
          </cell>
          <cell r="M4584">
            <v>40283</v>
          </cell>
          <cell r="N4584">
            <v>40996</v>
          </cell>
        </row>
        <row r="4585">
          <cell r="A4585" t="str">
            <v>2811500350</v>
          </cell>
          <cell r="B4585" t="str">
            <v>Event</v>
          </cell>
          <cell r="D4585" t="str">
            <v>Fires - Agricultural Field Burning</v>
          </cell>
          <cell r="G4585" t="str">
            <v>Miscellaneous Area Sources</v>
          </cell>
          <cell r="H4585" t="str">
            <v>Agriculture Production - Crops - as Event</v>
          </cell>
          <cell r="I4585" t="str">
            <v>Agricultural Field Burning - whole field set on fire</v>
          </cell>
          <cell r="J4585" t="str">
            <v>Orchard Crop is Cherry</v>
          </cell>
          <cell r="K4585" t="str">
            <v>2801500350</v>
          </cell>
          <cell r="L4585" t="str">
            <v>2008</v>
          </cell>
          <cell r="M4585">
            <v>40283</v>
          </cell>
          <cell r="N4585">
            <v>40996</v>
          </cell>
        </row>
        <row r="4586">
          <cell r="A4586" t="str">
            <v>2811500360</v>
          </cell>
          <cell r="B4586" t="str">
            <v>Event</v>
          </cell>
          <cell r="D4586" t="str">
            <v>Fires - Agricultural Field Burning</v>
          </cell>
          <cell r="G4586" t="str">
            <v>Miscellaneous Area Sources</v>
          </cell>
          <cell r="H4586" t="str">
            <v>Agriculture Production - Crops - as Event</v>
          </cell>
          <cell r="I4586" t="str">
            <v>Agricultural Field Burning - whole field set on fire</v>
          </cell>
          <cell r="J4586" t="str">
            <v>Orchard Crop is Citrus (orange, lemon)</v>
          </cell>
          <cell r="K4586" t="str">
            <v>2801500360</v>
          </cell>
          <cell r="L4586" t="str">
            <v>2008</v>
          </cell>
          <cell r="M4586">
            <v>40283</v>
          </cell>
          <cell r="N4586">
            <v>40996</v>
          </cell>
        </row>
        <row r="4587">
          <cell r="A4587" t="str">
            <v>2811500370</v>
          </cell>
          <cell r="B4587" t="str">
            <v>Event</v>
          </cell>
          <cell r="D4587" t="str">
            <v>Fires - Agricultural Field Burning</v>
          </cell>
          <cell r="G4587" t="str">
            <v>Miscellaneous Area Sources</v>
          </cell>
          <cell r="H4587" t="str">
            <v>Agriculture Production - Crops - as Event</v>
          </cell>
          <cell r="I4587" t="str">
            <v>Agricultural Field Burning - whole field set on fire</v>
          </cell>
          <cell r="J4587" t="str">
            <v>Orchard Crop is Date palm</v>
          </cell>
          <cell r="K4587" t="str">
            <v>2801500370</v>
          </cell>
          <cell r="L4587" t="str">
            <v>2008</v>
          </cell>
          <cell r="M4587">
            <v>40283</v>
          </cell>
          <cell r="N4587">
            <v>40996</v>
          </cell>
        </row>
        <row r="4588">
          <cell r="A4588" t="str">
            <v>2811500380</v>
          </cell>
          <cell r="B4588" t="str">
            <v>Event</v>
          </cell>
          <cell r="D4588" t="str">
            <v>Fires - Agricultural Field Burning</v>
          </cell>
          <cell r="G4588" t="str">
            <v>Miscellaneous Area Sources</v>
          </cell>
          <cell r="H4588" t="str">
            <v>Agriculture Production - Crops - as Event</v>
          </cell>
          <cell r="I4588" t="str">
            <v>Agricultural Field Burning - whole field set on fire</v>
          </cell>
          <cell r="J4588" t="str">
            <v>Orchard Crop is Fig</v>
          </cell>
          <cell r="K4588" t="str">
            <v>2801500380</v>
          </cell>
          <cell r="L4588" t="str">
            <v>2008</v>
          </cell>
          <cell r="M4588">
            <v>40283</v>
          </cell>
          <cell r="N4588">
            <v>40996</v>
          </cell>
        </row>
        <row r="4589">
          <cell r="A4589" t="str">
            <v>2811500390</v>
          </cell>
          <cell r="B4589" t="str">
            <v>Event</v>
          </cell>
          <cell r="D4589" t="str">
            <v>Fires - Agricultural Field Burning</v>
          </cell>
          <cell r="G4589" t="str">
            <v>Miscellaneous Area Sources</v>
          </cell>
          <cell r="H4589" t="str">
            <v>Agriculture Production - Crops - as Event</v>
          </cell>
          <cell r="I4589" t="str">
            <v>Agricultural Field Burning - whole field set on fire</v>
          </cell>
          <cell r="J4589" t="str">
            <v>Orchard Crop is Nectarine</v>
          </cell>
          <cell r="K4589" t="str">
            <v>2801500390</v>
          </cell>
          <cell r="L4589" t="str">
            <v>2008</v>
          </cell>
          <cell r="M4589">
            <v>40283</v>
          </cell>
          <cell r="N4589">
            <v>40996</v>
          </cell>
        </row>
        <row r="4590">
          <cell r="A4590" t="str">
            <v>2811500400</v>
          </cell>
          <cell r="B4590" t="str">
            <v>Event</v>
          </cell>
          <cell r="D4590" t="str">
            <v>Fires - Agricultural Field Burning</v>
          </cell>
          <cell r="G4590" t="str">
            <v>Miscellaneous Area Sources</v>
          </cell>
          <cell r="H4590" t="str">
            <v>Agriculture Production - Crops - as Event</v>
          </cell>
          <cell r="I4590" t="str">
            <v>Agricultural Field Burning - whole field set on fire</v>
          </cell>
          <cell r="J4590" t="str">
            <v>Orchard Crop is Olive</v>
          </cell>
          <cell r="K4590" t="str">
            <v>2801500400</v>
          </cell>
          <cell r="L4590" t="str">
            <v>2008</v>
          </cell>
          <cell r="M4590">
            <v>40283</v>
          </cell>
          <cell r="N4590">
            <v>40996</v>
          </cell>
        </row>
        <row r="4591">
          <cell r="A4591" t="str">
            <v>2811500410</v>
          </cell>
          <cell r="B4591" t="str">
            <v>Event</v>
          </cell>
          <cell r="D4591" t="str">
            <v>Fires - Agricultural Field Burning</v>
          </cell>
          <cell r="G4591" t="str">
            <v>Miscellaneous Area Sources</v>
          </cell>
          <cell r="H4591" t="str">
            <v>Agriculture Production - Crops - as Event</v>
          </cell>
          <cell r="I4591" t="str">
            <v>Agricultural Field Burning - whole field set on fire</v>
          </cell>
          <cell r="J4591" t="str">
            <v>Orchard Crop is Peach</v>
          </cell>
          <cell r="K4591" t="str">
            <v>2801500410</v>
          </cell>
          <cell r="L4591" t="str">
            <v>2008</v>
          </cell>
          <cell r="M4591">
            <v>40283</v>
          </cell>
          <cell r="N4591">
            <v>40996</v>
          </cell>
        </row>
        <row r="4592">
          <cell r="A4592" t="str">
            <v>2811500420</v>
          </cell>
          <cell r="B4592" t="str">
            <v>Event</v>
          </cell>
          <cell r="D4592" t="str">
            <v>Fires - Agricultural Field Burning</v>
          </cell>
          <cell r="G4592" t="str">
            <v>Miscellaneous Area Sources</v>
          </cell>
          <cell r="H4592" t="str">
            <v>Agriculture Production - Crops - as Event</v>
          </cell>
          <cell r="I4592" t="str">
            <v>Agricultural Field Burning - whole field set on fire</v>
          </cell>
          <cell r="J4592" t="str">
            <v>Orchard Crop is Pear</v>
          </cell>
          <cell r="K4592" t="str">
            <v>2801500420</v>
          </cell>
          <cell r="L4592" t="str">
            <v>2008</v>
          </cell>
          <cell r="M4592">
            <v>40283</v>
          </cell>
          <cell r="N4592">
            <v>40996</v>
          </cell>
        </row>
        <row r="4593">
          <cell r="A4593" t="str">
            <v>2811500430</v>
          </cell>
          <cell r="B4593" t="str">
            <v>Event</v>
          </cell>
          <cell r="D4593" t="str">
            <v>Fires - Agricultural Field Burning</v>
          </cell>
          <cell r="G4593" t="str">
            <v>Miscellaneous Area Sources</v>
          </cell>
          <cell r="H4593" t="str">
            <v>Agriculture Production - Crops - as Event</v>
          </cell>
          <cell r="I4593" t="str">
            <v>Agricultural Field Burning - whole field set on fire</v>
          </cell>
          <cell r="J4593" t="str">
            <v>Orchard Crop is Prune</v>
          </cell>
          <cell r="K4593" t="str">
            <v>2801500430</v>
          </cell>
          <cell r="L4593" t="str">
            <v>2008</v>
          </cell>
          <cell r="M4593">
            <v>40283</v>
          </cell>
          <cell r="N4593">
            <v>40996</v>
          </cell>
        </row>
        <row r="4594">
          <cell r="A4594" t="str">
            <v>2811500440</v>
          </cell>
          <cell r="B4594" t="str">
            <v>Event</v>
          </cell>
          <cell r="D4594" t="str">
            <v>Fires - Agricultural Field Burning</v>
          </cell>
          <cell r="G4594" t="str">
            <v>Miscellaneous Area Sources</v>
          </cell>
          <cell r="H4594" t="str">
            <v>Agriculture Production - Crops - as Event</v>
          </cell>
          <cell r="I4594" t="str">
            <v>Agricultural Field Burning - whole field set on fire</v>
          </cell>
          <cell r="J4594" t="str">
            <v>Orchard Crop is Walnut</v>
          </cell>
          <cell r="K4594" t="str">
            <v>2801500440</v>
          </cell>
          <cell r="L4594" t="str">
            <v>2008</v>
          </cell>
          <cell r="M4594">
            <v>40283</v>
          </cell>
          <cell r="N4594">
            <v>40996</v>
          </cell>
        </row>
        <row r="4595">
          <cell r="A4595" t="str">
            <v>2811500450</v>
          </cell>
          <cell r="B4595" t="str">
            <v>Event</v>
          </cell>
          <cell r="D4595" t="str">
            <v>Fires - Agricultural Field Burning</v>
          </cell>
          <cell r="G4595" t="str">
            <v>Miscellaneous Area Sources</v>
          </cell>
          <cell r="H4595" t="str">
            <v>Agriculture Production - Crops - as Event</v>
          </cell>
          <cell r="I4595" t="str">
            <v>Agricultural Field Burning - whole field set on fire</v>
          </cell>
          <cell r="J4595" t="str">
            <v>Orchard Crop is Filbert (Hazelnut)</v>
          </cell>
          <cell r="K4595" t="str">
            <v>2801500450</v>
          </cell>
          <cell r="L4595" t="str">
            <v>2008</v>
          </cell>
          <cell r="M4595">
            <v>40283</v>
          </cell>
          <cell r="N4595">
            <v>40996</v>
          </cell>
        </row>
        <row r="4596">
          <cell r="A4596" t="str">
            <v>2811500500</v>
          </cell>
          <cell r="B4596" t="str">
            <v>Event</v>
          </cell>
          <cell r="D4596" t="str">
            <v>Fires - Agricultural Field Burning</v>
          </cell>
          <cell r="G4596" t="str">
            <v>Miscellaneous Area Sources</v>
          </cell>
          <cell r="H4596" t="str">
            <v>Agriculture Production - Crops - as Event</v>
          </cell>
          <cell r="I4596" t="str">
            <v>Agricultural Field Burning - whole field set on fire</v>
          </cell>
          <cell r="J4596" t="str">
            <v>Vine Crop Unspecified</v>
          </cell>
          <cell r="K4596" t="str">
            <v>2801500500</v>
          </cell>
          <cell r="L4596" t="str">
            <v>2008</v>
          </cell>
          <cell r="M4596">
            <v>40283</v>
          </cell>
          <cell r="N4596">
            <v>40996</v>
          </cell>
        </row>
        <row r="4597">
          <cell r="A4597" t="str">
            <v>2811500600</v>
          </cell>
          <cell r="B4597" t="str">
            <v>Event</v>
          </cell>
          <cell r="D4597" t="str">
            <v>Fires - Agricultural Field Burning</v>
          </cell>
          <cell r="G4597" t="str">
            <v>Miscellaneous Area Sources</v>
          </cell>
          <cell r="H4597" t="str">
            <v>Agriculture Production - Crops - as Event</v>
          </cell>
          <cell r="I4597" t="str">
            <v>Agricultural Field Burning - whole field set on fire</v>
          </cell>
          <cell r="J4597" t="str">
            <v>Forest Residues Unspecified (see also 28-10-015-000)</v>
          </cell>
          <cell r="K4597" t="str">
            <v>2801500600</v>
          </cell>
          <cell r="L4597" t="str">
            <v>2008</v>
          </cell>
          <cell r="M4597">
            <v>40283</v>
          </cell>
          <cell r="N4597">
            <v>40996</v>
          </cell>
        </row>
        <row r="4598">
          <cell r="A4598" t="str">
            <v>2811500610</v>
          </cell>
          <cell r="B4598" t="str">
            <v>Event</v>
          </cell>
          <cell r="D4598" t="str">
            <v>Fires - Agricultural Field Burning</v>
          </cell>
          <cell r="G4598" t="str">
            <v>Miscellaneous Area Sources</v>
          </cell>
          <cell r="H4598" t="str">
            <v>Agriculture Production - Crops - as Event</v>
          </cell>
          <cell r="I4598" t="str">
            <v>Agricultural Field Burning - whole field set on fire</v>
          </cell>
          <cell r="J4598" t="str">
            <v>Forest Residues: Species are Hemlock, Douglas fir, Cedar</v>
          </cell>
          <cell r="K4598" t="str">
            <v>2801500610</v>
          </cell>
          <cell r="L4598" t="str">
            <v>2008</v>
          </cell>
          <cell r="M4598">
            <v>40283</v>
          </cell>
          <cell r="N4598">
            <v>40996</v>
          </cell>
        </row>
        <row r="4599">
          <cell r="A4599" t="str">
            <v>2811500620</v>
          </cell>
          <cell r="B4599" t="str">
            <v>Event</v>
          </cell>
          <cell r="D4599" t="str">
            <v>Fires - Agricultural Field Burning</v>
          </cell>
          <cell r="G4599" t="str">
            <v>Miscellaneous Area Sources</v>
          </cell>
          <cell r="H4599" t="str">
            <v>Agriculture Production - Crops - as Event</v>
          </cell>
          <cell r="I4599" t="str">
            <v>Agricultural Field Burning - whole field set on fire</v>
          </cell>
          <cell r="J4599" t="str">
            <v>Forest Residues: Species is Ponderosa Pine (see also 28-10-015-000)</v>
          </cell>
          <cell r="K4599" t="str">
            <v>2801500620</v>
          </cell>
          <cell r="L4599" t="str">
            <v>2008</v>
          </cell>
          <cell r="M4599">
            <v>40283</v>
          </cell>
          <cell r="N4599">
            <v>40996</v>
          </cell>
        </row>
        <row r="4600">
          <cell r="A4600" t="str">
            <v>2811501000</v>
          </cell>
          <cell r="B4600" t="str">
            <v>Event</v>
          </cell>
          <cell r="D4600" t="str">
            <v>Fires - Agricultural Field Burning</v>
          </cell>
          <cell r="G4600" t="str">
            <v>Miscellaneous Area Sources</v>
          </cell>
          <cell r="H4600" t="str">
            <v>Agriculture Production - Crops - as Event</v>
          </cell>
          <cell r="I4600" t="str">
            <v>Agricultural Propaning - tractor-pulled burners to burn stubble only</v>
          </cell>
          <cell r="J4600" t="str">
            <v>Unspecified crop types</v>
          </cell>
          <cell r="K4600" t="str">
            <v>2801501000</v>
          </cell>
          <cell r="L4600" t="str">
            <v>2008</v>
          </cell>
          <cell r="M4600">
            <v>40283</v>
          </cell>
          <cell r="N4600">
            <v>40996</v>
          </cell>
        </row>
        <row r="4601">
          <cell r="A4601" t="str">
            <v>2811501105</v>
          </cell>
          <cell r="B4601" t="str">
            <v>Event</v>
          </cell>
          <cell r="D4601" t="str">
            <v>Fires - Agricultural Field Burning</v>
          </cell>
          <cell r="G4601" t="str">
            <v>Miscellaneous Area Sources</v>
          </cell>
          <cell r="H4601" t="str">
            <v>Agriculture Production - Crops - as Event</v>
          </cell>
          <cell r="I4601" t="str">
            <v>Agricultural Propaning - tractor-pulled burners to burn stubble only</v>
          </cell>
          <cell r="J4601" t="str">
            <v>Cereal Grains, Total</v>
          </cell>
          <cell r="K4601" t="str">
            <v>2801501105</v>
          </cell>
          <cell r="L4601" t="str">
            <v>2008</v>
          </cell>
          <cell r="M4601">
            <v>40283</v>
          </cell>
          <cell r="N4601">
            <v>40996</v>
          </cell>
        </row>
        <row r="4602">
          <cell r="A4602" t="str">
            <v>2811501130</v>
          </cell>
          <cell r="B4602" t="str">
            <v>Event</v>
          </cell>
          <cell r="D4602" t="str">
            <v>Fires - Agricultural Field Burning</v>
          </cell>
          <cell r="G4602" t="str">
            <v>Miscellaneous Area Sources</v>
          </cell>
          <cell r="H4602" t="str">
            <v>Agriculture Production - Crops - as Event</v>
          </cell>
          <cell r="I4602" t="str">
            <v>Agricultural Propaning - tractor-pulled burners to burn stubble only</v>
          </cell>
          <cell r="J4602" t="str">
            <v>Barley</v>
          </cell>
          <cell r="K4602" t="str">
            <v>2801501130</v>
          </cell>
          <cell r="L4602" t="str">
            <v>2008</v>
          </cell>
          <cell r="M4602">
            <v>40283</v>
          </cell>
          <cell r="N4602">
            <v>40996</v>
          </cell>
        </row>
        <row r="4603">
          <cell r="A4603" t="str">
            <v>2811501170</v>
          </cell>
          <cell r="B4603" t="str">
            <v>Event</v>
          </cell>
          <cell r="D4603" t="str">
            <v>Fires - Agricultural Field Burning</v>
          </cell>
          <cell r="G4603" t="str">
            <v>Miscellaneous Area Sources</v>
          </cell>
          <cell r="H4603" t="str">
            <v>Agriculture Production - Crops - as Event</v>
          </cell>
          <cell r="I4603" t="str">
            <v>Agricultural Propaning - tractor-pulled burners to burn stubble only</v>
          </cell>
          <cell r="J4603" t="str">
            <v>Grass</v>
          </cell>
          <cell r="K4603" t="str">
            <v>2801501170</v>
          </cell>
          <cell r="L4603" t="str">
            <v>2008</v>
          </cell>
          <cell r="M4603">
            <v>40283</v>
          </cell>
          <cell r="N4603">
            <v>40996</v>
          </cell>
        </row>
        <row r="4604">
          <cell r="A4604" t="str">
            <v>2811501260</v>
          </cell>
          <cell r="B4604" t="str">
            <v>Event</v>
          </cell>
          <cell r="D4604" t="str">
            <v>Fires - Agricultural Field Burning</v>
          </cell>
          <cell r="G4604" t="str">
            <v>Miscellaneous Area Sources</v>
          </cell>
          <cell r="H4604" t="str">
            <v>Agriculture Production - Crops - as Event</v>
          </cell>
          <cell r="I4604" t="str">
            <v>Agricultural Propaning - tractor-pulled burners to burn stubble only</v>
          </cell>
          <cell r="J4604" t="str">
            <v>Wheat</v>
          </cell>
          <cell r="K4604" t="str">
            <v>2801501260</v>
          </cell>
          <cell r="L4604" t="str">
            <v>2008</v>
          </cell>
          <cell r="M4604">
            <v>40283</v>
          </cell>
          <cell r="N4604">
            <v>40996</v>
          </cell>
        </row>
        <row r="4605">
          <cell r="A4605" t="str">
            <v>2811501270</v>
          </cell>
          <cell r="B4605" t="str">
            <v>Event</v>
          </cell>
          <cell r="D4605" t="str">
            <v>Fires - Agricultural Field Burning</v>
          </cell>
          <cell r="G4605" t="str">
            <v>Miscellaneous Area Sources</v>
          </cell>
          <cell r="H4605" t="str">
            <v>Agriculture Production - Crops - as Event</v>
          </cell>
          <cell r="I4605" t="str">
            <v>Agricultural Propaning - tractor-pulled burners to burn stubble only</v>
          </cell>
          <cell r="J4605" t="str">
            <v>Mint</v>
          </cell>
          <cell r="K4605" t="str">
            <v>2801501270</v>
          </cell>
          <cell r="L4605" t="str">
            <v>2008</v>
          </cell>
          <cell r="M4605">
            <v>40283</v>
          </cell>
          <cell r="N4605">
            <v>40996</v>
          </cell>
        </row>
        <row r="4606">
          <cell r="A4606" t="str">
            <v>2811502000</v>
          </cell>
          <cell r="B4606" t="str">
            <v>Event</v>
          </cell>
          <cell r="D4606" t="str">
            <v>Fires - Agricultural Field Burning</v>
          </cell>
          <cell r="G4606" t="str">
            <v>Miscellaneous Area Sources</v>
          </cell>
          <cell r="H4606" t="str">
            <v>Agriculture Production - Crops - as Event</v>
          </cell>
          <cell r="I4606" t="str">
            <v>Agricultural Stack Burning - straw stacks moved from field for burning</v>
          </cell>
          <cell r="J4606" t="str">
            <v>Unspecified crop types</v>
          </cell>
          <cell r="K4606" t="str">
            <v>2801502000</v>
          </cell>
          <cell r="L4606" t="str">
            <v>2008</v>
          </cell>
          <cell r="M4606">
            <v>40283</v>
          </cell>
          <cell r="N4606">
            <v>40996</v>
          </cell>
        </row>
        <row r="4607">
          <cell r="A4607" t="str">
            <v>2811502105</v>
          </cell>
          <cell r="B4607" t="str">
            <v>Event</v>
          </cell>
          <cell r="D4607" t="str">
            <v>Fires - Agricultural Field Burning</v>
          </cell>
          <cell r="G4607" t="str">
            <v>Miscellaneous Area Sources</v>
          </cell>
          <cell r="H4607" t="str">
            <v>Agriculture Production - Crops - as Event</v>
          </cell>
          <cell r="I4607" t="str">
            <v>Agricultural Stack Burning - straw stacks moved from field for burning</v>
          </cell>
          <cell r="J4607" t="str">
            <v>Cereal Grains, Total</v>
          </cell>
          <cell r="K4607" t="str">
            <v>2801502105</v>
          </cell>
          <cell r="L4607" t="str">
            <v>2008</v>
          </cell>
          <cell r="M4607">
            <v>40283</v>
          </cell>
          <cell r="N4607">
            <v>40996</v>
          </cell>
        </row>
        <row r="4608">
          <cell r="A4608" t="str">
            <v>2811502130</v>
          </cell>
          <cell r="B4608" t="str">
            <v>Event</v>
          </cell>
          <cell r="D4608" t="str">
            <v>Fires - Agricultural Field Burning</v>
          </cell>
          <cell r="G4608" t="str">
            <v>Miscellaneous Area Sources</v>
          </cell>
          <cell r="H4608" t="str">
            <v>Agriculture Production - Crops - as Event</v>
          </cell>
          <cell r="I4608" t="str">
            <v>Agricultural Stack Burning - straw stacks moved from field for burning</v>
          </cell>
          <cell r="J4608" t="str">
            <v>Barley</v>
          </cell>
          <cell r="K4608" t="str">
            <v>2801502130</v>
          </cell>
          <cell r="L4608" t="str">
            <v>2008</v>
          </cell>
          <cell r="M4608">
            <v>40283</v>
          </cell>
          <cell r="N4608">
            <v>40996</v>
          </cell>
        </row>
        <row r="4609">
          <cell r="A4609" t="str">
            <v>2811502170</v>
          </cell>
          <cell r="B4609" t="str">
            <v>Event</v>
          </cell>
          <cell r="D4609" t="str">
            <v>Fires - Agricultural Field Burning</v>
          </cell>
          <cell r="G4609" t="str">
            <v>Miscellaneous Area Sources</v>
          </cell>
          <cell r="H4609" t="str">
            <v>Agriculture Production - Crops - as Event</v>
          </cell>
          <cell r="I4609" t="str">
            <v>Agricultural Stack Burning - straw stacks moved from field for burning</v>
          </cell>
          <cell r="J4609" t="str">
            <v>Grass</v>
          </cell>
          <cell r="K4609" t="str">
            <v>2801502170</v>
          </cell>
          <cell r="L4609" t="str">
            <v>2008</v>
          </cell>
          <cell r="M4609">
            <v>40283</v>
          </cell>
          <cell r="N4609">
            <v>40996</v>
          </cell>
        </row>
        <row r="4610">
          <cell r="A4610" t="str">
            <v>2811502260</v>
          </cell>
          <cell r="B4610" t="str">
            <v>Event</v>
          </cell>
          <cell r="D4610" t="str">
            <v>Fires - Agricultural Field Burning</v>
          </cell>
          <cell r="G4610" t="str">
            <v>Miscellaneous Area Sources</v>
          </cell>
          <cell r="H4610" t="str">
            <v>Agriculture Production - Crops - as Event</v>
          </cell>
          <cell r="I4610" t="str">
            <v>Agricultural Stack Burning - straw stacks moved from field for burning</v>
          </cell>
          <cell r="J4610" t="str">
            <v>Wheat</v>
          </cell>
          <cell r="K4610" t="str">
            <v>2801502260</v>
          </cell>
          <cell r="L4610" t="str">
            <v>2008</v>
          </cell>
          <cell r="M4610">
            <v>40283</v>
          </cell>
          <cell r="N4610">
            <v>40996</v>
          </cell>
        </row>
        <row r="4611">
          <cell r="A4611" t="str">
            <v>2811502270</v>
          </cell>
          <cell r="B4611" t="str">
            <v>Event</v>
          </cell>
          <cell r="D4611" t="str">
            <v>Fires - Agricultural Field Burning</v>
          </cell>
          <cell r="G4611" t="str">
            <v>Miscellaneous Area Sources</v>
          </cell>
          <cell r="H4611" t="str">
            <v>Agriculture Production - Crops - as Event</v>
          </cell>
          <cell r="I4611" t="str">
            <v>Agricultural Stack Burning - straw stacks moved from field for burning</v>
          </cell>
          <cell r="J4611" t="str">
            <v>Mint</v>
          </cell>
          <cell r="K4611" t="str">
            <v>2801502270</v>
          </cell>
          <cell r="L4611" t="str">
            <v>2008</v>
          </cell>
          <cell r="M4611">
            <v>40283</v>
          </cell>
          <cell r="N4611">
            <v>40996</v>
          </cell>
        </row>
        <row r="4612">
          <cell r="A4612" t="str">
            <v>2820000000</v>
          </cell>
          <cell r="B4612" t="str">
            <v>Nonpoint</v>
          </cell>
          <cell r="C4612" t="str">
            <v>Cooling Towers /All Types /Total</v>
          </cell>
          <cell r="D4612" t="str">
            <v>Miscellaneous Non-Industrial NEC</v>
          </cell>
          <cell r="G4612" t="str">
            <v>Miscellaneous Area Sources</v>
          </cell>
          <cell r="H4612" t="str">
            <v>Cooling Towers</v>
          </cell>
          <cell r="I4612" t="str">
            <v>All Types</v>
          </cell>
          <cell r="J4612" t="str">
            <v>Total</v>
          </cell>
          <cell r="N4612">
            <v>40982</v>
          </cell>
        </row>
        <row r="4613">
          <cell r="A4613" t="str">
            <v>2820010000</v>
          </cell>
          <cell r="B4613" t="str">
            <v>Nonpoint</v>
          </cell>
          <cell r="C4613" t="str">
            <v>Cooling Towers /Process Cooling Towers /Total</v>
          </cell>
          <cell r="D4613" t="str">
            <v>Industrial Processes - NEC</v>
          </cell>
          <cell r="G4613" t="str">
            <v>Miscellaneous Area Sources</v>
          </cell>
          <cell r="H4613" t="str">
            <v>Cooling Towers</v>
          </cell>
          <cell r="I4613" t="str">
            <v>Process Cooling Towers</v>
          </cell>
          <cell r="J4613" t="str">
            <v>Total</v>
          </cell>
          <cell r="N4613">
            <v>40982</v>
          </cell>
        </row>
        <row r="4614">
          <cell r="A4614" t="str">
            <v>2820020000</v>
          </cell>
          <cell r="B4614" t="str">
            <v>Nonpoint</v>
          </cell>
          <cell r="C4614" t="str">
            <v>Cooling Towers /Comfort Cooling Towers /Total</v>
          </cell>
          <cell r="D4614" t="str">
            <v>Miscellaneous Non-Industrial NEC</v>
          </cell>
          <cell r="G4614" t="str">
            <v>Miscellaneous Area Sources</v>
          </cell>
          <cell r="H4614" t="str">
            <v>Cooling Towers</v>
          </cell>
          <cell r="I4614" t="str">
            <v>Comfort Cooling Towers</v>
          </cell>
          <cell r="J4614" t="str">
            <v>Total</v>
          </cell>
          <cell r="N4614">
            <v>40982</v>
          </cell>
        </row>
        <row r="4615">
          <cell r="A4615" t="str">
            <v>2830000000</v>
          </cell>
          <cell r="B4615" t="str">
            <v>Nonpoint</v>
          </cell>
          <cell r="C4615" t="str">
            <v>Catastrophic/Accidental Releases /All Catastrophic/Accidential Releases /Total</v>
          </cell>
          <cell r="D4615" t="str">
            <v>Miscellaneous Non-Industrial NEC</v>
          </cell>
          <cell r="G4615" t="str">
            <v>Miscellaneous Area Sources</v>
          </cell>
          <cell r="H4615" t="str">
            <v>Catastrophic/Accidental Releases</v>
          </cell>
          <cell r="I4615" t="str">
            <v>All Catastrophic/Accidential Releases</v>
          </cell>
          <cell r="J4615" t="str">
            <v>Total</v>
          </cell>
          <cell r="N4615">
            <v>40982</v>
          </cell>
        </row>
        <row r="4616">
          <cell r="A4616" t="str">
            <v>2830001000</v>
          </cell>
          <cell r="B4616" t="str">
            <v>Nonpoint</v>
          </cell>
          <cell r="C4616" t="str">
            <v>Catastrophic/Accidental Releases /Industrial Accidents /Total</v>
          </cell>
          <cell r="D4616" t="str">
            <v>Miscellaneous Non-Industrial NEC</v>
          </cell>
          <cell r="G4616" t="str">
            <v>Miscellaneous Area Sources</v>
          </cell>
          <cell r="H4616" t="str">
            <v>Catastrophic/Accidental Releases</v>
          </cell>
          <cell r="I4616" t="str">
            <v>Industrial Accidents</v>
          </cell>
          <cell r="J4616" t="str">
            <v>Total</v>
          </cell>
          <cell r="N4616">
            <v>40982</v>
          </cell>
        </row>
        <row r="4617">
          <cell r="A4617" t="str">
            <v>2830010000</v>
          </cell>
          <cell r="B4617" t="str">
            <v>Nonpoint</v>
          </cell>
          <cell r="C4617" t="str">
            <v>Catastrophic/Accidental Releases /Transportation Accidents /Total</v>
          </cell>
          <cell r="D4617" t="str">
            <v>Miscellaneous Non-Industrial NEC</v>
          </cell>
          <cell r="G4617" t="str">
            <v>Miscellaneous Area Sources</v>
          </cell>
          <cell r="H4617" t="str">
            <v>Catastrophic/Accidental Releases</v>
          </cell>
          <cell r="I4617" t="str">
            <v>Transportation Accidents</v>
          </cell>
          <cell r="J4617" t="str">
            <v>Total</v>
          </cell>
          <cell r="N4617">
            <v>40982</v>
          </cell>
        </row>
        <row r="4618">
          <cell r="A4618" t="str">
            <v>2840000000</v>
          </cell>
          <cell r="B4618" t="str">
            <v>Nonpoint</v>
          </cell>
          <cell r="C4618" t="str">
            <v>Auto Repair Shops /Auto Repair Shops /Total</v>
          </cell>
          <cell r="D4618" t="str">
            <v>Miscellaneous Non-Industrial NEC</v>
          </cell>
          <cell r="G4618" t="str">
            <v>Miscellaneous Area Sources</v>
          </cell>
          <cell r="H4618" t="str">
            <v>Automotive Repair Shops</v>
          </cell>
          <cell r="I4618" t="str">
            <v>Automotive Repair Shops</v>
          </cell>
          <cell r="J4618" t="str">
            <v>Total</v>
          </cell>
          <cell r="N4618">
            <v>40982</v>
          </cell>
        </row>
        <row r="4619">
          <cell r="A4619" t="str">
            <v>2840000010</v>
          </cell>
          <cell r="B4619" t="str">
            <v>Nonpoint</v>
          </cell>
          <cell r="C4619" t="str">
            <v>Auto Repair Shops /Auto Repair Shops /Cutting Torch Operations</v>
          </cell>
          <cell r="D4619" t="str">
            <v>Miscellaneous Non-Industrial NEC</v>
          </cell>
          <cell r="G4619" t="str">
            <v>Miscellaneous Area Sources</v>
          </cell>
          <cell r="H4619" t="str">
            <v>Automotive Repair Shops</v>
          </cell>
          <cell r="I4619" t="str">
            <v>Automotive Repair Shops</v>
          </cell>
          <cell r="J4619" t="str">
            <v>Cutting Torch Operations</v>
          </cell>
          <cell r="N4619">
            <v>40982</v>
          </cell>
        </row>
        <row r="4620">
          <cell r="A4620" t="str">
            <v>2840000020</v>
          </cell>
          <cell r="B4620" t="str">
            <v>Nonpoint</v>
          </cell>
          <cell r="C4620" t="str">
            <v>Auto Repair Shops /Auto Repair Shops /Welding Operations</v>
          </cell>
          <cell r="D4620" t="str">
            <v>Miscellaneous Non-Industrial NEC</v>
          </cell>
          <cell r="G4620" t="str">
            <v>Miscellaneous Area Sources</v>
          </cell>
          <cell r="H4620" t="str">
            <v>Automotive Repair Shops</v>
          </cell>
          <cell r="I4620" t="str">
            <v>Automotive Repair Shops</v>
          </cell>
          <cell r="J4620" t="str">
            <v>Welding Operations</v>
          </cell>
          <cell r="N4620">
            <v>40982</v>
          </cell>
        </row>
        <row r="4621">
          <cell r="A4621" t="str">
            <v>2840000030</v>
          </cell>
          <cell r="B4621" t="str">
            <v>Nonpoint</v>
          </cell>
          <cell r="C4621" t="str">
            <v>Auto Repair Shops /Auto Repair Shops /Brazing Operations</v>
          </cell>
          <cell r="D4621" t="str">
            <v>Miscellaneous Non-Industrial NEC</v>
          </cell>
          <cell r="G4621" t="str">
            <v>Miscellaneous Area Sources</v>
          </cell>
          <cell r="H4621" t="str">
            <v>Automotive Repair Shops</v>
          </cell>
          <cell r="I4621" t="str">
            <v>Automotive Repair Shops</v>
          </cell>
          <cell r="J4621" t="str">
            <v>Brazing Operations</v>
          </cell>
          <cell r="N4621">
            <v>40982</v>
          </cell>
        </row>
        <row r="4622">
          <cell r="A4622" t="str">
            <v>2840000040</v>
          </cell>
          <cell r="B4622" t="str">
            <v>Nonpoint</v>
          </cell>
          <cell r="C4622" t="str">
            <v>Auto Repair Shops /Auto Repair Shops /Soldering Operations</v>
          </cell>
          <cell r="D4622" t="str">
            <v>Miscellaneous Non-Industrial NEC</v>
          </cell>
          <cell r="G4622" t="str">
            <v>Miscellaneous Area Sources</v>
          </cell>
          <cell r="H4622" t="str">
            <v>Automotive Repair Shops</v>
          </cell>
          <cell r="I4622" t="str">
            <v>Automotive Repair Shops</v>
          </cell>
          <cell r="J4622" t="str">
            <v>Soldering Operations</v>
          </cell>
          <cell r="N4622">
            <v>40982</v>
          </cell>
        </row>
        <row r="4623">
          <cell r="A4623" t="str">
            <v>2840000050</v>
          </cell>
          <cell r="B4623" t="str">
            <v>Nonpoint</v>
          </cell>
          <cell r="C4623" t="str">
            <v>Auto Repair Shops /Auto Repair Shops /Grinding Operations</v>
          </cell>
          <cell r="D4623" t="str">
            <v>Miscellaneous Non-Industrial NEC</v>
          </cell>
          <cell r="G4623" t="str">
            <v>Miscellaneous Area Sources</v>
          </cell>
          <cell r="H4623" t="str">
            <v>Automotive Repair Shops</v>
          </cell>
          <cell r="I4623" t="str">
            <v>Automotive Repair Shops</v>
          </cell>
          <cell r="J4623" t="str">
            <v>Grinding Operations</v>
          </cell>
          <cell r="N4623">
            <v>40982</v>
          </cell>
        </row>
        <row r="4624">
          <cell r="A4624" t="str">
            <v>2840010000</v>
          </cell>
          <cell r="B4624" t="str">
            <v>Nonpoint</v>
          </cell>
          <cell r="C4624" t="str">
            <v>Auto Repair Shops /Auto Top &amp; Body Repair /Total</v>
          </cell>
          <cell r="D4624" t="str">
            <v>Miscellaneous Non-Industrial NEC</v>
          </cell>
          <cell r="G4624" t="str">
            <v>Miscellaneous Area Sources</v>
          </cell>
          <cell r="H4624" t="str">
            <v>Automotive Repair Shops</v>
          </cell>
          <cell r="I4624" t="str">
            <v>Auto Top and Body Repair</v>
          </cell>
          <cell r="J4624" t="str">
            <v>Total</v>
          </cell>
          <cell r="N4624">
            <v>40982</v>
          </cell>
        </row>
        <row r="4625">
          <cell r="A4625" t="str">
            <v>2840010010</v>
          </cell>
          <cell r="B4625" t="str">
            <v>Nonpoint</v>
          </cell>
          <cell r="C4625" t="str">
            <v>Auto Repair Shops /Auto Top &amp; Body Repair /Cutting Torch Operations</v>
          </cell>
          <cell r="D4625" t="str">
            <v>Miscellaneous Non-Industrial NEC</v>
          </cell>
          <cell r="G4625" t="str">
            <v>Miscellaneous Area Sources</v>
          </cell>
          <cell r="H4625" t="str">
            <v>Automotive Repair Shops</v>
          </cell>
          <cell r="I4625" t="str">
            <v>Auto Top and Body Repair</v>
          </cell>
          <cell r="J4625" t="str">
            <v>Cutting Torch Operations</v>
          </cell>
          <cell r="N4625">
            <v>40982</v>
          </cell>
        </row>
        <row r="4626">
          <cell r="A4626" t="str">
            <v>2840010020</v>
          </cell>
          <cell r="B4626" t="str">
            <v>Nonpoint</v>
          </cell>
          <cell r="C4626" t="str">
            <v>Auto Repair Shops /Auto Top &amp; Body Repair /Welding Operations</v>
          </cell>
          <cell r="D4626" t="str">
            <v>Miscellaneous Non-Industrial NEC</v>
          </cell>
          <cell r="G4626" t="str">
            <v>Miscellaneous Area Sources</v>
          </cell>
          <cell r="H4626" t="str">
            <v>Automotive Repair Shops</v>
          </cell>
          <cell r="I4626" t="str">
            <v>Auto Top and Body Repair</v>
          </cell>
          <cell r="J4626" t="str">
            <v>Welding Operations</v>
          </cell>
          <cell r="N4626">
            <v>40982</v>
          </cell>
        </row>
        <row r="4627">
          <cell r="A4627" t="str">
            <v>2840010030</v>
          </cell>
          <cell r="B4627" t="str">
            <v>Nonpoint</v>
          </cell>
          <cell r="C4627" t="str">
            <v>Auto Repair Shops /Auto Top &amp; Body Repair /Brazing Operations</v>
          </cell>
          <cell r="D4627" t="str">
            <v>Miscellaneous Non-Industrial NEC</v>
          </cell>
          <cell r="G4627" t="str">
            <v>Miscellaneous Area Sources</v>
          </cell>
          <cell r="H4627" t="str">
            <v>Automotive Repair Shops</v>
          </cell>
          <cell r="I4627" t="str">
            <v>Auto Top and Body Repair</v>
          </cell>
          <cell r="J4627" t="str">
            <v>Brazing Operations</v>
          </cell>
          <cell r="N4627">
            <v>40982</v>
          </cell>
        </row>
        <row r="4628">
          <cell r="A4628" t="str">
            <v>2840010040</v>
          </cell>
          <cell r="B4628" t="str">
            <v>Nonpoint</v>
          </cell>
          <cell r="C4628" t="str">
            <v>Auto Repair Shops /Auto Top &amp; Body Repair /Soldering Operations</v>
          </cell>
          <cell r="D4628" t="str">
            <v>Miscellaneous Non-Industrial NEC</v>
          </cell>
          <cell r="G4628" t="str">
            <v>Miscellaneous Area Sources</v>
          </cell>
          <cell r="H4628" t="str">
            <v>Automotive Repair Shops</v>
          </cell>
          <cell r="I4628" t="str">
            <v>Auto Top and Body Repair</v>
          </cell>
          <cell r="J4628" t="str">
            <v>Soldering Operations</v>
          </cell>
          <cell r="N4628">
            <v>40982</v>
          </cell>
        </row>
        <row r="4629">
          <cell r="A4629" t="str">
            <v>2840010050</v>
          </cell>
          <cell r="B4629" t="str">
            <v>Nonpoint</v>
          </cell>
          <cell r="C4629" t="str">
            <v>Auto Repair Shops /Auto Top &amp; Body Repair /Grinding Operations</v>
          </cell>
          <cell r="D4629" t="str">
            <v>Miscellaneous Non-Industrial NEC</v>
          </cell>
          <cell r="G4629" t="str">
            <v>Miscellaneous Area Sources</v>
          </cell>
          <cell r="H4629" t="str">
            <v>Automotive Repair Shops</v>
          </cell>
          <cell r="I4629" t="str">
            <v>Auto Top and Body Repair</v>
          </cell>
          <cell r="J4629" t="str">
            <v>Grinding Operations</v>
          </cell>
          <cell r="N4629">
            <v>40982</v>
          </cell>
        </row>
        <row r="4630">
          <cell r="A4630" t="str">
            <v>2840020000</v>
          </cell>
          <cell r="B4630" t="str">
            <v>Nonpoint</v>
          </cell>
          <cell r="C4630" t="str">
            <v>Auto Repair Shops /Automotive Exhaust Repair Shops /Total</v>
          </cell>
          <cell r="D4630" t="str">
            <v>Miscellaneous Non-Industrial NEC</v>
          </cell>
          <cell r="G4630" t="str">
            <v>Miscellaneous Area Sources</v>
          </cell>
          <cell r="H4630" t="str">
            <v>Automotive Repair Shops</v>
          </cell>
          <cell r="I4630" t="str">
            <v>Automotive Exhaust Repair Shops</v>
          </cell>
          <cell r="J4630" t="str">
            <v>Total</v>
          </cell>
          <cell r="N4630">
            <v>40982</v>
          </cell>
        </row>
        <row r="4631">
          <cell r="A4631" t="str">
            <v>2840020010</v>
          </cell>
          <cell r="B4631" t="str">
            <v>Nonpoint</v>
          </cell>
          <cell r="C4631" t="str">
            <v>Auto Repair Shops /Automotive Exhaust Repair Shops /Cutting Torch Operations</v>
          </cell>
          <cell r="D4631" t="str">
            <v>Miscellaneous Non-Industrial NEC</v>
          </cell>
          <cell r="G4631" t="str">
            <v>Miscellaneous Area Sources</v>
          </cell>
          <cell r="H4631" t="str">
            <v>Automotive Repair Shops</v>
          </cell>
          <cell r="I4631" t="str">
            <v>Automotive Exhaust Repair Shops</v>
          </cell>
          <cell r="J4631" t="str">
            <v>Cutting Torch Operations</v>
          </cell>
          <cell r="N4631">
            <v>40982</v>
          </cell>
        </row>
        <row r="4632">
          <cell r="A4632" t="str">
            <v>2840020020</v>
          </cell>
          <cell r="B4632" t="str">
            <v>Nonpoint</v>
          </cell>
          <cell r="C4632" t="str">
            <v>Auto Repair Shops /Automotive Exhaust Repair Shops /Welding Operations</v>
          </cell>
          <cell r="D4632" t="str">
            <v>Miscellaneous Non-Industrial NEC</v>
          </cell>
          <cell r="G4632" t="str">
            <v>Miscellaneous Area Sources</v>
          </cell>
          <cell r="H4632" t="str">
            <v>Automotive Repair Shops</v>
          </cell>
          <cell r="I4632" t="str">
            <v>Automotive Exhaust Repair Shops</v>
          </cell>
          <cell r="J4632" t="str">
            <v>Welding Operations</v>
          </cell>
          <cell r="N4632">
            <v>40982</v>
          </cell>
        </row>
        <row r="4633">
          <cell r="A4633" t="str">
            <v>2840020030</v>
          </cell>
          <cell r="B4633" t="str">
            <v>Nonpoint</v>
          </cell>
          <cell r="C4633" t="str">
            <v>Auto Repair Shops /Automotive Exhaust Repair Shops /Brazing Operations</v>
          </cell>
          <cell r="D4633" t="str">
            <v>Miscellaneous Non-Industrial NEC</v>
          </cell>
          <cell r="G4633" t="str">
            <v>Miscellaneous Area Sources</v>
          </cell>
          <cell r="H4633" t="str">
            <v>Automotive Repair Shops</v>
          </cell>
          <cell r="I4633" t="str">
            <v>Automotive Exhaust Repair Shops</v>
          </cell>
          <cell r="J4633" t="str">
            <v>Brazing Operations</v>
          </cell>
          <cell r="N4633">
            <v>40982</v>
          </cell>
        </row>
        <row r="4634">
          <cell r="A4634" t="str">
            <v>2840020040</v>
          </cell>
          <cell r="B4634" t="str">
            <v>Nonpoint</v>
          </cell>
          <cell r="C4634" t="str">
            <v>Auto Repair Shops /Automotive Exhaust Repair Shops /Soldering Operations</v>
          </cell>
          <cell r="D4634" t="str">
            <v>Miscellaneous Non-Industrial NEC</v>
          </cell>
          <cell r="G4634" t="str">
            <v>Miscellaneous Area Sources</v>
          </cell>
          <cell r="H4634" t="str">
            <v>Automotive Repair Shops</v>
          </cell>
          <cell r="I4634" t="str">
            <v>Automotive Exhaust Repair Shops</v>
          </cell>
          <cell r="J4634" t="str">
            <v>Soldering Operations</v>
          </cell>
          <cell r="N4634">
            <v>40982</v>
          </cell>
        </row>
        <row r="4635">
          <cell r="A4635" t="str">
            <v>2840020050</v>
          </cell>
          <cell r="B4635" t="str">
            <v>Nonpoint</v>
          </cell>
          <cell r="C4635" t="str">
            <v>Auto Repair Shops /Automotive Exhaust Repair Shops /Grinding Operations</v>
          </cell>
          <cell r="D4635" t="str">
            <v>Miscellaneous Non-Industrial NEC</v>
          </cell>
          <cell r="G4635" t="str">
            <v>Miscellaneous Area Sources</v>
          </cell>
          <cell r="H4635" t="str">
            <v>Automotive Repair Shops</v>
          </cell>
          <cell r="I4635" t="str">
            <v>Automotive Exhaust Repair Shops</v>
          </cell>
          <cell r="J4635" t="str">
            <v>Grinding Operations</v>
          </cell>
          <cell r="N4635">
            <v>40982</v>
          </cell>
        </row>
        <row r="4636">
          <cell r="A4636" t="str">
            <v>2840030000</v>
          </cell>
          <cell r="B4636" t="str">
            <v>Nonpoint</v>
          </cell>
          <cell r="C4636" t="str">
            <v>Auto Repair Shops /Tire Retreading &amp; Repair Shops /Total</v>
          </cell>
          <cell r="D4636" t="str">
            <v>Miscellaneous Non-Industrial NEC</v>
          </cell>
          <cell r="G4636" t="str">
            <v>Miscellaneous Area Sources</v>
          </cell>
          <cell r="H4636" t="str">
            <v>Automotive Repair Shops</v>
          </cell>
          <cell r="I4636" t="str">
            <v>Tire Retreading and Repair Shops</v>
          </cell>
          <cell r="J4636" t="str">
            <v>Total</v>
          </cell>
          <cell r="N4636">
            <v>40982</v>
          </cell>
        </row>
        <row r="4637">
          <cell r="A4637" t="str">
            <v>2840030010</v>
          </cell>
          <cell r="B4637" t="str">
            <v>Nonpoint</v>
          </cell>
          <cell r="C4637" t="str">
            <v>Auto Repair Shops /Tire Retreading &amp; Repair Shops /Buffing Operations</v>
          </cell>
          <cell r="D4637" t="str">
            <v>Miscellaneous Non-Industrial NEC</v>
          </cell>
          <cell r="G4637" t="str">
            <v>Miscellaneous Area Sources</v>
          </cell>
          <cell r="H4637" t="str">
            <v>Automotive Repair Shops</v>
          </cell>
          <cell r="I4637" t="str">
            <v>Tire Retreading and Repair Shops</v>
          </cell>
          <cell r="J4637" t="str">
            <v>Buffing Operations</v>
          </cell>
          <cell r="N4637">
            <v>40982</v>
          </cell>
        </row>
        <row r="4638">
          <cell r="A4638" t="str">
            <v>2841000000</v>
          </cell>
          <cell r="B4638" t="str">
            <v>Nonpoint</v>
          </cell>
          <cell r="C4638" t="str">
            <v>Misc Repair Shops /Misc Repair Shops /Total</v>
          </cell>
          <cell r="D4638" t="str">
            <v>Miscellaneous Non-Industrial NEC</v>
          </cell>
          <cell r="G4638" t="str">
            <v>Miscellaneous Area Sources</v>
          </cell>
          <cell r="H4638" t="str">
            <v>Miscellaneous Repair Shops</v>
          </cell>
          <cell r="I4638" t="str">
            <v>Miscellaneous Repair Shops</v>
          </cell>
          <cell r="J4638" t="str">
            <v>Total</v>
          </cell>
          <cell r="N4638">
            <v>40982</v>
          </cell>
        </row>
        <row r="4639">
          <cell r="A4639" t="str">
            <v>2841000010</v>
          </cell>
          <cell r="B4639" t="str">
            <v>Nonpoint</v>
          </cell>
          <cell r="C4639" t="str">
            <v>Misc Repair Shops /Misc Repair Shops /Cutting Torch Operations</v>
          </cell>
          <cell r="D4639" t="str">
            <v>Miscellaneous Non-Industrial NEC</v>
          </cell>
          <cell r="G4639" t="str">
            <v>Miscellaneous Area Sources</v>
          </cell>
          <cell r="H4639" t="str">
            <v>Miscellaneous Repair Shops</v>
          </cell>
          <cell r="I4639" t="str">
            <v>Miscellaneous Repair Shops</v>
          </cell>
          <cell r="J4639" t="str">
            <v>Cutting Torch Operations</v>
          </cell>
          <cell r="N4639">
            <v>40982</v>
          </cell>
        </row>
        <row r="4640">
          <cell r="A4640" t="str">
            <v>2841000020</v>
          </cell>
          <cell r="B4640" t="str">
            <v>Nonpoint</v>
          </cell>
          <cell r="C4640" t="str">
            <v>Misc Repair Shops /Misc Repair Shops /Welding Operations</v>
          </cell>
          <cell r="D4640" t="str">
            <v>Miscellaneous Non-Industrial NEC</v>
          </cell>
          <cell r="G4640" t="str">
            <v>Miscellaneous Area Sources</v>
          </cell>
          <cell r="H4640" t="str">
            <v>Miscellaneous Repair Shops</v>
          </cell>
          <cell r="I4640" t="str">
            <v>Miscellaneous Repair Shops</v>
          </cell>
          <cell r="J4640" t="str">
            <v>Welding Operations</v>
          </cell>
          <cell r="N4640">
            <v>40982</v>
          </cell>
        </row>
        <row r="4641">
          <cell r="A4641" t="str">
            <v>2841000030</v>
          </cell>
          <cell r="B4641" t="str">
            <v>Nonpoint</v>
          </cell>
          <cell r="C4641" t="str">
            <v>Misc Repair Shops /Misc Repair Shops /Brazing Operations</v>
          </cell>
          <cell r="D4641" t="str">
            <v>Miscellaneous Non-Industrial NEC</v>
          </cell>
          <cell r="G4641" t="str">
            <v>Miscellaneous Area Sources</v>
          </cell>
          <cell r="H4641" t="str">
            <v>Miscellaneous Repair Shops</v>
          </cell>
          <cell r="I4641" t="str">
            <v>Miscellaneous Repair Shops</v>
          </cell>
          <cell r="J4641" t="str">
            <v>Brazing Operations</v>
          </cell>
          <cell r="N4641">
            <v>40982</v>
          </cell>
        </row>
        <row r="4642">
          <cell r="A4642" t="str">
            <v>2841000040</v>
          </cell>
          <cell r="B4642" t="str">
            <v>Nonpoint</v>
          </cell>
          <cell r="C4642" t="str">
            <v>Misc Repair Shops /Misc Repair Shops /Soldering Operations</v>
          </cell>
          <cell r="D4642" t="str">
            <v>Miscellaneous Non-Industrial NEC</v>
          </cell>
          <cell r="G4642" t="str">
            <v>Miscellaneous Area Sources</v>
          </cell>
          <cell r="H4642" t="str">
            <v>Miscellaneous Repair Shops</v>
          </cell>
          <cell r="I4642" t="str">
            <v>Miscellaneous Repair Shops</v>
          </cell>
          <cell r="J4642" t="str">
            <v>Soldering Operations</v>
          </cell>
          <cell r="N4642">
            <v>40982</v>
          </cell>
        </row>
        <row r="4643">
          <cell r="A4643" t="str">
            <v>2841000050</v>
          </cell>
          <cell r="B4643" t="str">
            <v>Nonpoint</v>
          </cell>
          <cell r="C4643" t="str">
            <v>Misc Repair Shops /Misc Repair Shops /Grinding Operations</v>
          </cell>
          <cell r="D4643" t="str">
            <v>Miscellaneous Non-Industrial NEC</v>
          </cell>
          <cell r="G4643" t="str">
            <v>Miscellaneous Area Sources</v>
          </cell>
          <cell r="H4643" t="str">
            <v>Miscellaneous Repair Shops</v>
          </cell>
          <cell r="I4643" t="str">
            <v>Miscellaneous Repair Shops</v>
          </cell>
          <cell r="J4643" t="str">
            <v>Grinding Operations</v>
          </cell>
          <cell r="N4643">
            <v>40982</v>
          </cell>
        </row>
        <row r="4644">
          <cell r="A4644" t="str">
            <v>2841010000</v>
          </cell>
          <cell r="B4644" t="str">
            <v>Nonpoint</v>
          </cell>
          <cell r="C4644" t="str">
            <v>Misc Repair Shops /Welding Repair Shops /Total</v>
          </cell>
          <cell r="D4644" t="str">
            <v>Miscellaneous Non-Industrial NEC</v>
          </cell>
          <cell r="G4644" t="str">
            <v>Miscellaneous Area Sources</v>
          </cell>
          <cell r="H4644" t="str">
            <v>Miscellaneous Repair Shops</v>
          </cell>
          <cell r="I4644" t="str">
            <v>Welding Repair Shops</v>
          </cell>
          <cell r="J4644" t="str">
            <v>Total</v>
          </cell>
          <cell r="N4644">
            <v>40982</v>
          </cell>
        </row>
        <row r="4645">
          <cell r="A4645" t="str">
            <v>2841010010</v>
          </cell>
          <cell r="B4645" t="str">
            <v>Nonpoint</v>
          </cell>
          <cell r="C4645" t="str">
            <v>Misc Repair Shops /Welding Repair Shops /Cutting Torch Operations</v>
          </cell>
          <cell r="D4645" t="str">
            <v>Miscellaneous Non-Industrial NEC</v>
          </cell>
          <cell r="G4645" t="str">
            <v>Miscellaneous Area Sources</v>
          </cell>
          <cell r="H4645" t="str">
            <v>Miscellaneous Repair Shops</v>
          </cell>
          <cell r="I4645" t="str">
            <v>Welding Repair Shops</v>
          </cell>
          <cell r="J4645" t="str">
            <v>Cutting Torch Operations</v>
          </cell>
          <cell r="N4645">
            <v>40982</v>
          </cell>
        </row>
        <row r="4646">
          <cell r="A4646" t="str">
            <v>2841010020</v>
          </cell>
          <cell r="B4646" t="str">
            <v>Nonpoint</v>
          </cell>
          <cell r="C4646" t="str">
            <v>Misc Repair Shops /Welding Repair Shops /Welding Operations</v>
          </cell>
          <cell r="D4646" t="str">
            <v>Miscellaneous Non-Industrial NEC</v>
          </cell>
          <cell r="G4646" t="str">
            <v>Miscellaneous Area Sources</v>
          </cell>
          <cell r="H4646" t="str">
            <v>Miscellaneous Repair Shops</v>
          </cell>
          <cell r="I4646" t="str">
            <v>Welding Repair Shops</v>
          </cell>
          <cell r="J4646" t="str">
            <v>Welding Operations</v>
          </cell>
          <cell r="N4646">
            <v>40982</v>
          </cell>
        </row>
        <row r="4647">
          <cell r="A4647" t="str">
            <v>2841010030</v>
          </cell>
          <cell r="B4647" t="str">
            <v>Nonpoint</v>
          </cell>
          <cell r="C4647" t="str">
            <v>Misc Repair Shops /Welding Repair Shops /Brazing Operations</v>
          </cell>
          <cell r="D4647" t="str">
            <v>Miscellaneous Non-Industrial NEC</v>
          </cell>
          <cell r="G4647" t="str">
            <v>Miscellaneous Area Sources</v>
          </cell>
          <cell r="H4647" t="str">
            <v>Miscellaneous Repair Shops</v>
          </cell>
          <cell r="I4647" t="str">
            <v>Welding Repair Shops</v>
          </cell>
          <cell r="J4647" t="str">
            <v>Brazing Operations</v>
          </cell>
          <cell r="N4647">
            <v>40982</v>
          </cell>
        </row>
        <row r="4648">
          <cell r="A4648" t="str">
            <v>2841010040</v>
          </cell>
          <cell r="B4648" t="str">
            <v>Nonpoint</v>
          </cell>
          <cell r="C4648" t="str">
            <v>Misc Repair Shops /Welding Repair Shops /Soldering Operations</v>
          </cell>
          <cell r="D4648" t="str">
            <v>Miscellaneous Non-Industrial NEC</v>
          </cell>
          <cell r="G4648" t="str">
            <v>Miscellaneous Area Sources</v>
          </cell>
          <cell r="H4648" t="str">
            <v>Miscellaneous Repair Shops</v>
          </cell>
          <cell r="I4648" t="str">
            <v>Welding Repair Shops</v>
          </cell>
          <cell r="J4648" t="str">
            <v>Soldering Operations</v>
          </cell>
          <cell r="N4648">
            <v>40982</v>
          </cell>
        </row>
        <row r="4649">
          <cell r="A4649" t="str">
            <v>2841010050</v>
          </cell>
          <cell r="B4649" t="str">
            <v>Nonpoint</v>
          </cell>
          <cell r="C4649" t="str">
            <v>Misc Repair Shops /Welding Repair Shops /Grinding Operations</v>
          </cell>
          <cell r="D4649" t="str">
            <v>Miscellaneous Non-Industrial NEC</v>
          </cell>
          <cell r="G4649" t="str">
            <v>Miscellaneous Area Sources</v>
          </cell>
          <cell r="H4649" t="str">
            <v>Miscellaneous Repair Shops</v>
          </cell>
          <cell r="I4649" t="str">
            <v>Welding Repair Shops</v>
          </cell>
          <cell r="J4649" t="str">
            <v>Grinding Operations</v>
          </cell>
          <cell r="N4649">
            <v>40982</v>
          </cell>
        </row>
        <row r="4650">
          <cell r="A4650" t="str">
            <v>2850000000</v>
          </cell>
          <cell r="B4650" t="str">
            <v>Nonpoint</v>
          </cell>
          <cell r="C4650" t="str">
            <v>Health Services /Hospitals /Total: All Operations</v>
          </cell>
          <cell r="D4650" t="str">
            <v>Miscellaneous Non-Industrial NEC</v>
          </cell>
          <cell r="G4650" t="str">
            <v>Miscellaneous Area Sources</v>
          </cell>
          <cell r="H4650" t="str">
            <v>Health Services</v>
          </cell>
          <cell r="I4650" t="str">
            <v>Hospitals</v>
          </cell>
          <cell r="J4650" t="str">
            <v>Total: All Operations</v>
          </cell>
          <cell r="N4650">
            <v>40982</v>
          </cell>
        </row>
        <row r="4651">
          <cell r="A4651" t="str">
            <v>2850000010</v>
          </cell>
          <cell r="B4651" t="str">
            <v>Nonpoint</v>
          </cell>
          <cell r="C4651" t="str">
            <v>Health Services /Hospitals /Sterilization Operations</v>
          </cell>
          <cell r="D4651" t="str">
            <v>Miscellaneous Non-Industrial NEC</v>
          </cell>
          <cell r="G4651" t="str">
            <v>Miscellaneous Area Sources</v>
          </cell>
          <cell r="H4651" t="str">
            <v>Health Services</v>
          </cell>
          <cell r="I4651" t="str">
            <v>Hospitals</v>
          </cell>
          <cell r="J4651" t="str">
            <v>Sterilization Operations</v>
          </cell>
          <cell r="N4651">
            <v>40982</v>
          </cell>
        </row>
        <row r="4652">
          <cell r="A4652" t="str">
            <v>2850000030</v>
          </cell>
          <cell r="B4652" t="str">
            <v>Nonpoint</v>
          </cell>
          <cell r="C4652" t="str">
            <v>Health Services /Hospitals /Pathological Incineration</v>
          </cell>
          <cell r="D4652" t="str">
            <v>Miscellaneous Non-Industrial NEC</v>
          </cell>
          <cell r="G4652" t="str">
            <v>Miscellaneous Area Sources</v>
          </cell>
          <cell r="H4652" t="str">
            <v>Health Services</v>
          </cell>
          <cell r="I4652" t="str">
            <v>Hospitals</v>
          </cell>
          <cell r="J4652" t="str">
            <v>Pathological Incineration</v>
          </cell>
          <cell r="N4652">
            <v>40982</v>
          </cell>
        </row>
        <row r="4653">
          <cell r="A4653" t="str">
            <v>2850001000</v>
          </cell>
          <cell r="B4653" t="str">
            <v>Nonpoint</v>
          </cell>
          <cell r="C4653" t="str">
            <v>Health Services /Dental Alloy Production /Overall Process</v>
          </cell>
          <cell r="D4653" t="str">
            <v>Miscellaneous Non-Industrial NEC</v>
          </cell>
          <cell r="G4653" t="str">
            <v>Miscellaneous Area Sources</v>
          </cell>
          <cell r="H4653" t="str">
            <v>Health Services</v>
          </cell>
          <cell r="I4653" t="str">
            <v>Dental Alloy Production</v>
          </cell>
          <cell r="J4653" t="str">
            <v>Overall Process</v>
          </cell>
          <cell r="N4653">
            <v>40982</v>
          </cell>
        </row>
        <row r="4654">
          <cell r="A4654" t="str">
            <v>28500201</v>
          </cell>
          <cell r="B4654" t="str">
            <v>Point</v>
          </cell>
          <cell r="C4654" t="str">
            <v>Railroad Equip /Diesel /Yard Locomotives</v>
          </cell>
          <cell r="D4654" t="str">
            <v>Mobile - Locomotives</v>
          </cell>
          <cell r="G4654" t="str">
            <v>Internal Combustion Engines</v>
          </cell>
          <cell r="H4654" t="str">
            <v>Railroad Equipment</v>
          </cell>
          <cell r="I4654" t="str">
            <v>Diesel</v>
          </cell>
          <cell r="J4654" t="str">
            <v>Yard Locomotives</v>
          </cell>
          <cell r="M4654">
            <v>39917</v>
          </cell>
          <cell r="N4654">
            <v>40988</v>
          </cell>
        </row>
        <row r="4655">
          <cell r="A4655" t="str">
            <v>2851001000</v>
          </cell>
          <cell r="B4655" t="str">
            <v>Nonpoint</v>
          </cell>
          <cell r="C4655" t="str">
            <v>Laboratories /Bench Scale Reagents /Total</v>
          </cell>
          <cell r="D4655" t="str">
            <v>Miscellaneous Non-Industrial NEC</v>
          </cell>
          <cell r="G4655" t="str">
            <v>Miscellaneous Area Sources</v>
          </cell>
          <cell r="H4655" t="str">
            <v>Laboratories</v>
          </cell>
          <cell r="I4655" t="str">
            <v>Bench Scale Reagents</v>
          </cell>
          <cell r="J4655" t="str">
            <v>Total</v>
          </cell>
          <cell r="N4655">
            <v>40982</v>
          </cell>
        </row>
        <row r="4656">
          <cell r="A4656" t="str">
            <v>2861000000</v>
          </cell>
          <cell r="B4656" t="str">
            <v>Nonpoint</v>
          </cell>
          <cell r="C4656" t="str">
            <v>Fluorescent Lamp Breakage /Non-recycling Related Emissions /Total</v>
          </cell>
          <cell r="D4656" t="str">
            <v>Miscellaneous Non-Industrial NEC</v>
          </cell>
          <cell r="G4656" t="str">
            <v>Miscellaneous Area Sources</v>
          </cell>
          <cell r="H4656" t="str">
            <v>Fluorescent Lamp Breakage</v>
          </cell>
          <cell r="I4656" t="str">
            <v>Non-recycling Related Emissions</v>
          </cell>
          <cell r="J4656" t="str">
            <v>Total</v>
          </cell>
          <cell r="M4656">
            <v>36504</v>
          </cell>
          <cell r="N4656">
            <v>40982</v>
          </cell>
        </row>
        <row r="4657">
          <cell r="A4657" t="str">
            <v>2861000010</v>
          </cell>
          <cell r="B4657" t="str">
            <v>Nonpoint</v>
          </cell>
          <cell r="C4657" t="str">
            <v>Fluorescent Lamp Breakage /Recycling Related Emissions /Total</v>
          </cell>
          <cell r="D4657" t="str">
            <v>Miscellaneous Non-Industrial NEC</v>
          </cell>
          <cell r="G4657" t="str">
            <v>Miscellaneous Area Sources</v>
          </cell>
          <cell r="H4657" t="str">
            <v>Fluorescent Lamp Breakage</v>
          </cell>
          <cell r="I4657" t="str">
            <v>Recycling Related Emissions</v>
          </cell>
          <cell r="J4657" t="str">
            <v>Total</v>
          </cell>
          <cell r="N4657">
            <v>40982</v>
          </cell>
        </row>
        <row r="4658">
          <cell r="A4658" t="str">
            <v>2862000000</v>
          </cell>
          <cell r="B4658" t="str">
            <v>Nonpoint</v>
          </cell>
          <cell r="C4658" t="str">
            <v>Swimming Pools /Total (Commercial, Residential, Public) /Total</v>
          </cell>
          <cell r="D4658" t="str">
            <v>Miscellaneous Non-Industrial NEC</v>
          </cell>
          <cell r="G4658" t="str">
            <v>Miscellaneous Area Sources</v>
          </cell>
          <cell r="H4658" t="str">
            <v>Swimming Pools</v>
          </cell>
          <cell r="I4658" t="str">
            <v>Total (Commercial, Residential, Public)</v>
          </cell>
          <cell r="J4658" t="str">
            <v>Total</v>
          </cell>
          <cell r="M4658">
            <v>36504</v>
          </cell>
          <cell r="N4658">
            <v>40982</v>
          </cell>
        </row>
        <row r="4659">
          <cell r="A4659" t="str">
            <v>2862001000</v>
          </cell>
          <cell r="B4659" t="str">
            <v>Nonpoint</v>
          </cell>
          <cell r="C4659" t="str">
            <v>Swimming Pools /Public /Total</v>
          </cell>
          <cell r="D4659" t="str">
            <v>Miscellaneous Non-Industrial NEC</v>
          </cell>
          <cell r="G4659" t="str">
            <v>Miscellaneous Area Sources</v>
          </cell>
          <cell r="H4659" t="str">
            <v>Swimming Pools</v>
          </cell>
          <cell r="I4659" t="str">
            <v>Public</v>
          </cell>
          <cell r="J4659" t="str">
            <v>Total</v>
          </cell>
          <cell r="N4659">
            <v>40982</v>
          </cell>
        </row>
        <row r="4660">
          <cell r="A4660" t="str">
            <v>2862002000</v>
          </cell>
          <cell r="B4660" t="str">
            <v>Nonpoint</v>
          </cell>
          <cell r="C4660" t="str">
            <v>Swimming Pools /Residential /Total</v>
          </cell>
          <cell r="D4660" t="str">
            <v>Miscellaneous Non-Industrial NEC</v>
          </cell>
          <cell r="G4660" t="str">
            <v>Miscellaneous Area Sources</v>
          </cell>
          <cell r="H4660" t="str">
            <v>Swimming Pools</v>
          </cell>
          <cell r="I4660" t="str">
            <v>Residential</v>
          </cell>
          <cell r="J4660" t="str">
            <v>Total</v>
          </cell>
          <cell r="N4660">
            <v>40982</v>
          </cell>
        </row>
        <row r="4661">
          <cell r="A4661" t="str">
            <v>28888801</v>
          </cell>
          <cell r="B4661" t="str">
            <v>Point</v>
          </cell>
          <cell r="C4661" t="str">
            <v>Int Comb /Fugitive Emissions /Other Not Classified /Specify in Comments</v>
          </cell>
          <cell r="D4661" t="str">
            <v>Fuel Comb - Industrial Boilers, ICEs - Other</v>
          </cell>
          <cell r="G4661" t="str">
            <v>Internal Combustion Engines</v>
          </cell>
          <cell r="H4661" t="str">
            <v>Fugitive Emissions</v>
          </cell>
          <cell r="I4661" t="str">
            <v>Other Not Classified</v>
          </cell>
          <cell r="J4661" t="str">
            <v>Specify in Comments</v>
          </cell>
          <cell r="N4661">
            <v>40988</v>
          </cell>
        </row>
        <row r="4662">
          <cell r="A4662" t="str">
            <v>28888802</v>
          </cell>
          <cell r="B4662" t="str">
            <v>Point</v>
          </cell>
          <cell r="C4662" t="str">
            <v>Int Comb /Fugitive Emissions /Other Not Classified /Specify in Comments</v>
          </cell>
          <cell r="D4662" t="str">
            <v>Fuel Comb - Industrial Boilers, ICEs - Other</v>
          </cell>
          <cell r="G4662" t="str">
            <v>Internal Combustion Engines</v>
          </cell>
          <cell r="H4662" t="str">
            <v>Fugitive Emissions</v>
          </cell>
          <cell r="I4662" t="str">
            <v>Other Not Classified</v>
          </cell>
          <cell r="J4662" t="str">
            <v>Specify in Comments</v>
          </cell>
          <cell r="K4662" t="str">
            <v>28888801</v>
          </cell>
          <cell r="L4662" t="str">
            <v>2002</v>
          </cell>
          <cell r="N4662">
            <v>40988</v>
          </cell>
        </row>
        <row r="4663">
          <cell r="A4663" t="str">
            <v>28888803</v>
          </cell>
          <cell r="B4663" t="str">
            <v>Point</v>
          </cell>
          <cell r="C4663" t="str">
            <v>Int Comb /Fugitive Emissions /Other Not Classified /Specify in Comments</v>
          </cell>
          <cell r="D4663" t="str">
            <v>Fuel Comb - Industrial Boilers, ICEs - Other</v>
          </cell>
          <cell r="G4663" t="str">
            <v>Internal Combustion Engines</v>
          </cell>
          <cell r="H4663" t="str">
            <v>Fugitive Emissions</v>
          </cell>
          <cell r="I4663" t="str">
            <v>Other Not Classified</v>
          </cell>
          <cell r="J4663" t="str">
            <v>Specify in Comments</v>
          </cell>
          <cell r="K4663" t="str">
            <v>28888801</v>
          </cell>
          <cell r="L4663" t="str">
            <v>2002</v>
          </cell>
          <cell r="N4663">
            <v>40988</v>
          </cell>
        </row>
        <row r="4664">
          <cell r="A4664" t="str">
            <v>2999001001</v>
          </cell>
          <cell r="B4664" t="str">
            <v>Nonpoint</v>
          </cell>
          <cell r="C4664" t="str">
            <v>holding scc /for state-reported /unknown SCCs</v>
          </cell>
          <cell r="D4664" t="str">
            <v>Industrial Processes - NEC</v>
          </cell>
          <cell r="G4664" t="str">
            <v>very misc</v>
          </cell>
          <cell r="H4664" t="str">
            <v>holding scc</v>
          </cell>
          <cell r="I4664" t="str">
            <v>for state-reported</v>
          </cell>
          <cell r="J4664" t="str">
            <v>unknown SCCs</v>
          </cell>
          <cell r="L4664" t="str">
            <v>2002</v>
          </cell>
          <cell r="N4664">
            <v>40982</v>
          </cell>
        </row>
        <row r="4665">
          <cell r="A4665" t="str">
            <v>30100101</v>
          </cell>
          <cell r="B4665" t="str">
            <v>Point</v>
          </cell>
          <cell r="C4665" t="str">
            <v>Chem Manuf /Adipic Acid /General</v>
          </cell>
          <cell r="D4665" t="str">
            <v>Industrial Processes - Chemical Manuf</v>
          </cell>
          <cell r="G4665" t="str">
            <v>Industrial Processes</v>
          </cell>
          <cell r="H4665" t="str">
            <v>Chemical Manufacturing</v>
          </cell>
          <cell r="I4665" t="str">
            <v>Adipic Acid</v>
          </cell>
          <cell r="J4665" t="str">
            <v>General</v>
          </cell>
          <cell r="N4665">
            <v>40988</v>
          </cell>
        </row>
        <row r="4666">
          <cell r="A4666" t="str">
            <v>30100102</v>
          </cell>
          <cell r="B4666" t="str">
            <v>Point</v>
          </cell>
          <cell r="C4666" t="str">
            <v>Chem Manuf /Adipic Acid /Raw Material Storage</v>
          </cell>
          <cell r="D4666" t="str">
            <v>Industrial Processes - Storage and Transfer</v>
          </cell>
          <cell r="G4666" t="str">
            <v>Industrial Processes</v>
          </cell>
          <cell r="H4666" t="str">
            <v>Chemical Manufacturing</v>
          </cell>
          <cell r="I4666" t="str">
            <v>Adipic Acid</v>
          </cell>
          <cell r="J4666" t="str">
            <v>Raw Material Storage</v>
          </cell>
          <cell r="N4666">
            <v>40988</v>
          </cell>
        </row>
        <row r="4667">
          <cell r="A4667" t="str">
            <v>30100103</v>
          </cell>
          <cell r="B4667" t="str">
            <v>Point</v>
          </cell>
          <cell r="C4667" t="str">
            <v>Chem Manuf /Adipic Acid /Cyclohexane Oxidation</v>
          </cell>
          <cell r="D4667" t="str">
            <v>Industrial Processes - Chemical Manuf</v>
          </cell>
          <cell r="G4667" t="str">
            <v>Industrial Processes</v>
          </cell>
          <cell r="H4667" t="str">
            <v>Chemical Manufacturing</v>
          </cell>
          <cell r="I4667" t="str">
            <v>Adipic Acid</v>
          </cell>
          <cell r="J4667" t="str">
            <v>Cyclohexane Oxidation</v>
          </cell>
          <cell r="N4667">
            <v>40988</v>
          </cell>
        </row>
        <row r="4668">
          <cell r="A4668" t="str">
            <v>30100104</v>
          </cell>
          <cell r="B4668" t="str">
            <v>Point</v>
          </cell>
          <cell r="C4668" t="str">
            <v>Chem Manuf /Adipic Acid /Nitric Acid Reaction</v>
          </cell>
          <cell r="D4668" t="str">
            <v>Industrial Processes - Chemical Manuf</v>
          </cell>
          <cell r="G4668" t="str">
            <v>Industrial Processes</v>
          </cell>
          <cell r="H4668" t="str">
            <v>Chemical Manufacturing</v>
          </cell>
          <cell r="I4668" t="str">
            <v>Adipic Acid</v>
          </cell>
          <cell r="J4668" t="str">
            <v>Nitric Acid Reaction</v>
          </cell>
          <cell r="N4668">
            <v>40988</v>
          </cell>
        </row>
        <row r="4669">
          <cell r="A4669" t="str">
            <v>30100105</v>
          </cell>
          <cell r="B4669" t="str">
            <v>Point</v>
          </cell>
          <cell r="C4669" t="str">
            <v>Chem Manuf /Adipic Acid /Adipic Acid Refining</v>
          </cell>
          <cell r="D4669" t="str">
            <v>Industrial Processes - Chemical Manuf</v>
          </cell>
          <cell r="G4669" t="str">
            <v>Industrial Processes</v>
          </cell>
          <cell r="H4669" t="str">
            <v>Chemical Manufacturing</v>
          </cell>
          <cell r="I4669" t="str">
            <v>Adipic Acid</v>
          </cell>
          <cell r="J4669" t="str">
            <v>Adipic Acid Refining</v>
          </cell>
          <cell r="N4669">
            <v>40988</v>
          </cell>
        </row>
        <row r="4670">
          <cell r="A4670" t="str">
            <v>30100106</v>
          </cell>
          <cell r="B4670" t="str">
            <v>Point</v>
          </cell>
          <cell r="C4670" t="str">
            <v>Chem Manuf /Adipic Acid /Drying, Loading, and Storage</v>
          </cell>
          <cell r="D4670" t="str">
            <v>Industrial Processes - Storage and Transfer</v>
          </cell>
          <cell r="G4670" t="str">
            <v>Industrial Processes</v>
          </cell>
          <cell r="H4670" t="str">
            <v>Chemical Manufacturing</v>
          </cell>
          <cell r="I4670" t="str">
            <v>Adipic Acid</v>
          </cell>
          <cell r="J4670" t="str">
            <v>Drying, Loading, and Storage</v>
          </cell>
          <cell r="N4670">
            <v>40988</v>
          </cell>
        </row>
        <row r="4671">
          <cell r="A4671" t="str">
            <v>30100107</v>
          </cell>
          <cell r="B4671" t="str">
            <v>Point</v>
          </cell>
          <cell r="C4671" t="str">
            <v>Chem Manuf /Adipic Acid /Absorber</v>
          </cell>
          <cell r="D4671" t="str">
            <v>Industrial Processes - Chemical Manuf</v>
          </cell>
          <cell r="G4671" t="str">
            <v>Industrial Processes</v>
          </cell>
          <cell r="H4671" t="str">
            <v>Chemical Manufacturing</v>
          </cell>
          <cell r="I4671" t="str">
            <v>Adipic Acid</v>
          </cell>
          <cell r="J4671" t="str">
            <v>Absorber</v>
          </cell>
          <cell r="N4671">
            <v>40988</v>
          </cell>
        </row>
        <row r="4672">
          <cell r="A4672" t="str">
            <v>30100108</v>
          </cell>
          <cell r="B4672" t="str">
            <v>Point</v>
          </cell>
          <cell r="C4672" t="str">
            <v>Chem Manuf /Adipic Acid /Dryer</v>
          </cell>
          <cell r="D4672" t="str">
            <v>Industrial Processes - Chemical Manuf</v>
          </cell>
          <cell r="G4672" t="str">
            <v>Industrial Processes</v>
          </cell>
          <cell r="H4672" t="str">
            <v>Chemical Manufacturing</v>
          </cell>
          <cell r="I4672" t="str">
            <v>Adipic Acid</v>
          </cell>
          <cell r="J4672" t="str">
            <v>Dryer</v>
          </cell>
          <cell r="N4672">
            <v>40988</v>
          </cell>
        </row>
        <row r="4673">
          <cell r="A4673" t="str">
            <v>30100109</v>
          </cell>
          <cell r="B4673" t="str">
            <v>Point</v>
          </cell>
          <cell r="C4673" t="str">
            <v>Chem Manuf /Adipic Acid /Cooler</v>
          </cell>
          <cell r="D4673" t="str">
            <v>Industrial Processes - Chemical Manuf</v>
          </cell>
          <cell r="G4673" t="str">
            <v>Industrial Processes</v>
          </cell>
          <cell r="H4673" t="str">
            <v>Chemical Manufacturing</v>
          </cell>
          <cell r="I4673" t="str">
            <v>Adipic Acid</v>
          </cell>
          <cell r="J4673" t="str">
            <v>Cooler</v>
          </cell>
          <cell r="N4673">
            <v>40988</v>
          </cell>
        </row>
        <row r="4674">
          <cell r="A4674" t="str">
            <v>30100110</v>
          </cell>
          <cell r="B4674" t="str">
            <v>Point</v>
          </cell>
          <cell r="C4674" t="str">
            <v>Chem Manuf /Adipic Acid /Loading And Storage</v>
          </cell>
          <cell r="D4674" t="str">
            <v>Industrial Processes - Storage and Transfer</v>
          </cell>
          <cell r="G4674" t="str">
            <v>Industrial Processes</v>
          </cell>
          <cell r="H4674" t="str">
            <v>Chemical Manufacturing</v>
          </cell>
          <cell r="I4674" t="str">
            <v>Adipic Acid</v>
          </cell>
          <cell r="J4674" t="str">
            <v>Loading And Storage</v>
          </cell>
          <cell r="N4674">
            <v>40988</v>
          </cell>
        </row>
        <row r="4675">
          <cell r="A4675" t="str">
            <v>30100180</v>
          </cell>
          <cell r="B4675" t="str">
            <v>Point</v>
          </cell>
          <cell r="C4675" t="str">
            <v>Chem Manuf /Adipic Acid /Fugitive Emissions: General</v>
          </cell>
          <cell r="D4675" t="str">
            <v>Industrial Processes - Chemical Manuf</v>
          </cell>
          <cell r="G4675" t="str">
            <v>Industrial Processes</v>
          </cell>
          <cell r="H4675" t="str">
            <v>Chemical Manufacturing</v>
          </cell>
          <cell r="I4675" t="str">
            <v>Adipic Acid</v>
          </cell>
          <cell r="J4675" t="str">
            <v>Fugitive Emissions: General</v>
          </cell>
          <cell r="N4675">
            <v>40988</v>
          </cell>
        </row>
        <row r="4676">
          <cell r="A4676" t="str">
            <v>30100199</v>
          </cell>
          <cell r="B4676" t="str">
            <v>Point</v>
          </cell>
          <cell r="C4676" t="str">
            <v>Chem Manuf /Adipic Acid /Other Not Classified</v>
          </cell>
          <cell r="D4676" t="str">
            <v>Industrial Processes - Chemical Manuf</v>
          </cell>
          <cell r="G4676" t="str">
            <v>Industrial Processes</v>
          </cell>
          <cell r="H4676" t="str">
            <v>Chemical Manufacturing</v>
          </cell>
          <cell r="I4676" t="str">
            <v>Adipic Acid</v>
          </cell>
          <cell r="J4676" t="str">
            <v>Other Not Classified</v>
          </cell>
          <cell r="N4676">
            <v>40988</v>
          </cell>
        </row>
        <row r="4677">
          <cell r="A4677" t="str">
            <v>30100305</v>
          </cell>
          <cell r="B4677" t="str">
            <v>Point</v>
          </cell>
          <cell r="C4677" t="str">
            <v>Chem Manuf /Ammonia Production /Feedstock Desulfurization</v>
          </cell>
          <cell r="D4677" t="str">
            <v>Industrial Processes - Chemical Manuf</v>
          </cell>
          <cell r="G4677" t="str">
            <v>Industrial Processes</v>
          </cell>
          <cell r="H4677" t="str">
            <v>Chemical Manufacturing</v>
          </cell>
          <cell r="I4677" t="str">
            <v>Ammonia Production</v>
          </cell>
          <cell r="J4677" t="str">
            <v>Feedstock Desulfurization</v>
          </cell>
          <cell r="N4677">
            <v>40988</v>
          </cell>
        </row>
        <row r="4678">
          <cell r="A4678" t="str">
            <v>30100306</v>
          </cell>
          <cell r="B4678" t="str">
            <v>Point</v>
          </cell>
          <cell r="C4678" t="str">
            <v>Chem Manuf /Ammonia Production /Primary Reformer: Natural Gas Fired</v>
          </cell>
          <cell r="D4678" t="str">
            <v>Industrial Processes - Chemical Manuf</v>
          </cell>
          <cell r="G4678" t="str">
            <v>Industrial Processes</v>
          </cell>
          <cell r="H4678" t="str">
            <v>Chemical Manufacturing</v>
          </cell>
          <cell r="I4678" t="str">
            <v>Ammonia Production</v>
          </cell>
          <cell r="J4678" t="str">
            <v>Primary Reformer: Natural Gas Fired</v>
          </cell>
          <cell r="N4678">
            <v>40988</v>
          </cell>
        </row>
        <row r="4679">
          <cell r="A4679" t="str">
            <v>30100307</v>
          </cell>
          <cell r="B4679" t="str">
            <v>Point</v>
          </cell>
          <cell r="C4679" t="str">
            <v>Chem Manuf /Ammonia Production /Primary Reformer: Oil Fired</v>
          </cell>
          <cell r="D4679" t="str">
            <v>Industrial Processes - Chemical Manuf</v>
          </cell>
          <cell r="G4679" t="str">
            <v>Industrial Processes</v>
          </cell>
          <cell r="H4679" t="str">
            <v>Chemical Manufacturing</v>
          </cell>
          <cell r="I4679" t="str">
            <v>Ammonia Production</v>
          </cell>
          <cell r="J4679" t="str">
            <v>Primary Reformer: Oil Fired</v>
          </cell>
          <cell r="N4679">
            <v>40988</v>
          </cell>
        </row>
        <row r="4680">
          <cell r="A4680" t="str">
            <v>30100308</v>
          </cell>
          <cell r="B4680" t="str">
            <v>Point</v>
          </cell>
          <cell r="C4680" t="str">
            <v>Chem Manuf /Ammonia Production /Carbon Dioxide Regenerator</v>
          </cell>
          <cell r="D4680" t="str">
            <v>Industrial Processes - Chemical Manuf</v>
          </cell>
          <cell r="G4680" t="str">
            <v>Industrial Processes</v>
          </cell>
          <cell r="H4680" t="str">
            <v>Chemical Manufacturing</v>
          </cell>
          <cell r="I4680" t="str">
            <v>Ammonia Production</v>
          </cell>
          <cell r="J4680" t="str">
            <v>Carbon Dioxide Regenerator</v>
          </cell>
          <cell r="N4680">
            <v>40988</v>
          </cell>
        </row>
        <row r="4681">
          <cell r="A4681" t="str">
            <v>30100309</v>
          </cell>
          <cell r="B4681" t="str">
            <v>Point</v>
          </cell>
          <cell r="C4681" t="str">
            <v>Chem Manuf /Ammonia Production /Condensate Stripper</v>
          </cell>
          <cell r="D4681" t="str">
            <v>Industrial Processes - Chemical Manuf</v>
          </cell>
          <cell r="G4681" t="str">
            <v>Industrial Processes</v>
          </cell>
          <cell r="H4681" t="str">
            <v>Chemical Manufacturing</v>
          </cell>
          <cell r="I4681" t="str">
            <v>Ammonia Production</v>
          </cell>
          <cell r="J4681" t="str">
            <v>Condensate Stripper</v>
          </cell>
          <cell r="N4681">
            <v>40988</v>
          </cell>
        </row>
        <row r="4682">
          <cell r="A4682" t="str">
            <v>30100310</v>
          </cell>
          <cell r="B4682" t="str">
            <v>Point</v>
          </cell>
          <cell r="C4682" t="str">
            <v>Chem Manuf /Ammonia Production /Storage and Loading Tanks</v>
          </cell>
          <cell r="D4682" t="str">
            <v>Industrial Processes - Chemical Manuf</v>
          </cell>
          <cell r="G4682" t="str">
            <v>Industrial Processes</v>
          </cell>
          <cell r="H4682" t="str">
            <v>Chemical Manufacturing</v>
          </cell>
          <cell r="I4682" t="str">
            <v>Ammonia Production</v>
          </cell>
          <cell r="J4682" t="str">
            <v>Storage and Loading Tanks</v>
          </cell>
          <cell r="N4682">
            <v>40988</v>
          </cell>
        </row>
        <row r="4683">
          <cell r="A4683" t="str">
            <v>30100399</v>
          </cell>
          <cell r="B4683" t="str">
            <v>Point</v>
          </cell>
          <cell r="C4683" t="str">
            <v>Chem Manuf /Ammonia Production /Other Not Classified</v>
          </cell>
          <cell r="D4683" t="str">
            <v>Industrial Processes - Chemical Manuf</v>
          </cell>
          <cell r="G4683" t="str">
            <v>Industrial Processes</v>
          </cell>
          <cell r="H4683" t="str">
            <v>Chemical Manufacturing</v>
          </cell>
          <cell r="I4683" t="str">
            <v>Ammonia Production</v>
          </cell>
          <cell r="J4683" t="str">
            <v>Other Not Classified</v>
          </cell>
          <cell r="N4683">
            <v>40988</v>
          </cell>
        </row>
        <row r="4684">
          <cell r="A4684" t="str">
            <v>30100501</v>
          </cell>
          <cell r="B4684" t="str">
            <v>Point</v>
          </cell>
          <cell r="C4684" t="str">
            <v>Chem Manuf /Carbon Black Prod /Channel Process</v>
          </cell>
          <cell r="D4684" t="str">
            <v>Industrial Processes - Chemical Manuf</v>
          </cell>
          <cell r="G4684" t="str">
            <v>Industrial Processes</v>
          </cell>
          <cell r="H4684" t="str">
            <v>Chemical Manufacturing</v>
          </cell>
          <cell r="I4684" t="str">
            <v>Carbon Black Production</v>
          </cell>
          <cell r="J4684" t="str">
            <v>Channel Process</v>
          </cell>
          <cell r="N4684">
            <v>40988</v>
          </cell>
        </row>
        <row r="4685">
          <cell r="A4685" t="str">
            <v>30100502</v>
          </cell>
          <cell r="B4685" t="str">
            <v>Point</v>
          </cell>
          <cell r="C4685" t="str">
            <v>Chem Manuf /Carbon Black Prod /Thermal Process</v>
          </cell>
          <cell r="D4685" t="str">
            <v>Industrial Processes - Chemical Manuf</v>
          </cell>
          <cell r="G4685" t="str">
            <v>Industrial Processes</v>
          </cell>
          <cell r="H4685" t="str">
            <v>Chemical Manufacturing</v>
          </cell>
          <cell r="I4685" t="str">
            <v>Carbon Black Production</v>
          </cell>
          <cell r="J4685" t="str">
            <v>Thermal Process</v>
          </cell>
          <cell r="N4685">
            <v>40988</v>
          </cell>
        </row>
        <row r="4686">
          <cell r="A4686" t="str">
            <v>30100503</v>
          </cell>
          <cell r="B4686" t="str">
            <v>Point</v>
          </cell>
          <cell r="C4686" t="str">
            <v>Chem Manuf /Carbon Black Prod /Gas Furnace Process: Main Process Vent</v>
          </cell>
          <cell r="D4686" t="str">
            <v>Industrial Processes - Chemical Manuf</v>
          </cell>
          <cell r="G4686" t="str">
            <v>Industrial Processes</v>
          </cell>
          <cell r="H4686" t="str">
            <v>Chemical Manufacturing</v>
          </cell>
          <cell r="I4686" t="str">
            <v>Carbon Black Production</v>
          </cell>
          <cell r="J4686" t="str">
            <v>Gas Furnace Process: Main Process Vent</v>
          </cell>
          <cell r="N4686">
            <v>40988</v>
          </cell>
        </row>
        <row r="4687">
          <cell r="A4687" t="str">
            <v>30100504</v>
          </cell>
          <cell r="B4687" t="str">
            <v>Point</v>
          </cell>
          <cell r="C4687" t="str">
            <v>Chem Manuf /Carbon Black Prod /Oil Furnace Process: Main Process Vent</v>
          </cell>
          <cell r="D4687" t="str">
            <v>Industrial Processes - Chemical Manuf</v>
          </cell>
          <cell r="G4687" t="str">
            <v>Industrial Processes</v>
          </cell>
          <cell r="H4687" t="str">
            <v>Chemical Manufacturing</v>
          </cell>
          <cell r="I4687" t="str">
            <v>Carbon Black Production</v>
          </cell>
          <cell r="J4687" t="str">
            <v>Oil Furnace Process: Main Process Vent</v>
          </cell>
          <cell r="N4687">
            <v>40988</v>
          </cell>
        </row>
        <row r="4688">
          <cell r="A4688" t="str">
            <v>30100506</v>
          </cell>
          <cell r="B4688" t="str">
            <v>Point</v>
          </cell>
          <cell r="C4688" t="str">
            <v>Chem Manuf /Carbon Black Prod /Transport Air Vent</v>
          </cell>
          <cell r="D4688" t="str">
            <v>Industrial Processes - Chemical Manuf</v>
          </cell>
          <cell r="G4688" t="str">
            <v>Industrial Processes</v>
          </cell>
          <cell r="H4688" t="str">
            <v>Chemical Manufacturing</v>
          </cell>
          <cell r="I4688" t="str">
            <v>Carbon Black Production</v>
          </cell>
          <cell r="J4688" t="str">
            <v>Transport Air Vent</v>
          </cell>
          <cell r="N4688">
            <v>40988</v>
          </cell>
        </row>
        <row r="4689">
          <cell r="A4689" t="str">
            <v>30100507</v>
          </cell>
          <cell r="B4689" t="str">
            <v>Point</v>
          </cell>
          <cell r="C4689" t="str">
            <v>Chem Manuf /Carbon Black Prod /Pellet Dryer</v>
          </cell>
          <cell r="D4689" t="str">
            <v>Industrial Processes - Chemical Manuf</v>
          </cell>
          <cell r="G4689" t="str">
            <v>Industrial Processes</v>
          </cell>
          <cell r="H4689" t="str">
            <v>Chemical Manufacturing</v>
          </cell>
          <cell r="I4689" t="str">
            <v>Carbon Black Production</v>
          </cell>
          <cell r="J4689" t="str">
            <v>Pellet Dryer</v>
          </cell>
          <cell r="N4689">
            <v>40988</v>
          </cell>
        </row>
        <row r="4690">
          <cell r="A4690" t="str">
            <v>30100508</v>
          </cell>
          <cell r="B4690" t="str">
            <v>Point</v>
          </cell>
          <cell r="C4690" t="str">
            <v>Chem Manuf /Carbon Black Prod /Bagging/Loading</v>
          </cell>
          <cell r="D4690" t="str">
            <v>Industrial Processes - Storage and Transfer</v>
          </cell>
          <cell r="G4690" t="str">
            <v>Industrial Processes</v>
          </cell>
          <cell r="H4690" t="str">
            <v>Chemical Manufacturing</v>
          </cell>
          <cell r="I4690" t="str">
            <v>Carbon Black Production</v>
          </cell>
          <cell r="J4690" t="str">
            <v>Bagging/Loading</v>
          </cell>
          <cell r="N4690">
            <v>40988</v>
          </cell>
        </row>
        <row r="4691">
          <cell r="A4691" t="str">
            <v>30100509</v>
          </cell>
          <cell r="B4691" t="str">
            <v>Point</v>
          </cell>
          <cell r="C4691" t="str">
            <v>Chem Manuf /Carbon Black Prod /Furnace Process: Fugitive Emissions</v>
          </cell>
          <cell r="D4691" t="str">
            <v>Industrial Processes - Chemical Manuf</v>
          </cell>
          <cell r="G4691" t="str">
            <v>Industrial Processes</v>
          </cell>
          <cell r="H4691" t="str">
            <v>Chemical Manufacturing</v>
          </cell>
          <cell r="I4691" t="str">
            <v>Carbon Black Production</v>
          </cell>
          <cell r="J4691" t="str">
            <v>Furnace Process: Fugitive Emissions</v>
          </cell>
          <cell r="N4691">
            <v>40988</v>
          </cell>
        </row>
        <row r="4692">
          <cell r="A4692" t="str">
            <v>30100510</v>
          </cell>
          <cell r="B4692" t="str">
            <v>Point</v>
          </cell>
          <cell r="C4692" t="str">
            <v>Chem Manuf /Carbon Black Prod /Main Process Vent with CO Boiler and Incinerator</v>
          </cell>
          <cell r="D4692" t="str">
            <v>Industrial Processes - Chemical Manuf</v>
          </cell>
          <cell r="G4692" t="str">
            <v>Industrial Processes</v>
          </cell>
          <cell r="H4692" t="str">
            <v>Chemical Manufacturing</v>
          </cell>
          <cell r="I4692" t="str">
            <v>Carbon Black Production</v>
          </cell>
          <cell r="J4692" t="str">
            <v>Main Process Vent with CO Boiler and Incinerator</v>
          </cell>
          <cell r="N4692">
            <v>40988</v>
          </cell>
        </row>
        <row r="4693">
          <cell r="A4693" t="str">
            <v>30100599</v>
          </cell>
          <cell r="B4693" t="str">
            <v>Point</v>
          </cell>
          <cell r="C4693" t="str">
            <v>Chem Manuf /Carbon Black Prod /Other Not Classified</v>
          </cell>
          <cell r="D4693" t="str">
            <v>Industrial Processes - Chemical Manuf</v>
          </cell>
          <cell r="G4693" t="str">
            <v>Industrial Processes</v>
          </cell>
          <cell r="H4693" t="str">
            <v>Chemical Manufacturing</v>
          </cell>
          <cell r="I4693" t="str">
            <v>Carbon Black Production</v>
          </cell>
          <cell r="J4693" t="str">
            <v>Other Not Classified</v>
          </cell>
          <cell r="N4693">
            <v>40988</v>
          </cell>
        </row>
        <row r="4694">
          <cell r="A4694" t="str">
            <v>30100601</v>
          </cell>
          <cell r="B4694" t="str">
            <v>Point</v>
          </cell>
          <cell r="C4694" t="str">
            <v>Chem Manuf /Charcoal Manuf /General</v>
          </cell>
          <cell r="D4694" t="str">
            <v>Industrial Processes - Chemical Manuf</v>
          </cell>
          <cell r="G4694" t="str">
            <v>Industrial Processes</v>
          </cell>
          <cell r="H4694" t="str">
            <v>Chemical Manufacturing</v>
          </cell>
          <cell r="I4694" t="str">
            <v>Charcoal Manufacturing</v>
          </cell>
          <cell r="J4694" t="str">
            <v>General</v>
          </cell>
          <cell r="N4694">
            <v>40988</v>
          </cell>
        </row>
        <row r="4695">
          <cell r="A4695" t="str">
            <v>30100603</v>
          </cell>
          <cell r="B4695" t="str">
            <v>Point</v>
          </cell>
          <cell r="C4695" t="str">
            <v>Chem Manuf /Charcoal Manuf /Batch Kiln</v>
          </cell>
          <cell r="D4695" t="str">
            <v>Industrial Processes - Chemical Manuf</v>
          </cell>
          <cell r="G4695" t="str">
            <v>Industrial Processes</v>
          </cell>
          <cell r="H4695" t="str">
            <v>Chemical Manufacturing</v>
          </cell>
          <cell r="I4695" t="str">
            <v>Charcoal Manufacturing</v>
          </cell>
          <cell r="J4695" t="str">
            <v>Batch Kiln</v>
          </cell>
          <cell r="N4695">
            <v>40988</v>
          </cell>
        </row>
        <row r="4696">
          <cell r="A4696" t="str">
            <v>30100604</v>
          </cell>
          <cell r="B4696" t="str">
            <v>Point</v>
          </cell>
          <cell r="C4696" t="str">
            <v>Chem Manuf /Charcoal Manuf /Continuous Kiln</v>
          </cell>
          <cell r="D4696" t="str">
            <v>Industrial Processes - Chemical Manuf</v>
          </cell>
          <cell r="G4696" t="str">
            <v>Industrial Processes</v>
          </cell>
          <cell r="H4696" t="str">
            <v>Chemical Manufacturing</v>
          </cell>
          <cell r="I4696" t="str">
            <v>Charcoal Manufacturing</v>
          </cell>
          <cell r="J4696" t="str">
            <v>Continuous Kiln</v>
          </cell>
          <cell r="N4696">
            <v>40988</v>
          </cell>
        </row>
        <row r="4697">
          <cell r="A4697" t="str">
            <v>30100605</v>
          </cell>
          <cell r="B4697" t="str">
            <v>Point</v>
          </cell>
          <cell r="C4697" t="str">
            <v>Chem Manuf /Charcoal Manuf /Briquetting</v>
          </cell>
          <cell r="D4697" t="str">
            <v>Industrial Processes - Chemical Manuf</v>
          </cell>
          <cell r="G4697" t="str">
            <v>Industrial Processes</v>
          </cell>
          <cell r="H4697" t="str">
            <v>Chemical Manufacturing</v>
          </cell>
          <cell r="I4697" t="str">
            <v>Charcoal Manufacturing</v>
          </cell>
          <cell r="J4697" t="str">
            <v>Briquetting</v>
          </cell>
          <cell r="N4697">
            <v>40988</v>
          </cell>
        </row>
        <row r="4698">
          <cell r="A4698" t="str">
            <v>30100606</v>
          </cell>
          <cell r="B4698" t="str">
            <v>Point</v>
          </cell>
          <cell r="C4698" t="str">
            <v>Chem Manuf /Charcoal Manuf /Raw Material Handling</v>
          </cell>
          <cell r="D4698" t="str">
            <v>Industrial Processes - Chemical Manuf</v>
          </cell>
          <cell r="G4698" t="str">
            <v>Industrial Processes</v>
          </cell>
          <cell r="H4698" t="str">
            <v>Chemical Manufacturing</v>
          </cell>
          <cell r="I4698" t="str">
            <v>Charcoal Manufacturing</v>
          </cell>
          <cell r="J4698" t="str">
            <v>Raw Material Handling</v>
          </cell>
          <cell r="N4698">
            <v>40988</v>
          </cell>
        </row>
        <row r="4699">
          <cell r="A4699" t="str">
            <v>30100607</v>
          </cell>
          <cell r="B4699" t="str">
            <v>Point</v>
          </cell>
          <cell r="C4699" t="str">
            <v>Chem Manuf /Charcoal Manuf /Crushing</v>
          </cell>
          <cell r="D4699" t="str">
            <v>Industrial Processes - Chemical Manuf</v>
          </cell>
          <cell r="G4699" t="str">
            <v>Industrial Processes</v>
          </cell>
          <cell r="H4699" t="str">
            <v>Chemical Manufacturing</v>
          </cell>
          <cell r="I4699" t="str">
            <v>Charcoal Manufacturing</v>
          </cell>
          <cell r="J4699" t="str">
            <v>Crushing</v>
          </cell>
          <cell r="N4699">
            <v>40988</v>
          </cell>
        </row>
        <row r="4700">
          <cell r="A4700" t="str">
            <v>30100608</v>
          </cell>
          <cell r="B4700" t="str">
            <v>Point</v>
          </cell>
          <cell r="C4700" t="str">
            <v>Chem Manuf /Charcoal Manuf /Handling and Storage</v>
          </cell>
          <cell r="D4700" t="str">
            <v>Industrial Processes - Storage and Transfer</v>
          </cell>
          <cell r="G4700" t="str">
            <v>Industrial Processes</v>
          </cell>
          <cell r="H4700" t="str">
            <v>Chemical Manufacturing</v>
          </cell>
          <cell r="I4700" t="str">
            <v>Charcoal Manufacturing</v>
          </cell>
          <cell r="J4700" t="str">
            <v>Handling and Storage</v>
          </cell>
          <cell r="N4700">
            <v>40988</v>
          </cell>
        </row>
        <row r="4701">
          <cell r="A4701" t="str">
            <v>30100699</v>
          </cell>
          <cell r="B4701" t="str">
            <v>Point</v>
          </cell>
          <cell r="C4701" t="str">
            <v>Chem Manuf /Charcoal Manuf /Other Not Classified</v>
          </cell>
          <cell r="D4701" t="str">
            <v>Industrial Processes - Chemical Manuf</v>
          </cell>
          <cell r="G4701" t="str">
            <v>Industrial Processes</v>
          </cell>
          <cell r="H4701" t="str">
            <v>Chemical Manufacturing</v>
          </cell>
          <cell r="I4701" t="str">
            <v>Charcoal Manufacturing</v>
          </cell>
          <cell r="J4701" t="str">
            <v>Other Not Classified</v>
          </cell>
          <cell r="N4701">
            <v>40988</v>
          </cell>
        </row>
        <row r="4702">
          <cell r="A4702" t="str">
            <v>30100701</v>
          </cell>
          <cell r="B4702" t="str">
            <v>Point</v>
          </cell>
          <cell r="C4702" t="str">
            <v>Chem Manuf /Chlorine /Carbon Reactivation</v>
          </cell>
          <cell r="D4702" t="str">
            <v>Industrial Processes - Chemical Manuf</v>
          </cell>
          <cell r="G4702" t="str">
            <v>Industrial Processes</v>
          </cell>
          <cell r="H4702" t="str">
            <v>Chemical Manufacturing</v>
          </cell>
          <cell r="I4702" t="str">
            <v>Chlorine</v>
          </cell>
          <cell r="J4702" t="str">
            <v>Carbon Reactivation</v>
          </cell>
          <cell r="N4702">
            <v>40988</v>
          </cell>
        </row>
        <row r="4703">
          <cell r="A4703" t="str">
            <v>30100702</v>
          </cell>
          <cell r="B4703" t="str">
            <v>Point</v>
          </cell>
          <cell r="C4703" t="str">
            <v>Chem Manuf /Chlorine /Carbon Reactivation/Impregnation Kiln</v>
          </cell>
          <cell r="D4703" t="str">
            <v>Industrial Processes - Chemical Manuf</v>
          </cell>
          <cell r="G4703" t="str">
            <v>Industrial Processes</v>
          </cell>
          <cell r="H4703" t="str">
            <v>Chemical Manufacturing</v>
          </cell>
          <cell r="I4703" t="str">
            <v>Chlorine</v>
          </cell>
          <cell r="J4703" t="str">
            <v>Carbon Reactivation/Impregnation Kiln</v>
          </cell>
          <cell r="N4703">
            <v>40988</v>
          </cell>
        </row>
        <row r="4704">
          <cell r="A4704" t="str">
            <v>30100704</v>
          </cell>
          <cell r="B4704" t="str">
            <v>Point</v>
          </cell>
          <cell r="C4704" t="str">
            <v>Chem Manuf /Chlorine /Carbon Reactivation/Heating Ovens</v>
          </cell>
          <cell r="D4704" t="str">
            <v>Industrial Processes - Chemical Manuf</v>
          </cell>
          <cell r="G4704" t="str">
            <v>Industrial Processes</v>
          </cell>
          <cell r="H4704" t="str">
            <v>Chemical Manufacturing</v>
          </cell>
          <cell r="I4704" t="str">
            <v>Chlorine</v>
          </cell>
          <cell r="J4704" t="str">
            <v>Carbon Reactivation/Heating Ovens</v>
          </cell>
          <cell r="N4704">
            <v>40988</v>
          </cell>
        </row>
        <row r="4705">
          <cell r="A4705" t="str">
            <v>30100705</v>
          </cell>
          <cell r="B4705" t="str">
            <v>Point</v>
          </cell>
          <cell r="C4705" t="str">
            <v>Chem Manuf /Chlorine /Carbon Reactivation/Fugitives</v>
          </cell>
          <cell r="D4705" t="str">
            <v>Industrial Processes - Chemical Manuf</v>
          </cell>
          <cell r="G4705" t="str">
            <v>Industrial Processes</v>
          </cell>
          <cell r="H4705" t="str">
            <v>Chemical Manufacturing</v>
          </cell>
          <cell r="I4705" t="str">
            <v>Chlorine</v>
          </cell>
          <cell r="J4705" t="str">
            <v>Carbon Reactivation/Fugitives</v>
          </cell>
          <cell r="N4705">
            <v>40988</v>
          </cell>
        </row>
        <row r="4706">
          <cell r="A4706" t="str">
            <v>30100706</v>
          </cell>
          <cell r="B4706" t="str">
            <v>Point</v>
          </cell>
          <cell r="C4706" t="str">
            <v>Chem Manuf /Chlorine /Carbon Reactivation/Afterburner</v>
          </cell>
          <cell r="D4706" t="str">
            <v>Industrial Processes - Chemical Manuf</v>
          </cell>
          <cell r="G4706" t="str">
            <v>Industrial Processes</v>
          </cell>
          <cell r="H4706" t="str">
            <v>Chemical Manufacturing</v>
          </cell>
          <cell r="I4706" t="str">
            <v>Chlorine</v>
          </cell>
          <cell r="J4706" t="str">
            <v>Carbon Reactivation/Afterburner</v>
          </cell>
          <cell r="N4706">
            <v>40988</v>
          </cell>
        </row>
        <row r="4707">
          <cell r="A4707" t="str">
            <v>30100707</v>
          </cell>
          <cell r="B4707" t="str">
            <v>Point</v>
          </cell>
          <cell r="C4707" t="str">
            <v>Chem Manuf /Chlorine /Carbon Reactivation/Multiple Hearth Furnace</v>
          </cell>
          <cell r="D4707" t="str">
            <v>Industrial Processes - Chemical Manuf</v>
          </cell>
          <cell r="G4707" t="str">
            <v>Industrial Processes</v>
          </cell>
          <cell r="H4707" t="str">
            <v>Chemical Manufacturing</v>
          </cell>
          <cell r="I4707" t="str">
            <v>Chlorine</v>
          </cell>
          <cell r="J4707" t="str">
            <v>Carbon Reactivation/Multiple Hearth Furnace</v>
          </cell>
          <cell r="N4707">
            <v>40988</v>
          </cell>
        </row>
        <row r="4708">
          <cell r="A4708" t="str">
            <v>30100708</v>
          </cell>
          <cell r="B4708" t="str">
            <v>Point</v>
          </cell>
          <cell r="C4708" t="str">
            <v>Chem Manuf /Chlorine /Carbon Reactivation/Indirect Furnace</v>
          </cell>
          <cell r="D4708" t="str">
            <v>Industrial Processes - Chemical Manuf</v>
          </cell>
          <cell r="G4708" t="str">
            <v>Industrial Processes</v>
          </cell>
          <cell r="H4708" t="str">
            <v>Chemical Manufacturing</v>
          </cell>
          <cell r="I4708" t="str">
            <v>Chlorine</v>
          </cell>
          <cell r="J4708" t="str">
            <v>Carbon Reactivation/Indirect Furnace</v>
          </cell>
          <cell r="N4708">
            <v>40988</v>
          </cell>
        </row>
        <row r="4709">
          <cell r="A4709" t="str">
            <v>30100709</v>
          </cell>
          <cell r="B4709" t="str">
            <v>Point</v>
          </cell>
          <cell r="C4709" t="str">
            <v>Chem Manuf /Chlorine /Carbon Reactivation/Product Handling (Mesh, Prss)</v>
          </cell>
          <cell r="D4709" t="str">
            <v>Industrial Processes - Chemical Manuf</v>
          </cell>
          <cell r="G4709" t="str">
            <v>Industrial Processes</v>
          </cell>
          <cell r="H4709" t="str">
            <v>Chemical Manufacturing</v>
          </cell>
          <cell r="I4709" t="str">
            <v>Chlorine</v>
          </cell>
          <cell r="J4709" t="str">
            <v>Carbon Reactivation/Product Handling (Mesh, Prss)</v>
          </cell>
          <cell r="N4709">
            <v>40988</v>
          </cell>
        </row>
        <row r="4710">
          <cell r="A4710" t="str">
            <v>30100799</v>
          </cell>
          <cell r="B4710" t="str">
            <v>Point</v>
          </cell>
          <cell r="C4710" t="str">
            <v>Chem Manuf /Chlorine /Other Not Classified **</v>
          </cell>
          <cell r="D4710" t="str">
            <v>Industrial Processes - Chemical Manuf</v>
          </cell>
          <cell r="G4710" t="str">
            <v>Industrial Processes</v>
          </cell>
          <cell r="H4710" t="str">
            <v>Chemical Manufacturing</v>
          </cell>
          <cell r="I4710" t="str">
            <v>Chlorine</v>
          </cell>
          <cell r="J4710" t="str">
            <v>Other Not Classified **</v>
          </cell>
          <cell r="N4710">
            <v>40988</v>
          </cell>
        </row>
        <row r="4711">
          <cell r="A4711" t="str">
            <v>30100801</v>
          </cell>
          <cell r="B4711" t="str">
            <v>Point</v>
          </cell>
          <cell r="C4711" t="str">
            <v>Chem Manuf /Chloro-alkali Production /Liquefaction (Diaphragm Cell Process)</v>
          </cell>
          <cell r="D4711" t="str">
            <v>Industrial Processes - Chemical Manuf</v>
          </cell>
          <cell r="G4711" t="str">
            <v>Industrial Processes</v>
          </cell>
          <cell r="H4711" t="str">
            <v>Chemical Manufacturing</v>
          </cell>
          <cell r="I4711" t="str">
            <v>Chloro-alkali Production</v>
          </cell>
          <cell r="J4711" t="str">
            <v>Liquefaction (Diaphragm Cell Process)</v>
          </cell>
          <cell r="N4711">
            <v>40988</v>
          </cell>
        </row>
        <row r="4712">
          <cell r="A4712" t="str">
            <v>30100802</v>
          </cell>
          <cell r="B4712" t="str">
            <v>Point</v>
          </cell>
          <cell r="C4712" t="str">
            <v>Chem Manuf /Chloro-alkali Production /Liquefaction (Mercury Cell Process)</v>
          </cell>
          <cell r="D4712" t="str">
            <v>Industrial Processes - Chemical Manuf</v>
          </cell>
          <cell r="G4712" t="str">
            <v>Industrial Processes</v>
          </cell>
          <cell r="H4712" t="str">
            <v>Chemical Manufacturing</v>
          </cell>
          <cell r="I4712" t="str">
            <v>Chloro-alkali Production</v>
          </cell>
          <cell r="J4712" t="str">
            <v>Liquefaction (Mercury Cell Process)</v>
          </cell>
          <cell r="N4712">
            <v>40988</v>
          </cell>
        </row>
        <row r="4713">
          <cell r="A4713" t="str">
            <v>30100803</v>
          </cell>
          <cell r="B4713" t="str">
            <v>Point</v>
          </cell>
          <cell r="C4713" t="str">
            <v>Chem Manuf /Chloro-alkali Production /Chlorine Loading: Tank Car Vent</v>
          </cell>
          <cell r="D4713" t="str">
            <v>Industrial Processes - Storage and Transfer</v>
          </cell>
          <cell r="G4713" t="str">
            <v>Industrial Processes</v>
          </cell>
          <cell r="H4713" t="str">
            <v>Chemical Manufacturing</v>
          </cell>
          <cell r="I4713" t="str">
            <v>Chloro-alkali Production</v>
          </cell>
          <cell r="J4713" t="str">
            <v>Chlorine Loading: Tank Car Vent</v>
          </cell>
          <cell r="N4713">
            <v>40988</v>
          </cell>
        </row>
        <row r="4714">
          <cell r="A4714" t="str">
            <v>30100804</v>
          </cell>
          <cell r="B4714" t="str">
            <v>Point</v>
          </cell>
          <cell r="C4714" t="str">
            <v>Chem Manuf /Chloro-alkali Production /Chlorine Loading: Storage Car Vent</v>
          </cell>
          <cell r="D4714" t="str">
            <v>Industrial Processes - Storage and Transfer</v>
          </cell>
          <cell r="G4714" t="str">
            <v>Industrial Processes</v>
          </cell>
          <cell r="H4714" t="str">
            <v>Chemical Manufacturing</v>
          </cell>
          <cell r="I4714" t="str">
            <v>Chloro-alkali Production</v>
          </cell>
          <cell r="J4714" t="str">
            <v>Chlorine Loading: Storage Car Vent</v>
          </cell>
          <cell r="N4714">
            <v>40988</v>
          </cell>
        </row>
        <row r="4715">
          <cell r="A4715" t="str">
            <v>30100805</v>
          </cell>
          <cell r="B4715" t="str">
            <v>Point</v>
          </cell>
          <cell r="C4715" t="str">
            <v>Chem Manuf /Chloro-alkali Production /Air Blowing of Mercury Cell Brine</v>
          </cell>
          <cell r="D4715" t="str">
            <v>Industrial Processes - Chemical Manuf</v>
          </cell>
          <cell r="G4715" t="str">
            <v>Industrial Processes</v>
          </cell>
          <cell r="H4715" t="str">
            <v>Chemical Manufacturing</v>
          </cell>
          <cell r="I4715" t="str">
            <v>Chloro-alkali Production</v>
          </cell>
          <cell r="J4715" t="str">
            <v>Air Blowing of Mercury Cell Brine</v>
          </cell>
          <cell r="N4715">
            <v>40988</v>
          </cell>
        </row>
        <row r="4716">
          <cell r="A4716" t="str">
            <v>30100899</v>
          </cell>
          <cell r="B4716" t="str">
            <v>Point</v>
          </cell>
          <cell r="C4716" t="str">
            <v>Chem Manuf /Chloro-alkali Production /Other Not Classified</v>
          </cell>
          <cell r="D4716" t="str">
            <v>Industrial Processes - Chemical Manuf</v>
          </cell>
          <cell r="G4716" t="str">
            <v>Industrial Processes</v>
          </cell>
          <cell r="H4716" t="str">
            <v>Chemical Manufacturing</v>
          </cell>
          <cell r="I4716" t="str">
            <v>Chloro-alkali Production</v>
          </cell>
          <cell r="J4716" t="str">
            <v>Other Not Classified</v>
          </cell>
          <cell r="N4716">
            <v>40988</v>
          </cell>
        </row>
        <row r="4717">
          <cell r="A4717" t="str">
            <v>30100901</v>
          </cell>
          <cell r="B4717" t="str">
            <v>Point</v>
          </cell>
          <cell r="C4717" t="str">
            <v>Chem Manuf /Cleaning Chemicals /Spray Drying: Soaps and Detergents</v>
          </cell>
          <cell r="D4717" t="str">
            <v>Industrial Processes - Chemical Manuf</v>
          </cell>
          <cell r="G4717" t="str">
            <v>Industrial Processes</v>
          </cell>
          <cell r="H4717" t="str">
            <v>Chemical Manufacturing</v>
          </cell>
          <cell r="I4717" t="str">
            <v>Cleaning Chemicals</v>
          </cell>
          <cell r="J4717" t="str">
            <v>Spray Drying: Soaps and Detergents</v>
          </cell>
          <cell r="N4717">
            <v>40988</v>
          </cell>
        </row>
        <row r="4718">
          <cell r="A4718" t="str">
            <v>30100902</v>
          </cell>
          <cell r="B4718" t="str">
            <v>Point</v>
          </cell>
          <cell r="C4718" t="str">
            <v>Chem Manuf /Cleaning Chemicals /Specialty Cleaners</v>
          </cell>
          <cell r="D4718" t="str">
            <v>Industrial Processes - Chemical Manuf</v>
          </cell>
          <cell r="G4718" t="str">
            <v>Industrial Processes</v>
          </cell>
          <cell r="H4718" t="str">
            <v>Chemical Manufacturing</v>
          </cell>
          <cell r="I4718" t="str">
            <v>Cleaning Chemicals</v>
          </cell>
          <cell r="J4718" t="str">
            <v>Specialty Cleaners</v>
          </cell>
          <cell r="N4718">
            <v>40988</v>
          </cell>
        </row>
        <row r="4719">
          <cell r="A4719" t="str">
            <v>30100905</v>
          </cell>
          <cell r="B4719" t="str">
            <v>Point</v>
          </cell>
          <cell r="C4719" t="str">
            <v>Chem Manuf /Cleaning Chemicals /Alkaline Saponification</v>
          </cell>
          <cell r="D4719" t="str">
            <v>Industrial Processes - Chemical Manuf</v>
          </cell>
          <cell r="G4719" t="str">
            <v>Industrial Processes</v>
          </cell>
          <cell r="H4719" t="str">
            <v>Chemical Manufacturing</v>
          </cell>
          <cell r="I4719" t="str">
            <v>Cleaning Chemicals</v>
          </cell>
          <cell r="J4719" t="str">
            <v>Alkaline Saponification</v>
          </cell>
          <cell r="N4719">
            <v>40988</v>
          </cell>
        </row>
        <row r="4720">
          <cell r="A4720" t="str">
            <v>30100906</v>
          </cell>
          <cell r="B4720" t="str">
            <v>Point</v>
          </cell>
          <cell r="C4720" t="str">
            <v>Chem Manuf /Cleaning Chemicals /Direct Saponification</v>
          </cell>
          <cell r="D4720" t="str">
            <v>Industrial Processes - Chemical Manuf</v>
          </cell>
          <cell r="G4720" t="str">
            <v>Industrial Processes</v>
          </cell>
          <cell r="H4720" t="str">
            <v>Chemical Manufacturing</v>
          </cell>
          <cell r="I4720" t="str">
            <v>Cleaning Chemicals</v>
          </cell>
          <cell r="J4720" t="str">
            <v>Direct Saponification</v>
          </cell>
          <cell r="N4720">
            <v>40988</v>
          </cell>
        </row>
        <row r="4721">
          <cell r="A4721" t="str">
            <v>30100907</v>
          </cell>
          <cell r="B4721" t="str">
            <v>Point</v>
          </cell>
          <cell r="C4721" t="str">
            <v>Chem Manuf /Cleaning Chemicals /Blending And Mixing</v>
          </cell>
          <cell r="D4721" t="str">
            <v>Industrial Processes - Chemical Manuf</v>
          </cell>
          <cell r="G4721" t="str">
            <v>Industrial Processes</v>
          </cell>
          <cell r="H4721" t="str">
            <v>Chemical Manufacturing</v>
          </cell>
          <cell r="I4721" t="str">
            <v>Cleaning Chemicals</v>
          </cell>
          <cell r="J4721" t="str">
            <v>Blending And Mixing</v>
          </cell>
          <cell r="N4721">
            <v>40988</v>
          </cell>
        </row>
        <row r="4722">
          <cell r="A4722" t="str">
            <v>30100908</v>
          </cell>
          <cell r="B4722" t="str">
            <v>Point</v>
          </cell>
          <cell r="C4722" t="str">
            <v>Chem Manuf /Cleaning Chemicals /Soap Packaging</v>
          </cell>
          <cell r="D4722" t="str">
            <v>Industrial Processes - Chemical Manuf</v>
          </cell>
          <cell r="G4722" t="str">
            <v>Industrial Processes</v>
          </cell>
          <cell r="H4722" t="str">
            <v>Chemical Manufacturing</v>
          </cell>
          <cell r="I4722" t="str">
            <v>Cleaning Chemicals</v>
          </cell>
          <cell r="J4722" t="str">
            <v>Soap Packaging</v>
          </cell>
          <cell r="N4722">
            <v>40988</v>
          </cell>
        </row>
        <row r="4723">
          <cell r="A4723" t="str">
            <v>30100909</v>
          </cell>
          <cell r="B4723" t="str">
            <v>Point</v>
          </cell>
          <cell r="C4723" t="str">
            <v>Chem Manuf /Cleaning Chemicals /Detergent Slurry Preparation</v>
          </cell>
          <cell r="D4723" t="str">
            <v>Industrial Processes - Chemical Manuf</v>
          </cell>
          <cell r="G4723" t="str">
            <v>Industrial Processes</v>
          </cell>
          <cell r="H4723" t="str">
            <v>Chemical Manufacturing</v>
          </cell>
          <cell r="I4723" t="str">
            <v>Cleaning Chemicals</v>
          </cell>
          <cell r="J4723" t="str">
            <v>Detergent Slurry Preparation</v>
          </cell>
          <cell r="N4723">
            <v>40988</v>
          </cell>
        </row>
        <row r="4724">
          <cell r="A4724" t="str">
            <v>30100910</v>
          </cell>
          <cell r="B4724" t="str">
            <v>Point</v>
          </cell>
          <cell r="C4724" t="str">
            <v>Chem Manuf /Cleaning Chemicals /Detergent Granule Handling</v>
          </cell>
          <cell r="D4724" t="str">
            <v>Industrial Processes - Chemical Manuf</v>
          </cell>
          <cell r="G4724" t="str">
            <v>Industrial Processes</v>
          </cell>
          <cell r="H4724" t="str">
            <v>Chemical Manufacturing</v>
          </cell>
          <cell r="I4724" t="str">
            <v>Cleaning Chemicals</v>
          </cell>
          <cell r="J4724" t="str">
            <v>Detergent Granule Handling</v>
          </cell>
          <cell r="N4724">
            <v>40988</v>
          </cell>
        </row>
        <row r="4725">
          <cell r="A4725" t="str">
            <v>30100999</v>
          </cell>
          <cell r="B4725" t="str">
            <v>Point</v>
          </cell>
          <cell r="C4725" t="str">
            <v>Chem Manuf /Cleaning Chemicals /Other Not Classified</v>
          </cell>
          <cell r="D4725" t="str">
            <v>Industrial Processes - Chemical Manuf</v>
          </cell>
          <cell r="G4725" t="str">
            <v>Industrial Processes</v>
          </cell>
          <cell r="H4725" t="str">
            <v>Chemical Manufacturing</v>
          </cell>
          <cell r="I4725" t="str">
            <v>Cleaning Chemicals</v>
          </cell>
          <cell r="J4725" t="str">
            <v>Other Not Classified</v>
          </cell>
          <cell r="N4725">
            <v>40988</v>
          </cell>
        </row>
        <row r="4726">
          <cell r="A4726" t="str">
            <v>30101005</v>
          </cell>
          <cell r="B4726" t="str">
            <v>Point</v>
          </cell>
          <cell r="C4726" t="str">
            <v>Chem Manuf /Explosives TNT /Nitric/Sulfuric Acid Mixing</v>
          </cell>
          <cell r="D4726" t="str">
            <v>Industrial Processes - Chemical Manuf</v>
          </cell>
          <cell r="G4726" t="str">
            <v>Industrial Processes</v>
          </cell>
          <cell r="H4726" t="str">
            <v>Chemical Manufacturing</v>
          </cell>
          <cell r="I4726" t="str">
            <v>Explosives (Trinitrotoluene)</v>
          </cell>
          <cell r="J4726" t="str">
            <v>Nitric/Sulfuric Acid Mixing</v>
          </cell>
          <cell r="N4726">
            <v>40988</v>
          </cell>
        </row>
        <row r="4727">
          <cell r="A4727" t="str">
            <v>30101010</v>
          </cell>
          <cell r="B4727" t="str">
            <v>Point</v>
          </cell>
          <cell r="C4727" t="str">
            <v>Chem Manuf /Explosives TNT /Process Vents: Batch Process</v>
          </cell>
          <cell r="D4727" t="str">
            <v>Industrial Processes - Chemical Manuf</v>
          </cell>
          <cell r="G4727" t="str">
            <v>Industrial Processes</v>
          </cell>
          <cell r="H4727" t="str">
            <v>Chemical Manufacturing</v>
          </cell>
          <cell r="I4727" t="str">
            <v>Explosives (Trinitrotoluene)</v>
          </cell>
          <cell r="J4727" t="str">
            <v>Process Vents: Batch Process</v>
          </cell>
          <cell r="N4727">
            <v>40988</v>
          </cell>
        </row>
        <row r="4728">
          <cell r="A4728" t="str">
            <v>30101011</v>
          </cell>
          <cell r="B4728" t="str">
            <v>Point</v>
          </cell>
          <cell r="C4728" t="str">
            <v>Chem Manuf /Explosives TNT /Batch Process: Nitration Reactors Fume Recovery</v>
          </cell>
          <cell r="D4728" t="str">
            <v>Industrial Processes - Chemical Manuf</v>
          </cell>
          <cell r="G4728" t="str">
            <v>Industrial Processes</v>
          </cell>
          <cell r="H4728" t="str">
            <v>Chemical Manufacturing</v>
          </cell>
          <cell r="I4728" t="str">
            <v>Explosives (Trinitrotoluene)</v>
          </cell>
          <cell r="J4728" t="str">
            <v>Batch Process: Nitration Reactors Fume Recovery</v>
          </cell>
          <cell r="N4728">
            <v>40988</v>
          </cell>
        </row>
        <row r="4729">
          <cell r="A4729" t="str">
            <v>30101012</v>
          </cell>
          <cell r="B4729" t="str">
            <v>Point</v>
          </cell>
          <cell r="C4729" t="str">
            <v>Chem Manuf /Explosives TNT /Batch Process: Nitration Reactors Acid Recovery</v>
          </cell>
          <cell r="D4729" t="str">
            <v>Industrial Processes - Chemical Manuf</v>
          </cell>
          <cell r="G4729" t="str">
            <v>Industrial Processes</v>
          </cell>
          <cell r="H4729" t="str">
            <v>Chemical Manufacturing</v>
          </cell>
          <cell r="I4729" t="str">
            <v>Explosives (Trinitrotoluene)</v>
          </cell>
          <cell r="J4729" t="str">
            <v>Batch Process: Nitration Reactors Acid Recovery</v>
          </cell>
          <cell r="N4729">
            <v>40988</v>
          </cell>
        </row>
        <row r="4730">
          <cell r="A4730" t="str">
            <v>30101013</v>
          </cell>
          <cell r="B4730" t="str">
            <v>Point</v>
          </cell>
          <cell r="C4730" t="str">
            <v>Chem Manuf /Explosives TNT /Batch Process: Nitric Acid Concentrators</v>
          </cell>
          <cell r="D4730" t="str">
            <v>Industrial Processes - Chemical Manuf</v>
          </cell>
          <cell r="G4730" t="str">
            <v>Industrial Processes</v>
          </cell>
          <cell r="H4730" t="str">
            <v>Chemical Manufacturing</v>
          </cell>
          <cell r="I4730" t="str">
            <v>Explosives (Trinitrotoluene)</v>
          </cell>
          <cell r="J4730" t="str">
            <v>Batch Process: Nitric Acid Concentrators</v>
          </cell>
          <cell r="N4730">
            <v>40988</v>
          </cell>
        </row>
        <row r="4731">
          <cell r="A4731" t="str">
            <v>30101014</v>
          </cell>
          <cell r="B4731" t="str">
            <v>Point</v>
          </cell>
          <cell r="C4731" t="str">
            <v>Chem Manuf /Explosives TNT /Batch Process: Sulfuric Acid Concentrators</v>
          </cell>
          <cell r="D4731" t="str">
            <v>Industrial Processes - Chemical Manuf</v>
          </cell>
          <cell r="G4731" t="str">
            <v>Industrial Processes</v>
          </cell>
          <cell r="H4731" t="str">
            <v>Chemical Manufacturing</v>
          </cell>
          <cell r="I4731" t="str">
            <v>Explosives (Trinitrotoluene)</v>
          </cell>
          <cell r="J4731" t="str">
            <v>Batch Process: Sulfuric Acid Concentrators</v>
          </cell>
          <cell r="N4731">
            <v>40988</v>
          </cell>
        </row>
        <row r="4732">
          <cell r="A4732" t="str">
            <v>30101015</v>
          </cell>
          <cell r="B4732" t="str">
            <v>Point</v>
          </cell>
          <cell r="C4732" t="str">
            <v>Chem Manuf /Explosives TNT /Batch Process: Red Water Incinerator</v>
          </cell>
          <cell r="D4732" t="str">
            <v>Industrial Processes - Chemical Manuf</v>
          </cell>
          <cell r="G4732" t="str">
            <v>Industrial Processes</v>
          </cell>
          <cell r="H4732" t="str">
            <v>Chemical Manufacturing</v>
          </cell>
          <cell r="I4732" t="str">
            <v>Explosives (Trinitrotoluene)</v>
          </cell>
          <cell r="J4732" t="str">
            <v>Batch Process: Red Water Incinerator</v>
          </cell>
          <cell r="N4732">
            <v>40988</v>
          </cell>
        </row>
        <row r="4733">
          <cell r="A4733" t="str">
            <v>30101021</v>
          </cell>
          <cell r="B4733" t="str">
            <v>Point</v>
          </cell>
          <cell r="C4733" t="str">
            <v>Chem Manuf /Explosives TNT /Continuous Process: Nitration Reactor Fume Recover **(Use 3-01-010-51)</v>
          </cell>
          <cell r="D4733" t="str">
            <v>Industrial Processes - Chemical Manuf</v>
          </cell>
          <cell r="G4733" t="str">
            <v>Industrial Processes</v>
          </cell>
          <cell r="H4733" t="str">
            <v>Chemical Manufacturing</v>
          </cell>
          <cell r="I4733" t="str">
            <v>Explosives (Trinitrotoluene)</v>
          </cell>
          <cell r="J4733" t="str">
            <v>Continuous Process: Nitration Reactor Fume Recover **(Use 3-01-010-51)</v>
          </cell>
          <cell r="N4733">
            <v>40988</v>
          </cell>
        </row>
        <row r="4734">
          <cell r="A4734" t="str">
            <v>30101022</v>
          </cell>
          <cell r="B4734" t="str">
            <v>Point</v>
          </cell>
          <cell r="C4734" t="str">
            <v>Chem Manuf /Explosives TNT /Continuous Process: Nitration Reactor Acid Recover **(Use 3-01-010-52)</v>
          </cell>
          <cell r="D4734" t="str">
            <v>Industrial Processes - Chemical Manuf</v>
          </cell>
          <cell r="G4734" t="str">
            <v>Industrial Processes</v>
          </cell>
          <cell r="H4734" t="str">
            <v>Chemical Manufacturing</v>
          </cell>
          <cell r="I4734" t="str">
            <v>Explosives (Trinitrotoluene)</v>
          </cell>
          <cell r="J4734" t="str">
            <v>Continuous Process: Nitration Reactor Acid Recover **(Use 3-01-010-52)</v>
          </cell>
          <cell r="N4734">
            <v>40988</v>
          </cell>
        </row>
        <row r="4735">
          <cell r="A4735" t="str">
            <v>30101023</v>
          </cell>
          <cell r="B4735" t="str">
            <v>Point</v>
          </cell>
          <cell r="C4735" t="str">
            <v>Chem Manuf /Explosives TNT /Continuous Process: Red Water Incinerator ** (Use 3-01-010-53)</v>
          </cell>
          <cell r="D4735" t="str">
            <v>Industrial Processes - Chemical Manuf</v>
          </cell>
          <cell r="G4735" t="str">
            <v>Industrial Processes</v>
          </cell>
          <cell r="H4735" t="str">
            <v>Chemical Manufacturing</v>
          </cell>
          <cell r="I4735" t="str">
            <v>Explosives (Trinitrotoluene)</v>
          </cell>
          <cell r="J4735" t="str">
            <v>Continuous Process: Red Water Incinerator ** (Use 3-01-010-53)</v>
          </cell>
          <cell r="N4735">
            <v>40988</v>
          </cell>
        </row>
        <row r="4736">
          <cell r="A4736" t="str">
            <v>30101025</v>
          </cell>
          <cell r="B4736" t="str">
            <v>Point</v>
          </cell>
          <cell r="C4736" t="str">
            <v>Chem Manuf /Explosives TNT /Batch Process: Spent Acid Recovery: Denitrating Tower</v>
          </cell>
          <cell r="D4736" t="str">
            <v>Industrial Processes - Chemical Manuf</v>
          </cell>
          <cell r="G4736" t="str">
            <v>Industrial Processes</v>
          </cell>
          <cell r="H4736" t="str">
            <v>Chemical Manufacturing</v>
          </cell>
          <cell r="I4736" t="str">
            <v>Explosives (Trinitrotoluene)</v>
          </cell>
          <cell r="J4736" t="str">
            <v>Batch Process: Spent Acid Recovery: Denitrating Tower</v>
          </cell>
          <cell r="N4736">
            <v>40988</v>
          </cell>
        </row>
        <row r="4737">
          <cell r="A4737" t="str">
            <v>30101026</v>
          </cell>
          <cell r="B4737" t="str">
            <v>Point</v>
          </cell>
          <cell r="C4737" t="str">
            <v>Chem Manuf /Explosives TNT /Batch Process: Spent Acid Recovery: Sulfuric Acid Regenerator</v>
          </cell>
          <cell r="D4737" t="str">
            <v>Industrial Processes - Chemical Manuf</v>
          </cell>
          <cell r="G4737" t="str">
            <v>Industrial Processes</v>
          </cell>
          <cell r="H4737" t="str">
            <v>Chemical Manufacturing</v>
          </cell>
          <cell r="I4737" t="str">
            <v>Explosives (Trinitrotoluene)</v>
          </cell>
          <cell r="J4737" t="str">
            <v>Batch Process: Spent Acid Recovery: Sulfuric Acid Regenerator</v>
          </cell>
          <cell r="N4737">
            <v>40988</v>
          </cell>
        </row>
        <row r="4738">
          <cell r="A4738" t="str">
            <v>30101027</v>
          </cell>
          <cell r="B4738" t="str">
            <v>Point</v>
          </cell>
          <cell r="C4738" t="str">
            <v>Chem Manuf /Explosives TNT /Batch Process: Spent Acid Recovery: Bleacher</v>
          </cell>
          <cell r="D4738" t="str">
            <v>Industrial Processes - Chemical Manuf</v>
          </cell>
          <cell r="G4738" t="str">
            <v>Industrial Processes</v>
          </cell>
          <cell r="H4738" t="str">
            <v>Chemical Manufacturing</v>
          </cell>
          <cell r="I4738" t="str">
            <v>Explosives (Trinitrotoluene)</v>
          </cell>
          <cell r="J4738" t="str">
            <v>Batch Process: Spent Acid Recovery: Bleacher</v>
          </cell>
          <cell r="N4738">
            <v>40988</v>
          </cell>
        </row>
        <row r="4739">
          <cell r="A4739" t="str">
            <v>30101028</v>
          </cell>
          <cell r="B4739" t="str">
            <v>Point</v>
          </cell>
          <cell r="C4739" t="str">
            <v>Chem Manuf /Explosives TNT /Batch Process: Spent Acid Recovery: Reflux Columns</v>
          </cell>
          <cell r="D4739" t="str">
            <v>Industrial Processes - Chemical Manuf</v>
          </cell>
          <cell r="G4739" t="str">
            <v>Industrial Processes</v>
          </cell>
          <cell r="H4739" t="str">
            <v>Chemical Manufacturing</v>
          </cell>
          <cell r="I4739" t="str">
            <v>Explosives (Trinitrotoluene)</v>
          </cell>
          <cell r="J4739" t="str">
            <v>Batch Process: Spent Acid Recovery: Reflux Columns</v>
          </cell>
          <cell r="N4739">
            <v>40988</v>
          </cell>
        </row>
        <row r="4740">
          <cell r="A4740" t="str">
            <v>30101030</v>
          </cell>
          <cell r="B4740" t="str">
            <v>Point</v>
          </cell>
          <cell r="C4740" t="str">
            <v>Chem Manuf /Explosives TNT /Open Burning: Waste</v>
          </cell>
          <cell r="D4740" t="str">
            <v>Industrial Processes - Chemical Manuf</v>
          </cell>
          <cell r="G4740" t="str">
            <v>Industrial Processes</v>
          </cell>
          <cell r="H4740" t="str">
            <v>Chemical Manufacturing</v>
          </cell>
          <cell r="I4740" t="str">
            <v>Explosives (Trinitrotoluene)</v>
          </cell>
          <cell r="J4740" t="str">
            <v>Open Burning: Waste</v>
          </cell>
          <cell r="N4740">
            <v>40988</v>
          </cell>
        </row>
        <row r="4741">
          <cell r="A4741" t="str">
            <v>30101033</v>
          </cell>
          <cell r="B4741" t="str">
            <v>Point</v>
          </cell>
          <cell r="C4741" t="str">
            <v>Chem Manuf /Explosives TNT /Batch Process: Nitric Acid Concentration: Distillation Tower</v>
          </cell>
          <cell r="D4741" t="str">
            <v>Industrial Processes - Chemical Manuf</v>
          </cell>
          <cell r="G4741" t="str">
            <v>Industrial Processes</v>
          </cell>
          <cell r="H4741" t="str">
            <v>Chemical Manufacturing</v>
          </cell>
          <cell r="I4741" t="str">
            <v>Explosives (Trinitrotoluene)</v>
          </cell>
          <cell r="J4741" t="str">
            <v>Batch Process: Nitric Acid Concentration: Distillation Tower</v>
          </cell>
          <cell r="N4741">
            <v>40988</v>
          </cell>
        </row>
        <row r="4742">
          <cell r="A4742" t="str">
            <v>30101034</v>
          </cell>
          <cell r="B4742" t="str">
            <v>Point</v>
          </cell>
          <cell r="C4742" t="str">
            <v>Chem Manuf /Explosives TNT /Batch Process: Nitric Acid Concentration: Bleacher</v>
          </cell>
          <cell r="D4742" t="str">
            <v>Industrial Processes - Chemical Manuf</v>
          </cell>
          <cell r="G4742" t="str">
            <v>Industrial Processes</v>
          </cell>
          <cell r="H4742" t="str">
            <v>Chemical Manufacturing</v>
          </cell>
          <cell r="I4742" t="str">
            <v>Explosives (Trinitrotoluene)</v>
          </cell>
          <cell r="J4742" t="str">
            <v>Batch Process: Nitric Acid Concentration: Bleacher</v>
          </cell>
          <cell r="N4742">
            <v>40988</v>
          </cell>
        </row>
        <row r="4743">
          <cell r="A4743" t="str">
            <v>30101035</v>
          </cell>
          <cell r="B4743" t="str">
            <v>Point</v>
          </cell>
          <cell r="C4743" t="str">
            <v>Chem Manuf /Explosives TNT /Batch Process: Nitric Acid Concentration: Condenser</v>
          </cell>
          <cell r="D4743" t="str">
            <v>Industrial Processes - Chemical Manuf</v>
          </cell>
          <cell r="G4743" t="str">
            <v>Industrial Processes</v>
          </cell>
          <cell r="H4743" t="str">
            <v>Chemical Manufacturing</v>
          </cell>
          <cell r="I4743" t="str">
            <v>Explosives (Trinitrotoluene)</v>
          </cell>
          <cell r="J4743" t="str">
            <v>Batch Process: Nitric Acid Concentration: Condenser</v>
          </cell>
          <cell r="N4743">
            <v>40988</v>
          </cell>
        </row>
        <row r="4744">
          <cell r="A4744" t="str">
            <v>30101036</v>
          </cell>
          <cell r="B4744" t="str">
            <v>Point</v>
          </cell>
          <cell r="C4744" t="str">
            <v>Chem Manuf /Explosives TNT /Batch Process: Nitric Acid Concentration: Absorber Column</v>
          </cell>
          <cell r="D4744" t="str">
            <v>Industrial Processes - Chemical Manuf</v>
          </cell>
          <cell r="G4744" t="str">
            <v>Industrial Processes</v>
          </cell>
          <cell r="H4744" t="str">
            <v>Chemical Manufacturing</v>
          </cell>
          <cell r="I4744" t="str">
            <v>Explosives (Trinitrotoluene)</v>
          </cell>
          <cell r="J4744" t="str">
            <v>Batch Process: Nitric Acid Concentration: Absorber Column</v>
          </cell>
          <cell r="N4744">
            <v>40988</v>
          </cell>
        </row>
        <row r="4745">
          <cell r="A4745" t="str">
            <v>30101037</v>
          </cell>
          <cell r="B4745" t="str">
            <v>Point</v>
          </cell>
          <cell r="C4745" t="str">
            <v>Chem Manuf /Explosives TNT /Batch Process: Nitric Acid Concentration: Dehydrating Unit</v>
          </cell>
          <cell r="D4745" t="str">
            <v>Industrial Processes - Chemical Manuf</v>
          </cell>
          <cell r="G4745" t="str">
            <v>Industrial Processes</v>
          </cell>
          <cell r="H4745" t="str">
            <v>Chemical Manufacturing</v>
          </cell>
          <cell r="I4745" t="str">
            <v>Explosives (Trinitrotoluene)</v>
          </cell>
          <cell r="J4745" t="str">
            <v>Batch Process: Nitric Acid Concentration: Dehydrating Unit</v>
          </cell>
          <cell r="N4745">
            <v>40988</v>
          </cell>
        </row>
        <row r="4746">
          <cell r="A4746" t="str">
            <v>30101040</v>
          </cell>
          <cell r="B4746" t="str">
            <v>Point</v>
          </cell>
          <cell r="C4746" t="str">
            <v>Chem Manuf /Explosives TNT /Batch Process: Purification</v>
          </cell>
          <cell r="D4746" t="str">
            <v>Industrial Processes - Chemical Manuf</v>
          </cell>
          <cell r="G4746" t="str">
            <v>Industrial Processes</v>
          </cell>
          <cell r="H4746" t="str">
            <v>Chemical Manufacturing</v>
          </cell>
          <cell r="I4746" t="str">
            <v>Explosives (Trinitrotoluene)</v>
          </cell>
          <cell r="J4746" t="str">
            <v>Batch Process: Purification</v>
          </cell>
          <cell r="N4746">
            <v>40988</v>
          </cell>
        </row>
        <row r="4747">
          <cell r="A4747" t="str">
            <v>30101045</v>
          </cell>
          <cell r="B4747" t="str">
            <v>Point</v>
          </cell>
          <cell r="C4747" t="str">
            <v>Chem Manuf /Explosives TNT /Batch Process: Finishing: Melt Tank</v>
          </cell>
          <cell r="D4747" t="str">
            <v>Industrial Processes - Chemical Manuf</v>
          </cell>
          <cell r="G4747" t="str">
            <v>Industrial Processes</v>
          </cell>
          <cell r="H4747" t="str">
            <v>Chemical Manufacturing</v>
          </cell>
          <cell r="I4747" t="str">
            <v>Explosives (Trinitrotoluene)</v>
          </cell>
          <cell r="J4747" t="str">
            <v>Batch Process: Finishing: Melt Tank</v>
          </cell>
          <cell r="N4747">
            <v>40988</v>
          </cell>
        </row>
        <row r="4748">
          <cell r="A4748" t="str">
            <v>30101046</v>
          </cell>
          <cell r="B4748" t="str">
            <v>Point</v>
          </cell>
          <cell r="C4748" t="str">
            <v>Chem Manuf /Explosives TNT /Batch Process: Finishing: Dryers</v>
          </cell>
          <cell r="D4748" t="str">
            <v>Industrial Processes - Chemical Manuf</v>
          </cell>
          <cell r="G4748" t="str">
            <v>Industrial Processes</v>
          </cell>
          <cell r="H4748" t="str">
            <v>Chemical Manufacturing</v>
          </cell>
          <cell r="I4748" t="str">
            <v>Explosives (Trinitrotoluene)</v>
          </cell>
          <cell r="J4748" t="str">
            <v>Batch Process: Finishing: Dryers</v>
          </cell>
          <cell r="N4748">
            <v>40988</v>
          </cell>
        </row>
        <row r="4749">
          <cell r="A4749" t="str">
            <v>30101047</v>
          </cell>
          <cell r="B4749" t="str">
            <v>Point</v>
          </cell>
          <cell r="C4749" t="str">
            <v>Chem Manuf /Explosives TNT /Batch Process: Finishing: Flaker Drum</v>
          </cell>
          <cell r="D4749" t="str">
            <v>Industrial Processes - Chemical Manuf</v>
          </cell>
          <cell r="G4749" t="str">
            <v>Industrial Processes</v>
          </cell>
          <cell r="H4749" t="str">
            <v>Chemical Manufacturing</v>
          </cell>
          <cell r="I4749" t="str">
            <v>Explosives (Trinitrotoluene)</v>
          </cell>
          <cell r="J4749" t="str">
            <v>Batch Process: Finishing: Flaker Drum</v>
          </cell>
          <cell r="N4749">
            <v>40988</v>
          </cell>
        </row>
        <row r="4750">
          <cell r="A4750" t="str">
            <v>30101050</v>
          </cell>
          <cell r="B4750" t="str">
            <v>Point</v>
          </cell>
          <cell r="C4750" t="str">
            <v>Chem Manuf /Explosives TNT /Process Vents: Continuous Process</v>
          </cell>
          <cell r="D4750" t="str">
            <v>Industrial Processes - Chemical Manuf</v>
          </cell>
          <cell r="G4750" t="str">
            <v>Industrial Processes</v>
          </cell>
          <cell r="H4750" t="str">
            <v>Chemical Manufacturing</v>
          </cell>
          <cell r="I4750" t="str">
            <v>Explosives (Trinitrotoluene)</v>
          </cell>
          <cell r="J4750" t="str">
            <v>Process Vents: Continuous Process</v>
          </cell>
          <cell r="N4750">
            <v>40988</v>
          </cell>
        </row>
        <row r="4751">
          <cell r="A4751" t="str">
            <v>30101051</v>
          </cell>
          <cell r="B4751" t="str">
            <v>Point</v>
          </cell>
          <cell r="C4751" t="str">
            <v>Chem Manuf /Explosives TNT /Continuous Process: Nitration Reactor Fume Recovery</v>
          </cell>
          <cell r="D4751" t="str">
            <v>Industrial Processes - Chemical Manuf</v>
          </cell>
          <cell r="G4751" t="str">
            <v>Industrial Processes</v>
          </cell>
          <cell r="H4751" t="str">
            <v>Chemical Manufacturing</v>
          </cell>
          <cell r="I4751" t="str">
            <v>Explosives (Trinitrotoluene)</v>
          </cell>
          <cell r="J4751" t="str">
            <v>Continuous Process: Nitration Reactor Fume Recovery</v>
          </cell>
          <cell r="N4751">
            <v>40988</v>
          </cell>
        </row>
        <row r="4752">
          <cell r="A4752" t="str">
            <v>30101052</v>
          </cell>
          <cell r="B4752" t="str">
            <v>Point</v>
          </cell>
          <cell r="C4752" t="str">
            <v>Chem Manuf /Explosives TNT /Continuous Process: Spent Acid Recovery</v>
          </cell>
          <cell r="D4752" t="str">
            <v>Industrial Processes - Chemical Manuf</v>
          </cell>
          <cell r="G4752" t="str">
            <v>Industrial Processes</v>
          </cell>
          <cell r="H4752" t="str">
            <v>Chemical Manufacturing</v>
          </cell>
          <cell r="I4752" t="str">
            <v>Explosives (Trinitrotoluene)</v>
          </cell>
          <cell r="J4752" t="str">
            <v>Continuous Process: Spent Acid Recovery</v>
          </cell>
          <cell r="N4752">
            <v>40988</v>
          </cell>
        </row>
        <row r="4753">
          <cell r="A4753" t="str">
            <v>30101053</v>
          </cell>
          <cell r="B4753" t="str">
            <v>Point</v>
          </cell>
          <cell r="C4753" t="str">
            <v>Chem Manuf /Explosives TNT /Continuous Process: Red Water Incineration</v>
          </cell>
          <cell r="D4753" t="str">
            <v>Industrial Processes - Chemical Manuf</v>
          </cell>
          <cell r="G4753" t="str">
            <v>Industrial Processes</v>
          </cell>
          <cell r="H4753" t="str">
            <v>Chemical Manufacturing</v>
          </cell>
          <cell r="I4753" t="str">
            <v>Explosives (Trinitrotoluene)</v>
          </cell>
          <cell r="J4753" t="str">
            <v>Continuous Process: Red Water Incineration</v>
          </cell>
          <cell r="N4753">
            <v>40988</v>
          </cell>
        </row>
        <row r="4754">
          <cell r="A4754" t="str">
            <v>30101054</v>
          </cell>
          <cell r="B4754" t="str">
            <v>Point</v>
          </cell>
          <cell r="C4754" t="str">
            <v>Chem Manuf /Explosives TNT /Continuous Process: Nitric Acid Concentrators</v>
          </cell>
          <cell r="D4754" t="str">
            <v>Industrial Processes - Chemical Manuf</v>
          </cell>
          <cell r="G4754" t="str">
            <v>Industrial Processes</v>
          </cell>
          <cell r="H4754" t="str">
            <v>Chemical Manufacturing</v>
          </cell>
          <cell r="I4754" t="str">
            <v>Explosives (Trinitrotoluene)</v>
          </cell>
          <cell r="J4754" t="str">
            <v>Continuous Process: Nitric Acid Concentrators</v>
          </cell>
          <cell r="N4754">
            <v>40988</v>
          </cell>
        </row>
        <row r="4755">
          <cell r="A4755" t="str">
            <v>30101055</v>
          </cell>
          <cell r="B4755" t="str">
            <v>Point</v>
          </cell>
          <cell r="C4755" t="str">
            <v>Chem Manuf /Explosives TNT /Continuous Process: Sulfuric Acid Concentrators</v>
          </cell>
          <cell r="D4755" t="str">
            <v>Industrial Processes - Chemical Manuf</v>
          </cell>
          <cell r="G4755" t="str">
            <v>Industrial Processes</v>
          </cell>
          <cell r="H4755" t="str">
            <v>Chemical Manufacturing</v>
          </cell>
          <cell r="I4755" t="str">
            <v>Explosives (Trinitrotoluene)</v>
          </cell>
          <cell r="J4755" t="str">
            <v>Continuous Process: Sulfuric Acid Concentrators</v>
          </cell>
          <cell r="N4755">
            <v>40988</v>
          </cell>
        </row>
        <row r="4756">
          <cell r="A4756" t="str">
            <v>30101061</v>
          </cell>
          <cell r="B4756" t="str">
            <v>Point</v>
          </cell>
          <cell r="C4756" t="str">
            <v>Chem Manuf /Explosives TNT /Continuous Process: Spent Acid Recovery: Denitrating Tower</v>
          </cell>
          <cell r="D4756" t="str">
            <v>Industrial Processes - Chemical Manuf</v>
          </cell>
          <cell r="G4756" t="str">
            <v>Industrial Processes</v>
          </cell>
          <cell r="H4756" t="str">
            <v>Chemical Manufacturing</v>
          </cell>
          <cell r="I4756" t="str">
            <v>Explosives (Trinitrotoluene)</v>
          </cell>
          <cell r="J4756" t="str">
            <v>Continuous Process: Spent Acid Recovery: Denitrating Tower</v>
          </cell>
          <cell r="N4756">
            <v>40988</v>
          </cell>
        </row>
        <row r="4757">
          <cell r="A4757" t="str">
            <v>30101062</v>
          </cell>
          <cell r="B4757" t="str">
            <v>Point</v>
          </cell>
          <cell r="C4757" t="str">
            <v>Chem Manuf /Explosives TNT /Continuous Process: Spent Acid Recovery: Sulfuric Acid Regenerator</v>
          </cell>
          <cell r="D4757" t="str">
            <v>Industrial Processes - Chemical Manuf</v>
          </cell>
          <cell r="G4757" t="str">
            <v>Industrial Processes</v>
          </cell>
          <cell r="H4757" t="str">
            <v>Chemical Manufacturing</v>
          </cell>
          <cell r="I4757" t="str">
            <v>Explosives (Trinitrotoluene)</v>
          </cell>
          <cell r="J4757" t="str">
            <v>Continuous Process: Spent Acid Recovery: Sulfuric Acid Regenerator</v>
          </cell>
          <cell r="N4757">
            <v>40988</v>
          </cell>
        </row>
        <row r="4758">
          <cell r="A4758" t="str">
            <v>30101063</v>
          </cell>
          <cell r="B4758" t="str">
            <v>Point</v>
          </cell>
          <cell r="C4758" t="str">
            <v>Chem Manuf /Explosives TNT /Continuous Process: Spent Acid Recovery: Bleacher</v>
          </cell>
          <cell r="D4758" t="str">
            <v>Industrial Processes - Chemical Manuf</v>
          </cell>
          <cell r="G4758" t="str">
            <v>Industrial Processes</v>
          </cell>
          <cell r="H4758" t="str">
            <v>Chemical Manufacturing</v>
          </cell>
          <cell r="I4758" t="str">
            <v>Explosives (Trinitrotoluene)</v>
          </cell>
          <cell r="J4758" t="str">
            <v>Continuous Process: Spent Acid Recovery: Bleacher</v>
          </cell>
          <cell r="N4758">
            <v>40988</v>
          </cell>
        </row>
        <row r="4759">
          <cell r="A4759" t="str">
            <v>30101064</v>
          </cell>
          <cell r="B4759" t="str">
            <v>Point</v>
          </cell>
          <cell r="C4759" t="str">
            <v>Chem Manuf /Explosives TNT /Continuous Process: Spent Acid Recovery: Reflux Columns</v>
          </cell>
          <cell r="D4759" t="str">
            <v>Industrial Processes - Chemical Manuf</v>
          </cell>
          <cell r="G4759" t="str">
            <v>Industrial Processes</v>
          </cell>
          <cell r="H4759" t="str">
            <v>Chemical Manufacturing</v>
          </cell>
          <cell r="I4759" t="str">
            <v>Explosives (Trinitrotoluene)</v>
          </cell>
          <cell r="J4759" t="str">
            <v>Continuous Process: Spent Acid Recovery: Reflux Columns</v>
          </cell>
          <cell r="N4759">
            <v>40988</v>
          </cell>
        </row>
        <row r="4760">
          <cell r="A4760" t="str">
            <v>30101073</v>
          </cell>
          <cell r="B4760" t="str">
            <v>Point</v>
          </cell>
          <cell r="C4760" t="str">
            <v>Chem Manuf /Explosives TNT /Continuous Process: Nitric Acid Concentration: Distillation Tower</v>
          </cell>
          <cell r="D4760" t="str">
            <v>Industrial Processes - Chemical Manuf</v>
          </cell>
          <cell r="G4760" t="str">
            <v>Industrial Processes</v>
          </cell>
          <cell r="H4760" t="str">
            <v>Chemical Manufacturing</v>
          </cell>
          <cell r="I4760" t="str">
            <v>Explosives (Trinitrotoluene)</v>
          </cell>
          <cell r="J4760" t="str">
            <v>Continuous Process: Nitric Acid Concentration: Distillation Tower</v>
          </cell>
          <cell r="N4760">
            <v>40988</v>
          </cell>
        </row>
        <row r="4761">
          <cell r="A4761" t="str">
            <v>30101074</v>
          </cell>
          <cell r="B4761" t="str">
            <v>Point</v>
          </cell>
          <cell r="C4761" t="str">
            <v>Chem Manuf /Explosives TNT /Continuous Process: Nitric Acid Concentration: Bleacher</v>
          </cell>
          <cell r="D4761" t="str">
            <v>Industrial Processes - Chemical Manuf</v>
          </cell>
          <cell r="G4761" t="str">
            <v>Industrial Processes</v>
          </cell>
          <cell r="H4761" t="str">
            <v>Chemical Manufacturing</v>
          </cell>
          <cell r="I4761" t="str">
            <v>Explosives (Trinitrotoluene)</v>
          </cell>
          <cell r="J4761" t="str">
            <v>Continuous Process: Nitric Acid Concentration: Bleacher</v>
          </cell>
          <cell r="N4761">
            <v>40988</v>
          </cell>
        </row>
        <row r="4762">
          <cell r="A4762" t="str">
            <v>30101075</v>
          </cell>
          <cell r="B4762" t="str">
            <v>Point</v>
          </cell>
          <cell r="C4762" t="str">
            <v>Chem Manuf /Explosives TNT /Continuous Process: Nitric Acid Concentration: Condenser</v>
          </cell>
          <cell r="D4762" t="str">
            <v>Industrial Processes - Chemical Manuf</v>
          </cell>
          <cell r="G4762" t="str">
            <v>Industrial Processes</v>
          </cell>
          <cell r="H4762" t="str">
            <v>Chemical Manufacturing</v>
          </cell>
          <cell r="I4762" t="str">
            <v>Explosives (Trinitrotoluene)</v>
          </cell>
          <cell r="J4762" t="str">
            <v>Continuous Process: Nitric Acid Concentration: Condenser</v>
          </cell>
          <cell r="N4762">
            <v>40988</v>
          </cell>
        </row>
        <row r="4763">
          <cell r="A4763" t="str">
            <v>30101076</v>
          </cell>
          <cell r="B4763" t="str">
            <v>Point</v>
          </cell>
          <cell r="C4763" t="str">
            <v>Chem Manuf /Explosives TNT /Continuous Process: Nitric Acid Concentration: Absorber Column</v>
          </cell>
          <cell r="D4763" t="str">
            <v>Industrial Processes - Chemical Manuf</v>
          </cell>
          <cell r="G4763" t="str">
            <v>Industrial Processes</v>
          </cell>
          <cell r="H4763" t="str">
            <v>Chemical Manufacturing</v>
          </cell>
          <cell r="I4763" t="str">
            <v>Explosives (Trinitrotoluene)</v>
          </cell>
          <cell r="J4763" t="str">
            <v>Continuous Process: Nitric Acid Concentration: Absorber Column</v>
          </cell>
          <cell r="N4763">
            <v>40988</v>
          </cell>
        </row>
        <row r="4764">
          <cell r="A4764" t="str">
            <v>30101077</v>
          </cell>
          <cell r="B4764" t="str">
            <v>Point</v>
          </cell>
          <cell r="C4764" t="str">
            <v>Chem Manuf /Explosives TNT /Continuous Process: Nitric Acid Concentration: Dehydrating Unit</v>
          </cell>
          <cell r="D4764" t="str">
            <v>Industrial Processes - Chemical Manuf</v>
          </cell>
          <cell r="G4764" t="str">
            <v>Industrial Processes</v>
          </cell>
          <cell r="H4764" t="str">
            <v>Chemical Manufacturing</v>
          </cell>
          <cell r="I4764" t="str">
            <v>Explosives (Trinitrotoluene)</v>
          </cell>
          <cell r="J4764" t="str">
            <v>Continuous Process: Nitric Acid Concentration: Dehydrating Unit</v>
          </cell>
          <cell r="N4764">
            <v>40988</v>
          </cell>
        </row>
        <row r="4765">
          <cell r="A4765" t="str">
            <v>30101080</v>
          </cell>
          <cell r="B4765" t="str">
            <v>Point</v>
          </cell>
          <cell r="C4765" t="str">
            <v>Chem Manuf /Explosives TNT /Continuous Process: Purification</v>
          </cell>
          <cell r="D4765" t="str">
            <v>Industrial Processes - Chemical Manuf</v>
          </cell>
          <cell r="G4765" t="str">
            <v>Industrial Processes</v>
          </cell>
          <cell r="H4765" t="str">
            <v>Chemical Manufacturing</v>
          </cell>
          <cell r="I4765" t="str">
            <v>Explosives (Trinitrotoluene)</v>
          </cell>
          <cell r="J4765" t="str">
            <v>Continuous Process: Purification</v>
          </cell>
          <cell r="N4765">
            <v>40988</v>
          </cell>
        </row>
        <row r="4766">
          <cell r="A4766" t="str">
            <v>30101085</v>
          </cell>
          <cell r="B4766" t="str">
            <v>Point</v>
          </cell>
          <cell r="C4766" t="str">
            <v>Chem Manuf /Explosives TNT /Continuous Process: Finishing: Melt Tank</v>
          </cell>
          <cell r="D4766" t="str">
            <v>Industrial Processes - Chemical Manuf</v>
          </cell>
          <cell r="G4766" t="str">
            <v>Industrial Processes</v>
          </cell>
          <cell r="H4766" t="str">
            <v>Chemical Manufacturing</v>
          </cell>
          <cell r="I4766" t="str">
            <v>Explosives (Trinitrotoluene)</v>
          </cell>
          <cell r="J4766" t="str">
            <v>Continuous Process: Finishing: Melt Tank</v>
          </cell>
          <cell r="N4766">
            <v>40988</v>
          </cell>
        </row>
        <row r="4767">
          <cell r="A4767" t="str">
            <v>30101086</v>
          </cell>
          <cell r="B4767" t="str">
            <v>Point</v>
          </cell>
          <cell r="C4767" t="str">
            <v>Chem Manuf /Explosives TNT /Continuous Process: Finishing: Dryers</v>
          </cell>
          <cell r="D4767" t="str">
            <v>Industrial Processes - Chemical Manuf</v>
          </cell>
          <cell r="G4767" t="str">
            <v>Industrial Processes</v>
          </cell>
          <cell r="H4767" t="str">
            <v>Chemical Manufacturing</v>
          </cell>
          <cell r="I4767" t="str">
            <v>Explosives (Trinitrotoluene)</v>
          </cell>
          <cell r="J4767" t="str">
            <v>Continuous Process: Finishing: Dryers</v>
          </cell>
          <cell r="N4767">
            <v>40988</v>
          </cell>
        </row>
        <row r="4768">
          <cell r="A4768" t="str">
            <v>30101087</v>
          </cell>
          <cell r="B4768" t="str">
            <v>Point</v>
          </cell>
          <cell r="C4768" t="str">
            <v>Chem Manuf /Explosives TNT /Continuous Process: Finishing: Flaker Drum</v>
          </cell>
          <cell r="D4768" t="str">
            <v>Industrial Processes - Chemical Manuf</v>
          </cell>
          <cell r="G4768" t="str">
            <v>Industrial Processes</v>
          </cell>
          <cell r="H4768" t="str">
            <v>Chemical Manufacturing</v>
          </cell>
          <cell r="I4768" t="str">
            <v>Explosives (Trinitrotoluene)</v>
          </cell>
          <cell r="J4768" t="str">
            <v>Continuous Process: Finishing: Flaker Drum</v>
          </cell>
          <cell r="N4768">
            <v>40988</v>
          </cell>
        </row>
        <row r="4769">
          <cell r="A4769" t="str">
            <v>30101099</v>
          </cell>
          <cell r="B4769" t="str">
            <v>Point</v>
          </cell>
          <cell r="C4769" t="str">
            <v>Chem Manuf /Explosives TNT /Other Not Classified</v>
          </cell>
          <cell r="D4769" t="str">
            <v>Industrial Processes - Chemical Manuf</v>
          </cell>
          <cell r="G4769" t="str">
            <v>Industrial Processes</v>
          </cell>
          <cell r="H4769" t="str">
            <v>Chemical Manufacturing</v>
          </cell>
          <cell r="I4769" t="str">
            <v>Explosives (Trinitrotoluene)</v>
          </cell>
          <cell r="J4769" t="str">
            <v>Other Not Classified</v>
          </cell>
          <cell r="N4769">
            <v>40988</v>
          </cell>
        </row>
        <row r="4770">
          <cell r="A4770" t="str">
            <v>30101101</v>
          </cell>
          <cell r="B4770" t="str">
            <v>Point</v>
          </cell>
          <cell r="C4770" t="str">
            <v>Chem Manuf /Hydrochloric Acid /By-product Process</v>
          </cell>
          <cell r="D4770" t="str">
            <v>Industrial Processes - Chemical Manuf</v>
          </cell>
          <cell r="G4770" t="str">
            <v>Industrial Processes</v>
          </cell>
          <cell r="H4770" t="str">
            <v>Chemical Manufacturing</v>
          </cell>
          <cell r="I4770" t="str">
            <v>Hydrochloric Acid</v>
          </cell>
          <cell r="J4770" t="str">
            <v>By-product Process</v>
          </cell>
          <cell r="N4770">
            <v>40988</v>
          </cell>
        </row>
        <row r="4771">
          <cell r="A4771" t="str">
            <v>30101198</v>
          </cell>
          <cell r="B4771" t="str">
            <v>Point</v>
          </cell>
          <cell r="C4771" t="str">
            <v>Chem Manuf /Hydrochloric Acid /Handling and Storage (99.9% Removal)</v>
          </cell>
          <cell r="D4771" t="str">
            <v>Industrial Processes - Storage and Transfer</v>
          </cell>
          <cell r="G4771" t="str">
            <v>Industrial Processes</v>
          </cell>
          <cell r="H4771" t="str">
            <v>Chemical Manufacturing</v>
          </cell>
          <cell r="I4771" t="str">
            <v>Hydrochloric Acid</v>
          </cell>
          <cell r="J4771" t="str">
            <v>Handling and Storage (99.9% Removal)</v>
          </cell>
          <cell r="N4771">
            <v>40988</v>
          </cell>
        </row>
        <row r="4772">
          <cell r="A4772" t="str">
            <v>30101199</v>
          </cell>
          <cell r="B4772" t="str">
            <v>Point</v>
          </cell>
          <cell r="C4772" t="str">
            <v>Chem Manuf /Hydrochloric Acid /Other Not Classified</v>
          </cell>
          <cell r="D4772" t="str">
            <v>Industrial Processes - Chemical Manuf</v>
          </cell>
          <cell r="G4772" t="str">
            <v>Industrial Processes</v>
          </cell>
          <cell r="H4772" t="str">
            <v>Chemical Manufacturing</v>
          </cell>
          <cell r="I4772" t="str">
            <v>Hydrochloric Acid</v>
          </cell>
          <cell r="J4772" t="str">
            <v>Other Not Classified</v>
          </cell>
          <cell r="N4772">
            <v>40988</v>
          </cell>
        </row>
        <row r="4773">
          <cell r="A4773" t="str">
            <v>30101202</v>
          </cell>
          <cell r="B4773" t="str">
            <v>Point</v>
          </cell>
          <cell r="C4773" t="str">
            <v>Chem Manuf /Hydroflouric Acid /Rotary Kiln: Acid Reactor</v>
          </cell>
          <cell r="D4773" t="str">
            <v>Industrial Processes - Chemical Manuf</v>
          </cell>
          <cell r="G4773" t="str">
            <v>Industrial Processes</v>
          </cell>
          <cell r="H4773" t="str">
            <v>Chemical Manufacturing</v>
          </cell>
          <cell r="I4773" t="str">
            <v>Hydroflouric Acid</v>
          </cell>
          <cell r="J4773" t="str">
            <v>Rotary Kiln: Acid Reactor</v>
          </cell>
          <cell r="N4773">
            <v>40988</v>
          </cell>
        </row>
        <row r="4774">
          <cell r="A4774" t="str">
            <v>30101203</v>
          </cell>
          <cell r="B4774" t="str">
            <v>Point</v>
          </cell>
          <cell r="C4774" t="str">
            <v>Chem Manuf /Hydroflouric Acid /Fluorspar Grinding/Drying</v>
          </cell>
          <cell r="D4774" t="str">
            <v>Industrial Processes - Chemical Manuf</v>
          </cell>
          <cell r="G4774" t="str">
            <v>Industrial Processes</v>
          </cell>
          <cell r="H4774" t="str">
            <v>Chemical Manufacturing</v>
          </cell>
          <cell r="I4774" t="str">
            <v>Hydroflouric Acid</v>
          </cell>
          <cell r="J4774" t="str">
            <v>Fluorspar Grinding/Drying</v>
          </cell>
          <cell r="N4774">
            <v>40988</v>
          </cell>
        </row>
        <row r="4775">
          <cell r="A4775" t="str">
            <v>30101204</v>
          </cell>
          <cell r="B4775" t="str">
            <v>Point</v>
          </cell>
          <cell r="C4775" t="str">
            <v>Chem Manuf /Hydroflouric Acid /Fluorspar Handling Silos</v>
          </cell>
          <cell r="D4775" t="str">
            <v>Industrial Processes - Storage and Transfer</v>
          </cell>
          <cell r="G4775" t="str">
            <v>Industrial Processes</v>
          </cell>
          <cell r="H4775" t="str">
            <v>Chemical Manufacturing</v>
          </cell>
          <cell r="I4775" t="str">
            <v>Hydroflouric Acid</v>
          </cell>
          <cell r="J4775" t="str">
            <v>Fluorspar Handling Silos</v>
          </cell>
          <cell r="N4775">
            <v>40988</v>
          </cell>
        </row>
        <row r="4776">
          <cell r="A4776" t="str">
            <v>30101205</v>
          </cell>
          <cell r="B4776" t="str">
            <v>Point</v>
          </cell>
          <cell r="C4776" t="str">
            <v>Chem Manuf /Hydroflouric Acid /Fluorspar Transfer</v>
          </cell>
          <cell r="D4776" t="str">
            <v>Industrial Processes - Storage and Transfer</v>
          </cell>
          <cell r="G4776" t="str">
            <v>Industrial Processes</v>
          </cell>
          <cell r="H4776" t="str">
            <v>Chemical Manufacturing</v>
          </cell>
          <cell r="I4776" t="str">
            <v>Hydroflouric Acid</v>
          </cell>
          <cell r="J4776" t="str">
            <v>Fluorspar Transfer</v>
          </cell>
          <cell r="N4776">
            <v>40988</v>
          </cell>
        </row>
        <row r="4777">
          <cell r="A4777" t="str">
            <v>30101206</v>
          </cell>
          <cell r="B4777" t="str">
            <v>Point</v>
          </cell>
          <cell r="C4777" t="str">
            <v>Chem Manuf /Hydroflouric Acid /Tail Gas Vent</v>
          </cell>
          <cell r="D4777" t="str">
            <v>Industrial Processes - Chemical Manuf</v>
          </cell>
          <cell r="G4777" t="str">
            <v>Industrial Processes</v>
          </cell>
          <cell r="H4777" t="str">
            <v>Chemical Manufacturing</v>
          </cell>
          <cell r="I4777" t="str">
            <v>Hydroflouric Acid</v>
          </cell>
          <cell r="J4777" t="str">
            <v>Tail Gas Vent</v>
          </cell>
          <cell r="N4777">
            <v>40988</v>
          </cell>
        </row>
        <row r="4778">
          <cell r="A4778" t="str">
            <v>30101207</v>
          </cell>
          <cell r="B4778" t="str">
            <v>Point</v>
          </cell>
          <cell r="C4778" t="str">
            <v>Chem Manuf /Hydroflouric Acid /Fluorspar Drying Kiln: Fuel Combustion</v>
          </cell>
          <cell r="D4778" t="str">
            <v>Industrial Processes - Chemical Manuf</v>
          </cell>
          <cell r="G4778" t="str">
            <v>Industrial Processes</v>
          </cell>
          <cell r="H4778" t="str">
            <v>Chemical Manufacturing</v>
          </cell>
          <cell r="I4778" t="str">
            <v>Hydroflouric Acid</v>
          </cell>
          <cell r="J4778" t="str">
            <v>Fluorspar Drying Kiln: Fuel Combustion</v>
          </cell>
          <cell r="N4778">
            <v>40988</v>
          </cell>
        </row>
        <row r="4779">
          <cell r="A4779" t="str">
            <v>30101208</v>
          </cell>
          <cell r="B4779" t="str">
            <v>Point</v>
          </cell>
          <cell r="C4779" t="str">
            <v>Chem Manuf /Hydroflouric Acid /Rotary Kiln: Fuel Combustion</v>
          </cell>
          <cell r="D4779" t="str">
            <v>Industrial Processes - Chemical Manuf</v>
          </cell>
          <cell r="G4779" t="str">
            <v>Industrial Processes</v>
          </cell>
          <cell r="H4779" t="str">
            <v>Chemical Manufacturing</v>
          </cell>
          <cell r="I4779" t="str">
            <v>Hydroflouric Acid</v>
          </cell>
          <cell r="J4779" t="str">
            <v>Rotary Kiln: Fuel Combustion</v>
          </cell>
          <cell r="N4779">
            <v>40988</v>
          </cell>
        </row>
        <row r="4780">
          <cell r="A4780" t="str">
            <v>30101299</v>
          </cell>
          <cell r="B4780" t="str">
            <v>Point</v>
          </cell>
          <cell r="C4780" t="str">
            <v>Chem Manuf /Hydroflouric Acid /Other Not Classified</v>
          </cell>
          <cell r="D4780" t="str">
            <v>Industrial Processes - Chemical Manuf</v>
          </cell>
          <cell r="G4780" t="str">
            <v>Industrial Processes</v>
          </cell>
          <cell r="H4780" t="str">
            <v>Chemical Manufacturing</v>
          </cell>
          <cell r="I4780" t="str">
            <v>Hydroflouric Acid</v>
          </cell>
          <cell r="J4780" t="str">
            <v>Other Not Classified</v>
          </cell>
          <cell r="N4780">
            <v>40988</v>
          </cell>
        </row>
        <row r="4781">
          <cell r="A4781" t="str">
            <v>30101301</v>
          </cell>
          <cell r="B4781" t="str">
            <v>Point</v>
          </cell>
          <cell r="C4781" t="str">
            <v>Chem Manuf /Nitric Acid /Absorber Tail Gas (Pre-1970 Facilities)</v>
          </cell>
          <cell r="D4781" t="str">
            <v>Industrial Processes - Chemical Manuf</v>
          </cell>
          <cell r="G4781" t="str">
            <v>Industrial Processes</v>
          </cell>
          <cell r="H4781" t="str">
            <v>Chemical Manufacturing</v>
          </cell>
          <cell r="I4781" t="str">
            <v>Nitric Acid</v>
          </cell>
          <cell r="J4781" t="str">
            <v>Absorber Tail Gas (Pre-1970 Facilities)</v>
          </cell>
          <cell r="N4781">
            <v>40988</v>
          </cell>
        </row>
        <row r="4782">
          <cell r="A4782" t="str">
            <v>30101302</v>
          </cell>
          <cell r="B4782" t="str">
            <v>Point</v>
          </cell>
          <cell r="C4782" t="str">
            <v>Chem Manuf /Nitric Acid /Absorber Tail Gas (Post-1970 Facilities)</v>
          </cell>
          <cell r="D4782" t="str">
            <v>Industrial Processes - Chemical Manuf</v>
          </cell>
          <cell r="G4782" t="str">
            <v>Industrial Processes</v>
          </cell>
          <cell r="H4782" t="str">
            <v>Chemical Manufacturing</v>
          </cell>
          <cell r="I4782" t="str">
            <v>Nitric Acid</v>
          </cell>
          <cell r="J4782" t="str">
            <v>Absorber Tail Gas (Post-1970 Facilities)</v>
          </cell>
          <cell r="N4782">
            <v>40988</v>
          </cell>
        </row>
        <row r="4783">
          <cell r="A4783" t="str">
            <v>30101303</v>
          </cell>
          <cell r="B4783" t="str">
            <v>Point</v>
          </cell>
          <cell r="C4783" t="str">
            <v>Chem Manuf /Nitric Acid /Nitric Acid Concentrators (Pre-1970)</v>
          </cell>
          <cell r="D4783" t="str">
            <v>Industrial Processes - Chemical Manuf</v>
          </cell>
          <cell r="G4783" t="str">
            <v>Industrial Processes</v>
          </cell>
          <cell r="H4783" t="str">
            <v>Chemical Manufacturing</v>
          </cell>
          <cell r="I4783" t="str">
            <v>Nitric Acid</v>
          </cell>
          <cell r="J4783" t="str">
            <v>Nitric Acid Concentrators (Pre-1970)</v>
          </cell>
          <cell r="N4783">
            <v>40988</v>
          </cell>
        </row>
        <row r="4784">
          <cell r="A4784" t="str">
            <v>30101304</v>
          </cell>
          <cell r="B4784" t="str">
            <v>Point</v>
          </cell>
          <cell r="C4784" t="str">
            <v>Chem Manuf /Nitric Acid /Nitric Acid Concentrators (Post-1970)</v>
          </cell>
          <cell r="D4784" t="str">
            <v>Industrial Processes - Chemical Manuf</v>
          </cell>
          <cell r="G4784" t="str">
            <v>Industrial Processes</v>
          </cell>
          <cell r="H4784" t="str">
            <v>Chemical Manufacturing</v>
          </cell>
          <cell r="I4784" t="str">
            <v>Nitric Acid</v>
          </cell>
          <cell r="J4784" t="str">
            <v>Nitric Acid Concentrators (Post-1970)</v>
          </cell>
          <cell r="N4784">
            <v>40988</v>
          </cell>
        </row>
        <row r="4785">
          <cell r="A4785" t="str">
            <v>30101305</v>
          </cell>
          <cell r="B4785" t="str">
            <v>Point</v>
          </cell>
          <cell r="D4785" t="str">
            <v>Industrial Processes - Chemical Manuf</v>
          </cell>
          <cell r="G4785" t="str">
            <v>Industrial Processes</v>
          </cell>
          <cell r="H4785" t="str">
            <v>Chemical Manufacturing</v>
          </cell>
          <cell r="I4785" t="str">
            <v>Nitric Acid</v>
          </cell>
          <cell r="J4785" t="str">
            <v>Storage Tank Vents</v>
          </cell>
          <cell r="N4785">
            <v>41332</v>
          </cell>
        </row>
        <row r="4786">
          <cell r="A4786" t="str">
            <v>30101399</v>
          </cell>
          <cell r="B4786" t="str">
            <v>Point</v>
          </cell>
          <cell r="C4786" t="str">
            <v>Chem Manuf /Nitric Acid /Other Not Classified</v>
          </cell>
          <cell r="D4786" t="str">
            <v>Industrial Processes - Chemical Manuf</v>
          </cell>
          <cell r="G4786" t="str">
            <v>Industrial Processes</v>
          </cell>
          <cell r="H4786" t="str">
            <v>Chemical Manufacturing</v>
          </cell>
          <cell r="I4786" t="str">
            <v>Nitric Acid</v>
          </cell>
          <cell r="J4786" t="str">
            <v>Other Not Classified</v>
          </cell>
          <cell r="N4786">
            <v>40988</v>
          </cell>
        </row>
        <row r="4787">
          <cell r="A4787" t="str">
            <v>30101401</v>
          </cell>
          <cell r="B4787" t="str">
            <v>Point</v>
          </cell>
          <cell r="C4787" t="str">
            <v>Chem Manuf /Paint Manuf /General Mixing and Handling</v>
          </cell>
          <cell r="D4787" t="str">
            <v>Industrial Processes - Chemical Manuf</v>
          </cell>
          <cell r="G4787" t="str">
            <v>Industrial Processes</v>
          </cell>
          <cell r="H4787" t="str">
            <v>Chemical Manufacturing</v>
          </cell>
          <cell r="I4787" t="str">
            <v>Paint Manufacture</v>
          </cell>
          <cell r="J4787" t="str">
            <v>General Mixing and Handling</v>
          </cell>
          <cell r="N4787">
            <v>40988</v>
          </cell>
        </row>
        <row r="4788">
          <cell r="A4788" t="str">
            <v>30101402</v>
          </cell>
          <cell r="B4788" t="str">
            <v>Point</v>
          </cell>
          <cell r="C4788" t="str">
            <v>Chem Manuf /Paint Manuf /Pigment Handling</v>
          </cell>
          <cell r="D4788" t="str">
            <v>Industrial Processes - Chemical Manuf</v>
          </cell>
          <cell r="G4788" t="str">
            <v>Industrial Processes</v>
          </cell>
          <cell r="H4788" t="str">
            <v>Chemical Manufacturing</v>
          </cell>
          <cell r="I4788" t="str">
            <v>Paint Manufacture</v>
          </cell>
          <cell r="J4788" t="str">
            <v>Pigment Handling</v>
          </cell>
          <cell r="N4788">
            <v>40988</v>
          </cell>
        </row>
        <row r="4789">
          <cell r="A4789" t="str">
            <v>30101403</v>
          </cell>
          <cell r="B4789" t="str">
            <v>Point</v>
          </cell>
          <cell r="C4789" t="str">
            <v>Chem Manuf /Paint Manuf /Solvent Loss: General</v>
          </cell>
          <cell r="D4789" t="str">
            <v>Industrial Processes - Chemical Manuf</v>
          </cell>
          <cell r="G4789" t="str">
            <v>Industrial Processes</v>
          </cell>
          <cell r="H4789" t="str">
            <v>Chemical Manufacturing</v>
          </cell>
          <cell r="I4789" t="str">
            <v>Paint Manufacture</v>
          </cell>
          <cell r="J4789" t="str">
            <v>Solvent Loss: General</v>
          </cell>
          <cell r="N4789">
            <v>40988</v>
          </cell>
        </row>
        <row r="4790">
          <cell r="A4790" t="str">
            <v>30101404</v>
          </cell>
          <cell r="B4790" t="str">
            <v>Point</v>
          </cell>
          <cell r="C4790" t="str">
            <v>Chem Manuf /Paint Manuf /Raw Material Storage</v>
          </cell>
          <cell r="D4790" t="str">
            <v>Industrial Processes - Storage and Transfer</v>
          </cell>
          <cell r="G4790" t="str">
            <v>Industrial Processes</v>
          </cell>
          <cell r="H4790" t="str">
            <v>Chemical Manufacturing</v>
          </cell>
          <cell r="I4790" t="str">
            <v>Paint Manufacture</v>
          </cell>
          <cell r="J4790" t="str">
            <v>Raw Material Storage</v>
          </cell>
          <cell r="N4790">
            <v>40988</v>
          </cell>
        </row>
        <row r="4791">
          <cell r="A4791" t="str">
            <v>30101415</v>
          </cell>
          <cell r="B4791" t="str">
            <v>Point</v>
          </cell>
          <cell r="C4791" t="str">
            <v>Chem Manuf /Paint Manuf /Premix/Preassembly</v>
          </cell>
          <cell r="D4791" t="str">
            <v>Industrial Processes - Storage and Transfer</v>
          </cell>
          <cell r="G4791" t="str">
            <v>Industrial Processes</v>
          </cell>
          <cell r="H4791" t="str">
            <v>Chemical Manufacturing</v>
          </cell>
          <cell r="I4791" t="str">
            <v>Paint Manufacture</v>
          </cell>
          <cell r="J4791" t="str">
            <v>Premix/Preassembly</v>
          </cell>
          <cell r="N4791">
            <v>40988</v>
          </cell>
        </row>
        <row r="4792">
          <cell r="A4792" t="str">
            <v>30101416</v>
          </cell>
          <cell r="B4792" t="str">
            <v>Point</v>
          </cell>
          <cell r="C4792" t="str">
            <v>Chem Manuf /Paint Manuf /Premix/Preassembly: Mix Tanks and Agitators</v>
          </cell>
          <cell r="D4792" t="str">
            <v>Industrial Processes - Storage and Transfer</v>
          </cell>
          <cell r="G4792" t="str">
            <v>Industrial Processes</v>
          </cell>
          <cell r="H4792" t="str">
            <v>Chemical Manufacturing</v>
          </cell>
          <cell r="I4792" t="str">
            <v>Paint Manufacture</v>
          </cell>
          <cell r="J4792" t="str">
            <v>Premix/Preassembly: Mix Tanks and Agitators</v>
          </cell>
          <cell r="N4792">
            <v>40988</v>
          </cell>
        </row>
        <row r="4793">
          <cell r="A4793" t="str">
            <v>30101417</v>
          </cell>
          <cell r="B4793" t="str">
            <v>Point</v>
          </cell>
          <cell r="C4793" t="str">
            <v>Chem Manuf /Paint Manuf /Premix/Preassembly: Drums</v>
          </cell>
          <cell r="D4793" t="str">
            <v>Industrial Processes - Storage and Transfer</v>
          </cell>
          <cell r="G4793" t="str">
            <v>Industrial Processes</v>
          </cell>
          <cell r="H4793" t="str">
            <v>Chemical Manufacturing</v>
          </cell>
          <cell r="I4793" t="str">
            <v>Paint Manufacture</v>
          </cell>
          <cell r="J4793" t="str">
            <v>Premix/Preassembly: Drums</v>
          </cell>
          <cell r="N4793">
            <v>40988</v>
          </cell>
        </row>
        <row r="4794">
          <cell r="A4794" t="str">
            <v>30101418</v>
          </cell>
          <cell r="B4794" t="str">
            <v>Point</v>
          </cell>
          <cell r="C4794" t="str">
            <v>Chem Manuf /Paint Manuf /Premix/Preassembly: Material Loading</v>
          </cell>
          <cell r="D4794" t="str">
            <v>Industrial Processes - Storage and Transfer</v>
          </cell>
          <cell r="G4794" t="str">
            <v>Industrial Processes</v>
          </cell>
          <cell r="H4794" t="str">
            <v>Chemical Manufacturing</v>
          </cell>
          <cell r="I4794" t="str">
            <v>Paint Manufacture</v>
          </cell>
          <cell r="J4794" t="str">
            <v>Premix/Preassembly: Material Loading</v>
          </cell>
          <cell r="N4794">
            <v>40988</v>
          </cell>
        </row>
        <row r="4795">
          <cell r="A4795" t="str">
            <v>30101430</v>
          </cell>
          <cell r="B4795" t="str">
            <v>Point</v>
          </cell>
          <cell r="C4795" t="str">
            <v>Chem Manuf /Paint Manuf /Pigment Grinding/Milling</v>
          </cell>
          <cell r="D4795" t="str">
            <v>Industrial Processes - Chemical Manuf</v>
          </cell>
          <cell r="G4795" t="str">
            <v>Industrial Processes</v>
          </cell>
          <cell r="H4795" t="str">
            <v>Chemical Manufacturing</v>
          </cell>
          <cell r="I4795" t="str">
            <v>Paint Manufacture</v>
          </cell>
          <cell r="J4795" t="str">
            <v>Pigment Grinding/Milling</v>
          </cell>
          <cell r="N4795">
            <v>40988</v>
          </cell>
        </row>
        <row r="4796">
          <cell r="A4796" t="str">
            <v>30101431</v>
          </cell>
          <cell r="B4796" t="str">
            <v>Point</v>
          </cell>
          <cell r="C4796" t="str">
            <v>Chem Manuf /Paint Manuf /Pigment Grinding/Milling: Roller Mills</v>
          </cell>
          <cell r="D4796" t="str">
            <v>Industrial Processes - Chemical Manuf</v>
          </cell>
          <cell r="G4796" t="str">
            <v>Industrial Processes</v>
          </cell>
          <cell r="H4796" t="str">
            <v>Chemical Manufacturing</v>
          </cell>
          <cell r="I4796" t="str">
            <v>Paint Manufacture</v>
          </cell>
          <cell r="J4796" t="str">
            <v>Pigment Grinding/Milling: Roller Mills</v>
          </cell>
          <cell r="N4796">
            <v>40988</v>
          </cell>
        </row>
        <row r="4797">
          <cell r="A4797" t="str">
            <v>30101432</v>
          </cell>
          <cell r="B4797" t="str">
            <v>Point</v>
          </cell>
          <cell r="C4797" t="str">
            <v>Chem Manuf /Paint Manuf /Pigment Grinding/Milling: Ball and Pebble Mills</v>
          </cell>
          <cell r="D4797" t="str">
            <v>Industrial Processes - Chemical Manuf</v>
          </cell>
          <cell r="G4797" t="str">
            <v>Industrial Processes</v>
          </cell>
          <cell r="H4797" t="str">
            <v>Chemical Manufacturing</v>
          </cell>
          <cell r="I4797" t="str">
            <v>Paint Manufacture</v>
          </cell>
          <cell r="J4797" t="str">
            <v>Pigment Grinding/Milling: Ball and Pebble Mills</v>
          </cell>
          <cell r="N4797">
            <v>40988</v>
          </cell>
        </row>
        <row r="4798">
          <cell r="A4798" t="str">
            <v>30101433</v>
          </cell>
          <cell r="B4798" t="str">
            <v>Point</v>
          </cell>
          <cell r="C4798" t="str">
            <v>Chem Manuf /Paint Manuf /Pigment Grinding/Milling: Attritors</v>
          </cell>
          <cell r="D4798" t="str">
            <v>Industrial Processes - Chemical Manuf</v>
          </cell>
          <cell r="G4798" t="str">
            <v>Industrial Processes</v>
          </cell>
          <cell r="H4798" t="str">
            <v>Chemical Manufacturing</v>
          </cell>
          <cell r="I4798" t="str">
            <v>Paint Manufacture</v>
          </cell>
          <cell r="J4798" t="str">
            <v>Pigment Grinding/Milling: Attritors</v>
          </cell>
          <cell r="N4798">
            <v>40988</v>
          </cell>
        </row>
        <row r="4799">
          <cell r="A4799" t="str">
            <v>30101434</v>
          </cell>
          <cell r="B4799" t="str">
            <v>Point</v>
          </cell>
          <cell r="C4799" t="str">
            <v>Chem Manuf /Paint Manuf /Pigment Grinding/Milling: Sand Mills</v>
          </cell>
          <cell r="D4799" t="str">
            <v>Industrial Processes - Chemical Manuf</v>
          </cell>
          <cell r="G4799" t="str">
            <v>Industrial Processes</v>
          </cell>
          <cell r="H4799" t="str">
            <v>Chemical Manufacturing</v>
          </cell>
          <cell r="I4799" t="str">
            <v>Paint Manufacture</v>
          </cell>
          <cell r="J4799" t="str">
            <v>Pigment Grinding/Milling: Sand Mills</v>
          </cell>
          <cell r="N4799">
            <v>40988</v>
          </cell>
        </row>
        <row r="4800">
          <cell r="A4800" t="str">
            <v>30101435</v>
          </cell>
          <cell r="B4800" t="str">
            <v>Point</v>
          </cell>
          <cell r="C4800" t="str">
            <v>Chem Manuf /Paint Manuf /Pigment Grinding/Milling: Bead Mills</v>
          </cell>
          <cell r="D4800" t="str">
            <v>Industrial Processes - Chemical Manuf</v>
          </cell>
          <cell r="G4800" t="str">
            <v>Industrial Processes</v>
          </cell>
          <cell r="H4800" t="str">
            <v>Chemical Manufacturing</v>
          </cell>
          <cell r="I4800" t="str">
            <v>Paint Manufacture</v>
          </cell>
          <cell r="J4800" t="str">
            <v>Pigment Grinding/Milling: Bead Mills</v>
          </cell>
          <cell r="N4800">
            <v>40988</v>
          </cell>
        </row>
        <row r="4801">
          <cell r="A4801" t="str">
            <v>30101436</v>
          </cell>
          <cell r="B4801" t="str">
            <v>Point</v>
          </cell>
          <cell r="C4801" t="str">
            <v>Chem Manuf /Paint Manuf /Pigment Grinding/Milling: Shot Mills</v>
          </cell>
          <cell r="D4801" t="str">
            <v>Industrial Processes - Chemical Manuf</v>
          </cell>
          <cell r="G4801" t="str">
            <v>Industrial Processes</v>
          </cell>
          <cell r="H4801" t="str">
            <v>Chemical Manufacturing</v>
          </cell>
          <cell r="I4801" t="str">
            <v>Paint Manufacture</v>
          </cell>
          <cell r="J4801" t="str">
            <v>Pigment Grinding/Milling: Shot Mills</v>
          </cell>
          <cell r="N4801">
            <v>40988</v>
          </cell>
        </row>
        <row r="4802">
          <cell r="A4802" t="str">
            <v>30101437</v>
          </cell>
          <cell r="B4802" t="str">
            <v>Point</v>
          </cell>
          <cell r="C4802" t="str">
            <v>Chem Manuf /Paint Manuf /Pigment Grinding/Milling: Stone Mills</v>
          </cell>
          <cell r="D4802" t="str">
            <v>Industrial Processes - Chemical Manuf</v>
          </cell>
          <cell r="G4802" t="str">
            <v>Industrial Processes</v>
          </cell>
          <cell r="H4802" t="str">
            <v>Chemical Manufacturing</v>
          </cell>
          <cell r="I4802" t="str">
            <v>Paint Manufacture</v>
          </cell>
          <cell r="J4802" t="str">
            <v>Pigment Grinding/Milling: Stone Mills</v>
          </cell>
          <cell r="N4802">
            <v>40988</v>
          </cell>
        </row>
        <row r="4803">
          <cell r="A4803" t="str">
            <v>30101438</v>
          </cell>
          <cell r="B4803" t="str">
            <v>Point</v>
          </cell>
          <cell r="C4803" t="str">
            <v>Chem Manuf /Paint Manuf /Pigment Grinding/Milling: Colloid Mills</v>
          </cell>
          <cell r="D4803" t="str">
            <v>Industrial Processes - Chemical Manuf</v>
          </cell>
          <cell r="G4803" t="str">
            <v>Industrial Processes</v>
          </cell>
          <cell r="H4803" t="str">
            <v>Chemical Manufacturing</v>
          </cell>
          <cell r="I4803" t="str">
            <v>Paint Manufacture</v>
          </cell>
          <cell r="J4803" t="str">
            <v>Pigment Grinding/Milling: Colloid Mills</v>
          </cell>
          <cell r="N4803">
            <v>40988</v>
          </cell>
        </row>
        <row r="4804">
          <cell r="A4804" t="str">
            <v>30101439</v>
          </cell>
          <cell r="B4804" t="str">
            <v>Point</v>
          </cell>
          <cell r="C4804" t="str">
            <v>Chem Manuf /Paint Manuf /Pigment Grinding/Milling: Kady Mills</v>
          </cell>
          <cell r="D4804" t="str">
            <v>Industrial Processes - Chemical Manuf</v>
          </cell>
          <cell r="G4804" t="str">
            <v>Industrial Processes</v>
          </cell>
          <cell r="H4804" t="str">
            <v>Chemical Manufacturing</v>
          </cell>
          <cell r="I4804" t="str">
            <v>Paint Manufacture</v>
          </cell>
          <cell r="J4804" t="str">
            <v>Pigment Grinding/Milling: Kady Mills</v>
          </cell>
          <cell r="N4804">
            <v>40988</v>
          </cell>
        </row>
        <row r="4805">
          <cell r="A4805" t="str">
            <v>30101440</v>
          </cell>
          <cell r="B4805" t="str">
            <v>Point</v>
          </cell>
          <cell r="C4805" t="str">
            <v>Chem Manuf /Paint Manuf /Pigment Grinding/Milling: Impingement Mills</v>
          </cell>
          <cell r="D4805" t="str">
            <v>Industrial Processes - Chemical Manuf</v>
          </cell>
          <cell r="G4805" t="str">
            <v>Industrial Processes</v>
          </cell>
          <cell r="H4805" t="str">
            <v>Chemical Manufacturing</v>
          </cell>
          <cell r="I4805" t="str">
            <v>Paint Manufacture</v>
          </cell>
          <cell r="J4805" t="str">
            <v>Pigment Grinding/Milling: Impingement Mills</v>
          </cell>
          <cell r="N4805">
            <v>40988</v>
          </cell>
        </row>
        <row r="4806">
          <cell r="A4806" t="str">
            <v>30101441</v>
          </cell>
          <cell r="B4806" t="str">
            <v>Point</v>
          </cell>
          <cell r="C4806" t="str">
            <v>Chem Manuf /Paint Manuf /Pigment Grinding/Milling: Horizontal Media Mills</v>
          </cell>
          <cell r="D4806" t="str">
            <v>Industrial Processes - Chemical Manuf</v>
          </cell>
          <cell r="G4806" t="str">
            <v>Industrial Processes</v>
          </cell>
          <cell r="H4806" t="str">
            <v>Chemical Manufacturing</v>
          </cell>
          <cell r="I4806" t="str">
            <v>Paint Manufacture</v>
          </cell>
          <cell r="J4806" t="str">
            <v>Pigment Grinding/Milling: Horizontal Media Mills</v>
          </cell>
          <cell r="N4806">
            <v>40988</v>
          </cell>
        </row>
        <row r="4807">
          <cell r="A4807" t="str">
            <v>30101450</v>
          </cell>
          <cell r="B4807" t="str">
            <v>Point</v>
          </cell>
          <cell r="C4807" t="str">
            <v>Chem Manuf /Paint Manuf /Product Finishing</v>
          </cell>
          <cell r="D4807" t="str">
            <v>Industrial Processes - Chemical Manuf</v>
          </cell>
          <cell r="G4807" t="str">
            <v>Industrial Processes</v>
          </cell>
          <cell r="H4807" t="str">
            <v>Chemical Manufacturing</v>
          </cell>
          <cell r="I4807" t="str">
            <v>Paint Manufacture</v>
          </cell>
          <cell r="J4807" t="str">
            <v>Product Finishing</v>
          </cell>
          <cell r="N4807">
            <v>40988</v>
          </cell>
        </row>
        <row r="4808">
          <cell r="A4808" t="str">
            <v>30101451</v>
          </cell>
          <cell r="B4808" t="str">
            <v>Point</v>
          </cell>
          <cell r="C4808" t="str">
            <v>Chem Manuf /Paint Manuf /Product Finishing, Tinting: Mix Tank and Disperser</v>
          </cell>
          <cell r="D4808" t="str">
            <v>Industrial Processes - Chemical Manuf</v>
          </cell>
          <cell r="G4808" t="str">
            <v>Industrial Processes</v>
          </cell>
          <cell r="H4808" t="str">
            <v>Chemical Manufacturing</v>
          </cell>
          <cell r="I4808" t="str">
            <v>Paint Manufacture</v>
          </cell>
          <cell r="J4808" t="str">
            <v>Product Finishing, Tinting: Mix Tank and Disperser</v>
          </cell>
          <cell r="N4808">
            <v>40988</v>
          </cell>
        </row>
        <row r="4809">
          <cell r="A4809" t="str">
            <v>30101452</v>
          </cell>
          <cell r="B4809" t="str">
            <v>Point</v>
          </cell>
          <cell r="C4809" t="str">
            <v>Chem Manuf /Paint Manuf /Product Finishing, Tinting: Fixed Blend Tank</v>
          </cell>
          <cell r="D4809" t="str">
            <v>Industrial Processes - Chemical Manuf</v>
          </cell>
          <cell r="G4809" t="str">
            <v>Industrial Processes</v>
          </cell>
          <cell r="H4809" t="str">
            <v>Chemical Manufacturing</v>
          </cell>
          <cell r="I4809" t="str">
            <v>Paint Manufacture</v>
          </cell>
          <cell r="J4809" t="str">
            <v>Product Finishing, Tinting: Fixed Blend Tank</v>
          </cell>
          <cell r="N4809">
            <v>40988</v>
          </cell>
        </row>
        <row r="4810">
          <cell r="A4810" t="str">
            <v>30101453</v>
          </cell>
          <cell r="B4810" t="str">
            <v>Point</v>
          </cell>
          <cell r="C4810" t="str">
            <v>Chem Manuf /Paint Manuf /Product Finishing, Thinning: Mix Tank and Disperser</v>
          </cell>
          <cell r="D4810" t="str">
            <v>Industrial Processes - Chemical Manuf</v>
          </cell>
          <cell r="G4810" t="str">
            <v>Industrial Processes</v>
          </cell>
          <cell r="H4810" t="str">
            <v>Chemical Manufacturing</v>
          </cell>
          <cell r="I4810" t="str">
            <v>Paint Manufacture</v>
          </cell>
          <cell r="J4810" t="str">
            <v>Product Finishing, Thinning: Mix Tank and Disperser</v>
          </cell>
          <cell r="N4810">
            <v>40988</v>
          </cell>
        </row>
        <row r="4811">
          <cell r="A4811" t="str">
            <v>30101454</v>
          </cell>
          <cell r="B4811" t="str">
            <v>Point</v>
          </cell>
          <cell r="C4811" t="str">
            <v>Chem Manuf /Paint Manuf /Product Finishing, Thinning: Fixed Blend Tank</v>
          </cell>
          <cell r="D4811" t="str">
            <v>Industrial Processes - Chemical Manuf</v>
          </cell>
          <cell r="G4811" t="str">
            <v>Industrial Processes</v>
          </cell>
          <cell r="H4811" t="str">
            <v>Chemical Manufacturing</v>
          </cell>
          <cell r="I4811" t="str">
            <v>Paint Manufacture</v>
          </cell>
          <cell r="J4811" t="str">
            <v>Product Finishing, Thinning: Fixed Blend Tank</v>
          </cell>
          <cell r="N4811">
            <v>40988</v>
          </cell>
        </row>
        <row r="4812">
          <cell r="A4812" t="str">
            <v>30101460</v>
          </cell>
          <cell r="B4812" t="str">
            <v>Point</v>
          </cell>
          <cell r="C4812" t="str">
            <v>Chem Manuf /Paint Manuf /Product Filling</v>
          </cell>
          <cell r="D4812" t="str">
            <v>Industrial Processes - Chemical Manuf</v>
          </cell>
          <cell r="G4812" t="str">
            <v>Industrial Processes</v>
          </cell>
          <cell r="H4812" t="str">
            <v>Chemical Manufacturing</v>
          </cell>
          <cell r="I4812" t="str">
            <v>Paint Manufacture</v>
          </cell>
          <cell r="J4812" t="str">
            <v>Product Filling</v>
          </cell>
          <cell r="N4812">
            <v>40988</v>
          </cell>
        </row>
        <row r="4813">
          <cell r="A4813" t="str">
            <v>30101461</v>
          </cell>
          <cell r="B4813" t="str">
            <v>Point</v>
          </cell>
          <cell r="C4813" t="str">
            <v>Chem Manuf /Paint Manuf /Product Filling: Scale System</v>
          </cell>
          <cell r="D4813" t="str">
            <v>Industrial Processes - Chemical Manuf</v>
          </cell>
          <cell r="G4813" t="str">
            <v>Industrial Processes</v>
          </cell>
          <cell r="H4813" t="str">
            <v>Chemical Manufacturing</v>
          </cell>
          <cell r="I4813" t="str">
            <v>Paint Manufacture</v>
          </cell>
          <cell r="J4813" t="str">
            <v>Product Filling: Scale System</v>
          </cell>
          <cell r="N4813">
            <v>40988</v>
          </cell>
        </row>
        <row r="4814">
          <cell r="A4814" t="str">
            <v>30101462</v>
          </cell>
          <cell r="B4814" t="str">
            <v>Point</v>
          </cell>
          <cell r="C4814" t="str">
            <v>Chem Manuf /Paint Manuf /Product Filling: Product Filtering</v>
          </cell>
          <cell r="D4814" t="str">
            <v>Industrial Processes - Chemical Manuf</v>
          </cell>
          <cell r="G4814" t="str">
            <v>Industrial Processes</v>
          </cell>
          <cell r="H4814" t="str">
            <v>Chemical Manufacturing</v>
          </cell>
          <cell r="I4814" t="str">
            <v>Paint Manufacture</v>
          </cell>
          <cell r="J4814" t="str">
            <v>Product Filling: Product Filtering</v>
          </cell>
          <cell r="N4814">
            <v>40988</v>
          </cell>
        </row>
        <row r="4815">
          <cell r="A4815" t="str">
            <v>30101463</v>
          </cell>
          <cell r="B4815" t="str">
            <v>Point</v>
          </cell>
          <cell r="C4815" t="str">
            <v>Chem Manuf /Paint Manuf /Product Filling: Filling Operations</v>
          </cell>
          <cell r="D4815" t="str">
            <v>Industrial Processes - Chemical Manuf</v>
          </cell>
          <cell r="G4815" t="str">
            <v>Industrial Processes</v>
          </cell>
          <cell r="H4815" t="str">
            <v>Chemical Manufacturing</v>
          </cell>
          <cell r="I4815" t="str">
            <v>Paint Manufacture</v>
          </cell>
          <cell r="J4815" t="str">
            <v>Product Filling: Filling Operations</v>
          </cell>
          <cell r="N4815">
            <v>40988</v>
          </cell>
        </row>
        <row r="4816">
          <cell r="A4816" t="str">
            <v>30101470</v>
          </cell>
          <cell r="B4816" t="str">
            <v>Point</v>
          </cell>
          <cell r="C4816" t="str">
            <v>Chem Manuf /Paint Manuf /Equipment Cleaning</v>
          </cell>
          <cell r="D4816" t="str">
            <v>Industrial Processes - Chemical Manuf</v>
          </cell>
          <cell r="G4816" t="str">
            <v>Industrial Processes</v>
          </cell>
          <cell r="H4816" t="str">
            <v>Chemical Manufacturing</v>
          </cell>
          <cell r="I4816" t="str">
            <v>Paint Manufacture</v>
          </cell>
          <cell r="J4816" t="str">
            <v>Equipment Cleaning</v>
          </cell>
          <cell r="N4816">
            <v>40988</v>
          </cell>
        </row>
        <row r="4817">
          <cell r="A4817" t="str">
            <v>30101471</v>
          </cell>
          <cell r="B4817" t="str">
            <v>Point</v>
          </cell>
          <cell r="C4817" t="str">
            <v>Chem Manuf /Paint Manuf /Equipment Cleaning: Hand Wipe</v>
          </cell>
          <cell r="D4817" t="str">
            <v>Industrial Processes - Chemical Manuf</v>
          </cell>
          <cell r="G4817" t="str">
            <v>Industrial Processes</v>
          </cell>
          <cell r="H4817" t="str">
            <v>Chemical Manufacturing</v>
          </cell>
          <cell r="I4817" t="str">
            <v>Paint Manufacture</v>
          </cell>
          <cell r="J4817" t="str">
            <v>Equipment Cleaning: Hand Wipe</v>
          </cell>
          <cell r="N4817">
            <v>40988</v>
          </cell>
        </row>
        <row r="4818">
          <cell r="A4818" t="str">
            <v>30101472</v>
          </cell>
          <cell r="B4818" t="str">
            <v>Point</v>
          </cell>
          <cell r="C4818" t="str">
            <v>Chem Manuf /Paint Manuf /Equipment Cleaning: Tanks, Vessels, etc.</v>
          </cell>
          <cell r="D4818" t="str">
            <v>Industrial Processes - Chemical Manuf</v>
          </cell>
          <cell r="G4818" t="str">
            <v>Industrial Processes</v>
          </cell>
          <cell r="H4818" t="str">
            <v>Chemical Manufacturing</v>
          </cell>
          <cell r="I4818" t="str">
            <v>Paint Manufacture</v>
          </cell>
          <cell r="J4818" t="str">
            <v>Equipment Cleaning: Tanks, Vessels, etc.</v>
          </cell>
          <cell r="N4818">
            <v>40988</v>
          </cell>
        </row>
        <row r="4819">
          <cell r="A4819" t="str">
            <v>30101498</v>
          </cell>
          <cell r="B4819" t="str">
            <v>Point</v>
          </cell>
          <cell r="C4819" t="str">
            <v>Chem Manuf /Paint Manuf /Other Not Classified</v>
          </cell>
          <cell r="D4819" t="str">
            <v>Industrial Processes - Chemical Manuf</v>
          </cell>
          <cell r="G4819" t="str">
            <v>Industrial Processes</v>
          </cell>
          <cell r="H4819" t="str">
            <v>Chemical Manufacturing</v>
          </cell>
          <cell r="I4819" t="str">
            <v>Paint Manufacture</v>
          </cell>
          <cell r="J4819" t="str">
            <v>Other Not Classified</v>
          </cell>
          <cell r="K4819" t="str">
            <v>30101499</v>
          </cell>
          <cell r="L4819" t="str">
            <v>2005</v>
          </cell>
          <cell r="N4819">
            <v>40988</v>
          </cell>
        </row>
        <row r="4820">
          <cell r="A4820" t="str">
            <v>30101499</v>
          </cell>
          <cell r="B4820" t="str">
            <v>Point</v>
          </cell>
          <cell r="C4820" t="str">
            <v>Chem Manuf /Paint Manuf /Other Not Classified</v>
          </cell>
          <cell r="D4820" t="str">
            <v>Industrial Processes - Chemical Manuf</v>
          </cell>
          <cell r="G4820" t="str">
            <v>Industrial Processes</v>
          </cell>
          <cell r="H4820" t="str">
            <v>Chemical Manufacturing</v>
          </cell>
          <cell r="I4820" t="str">
            <v>Paint Manufacture</v>
          </cell>
          <cell r="J4820" t="str">
            <v>Other Not Classified</v>
          </cell>
          <cell r="N4820">
            <v>40988</v>
          </cell>
        </row>
        <row r="4821">
          <cell r="A4821" t="str">
            <v>30101501</v>
          </cell>
          <cell r="B4821" t="str">
            <v>Point</v>
          </cell>
          <cell r="C4821" t="str">
            <v>Chem Manuf /Varnish Manuf /Bodying Oil</v>
          </cell>
          <cell r="D4821" t="str">
            <v>Industrial Processes - Chemical Manuf</v>
          </cell>
          <cell r="G4821" t="str">
            <v>Industrial Processes</v>
          </cell>
          <cell r="H4821" t="str">
            <v>Chemical Manufacturing</v>
          </cell>
          <cell r="I4821" t="str">
            <v>Varnish Manufacturing</v>
          </cell>
          <cell r="J4821" t="str">
            <v>Bodying Oil</v>
          </cell>
          <cell r="N4821">
            <v>40988</v>
          </cell>
        </row>
        <row r="4822">
          <cell r="A4822" t="str">
            <v>30101502</v>
          </cell>
          <cell r="B4822" t="str">
            <v>Point</v>
          </cell>
          <cell r="C4822" t="str">
            <v>Chem Manuf /Varnish Manuf /Oleoresinous</v>
          </cell>
          <cell r="D4822" t="str">
            <v>Industrial Processes - Chemical Manuf</v>
          </cell>
          <cell r="G4822" t="str">
            <v>Industrial Processes</v>
          </cell>
          <cell r="H4822" t="str">
            <v>Chemical Manufacturing</v>
          </cell>
          <cell r="I4822" t="str">
            <v>Varnish Manufacturing</v>
          </cell>
          <cell r="J4822" t="str">
            <v>Oleoresinous</v>
          </cell>
          <cell r="N4822">
            <v>40988</v>
          </cell>
        </row>
        <row r="4823">
          <cell r="A4823" t="str">
            <v>30101503</v>
          </cell>
          <cell r="B4823" t="str">
            <v>Point</v>
          </cell>
          <cell r="C4823" t="str">
            <v>Chem Manuf /Varnish Manuf /Alkyd</v>
          </cell>
          <cell r="D4823" t="str">
            <v>Industrial Processes - Chemical Manuf</v>
          </cell>
          <cell r="G4823" t="str">
            <v>Industrial Processes</v>
          </cell>
          <cell r="H4823" t="str">
            <v>Chemical Manufacturing</v>
          </cell>
          <cell r="I4823" t="str">
            <v>Varnish Manufacturing</v>
          </cell>
          <cell r="J4823" t="str">
            <v>Alkyd</v>
          </cell>
          <cell r="N4823">
            <v>40988</v>
          </cell>
        </row>
        <row r="4824">
          <cell r="A4824" t="str">
            <v>30101505</v>
          </cell>
          <cell r="B4824" t="str">
            <v>Point</v>
          </cell>
          <cell r="C4824" t="str">
            <v>Chem Manuf /Varnish Manuf /Acrylic</v>
          </cell>
          <cell r="D4824" t="str">
            <v>Industrial Processes - Chemical Manuf</v>
          </cell>
          <cell r="G4824" t="str">
            <v>Industrial Processes</v>
          </cell>
          <cell r="H4824" t="str">
            <v>Chemical Manufacturing</v>
          </cell>
          <cell r="I4824" t="str">
            <v>Varnish Manufacturing</v>
          </cell>
          <cell r="J4824" t="str">
            <v>Acrylic</v>
          </cell>
          <cell r="N4824">
            <v>40988</v>
          </cell>
        </row>
        <row r="4825">
          <cell r="A4825" t="str">
            <v>30101510</v>
          </cell>
          <cell r="B4825" t="str">
            <v>Point</v>
          </cell>
          <cell r="C4825" t="str">
            <v>Chem Manuf /Varnish Manuf /Oil Storage</v>
          </cell>
          <cell r="D4825" t="str">
            <v>Industrial Processes - Storage and Transfer</v>
          </cell>
          <cell r="G4825" t="str">
            <v>Industrial Processes</v>
          </cell>
          <cell r="H4825" t="str">
            <v>Chemical Manufacturing</v>
          </cell>
          <cell r="I4825" t="str">
            <v>Varnish Manufacturing</v>
          </cell>
          <cell r="J4825" t="str">
            <v>Oil Storage</v>
          </cell>
          <cell r="N4825">
            <v>40988</v>
          </cell>
        </row>
        <row r="4826">
          <cell r="A4826" t="str">
            <v>30101515</v>
          </cell>
          <cell r="B4826" t="str">
            <v>Point</v>
          </cell>
          <cell r="C4826" t="str">
            <v>Chem Manuf /Varnish Manuf /Kettle Loading</v>
          </cell>
          <cell r="D4826" t="str">
            <v>Industrial Processes - Chemical Manuf</v>
          </cell>
          <cell r="G4826" t="str">
            <v>Industrial Processes</v>
          </cell>
          <cell r="H4826" t="str">
            <v>Chemical Manufacturing</v>
          </cell>
          <cell r="I4826" t="str">
            <v>Varnish Manufacturing</v>
          </cell>
          <cell r="J4826" t="str">
            <v>Kettle Loading</v>
          </cell>
          <cell r="N4826">
            <v>40988</v>
          </cell>
        </row>
        <row r="4827">
          <cell r="A4827" t="str">
            <v>30101520</v>
          </cell>
          <cell r="B4827" t="str">
            <v>Point</v>
          </cell>
          <cell r="C4827" t="str">
            <v>Chem Manuf /Varnish Manuf /Varnish Cooking</v>
          </cell>
          <cell r="D4827" t="str">
            <v>Industrial Processes - Chemical Manuf</v>
          </cell>
          <cell r="G4827" t="str">
            <v>Industrial Processes</v>
          </cell>
          <cell r="H4827" t="str">
            <v>Chemical Manufacturing</v>
          </cell>
          <cell r="I4827" t="str">
            <v>Varnish Manufacturing</v>
          </cell>
          <cell r="J4827" t="str">
            <v>Varnish Cooking</v>
          </cell>
          <cell r="N4827">
            <v>40988</v>
          </cell>
        </row>
        <row r="4828">
          <cell r="A4828" t="str">
            <v>30101521</v>
          </cell>
          <cell r="B4828" t="str">
            <v>Point</v>
          </cell>
          <cell r="C4828" t="str">
            <v>Chem Manuf /Varnish Manuf /Varnish Cooking: Open Kettle</v>
          </cell>
          <cell r="D4828" t="str">
            <v>Industrial Processes - Chemical Manuf</v>
          </cell>
          <cell r="G4828" t="str">
            <v>Industrial Processes</v>
          </cell>
          <cell r="H4828" t="str">
            <v>Chemical Manufacturing</v>
          </cell>
          <cell r="I4828" t="str">
            <v>Varnish Manufacturing</v>
          </cell>
          <cell r="J4828" t="str">
            <v>Varnish Cooking: Open Kettle</v>
          </cell>
          <cell r="N4828">
            <v>40988</v>
          </cell>
        </row>
        <row r="4829">
          <cell r="A4829" t="str">
            <v>30101522</v>
          </cell>
          <cell r="B4829" t="str">
            <v>Point</v>
          </cell>
          <cell r="C4829" t="str">
            <v>Chem Manuf /Varnish Manuf /Varnish Cooking: Closed Kettle</v>
          </cell>
          <cell r="D4829" t="str">
            <v>Industrial Processes - Chemical Manuf</v>
          </cell>
          <cell r="G4829" t="str">
            <v>Industrial Processes</v>
          </cell>
          <cell r="H4829" t="str">
            <v>Chemical Manufacturing</v>
          </cell>
          <cell r="I4829" t="str">
            <v>Varnish Manufacturing</v>
          </cell>
          <cell r="J4829" t="str">
            <v>Varnish Cooking: Closed Kettle</v>
          </cell>
          <cell r="N4829">
            <v>40988</v>
          </cell>
        </row>
        <row r="4830">
          <cell r="A4830" t="str">
            <v>30101530</v>
          </cell>
          <cell r="B4830" t="str">
            <v>Point</v>
          </cell>
          <cell r="C4830" t="str">
            <v>Chem Manuf /Varnish Manuf /Varnish Thinning</v>
          </cell>
          <cell r="D4830" t="str">
            <v>Industrial Processes - Chemical Manuf</v>
          </cell>
          <cell r="G4830" t="str">
            <v>Industrial Processes</v>
          </cell>
          <cell r="H4830" t="str">
            <v>Chemical Manufacturing</v>
          </cell>
          <cell r="I4830" t="str">
            <v>Varnish Manufacturing</v>
          </cell>
          <cell r="J4830" t="str">
            <v>Varnish Thinning</v>
          </cell>
          <cell r="N4830">
            <v>40988</v>
          </cell>
        </row>
        <row r="4831">
          <cell r="A4831" t="str">
            <v>30101540</v>
          </cell>
          <cell r="B4831" t="str">
            <v>Point</v>
          </cell>
          <cell r="C4831" t="str">
            <v>Chem Manuf /Varnish Manuf /Clarification</v>
          </cell>
          <cell r="D4831" t="str">
            <v>Industrial Processes - Chemical Manuf</v>
          </cell>
          <cell r="G4831" t="str">
            <v>Industrial Processes</v>
          </cell>
          <cell r="H4831" t="str">
            <v>Chemical Manufacturing</v>
          </cell>
          <cell r="I4831" t="str">
            <v>Varnish Manufacturing</v>
          </cell>
          <cell r="J4831" t="str">
            <v>Clarification</v>
          </cell>
          <cell r="N4831">
            <v>40988</v>
          </cell>
        </row>
        <row r="4832">
          <cell r="A4832" t="str">
            <v>30101541</v>
          </cell>
          <cell r="B4832" t="str">
            <v>Point</v>
          </cell>
          <cell r="C4832" t="str">
            <v>Chem Manuf /Varnish Manuf /Clarification: Strainer</v>
          </cell>
          <cell r="D4832" t="str">
            <v>Industrial Processes - Chemical Manuf</v>
          </cell>
          <cell r="G4832" t="str">
            <v>Industrial Processes</v>
          </cell>
          <cell r="H4832" t="str">
            <v>Chemical Manufacturing</v>
          </cell>
          <cell r="I4832" t="str">
            <v>Varnish Manufacturing</v>
          </cell>
          <cell r="J4832" t="str">
            <v>Clarification: Strainer</v>
          </cell>
          <cell r="N4832">
            <v>40988</v>
          </cell>
        </row>
        <row r="4833">
          <cell r="A4833" t="str">
            <v>30101542</v>
          </cell>
          <cell r="B4833" t="str">
            <v>Point</v>
          </cell>
          <cell r="C4833" t="str">
            <v>Chem Manuf /Varnish Manuf /Clarification: Centrifuge</v>
          </cell>
          <cell r="D4833" t="str">
            <v>Industrial Processes - Chemical Manuf</v>
          </cell>
          <cell r="G4833" t="str">
            <v>Industrial Processes</v>
          </cell>
          <cell r="H4833" t="str">
            <v>Chemical Manufacturing</v>
          </cell>
          <cell r="I4833" t="str">
            <v>Varnish Manufacturing</v>
          </cell>
          <cell r="J4833" t="str">
            <v>Clarification: Centrifuge</v>
          </cell>
          <cell r="N4833">
            <v>40988</v>
          </cell>
        </row>
        <row r="4834">
          <cell r="A4834" t="str">
            <v>30101543</v>
          </cell>
          <cell r="B4834" t="str">
            <v>Point</v>
          </cell>
          <cell r="C4834" t="str">
            <v>Chem Manuf /Varnish Manuf /Clarification: Filter Press</v>
          </cell>
          <cell r="D4834" t="str">
            <v>Industrial Processes - Chemical Manuf</v>
          </cell>
          <cell r="G4834" t="str">
            <v>Industrial Processes</v>
          </cell>
          <cell r="H4834" t="str">
            <v>Chemical Manufacturing</v>
          </cell>
          <cell r="I4834" t="str">
            <v>Varnish Manufacturing</v>
          </cell>
          <cell r="J4834" t="str">
            <v>Clarification: Filter Press</v>
          </cell>
          <cell r="N4834">
            <v>40988</v>
          </cell>
        </row>
        <row r="4835">
          <cell r="A4835" t="str">
            <v>30101550</v>
          </cell>
          <cell r="B4835" t="str">
            <v>Point</v>
          </cell>
          <cell r="C4835" t="str">
            <v>Chem Manuf /Varnish Manuf /End Product Transfer</v>
          </cell>
          <cell r="D4835" t="str">
            <v>Industrial Processes - Storage and Transfer</v>
          </cell>
          <cell r="G4835" t="str">
            <v>Industrial Processes</v>
          </cell>
          <cell r="H4835" t="str">
            <v>Chemical Manufacturing</v>
          </cell>
          <cell r="I4835" t="str">
            <v>Varnish Manufacturing</v>
          </cell>
          <cell r="J4835" t="str">
            <v>End Product Transfer</v>
          </cell>
          <cell r="N4835">
            <v>40988</v>
          </cell>
        </row>
        <row r="4836">
          <cell r="A4836" t="str">
            <v>30101560</v>
          </cell>
          <cell r="B4836" t="str">
            <v>Point</v>
          </cell>
          <cell r="C4836" t="str">
            <v>Chem Manuf /Varnish Manuf /End Product Storage</v>
          </cell>
          <cell r="D4836" t="str">
            <v>Industrial Processes - Storage and Transfer</v>
          </cell>
          <cell r="G4836" t="str">
            <v>Industrial Processes</v>
          </cell>
          <cell r="H4836" t="str">
            <v>Chemical Manufacturing</v>
          </cell>
          <cell r="I4836" t="str">
            <v>Varnish Manufacturing</v>
          </cell>
          <cell r="J4836" t="str">
            <v>End Product Storage</v>
          </cell>
          <cell r="N4836">
            <v>40988</v>
          </cell>
        </row>
        <row r="4837">
          <cell r="A4837" t="str">
            <v>30101599</v>
          </cell>
          <cell r="B4837" t="str">
            <v>Point</v>
          </cell>
          <cell r="C4837" t="str">
            <v>Chem Manuf /Varnish Manuf /Other Not Classified</v>
          </cell>
          <cell r="D4837" t="str">
            <v>Industrial Processes - Chemical Manuf</v>
          </cell>
          <cell r="G4837" t="str">
            <v>Industrial Processes</v>
          </cell>
          <cell r="H4837" t="str">
            <v>Chemical Manufacturing</v>
          </cell>
          <cell r="I4837" t="str">
            <v>Varnish Manufacturing</v>
          </cell>
          <cell r="J4837" t="str">
            <v>Other Not Classified</v>
          </cell>
          <cell r="N4837">
            <v>40988</v>
          </cell>
        </row>
        <row r="4838">
          <cell r="A4838" t="str">
            <v>30101601</v>
          </cell>
          <cell r="B4838" t="str">
            <v>Point</v>
          </cell>
          <cell r="C4838" t="str">
            <v>Chem Manuf /Phosphoric Acid: Wet Process /Reactor</v>
          </cell>
          <cell r="D4838" t="str">
            <v>Industrial Processes - Chemical Manuf</v>
          </cell>
          <cell r="G4838" t="str">
            <v>Industrial Processes</v>
          </cell>
          <cell r="H4838" t="str">
            <v>Chemical Manufacturing</v>
          </cell>
          <cell r="I4838" t="str">
            <v>Phosphoric Acid: Wet Process</v>
          </cell>
          <cell r="J4838" t="str">
            <v>Reactor</v>
          </cell>
          <cell r="N4838">
            <v>40988</v>
          </cell>
        </row>
        <row r="4839">
          <cell r="A4839" t="str">
            <v>30101602</v>
          </cell>
          <cell r="B4839" t="str">
            <v>Point</v>
          </cell>
          <cell r="C4839" t="str">
            <v>Chem Manuf /Phosphoric Acid: Wet Process /Gypsum Pond</v>
          </cell>
          <cell r="D4839" t="str">
            <v>Industrial Processes - Storage and Transfer</v>
          </cell>
          <cell r="G4839" t="str">
            <v>Industrial Processes</v>
          </cell>
          <cell r="H4839" t="str">
            <v>Chemical Manufacturing</v>
          </cell>
          <cell r="I4839" t="str">
            <v>Phosphoric Acid: Wet Process</v>
          </cell>
          <cell r="J4839" t="str">
            <v>Gypsum Pond</v>
          </cell>
          <cell r="N4839">
            <v>40988</v>
          </cell>
        </row>
        <row r="4840">
          <cell r="A4840" t="str">
            <v>30101603</v>
          </cell>
          <cell r="B4840" t="str">
            <v>Point</v>
          </cell>
          <cell r="C4840" t="str">
            <v>Chem Manuf /Phosphoric Acid: Wet Process /Condenser</v>
          </cell>
          <cell r="D4840" t="str">
            <v>Industrial Processes - Chemical Manuf</v>
          </cell>
          <cell r="G4840" t="str">
            <v>Industrial Processes</v>
          </cell>
          <cell r="H4840" t="str">
            <v>Chemical Manufacturing</v>
          </cell>
          <cell r="I4840" t="str">
            <v>Phosphoric Acid: Wet Process</v>
          </cell>
          <cell r="J4840" t="str">
            <v>Condenser</v>
          </cell>
          <cell r="N4840">
            <v>40988</v>
          </cell>
        </row>
        <row r="4841">
          <cell r="A4841" t="str">
            <v>30101699</v>
          </cell>
          <cell r="B4841" t="str">
            <v>Point</v>
          </cell>
          <cell r="C4841" t="str">
            <v>Chem Manuf /Phosphoric Acid: Wet Process /Other Not Classified</v>
          </cell>
          <cell r="D4841" t="str">
            <v>Industrial Processes - Chemical Manuf</v>
          </cell>
          <cell r="G4841" t="str">
            <v>Industrial Processes</v>
          </cell>
          <cell r="H4841" t="str">
            <v>Chemical Manufacturing</v>
          </cell>
          <cell r="I4841" t="str">
            <v>Phosphoric Acid: Wet Process</v>
          </cell>
          <cell r="J4841" t="str">
            <v>Other Not Classified</v>
          </cell>
          <cell r="N4841">
            <v>40988</v>
          </cell>
        </row>
        <row r="4842">
          <cell r="A4842" t="str">
            <v>30101702</v>
          </cell>
          <cell r="B4842" t="str">
            <v>Point</v>
          </cell>
          <cell r="C4842" t="str">
            <v>Chem Manuf /Phosphoric Acid: Thermal Process /Absorber: General</v>
          </cell>
          <cell r="D4842" t="str">
            <v>Industrial Processes - Chemical Manuf</v>
          </cell>
          <cell r="G4842" t="str">
            <v>Industrial Processes</v>
          </cell>
          <cell r="H4842" t="str">
            <v>Chemical Manufacturing</v>
          </cell>
          <cell r="I4842" t="str">
            <v>Phosphoric Acid: Thermal Process</v>
          </cell>
          <cell r="J4842" t="str">
            <v>Absorber: General</v>
          </cell>
          <cell r="N4842">
            <v>40988</v>
          </cell>
        </row>
        <row r="4843">
          <cell r="A4843" t="str">
            <v>30101703</v>
          </cell>
          <cell r="B4843" t="str">
            <v>Point</v>
          </cell>
          <cell r="C4843" t="str">
            <v>Chem Manuf /Phosphoric Acid: Thermal Process /Absorber with Packed Tower</v>
          </cell>
          <cell r="D4843" t="str">
            <v>Industrial Processes - Chemical Manuf</v>
          </cell>
          <cell r="G4843" t="str">
            <v>Industrial Processes</v>
          </cell>
          <cell r="H4843" t="str">
            <v>Chemical Manufacturing</v>
          </cell>
          <cell r="I4843" t="str">
            <v>Phosphoric Acid: Thermal Process</v>
          </cell>
          <cell r="J4843" t="str">
            <v>Absorber with Packed Tower</v>
          </cell>
          <cell r="N4843">
            <v>40988</v>
          </cell>
        </row>
        <row r="4844">
          <cell r="A4844" t="str">
            <v>30101704</v>
          </cell>
          <cell r="B4844" t="str">
            <v>Point</v>
          </cell>
          <cell r="C4844" t="str">
            <v>Chem Manuf /Phosphoric Acid: Thermal Process /Absorber with Venturi Scrubber</v>
          </cell>
          <cell r="D4844" t="str">
            <v>Industrial Processes - Chemical Manuf</v>
          </cell>
          <cell r="G4844" t="str">
            <v>Industrial Processes</v>
          </cell>
          <cell r="H4844" t="str">
            <v>Chemical Manufacturing</v>
          </cell>
          <cell r="I4844" t="str">
            <v>Phosphoric Acid: Thermal Process</v>
          </cell>
          <cell r="J4844" t="str">
            <v>Absorber with Venturi Scrubber</v>
          </cell>
          <cell r="N4844">
            <v>40988</v>
          </cell>
        </row>
        <row r="4845">
          <cell r="A4845" t="str">
            <v>30101705</v>
          </cell>
          <cell r="B4845" t="str">
            <v>Point</v>
          </cell>
          <cell r="C4845" t="str">
            <v>Chem Manuf /Phosphoric Acid: Thermal Process /Absorber with Glass Mist Eliminator</v>
          </cell>
          <cell r="D4845" t="str">
            <v>Industrial Processes - Chemical Manuf</v>
          </cell>
          <cell r="G4845" t="str">
            <v>Industrial Processes</v>
          </cell>
          <cell r="H4845" t="str">
            <v>Chemical Manufacturing</v>
          </cell>
          <cell r="I4845" t="str">
            <v>Phosphoric Acid: Thermal Process</v>
          </cell>
          <cell r="J4845" t="str">
            <v>Absorber with Glass Mist Eliminator</v>
          </cell>
          <cell r="N4845">
            <v>40988</v>
          </cell>
        </row>
        <row r="4846">
          <cell r="A4846" t="str">
            <v>30101706</v>
          </cell>
          <cell r="B4846" t="str">
            <v>Point</v>
          </cell>
          <cell r="C4846" t="str">
            <v>Chem Manuf /Phosphoric Acid: Thermal Process /Absorber with Wire Mist Eliminator</v>
          </cell>
          <cell r="D4846" t="str">
            <v>Industrial Processes - Chemical Manuf</v>
          </cell>
          <cell r="G4846" t="str">
            <v>Industrial Processes</v>
          </cell>
          <cell r="H4846" t="str">
            <v>Chemical Manufacturing</v>
          </cell>
          <cell r="I4846" t="str">
            <v>Phosphoric Acid: Thermal Process</v>
          </cell>
          <cell r="J4846" t="str">
            <v>Absorber with Wire Mist Eliminator</v>
          </cell>
          <cell r="N4846">
            <v>40988</v>
          </cell>
        </row>
        <row r="4847">
          <cell r="A4847" t="str">
            <v>30101707</v>
          </cell>
          <cell r="B4847" t="str">
            <v>Point</v>
          </cell>
          <cell r="C4847" t="str">
            <v>Chem Manuf /Phosphoric Acid: Thermal Process /Absorber with High-pressure Mist Eliminator</v>
          </cell>
          <cell r="D4847" t="str">
            <v>Industrial Processes - Chemical Manuf</v>
          </cell>
          <cell r="G4847" t="str">
            <v>Industrial Processes</v>
          </cell>
          <cell r="H4847" t="str">
            <v>Chemical Manufacturing</v>
          </cell>
          <cell r="I4847" t="str">
            <v>Phosphoric Acid: Thermal Process</v>
          </cell>
          <cell r="J4847" t="str">
            <v>Absorber with High-pressure Mist Eliminator</v>
          </cell>
          <cell r="N4847">
            <v>40988</v>
          </cell>
        </row>
        <row r="4848">
          <cell r="A4848" t="str">
            <v>30101708</v>
          </cell>
          <cell r="B4848" t="str">
            <v>Point</v>
          </cell>
          <cell r="C4848" t="str">
            <v>Chem Manuf /Phosphoric Acid: Thermal Process /Absorber with ESP</v>
          </cell>
          <cell r="D4848" t="str">
            <v>Industrial Processes - Chemical Manuf</v>
          </cell>
          <cell r="G4848" t="str">
            <v>Industrial Processes</v>
          </cell>
          <cell r="H4848" t="str">
            <v>Chemical Manufacturing</v>
          </cell>
          <cell r="I4848" t="str">
            <v>Phosphoric Acid: Thermal Process</v>
          </cell>
          <cell r="J4848" t="str">
            <v>Absorber with ESP</v>
          </cell>
          <cell r="N4848">
            <v>40988</v>
          </cell>
        </row>
        <row r="4849">
          <cell r="A4849" t="str">
            <v>30101799</v>
          </cell>
          <cell r="B4849" t="str">
            <v>Point</v>
          </cell>
          <cell r="C4849" t="str">
            <v>Chem Manuf /Phosphoric Acid: Thermal Process /Other Not Classified</v>
          </cell>
          <cell r="D4849" t="str">
            <v>Industrial Processes - Chemical Manuf</v>
          </cell>
          <cell r="G4849" t="str">
            <v>Industrial Processes</v>
          </cell>
          <cell r="H4849" t="str">
            <v>Chemical Manufacturing</v>
          </cell>
          <cell r="I4849" t="str">
            <v>Phosphoric Acid: Thermal Process</v>
          </cell>
          <cell r="J4849" t="str">
            <v>Other Not Classified</v>
          </cell>
          <cell r="N4849">
            <v>40988</v>
          </cell>
        </row>
        <row r="4850">
          <cell r="A4850" t="str">
            <v>30101801</v>
          </cell>
          <cell r="B4850" t="str">
            <v>Point</v>
          </cell>
          <cell r="C4850" t="str">
            <v>Chem Manuf /Plastics Production /Polyvinyl Chlorides and Copolymers ** (Use 6-46-3X0-XX)</v>
          </cell>
          <cell r="D4850" t="str">
            <v>Industrial Processes - Chemical Manuf</v>
          </cell>
          <cell r="G4850" t="str">
            <v>Industrial Processes</v>
          </cell>
          <cell r="H4850" t="str">
            <v>Chemical Manufacturing</v>
          </cell>
          <cell r="I4850" t="str">
            <v>Plastics Production</v>
          </cell>
          <cell r="J4850" t="str">
            <v>Polyvinyl Chlorides and Copolymers ** (Use 6-46-3X0-XX)</v>
          </cell>
          <cell r="N4850">
            <v>40988</v>
          </cell>
        </row>
        <row r="4851">
          <cell r="A4851" t="str">
            <v>30101802</v>
          </cell>
          <cell r="B4851" t="str">
            <v>Point</v>
          </cell>
          <cell r="C4851" t="str">
            <v>Chem Manuf /Plastics Production /Polypropylene and Copolymers</v>
          </cell>
          <cell r="D4851" t="str">
            <v>Industrial Processes - Chemical Manuf</v>
          </cell>
          <cell r="G4851" t="str">
            <v>Industrial Processes</v>
          </cell>
          <cell r="H4851" t="str">
            <v>Chemical Manufacturing</v>
          </cell>
          <cell r="I4851" t="str">
            <v>Plastics Production</v>
          </cell>
          <cell r="J4851" t="str">
            <v>Polypropylene and Copolymers</v>
          </cell>
          <cell r="N4851">
            <v>40988</v>
          </cell>
        </row>
        <row r="4852">
          <cell r="A4852" t="str">
            <v>30101803</v>
          </cell>
          <cell r="B4852" t="str">
            <v>Point</v>
          </cell>
          <cell r="C4852" t="str">
            <v>Chem Manuf /Plastics Production /Ethylene-Propylene Copolymers</v>
          </cell>
          <cell r="D4852" t="str">
            <v>Industrial Processes - Chemical Manuf</v>
          </cell>
          <cell r="G4852" t="str">
            <v>Industrial Processes</v>
          </cell>
          <cell r="H4852" t="str">
            <v>Chemical Manufacturing</v>
          </cell>
          <cell r="I4852" t="str">
            <v>Plastics Production</v>
          </cell>
          <cell r="J4852" t="str">
            <v>Ethylene-Propylene Copolymers</v>
          </cell>
          <cell r="N4852">
            <v>40988</v>
          </cell>
        </row>
        <row r="4853">
          <cell r="A4853" t="str">
            <v>30101805</v>
          </cell>
          <cell r="B4853" t="str">
            <v>Point</v>
          </cell>
          <cell r="C4853" t="str">
            <v>Chem Manuf /Plastics Production /Phenolic Resins</v>
          </cell>
          <cell r="D4853" t="str">
            <v>Industrial Processes - Chemical Manuf</v>
          </cell>
          <cell r="G4853" t="str">
            <v>Industrial Processes</v>
          </cell>
          <cell r="H4853" t="str">
            <v>Chemical Manufacturing</v>
          </cell>
          <cell r="I4853" t="str">
            <v>Plastics Production</v>
          </cell>
          <cell r="J4853" t="str">
            <v>Phenolic Resins</v>
          </cell>
          <cell r="N4853">
            <v>40988</v>
          </cell>
        </row>
        <row r="4854">
          <cell r="A4854" t="str">
            <v>30101807</v>
          </cell>
          <cell r="B4854" t="str">
            <v>Point</v>
          </cell>
          <cell r="C4854" t="str">
            <v>Chem Manuf /Plastics Production /General: Polyethylene (High Density)</v>
          </cell>
          <cell r="D4854" t="str">
            <v>Industrial Processes - Chemical Manuf</v>
          </cell>
          <cell r="G4854" t="str">
            <v>Industrial Processes</v>
          </cell>
          <cell r="H4854" t="str">
            <v>Chemical Manufacturing</v>
          </cell>
          <cell r="I4854" t="str">
            <v>Plastics Production</v>
          </cell>
          <cell r="J4854" t="str">
            <v>General: Polyethylene (High Density)</v>
          </cell>
          <cell r="N4854">
            <v>40988</v>
          </cell>
        </row>
        <row r="4855">
          <cell r="A4855" t="str">
            <v>30101808</v>
          </cell>
          <cell r="B4855" t="str">
            <v>Point</v>
          </cell>
          <cell r="C4855" t="str">
            <v>Chem Manuf /Plastics Production /Monomer and Solvent Storage</v>
          </cell>
          <cell r="D4855" t="str">
            <v>Industrial Processes - Storage and Transfer</v>
          </cell>
          <cell r="G4855" t="str">
            <v>Industrial Processes</v>
          </cell>
          <cell r="H4855" t="str">
            <v>Chemical Manufacturing</v>
          </cell>
          <cell r="I4855" t="str">
            <v>Plastics Production</v>
          </cell>
          <cell r="J4855" t="str">
            <v>Monomer and Solvent Storage</v>
          </cell>
          <cell r="N4855">
            <v>40988</v>
          </cell>
        </row>
        <row r="4856">
          <cell r="A4856" t="str">
            <v>30101809</v>
          </cell>
          <cell r="B4856" t="str">
            <v>Point</v>
          </cell>
          <cell r="C4856" t="str">
            <v>Chem Manuf /Plastics Production /Extruder</v>
          </cell>
          <cell r="D4856" t="str">
            <v>Industrial Processes - Chemical Manuf</v>
          </cell>
          <cell r="G4856" t="str">
            <v>Industrial Processes</v>
          </cell>
          <cell r="H4856" t="str">
            <v>Chemical Manufacturing</v>
          </cell>
          <cell r="I4856" t="str">
            <v>Plastics Production</v>
          </cell>
          <cell r="J4856" t="str">
            <v>Extruder</v>
          </cell>
          <cell r="N4856">
            <v>40988</v>
          </cell>
        </row>
        <row r="4857">
          <cell r="A4857" t="str">
            <v>30101810</v>
          </cell>
          <cell r="B4857" t="str">
            <v>Point</v>
          </cell>
          <cell r="C4857" t="str">
            <v>Chem Manuf /Plastics Production /Conveying</v>
          </cell>
          <cell r="D4857" t="str">
            <v>Industrial Processes - Storage and Transfer</v>
          </cell>
          <cell r="G4857" t="str">
            <v>Industrial Processes</v>
          </cell>
          <cell r="H4857" t="str">
            <v>Chemical Manufacturing</v>
          </cell>
          <cell r="I4857" t="str">
            <v>Plastics Production</v>
          </cell>
          <cell r="J4857" t="str">
            <v>Conveying</v>
          </cell>
          <cell r="N4857">
            <v>40988</v>
          </cell>
        </row>
        <row r="4858">
          <cell r="A4858" t="str">
            <v>30101811</v>
          </cell>
          <cell r="B4858" t="str">
            <v>Point</v>
          </cell>
          <cell r="C4858" t="str">
            <v>Chem Manuf /Plastics Production /Storage</v>
          </cell>
          <cell r="D4858" t="str">
            <v>Industrial Processes - Storage and Transfer</v>
          </cell>
          <cell r="G4858" t="str">
            <v>Industrial Processes</v>
          </cell>
          <cell r="H4858" t="str">
            <v>Chemical Manufacturing</v>
          </cell>
          <cell r="I4858" t="str">
            <v>Plastics Production</v>
          </cell>
          <cell r="J4858" t="str">
            <v>Storage</v>
          </cell>
          <cell r="N4858">
            <v>40988</v>
          </cell>
        </row>
        <row r="4859">
          <cell r="A4859" t="str">
            <v>30101812</v>
          </cell>
          <cell r="B4859" t="str">
            <v>Point</v>
          </cell>
          <cell r="C4859" t="str">
            <v>Chem Manuf /Plastics Production /General: Polyethylene (Low Density)</v>
          </cell>
          <cell r="D4859" t="str">
            <v>Industrial Processes - Chemical Manuf</v>
          </cell>
          <cell r="G4859" t="str">
            <v>Industrial Processes</v>
          </cell>
          <cell r="H4859" t="str">
            <v>Chemical Manufacturing</v>
          </cell>
          <cell r="I4859" t="str">
            <v>Plastics Production</v>
          </cell>
          <cell r="J4859" t="str">
            <v>General: Polyethylene (Low Density)</v>
          </cell>
          <cell r="N4859">
            <v>40988</v>
          </cell>
        </row>
        <row r="4860">
          <cell r="A4860" t="str">
            <v>30101813</v>
          </cell>
          <cell r="B4860" t="str">
            <v>Point</v>
          </cell>
          <cell r="C4860" t="str">
            <v>Chem Manuf /Plastics Production /Recovery and Purification System</v>
          </cell>
          <cell r="D4860" t="str">
            <v>Industrial Processes - Chemical Manuf</v>
          </cell>
          <cell r="G4860" t="str">
            <v>Industrial Processes</v>
          </cell>
          <cell r="H4860" t="str">
            <v>Chemical Manufacturing</v>
          </cell>
          <cell r="I4860" t="str">
            <v>Plastics Production</v>
          </cell>
          <cell r="J4860" t="str">
            <v>Recovery and Purification System</v>
          </cell>
          <cell r="N4860">
            <v>40988</v>
          </cell>
        </row>
        <row r="4861">
          <cell r="A4861" t="str">
            <v>30101814</v>
          </cell>
          <cell r="B4861" t="str">
            <v>Point</v>
          </cell>
          <cell r="C4861" t="str">
            <v>Chem Manuf /Plastics Production /Extruder</v>
          </cell>
          <cell r="D4861" t="str">
            <v>Industrial Processes - Chemical Manuf</v>
          </cell>
          <cell r="G4861" t="str">
            <v>Industrial Processes</v>
          </cell>
          <cell r="H4861" t="str">
            <v>Chemical Manufacturing</v>
          </cell>
          <cell r="I4861" t="str">
            <v>Plastics Production</v>
          </cell>
          <cell r="J4861" t="str">
            <v>Extruder</v>
          </cell>
          <cell r="N4861">
            <v>40988</v>
          </cell>
        </row>
        <row r="4862">
          <cell r="A4862" t="str">
            <v>30101815</v>
          </cell>
          <cell r="B4862" t="str">
            <v>Point</v>
          </cell>
          <cell r="C4862" t="str">
            <v>Chem Manuf /Plastics Production /Pellet Silo</v>
          </cell>
          <cell r="D4862" t="str">
            <v>Industrial Processes - Storage and Transfer</v>
          </cell>
          <cell r="G4862" t="str">
            <v>Industrial Processes</v>
          </cell>
          <cell r="H4862" t="str">
            <v>Chemical Manufacturing</v>
          </cell>
          <cell r="I4862" t="str">
            <v>Plastics Production</v>
          </cell>
          <cell r="J4862" t="str">
            <v>Pellet Silo</v>
          </cell>
          <cell r="N4862">
            <v>40988</v>
          </cell>
        </row>
        <row r="4863">
          <cell r="A4863" t="str">
            <v>30101816</v>
          </cell>
          <cell r="B4863" t="str">
            <v>Point</v>
          </cell>
          <cell r="C4863" t="str">
            <v>Chem Manuf /Plastics Production /Transferring/Handling/Loading/Packing</v>
          </cell>
          <cell r="D4863" t="str">
            <v>Industrial Processes - Storage and Transfer</v>
          </cell>
          <cell r="G4863" t="str">
            <v>Industrial Processes</v>
          </cell>
          <cell r="H4863" t="str">
            <v>Chemical Manufacturing</v>
          </cell>
          <cell r="I4863" t="str">
            <v>Plastics Production</v>
          </cell>
          <cell r="J4863" t="str">
            <v>Transferring/Handling/Loading/Packing</v>
          </cell>
          <cell r="N4863">
            <v>40988</v>
          </cell>
        </row>
        <row r="4864">
          <cell r="A4864" t="str">
            <v>30101817</v>
          </cell>
          <cell r="B4864" t="str">
            <v>Point</v>
          </cell>
          <cell r="C4864" t="str">
            <v>Chem Manuf /Plastics Production /General</v>
          </cell>
          <cell r="D4864" t="str">
            <v>Industrial Processes - Chemical Manuf</v>
          </cell>
          <cell r="G4864" t="str">
            <v>Industrial Processes</v>
          </cell>
          <cell r="H4864" t="str">
            <v>Chemical Manufacturing</v>
          </cell>
          <cell r="I4864" t="str">
            <v>Plastics Production</v>
          </cell>
          <cell r="J4864" t="str">
            <v>General</v>
          </cell>
          <cell r="N4864">
            <v>40988</v>
          </cell>
        </row>
        <row r="4865">
          <cell r="A4865" t="str">
            <v>30101818</v>
          </cell>
          <cell r="B4865" t="str">
            <v>Point</v>
          </cell>
          <cell r="C4865" t="str">
            <v>Chem Manuf /Plastics Production /Reactor</v>
          </cell>
          <cell r="D4865" t="str">
            <v>Industrial Processes - Chemical Manuf</v>
          </cell>
          <cell r="G4865" t="str">
            <v>Industrial Processes</v>
          </cell>
          <cell r="H4865" t="str">
            <v>Chemical Manufacturing</v>
          </cell>
          <cell r="I4865" t="str">
            <v>Plastics Production</v>
          </cell>
          <cell r="J4865" t="str">
            <v>Reactor</v>
          </cell>
          <cell r="N4865">
            <v>40988</v>
          </cell>
        </row>
        <row r="4866">
          <cell r="A4866" t="str">
            <v>30101819</v>
          </cell>
          <cell r="B4866" t="str">
            <v>Point</v>
          </cell>
          <cell r="C4866" t="str">
            <v>Chem Manuf /Plastics Production /Solvent Recovery</v>
          </cell>
          <cell r="D4866" t="str">
            <v>Industrial Processes - Chemical Manuf</v>
          </cell>
          <cell r="G4866" t="str">
            <v>Industrial Processes</v>
          </cell>
          <cell r="H4866" t="str">
            <v>Chemical Manufacturing</v>
          </cell>
          <cell r="I4866" t="str">
            <v>Plastics Production</v>
          </cell>
          <cell r="J4866" t="str">
            <v>Solvent Recovery</v>
          </cell>
          <cell r="N4866">
            <v>40988</v>
          </cell>
        </row>
        <row r="4867">
          <cell r="A4867" t="str">
            <v>30101820</v>
          </cell>
          <cell r="B4867" t="str">
            <v>Point</v>
          </cell>
          <cell r="C4867" t="str">
            <v>Chem Manuf /Plastics Production /Polymer Drying</v>
          </cell>
          <cell r="D4867" t="str">
            <v>Industrial Processes - Chemical Manuf</v>
          </cell>
          <cell r="G4867" t="str">
            <v>Industrial Processes</v>
          </cell>
          <cell r="H4867" t="str">
            <v>Chemical Manufacturing</v>
          </cell>
          <cell r="I4867" t="str">
            <v>Plastics Production</v>
          </cell>
          <cell r="J4867" t="str">
            <v>Polymer Drying</v>
          </cell>
          <cell r="N4867">
            <v>40988</v>
          </cell>
        </row>
        <row r="4868">
          <cell r="A4868" t="str">
            <v>30101821</v>
          </cell>
          <cell r="B4868" t="str">
            <v>Point</v>
          </cell>
          <cell r="C4868" t="str">
            <v>Chem Manuf /Plastics Production /Extruding/Pelletizing/Conveying/Storage</v>
          </cell>
          <cell r="D4868" t="str">
            <v>Industrial Processes - Storage and Transfer</v>
          </cell>
          <cell r="G4868" t="str">
            <v>Industrial Processes</v>
          </cell>
          <cell r="H4868" t="str">
            <v>Chemical Manufacturing</v>
          </cell>
          <cell r="I4868" t="str">
            <v>Plastics Production</v>
          </cell>
          <cell r="J4868" t="str">
            <v>Extruding/Pelletizing/Conveying/Storage</v>
          </cell>
          <cell r="N4868">
            <v>40988</v>
          </cell>
        </row>
        <row r="4869">
          <cell r="A4869" t="str">
            <v>30101822</v>
          </cell>
          <cell r="B4869" t="str">
            <v>Point</v>
          </cell>
          <cell r="C4869" t="str">
            <v>Chem Manuf /Plastics Production /Acrylic Resins</v>
          </cell>
          <cell r="D4869" t="str">
            <v>Industrial Processes - Chemical Manuf</v>
          </cell>
          <cell r="G4869" t="str">
            <v>Industrial Processes</v>
          </cell>
          <cell r="H4869" t="str">
            <v>Chemical Manufacturing</v>
          </cell>
          <cell r="I4869" t="str">
            <v>Plastics Production</v>
          </cell>
          <cell r="J4869" t="str">
            <v>Acrylic Resins</v>
          </cell>
          <cell r="N4869">
            <v>40988</v>
          </cell>
        </row>
        <row r="4870">
          <cell r="A4870" t="str">
            <v>30101827</v>
          </cell>
          <cell r="B4870" t="str">
            <v>Point</v>
          </cell>
          <cell r="C4870" t="str">
            <v>Chem Manuf /Plastics Production /Polyamide Resins</v>
          </cell>
          <cell r="D4870" t="str">
            <v>Industrial Processes - Chemical Manuf</v>
          </cell>
          <cell r="G4870" t="str">
            <v>Industrial Processes</v>
          </cell>
          <cell r="H4870" t="str">
            <v>Chemical Manufacturing</v>
          </cell>
          <cell r="I4870" t="str">
            <v>Plastics Production</v>
          </cell>
          <cell r="J4870" t="str">
            <v>Polyamide Resins</v>
          </cell>
          <cell r="N4870">
            <v>40988</v>
          </cell>
        </row>
        <row r="4871">
          <cell r="A4871" t="str">
            <v>30101832</v>
          </cell>
          <cell r="B4871" t="str">
            <v>Point</v>
          </cell>
          <cell r="C4871" t="str">
            <v>Chem Manuf /Plastics Production /Urea-Formaldehyde Resins</v>
          </cell>
          <cell r="D4871" t="str">
            <v>Industrial Processes - Chemical Manuf</v>
          </cell>
          <cell r="G4871" t="str">
            <v>Industrial Processes</v>
          </cell>
          <cell r="H4871" t="str">
            <v>Chemical Manufacturing</v>
          </cell>
          <cell r="I4871" t="str">
            <v>Plastics Production</v>
          </cell>
          <cell r="J4871" t="str">
            <v>Urea-Formaldehyde Resins</v>
          </cell>
          <cell r="N4871">
            <v>40988</v>
          </cell>
        </row>
        <row r="4872">
          <cell r="A4872" t="str">
            <v>30101837</v>
          </cell>
          <cell r="B4872" t="str">
            <v>Point</v>
          </cell>
          <cell r="C4872" t="str">
            <v>Chem Manuf /Plastics Production /Polyester Resins</v>
          </cell>
          <cell r="D4872" t="str">
            <v>Industrial Processes - Chemical Manuf</v>
          </cell>
          <cell r="G4872" t="str">
            <v>Industrial Processes</v>
          </cell>
          <cell r="H4872" t="str">
            <v>Chemical Manufacturing</v>
          </cell>
          <cell r="I4872" t="str">
            <v>Plastics Production</v>
          </cell>
          <cell r="J4872" t="str">
            <v>Polyester Resins</v>
          </cell>
          <cell r="N4872">
            <v>40988</v>
          </cell>
        </row>
        <row r="4873">
          <cell r="A4873" t="str">
            <v>30101838</v>
          </cell>
          <cell r="B4873" t="str">
            <v>Point</v>
          </cell>
          <cell r="C4873" t="str">
            <v>Chem Manuf /Plastics Production /Reactor Kettle ** (Use 6-45-200-11 or 6-45-210-11)</v>
          </cell>
          <cell r="D4873" t="str">
            <v>Industrial Processes - Chemical Manuf</v>
          </cell>
          <cell r="G4873" t="str">
            <v>Industrial Processes</v>
          </cell>
          <cell r="H4873" t="str">
            <v>Chemical Manufacturing</v>
          </cell>
          <cell r="I4873" t="str">
            <v>Plastics Production</v>
          </cell>
          <cell r="J4873" t="str">
            <v>Reactor Kettle ** (Use 6-45-200-11 or 6-45-210-11)</v>
          </cell>
          <cell r="N4873">
            <v>40988</v>
          </cell>
        </row>
        <row r="4874">
          <cell r="A4874" t="str">
            <v>30101839</v>
          </cell>
          <cell r="B4874" t="str">
            <v>Point</v>
          </cell>
          <cell r="C4874" t="str">
            <v>Chem Manuf /Plastics Production /Resin Thinning Tank ** (Use 6-45-200-21 or 6-45-210-21)</v>
          </cell>
          <cell r="D4874" t="str">
            <v>Industrial Processes - Chemical Manuf</v>
          </cell>
          <cell r="G4874" t="str">
            <v>Industrial Processes</v>
          </cell>
          <cell r="H4874" t="str">
            <v>Chemical Manufacturing</v>
          </cell>
          <cell r="I4874" t="str">
            <v>Plastics Production</v>
          </cell>
          <cell r="J4874" t="str">
            <v>Resin Thinning Tank ** (Use 6-45-200-21 or 6-45-210-21)</v>
          </cell>
          <cell r="N4874">
            <v>40988</v>
          </cell>
        </row>
        <row r="4875">
          <cell r="A4875" t="str">
            <v>30101840</v>
          </cell>
          <cell r="B4875" t="str">
            <v>Point</v>
          </cell>
          <cell r="C4875" t="str">
            <v>Chem Manuf /Plastics Production /Resin Storage Tank ** (Use 6-45-200-23 or 6-45-210-23)</v>
          </cell>
          <cell r="D4875" t="str">
            <v>Industrial Processes - Storage and Transfer</v>
          </cell>
          <cell r="G4875" t="str">
            <v>Industrial Processes</v>
          </cell>
          <cell r="H4875" t="str">
            <v>Chemical Manufacturing</v>
          </cell>
          <cell r="I4875" t="str">
            <v>Plastics Production</v>
          </cell>
          <cell r="J4875" t="str">
            <v>Resin Storage Tank ** (Use 6-45-200-23 or 6-45-210-23)</v>
          </cell>
          <cell r="N4875">
            <v>40988</v>
          </cell>
        </row>
        <row r="4876">
          <cell r="A4876" t="str">
            <v>30101842</v>
          </cell>
          <cell r="B4876" t="str">
            <v>Point</v>
          </cell>
          <cell r="C4876" t="str">
            <v>Chem Manuf /Plastics Production /Melamine Resins</v>
          </cell>
          <cell r="D4876" t="str">
            <v>Industrial Processes - Chemical Manuf</v>
          </cell>
          <cell r="G4876" t="str">
            <v>Industrial Processes</v>
          </cell>
          <cell r="H4876" t="str">
            <v>Chemical Manufacturing</v>
          </cell>
          <cell r="I4876" t="str">
            <v>Plastics Production</v>
          </cell>
          <cell r="J4876" t="str">
            <v>Melamine Resins</v>
          </cell>
          <cell r="N4876">
            <v>40988</v>
          </cell>
        </row>
        <row r="4877">
          <cell r="A4877" t="str">
            <v>30101847</v>
          </cell>
          <cell r="B4877" t="str">
            <v>Point</v>
          </cell>
          <cell r="C4877" t="str">
            <v>Chem Manuf /Plastics Production /Epoxy Resins</v>
          </cell>
          <cell r="D4877" t="str">
            <v>Industrial Processes - Chemical Manuf</v>
          </cell>
          <cell r="G4877" t="str">
            <v>Industrial Processes</v>
          </cell>
          <cell r="H4877" t="str">
            <v>Chemical Manufacturing</v>
          </cell>
          <cell r="I4877" t="str">
            <v>Plastics Production</v>
          </cell>
          <cell r="J4877" t="str">
            <v>Epoxy Resins</v>
          </cell>
          <cell r="N4877">
            <v>40988</v>
          </cell>
        </row>
        <row r="4878">
          <cell r="A4878" t="str">
            <v>30101849</v>
          </cell>
          <cell r="B4878" t="str">
            <v>Point</v>
          </cell>
          <cell r="C4878" t="str">
            <v>Chem Manuf /Plastics Production /Acrylonitrile-Butadiene-Styrene (ABS) Resin</v>
          </cell>
          <cell r="D4878" t="str">
            <v>Industrial Processes - Chemical Manuf</v>
          </cell>
          <cell r="G4878" t="str">
            <v>Industrial Processes</v>
          </cell>
          <cell r="H4878" t="str">
            <v>Chemical Manufacturing</v>
          </cell>
          <cell r="I4878" t="str">
            <v>Plastics Production</v>
          </cell>
          <cell r="J4878" t="str">
            <v>Acrylonitrile-Butadiene-Styrene (ABS) Resin</v>
          </cell>
          <cell r="N4878">
            <v>40988</v>
          </cell>
        </row>
        <row r="4879">
          <cell r="A4879" t="str">
            <v>30101852</v>
          </cell>
          <cell r="B4879" t="str">
            <v>Point</v>
          </cell>
          <cell r="C4879" t="str">
            <v>Chem Manuf /Plastics Production /Polyfluorocarbons</v>
          </cell>
          <cell r="D4879" t="str">
            <v>Industrial Processes - Chemical Manuf</v>
          </cell>
          <cell r="G4879" t="str">
            <v>Industrial Processes</v>
          </cell>
          <cell r="H4879" t="str">
            <v>Chemical Manufacturing</v>
          </cell>
          <cell r="I4879" t="str">
            <v>Plastics Production</v>
          </cell>
          <cell r="J4879" t="str">
            <v>Polyfluorocarbons</v>
          </cell>
          <cell r="N4879">
            <v>40988</v>
          </cell>
        </row>
        <row r="4880">
          <cell r="A4880" t="str">
            <v>30101860</v>
          </cell>
          <cell r="B4880" t="str">
            <v>Point</v>
          </cell>
          <cell r="C4880" t="str">
            <v>Chem Manuf /Plastics Production /Recovery System (Polyethylene)</v>
          </cell>
          <cell r="D4880" t="str">
            <v>Industrial Processes - Chemical Manuf</v>
          </cell>
          <cell r="G4880" t="str">
            <v>Industrial Processes</v>
          </cell>
          <cell r="H4880" t="str">
            <v>Chemical Manufacturing</v>
          </cell>
          <cell r="I4880" t="str">
            <v>Plastics Production</v>
          </cell>
          <cell r="J4880" t="str">
            <v>Recovery System (Polyethylene)</v>
          </cell>
          <cell r="N4880">
            <v>40988</v>
          </cell>
        </row>
        <row r="4881">
          <cell r="A4881" t="str">
            <v>30101861</v>
          </cell>
          <cell r="B4881" t="str">
            <v>Point</v>
          </cell>
          <cell r="C4881" t="str">
            <v>Chem Manuf /Plastics Production /Purification System (Polyethylene)</v>
          </cell>
          <cell r="D4881" t="str">
            <v>Industrial Processes - Chemical Manuf</v>
          </cell>
          <cell r="G4881" t="str">
            <v>Industrial Processes</v>
          </cell>
          <cell r="H4881" t="str">
            <v>Chemical Manufacturing</v>
          </cell>
          <cell r="I4881" t="str">
            <v>Plastics Production</v>
          </cell>
          <cell r="J4881" t="str">
            <v>Purification System (Polyethylene)</v>
          </cell>
          <cell r="N4881">
            <v>40988</v>
          </cell>
        </row>
        <row r="4882">
          <cell r="A4882" t="str">
            <v>30101863</v>
          </cell>
          <cell r="B4882" t="str">
            <v>Point</v>
          </cell>
          <cell r="C4882" t="str">
            <v>Chem Manuf /Plastics Production /Extruder</v>
          </cell>
          <cell r="D4882" t="str">
            <v>Industrial Processes - Chemical Manuf</v>
          </cell>
          <cell r="G4882" t="str">
            <v>Industrial Processes</v>
          </cell>
          <cell r="H4882" t="str">
            <v>Chemical Manufacturing</v>
          </cell>
          <cell r="I4882" t="str">
            <v>Plastics Production</v>
          </cell>
          <cell r="J4882" t="str">
            <v>Extruder</v>
          </cell>
          <cell r="N4882">
            <v>40988</v>
          </cell>
        </row>
        <row r="4883">
          <cell r="A4883" t="str">
            <v>30101864</v>
          </cell>
          <cell r="B4883" t="str">
            <v>Point</v>
          </cell>
          <cell r="C4883" t="str">
            <v>Chem Manuf /Plastics Production /Pellet Silo/Storage</v>
          </cell>
          <cell r="D4883" t="str">
            <v>Industrial Processes - Storage and Transfer</v>
          </cell>
          <cell r="G4883" t="str">
            <v>Industrial Processes</v>
          </cell>
          <cell r="H4883" t="str">
            <v>Chemical Manufacturing</v>
          </cell>
          <cell r="I4883" t="str">
            <v>Plastics Production</v>
          </cell>
          <cell r="J4883" t="str">
            <v>Pellet Silo/Storage</v>
          </cell>
          <cell r="N4883">
            <v>40988</v>
          </cell>
        </row>
        <row r="4884">
          <cell r="A4884" t="str">
            <v>30101865</v>
          </cell>
          <cell r="B4884" t="str">
            <v>Point</v>
          </cell>
          <cell r="C4884" t="str">
            <v>Chem Manuf /Plastics Production /Transferring/Conveying</v>
          </cell>
          <cell r="D4884" t="str">
            <v>Industrial Processes - Storage and Transfer</v>
          </cell>
          <cell r="G4884" t="str">
            <v>Industrial Processes</v>
          </cell>
          <cell r="H4884" t="str">
            <v>Chemical Manufacturing</v>
          </cell>
          <cell r="I4884" t="str">
            <v>Plastics Production</v>
          </cell>
          <cell r="J4884" t="str">
            <v>Transferring/Conveying</v>
          </cell>
          <cell r="N4884">
            <v>40988</v>
          </cell>
        </row>
        <row r="4885">
          <cell r="A4885" t="str">
            <v>30101866</v>
          </cell>
          <cell r="B4885" t="str">
            <v>Point</v>
          </cell>
          <cell r="C4885" t="str">
            <v>Chem Manuf /Plastics Production /Packing/Shipping</v>
          </cell>
          <cell r="D4885" t="str">
            <v>Industrial Processes - Storage and Transfer</v>
          </cell>
          <cell r="G4885" t="str">
            <v>Industrial Processes</v>
          </cell>
          <cell r="H4885" t="str">
            <v>Chemical Manufacturing</v>
          </cell>
          <cell r="I4885" t="str">
            <v>Plastics Production</v>
          </cell>
          <cell r="J4885" t="str">
            <v>Packing/Shipping</v>
          </cell>
          <cell r="N4885">
            <v>40988</v>
          </cell>
        </row>
        <row r="4886">
          <cell r="A4886" t="str">
            <v>30101870</v>
          </cell>
          <cell r="B4886" t="str">
            <v>Point</v>
          </cell>
          <cell r="C4886" t="str">
            <v>Chem Manuf /Plastics Production /Reactor (Polyether Resins)</v>
          </cell>
          <cell r="D4886" t="str">
            <v>Industrial Processes - Chemical Manuf</v>
          </cell>
          <cell r="G4886" t="str">
            <v>Industrial Processes</v>
          </cell>
          <cell r="H4886" t="str">
            <v>Chemical Manufacturing</v>
          </cell>
          <cell r="I4886" t="str">
            <v>Plastics Production</v>
          </cell>
          <cell r="J4886" t="str">
            <v>Reactor (Polyether Resins)</v>
          </cell>
          <cell r="N4886">
            <v>40988</v>
          </cell>
        </row>
        <row r="4887">
          <cell r="A4887" t="str">
            <v>30101871</v>
          </cell>
          <cell r="B4887" t="str">
            <v>Point</v>
          </cell>
          <cell r="C4887" t="str">
            <v>Chem Manuf /Plastics Production /Blowing Agent: Freon (Polyether Resins)</v>
          </cell>
          <cell r="D4887" t="str">
            <v>Industrial Processes - Chemical Manuf</v>
          </cell>
          <cell r="G4887" t="str">
            <v>Industrial Processes</v>
          </cell>
          <cell r="H4887" t="str">
            <v>Chemical Manufacturing</v>
          </cell>
          <cell r="I4887" t="str">
            <v>Plastics Production</v>
          </cell>
          <cell r="J4887" t="str">
            <v>Blowing Agent: Freon (Polyether Resins)</v>
          </cell>
          <cell r="N4887">
            <v>40988</v>
          </cell>
        </row>
        <row r="4888">
          <cell r="A4888" t="str">
            <v>30101872</v>
          </cell>
          <cell r="B4888" t="str">
            <v>Point</v>
          </cell>
          <cell r="C4888" t="str">
            <v>Chem Manuf /Plastics Production /Miscellaneous (Polyether Resins)</v>
          </cell>
          <cell r="D4888" t="str">
            <v>Industrial Processes - Chemical Manuf</v>
          </cell>
          <cell r="G4888" t="str">
            <v>Industrial Processes</v>
          </cell>
          <cell r="H4888" t="str">
            <v>Chemical Manufacturing</v>
          </cell>
          <cell r="I4888" t="str">
            <v>Plastics Production</v>
          </cell>
          <cell r="J4888" t="str">
            <v>Miscellaneous (Polyether Resins)</v>
          </cell>
          <cell r="N4888">
            <v>40988</v>
          </cell>
        </row>
        <row r="4889">
          <cell r="A4889" t="str">
            <v>30101880</v>
          </cell>
          <cell r="B4889" t="str">
            <v>Point</v>
          </cell>
          <cell r="C4889" t="str">
            <v>Chem Manuf /Plastics Production /Reactor (Polyurethane)</v>
          </cell>
          <cell r="D4889" t="str">
            <v>Industrial Processes - Chemical Manuf</v>
          </cell>
          <cell r="G4889" t="str">
            <v>Industrial Processes</v>
          </cell>
          <cell r="H4889" t="str">
            <v>Chemical Manufacturing</v>
          </cell>
          <cell r="I4889" t="str">
            <v>Plastics Production</v>
          </cell>
          <cell r="J4889" t="str">
            <v>Reactor (Polyurethane)</v>
          </cell>
          <cell r="N4889">
            <v>40988</v>
          </cell>
        </row>
        <row r="4890">
          <cell r="A4890" t="str">
            <v>30101881</v>
          </cell>
          <cell r="B4890" t="str">
            <v>Point</v>
          </cell>
          <cell r="C4890" t="str">
            <v>Chem Manuf /Plastics Production /Blowing Agent: Freon (Polyurethane)</v>
          </cell>
          <cell r="D4890" t="str">
            <v>Industrial Processes - Chemical Manuf</v>
          </cell>
          <cell r="G4890" t="str">
            <v>Industrial Processes</v>
          </cell>
          <cell r="H4890" t="str">
            <v>Chemical Manufacturing</v>
          </cell>
          <cell r="I4890" t="str">
            <v>Plastics Production</v>
          </cell>
          <cell r="J4890" t="str">
            <v>Blowing Agent: Freon (Polyurethane)</v>
          </cell>
          <cell r="N4890">
            <v>40988</v>
          </cell>
        </row>
        <row r="4891">
          <cell r="A4891" t="str">
            <v>30101882</v>
          </cell>
          <cell r="B4891" t="str">
            <v>Point</v>
          </cell>
          <cell r="C4891" t="str">
            <v>Chem Manuf /Plastics Production /Blowing Agent: Methylene Chloride (Polyurethane)</v>
          </cell>
          <cell r="D4891" t="str">
            <v>Industrial Processes - Chemical Manuf</v>
          </cell>
          <cell r="G4891" t="str">
            <v>Industrial Processes</v>
          </cell>
          <cell r="H4891" t="str">
            <v>Chemical Manufacturing</v>
          </cell>
          <cell r="I4891" t="str">
            <v>Plastics Production</v>
          </cell>
          <cell r="J4891" t="str">
            <v>Blowing Agent: Methylene Chloride (Polyurethane)</v>
          </cell>
          <cell r="N4891">
            <v>40988</v>
          </cell>
        </row>
        <row r="4892">
          <cell r="A4892" t="str">
            <v>30101883</v>
          </cell>
          <cell r="B4892" t="str">
            <v>Point</v>
          </cell>
          <cell r="C4892" t="str">
            <v>Chem Manuf /Plastics Production /Transferring/Conveying/Storage (Polyurethane)</v>
          </cell>
          <cell r="D4892" t="str">
            <v>Industrial Processes - Storage and Transfer</v>
          </cell>
          <cell r="G4892" t="str">
            <v>Industrial Processes</v>
          </cell>
          <cell r="H4892" t="str">
            <v>Chemical Manufacturing</v>
          </cell>
          <cell r="I4892" t="str">
            <v>Plastics Production</v>
          </cell>
          <cell r="J4892" t="str">
            <v>Transferring/Conveying/Storage (Polyurethane)</v>
          </cell>
          <cell r="N4892">
            <v>40988</v>
          </cell>
        </row>
        <row r="4893">
          <cell r="A4893" t="str">
            <v>30101884</v>
          </cell>
          <cell r="B4893" t="str">
            <v>Point</v>
          </cell>
          <cell r="C4893" t="str">
            <v>Chem Manuf /Plastics Production /Packing/Shipping (Polyurethane)</v>
          </cell>
          <cell r="D4893" t="str">
            <v>Industrial Processes - Storage and Transfer</v>
          </cell>
          <cell r="G4893" t="str">
            <v>Industrial Processes</v>
          </cell>
          <cell r="H4893" t="str">
            <v>Chemical Manufacturing</v>
          </cell>
          <cell r="I4893" t="str">
            <v>Plastics Production</v>
          </cell>
          <cell r="J4893" t="str">
            <v>Packing/Shipping (Polyurethane)</v>
          </cell>
          <cell r="N4893">
            <v>40988</v>
          </cell>
        </row>
        <row r="4894">
          <cell r="A4894" t="str">
            <v>30101885</v>
          </cell>
          <cell r="B4894" t="str">
            <v>Point</v>
          </cell>
          <cell r="C4894" t="str">
            <v>Chem Manuf /Plastics Production /Other Not Classified (Polyurethane)</v>
          </cell>
          <cell r="D4894" t="str">
            <v>Industrial Processes - Chemical Manuf</v>
          </cell>
          <cell r="G4894" t="str">
            <v>Industrial Processes</v>
          </cell>
          <cell r="H4894" t="str">
            <v>Chemical Manufacturing</v>
          </cell>
          <cell r="I4894" t="str">
            <v>Plastics Production</v>
          </cell>
          <cell r="J4894" t="str">
            <v>Other Not Classified (Polyurethane)</v>
          </cell>
          <cell r="N4894">
            <v>40988</v>
          </cell>
        </row>
        <row r="4895">
          <cell r="A4895" t="str">
            <v>30101890</v>
          </cell>
          <cell r="B4895" t="str">
            <v>Point</v>
          </cell>
          <cell r="C4895" t="str">
            <v>Chem Manuf /Plastics Production /Catalyst Preparation</v>
          </cell>
          <cell r="D4895" t="str">
            <v>Industrial Processes - Chemical Manuf</v>
          </cell>
          <cell r="G4895" t="str">
            <v>Industrial Processes</v>
          </cell>
          <cell r="H4895" t="str">
            <v>Chemical Manufacturing</v>
          </cell>
          <cell r="I4895" t="str">
            <v>Plastics Production</v>
          </cell>
          <cell r="J4895" t="str">
            <v>Catalyst Preparation</v>
          </cell>
          <cell r="N4895">
            <v>40988</v>
          </cell>
        </row>
        <row r="4896">
          <cell r="A4896" t="str">
            <v>30101891</v>
          </cell>
          <cell r="B4896" t="str">
            <v>Point</v>
          </cell>
          <cell r="C4896" t="str">
            <v>Chem Manuf /Plastics Production /Reactor Vents</v>
          </cell>
          <cell r="D4896" t="str">
            <v>Industrial Processes - Chemical Manuf</v>
          </cell>
          <cell r="G4896" t="str">
            <v>Industrial Processes</v>
          </cell>
          <cell r="H4896" t="str">
            <v>Chemical Manufacturing</v>
          </cell>
          <cell r="I4896" t="str">
            <v>Plastics Production</v>
          </cell>
          <cell r="J4896" t="str">
            <v>Reactor Vents</v>
          </cell>
          <cell r="N4896">
            <v>40988</v>
          </cell>
        </row>
        <row r="4897">
          <cell r="A4897" t="str">
            <v>30101892</v>
          </cell>
          <cell r="B4897" t="str">
            <v>Point</v>
          </cell>
          <cell r="C4897" t="str">
            <v>Chem Manuf /Plastics Production /Separation Processes</v>
          </cell>
          <cell r="D4897" t="str">
            <v>Industrial Processes - Chemical Manuf</v>
          </cell>
          <cell r="G4897" t="str">
            <v>Industrial Processes</v>
          </cell>
          <cell r="H4897" t="str">
            <v>Chemical Manufacturing</v>
          </cell>
          <cell r="I4897" t="str">
            <v>Plastics Production</v>
          </cell>
          <cell r="J4897" t="str">
            <v>Separation Processes</v>
          </cell>
          <cell r="N4897">
            <v>40988</v>
          </cell>
        </row>
        <row r="4898">
          <cell r="A4898" t="str">
            <v>30101893</v>
          </cell>
          <cell r="B4898" t="str">
            <v>Point</v>
          </cell>
          <cell r="C4898" t="str">
            <v>Chem Manuf /Plastics Production /Raw Material Storage</v>
          </cell>
          <cell r="D4898" t="str">
            <v>Industrial Processes - Storage and Transfer</v>
          </cell>
          <cell r="G4898" t="str">
            <v>Industrial Processes</v>
          </cell>
          <cell r="H4898" t="str">
            <v>Chemical Manufacturing</v>
          </cell>
          <cell r="I4898" t="str">
            <v>Plastics Production</v>
          </cell>
          <cell r="J4898" t="str">
            <v>Raw Material Storage</v>
          </cell>
          <cell r="N4898">
            <v>40988</v>
          </cell>
        </row>
        <row r="4899">
          <cell r="A4899" t="str">
            <v>30101894</v>
          </cell>
          <cell r="B4899" t="str">
            <v>Point</v>
          </cell>
          <cell r="C4899" t="str">
            <v>Chem Manuf /Plastics Production /Solvent Storage</v>
          </cell>
          <cell r="D4899" t="str">
            <v>Industrial Processes - Storage and Transfer</v>
          </cell>
          <cell r="G4899" t="str">
            <v>Industrial Processes</v>
          </cell>
          <cell r="H4899" t="str">
            <v>Chemical Manufacturing</v>
          </cell>
          <cell r="I4899" t="str">
            <v>Plastics Production</v>
          </cell>
          <cell r="J4899" t="str">
            <v>Solvent Storage</v>
          </cell>
          <cell r="N4899">
            <v>40988</v>
          </cell>
        </row>
        <row r="4900">
          <cell r="A4900" t="str">
            <v>30101899</v>
          </cell>
          <cell r="B4900" t="str">
            <v>Point</v>
          </cell>
          <cell r="C4900" t="str">
            <v>Chem Manuf /Plastics Production /Others Not Specified</v>
          </cell>
          <cell r="D4900" t="str">
            <v>Industrial Processes - Chemical Manuf</v>
          </cell>
          <cell r="G4900" t="str">
            <v>Industrial Processes</v>
          </cell>
          <cell r="H4900" t="str">
            <v>Chemical Manufacturing</v>
          </cell>
          <cell r="I4900" t="str">
            <v>Plastics Production</v>
          </cell>
          <cell r="J4900" t="str">
            <v>Others Not Specified</v>
          </cell>
          <cell r="N4900">
            <v>40988</v>
          </cell>
        </row>
        <row r="4901">
          <cell r="A4901" t="str">
            <v>30101901</v>
          </cell>
          <cell r="B4901" t="str">
            <v>Point</v>
          </cell>
          <cell r="C4901" t="str">
            <v>Chem Manuf /Phthalic Anhydride /o-Xylene Oxidation: Main Process Stream</v>
          </cell>
          <cell r="D4901" t="str">
            <v>Industrial Processes - Chemical Manuf</v>
          </cell>
          <cell r="G4901" t="str">
            <v>Industrial Processes</v>
          </cell>
          <cell r="H4901" t="str">
            <v>Chemical Manufacturing</v>
          </cell>
          <cell r="I4901" t="str">
            <v>Phthalic Anhydride</v>
          </cell>
          <cell r="J4901" t="str">
            <v>o-Xylene Oxidation: Main Process Stream</v>
          </cell>
          <cell r="N4901">
            <v>40988</v>
          </cell>
        </row>
        <row r="4902">
          <cell r="A4902" t="str">
            <v>30101902</v>
          </cell>
          <cell r="B4902" t="str">
            <v>Point</v>
          </cell>
          <cell r="C4902" t="str">
            <v>Chem Manuf /Phthalic Anhydride /o-Xylene Oxidation: Pre-Treatment</v>
          </cell>
          <cell r="D4902" t="str">
            <v>Industrial Processes - Chemical Manuf</v>
          </cell>
          <cell r="G4902" t="str">
            <v>Industrial Processes</v>
          </cell>
          <cell r="H4902" t="str">
            <v>Chemical Manufacturing</v>
          </cell>
          <cell r="I4902" t="str">
            <v>Phthalic Anhydride</v>
          </cell>
          <cell r="J4902" t="str">
            <v>o-Xylene Oxidation: Pre-Treatment</v>
          </cell>
          <cell r="N4902">
            <v>40988</v>
          </cell>
        </row>
        <row r="4903">
          <cell r="A4903" t="str">
            <v>30101904</v>
          </cell>
          <cell r="B4903" t="str">
            <v>Point</v>
          </cell>
          <cell r="C4903" t="str">
            <v>Chem Manuf /Phthalic Anhydride /o-Xylene Oxidation: Distillation</v>
          </cell>
          <cell r="D4903" t="str">
            <v>Industrial Processes - Chemical Manuf</v>
          </cell>
          <cell r="G4903" t="str">
            <v>Industrial Processes</v>
          </cell>
          <cell r="H4903" t="str">
            <v>Chemical Manufacturing</v>
          </cell>
          <cell r="I4903" t="str">
            <v>Phthalic Anhydride</v>
          </cell>
          <cell r="J4903" t="str">
            <v>o-Xylene Oxidation: Distillation</v>
          </cell>
          <cell r="N4903">
            <v>40988</v>
          </cell>
        </row>
        <row r="4904">
          <cell r="A4904" t="str">
            <v>30101905</v>
          </cell>
          <cell r="B4904" t="str">
            <v>Point</v>
          </cell>
          <cell r="C4904" t="str">
            <v>Chem Manuf /Phthalic Anhydride /Naphthalene Oxidation: Main Process Stream</v>
          </cell>
          <cell r="D4904" t="str">
            <v>Industrial Processes - Chemical Manuf</v>
          </cell>
          <cell r="G4904" t="str">
            <v>Industrial Processes</v>
          </cell>
          <cell r="H4904" t="str">
            <v>Chemical Manufacturing</v>
          </cell>
          <cell r="I4904" t="str">
            <v>Phthalic Anhydride</v>
          </cell>
          <cell r="J4904" t="str">
            <v>Naphthalene Oxidation: Main Process Stream</v>
          </cell>
          <cell r="N4904">
            <v>40988</v>
          </cell>
        </row>
        <row r="4905">
          <cell r="A4905" t="str">
            <v>30101906</v>
          </cell>
          <cell r="B4905" t="str">
            <v>Point</v>
          </cell>
          <cell r="C4905" t="str">
            <v>Chem Manuf /Phthalic Anhydride /Naphthalene Oxidation: Pre-Treatment</v>
          </cell>
          <cell r="D4905" t="str">
            <v>Industrial Processes - Chemical Manuf</v>
          </cell>
          <cell r="G4905" t="str">
            <v>Industrial Processes</v>
          </cell>
          <cell r="H4905" t="str">
            <v>Chemical Manufacturing</v>
          </cell>
          <cell r="I4905" t="str">
            <v>Phthalic Anhydride</v>
          </cell>
          <cell r="J4905" t="str">
            <v>Naphthalene Oxidation: Pre-Treatment</v>
          </cell>
          <cell r="N4905">
            <v>40988</v>
          </cell>
        </row>
        <row r="4906">
          <cell r="A4906" t="str">
            <v>30101907</v>
          </cell>
          <cell r="B4906" t="str">
            <v>Point</v>
          </cell>
          <cell r="C4906" t="str">
            <v>Chem Manuf /Phthalic Anhydride /Naphthalene Oxidation: Distillation</v>
          </cell>
          <cell r="D4906" t="str">
            <v>Industrial Processes - Chemical Manuf</v>
          </cell>
          <cell r="G4906" t="str">
            <v>Industrial Processes</v>
          </cell>
          <cell r="H4906" t="str">
            <v>Chemical Manufacturing</v>
          </cell>
          <cell r="I4906" t="str">
            <v>Phthalic Anhydride</v>
          </cell>
          <cell r="J4906" t="str">
            <v>Naphthalene Oxidation: Distillation</v>
          </cell>
          <cell r="N4906">
            <v>40988</v>
          </cell>
        </row>
        <row r="4907">
          <cell r="A4907" t="str">
            <v>30101908</v>
          </cell>
          <cell r="B4907" t="str">
            <v>Point</v>
          </cell>
          <cell r="C4907" t="str">
            <v>Chem Manuf /Phthalic Anhydride /Dryer</v>
          </cell>
          <cell r="D4907" t="str">
            <v>Industrial Processes - Chemical Manuf</v>
          </cell>
          <cell r="G4907" t="str">
            <v>Industrial Processes</v>
          </cell>
          <cell r="H4907" t="str">
            <v>Chemical Manufacturing</v>
          </cell>
          <cell r="I4907" t="str">
            <v>Phthalic Anhydride</v>
          </cell>
          <cell r="J4907" t="str">
            <v>Dryer</v>
          </cell>
          <cell r="N4907">
            <v>40988</v>
          </cell>
        </row>
        <row r="4908">
          <cell r="A4908" t="str">
            <v>30101909</v>
          </cell>
          <cell r="B4908" t="str">
            <v>Point</v>
          </cell>
          <cell r="C4908" t="str">
            <v>Chem Manuf /Phthalic Anhydride /Flaking and Bagging</v>
          </cell>
          <cell r="D4908" t="str">
            <v>Industrial Processes - Chemical Manuf</v>
          </cell>
          <cell r="G4908" t="str">
            <v>Industrial Processes</v>
          </cell>
          <cell r="H4908" t="str">
            <v>Chemical Manufacturing</v>
          </cell>
          <cell r="I4908" t="str">
            <v>Phthalic Anhydride</v>
          </cell>
          <cell r="J4908" t="str">
            <v>Flaking and Bagging</v>
          </cell>
          <cell r="N4908">
            <v>40988</v>
          </cell>
        </row>
        <row r="4909">
          <cell r="A4909" t="str">
            <v>30102001</v>
          </cell>
          <cell r="B4909" t="str">
            <v>Point</v>
          </cell>
          <cell r="C4909" t="str">
            <v>Chem Manuf /Printing Ink Manuf /Vehicle Cooking: General</v>
          </cell>
          <cell r="D4909" t="str">
            <v>Industrial Processes - Chemical Manuf</v>
          </cell>
          <cell r="G4909" t="str">
            <v>Industrial Processes</v>
          </cell>
          <cell r="H4909" t="str">
            <v>Chemical Manufacturing</v>
          </cell>
          <cell r="I4909" t="str">
            <v>Printing Ink Manufacture</v>
          </cell>
          <cell r="J4909" t="str">
            <v>Vehicle Cooking: General</v>
          </cell>
          <cell r="N4909">
            <v>40988</v>
          </cell>
        </row>
        <row r="4910">
          <cell r="A4910" t="str">
            <v>30102002</v>
          </cell>
          <cell r="B4910" t="str">
            <v>Point</v>
          </cell>
          <cell r="C4910" t="str">
            <v>Chem Manuf /Printing Ink Manuf /Vehicle Cooking: Oils</v>
          </cell>
          <cell r="D4910" t="str">
            <v>Industrial Processes - Chemical Manuf</v>
          </cell>
          <cell r="G4910" t="str">
            <v>Industrial Processes</v>
          </cell>
          <cell r="H4910" t="str">
            <v>Chemical Manufacturing</v>
          </cell>
          <cell r="I4910" t="str">
            <v>Printing Ink Manufacture</v>
          </cell>
          <cell r="J4910" t="str">
            <v>Vehicle Cooking: Oils</v>
          </cell>
          <cell r="N4910">
            <v>40988</v>
          </cell>
        </row>
        <row r="4911">
          <cell r="A4911" t="str">
            <v>30102003</v>
          </cell>
          <cell r="B4911" t="str">
            <v>Point</v>
          </cell>
          <cell r="C4911" t="str">
            <v>Chem Manuf /Printing Ink Manuf /Vehicle Cooking: Oleoresin</v>
          </cell>
          <cell r="D4911" t="str">
            <v>Industrial Processes - Chemical Manuf</v>
          </cell>
          <cell r="G4911" t="str">
            <v>Industrial Processes</v>
          </cell>
          <cell r="H4911" t="str">
            <v>Chemical Manufacturing</v>
          </cell>
          <cell r="I4911" t="str">
            <v>Printing Ink Manufacture</v>
          </cell>
          <cell r="J4911" t="str">
            <v>Vehicle Cooking: Oleoresin</v>
          </cell>
          <cell r="N4911">
            <v>40988</v>
          </cell>
        </row>
        <row r="4912">
          <cell r="A4912" t="str">
            <v>30102004</v>
          </cell>
          <cell r="B4912" t="str">
            <v>Point</v>
          </cell>
          <cell r="C4912" t="str">
            <v>Chem Manuf /Printing Ink Manuf /Vehicle Cooking: Alkyds</v>
          </cell>
          <cell r="D4912" t="str">
            <v>Industrial Processes - Chemical Manuf</v>
          </cell>
          <cell r="G4912" t="str">
            <v>Industrial Processes</v>
          </cell>
          <cell r="H4912" t="str">
            <v>Chemical Manufacturing</v>
          </cell>
          <cell r="I4912" t="str">
            <v>Printing Ink Manufacture</v>
          </cell>
          <cell r="J4912" t="str">
            <v>Vehicle Cooking: Alkyds</v>
          </cell>
          <cell r="N4912">
            <v>40988</v>
          </cell>
        </row>
        <row r="4913">
          <cell r="A4913" t="str">
            <v>30102005</v>
          </cell>
          <cell r="B4913" t="str">
            <v>Point</v>
          </cell>
          <cell r="C4913" t="str">
            <v>Chem Manuf /Printing Ink Manuf /Pigment Mixing</v>
          </cell>
          <cell r="D4913" t="str">
            <v>Industrial Processes - Chemical Manuf</v>
          </cell>
          <cell r="G4913" t="str">
            <v>Industrial Processes</v>
          </cell>
          <cell r="H4913" t="str">
            <v>Chemical Manufacturing</v>
          </cell>
          <cell r="I4913" t="str">
            <v>Printing Ink Manufacture</v>
          </cell>
          <cell r="J4913" t="str">
            <v>Pigment Mixing</v>
          </cell>
          <cell r="N4913">
            <v>40988</v>
          </cell>
        </row>
        <row r="4914">
          <cell r="A4914" t="str">
            <v>30102015</v>
          </cell>
          <cell r="B4914" t="str">
            <v>Point</v>
          </cell>
          <cell r="C4914" t="str">
            <v>Chem Manuf /Printing Ink Manuf /Premix/Preassembly</v>
          </cell>
          <cell r="D4914" t="str">
            <v>Industrial Processes - Storage and Transfer</v>
          </cell>
          <cell r="G4914" t="str">
            <v>Industrial Processes</v>
          </cell>
          <cell r="H4914" t="str">
            <v>Chemical Manufacturing</v>
          </cell>
          <cell r="I4914" t="str">
            <v>Printing Ink Manufacture</v>
          </cell>
          <cell r="J4914" t="str">
            <v>Premix/Preassembly</v>
          </cell>
          <cell r="N4914">
            <v>40988</v>
          </cell>
        </row>
        <row r="4915">
          <cell r="A4915" t="str">
            <v>30102017</v>
          </cell>
          <cell r="B4915" t="str">
            <v>Point</v>
          </cell>
          <cell r="C4915" t="str">
            <v>Chem Manuf /Printing Ink Manuf /Premix/Preassembly: Drums</v>
          </cell>
          <cell r="D4915" t="str">
            <v>Industrial Processes - Storage and Transfer</v>
          </cell>
          <cell r="G4915" t="str">
            <v>Industrial Processes</v>
          </cell>
          <cell r="H4915" t="str">
            <v>Chemical Manufacturing</v>
          </cell>
          <cell r="I4915" t="str">
            <v>Printing Ink Manufacture</v>
          </cell>
          <cell r="J4915" t="str">
            <v>Premix/Preassembly: Drums</v>
          </cell>
          <cell r="N4915">
            <v>40988</v>
          </cell>
        </row>
        <row r="4916">
          <cell r="A4916" t="str">
            <v>30102018</v>
          </cell>
          <cell r="B4916" t="str">
            <v>Point</v>
          </cell>
          <cell r="C4916" t="str">
            <v>Chem Manuf /Printing Ink Manuf /Premix/Preassembly: Material Loading</v>
          </cell>
          <cell r="D4916" t="str">
            <v>Industrial Processes - Storage and Transfer</v>
          </cell>
          <cell r="G4916" t="str">
            <v>Industrial Processes</v>
          </cell>
          <cell r="H4916" t="str">
            <v>Chemical Manufacturing</v>
          </cell>
          <cell r="I4916" t="str">
            <v>Printing Ink Manufacture</v>
          </cell>
          <cell r="J4916" t="str">
            <v>Premix/Preassembly: Material Loading</v>
          </cell>
          <cell r="N4916">
            <v>40988</v>
          </cell>
        </row>
        <row r="4917">
          <cell r="A4917" t="str">
            <v>30102030</v>
          </cell>
          <cell r="B4917" t="str">
            <v>Point</v>
          </cell>
          <cell r="C4917" t="str">
            <v>Chem Manuf /Printing Ink Manuf /Pigment Grinding/Milling</v>
          </cell>
          <cell r="D4917" t="str">
            <v>Industrial Processes - Chemical Manuf</v>
          </cell>
          <cell r="G4917" t="str">
            <v>Industrial Processes</v>
          </cell>
          <cell r="H4917" t="str">
            <v>Chemical Manufacturing</v>
          </cell>
          <cell r="I4917" t="str">
            <v>Printing Ink Manufacture</v>
          </cell>
          <cell r="J4917" t="str">
            <v>Pigment Grinding/Milling</v>
          </cell>
          <cell r="N4917">
            <v>40988</v>
          </cell>
        </row>
        <row r="4918">
          <cell r="A4918" t="str">
            <v>30102031</v>
          </cell>
          <cell r="B4918" t="str">
            <v>Point</v>
          </cell>
          <cell r="C4918" t="str">
            <v>Chem Manuf /Printing Ink Manuf /Pigment Grinding/Milling: Roller Mills</v>
          </cell>
          <cell r="D4918" t="str">
            <v>Industrial Processes - Chemical Manuf</v>
          </cell>
          <cell r="G4918" t="str">
            <v>Industrial Processes</v>
          </cell>
          <cell r="H4918" t="str">
            <v>Chemical Manufacturing</v>
          </cell>
          <cell r="I4918" t="str">
            <v>Printing Ink Manufacture</v>
          </cell>
          <cell r="J4918" t="str">
            <v>Pigment Grinding/Milling: Roller Mills</v>
          </cell>
          <cell r="N4918">
            <v>40988</v>
          </cell>
        </row>
        <row r="4919">
          <cell r="A4919" t="str">
            <v>30102032</v>
          </cell>
          <cell r="B4919" t="str">
            <v>Point</v>
          </cell>
          <cell r="C4919" t="str">
            <v>Chem Manuf /Printing Ink Manuf /Pigment Grinding/Milling: Ball and Pebble Mills</v>
          </cell>
          <cell r="D4919" t="str">
            <v>Industrial Processes - Chemical Manuf</v>
          </cell>
          <cell r="G4919" t="str">
            <v>Industrial Processes</v>
          </cell>
          <cell r="H4919" t="str">
            <v>Chemical Manufacturing</v>
          </cell>
          <cell r="I4919" t="str">
            <v>Printing Ink Manufacture</v>
          </cell>
          <cell r="J4919" t="str">
            <v>Pigment Grinding/Milling: Ball and Pebble Mills</v>
          </cell>
          <cell r="N4919">
            <v>40988</v>
          </cell>
        </row>
        <row r="4920">
          <cell r="A4920" t="str">
            <v>30102033</v>
          </cell>
          <cell r="B4920" t="str">
            <v>Point</v>
          </cell>
          <cell r="C4920" t="str">
            <v>Chem Manuf /Printing Ink Manuf /Pigment Grinding/Milling: Attritors</v>
          </cell>
          <cell r="D4920" t="str">
            <v>Industrial Processes - Chemical Manuf</v>
          </cell>
          <cell r="G4920" t="str">
            <v>Industrial Processes</v>
          </cell>
          <cell r="H4920" t="str">
            <v>Chemical Manufacturing</v>
          </cell>
          <cell r="I4920" t="str">
            <v>Printing Ink Manufacture</v>
          </cell>
          <cell r="J4920" t="str">
            <v>Pigment Grinding/Milling: Attritors</v>
          </cell>
          <cell r="N4920">
            <v>40988</v>
          </cell>
        </row>
        <row r="4921">
          <cell r="A4921" t="str">
            <v>30102034</v>
          </cell>
          <cell r="B4921" t="str">
            <v>Point</v>
          </cell>
          <cell r="C4921" t="str">
            <v>Chem Manuf /Printing Ink Manuf /Pigment Grinding/Milling: Sand Mills</v>
          </cell>
          <cell r="D4921" t="str">
            <v>Industrial Processes - Chemical Manuf</v>
          </cell>
          <cell r="G4921" t="str">
            <v>Industrial Processes</v>
          </cell>
          <cell r="H4921" t="str">
            <v>Chemical Manufacturing</v>
          </cell>
          <cell r="I4921" t="str">
            <v>Printing Ink Manufacture</v>
          </cell>
          <cell r="J4921" t="str">
            <v>Pigment Grinding/Milling: Sand Mills</v>
          </cell>
          <cell r="N4921">
            <v>40988</v>
          </cell>
        </row>
        <row r="4922">
          <cell r="A4922" t="str">
            <v>30102035</v>
          </cell>
          <cell r="B4922" t="str">
            <v>Point</v>
          </cell>
          <cell r="C4922" t="str">
            <v>Chem Manuf /Printing Ink Manuf /Pigment Grinding/Milling: Bead Mills</v>
          </cell>
          <cell r="D4922" t="str">
            <v>Industrial Processes - Chemical Manuf</v>
          </cell>
          <cell r="G4922" t="str">
            <v>Industrial Processes</v>
          </cell>
          <cell r="H4922" t="str">
            <v>Chemical Manufacturing</v>
          </cell>
          <cell r="I4922" t="str">
            <v>Printing Ink Manufacture</v>
          </cell>
          <cell r="J4922" t="str">
            <v>Pigment Grinding/Milling: Bead Mills</v>
          </cell>
          <cell r="N4922">
            <v>40988</v>
          </cell>
        </row>
        <row r="4923">
          <cell r="A4923" t="str">
            <v>30102036</v>
          </cell>
          <cell r="B4923" t="str">
            <v>Point</v>
          </cell>
          <cell r="C4923" t="str">
            <v>Chem Manuf /Printing Ink Manuf /Pigment Grinding/Milling: Shot Mills</v>
          </cell>
          <cell r="D4923" t="str">
            <v>Industrial Processes - Chemical Manuf</v>
          </cell>
          <cell r="G4923" t="str">
            <v>Industrial Processes</v>
          </cell>
          <cell r="H4923" t="str">
            <v>Chemical Manufacturing</v>
          </cell>
          <cell r="I4923" t="str">
            <v>Printing Ink Manufacture</v>
          </cell>
          <cell r="J4923" t="str">
            <v>Pigment Grinding/Milling: Shot Mills</v>
          </cell>
          <cell r="N4923">
            <v>40988</v>
          </cell>
        </row>
        <row r="4924">
          <cell r="A4924" t="str">
            <v>30102037</v>
          </cell>
          <cell r="B4924" t="str">
            <v>Point</v>
          </cell>
          <cell r="C4924" t="str">
            <v>Chem Manuf /Printing Ink Manuf /Pigment Grinding/Milling: Stone Mills</v>
          </cell>
          <cell r="D4924" t="str">
            <v>Industrial Processes - Chemical Manuf</v>
          </cell>
          <cell r="G4924" t="str">
            <v>Industrial Processes</v>
          </cell>
          <cell r="H4924" t="str">
            <v>Chemical Manufacturing</v>
          </cell>
          <cell r="I4924" t="str">
            <v>Printing Ink Manufacture</v>
          </cell>
          <cell r="J4924" t="str">
            <v>Pigment Grinding/Milling: Stone Mills</v>
          </cell>
          <cell r="N4924">
            <v>40988</v>
          </cell>
        </row>
        <row r="4925">
          <cell r="A4925" t="str">
            <v>30102038</v>
          </cell>
          <cell r="B4925" t="str">
            <v>Point</v>
          </cell>
          <cell r="C4925" t="str">
            <v>Chem Manuf /Printing Ink Manuf /Pigment Grinding/Milling: Colloid Mills</v>
          </cell>
          <cell r="D4925" t="str">
            <v>Industrial Processes - Chemical Manuf</v>
          </cell>
          <cell r="G4925" t="str">
            <v>Industrial Processes</v>
          </cell>
          <cell r="H4925" t="str">
            <v>Chemical Manufacturing</v>
          </cell>
          <cell r="I4925" t="str">
            <v>Printing Ink Manufacture</v>
          </cell>
          <cell r="J4925" t="str">
            <v>Pigment Grinding/Milling: Colloid Mills</v>
          </cell>
          <cell r="N4925">
            <v>40988</v>
          </cell>
        </row>
        <row r="4926">
          <cell r="A4926" t="str">
            <v>30102039</v>
          </cell>
          <cell r="B4926" t="str">
            <v>Point</v>
          </cell>
          <cell r="C4926" t="str">
            <v>Chem Manuf /Printing Ink Manuf /Pigment Grinding/Milling: Kady Mills</v>
          </cell>
          <cell r="D4926" t="str">
            <v>Industrial Processes - Chemical Manuf</v>
          </cell>
          <cell r="G4926" t="str">
            <v>Industrial Processes</v>
          </cell>
          <cell r="H4926" t="str">
            <v>Chemical Manufacturing</v>
          </cell>
          <cell r="I4926" t="str">
            <v>Printing Ink Manufacture</v>
          </cell>
          <cell r="J4926" t="str">
            <v>Pigment Grinding/Milling: Kady Mills</v>
          </cell>
          <cell r="N4926">
            <v>40988</v>
          </cell>
        </row>
        <row r="4927">
          <cell r="A4927" t="str">
            <v>30102040</v>
          </cell>
          <cell r="B4927" t="str">
            <v>Point</v>
          </cell>
          <cell r="C4927" t="str">
            <v>Chem Manuf /Printing Ink Manuf /Pigment Grinding/Milling: Impingement Mills</v>
          </cell>
          <cell r="D4927" t="str">
            <v>Industrial Processes - Chemical Manuf</v>
          </cell>
          <cell r="G4927" t="str">
            <v>Industrial Processes</v>
          </cell>
          <cell r="H4927" t="str">
            <v>Chemical Manufacturing</v>
          </cell>
          <cell r="I4927" t="str">
            <v>Printing Ink Manufacture</v>
          </cell>
          <cell r="J4927" t="str">
            <v>Pigment Grinding/Milling: Impingement Mills</v>
          </cell>
          <cell r="N4927">
            <v>40988</v>
          </cell>
        </row>
        <row r="4928">
          <cell r="A4928" t="str">
            <v>30102041</v>
          </cell>
          <cell r="B4928" t="str">
            <v>Point</v>
          </cell>
          <cell r="C4928" t="str">
            <v>Chem Manuf /Printing Ink Manuf /Pigment Grinding/Milling: Horizontal Media Mills</v>
          </cell>
          <cell r="D4928" t="str">
            <v>Industrial Processes - Chemical Manuf</v>
          </cell>
          <cell r="G4928" t="str">
            <v>Industrial Processes</v>
          </cell>
          <cell r="H4928" t="str">
            <v>Chemical Manufacturing</v>
          </cell>
          <cell r="I4928" t="str">
            <v>Printing Ink Manufacture</v>
          </cell>
          <cell r="J4928" t="str">
            <v>Pigment Grinding/Milling: Horizontal Media Mills</v>
          </cell>
          <cell r="N4928">
            <v>40988</v>
          </cell>
        </row>
        <row r="4929">
          <cell r="A4929" t="str">
            <v>30102050</v>
          </cell>
          <cell r="B4929" t="str">
            <v>Point</v>
          </cell>
          <cell r="C4929" t="str">
            <v>Chem Manuf /Printing Ink Manuf /Product Finishing</v>
          </cell>
          <cell r="D4929" t="str">
            <v>Industrial Processes - Chemical Manuf</v>
          </cell>
          <cell r="G4929" t="str">
            <v>Industrial Processes</v>
          </cell>
          <cell r="H4929" t="str">
            <v>Chemical Manufacturing</v>
          </cell>
          <cell r="I4929" t="str">
            <v>Printing Ink Manufacture</v>
          </cell>
          <cell r="J4929" t="str">
            <v>Product Finishing</v>
          </cell>
          <cell r="N4929">
            <v>40988</v>
          </cell>
        </row>
        <row r="4930">
          <cell r="A4930" t="str">
            <v>30102051</v>
          </cell>
          <cell r="B4930" t="str">
            <v>Point</v>
          </cell>
          <cell r="C4930" t="str">
            <v>Chem Manuf /Printing Ink Manuf /Product Finishing, Tinting: Mix Tank and Disperser</v>
          </cell>
          <cell r="D4930" t="str">
            <v>Industrial Processes - Chemical Manuf</v>
          </cell>
          <cell r="G4930" t="str">
            <v>Industrial Processes</v>
          </cell>
          <cell r="H4930" t="str">
            <v>Chemical Manufacturing</v>
          </cell>
          <cell r="I4930" t="str">
            <v>Printing Ink Manufacture</v>
          </cell>
          <cell r="J4930" t="str">
            <v>Product Finishing, Tinting: Mix Tank and Disperser</v>
          </cell>
          <cell r="N4930">
            <v>40988</v>
          </cell>
        </row>
        <row r="4931">
          <cell r="A4931" t="str">
            <v>30102052</v>
          </cell>
          <cell r="B4931" t="str">
            <v>Point</v>
          </cell>
          <cell r="C4931" t="str">
            <v>Chem Manuf /Printing Ink Manuf /Product Finishing, Tinting: Fixed Blend Tank</v>
          </cell>
          <cell r="D4931" t="str">
            <v>Industrial Processes - Chemical Manuf</v>
          </cell>
          <cell r="G4931" t="str">
            <v>Industrial Processes</v>
          </cell>
          <cell r="H4931" t="str">
            <v>Chemical Manufacturing</v>
          </cell>
          <cell r="I4931" t="str">
            <v>Printing Ink Manufacture</v>
          </cell>
          <cell r="J4931" t="str">
            <v>Product Finishing, Tinting: Fixed Blend Tank</v>
          </cell>
          <cell r="N4931">
            <v>40988</v>
          </cell>
        </row>
        <row r="4932">
          <cell r="A4932" t="str">
            <v>30102053</v>
          </cell>
          <cell r="B4932" t="str">
            <v>Point</v>
          </cell>
          <cell r="C4932" t="str">
            <v>Chem Manuf /Printing Ink Manuf /Product Finishing, Thinning: Mix Tank and Disperser</v>
          </cell>
          <cell r="D4932" t="str">
            <v>Industrial Processes - Chemical Manuf</v>
          </cell>
          <cell r="G4932" t="str">
            <v>Industrial Processes</v>
          </cell>
          <cell r="H4932" t="str">
            <v>Chemical Manufacturing</v>
          </cell>
          <cell r="I4932" t="str">
            <v>Printing Ink Manufacture</v>
          </cell>
          <cell r="J4932" t="str">
            <v>Product Finishing, Thinning: Mix Tank and Disperser</v>
          </cell>
          <cell r="N4932">
            <v>40988</v>
          </cell>
        </row>
        <row r="4933">
          <cell r="A4933" t="str">
            <v>30102054</v>
          </cell>
          <cell r="B4933" t="str">
            <v>Point</v>
          </cell>
          <cell r="C4933" t="str">
            <v>Chem Manuf /Printing Ink Manuf /Product Finishing, Thinning: Fixed Blend Tank</v>
          </cell>
          <cell r="D4933" t="str">
            <v>Industrial Processes - Chemical Manuf</v>
          </cell>
          <cell r="G4933" t="str">
            <v>Industrial Processes</v>
          </cell>
          <cell r="H4933" t="str">
            <v>Chemical Manufacturing</v>
          </cell>
          <cell r="I4933" t="str">
            <v>Printing Ink Manufacture</v>
          </cell>
          <cell r="J4933" t="str">
            <v>Product Finishing, Thinning: Fixed Blend Tank</v>
          </cell>
          <cell r="N4933">
            <v>40988</v>
          </cell>
        </row>
        <row r="4934">
          <cell r="A4934" t="str">
            <v>30102060</v>
          </cell>
          <cell r="B4934" t="str">
            <v>Point</v>
          </cell>
          <cell r="C4934" t="str">
            <v>Chem Manuf /Printing Ink Manuf /Product Filling</v>
          </cell>
          <cell r="D4934" t="str">
            <v>Industrial Processes - Chemical Manuf</v>
          </cell>
          <cell r="G4934" t="str">
            <v>Industrial Processes</v>
          </cell>
          <cell r="H4934" t="str">
            <v>Chemical Manufacturing</v>
          </cell>
          <cell r="I4934" t="str">
            <v>Printing Ink Manufacture</v>
          </cell>
          <cell r="J4934" t="str">
            <v>Product Filling</v>
          </cell>
          <cell r="N4934">
            <v>40988</v>
          </cell>
        </row>
        <row r="4935">
          <cell r="A4935" t="str">
            <v>30102061</v>
          </cell>
          <cell r="B4935" t="str">
            <v>Point</v>
          </cell>
          <cell r="C4935" t="str">
            <v>Chem Manuf /Printing Ink Manuf /Product Filling: Scale System</v>
          </cell>
          <cell r="D4935" t="str">
            <v>Industrial Processes - Chemical Manuf</v>
          </cell>
          <cell r="G4935" t="str">
            <v>Industrial Processes</v>
          </cell>
          <cell r="H4935" t="str">
            <v>Chemical Manufacturing</v>
          </cell>
          <cell r="I4935" t="str">
            <v>Printing Ink Manufacture</v>
          </cell>
          <cell r="J4935" t="str">
            <v>Product Filling: Scale System</v>
          </cell>
          <cell r="N4935">
            <v>40988</v>
          </cell>
        </row>
        <row r="4936">
          <cell r="A4936" t="str">
            <v>30102062</v>
          </cell>
          <cell r="B4936" t="str">
            <v>Point</v>
          </cell>
          <cell r="C4936" t="str">
            <v>Chem Manuf /Printing Ink Manuf /Product Filling: Product Filtering</v>
          </cell>
          <cell r="D4936" t="str">
            <v>Industrial Processes - Chemical Manuf</v>
          </cell>
          <cell r="G4936" t="str">
            <v>Industrial Processes</v>
          </cell>
          <cell r="H4936" t="str">
            <v>Chemical Manufacturing</v>
          </cell>
          <cell r="I4936" t="str">
            <v>Printing Ink Manufacture</v>
          </cell>
          <cell r="J4936" t="str">
            <v>Product Filling: Product Filtering</v>
          </cell>
          <cell r="N4936">
            <v>40988</v>
          </cell>
        </row>
        <row r="4937">
          <cell r="A4937" t="str">
            <v>30102063</v>
          </cell>
          <cell r="B4937" t="str">
            <v>Point</v>
          </cell>
          <cell r="C4937" t="str">
            <v>Chem Manuf /Printing Ink Manuf /Product Filling: Filling Operations</v>
          </cell>
          <cell r="D4937" t="str">
            <v>Industrial Processes - Chemical Manuf</v>
          </cell>
          <cell r="G4937" t="str">
            <v>Industrial Processes</v>
          </cell>
          <cell r="H4937" t="str">
            <v>Chemical Manufacturing</v>
          </cell>
          <cell r="I4937" t="str">
            <v>Printing Ink Manufacture</v>
          </cell>
          <cell r="J4937" t="str">
            <v>Product Filling: Filling Operations</v>
          </cell>
          <cell r="N4937">
            <v>40988</v>
          </cell>
        </row>
        <row r="4938">
          <cell r="A4938" t="str">
            <v>30102070</v>
          </cell>
          <cell r="B4938" t="str">
            <v>Point</v>
          </cell>
          <cell r="C4938" t="str">
            <v>Chem Manuf /Printing Ink Manuf /Equipment Cleaning</v>
          </cell>
          <cell r="D4938" t="str">
            <v>Industrial Processes - Chemical Manuf</v>
          </cell>
          <cell r="G4938" t="str">
            <v>Industrial Processes</v>
          </cell>
          <cell r="H4938" t="str">
            <v>Chemical Manufacturing</v>
          </cell>
          <cell r="I4938" t="str">
            <v>Printing Ink Manufacture</v>
          </cell>
          <cell r="J4938" t="str">
            <v>Equipment Cleaning</v>
          </cell>
          <cell r="N4938">
            <v>40988</v>
          </cell>
        </row>
        <row r="4939">
          <cell r="A4939" t="str">
            <v>30102071</v>
          </cell>
          <cell r="B4939" t="str">
            <v>Point</v>
          </cell>
          <cell r="C4939" t="str">
            <v>Chem Manuf /Printing Ink Manuf /Equipment Cleaning: Hand Wipe</v>
          </cell>
          <cell r="D4939" t="str">
            <v>Industrial Processes - Chemical Manuf</v>
          </cell>
          <cell r="G4939" t="str">
            <v>Industrial Processes</v>
          </cell>
          <cell r="H4939" t="str">
            <v>Chemical Manufacturing</v>
          </cell>
          <cell r="I4939" t="str">
            <v>Printing Ink Manufacture</v>
          </cell>
          <cell r="J4939" t="str">
            <v>Equipment Cleaning: Hand Wipe</v>
          </cell>
          <cell r="N4939">
            <v>40988</v>
          </cell>
        </row>
        <row r="4940">
          <cell r="A4940" t="str">
            <v>30102072</v>
          </cell>
          <cell r="B4940" t="str">
            <v>Point</v>
          </cell>
          <cell r="C4940" t="str">
            <v>Chem Manuf /Printing Ink Manuf /Equipment Cleaning: Tanks, Vessels, etc.</v>
          </cell>
          <cell r="D4940" t="str">
            <v>Industrial Processes - Chemical Manuf</v>
          </cell>
          <cell r="G4940" t="str">
            <v>Industrial Processes</v>
          </cell>
          <cell r="H4940" t="str">
            <v>Chemical Manufacturing</v>
          </cell>
          <cell r="I4940" t="str">
            <v>Printing Ink Manufacture</v>
          </cell>
          <cell r="J4940" t="str">
            <v>Equipment Cleaning: Tanks, Vessels, etc.</v>
          </cell>
          <cell r="N4940">
            <v>40988</v>
          </cell>
        </row>
        <row r="4941">
          <cell r="A4941" t="str">
            <v>30102099</v>
          </cell>
          <cell r="B4941" t="str">
            <v>Point</v>
          </cell>
          <cell r="C4941" t="str">
            <v>Chem Manuf /Printing Ink Manuf /Other Not Classified</v>
          </cell>
          <cell r="D4941" t="str">
            <v>Industrial Processes - Chemical Manuf</v>
          </cell>
          <cell r="G4941" t="str">
            <v>Industrial Processes</v>
          </cell>
          <cell r="H4941" t="str">
            <v>Chemical Manufacturing</v>
          </cell>
          <cell r="I4941" t="str">
            <v>Printing Ink Manufacture</v>
          </cell>
          <cell r="J4941" t="str">
            <v>Other Not Classified</v>
          </cell>
          <cell r="N4941">
            <v>40988</v>
          </cell>
        </row>
        <row r="4942">
          <cell r="A4942" t="str">
            <v>30102101</v>
          </cell>
          <cell r="B4942" t="str">
            <v>Point</v>
          </cell>
          <cell r="C4942" t="str">
            <v>Chem Manuf /Sodium Carbonate /Solvay Process: NH3 Recovery</v>
          </cell>
          <cell r="D4942" t="str">
            <v>Industrial Processes - Chemical Manuf</v>
          </cell>
          <cell r="G4942" t="str">
            <v>Industrial Processes</v>
          </cell>
          <cell r="H4942" t="str">
            <v>Chemical Manufacturing</v>
          </cell>
          <cell r="I4942" t="str">
            <v>Sodium Carbonate</v>
          </cell>
          <cell r="J4942" t="str">
            <v>Solvay Process: NH3 Recovery</v>
          </cell>
          <cell r="N4942">
            <v>40988</v>
          </cell>
        </row>
        <row r="4943">
          <cell r="A4943" t="str">
            <v>30102102</v>
          </cell>
          <cell r="B4943" t="str">
            <v>Point</v>
          </cell>
          <cell r="C4943" t="str">
            <v>Chem Manuf /Sodium Carbonate /Solvay Process: Handling</v>
          </cell>
          <cell r="D4943" t="str">
            <v>Industrial Processes - Chemical Manuf</v>
          </cell>
          <cell r="G4943" t="str">
            <v>Industrial Processes</v>
          </cell>
          <cell r="H4943" t="str">
            <v>Chemical Manufacturing</v>
          </cell>
          <cell r="I4943" t="str">
            <v>Sodium Carbonate</v>
          </cell>
          <cell r="J4943" t="str">
            <v>Solvay Process: Handling</v>
          </cell>
          <cell r="N4943">
            <v>40988</v>
          </cell>
        </row>
        <row r="4944">
          <cell r="A4944" t="str">
            <v>30102103</v>
          </cell>
          <cell r="B4944" t="str">
            <v>Point</v>
          </cell>
          <cell r="C4944" t="str">
            <v>Chem Manuf /Sodium Carbonate /Trona Crushing/Screening</v>
          </cell>
          <cell r="D4944" t="str">
            <v>Industrial Processes - Chemical Manuf</v>
          </cell>
          <cell r="G4944" t="str">
            <v>Industrial Processes</v>
          </cell>
          <cell r="H4944" t="str">
            <v>Chemical Manufacturing</v>
          </cell>
          <cell r="I4944" t="str">
            <v>Sodium Carbonate</v>
          </cell>
          <cell r="J4944" t="str">
            <v>Trona Crushing/Screening</v>
          </cell>
          <cell r="N4944">
            <v>40988</v>
          </cell>
        </row>
        <row r="4945">
          <cell r="A4945" t="str">
            <v>30102104</v>
          </cell>
          <cell r="B4945" t="str">
            <v>Point</v>
          </cell>
          <cell r="C4945" t="str">
            <v>Chem Manuf /Sodium Carbonate /Monohydrate Process: Rotary Ore Calciner: Gas-fired</v>
          </cell>
          <cell r="D4945" t="str">
            <v>Industrial Processes - Chemical Manuf</v>
          </cell>
          <cell r="G4945" t="str">
            <v>Industrial Processes</v>
          </cell>
          <cell r="H4945" t="str">
            <v>Chemical Manufacturing</v>
          </cell>
          <cell r="I4945" t="str">
            <v>Sodium Carbonate</v>
          </cell>
          <cell r="J4945" t="str">
            <v>Monohydrate Process: Rotary Ore Calciner: Gas-fired</v>
          </cell>
          <cell r="N4945">
            <v>40988</v>
          </cell>
        </row>
        <row r="4946">
          <cell r="A4946" t="str">
            <v>30102105</v>
          </cell>
          <cell r="B4946" t="str">
            <v>Point</v>
          </cell>
          <cell r="C4946" t="str">
            <v>Chem Manuf /Sodium Carbonate /Monohydrate Process: Rotary Ore Calciner: Coal-fired</v>
          </cell>
          <cell r="D4946" t="str">
            <v>Industrial Processes - Chemical Manuf</v>
          </cell>
          <cell r="G4946" t="str">
            <v>Industrial Processes</v>
          </cell>
          <cell r="H4946" t="str">
            <v>Chemical Manufacturing</v>
          </cell>
          <cell r="I4946" t="str">
            <v>Sodium Carbonate</v>
          </cell>
          <cell r="J4946" t="str">
            <v>Monohydrate Process: Rotary Ore Calciner: Coal-fired</v>
          </cell>
          <cell r="N4946">
            <v>40988</v>
          </cell>
        </row>
        <row r="4947">
          <cell r="A4947" t="str">
            <v>30102106</v>
          </cell>
          <cell r="B4947" t="str">
            <v>Point</v>
          </cell>
          <cell r="C4947" t="str">
            <v>Chem Manuf /Sodium Carbonate /Rotary Soda Ash Dryers</v>
          </cell>
          <cell r="D4947" t="str">
            <v>Industrial Processes - Chemical Manuf</v>
          </cell>
          <cell r="G4947" t="str">
            <v>Industrial Processes</v>
          </cell>
          <cell r="H4947" t="str">
            <v>Chemical Manufacturing</v>
          </cell>
          <cell r="I4947" t="str">
            <v>Sodium Carbonate</v>
          </cell>
          <cell r="J4947" t="str">
            <v>Rotary Soda Ash Dryers</v>
          </cell>
          <cell r="N4947">
            <v>40988</v>
          </cell>
        </row>
        <row r="4948">
          <cell r="A4948" t="str">
            <v>30102107</v>
          </cell>
          <cell r="B4948" t="str">
            <v>Point</v>
          </cell>
          <cell r="C4948" t="str">
            <v>Chem Manuf /Sodium Carbonate /Fluid-bed Soda Ash Dryers/Coolers</v>
          </cell>
          <cell r="D4948" t="str">
            <v>Industrial Processes - Chemical Manuf</v>
          </cell>
          <cell r="G4948" t="str">
            <v>Industrial Processes</v>
          </cell>
          <cell r="H4948" t="str">
            <v>Chemical Manufacturing</v>
          </cell>
          <cell r="I4948" t="str">
            <v>Sodium Carbonate</v>
          </cell>
          <cell r="J4948" t="str">
            <v>Fluid-bed Soda Ash Dryers/Coolers</v>
          </cell>
          <cell r="N4948">
            <v>40988</v>
          </cell>
        </row>
        <row r="4949">
          <cell r="A4949" t="str">
            <v>30102108</v>
          </cell>
          <cell r="B4949" t="str">
            <v>Point</v>
          </cell>
          <cell r="C4949" t="str">
            <v>Chem Manuf /Sodium Carbonate /Dissolver</v>
          </cell>
          <cell r="D4949" t="str">
            <v>Industrial Processes - Chemical Manuf</v>
          </cell>
          <cell r="G4949" t="str">
            <v>Industrial Processes</v>
          </cell>
          <cell r="H4949" t="str">
            <v>Chemical Manufacturing</v>
          </cell>
          <cell r="I4949" t="str">
            <v>Sodium Carbonate</v>
          </cell>
          <cell r="J4949" t="str">
            <v>Dissolver</v>
          </cell>
          <cell r="N4949">
            <v>40988</v>
          </cell>
        </row>
        <row r="4950">
          <cell r="A4950" t="str">
            <v>30102110</v>
          </cell>
          <cell r="B4950" t="str">
            <v>Point</v>
          </cell>
          <cell r="C4950" t="str">
            <v>Chem Manuf /Sodium Carbonate /Trona Calcining **</v>
          </cell>
          <cell r="D4950" t="str">
            <v>Industrial Processes - Chemical Manuf</v>
          </cell>
          <cell r="G4950" t="str">
            <v>Industrial Processes</v>
          </cell>
          <cell r="H4950" t="str">
            <v>Chemical Manufacturing</v>
          </cell>
          <cell r="I4950" t="str">
            <v>Sodium Carbonate</v>
          </cell>
          <cell r="J4950" t="str">
            <v>Trona Calcining **</v>
          </cell>
          <cell r="N4950">
            <v>40988</v>
          </cell>
        </row>
        <row r="4951">
          <cell r="A4951" t="str">
            <v>30102111</v>
          </cell>
          <cell r="B4951" t="str">
            <v>Point</v>
          </cell>
          <cell r="C4951" t="str">
            <v>Chem Manuf /Sodium Carbonate /Trona Dryer **</v>
          </cell>
          <cell r="D4951" t="str">
            <v>Industrial Processes - Chemical Manuf</v>
          </cell>
          <cell r="G4951" t="str">
            <v>Industrial Processes</v>
          </cell>
          <cell r="H4951" t="str">
            <v>Chemical Manufacturing</v>
          </cell>
          <cell r="I4951" t="str">
            <v>Sodium Carbonate</v>
          </cell>
          <cell r="J4951" t="str">
            <v>Trona Dryer **</v>
          </cell>
          <cell r="N4951">
            <v>40988</v>
          </cell>
        </row>
        <row r="4952">
          <cell r="A4952" t="str">
            <v>30102112</v>
          </cell>
          <cell r="B4952" t="str">
            <v>Point</v>
          </cell>
          <cell r="C4952" t="str">
            <v>Chem Manuf /Sodium Carbonate /Rotary Pre-dryer</v>
          </cell>
          <cell r="D4952" t="str">
            <v>Industrial Processes - Chemical Manuf</v>
          </cell>
          <cell r="G4952" t="str">
            <v>Industrial Processes</v>
          </cell>
          <cell r="H4952" t="str">
            <v>Chemical Manufacturing</v>
          </cell>
          <cell r="I4952" t="str">
            <v>Sodium Carbonate</v>
          </cell>
          <cell r="J4952" t="str">
            <v>Rotary Pre-dryer</v>
          </cell>
          <cell r="N4952">
            <v>40988</v>
          </cell>
        </row>
        <row r="4953">
          <cell r="A4953" t="str">
            <v>30102113</v>
          </cell>
          <cell r="B4953" t="str">
            <v>Point</v>
          </cell>
          <cell r="C4953" t="str">
            <v>Chem Manuf /Sodium Carbonate /Bleacher: Gas-fired</v>
          </cell>
          <cell r="D4953" t="str">
            <v>Industrial Processes - Chemical Manuf</v>
          </cell>
          <cell r="G4953" t="str">
            <v>Industrial Processes</v>
          </cell>
          <cell r="H4953" t="str">
            <v>Chemical Manufacturing</v>
          </cell>
          <cell r="I4953" t="str">
            <v>Sodium Carbonate</v>
          </cell>
          <cell r="J4953" t="str">
            <v>Bleacher: Gas-fired</v>
          </cell>
          <cell r="N4953">
            <v>40988</v>
          </cell>
        </row>
        <row r="4954">
          <cell r="A4954" t="str">
            <v>30102114</v>
          </cell>
          <cell r="B4954" t="str">
            <v>Point</v>
          </cell>
          <cell r="C4954" t="str">
            <v>Chem Manuf /Sodium Carbonate /Rotary Dryer: Steam Tube</v>
          </cell>
          <cell r="D4954" t="str">
            <v>Industrial Processes - Chemical Manuf</v>
          </cell>
          <cell r="G4954" t="str">
            <v>Industrial Processes</v>
          </cell>
          <cell r="H4954" t="str">
            <v>Chemical Manufacturing</v>
          </cell>
          <cell r="I4954" t="str">
            <v>Sodium Carbonate</v>
          </cell>
          <cell r="J4954" t="str">
            <v>Rotary Dryer: Steam Tube</v>
          </cell>
          <cell r="N4954">
            <v>40988</v>
          </cell>
        </row>
        <row r="4955">
          <cell r="A4955" t="str">
            <v>30102120</v>
          </cell>
          <cell r="B4955" t="str">
            <v>Point</v>
          </cell>
          <cell r="C4955" t="str">
            <v>Chem Manuf /Sodium Carbonate /Brine Evaporation</v>
          </cell>
          <cell r="D4955" t="str">
            <v>Industrial Processes - Chemical Manuf</v>
          </cell>
          <cell r="G4955" t="str">
            <v>Industrial Processes</v>
          </cell>
          <cell r="H4955" t="str">
            <v>Chemical Manufacturing</v>
          </cell>
          <cell r="I4955" t="str">
            <v>Sodium Carbonate</v>
          </cell>
          <cell r="J4955" t="str">
            <v>Brine Evaporation</v>
          </cell>
          <cell r="N4955">
            <v>40988</v>
          </cell>
        </row>
        <row r="4956">
          <cell r="A4956" t="str">
            <v>30102121</v>
          </cell>
          <cell r="B4956" t="str">
            <v>Point</v>
          </cell>
          <cell r="C4956" t="str">
            <v>Chem Manuf /Sodium Carbonate /Ore Crushing and Screening</v>
          </cell>
          <cell r="D4956" t="str">
            <v>Industrial Processes - Chemical Manuf</v>
          </cell>
          <cell r="G4956" t="str">
            <v>Industrial Processes</v>
          </cell>
          <cell r="H4956" t="str">
            <v>Chemical Manufacturing</v>
          </cell>
          <cell r="I4956" t="str">
            <v>Sodium Carbonate</v>
          </cell>
          <cell r="J4956" t="str">
            <v>Ore Crushing and Screening</v>
          </cell>
          <cell r="N4956">
            <v>40988</v>
          </cell>
        </row>
        <row r="4957">
          <cell r="A4957" t="str">
            <v>30102122</v>
          </cell>
          <cell r="B4957" t="str">
            <v>Point</v>
          </cell>
          <cell r="C4957" t="str">
            <v>Chem Manuf /Sodium Carbonate /Soda Ash Storage: Loading and Unloading</v>
          </cell>
          <cell r="D4957" t="str">
            <v>Industrial Processes - Storage and Transfer</v>
          </cell>
          <cell r="G4957" t="str">
            <v>Industrial Processes</v>
          </cell>
          <cell r="H4957" t="str">
            <v>Chemical Manufacturing</v>
          </cell>
          <cell r="I4957" t="str">
            <v>Sodium Carbonate</v>
          </cell>
          <cell r="J4957" t="str">
            <v>Soda Ash Storage: Loading and Unloading</v>
          </cell>
          <cell r="N4957">
            <v>40988</v>
          </cell>
        </row>
        <row r="4958">
          <cell r="A4958" t="str">
            <v>30102123</v>
          </cell>
          <cell r="B4958" t="str">
            <v>Point</v>
          </cell>
          <cell r="C4958" t="str">
            <v>Chem Manuf /Sodium Carbonate /Ore Mining</v>
          </cell>
          <cell r="D4958" t="str">
            <v>Industrial Processes - Chemical Manuf</v>
          </cell>
          <cell r="G4958" t="str">
            <v>Industrial Processes</v>
          </cell>
          <cell r="H4958" t="str">
            <v>Chemical Manufacturing</v>
          </cell>
          <cell r="I4958" t="str">
            <v>Sodium Carbonate</v>
          </cell>
          <cell r="J4958" t="str">
            <v>Ore Mining</v>
          </cell>
          <cell r="N4958">
            <v>40988</v>
          </cell>
        </row>
        <row r="4959">
          <cell r="A4959" t="str">
            <v>30102124</v>
          </cell>
          <cell r="B4959" t="str">
            <v>Point</v>
          </cell>
          <cell r="C4959" t="str">
            <v>Chem Manuf /Sodium Carbonate /Ore Transfer</v>
          </cell>
          <cell r="D4959" t="str">
            <v>Industrial Processes - Storage and Transfer</v>
          </cell>
          <cell r="G4959" t="str">
            <v>Industrial Processes</v>
          </cell>
          <cell r="H4959" t="str">
            <v>Chemical Manufacturing</v>
          </cell>
          <cell r="I4959" t="str">
            <v>Sodium Carbonate</v>
          </cell>
          <cell r="J4959" t="str">
            <v>Ore Transfer</v>
          </cell>
          <cell r="N4959">
            <v>40988</v>
          </cell>
        </row>
        <row r="4960">
          <cell r="A4960" t="str">
            <v>30102125</v>
          </cell>
          <cell r="B4960" t="str">
            <v>Point</v>
          </cell>
          <cell r="C4960" t="str">
            <v>Chem Manuf /Sodium Carbonate /Sesquicarbonate Process: Rotary Calciner</v>
          </cell>
          <cell r="D4960" t="str">
            <v>Industrial Processes - Chemical Manuf</v>
          </cell>
          <cell r="G4960" t="str">
            <v>Industrial Processes</v>
          </cell>
          <cell r="H4960" t="str">
            <v>Chemical Manufacturing</v>
          </cell>
          <cell r="I4960" t="str">
            <v>Sodium Carbonate</v>
          </cell>
          <cell r="J4960" t="str">
            <v>Sesquicarbonate Process: Rotary Calciner</v>
          </cell>
          <cell r="N4960">
            <v>40988</v>
          </cell>
        </row>
        <row r="4961">
          <cell r="A4961" t="str">
            <v>30102126</v>
          </cell>
          <cell r="B4961" t="str">
            <v>Point</v>
          </cell>
          <cell r="C4961" t="str">
            <v>Chem Manuf /Sodium Carbonate /Sesquicarbonate Process: Fluid-bed Calciner</v>
          </cell>
          <cell r="D4961" t="str">
            <v>Industrial Processes - Chemical Manuf</v>
          </cell>
          <cell r="G4961" t="str">
            <v>Industrial Processes</v>
          </cell>
          <cell r="H4961" t="str">
            <v>Chemical Manufacturing</v>
          </cell>
          <cell r="I4961" t="str">
            <v>Sodium Carbonate</v>
          </cell>
          <cell r="J4961" t="str">
            <v>Sesquicarbonate Process: Fluid-bed Calciner</v>
          </cell>
          <cell r="N4961">
            <v>40988</v>
          </cell>
        </row>
        <row r="4962">
          <cell r="A4962" t="str">
            <v>30102127</v>
          </cell>
          <cell r="B4962" t="str">
            <v>Point</v>
          </cell>
          <cell r="C4962" t="str">
            <v>Chem Manuf /Sodium Carbonate /Soda Ash Screening</v>
          </cell>
          <cell r="D4962" t="str">
            <v>Industrial Processes - Chemical Manuf</v>
          </cell>
          <cell r="G4962" t="str">
            <v>Industrial Processes</v>
          </cell>
          <cell r="H4962" t="str">
            <v>Chemical Manufacturing</v>
          </cell>
          <cell r="I4962" t="str">
            <v>Sodium Carbonate</v>
          </cell>
          <cell r="J4962" t="str">
            <v>Soda Ash Screening</v>
          </cell>
          <cell r="N4962">
            <v>40988</v>
          </cell>
        </row>
        <row r="4963">
          <cell r="A4963" t="str">
            <v>30102199</v>
          </cell>
          <cell r="B4963" t="str">
            <v>Point</v>
          </cell>
          <cell r="C4963" t="str">
            <v>Chem Manuf /Sodium Carbonate /Other Not Classified</v>
          </cell>
          <cell r="D4963" t="str">
            <v>Industrial Processes - Chemical Manuf</v>
          </cell>
          <cell r="G4963" t="str">
            <v>Industrial Processes</v>
          </cell>
          <cell r="H4963" t="str">
            <v>Chemical Manufacturing</v>
          </cell>
          <cell r="I4963" t="str">
            <v>Sodium Carbonate</v>
          </cell>
          <cell r="J4963" t="str">
            <v>Other Not Classified</v>
          </cell>
          <cell r="N4963">
            <v>40988</v>
          </cell>
        </row>
        <row r="4964">
          <cell r="A4964" t="str">
            <v>30102201</v>
          </cell>
          <cell r="B4964" t="str">
            <v>Point</v>
          </cell>
          <cell r="C4964" t="str">
            <v>Chem Manuf /Sulfuric Acid (Chamber Process) /General</v>
          </cell>
          <cell r="D4964" t="str">
            <v>Industrial Processes - Chemical Manuf</v>
          </cell>
          <cell r="G4964" t="str">
            <v>Industrial Processes</v>
          </cell>
          <cell r="H4964" t="str">
            <v>Chemical Manufacturing</v>
          </cell>
          <cell r="I4964" t="str">
            <v>Sulfuric Acid (Chamber Process)</v>
          </cell>
          <cell r="J4964" t="str">
            <v>General</v>
          </cell>
          <cell r="N4964">
            <v>40988</v>
          </cell>
        </row>
        <row r="4965">
          <cell r="A4965" t="str">
            <v>30102301</v>
          </cell>
          <cell r="B4965" t="str">
            <v>Point</v>
          </cell>
          <cell r="C4965" t="str">
            <v>Chem Manuf /Sulfuric Acid (Contact Process) /Absorber/@ 99.9% Conversion</v>
          </cell>
          <cell r="D4965" t="str">
            <v>Industrial Processes - Chemical Manuf</v>
          </cell>
          <cell r="G4965" t="str">
            <v>Industrial Processes</v>
          </cell>
          <cell r="H4965" t="str">
            <v>Chemical Manufacturing</v>
          </cell>
          <cell r="I4965" t="str">
            <v>Sulfuric Acid (Contact Process)</v>
          </cell>
          <cell r="J4965" t="str">
            <v>Absorber/@ 99.9% Conversion</v>
          </cell>
          <cell r="N4965">
            <v>40988</v>
          </cell>
        </row>
        <row r="4966">
          <cell r="A4966" t="str">
            <v>30102304</v>
          </cell>
          <cell r="B4966" t="str">
            <v>Point</v>
          </cell>
          <cell r="C4966" t="str">
            <v>Chem Manuf /Sulfuric Acid (Contact Process) /Absorber/@ 99.5% Conversion</v>
          </cell>
          <cell r="D4966" t="str">
            <v>Industrial Processes - Chemical Manuf</v>
          </cell>
          <cell r="G4966" t="str">
            <v>Industrial Processes</v>
          </cell>
          <cell r="H4966" t="str">
            <v>Chemical Manufacturing</v>
          </cell>
          <cell r="I4966" t="str">
            <v>Sulfuric Acid (Contact Process)</v>
          </cell>
          <cell r="J4966" t="str">
            <v>Absorber/@ 99.5% Conversion</v>
          </cell>
          <cell r="N4966">
            <v>40988</v>
          </cell>
        </row>
        <row r="4967">
          <cell r="A4967" t="str">
            <v>30102306</v>
          </cell>
          <cell r="B4967" t="str">
            <v>Point</v>
          </cell>
          <cell r="C4967" t="str">
            <v>Chem Manuf /Sulfuric Acid (Contact Process) /Absorber/@ 99.0% Conversion</v>
          </cell>
          <cell r="D4967" t="str">
            <v>Industrial Processes - Chemical Manuf</v>
          </cell>
          <cell r="G4967" t="str">
            <v>Industrial Processes</v>
          </cell>
          <cell r="H4967" t="str">
            <v>Chemical Manufacturing</v>
          </cell>
          <cell r="I4967" t="str">
            <v>Sulfuric Acid (Contact Process)</v>
          </cell>
          <cell r="J4967" t="str">
            <v>Absorber/@ 99.0% Conversion</v>
          </cell>
          <cell r="N4967">
            <v>40988</v>
          </cell>
        </row>
        <row r="4968">
          <cell r="A4968" t="str">
            <v>30102308</v>
          </cell>
          <cell r="B4968" t="str">
            <v>Point</v>
          </cell>
          <cell r="C4968" t="str">
            <v>Chem Manuf /Sulfuric Acid (Contact Process) /Absorber/@ 98.0% Conversion</v>
          </cell>
          <cell r="D4968" t="str">
            <v>Industrial Processes - Chemical Manuf</v>
          </cell>
          <cell r="G4968" t="str">
            <v>Industrial Processes</v>
          </cell>
          <cell r="H4968" t="str">
            <v>Chemical Manufacturing</v>
          </cell>
          <cell r="I4968" t="str">
            <v>Sulfuric Acid (Contact Process)</v>
          </cell>
          <cell r="J4968" t="str">
            <v>Absorber/@ 98.0% Conversion</v>
          </cell>
          <cell r="N4968">
            <v>40988</v>
          </cell>
        </row>
        <row r="4969">
          <cell r="A4969" t="str">
            <v>30102310</v>
          </cell>
          <cell r="B4969" t="str">
            <v>Point</v>
          </cell>
          <cell r="C4969" t="str">
            <v>Chem Manuf /Sulfuric Acid (Contact Process) /Absorber/@ 97.0% Conversion</v>
          </cell>
          <cell r="D4969" t="str">
            <v>Industrial Processes - Chemical Manuf</v>
          </cell>
          <cell r="G4969" t="str">
            <v>Industrial Processes</v>
          </cell>
          <cell r="H4969" t="str">
            <v>Chemical Manufacturing</v>
          </cell>
          <cell r="I4969" t="str">
            <v>Sulfuric Acid (Contact Process)</v>
          </cell>
          <cell r="J4969" t="str">
            <v>Absorber/@ 97.0% Conversion</v>
          </cell>
          <cell r="N4969">
            <v>40988</v>
          </cell>
        </row>
        <row r="4970">
          <cell r="A4970" t="str">
            <v>30102312</v>
          </cell>
          <cell r="B4970" t="str">
            <v>Point</v>
          </cell>
          <cell r="C4970" t="str">
            <v>Chem Manuf /Sulfuric Acid (Contact Process) /Absorber/@ 96.0% Conversion</v>
          </cell>
          <cell r="D4970" t="str">
            <v>Industrial Processes - Chemical Manuf</v>
          </cell>
          <cell r="G4970" t="str">
            <v>Industrial Processes</v>
          </cell>
          <cell r="H4970" t="str">
            <v>Chemical Manufacturing</v>
          </cell>
          <cell r="I4970" t="str">
            <v>Sulfuric Acid (Contact Process)</v>
          </cell>
          <cell r="J4970" t="str">
            <v>Absorber/@ 96.0% Conversion</v>
          </cell>
          <cell r="N4970">
            <v>40988</v>
          </cell>
        </row>
        <row r="4971">
          <cell r="A4971" t="str">
            <v>30102314</v>
          </cell>
          <cell r="B4971" t="str">
            <v>Point</v>
          </cell>
          <cell r="C4971" t="str">
            <v>Chem Manuf /Sulfuric Acid (Contact Process) /Absorber/@ 95.0% Conversion</v>
          </cell>
          <cell r="D4971" t="str">
            <v>Industrial Processes - Chemical Manuf</v>
          </cell>
          <cell r="G4971" t="str">
            <v>Industrial Processes</v>
          </cell>
          <cell r="H4971" t="str">
            <v>Chemical Manufacturing</v>
          </cell>
          <cell r="I4971" t="str">
            <v>Sulfuric Acid (Contact Process)</v>
          </cell>
          <cell r="J4971" t="str">
            <v>Absorber/@ 95.0% Conversion</v>
          </cell>
          <cell r="N4971">
            <v>40988</v>
          </cell>
        </row>
        <row r="4972">
          <cell r="A4972" t="str">
            <v>30102316</v>
          </cell>
          <cell r="B4972" t="str">
            <v>Point</v>
          </cell>
          <cell r="C4972" t="str">
            <v>Chem Manuf /Sulfuric Acid (Contact Process) /Absorber/@ 94.0% Conversion</v>
          </cell>
          <cell r="D4972" t="str">
            <v>Industrial Processes - Chemical Manuf</v>
          </cell>
          <cell r="G4972" t="str">
            <v>Industrial Processes</v>
          </cell>
          <cell r="H4972" t="str">
            <v>Chemical Manufacturing</v>
          </cell>
          <cell r="I4972" t="str">
            <v>Sulfuric Acid (Contact Process)</v>
          </cell>
          <cell r="J4972" t="str">
            <v>Absorber/@ 94.0% Conversion</v>
          </cell>
          <cell r="N4972">
            <v>40988</v>
          </cell>
        </row>
        <row r="4973">
          <cell r="A4973" t="str">
            <v>30102318</v>
          </cell>
          <cell r="B4973" t="str">
            <v>Point</v>
          </cell>
          <cell r="C4973" t="str">
            <v>Chem Manuf /Sulfuric Acid (Contact Process) /Absorber/@ 93.0% Conversion</v>
          </cell>
          <cell r="D4973" t="str">
            <v>Industrial Processes - Chemical Manuf</v>
          </cell>
          <cell r="G4973" t="str">
            <v>Industrial Processes</v>
          </cell>
          <cell r="H4973" t="str">
            <v>Chemical Manufacturing</v>
          </cell>
          <cell r="I4973" t="str">
            <v>Sulfuric Acid (Contact Process)</v>
          </cell>
          <cell r="J4973" t="str">
            <v>Absorber/@ 93.0% Conversion</v>
          </cell>
          <cell r="N4973">
            <v>40988</v>
          </cell>
        </row>
        <row r="4974">
          <cell r="A4974" t="str">
            <v>30102319</v>
          </cell>
          <cell r="B4974" t="str">
            <v>Point</v>
          </cell>
          <cell r="C4974" t="str">
            <v>Chem Manuf /Sulfuric Acid (Contact Process) /Concentrator</v>
          </cell>
          <cell r="D4974" t="str">
            <v>Industrial Processes - Chemical Manuf</v>
          </cell>
          <cell r="G4974" t="str">
            <v>Industrial Processes</v>
          </cell>
          <cell r="H4974" t="str">
            <v>Chemical Manufacturing</v>
          </cell>
          <cell r="I4974" t="str">
            <v>Sulfuric Acid (Contact Process)</v>
          </cell>
          <cell r="J4974" t="str">
            <v>Concentrator</v>
          </cell>
          <cell r="N4974">
            <v>40988</v>
          </cell>
        </row>
        <row r="4975">
          <cell r="A4975" t="str">
            <v>30102320</v>
          </cell>
          <cell r="B4975" t="str">
            <v>Point</v>
          </cell>
          <cell r="C4975" t="str">
            <v>Chem Manuf /Sulfuric Acid (Contact Process) /Tank Car and Truck Unloading</v>
          </cell>
          <cell r="D4975" t="str">
            <v>Industrial Processes - Storage and Transfer</v>
          </cell>
          <cell r="G4975" t="str">
            <v>Industrial Processes</v>
          </cell>
          <cell r="H4975" t="str">
            <v>Chemical Manufacturing</v>
          </cell>
          <cell r="I4975" t="str">
            <v>Sulfuric Acid (Contact Process)</v>
          </cell>
          <cell r="J4975" t="str">
            <v>Tank Car and Truck Unloading</v>
          </cell>
          <cell r="N4975">
            <v>40988</v>
          </cell>
        </row>
        <row r="4976">
          <cell r="A4976" t="str">
            <v>30102321</v>
          </cell>
          <cell r="B4976" t="str">
            <v>Point</v>
          </cell>
          <cell r="C4976" t="str">
            <v>Chem Manuf /Sulfuric Acid (Contact Process) /Storage Tank Vent</v>
          </cell>
          <cell r="D4976" t="str">
            <v>Industrial Processes - Storage and Transfer</v>
          </cell>
          <cell r="G4976" t="str">
            <v>Industrial Processes</v>
          </cell>
          <cell r="H4976" t="str">
            <v>Chemical Manufacturing</v>
          </cell>
          <cell r="I4976" t="str">
            <v>Sulfuric Acid (Contact Process)</v>
          </cell>
          <cell r="J4976" t="str">
            <v>Storage Tank Vent</v>
          </cell>
          <cell r="N4976">
            <v>40988</v>
          </cell>
        </row>
        <row r="4977">
          <cell r="A4977" t="str">
            <v>30102322</v>
          </cell>
          <cell r="B4977" t="str">
            <v>Point</v>
          </cell>
          <cell r="C4977" t="str">
            <v>Chem Manuf /Sulfuric Acid (Contact Process) /Process Equipment Leaks</v>
          </cell>
          <cell r="D4977" t="str">
            <v>Industrial Processes - Chemical Manuf</v>
          </cell>
          <cell r="G4977" t="str">
            <v>Industrial Processes</v>
          </cell>
          <cell r="H4977" t="str">
            <v>Chemical Manufacturing</v>
          </cell>
          <cell r="I4977" t="str">
            <v>Sulfuric Acid (Contact Process)</v>
          </cell>
          <cell r="J4977" t="str">
            <v>Process Equipment Leaks</v>
          </cell>
          <cell r="N4977">
            <v>40988</v>
          </cell>
        </row>
        <row r="4978">
          <cell r="A4978" t="str">
            <v>30102323</v>
          </cell>
          <cell r="B4978" t="str">
            <v>Point</v>
          </cell>
          <cell r="C4978" t="str">
            <v>Chem Manuf /Sulfuric Acid (Contact Process) /Sulfur Melting and Filtering</v>
          </cell>
          <cell r="D4978" t="str">
            <v>Industrial Processes - Chemical Manuf</v>
          </cell>
          <cell r="G4978" t="str">
            <v>Industrial Processes</v>
          </cell>
          <cell r="H4978" t="str">
            <v>Chemical Manufacturing</v>
          </cell>
          <cell r="I4978" t="str">
            <v>Sulfuric Acid (Contact Process)</v>
          </cell>
          <cell r="J4978" t="str">
            <v>Sulfur Melting and Filtering</v>
          </cell>
          <cell r="N4978">
            <v>40988</v>
          </cell>
        </row>
        <row r="4979">
          <cell r="A4979" t="str">
            <v>30102324</v>
          </cell>
          <cell r="B4979" t="str">
            <v>Point</v>
          </cell>
          <cell r="C4979" t="str">
            <v>Chem Manuf /Sulfuric Acid (Contact Process) /Oleum Tower</v>
          </cell>
          <cell r="D4979" t="str">
            <v>Industrial Processes - Chemical Manuf</v>
          </cell>
          <cell r="G4979" t="str">
            <v>Industrial Processes</v>
          </cell>
          <cell r="H4979" t="str">
            <v>Chemical Manufacturing</v>
          </cell>
          <cell r="I4979" t="str">
            <v>Sulfuric Acid (Contact Process)</v>
          </cell>
          <cell r="J4979" t="str">
            <v>Oleum Tower</v>
          </cell>
          <cell r="N4979">
            <v>40988</v>
          </cell>
        </row>
        <row r="4980">
          <cell r="A4980" t="str">
            <v>30102325</v>
          </cell>
          <cell r="B4980" t="str">
            <v>Point</v>
          </cell>
          <cell r="C4980" t="str">
            <v>Chem Manuf /Sulfuric Acid (Contact Process) /Gas Cleaning and Cooling</v>
          </cell>
          <cell r="D4980" t="str">
            <v>Industrial Processes - Chemical Manuf</v>
          </cell>
          <cell r="G4980" t="str">
            <v>Industrial Processes</v>
          </cell>
          <cell r="H4980" t="str">
            <v>Chemical Manufacturing</v>
          </cell>
          <cell r="I4980" t="str">
            <v>Sulfuric Acid (Contact Process)</v>
          </cell>
          <cell r="J4980" t="str">
            <v>Gas Cleaning and Cooling</v>
          </cell>
          <cell r="N4980">
            <v>40988</v>
          </cell>
        </row>
        <row r="4981">
          <cell r="A4981" t="str">
            <v>30102330</v>
          </cell>
          <cell r="B4981" t="str">
            <v>Point</v>
          </cell>
          <cell r="C4981" t="str">
            <v>Chem Manuf /Sulfuric Acid (Contact Process) /Combustion Chamber</v>
          </cell>
          <cell r="D4981" t="str">
            <v>Industrial Processes - Chemical Manuf</v>
          </cell>
          <cell r="G4981" t="str">
            <v>Industrial Processes</v>
          </cell>
          <cell r="H4981" t="str">
            <v>Chemical Manufacturing</v>
          </cell>
          <cell r="I4981" t="str">
            <v>Sulfuric Acid (Contact Process)</v>
          </cell>
          <cell r="J4981" t="str">
            <v>Combustion Chamber</v>
          </cell>
          <cell r="N4981">
            <v>40988</v>
          </cell>
        </row>
        <row r="4982">
          <cell r="A4982" t="str">
            <v>30102331</v>
          </cell>
          <cell r="B4982" t="str">
            <v>Point</v>
          </cell>
          <cell r="C4982" t="str">
            <v>Chem Manuf /Sulfuric Acid (Contact Process) /Drying Tower</v>
          </cell>
          <cell r="D4982" t="str">
            <v>Industrial Processes - Chemical Manuf</v>
          </cell>
          <cell r="G4982" t="str">
            <v>Industrial Processes</v>
          </cell>
          <cell r="H4982" t="str">
            <v>Chemical Manufacturing</v>
          </cell>
          <cell r="I4982" t="str">
            <v>Sulfuric Acid (Contact Process)</v>
          </cell>
          <cell r="J4982" t="str">
            <v>Drying Tower</v>
          </cell>
          <cell r="N4982">
            <v>40988</v>
          </cell>
        </row>
        <row r="4983">
          <cell r="A4983" t="str">
            <v>30102332</v>
          </cell>
          <cell r="B4983" t="str">
            <v>Point</v>
          </cell>
          <cell r="C4983" t="str">
            <v>Chem Manuf /Sulfuric Acid (Contact Process) /Convertor</v>
          </cell>
          <cell r="D4983" t="str">
            <v>Industrial Processes - Storage and Transfer</v>
          </cell>
          <cell r="G4983" t="str">
            <v>Industrial Processes</v>
          </cell>
          <cell r="H4983" t="str">
            <v>Chemical Manufacturing</v>
          </cell>
          <cell r="I4983" t="str">
            <v>Sulfuric Acid (Contact Process)</v>
          </cell>
          <cell r="J4983" t="str">
            <v>Convertor</v>
          </cell>
          <cell r="N4983">
            <v>40988</v>
          </cell>
        </row>
        <row r="4984">
          <cell r="A4984" t="str">
            <v>30102399</v>
          </cell>
          <cell r="B4984" t="str">
            <v>Point</v>
          </cell>
          <cell r="C4984" t="str">
            <v>Chem Manuf /Sulfuric Acid (Contact Process) /Other Not Classified</v>
          </cell>
          <cell r="D4984" t="str">
            <v>Industrial Processes - Chemical Manuf</v>
          </cell>
          <cell r="G4984" t="str">
            <v>Industrial Processes</v>
          </cell>
          <cell r="H4984" t="str">
            <v>Chemical Manufacturing</v>
          </cell>
          <cell r="I4984" t="str">
            <v>Sulfuric Acid (Contact Process)</v>
          </cell>
          <cell r="J4984" t="str">
            <v>Other Not Classified</v>
          </cell>
          <cell r="N4984">
            <v>40988</v>
          </cell>
        </row>
        <row r="4985">
          <cell r="A4985" t="str">
            <v>30102401</v>
          </cell>
          <cell r="B4985" t="str">
            <v>Point</v>
          </cell>
          <cell r="C4985" t="str">
            <v>Synthetic Organic Fiber Manuf /Nylon #6: Staple (Uncontrolled)</v>
          </cell>
          <cell r="D4985" t="str">
            <v>Industrial Processes - Chemical Manuf</v>
          </cell>
          <cell r="G4985" t="str">
            <v>Industrial Processes</v>
          </cell>
          <cell r="H4985" t="str">
            <v>Chemical Manufacturing</v>
          </cell>
          <cell r="I4985" t="str">
            <v>Synthetic Organic Fiber Manufacturing</v>
          </cell>
          <cell r="J4985" t="str">
            <v>Nylon #6: Staple (Uncontrolled)</v>
          </cell>
          <cell r="N4985">
            <v>40988</v>
          </cell>
        </row>
        <row r="4986">
          <cell r="A4986" t="str">
            <v>30102402</v>
          </cell>
          <cell r="B4986" t="str">
            <v>Point</v>
          </cell>
          <cell r="C4986" t="str">
            <v>Synthetic Organic Fiber Manuf /Polyesters: Staple</v>
          </cell>
          <cell r="D4986" t="str">
            <v>Industrial Processes - Chemical Manuf</v>
          </cell>
          <cell r="G4986" t="str">
            <v>Industrial Processes</v>
          </cell>
          <cell r="H4986" t="str">
            <v>Chemical Manufacturing</v>
          </cell>
          <cell r="I4986" t="str">
            <v>Synthetic Organic Fiber Manufacturing</v>
          </cell>
          <cell r="J4986" t="str">
            <v>Polyesters: Staple</v>
          </cell>
          <cell r="N4986">
            <v>40988</v>
          </cell>
        </row>
        <row r="4987">
          <cell r="A4987" t="str">
            <v>30102403</v>
          </cell>
          <cell r="B4987" t="str">
            <v>Point</v>
          </cell>
          <cell r="C4987" t="str">
            <v>Synthetic Organic Fiber Manuf /Polyester: Yarn</v>
          </cell>
          <cell r="D4987" t="str">
            <v>Industrial Processes - Chemical Manuf</v>
          </cell>
          <cell r="G4987" t="str">
            <v>Industrial Processes</v>
          </cell>
          <cell r="H4987" t="str">
            <v>Chemical Manufacturing</v>
          </cell>
          <cell r="I4987" t="str">
            <v>Synthetic Organic Fiber Manufacturing</v>
          </cell>
          <cell r="J4987" t="str">
            <v>Polyester: Yarn</v>
          </cell>
          <cell r="N4987">
            <v>40988</v>
          </cell>
        </row>
        <row r="4988">
          <cell r="A4988" t="str">
            <v>30102404</v>
          </cell>
          <cell r="B4988" t="str">
            <v>Point</v>
          </cell>
          <cell r="C4988" t="str">
            <v>Synthetic Organic Fiber Manuf /Nylon #6: Yarn</v>
          </cell>
          <cell r="D4988" t="str">
            <v>Industrial Processes - Chemical Manuf</v>
          </cell>
          <cell r="G4988" t="str">
            <v>Industrial Processes</v>
          </cell>
          <cell r="H4988" t="str">
            <v>Chemical Manufacturing</v>
          </cell>
          <cell r="I4988" t="str">
            <v>Synthetic Organic Fiber Manufacturing</v>
          </cell>
          <cell r="J4988" t="str">
            <v>Nylon #6: Yarn</v>
          </cell>
          <cell r="N4988">
            <v>40988</v>
          </cell>
        </row>
        <row r="4989">
          <cell r="A4989" t="str">
            <v>30102405</v>
          </cell>
          <cell r="B4989" t="str">
            <v>Point</v>
          </cell>
          <cell r="C4989" t="str">
            <v>Synthetic Organic Fiber Manuf /Polyfluorocarbons (e.g., Teflon)</v>
          </cell>
          <cell r="D4989" t="str">
            <v>Industrial Processes - Chemical Manuf</v>
          </cell>
          <cell r="G4989" t="str">
            <v>Industrial Processes</v>
          </cell>
          <cell r="H4989" t="str">
            <v>Chemical Manufacturing</v>
          </cell>
          <cell r="I4989" t="str">
            <v>Synthetic Organic Fiber Manufacturing</v>
          </cell>
          <cell r="J4989" t="str">
            <v>Polyfluorocarbons (e.g., Teflon)</v>
          </cell>
          <cell r="N4989">
            <v>40988</v>
          </cell>
        </row>
        <row r="4990">
          <cell r="A4990" t="str">
            <v>30102406</v>
          </cell>
          <cell r="B4990" t="str">
            <v>Point</v>
          </cell>
          <cell r="C4990" t="str">
            <v>Synthetic Organic Fiber Manuf /Nylon#66: Controlled</v>
          </cell>
          <cell r="D4990" t="str">
            <v>Industrial Processes - Chemical Manuf</v>
          </cell>
          <cell r="G4990" t="str">
            <v>Industrial Processes</v>
          </cell>
          <cell r="H4990" t="str">
            <v>Chemical Manufacturing</v>
          </cell>
          <cell r="I4990" t="str">
            <v>Synthetic Organic Fiber Manufacturing</v>
          </cell>
          <cell r="J4990" t="str">
            <v>Nylon#66: Controlled</v>
          </cell>
          <cell r="N4990">
            <v>40988</v>
          </cell>
        </row>
        <row r="4991">
          <cell r="A4991" t="str">
            <v>30102407</v>
          </cell>
          <cell r="B4991" t="str">
            <v>Point</v>
          </cell>
          <cell r="C4991" t="str">
            <v>Synthetic Organic Fiber Manuf /Nylon #66: Uncontrolled</v>
          </cell>
          <cell r="D4991" t="str">
            <v>Industrial Processes - Chemical Manuf</v>
          </cell>
          <cell r="G4991" t="str">
            <v>Industrial Processes</v>
          </cell>
          <cell r="H4991" t="str">
            <v>Chemical Manufacturing</v>
          </cell>
          <cell r="I4991" t="str">
            <v>Synthetic Organic Fiber Manufacturing</v>
          </cell>
          <cell r="J4991" t="str">
            <v>Nylon #66: Uncontrolled</v>
          </cell>
          <cell r="N4991">
            <v>40988</v>
          </cell>
        </row>
        <row r="4992">
          <cell r="A4992" t="str">
            <v>30102408</v>
          </cell>
          <cell r="B4992" t="str">
            <v>Point</v>
          </cell>
          <cell r="C4992" t="str">
            <v>Synthetic Organic Fiber Manuf /Acrylic: Copolymer (Inorganic)</v>
          </cell>
          <cell r="D4992" t="str">
            <v>Industrial Processes - Chemical Manuf</v>
          </cell>
          <cell r="G4992" t="str">
            <v>Industrial Processes</v>
          </cell>
          <cell r="H4992" t="str">
            <v>Chemical Manufacturing</v>
          </cell>
          <cell r="I4992" t="str">
            <v>Synthetic Organic Fiber Manufacturing</v>
          </cell>
          <cell r="J4992" t="str">
            <v>Acrylic: Copolymer (Inorganic)</v>
          </cell>
          <cell r="N4992">
            <v>40988</v>
          </cell>
        </row>
        <row r="4993">
          <cell r="A4993" t="str">
            <v>30102409</v>
          </cell>
          <cell r="B4993" t="str">
            <v>Point</v>
          </cell>
          <cell r="C4993" t="str">
            <v>Synthetic Organic Fiber Manuf /Acrylic: Controlled</v>
          </cell>
          <cell r="D4993" t="str">
            <v>Industrial Processes - Chemical Manuf</v>
          </cell>
          <cell r="G4993" t="str">
            <v>Industrial Processes</v>
          </cell>
          <cell r="H4993" t="str">
            <v>Chemical Manufacturing</v>
          </cell>
          <cell r="I4993" t="str">
            <v>Synthetic Organic Fiber Manufacturing</v>
          </cell>
          <cell r="J4993" t="str">
            <v>Acrylic: Controlled</v>
          </cell>
          <cell r="N4993">
            <v>40988</v>
          </cell>
        </row>
        <row r="4994">
          <cell r="A4994" t="str">
            <v>30102410</v>
          </cell>
          <cell r="B4994" t="str">
            <v>Point</v>
          </cell>
          <cell r="C4994" t="str">
            <v>Synthetic Organic Fiber Manuf /Acrylic: Uncontrolled</v>
          </cell>
          <cell r="D4994" t="str">
            <v>Industrial Processes - Chemical Manuf</v>
          </cell>
          <cell r="G4994" t="str">
            <v>Industrial Processes</v>
          </cell>
          <cell r="H4994" t="str">
            <v>Chemical Manufacturing</v>
          </cell>
          <cell r="I4994" t="str">
            <v>Synthetic Organic Fiber Manufacturing</v>
          </cell>
          <cell r="J4994" t="str">
            <v>Acrylic: Uncontrolled</v>
          </cell>
          <cell r="N4994">
            <v>40988</v>
          </cell>
        </row>
        <row r="4995">
          <cell r="A4995" t="str">
            <v>30102411</v>
          </cell>
          <cell r="B4995" t="str">
            <v>Point</v>
          </cell>
          <cell r="C4995" t="str">
            <v>Synthetic Organic Fiber Manuf /Modacrylic: Dry Spun</v>
          </cell>
          <cell r="D4995" t="str">
            <v>Industrial Processes - Chemical Manuf</v>
          </cell>
          <cell r="G4995" t="str">
            <v>Industrial Processes</v>
          </cell>
          <cell r="H4995" t="str">
            <v>Chemical Manufacturing</v>
          </cell>
          <cell r="I4995" t="str">
            <v>Synthetic Organic Fiber Manufacturing</v>
          </cell>
          <cell r="J4995" t="str">
            <v>Modacrylic: Dry Spun</v>
          </cell>
          <cell r="N4995">
            <v>40988</v>
          </cell>
        </row>
        <row r="4996">
          <cell r="A4996" t="str">
            <v>30102412</v>
          </cell>
          <cell r="B4996" t="str">
            <v>Point</v>
          </cell>
          <cell r="C4996" t="str">
            <v>Synthetic Organic Fiber Manuf /Acrylic and Modacrylic: Wet Spun</v>
          </cell>
          <cell r="D4996" t="str">
            <v>Industrial Processes - Chemical Manuf</v>
          </cell>
          <cell r="G4996" t="str">
            <v>Industrial Processes</v>
          </cell>
          <cell r="H4996" t="str">
            <v>Chemical Manufacturing</v>
          </cell>
          <cell r="I4996" t="str">
            <v>Synthetic Organic Fiber Manufacturing</v>
          </cell>
          <cell r="J4996" t="str">
            <v>Acrylic and Modacrylic: Wet Spun</v>
          </cell>
          <cell r="N4996">
            <v>40988</v>
          </cell>
        </row>
        <row r="4997">
          <cell r="A4997" t="str">
            <v>30102413</v>
          </cell>
          <cell r="B4997" t="str">
            <v>Point</v>
          </cell>
          <cell r="C4997" t="str">
            <v>Synthetic Organic Fiber Manuf /Acrylic: Homopolymer (Inorganic): Wet Spun</v>
          </cell>
          <cell r="D4997" t="str">
            <v>Industrial Processes - Chemical Manuf</v>
          </cell>
          <cell r="G4997" t="str">
            <v>Industrial Processes</v>
          </cell>
          <cell r="H4997" t="str">
            <v>Chemical Manufacturing</v>
          </cell>
          <cell r="I4997" t="str">
            <v>Synthetic Organic Fiber Manufacturing</v>
          </cell>
          <cell r="J4997" t="str">
            <v>Acrylic: Homopolymer (Inorganic): Wet Spun</v>
          </cell>
          <cell r="N4997">
            <v>40988</v>
          </cell>
        </row>
        <row r="4998">
          <cell r="A4998" t="str">
            <v>30102414</v>
          </cell>
          <cell r="B4998" t="str">
            <v>Point</v>
          </cell>
          <cell r="C4998" t="str">
            <v>Synthetic Organic Fiber Manuf /Polyolefin: Melt Spun</v>
          </cell>
          <cell r="D4998" t="str">
            <v>Industrial Processes - Chemical Manuf</v>
          </cell>
          <cell r="G4998" t="str">
            <v>Industrial Processes</v>
          </cell>
          <cell r="H4998" t="str">
            <v>Chemical Manufacturing</v>
          </cell>
          <cell r="I4998" t="str">
            <v>Synthetic Organic Fiber Manufacturing</v>
          </cell>
          <cell r="J4998" t="str">
            <v>Polyolefin: Melt Spun</v>
          </cell>
          <cell r="N4998">
            <v>40988</v>
          </cell>
        </row>
        <row r="4999">
          <cell r="A4999" t="str">
            <v>30102415</v>
          </cell>
          <cell r="B4999" t="str">
            <v>Point</v>
          </cell>
          <cell r="C4999" t="str">
            <v>Synthetic Organic Fiber Manuf /Vinyls (e.g., Saran)</v>
          </cell>
          <cell r="D4999" t="str">
            <v>Industrial Processes - Chemical Manuf</v>
          </cell>
          <cell r="G4999" t="str">
            <v>Industrial Processes</v>
          </cell>
          <cell r="H4999" t="str">
            <v>Chemical Manufacturing</v>
          </cell>
          <cell r="I4999" t="str">
            <v>Synthetic Organic Fiber Manufacturing</v>
          </cell>
          <cell r="J4999" t="str">
            <v>Vinyls (e.g., Saran)</v>
          </cell>
          <cell r="N4999">
            <v>40988</v>
          </cell>
        </row>
        <row r="5000">
          <cell r="A5000" t="str">
            <v>30102416</v>
          </cell>
          <cell r="B5000" t="str">
            <v>Point</v>
          </cell>
          <cell r="C5000" t="str">
            <v>Synthetic Organic Fiber Manuf /Aramid</v>
          </cell>
          <cell r="D5000" t="str">
            <v>Industrial Processes - Chemical Manuf</v>
          </cell>
          <cell r="G5000" t="str">
            <v>Industrial Processes</v>
          </cell>
          <cell r="H5000" t="str">
            <v>Chemical Manufacturing</v>
          </cell>
          <cell r="I5000" t="str">
            <v>Synthetic Organic Fiber Manufacturing</v>
          </cell>
          <cell r="J5000" t="str">
            <v>Aramid</v>
          </cell>
          <cell r="N5000">
            <v>40988</v>
          </cell>
        </row>
        <row r="5001">
          <cell r="A5001" t="str">
            <v>30102417</v>
          </cell>
          <cell r="B5001" t="str">
            <v>Point</v>
          </cell>
          <cell r="C5001" t="str">
            <v>Synthetic Organic Fiber Manuf /Spandex: Dry Spun ** (Use 6-49-300-XX)</v>
          </cell>
          <cell r="D5001" t="str">
            <v>Industrial Processes - Chemical Manuf</v>
          </cell>
          <cell r="G5001" t="str">
            <v>Industrial Processes</v>
          </cell>
          <cell r="H5001" t="str">
            <v>Chemical Manufacturing</v>
          </cell>
          <cell r="I5001" t="str">
            <v>Synthetic Organic Fiber Manufacturing</v>
          </cell>
          <cell r="J5001" t="str">
            <v>Spandex: Dry Spun ** (Use 6-49-300-XX)</v>
          </cell>
          <cell r="N5001">
            <v>40988</v>
          </cell>
        </row>
        <row r="5002">
          <cell r="A5002" t="str">
            <v>30102418</v>
          </cell>
          <cell r="B5002" t="str">
            <v>Point</v>
          </cell>
          <cell r="C5002" t="str">
            <v>Synthetic Organic Fiber Manuf /Spandex: Reaction Spun ** (Use 6-49-310-XX)</v>
          </cell>
          <cell r="D5002" t="str">
            <v>Industrial Processes - Chemical Manuf</v>
          </cell>
          <cell r="G5002" t="str">
            <v>Industrial Processes</v>
          </cell>
          <cell r="H5002" t="str">
            <v>Chemical Manufacturing</v>
          </cell>
          <cell r="I5002" t="str">
            <v>Synthetic Organic Fiber Manufacturing</v>
          </cell>
          <cell r="J5002" t="str">
            <v>Spandex: Reaction Spun ** (Use 6-49-310-XX)</v>
          </cell>
          <cell r="N5002">
            <v>40988</v>
          </cell>
        </row>
        <row r="5003">
          <cell r="A5003" t="str">
            <v>30102419</v>
          </cell>
          <cell r="B5003" t="str">
            <v>Point</v>
          </cell>
          <cell r="C5003" t="str">
            <v>Synthetic Organic Fiber Manuf /Vinyon: Dry Spun</v>
          </cell>
          <cell r="D5003" t="str">
            <v>Industrial Processes - Chemical Manuf</v>
          </cell>
          <cell r="G5003" t="str">
            <v>Industrial Processes</v>
          </cell>
          <cell r="H5003" t="str">
            <v>Chemical Manufacturing</v>
          </cell>
          <cell r="I5003" t="str">
            <v>Synthetic Organic Fiber Manufacturing</v>
          </cell>
          <cell r="J5003" t="str">
            <v>Vinyon: Dry Spun</v>
          </cell>
          <cell r="N5003">
            <v>40988</v>
          </cell>
        </row>
        <row r="5004">
          <cell r="A5004" t="str">
            <v>30102421</v>
          </cell>
          <cell r="B5004" t="str">
            <v>Point</v>
          </cell>
          <cell r="C5004" t="str">
            <v>Synthetic Organic Fiber Manuf /Dope Preparation (Use 6-49-300-11 or 6-49-310-11 for Spandex)</v>
          </cell>
          <cell r="D5004" t="str">
            <v>Industrial Processes - Chemical Manuf</v>
          </cell>
          <cell r="G5004" t="str">
            <v>Industrial Processes</v>
          </cell>
          <cell r="H5004" t="str">
            <v>Chemical Manufacturing</v>
          </cell>
          <cell r="I5004" t="str">
            <v>Synthetic Organic Fiber Manufacturing</v>
          </cell>
          <cell r="J5004" t="str">
            <v>Dope Preparation (Use 6-49-300-11 or 6-49-310-11 for Spandex)</v>
          </cell>
          <cell r="N5004">
            <v>40988</v>
          </cell>
        </row>
        <row r="5005">
          <cell r="A5005" t="str">
            <v>30102422</v>
          </cell>
          <cell r="B5005" t="str">
            <v>Point</v>
          </cell>
          <cell r="C5005" t="str">
            <v>Synthetic Organic Fiber Manuf /Filtration (Use 6-49-300-12 or 6-49-310-12 for Spandex)</v>
          </cell>
          <cell r="D5005" t="str">
            <v>Industrial Processes - Chemical Manuf</v>
          </cell>
          <cell r="G5005" t="str">
            <v>Industrial Processes</v>
          </cell>
          <cell r="H5005" t="str">
            <v>Chemical Manufacturing</v>
          </cell>
          <cell r="I5005" t="str">
            <v>Synthetic Organic Fiber Manufacturing</v>
          </cell>
          <cell r="J5005" t="str">
            <v>Filtration (Use 6-49-300-12 or 6-49-310-12 for Spandex)</v>
          </cell>
          <cell r="N5005">
            <v>40988</v>
          </cell>
        </row>
        <row r="5006">
          <cell r="A5006" t="str">
            <v>30102423</v>
          </cell>
          <cell r="B5006" t="str">
            <v>Point</v>
          </cell>
          <cell r="C5006" t="str">
            <v>Synthetic Organic Fiber Manuf /Fiber Extrusion (Use 6-49-300-21 of 6-49-310-21 for Spandex)</v>
          </cell>
          <cell r="D5006" t="str">
            <v>Industrial Processes - Chemical Manuf</v>
          </cell>
          <cell r="G5006" t="str">
            <v>Industrial Processes</v>
          </cell>
          <cell r="H5006" t="str">
            <v>Chemical Manufacturing</v>
          </cell>
          <cell r="I5006" t="str">
            <v>Synthetic Organic Fiber Manufacturing</v>
          </cell>
          <cell r="J5006" t="str">
            <v>Fiber Extrusion (Use 6-49-300-21 of 6-49-310-21 for Spandex)</v>
          </cell>
          <cell r="N5006">
            <v>40988</v>
          </cell>
        </row>
        <row r="5007">
          <cell r="A5007" t="str">
            <v>30102424</v>
          </cell>
          <cell r="B5007" t="str">
            <v>Point</v>
          </cell>
          <cell r="C5007" t="str">
            <v>Synthetic Organic Fiber Manuf /Washing/Drying/Finishing (Use 6-49-300-30 or 6-49-310-30 for Spandex)</v>
          </cell>
          <cell r="D5007" t="str">
            <v>Industrial Processes - Chemical Manuf</v>
          </cell>
          <cell r="G5007" t="str">
            <v>Industrial Processes</v>
          </cell>
          <cell r="H5007" t="str">
            <v>Chemical Manufacturing</v>
          </cell>
          <cell r="I5007" t="str">
            <v>Synthetic Organic Fiber Manufacturing</v>
          </cell>
          <cell r="J5007" t="str">
            <v>Washing/Drying/Finishing (Use 6-49-300-30 or 6-49-310-30 for Spandex)</v>
          </cell>
          <cell r="N5007">
            <v>40988</v>
          </cell>
        </row>
        <row r="5008">
          <cell r="A5008" t="str">
            <v>30102425</v>
          </cell>
          <cell r="B5008" t="str">
            <v>Point</v>
          </cell>
          <cell r="C5008" t="str">
            <v>Synthetic Organic Fiber Manuf /Fiber Storage (Use 6-49-300-45 or 6-49-310-45 for Spandex)</v>
          </cell>
          <cell r="D5008" t="str">
            <v>Industrial Processes - Storage and Transfer</v>
          </cell>
          <cell r="G5008" t="str">
            <v>Industrial Processes</v>
          </cell>
          <cell r="H5008" t="str">
            <v>Chemical Manufacturing</v>
          </cell>
          <cell r="I5008" t="str">
            <v>Synthetic Organic Fiber Manufacturing</v>
          </cell>
          <cell r="J5008" t="str">
            <v>Fiber Storage (Use 6-49-300-45 or 6-49-310-45 for Spandex)</v>
          </cell>
          <cell r="N5008">
            <v>40988</v>
          </cell>
        </row>
        <row r="5009">
          <cell r="A5009" t="str">
            <v>30102426</v>
          </cell>
          <cell r="B5009" t="str">
            <v>Point</v>
          </cell>
          <cell r="C5009" t="str">
            <v>Synthetic Organic Fiber Manuf /Equipment Cleanup (Use 6-49-300-50 or 6-49-310-50 for Spandex)</v>
          </cell>
          <cell r="D5009" t="str">
            <v>Industrial Processes - Chemical Manuf</v>
          </cell>
          <cell r="G5009" t="str">
            <v>Industrial Processes</v>
          </cell>
          <cell r="H5009" t="str">
            <v>Chemical Manufacturing</v>
          </cell>
          <cell r="I5009" t="str">
            <v>Synthetic Organic Fiber Manufacturing</v>
          </cell>
          <cell r="J5009" t="str">
            <v>Equipment Cleanup (Use 6-49-300-50 or 6-49-310-50 for Spandex)</v>
          </cell>
          <cell r="N5009">
            <v>40988</v>
          </cell>
        </row>
        <row r="5010">
          <cell r="A5010" t="str">
            <v>30102427</v>
          </cell>
          <cell r="B5010" t="str">
            <v>Point</v>
          </cell>
          <cell r="C5010" t="str">
            <v>Synthetic Organic Fiber Manuf /Solvent Storage (Use 4-07-004-01 thru 4-07-999-98 for Spandex)</v>
          </cell>
          <cell r="D5010" t="str">
            <v>Industrial Processes - Storage and Transfer</v>
          </cell>
          <cell r="G5010" t="str">
            <v>Industrial Processes</v>
          </cell>
          <cell r="H5010" t="str">
            <v>Chemical Manufacturing</v>
          </cell>
          <cell r="I5010" t="str">
            <v>Synthetic Organic Fiber Manufacturing</v>
          </cell>
          <cell r="J5010" t="str">
            <v>Solvent Storage (Use 4-07-004-01 thru 4-07-999-98 for Spandex)</v>
          </cell>
          <cell r="N5010">
            <v>40988</v>
          </cell>
        </row>
        <row r="5011">
          <cell r="A5011" t="str">
            <v>30102428</v>
          </cell>
          <cell r="B5011" t="str">
            <v>Point</v>
          </cell>
          <cell r="C5011" t="str">
            <v>Synthetic Organic Fiber Manuf /Leaching</v>
          </cell>
          <cell r="D5011" t="str">
            <v>Industrial Processes - Chemical Manuf</v>
          </cell>
          <cell r="G5011" t="str">
            <v>Industrial Processes</v>
          </cell>
          <cell r="H5011" t="str">
            <v>Chemical Manufacturing</v>
          </cell>
          <cell r="I5011" t="str">
            <v>Synthetic Organic Fiber Manufacturing</v>
          </cell>
          <cell r="J5011" t="str">
            <v>Leaching</v>
          </cell>
          <cell r="N5011">
            <v>40988</v>
          </cell>
        </row>
        <row r="5012">
          <cell r="A5012" t="str">
            <v>30102429</v>
          </cell>
          <cell r="B5012" t="str">
            <v>Point</v>
          </cell>
          <cell r="C5012" t="str">
            <v>Synthetic Organic Fiber Manuf /Mixing</v>
          </cell>
          <cell r="D5012" t="str">
            <v>Industrial Processes - Chemical Manuf</v>
          </cell>
          <cell r="G5012" t="str">
            <v>Industrial Processes</v>
          </cell>
          <cell r="H5012" t="str">
            <v>Chemical Manufacturing</v>
          </cell>
          <cell r="I5012" t="str">
            <v>Synthetic Organic Fiber Manufacturing</v>
          </cell>
          <cell r="J5012" t="str">
            <v>Mixing</v>
          </cell>
          <cell r="N5012">
            <v>40988</v>
          </cell>
        </row>
        <row r="5013">
          <cell r="A5013" t="str">
            <v>30102431</v>
          </cell>
          <cell r="B5013" t="str">
            <v>Point</v>
          </cell>
          <cell r="C5013" t="str">
            <v>Synthetic Organic Fiber Manuf /Heat Treating Furnace: Carbonization</v>
          </cell>
          <cell r="D5013" t="str">
            <v>Industrial Processes - Chemical Manuf</v>
          </cell>
          <cell r="G5013" t="str">
            <v>Industrial Processes</v>
          </cell>
          <cell r="H5013" t="str">
            <v>Chemical Manufacturing</v>
          </cell>
          <cell r="I5013" t="str">
            <v>Synthetic Organic Fiber Manufacturing</v>
          </cell>
          <cell r="J5013" t="str">
            <v>Heat Treating Furnace: Carbonization</v>
          </cell>
          <cell r="N5013">
            <v>40988</v>
          </cell>
        </row>
        <row r="5014">
          <cell r="A5014" t="str">
            <v>30102432</v>
          </cell>
          <cell r="B5014" t="str">
            <v>Point</v>
          </cell>
          <cell r="C5014" t="str">
            <v>Synthetic Organic Fiber Manuf /Curing Oven: Carbonization</v>
          </cell>
          <cell r="D5014" t="str">
            <v>Industrial Processes - Chemical Manuf</v>
          </cell>
          <cell r="G5014" t="str">
            <v>Industrial Processes</v>
          </cell>
          <cell r="H5014" t="str">
            <v>Chemical Manufacturing</v>
          </cell>
          <cell r="I5014" t="str">
            <v>Synthetic Organic Fiber Manufacturing</v>
          </cell>
          <cell r="J5014" t="str">
            <v>Curing Oven: Carbonization</v>
          </cell>
          <cell r="N5014">
            <v>40988</v>
          </cell>
        </row>
        <row r="5015">
          <cell r="A5015" t="str">
            <v>30102434</v>
          </cell>
          <cell r="B5015" t="str">
            <v>Point</v>
          </cell>
          <cell r="C5015" t="str">
            <v>Synthetic Organic Fiber Manuf /Fiber Laminate Process</v>
          </cell>
          <cell r="D5015" t="str">
            <v>Industrial Processes - Chemical Manuf</v>
          </cell>
          <cell r="G5015" t="str">
            <v>Industrial Processes</v>
          </cell>
          <cell r="H5015" t="str">
            <v>Chemical Manufacturing</v>
          </cell>
          <cell r="I5015" t="str">
            <v>Synthetic Organic Fiber Manufacturing</v>
          </cell>
          <cell r="J5015" t="str">
            <v>Fiber Laminate Process</v>
          </cell>
          <cell r="N5015">
            <v>40988</v>
          </cell>
        </row>
        <row r="5016">
          <cell r="A5016" t="str">
            <v>30102435</v>
          </cell>
          <cell r="B5016" t="str">
            <v>Point</v>
          </cell>
          <cell r="C5016" t="str">
            <v>Synthetic Organic Fiber Manuf /Fiber Handling and Storage</v>
          </cell>
          <cell r="D5016" t="str">
            <v>Industrial Processes - Storage and Transfer</v>
          </cell>
          <cell r="G5016" t="str">
            <v>Industrial Processes</v>
          </cell>
          <cell r="H5016" t="str">
            <v>Chemical Manufacturing</v>
          </cell>
          <cell r="I5016" t="str">
            <v>Synthetic Organic Fiber Manufacturing</v>
          </cell>
          <cell r="J5016" t="str">
            <v>Fiber Handling and Storage</v>
          </cell>
          <cell r="N5016">
            <v>40988</v>
          </cell>
        </row>
        <row r="5017">
          <cell r="A5017" t="str">
            <v>30102499</v>
          </cell>
          <cell r="B5017" t="str">
            <v>Point</v>
          </cell>
          <cell r="C5017" t="str">
            <v>Synthetic Organic Fiber Manuf /Other Not Classified</v>
          </cell>
          <cell r="D5017" t="str">
            <v>Industrial Processes - Chemical Manuf</v>
          </cell>
          <cell r="G5017" t="str">
            <v>Industrial Processes</v>
          </cell>
          <cell r="H5017" t="str">
            <v>Chemical Manufacturing</v>
          </cell>
          <cell r="I5017" t="str">
            <v>Synthetic Organic Fiber Manufacturing</v>
          </cell>
          <cell r="J5017" t="str">
            <v>Other Not Classified</v>
          </cell>
          <cell r="N5017">
            <v>40988</v>
          </cell>
        </row>
        <row r="5018">
          <cell r="A5018" t="str">
            <v>30102501</v>
          </cell>
          <cell r="B5018" t="str">
            <v>Point</v>
          </cell>
          <cell r="C5018" t="str">
            <v>Chem Manuf /Cellulosic Fiber Production /Viscose (e.g., Rayon) ** (Use 6-49-200-XX)</v>
          </cell>
          <cell r="D5018" t="str">
            <v>Industrial Processes - Chemical Manuf</v>
          </cell>
          <cell r="G5018" t="str">
            <v>Industrial Processes</v>
          </cell>
          <cell r="H5018" t="str">
            <v>Chemical Manufacturing</v>
          </cell>
          <cell r="I5018" t="str">
            <v>Cellulosic Fiber Production</v>
          </cell>
          <cell r="J5018" t="str">
            <v>Viscose (e.g., Rayon) ** (Use 6-49-200-XX)</v>
          </cell>
          <cell r="N5018">
            <v>40988</v>
          </cell>
        </row>
        <row r="5019">
          <cell r="A5019" t="str">
            <v>30102505</v>
          </cell>
          <cell r="B5019" t="str">
            <v>Point</v>
          </cell>
          <cell r="C5019" t="str">
            <v>Chem Manuf /Cellulosic Fiber Production /Cellulose Acetate: Filer Tow</v>
          </cell>
          <cell r="D5019" t="str">
            <v>Industrial Processes - Chemical Manuf</v>
          </cell>
          <cell r="G5019" t="str">
            <v>Industrial Processes</v>
          </cell>
          <cell r="H5019" t="str">
            <v>Chemical Manufacturing</v>
          </cell>
          <cell r="I5019" t="str">
            <v>Cellulosic Fiber Production</v>
          </cell>
          <cell r="J5019" t="str">
            <v>Cellulose Acetate: Filer Tow</v>
          </cell>
          <cell r="N5019">
            <v>40988</v>
          </cell>
        </row>
        <row r="5020">
          <cell r="A5020" t="str">
            <v>30102506</v>
          </cell>
          <cell r="B5020" t="str">
            <v>Point</v>
          </cell>
          <cell r="C5020" t="str">
            <v>Chem Manuf /Cellulosic Fiber Production /Cellulose Acetate and Triacetitic, Filament Yarn</v>
          </cell>
          <cell r="D5020" t="str">
            <v>Industrial Processes - Chemical Manuf</v>
          </cell>
          <cell r="G5020" t="str">
            <v>Industrial Processes</v>
          </cell>
          <cell r="H5020" t="str">
            <v>Chemical Manufacturing</v>
          </cell>
          <cell r="I5020" t="str">
            <v>Cellulosic Fiber Production</v>
          </cell>
          <cell r="J5020" t="str">
            <v>Cellulose Acetate and Triacetitic, Filament Yarn</v>
          </cell>
          <cell r="N5020">
            <v>40988</v>
          </cell>
        </row>
        <row r="5021">
          <cell r="A5021" t="str">
            <v>30102599</v>
          </cell>
          <cell r="B5021" t="str">
            <v>Point</v>
          </cell>
          <cell r="C5021" t="str">
            <v>Chem Manuf /Cellulosic Fiber Production /Other Not Classified</v>
          </cell>
          <cell r="D5021" t="str">
            <v>Industrial Processes - Chemical Manuf</v>
          </cell>
          <cell r="G5021" t="str">
            <v>Industrial Processes</v>
          </cell>
          <cell r="H5021" t="str">
            <v>Chemical Manufacturing</v>
          </cell>
          <cell r="I5021" t="str">
            <v>Cellulosic Fiber Production</v>
          </cell>
          <cell r="J5021" t="str">
            <v>Other Not Classified</v>
          </cell>
          <cell r="N5021">
            <v>40988</v>
          </cell>
        </row>
        <row r="5022">
          <cell r="A5022" t="str">
            <v>30102601</v>
          </cell>
          <cell r="B5022" t="str">
            <v>Point</v>
          </cell>
          <cell r="C5022" t="str">
            <v>Synthetic Rubber Manuf /General</v>
          </cell>
          <cell r="D5022" t="str">
            <v>Industrial Processes - Chemical Manuf</v>
          </cell>
          <cell r="G5022" t="str">
            <v>Industrial Processes</v>
          </cell>
          <cell r="H5022" t="str">
            <v>Chemical Manufacturing</v>
          </cell>
          <cell r="I5022" t="str">
            <v>Synthetic Rubber (Manufacturing Only)</v>
          </cell>
          <cell r="J5022" t="str">
            <v>General</v>
          </cell>
          <cell r="N5022">
            <v>40988</v>
          </cell>
        </row>
        <row r="5023">
          <cell r="A5023" t="str">
            <v>30102602</v>
          </cell>
          <cell r="B5023" t="str">
            <v>Point</v>
          </cell>
          <cell r="C5023" t="str">
            <v>Synthetic Rubber Manuf /Butyl (Isobutylene)</v>
          </cell>
          <cell r="D5023" t="str">
            <v>Industrial Processes - Chemical Manuf</v>
          </cell>
          <cell r="G5023" t="str">
            <v>Industrial Processes</v>
          </cell>
          <cell r="H5023" t="str">
            <v>Chemical Manufacturing</v>
          </cell>
          <cell r="I5023" t="str">
            <v>Synthetic Rubber (Manufacturing Only)</v>
          </cell>
          <cell r="J5023" t="str">
            <v>Butyl (Isobutylene)</v>
          </cell>
          <cell r="N5023">
            <v>40988</v>
          </cell>
        </row>
        <row r="5024">
          <cell r="A5024" t="str">
            <v>30102608</v>
          </cell>
          <cell r="B5024" t="str">
            <v>Point</v>
          </cell>
          <cell r="C5024" t="str">
            <v>Synthetic Rubber Manuf /Acrylonitrile</v>
          </cell>
          <cell r="D5024" t="str">
            <v>Industrial Processes - Chemical Manuf</v>
          </cell>
          <cell r="G5024" t="str">
            <v>Industrial Processes</v>
          </cell>
          <cell r="H5024" t="str">
            <v>Chemical Manufacturing</v>
          </cell>
          <cell r="I5024" t="str">
            <v>Synthetic Rubber (Manufacturing Only)</v>
          </cell>
          <cell r="J5024" t="str">
            <v>Acrylonitrile</v>
          </cell>
          <cell r="N5024">
            <v>40988</v>
          </cell>
        </row>
        <row r="5025">
          <cell r="A5025" t="str">
            <v>30102609</v>
          </cell>
          <cell r="B5025" t="str">
            <v>Point</v>
          </cell>
          <cell r="C5025" t="str">
            <v>Synthetic Rubber Manuf /Dryers</v>
          </cell>
          <cell r="D5025" t="str">
            <v>Industrial Processes - Chemical Manuf</v>
          </cell>
          <cell r="G5025" t="str">
            <v>Industrial Processes</v>
          </cell>
          <cell r="H5025" t="str">
            <v>Chemical Manufacturing</v>
          </cell>
          <cell r="I5025" t="str">
            <v>Synthetic Rubber (Manufacturing Only)</v>
          </cell>
          <cell r="J5025" t="str">
            <v>Dryers</v>
          </cell>
          <cell r="N5025">
            <v>40988</v>
          </cell>
        </row>
        <row r="5026">
          <cell r="A5026" t="str">
            <v>30102610</v>
          </cell>
          <cell r="B5026" t="str">
            <v>Point</v>
          </cell>
          <cell r="C5026" t="str">
            <v>Synthetic Rubber Manuf /Blowdown Tank</v>
          </cell>
          <cell r="D5026" t="str">
            <v>Industrial Processes - Chemical Manuf</v>
          </cell>
          <cell r="G5026" t="str">
            <v>Industrial Processes</v>
          </cell>
          <cell r="H5026" t="str">
            <v>Chemical Manufacturing</v>
          </cell>
          <cell r="I5026" t="str">
            <v>Synthetic Rubber (Manufacturing Only)</v>
          </cell>
          <cell r="J5026" t="str">
            <v>Blowdown Tank</v>
          </cell>
          <cell r="N5026">
            <v>40988</v>
          </cell>
        </row>
        <row r="5027">
          <cell r="A5027" t="str">
            <v>30102611</v>
          </cell>
          <cell r="B5027" t="str">
            <v>Point</v>
          </cell>
          <cell r="C5027" t="str">
            <v>Synthetic Rubber Manuf /Steam Stripper</v>
          </cell>
          <cell r="D5027" t="str">
            <v>Industrial Processes - Chemical Manuf</v>
          </cell>
          <cell r="G5027" t="str">
            <v>Industrial Processes</v>
          </cell>
          <cell r="H5027" t="str">
            <v>Chemical Manufacturing</v>
          </cell>
          <cell r="I5027" t="str">
            <v>Synthetic Rubber (Manufacturing Only)</v>
          </cell>
          <cell r="J5027" t="str">
            <v>Steam Stripper</v>
          </cell>
          <cell r="N5027">
            <v>40988</v>
          </cell>
        </row>
        <row r="5028">
          <cell r="A5028" t="str">
            <v>30102612</v>
          </cell>
          <cell r="B5028" t="str">
            <v>Point</v>
          </cell>
          <cell r="C5028" t="str">
            <v>Synthetic Rubber Manuf /Pre-storage Tank</v>
          </cell>
          <cell r="D5028" t="str">
            <v>Industrial Processes - Storage and Transfer</v>
          </cell>
          <cell r="G5028" t="str">
            <v>Industrial Processes</v>
          </cell>
          <cell r="H5028" t="str">
            <v>Chemical Manufacturing</v>
          </cell>
          <cell r="I5028" t="str">
            <v>Synthetic Rubber (Manufacturing Only)</v>
          </cell>
          <cell r="J5028" t="str">
            <v>Pre-storage Tank</v>
          </cell>
          <cell r="N5028">
            <v>40988</v>
          </cell>
        </row>
        <row r="5029">
          <cell r="A5029" t="str">
            <v>30102613</v>
          </cell>
          <cell r="B5029" t="str">
            <v>Point</v>
          </cell>
          <cell r="C5029" t="str">
            <v>Synthetic Rubber Manuf /Monomer Recovery: Absorber Vent</v>
          </cell>
          <cell r="D5029" t="str">
            <v>Industrial Processes - Chemical Manuf</v>
          </cell>
          <cell r="G5029" t="str">
            <v>Industrial Processes</v>
          </cell>
          <cell r="H5029" t="str">
            <v>Chemical Manufacturing</v>
          </cell>
          <cell r="I5029" t="str">
            <v>Synthetic Rubber (Manufacturing Only)</v>
          </cell>
          <cell r="J5029" t="str">
            <v>Monomer Recovery: Absorber Vent</v>
          </cell>
          <cell r="N5029">
            <v>40988</v>
          </cell>
        </row>
        <row r="5030">
          <cell r="A5030" t="str">
            <v>30102614</v>
          </cell>
          <cell r="B5030" t="str">
            <v>Point</v>
          </cell>
          <cell r="C5030" t="str">
            <v>Synthetic Rubber Manuf /Blending Tanks</v>
          </cell>
          <cell r="D5030" t="str">
            <v>Industrial Processes - Chemical Manuf</v>
          </cell>
          <cell r="G5030" t="str">
            <v>Industrial Processes</v>
          </cell>
          <cell r="H5030" t="str">
            <v>Chemical Manufacturing</v>
          </cell>
          <cell r="I5030" t="str">
            <v>Synthetic Rubber (Manufacturing Only)</v>
          </cell>
          <cell r="J5030" t="str">
            <v>Blending Tanks</v>
          </cell>
          <cell r="N5030">
            <v>40988</v>
          </cell>
        </row>
        <row r="5031">
          <cell r="A5031" t="str">
            <v>30102615</v>
          </cell>
          <cell r="B5031" t="str">
            <v>Point</v>
          </cell>
          <cell r="C5031" t="str">
            <v>Synthetic Rubber Manuf /Isoprene</v>
          </cell>
          <cell r="D5031" t="str">
            <v>Industrial Processes - Chemical Manuf</v>
          </cell>
          <cell r="G5031" t="str">
            <v>Industrial Processes</v>
          </cell>
          <cell r="H5031" t="str">
            <v>Chemical Manufacturing</v>
          </cell>
          <cell r="I5031" t="str">
            <v>Synthetic Rubber (Manufacturing Only)</v>
          </cell>
          <cell r="J5031" t="str">
            <v>Isoprene</v>
          </cell>
          <cell r="N5031">
            <v>40988</v>
          </cell>
        </row>
        <row r="5032">
          <cell r="A5032" t="str">
            <v>30102616</v>
          </cell>
          <cell r="B5032" t="str">
            <v>Point</v>
          </cell>
          <cell r="C5032" t="str">
            <v>Synthetic Rubber Manuf /Latex: Monomer Removal</v>
          </cell>
          <cell r="D5032" t="str">
            <v>Industrial Processes - Chemical Manuf</v>
          </cell>
          <cell r="G5032" t="str">
            <v>Industrial Processes</v>
          </cell>
          <cell r="H5032" t="str">
            <v>Chemical Manufacturing</v>
          </cell>
          <cell r="I5032" t="str">
            <v>Synthetic Rubber (Manufacturing Only)</v>
          </cell>
          <cell r="J5032" t="str">
            <v>Latex: Monomer Removal</v>
          </cell>
          <cell r="N5032">
            <v>40988</v>
          </cell>
        </row>
        <row r="5033">
          <cell r="A5033" t="str">
            <v>30102617</v>
          </cell>
          <cell r="B5033" t="str">
            <v>Point</v>
          </cell>
          <cell r="C5033" t="str">
            <v>Synthetic Rubber Manuf /Latex: Blending Tank</v>
          </cell>
          <cell r="D5033" t="str">
            <v>Industrial Processes - Chemical Manuf</v>
          </cell>
          <cell r="G5033" t="str">
            <v>Industrial Processes</v>
          </cell>
          <cell r="H5033" t="str">
            <v>Chemical Manufacturing</v>
          </cell>
          <cell r="I5033" t="str">
            <v>Synthetic Rubber (Manufacturing Only)</v>
          </cell>
          <cell r="J5033" t="str">
            <v>Latex: Blending Tank</v>
          </cell>
          <cell r="N5033">
            <v>40988</v>
          </cell>
        </row>
        <row r="5034">
          <cell r="A5034" t="str">
            <v>30102618</v>
          </cell>
          <cell r="B5034" t="str">
            <v>Point</v>
          </cell>
          <cell r="C5034" t="str">
            <v>Synthetic Rubber Manuf /Uninhibited Monomer Storage</v>
          </cell>
          <cell r="D5034" t="str">
            <v>Industrial Processes - Storage and Transfer</v>
          </cell>
          <cell r="G5034" t="str">
            <v>Industrial Processes</v>
          </cell>
          <cell r="H5034" t="str">
            <v>Chemical Manufacturing</v>
          </cell>
          <cell r="I5034" t="str">
            <v>Synthetic Rubber (Manufacturing Only)</v>
          </cell>
          <cell r="J5034" t="str">
            <v>Uninhibited Monomer Storage</v>
          </cell>
          <cell r="N5034">
            <v>40988</v>
          </cell>
        </row>
        <row r="5035">
          <cell r="A5035" t="str">
            <v>30102619</v>
          </cell>
          <cell r="B5035" t="str">
            <v>Point</v>
          </cell>
          <cell r="C5035" t="str">
            <v>Synthetic Rubber Manuf /Inhibited Monomer Storage</v>
          </cell>
          <cell r="D5035" t="str">
            <v>Industrial Processes - Storage and Transfer</v>
          </cell>
          <cell r="G5035" t="str">
            <v>Industrial Processes</v>
          </cell>
          <cell r="H5035" t="str">
            <v>Chemical Manufacturing</v>
          </cell>
          <cell r="I5035" t="str">
            <v>Synthetic Rubber (Manufacturing Only)</v>
          </cell>
          <cell r="J5035" t="str">
            <v>Inhibited Monomer Storage</v>
          </cell>
          <cell r="N5035">
            <v>40988</v>
          </cell>
        </row>
        <row r="5036">
          <cell r="A5036" t="str">
            <v>30102620</v>
          </cell>
          <cell r="B5036" t="str">
            <v>Point</v>
          </cell>
          <cell r="C5036" t="str">
            <v>Synthetic Rubber Manuf /Monomer Inhibitor Removal</v>
          </cell>
          <cell r="D5036" t="str">
            <v>Industrial Processes - Chemical Manuf</v>
          </cell>
          <cell r="G5036" t="str">
            <v>Industrial Processes</v>
          </cell>
          <cell r="H5036" t="str">
            <v>Chemical Manufacturing</v>
          </cell>
          <cell r="I5036" t="str">
            <v>Synthetic Rubber (Manufacturing Only)</v>
          </cell>
          <cell r="J5036" t="str">
            <v>Monomer Inhibitor Removal</v>
          </cell>
          <cell r="N5036">
            <v>40988</v>
          </cell>
        </row>
        <row r="5037">
          <cell r="A5037" t="str">
            <v>30102621</v>
          </cell>
          <cell r="B5037" t="str">
            <v>Point</v>
          </cell>
          <cell r="C5037" t="str">
            <v>Synthetic Rubber Manuf /Emulsion Crumb Process: Polymerization</v>
          </cell>
          <cell r="D5037" t="str">
            <v>Industrial Processes - Chemical Manuf</v>
          </cell>
          <cell r="G5037" t="str">
            <v>Industrial Processes</v>
          </cell>
          <cell r="H5037" t="str">
            <v>Chemical Manufacturing</v>
          </cell>
          <cell r="I5037" t="str">
            <v>Synthetic Rubber (Manufacturing Only)</v>
          </cell>
          <cell r="J5037" t="str">
            <v>Emulsion Crumb Process: Polymerization</v>
          </cell>
          <cell r="N5037">
            <v>40988</v>
          </cell>
        </row>
        <row r="5038">
          <cell r="A5038" t="str">
            <v>30102622</v>
          </cell>
          <cell r="B5038" t="str">
            <v>Point</v>
          </cell>
          <cell r="C5038" t="str">
            <v>Synthetic Rubber Manuf /Emulsion Crumb Process: Monomer Recovery: Uncontrolled</v>
          </cell>
          <cell r="D5038" t="str">
            <v>Industrial Processes - Chemical Manuf</v>
          </cell>
          <cell r="G5038" t="str">
            <v>Industrial Processes</v>
          </cell>
          <cell r="H5038" t="str">
            <v>Chemical Manufacturing</v>
          </cell>
          <cell r="I5038" t="str">
            <v>Synthetic Rubber (Manufacturing Only)</v>
          </cell>
          <cell r="J5038" t="str">
            <v>Emulsion Crumb Process: Monomer Recovery: Uncontrolled</v>
          </cell>
          <cell r="N5038">
            <v>40988</v>
          </cell>
        </row>
        <row r="5039">
          <cell r="A5039" t="str">
            <v>30102623</v>
          </cell>
          <cell r="B5039" t="str">
            <v>Point</v>
          </cell>
          <cell r="C5039" t="str">
            <v>Synthetic Rubber Manuf /Emulsion Crumb Process: Styrene Recovery</v>
          </cell>
          <cell r="D5039" t="str">
            <v>Industrial Processes - Chemical Manuf</v>
          </cell>
          <cell r="G5039" t="str">
            <v>Industrial Processes</v>
          </cell>
          <cell r="H5039" t="str">
            <v>Chemical Manufacturing</v>
          </cell>
          <cell r="I5039" t="str">
            <v>Synthetic Rubber (Manufacturing Only)</v>
          </cell>
          <cell r="J5039" t="str">
            <v>Emulsion Crumb Process: Styrene Recovery</v>
          </cell>
          <cell r="N5039">
            <v>40988</v>
          </cell>
        </row>
        <row r="5040">
          <cell r="A5040" t="str">
            <v>30102624</v>
          </cell>
          <cell r="B5040" t="str">
            <v>Point</v>
          </cell>
          <cell r="C5040" t="str">
            <v>Synthetic Rubber Manuf /Emulsion Crumb Process: Crumb Screens</v>
          </cell>
          <cell r="D5040" t="str">
            <v>Industrial Processes - Chemical Manuf</v>
          </cell>
          <cell r="G5040" t="str">
            <v>Industrial Processes</v>
          </cell>
          <cell r="H5040" t="str">
            <v>Chemical Manufacturing</v>
          </cell>
          <cell r="I5040" t="str">
            <v>Synthetic Rubber (Manufacturing Only)</v>
          </cell>
          <cell r="J5040" t="str">
            <v>Emulsion Crumb Process: Crumb Screens</v>
          </cell>
          <cell r="N5040">
            <v>40988</v>
          </cell>
        </row>
        <row r="5041">
          <cell r="A5041" t="str">
            <v>30102625</v>
          </cell>
          <cell r="B5041" t="str">
            <v>Point</v>
          </cell>
          <cell r="C5041" t="str">
            <v>Synthetic Rubber Manuf /Chloroprene</v>
          </cell>
          <cell r="D5041" t="str">
            <v>Industrial Processes - Chemical Manuf</v>
          </cell>
          <cell r="G5041" t="str">
            <v>Industrial Processes</v>
          </cell>
          <cell r="H5041" t="str">
            <v>Chemical Manufacturing</v>
          </cell>
          <cell r="I5041" t="str">
            <v>Synthetic Rubber (Manufacturing Only)</v>
          </cell>
          <cell r="J5041" t="str">
            <v>Chloroprene</v>
          </cell>
          <cell r="N5041">
            <v>40988</v>
          </cell>
        </row>
        <row r="5042">
          <cell r="A5042" t="str">
            <v>30102626</v>
          </cell>
          <cell r="B5042" t="str">
            <v>Point</v>
          </cell>
          <cell r="C5042" t="str">
            <v>Synthetic Rubber Manuf /Emulsion Crumb Process: Crumb Bailing and Weighing</v>
          </cell>
          <cell r="D5042" t="str">
            <v>Industrial Processes - Chemical Manuf</v>
          </cell>
          <cell r="G5042" t="str">
            <v>Industrial Processes</v>
          </cell>
          <cell r="H5042" t="str">
            <v>Chemical Manufacturing</v>
          </cell>
          <cell r="I5042" t="str">
            <v>Synthetic Rubber (Manufacturing Only)</v>
          </cell>
          <cell r="J5042" t="str">
            <v>Emulsion Crumb Process: Crumb Bailing and Weighing</v>
          </cell>
          <cell r="N5042">
            <v>40988</v>
          </cell>
        </row>
        <row r="5043">
          <cell r="A5043" t="str">
            <v>30102627</v>
          </cell>
          <cell r="B5043" t="str">
            <v>Point</v>
          </cell>
          <cell r="C5043" t="str">
            <v>Synthetic Rubber Manuf /Emulsion Crumb Process: Crumb Storage</v>
          </cell>
          <cell r="D5043" t="str">
            <v>Industrial Processes - Storage and Transfer</v>
          </cell>
          <cell r="G5043" t="str">
            <v>Industrial Processes</v>
          </cell>
          <cell r="H5043" t="str">
            <v>Chemical Manufacturing</v>
          </cell>
          <cell r="I5043" t="str">
            <v>Synthetic Rubber (Manufacturing Only)</v>
          </cell>
          <cell r="J5043" t="str">
            <v>Emulsion Crumb Process: Crumb Storage</v>
          </cell>
          <cell r="N5043">
            <v>40988</v>
          </cell>
        </row>
        <row r="5044">
          <cell r="A5044" t="str">
            <v>30102628</v>
          </cell>
          <cell r="B5044" t="str">
            <v>Point</v>
          </cell>
          <cell r="C5044" t="str">
            <v>Synthetic Rubber Manuf /Emulsion Crumb Process: Rotary Press</v>
          </cell>
          <cell r="D5044" t="str">
            <v>Industrial Processes - Chemical Manuf</v>
          </cell>
          <cell r="G5044" t="str">
            <v>Industrial Processes</v>
          </cell>
          <cell r="H5044" t="str">
            <v>Chemical Manufacturing</v>
          </cell>
          <cell r="I5044" t="str">
            <v>Synthetic Rubber (Manufacturing Only)</v>
          </cell>
          <cell r="J5044" t="str">
            <v>Emulsion Crumb Process: Rotary Press</v>
          </cell>
          <cell r="N5044">
            <v>40988</v>
          </cell>
        </row>
        <row r="5045">
          <cell r="A5045" t="str">
            <v>30102630</v>
          </cell>
          <cell r="B5045" t="str">
            <v>Point</v>
          </cell>
          <cell r="C5045" t="str">
            <v>Synthetic Rubber Manuf /Silicone Rubber</v>
          </cell>
          <cell r="D5045" t="str">
            <v>Industrial Processes - Chemical Manuf</v>
          </cell>
          <cell r="G5045" t="str">
            <v>Industrial Processes</v>
          </cell>
          <cell r="H5045" t="str">
            <v>Chemical Manufacturing</v>
          </cell>
          <cell r="I5045" t="str">
            <v>Synthetic Rubber (Manufacturing Only)</v>
          </cell>
          <cell r="J5045" t="str">
            <v>Silicone Rubber</v>
          </cell>
          <cell r="N5045">
            <v>40988</v>
          </cell>
        </row>
        <row r="5046">
          <cell r="A5046" t="str">
            <v>30102641</v>
          </cell>
          <cell r="B5046" t="str">
            <v>Point</v>
          </cell>
          <cell r="C5046" t="str">
            <v>Synthetic Rubber Manuf /Emulsion Latex Process: Polymerization</v>
          </cell>
          <cell r="D5046" t="str">
            <v>Industrial Processes - Chemical Manuf</v>
          </cell>
          <cell r="G5046" t="str">
            <v>Industrial Processes</v>
          </cell>
          <cell r="H5046" t="str">
            <v>Chemical Manufacturing</v>
          </cell>
          <cell r="I5046" t="str">
            <v>Synthetic Rubber (Manufacturing Only)</v>
          </cell>
          <cell r="J5046" t="str">
            <v>Emulsion Latex Process: Polymerization</v>
          </cell>
          <cell r="N5046">
            <v>40988</v>
          </cell>
        </row>
        <row r="5047">
          <cell r="A5047" t="str">
            <v>30102642</v>
          </cell>
          <cell r="B5047" t="str">
            <v>Point</v>
          </cell>
          <cell r="C5047" t="str">
            <v>Synthetic Rubber Manuf /Emulsion Latex Process: Styrene Condenser</v>
          </cell>
          <cell r="D5047" t="str">
            <v>Industrial Processes - Chemical Manuf</v>
          </cell>
          <cell r="G5047" t="str">
            <v>Industrial Processes</v>
          </cell>
          <cell r="H5047" t="str">
            <v>Chemical Manufacturing</v>
          </cell>
          <cell r="I5047" t="str">
            <v>Synthetic Rubber (Manufacturing Only)</v>
          </cell>
          <cell r="J5047" t="str">
            <v>Emulsion Latex Process: Styrene Condenser</v>
          </cell>
          <cell r="N5047">
            <v>40988</v>
          </cell>
        </row>
        <row r="5048">
          <cell r="A5048" t="str">
            <v>30102643</v>
          </cell>
          <cell r="B5048" t="str">
            <v>Point</v>
          </cell>
          <cell r="C5048" t="str">
            <v>Synthetic Rubber Manuf /Emulsion Latex Process: Latex Screen Filters</v>
          </cell>
          <cell r="D5048" t="str">
            <v>Industrial Processes - Chemical Manuf</v>
          </cell>
          <cell r="G5048" t="str">
            <v>Industrial Processes</v>
          </cell>
          <cell r="H5048" t="str">
            <v>Chemical Manufacturing</v>
          </cell>
          <cell r="I5048" t="str">
            <v>Synthetic Rubber (Manufacturing Only)</v>
          </cell>
          <cell r="J5048" t="str">
            <v>Emulsion Latex Process: Latex Screen Filters</v>
          </cell>
          <cell r="N5048">
            <v>40988</v>
          </cell>
        </row>
        <row r="5049">
          <cell r="A5049" t="str">
            <v>30102644</v>
          </cell>
          <cell r="B5049" t="str">
            <v>Point</v>
          </cell>
          <cell r="C5049" t="str">
            <v>Synthetic Rubber Manuf /Emulsion Latex Process: Latex Packaging</v>
          </cell>
          <cell r="D5049" t="str">
            <v>Industrial Processes - Chemical Manuf</v>
          </cell>
          <cell r="G5049" t="str">
            <v>Industrial Processes</v>
          </cell>
          <cell r="H5049" t="str">
            <v>Chemical Manufacturing</v>
          </cell>
          <cell r="I5049" t="str">
            <v>Synthetic Rubber (Manufacturing Only)</v>
          </cell>
          <cell r="J5049" t="str">
            <v>Emulsion Latex Process: Latex Packaging</v>
          </cell>
          <cell r="N5049">
            <v>40988</v>
          </cell>
        </row>
        <row r="5050">
          <cell r="A5050" t="str">
            <v>30102645</v>
          </cell>
          <cell r="B5050" t="str">
            <v>Point</v>
          </cell>
          <cell r="C5050" t="str">
            <v>Synthetic Rubber Manuf /Emulsion Latex Process: Latex Loading</v>
          </cell>
          <cell r="D5050" t="str">
            <v>Industrial Processes - Storage and Transfer</v>
          </cell>
          <cell r="G5050" t="str">
            <v>Industrial Processes</v>
          </cell>
          <cell r="H5050" t="str">
            <v>Chemical Manufacturing</v>
          </cell>
          <cell r="I5050" t="str">
            <v>Synthetic Rubber (Manufacturing Only)</v>
          </cell>
          <cell r="J5050" t="str">
            <v>Emulsion Latex Process: Latex Loading</v>
          </cell>
          <cell r="N5050">
            <v>40988</v>
          </cell>
        </row>
        <row r="5051">
          <cell r="A5051" t="str">
            <v>30102646</v>
          </cell>
          <cell r="B5051" t="str">
            <v>Point</v>
          </cell>
          <cell r="C5051" t="str">
            <v>Synthetic Rubber Manuf /Emulsion Latex Process: Latex Product Storage</v>
          </cell>
          <cell r="D5051" t="str">
            <v>Industrial Processes - Storage and Transfer</v>
          </cell>
          <cell r="G5051" t="str">
            <v>Industrial Processes</v>
          </cell>
          <cell r="H5051" t="str">
            <v>Chemical Manufacturing</v>
          </cell>
          <cell r="I5051" t="str">
            <v>Synthetic Rubber (Manufacturing Only)</v>
          </cell>
          <cell r="J5051" t="str">
            <v>Emulsion Latex Process: Latex Product Storage</v>
          </cell>
          <cell r="N5051">
            <v>40988</v>
          </cell>
        </row>
        <row r="5052">
          <cell r="A5052" t="str">
            <v>30102650</v>
          </cell>
          <cell r="B5052" t="str">
            <v>Point</v>
          </cell>
          <cell r="C5052" t="str">
            <v>Synthetic Rubber Manuf /Fugitive Emissions: Monomer Unloading</v>
          </cell>
          <cell r="D5052" t="str">
            <v>Industrial Processes - Storage and Transfer</v>
          </cell>
          <cell r="G5052" t="str">
            <v>Industrial Processes</v>
          </cell>
          <cell r="H5052" t="str">
            <v>Chemical Manufacturing</v>
          </cell>
          <cell r="I5052" t="str">
            <v>Synthetic Rubber (Manufacturing Only)</v>
          </cell>
          <cell r="J5052" t="str">
            <v>Fugitive Emissions: Monomer Unloading</v>
          </cell>
          <cell r="N5052">
            <v>40988</v>
          </cell>
        </row>
        <row r="5053">
          <cell r="A5053" t="str">
            <v>30102651</v>
          </cell>
          <cell r="B5053" t="str">
            <v>Point</v>
          </cell>
          <cell r="C5053" t="str">
            <v>Synthetic Rubber Manuf /Fugitive Emissions: Soap Solution Storage</v>
          </cell>
          <cell r="D5053" t="str">
            <v>Industrial Processes - Storage and Transfer</v>
          </cell>
          <cell r="G5053" t="str">
            <v>Industrial Processes</v>
          </cell>
          <cell r="H5053" t="str">
            <v>Chemical Manufacturing</v>
          </cell>
          <cell r="I5053" t="str">
            <v>Synthetic Rubber (Manufacturing Only)</v>
          </cell>
          <cell r="J5053" t="str">
            <v>Fugitive Emissions: Soap Solution Storage</v>
          </cell>
          <cell r="N5053">
            <v>40988</v>
          </cell>
        </row>
        <row r="5054">
          <cell r="A5054" t="str">
            <v>30102652</v>
          </cell>
          <cell r="B5054" t="str">
            <v>Point</v>
          </cell>
          <cell r="C5054" t="str">
            <v>Synthetic Rubber Manuf /Fugitive Emissions: Activated Catalyst Storage</v>
          </cell>
          <cell r="D5054" t="str">
            <v>Industrial Processes - Storage and Transfer</v>
          </cell>
          <cell r="G5054" t="str">
            <v>Industrial Processes</v>
          </cell>
          <cell r="H5054" t="str">
            <v>Chemical Manufacturing</v>
          </cell>
          <cell r="I5054" t="str">
            <v>Synthetic Rubber (Manufacturing Only)</v>
          </cell>
          <cell r="J5054" t="str">
            <v>Fugitive Emissions: Activated Catalyst Storage</v>
          </cell>
          <cell r="N5054">
            <v>40988</v>
          </cell>
        </row>
        <row r="5055">
          <cell r="A5055" t="str">
            <v>30102653</v>
          </cell>
          <cell r="B5055" t="str">
            <v>Point</v>
          </cell>
          <cell r="C5055" t="str">
            <v>Synthetic Rubber Manuf /Fugitive Emissions: Modifier Storage</v>
          </cell>
          <cell r="D5055" t="str">
            <v>Industrial Processes - Storage and Transfer</v>
          </cell>
          <cell r="G5055" t="str">
            <v>Industrial Processes</v>
          </cell>
          <cell r="H5055" t="str">
            <v>Chemical Manufacturing</v>
          </cell>
          <cell r="I5055" t="str">
            <v>Synthetic Rubber (Manufacturing Only)</v>
          </cell>
          <cell r="J5055" t="str">
            <v>Fugitive Emissions: Modifier Storage</v>
          </cell>
          <cell r="N5055">
            <v>40988</v>
          </cell>
        </row>
        <row r="5056">
          <cell r="A5056" t="str">
            <v>30102654</v>
          </cell>
          <cell r="B5056" t="str">
            <v>Point</v>
          </cell>
          <cell r="C5056" t="str">
            <v>Synthetic Rubber Manuf /Fugitive Emissions: Stabilizer Storage</v>
          </cell>
          <cell r="D5056" t="str">
            <v>Industrial Processes - Storage and Transfer</v>
          </cell>
          <cell r="G5056" t="str">
            <v>Industrial Processes</v>
          </cell>
          <cell r="H5056" t="str">
            <v>Chemical Manufacturing</v>
          </cell>
          <cell r="I5056" t="str">
            <v>Synthetic Rubber (Manufacturing Only)</v>
          </cell>
          <cell r="J5056" t="str">
            <v>Fugitive Emissions: Stabilizer Storage</v>
          </cell>
          <cell r="N5056">
            <v>40988</v>
          </cell>
        </row>
        <row r="5057">
          <cell r="A5057" t="str">
            <v>30102655</v>
          </cell>
          <cell r="B5057" t="str">
            <v>Point</v>
          </cell>
          <cell r="C5057" t="str">
            <v>Synthetic Rubber Manuf /Fugitive Emissions: Antioxidant Storage</v>
          </cell>
          <cell r="D5057" t="str">
            <v>Industrial Processes - Storage and Transfer</v>
          </cell>
          <cell r="G5057" t="str">
            <v>Industrial Processes</v>
          </cell>
          <cell r="H5057" t="str">
            <v>Chemical Manufacturing</v>
          </cell>
          <cell r="I5057" t="str">
            <v>Synthetic Rubber (Manufacturing Only)</v>
          </cell>
          <cell r="J5057" t="str">
            <v>Fugitive Emissions: Antioxidant Storage</v>
          </cell>
          <cell r="N5057">
            <v>40988</v>
          </cell>
        </row>
        <row r="5058">
          <cell r="A5058" t="str">
            <v>30102656</v>
          </cell>
          <cell r="B5058" t="str">
            <v>Point</v>
          </cell>
          <cell r="C5058" t="str">
            <v>Synthetic Rubber Manuf /Fugitive Emissions: Carbon Black Storage</v>
          </cell>
          <cell r="D5058" t="str">
            <v>Industrial Processes - Storage and Transfer</v>
          </cell>
          <cell r="G5058" t="str">
            <v>Industrial Processes</v>
          </cell>
          <cell r="H5058" t="str">
            <v>Chemical Manufacturing</v>
          </cell>
          <cell r="I5058" t="str">
            <v>Synthetic Rubber (Manufacturing Only)</v>
          </cell>
          <cell r="J5058" t="str">
            <v>Fugitive Emissions: Carbon Black Storage</v>
          </cell>
          <cell r="N5058">
            <v>40988</v>
          </cell>
        </row>
        <row r="5059">
          <cell r="A5059" t="str">
            <v>30102660</v>
          </cell>
          <cell r="B5059" t="str">
            <v>Point</v>
          </cell>
          <cell r="C5059" t="str">
            <v>Synthetic Rubber Manuf /Wastewater</v>
          </cell>
          <cell r="D5059" t="str">
            <v>Industrial Processes - Chemical Manuf</v>
          </cell>
          <cell r="G5059" t="str">
            <v>Industrial Processes</v>
          </cell>
          <cell r="H5059" t="str">
            <v>Chemical Manufacturing</v>
          </cell>
          <cell r="I5059" t="str">
            <v>Synthetic Rubber (Manufacturing Only)</v>
          </cell>
          <cell r="J5059" t="str">
            <v>Wastewater</v>
          </cell>
          <cell r="M5059">
            <v>39597</v>
          </cell>
          <cell r="N5059">
            <v>40988</v>
          </cell>
        </row>
        <row r="5060">
          <cell r="A5060" t="str">
            <v>30102665</v>
          </cell>
          <cell r="B5060" t="str">
            <v>Point</v>
          </cell>
          <cell r="C5060" t="str">
            <v>Synthetic Rubber Manuf /Storage Vessels</v>
          </cell>
          <cell r="D5060" t="str">
            <v>Industrial Processes - Storage and Transfer</v>
          </cell>
          <cell r="G5060" t="str">
            <v>Industrial Processes</v>
          </cell>
          <cell r="H5060" t="str">
            <v>Chemical Manufacturing</v>
          </cell>
          <cell r="I5060" t="str">
            <v>Synthetic Rubber (Manufacturing Only)</v>
          </cell>
          <cell r="J5060" t="str">
            <v>Storage Vessels</v>
          </cell>
          <cell r="M5060">
            <v>39597</v>
          </cell>
          <cell r="N5060">
            <v>40988</v>
          </cell>
        </row>
        <row r="5061">
          <cell r="A5061" t="str">
            <v>30102670</v>
          </cell>
          <cell r="B5061" t="str">
            <v>Point</v>
          </cell>
          <cell r="C5061" t="str">
            <v>Synthetic Rubber Manuf /Continuous Reactors and Other Units up to and including the Stripper</v>
          </cell>
          <cell r="D5061" t="str">
            <v>Industrial Processes - Chemical Manuf</v>
          </cell>
          <cell r="G5061" t="str">
            <v>Industrial Processes</v>
          </cell>
          <cell r="H5061" t="str">
            <v>Chemical Manufacturing</v>
          </cell>
          <cell r="I5061" t="str">
            <v>Synthetic Rubber (Manufacturing Only)</v>
          </cell>
          <cell r="J5061" t="str">
            <v>Continuous Reactors and Other Units up to and including the Stripper</v>
          </cell>
          <cell r="M5061">
            <v>39597</v>
          </cell>
          <cell r="N5061">
            <v>40988</v>
          </cell>
        </row>
        <row r="5062">
          <cell r="A5062" t="str">
            <v>30102675</v>
          </cell>
          <cell r="B5062" t="str">
            <v>Point</v>
          </cell>
          <cell r="C5062" t="str">
            <v>Synthetic Rubber Manuf /Batch Reactors&amp;Other Units up to&amp;includ the Stripper (batch front end)</v>
          </cell>
          <cell r="D5062" t="str">
            <v>Industrial Processes - Chemical Manuf</v>
          </cell>
          <cell r="G5062" t="str">
            <v>Industrial Processes</v>
          </cell>
          <cell r="H5062" t="str">
            <v>Chemical Manufacturing</v>
          </cell>
          <cell r="I5062" t="str">
            <v>Synthetic Rubber (Manufacturing Only)</v>
          </cell>
          <cell r="J5062" t="str">
            <v>Batch Reactors&amp;Other Units up to&amp;includ the Stripper (batch front end)</v>
          </cell>
          <cell r="M5062">
            <v>39638</v>
          </cell>
          <cell r="N5062">
            <v>40988</v>
          </cell>
        </row>
        <row r="5063">
          <cell r="A5063" t="str">
            <v>30102680</v>
          </cell>
          <cell r="B5063" t="str">
            <v>Point</v>
          </cell>
          <cell r="C5063" t="str">
            <v>Synthetic Rubber Manuf /Equipment Leaks</v>
          </cell>
          <cell r="D5063" t="str">
            <v>Industrial Processes - Chemical Manuf</v>
          </cell>
          <cell r="G5063" t="str">
            <v>Industrial Processes</v>
          </cell>
          <cell r="H5063" t="str">
            <v>Chemical Manufacturing</v>
          </cell>
          <cell r="I5063" t="str">
            <v>Synthetic Rubber (Manufacturing Only)</v>
          </cell>
          <cell r="J5063" t="str">
            <v>Equipment Leaks</v>
          </cell>
          <cell r="M5063">
            <v>39597</v>
          </cell>
          <cell r="N5063">
            <v>40988</v>
          </cell>
        </row>
        <row r="5064">
          <cell r="A5064" t="str">
            <v>30102690</v>
          </cell>
          <cell r="B5064" t="str">
            <v>Point</v>
          </cell>
          <cell r="C5064" t="str">
            <v>Synthetic Rubber Manuf /Cooling Towers</v>
          </cell>
          <cell r="D5064" t="str">
            <v>Industrial Processes - Chemical Manuf</v>
          </cell>
          <cell r="G5064" t="str">
            <v>Industrial Processes</v>
          </cell>
          <cell r="H5064" t="str">
            <v>Chemical Manufacturing</v>
          </cell>
          <cell r="I5064" t="str">
            <v>Synthetic Rubber (Manufacturing Only)</v>
          </cell>
          <cell r="J5064" t="str">
            <v>Cooling Towers</v>
          </cell>
          <cell r="M5064">
            <v>39597</v>
          </cell>
          <cell r="N5064">
            <v>40988</v>
          </cell>
        </row>
        <row r="5065">
          <cell r="A5065" t="str">
            <v>30102699</v>
          </cell>
          <cell r="B5065" t="str">
            <v>Point</v>
          </cell>
          <cell r="C5065" t="str">
            <v>Synthetic Rubber Manuf /Other Not Classified</v>
          </cell>
          <cell r="D5065" t="str">
            <v>Industrial Processes - Chemical Manuf</v>
          </cell>
          <cell r="G5065" t="str">
            <v>Industrial Processes</v>
          </cell>
          <cell r="H5065" t="str">
            <v>Chemical Manufacturing</v>
          </cell>
          <cell r="I5065" t="str">
            <v>Synthetic Rubber (Manufacturing Only)</v>
          </cell>
          <cell r="J5065" t="str">
            <v>Other Not Classified</v>
          </cell>
          <cell r="N5065">
            <v>40988</v>
          </cell>
        </row>
        <row r="5066">
          <cell r="A5066" t="str">
            <v>30102701</v>
          </cell>
          <cell r="B5066" t="str">
            <v>Point</v>
          </cell>
          <cell r="C5066" t="str">
            <v>Chem Manuf /Ammonium Nitrate Production /Prilling Tower: Neutralizer **</v>
          </cell>
          <cell r="D5066" t="str">
            <v>Industrial Processes - Chemical Manuf</v>
          </cell>
          <cell r="G5066" t="str">
            <v>Industrial Processes</v>
          </cell>
          <cell r="H5066" t="str">
            <v>Chemical Manufacturing</v>
          </cell>
          <cell r="I5066" t="str">
            <v>Ammonium Nitrate Production</v>
          </cell>
          <cell r="J5066" t="str">
            <v>Prilling Tower: Neutralizer **</v>
          </cell>
          <cell r="N5066">
            <v>40988</v>
          </cell>
        </row>
        <row r="5067">
          <cell r="A5067" t="str">
            <v>30102704</v>
          </cell>
          <cell r="B5067" t="str">
            <v>Point</v>
          </cell>
          <cell r="C5067" t="str">
            <v>Chem Manuf /Ammonium Nitrate Production /Neutralizer</v>
          </cell>
          <cell r="D5067" t="str">
            <v>Industrial Processes - Chemical Manuf</v>
          </cell>
          <cell r="G5067" t="str">
            <v>Industrial Processes</v>
          </cell>
          <cell r="H5067" t="str">
            <v>Chemical Manufacturing</v>
          </cell>
          <cell r="I5067" t="str">
            <v>Ammonium Nitrate Production</v>
          </cell>
          <cell r="J5067" t="str">
            <v>Neutralizer</v>
          </cell>
          <cell r="N5067">
            <v>40988</v>
          </cell>
        </row>
        <row r="5068">
          <cell r="A5068" t="str">
            <v>30102705</v>
          </cell>
          <cell r="B5068" t="str">
            <v>Point</v>
          </cell>
          <cell r="C5068" t="str">
            <v>Chem Manuf /Ammonium Nitrate Production /Granulator **</v>
          </cell>
          <cell r="D5068" t="str">
            <v>Industrial Processes - Chemical Manuf</v>
          </cell>
          <cell r="G5068" t="str">
            <v>Industrial Processes</v>
          </cell>
          <cell r="H5068" t="str">
            <v>Chemical Manufacturing</v>
          </cell>
          <cell r="I5068" t="str">
            <v>Ammonium Nitrate Production</v>
          </cell>
          <cell r="J5068" t="str">
            <v>Granulator **</v>
          </cell>
          <cell r="N5068">
            <v>40988</v>
          </cell>
        </row>
        <row r="5069">
          <cell r="A5069" t="str">
            <v>30102706</v>
          </cell>
          <cell r="B5069" t="str">
            <v>Point</v>
          </cell>
          <cell r="C5069" t="str">
            <v>Chem Manuf /Ammonium Nitrate Production /Dryers and Coolers **</v>
          </cell>
          <cell r="D5069" t="str">
            <v>Industrial Processes - Chemical Manuf</v>
          </cell>
          <cell r="G5069" t="str">
            <v>Industrial Processes</v>
          </cell>
          <cell r="H5069" t="str">
            <v>Chemical Manufacturing</v>
          </cell>
          <cell r="I5069" t="str">
            <v>Ammonium Nitrate Production</v>
          </cell>
          <cell r="J5069" t="str">
            <v>Dryers and Coolers **</v>
          </cell>
          <cell r="N5069">
            <v>40988</v>
          </cell>
        </row>
        <row r="5070">
          <cell r="A5070" t="str">
            <v>30102707</v>
          </cell>
          <cell r="B5070" t="str">
            <v>Point</v>
          </cell>
          <cell r="C5070" t="str">
            <v>Chem Manuf /Ammonium Nitrate Production /Rotary Drum Granulator</v>
          </cell>
          <cell r="D5070" t="str">
            <v>Industrial Processes - Chemical Manuf</v>
          </cell>
          <cell r="G5070" t="str">
            <v>Industrial Processes</v>
          </cell>
          <cell r="H5070" t="str">
            <v>Chemical Manufacturing</v>
          </cell>
          <cell r="I5070" t="str">
            <v>Ammonium Nitrate Production</v>
          </cell>
          <cell r="J5070" t="str">
            <v>Rotary Drum Granulator</v>
          </cell>
          <cell r="N5070">
            <v>40988</v>
          </cell>
        </row>
        <row r="5071">
          <cell r="A5071" t="str">
            <v>30102708</v>
          </cell>
          <cell r="B5071" t="str">
            <v>Point</v>
          </cell>
          <cell r="C5071" t="str">
            <v>Chem Manuf /Ammonium Nitrate Production /Pan Granulator</v>
          </cell>
          <cell r="D5071" t="str">
            <v>Industrial Processes - Chemical Manuf</v>
          </cell>
          <cell r="G5071" t="str">
            <v>Industrial Processes</v>
          </cell>
          <cell r="H5071" t="str">
            <v>Chemical Manufacturing</v>
          </cell>
          <cell r="I5071" t="str">
            <v>Ammonium Nitrate Production</v>
          </cell>
          <cell r="J5071" t="str">
            <v>Pan Granulator</v>
          </cell>
          <cell r="N5071">
            <v>40988</v>
          </cell>
        </row>
        <row r="5072">
          <cell r="A5072" t="str">
            <v>30102709</v>
          </cell>
          <cell r="B5072" t="str">
            <v>Point</v>
          </cell>
          <cell r="C5072" t="str">
            <v>Chem Manuf /Ammonium Nitrate Production /Bulk Loading (General)</v>
          </cell>
          <cell r="D5072" t="str">
            <v>Industrial Processes - Storage and Transfer</v>
          </cell>
          <cell r="G5072" t="str">
            <v>Industrial Processes</v>
          </cell>
          <cell r="H5072" t="str">
            <v>Chemical Manufacturing</v>
          </cell>
          <cell r="I5072" t="str">
            <v>Ammonium Nitrate Production</v>
          </cell>
          <cell r="J5072" t="str">
            <v>Bulk Loading (General)</v>
          </cell>
          <cell r="N5072">
            <v>40988</v>
          </cell>
        </row>
        <row r="5073">
          <cell r="A5073" t="str">
            <v>30102710</v>
          </cell>
          <cell r="B5073" t="str">
            <v>Point</v>
          </cell>
          <cell r="C5073" t="str">
            <v>Chem Manuf /Ammonium Nitrate Production /Bagging of Product</v>
          </cell>
          <cell r="D5073" t="str">
            <v>Industrial Processes - Chemical Manuf</v>
          </cell>
          <cell r="G5073" t="str">
            <v>Industrial Processes</v>
          </cell>
          <cell r="H5073" t="str">
            <v>Chemical Manufacturing</v>
          </cell>
          <cell r="I5073" t="str">
            <v>Ammonium Nitrate Production</v>
          </cell>
          <cell r="J5073" t="str">
            <v>Bagging of Product</v>
          </cell>
          <cell r="N5073">
            <v>40988</v>
          </cell>
        </row>
        <row r="5074">
          <cell r="A5074" t="str">
            <v>30102711</v>
          </cell>
          <cell r="B5074" t="str">
            <v>Point</v>
          </cell>
          <cell r="C5074" t="str">
            <v>Chem Manuf /Ammonium Nitrate Production /Neutralizer: High Density</v>
          </cell>
          <cell r="D5074" t="str">
            <v>Industrial Processes - Chemical Manuf</v>
          </cell>
          <cell r="G5074" t="str">
            <v>Industrial Processes</v>
          </cell>
          <cell r="H5074" t="str">
            <v>Chemical Manufacturing</v>
          </cell>
          <cell r="I5074" t="str">
            <v>Ammonium Nitrate Production</v>
          </cell>
          <cell r="J5074" t="str">
            <v>Neutralizer: High Density</v>
          </cell>
          <cell r="N5074">
            <v>40988</v>
          </cell>
        </row>
        <row r="5075">
          <cell r="A5075" t="str">
            <v>30102712</v>
          </cell>
          <cell r="B5075" t="str">
            <v>Point</v>
          </cell>
          <cell r="C5075" t="str">
            <v>Chem Manuf /Ammonium Nitrate Production /Prilling Tower: High Density</v>
          </cell>
          <cell r="D5075" t="str">
            <v>Industrial Processes - Chemical Manuf</v>
          </cell>
          <cell r="G5075" t="str">
            <v>Industrial Processes</v>
          </cell>
          <cell r="H5075" t="str">
            <v>Chemical Manufacturing</v>
          </cell>
          <cell r="I5075" t="str">
            <v>Ammonium Nitrate Production</v>
          </cell>
          <cell r="J5075" t="str">
            <v>Prilling Tower: High Density</v>
          </cell>
          <cell r="N5075">
            <v>40988</v>
          </cell>
        </row>
        <row r="5076">
          <cell r="A5076" t="str">
            <v>30102713</v>
          </cell>
          <cell r="B5076" t="str">
            <v>Point</v>
          </cell>
          <cell r="C5076" t="str">
            <v>Chem Manuf /Ammonium Nitrate Production /High Density Dryers and Coolers (scb**</v>
          </cell>
          <cell r="D5076" t="str">
            <v>Industrial Processes - Chemical Manuf</v>
          </cell>
          <cell r="G5076" t="str">
            <v>Industrial Processes</v>
          </cell>
          <cell r="H5076" t="str">
            <v>Chemical Manufacturing</v>
          </cell>
          <cell r="I5076" t="str">
            <v>Ammonium Nitrate Production</v>
          </cell>
          <cell r="J5076" t="str">
            <v>High Density Dryers and Coolers (scb**</v>
          </cell>
          <cell r="N5076">
            <v>40988</v>
          </cell>
        </row>
        <row r="5077">
          <cell r="A5077" t="str">
            <v>30102714</v>
          </cell>
          <cell r="B5077" t="str">
            <v>Point</v>
          </cell>
          <cell r="C5077" t="str">
            <v>Chem Manuf /Ammonium Nitrate Production /Prilling Cooler: High Density</v>
          </cell>
          <cell r="D5077" t="str">
            <v>Industrial Processes - Chemical Manuf</v>
          </cell>
          <cell r="G5077" t="str">
            <v>Industrial Processes</v>
          </cell>
          <cell r="H5077" t="str">
            <v>Chemical Manufacturing</v>
          </cell>
          <cell r="I5077" t="str">
            <v>Ammonium Nitrate Production</v>
          </cell>
          <cell r="J5077" t="str">
            <v>Prilling Cooler: High Density</v>
          </cell>
          <cell r="N5077">
            <v>40988</v>
          </cell>
        </row>
        <row r="5078">
          <cell r="A5078" t="str">
            <v>30102717</v>
          </cell>
          <cell r="B5078" t="str">
            <v>Point</v>
          </cell>
          <cell r="C5078" t="str">
            <v>Chem Manuf /Ammonium Nitrate Production /Evaporator/Concentrator: High Density</v>
          </cell>
          <cell r="D5078" t="str">
            <v>Industrial Processes - Chemical Manuf</v>
          </cell>
          <cell r="G5078" t="str">
            <v>Industrial Processes</v>
          </cell>
          <cell r="H5078" t="str">
            <v>Chemical Manufacturing</v>
          </cell>
          <cell r="I5078" t="str">
            <v>Ammonium Nitrate Production</v>
          </cell>
          <cell r="J5078" t="str">
            <v>Evaporator/Concentrator: High Density</v>
          </cell>
          <cell r="N5078">
            <v>40988</v>
          </cell>
        </row>
        <row r="5079">
          <cell r="A5079" t="str">
            <v>30102718</v>
          </cell>
          <cell r="B5079" t="str">
            <v>Point</v>
          </cell>
          <cell r="C5079" t="str">
            <v>Chem Manuf /Ammonium Nitrate Production /Coating: High Density</v>
          </cell>
          <cell r="D5079" t="str">
            <v>Industrial Processes - Chemical Manuf</v>
          </cell>
          <cell r="G5079" t="str">
            <v>Industrial Processes</v>
          </cell>
          <cell r="H5079" t="str">
            <v>Chemical Manufacturing</v>
          </cell>
          <cell r="I5079" t="str">
            <v>Ammonium Nitrate Production</v>
          </cell>
          <cell r="J5079" t="str">
            <v>Coating: High Density</v>
          </cell>
          <cell r="N5079">
            <v>40988</v>
          </cell>
        </row>
        <row r="5080">
          <cell r="A5080" t="str">
            <v>30102720</v>
          </cell>
          <cell r="B5080" t="str">
            <v>Point</v>
          </cell>
          <cell r="C5080" t="str">
            <v>Chem Manuf /Ammonium Nitrate Production /Solids Screening</v>
          </cell>
          <cell r="D5080" t="str">
            <v>Industrial Processes - Chemical Manuf</v>
          </cell>
          <cell r="G5080" t="str">
            <v>Industrial Processes</v>
          </cell>
          <cell r="H5080" t="str">
            <v>Chemical Manufacturing</v>
          </cell>
          <cell r="I5080" t="str">
            <v>Ammonium Nitrate Production</v>
          </cell>
          <cell r="J5080" t="str">
            <v>Solids Screening</v>
          </cell>
          <cell r="N5080">
            <v>40988</v>
          </cell>
        </row>
        <row r="5081">
          <cell r="A5081" t="str">
            <v>30102721</v>
          </cell>
          <cell r="B5081" t="str">
            <v>Point</v>
          </cell>
          <cell r="C5081" t="str">
            <v>Chem Manuf /Ammonium Nitrate Production /Neutralizer: Low Density</v>
          </cell>
          <cell r="D5081" t="str">
            <v>Industrial Processes - Chemical Manuf</v>
          </cell>
          <cell r="G5081" t="str">
            <v>Industrial Processes</v>
          </cell>
          <cell r="H5081" t="str">
            <v>Chemical Manufacturing</v>
          </cell>
          <cell r="I5081" t="str">
            <v>Ammonium Nitrate Production</v>
          </cell>
          <cell r="J5081" t="str">
            <v>Neutralizer: Low Density</v>
          </cell>
          <cell r="N5081">
            <v>40988</v>
          </cell>
        </row>
        <row r="5082">
          <cell r="A5082" t="str">
            <v>30102722</v>
          </cell>
          <cell r="B5082" t="str">
            <v>Point</v>
          </cell>
          <cell r="C5082" t="str">
            <v>Chem Manuf /Ammonium Nitrate Production /Prilling Tower: Low Density</v>
          </cell>
          <cell r="D5082" t="str">
            <v>Industrial Processes - Chemical Manuf</v>
          </cell>
          <cell r="G5082" t="str">
            <v>Industrial Processes</v>
          </cell>
          <cell r="H5082" t="str">
            <v>Chemical Manufacturing</v>
          </cell>
          <cell r="I5082" t="str">
            <v>Ammonium Nitrate Production</v>
          </cell>
          <cell r="J5082" t="str">
            <v>Prilling Tower: Low Density</v>
          </cell>
          <cell r="N5082">
            <v>40988</v>
          </cell>
        </row>
        <row r="5083">
          <cell r="A5083" t="str">
            <v>30102723</v>
          </cell>
          <cell r="B5083" t="str">
            <v>Point</v>
          </cell>
          <cell r="C5083" t="str">
            <v>Chem Manuf /Ammonium Nitrate Production /Low Density Dryers and Coolers (scb**</v>
          </cell>
          <cell r="D5083" t="str">
            <v>Industrial Processes - Chemical Manuf</v>
          </cell>
          <cell r="G5083" t="str">
            <v>Industrial Processes</v>
          </cell>
          <cell r="H5083" t="str">
            <v>Chemical Manufacturing</v>
          </cell>
          <cell r="I5083" t="str">
            <v>Ammonium Nitrate Production</v>
          </cell>
          <cell r="J5083" t="str">
            <v>Low Density Dryers and Coolers (scb**</v>
          </cell>
          <cell r="N5083">
            <v>40988</v>
          </cell>
        </row>
        <row r="5084">
          <cell r="A5084" t="str">
            <v>30102724</v>
          </cell>
          <cell r="B5084" t="str">
            <v>Point</v>
          </cell>
          <cell r="C5084" t="str">
            <v>Chem Manuf /Ammonium Nitrate Production /Prilling Cooler: Low Density</v>
          </cell>
          <cell r="D5084" t="str">
            <v>Industrial Processes - Chemical Manuf</v>
          </cell>
          <cell r="G5084" t="str">
            <v>Industrial Processes</v>
          </cell>
          <cell r="H5084" t="str">
            <v>Chemical Manufacturing</v>
          </cell>
          <cell r="I5084" t="str">
            <v>Ammonium Nitrate Production</v>
          </cell>
          <cell r="J5084" t="str">
            <v>Prilling Cooler: Low Density</v>
          </cell>
          <cell r="N5084">
            <v>40988</v>
          </cell>
        </row>
        <row r="5085">
          <cell r="A5085" t="str">
            <v>30102725</v>
          </cell>
          <cell r="B5085" t="str">
            <v>Point</v>
          </cell>
          <cell r="C5085" t="str">
            <v>Chem Manuf /Ammonium Nitrate Production /Prilling Dryer: Low Density</v>
          </cell>
          <cell r="D5085" t="str">
            <v>Industrial Processes - Chemical Manuf</v>
          </cell>
          <cell r="G5085" t="str">
            <v>Industrial Processes</v>
          </cell>
          <cell r="H5085" t="str">
            <v>Chemical Manufacturing</v>
          </cell>
          <cell r="I5085" t="str">
            <v>Ammonium Nitrate Production</v>
          </cell>
          <cell r="J5085" t="str">
            <v>Prilling Dryer: Low Density</v>
          </cell>
          <cell r="N5085">
            <v>40988</v>
          </cell>
        </row>
        <row r="5086">
          <cell r="A5086" t="str">
            <v>30102727</v>
          </cell>
          <cell r="B5086" t="str">
            <v>Point</v>
          </cell>
          <cell r="C5086" t="str">
            <v>Chem Manuf /Ammonium Nitrate Production /Evaporator/Concentrator: Low Density</v>
          </cell>
          <cell r="D5086" t="str">
            <v>Industrial Processes - Chemical Manuf</v>
          </cell>
          <cell r="G5086" t="str">
            <v>Industrial Processes</v>
          </cell>
          <cell r="H5086" t="str">
            <v>Chemical Manufacturing</v>
          </cell>
          <cell r="I5086" t="str">
            <v>Ammonium Nitrate Production</v>
          </cell>
          <cell r="J5086" t="str">
            <v>Evaporator/Concentrator: Low Density</v>
          </cell>
          <cell r="N5086">
            <v>40988</v>
          </cell>
        </row>
        <row r="5087">
          <cell r="A5087" t="str">
            <v>30102728</v>
          </cell>
          <cell r="B5087" t="str">
            <v>Point</v>
          </cell>
          <cell r="C5087" t="str">
            <v>Chem Manuf /Ammonium Nitrate Production /Coating: Low Density</v>
          </cell>
          <cell r="D5087" t="str">
            <v>Industrial Processes - Chemical Manuf</v>
          </cell>
          <cell r="G5087" t="str">
            <v>Industrial Processes</v>
          </cell>
          <cell r="H5087" t="str">
            <v>Chemical Manufacturing</v>
          </cell>
          <cell r="I5087" t="str">
            <v>Ammonium Nitrate Production</v>
          </cell>
          <cell r="J5087" t="str">
            <v>Coating: Low Density</v>
          </cell>
          <cell r="N5087">
            <v>40988</v>
          </cell>
        </row>
        <row r="5088">
          <cell r="A5088" t="str">
            <v>30102729</v>
          </cell>
          <cell r="B5088" t="str">
            <v>Point</v>
          </cell>
          <cell r="C5088" t="str">
            <v>Chem Manuf /Ammonium Nitrate Production /Rotary Drum Granulator Coolers</v>
          </cell>
          <cell r="D5088" t="str">
            <v>Industrial Processes - Chemical Manuf</v>
          </cell>
          <cell r="G5088" t="str">
            <v>Industrial Processes</v>
          </cell>
          <cell r="H5088" t="str">
            <v>Chemical Manufacturing</v>
          </cell>
          <cell r="I5088" t="str">
            <v>Ammonium Nitrate Production</v>
          </cell>
          <cell r="J5088" t="str">
            <v>Rotary Drum Granulator Coolers</v>
          </cell>
          <cell r="N5088">
            <v>40988</v>
          </cell>
        </row>
        <row r="5089">
          <cell r="A5089" t="str">
            <v>30102730</v>
          </cell>
          <cell r="B5089" t="str">
            <v>Point</v>
          </cell>
          <cell r="C5089" t="str">
            <v>Chem Manuf /Ammonium Nitrate Production /Pan Granulator Coolers</v>
          </cell>
          <cell r="D5089" t="str">
            <v>Industrial Processes - Chemical Manuf</v>
          </cell>
          <cell r="G5089" t="str">
            <v>Industrial Processes</v>
          </cell>
          <cell r="H5089" t="str">
            <v>Chemical Manufacturing</v>
          </cell>
          <cell r="I5089" t="str">
            <v>Ammonium Nitrate Production</v>
          </cell>
          <cell r="J5089" t="str">
            <v>Pan Granulator Coolers</v>
          </cell>
          <cell r="N5089">
            <v>40988</v>
          </cell>
        </row>
        <row r="5090">
          <cell r="A5090" t="str">
            <v>30102801</v>
          </cell>
          <cell r="B5090" t="str">
            <v>Point</v>
          </cell>
          <cell r="C5090" t="str">
            <v>Chem Manuf /Normal Superphosphates /Grinding/Drying</v>
          </cell>
          <cell r="D5090" t="str">
            <v>Industrial Processes - Chemical Manuf</v>
          </cell>
          <cell r="G5090" t="str">
            <v>Industrial Processes</v>
          </cell>
          <cell r="H5090" t="str">
            <v>Chemical Manufacturing</v>
          </cell>
          <cell r="I5090" t="str">
            <v>Normal Superphosphates</v>
          </cell>
          <cell r="J5090" t="str">
            <v>Grinding/Drying</v>
          </cell>
          <cell r="N5090">
            <v>40988</v>
          </cell>
        </row>
        <row r="5091">
          <cell r="A5091" t="str">
            <v>30102803</v>
          </cell>
          <cell r="B5091" t="str">
            <v>Point</v>
          </cell>
          <cell r="C5091" t="str">
            <v>Chem Manuf /Normal Superphosphates /Rock Unloading</v>
          </cell>
          <cell r="D5091" t="str">
            <v>Industrial Processes - Storage and Transfer</v>
          </cell>
          <cell r="G5091" t="str">
            <v>Industrial Processes</v>
          </cell>
          <cell r="H5091" t="str">
            <v>Chemical Manufacturing</v>
          </cell>
          <cell r="I5091" t="str">
            <v>Normal Superphosphates</v>
          </cell>
          <cell r="J5091" t="str">
            <v>Rock Unloading</v>
          </cell>
          <cell r="N5091">
            <v>40988</v>
          </cell>
        </row>
        <row r="5092">
          <cell r="A5092" t="str">
            <v>30102804</v>
          </cell>
          <cell r="B5092" t="str">
            <v>Point</v>
          </cell>
          <cell r="C5092" t="str">
            <v>Chem Manuf /Normal Superphosphates /Rock Feeder System</v>
          </cell>
          <cell r="D5092" t="str">
            <v>Industrial Processes - Storage and Transfer</v>
          </cell>
          <cell r="G5092" t="str">
            <v>Industrial Processes</v>
          </cell>
          <cell r="H5092" t="str">
            <v>Chemical Manufacturing</v>
          </cell>
          <cell r="I5092" t="str">
            <v>Normal Superphosphates</v>
          </cell>
          <cell r="J5092" t="str">
            <v>Rock Feeder System</v>
          </cell>
          <cell r="N5092">
            <v>40988</v>
          </cell>
        </row>
        <row r="5093">
          <cell r="A5093" t="str">
            <v>30102805</v>
          </cell>
          <cell r="B5093" t="str">
            <v>Point</v>
          </cell>
          <cell r="C5093" t="str">
            <v>Chem Manuf /Normal Superphosphates /Mixer/Den</v>
          </cell>
          <cell r="D5093" t="str">
            <v>Industrial Processes - Storage and Transfer</v>
          </cell>
          <cell r="G5093" t="str">
            <v>Industrial Processes</v>
          </cell>
          <cell r="H5093" t="str">
            <v>Chemical Manufacturing</v>
          </cell>
          <cell r="I5093" t="str">
            <v>Normal Superphosphates</v>
          </cell>
          <cell r="J5093" t="str">
            <v>Mixer/Den</v>
          </cell>
          <cell r="N5093">
            <v>40988</v>
          </cell>
        </row>
        <row r="5094">
          <cell r="A5094" t="str">
            <v>30102806</v>
          </cell>
          <cell r="B5094" t="str">
            <v>Point</v>
          </cell>
          <cell r="C5094" t="str">
            <v>Chem Manuf /Normal Superphosphates /Curing/Building</v>
          </cell>
          <cell r="D5094" t="str">
            <v>Industrial Processes - Chemical Manuf</v>
          </cell>
          <cell r="G5094" t="str">
            <v>Industrial Processes</v>
          </cell>
          <cell r="H5094" t="str">
            <v>Chemical Manufacturing</v>
          </cell>
          <cell r="I5094" t="str">
            <v>Normal Superphosphates</v>
          </cell>
          <cell r="J5094" t="str">
            <v>Curing/Building</v>
          </cell>
          <cell r="N5094">
            <v>40988</v>
          </cell>
        </row>
        <row r="5095">
          <cell r="A5095" t="str">
            <v>30102807</v>
          </cell>
          <cell r="B5095" t="str">
            <v>Point</v>
          </cell>
          <cell r="C5095" t="str">
            <v>Chem Manuf /Normal Superphosphates /Bagging/Handling</v>
          </cell>
          <cell r="D5095" t="str">
            <v>Industrial Processes - Chemical Manuf</v>
          </cell>
          <cell r="G5095" t="str">
            <v>Industrial Processes</v>
          </cell>
          <cell r="H5095" t="str">
            <v>Chemical Manufacturing</v>
          </cell>
          <cell r="I5095" t="str">
            <v>Normal Superphosphates</v>
          </cell>
          <cell r="J5095" t="str">
            <v>Bagging/Handling</v>
          </cell>
          <cell r="N5095">
            <v>40988</v>
          </cell>
        </row>
        <row r="5096">
          <cell r="A5096" t="str">
            <v>30102820</v>
          </cell>
          <cell r="B5096" t="str">
            <v>Point</v>
          </cell>
          <cell r="C5096" t="str">
            <v>Chem Manuf /Normal Superphosphates /Mixing</v>
          </cell>
          <cell r="D5096" t="str">
            <v>Industrial Processes - Chemical Manuf</v>
          </cell>
          <cell r="G5096" t="str">
            <v>Industrial Processes</v>
          </cell>
          <cell r="H5096" t="str">
            <v>Chemical Manufacturing</v>
          </cell>
          <cell r="I5096" t="str">
            <v>Normal Superphosphates</v>
          </cell>
          <cell r="J5096" t="str">
            <v>Mixing</v>
          </cell>
          <cell r="N5096">
            <v>40988</v>
          </cell>
        </row>
        <row r="5097">
          <cell r="A5097" t="str">
            <v>30102821</v>
          </cell>
          <cell r="B5097" t="str">
            <v>Point</v>
          </cell>
          <cell r="C5097" t="str">
            <v>Chem Manuf /Normal Superphosphates /Den</v>
          </cell>
          <cell r="D5097" t="str">
            <v>Industrial Processes - Chemical Manuf</v>
          </cell>
          <cell r="G5097" t="str">
            <v>Industrial Processes</v>
          </cell>
          <cell r="H5097" t="str">
            <v>Chemical Manufacturing</v>
          </cell>
          <cell r="I5097" t="str">
            <v>Normal Superphosphates</v>
          </cell>
          <cell r="J5097" t="str">
            <v>Den</v>
          </cell>
          <cell r="N5097">
            <v>40988</v>
          </cell>
        </row>
        <row r="5098">
          <cell r="A5098" t="str">
            <v>30102822</v>
          </cell>
          <cell r="B5098" t="str">
            <v>Point</v>
          </cell>
          <cell r="C5098" t="str">
            <v>Chem Manuf /Normal Superphosphates /Curing</v>
          </cell>
          <cell r="D5098" t="str">
            <v>Industrial Processes - Chemical Manuf</v>
          </cell>
          <cell r="G5098" t="str">
            <v>Industrial Processes</v>
          </cell>
          <cell r="H5098" t="str">
            <v>Chemical Manufacturing</v>
          </cell>
          <cell r="I5098" t="str">
            <v>Normal Superphosphates</v>
          </cell>
          <cell r="J5098" t="str">
            <v>Curing</v>
          </cell>
          <cell r="N5098">
            <v>40988</v>
          </cell>
        </row>
        <row r="5099">
          <cell r="A5099" t="str">
            <v>30102823</v>
          </cell>
          <cell r="B5099" t="str">
            <v>Point</v>
          </cell>
          <cell r="C5099" t="str">
            <v>Chem Manuf /Normal Superphosphates /Ammoniator/Granulator</v>
          </cell>
          <cell r="D5099" t="str">
            <v>Industrial Processes - Chemical Manuf</v>
          </cell>
          <cell r="G5099" t="str">
            <v>Industrial Processes</v>
          </cell>
          <cell r="H5099" t="str">
            <v>Chemical Manufacturing</v>
          </cell>
          <cell r="I5099" t="str">
            <v>Normal Superphosphates</v>
          </cell>
          <cell r="J5099" t="str">
            <v>Ammoniator/Granulator</v>
          </cell>
          <cell r="N5099">
            <v>40988</v>
          </cell>
        </row>
        <row r="5100">
          <cell r="A5100" t="str">
            <v>30102824</v>
          </cell>
          <cell r="B5100" t="str">
            <v>Point</v>
          </cell>
          <cell r="C5100" t="str">
            <v>Chem Manuf /Normal Superphosphates /Dryer</v>
          </cell>
          <cell r="D5100" t="str">
            <v>Industrial Processes - Chemical Manuf</v>
          </cell>
          <cell r="G5100" t="str">
            <v>Industrial Processes</v>
          </cell>
          <cell r="H5100" t="str">
            <v>Chemical Manufacturing</v>
          </cell>
          <cell r="I5100" t="str">
            <v>Normal Superphosphates</v>
          </cell>
          <cell r="J5100" t="str">
            <v>Dryer</v>
          </cell>
          <cell r="N5100">
            <v>40988</v>
          </cell>
        </row>
        <row r="5101">
          <cell r="A5101" t="str">
            <v>30102825</v>
          </cell>
          <cell r="B5101" t="str">
            <v>Point</v>
          </cell>
          <cell r="C5101" t="str">
            <v>Chem Manuf /Normal Superphosphates /Cooler</v>
          </cell>
          <cell r="D5101" t="str">
            <v>Industrial Processes - Chemical Manuf</v>
          </cell>
          <cell r="G5101" t="str">
            <v>Industrial Processes</v>
          </cell>
          <cell r="H5101" t="str">
            <v>Chemical Manufacturing</v>
          </cell>
          <cell r="I5101" t="str">
            <v>Normal Superphosphates</v>
          </cell>
          <cell r="J5101" t="str">
            <v>Cooler</v>
          </cell>
          <cell r="N5101">
            <v>40988</v>
          </cell>
        </row>
        <row r="5102">
          <cell r="A5102" t="str">
            <v>30102826</v>
          </cell>
          <cell r="B5102" t="str">
            <v>Point</v>
          </cell>
          <cell r="C5102" t="str">
            <v>Chem Manuf /Normal Superphosphates /Pulverizer: Granular Phosphate</v>
          </cell>
          <cell r="D5102" t="str">
            <v>Industrial Processes - Chemical Manuf</v>
          </cell>
          <cell r="G5102" t="str">
            <v>Industrial Processes</v>
          </cell>
          <cell r="H5102" t="str">
            <v>Chemical Manufacturing</v>
          </cell>
          <cell r="I5102" t="str">
            <v>Normal Superphosphates</v>
          </cell>
          <cell r="J5102" t="str">
            <v>Pulverizer: Granular Phosphate</v>
          </cell>
          <cell r="N5102">
            <v>40988</v>
          </cell>
        </row>
        <row r="5103">
          <cell r="A5103" t="str">
            <v>30102903</v>
          </cell>
          <cell r="B5103" t="str">
            <v>Point</v>
          </cell>
          <cell r="C5103" t="str">
            <v>Chem Manuf /Triple Superphosphate /Rock Unloading</v>
          </cell>
          <cell r="D5103" t="str">
            <v>Industrial Processes - Storage and Transfer</v>
          </cell>
          <cell r="G5103" t="str">
            <v>Industrial Processes</v>
          </cell>
          <cell r="H5103" t="str">
            <v>Chemical Manufacturing</v>
          </cell>
          <cell r="I5103" t="str">
            <v>Triple Superphosphate</v>
          </cell>
          <cell r="J5103" t="str">
            <v>Rock Unloading</v>
          </cell>
          <cell r="N5103">
            <v>40988</v>
          </cell>
        </row>
        <row r="5104">
          <cell r="A5104" t="str">
            <v>30102904</v>
          </cell>
          <cell r="B5104" t="str">
            <v>Point</v>
          </cell>
          <cell r="C5104" t="str">
            <v>Chem Manuf /Triple Superphosphate /Rock Feeder System</v>
          </cell>
          <cell r="D5104" t="str">
            <v>Industrial Processes - Storage and Transfer</v>
          </cell>
          <cell r="G5104" t="str">
            <v>Industrial Processes</v>
          </cell>
          <cell r="H5104" t="str">
            <v>Chemical Manufacturing</v>
          </cell>
          <cell r="I5104" t="str">
            <v>Triple Superphosphate</v>
          </cell>
          <cell r="J5104" t="str">
            <v>Rock Feeder System</v>
          </cell>
          <cell r="N5104">
            <v>40988</v>
          </cell>
        </row>
        <row r="5105">
          <cell r="A5105" t="str">
            <v>30102905</v>
          </cell>
          <cell r="B5105" t="str">
            <v>Point</v>
          </cell>
          <cell r="C5105" t="str">
            <v>Chem Manuf /Triple Superphosphate /Run of Pile: Mixer/Den/Curing</v>
          </cell>
          <cell r="D5105" t="str">
            <v>Industrial Processes - Storage and Transfer</v>
          </cell>
          <cell r="G5105" t="str">
            <v>Industrial Processes</v>
          </cell>
          <cell r="H5105" t="str">
            <v>Chemical Manufacturing</v>
          </cell>
          <cell r="I5105" t="str">
            <v>Triple Superphosphate</v>
          </cell>
          <cell r="J5105" t="str">
            <v>Run of Pile: Mixer/Den/Curing</v>
          </cell>
          <cell r="N5105">
            <v>40988</v>
          </cell>
        </row>
        <row r="5106">
          <cell r="A5106" t="str">
            <v>30102906</v>
          </cell>
          <cell r="B5106" t="str">
            <v>Point</v>
          </cell>
          <cell r="C5106" t="str">
            <v>Chem Manuf /Triple Superphosphate /Granulator: Reactor/Dryer</v>
          </cell>
          <cell r="D5106" t="str">
            <v>Industrial Processes - Chemical Manuf</v>
          </cell>
          <cell r="G5106" t="str">
            <v>Industrial Processes</v>
          </cell>
          <cell r="H5106" t="str">
            <v>Chemical Manufacturing</v>
          </cell>
          <cell r="I5106" t="str">
            <v>Triple Superphosphate</v>
          </cell>
          <cell r="J5106" t="str">
            <v>Granulator: Reactor/Dryer</v>
          </cell>
          <cell r="N5106">
            <v>40988</v>
          </cell>
        </row>
        <row r="5107">
          <cell r="A5107" t="str">
            <v>30102907</v>
          </cell>
          <cell r="B5107" t="str">
            <v>Point</v>
          </cell>
          <cell r="C5107" t="str">
            <v>Chem Manuf /Triple Superphosphate /Granulator: Curing</v>
          </cell>
          <cell r="D5107" t="str">
            <v>Industrial Processes - Chemical Manuf</v>
          </cell>
          <cell r="G5107" t="str">
            <v>Industrial Processes</v>
          </cell>
          <cell r="H5107" t="str">
            <v>Chemical Manufacturing</v>
          </cell>
          <cell r="I5107" t="str">
            <v>Triple Superphosphate</v>
          </cell>
          <cell r="J5107" t="str">
            <v>Granulator: Curing</v>
          </cell>
          <cell r="N5107">
            <v>40988</v>
          </cell>
        </row>
        <row r="5108">
          <cell r="A5108" t="str">
            <v>30102908</v>
          </cell>
          <cell r="B5108" t="str">
            <v>Point</v>
          </cell>
          <cell r="C5108" t="str">
            <v>Chem Manuf /Triple Superphosphate /Bagging/Handling</v>
          </cell>
          <cell r="D5108" t="str">
            <v>Industrial Processes - Chemical Manuf</v>
          </cell>
          <cell r="G5108" t="str">
            <v>Industrial Processes</v>
          </cell>
          <cell r="H5108" t="str">
            <v>Chemical Manufacturing</v>
          </cell>
          <cell r="I5108" t="str">
            <v>Triple Superphosphate</v>
          </cell>
          <cell r="J5108" t="str">
            <v>Bagging/Handling</v>
          </cell>
          <cell r="N5108">
            <v>40988</v>
          </cell>
        </row>
        <row r="5109">
          <cell r="A5109" t="str">
            <v>30102909</v>
          </cell>
          <cell r="B5109" t="str">
            <v>Point</v>
          </cell>
          <cell r="C5109" t="str">
            <v>Chem Manuf /Triple Superphosphate /Mechanical Cutting</v>
          </cell>
          <cell r="D5109" t="str">
            <v>Industrial Processes - Chemical Manuf</v>
          </cell>
          <cell r="G5109" t="str">
            <v>Industrial Processes</v>
          </cell>
          <cell r="H5109" t="str">
            <v>Chemical Manufacturing</v>
          </cell>
          <cell r="I5109" t="str">
            <v>Triple Superphosphate</v>
          </cell>
          <cell r="J5109" t="str">
            <v>Mechanical Cutting</v>
          </cell>
          <cell r="N5109">
            <v>40988</v>
          </cell>
        </row>
        <row r="5110">
          <cell r="A5110" t="str">
            <v>30102910</v>
          </cell>
          <cell r="B5110" t="str">
            <v>Point</v>
          </cell>
          <cell r="C5110" t="str">
            <v>Chem Manuf /Triple Superphosphate /Crushing and Screening</v>
          </cell>
          <cell r="D5110" t="str">
            <v>Industrial Processes - Chemical Manuf</v>
          </cell>
          <cell r="G5110" t="str">
            <v>Industrial Processes</v>
          </cell>
          <cell r="H5110" t="str">
            <v>Chemical Manufacturing</v>
          </cell>
          <cell r="I5110" t="str">
            <v>Triple Superphosphate</v>
          </cell>
          <cell r="J5110" t="str">
            <v>Crushing and Screening</v>
          </cell>
          <cell r="N5110">
            <v>40988</v>
          </cell>
        </row>
        <row r="5111">
          <cell r="A5111" t="str">
            <v>30102920</v>
          </cell>
          <cell r="B5111" t="str">
            <v>Point</v>
          </cell>
          <cell r="C5111" t="str">
            <v>Chem Manuf /Triple Superphosphate /Mixing</v>
          </cell>
          <cell r="D5111" t="str">
            <v>Industrial Processes - Chemical Manuf</v>
          </cell>
          <cell r="G5111" t="str">
            <v>Industrial Processes</v>
          </cell>
          <cell r="H5111" t="str">
            <v>Chemical Manufacturing</v>
          </cell>
          <cell r="I5111" t="str">
            <v>Triple Superphosphate</v>
          </cell>
          <cell r="J5111" t="str">
            <v>Mixing</v>
          </cell>
          <cell r="N5111">
            <v>40988</v>
          </cell>
        </row>
        <row r="5112">
          <cell r="A5112" t="str">
            <v>30102921</v>
          </cell>
          <cell r="B5112" t="str">
            <v>Point</v>
          </cell>
          <cell r="C5112" t="str">
            <v>Chem Manuf /Triple Superphosphate /Den</v>
          </cell>
          <cell r="D5112" t="str">
            <v>Industrial Processes - Chemical Manuf</v>
          </cell>
          <cell r="G5112" t="str">
            <v>Industrial Processes</v>
          </cell>
          <cell r="H5112" t="str">
            <v>Chemical Manufacturing</v>
          </cell>
          <cell r="I5112" t="str">
            <v>Triple Superphosphate</v>
          </cell>
          <cell r="J5112" t="str">
            <v>Den</v>
          </cell>
          <cell r="N5112">
            <v>40988</v>
          </cell>
        </row>
        <row r="5113">
          <cell r="A5113" t="str">
            <v>30102922</v>
          </cell>
          <cell r="B5113" t="str">
            <v>Point</v>
          </cell>
          <cell r="C5113" t="str">
            <v>Chem Manuf /Triple Superphosphate /Curing</v>
          </cell>
          <cell r="D5113" t="str">
            <v>Industrial Processes - Chemical Manuf</v>
          </cell>
          <cell r="G5113" t="str">
            <v>Industrial Processes</v>
          </cell>
          <cell r="H5113" t="str">
            <v>Chemical Manufacturing</v>
          </cell>
          <cell r="I5113" t="str">
            <v>Triple Superphosphate</v>
          </cell>
          <cell r="J5113" t="str">
            <v>Curing</v>
          </cell>
          <cell r="N5113">
            <v>40988</v>
          </cell>
        </row>
        <row r="5114">
          <cell r="A5114" t="str">
            <v>30102923</v>
          </cell>
          <cell r="B5114" t="str">
            <v>Point</v>
          </cell>
          <cell r="C5114" t="str">
            <v>Chem Manuf /Triple Superphosphate /Ammoniator/Granulator</v>
          </cell>
          <cell r="D5114" t="str">
            <v>Industrial Processes - Chemical Manuf</v>
          </cell>
          <cell r="G5114" t="str">
            <v>Industrial Processes</v>
          </cell>
          <cell r="H5114" t="str">
            <v>Chemical Manufacturing</v>
          </cell>
          <cell r="I5114" t="str">
            <v>Triple Superphosphate</v>
          </cell>
          <cell r="J5114" t="str">
            <v>Ammoniator/Granulator</v>
          </cell>
          <cell r="N5114">
            <v>40988</v>
          </cell>
        </row>
        <row r="5115">
          <cell r="A5115" t="str">
            <v>30102924</v>
          </cell>
          <cell r="B5115" t="str">
            <v>Point</v>
          </cell>
          <cell r="C5115" t="str">
            <v>Chem Manuf /Triple Superphosphate /Dryer</v>
          </cell>
          <cell r="D5115" t="str">
            <v>Industrial Processes - Chemical Manuf</v>
          </cell>
          <cell r="G5115" t="str">
            <v>Industrial Processes</v>
          </cell>
          <cell r="H5115" t="str">
            <v>Chemical Manufacturing</v>
          </cell>
          <cell r="I5115" t="str">
            <v>Triple Superphosphate</v>
          </cell>
          <cell r="J5115" t="str">
            <v>Dryer</v>
          </cell>
          <cell r="N5115">
            <v>40988</v>
          </cell>
        </row>
        <row r="5116">
          <cell r="A5116" t="str">
            <v>30102925</v>
          </cell>
          <cell r="B5116" t="str">
            <v>Point</v>
          </cell>
          <cell r="C5116" t="str">
            <v>Chem Manuf /Triple Superphosphate /Cooler</v>
          </cell>
          <cell r="D5116" t="str">
            <v>Industrial Processes - Chemical Manuf</v>
          </cell>
          <cell r="G5116" t="str">
            <v>Industrial Processes</v>
          </cell>
          <cell r="H5116" t="str">
            <v>Chemical Manufacturing</v>
          </cell>
          <cell r="I5116" t="str">
            <v>Triple Superphosphate</v>
          </cell>
          <cell r="J5116" t="str">
            <v>Cooler</v>
          </cell>
          <cell r="N5116">
            <v>40988</v>
          </cell>
        </row>
        <row r="5117">
          <cell r="A5117" t="str">
            <v>30103000</v>
          </cell>
          <cell r="B5117" t="str">
            <v>Point</v>
          </cell>
          <cell r="C5117" t="str">
            <v>Chem Manuf /Ammonium Phosphates /Entire Plant</v>
          </cell>
          <cell r="D5117" t="str">
            <v>Industrial Processes - Chemical Manuf</v>
          </cell>
          <cell r="G5117" t="str">
            <v>Industrial Processes</v>
          </cell>
          <cell r="H5117" t="str">
            <v>Chemical Manufacturing</v>
          </cell>
          <cell r="I5117" t="str">
            <v>Ammonium Phosphates</v>
          </cell>
          <cell r="J5117" t="str">
            <v>Entire Plant</v>
          </cell>
          <cell r="M5117">
            <v>36797</v>
          </cell>
          <cell r="N5117">
            <v>40988</v>
          </cell>
        </row>
        <row r="5118">
          <cell r="A5118" t="str">
            <v>30103001</v>
          </cell>
          <cell r="B5118" t="str">
            <v>Point</v>
          </cell>
          <cell r="C5118" t="str">
            <v>Chem Manuf /Ammonium Phosphates /Dryers and Coolers</v>
          </cell>
          <cell r="D5118" t="str">
            <v>Industrial Processes - Chemical Manuf</v>
          </cell>
          <cell r="G5118" t="str">
            <v>Industrial Processes</v>
          </cell>
          <cell r="H5118" t="str">
            <v>Chemical Manufacturing</v>
          </cell>
          <cell r="I5118" t="str">
            <v>Ammonium Phosphates</v>
          </cell>
          <cell r="J5118" t="str">
            <v>Dryers and Coolers</v>
          </cell>
          <cell r="N5118">
            <v>40988</v>
          </cell>
        </row>
        <row r="5119">
          <cell r="A5119" t="str">
            <v>30103002</v>
          </cell>
          <cell r="B5119" t="str">
            <v>Point</v>
          </cell>
          <cell r="C5119" t="str">
            <v>Chem Manuf /Ammonium Phosphates /Ammoniator/Granulator</v>
          </cell>
          <cell r="D5119" t="str">
            <v>Industrial Processes - Chemical Manuf</v>
          </cell>
          <cell r="G5119" t="str">
            <v>Industrial Processes</v>
          </cell>
          <cell r="H5119" t="str">
            <v>Chemical Manufacturing</v>
          </cell>
          <cell r="I5119" t="str">
            <v>Ammonium Phosphates</v>
          </cell>
          <cell r="J5119" t="str">
            <v>Ammoniator/Granulator</v>
          </cell>
          <cell r="N5119">
            <v>40988</v>
          </cell>
        </row>
        <row r="5120">
          <cell r="A5120" t="str">
            <v>30103003</v>
          </cell>
          <cell r="B5120" t="str">
            <v>Point</v>
          </cell>
          <cell r="C5120" t="str">
            <v>Chem Manuf /Ammonium Phosphates /Screening/Transfer</v>
          </cell>
          <cell r="D5120" t="str">
            <v>Industrial Processes - Storage and Transfer</v>
          </cell>
          <cell r="G5120" t="str">
            <v>Industrial Processes</v>
          </cell>
          <cell r="H5120" t="str">
            <v>Chemical Manufacturing</v>
          </cell>
          <cell r="I5120" t="str">
            <v>Ammonium Phosphates</v>
          </cell>
          <cell r="J5120" t="str">
            <v>Screening/Transfer</v>
          </cell>
          <cell r="N5120">
            <v>40988</v>
          </cell>
        </row>
        <row r="5121">
          <cell r="A5121" t="str">
            <v>30103004</v>
          </cell>
          <cell r="B5121" t="str">
            <v>Point</v>
          </cell>
          <cell r="C5121" t="str">
            <v>Chem Manuf /Ammonium Phosphates /Bagging/Handling</v>
          </cell>
          <cell r="D5121" t="str">
            <v>Industrial Processes - Storage and Transfer</v>
          </cell>
          <cell r="G5121" t="str">
            <v>Industrial Processes</v>
          </cell>
          <cell r="H5121" t="str">
            <v>Chemical Manufacturing</v>
          </cell>
          <cell r="I5121" t="str">
            <v>Ammonium Phosphates</v>
          </cell>
          <cell r="J5121" t="str">
            <v>Bagging/Handling</v>
          </cell>
          <cell r="N5121">
            <v>40988</v>
          </cell>
        </row>
        <row r="5122">
          <cell r="A5122" t="str">
            <v>30103020</v>
          </cell>
          <cell r="B5122" t="str">
            <v>Point</v>
          </cell>
          <cell r="C5122" t="str">
            <v>Chem Manuf /Ammonium Phosphates /Mixing</v>
          </cell>
          <cell r="D5122" t="str">
            <v>Industrial Processes - Chemical Manuf</v>
          </cell>
          <cell r="G5122" t="str">
            <v>Industrial Processes</v>
          </cell>
          <cell r="H5122" t="str">
            <v>Chemical Manufacturing</v>
          </cell>
          <cell r="I5122" t="str">
            <v>Ammonium Phosphates</v>
          </cell>
          <cell r="J5122" t="str">
            <v>Mixing</v>
          </cell>
          <cell r="N5122">
            <v>40988</v>
          </cell>
        </row>
        <row r="5123">
          <cell r="A5123" t="str">
            <v>30103021</v>
          </cell>
          <cell r="B5123" t="str">
            <v>Point</v>
          </cell>
          <cell r="C5123" t="str">
            <v>Chem Manuf /Ammonium Phosphates /Den</v>
          </cell>
          <cell r="D5123" t="str">
            <v>Industrial Processes - Chemical Manuf</v>
          </cell>
          <cell r="G5123" t="str">
            <v>Industrial Processes</v>
          </cell>
          <cell r="H5123" t="str">
            <v>Chemical Manufacturing</v>
          </cell>
          <cell r="I5123" t="str">
            <v>Ammonium Phosphates</v>
          </cell>
          <cell r="J5123" t="str">
            <v>Den</v>
          </cell>
          <cell r="N5123">
            <v>40988</v>
          </cell>
        </row>
        <row r="5124">
          <cell r="A5124" t="str">
            <v>30103022</v>
          </cell>
          <cell r="B5124" t="str">
            <v>Point</v>
          </cell>
          <cell r="C5124" t="str">
            <v>Chem Manuf /Ammonium Phosphates /Curing</v>
          </cell>
          <cell r="D5124" t="str">
            <v>Industrial Processes - Chemical Manuf</v>
          </cell>
          <cell r="G5124" t="str">
            <v>Industrial Processes</v>
          </cell>
          <cell r="H5124" t="str">
            <v>Chemical Manufacturing</v>
          </cell>
          <cell r="I5124" t="str">
            <v>Ammonium Phosphates</v>
          </cell>
          <cell r="J5124" t="str">
            <v>Curing</v>
          </cell>
          <cell r="N5124">
            <v>40988</v>
          </cell>
        </row>
        <row r="5125">
          <cell r="A5125" t="str">
            <v>30103023</v>
          </cell>
          <cell r="B5125" t="str">
            <v>Point</v>
          </cell>
          <cell r="C5125" t="str">
            <v>Chem Manuf /Ammonium Phosphates /Ammoniator/Granulator</v>
          </cell>
          <cell r="D5125" t="str">
            <v>Industrial Processes - Chemical Manuf</v>
          </cell>
          <cell r="G5125" t="str">
            <v>Industrial Processes</v>
          </cell>
          <cell r="H5125" t="str">
            <v>Chemical Manufacturing</v>
          </cell>
          <cell r="I5125" t="str">
            <v>Ammonium Phosphates</v>
          </cell>
          <cell r="J5125" t="str">
            <v>Ammoniator/Granulator</v>
          </cell>
          <cell r="K5125" t="str">
            <v>30103002</v>
          </cell>
          <cell r="L5125" t="str">
            <v>2005</v>
          </cell>
          <cell r="N5125">
            <v>40988</v>
          </cell>
        </row>
        <row r="5126">
          <cell r="A5126" t="str">
            <v>30103024</v>
          </cell>
          <cell r="B5126" t="str">
            <v>Point</v>
          </cell>
          <cell r="C5126" t="str">
            <v>Chem Manuf /Ammonium Phosphates /Dryer</v>
          </cell>
          <cell r="D5126" t="str">
            <v>Industrial Processes - Chemical Manuf</v>
          </cell>
          <cell r="G5126" t="str">
            <v>Industrial Processes</v>
          </cell>
          <cell r="H5126" t="str">
            <v>Chemical Manufacturing</v>
          </cell>
          <cell r="I5126" t="str">
            <v>Ammonium Phosphates</v>
          </cell>
          <cell r="J5126" t="str">
            <v>Dryer</v>
          </cell>
          <cell r="N5126">
            <v>40988</v>
          </cell>
        </row>
        <row r="5127">
          <cell r="A5127" t="str">
            <v>30103025</v>
          </cell>
          <cell r="B5127" t="str">
            <v>Point</v>
          </cell>
          <cell r="C5127" t="str">
            <v>Chem Manuf /Ammonium Phosphates /Cooler</v>
          </cell>
          <cell r="D5127" t="str">
            <v>Industrial Processes - Chemical Manuf</v>
          </cell>
          <cell r="G5127" t="str">
            <v>Industrial Processes</v>
          </cell>
          <cell r="H5127" t="str">
            <v>Chemical Manufacturing</v>
          </cell>
          <cell r="I5127" t="str">
            <v>Ammonium Phosphates</v>
          </cell>
          <cell r="J5127" t="str">
            <v>Cooler</v>
          </cell>
          <cell r="N5127">
            <v>40988</v>
          </cell>
        </row>
        <row r="5128">
          <cell r="A5128" t="str">
            <v>30103099</v>
          </cell>
          <cell r="B5128" t="str">
            <v>Point</v>
          </cell>
          <cell r="C5128" t="str">
            <v>Chem Manuf /Ammonium Phosphates /Other Not Classified</v>
          </cell>
          <cell r="D5128" t="str">
            <v>Industrial Processes - Chemical Manuf</v>
          </cell>
          <cell r="G5128" t="str">
            <v>Industrial Processes</v>
          </cell>
          <cell r="H5128" t="str">
            <v>Chemical Manufacturing</v>
          </cell>
          <cell r="I5128" t="str">
            <v>Ammonium Phosphates</v>
          </cell>
          <cell r="J5128" t="str">
            <v>Other Not Classified</v>
          </cell>
          <cell r="N5128">
            <v>40988</v>
          </cell>
        </row>
        <row r="5129">
          <cell r="A5129" t="str">
            <v>30103101</v>
          </cell>
          <cell r="B5129" t="str">
            <v>Point</v>
          </cell>
          <cell r="C5129" t="str">
            <v>Chem Manuf /Terephthalic Acid-Dimethyl Terephthalate /HNO3 - Para-xylene: General</v>
          </cell>
          <cell r="D5129" t="str">
            <v>Industrial Processes - Chemical Manuf</v>
          </cell>
          <cell r="G5129" t="str">
            <v>Industrial Processes</v>
          </cell>
          <cell r="H5129" t="str">
            <v>Chemical Manufacturing</v>
          </cell>
          <cell r="I5129" t="str">
            <v>Terephthalic Acid/Dimethyl Terephthalate</v>
          </cell>
          <cell r="J5129" t="str">
            <v>HNO3 - Para-xylene: General</v>
          </cell>
          <cell r="N5129">
            <v>40988</v>
          </cell>
        </row>
        <row r="5130">
          <cell r="A5130" t="str">
            <v>30103102</v>
          </cell>
          <cell r="B5130" t="str">
            <v>Point</v>
          </cell>
          <cell r="C5130" t="str">
            <v>Chem Manuf /Terephthalic Acid-Dimethyl Terephthalate /Reactor Vent</v>
          </cell>
          <cell r="D5130" t="str">
            <v>Industrial Processes - Chemical Manuf</v>
          </cell>
          <cell r="G5130" t="str">
            <v>Industrial Processes</v>
          </cell>
          <cell r="H5130" t="str">
            <v>Chemical Manufacturing</v>
          </cell>
          <cell r="I5130" t="str">
            <v>Terephthalic Acid/Dimethyl Terephthalate</v>
          </cell>
          <cell r="J5130" t="str">
            <v>Reactor Vent</v>
          </cell>
          <cell r="N5130">
            <v>40988</v>
          </cell>
        </row>
        <row r="5131">
          <cell r="A5131" t="str">
            <v>30103103</v>
          </cell>
          <cell r="B5131" t="str">
            <v>Point</v>
          </cell>
          <cell r="C5131" t="str">
            <v>Chem Manuf /Terephthalic Acid-Dimethyl Terephthalate /Crystallization, Separation, and Drying Vent</v>
          </cell>
          <cell r="D5131" t="str">
            <v>Industrial Processes - Chemical Manuf</v>
          </cell>
          <cell r="G5131" t="str">
            <v>Industrial Processes</v>
          </cell>
          <cell r="H5131" t="str">
            <v>Chemical Manufacturing</v>
          </cell>
          <cell r="I5131" t="str">
            <v>Terephthalic Acid/Dimethyl Terephthalate</v>
          </cell>
          <cell r="J5131" t="str">
            <v>Crystallization, Separation, and Drying Vent</v>
          </cell>
          <cell r="N5131">
            <v>40988</v>
          </cell>
        </row>
        <row r="5132">
          <cell r="A5132" t="str">
            <v>30103104</v>
          </cell>
          <cell r="B5132" t="str">
            <v>Point</v>
          </cell>
          <cell r="C5132" t="str">
            <v>Chem Manuf /Terephthalic Acid-Dimethyl Terephthalate /Distillation and Recovery Vent</v>
          </cell>
          <cell r="D5132" t="str">
            <v>Industrial Processes - Chemical Manuf</v>
          </cell>
          <cell r="G5132" t="str">
            <v>Industrial Processes</v>
          </cell>
          <cell r="H5132" t="str">
            <v>Chemical Manufacturing</v>
          </cell>
          <cell r="I5132" t="str">
            <v>Terephthalic Acid/Dimethyl Terephthalate</v>
          </cell>
          <cell r="J5132" t="str">
            <v>Distillation and Recovery Vent</v>
          </cell>
          <cell r="N5132">
            <v>40988</v>
          </cell>
        </row>
        <row r="5133">
          <cell r="A5133" t="str">
            <v>30103105</v>
          </cell>
          <cell r="B5133" t="str">
            <v>Point</v>
          </cell>
          <cell r="C5133" t="str">
            <v>Chem Manuf /Terephthalic Acid-Dimethyl Terephthalate /Product Transfer Vent</v>
          </cell>
          <cell r="D5133" t="str">
            <v>Industrial Processes - Storage and Transfer</v>
          </cell>
          <cell r="G5133" t="str">
            <v>Industrial Processes</v>
          </cell>
          <cell r="H5133" t="str">
            <v>Chemical Manufacturing</v>
          </cell>
          <cell r="I5133" t="str">
            <v>Terephthalic Acid/Dimethyl Terephthalate</v>
          </cell>
          <cell r="J5133" t="str">
            <v>Product Transfer Vent</v>
          </cell>
          <cell r="N5133">
            <v>40988</v>
          </cell>
        </row>
        <row r="5134">
          <cell r="A5134" t="str">
            <v>30103106</v>
          </cell>
          <cell r="B5134" t="str">
            <v>Point</v>
          </cell>
          <cell r="C5134" t="str">
            <v>Chem Manuf /Terephthalic Acid-Dimethyl Terephthalate /Gas/Liquid Separator</v>
          </cell>
          <cell r="D5134" t="str">
            <v>Industrial Processes - Chemical Manuf</v>
          </cell>
          <cell r="G5134" t="str">
            <v>Industrial Processes</v>
          </cell>
          <cell r="H5134" t="str">
            <v>Chemical Manufacturing</v>
          </cell>
          <cell r="I5134" t="str">
            <v>Terephthalic Acid/Dimethyl Terephthalate</v>
          </cell>
          <cell r="J5134" t="str">
            <v>Gas/Liquid Separator</v>
          </cell>
          <cell r="N5134">
            <v>40988</v>
          </cell>
        </row>
        <row r="5135">
          <cell r="A5135" t="str">
            <v>30103107</v>
          </cell>
          <cell r="B5135" t="str">
            <v>Point</v>
          </cell>
          <cell r="C5135" t="str">
            <v>Chem Manuf /Terephthalic Acid-Dimethyl Terephthalate /High Pressure Absorber</v>
          </cell>
          <cell r="D5135" t="str">
            <v>Industrial Processes - Chemical Manuf</v>
          </cell>
          <cell r="G5135" t="str">
            <v>Industrial Processes</v>
          </cell>
          <cell r="H5135" t="str">
            <v>Chemical Manufacturing</v>
          </cell>
          <cell r="I5135" t="str">
            <v>Terephthalic Acid/Dimethyl Terephthalate</v>
          </cell>
          <cell r="J5135" t="str">
            <v>High Pressure Absorber</v>
          </cell>
          <cell r="N5135">
            <v>40988</v>
          </cell>
        </row>
        <row r="5136">
          <cell r="A5136" t="str">
            <v>30103108</v>
          </cell>
          <cell r="B5136" t="str">
            <v>Point</v>
          </cell>
          <cell r="C5136" t="str">
            <v>Chem Manuf /Terephthalic Acid-Dimethyl Terephthalate /Solid/Liquid Separator</v>
          </cell>
          <cell r="D5136" t="str">
            <v>Industrial Processes - Chemical Manuf</v>
          </cell>
          <cell r="G5136" t="str">
            <v>Industrial Processes</v>
          </cell>
          <cell r="H5136" t="str">
            <v>Chemical Manufacturing</v>
          </cell>
          <cell r="I5136" t="str">
            <v>Terephthalic Acid/Dimethyl Terephthalate</v>
          </cell>
          <cell r="J5136" t="str">
            <v>Solid/Liquid Separator</v>
          </cell>
          <cell r="N5136">
            <v>40988</v>
          </cell>
        </row>
        <row r="5137">
          <cell r="A5137" t="str">
            <v>30103109</v>
          </cell>
          <cell r="B5137" t="str">
            <v>Point</v>
          </cell>
          <cell r="C5137" t="str">
            <v>Chem Manuf /Terephthalic Acid-Dimethyl Terephthalate /Residue Still</v>
          </cell>
          <cell r="D5137" t="str">
            <v>Industrial Processes - Chemical Manuf</v>
          </cell>
          <cell r="G5137" t="str">
            <v>Industrial Processes</v>
          </cell>
          <cell r="H5137" t="str">
            <v>Chemical Manufacturing</v>
          </cell>
          <cell r="I5137" t="str">
            <v>Terephthalic Acid/Dimethyl Terephthalate</v>
          </cell>
          <cell r="J5137" t="str">
            <v>Residue Still</v>
          </cell>
          <cell r="N5137">
            <v>40988</v>
          </cell>
        </row>
        <row r="5138">
          <cell r="A5138" t="str">
            <v>30103110</v>
          </cell>
          <cell r="B5138" t="str">
            <v>Point</v>
          </cell>
          <cell r="C5138" t="str">
            <v>Chem Manuf /Terephthalic Acid-Dimethyl Terephthalate /C-TPA Purification</v>
          </cell>
          <cell r="D5138" t="str">
            <v>Industrial Processes - Chemical Manuf</v>
          </cell>
          <cell r="G5138" t="str">
            <v>Industrial Processes</v>
          </cell>
          <cell r="H5138" t="str">
            <v>Chemical Manufacturing</v>
          </cell>
          <cell r="I5138" t="str">
            <v>Terephthalic Acid/Dimethyl Terephthalate</v>
          </cell>
          <cell r="J5138" t="str">
            <v>C-TPA Purification</v>
          </cell>
          <cell r="N5138">
            <v>40988</v>
          </cell>
        </row>
        <row r="5139">
          <cell r="A5139" t="str">
            <v>30103180</v>
          </cell>
          <cell r="B5139" t="str">
            <v>Point</v>
          </cell>
          <cell r="C5139" t="str">
            <v>Chem Manuf /Terephthalic Acid-Dimethyl Terephthalate /Fugitive Emissions</v>
          </cell>
          <cell r="D5139" t="str">
            <v>Industrial Processes - Chemical Manuf</v>
          </cell>
          <cell r="G5139" t="str">
            <v>Industrial Processes</v>
          </cell>
          <cell r="H5139" t="str">
            <v>Chemical Manufacturing</v>
          </cell>
          <cell r="I5139" t="str">
            <v>Terephthalic Acid/Dimethyl Terephthalate</v>
          </cell>
          <cell r="J5139" t="str">
            <v>Fugitive Emissions</v>
          </cell>
          <cell r="N5139">
            <v>40988</v>
          </cell>
        </row>
        <row r="5140">
          <cell r="A5140" t="str">
            <v>30103199</v>
          </cell>
          <cell r="B5140" t="str">
            <v>Point</v>
          </cell>
          <cell r="C5140" t="str">
            <v>Chem Manuf /Terephthalic Acid-Dimethyl Terephthalate /Other Not Classified</v>
          </cell>
          <cell r="D5140" t="str">
            <v>Industrial Processes - Chemical Manuf</v>
          </cell>
          <cell r="G5140" t="str">
            <v>Industrial Processes</v>
          </cell>
          <cell r="H5140" t="str">
            <v>Chemical Manufacturing</v>
          </cell>
          <cell r="I5140" t="str">
            <v>Terephthalic Acid/Dimethyl Terephthalate</v>
          </cell>
          <cell r="J5140" t="str">
            <v>Other Not Classified</v>
          </cell>
          <cell r="N5140">
            <v>40988</v>
          </cell>
        </row>
        <row r="5141">
          <cell r="A5141" t="str">
            <v>30103201</v>
          </cell>
          <cell r="B5141" t="str">
            <v>Point</v>
          </cell>
          <cell r="C5141" t="str">
            <v>Chem Manuf /Elemental Sulfur Production /Mod. Claus: 2 Stage w/o Control (92-95% Removal)</v>
          </cell>
          <cell r="D5141" t="str">
            <v>Industrial Processes - Chemical Manuf</v>
          </cell>
          <cell r="G5141" t="str">
            <v>Industrial Processes</v>
          </cell>
          <cell r="H5141" t="str">
            <v>Chemical Manufacturing</v>
          </cell>
          <cell r="I5141" t="str">
            <v>Elemental Sulfur Production</v>
          </cell>
          <cell r="J5141" t="str">
            <v>Mod. Claus: 2 Stage w/o Control (92-95% Removal)</v>
          </cell>
          <cell r="N5141">
            <v>40988</v>
          </cell>
        </row>
        <row r="5142">
          <cell r="A5142" t="str">
            <v>30103202</v>
          </cell>
          <cell r="B5142" t="str">
            <v>Point</v>
          </cell>
          <cell r="C5142" t="str">
            <v>Chem Manuf /Elemental Sulfur Production /Mod. Claus: 3 Stage w/o Control (95-96% Removal)</v>
          </cell>
          <cell r="D5142" t="str">
            <v>Industrial Processes - Chemical Manuf</v>
          </cell>
          <cell r="G5142" t="str">
            <v>Industrial Processes</v>
          </cell>
          <cell r="H5142" t="str">
            <v>Chemical Manufacturing</v>
          </cell>
          <cell r="I5142" t="str">
            <v>Elemental Sulfur Production</v>
          </cell>
          <cell r="J5142" t="str">
            <v>Mod. Claus: 3 Stage w/o Control (95-96% Removal)</v>
          </cell>
          <cell r="N5142">
            <v>40988</v>
          </cell>
        </row>
        <row r="5143">
          <cell r="A5143" t="str">
            <v>30103203</v>
          </cell>
          <cell r="B5143" t="str">
            <v>Point</v>
          </cell>
          <cell r="C5143" t="str">
            <v>Chem Manuf /Elemental Sulfur Production /Mod. Claus: 4 Stage w/o Control (96-97% Removal)</v>
          </cell>
          <cell r="D5143" t="str">
            <v>Industrial Processes - Chemical Manuf</v>
          </cell>
          <cell r="G5143" t="str">
            <v>Industrial Processes</v>
          </cell>
          <cell r="H5143" t="str">
            <v>Chemical Manufacturing</v>
          </cell>
          <cell r="I5143" t="str">
            <v>Elemental Sulfur Production</v>
          </cell>
          <cell r="J5143" t="str">
            <v>Mod. Claus: 4 Stage w/o Control (96-97% Removal)</v>
          </cell>
          <cell r="N5143">
            <v>40988</v>
          </cell>
        </row>
        <row r="5144">
          <cell r="A5144" t="str">
            <v>30103204</v>
          </cell>
          <cell r="B5144" t="str">
            <v>Point</v>
          </cell>
          <cell r="C5144" t="str">
            <v>Chem Manuf /Elemental Sulfur Production /Sulfur Removal Process (99.9% Removal)</v>
          </cell>
          <cell r="D5144" t="str">
            <v>Industrial Processes - Chemical Manuf</v>
          </cell>
          <cell r="G5144" t="str">
            <v>Industrial Processes</v>
          </cell>
          <cell r="H5144" t="str">
            <v>Chemical Manufacturing</v>
          </cell>
          <cell r="I5144" t="str">
            <v>Elemental Sulfur Production</v>
          </cell>
          <cell r="J5144" t="str">
            <v>Sulfur Removal Process (99.9% Removal)</v>
          </cell>
          <cell r="N5144">
            <v>40988</v>
          </cell>
        </row>
        <row r="5145">
          <cell r="A5145" t="str">
            <v>30103205</v>
          </cell>
          <cell r="B5145" t="str">
            <v>Point</v>
          </cell>
          <cell r="C5145" t="str">
            <v>Chem Manuf /Elemental Sulfur Production /Sulfur Storage</v>
          </cell>
          <cell r="D5145" t="str">
            <v>Industrial Processes - Storage and Transfer</v>
          </cell>
          <cell r="G5145" t="str">
            <v>Industrial Processes</v>
          </cell>
          <cell r="H5145" t="str">
            <v>Chemical Manufacturing</v>
          </cell>
          <cell r="I5145" t="str">
            <v>Elemental Sulfur Production</v>
          </cell>
          <cell r="J5145" t="str">
            <v>Sulfur Storage</v>
          </cell>
          <cell r="N5145">
            <v>40988</v>
          </cell>
        </row>
        <row r="5146">
          <cell r="A5146" t="str">
            <v>30103299</v>
          </cell>
          <cell r="B5146" t="str">
            <v>Point</v>
          </cell>
          <cell r="C5146" t="str">
            <v>Chem Manuf /Elemental Sulfur Production /Other Not Classified</v>
          </cell>
          <cell r="D5146" t="str">
            <v>Industrial Processes - Chemical Manuf</v>
          </cell>
          <cell r="G5146" t="str">
            <v>Industrial Processes</v>
          </cell>
          <cell r="H5146" t="str">
            <v>Chemical Manufacturing</v>
          </cell>
          <cell r="I5146" t="str">
            <v>Elemental Sulfur Production</v>
          </cell>
          <cell r="J5146" t="str">
            <v>Other Not Classified</v>
          </cell>
          <cell r="N5146">
            <v>40988</v>
          </cell>
        </row>
        <row r="5147">
          <cell r="A5147" t="str">
            <v>30103301</v>
          </cell>
          <cell r="B5147" t="str">
            <v>Point</v>
          </cell>
          <cell r="C5147" t="str">
            <v>Chem Manuf /Pesticides /Malathion</v>
          </cell>
          <cell r="D5147" t="str">
            <v>Industrial Processes - Chemical Manuf</v>
          </cell>
          <cell r="G5147" t="str">
            <v>Industrial Processes</v>
          </cell>
          <cell r="H5147" t="str">
            <v>Chemical Manufacturing</v>
          </cell>
          <cell r="I5147" t="str">
            <v>Pesticides</v>
          </cell>
          <cell r="J5147" t="str">
            <v>Malathion</v>
          </cell>
          <cell r="N5147">
            <v>40988</v>
          </cell>
        </row>
        <row r="5148">
          <cell r="A5148" t="str">
            <v>30103311</v>
          </cell>
          <cell r="B5148" t="str">
            <v>Point</v>
          </cell>
          <cell r="C5148" t="str">
            <v>Chem Manuf /Pesticides /General</v>
          </cell>
          <cell r="D5148" t="str">
            <v>Industrial Processes - Chemical Manuf</v>
          </cell>
          <cell r="G5148" t="str">
            <v>Industrial Processes</v>
          </cell>
          <cell r="H5148" t="str">
            <v>Chemical Manufacturing</v>
          </cell>
          <cell r="I5148" t="str">
            <v>Pesticides</v>
          </cell>
          <cell r="J5148" t="str">
            <v>General</v>
          </cell>
          <cell r="N5148">
            <v>40988</v>
          </cell>
        </row>
        <row r="5149">
          <cell r="A5149" t="str">
            <v>30103312</v>
          </cell>
          <cell r="B5149" t="str">
            <v>Point</v>
          </cell>
          <cell r="C5149" t="str">
            <v>Chem Manuf /Pesticides /General</v>
          </cell>
          <cell r="D5149" t="str">
            <v>Industrial Processes - Chemical Manuf</v>
          </cell>
          <cell r="G5149" t="str">
            <v>Industrial Processes</v>
          </cell>
          <cell r="H5149" t="str">
            <v>Chemical Manufacturing</v>
          </cell>
          <cell r="I5149" t="str">
            <v>Pesticides</v>
          </cell>
          <cell r="J5149" t="str">
            <v>General</v>
          </cell>
          <cell r="K5149" t="str">
            <v>30103311</v>
          </cell>
          <cell r="L5149" t="str">
            <v>2005</v>
          </cell>
          <cell r="N5149">
            <v>40988</v>
          </cell>
        </row>
        <row r="5150">
          <cell r="A5150" t="str">
            <v>30103399</v>
          </cell>
          <cell r="B5150" t="str">
            <v>Point</v>
          </cell>
          <cell r="C5150" t="str">
            <v>Chem Manuf /Pesticides /Other Not Classified</v>
          </cell>
          <cell r="D5150" t="str">
            <v>Industrial Processes - Chemical Manuf</v>
          </cell>
          <cell r="G5150" t="str">
            <v>Industrial Processes</v>
          </cell>
          <cell r="H5150" t="str">
            <v>Chemical Manufacturing</v>
          </cell>
          <cell r="I5150" t="str">
            <v>Pesticides</v>
          </cell>
          <cell r="J5150" t="str">
            <v>Other Not Classified</v>
          </cell>
          <cell r="N5150">
            <v>40988</v>
          </cell>
        </row>
        <row r="5151">
          <cell r="A5151" t="str">
            <v>30103402</v>
          </cell>
          <cell r="B5151" t="str">
            <v>Point</v>
          </cell>
          <cell r="C5151" t="str">
            <v>Chem Manuf /Aniline/Ethanolamines /General: Aniline</v>
          </cell>
          <cell r="D5151" t="str">
            <v>Industrial Processes - Chemical Manuf</v>
          </cell>
          <cell r="G5151" t="str">
            <v>Industrial Processes</v>
          </cell>
          <cell r="H5151" t="str">
            <v>Chemical Manufacturing</v>
          </cell>
          <cell r="I5151" t="str">
            <v>Aniline/Ethanolamines</v>
          </cell>
          <cell r="J5151" t="str">
            <v>General: Aniline</v>
          </cell>
          <cell r="N5151">
            <v>40988</v>
          </cell>
        </row>
        <row r="5152">
          <cell r="A5152" t="str">
            <v>30103403</v>
          </cell>
          <cell r="B5152" t="str">
            <v>Point</v>
          </cell>
          <cell r="C5152" t="str">
            <v>Chem Manuf /Aniline/Ethanolamines /Reactor Cycle Purge Vent</v>
          </cell>
          <cell r="D5152" t="str">
            <v>Industrial Processes - Chemical Manuf</v>
          </cell>
          <cell r="G5152" t="str">
            <v>Industrial Processes</v>
          </cell>
          <cell r="H5152" t="str">
            <v>Chemical Manufacturing</v>
          </cell>
          <cell r="I5152" t="str">
            <v>Aniline/Ethanolamines</v>
          </cell>
          <cell r="J5152" t="str">
            <v>Reactor Cycle Purge Vent</v>
          </cell>
          <cell r="N5152">
            <v>40988</v>
          </cell>
        </row>
        <row r="5153">
          <cell r="A5153" t="str">
            <v>30103404</v>
          </cell>
          <cell r="B5153" t="str">
            <v>Point</v>
          </cell>
          <cell r="C5153" t="str">
            <v>Chem Manuf /Aniline/Ethanolamines /Dehydration Column Vent</v>
          </cell>
          <cell r="D5153" t="str">
            <v>Industrial Processes - Chemical Manuf</v>
          </cell>
          <cell r="G5153" t="str">
            <v>Industrial Processes</v>
          </cell>
          <cell r="H5153" t="str">
            <v>Chemical Manufacturing</v>
          </cell>
          <cell r="I5153" t="str">
            <v>Aniline/Ethanolamines</v>
          </cell>
          <cell r="J5153" t="str">
            <v>Dehydration Column Vent</v>
          </cell>
          <cell r="N5153">
            <v>40988</v>
          </cell>
        </row>
        <row r="5154">
          <cell r="A5154" t="str">
            <v>30103405</v>
          </cell>
          <cell r="B5154" t="str">
            <v>Point</v>
          </cell>
          <cell r="C5154" t="str">
            <v>Chem Manuf /Aniline/Ethanolamines /Purification Column Vent</v>
          </cell>
          <cell r="D5154" t="str">
            <v>Industrial Processes - Chemical Manuf</v>
          </cell>
          <cell r="G5154" t="str">
            <v>Industrial Processes</v>
          </cell>
          <cell r="H5154" t="str">
            <v>Chemical Manufacturing</v>
          </cell>
          <cell r="I5154" t="str">
            <v>Aniline/Ethanolamines</v>
          </cell>
          <cell r="J5154" t="str">
            <v>Purification Column Vent</v>
          </cell>
          <cell r="N5154">
            <v>40988</v>
          </cell>
        </row>
        <row r="5155">
          <cell r="A5155" t="str">
            <v>30103406</v>
          </cell>
          <cell r="B5155" t="str">
            <v>Point</v>
          </cell>
          <cell r="C5155" t="str">
            <v>Chem Manuf /Aniline/Ethanolamines /Fugitive Emissions</v>
          </cell>
          <cell r="D5155" t="str">
            <v>Industrial Processes - Chemical Manuf</v>
          </cell>
          <cell r="G5155" t="str">
            <v>Industrial Processes</v>
          </cell>
          <cell r="H5155" t="str">
            <v>Chemical Manufacturing</v>
          </cell>
          <cell r="I5155" t="str">
            <v>Aniline/Ethanolamines</v>
          </cell>
          <cell r="J5155" t="str">
            <v>Fugitive Emissions</v>
          </cell>
          <cell r="N5155">
            <v>40988</v>
          </cell>
        </row>
        <row r="5156">
          <cell r="A5156" t="str">
            <v>30103410</v>
          </cell>
          <cell r="B5156" t="str">
            <v>Point</v>
          </cell>
          <cell r="C5156" t="str">
            <v>Chem Manuf /Aniline/Ethanolamines /General: Ethanolamines</v>
          </cell>
          <cell r="D5156" t="str">
            <v>Industrial Processes - Chemical Manuf</v>
          </cell>
          <cell r="G5156" t="str">
            <v>Industrial Processes</v>
          </cell>
          <cell r="H5156" t="str">
            <v>Chemical Manufacturing</v>
          </cell>
          <cell r="I5156" t="str">
            <v>Aniline/Ethanolamines</v>
          </cell>
          <cell r="J5156" t="str">
            <v>General: Ethanolamines</v>
          </cell>
          <cell r="N5156">
            <v>40988</v>
          </cell>
        </row>
        <row r="5157">
          <cell r="A5157" t="str">
            <v>30103411</v>
          </cell>
          <cell r="B5157" t="str">
            <v>Point</v>
          </cell>
          <cell r="C5157" t="str">
            <v>Chem Manuf /Aniline/Ethanolamines /Ammonia Scrubber Vent</v>
          </cell>
          <cell r="D5157" t="str">
            <v>Industrial Processes - Chemical Manuf</v>
          </cell>
          <cell r="G5157" t="str">
            <v>Industrial Processes</v>
          </cell>
          <cell r="H5157" t="str">
            <v>Chemical Manufacturing</v>
          </cell>
          <cell r="I5157" t="str">
            <v>Aniline/Ethanolamines</v>
          </cell>
          <cell r="J5157" t="str">
            <v>Ammonia Scrubber Vent</v>
          </cell>
          <cell r="N5157">
            <v>40988</v>
          </cell>
        </row>
        <row r="5158">
          <cell r="A5158" t="str">
            <v>30103412</v>
          </cell>
          <cell r="B5158" t="str">
            <v>Point</v>
          </cell>
          <cell r="C5158" t="str">
            <v>Chem Manuf /Aniline/Ethanolamines /Vacuum Distillation: Jet Vent</v>
          </cell>
          <cell r="D5158" t="str">
            <v>Industrial Processes - Chemical Manuf</v>
          </cell>
          <cell r="G5158" t="str">
            <v>Industrial Processes</v>
          </cell>
          <cell r="H5158" t="str">
            <v>Chemical Manufacturing</v>
          </cell>
          <cell r="I5158" t="str">
            <v>Aniline/Ethanolamines</v>
          </cell>
          <cell r="J5158" t="str">
            <v>Vacuum Distillation: Jet Vent</v>
          </cell>
          <cell r="N5158">
            <v>40988</v>
          </cell>
        </row>
        <row r="5159">
          <cell r="A5159" t="str">
            <v>30103414</v>
          </cell>
          <cell r="B5159" t="str">
            <v>Point</v>
          </cell>
          <cell r="C5159" t="str">
            <v>Chem Manuf /Aniline/Ethanolamines /Fugitive Emissions</v>
          </cell>
          <cell r="D5159" t="str">
            <v>Industrial Processes - Chemical Manuf</v>
          </cell>
          <cell r="G5159" t="str">
            <v>Industrial Processes</v>
          </cell>
          <cell r="H5159" t="str">
            <v>Chemical Manufacturing</v>
          </cell>
          <cell r="I5159" t="str">
            <v>Aniline/Ethanolamines</v>
          </cell>
          <cell r="J5159" t="str">
            <v>Fugitive Emissions</v>
          </cell>
          <cell r="K5159" t="str">
            <v>30103406</v>
          </cell>
          <cell r="L5159" t="str">
            <v>2005</v>
          </cell>
          <cell r="N5159">
            <v>40988</v>
          </cell>
        </row>
        <row r="5160">
          <cell r="A5160" t="str">
            <v>30103415</v>
          </cell>
          <cell r="B5160" t="str">
            <v>Point</v>
          </cell>
          <cell r="C5160" t="str">
            <v>Chem Manuf /Aniline/Ethanolamines /Ethylenediamine</v>
          </cell>
          <cell r="D5160" t="str">
            <v>Industrial Processes - Chemical Manuf</v>
          </cell>
          <cell r="G5160" t="str">
            <v>Industrial Processes</v>
          </cell>
          <cell r="H5160" t="str">
            <v>Chemical Manufacturing</v>
          </cell>
          <cell r="I5160" t="str">
            <v>Aniline/Ethanolamines</v>
          </cell>
          <cell r="J5160" t="str">
            <v>Ethylenediamine</v>
          </cell>
          <cell r="N5160">
            <v>40988</v>
          </cell>
        </row>
        <row r="5161">
          <cell r="A5161" t="str">
            <v>30103420</v>
          </cell>
          <cell r="B5161" t="str">
            <v>Point</v>
          </cell>
          <cell r="C5161" t="str">
            <v>Chem Manuf /Aniline/Ethanolamines /Hexamethylenediamine</v>
          </cell>
          <cell r="D5161" t="str">
            <v>Industrial Processes - Chemical Manuf</v>
          </cell>
          <cell r="G5161" t="str">
            <v>Industrial Processes</v>
          </cell>
          <cell r="H5161" t="str">
            <v>Chemical Manufacturing</v>
          </cell>
          <cell r="I5161" t="str">
            <v>Aniline/Ethanolamines</v>
          </cell>
          <cell r="J5161" t="str">
            <v>Hexamethylenediamine</v>
          </cell>
          <cell r="N5161">
            <v>40988</v>
          </cell>
        </row>
        <row r="5162">
          <cell r="A5162" t="str">
            <v>30103425</v>
          </cell>
          <cell r="B5162" t="str">
            <v>Point</v>
          </cell>
          <cell r="C5162" t="str">
            <v>Chem Manuf /Aniline/Ethanolamines /Hexamethylenetetramine</v>
          </cell>
          <cell r="D5162" t="str">
            <v>Industrial Processes - Chemical Manuf</v>
          </cell>
          <cell r="G5162" t="str">
            <v>Industrial Processes</v>
          </cell>
          <cell r="H5162" t="str">
            <v>Chemical Manufacturing</v>
          </cell>
          <cell r="I5162" t="str">
            <v>Aniline/Ethanolamines</v>
          </cell>
          <cell r="J5162" t="str">
            <v>Hexamethylenetetramine</v>
          </cell>
          <cell r="N5162">
            <v>40988</v>
          </cell>
        </row>
        <row r="5163">
          <cell r="A5163" t="str">
            <v>30103430</v>
          </cell>
          <cell r="B5163" t="str">
            <v>Point</v>
          </cell>
          <cell r="C5163" t="str">
            <v>Chem Manuf /Aniline/Ethanolamines /Melamine</v>
          </cell>
          <cell r="D5163" t="str">
            <v>Industrial Processes - Chemical Manuf</v>
          </cell>
          <cell r="G5163" t="str">
            <v>Industrial Processes</v>
          </cell>
          <cell r="H5163" t="str">
            <v>Chemical Manufacturing</v>
          </cell>
          <cell r="I5163" t="str">
            <v>Aniline/Ethanolamines</v>
          </cell>
          <cell r="J5163" t="str">
            <v>Melamine</v>
          </cell>
          <cell r="N5163">
            <v>40988</v>
          </cell>
        </row>
        <row r="5164">
          <cell r="A5164" t="str">
            <v>30103435</v>
          </cell>
          <cell r="B5164" t="str">
            <v>Point</v>
          </cell>
          <cell r="C5164" t="str">
            <v>Chem Manuf /Aniline/Ethanolamines /Methylamines</v>
          </cell>
          <cell r="D5164" t="str">
            <v>Industrial Processes - Chemical Manuf</v>
          </cell>
          <cell r="G5164" t="str">
            <v>Industrial Processes</v>
          </cell>
          <cell r="H5164" t="str">
            <v>Chemical Manufacturing</v>
          </cell>
          <cell r="I5164" t="str">
            <v>Aniline/Ethanolamines</v>
          </cell>
          <cell r="J5164" t="str">
            <v>Methylamines</v>
          </cell>
          <cell r="N5164">
            <v>40988</v>
          </cell>
        </row>
        <row r="5165">
          <cell r="A5165" t="str">
            <v>30103499</v>
          </cell>
          <cell r="B5165" t="str">
            <v>Point</v>
          </cell>
          <cell r="C5165" t="str">
            <v>Chem Manuf /Aniline/Ethanolamines /Other Not Classified</v>
          </cell>
          <cell r="D5165" t="str">
            <v>Industrial Processes - Chemical Manuf</v>
          </cell>
          <cell r="G5165" t="str">
            <v>Industrial Processes</v>
          </cell>
          <cell r="H5165" t="str">
            <v>Chemical Manufacturing</v>
          </cell>
          <cell r="I5165" t="str">
            <v>Aniline/Ethanolamines</v>
          </cell>
          <cell r="J5165" t="str">
            <v>Other Not Classified</v>
          </cell>
          <cell r="N5165">
            <v>40988</v>
          </cell>
        </row>
        <row r="5166">
          <cell r="A5166" t="str">
            <v>30103501</v>
          </cell>
          <cell r="B5166" t="str">
            <v>Point</v>
          </cell>
          <cell r="C5166" t="str">
            <v>Chem Manuf /Inorganic Pigments /TiO2 Sulfate Process: Calciner</v>
          </cell>
          <cell r="D5166" t="str">
            <v>Industrial Processes - Chemical Manuf</v>
          </cell>
          <cell r="G5166" t="str">
            <v>Industrial Processes</v>
          </cell>
          <cell r="H5166" t="str">
            <v>Chemical Manufacturing</v>
          </cell>
          <cell r="I5166" t="str">
            <v>Inorganic Pigments</v>
          </cell>
          <cell r="J5166" t="str">
            <v>TiO2 Sulfate Process: Calciner</v>
          </cell>
          <cell r="N5166">
            <v>40988</v>
          </cell>
        </row>
        <row r="5167">
          <cell r="A5167" t="str">
            <v>30103502</v>
          </cell>
          <cell r="B5167" t="str">
            <v>Point</v>
          </cell>
          <cell r="C5167" t="str">
            <v>Chem Manuf /Inorganic Pigments /TiO2 Sulfate Process: Digester</v>
          </cell>
          <cell r="D5167" t="str">
            <v>Industrial Processes - Chemical Manuf</v>
          </cell>
          <cell r="G5167" t="str">
            <v>Industrial Processes</v>
          </cell>
          <cell r="H5167" t="str">
            <v>Chemical Manufacturing</v>
          </cell>
          <cell r="I5167" t="str">
            <v>Inorganic Pigments</v>
          </cell>
          <cell r="J5167" t="str">
            <v>TiO2 Sulfate Process: Digester</v>
          </cell>
          <cell r="N5167">
            <v>40988</v>
          </cell>
        </row>
        <row r="5168">
          <cell r="A5168" t="str">
            <v>30103503</v>
          </cell>
          <cell r="B5168" t="str">
            <v>Point</v>
          </cell>
          <cell r="C5168" t="str">
            <v>Chem Manuf /Inorganic Pigments /TiO2 Chloride Process: Reactor</v>
          </cell>
          <cell r="D5168" t="str">
            <v>Industrial Processes - Chemical Manuf</v>
          </cell>
          <cell r="G5168" t="str">
            <v>Industrial Processes</v>
          </cell>
          <cell r="H5168" t="str">
            <v>Chemical Manufacturing</v>
          </cell>
          <cell r="I5168" t="str">
            <v>Inorganic Pigments</v>
          </cell>
          <cell r="J5168" t="str">
            <v>TiO2 Chloride Process: Reactor</v>
          </cell>
          <cell r="N5168">
            <v>40988</v>
          </cell>
        </row>
        <row r="5169">
          <cell r="A5169" t="str">
            <v>30103506</v>
          </cell>
          <cell r="B5169" t="str">
            <v>Point</v>
          </cell>
          <cell r="C5169" t="str">
            <v>Chem Manuf /Inorganic Pigments /Lead Oxide: Barton Pot</v>
          </cell>
          <cell r="D5169" t="str">
            <v>Industrial Processes - Chemical Manuf</v>
          </cell>
          <cell r="G5169" t="str">
            <v>Industrial Processes</v>
          </cell>
          <cell r="H5169" t="str">
            <v>Chemical Manufacturing</v>
          </cell>
          <cell r="I5169" t="str">
            <v>Inorganic Pigments</v>
          </cell>
          <cell r="J5169" t="str">
            <v>Lead Oxide: Barton Pot</v>
          </cell>
          <cell r="N5169">
            <v>40988</v>
          </cell>
        </row>
        <row r="5170">
          <cell r="A5170" t="str">
            <v>30103507</v>
          </cell>
          <cell r="B5170" t="str">
            <v>Point</v>
          </cell>
          <cell r="C5170" t="str">
            <v>Chem Manuf /Inorganic Pigments /Lead Oxide: Calciner</v>
          </cell>
          <cell r="D5170" t="str">
            <v>Industrial Processes - Chemical Manuf</v>
          </cell>
          <cell r="G5170" t="str">
            <v>Industrial Processes</v>
          </cell>
          <cell r="H5170" t="str">
            <v>Chemical Manufacturing</v>
          </cell>
          <cell r="I5170" t="str">
            <v>Inorganic Pigments</v>
          </cell>
          <cell r="J5170" t="str">
            <v>Lead Oxide: Calciner</v>
          </cell>
          <cell r="N5170">
            <v>40988</v>
          </cell>
        </row>
        <row r="5171">
          <cell r="A5171" t="str">
            <v>30103510</v>
          </cell>
          <cell r="B5171" t="str">
            <v>Point</v>
          </cell>
          <cell r="C5171" t="str">
            <v>Chem Manuf /Inorganic Pigments /Red Lead</v>
          </cell>
          <cell r="D5171" t="str">
            <v>Industrial Processes - Chemical Manuf</v>
          </cell>
          <cell r="G5171" t="str">
            <v>Industrial Processes</v>
          </cell>
          <cell r="H5171" t="str">
            <v>Chemical Manufacturing</v>
          </cell>
          <cell r="I5171" t="str">
            <v>Inorganic Pigments</v>
          </cell>
          <cell r="J5171" t="str">
            <v>Red Lead</v>
          </cell>
          <cell r="N5171">
            <v>40988</v>
          </cell>
        </row>
        <row r="5172">
          <cell r="A5172" t="str">
            <v>30103515</v>
          </cell>
          <cell r="B5172" t="str">
            <v>Point</v>
          </cell>
          <cell r="C5172" t="str">
            <v>Chem Manuf /Inorganic Pigments /White Lead</v>
          </cell>
          <cell r="D5172" t="str">
            <v>Industrial Processes - Chemical Manuf</v>
          </cell>
          <cell r="G5172" t="str">
            <v>Industrial Processes</v>
          </cell>
          <cell r="H5172" t="str">
            <v>Chemical Manufacturing</v>
          </cell>
          <cell r="I5172" t="str">
            <v>Inorganic Pigments</v>
          </cell>
          <cell r="J5172" t="str">
            <v>White Lead</v>
          </cell>
          <cell r="N5172">
            <v>40988</v>
          </cell>
        </row>
        <row r="5173">
          <cell r="A5173" t="str">
            <v>30103520</v>
          </cell>
          <cell r="B5173" t="str">
            <v>Point</v>
          </cell>
          <cell r="C5173" t="str">
            <v>Chem Manuf /Inorganic Pigments /Lead Chromate</v>
          </cell>
          <cell r="D5173" t="str">
            <v>Industrial Processes - Chemical Manuf</v>
          </cell>
          <cell r="G5173" t="str">
            <v>Industrial Processes</v>
          </cell>
          <cell r="H5173" t="str">
            <v>Chemical Manufacturing</v>
          </cell>
          <cell r="I5173" t="str">
            <v>Inorganic Pigments</v>
          </cell>
          <cell r="J5173" t="str">
            <v>Lead Chromate</v>
          </cell>
          <cell r="N5173">
            <v>40988</v>
          </cell>
        </row>
        <row r="5174">
          <cell r="A5174" t="str">
            <v>30103550</v>
          </cell>
          <cell r="B5174" t="str">
            <v>Point</v>
          </cell>
          <cell r="C5174" t="str">
            <v>Chem Manuf /Inorganic Pigments /Ore Grinding</v>
          </cell>
          <cell r="D5174" t="str">
            <v>Industrial Processes - Chemical Manuf</v>
          </cell>
          <cell r="G5174" t="str">
            <v>Industrial Processes</v>
          </cell>
          <cell r="H5174" t="str">
            <v>Chemical Manufacturing</v>
          </cell>
          <cell r="I5174" t="str">
            <v>Inorganic Pigments</v>
          </cell>
          <cell r="J5174" t="str">
            <v>Ore Grinding</v>
          </cell>
          <cell r="N5174">
            <v>40988</v>
          </cell>
        </row>
        <row r="5175">
          <cell r="A5175" t="str">
            <v>30103551</v>
          </cell>
          <cell r="B5175" t="str">
            <v>Point</v>
          </cell>
          <cell r="C5175" t="str">
            <v>Chem Manuf /Inorganic Pigments /Ore Dryer</v>
          </cell>
          <cell r="D5175" t="str">
            <v>Industrial Processes - Chemical Manuf</v>
          </cell>
          <cell r="G5175" t="str">
            <v>Industrial Processes</v>
          </cell>
          <cell r="H5175" t="str">
            <v>Chemical Manufacturing</v>
          </cell>
          <cell r="I5175" t="str">
            <v>Inorganic Pigments</v>
          </cell>
          <cell r="J5175" t="str">
            <v>Ore Dryer</v>
          </cell>
          <cell r="N5175">
            <v>40988</v>
          </cell>
        </row>
        <row r="5176">
          <cell r="A5176" t="str">
            <v>30103552</v>
          </cell>
          <cell r="B5176" t="str">
            <v>Point</v>
          </cell>
          <cell r="C5176" t="str">
            <v>Chem Manuf /Inorganic Pigments /Pigment Milling</v>
          </cell>
          <cell r="D5176" t="str">
            <v>Industrial Processes - Chemical Manuf</v>
          </cell>
          <cell r="G5176" t="str">
            <v>Industrial Processes</v>
          </cell>
          <cell r="H5176" t="str">
            <v>Chemical Manufacturing</v>
          </cell>
          <cell r="I5176" t="str">
            <v>Inorganic Pigments</v>
          </cell>
          <cell r="J5176" t="str">
            <v>Pigment Milling</v>
          </cell>
          <cell r="N5176">
            <v>40988</v>
          </cell>
        </row>
        <row r="5177">
          <cell r="A5177" t="str">
            <v>30103553</v>
          </cell>
          <cell r="B5177" t="str">
            <v>Point</v>
          </cell>
          <cell r="C5177" t="str">
            <v>Chem Manuf /Inorganic Pigments /Pigment Dryer</v>
          </cell>
          <cell r="D5177" t="str">
            <v>Industrial Processes - Chemical Manuf</v>
          </cell>
          <cell r="G5177" t="str">
            <v>Industrial Processes</v>
          </cell>
          <cell r="H5177" t="str">
            <v>Chemical Manufacturing</v>
          </cell>
          <cell r="I5177" t="str">
            <v>Inorganic Pigments</v>
          </cell>
          <cell r="J5177" t="str">
            <v>Pigment Dryer</v>
          </cell>
          <cell r="N5177">
            <v>40988</v>
          </cell>
        </row>
        <row r="5178">
          <cell r="A5178" t="str">
            <v>30103554</v>
          </cell>
          <cell r="B5178" t="str">
            <v>Point</v>
          </cell>
          <cell r="C5178" t="str">
            <v>Chem Manuf /Inorganic Pigments /Conveying/Storage/Packing</v>
          </cell>
          <cell r="D5178" t="str">
            <v>Industrial Processes - Storage and Transfer</v>
          </cell>
          <cell r="G5178" t="str">
            <v>Industrial Processes</v>
          </cell>
          <cell r="H5178" t="str">
            <v>Chemical Manufacturing</v>
          </cell>
          <cell r="I5178" t="str">
            <v>Inorganic Pigments</v>
          </cell>
          <cell r="J5178" t="str">
            <v>Conveying/Storage/Packing</v>
          </cell>
          <cell r="N5178">
            <v>40988</v>
          </cell>
        </row>
        <row r="5179">
          <cell r="A5179" t="str">
            <v>30103599</v>
          </cell>
          <cell r="B5179" t="str">
            <v>Point</v>
          </cell>
          <cell r="C5179" t="str">
            <v>Chem Manuf /Inorganic Pigments /Other Not Classified</v>
          </cell>
          <cell r="D5179" t="str">
            <v>Industrial Processes - Chemical Manuf</v>
          </cell>
          <cell r="G5179" t="str">
            <v>Industrial Processes</v>
          </cell>
          <cell r="H5179" t="str">
            <v>Chemical Manufacturing</v>
          </cell>
          <cell r="I5179" t="str">
            <v>Inorganic Pigments</v>
          </cell>
          <cell r="J5179" t="str">
            <v>Other Not Classified</v>
          </cell>
          <cell r="N5179">
            <v>40988</v>
          </cell>
        </row>
        <row r="5180">
          <cell r="A5180" t="str">
            <v>30103601</v>
          </cell>
          <cell r="B5180" t="str">
            <v>Point</v>
          </cell>
          <cell r="C5180" t="str">
            <v>Chem Manuf /Chromic Acid Manuf /Chromate Ore Handling, Grinding &amp; Drying</v>
          </cell>
          <cell r="D5180" t="str">
            <v>Industrial Processes - Chemical Manuf</v>
          </cell>
          <cell r="G5180" t="str">
            <v>Industrial Processes</v>
          </cell>
          <cell r="H5180" t="str">
            <v>Chemical Manufacturing</v>
          </cell>
          <cell r="I5180" t="str">
            <v>Chromic Acid Manufacturing</v>
          </cell>
          <cell r="J5180" t="str">
            <v>Chromate Ore Handling, Grinding &amp; Drying</v>
          </cell>
          <cell r="M5180">
            <v>37589</v>
          </cell>
          <cell r="N5180">
            <v>40988</v>
          </cell>
        </row>
        <row r="5181">
          <cell r="A5181" t="str">
            <v>30103602</v>
          </cell>
          <cell r="B5181" t="str">
            <v>Point</v>
          </cell>
          <cell r="C5181" t="str">
            <v>Chem Manuf /Chromic Acid Manuf /Bichromate Kilns</v>
          </cell>
          <cell r="D5181" t="str">
            <v>Industrial Processes - Chemical Manuf</v>
          </cell>
          <cell r="G5181" t="str">
            <v>Industrial Processes</v>
          </cell>
          <cell r="H5181" t="str">
            <v>Chemical Manufacturing</v>
          </cell>
          <cell r="I5181" t="str">
            <v>Chromic Acid Manufacturing</v>
          </cell>
          <cell r="J5181" t="str">
            <v>Bichromate Kilns</v>
          </cell>
          <cell r="M5181">
            <v>37589</v>
          </cell>
          <cell r="N5181">
            <v>40988</v>
          </cell>
        </row>
        <row r="5182">
          <cell r="A5182" t="str">
            <v>30103603</v>
          </cell>
          <cell r="B5182" t="str">
            <v>Point</v>
          </cell>
          <cell r="C5182" t="str">
            <v>Chem Manuf /Chromic Acid Manuf /Kiln Product Quench Tanks</v>
          </cell>
          <cell r="D5182" t="str">
            <v>Industrial Processes - Chemical Manuf</v>
          </cell>
          <cell r="G5182" t="str">
            <v>Industrial Processes</v>
          </cell>
          <cell r="H5182" t="str">
            <v>Chemical Manufacturing</v>
          </cell>
          <cell r="I5182" t="str">
            <v>Chromic Acid Manufacturing</v>
          </cell>
          <cell r="J5182" t="str">
            <v>Kiln Product Quench Tanks</v>
          </cell>
          <cell r="M5182">
            <v>37589</v>
          </cell>
          <cell r="N5182">
            <v>40988</v>
          </cell>
        </row>
        <row r="5183">
          <cell r="A5183" t="str">
            <v>30103604</v>
          </cell>
          <cell r="B5183" t="str">
            <v>Point</v>
          </cell>
          <cell r="C5183" t="str">
            <v>Chem Manuf /Chromic Acid Manuf /Kiln Product Separator Tanks</v>
          </cell>
          <cell r="D5183" t="str">
            <v>Industrial Processes - Chemical Manuf</v>
          </cell>
          <cell r="G5183" t="str">
            <v>Industrial Processes</v>
          </cell>
          <cell r="H5183" t="str">
            <v>Chemical Manufacturing</v>
          </cell>
          <cell r="I5183" t="str">
            <v>Chromic Acid Manufacturing</v>
          </cell>
          <cell r="J5183" t="str">
            <v>Kiln Product Separator Tanks</v>
          </cell>
          <cell r="M5183">
            <v>37589</v>
          </cell>
          <cell r="N5183">
            <v>40988</v>
          </cell>
        </row>
        <row r="5184">
          <cell r="A5184" t="str">
            <v>30103605</v>
          </cell>
          <cell r="B5184" t="str">
            <v>Point</v>
          </cell>
          <cell r="C5184" t="str">
            <v>Chem Manuf /Chromic Acid Manuf /Kiln Product Evaporators</v>
          </cell>
          <cell r="D5184" t="str">
            <v>Industrial Processes - Chemical Manuf</v>
          </cell>
          <cell r="G5184" t="str">
            <v>Industrial Processes</v>
          </cell>
          <cell r="H5184" t="str">
            <v>Chemical Manufacturing</v>
          </cell>
          <cell r="I5184" t="str">
            <v>Chromic Acid Manufacturing</v>
          </cell>
          <cell r="J5184" t="str">
            <v>Kiln Product Evaporators</v>
          </cell>
          <cell r="M5184">
            <v>37589</v>
          </cell>
          <cell r="N5184">
            <v>40988</v>
          </cell>
        </row>
        <row r="5185">
          <cell r="A5185" t="str">
            <v>30103606</v>
          </cell>
          <cell r="B5185" t="str">
            <v>Point</v>
          </cell>
          <cell r="C5185" t="str">
            <v>Chem Manuf /Chromic Acid Manuf /Salt Cake Flash Dryer</v>
          </cell>
          <cell r="D5185" t="str">
            <v>Industrial Processes - Chemical Manuf</v>
          </cell>
          <cell r="G5185" t="str">
            <v>Industrial Processes</v>
          </cell>
          <cell r="H5185" t="str">
            <v>Chemical Manufacturing</v>
          </cell>
          <cell r="I5185" t="str">
            <v>Chromic Acid Manufacturing</v>
          </cell>
          <cell r="J5185" t="str">
            <v>Salt Cake Flash Dryer</v>
          </cell>
          <cell r="M5185">
            <v>37589</v>
          </cell>
          <cell r="N5185">
            <v>40988</v>
          </cell>
        </row>
        <row r="5186">
          <cell r="A5186" t="str">
            <v>30103607</v>
          </cell>
          <cell r="B5186" t="str">
            <v>Point</v>
          </cell>
          <cell r="C5186" t="str">
            <v>Chem Manuf /Chromic Acid Manuf /Salt Cake Bulk Loading &amp; Conveyor Transport</v>
          </cell>
          <cell r="D5186" t="str">
            <v>Industrial Processes - Chemical Manuf</v>
          </cell>
          <cell r="G5186" t="str">
            <v>Industrial Processes</v>
          </cell>
          <cell r="H5186" t="str">
            <v>Chemical Manufacturing</v>
          </cell>
          <cell r="I5186" t="str">
            <v>Chromic Acid Manufacturing</v>
          </cell>
          <cell r="J5186" t="str">
            <v>Salt Cake Bulk Loading &amp; Conveyor Transport</v>
          </cell>
          <cell r="M5186">
            <v>37589</v>
          </cell>
          <cell r="N5186">
            <v>40988</v>
          </cell>
        </row>
        <row r="5187">
          <cell r="A5187" t="str">
            <v>30103608</v>
          </cell>
          <cell r="B5187" t="str">
            <v>Point</v>
          </cell>
          <cell r="C5187" t="str">
            <v>Chem Manuf /Chromic Acid Manuf /Crystal Separation, Drying, &amp; Storage System</v>
          </cell>
          <cell r="D5187" t="str">
            <v>Industrial Processes - Chemical Manuf</v>
          </cell>
          <cell r="G5187" t="str">
            <v>Industrial Processes</v>
          </cell>
          <cell r="H5187" t="str">
            <v>Chemical Manufacturing</v>
          </cell>
          <cell r="I5187" t="str">
            <v>Chromic Acid Manufacturing</v>
          </cell>
          <cell r="J5187" t="str">
            <v>Crystal Separation, Drying, &amp; Storage System</v>
          </cell>
          <cell r="M5187">
            <v>37589</v>
          </cell>
          <cell r="N5187">
            <v>40988</v>
          </cell>
        </row>
        <row r="5188">
          <cell r="A5188" t="str">
            <v>30103609</v>
          </cell>
          <cell r="B5188" t="str">
            <v>Point</v>
          </cell>
          <cell r="C5188" t="str">
            <v>Chem Manuf /Chromic Acid Manuf /Chrome Acid Processing Tanks</v>
          </cell>
          <cell r="D5188" t="str">
            <v>Industrial Processes - Chemical Manuf</v>
          </cell>
          <cell r="G5188" t="str">
            <v>Industrial Processes</v>
          </cell>
          <cell r="H5188" t="str">
            <v>Chemical Manufacturing</v>
          </cell>
          <cell r="I5188" t="str">
            <v>Chromic Acid Manufacturing</v>
          </cell>
          <cell r="J5188" t="str">
            <v>Chrome Acid Processing Tanks</v>
          </cell>
          <cell r="M5188">
            <v>37589</v>
          </cell>
          <cell r="N5188">
            <v>40988</v>
          </cell>
        </row>
        <row r="5189">
          <cell r="A5189" t="str">
            <v>30103699</v>
          </cell>
          <cell r="B5189" t="str">
            <v>Point</v>
          </cell>
          <cell r="C5189" t="str">
            <v>Chem Manuf /Chromic Acid Manuf /Miscellaneous Processes</v>
          </cell>
          <cell r="D5189" t="str">
            <v>Industrial Processes - Chemical Manuf</v>
          </cell>
          <cell r="G5189" t="str">
            <v>Industrial Processes</v>
          </cell>
          <cell r="H5189" t="str">
            <v>Chemical Manufacturing</v>
          </cell>
          <cell r="I5189" t="str">
            <v>Chromic Acid Manufacturing</v>
          </cell>
          <cell r="J5189" t="str">
            <v>Miscellaneous Processes</v>
          </cell>
          <cell r="M5189">
            <v>37589</v>
          </cell>
          <cell r="N5189">
            <v>40988</v>
          </cell>
        </row>
        <row r="5190">
          <cell r="A5190" t="str">
            <v>30103801</v>
          </cell>
          <cell r="B5190" t="str">
            <v>Point</v>
          </cell>
          <cell r="C5190" t="str">
            <v>Chem Manuf /Sodium Bicarbonate /General</v>
          </cell>
          <cell r="D5190" t="str">
            <v>Industrial Processes - Chemical Manuf</v>
          </cell>
          <cell r="G5190" t="str">
            <v>Industrial Processes</v>
          </cell>
          <cell r="H5190" t="str">
            <v>Chemical Manufacturing</v>
          </cell>
          <cell r="I5190" t="str">
            <v>Sodium Bicarbonate</v>
          </cell>
          <cell r="J5190" t="str">
            <v>General</v>
          </cell>
          <cell r="N5190">
            <v>40988</v>
          </cell>
        </row>
        <row r="5191">
          <cell r="A5191" t="str">
            <v>30103901</v>
          </cell>
          <cell r="B5191" t="str">
            <v>Point</v>
          </cell>
          <cell r="C5191" t="str">
            <v>Chem Manuf /Hydrogen Cyanide /Air Heater: General</v>
          </cell>
          <cell r="D5191" t="str">
            <v>Industrial Processes - Chemical Manuf</v>
          </cell>
          <cell r="G5191" t="str">
            <v>Industrial Processes</v>
          </cell>
          <cell r="H5191" t="str">
            <v>Chemical Manufacturing</v>
          </cell>
          <cell r="I5191" t="str">
            <v>Hydrogen Cyanide</v>
          </cell>
          <cell r="J5191" t="str">
            <v>Air Heater: General</v>
          </cell>
          <cell r="N5191">
            <v>40988</v>
          </cell>
        </row>
        <row r="5192">
          <cell r="A5192" t="str">
            <v>30103902</v>
          </cell>
          <cell r="B5192" t="str">
            <v>Point</v>
          </cell>
          <cell r="C5192" t="str">
            <v>Chem Manuf /Hydrogen Cyanide /Ammonia Absorber</v>
          </cell>
          <cell r="D5192" t="str">
            <v>Industrial Processes - Chemical Manuf</v>
          </cell>
          <cell r="G5192" t="str">
            <v>Industrial Processes</v>
          </cell>
          <cell r="H5192" t="str">
            <v>Chemical Manufacturing</v>
          </cell>
          <cell r="I5192" t="str">
            <v>Hydrogen Cyanide</v>
          </cell>
          <cell r="J5192" t="str">
            <v>Ammonia Absorber</v>
          </cell>
          <cell r="N5192">
            <v>40988</v>
          </cell>
        </row>
        <row r="5193">
          <cell r="A5193" t="str">
            <v>30103903</v>
          </cell>
          <cell r="B5193" t="str">
            <v>Point</v>
          </cell>
          <cell r="C5193" t="str">
            <v>Chem Manuf /Hydrogen Cyanide /HCN Absorber</v>
          </cell>
          <cell r="D5193" t="str">
            <v>Industrial Processes - Chemical Manuf</v>
          </cell>
          <cell r="G5193" t="str">
            <v>Industrial Processes</v>
          </cell>
          <cell r="H5193" t="str">
            <v>Chemical Manufacturing</v>
          </cell>
          <cell r="I5193" t="str">
            <v>Hydrogen Cyanide</v>
          </cell>
          <cell r="J5193" t="str">
            <v>HCN Absorber</v>
          </cell>
          <cell r="N5193">
            <v>40988</v>
          </cell>
        </row>
        <row r="5194">
          <cell r="A5194" t="str">
            <v>30104001</v>
          </cell>
          <cell r="B5194" t="str">
            <v>Point</v>
          </cell>
          <cell r="C5194" t="str">
            <v>Chem Manuf /Urea Production /General: Specify in Comments</v>
          </cell>
          <cell r="D5194" t="str">
            <v>Industrial Processes - Chemical Manuf</v>
          </cell>
          <cell r="G5194" t="str">
            <v>Industrial Processes</v>
          </cell>
          <cell r="H5194" t="str">
            <v>Chemical Manufacturing</v>
          </cell>
          <cell r="I5194" t="str">
            <v>Urea Production</v>
          </cell>
          <cell r="J5194" t="str">
            <v>General: Specify in Comments</v>
          </cell>
          <cell r="N5194">
            <v>40988</v>
          </cell>
        </row>
        <row r="5195">
          <cell r="A5195" t="str">
            <v>30104002</v>
          </cell>
          <cell r="B5195" t="str">
            <v>Point</v>
          </cell>
          <cell r="C5195" t="str">
            <v>Chem Manuf /Urea Production /Solution Concentration (Controlled)</v>
          </cell>
          <cell r="D5195" t="str">
            <v>Industrial Processes - Chemical Manuf</v>
          </cell>
          <cell r="G5195" t="str">
            <v>Industrial Processes</v>
          </cell>
          <cell r="H5195" t="str">
            <v>Chemical Manufacturing</v>
          </cell>
          <cell r="I5195" t="str">
            <v>Urea Production</v>
          </cell>
          <cell r="J5195" t="str">
            <v>Solution Concentration (Controlled)</v>
          </cell>
          <cell r="N5195">
            <v>40988</v>
          </cell>
        </row>
        <row r="5196">
          <cell r="A5196" t="str">
            <v>30104003</v>
          </cell>
          <cell r="B5196" t="str">
            <v>Point</v>
          </cell>
          <cell r="C5196" t="str">
            <v>Chem Manuf /Urea Production /Prilling</v>
          </cell>
          <cell r="D5196" t="str">
            <v>Industrial Processes - Chemical Manuf</v>
          </cell>
          <cell r="G5196" t="str">
            <v>Industrial Processes</v>
          </cell>
          <cell r="H5196" t="str">
            <v>Chemical Manufacturing</v>
          </cell>
          <cell r="I5196" t="str">
            <v>Urea Production</v>
          </cell>
          <cell r="J5196" t="str">
            <v>Prilling</v>
          </cell>
          <cell r="N5196">
            <v>40988</v>
          </cell>
        </row>
        <row r="5197">
          <cell r="A5197" t="str">
            <v>30104004</v>
          </cell>
          <cell r="B5197" t="str">
            <v>Point</v>
          </cell>
          <cell r="C5197" t="str">
            <v>Chem Manuf /Urea Production /Drum Granulation</v>
          </cell>
          <cell r="D5197" t="str">
            <v>Industrial Processes - Chemical Manuf</v>
          </cell>
          <cell r="G5197" t="str">
            <v>Industrial Processes</v>
          </cell>
          <cell r="H5197" t="str">
            <v>Chemical Manufacturing</v>
          </cell>
          <cell r="I5197" t="str">
            <v>Urea Production</v>
          </cell>
          <cell r="J5197" t="str">
            <v>Drum Granulation</v>
          </cell>
          <cell r="N5197">
            <v>40988</v>
          </cell>
        </row>
        <row r="5198">
          <cell r="A5198" t="str">
            <v>30104005</v>
          </cell>
          <cell r="B5198" t="str">
            <v>Point</v>
          </cell>
          <cell r="C5198" t="str">
            <v>Chem Manuf /Urea Production /Coating</v>
          </cell>
          <cell r="D5198" t="str">
            <v>Industrial Processes - Chemical Manuf</v>
          </cell>
          <cell r="G5198" t="str">
            <v>Industrial Processes</v>
          </cell>
          <cell r="H5198" t="str">
            <v>Chemical Manufacturing</v>
          </cell>
          <cell r="I5198" t="str">
            <v>Urea Production</v>
          </cell>
          <cell r="J5198" t="str">
            <v>Coating</v>
          </cell>
          <cell r="N5198">
            <v>40988</v>
          </cell>
        </row>
        <row r="5199">
          <cell r="A5199" t="str">
            <v>30104006</v>
          </cell>
          <cell r="B5199" t="str">
            <v>Point</v>
          </cell>
          <cell r="C5199" t="str">
            <v>Chem Manuf /Urea Production /Bagging</v>
          </cell>
          <cell r="D5199" t="str">
            <v>Industrial Processes - Chemical Manuf</v>
          </cell>
          <cell r="G5199" t="str">
            <v>Industrial Processes</v>
          </cell>
          <cell r="H5199" t="str">
            <v>Chemical Manufacturing</v>
          </cell>
          <cell r="I5199" t="str">
            <v>Urea Production</v>
          </cell>
          <cell r="J5199" t="str">
            <v>Bagging</v>
          </cell>
          <cell r="N5199">
            <v>40988</v>
          </cell>
        </row>
        <row r="5200">
          <cell r="A5200" t="str">
            <v>30104007</v>
          </cell>
          <cell r="B5200" t="str">
            <v>Point</v>
          </cell>
          <cell r="C5200" t="str">
            <v>Chem Manuf /Urea Production /Bulk Loading</v>
          </cell>
          <cell r="D5200" t="str">
            <v>Industrial Processes - Storage and Transfer</v>
          </cell>
          <cell r="G5200" t="str">
            <v>Industrial Processes</v>
          </cell>
          <cell r="H5200" t="str">
            <v>Chemical Manufacturing</v>
          </cell>
          <cell r="I5200" t="str">
            <v>Urea Production</v>
          </cell>
          <cell r="J5200" t="str">
            <v>Bulk Loading</v>
          </cell>
          <cell r="N5200">
            <v>40988</v>
          </cell>
        </row>
        <row r="5201">
          <cell r="A5201" t="str">
            <v>30104008</v>
          </cell>
          <cell r="B5201" t="str">
            <v>Point</v>
          </cell>
          <cell r="C5201" t="str">
            <v>Chem Manuf /Urea Production /Non-fluidized Bed Prilling (Agricultural Grade)</v>
          </cell>
          <cell r="D5201" t="str">
            <v>Industrial Processes - Chemical Manuf</v>
          </cell>
          <cell r="G5201" t="str">
            <v>Industrial Processes</v>
          </cell>
          <cell r="H5201" t="str">
            <v>Chemical Manufacturing</v>
          </cell>
          <cell r="I5201" t="str">
            <v>Urea Production</v>
          </cell>
          <cell r="J5201" t="str">
            <v>Non-fluidized Bed Prilling (Agricultural Grade)</v>
          </cell>
          <cell r="N5201">
            <v>40988</v>
          </cell>
        </row>
        <row r="5202">
          <cell r="A5202" t="str">
            <v>30104009</v>
          </cell>
          <cell r="B5202" t="str">
            <v>Point</v>
          </cell>
          <cell r="C5202" t="str">
            <v>Chem Manuf /Urea Production /Non-fluidized Bed Prilling (Feed Grade)</v>
          </cell>
          <cell r="D5202" t="str">
            <v>Industrial Processes - Chemical Manuf</v>
          </cell>
          <cell r="G5202" t="str">
            <v>Industrial Processes</v>
          </cell>
          <cell r="H5202" t="str">
            <v>Chemical Manufacturing</v>
          </cell>
          <cell r="I5202" t="str">
            <v>Urea Production</v>
          </cell>
          <cell r="J5202" t="str">
            <v>Non-fluidized Bed Prilling (Feed Grade)</v>
          </cell>
          <cell r="N5202">
            <v>40988</v>
          </cell>
        </row>
        <row r="5203">
          <cell r="A5203" t="str">
            <v>30104010</v>
          </cell>
          <cell r="B5203" t="str">
            <v>Point</v>
          </cell>
          <cell r="C5203" t="str">
            <v>Chem Manuf /Urea Production /Fluidized Bed Prilling (Agricultural Grade)</v>
          </cell>
          <cell r="D5203" t="str">
            <v>Industrial Processes - Chemical Manuf</v>
          </cell>
          <cell r="G5203" t="str">
            <v>Industrial Processes</v>
          </cell>
          <cell r="H5203" t="str">
            <v>Chemical Manufacturing</v>
          </cell>
          <cell r="I5203" t="str">
            <v>Urea Production</v>
          </cell>
          <cell r="J5203" t="str">
            <v>Fluidized Bed Prilling (Agricultural Grade)</v>
          </cell>
          <cell r="N5203">
            <v>40988</v>
          </cell>
        </row>
        <row r="5204">
          <cell r="A5204" t="str">
            <v>30104011</v>
          </cell>
          <cell r="B5204" t="str">
            <v>Point</v>
          </cell>
          <cell r="C5204" t="str">
            <v>Chem Manuf /Urea Production /Fluidized Bed Prilling (Feed Grade)</v>
          </cell>
          <cell r="D5204" t="str">
            <v>Industrial Processes - Chemical Manuf</v>
          </cell>
          <cell r="G5204" t="str">
            <v>Industrial Processes</v>
          </cell>
          <cell r="H5204" t="str">
            <v>Chemical Manufacturing</v>
          </cell>
          <cell r="I5204" t="str">
            <v>Urea Production</v>
          </cell>
          <cell r="J5204" t="str">
            <v>Fluidized Bed Prilling (Feed Grade)</v>
          </cell>
          <cell r="N5204">
            <v>40988</v>
          </cell>
        </row>
        <row r="5205">
          <cell r="A5205" t="str">
            <v>30104012</v>
          </cell>
          <cell r="B5205" t="str">
            <v>Point</v>
          </cell>
          <cell r="C5205" t="str">
            <v>Chem Manuf /Urea Production /Rotary Drum Cooler</v>
          </cell>
          <cell r="D5205" t="str">
            <v>Industrial Processes - Chemical Manuf</v>
          </cell>
          <cell r="G5205" t="str">
            <v>Industrial Processes</v>
          </cell>
          <cell r="H5205" t="str">
            <v>Chemical Manufacturing</v>
          </cell>
          <cell r="I5205" t="str">
            <v>Urea Production</v>
          </cell>
          <cell r="J5205" t="str">
            <v>Rotary Drum Cooler</v>
          </cell>
          <cell r="N5205">
            <v>40988</v>
          </cell>
        </row>
        <row r="5206">
          <cell r="A5206" t="str">
            <v>30104013</v>
          </cell>
          <cell r="B5206" t="str">
            <v>Point</v>
          </cell>
          <cell r="C5206" t="str">
            <v>Chem Manuf /Urea Production /Solids Screening</v>
          </cell>
          <cell r="D5206" t="str">
            <v>Industrial Processes - Chemical Manuf</v>
          </cell>
          <cell r="G5206" t="str">
            <v>Industrial Processes</v>
          </cell>
          <cell r="H5206" t="str">
            <v>Chemical Manufacturing</v>
          </cell>
          <cell r="I5206" t="str">
            <v>Urea Production</v>
          </cell>
          <cell r="J5206" t="str">
            <v>Solids Screening</v>
          </cell>
          <cell r="N5206">
            <v>40988</v>
          </cell>
        </row>
        <row r="5207">
          <cell r="A5207" t="str">
            <v>30104014</v>
          </cell>
          <cell r="B5207" t="str">
            <v>Point</v>
          </cell>
          <cell r="C5207" t="str">
            <v>Chem Manuf /Urea Production /Pan Granulation</v>
          </cell>
          <cell r="D5207" t="str">
            <v>Industrial Processes - Chemical Manuf</v>
          </cell>
          <cell r="G5207" t="str">
            <v>Industrial Processes</v>
          </cell>
          <cell r="H5207" t="str">
            <v>Chemical Manufacturing</v>
          </cell>
          <cell r="I5207" t="str">
            <v>Urea Production</v>
          </cell>
          <cell r="J5207" t="str">
            <v>Pan Granulation</v>
          </cell>
          <cell r="N5207">
            <v>40988</v>
          </cell>
        </row>
        <row r="5208">
          <cell r="A5208" t="str">
            <v>30104020</v>
          </cell>
          <cell r="B5208" t="str">
            <v>Point</v>
          </cell>
          <cell r="C5208" t="str">
            <v>Chem Manuf /Urea Production /Solution Synthesis</v>
          </cell>
          <cell r="D5208" t="str">
            <v>Industrial Processes - Chemical Manuf</v>
          </cell>
          <cell r="G5208" t="str">
            <v>Industrial Processes</v>
          </cell>
          <cell r="H5208" t="str">
            <v>Chemical Manufacturing</v>
          </cell>
          <cell r="I5208" t="str">
            <v>Urea Production</v>
          </cell>
          <cell r="J5208" t="str">
            <v>Solution Synthesis</v>
          </cell>
          <cell r="N5208">
            <v>40988</v>
          </cell>
        </row>
        <row r="5209">
          <cell r="A5209" t="str">
            <v>30104101</v>
          </cell>
          <cell r="B5209" t="str">
            <v>Point</v>
          </cell>
          <cell r="C5209" t="str">
            <v>Chem Manuf /Nitrocellulose /Nitration Reactor</v>
          </cell>
          <cell r="D5209" t="str">
            <v>Industrial Processes - Chemical Manuf</v>
          </cell>
          <cell r="G5209" t="str">
            <v>Industrial Processes</v>
          </cell>
          <cell r="H5209" t="str">
            <v>Chemical Manufacturing</v>
          </cell>
          <cell r="I5209" t="str">
            <v>Nitrocellulose</v>
          </cell>
          <cell r="J5209" t="str">
            <v>Nitration Reactor</v>
          </cell>
          <cell r="N5209">
            <v>40988</v>
          </cell>
        </row>
        <row r="5210">
          <cell r="A5210" t="str">
            <v>30104102</v>
          </cell>
          <cell r="B5210" t="str">
            <v>Point</v>
          </cell>
          <cell r="C5210" t="str">
            <v>Chem Manuf /Nitrocellulose /Sulfuric Acid Concentrators</v>
          </cell>
          <cell r="D5210" t="str">
            <v>Industrial Processes - Chemical Manuf</v>
          </cell>
          <cell r="G5210" t="str">
            <v>Industrial Processes</v>
          </cell>
          <cell r="H5210" t="str">
            <v>Chemical Manufacturing</v>
          </cell>
          <cell r="I5210" t="str">
            <v>Nitrocellulose</v>
          </cell>
          <cell r="J5210" t="str">
            <v>Sulfuric Acid Concentrators</v>
          </cell>
          <cell r="N5210">
            <v>40988</v>
          </cell>
        </row>
        <row r="5211">
          <cell r="A5211" t="str">
            <v>30104103</v>
          </cell>
          <cell r="B5211" t="str">
            <v>Point</v>
          </cell>
          <cell r="C5211" t="str">
            <v>Chem Manuf /Nitrocellulose /Boiling Tubs</v>
          </cell>
          <cell r="D5211" t="str">
            <v>Industrial Processes - Chemical Manuf</v>
          </cell>
          <cell r="G5211" t="str">
            <v>Industrial Processes</v>
          </cell>
          <cell r="H5211" t="str">
            <v>Chemical Manufacturing</v>
          </cell>
          <cell r="I5211" t="str">
            <v>Nitrocellulose</v>
          </cell>
          <cell r="J5211" t="str">
            <v>Boiling Tubs</v>
          </cell>
          <cell r="N5211">
            <v>40988</v>
          </cell>
        </row>
        <row r="5212">
          <cell r="A5212" t="str">
            <v>30104104</v>
          </cell>
          <cell r="B5212" t="str">
            <v>Point</v>
          </cell>
          <cell r="C5212" t="str">
            <v>Chem Manuf /Nitrocellulose /Nitric Acid Concentrators</v>
          </cell>
          <cell r="D5212" t="str">
            <v>Industrial Processes - Chemical Manuf</v>
          </cell>
          <cell r="G5212" t="str">
            <v>Industrial Processes</v>
          </cell>
          <cell r="H5212" t="str">
            <v>Chemical Manufacturing</v>
          </cell>
          <cell r="I5212" t="str">
            <v>Nitrocellulose</v>
          </cell>
          <cell r="J5212" t="str">
            <v>Nitric Acid Concentrators</v>
          </cell>
          <cell r="N5212">
            <v>40988</v>
          </cell>
        </row>
        <row r="5213">
          <cell r="A5213" t="str">
            <v>30104105</v>
          </cell>
          <cell r="B5213" t="str">
            <v>Point</v>
          </cell>
          <cell r="C5213" t="str">
            <v>Chem Manuf /Nitrocellulose /Nitric/Sulfuric Acid Mixing</v>
          </cell>
          <cell r="D5213" t="str">
            <v>Industrial Processes - Chemical Manuf</v>
          </cell>
          <cell r="G5213" t="str">
            <v>Industrial Processes</v>
          </cell>
          <cell r="H5213" t="str">
            <v>Chemical Manufacturing</v>
          </cell>
          <cell r="I5213" t="str">
            <v>Nitrocellulose</v>
          </cell>
          <cell r="J5213" t="str">
            <v>Nitric/Sulfuric Acid Mixing</v>
          </cell>
          <cell r="N5213">
            <v>40988</v>
          </cell>
        </row>
        <row r="5214">
          <cell r="A5214" t="str">
            <v>30104106</v>
          </cell>
          <cell r="B5214" t="str">
            <v>Point</v>
          </cell>
          <cell r="C5214" t="str">
            <v>Chem Manuf /Nitrocellulose /Batch Process: Purification Beaters</v>
          </cell>
          <cell r="D5214" t="str">
            <v>Industrial Processes - Chemical Manuf</v>
          </cell>
          <cell r="G5214" t="str">
            <v>Industrial Processes</v>
          </cell>
          <cell r="H5214" t="str">
            <v>Chemical Manufacturing</v>
          </cell>
          <cell r="I5214" t="str">
            <v>Nitrocellulose</v>
          </cell>
          <cell r="J5214" t="str">
            <v>Batch Process: Purification Beaters</v>
          </cell>
          <cell r="N5214">
            <v>40988</v>
          </cell>
        </row>
        <row r="5215">
          <cell r="A5215" t="str">
            <v>30104107</v>
          </cell>
          <cell r="B5215" t="str">
            <v>Point</v>
          </cell>
          <cell r="C5215" t="str">
            <v>Chem Manuf /Nitrocellulose /Batch Process: Purification Poacher</v>
          </cell>
          <cell r="D5215" t="str">
            <v>Industrial Processes - Chemical Manuf</v>
          </cell>
          <cell r="G5215" t="str">
            <v>Industrial Processes</v>
          </cell>
          <cell r="H5215" t="str">
            <v>Chemical Manufacturing</v>
          </cell>
          <cell r="I5215" t="str">
            <v>Nitrocellulose</v>
          </cell>
          <cell r="J5215" t="str">
            <v>Batch Process: Purification Poacher</v>
          </cell>
          <cell r="N5215">
            <v>40988</v>
          </cell>
        </row>
        <row r="5216">
          <cell r="A5216" t="str">
            <v>30104108</v>
          </cell>
          <cell r="B5216" t="str">
            <v>Point</v>
          </cell>
          <cell r="C5216" t="str">
            <v>Chem Manuf /Nitrocellulose /Batch Process: Purification Blender</v>
          </cell>
          <cell r="D5216" t="str">
            <v>Industrial Processes - Chemical Manuf</v>
          </cell>
          <cell r="G5216" t="str">
            <v>Industrial Processes</v>
          </cell>
          <cell r="H5216" t="str">
            <v>Chemical Manufacturing</v>
          </cell>
          <cell r="I5216" t="str">
            <v>Nitrocellulose</v>
          </cell>
          <cell r="J5216" t="str">
            <v>Batch Process: Purification Blender</v>
          </cell>
          <cell r="N5216">
            <v>40988</v>
          </cell>
        </row>
        <row r="5217">
          <cell r="A5217" t="str">
            <v>30104109</v>
          </cell>
          <cell r="B5217" t="str">
            <v>Point</v>
          </cell>
          <cell r="C5217" t="str">
            <v>Chem Manuf /Nitrocellulose /Batch Process: Purification Wringer</v>
          </cell>
          <cell r="D5217" t="str">
            <v>Industrial Processes - Chemical Manuf</v>
          </cell>
          <cell r="G5217" t="str">
            <v>Industrial Processes</v>
          </cell>
          <cell r="H5217" t="str">
            <v>Chemical Manufacturing</v>
          </cell>
          <cell r="I5217" t="str">
            <v>Nitrocellulose</v>
          </cell>
          <cell r="J5217" t="str">
            <v>Batch Process: Purification Wringer</v>
          </cell>
          <cell r="N5217">
            <v>40988</v>
          </cell>
        </row>
        <row r="5218">
          <cell r="A5218" t="str">
            <v>30104110</v>
          </cell>
          <cell r="B5218" t="str">
            <v>Point</v>
          </cell>
          <cell r="C5218" t="str">
            <v>Chem Manuf /Nitrocellulose /Raw Cellulose Purification</v>
          </cell>
          <cell r="D5218" t="str">
            <v>Industrial Processes - Chemical Manuf</v>
          </cell>
          <cell r="G5218" t="str">
            <v>Industrial Processes</v>
          </cell>
          <cell r="H5218" t="str">
            <v>Chemical Manufacturing</v>
          </cell>
          <cell r="I5218" t="str">
            <v>Nitrocellulose</v>
          </cell>
          <cell r="J5218" t="str">
            <v>Raw Cellulose Purification</v>
          </cell>
          <cell r="N5218">
            <v>40988</v>
          </cell>
        </row>
        <row r="5219">
          <cell r="A5219" t="str">
            <v>30104120</v>
          </cell>
          <cell r="B5219" t="str">
            <v>Point</v>
          </cell>
          <cell r="C5219" t="str">
            <v>Chem Manuf /Nitrocellulose /Batch Process: Spent Acid Recovery</v>
          </cell>
          <cell r="D5219" t="str">
            <v>Industrial Processes - Chemical Manuf</v>
          </cell>
          <cell r="G5219" t="str">
            <v>Industrial Processes</v>
          </cell>
          <cell r="H5219" t="str">
            <v>Chemical Manufacturing</v>
          </cell>
          <cell r="I5219" t="str">
            <v>Nitrocellulose</v>
          </cell>
          <cell r="J5219" t="str">
            <v>Batch Process: Spent Acid Recovery</v>
          </cell>
          <cell r="N5219">
            <v>40988</v>
          </cell>
        </row>
        <row r="5220">
          <cell r="A5220" t="str">
            <v>30104121</v>
          </cell>
          <cell r="B5220" t="str">
            <v>Point</v>
          </cell>
          <cell r="C5220" t="str">
            <v>Chem Manuf /Nitrocellulose /Batch Process: Spent Acid Recovery: Denitrating Tower</v>
          </cell>
          <cell r="D5220" t="str">
            <v>Industrial Processes - Chemical Manuf</v>
          </cell>
          <cell r="G5220" t="str">
            <v>Industrial Processes</v>
          </cell>
          <cell r="H5220" t="str">
            <v>Chemical Manufacturing</v>
          </cell>
          <cell r="I5220" t="str">
            <v>Nitrocellulose</v>
          </cell>
          <cell r="J5220" t="str">
            <v>Batch Process: Spent Acid Recovery: Denitrating Tower</v>
          </cell>
          <cell r="N5220">
            <v>40988</v>
          </cell>
        </row>
        <row r="5221">
          <cell r="A5221" t="str">
            <v>30104122</v>
          </cell>
          <cell r="B5221" t="str">
            <v>Point</v>
          </cell>
          <cell r="C5221" t="str">
            <v>Chem Manuf /Nitrocellulose /Batch Process: Spent Acid Recovery: Sulfuric Acid Regenerator</v>
          </cell>
          <cell r="D5221" t="str">
            <v>Industrial Processes - Chemical Manuf</v>
          </cell>
          <cell r="G5221" t="str">
            <v>Industrial Processes</v>
          </cell>
          <cell r="H5221" t="str">
            <v>Chemical Manufacturing</v>
          </cell>
          <cell r="I5221" t="str">
            <v>Nitrocellulose</v>
          </cell>
          <cell r="J5221" t="str">
            <v>Batch Process: Spent Acid Recovery: Sulfuric Acid Regenerator</v>
          </cell>
          <cell r="N5221">
            <v>40988</v>
          </cell>
        </row>
        <row r="5222">
          <cell r="A5222" t="str">
            <v>30104123</v>
          </cell>
          <cell r="B5222" t="str">
            <v>Point</v>
          </cell>
          <cell r="C5222" t="str">
            <v>Chem Manuf /Nitrocellulose /Batch Process: Spent Acid Recovery: Bleacher</v>
          </cell>
          <cell r="D5222" t="str">
            <v>Industrial Processes - Chemical Manuf</v>
          </cell>
          <cell r="G5222" t="str">
            <v>Industrial Processes</v>
          </cell>
          <cell r="H5222" t="str">
            <v>Chemical Manufacturing</v>
          </cell>
          <cell r="I5222" t="str">
            <v>Nitrocellulose</v>
          </cell>
          <cell r="J5222" t="str">
            <v>Batch Process: Spent Acid Recovery: Bleacher</v>
          </cell>
          <cell r="N5222">
            <v>40988</v>
          </cell>
        </row>
        <row r="5223">
          <cell r="A5223" t="str">
            <v>30104124</v>
          </cell>
          <cell r="B5223" t="str">
            <v>Point</v>
          </cell>
          <cell r="C5223" t="str">
            <v>Chem Manuf /Nitrocellulose /Batch Process: Spent Acid Recovery: Reflux Columns</v>
          </cell>
          <cell r="D5223" t="str">
            <v>Industrial Processes - Chemical Manuf</v>
          </cell>
          <cell r="G5223" t="str">
            <v>Industrial Processes</v>
          </cell>
          <cell r="H5223" t="str">
            <v>Chemical Manufacturing</v>
          </cell>
          <cell r="I5223" t="str">
            <v>Nitrocellulose</v>
          </cell>
          <cell r="J5223" t="str">
            <v>Batch Process: Spent Acid Recovery: Reflux Columns</v>
          </cell>
          <cell r="N5223">
            <v>40988</v>
          </cell>
        </row>
        <row r="5224">
          <cell r="A5224" t="str">
            <v>30104130</v>
          </cell>
          <cell r="B5224" t="str">
            <v>Point</v>
          </cell>
          <cell r="C5224" t="str">
            <v>Chem Manuf /Nitrocellulose /Batch Process: Nitric Acid Concentration</v>
          </cell>
          <cell r="D5224" t="str">
            <v>Industrial Processes - Chemical Manuf</v>
          </cell>
          <cell r="G5224" t="str">
            <v>Industrial Processes</v>
          </cell>
          <cell r="H5224" t="str">
            <v>Chemical Manufacturing</v>
          </cell>
          <cell r="I5224" t="str">
            <v>Nitrocellulose</v>
          </cell>
          <cell r="J5224" t="str">
            <v>Batch Process: Nitric Acid Concentration</v>
          </cell>
          <cell r="N5224">
            <v>40988</v>
          </cell>
        </row>
        <row r="5225">
          <cell r="A5225" t="str">
            <v>30104131</v>
          </cell>
          <cell r="B5225" t="str">
            <v>Point</v>
          </cell>
          <cell r="C5225" t="str">
            <v>Chem Manuf /Nitrocellulose /Batch Process: Nitric Acid Concentration: Distillation Tower</v>
          </cell>
          <cell r="D5225" t="str">
            <v>Industrial Processes - Chemical Manuf</v>
          </cell>
          <cell r="G5225" t="str">
            <v>Industrial Processes</v>
          </cell>
          <cell r="H5225" t="str">
            <v>Chemical Manufacturing</v>
          </cell>
          <cell r="I5225" t="str">
            <v>Nitrocellulose</v>
          </cell>
          <cell r="J5225" t="str">
            <v>Batch Process: Nitric Acid Concentration: Distillation Tower</v>
          </cell>
          <cell r="N5225">
            <v>40988</v>
          </cell>
        </row>
        <row r="5226">
          <cell r="A5226" t="str">
            <v>30104132</v>
          </cell>
          <cell r="B5226" t="str">
            <v>Point</v>
          </cell>
          <cell r="C5226" t="str">
            <v>Chem Manuf /Nitrocellulose /Batch Process: Nitric Acid Concentration: Bleacher</v>
          </cell>
          <cell r="D5226" t="str">
            <v>Industrial Processes - Chemical Manuf</v>
          </cell>
          <cell r="G5226" t="str">
            <v>Industrial Processes</v>
          </cell>
          <cell r="H5226" t="str">
            <v>Chemical Manufacturing</v>
          </cell>
          <cell r="I5226" t="str">
            <v>Nitrocellulose</v>
          </cell>
          <cell r="J5226" t="str">
            <v>Batch Process: Nitric Acid Concentration: Bleacher</v>
          </cell>
          <cell r="N5226">
            <v>40988</v>
          </cell>
        </row>
        <row r="5227">
          <cell r="A5227" t="str">
            <v>30104133</v>
          </cell>
          <cell r="B5227" t="str">
            <v>Point</v>
          </cell>
          <cell r="C5227" t="str">
            <v>Chem Manuf /Nitrocellulose /Batch Process: Nitric Acid Concentration: Condenser</v>
          </cell>
          <cell r="D5227" t="str">
            <v>Industrial Processes - Chemical Manuf</v>
          </cell>
          <cell r="G5227" t="str">
            <v>Industrial Processes</v>
          </cell>
          <cell r="H5227" t="str">
            <v>Chemical Manufacturing</v>
          </cell>
          <cell r="I5227" t="str">
            <v>Nitrocellulose</v>
          </cell>
          <cell r="J5227" t="str">
            <v>Batch Process: Nitric Acid Concentration: Condenser</v>
          </cell>
          <cell r="N5227">
            <v>40988</v>
          </cell>
        </row>
        <row r="5228">
          <cell r="A5228" t="str">
            <v>30104134</v>
          </cell>
          <cell r="B5228" t="str">
            <v>Point</v>
          </cell>
          <cell r="C5228" t="str">
            <v>Chem Manuf /Nitrocellulose /Batch Process: Nitric Acid Concentration: Absorber Column</v>
          </cell>
          <cell r="D5228" t="str">
            <v>Industrial Processes - Chemical Manuf</v>
          </cell>
          <cell r="G5228" t="str">
            <v>Industrial Processes</v>
          </cell>
          <cell r="H5228" t="str">
            <v>Chemical Manufacturing</v>
          </cell>
          <cell r="I5228" t="str">
            <v>Nitrocellulose</v>
          </cell>
          <cell r="J5228" t="str">
            <v>Batch Process: Nitric Acid Concentration: Absorber Column</v>
          </cell>
          <cell r="N5228">
            <v>40988</v>
          </cell>
        </row>
        <row r="5229">
          <cell r="A5229" t="str">
            <v>30104135</v>
          </cell>
          <cell r="B5229" t="str">
            <v>Point</v>
          </cell>
          <cell r="C5229" t="str">
            <v>Chem Manuf /Nitrocellulose /Batch Process: Nitric Acid Concentration: Dehydrating Unit</v>
          </cell>
          <cell r="D5229" t="str">
            <v>Industrial Processes - Chemical Manuf</v>
          </cell>
          <cell r="G5229" t="str">
            <v>Industrial Processes</v>
          </cell>
          <cell r="H5229" t="str">
            <v>Chemical Manufacturing</v>
          </cell>
          <cell r="I5229" t="str">
            <v>Nitrocellulose</v>
          </cell>
          <cell r="J5229" t="str">
            <v>Batch Process: Nitric Acid Concentration: Dehydrating Unit</v>
          </cell>
          <cell r="N5229">
            <v>40988</v>
          </cell>
        </row>
        <row r="5230">
          <cell r="A5230" t="str">
            <v>30104150</v>
          </cell>
          <cell r="B5230" t="str">
            <v>Point</v>
          </cell>
          <cell r="C5230" t="str">
            <v>Chem Manuf /Nitrocellulose /Continuous Process: Nitration Reactors</v>
          </cell>
          <cell r="D5230" t="str">
            <v>Industrial Processes - Chemical Manuf</v>
          </cell>
          <cell r="G5230" t="str">
            <v>Industrial Processes</v>
          </cell>
          <cell r="H5230" t="str">
            <v>Chemical Manufacturing</v>
          </cell>
          <cell r="I5230" t="str">
            <v>Nitrocellulose</v>
          </cell>
          <cell r="J5230" t="str">
            <v>Continuous Process: Nitration Reactors</v>
          </cell>
          <cell r="N5230">
            <v>40988</v>
          </cell>
        </row>
        <row r="5231">
          <cell r="A5231" t="str">
            <v>30104151</v>
          </cell>
          <cell r="B5231" t="str">
            <v>Point</v>
          </cell>
          <cell r="C5231" t="str">
            <v>Chem Manuf /Nitrocellulose /Continuous Process: Sulfuric Acid Concentrators</v>
          </cell>
          <cell r="D5231" t="str">
            <v>Industrial Processes - Chemical Manuf</v>
          </cell>
          <cell r="G5231" t="str">
            <v>Industrial Processes</v>
          </cell>
          <cell r="H5231" t="str">
            <v>Chemical Manufacturing</v>
          </cell>
          <cell r="I5231" t="str">
            <v>Nitrocellulose</v>
          </cell>
          <cell r="J5231" t="str">
            <v>Continuous Process: Sulfuric Acid Concentrators</v>
          </cell>
          <cell r="N5231">
            <v>40988</v>
          </cell>
        </row>
        <row r="5232">
          <cell r="A5232" t="str">
            <v>30104152</v>
          </cell>
          <cell r="B5232" t="str">
            <v>Point</v>
          </cell>
          <cell r="C5232" t="str">
            <v>Chem Manuf /Nitrocellulose /Continuous Process: Purification Boiling Tubs</v>
          </cell>
          <cell r="D5232" t="str">
            <v>Industrial Processes - Chemical Manuf</v>
          </cell>
          <cell r="G5232" t="str">
            <v>Industrial Processes</v>
          </cell>
          <cell r="H5232" t="str">
            <v>Chemical Manufacturing</v>
          </cell>
          <cell r="I5232" t="str">
            <v>Nitrocellulose</v>
          </cell>
          <cell r="J5232" t="str">
            <v>Continuous Process: Purification Boiling Tubs</v>
          </cell>
          <cell r="N5232">
            <v>40988</v>
          </cell>
        </row>
        <row r="5233">
          <cell r="A5233" t="str">
            <v>30104153</v>
          </cell>
          <cell r="B5233" t="str">
            <v>Point</v>
          </cell>
          <cell r="C5233" t="str">
            <v>Chem Manuf /Nitrocellulose /Continuous Process: Nitric Acid Concentrators</v>
          </cell>
          <cell r="D5233" t="str">
            <v>Industrial Processes - Chemical Manuf</v>
          </cell>
          <cell r="G5233" t="str">
            <v>Industrial Processes</v>
          </cell>
          <cell r="H5233" t="str">
            <v>Chemical Manufacturing</v>
          </cell>
          <cell r="I5233" t="str">
            <v>Nitrocellulose</v>
          </cell>
          <cell r="J5233" t="str">
            <v>Continuous Process: Nitric Acid Concentrators</v>
          </cell>
          <cell r="N5233">
            <v>40988</v>
          </cell>
        </row>
        <row r="5234">
          <cell r="A5234" t="str">
            <v>30104154</v>
          </cell>
          <cell r="B5234" t="str">
            <v>Point</v>
          </cell>
          <cell r="C5234" t="str">
            <v>Chem Manuf /Nitrocellulose /Continuous Process: Purification Beaters</v>
          </cell>
          <cell r="D5234" t="str">
            <v>Industrial Processes - Chemical Manuf</v>
          </cell>
          <cell r="G5234" t="str">
            <v>Industrial Processes</v>
          </cell>
          <cell r="H5234" t="str">
            <v>Chemical Manufacturing</v>
          </cell>
          <cell r="I5234" t="str">
            <v>Nitrocellulose</v>
          </cell>
          <cell r="J5234" t="str">
            <v>Continuous Process: Purification Beaters</v>
          </cell>
          <cell r="N5234">
            <v>40988</v>
          </cell>
        </row>
        <row r="5235">
          <cell r="A5235" t="str">
            <v>30104155</v>
          </cell>
          <cell r="B5235" t="str">
            <v>Point</v>
          </cell>
          <cell r="C5235" t="str">
            <v>Chem Manuf /Nitrocellulose /Continuous Process: Purification Poacher</v>
          </cell>
          <cell r="D5235" t="str">
            <v>Industrial Processes - Chemical Manuf</v>
          </cell>
          <cell r="G5235" t="str">
            <v>Industrial Processes</v>
          </cell>
          <cell r="H5235" t="str">
            <v>Chemical Manufacturing</v>
          </cell>
          <cell r="I5235" t="str">
            <v>Nitrocellulose</v>
          </cell>
          <cell r="J5235" t="str">
            <v>Continuous Process: Purification Poacher</v>
          </cell>
          <cell r="N5235">
            <v>40988</v>
          </cell>
        </row>
        <row r="5236">
          <cell r="A5236" t="str">
            <v>30104156</v>
          </cell>
          <cell r="B5236" t="str">
            <v>Point</v>
          </cell>
          <cell r="C5236" t="str">
            <v>Chem Manuf /Nitrocellulose /Continuous Process: Purification Blender</v>
          </cell>
          <cell r="D5236" t="str">
            <v>Industrial Processes - Chemical Manuf</v>
          </cell>
          <cell r="G5236" t="str">
            <v>Industrial Processes</v>
          </cell>
          <cell r="H5236" t="str">
            <v>Chemical Manufacturing</v>
          </cell>
          <cell r="I5236" t="str">
            <v>Nitrocellulose</v>
          </cell>
          <cell r="J5236" t="str">
            <v>Continuous Process: Purification Blender</v>
          </cell>
          <cell r="N5236">
            <v>40988</v>
          </cell>
        </row>
        <row r="5237">
          <cell r="A5237" t="str">
            <v>30104157</v>
          </cell>
          <cell r="B5237" t="str">
            <v>Point</v>
          </cell>
          <cell r="C5237" t="str">
            <v>Chem Manuf /Nitrocellulose /Continuous Process: Purification Wringer</v>
          </cell>
          <cell r="D5237" t="str">
            <v>Industrial Processes - Chemical Manuf</v>
          </cell>
          <cell r="G5237" t="str">
            <v>Industrial Processes</v>
          </cell>
          <cell r="H5237" t="str">
            <v>Chemical Manufacturing</v>
          </cell>
          <cell r="I5237" t="str">
            <v>Nitrocellulose</v>
          </cell>
          <cell r="J5237" t="str">
            <v>Continuous Process: Purification Wringer</v>
          </cell>
          <cell r="N5237">
            <v>40988</v>
          </cell>
        </row>
        <row r="5238">
          <cell r="A5238" t="str">
            <v>30104160</v>
          </cell>
          <cell r="B5238" t="str">
            <v>Point</v>
          </cell>
          <cell r="C5238" t="str">
            <v>Chem Manuf /Nitrocellulose /Continuous Process: Spent Acid Recovery</v>
          </cell>
          <cell r="D5238" t="str">
            <v>Industrial Processes - Chemical Manuf</v>
          </cell>
          <cell r="G5238" t="str">
            <v>Industrial Processes</v>
          </cell>
          <cell r="H5238" t="str">
            <v>Chemical Manufacturing</v>
          </cell>
          <cell r="I5238" t="str">
            <v>Nitrocellulose</v>
          </cell>
          <cell r="J5238" t="str">
            <v>Continuous Process: Spent Acid Recovery</v>
          </cell>
          <cell r="N5238">
            <v>40988</v>
          </cell>
        </row>
        <row r="5239">
          <cell r="A5239" t="str">
            <v>30104161</v>
          </cell>
          <cell r="B5239" t="str">
            <v>Point</v>
          </cell>
          <cell r="C5239" t="str">
            <v>Chem Manuf /Nitrocellulose /Continuous Process: Spent Acid Recovery: Denitrating Tower</v>
          </cell>
          <cell r="D5239" t="str">
            <v>Industrial Processes - Chemical Manuf</v>
          </cell>
          <cell r="G5239" t="str">
            <v>Industrial Processes</v>
          </cell>
          <cell r="H5239" t="str">
            <v>Chemical Manufacturing</v>
          </cell>
          <cell r="I5239" t="str">
            <v>Nitrocellulose</v>
          </cell>
          <cell r="J5239" t="str">
            <v>Continuous Process: Spent Acid Recovery: Denitrating Tower</v>
          </cell>
          <cell r="N5239">
            <v>40988</v>
          </cell>
        </row>
        <row r="5240">
          <cell r="A5240" t="str">
            <v>30104162</v>
          </cell>
          <cell r="B5240" t="str">
            <v>Point</v>
          </cell>
          <cell r="C5240" t="str">
            <v>Chem Manuf /Nitrocellulose /Continuous Process: Spent Acid Recovery: Sulfuric Acid Regenerator</v>
          </cell>
          <cell r="D5240" t="str">
            <v>Industrial Processes - Chemical Manuf</v>
          </cell>
          <cell r="G5240" t="str">
            <v>Industrial Processes</v>
          </cell>
          <cell r="H5240" t="str">
            <v>Chemical Manufacturing</v>
          </cell>
          <cell r="I5240" t="str">
            <v>Nitrocellulose</v>
          </cell>
          <cell r="J5240" t="str">
            <v>Continuous Process: Spent Acid Recovery: Sulfuric Acid Regenerator</v>
          </cell>
          <cell r="N5240">
            <v>40988</v>
          </cell>
        </row>
        <row r="5241">
          <cell r="A5241" t="str">
            <v>30104163</v>
          </cell>
          <cell r="B5241" t="str">
            <v>Point</v>
          </cell>
          <cell r="C5241" t="str">
            <v>Chem Manuf /Nitrocellulose /Continuous Process: Spent Acid Recovery: Bleacher</v>
          </cell>
          <cell r="D5241" t="str">
            <v>Industrial Processes - Chemical Manuf</v>
          </cell>
          <cell r="G5241" t="str">
            <v>Industrial Processes</v>
          </cell>
          <cell r="H5241" t="str">
            <v>Chemical Manufacturing</v>
          </cell>
          <cell r="I5241" t="str">
            <v>Nitrocellulose</v>
          </cell>
          <cell r="J5241" t="str">
            <v>Continuous Process: Spent Acid Recovery: Bleacher</v>
          </cell>
          <cell r="N5241">
            <v>40988</v>
          </cell>
        </row>
        <row r="5242">
          <cell r="A5242" t="str">
            <v>30104164</v>
          </cell>
          <cell r="B5242" t="str">
            <v>Point</v>
          </cell>
          <cell r="C5242" t="str">
            <v>Chem Manuf /Nitrocellulose /Continuous Process: Spent Acid Recovery: Reflux Columns</v>
          </cell>
          <cell r="D5242" t="str">
            <v>Industrial Processes - Chemical Manuf</v>
          </cell>
          <cell r="G5242" t="str">
            <v>Industrial Processes</v>
          </cell>
          <cell r="H5242" t="str">
            <v>Chemical Manufacturing</v>
          </cell>
          <cell r="I5242" t="str">
            <v>Nitrocellulose</v>
          </cell>
          <cell r="J5242" t="str">
            <v>Continuous Process: Spent Acid Recovery: Reflux Columns</v>
          </cell>
          <cell r="N5242">
            <v>40988</v>
          </cell>
        </row>
        <row r="5243">
          <cell r="A5243" t="str">
            <v>30104170</v>
          </cell>
          <cell r="B5243" t="str">
            <v>Point</v>
          </cell>
          <cell r="C5243" t="str">
            <v>Chem Manuf /Nitrocellulose /Continuous Process: Nitric Acid Concentration</v>
          </cell>
          <cell r="D5243" t="str">
            <v>Industrial Processes - Chemical Manuf</v>
          </cell>
          <cell r="G5243" t="str">
            <v>Industrial Processes</v>
          </cell>
          <cell r="H5243" t="str">
            <v>Chemical Manufacturing</v>
          </cell>
          <cell r="I5243" t="str">
            <v>Nitrocellulose</v>
          </cell>
          <cell r="J5243" t="str">
            <v>Continuous Process: Nitric Acid Concentration</v>
          </cell>
          <cell r="N5243">
            <v>40988</v>
          </cell>
        </row>
        <row r="5244">
          <cell r="A5244" t="str">
            <v>30104171</v>
          </cell>
          <cell r="B5244" t="str">
            <v>Point</v>
          </cell>
          <cell r="C5244" t="str">
            <v>Chem Manuf /Nitrocellulose /Continuous Process: Nitric Acid Concentration: Distillation Tower</v>
          </cell>
          <cell r="D5244" t="str">
            <v>Industrial Processes - Chemical Manuf</v>
          </cell>
          <cell r="G5244" t="str">
            <v>Industrial Processes</v>
          </cell>
          <cell r="H5244" t="str">
            <v>Chemical Manufacturing</v>
          </cell>
          <cell r="I5244" t="str">
            <v>Nitrocellulose</v>
          </cell>
          <cell r="J5244" t="str">
            <v>Continuous Process: Nitric Acid Concentration: Distillation Tower</v>
          </cell>
          <cell r="N5244">
            <v>40988</v>
          </cell>
        </row>
        <row r="5245">
          <cell r="A5245" t="str">
            <v>30104172</v>
          </cell>
          <cell r="B5245" t="str">
            <v>Point</v>
          </cell>
          <cell r="C5245" t="str">
            <v>Chem Manuf /Nitrocellulose /Continuous Process: Nitric Acid Concentration: Bleacher</v>
          </cell>
          <cell r="D5245" t="str">
            <v>Industrial Processes - Chemical Manuf</v>
          </cell>
          <cell r="G5245" t="str">
            <v>Industrial Processes</v>
          </cell>
          <cell r="H5245" t="str">
            <v>Chemical Manufacturing</v>
          </cell>
          <cell r="I5245" t="str">
            <v>Nitrocellulose</v>
          </cell>
          <cell r="J5245" t="str">
            <v>Continuous Process: Nitric Acid Concentration: Bleacher</v>
          </cell>
          <cell r="N5245">
            <v>40988</v>
          </cell>
        </row>
        <row r="5246">
          <cell r="A5246" t="str">
            <v>30104173</v>
          </cell>
          <cell r="B5246" t="str">
            <v>Point</v>
          </cell>
          <cell r="C5246" t="str">
            <v>Chem Manuf /Nitrocellulose /Continuous Process: Nitric Acid Concentration: Condenser</v>
          </cell>
          <cell r="D5246" t="str">
            <v>Industrial Processes - Chemical Manuf</v>
          </cell>
          <cell r="G5246" t="str">
            <v>Industrial Processes</v>
          </cell>
          <cell r="H5246" t="str">
            <v>Chemical Manufacturing</v>
          </cell>
          <cell r="I5246" t="str">
            <v>Nitrocellulose</v>
          </cell>
          <cell r="J5246" t="str">
            <v>Continuous Process: Nitric Acid Concentration: Condenser</v>
          </cell>
          <cell r="N5246">
            <v>40988</v>
          </cell>
        </row>
        <row r="5247">
          <cell r="A5247" t="str">
            <v>30104174</v>
          </cell>
          <cell r="B5247" t="str">
            <v>Point</v>
          </cell>
          <cell r="C5247" t="str">
            <v>Chem Manuf /Nitrocellulose /Continuous Process: Nitric Acid Concentration: Absorber Column</v>
          </cell>
          <cell r="D5247" t="str">
            <v>Industrial Processes - Chemical Manuf</v>
          </cell>
          <cell r="G5247" t="str">
            <v>Industrial Processes</v>
          </cell>
          <cell r="H5247" t="str">
            <v>Chemical Manufacturing</v>
          </cell>
          <cell r="I5247" t="str">
            <v>Nitrocellulose</v>
          </cell>
          <cell r="J5247" t="str">
            <v>Continuous Process: Nitric Acid Concentration: Absorber Column</v>
          </cell>
          <cell r="N5247">
            <v>40988</v>
          </cell>
        </row>
        <row r="5248">
          <cell r="A5248" t="str">
            <v>30104175</v>
          </cell>
          <cell r="B5248" t="str">
            <v>Point</v>
          </cell>
          <cell r="C5248" t="str">
            <v>Chem Manuf /Nitrocellulose /Continuous Process: Nitric Acid Concentration: Dehydrating Unit</v>
          </cell>
          <cell r="D5248" t="str">
            <v>Industrial Processes - Chemical Manuf</v>
          </cell>
          <cell r="G5248" t="str">
            <v>Industrial Processes</v>
          </cell>
          <cell r="H5248" t="str">
            <v>Chemical Manufacturing</v>
          </cell>
          <cell r="I5248" t="str">
            <v>Nitrocellulose</v>
          </cell>
          <cell r="J5248" t="str">
            <v>Continuous Process: Nitric Acid Concentration: Dehydrating Unit</v>
          </cell>
          <cell r="N5248">
            <v>40988</v>
          </cell>
        </row>
        <row r="5249">
          <cell r="A5249" t="str">
            <v>30104199</v>
          </cell>
          <cell r="B5249" t="str">
            <v>Point</v>
          </cell>
          <cell r="C5249" t="str">
            <v>Chem Manuf /Nitrocellulose /Other Not Classified</v>
          </cell>
          <cell r="D5249" t="str">
            <v>Industrial Processes - Chemical Manuf</v>
          </cell>
          <cell r="G5249" t="str">
            <v>Industrial Processes</v>
          </cell>
          <cell r="H5249" t="str">
            <v>Chemical Manufacturing</v>
          </cell>
          <cell r="I5249" t="str">
            <v>Nitrocellulose</v>
          </cell>
          <cell r="J5249" t="str">
            <v>Other Not Classified</v>
          </cell>
          <cell r="N5249">
            <v>40988</v>
          </cell>
        </row>
        <row r="5250">
          <cell r="A5250" t="str">
            <v>30104201</v>
          </cell>
          <cell r="B5250" t="str">
            <v>Point</v>
          </cell>
          <cell r="C5250" t="str">
            <v>Chem Manuf /Lead Alkyl Manuf (Sodium-Lead Alloy Process) /Recovery Furnace</v>
          </cell>
          <cell r="D5250" t="str">
            <v>Industrial Processes - Chemical Manuf</v>
          </cell>
          <cell r="G5250" t="str">
            <v>Industrial Processes</v>
          </cell>
          <cell r="H5250" t="str">
            <v>Chemical Manufacturing</v>
          </cell>
          <cell r="I5250" t="str">
            <v>Lead Alkyl Manufacturing (Sodium/Lead Alloy Process)</v>
          </cell>
          <cell r="J5250" t="str">
            <v>Recovery Furnace</v>
          </cell>
          <cell r="N5250">
            <v>40988</v>
          </cell>
        </row>
        <row r="5251">
          <cell r="A5251" t="str">
            <v>30104202</v>
          </cell>
          <cell r="B5251" t="str">
            <v>Point</v>
          </cell>
          <cell r="C5251" t="str">
            <v>Chem Manuf /Lead Alkyl Manuf (Sodium-Lead Alloy Process) /Process Vents: Tetraethyl Lead</v>
          </cell>
          <cell r="D5251" t="str">
            <v>Industrial Processes - Chemical Manuf</v>
          </cell>
          <cell r="G5251" t="str">
            <v>Industrial Processes</v>
          </cell>
          <cell r="H5251" t="str">
            <v>Chemical Manufacturing</v>
          </cell>
          <cell r="I5251" t="str">
            <v>Lead Alkyl Manufacturing (Sodium/Lead Alloy Process)</v>
          </cell>
          <cell r="J5251" t="str">
            <v>Process Vents: Tetraethyl Lead</v>
          </cell>
          <cell r="N5251">
            <v>40988</v>
          </cell>
        </row>
        <row r="5252">
          <cell r="A5252" t="str">
            <v>30104203</v>
          </cell>
          <cell r="B5252" t="str">
            <v>Point</v>
          </cell>
          <cell r="C5252" t="str">
            <v>Chem Manuf /Lead Alkyl Manuf (Sodium-Lead Alloy Process) /Process Vents: Tetramethyl Lead</v>
          </cell>
          <cell r="D5252" t="str">
            <v>Industrial Processes - Chemical Manuf</v>
          </cell>
          <cell r="G5252" t="str">
            <v>Industrial Processes</v>
          </cell>
          <cell r="H5252" t="str">
            <v>Chemical Manufacturing</v>
          </cell>
          <cell r="I5252" t="str">
            <v>Lead Alkyl Manufacturing (Sodium/Lead Alloy Process)</v>
          </cell>
          <cell r="J5252" t="str">
            <v>Process Vents: Tetramethyl Lead</v>
          </cell>
          <cell r="N5252">
            <v>40988</v>
          </cell>
        </row>
        <row r="5253">
          <cell r="A5253" t="str">
            <v>30104204</v>
          </cell>
          <cell r="B5253" t="str">
            <v>Point</v>
          </cell>
          <cell r="C5253" t="str">
            <v>Chem Manuf /Lead Alkyl Manuf (Sodium-Lead Alloy Process) /Sludge Pits</v>
          </cell>
          <cell r="D5253" t="str">
            <v>Industrial Processes - Storage and Transfer</v>
          </cell>
          <cell r="G5253" t="str">
            <v>Industrial Processes</v>
          </cell>
          <cell r="H5253" t="str">
            <v>Chemical Manufacturing</v>
          </cell>
          <cell r="I5253" t="str">
            <v>Lead Alkyl Manufacturing (Sodium/Lead Alloy Process)</v>
          </cell>
          <cell r="J5253" t="str">
            <v>Sludge Pits</v>
          </cell>
          <cell r="N5253">
            <v>40988</v>
          </cell>
        </row>
        <row r="5254">
          <cell r="A5254" t="str">
            <v>30104301</v>
          </cell>
          <cell r="B5254" t="str">
            <v>Point</v>
          </cell>
          <cell r="C5254" t="str">
            <v>Chem Manuf /Lead Alkyl Manuf (Electrolytic Process) /General</v>
          </cell>
          <cell r="D5254" t="str">
            <v>Industrial Processes - Chemical Manuf</v>
          </cell>
          <cell r="G5254" t="str">
            <v>Industrial Processes</v>
          </cell>
          <cell r="H5254" t="str">
            <v>Chemical Manufacturing</v>
          </cell>
          <cell r="I5254" t="str">
            <v>Lead Alkyl Manufacturing (Electrolytic Process)</v>
          </cell>
          <cell r="J5254" t="str">
            <v>General</v>
          </cell>
          <cell r="N5254">
            <v>40988</v>
          </cell>
        </row>
        <row r="5255">
          <cell r="A5255" t="str">
            <v>30104501</v>
          </cell>
          <cell r="B5255" t="str">
            <v>Point</v>
          </cell>
          <cell r="C5255" t="str">
            <v>Chem Manuf /Organic Fertilizer /General: Mixing/Handling</v>
          </cell>
          <cell r="D5255" t="str">
            <v>Industrial Processes - Chemical Manuf</v>
          </cell>
          <cell r="G5255" t="str">
            <v>Industrial Processes</v>
          </cell>
          <cell r="H5255" t="str">
            <v>Chemical Manufacturing</v>
          </cell>
          <cell r="I5255" t="str">
            <v>Organic Fertilizer</v>
          </cell>
          <cell r="J5255" t="str">
            <v>General: Mixing/Handling</v>
          </cell>
          <cell r="N5255">
            <v>40988</v>
          </cell>
        </row>
        <row r="5256">
          <cell r="A5256" t="str">
            <v>30104800</v>
          </cell>
          <cell r="B5256" t="str">
            <v>Point</v>
          </cell>
          <cell r="C5256" t="str">
            <v>Butyl Rubber - Raw Material Storage</v>
          </cell>
          <cell r="D5256" t="str">
            <v>Industrial Processes - Chemical Manuf</v>
          </cell>
          <cell r="G5256" t="str">
            <v>Industrial Processes</v>
          </cell>
          <cell r="H5256" t="str">
            <v>Chemical Manufacturing</v>
          </cell>
          <cell r="I5256" t="str">
            <v>Butyl rubber production</v>
          </cell>
          <cell r="J5256" t="str">
            <v>Raw Material Storage</v>
          </cell>
          <cell r="M5256">
            <v>40995</v>
          </cell>
          <cell r="N5256">
            <v>41113</v>
          </cell>
          <cell r="O5256" t="str">
            <v>created 3-27-2012 per ERT request</v>
          </cell>
        </row>
        <row r="5257">
          <cell r="A5257" t="str">
            <v>30104801</v>
          </cell>
          <cell r="B5257" t="str">
            <v>Point</v>
          </cell>
          <cell r="C5257" t="str">
            <v>Butyl Rubber - Raw Material Refining</v>
          </cell>
          <cell r="D5257" t="str">
            <v>Industrial Processes - Chemical Manuf</v>
          </cell>
          <cell r="G5257" t="str">
            <v>Industrial Processes</v>
          </cell>
          <cell r="H5257" t="str">
            <v>Chemical Manufacturing</v>
          </cell>
          <cell r="I5257" t="str">
            <v>Butyl rubber production</v>
          </cell>
          <cell r="J5257" t="str">
            <v>Raw Material Refining</v>
          </cell>
          <cell r="M5257">
            <v>40995</v>
          </cell>
          <cell r="N5257">
            <v>41113</v>
          </cell>
          <cell r="O5257" t="str">
            <v>created 3-27-2012 per ERT request</v>
          </cell>
        </row>
        <row r="5258">
          <cell r="A5258" t="str">
            <v>30104802</v>
          </cell>
          <cell r="B5258" t="str">
            <v>Point</v>
          </cell>
          <cell r="C5258" t="str">
            <v>Butyl Rubber-Polymerization Reactor: Solution</v>
          </cell>
          <cell r="D5258" t="str">
            <v>Industrial Processes - Chemical Manuf</v>
          </cell>
          <cell r="G5258" t="str">
            <v>Industrial Processes</v>
          </cell>
          <cell r="H5258" t="str">
            <v>Chemical Manufacturing</v>
          </cell>
          <cell r="I5258" t="str">
            <v>Butyl rubber production</v>
          </cell>
          <cell r="J5258" t="str">
            <v>Polymerization Reactor: Solution Process</v>
          </cell>
          <cell r="M5258">
            <v>40995</v>
          </cell>
          <cell r="N5258">
            <v>41113</v>
          </cell>
          <cell r="O5258" t="str">
            <v>created 3-27-2012 per ERT request</v>
          </cell>
        </row>
        <row r="5259">
          <cell r="A5259" t="str">
            <v>30104803</v>
          </cell>
          <cell r="B5259" t="str">
            <v>Point</v>
          </cell>
          <cell r="C5259" t="str">
            <v>Butyl Rubber-Polymerization Reactor: Emulsion</v>
          </cell>
          <cell r="D5259" t="str">
            <v>Industrial Processes - Chemical Manuf</v>
          </cell>
          <cell r="G5259" t="str">
            <v>Industrial Processes</v>
          </cell>
          <cell r="H5259" t="str">
            <v>Chemical Manufacturing</v>
          </cell>
          <cell r="I5259" t="str">
            <v>Butyl rubber production</v>
          </cell>
          <cell r="J5259" t="str">
            <v>Polymerization Reactor: Emulsion Process</v>
          </cell>
          <cell r="M5259">
            <v>40995</v>
          </cell>
          <cell r="N5259">
            <v>41113</v>
          </cell>
          <cell r="O5259" t="str">
            <v>created 3-27-2012 per ERT request</v>
          </cell>
        </row>
        <row r="5260">
          <cell r="A5260" t="str">
            <v>30104804</v>
          </cell>
          <cell r="B5260" t="str">
            <v>Point</v>
          </cell>
          <cell r="C5260" t="str">
            <v>Butyl Rubber - Stripping</v>
          </cell>
          <cell r="D5260" t="str">
            <v>Industrial Processes - Chemical Manuf</v>
          </cell>
          <cell r="G5260" t="str">
            <v>Industrial Processes</v>
          </cell>
          <cell r="H5260" t="str">
            <v>Chemical Manufacturing</v>
          </cell>
          <cell r="I5260" t="str">
            <v>Butyl rubber production</v>
          </cell>
          <cell r="J5260" t="str">
            <v>Stripping</v>
          </cell>
          <cell r="M5260">
            <v>40995</v>
          </cell>
          <cell r="N5260">
            <v>41113</v>
          </cell>
          <cell r="O5260" t="str">
            <v>created 3-27-2012 per ERT request</v>
          </cell>
        </row>
        <row r="5261">
          <cell r="A5261" t="str">
            <v>30104805</v>
          </cell>
          <cell r="B5261" t="str">
            <v>Point</v>
          </cell>
          <cell r="C5261" t="str">
            <v>Butyl Rubber - Material Recovery</v>
          </cell>
          <cell r="D5261" t="str">
            <v>Industrial Processes - Chemical Manuf</v>
          </cell>
          <cell r="G5261" t="str">
            <v>Industrial Processes</v>
          </cell>
          <cell r="H5261" t="str">
            <v>Chemical Manufacturing</v>
          </cell>
          <cell r="I5261" t="str">
            <v>Butyl rubber production</v>
          </cell>
          <cell r="J5261" t="str">
            <v>Material Recovery</v>
          </cell>
          <cell r="M5261">
            <v>40995</v>
          </cell>
          <cell r="N5261">
            <v>41113</v>
          </cell>
          <cell r="O5261" t="str">
            <v>created 3-27-2012 per ERT request</v>
          </cell>
        </row>
        <row r="5262">
          <cell r="A5262" t="str">
            <v>30104806</v>
          </cell>
          <cell r="B5262" t="str">
            <v>Point</v>
          </cell>
          <cell r="C5262" t="str">
            <v>Butyl Rubber - Blending</v>
          </cell>
          <cell r="D5262" t="str">
            <v>Industrial Processes - Chemical Manuf</v>
          </cell>
          <cell r="G5262" t="str">
            <v>Industrial Processes</v>
          </cell>
          <cell r="H5262" t="str">
            <v>Chemical Manufacturing</v>
          </cell>
          <cell r="I5262" t="str">
            <v>Butyl rubber production</v>
          </cell>
          <cell r="J5262" t="str">
            <v>Blending</v>
          </cell>
          <cell r="M5262">
            <v>40995</v>
          </cell>
          <cell r="N5262">
            <v>41113</v>
          </cell>
          <cell r="O5262" t="str">
            <v>created 3-27-2012 per ERT request</v>
          </cell>
        </row>
        <row r="5263">
          <cell r="A5263" t="str">
            <v>30104807</v>
          </cell>
          <cell r="B5263" t="str">
            <v>Point</v>
          </cell>
          <cell r="C5263" t="str">
            <v>Butyl Rubber - Aging</v>
          </cell>
          <cell r="D5263" t="str">
            <v>Industrial Processes - Chemical Manuf</v>
          </cell>
          <cell r="G5263" t="str">
            <v>Industrial Processes</v>
          </cell>
          <cell r="H5263" t="str">
            <v>Chemical Manufacturing</v>
          </cell>
          <cell r="I5263" t="str">
            <v>Butyl rubber production</v>
          </cell>
          <cell r="J5263" t="str">
            <v>Aging</v>
          </cell>
          <cell r="M5263">
            <v>40995</v>
          </cell>
          <cell r="N5263">
            <v>41113</v>
          </cell>
          <cell r="O5263" t="str">
            <v>created 3-27-2012 per ERT request</v>
          </cell>
        </row>
        <row r="5264">
          <cell r="A5264" t="str">
            <v>30104808</v>
          </cell>
          <cell r="B5264" t="str">
            <v>Point</v>
          </cell>
          <cell r="C5264" t="str">
            <v>Butyl Rubber - Coagulation and Screening</v>
          </cell>
          <cell r="D5264" t="str">
            <v>Industrial Processes - Chemical Manuf</v>
          </cell>
          <cell r="G5264" t="str">
            <v>Industrial Processes</v>
          </cell>
          <cell r="H5264" t="str">
            <v>Chemical Manufacturing</v>
          </cell>
          <cell r="I5264" t="str">
            <v>Butyl rubber production</v>
          </cell>
          <cell r="J5264" t="str">
            <v>Coagulation and Screening</v>
          </cell>
          <cell r="M5264">
            <v>40995</v>
          </cell>
          <cell r="N5264">
            <v>41113</v>
          </cell>
          <cell r="O5264" t="str">
            <v>created 3-27-2012 per ERT request</v>
          </cell>
        </row>
        <row r="5265">
          <cell r="A5265" t="str">
            <v>30104809</v>
          </cell>
          <cell r="B5265" t="str">
            <v>Point</v>
          </cell>
          <cell r="C5265" t="str">
            <v>Butyl Rubber - Washing</v>
          </cell>
          <cell r="D5265" t="str">
            <v>Industrial Processes - Chemical Manuf</v>
          </cell>
          <cell r="G5265" t="str">
            <v>Industrial Processes</v>
          </cell>
          <cell r="H5265" t="str">
            <v>Chemical Manufacturing</v>
          </cell>
          <cell r="I5265" t="str">
            <v>Butyl rubber production</v>
          </cell>
          <cell r="J5265" t="str">
            <v>Washing</v>
          </cell>
          <cell r="M5265">
            <v>40995</v>
          </cell>
          <cell r="N5265">
            <v>41113</v>
          </cell>
          <cell r="O5265" t="str">
            <v>created 3-27-2012 per ERT request</v>
          </cell>
        </row>
        <row r="5266">
          <cell r="A5266" t="str">
            <v>30104810</v>
          </cell>
          <cell r="B5266" t="str">
            <v>Point</v>
          </cell>
          <cell r="C5266" t="str">
            <v>Butyl Rubber - Drying</v>
          </cell>
          <cell r="D5266" t="str">
            <v>Industrial Processes - Chemical Manuf</v>
          </cell>
          <cell r="G5266" t="str">
            <v>Industrial Processes</v>
          </cell>
          <cell r="H5266" t="str">
            <v>Chemical Manufacturing</v>
          </cell>
          <cell r="I5266" t="str">
            <v>Butyl rubber production</v>
          </cell>
          <cell r="J5266" t="str">
            <v>Drying</v>
          </cell>
          <cell r="M5266">
            <v>40995</v>
          </cell>
          <cell r="N5266">
            <v>41113</v>
          </cell>
          <cell r="O5266" t="str">
            <v>created 3-27-2012 per ERT request</v>
          </cell>
        </row>
        <row r="5267">
          <cell r="A5267" t="str">
            <v>30104811</v>
          </cell>
          <cell r="B5267" t="str">
            <v>Point</v>
          </cell>
          <cell r="C5267" t="str">
            <v>Butyl Rubber - Wastewater</v>
          </cell>
          <cell r="D5267" t="str">
            <v>Industrial Processes - Chemical Manuf</v>
          </cell>
          <cell r="G5267" t="str">
            <v>Industrial Processes</v>
          </cell>
          <cell r="H5267" t="str">
            <v>Chemical Manufacturing</v>
          </cell>
          <cell r="I5267" t="str">
            <v>Butyl rubber production</v>
          </cell>
          <cell r="J5267" t="str">
            <v>Wastewater</v>
          </cell>
          <cell r="M5267">
            <v>40995</v>
          </cell>
          <cell r="N5267">
            <v>41113</v>
          </cell>
          <cell r="O5267" t="str">
            <v>created 3-27-2012 per ERT request</v>
          </cell>
        </row>
        <row r="5268">
          <cell r="A5268" t="str">
            <v>30104812</v>
          </cell>
          <cell r="B5268" t="str">
            <v>Point</v>
          </cell>
          <cell r="C5268" t="str">
            <v>Butyl Rubber - Equipment Leaks</v>
          </cell>
          <cell r="D5268" t="str">
            <v>Industrial Processes - Chemical Manuf</v>
          </cell>
          <cell r="G5268" t="str">
            <v>Industrial Processes</v>
          </cell>
          <cell r="H5268" t="str">
            <v>Chemical Manufacturing</v>
          </cell>
          <cell r="I5268" t="str">
            <v>Butyl rubber production</v>
          </cell>
          <cell r="J5268" t="str">
            <v>Equipment Leaks [See also 301048 -13 -14 or -15]</v>
          </cell>
          <cell r="M5268">
            <v>40995</v>
          </cell>
          <cell r="N5268">
            <v>41113</v>
          </cell>
          <cell r="O5268" t="str">
            <v>created 3-27-2012 per ERT request</v>
          </cell>
        </row>
        <row r="5269">
          <cell r="A5269" t="str">
            <v>30104813</v>
          </cell>
          <cell r="B5269" t="str">
            <v>Point</v>
          </cell>
          <cell r="C5269" t="str">
            <v>Butyl Rubber - Equipment Leaks- Pumps</v>
          </cell>
          <cell r="D5269" t="str">
            <v>Industrial Processes - Chemical Manuf</v>
          </cell>
          <cell r="G5269" t="str">
            <v>Industrial Processes</v>
          </cell>
          <cell r="H5269" t="str">
            <v>Chemical Manufacturing</v>
          </cell>
          <cell r="I5269" t="str">
            <v>Butyl rubber production</v>
          </cell>
          <cell r="J5269" t="str">
            <v>Equipment Leaks- Pumps</v>
          </cell>
          <cell r="M5269">
            <v>40995</v>
          </cell>
          <cell r="N5269">
            <v>41113</v>
          </cell>
          <cell r="O5269" t="str">
            <v>created 3-27-2012 per ERT request</v>
          </cell>
        </row>
        <row r="5270">
          <cell r="A5270" t="str">
            <v>30104814</v>
          </cell>
          <cell r="B5270" t="str">
            <v>Point</v>
          </cell>
          <cell r="C5270" t="str">
            <v>Butyl Rubber - Equipment Leaks- Valves</v>
          </cell>
          <cell r="D5270" t="str">
            <v>Industrial Processes - Chemical Manuf</v>
          </cell>
          <cell r="G5270" t="str">
            <v>Industrial Processes</v>
          </cell>
          <cell r="H5270" t="str">
            <v>Chemical Manufacturing</v>
          </cell>
          <cell r="I5270" t="str">
            <v>Butyl rubber production</v>
          </cell>
          <cell r="J5270" t="str">
            <v>Equipment Leaks- Valves</v>
          </cell>
          <cell r="M5270">
            <v>40995</v>
          </cell>
          <cell r="N5270">
            <v>41113</v>
          </cell>
          <cell r="O5270" t="str">
            <v>created 3-27-2012 per ERT request</v>
          </cell>
        </row>
        <row r="5271">
          <cell r="A5271" t="str">
            <v>30104815</v>
          </cell>
          <cell r="B5271" t="str">
            <v>Point</v>
          </cell>
          <cell r="C5271" t="str">
            <v>Butyl Rubber - Equipment Leaks- Connectors</v>
          </cell>
          <cell r="D5271" t="str">
            <v>Industrial Processes - Chemical Manuf</v>
          </cell>
          <cell r="G5271" t="str">
            <v>Industrial Processes</v>
          </cell>
          <cell r="H5271" t="str">
            <v>Chemical Manufacturing</v>
          </cell>
          <cell r="I5271" t="str">
            <v>Butyl rubber production</v>
          </cell>
          <cell r="J5271" t="str">
            <v>Equipment Leaks- Connectors</v>
          </cell>
          <cell r="M5271">
            <v>40995</v>
          </cell>
          <cell r="N5271">
            <v>41113</v>
          </cell>
          <cell r="O5271" t="str">
            <v>created 3-27-2012 per ERT request</v>
          </cell>
        </row>
        <row r="5272">
          <cell r="A5272" t="str">
            <v>30104816</v>
          </cell>
          <cell r="B5272" t="str">
            <v>Point</v>
          </cell>
          <cell r="C5272" t="str">
            <v>Butyl Rubber - Blowdown Tank</v>
          </cell>
          <cell r="D5272" t="str">
            <v>Industrial Processes - Chemical Manuf</v>
          </cell>
          <cell r="G5272" t="str">
            <v>Industrial Processes</v>
          </cell>
          <cell r="H5272" t="str">
            <v>Chemical Manufacturing</v>
          </cell>
          <cell r="I5272" t="str">
            <v>Butyl rubber production</v>
          </cell>
          <cell r="J5272" t="str">
            <v>Blowdown Tank</v>
          </cell>
          <cell r="M5272">
            <v>40995</v>
          </cell>
          <cell r="N5272">
            <v>41113</v>
          </cell>
          <cell r="O5272" t="str">
            <v>created 3-27-2012 per ERT request</v>
          </cell>
        </row>
        <row r="5273">
          <cell r="A5273" t="str">
            <v>30104900</v>
          </cell>
          <cell r="B5273" t="str">
            <v>Point</v>
          </cell>
          <cell r="C5273" t="str">
            <v>Epichlorohydrin Elastomer - Raw Material Storage</v>
          </cell>
          <cell r="D5273" t="str">
            <v>Industrial Processes - Chemical Manuf</v>
          </cell>
          <cell r="G5273" t="str">
            <v>Industrial Processes</v>
          </cell>
          <cell r="H5273" t="str">
            <v>Chemical Manufacturing</v>
          </cell>
          <cell r="I5273" t="str">
            <v>Epichlorohydrin Elastomer Production</v>
          </cell>
          <cell r="J5273" t="str">
            <v>Raw Material Storage</v>
          </cell>
          <cell r="M5273">
            <v>40995</v>
          </cell>
          <cell r="N5273">
            <v>41113</v>
          </cell>
          <cell r="O5273" t="str">
            <v>created 3-27-2012 per ERT request</v>
          </cell>
        </row>
        <row r="5274">
          <cell r="A5274" t="str">
            <v>30104901</v>
          </cell>
          <cell r="B5274" t="str">
            <v>Point</v>
          </cell>
          <cell r="C5274" t="str">
            <v>Epichlorohydrin Elastomer - Raw Material Refining</v>
          </cell>
          <cell r="D5274" t="str">
            <v>Industrial Processes - Chemical Manuf</v>
          </cell>
          <cell r="G5274" t="str">
            <v>Industrial Processes</v>
          </cell>
          <cell r="H5274" t="str">
            <v>Chemical Manufacturing</v>
          </cell>
          <cell r="I5274" t="str">
            <v>Epichlorohydrin Elastomer Production</v>
          </cell>
          <cell r="J5274" t="str">
            <v>Raw Material Refining</v>
          </cell>
          <cell r="M5274">
            <v>40995</v>
          </cell>
          <cell r="N5274">
            <v>41113</v>
          </cell>
          <cell r="O5274" t="str">
            <v>created 3-27-2012 per ERT request</v>
          </cell>
        </row>
        <row r="5275">
          <cell r="A5275" t="str">
            <v>30104902</v>
          </cell>
          <cell r="B5275" t="str">
            <v>Point</v>
          </cell>
          <cell r="C5275" t="str">
            <v>Epichlorohydrin Elast.-Polymerization:Solution</v>
          </cell>
          <cell r="D5275" t="str">
            <v>Industrial Processes - Chemical Manuf</v>
          </cell>
          <cell r="G5275" t="str">
            <v>Industrial Processes</v>
          </cell>
          <cell r="H5275" t="str">
            <v>Chemical Manufacturing</v>
          </cell>
          <cell r="I5275" t="str">
            <v>Epichlorohydrin Elastomer Production</v>
          </cell>
          <cell r="J5275" t="str">
            <v>Polymerization Reactor: Solution Process</v>
          </cell>
          <cell r="M5275">
            <v>40995</v>
          </cell>
          <cell r="N5275">
            <v>41113</v>
          </cell>
          <cell r="O5275" t="str">
            <v>created 3-27-2012 per ERT request</v>
          </cell>
        </row>
        <row r="5276">
          <cell r="A5276" t="str">
            <v>30104903</v>
          </cell>
          <cell r="B5276" t="str">
            <v>Point</v>
          </cell>
          <cell r="C5276" t="str">
            <v>Epichlorohydrin Elast. P-Polymerization:Emulsion</v>
          </cell>
          <cell r="D5276" t="str">
            <v>Industrial Processes - Chemical Manuf</v>
          </cell>
          <cell r="G5276" t="str">
            <v>Industrial Processes</v>
          </cell>
          <cell r="H5276" t="str">
            <v>Chemical Manufacturing</v>
          </cell>
          <cell r="I5276" t="str">
            <v>Epichlorohydrin Elastomer Production</v>
          </cell>
          <cell r="J5276" t="str">
            <v>Polymerization Reactor: Emulsion Process</v>
          </cell>
          <cell r="M5276">
            <v>40995</v>
          </cell>
          <cell r="N5276">
            <v>41113</v>
          </cell>
          <cell r="O5276" t="str">
            <v>created 3-27-2012 per ERT request</v>
          </cell>
        </row>
        <row r="5277">
          <cell r="A5277" t="str">
            <v>30104904</v>
          </cell>
          <cell r="B5277" t="str">
            <v>Point</v>
          </cell>
          <cell r="C5277" t="str">
            <v>Epichlorohydrin Elastomer - Stripping</v>
          </cell>
          <cell r="D5277" t="str">
            <v>Industrial Processes - Chemical Manuf</v>
          </cell>
          <cell r="G5277" t="str">
            <v>Industrial Processes</v>
          </cell>
          <cell r="H5277" t="str">
            <v>Chemical Manufacturing</v>
          </cell>
          <cell r="I5277" t="str">
            <v>Epichlorohydrin Elastomer Production</v>
          </cell>
          <cell r="J5277" t="str">
            <v>Stripping</v>
          </cell>
          <cell r="M5277">
            <v>40995</v>
          </cell>
          <cell r="N5277">
            <v>41113</v>
          </cell>
          <cell r="O5277" t="str">
            <v>created 3-27-2012 per ERT request</v>
          </cell>
        </row>
        <row r="5278">
          <cell r="A5278" t="str">
            <v>30104905</v>
          </cell>
          <cell r="B5278" t="str">
            <v>Point</v>
          </cell>
          <cell r="C5278" t="str">
            <v>Epichlorohydrin Elastomer - Material Recovery</v>
          </cell>
          <cell r="D5278" t="str">
            <v>Industrial Processes - Chemical Manuf</v>
          </cell>
          <cell r="G5278" t="str">
            <v>Industrial Processes</v>
          </cell>
          <cell r="H5278" t="str">
            <v>Chemical Manufacturing</v>
          </cell>
          <cell r="I5278" t="str">
            <v>Epichlorohydrin Elastomer Production</v>
          </cell>
          <cell r="J5278" t="str">
            <v>Material Recovery</v>
          </cell>
          <cell r="M5278">
            <v>40995</v>
          </cell>
          <cell r="N5278">
            <v>41113</v>
          </cell>
          <cell r="O5278" t="str">
            <v>created 3-27-2012 per ERT request</v>
          </cell>
        </row>
        <row r="5279">
          <cell r="A5279" t="str">
            <v>30104906</v>
          </cell>
          <cell r="B5279" t="str">
            <v>Point</v>
          </cell>
          <cell r="C5279" t="str">
            <v>Epichlorohydrin Elastomer - Blending</v>
          </cell>
          <cell r="D5279" t="str">
            <v>Industrial Processes - Chemical Manuf</v>
          </cell>
          <cell r="G5279" t="str">
            <v>Industrial Processes</v>
          </cell>
          <cell r="H5279" t="str">
            <v>Chemical Manufacturing</v>
          </cell>
          <cell r="I5279" t="str">
            <v>Epichlorohydrin Elastomer Production</v>
          </cell>
          <cell r="J5279" t="str">
            <v>Blending</v>
          </cell>
          <cell r="M5279">
            <v>40995</v>
          </cell>
          <cell r="N5279">
            <v>41113</v>
          </cell>
          <cell r="O5279" t="str">
            <v>created 3-27-2012 per ERT request</v>
          </cell>
        </row>
        <row r="5280">
          <cell r="A5280" t="str">
            <v>30104907</v>
          </cell>
          <cell r="B5280" t="str">
            <v>Point</v>
          </cell>
          <cell r="C5280" t="str">
            <v>Epichlorohydrin Elastomer - Aging</v>
          </cell>
          <cell r="D5280" t="str">
            <v>Industrial Processes - Chemical Manuf</v>
          </cell>
          <cell r="G5280" t="str">
            <v>Industrial Processes</v>
          </cell>
          <cell r="H5280" t="str">
            <v>Chemical Manufacturing</v>
          </cell>
          <cell r="I5280" t="str">
            <v>Epichlorohydrin Elastomer Production</v>
          </cell>
          <cell r="J5280" t="str">
            <v>Aging</v>
          </cell>
          <cell r="M5280">
            <v>40995</v>
          </cell>
          <cell r="N5280">
            <v>41113</v>
          </cell>
          <cell r="O5280" t="str">
            <v>created 3-27-2012 per ERT request</v>
          </cell>
        </row>
        <row r="5281">
          <cell r="A5281" t="str">
            <v>30104908</v>
          </cell>
          <cell r="B5281" t="str">
            <v>Point</v>
          </cell>
          <cell r="C5281" t="str">
            <v>Epichlorohydrin Elast.-Coagulation and Screen</v>
          </cell>
          <cell r="D5281" t="str">
            <v>Industrial Processes - Chemical Manuf</v>
          </cell>
          <cell r="G5281" t="str">
            <v>Industrial Processes</v>
          </cell>
          <cell r="H5281" t="str">
            <v>Chemical Manufacturing</v>
          </cell>
          <cell r="I5281" t="str">
            <v>Epichlorohydrin Elastomer Production</v>
          </cell>
          <cell r="J5281" t="str">
            <v>Coagulation and Screening</v>
          </cell>
          <cell r="M5281">
            <v>40995</v>
          </cell>
          <cell r="N5281">
            <v>41113</v>
          </cell>
          <cell r="O5281" t="str">
            <v>created 3-27-2012 per ERT request</v>
          </cell>
        </row>
        <row r="5282">
          <cell r="A5282" t="str">
            <v>30104909</v>
          </cell>
          <cell r="B5282" t="str">
            <v>Point</v>
          </cell>
          <cell r="C5282" t="str">
            <v>Epichlorohydrin Elastomer - Washing</v>
          </cell>
          <cell r="D5282" t="str">
            <v>Industrial Processes - Chemical Manuf</v>
          </cell>
          <cell r="G5282" t="str">
            <v>Industrial Processes</v>
          </cell>
          <cell r="H5282" t="str">
            <v>Chemical Manufacturing</v>
          </cell>
          <cell r="I5282" t="str">
            <v>Epichlorohydrin Elastomer Production</v>
          </cell>
          <cell r="J5282" t="str">
            <v>Washing</v>
          </cell>
          <cell r="M5282">
            <v>40995</v>
          </cell>
          <cell r="N5282">
            <v>41113</v>
          </cell>
          <cell r="O5282" t="str">
            <v>created 3-27-2012 per ERT request</v>
          </cell>
        </row>
        <row r="5283">
          <cell r="A5283" t="str">
            <v>30104910</v>
          </cell>
          <cell r="B5283" t="str">
            <v>Point</v>
          </cell>
          <cell r="C5283" t="str">
            <v>Epichlorohydrin Elastomer - Drying</v>
          </cell>
          <cell r="D5283" t="str">
            <v>Industrial Processes - Chemical Manuf</v>
          </cell>
          <cell r="G5283" t="str">
            <v>Industrial Processes</v>
          </cell>
          <cell r="H5283" t="str">
            <v>Chemical Manufacturing</v>
          </cell>
          <cell r="I5283" t="str">
            <v>Epichlorohydrin Elastomer Production</v>
          </cell>
          <cell r="J5283" t="str">
            <v>Drying</v>
          </cell>
          <cell r="M5283">
            <v>40995</v>
          </cell>
          <cell r="N5283">
            <v>41113</v>
          </cell>
          <cell r="O5283" t="str">
            <v>created 3-27-2012 per ERT request</v>
          </cell>
        </row>
        <row r="5284">
          <cell r="A5284" t="str">
            <v>30104911</v>
          </cell>
          <cell r="B5284" t="str">
            <v>Point</v>
          </cell>
          <cell r="C5284" t="str">
            <v>Epichlorohydrin Elastomer - Wastewater</v>
          </cell>
          <cell r="D5284" t="str">
            <v>Industrial Processes - Chemical Manuf</v>
          </cell>
          <cell r="G5284" t="str">
            <v>Industrial Processes</v>
          </cell>
          <cell r="H5284" t="str">
            <v>Chemical Manufacturing</v>
          </cell>
          <cell r="I5284" t="str">
            <v>Epichlorohydrin Elastomer Production</v>
          </cell>
          <cell r="J5284" t="str">
            <v>Wastewater</v>
          </cell>
          <cell r="M5284">
            <v>40995</v>
          </cell>
          <cell r="N5284">
            <v>41113</v>
          </cell>
          <cell r="O5284" t="str">
            <v>created 3-27-2012 per ERT request</v>
          </cell>
        </row>
        <row r="5285">
          <cell r="A5285" t="str">
            <v>30104912</v>
          </cell>
          <cell r="B5285" t="str">
            <v>Point</v>
          </cell>
          <cell r="C5285" t="str">
            <v>Epichlorohydrin Elastomer - Equipment Leaks</v>
          </cell>
          <cell r="D5285" t="str">
            <v>Industrial Processes - Chemical Manuf</v>
          </cell>
          <cell r="G5285" t="str">
            <v>Industrial Processes</v>
          </cell>
          <cell r="H5285" t="str">
            <v>Chemical Manufacturing</v>
          </cell>
          <cell r="I5285" t="str">
            <v>Epichlorohydrin Elastomer Production</v>
          </cell>
          <cell r="J5285" t="str">
            <v>Equipment Leaks [See also 301049 -13 -14 or -15]</v>
          </cell>
          <cell r="M5285">
            <v>40995</v>
          </cell>
          <cell r="N5285">
            <v>41113</v>
          </cell>
          <cell r="O5285" t="str">
            <v>created 3-27-2012 per ERT request</v>
          </cell>
        </row>
        <row r="5286">
          <cell r="A5286" t="str">
            <v>30104913</v>
          </cell>
          <cell r="B5286" t="str">
            <v>Point</v>
          </cell>
          <cell r="C5286" t="str">
            <v>Epichlorohydrin Elastomer-Equipment Leaks-Pumps</v>
          </cell>
          <cell r="D5286" t="str">
            <v>Industrial Processes - Chemical Manuf</v>
          </cell>
          <cell r="G5286" t="str">
            <v>Industrial Processes</v>
          </cell>
          <cell r="H5286" t="str">
            <v>Chemical Manufacturing</v>
          </cell>
          <cell r="I5286" t="str">
            <v>Epichlorohydrin Elastomer Production</v>
          </cell>
          <cell r="J5286" t="str">
            <v>Equipment Leaks- Pumps</v>
          </cell>
          <cell r="M5286">
            <v>40995</v>
          </cell>
          <cell r="N5286">
            <v>41113</v>
          </cell>
          <cell r="O5286" t="str">
            <v>created 3-27-2012 per ERT request</v>
          </cell>
        </row>
        <row r="5287">
          <cell r="A5287" t="str">
            <v>30104914</v>
          </cell>
          <cell r="B5287" t="str">
            <v>Point</v>
          </cell>
          <cell r="C5287" t="str">
            <v>Epichlorohydrin Elastomer-Equipment Leaks-Valve</v>
          </cell>
          <cell r="D5287" t="str">
            <v>Industrial Processes - Chemical Manuf</v>
          </cell>
          <cell r="G5287" t="str">
            <v>Industrial Processes</v>
          </cell>
          <cell r="H5287" t="str">
            <v>Chemical Manufacturing</v>
          </cell>
          <cell r="I5287" t="str">
            <v>Epichlorohydrin Elastomer Production</v>
          </cell>
          <cell r="J5287" t="str">
            <v>Equipment Leaks- Valves</v>
          </cell>
          <cell r="M5287">
            <v>40995</v>
          </cell>
          <cell r="N5287">
            <v>41113</v>
          </cell>
          <cell r="O5287" t="str">
            <v>created 3-27-2012 per ERT request</v>
          </cell>
        </row>
        <row r="5288">
          <cell r="A5288" t="str">
            <v>30104915</v>
          </cell>
          <cell r="B5288" t="str">
            <v>Point</v>
          </cell>
          <cell r="C5288" t="str">
            <v>Epichlorohydrin Elastomer-Equip. Leaks-Connectors</v>
          </cell>
          <cell r="D5288" t="str">
            <v>Industrial Processes - Chemical Manuf</v>
          </cell>
          <cell r="G5288" t="str">
            <v>Industrial Processes</v>
          </cell>
          <cell r="H5288" t="str">
            <v>Chemical Manufacturing</v>
          </cell>
          <cell r="I5288" t="str">
            <v>Epichlorohydrin Elastomer Production</v>
          </cell>
          <cell r="J5288" t="str">
            <v>Equipment Leaks- Connectors</v>
          </cell>
          <cell r="M5288">
            <v>40995</v>
          </cell>
          <cell r="N5288">
            <v>41113</v>
          </cell>
          <cell r="O5288" t="str">
            <v>created 3-27-2012 per ERT request</v>
          </cell>
        </row>
        <row r="5289">
          <cell r="A5289" t="str">
            <v>30104916</v>
          </cell>
          <cell r="B5289" t="str">
            <v>Point</v>
          </cell>
          <cell r="C5289" t="str">
            <v>Epichlorohydrin Elastomer - Equipment Leaks- Blowd</v>
          </cell>
          <cell r="D5289" t="str">
            <v>Industrial Processes - Chemical Manuf</v>
          </cell>
          <cell r="G5289" t="str">
            <v>Industrial Processes</v>
          </cell>
          <cell r="H5289" t="str">
            <v>Chemical Manufacturing</v>
          </cell>
          <cell r="I5289" t="str">
            <v>Epichlorohydrin Elastomer Production</v>
          </cell>
          <cell r="J5289" t="str">
            <v>Blowdown Tank</v>
          </cell>
          <cell r="M5289">
            <v>40995</v>
          </cell>
          <cell r="N5289">
            <v>41113</v>
          </cell>
          <cell r="O5289" t="str">
            <v>created 3-27-2012 per ERT request</v>
          </cell>
        </row>
        <row r="5290">
          <cell r="A5290" t="str">
            <v>30105001</v>
          </cell>
          <cell r="B5290" t="str">
            <v>Point</v>
          </cell>
          <cell r="C5290" t="str">
            <v>Chem Manuf /Adhesives /General/Compound Unknown **</v>
          </cell>
          <cell r="D5290" t="str">
            <v>Industrial Processes - Chemical Manuf</v>
          </cell>
          <cell r="G5290" t="str">
            <v>Industrial Processes</v>
          </cell>
          <cell r="H5290" t="str">
            <v>Chemical Manufacturing</v>
          </cell>
          <cell r="I5290" t="str">
            <v>Adhesives</v>
          </cell>
          <cell r="J5290" t="str">
            <v>General/Compound Unknown **</v>
          </cell>
          <cell r="N5290">
            <v>40988</v>
          </cell>
        </row>
        <row r="5291">
          <cell r="A5291" t="str">
            <v>30105101</v>
          </cell>
          <cell r="B5291" t="str">
            <v>Point</v>
          </cell>
          <cell r="C5291" t="str">
            <v>Chem Manuf /Animal Adhesives /Animal Adhesives</v>
          </cell>
          <cell r="D5291" t="str">
            <v>Industrial Processes - Chemical Manuf</v>
          </cell>
          <cell r="G5291" t="str">
            <v>Industrial Processes</v>
          </cell>
          <cell r="H5291" t="str">
            <v>Chemical Manufacturing</v>
          </cell>
          <cell r="I5291" t="str">
            <v>Animal Adhesives</v>
          </cell>
          <cell r="J5291" t="str">
            <v>Animal Adhesives</v>
          </cell>
          <cell r="N5291">
            <v>40988</v>
          </cell>
        </row>
        <row r="5292">
          <cell r="A5292" t="str">
            <v>30105105</v>
          </cell>
          <cell r="B5292" t="str">
            <v>Point</v>
          </cell>
          <cell r="C5292" t="str">
            <v>Chem Manuf /Animal Adhesives /Raw Materials Grinding</v>
          </cell>
          <cell r="D5292" t="str">
            <v>Industrial Processes - Chemical Manuf</v>
          </cell>
          <cell r="G5292" t="str">
            <v>Industrial Processes</v>
          </cell>
          <cell r="H5292" t="str">
            <v>Chemical Manufacturing</v>
          </cell>
          <cell r="I5292" t="str">
            <v>Animal Adhesives</v>
          </cell>
          <cell r="J5292" t="str">
            <v>Raw Materials Grinding</v>
          </cell>
          <cell r="N5292">
            <v>40988</v>
          </cell>
        </row>
        <row r="5293">
          <cell r="A5293" t="str">
            <v>30105108</v>
          </cell>
          <cell r="B5293" t="str">
            <v>Point</v>
          </cell>
          <cell r="C5293" t="str">
            <v>Chem Manuf /Animal Adhesives /Degreasing</v>
          </cell>
          <cell r="D5293" t="str">
            <v>Industrial Processes - Chemical Manuf</v>
          </cell>
          <cell r="G5293" t="str">
            <v>Industrial Processes</v>
          </cell>
          <cell r="H5293" t="str">
            <v>Chemical Manufacturing</v>
          </cell>
          <cell r="I5293" t="str">
            <v>Animal Adhesives</v>
          </cell>
          <cell r="J5293" t="str">
            <v>Degreasing</v>
          </cell>
          <cell r="N5293">
            <v>40988</v>
          </cell>
        </row>
        <row r="5294">
          <cell r="A5294" t="str">
            <v>30105110</v>
          </cell>
          <cell r="B5294" t="str">
            <v>Point</v>
          </cell>
          <cell r="C5294" t="str">
            <v>Chem Manuf /Animal Adhesives /Lining/Plumping</v>
          </cell>
          <cell r="D5294" t="str">
            <v>Industrial Processes - Storage and Transfer</v>
          </cell>
          <cell r="G5294" t="str">
            <v>Industrial Processes</v>
          </cell>
          <cell r="H5294" t="str">
            <v>Chemical Manufacturing</v>
          </cell>
          <cell r="I5294" t="str">
            <v>Animal Adhesives</v>
          </cell>
          <cell r="J5294" t="str">
            <v>Lining/Plumping</v>
          </cell>
          <cell r="N5294">
            <v>40988</v>
          </cell>
        </row>
        <row r="5295">
          <cell r="A5295" t="str">
            <v>30105112</v>
          </cell>
          <cell r="B5295" t="str">
            <v>Point</v>
          </cell>
          <cell r="C5295" t="str">
            <v>Chem Manuf /Animal Adhesives /Washing</v>
          </cell>
          <cell r="D5295" t="str">
            <v>Industrial Processes - Chemical Manuf</v>
          </cell>
          <cell r="G5295" t="str">
            <v>Industrial Processes</v>
          </cell>
          <cell r="H5295" t="str">
            <v>Chemical Manufacturing</v>
          </cell>
          <cell r="I5295" t="str">
            <v>Animal Adhesives</v>
          </cell>
          <cell r="J5295" t="str">
            <v>Washing</v>
          </cell>
          <cell r="N5295">
            <v>40988</v>
          </cell>
        </row>
        <row r="5296">
          <cell r="A5296" t="str">
            <v>30105114</v>
          </cell>
          <cell r="B5296" t="str">
            <v>Point</v>
          </cell>
          <cell r="C5296" t="str">
            <v>Chem Manuf /Animal Adhesives /Cooking</v>
          </cell>
          <cell r="D5296" t="str">
            <v>Industrial Processes - Chemical Manuf</v>
          </cell>
          <cell r="G5296" t="str">
            <v>Industrial Processes</v>
          </cell>
          <cell r="H5296" t="str">
            <v>Chemical Manufacturing</v>
          </cell>
          <cell r="I5296" t="str">
            <v>Animal Adhesives</v>
          </cell>
          <cell r="J5296" t="str">
            <v>Cooking</v>
          </cell>
          <cell r="N5296">
            <v>40988</v>
          </cell>
        </row>
        <row r="5297">
          <cell r="A5297" t="str">
            <v>30105116</v>
          </cell>
          <cell r="B5297" t="str">
            <v>Point</v>
          </cell>
          <cell r="C5297" t="str">
            <v>Chem Manuf /Animal Adhesives /Hot Water Extractions</v>
          </cell>
          <cell r="D5297" t="str">
            <v>Industrial Processes - Chemical Manuf</v>
          </cell>
          <cell r="G5297" t="str">
            <v>Industrial Processes</v>
          </cell>
          <cell r="H5297" t="str">
            <v>Chemical Manufacturing</v>
          </cell>
          <cell r="I5297" t="str">
            <v>Animal Adhesives</v>
          </cell>
          <cell r="J5297" t="str">
            <v>Hot Water Extractions</v>
          </cell>
          <cell r="N5297">
            <v>40988</v>
          </cell>
        </row>
        <row r="5298">
          <cell r="A5298" t="str">
            <v>30105118</v>
          </cell>
          <cell r="B5298" t="str">
            <v>Point</v>
          </cell>
          <cell r="C5298" t="str">
            <v>Chem Manuf /Animal Adhesives /Filtering/Centrifuging</v>
          </cell>
          <cell r="D5298" t="str">
            <v>Industrial Processes - Chemical Manuf</v>
          </cell>
          <cell r="G5298" t="str">
            <v>Industrial Processes</v>
          </cell>
          <cell r="H5298" t="str">
            <v>Chemical Manufacturing</v>
          </cell>
          <cell r="I5298" t="str">
            <v>Animal Adhesives</v>
          </cell>
          <cell r="J5298" t="str">
            <v>Filtering/Centrifuging</v>
          </cell>
          <cell r="N5298">
            <v>40988</v>
          </cell>
        </row>
        <row r="5299">
          <cell r="A5299" t="str">
            <v>30105120</v>
          </cell>
          <cell r="B5299" t="str">
            <v>Point</v>
          </cell>
          <cell r="C5299" t="str">
            <v>Chem Manuf /Animal Adhesives /Evaporation</v>
          </cell>
          <cell r="D5299" t="str">
            <v>Industrial Processes - Chemical Manuf</v>
          </cell>
          <cell r="G5299" t="str">
            <v>Industrial Processes</v>
          </cell>
          <cell r="H5299" t="str">
            <v>Chemical Manufacturing</v>
          </cell>
          <cell r="I5299" t="str">
            <v>Animal Adhesives</v>
          </cell>
          <cell r="J5299" t="str">
            <v>Evaporation</v>
          </cell>
          <cell r="N5299">
            <v>40988</v>
          </cell>
        </row>
        <row r="5300">
          <cell r="A5300" t="str">
            <v>30105122</v>
          </cell>
          <cell r="B5300" t="str">
            <v>Point</v>
          </cell>
          <cell r="C5300" t="str">
            <v>Chem Manuf /Animal Adhesives /Chilling</v>
          </cell>
          <cell r="D5300" t="str">
            <v>Industrial Processes - Chemical Manuf</v>
          </cell>
          <cell r="G5300" t="str">
            <v>Industrial Processes</v>
          </cell>
          <cell r="H5300" t="str">
            <v>Chemical Manufacturing</v>
          </cell>
          <cell r="I5300" t="str">
            <v>Animal Adhesives</v>
          </cell>
          <cell r="J5300" t="str">
            <v>Chilling</v>
          </cell>
          <cell r="N5300">
            <v>40988</v>
          </cell>
        </row>
        <row r="5301">
          <cell r="A5301" t="str">
            <v>30105124</v>
          </cell>
          <cell r="B5301" t="str">
            <v>Point</v>
          </cell>
          <cell r="C5301" t="str">
            <v>Chem Manuf /Animal Adhesives /Drying</v>
          </cell>
          <cell r="D5301" t="str">
            <v>Industrial Processes - Chemical Manuf</v>
          </cell>
          <cell r="G5301" t="str">
            <v>Industrial Processes</v>
          </cell>
          <cell r="H5301" t="str">
            <v>Chemical Manufacturing</v>
          </cell>
          <cell r="I5301" t="str">
            <v>Animal Adhesives</v>
          </cell>
          <cell r="J5301" t="str">
            <v>Drying</v>
          </cell>
          <cell r="N5301">
            <v>40988</v>
          </cell>
        </row>
        <row r="5302">
          <cell r="A5302" t="str">
            <v>30105130</v>
          </cell>
          <cell r="B5302" t="str">
            <v>Point</v>
          </cell>
          <cell r="C5302" t="str">
            <v>Chem Manuf /Animal Adhesives /End Product Finishing</v>
          </cell>
          <cell r="D5302" t="str">
            <v>Industrial Processes - Chemical Manuf</v>
          </cell>
          <cell r="G5302" t="str">
            <v>Industrial Processes</v>
          </cell>
          <cell r="H5302" t="str">
            <v>Chemical Manufacturing</v>
          </cell>
          <cell r="I5302" t="str">
            <v>Animal Adhesives</v>
          </cell>
          <cell r="J5302" t="str">
            <v>End Product Finishing</v>
          </cell>
          <cell r="N5302">
            <v>40988</v>
          </cell>
        </row>
        <row r="5303">
          <cell r="A5303" t="str">
            <v>30105201</v>
          </cell>
          <cell r="B5303" t="str">
            <v>Point</v>
          </cell>
          <cell r="C5303" t="str">
            <v>Chem Manuf /Casein /Casein Manufacture</v>
          </cell>
          <cell r="D5303" t="str">
            <v>Industrial Processes - Chemical Manuf</v>
          </cell>
          <cell r="G5303" t="str">
            <v>Industrial Processes</v>
          </cell>
          <cell r="H5303" t="str">
            <v>Chemical Manufacturing</v>
          </cell>
          <cell r="I5303" t="str">
            <v>Casein</v>
          </cell>
          <cell r="J5303" t="str">
            <v>Casein Manufacture</v>
          </cell>
          <cell r="N5303">
            <v>40988</v>
          </cell>
        </row>
        <row r="5304">
          <cell r="A5304" t="str">
            <v>30105205</v>
          </cell>
          <cell r="B5304" t="str">
            <v>Point</v>
          </cell>
          <cell r="C5304" t="str">
            <v>Chem Manuf /Casein /Precipitation</v>
          </cell>
          <cell r="D5304" t="str">
            <v>Industrial Processes - Chemical Manuf</v>
          </cell>
          <cell r="G5304" t="str">
            <v>Industrial Processes</v>
          </cell>
          <cell r="H5304" t="str">
            <v>Chemical Manufacturing</v>
          </cell>
          <cell r="I5304" t="str">
            <v>Casein</v>
          </cell>
          <cell r="J5304" t="str">
            <v>Precipitation</v>
          </cell>
          <cell r="N5304">
            <v>40988</v>
          </cell>
        </row>
        <row r="5305">
          <cell r="A5305" t="str">
            <v>30105210</v>
          </cell>
          <cell r="B5305" t="str">
            <v>Point</v>
          </cell>
          <cell r="C5305" t="str">
            <v>Chem Manuf /Casein /Draining</v>
          </cell>
          <cell r="D5305" t="str">
            <v>Industrial Processes - Chemical Manuf</v>
          </cell>
          <cell r="G5305" t="str">
            <v>Industrial Processes</v>
          </cell>
          <cell r="H5305" t="str">
            <v>Chemical Manufacturing</v>
          </cell>
          <cell r="I5305" t="str">
            <v>Casein</v>
          </cell>
          <cell r="J5305" t="str">
            <v>Draining</v>
          </cell>
          <cell r="N5305">
            <v>40988</v>
          </cell>
        </row>
        <row r="5306">
          <cell r="A5306" t="str">
            <v>30105211</v>
          </cell>
          <cell r="B5306" t="str">
            <v>Point</v>
          </cell>
          <cell r="C5306" t="str">
            <v>Chem Manuf /Casein /Draining: Batch Method</v>
          </cell>
          <cell r="D5306" t="str">
            <v>Industrial Processes - Chemical Manuf</v>
          </cell>
          <cell r="G5306" t="str">
            <v>Industrial Processes</v>
          </cell>
          <cell r="H5306" t="str">
            <v>Chemical Manufacturing</v>
          </cell>
          <cell r="I5306" t="str">
            <v>Casein</v>
          </cell>
          <cell r="J5306" t="str">
            <v>Draining: Batch Method</v>
          </cell>
          <cell r="N5306">
            <v>40988</v>
          </cell>
        </row>
        <row r="5307">
          <cell r="A5307" t="str">
            <v>30105212</v>
          </cell>
          <cell r="B5307" t="str">
            <v>Point</v>
          </cell>
          <cell r="C5307" t="str">
            <v>Chem Manuf /Casein /Draining: Continuous Method</v>
          </cell>
          <cell r="D5307" t="str">
            <v>Industrial Processes - Chemical Manuf</v>
          </cell>
          <cell r="G5307" t="str">
            <v>Industrial Processes</v>
          </cell>
          <cell r="H5307" t="str">
            <v>Chemical Manufacturing</v>
          </cell>
          <cell r="I5307" t="str">
            <v>Casein</v>
          </cell>
          <cell r="J5307" t="str">
            <v>Draining: Continuous Method</v>
          </cell>
          <cell r="N5307">
            <v>40988</v>
          </cell>
        </row>
        <row r="5308">
          <cell r="A5308" t="str">
            <v>30105215</v>
          </cell>
          <cell r="B5308" t="str">
            <v>Point</v>
          </cell>
          <cell r="C5308" t="str">
            <v>Chem Manuf /Casein /Washing</v>
          </cell>
          <cell r="D5308" t="str">
            <v>Industrial Processes - Chemical Manuf</v>
          </cell>
          <cell r="G5308" t="str">
            <v>Industrial Processes</v>
          </cell>
          <cell r="H5308" t="str">
            <v>Chemical Manufacturing</v>
          </cell>
          <cell r="I5308" t="str">
            <v>Casein</v>
          </cell>
          <cell r="J5308" t="str">
            <v>Washing</v>
          </cell>
          <cell r="N5308">
            <v>40988</v>
          </cell>
        </row>
        <row r="5309">
          <cell r="A5309" t="str">
            <v>30105220</v>
          </cell>
          <cell r="B5309" t="str">
            <v>Point</v>
          </cell>
          <cell r="C5309" t="str">
            <v>Chem Manuf /Casein /Dewatering</v>
          </cell>
          <cell r="D5309" t="str">
            <v>Industrial Processes - Chemical Manuf</v>
          </cell>
          <cell r="G5309" t="str">
            <v>Industrial Processes</v>
          </cell>
          <cell r="H5309" t="str">
            <v>Chemical Manufacturing</v>
          </cell>
          <cell r="I5309" t="str">
            <v>Casein</v>
          </cell>
          <cell r="J5309" t="str">
            <v>Dewatering</v>
          </cell>
          <cell r="N5309">
            <v>40988</v>
          </cell>
        </row>
        <row r="5310">
          <cell r="A5310" t="str">
            <v>30105221</v>
          </cell>
          <cell r="B5310" t="str">
            <v>Point</v>
          </cell>
          <cell r="C5310" t="str">
            <v>Chem Manuf /Casein /Dewatering: Continuous Power Press</v>
          </cell>
          <cell r="D5310" t="str">
            <v>Industrial Processes - Chemical Manuf</v>
          </cell>
          <cell r="G5310" t="str">
            <v>Industrial Processes</v>
          </cell>
          <cell r="H5310" t="str">
            <v>Chemical Manufacturing</v>
          </cell>
          <cell r="I5310" t="str">
            <v>Casein</v>
          </cell>
          <cell r="J5310" t="str">
            <v>Dewatering: Continuous Power Press</v>
          </cell>
          <cell r="N5310">
            <v>40988</v>
          </cell>
        </row>
        <row r="5311">
          <cell r="A5311" t="str">
            <v>30105222</v>
          </cell>
          <cell r="B5311" t="str">
            <v>Point</v>
          </cell>
          <cell r="C5311" t="str">
            <v>Chem Manuf /Casein /Dewatering: Hand Press</v>
          </cell>
          <cell r="D5311" t="str">
            <v>Industrial Processes - Chemical Manuf</v>
          </cell>
          <cell r="G5311" t="str">
            <v>Industrial Processes</v>
          </cell>
          <cell r="H5311" t="str">
            <v>Chemical Manufacturing</v>
          </cell>
          <cell r="I5311" t="str">
            <v>Casein</v>
          </cell>
          <cell r="J5311" t="str">
            <v>Dewatering: Hand Press</v>
          </cell>
          <cell r="N5311">
            <v>40988</v>
          </cell>
        </row>
        <row r="5312">
          <cell r="A5312" t="str">
            <v>30105230</v>
          </cell>
          <cell r="B5312" t="str">
            <v>Point</v>
          </cell>
          <cell r="C5312" t="str">
            <v>Chem Manuf /Casein /Grinding Curd</v>
          </cell>
          <cell r="D5312" t="str">
            <v>Industrial Processes - Chemical Manuf</v>
          </cell>
          <cell r="G5312" t="str">
            <v>Industrial Processes</v>
          </cell>
          <cell r="H5312" t="str">
            <v>Chemical Manufacturing</v>
          </cell>
          <cell r="I5312" t="str">
            <v>Casein</v>
          </cell>
          <cell r="J5312" t="str">
            <v>Grinding Curd</v>
          </cell>
          <cell r="N5312">
            <v>40988</v>
          </cell>
        </row>
        <row r="5313">
          <cell r="A5313" t="str">
            <v>30105235</v>
          </cell>
          <cell r="B5313" t="str">
            <v>Point</v>
          </cell>
          <cell r="C5313" t="str">
            <v>Chem Manuf /Casein /Drying</v>
          </cell>
          <cell r="D5313" t="str">
            <v>Industrial Processes - Chemical Manuf</v>
          </cell>
          <cell r="G5313" t="str">
            <v>Industrial Processes</v>
          </cell>
          <cell r="H5313" t="str">
            <v>Chemical Manufacturing</v>
          </cell>
          <cell r="I5313" t="str">
            <v>Casein</v>
          </cell>
          <cell r="J5313" t="str">
            <v>Drying</v>
          </cell>
          <cell r="N5313">
            <v>40988</v>
          </cell>
        </row>
        <row r="5314">
          <cell r="A5314" t="str">
            <v>30105240</v>
          </cell>
          <cell r="B5314" t="str">
            <v>Point</v>
          </cell>
          <cell r="C5314" t="str">
            <v>Chem Manuf /Casein /Grinding, Packaging, and Storing</v>
          </cell>
          <cell r="D5314" t="str">
            <v>Industrial Processes - Storage and Transfer</v>
          </cell>
          <cell r="G5314" t="str">
            <v>Industrial Processes</v>
          </cell>
          <cell r="H5314" t="str">
            <v>Chemical Manufacturing</v>
          </cell>
          <cell r="I5314" t="str">
            <v>Casein</v>
          </cell>
          <cell r="J5314" t="str">
            <v>Grinding, Packaging, and Storing</v>
          </cell>
          <cell r="N5314">
            <v>40988</v>
          </cell>
        </row>
        <row r="5315">
          <cell r="A5315" t="str">
            <v>30105300</v>
          </cell>
          <cell r="B5315" t="str">
            <v>Point</v>
          </cell>
          <cell r="C5315" t="str">
            <v>Ethylene Propylene Rubber - Raw Material Storage</v>
          </cell>
          <cell r="D5315" t="str">
            <v>Industrial Processes - Chemical Manuf</v>
          </cell>
          <cell r="G5315" t="str">
            <v>Industrial Processes</v>
          </cell>
          <cell r="H5315" t="str">
            <v>Chemical Manufacturing</v>
          </cell>
          <cell r="I5315" t="str">
            <v>Ethylene Propylene Rubber Production</v>
          </cell>
          <cell r="J5315" t="str">
            <v>Raw Material Storage</v>
          </cell>
          <cell r="M5315">
            <v>40995</v>
          </cell>
          <cell r="N5315">
            <v>41113</v>
          </cell>
          <cell r="O5315" t="str">
            <v>created 3-27-2012 per ERT request</v>
          </cell>
        </row>
        <row r="5316">
          <cell r="A5316" t="str">
            <v>30105301</v>
          </cell>
          <cell r="B5316" t="str">
            <v>Point</v>
          </cell>
          <cell r="C5316" t="str">
            <v>Ethylene Propylene Rubber - Raw Material Refining</v>
          </cell>
          <cell r="D5316" t="str">
            <v>Industrial Processes - Chemical Manuf</v>
          </cell>
          <cell r="G5316" t="str">
            <v>Industrial Processes</v>
          </cell>
          <cell r="H5316" t="str">
            <v>Chemical Manufacturing</v>
          </cell>
          <cell r="I5316" t="str">
            <v>Ethylene Propylene Rubber Production</v>
          </cell>
          <cell r="J5316" t="str">
            <v>Raw Material Refining</v>
          </cell>
          <cell r="M5316">
            <v>40995</v>
          </cell>
          <cell r="N5316">
            <v>41113</v>
          </cell>
          <cell r="O5316" t="str">
            <v>created 3-27-2012 per ERT request</v>
          </cell>
        </row>
        <row r="5317">
          <cell r="A5317" t="str">
            <v>30105302</v>
          </cell>
          <cell r="B5317" t="str">
            <v>Point</v>
          </cell>
          <cell r="C5317" t="str">
            <v>Ethylene Proplyene Rubber-Polymerization:Solution</v>
          </cell>
          <cell r="D5317" t="str">
            <v>Industrial Processes - Chemical Manuf</v>
          </cell>
          <cell r="G5317" t="str">
            <v>Industrial Processes</v>
          </cell>
          <cell r="H5317" t="str">
            <v>Chemical Manufacturing</v>
          </cell>
          <cell r="I5317" t="str">
            <v>Ethylene Propylene Rubber Production</v>
          </cell>
          <cell r="J5317" t="str">
            <v>Polymerization Reactor: Solution Process</v>
          </cell>
          <cell r="M5317">
            <v>40995</v>
          </cell>
          <cell r="N5317">
            <v>41113</v>
          </cell>
          <cell r="O5317" t="str">
            <v>created 3-27-2012 per ERT request</v>
          </cell>
        </row>
        <row r="5318">
          <cell r="A5318" t="str">
            <v>30105303</v>
          </cell>
          <cell r="B5318" t="str">
            <v>Point</v>
          </cell>
          <cell r="C5318" t="str">
            <v>Ethylene Proplyene Rubber-Polymerization:Emulsion</v>
          </cell>
          <cell r="D5318" t="str">
            <v>Industrial Processes - Chemical Manuf</v>
          </cell>
          <cell r="G5318" t="str">
            <v>Industrial Processes</v>
          </cell>
          <cell r="H5318" t="str">
            <v>Chemical Manufacturing</v>
          </cell>
          <cell r="I5318" t="str">
            <v>Ethylene Propylene Rubber Production</v>
          </cell>
          <cell r="J5318" t="str">
            <v>Polymerization Reactor: Emulsion Process</v>
          </cell>
          <cell r="M5318">
            <v>40995</v>
          </cell>
          <cell r="N5318">
            <v>41113</v>
          </cell>
          <cell r="O5318" t="str">
            <v>created 3-27-2012 per ERT request</v>
          </cell>
        </row>
        <row r="5319">
          <cell r="A5319" t="str">
            <v>30105304</v>
          </cell>
          <cell r="B5319" t="str">
            <v>Point</v>
          </cell>
          <cell r="C5319" t="str">
            <v>Ethylene Propylene Rubber - Stripping</v>
          </cell>
          <cell r="D5319" t="str">
            <v>Industrial Processes - Chemical Manuf</v>
          </cell>
          <cell r="G5319" t="str">
            <v>Industrial Processes</v>
          </cell>
          <cell r="H5319" t="str">
            <v>Chemical Manufacturing</v>
          </cell>
          <cell r="I5319" t="str">
            <v>Ethylene Propylene Rubber Production</v>
          </cell>
          <cell r="J5319" t="str">
            <v>Stripping</v>
          </cell>
          <cell r="M5319">
            <v>40995</v>
          </cell>
          <cell r="N5319">
            <v>41113</v>
          </cell>
          <cell r="O5319" t="str">
            <v>created 3-27-2012 per ERT request</v>
          </cell>
        </row>
        <row r="5320">
          <cell r="A5320" t="str">
            <v>30105305</v>
          </cell>
          <cell r="B5320" t="str">
            <v>Point</v>
          </cell>
          <cell r="C5320" t="str">
            <v>Ethylene Propylene Rubber - Material Recovery</v>
          </cell>
          <cell r="D5320" t="str">
            <v>Industrial Processes - Chemical Manuf</v>
          </cell>
          <cell r="G5320" t="str">
            <v>Industrial Processes</v>
          </cell>
          <cell r="H5320" t="str">
            <v>Chemical Manufacturing</v>
          </cell>
          <cell r="I5320" t="str">
            <v>Ethylene Propylene Rubber Production</v>
          </cell>
          <cell r="J5320" t="str">
            <v>Material Recovery</v>
          </cell>
          <cell r="M5320">
            <v>40995</v>
          </cell>
          <cell r="N5320">
            <v>41113</v>
          </cell>
          <cell r="O5320" t="str">
            <v>created 3-27-2012 per ERT request</v>
          </cell>
        </row>
        <row r="5321">
          <cell r="A5321" t="str">
            <v>30105306</v>
          </cell>
          <cell r="B5321" t="str">
            <v>Point</v>
          </cell>
          <cell r="C5321" t="str">
            <v>Ethylene Propylene Rubber - Blending</v>
          </cell>
          <cell r="D5321" t="str">
            <v>Industrial Processes - Chemical Manuf</v>
          </cell>
          <cell r="G5321" t="str">
            <v>Industrial Processes</v>
          </cell>
          <cell r="H5321" t="str">
            <v>Chemical Manufacturing</v>
          </cell>
          <cell r="I5321" t="str">
            <v>Ethylene Propylene Rubber Production</v>
          </cell>
          <cell r="J5321" t="str">
            <v>Blending</v>
          </cell>
          <cell r="M5321">
            <v>40995</v>
          </cell>
          <cell r="N5321">
            <v>41113</v>
          </cell>
          <cell r="O5321" t="str">
            <v>created 3-27-2012 per ERT request</v>
          </cell>
        </row>
        <row r="5322">
          <cell r="A5322" t="str">
            <v>30105307</v>
          </cell>
          <cell r="B5322" t="str">
            <v>Point</v>
          </cell>
          <cell r="C5322" t="str">
            <v>Ethylene Propylene Rubber - Aging</v>
          </cell>
          <cell r="D5322" t="str">
            <v>Industrial Processes - Chemical Manuf</v>
          </cell>
          <cell r="G5322" t="str">
            <v>Industrial Processes</v>
          </cell>
          <cell r="H5322" t="str">
            <v>Chemical Manufacturing</v>
          </cell>
          <cell r="I5322" t="str">
            <v>Ethylene Propylene Rubber Production</v>
          </cell>
          <cell r="J5322" t="str">
            <v>Aging</v>
          </cell>
          <cell r="M5322">
            <v>40995</v>
          </cell>
          <cell r="N5322">
            <v>41113</v>
          </cell>
          <cell r="O5322" t="str">
            <v>created 3-27-2012 per ERT request</v>
          </cell>
        </row>
        <row r="5323">
          <cell r="A5323" t="str">
            <v>30105308</v>
          </cell>
          <cell r="B5323" t="str">
            <v>Point</v>
          </cell>
          <cell r="C5323" t="str">
            <v>Ethylene Propylene Rubber-Coagulation &amp; Screening</v>
          </cell>
          <cell r="D5323" t="str">
            <v>Industrial Processes - Chemical Manuf</v>
          </cell>
          <cell r="G5323" t="str">
            <v>Industrial Processes</v>
          </cell>
          <cell r="H5323" t="str">
            <v>Chemical Manufacturing</v>
          </cell>
          <cell r="I5323" t="str">
            <v>Ethylene Propylene Rubber Production</v>
          </cell>
          <cell r="J5323" t="str">
            <v>Coagulation and Screening</v>
          </cell>
          <cell r="M5323">
            <v>40995</v>
          </cell>
          <cell r="N5323">
            <v>41113</v>
          </cell>
          <cell r="O5323" t="str">
            <v>created 3-27-2012 per ERT request</v>
          </cell>
        </row>
        <row r="5324">
          <cell r="A5324" t="str">
            <v>30105309</v>
          </cell>
          <cell r="B5324" t="str">
            <v>Point</v>
          </cell>
          <cell r="C5324" t="str">
            <v>Ethylene Propylene Rubber - Washing</v>
          </cell>
          <cell r="D5324" t="str">
            <v>Industrial Processes - Chemical Manuf</v>
          </cell>
          <cell r="G5324" t="str">
            <v>Industrial Processes</v>
          </cell>
          <cell r="H5324" t="str">
            <v>Chemical Manufacturing</v>
          </cell>
          <cell r="I5324" t="str">
            <v>Ethylene Propylene Rubber Production</v>
          </cell>
          <cell r="J5324" t="str">
            <v>Washing</v>
          </cell>
          <cell r="M5324">
            <v>40995</v>
          </cell>
          <cell r="N5324">
            <v>41113</v>
          </cell>
          <cell r="O5324" t="str">
            <v>created 3-27-2012 per ERT request</v>
          </cell>
        </row>
        <row r="5325">
          <cell r="A5325" t="str">
            <v>30105310</v>
          </cell>
          <cell r="B5325" t="str">
            <v>Point</v>
          </cell>
          <cell r="C5325" t="str">
            <v>Ethylene Propylene Rubber - Drying</v>
          </cell>
          <cell r="D5325" t="str">
            <v>Industrial Processes - Chemical Manuf</v>
          </cell>
          <cell r="G5325" t="str">
            <v>Industrial Processes</v>
          </cell>
          <cell r="H5325" t="str">
            <v>Chemical Manufacturing</v>
          </cell>
          <cell r="I5325" t="str">
            <v>Ethylene Propylene Rubber Production</v>
          </cell>
          <cell r="J5325" t="str">
            <v>Drying</v>
          </cell>
          <cell r="M5325">
            <v>40995</v>
          </cell>
          <cell r="N5325">
            <v>41113</v>
          </cell>
          <cell r="O5325" t="str">
            <v>created 3-27-2012 per ERT request</v>
          </cell>
        </row>
        <row r="5326">
          <cell r="A5326" t="str">
            <v>30105311</v>
          </cell>
          <cell r="B5326" t="str">
            <v>Point</v>
          </cell>
          <cell r="C5326" t="str">
            <v>Ethylene Propylene Rubber - Wastewater</v>
          </cell>
          <cell r="D5326" t="str">
            <v>Industrial Processes - Chemical Manuf</v>
          </cell>
          <cell r="G5326" t="str">
            <v>Industrial Processes</v>
          </cell>
          <cell r="H5326" t="str">
            <v>Chemical Manufacturing</v>
          </cell>
          <cell r="I5326" t="str">
            <v>Ethylene Propylene Rubber Production</v>
          </cell>
          <cell r="J5326" t="str">
            <v>Wastewater</v>
          </cell>
          <cell r="M5326">
            <v>40995</v>
          </cell>
          <cell r="N5326">
            <v>41113</v>
          </cell>
          <cell r="O5326" t="str">
            <v>created 3-27-2012 per ERT request</v>
          </cell>
        </row>
        <row r="5327">
          <cell r="A5327" t="str">
            <v>30105312</v>
          </cell>
          <cell r="B5327" t="str">
            <v>Point</v>
          </cell>
          <cell r="C5327" t="str">
            <v>Ethylene Propylene Rubber - Equipment Leaks</v>
          </cell>
          <cell r="D5327" t="str">
            <v>Industrial Processes - Chemical Manuf</v>
          </cell>
          <cell r="G5327" t="str">
            <v>Industrial Processes</v>
          </cell>
          <cell r="H5327" t="str">
            <v>Chemical Manufacturing</v>
          </cell>
          <cell r="I5327" t="str">
            <v>Ethylene Propylene Rubber Production</v>
          </cell>
          <cell r="J5327" t="str">
            <v>Equipment Leaks [See also 301053 -13 -14 or -15]</v>
          </cell>
          <cell r="M5327">
            <v>40995</v>
          </cell>
          <cell r="N5327">
            <v>41113</v>
          </cell>
          <cell r="O5327" t="str">
            <v>created 3-27-2012 per ERT request</v>
          </cell>
        </row>
        <row r="5328">
          <cell r="A5328" t="str">
            <v>30105313</v>
          </cell>
          <cell r="B5328" t="str">
            <v>Point</v>
          </cell>
          <cell r="C5328" t="str">
            <v>Ethylene Propylene Rubber - Equipment Leaks- Pumps</v>
          </cell>
          <cell r="D5328" t="str">
            <v>Industrial Processes - Chemical Manuf</v>
          </cell>
          <cell r="G5328" t="str">
            <v>Industrial Processes</v>
          </cell>
          <cell r="H5328" t="str">
            <v>Chemical Manufacturing</v>
          </cell>
          <cell r="I5328" t="str">
            <v>Ethylene Propylene Rubber Production</v>
          </cell>
          <cell r="J5328" t="str">
            <v>Equipment Leaks- Pumps</v>
          </cell>
          <cell r="M5328">
            <v>40995</v>
          </cell>
          <cell r="N5328">
            <v>41113</v>
          </cell>
          <cell r="O5328" t="str">
            <v>created 3-27-2012 per ERT request</v>
          </cell>
        </row>
        <row r="5329">
          <cell r="A5329" t="str">
            <v>30105314</v>
          </cell>
          <cell r="B5329" t="str">
            <v>Point</v>
          </cell>
          <cell r="C5329" t="str">
            <v>Ethylene Propylene Rubber - Equipment Leaks-Valves</v>
          </cell>
          <cell r="D5329" t="str">
            <v>Industrial Processes - Chemical Manuf</v>
          </cell>
          <cell r="G5329" t="str">
            <v>Industrial Processes</v>
          </cell>
          <cell r="H5329" t="str">
            <v>Chemical Manufacturing</v>
          </cell>
          <cell r="I5329" t="str">
            <v>Ethylene Propylene Rubber Production</v>
          </cell>
          <cell r="J5329" t="str">
            <v>Equipment Leaks- Valves</v>
          </cell>
          <cell r="M5329">
            <v>40995</v>
          </cell>
          <cell r="N5329">
            <v>41113</v>
          </cell>
          <cell r="O5329" t="str">
            <v>created 3-27-2012 per ERT request</v>
          </cell>
        </row>
        <row r="5330">
          <cell r="A5330" t="str">
            <v>30105315</v>
          </cell>
          <cell r="B5330" t="str">
            <v>Point</v>
          </cell>
          <cell r="C5330" t="str">
            <v>Ethylene Propylene Rubber-Equip. Leaks-Connectors</v>
          </cell>
          <cell r="D5330" t="str">
            <v>Industrial Processes - Chemical Manuf</v>
          </cell>
          <cell r="G5330" t="str">
            <v>Industrial Processes</v>
          </cell>
          <cell r="H5330" t="str">
            <v>Chemical Manufacturing</v>
          </cell>
          <cell r="I5330" t="str">
            <v>Ethylene Propylene Rubber Production</v>
          </cell>
          <cell r="J5330" t="str">
            <v>Equipment Leaks- Connectors</v>
          </cell>
          <cell r="M5330">
            <v>40995</v>
          </cell>
          <cell r="N5330">
            <v>41113</v>
          </cell>
          <cell r="O5330" t="str">
            <v>created 3-27-2012 per ERT request</v>
          </cell>
        </row>
        <row r="5331">
          <cell r="A5331" t="str">
            <v>30105316</v>
          </cell>
          <cell r="B5331" t="str">
            <v>Point</v>
          </cell>
          <cell r="C5331" t="str">
            <v>Ethylene Propylene Rubber - Blowdown Tank</v>
          </cell>
          <cell r="D5331" t="str">
            <v>Industrial Processes - Chemical Manuf</v>
          </cell>
          <cell r="G5331" t="str">
            <v>Industrial Processes</v>
          </cell>
          <cell r="H5331" t="str">
            <v>Chemical Manufacturing</v>
          </cell>
          <cell r="I5331" t="str">
            <v>Ethylene Propylene Rubber Production</v>
          </cell>
          <cell r="J5331" t="str">
            <v>Blowdown Tank</v>
          </cell>
          <cell r="M5331">
            <v>40995</v>
          </cell>
          <cell r="N5331">
            <v>41113</v>
          </cell>
          <cell r="O5331" t="str">
            <v>created 3-27-2012 per ERT request</v>
          </cell>
        </row>
        <row r="5332">
          <cell r="A5332" t="str">
            <v>30105400</v>
          </cell>
          <cell r="B5332" t="str">
            <v>Point</v>
          </cell>
          <cell r="C5332" t="str">
            <v>HypalonTM Production - Raw Material Storage</v>
          </cell>
          <cell r="D5332" t="str">
            <v>Industrial Processes - Chemical Manuf</v>
          </cell>
          <cell r="G5332" t="str">
            <v>Industrial Processes</v>
          </cell>
          <cell r="H5332" t="str">
            <v>Chemical Manufacturing</v>
          </cell>
          <cell r="I5332" t="str">
            <v>HypalonTM Production</v>
          </cell>
          <cell r="J5332" t="str">
            <v>Raw Material Storage</v>
          </cell>
          <cell r="M5332">
            <v>40995</v>
          </cell>
          <cell r="N5332">
            <v>41113</v>
          </cell>
          <cell r="O5332" t="str">
            <v>created 3-27-2012 per ERT request</v>
          </cell>
        </row>
        <row r="5333">
          <cell r="A5333" t="str">
            <v>30105401</v>
          </cell>
          <cell r="B5333" t="str">
            <v>Point</v>
          </cell>
          <cell r="C5333" t="str">
            <v>HypalonTM Production - Raw Material Refining</v>
          </cell>
          <cell r="D5333" t="str">
            <v>Industrial Processes - Chemical Manuf</v>
          </cell>
          <cell r="G5333" t="str">
            <v>Industrial Processes</v>
          </cell>
          <cell r="H5333" t="str">
            <v>Chemical Manufacturing</v>
          </cell>
          <cell r="I5333" t="str">
            <v>HypalonTM Production</v>
          </cell>
          <cell r="J5333" t="str">
            <v>Raw Material Refining</v>
          </cell>
          <cell r="M5333">
            <v>40995</v>
          </cell>
          <cell r="N5333">
            <v>41113</v>
          </cell>
          <cell r="O5333" t="str">
            <v>created 3-27-2012 per ERT request</v>
          </cell>
        </row>
        <row r="5334">
          <cell r="A5334" t="str">
            <v>30105402</v>
          </cell>
          <cell r="B5334" t="str">
            <v>Point</v>
          </cell>
          <cell r="C5334" t="str">
            <v>HypalonTM Production-Polymerization:Solution</v>
          </cell>
          <cell r="D5334" t="str">
            <v>Industrial Processes - Chemical Manuf</v>
          </cell>
          <cell r="G5334" t="str">
            <v>Industrial Processes</v>
          </cell>
          <cell r="H5334" t="str">
            <v>Chemical Manufacturing</v>
          </cell>
          <cell r="I5334" t="str">
            <v>HypalonTM Production</v>
          </cell>
          <cell r="J5334" t="str">
            <v>Polymerization Reactor: Solution Process</v>
          </cell>
          <cell r="M5334">
            <v>40995</v>
          </cell>
          <cell r="N5334">
            <v>41113</v>
          </cell>
          <cell r="O5334" t="str">
            <v>created 3-27-2012 per ERT request</v>
          </cell>
        </row>
        <row r="5335">
          <cell r="A5335" t="str">
            <v>30105403</v>
          </cell>
          <cell r="B5335" t="str">
            <v>Point</v>
          </cell>
          <cell r="C5335" t="str">
            <v>HypalonTM Production-Polymerization:Emulsion</v>
          </cell>
          <cell r="D5335" t="str">
            <v>Industrial Processes - Chemical Manuf</v>
          </cell>
          <cell r="G5335" t="str">
            <v>Industrial Processes</v>
          </cell>
          <cell r="H5335" t="str">
            <v>Chemical Manufacturing</v>
          </cell>
          <cell r="I5335" t="str">
            <v>HypalonTM Production</v>
          </cell>
          <cell r="J5335" t="str">
            <v>Polymerization Reactor: Emulsion Process</v>
          </cell>
          <cell r="M5335">
            <v>40995</v>
          </cell>
          <cell r="N5335">
            <v>41113</v>
          </cell>
          <cell r="O5335" t="str">
            <v>created 3-27-2012 per ERT request</v>
          </cell>
        </row>
        <row r="5336">
          <cell r="A5336" t="str">
            <v>30105404</v>
          </cell>
          <cell r="B5336" t="str">
            <v>Point</v>
          </cell>
          <cell r="C5336" t="str">
            <v>HypalonTM Production - Stripping</v>
          </cell>
          <cell r="D5336" t="str">
            <v>Industrial Processes - Chemical Manuf</v>
          </cell>
          <cell r="G5336" t="str">
            <v>Industrial Processes</v>
          </cell>
          <cell r="H5336" t="str">
            <v>Chemical Manufacturing</v>
          </cell>
          <cell r="I5336" t="str">
            <v>HypalonTM Production</v>
          </cell>
          <cell r="J5336" t="str">
            <v>Stripping</v>
          </cell>
          <cell r="M5336">
            <v>40995</v>
          </cell>
          <cell r="N5336">
            <v>41113</v>
          </cell>
          <cell r="O5336" t="str">
            <v>created 3-27-2012 per ERT request</v>
          </cell>
        </row>
        <row r="5337">
          <cell r="A5337" t="str">
            <v>30105405</v>
          </cell>
          <cell r="B5337" t="str">
            <v>Point</v>
          </cell>
          <cell r="C5337" t="str">
            <v>HypalonTM Production - Material Recovery</v>
          </cell>
          <cell r="D5337" t="str">
            <v>Industrial Processes - Chemical Manuf</v>
          </cell>
          <cell r="G5337" t="str">
            <v>Industrial Processes</v>
          </cell>
          <cell r="H5337" t="str">
            <v>Chemical Manufacturing</v>
          </cell>
          <cell r="I5337" t="str">
            <v>HypalonTM Production</v>
          </cell>
          <cell r="J5337" t="str">
            <v>Material Recovery</v>
          </cell>
          <cell r="M5337">
            <v>40995</v>
          </cell>
          <cell r="N5337">
            <v>41113</v>
          </cell>
          <cell r="O5337" t="str">
            <v>created 3-27-2012 per ERT request</v>
          </cell>
        </row>
        <row r="5338">
          <cell r="A5338" t="str">
            <v>30105406</v>
          </cell>
          <cell r="B5338" t="str">
            <v>Point</v>
          </cell>
          <cell r="C5338" t="str">
            <v>HypalonTM Production - Blending</v>
          </cell>
          <cell r="D5338" t="str">
            <v>Industrial Processes - Chemical Manuf</v>
          </cell>
          <cell r="G5338" t="str">
            <v>Industrial Processes</v>
          </cell>
          <cell r="H5338" t="str">
            <v>Chemical Manufacturing</v>
          </cell>
          <cell r="I5338" t="str">
            <v>HypalonTM Production</v>
          </cell>
          <cell r="J5338" t="str">
            <v>Blending</v>
          </cell>
          <cell r="M5338">
            <v>40995</v>
          </cell>
          <cell r="N5338">
            <v>41113</v>
          </cell>
          <cell r="O5338" t="str">
            <v>created 3-27-2012 per ERT request</v>
          </cell>
        </row>
        <row r="5339">
          <cell r="A5339" t="str">
            <v>30105407</v>
          </cell>
          <cell r="B5339" t="str">
            <v>Point</v>
          </cell>
          <cell r="C5339" t="str">
            <v>HypalonTM Production - Aging</v>
          </cell>
          <cell r="D5339" t="str">
            <v>Industrial Processes - Chemical Manuf</v>
          </cell>
          <cell r="G5339" t="str">
            <v>Industrial Processes</v>
          </cell>
          <cell r="H5339" t="str">
            <v>Chemical Manufacturing</v>
          </cell>
          <cell r="I5339" t="str">
            <v>HypalonTM Production</v>
          </cell>
          <cell r="J5339" t="str">
            <v>Aging</v>
          </cell>
          <cell r="M5339">
            <v>40995</v>
          </cell>
          <cell r="N5339">
            <v>41113</v>
          </cell>
          <cell r="O5339" t="str">
            <v>created 3-27-2012 per ERT request</v>
          </cell>
        </row>
        <row r="5340">
          <cell r="A5340" t="str">
            <v>30105408</v>
          </cell>
          <cell r="B5340" t="str">
            <v>Point</v>
          </cell>
          <cell r="C5340" t="str">
            <v>HypalonTM Production - Coagulation and Screening</v>
          </cell>
          <cell r="D5340" t="str">
            <v>Industrial Processes - Chemical Manuf</v>
          </cell>
          <cell r="G5340" t="str">
            <v>Industrial Processes</v>
          </cell>
          <cell r="H5340" t="str">
            <v>Chemical Manufacturing</v>
          </cell>
          <cell r="I5340" t="str">
            <v>HypalonTM Production</v>
          </cell>
          <cell r="J5340" t="str">
            <v>Coagulation and Screening</v>
          </cell>
          <cell r="M5340">
            <v>40995</v>
          </cell>
          <cell r="N5340">
            <v>41113</v>
          </cell>
          <cell r="O5340" t="str">
            <v>created 3-27-2012 per ERT request</v>
          </cell>
        </row>
        <row r="5341">
          <cell r="A5341" t="str">
            <v>30105409</v>
          </cell>
          <cell r="B5341" t="str">
            <v>Point</v>
          </cell>
          <cell r="C5341" t="str">
            <v>HypalonTM Production - Washing</v>
          </cell>
          <cell r="D5341" t="str">
            <v>Industrial Processes - Chemical Manuf</v>
          </cell>
          <cell r="G5341" t="str">
            <v>Industrial Processes</v>
          </cell>
          <cell r="H5341" t="str">
            <v>Chemical Manufacturing</v>
          </cell>
          <cell r="I5341" t="str">
            <v>HypalonTM Production</v>
          </cell>
          <cell r="J5341" t="str">
            <v>Washing</v>
          </cell>
          <cell r="M5341">
            <v>40995</v>
          </cell>
          <cell r="N5341">
            <v>41113</v>
          </cell>
          <cell r="O5341" t="str">
            <v>created 3-27-2012 per ERT request</v>
          </cell>
        </row>
        <row r="5342">
          <cell r="A5342" t="str">
            <v>30105410</v>
          </cell>
          <cell r="B5342" t="str">
            <v>Point</v>
          </cell>
          <cell r="C5342" t="str">
            <v>HypalonTM Production - Drying</v>
          </cell>
          <cell r="D5342" t="str">
            <v>Industrial Processes - Chemical Manuf</v>
          </cell>
          <cell r="G5342" t="str">
            <v>Industrial Processes</v>
          </cell>
          <cell r="H5342" t="str">
            <v>Chemical Manufacturing</v>
          </cell>
          <cell r="I5342" t="str">
            <v>HypalonTM Production</v>
          </cell>
          <cell r="J5342" t="str">
            <v>Drying</v>
          </cell>
          <cell r="M5342">
            <v>40995</v>
          </cell>
          <cell r="N5342">
            <v>41113</v>
          </cell>
          <cell r="O5342" t="str">
            <v>created 3-27-2012 per ERT request</v>
          </cell>
        </row>
        <row r="5343">
          <cell r="A5343" t="str">
            <v>30105411</v>
          </cell>
          <cell r="B5343" t="str">
            <v>Point</v>
          </cell>
          <cell r="C5343" t="str">
            <v>HypalonTM Production - Wastewater</v>
          </cell>
          <cell r="D5343" t="str">
            <v>Industrial Processes - Chemical Manuf</v>
          </cell>
          <cell r="G5343" t="str">
            <v>Industrial Processes</v>
          </cell>
          <cell r="H5343" t="str">
            <v>Chemical Manufacturing</v>
          </cell>
          <cell r="I5343" t="str">
            <v>HypalonTM Production</v>
          </cell>
          <cell r="J5343" t="str">
            <v>Wastewater</v>
          </cell>
          <cell r="M5343">
            <v>40995</v>
          </cell>
          <cell r="N5343">
            <v>41113</v>
          </cell>
          <cell r="O5343" t="str">
            <v>created 3-27-2012 per ERT request</v>
          </cell>
        </row>
        <row r="5344">
          <cell r="A5344" t="str">
            <v>30105412</v>
          </cell>
          <cell r="B5344" t="str">
            <v>Point</v>
          </cell>
          <cell r="C5344" t="str">
            <v>HypalonTM Production - Equipment Leaks</v>
          </cell>
          <cell r="D5344" t="str">
            <v>Industrial Processes - Chemical Manuf</v>
          </cell>
          <cell r="G5344" t="str">
            <v>Industrial Processes</v>
          </cell>
          <cell r="H5344" t="str">
            <v>Chemical Manufacturing</v>
          </cell>
          <cell r="I5344" t="str">
            <v>HypalonTM Production</v>
          </cell>
          <cell r="J5344" t="str">
            <v>Equipment Leaks [See also 301054 -13 -14 or -15]</v>
          </cell>
          <cell r="M5344">
            <v>40995</v>
          </cell>
          <cell r="N5344">
            <v>41113</v>
          </cell>
          <cell r="O5344" t="str">
            <v>created 3-27-2012 per ERT request</v>
          </cell>
        </row>
        <row r="5345">
          <cell r="A5345" t="str">
            <v>30105413</v>
          </cell>
          <cell r="B5345" t="str">
            <v>Point</v>
          </cell>
          <cell r="C5345" t="str">
            <v>HypalonTM Production - Equipment Leaks- Pumps</v>
          </cell>
          <cell r="D5345" t="str">
            <v>Industrial Processes - Chemical Manuf</v>
          </cell>
          <cell r="G5345" t="str">
            <v>Industrial Processes</v>
          </cell>
          <cell r="H5345" t="str">
            <v>Chemical Manufacturing</v>
          </cell>
          <cell r="I5345" t="str">
            <v>HypalonTM Production</v>
          </cell>
          <cell r="J5345" t="str">
            <v>Equipment Leaks- Pumps</v>
          </cell>
          <cell r="M5345">
            <v>40995</v>
          </cell>
          <cell r="N5345">
            <v>41113</v>
          </cell>
          <cell r="O5345" t="str">
            <v>created 3-27-2012 per ERT request</v>
          </cell>
        </row>
        <row r="5346">
          <cell r="A5346" t="str">
            <v>30105414</v>
          </cell>
          <cell r="B5346" t="str">
            <v>Point</v>
          </cell>
          <cell r="C5346" t="str">
            <v>HypalonTM Production - Equipment Leaks- Valves</v>
          </cell>
          <cell r="D5346" t="str">
            <v>Industrial Processes - Chemical Manuf</v>
          </cell>
          <cell r="G5346" t="str">
            <v>Industrial Processes</v>
          </cell>
          <cell r="H5346" t="str">
            <v>Chemical Manufacturing</v>
          </cell>
          <cell r="I5346" t="str">
            <v>HypalonTM Production</v>
          </cell>
          <cell r="J5346" t="str">
            <v>Equipment Leaks- Valves</v>
          </cell>
          <cell r="M5346">
            <v>40995</v>
          </cell>
          <cell r="N5346">
            <v>41113</v>
          </cell>
          <cell r="O5346" t="str">
            <v>created 3-27-2012 per ERT request</v>
          </cell>
        </row>
        <row r="5347">
          <cell r="A5347" t="str">
            <v>30105415</v>
          </cell>
          <cell r="B5347" t="str">
            <v>Point</v>
          </cell>
          <cell r="C5347" t="str">
            <v>HypalonTM Production - Equipment Leaks- Connectors</v>
          </cell>
          <cell r="D5347" t="str">
            <v>Industrial Processes - Chemical Manuf</v>
          </cell>
          <cell r="G5347" t="str">
            <v>Industrial Processes</v>
          </cell>
          <cell r="H5347" t="str">
            <v>Chemical Manufacturing</v>
          </cell>
          <cell r="I5347" t="str">
            <v>HypalonTM Production</v>
          </cell>
          <cell r="J5347" t="str">
            <v>Equipment Leaks- Connectors</v>
          </cell>
          <cell r="M5347">
            <v>40995</v>
          </cell>
          <cell r="N5347">
            <v>41113</v>
          </cell>
          <cell r="O5347" t="str">
            <v>created 3-27-2012 per ERT request</v>
          </cell>
        </row>
        <row r="5348">
          <cell r="A5348" t="str">
            <v>30105416</v>
          </cell>
          <cell r="B5348" t="str">
            <v>Point</v>
          </cell>
          <cell r="C5348" t="str">
            <v>HypalonTM Production-Equipment Leaks-Blowdown Tank</v>
          </cell>
          <cell r="D5348" t="str">
            <v>Industrial Processes - Chemical Manuf</v>
          </cell>
          <cell r="G5348" t="str">
            <v>Industrial Processes</v>
          </cell>
          <cell r="H5348" t="str">
            <v>Chemical Manufacturing</v>
          </cell>
          <cell r="I5348" t="str">
            <v>HypalonTM Production</v>
          </cell>
          <cell r="J5348" t="str">
            <v>Blowdown Tank</v>
          </cell>
          <cell r="M5348">
            <v>40995</v>
          </cell>
          <cell r="N5348">
            <v>41113</v>
          </cell>
          <cell r="O5348" t="str">
            <v>created 3-27-2012 per ERT request</v>
          </cell>
        </row>
        <row r="5349">
          <cell r="A5349" t="str">
            <v>30105500</v>
          </cell>
          <cell r="B5349" t="str">
            <v>Point</v>
          </cell>
          <cell r="C5349" t="str">
            <v>Neoprene Production - Raw Material Storage</v>
          </cell>
          <cell r="D5349" t="str">
            <v>Industrial Processes - Chemical Manuf</v>
          </cell>
          <cell r="G5349" t="str">
            <v>Industrial Processes</v>
          </cell>
          <cell r="H5349" t="str">
            <v>Chemical Manufacturing</v>
          </cell>
          <cell r="I5349" t="str">
            <v>Neoprene Production</v>
          </cell>
          <cell r="J5349" t="str">
            <v>Raw Material Storage</v>
          </cell>
          <cell r="M5349">
            <v>40995</v>
          </cell>
          <cell r="N5349">
            <v>41113</v>
          </cell>
          <cell r="O5349" t="str">
            <v>created 3-27-2012 per ERT request</v>
          </cell>
        </row>
        <row r="5350">
          <cell r="A5350" t="str">
            <v>30105501</v>
          </cell>
          <cell r="B5350" t="str">
            <v>Point</v>
          </cell>
          <cell r="C5350" t="str">
            <v>Neoprene Production - Raw Material Refining</v>
          </cell>
          <cell r="D5350" t="str">
            <v>Industrial Processes - Chemical Manuf</v>
          </cell>
          <cell r="G5350" t="str">
            <v>Industrial Processes</v>
          </cell>
          <cell r="H5350" t="str">
            <v>Chemical Manufacturing</v>
          </cell>
          <cell r="I5350" t="str">
            <v>Neoprene Production</v>
          </cell>
          <cell r="J5350" t="str">
            <v>Raw Material Refining</v>
          </cell>
          <cell r="M5350">
            <v>40995</v>
          </cell>
          <cell r="N5350">
            <v>41113</v>
          </cell>
          <cell r="O5350" t="str">
            <v>created 3-27-2012 per ERT request</v>
          </cell>
        </row>
        <row r="5351">
          <cell r="A5351" t="str">
            <v>30105502</v>
          </cell>
          <cell r="B5351" t="str">
            <v>Point</v>
          </cell>
          <cell r="C5351" t="str">
            <v>Neoprene Prod-Polymerization Reactor: Solution</v>
          </cell>
          <cell r="D5351" t="str">
            <v>Industrial Processes - Chemical Manuf</v>
          </cell>
          <cell r="G5351" t="str">
            <v>Industrial Processes</v>
          </cell>
          <cell r="H5351" t="str">
            <v>Chemical Manufacturing</v>
          </cell>
          <cell r="I5351" t="str">
            <v>Neoprene Production</v>
          </cell>
          <cell r="J5351" t="str">
            <v>Polymerization Reactor: Solution Process</v>
          </cell>
          <cell r="M5351">
            <v>40995</v>
          </cell>
          <cell r="N5351">
            <v>41113</v>
          </cell>
          <cell r="O5351" t="str">
            <v>created 3-27-2012 per ERT request</v>
          </cell>
        </row>
        <row r="5352">
          <cell r="A5352" t="str">
            <v>30105503</v>
          </cell>
          <cell r="B5352" t="str">
            <v>Point</v>
          </cell>
          <cell r="C5352" t="str">
            <v>Neoprene Prod-Polymerization Reactor: Emulsion</v>
          </cell>
          <cell r="D5352" t="str">
            <v>Industrial Processes - Chemical Manuf</v>
          </cell>
          <cell r="G5352" t="str">
            <v>Industrial Processes</v>
          </cell>
          <cell r="H5352" t="str">
            <v>Chemical Manufacturing</v>
          </cell>
          <cell r="I5352" t="str">
            <v>Neoprene Production</v>
          </cell>
          <cell r="J5352" t="str">
            <v>Polymerization Reactor: Emulsion Process</v>
          </cell>
          <cell r="M5352">
            <v>40995</v>
          </cell>
          <cell r="N5352">
            <v>41113</v>
          </cell>
          <cell r="O5352" t="str">
            <v>created 3-27-2012 per ERT request</v>
          </cell>
        </row>
        <row r="5353">
          <cell r="A5353" t="str">
            <v>30105504</v>
          </cell>
          <cell r="B5353" t="str">
            <v>Point</v>
          </cell>
          <cell r="C5353" t="str">
            <v>Neoprene Production - Stripping</v>
          </cell>
          <cell r="D5353" t="str">
            <v>Industrial Processes - Chemical Manuf</v>
          </cell>
          <cell r="G5353" t="str">
            <v>Industrial Processes</v>
          </cell>
          <cell r="H5353" t="str">
            <v>Chemical Manufacturing</v>
          </cell>
          <cell r="I5353" t="str">
            <v>Neoprene Production</v>
          </cell>
          <cell r="J5353" t="str">
            <v>Stripping</v>
          </cell>
          <cell r="M5353">
            <v>40995</v>
          </cell>
          <cell r="N5353">
            <v>41113</v>
          </cell>
          <cell r="O5353" t="str">
            <v>created 3-27-2012 per ERT request</v>
          </cell>
        </row>
        <row r="5354">
          <cell r="A5354" t="str">
            <v>30105505</v>
          </cell>
          <cell r="B5354" t="str">
            <v>Point</v>
          </cell>
          <cell r="C5354" t="str">
            <v>Neoprene Production - Material Recovery</v>
          </cell>
          <cell r="D5354" t="str">
            <v>Industrial Processes - Chemical Manuf</v>
          </cell>
          <cell r="G5354" t="str">
            <v>Industrial Processes</v>
          </cell>
          <cell r="H5354" t="str">
            <v>Chemical Manufacturing</v>
          </cell>
          <cell r="I5354" t="str">
            <v>Neoprene Production</v>
          </cell>
          <cell r="J5354" t="str">
            <v>Material Recovery</v>
          </cell>
          <cell r="M5354">
            <v>40995</v>
          </cell>
          <cell r="N5354">
            <v>41113</v>
          </cell>
          <cell r="O5354" t="str">
            <v>created 3-27-2012 per ERT request</v>
          </cell>
        </row>
        <row r="5355">
          <cell r="A5355" t="str">
            <v>30105506</v>
          </cell>
          <cell r="B5355" t="str">
            <v>Point</v>
          </cell>
          <cell r="C5355" t="str">
            <v>Neoprene Production - Blending</v>
          </cell>
          <cell r="D5355" t="str">
            <v>Industrial Processes - Chemical Manuf</v>
          </cell>
          <cell r="G5355" t="str">
            <v>Industrial Processes</v>
          </cell>
          <cell r="H5355" t="str">
            <v>Chemical Manufacturing</v>
          </cell>
          <cell r="I5355" t="str">
            <v>Neoprene Production</v>
          </cell>
          <cell r="J5355" t="str">
            <v>Blending</v>
          </cell>
          <cell r="M5355">
            <v>40995</v>
          </cell>
          <cell r="N5355">
            <v>41113</v>
          </cell>
          <cell r="O5355" t="str">
            <v>created 3-27-2012 per ERT request</v>
          </cell>
        </row>
        <row r="5356">
          <cell r="A5356" t="str">
            <v>30105507</v>
          </cell>
          <cell r="B5356" t="str">
            <v>Point</v>
          </cell>
          <cell r="C5356" t="str">
            <v>Neoprene Production - Aging</v>
          </cell>
          <cell r="D5356" t="str">
            <v>Industrial Processes - Chemical Manuf</v>
          </cell>
          <cell r="G5356" t="str">
            <v>Industrial Processes</v>
          </cell>
          <cell r="H5356" t="str">
            <v>Chemical Manufacturing</v>
          </cell>
          <cell r="I5356" t="str">
            <v>Neoprene Production</v>
          </cell>
          <cell r="J5356" t="str">
            <v>Aging</v>
          </cell>
          <cell r="M5356">
            <v>40995</v>
          </cell>
          <cell r="N5356">
            <v>41113</v>
          </cell>
          <cell r="O5356" t="str">
            <v>created 3-27-2012 per ERT request</v>
          </cell>
        </row>
        <row r="5357">
          <cell r="A5357" t="str">
            <v>30105508</v>
          </cell>
          <cell r="B5357" t="str">
            <v>Point</v>
          </cell>
          <cell r="C5357" t="str">
            <v>Neoprene Production - Coagulation and Screening</v>
          </cell>
          <cell r="D5357" t="str">
            <v>Industrial Processes - Chemical Manuf</v>
          </cell>
          <cell r="G5357" t="str">
            <v>Industrial Processes</v>
          </cell>
          <cell r="H5357" t="str">
            <v>Chemical Manufacturing</v>
          </cell>
          <cell r="I5357" t="str">
            <v>Neoprene Production</v>
          </cell>
          <cell r="J5357" t="str">
            <v>Coagulation and Screening</v>
          </cell>
          <cell r="M5357">
            <v>40995</v>
          </cell>
          <cell r="N5357">
            <v>41113</v>
          </cell>
          <cell r="O5357" t="str">
            <v>created 3-27-2012 per ERT request</v>
          </cell>
        </row>
        <row r="5358">
          <cell r="A5358" t="str">
            <v>30105509</v>
          </cell>
          <cell r="B5358" t="str">
            <v>Point</v>
          </cell>
          <cell r="C5358" t="str">
            <v>Neoprene Production - Washing</v>
          </cell>
          <cell r="D5358" t="str">
            <v>Industrial Processes - Chemical Manuf</v>
          </cell>
          <cell r="G5358" t="str">
            <v>Industrial Processes</v>
          </cell>
          <cell r="H5358" t="str">
            <v>Chemical Manufacturing</v>
          </cell>
          <cell r="I5358" t="str">
            <v>Neoprene Production</v>
          </cell>
          <cell r="J5358" t="str">
            <v>Washing</v>
          </cell>
          <cell r="M5358">
            <v>40995</v>
          </cell>
          <cell r="N5358">
            <v>41113</v>
          </cell>
          <cell r="O5358" t="str">
            <v>created 3-27-2012 per ERT request</v>
          </cell>
        </row>
        <row r="5359">
          <cell r="A5359" t="str">
            <v>30105510</v>
          </cell>
          <cell r="B5359" t="str">
            <v>Point</v>
          </cell>
          <cell r="C5359" t="str">
            <v>Neoprene Production - Drying</v>
          </cell>
          <cell r="D5359" t="str">
            <v>Industrial Processes - Chemical Manuf</v>
          </cell>
          <cell r="G5359" t="str">
            <v>Industrial Processes</v>
          </cell>
          <cell r="H5359" t="str">
            <v>Chemical Manufacturing</v>
          </cell>
          <cell r="I5359" t="str">
            <v>Neoprene Production</v>
          </cell>
          <cell r="J5359" t="str">
            <v>Drying</v>
          </cell>
          <cell r="M5359">
            <v>40995</v>
          </cell>
          <cell r="N5359">
            <v>41113</v>
          </cell>
          <cell r="O5359" t="str">
            <v>created 3-27-2012 per ERT request</v>
          </cell>
        </row>
        <row r="5360">
          <cell r="A5360" t="str">
            <v>30105511</v>
          </cell>
          <cell r="B5360" t="str">
            <v>Point</v>
          </cell>
          <cell r="C5360" t="str">
            <v>Neoprene Production - Wastewater</v>
          </cell>
          <cell r="D5360" t="str">
            <v>Industrial Processes - Chemical Manuf</v>
          </cell>
          <cell r="G5360" t="str">
            <v>Industrial Processes</v>
          </cell>
          <cell r="H5360" t="str">
            <v>Chemical Manufacturing</v>
          </cell>
          <cell r="I5360" t="str">
            <v>Neoprene Production</v>
          </cell>
          <cell r="J5360" t="str">
            <v>Wastewater</v>
          </cell>
          <cell r="M5360">
            <v>40995</v>
          </cell>
          <cell r="N5360">
            <v>41113</v>
          </cell>
          <cell r="O5360" t="str">
            <v>created 3-27-2012 per ERT request</v>
          </cell>
        </row>
        <row r="5361">
          <cell r="A5361" t="str">
            <v>30105512</v>
          </cell>
          <cell r="B5361" t="str">
            <v>Point</v>
          </cell>
          <cell r="C5361" t="str">
            <v>Neoprene Production - Equipment Leaks</v>
          </cell>
          <cell r="D5361" t="str">
            <v>Industrial Processes - Chemical Manuf</v>
          </cell>
          <cell r="G5361" t="str">
            <v>Industrial Processes</v>
          </cell>
          <cell r="H5361" t="str">
            <v>Chemical Manufacturing</v>
          </cell>
          <cell r="I5361" t="str">
            <v>Neoprene Production</v>
          </cell>
          <cell r="J5361" t="str">
            <v>Equipment Leaks [See also 301055 -13 -14 or -15]</v>
          </cell>
          <cell r="M5361">
            <v>40995</v>
          </cell>
          <cell r="N5361">
            <v>41113</v>
          </cell>
          <cell r="O5361" t="str">
            <v>created 3-27-2012 per ERT request</v>
          </cell>
        </row>
        <row r="5362">
          <cell r="A5362" t="str">
            <v>30105513</v>
          </cell>
          <cell r="B5362" t="str">
            <v>Point</v>
          </cell>
          <cell r="C5362" t="str">
            <v>Neoprene Production - Equipment Leaks- Pumps</v>
          </cell>
          <cell r="D5362" t="str">
            <v>Industrial Processes - Chemical Manuf</v>
          </cell>
          <cell r="G5362" t="str">
            <v>Industrial Processes</v>
          </cell>
          <cell r="H5362" t="str">
            <v>Chemical Manufacturing</v>
          </cell>
          <cell r="I5362" t="str">
            <v>Neoprene Production</v>
          </cell>
          <cell r="J5362" t="str">
            <v>Equipment Leaks- Pumps</v>
          </cell>
          <cell r="M5362">
            <v>40995</v>
          </cell>
          <cell r="N5362">
            <v>41113</v>
          </cell>
          <cell r="O5362" t="str">
            <v>created 3-27-2012 per ERT request</v>
          </cell>
        </row>
        <row r="5363">
          <cell r="A5363" t="str">
            <v>30105514</v>
          </cell>
          <cell r="B5363" t="str">
            <v>Point</v>
          </cell>
          <cell r="C5363" t="str">
            <v>Neoprene Production - Equipment Leaks- Valves</v>
          </cell>
          <cell r="D5363" t="str">
            <v>Industrial Processes - Chemical Manuf</v>
          </cell>
          <cell r="G5363" t="str">
            <v>Industrial Processes</v>
          </cell>
          <cell r="H5363" t="str">
            <v>Chemical Manufacturing</v>
          </cell>
          <cell r="I5363" t="str">
            <v>Neoprene Production</v>
          </cell>
          <cell r="J5363" t="str">
            <v>Equipment Leaks- Valves</v>
          </cell>
          <cell r="M5363">
            <v>40995</v>
          </cell>
          <cell r="N5363">
            <v>41113</v>
          </cell>
          <cell r="O5363" t="str">
            <v>created 3-27-2012 per ERT request</v>
          </cell>
        </row>
        <row r="5364">
          <cell r="A5364" t="str">
            <v>30105515</v>
          </cell>
          <cell r="B5364" t="str">
            <v>Point</v>
          </cell>
          <cell r="C5364" t="str">
            <v>Neoprene Production - Equipment Leaks- Connectors</v>
          </cell>
          <cell r="D5364" t="str">
            <v>Industrial Processes - Chemical Manuf</v>
          </cell>
          <cell r="G5364" t="str">
            <v>Industrial Processes</v>
          </cell>
          <cell r="H5364" t="str">
            <v>Chemical Manufacturing</v>
          </cell>
          <cell r="I5364" t="str">
            <v>Neoprene Production</v>
          </cell>
          <cell r="J5364" t="str">
            <v>Equipment Leaks- Connectors</v>
          </cell>
          <cell r="M5364">
            <v>40995</v>
          </cell>
          <cell r="N5364">
            <v>41113</v>
          </cell>
          <cell r="O5364" t="str">
            <v>created 3-27-2012 per ERT request</v>
          </cell>
        </row>
        <row r="5365">
          <cell r="A5365" t="str">
            <v>30105516</v>
          </cell>
          <cell r="B5365" t="str">
            <v>Point</v>
          </cell>
          <cell r="C5365" t="str">
            <v>Neoprene Production - Blowdown Tank</v>
          </cell>
          <cell r="D5365" t="str">
            <v>Industrial Processes - Chemical Manuf</v>
          </cell>
          <cell r="G5365" t="str">
            <v>Industrial Processes</v>
          </cell>
          <cell r="H5365" t="str">
            <v>Chemical Manufacturing</v>
          </cell>
          <cell r="I5365" t="str">
            <v>Neoprene Production</v>
          </cell>
          <cell r="J5365" t="str">
            <v>Blowdown Tank</v>
          </cell>
          <cell r="M5365">
            <v>40995</v>
          </cell>
          <cell r="N5365">
            <v>41113</v>
          </cell>
          <cell r="O5365" t="str">
            <v>created 3-27-2012 per ERT request</v>
          </cell>
        </row>
        <row r="5366">
          <cell r="A5366" t="str">
            <v>30105600</v>
          </cell>
          <cell r="B5366" t="str">
            <v>Point</v>
          </cell>
          <cell r="C5366" t="str">
            <v>Nitrile Butadiene Rubber - Raw Material Storage</v>
          </cell>
          <cell r="D5366" t="str">
            <v>Industrial Processes - Chemical Manuf</v>
          </cell>
          <cell r="G5366" t="str">
            <v>Industrial Processes</v>
          </cell>
          <cell r="H5366" t="str">
            <v>Chemical Manufacturing</v>
          </cell>
          <cell r="I5366" t="str">
            <v>Nitrile Butadiene Rubber Production</v>
          </cell>
          <cell r="J5366" t="str">
            <v>Raw Material Storage</v>
          </cell>
          <cell r="M5366">
            <v>40995</v>
          </cell>
          <cell r="N5366">
            <v>41113</v>
          </cell>
          <cell r="O5366" t="str">
            <v>created 3-27-2012 per ERT request</v>
          </cell>
        </row>
        <row r="5367">
          <cell r="A5367" t="str">
            <v>30105601</v>
          </cell>
          <cell r="B5367" t="str">
            <v>Point</v>
          </cell>
          <cell r="C5367" t="str">
            <v>Nitrile Butadiene Rubber - Raw Material Refining</v>
          </cell>
          <cell r="D5367" t="str">
            <v>Industrial Processes - Chemical Manuf</v>
          </cell>
          <cell r="G5367" t="str">
            <v>Industrial Processes</v>
          </cell>
          <cell r="H5367" t="str">
            <v>Chemical Manufacturing</v>
          </cell>
          <cell r="I5367" t="str">
            <v>Nitrile Butadiene Rubber Production</v>
          </cell>
          <cell r="J5367" t="str">
            <v>Raw Material Refining</v>
          </cell>
          <cell r="M5367">
            <v>40995</v>
          </cell>
          <cell r="N5367">
            <v>41113</v>
          </cell>
          <cell r="O5367" t="str">
            <v>created 3-27-2012 per ERT request</v>
          </cell>
        </row>
        <row r="5368">
          <cell r="A5368" t="str">
            <v>30105602</v>
          </cell>
          <cell r="B5368" t="str">
            <v>Point</v>
          </cell>
          <cell r="C5368" t="str">
            <v>Nitrile Butadiene Rubber-Polymerization:Solution</v>
          </cell>
          <cell r="D5368" t="str">
            <v>Industrial Processes - Chemical Manuf</v>
          </cell>
          <cell r="G5368" t="str">
            <v>Industrial Processes</v>
          </cell>
          <cell r="H5368" t="str">
            <v>Chemical Manufacturing</v>
          </cell>
          <cell r="I5368" t="str">
            <v>Nitrile Butadiene Rubber Production</v>
          </cell>
          <cell r="J5368" t="str">
            <v>Polymerization Reactor: Solution Process</v>
          </cell>
          <cell r="M5368">
            <v>40995</v>
          </cell>
          <cell r="N5368">
            <v>41113</v>
          </cell>
          <cell r="O5368" t="str">
            <v>created 3-27-2012 per ERT request</v>
          </cell>
        </row>
        <row r="5369">
          <cell r="A5369" t="str">
            <v>30105603</v>
          </cell>
          <cell r="B5369" t="str">
            <v>Point</v>
          </cell>
          <cell r="C5369" t="str">
            <v>Nitrile Butadiene Rubber-Polymerization:Emulsion</v>
          </cell>
          <cell r="D5369" t="str">
            <v>Industrial Processes - Chemical Manuf</v>
          </cell>
          <cell r="G5369" t="str">
            <v>Industrial Processes</v>
          </cell>
          <cell r="H5369" t="str">
            <v>Chemical Manufacturing</v>
          </cell>
          <cell r="I5369" t="str">
            <v>Nitrile Butadiene Rubber Production</v>
          </cell>
          <cell r="J5369" t="str">
            <v>Polymerization Reactor: Emulsion Process</v>
          </cell>
          <cell r="M5369">
            <v>40995</v>
          </cell>
          <cell r="N5369">
            <v>41113</v>
          </cell>
          <cell r="O5369" t="str">
            <v>created 3-27-2012 per ERT request</v>
          </cell>
        </row>
        <row r="5370">
          <cell r="A5370" t="str">
            <v>30105604</v>
          </cell>
          <cell r="B5370" t="str">
            <v>Point</v>
          </cell>
          <cell r="C5370" t="str">
            <v>Nitrile Butadiene Rubber - Stripping</v>
          </cell>
          <cell r="D5370" t="str">
            <v>Industrial Processes - Chemical Manuf</v>
          </cell>
          <cell r="G5370" t="str">
            <v>Industrial Processes</v>
          </cell>
          <cell r="H5370" t="str">
            <v>Chemical Manufacturing</v>
          </cell>
          <cell r="I5370" t="str">
            <v>Nitrile Butadiene Rubber Production</v>
          </cell>
          <cell r="J5370" t="str">
            <v>Stripping</v>
          </cell>
          <cell r="M5370">
            <v>40995</v>
          </cell>
          <cell r="N5370">
            <v>41113</v>
          </cell>
          <cell r="O5370" t="str">
            <v>created 3-27-2012 per ERT request</v>
          </cell>
        </row>
        <row r="5371">
          <cell r="A5371" t="str">
            <v>30105605</v>
          </cell>
          <cell r="B5371" t="str">
            <v>Point</v>
          </cell>
          <cell r="C5371" t="str">
            <v>Nitrile Butadiene Rubber - Material Recovery</v>
          </cell>
          <cell r="D5371" t="str">
            <v>Industrial Processes - Chemical Manuf</v>
          </cell>
          <cell r="G5371" t="str">
            <v>Industrial Processes</v>
          </cell>
          <cell r="H5371" t="str">
            <v>Chemical Manufacturing</v>
          </cell>
          <cell r="I5371" t="str">
            <v>Nitrile Butadiene Rubber Production</v>
          </cell>
          <cell r="J5371" t="str">
            <v>Material Recovery</v>
          </cell>
          <cell r="M5371">
            <v>40995</v>
          </cell>
          <cell r="N5371">
            <v>41113</v>
          </cell>
          <cell r="O5371" t="str">
            <v>created 3-27-2012 per ERT request</v>
          </cell>
        </row>
        <row r="5372">
          <cell r="A5372" t="str">
            <v>30105606</v>
          </cell>
          <cell r="B5372" t="str">
            <v>Point</v>
          </cell>
          <cell r="C5372" t="str">
            <v>Nitrile Butadiene Rubber - Blending</v>
          </cell>
          <cell r="D5372" t="str">
            <v>Industrial Processes - Chemical Manuf</v>
          </cell>
          <cell r="G5372" t="str">
            <v>Industrial Processes</v>
          </cell>
          <cell r="H5372" t="str">
            <v>Chemical Manufacturing</v>
          </cell>
          <cell r="I5372" t="str">
            <v>Nitrile Butadiene Rubber Production</v>
          </cell>
          <cell r="J5372" t="str">
            <v>Blending</v>
          </cell>
          <cell r="M5372">
            <v>40995</v>
          </cell>
          <cell r="N5372">
            <v>41113</v>
          </cell>
          <cell r="O5372" t="str">
            <v>created 3-27-2012 per ERT request</v>
          </cell>
        </row>
        <row r="5373">
          <cell r="A5373" t="str">
            <v>30105607</v>
          </cell>
          <cell r="B5373" t="str">
            <v>Point</v>
          </cell>
          <cell r="C5373" t="str">
            <v>Nitrile Butadiene Rubber - Aging</v>
          </cell>
          <cell r="D5373" t="str">
            <v>Industrial Processes - Chemical Manuf</v>
          </cell>
          <cell r="G5373" t="str">
            <v>Industrial Processes</v>
          </cell>
          <cell r="H5373" t="str">
            <v>Chemical Manufacturing</v>
          </cell>
          <cell r="I5373" t="str">
            <v>Nitrile Butadiene Rubber Production</v>
          </cell>
          <cell r="J5373" t="str">
            <v>Aging</v>
          </cell>
          <cell r="M5373">
            <v>40995</v>
          </cell>
          <cell r="N5373">
            <v>41113</v>
          </cell>
          <cell r="O5373" t="str">
            <v>created 3-27-2012 per ERT request</v>
          </cell>
        </row>
        <row r="5374">
          <cell r="A5374" t="str">
            <v>30105608</v>
          </cell>
          <cell r="B5374" t="str">
            <v>Point</v>
          </cell>
          <cell r="C5374" t="str">
            <v>Nitrile Butadiene Rubber-Coagulation and Screening</v>
          </cell>
          <cell r="D5374" t="str">
            <v>Industrial Processes - Chemical Manuf</v>
          </cell>
          <cell r="G5374" t="str">
            <v>Industrial Processes</v>
          </cell>
          <cell r="H5374" t="str">
            <v>Chemical Manufacturing</v>
          </cell>
          <cell r="I5374" t="str">
            <v>Nitrile Butadiene Rubber Production</v>
          </cell>
          <cell r="J5374" t="str">
            <v>Coagulation and Screening</v>
          </cell>
          <cell r="M5374">
            <v>40995</v>
          </cell>
          <cell r="N5374">
            <v>41113</v>
          </cell>
          <cell r="O5374" t="str">
            <v>created 3-27-2012 per ERT request</v>
          </cell>
        </row>
        <row r="5375">
          <cell r="A5375" t="str">
            <v>30105609</v>
          </cell>
          <cell r="B5375" t="str">
            <v>Point</v>
          </cell>
          <cell r="C5375" t="str">
            <v>Nitrile Butadiene Rubber - Washing</v>
          </cell>
          <cell r="D5375" t="str">
            <v>Industrial Processes - Chemical Manuf</v>
          </cell>
          <cell r="G5375" t="str">
            <v>Industrial Processes</v>
          </cell>
          <cell r="H5375" t="str">
            <v>Chemical Manufacturing</v>
          </cell>
          <cell r="I5375" t="str">
            <v>Nitrile Butadiene Rubber Production</v>
          </cell>
          <cell r="J5375" t="str">
            <v>Washing</v>
          </cell>
          <cell r="M5375">
            <v>40995</v>
          </cell>
          <cell r="N5375">
            <v>41113</v>
          </cell>
          <cell r="O5375" t="str">
            <v>created 3-27-2012 per ERT request</v>
          </cell>
        </row>
        <row r="5376">
          <cell r="A5376" t="str">
            <v>30105610</v>
          </cell>
          <cell r="B5376" t="str">
            <v>Point</v>
          </cell>
          <cell r="C5376" t="str">
            <v>Nitrile Butadiene Rubber - Drying</v>
          </cell>
          <cell r="D5376" t="str">
            <v>Industrial Processes - Chemical Manuf</v>
          </cell>
          <cell r="G5376" t="str">
            <v>Industrial Processes</v>
          </cell>
          <cell r="H5376" t="str">
            <v>Chemical Manufacturing</v>
          </cell>
          <cell r="I5376" t="str">
            <v>Nitrile Butadiene Rubber Production</v>
          </cell>
          <cell r="J5376" t="str">
            <v>Drying</v>
          </cell>
          <cell r="M5376">
            <v>40995</v>
          </cell>
          <cell r="N5376">
            <v>41113</v>
          </cell>
          <cell r="O5376" t="str">
            <v>created 3-27-2012 per ERT request</v>
          </cell>
        </row>
        <row r="5377">
          <cell r="A5377" t="str">
            <v>30105611</v>
          </cell>
          <cell r="B5377" t="str">
            <v>Point</v>
          </cell>
          <cell r="C5377" t="str">
            <v>Nitrile Butadiene Rubber - Wastewater</v>
          </cell>
          <cell r="D5377" t="str">
            <v>Industrial Processes - Chemical Manuf</v>
          </cell>
          <cell r="G5377" t="str">
            <v>Industrial Processes</v>
          </cell>
          <cell r="H5377" t="str">
            <v>Chemical Manufacturing</v>
          </cell>
          <cell r="I5377" t="str">
            <v>Nitrile Butadiene Rubber Production</v>
          </cell>
          <cell r="J5377" t="str">
            <v>Wastewater</v>
          </cell>
          <cell r="M5377">
            <v>40995</v>
          </cell>
          <cell r="N5377">
            <v>41113</v>
          </cell>
          <cell r="O5377" t="str">
            <v>created 3-27-2012 per ERT request</v>
          </cell>
        </row>
        <row r="5378">
          <cell r="A5378" t="str">
            <v>30105612</v>
          </cell>
          <cell r="B5378" t="str">
            <v>Point</v>
          </cell>
          <cell r="C5378" t="str">
            <v>Nitrile Butadiene Rubber - Equipment Leaks</v>
          </cell>
          <cell r="D5378" t="str">
            <v>Industrial Processes - Chemical Manuf</v>
          </cell>
          <cell r="G5378" t="str">
            <v>Industrial Processes</v>
          </cell>
          <cell r="H5378" t="str">
            <v>Chemical Manufacturing</v>
          </cell>
          <cell r="I5378" t="str">
            <v>Nitrile Butadiene Rubber Production</v>
          </cell>
          <cell r="J5378" t="str">
            <v>Equipment Leaks [See also 301056 -13 -14 or -15]</v>
          </cell>
          <cell r="M5378">
            <v>40995</v>
          </cell>
          <cell r="N5378">
            <v>41113</v>
          </cell>
          <cell r="O5378" t="str">
            <v>created 3-27-2012 per ERT request</v>
          </cell>
        </row>
        <row r="5379">
          <cell r="A5379" t="str">
            <v>30105613</v>
          </cell>
          <cell r="B5379" t="str">
            <v>Point</v>
          </cell>
          <cell r="C5379" t="str">
            <v>Nitrile Butadiene Rubber - Equipment Leaks- Pumps</v>
          </cell>
          <cell r="D5379" t="str">
            <v>Industrial Processes - Chemical Manuf</v>
          </cell>
          <cell r="G5379" t="str">
            <v>Industrial Processes</v>
          </cell>
          <cell r="H5379" t="str">
            <v>Chemical Manufacturing</v>
          </cell>
          <cell r="I5379" t="str">
            <v>Nitrile Butadiene Rubber Production</v>
          </cell>
          <cell r="J5379" t="str">
            <v>Equipment Leaks- Pumps</v>
          </cell>
          <cell r="M5379">
            <v>40995</v>
          </cell>
          <cell r="N5379">
            <v>41113</v>
          </cell>
          <cell r="O5379" t="str">
            <v>created 3-27-2012 per ERT request</v>
          </cell>
        </row>
        <row r="5380">
          <cell r="A5380" t="str">
            <v>30105614</v>
          </cell>
          <cell r="B5380" t="str">
            <v>Point</v>
          </cell>
          <cell r="C5380" t="str">
            <v>Nitrile Butadiene Rubber - Equipment Leaks- Valves</v>
          </cell>
          <cell r="D5380" t="str">
            <v>Industrial Processes - Chemical Manuf</v>
          </cell>
          <cell r="G5380" t="str">
            <v>Industrial Processes</v>
          </cell>
          <cell r="H5380" t="str">
            <v>Chemical Manufacturing</v>
          </cell>
          <cell r="I5380" t="str">
            <v>Nitrile Butadiene Rubber Production</v>
          </cell>
          <cell r="J5380" t="str">
            <v>Equipment Leaks- Valves</v>
          </cell>
          <cell r="M5380">
            <v>40995</v>
          </cell>
          <cell r="N5380">
            <v>41113</v>
          </cell>
          <cell r="O5380" t="str">
            <v>created 3-27-2012 per ERT request</v>
          </cell>
        </row>
        <row r="5381">
          <cell r="A5381" t="str">
            <v>30105615</v>
          </cell>
          <cell r="B5381" t="str">
            <v>Point</v>
          </cell>
          <cell r="C5381" t="str">
            <v>Nitrile Butadiene Rubber-Equip Leaks-Connectors</v>
          </cell>
          <cell r="D5381" t="str">
            <v>Industrial Processes - Chemical Manuf</v>
          </cell>
          <cell r="G5381" t="str">
            <v>Industrial Processes</v>
          </cell>
          <cell r="H5381" t="str">
            <v>Chemical Manufacturing</v>
          </cell>
          <cell r="I5381" t="str">
            <v>Nitrile Butadiene Rubber Production</v>
          </cell>
          <cell r="J5381" t="str">
            <v>Equipment Leaks- Connectors</v>
          </cell>
          <cell r="M5381">
            <v>40995</v>
          </cell>
          <cell r="N5381">
            <v>41113</v>
          </cell>
          <cell r="O5381" t="str">
            <v>created 3-27-2012 per ERT request</v>
          </cell>
        </row>
        <row r="5382">
          <cell r="A5382" t="str">
            <v>30105616</v>
          </cell>
          <cell r="B5382" t="str">
            <v>Point</v>
          </cell>
          <cell r="C5382" t="str">
            <v>Nitrile Butadiene Rubber - Blowdown Tank</v>
          </cell>
          <cell r="D5382" t="str">
            <v>Industrial Processes - Chemical Manuf</v>
          </cell>
          <cell r="G5382" t="str">
            <v>Industrial Processes</v>
          </cell>
          <cell r="H5382" t="str">
            <v>Chemical Manufacturing</v>
          </cell>
          <cell r="I5382" t="str">
            <v>Nitrile Butadiene Rubber Production</v>
          </cell>
          <cell r="J5382" t="str">
            <v>Blowdown Tank</v>
          </cell>
          <cell r="M5382">
            <v>40995</v>
          </cell>
          <cell r="N5382">
            <v>41113</v>
          </cell>
          <cell r="O5382" t="str">
            <v>created 3-27-2012 per ERT request</v>
          </cell>
        </row>
        <row r="5383">
          <cell r="A5383" t="str">
            <v>30105700</v>
          </cell>
          <cell r="B5383" t="str">
            <v>Point</v>
          </cell>
          <cell r="C5383" t="str">
            <v>Polybutadiene Rubber - Raw Material Storage</v>
          </cell>
          <cell r="D5383" t="str">
            <v>Industrial Processes - Chemical Manuf</v>
          </cell>
          <cell r="G5383" t="str">
            <v>Industrial Processes</v>
          </cell>
          <cell r="H5383" t="str">
            <v>Chemical Manufacturing</v>
          </cell>
          <cell r="I5383" t="str">
            <v>Polybutadiene Rubber Production</v>
          </cell>
          <cell r="J5383" t="str">
            <v>Raw Material Storage</v>
          </cell>
          <cell r="M5383">
            <v>40995</v>
          </cell>
          <cell r="N5383">
            <v>41113</v>
          </cell>
          <cell r="O5383" t="str">
            <v>created 3-27-2012 per ERT request</v>
          </cell>
        </row>
        <row r="5384">
          <cell r="A5384" t="str">
            <v>30105701</v>
          </cell>
          <cell r="B5384" t="str">
            <v>Point</v>
          </cell>
          <cell r="C5384" t="str">
            <v>Polybutadiene Rubber - Raw Material Refining</v>
          </cell>
          <cell r="D5384" t="str">
            <v>Industrial Processes - Chemical Manuf</v>
          </cell>
          <cell r="G5384" t="str">
            <v>Industrial Processes</v>
          </cell>
          <cell r="H5384" t="str">
            <v>Chemical Manufacturing</v>
          </cell>
          <cell r="I5384" t="str">
            <v>Polybutadiene Rubber Production</v>
          </cell>
          <cell r="J5384" t="str">
            <v>Raw Material Refining</v>
          </cell>
          <cell r="M5384">
            <v>40995</v>
          </cell>
          <cell r="N5384">
            <v>41113</v>
          </cell>
          <cell r="O5384" t="str">
            <v>created 3-27-2012 per ERT request</v>
          </cell>
        </row>
        <row r="5385">
          <cell r="A5385" t="str">
            <v>30105702</v>
          </cell>
          <cell r="B5385" t="str">
            <v>Point</v>
          </cell>
          <cell r="C5385" t="str">
            <v>Polybutadiene Rubber-Polymerization: Solution</v>
          </cell>
          <cell r="D5385" t="str">
            <v>Industrial Processes - Chemical Manuf</v>
          </cell>
          <cell r="G5385" t="str">
            <v>Industrial Processes</v>
          </cell>
          <cell r="H5385" t="str">
            <v>Chemical Manufacturing</v>
          </cell>
          <cell r="I5385" t="str">
            <v>Polybutadiene Rubber Production</v>
          </cell>
          <cell r="J5385" t="str">
            <v>Polymerization Reactor: Solution Process</v>
          </cell>
          <cell r="M5385">
            <v>40995</v>
          </cell>
          <cell r="N5385">
            <v>41113</v>
          </cell>
          <cell r="O5385" t="str">
            <v>created 3-27-2012 per ERT request</v>
          </cell>
        </row>
        <row r="5386">
          <cell r="A5386" t="str">
            <v>30105703</v>
          </cell>
          <cell r="B5386" t="str">
            <v>Point</v>
          </cell>
          <cell r="C5386" t="str">
            <v>Polybutadiene Rubber-Polymerization: Emulsion</v>
          </cell>
          <cell r="D5386" t="str">
            <v>Industrial Processes - Chemical Manuf</v>
          </cell>
          <cell r="G5386" t="str">
            <v>Industrial Processes</v>
          </cell>
          <cell r="H5386" t="str">
            <v>Chemical Manufacturing</v>
          </cell>
          <cell r="I5386" t="str">
            <v>Polybutadiene Rubber Production</v>
          </cell>
          <cell r="J5386" t="str">
            <v>Polymerization Reactor: Emulsion Process</v>
          </cell>
          <cell r="M5386">
            <v>40995</v>
          </cell>
          <cell r="N5386">
            <v>41113</v>
          </cell>
          <cell r="O5386" t="str">
            <v>created 3-27-2012 per ERT request</v>
          </cell>
        </row>
        <row r="5387">
          <cell r="A5387" t="str">
            <v>30105704</v>
          </cell>
          <cell r="B5387" t="str">
            <v>Point</v>
          </cell>
          <cell r="C5387" t="str">
            <v>Polybutadiene Rubber - Stripping</v>
          </cell>
          <cell r="D5387" t="str">
            <v>Industrial Processes - Chemical Manuf</v>
          </cell>
          <cell r="G5387" t="str">
            <v>Industrial Processes</v>
          </cell>
          <cell r="H5387" t="str">
            <v>Chemical Manufacturing</v>
          </cell>
          <cell r="I5387" t="str">
            <v>Polybutadiene Rubber Production</v>
          </cell>
          <cell r="J5387" t="str">
            <v>Stripping</v>
          </cell>
          <cell r="M5387">
            <v>40995</v>
          </cell>
          <cell r="N5387">
            <v>41113</v>
          </cell>
          <cell r="O5387" t="str">
            <v>created 3-27-2012 per ERT request</v>
          </cell>
        </row>
        <row r="5388">
          <cell r="A5388" t="str">
            <v>30105705</v>
          </cell>
          <cell r="B5388" t="str">
            <v>Point</v>
          </cell>
          <cell r="C5388" t="str">
            <v>Polybutadiene Rubber - Material Recovery</v>
          </cell>
          <cell r="D5388" t="str">
            <v>Industrial Processes - Chemical Manuf</v>
          </cell>
          <cell r="G5388" t="str">
            <v>Industrial Processes</v>
          </cell>
          <cell r="H5388" t="str">
            <v>Chemical Manufacturing</v>
          </cell>
          <cell r="I5388" t="str">
            <v>Polybutadiene Rubber Production</v>
          </cell>
          <cell r="J5388" t="str">
            <v>Material Recovery</v>
          </cell>
          <cell r="M5388">
            <v>40995</v>
          </cell>
          <cell r="N5388">
            <v>41113</v>
          </cell>
          <cell r="O5388" t="str">
            <v>created 3-27-2012 per ERT request</v>
          </cell>
        </row>
        <row r="5389">
          <cell r="A5389" t="str">
            <v>30105706</v>
          </cell>
          <cell r="B5389" t="str">
            <v>Point</v>
          </cell>
          <cell r="C5389" t="str">
            <v>Polybutadiene Rubber - Blending</v>
          </cell>
          <cell r="D5389" t="str">
            <v>Industrial Processes - Chemical Manuf</v>
          </cell>
          <cell r="G5389" t="str">
            <v>Industrial Processes</v>
          </cell>
          <cell r="H5389" t="str">
            <v>Chemical Manufacturing</v>
          </cell>
          <cell r="I5389" t="str">
            <v>Polybutadiene Rubber Production</v>
          </cell>
          <cell r="J5389" t="str">
            <v>Blending</v>
          </cell>
          <cell r="M5389">
            <v>40995</v>
          </cell>
          <cell r="N5389">
            <v>41113</v>
          </cell>
          <cell r="O5389" t="str">
            <v>created 3-27-2012 per ERT request</v>
          </cell>
        </row>
        <row r="5390">
          <cell r="A5390" t="str">
            <v>30105707</v>
          </cell>
          <cell r="B5390" t="str">
            <v>Point</v>
          </cell>
          <cell r="C5390" t="str">
            <v>Polybutadiene Rubber - Aging</v>
          </cell>
          <cell r="D5390" t="str">
            <v>Industrial Processes - Chemical Manuf</v>
          </cell>
          <cell r="G5390" t="str">
            <v>Industrial Processes</v>
          </cell>
          <cell r="H5390" t="str">
            <v>Chemical Manufacturing</v>
          </cell>
          <cell r="I5390" t="str">
            <v>Polybutadiene Rubber Production</v>
          </cell>
          <cell r="J5390" t="str">
            <v>Aging</v>
          </cell>
          <cell r="M5390">
            <v>40995</v>
          </cell>
          <cell r="N5390">
            <v>41113</v>
          </cell>
          <cell r="O5390" t="str">
            <v>created 3-27-2012 per ERT request</v>
          </cell>
        </row>
        <row r="5391">
          <cell r="A5391" t="str">
            <v>30105708</v>
          </cell>
          <cell r="B5391" t="str">
            <v>Point</v>
          </cell>
          <cell r="C5391" t="str">
            <v>Polybutadiene Rubber - Coagulation and Screening</v>
          </cell>
          <cell r="D5391" t="str">
            <v>Industrial Processes - Chemical Manuf</v>
          </cell>
          <cell r="G5391" t="str">
            <v>Industrial Processes</v>
          </cell>
          <cell r="H5391" t="str">
            <v>Chemical Manufacturing</v>
          </cell>
          <cell r="I5391" t="str">
            <v>Polybutadiene Rubber Production</v>
          </cell>
          <cell r="J5391" t="str">
            <v>Coagulation and Screening</v>
          </cell>
          <cell r="M5391">
            <v>40995</v>
          </cell>
          <cell r="N5391">
            <v>41113</v>
          </cell>
          <cell r="O5391" t="str">
            <v>created 3-27-2012 per ERT request</v>
          </cell>
        </row>
        <row r="5392">
          <cell r="A5392" t="str">
            <v>30105709</v>
          </cell>
          <cell r="B5392" t="str">
            <v>Point</v>
          </cell>
          <cell r="C5392" t="str">
            <v>Polybutadiene Rubber - Washing</v>
          </cell>
          <cell r="D5392" t="str">
            <v>Industrial Processes - Chemical Manuf</v>
          </cell>
          <cell r="G5392" t="str">
            <v>Industrial Processes</v>
          </cell>
          <cell r="H5392" t="str">
            <v>Chemical Manufacturing</v>
          </cell>
          <cell r="I5392" t="str">
            <v>Polybutadiene Rubber Production</v>
          </cell>
          <cell r="J5392" t="str">
            <v>Washing</v>
          </cell>
          <cell r="M5392">
            <v>40995</v>
          </cell>
          <cell r="N5392">
            <v>41113</v>
          </cell>
          <cell r="O5392" t="str">
            <v>created 3-27-2012 per ERT request</v>
          </cell>
        </row>
        <row r="5393">
          <cell r="A5393" t="str">
            <v>30105710</v>
          </cell>
          <cell r="B5393" t="str">
            <v>Point</v>
          </cell>
          <cell r="C5393" t="str">
            <v>Polybutadiene Rubber - Drying</v>
          </cell>
          <cell r="D5393" t="str">
            <v>Industrial Processes - Chemical Manuf</v>
          </cell>
          <cell r="G5393" t="str">
            <v>Industrial Processes</v>
          </cell>
          <cell r="H5393" t="str">
            <v>Chemical Manufacturing</v>
          </cell>
          <cell r="I5393" t="str">
            <v>Polybutadiene Rubber Production</v>
          </cell>
          <cell r="J5393" t="str">
            <v>Drying</v>
          </cell>
          <cell r="M5393">
            <v>40995</v>
          </cell>
          <cell r="N5393">
            <v>41113</v>
          </cell>
          <cell r="O5393" t="str">
            <v>created 3-27-2012 per ERT request</v>
          </cell>
        </row>
        <row r="5394">
          <cell r="A5394" t="str">
            <v>30105711</v>
          </cell>
          <cell r="B5394" t="str">
            <v>Point</v>
          </cell>
          <cell r="C5394" t="str">
            <v>Polybutadiene Rubber - Wastewater</v>
          </cell>
          <cell r="D5394" t="str">
            <v>Industrial Processes - Chemical Manuf</v>
          </cell>
          <cell r="G5394" t="str">
            <v>Industrial Processes</v>
          </cell>
          <cell r="H5394" t="str">
            <v>Chemical Manufacturing</v>
          </cell>
          <cell r="I5394" t="str">
            <v>Polybutadiene Rubber Production</v>
          </cell>
          <cell r="J5394" t="str">
            <v>Wastewater</v>
          </cell>
          <cell r="M5394">
            <v>40995</v>
          </cell>
          <cell r="N5394">
            <v>41113</v>
          </cell>
          <cell r="O5394" t="str">
            <v>created 3-27-2012 per ERT request</v>
          </cell>
        </row>
        <row r="5395">
          <cell r="A5395" t="str">
            <v>30105712</v>
          </cell>
          <cell r="B5395" t="str">
            <v>Point</v>
          </cell>
          <cell r="C5395" t="str">
            <v>Polybutadiene Rubber - Equipment Leaks</v>
          </cell>
          <cell r="D5395" t="str">
            <v>Industrial Processes - Chemical Manuf</v>
          </cell>
          <cell r="G5395" t="str">
            <v>Industrial Processes</v>
          </cell>
          <cell r="H5395" t="str">
            <v>Chemical Manufacturing</v>
          </cell>
          <cell r="I5395" t="str">
            <v>Polybutadiene Rubber Production</v>
          </cell>
          <cell r="J5395" t="str">
            <v>Equipment Leaks [See also 301057 -13 -14 or -15]</v>
          </cell>
          <cell r="M5395">
            <v>40995</v>
          </cell>
          <cell r="N5395">
            <v>41113</v>
          </cell>
          <cell r="O5395" t="str">
            <v>created 3-27-2012 per ERT request</v>
          </cell>
        </row>
        <row r="5396">
          <cell r="A5396" t="str">
            <v>30105713</v>
          </cell>
          <cell r="B5396" t="str">
            <v>Point</v>
          </cell>
          <cell r="C5396" t="str">
            <v>Polybutadiene Rubber - Equipment Leaks- Pumps</v>
          </cell>
          <cell r="D5396" t="str">
            <v>Industrial Processes - Chemical Manuf</v>
          </cell>
          <cell r="G5396" t="str">
            <v>Industrial Processes</v>
          </cell>
          <cell r="H5396" t="str">
            <v>Chemical Manufacturing</v>
          </cell>
          <cell r="I5396" t="str">
            <v>Polybutadiene Rubber Production</v>
          </cell>
          <cell r="J5396" t="str">
            <v>Equipment Leaks- Pumps</v>
          </cell>
          <cell r="M5396">
            <v>40995</v>
          </cell>
          <cell r="N5396">
            <v>41113</v>
          </cell>
          <cell r="O5396" t="str">
            <v>created 3-27-2012 per ERT request</v>
          </cell>
        </row>
        <row r="5397">
          <cell r="A5397" t="str">
            <v>30105714</v>
          </cell>
          <cell r="B5397" t="str">
            <v>Point</v>
          </cell>
          <cell r="C5397" t="str">
            <v>Polybutadiene Rubber - Equipment Leaks- Valves</v>
          </cell>
          <cell r="D5397" t="str">
            <v>Industrial Processes - Chemical Manuf</v>
          </cell>
          <cell r="G5397" t="str">
            <v>Industrial Processes</v>
          </cell>
          <cell r="H5397" t="str">
            <v>Chemical Manufacturing</v>
          </cell>
          <cell r="I5397" t="str">
            <v>Polybutadiene Rubber Production</v>
          </cell>
          <cell r="J5397" t="str">
            <v>Equipment Leaks- Valves</v>
          </cell>
          <cell r="M5397">
            <v>40995</v>
          </cell>
          <cell r="N5397">
            <v>41113</v>
          </cell>
          <cell r="O5397" t="str">
            <v>created 3-27-2012 per ERT request</v>
          </cell>
        </row>
        <row r="5398">
          <cell r="A5398" t="str">
            <v>30105715</v>
          </cell>
          <cell r="B5398" t="str">
            <v>Point</v>
          </cell>
          <cell r="C5398" t="str">
            <v>Polybutadiene Rubber - Equipment Leaks- Connectors</v>
          </cell>
          <cell r="D5398" t="str">
            <v>Industrial Processes - Chemical Manuf</v>
          </cell>
          <cell r="G5398" t="str">
            <v>Industrial Processes</v>
          </cell>
          <cell r="H5398" t="str">
            <v>Chemical Manufacturing</v>
          </cell>
          <cell r="I5398" t="str">
            <v>Polybutadiene Rubber Production</v>
          </cell>
          <cell r="J5398" t="str">
            <v>Equipment Leaks- Connectors</v>
          </cell>
          <cell r="M5398">
            <v>40995</v>
          </cell>
          <cell r="N5398">
            <v>41113</v>
          </cell>
          <cell r="O5398" t="str">
            <v>created 3-27-2012 per ERT request</v>
          </cell>
        </row>
        <row r="5399">
          <cell r="A5399" t="str">
            <v>30105716</v>
          </cell>
          <cell r="B5399" t="str">
            <v>Point</v>
          </cell>
          <cell r="C5399" t="str">
            <v>Polybutadiene Rubber - Blowdown Tank</v>
          </cell>
          <cell r="D5399" t="str">
            <v>Industrial Processes - Chemical Manuf</v>
          </cell>
          <cell r="G5399" t="str">
            <v>Industrial Processes</v>
          </cell>
          <cell r="H5399" t="str">
            <v>Chemical Manufacturing</v>
          </cell>
          <cell r="I5399" t="str">
            <v>Polybutadiene Rubber Production</v>
          </cell>
          <cell r="J5399" t="str">
            <v>Blowdown Tank</v>
          </cell>
          <cell r="M5399">
            <v>40995</v>
          </cell>
          <cell r="N5399">
            <v>41113</v>
          </cell>
          <cell r="O5399" t="str">
            <v>created 3-27-2012 per ERT request</v>
          </cell>
        </row>
        <row r="5400">
          <cell r="A5400" t="str">
            <v>30105800</v>
          </cell>
          <cell r="B5400" t="str">
            <v>Point</v>
          </cell>
          <cell r="C5400" t="str">
            <v>Polysulfide Rubber - Raw Material Storage</v>
          </cell>
          <cell r="D5400" t="str">
            <v>Industrial Processes - Chemical Manuf</v>
          </cell>
          <cell r="G5400" t="str">
            <v>Industrial Processes</v>
          </cell>
          <cell r="H5400" t="str">
            <v>Chemical Manufacturing</v>
          </cell>
          <cell r="I5400" t="str">
            <v>Polysulfide Rubber Production</v>
          </cell>
          <cell r="J5400" t="str">
            <v>Raw Material Storage</v>
          </cell>
          <cell r="M5400">
            <v>40995</v>
          </cell>
          <cell r="N5400">
            <v>41113</v>
          </cell>
          <cell r="O5400" t="str">
            <v>created 3-27-2012 per ERT request</v>
          </cell>
        </row>
        <row r="5401">
          <cell r="A5401" t="str">
            <v>30105801</v>
          </cell>
          <cell r="B5401" t="str">
            <v>Point</v>
          </cell>
          <cell r="C5401" t="str">
            <v>Polysulfide Rubber - Raw Material Refining</v>
          </cell>
          <cell r="D5401" t="str">
            <v>Industrial Processes - Chemical Manuf</v>
          </cell>
          <cell r="G5401" t="str">
            <v>Industrial Processes</v>
          </cell>
          <cell r="H5401" t="str">
            <v>Chemical Manufacturing</v>
          </cell>
          <cell r="I5401" t="str">
            <v>Polysulfide Rubber Production</v>
          </cell>
          <cell r="J5401" t="str">
            <v>Raw Material Refining</v>
          </cell>
          <cell r="M5401">
            <v>40995</v>
          </cell>
          <cell r="N5401">
            <v>41113</v>
          </cell>
          <cell r="O5401" t="str">
            <v>created 3-27-2012 per ERT request</v>
          </cell>
        </row>
        <row r="5402">
          <cell r="A5402" t="str">
            <v>30105802</v>
          </cell>
          <cell r="B5402" t="str">
            <v>Point</v>
          </cell>
          <cell r="C5402" t="str">
            <v>Polysulfide Rubber-Polymerization: Solution</v>
          </cell>
          <cell r="D5402" t="str">
            <v>Industrial Processes - Chemical Manuf</v>
          </cell>
          <cell r="G5402" t="str">
            <v>Industrial Processes</v>
          </cell>
          <cell r="H5402" t="str">
            <v>Chemical Manufacturing</v>
          </cell>
          <cell r="I5402" t="str">
            <v>Polysulfide Rubber Production</v>
          </cell>
          <cell r="J5402" t="str">
            <v>Polymerization Reactor: Solution Process</v>
          </cell>
          <cell r="M5402">
            <v>40995</v>
          </cell>
          <cell r="N5402">
            <v>41113</v>
          </cell>
          <cell r="O5402" t="str">
            <v>created 3-27-2012 per ERT request</v>
          </cell>
        </row>
        <row r="5403">
          <cell r="A5403" t="str">
            <v>30105803</v>
          </cell>
          <cell r="B5403" t="str">
            <v>Point</v>
          </cell>
          <cell r="C5403" t="str">
            <v>Polysulfide Rubber-Polymerization: Emulsion</v>
          </cell>
          <cell r="D5403" t="str">
            <v>Industrial Processes - Chemical Manuf</v>
          </cell>
          <cell r="G5403" t="str">
            <v>Industrial Processes</v>
          </cell>
          <cell r="H5403" t="str">
            <v>Chemical Manufacturing</v>
          </cell>
          <cell r="I5403" t="str">
            <v>Polysulfide Rubber Production</v>
          </cell>
          <cell r="J5403" t="str">
            <v>Polymerization Reactor: Emulsion Process</v>
          </cell>
          <cell r="M5403">
            <v>40995</v>
          </cell>
          <cell r="N5403">
            <v>41113</v>
          </cell>
          <cell r="O5403" t="str">
            <v>created 3-27-2012 per ERT request</v>
          </cell>
        </row>
        <row r="5404">
          <cell r="A5404" t="str">
            <v>30105804</v>
          </cell>
          <cell r="B5404" t="str">
            <v>Point</v>
          </cell>
          <cell r="C5404" t="str">
            <v>Polysulfide Rubber - Stripping</v>
          </cell>
          <cell r="D5404" t="str">
            <v>Industrial Processes - Chemical Manuf</v>
          </cell>
          <cell r="G5404" t="str">
            <v>Industrial Processes</v>
          </cell>
          <cell r="H5404" t="str">
            <v>Chemical Manufacturing</v>
          </cell>
          <cell r="I5404" t="str">
            <v>Polysulfide Rubber Production</v>
          </cell>
          <cell r="J5404" t="str">
            <v>Stripping</v>
          </cell>
          <cell r="M5404">
            <v>40995</v>
          </cell>
          <cell r="N5404">
            <v>41113</v>
          </cell>
          <cell r="O5404" t="str">
            <v>created 3-27-2012 per ERT request</v>
          </cell>
        </row>
        <row r="5405">
          <cell r="A5405" t="str">
            <v>30105805</v>
          </cell>
          <cell r="B5405" t="str">
            <v>Point</v>
          </cell>
          <cell r="C5405" t="str">
            <v>Polysulfide Rubber - Material Recovery</v>
          </cell>
          <cell r="D5405" t="str">
            <v>Industrial Processes - Chemical Manuf</v>
          </cell>
          <cell r="G5405" t="str">
            <v>Industrial Processes</v>
          </cell>
          <cell r="H5405" t="str">
            <v>Chemical Manufacturing</v>
          </cell>
          <cell r="I5405" t="str">
            <v>Polysulfide Rubber Production</v>
          </cell>
          <cell r="J5405" t="str">
            <v>Material Recovery</v>
          </cell>
          <cell r="M5405">
            <v>40995</v>
          </cell>
          <cell r="N5405">
            <v>41113</v>
          </cell>
          <cell r="O5405" t="str">
            <v>created 3-27-2012 per ERT request</v>
          </cell>
        </row>
        <row r="5406">
          <cell r="A5406" t="str">
            <v>30105806</v>
          </cell>
          <cell r="B5406" t="str">
            <v>Point</v>
          </cell>
          <cell r="C5406" t="str">
            <v>Polysulfide Rubber  - Blending</v>
          </cell>
          <cell r="D5406" t="str">
            <v>Industrial Processes - Chemical Manuf</v>
          </cell>
          <cell r="G5406" t="str">
            <v>Industrial Processes</v>
          </cell>
          <cell r="H5406" t="str">
            <v>Chemical Manufacturing</v>
          </cell>
          <cell r="I5406" t="str">
            <v>Polysulfide Rubber Production</v>
          </cell>
          <cell r="J5406" t="str">
            <v>Blending</v>
          </cell>
          <cell r="M5406">
            <v>40995</v>
          </cell>
          <cell r="N5406">
            <v>41113</v>
          </cell>
          <cell r="O5406" t="str">
            <v>created 3-27-2012 per ERT request</v>
          </cell>
        </row>
        <row r="5407">
          <cell r="A5407" t="str">
            <v>30105807</v>
          </cell>
          <cell r="B5407" t="str">
            <v>Point</v>
          </cell>
          <cell r="C5407" t="str">
            <v>Polysulfide Rubber  - Aging</v>
          </cell>
          <cell r="D5407" t="str">
            <v>Industrial Processes - Chemical Manuf</v>
          </cell>
          <cell r="G5407" t="str">
            <v>Industrial Processes</v>
          </cell>
          <cell r="H5407" t="str">
            <v>Chemical Manufacturing</v>
          </cell>
          <cell r="I5407" t="str">
            <v>Polysulfide Rubber Production</v>
          </cell>
          <cell r="J5407" t="str">
            <v>Aging</v>
          </cell>
          <cell r="M5407">
            <v>40995</v>
          </cell>
          <cell r="N5407">
            <v>41113</v>
          </cell>
          <cell r="O5407" t="str">
            <v>created 3-27-2012 per ERT request</v>
          </cell>
        </row>
        <row r="5408">
          <cell r="A5408" t="str">
            <v>30105808</v>
          </cell>
          <cell r="B5408" t="str">
            <v>Point</v>
          </cell>
          <cell r="C5408" t="str">
            <v>Polysulfide Rubber - Coagulation and Screening</v>
          </cell>
          <cell r="D5408" t="str">
            <v>Industrial Processes - Chemical Manuf</v>
          </cell>
          <cell r="G5408" t="str">
            <v>Industrial Processes</v>
          </cell>
          <cell r="H5408" t="str">
            <v>Chemical Manufacturing</v>
          </cell>
          <cell r="I5408" t="str">
            <v>Polysulfide Rubber Production</v>
          </cell>
          <cell r="J5408" t="str">
            <v>Coagulation and Screening</v>
          </cell>
          <cell r="M5408">
            <v>40995</v>
          </cell>
          <cell r="N5408">
            <v>41113</v>
          </cell>
          <cell r="O5408" t="str">
            <v>created 3-27-2012 per ERT request</v>
          </cell>
        </row>
        <row r="5409">
          <cell r="A5409" t="str">
            <v>30105809</v>
          </cell>
          <cell r="B5409" t="str">
            <v>Point</v>
          </cell>
          <cell r="C5409" t="str">
            <v>Polysulfide Rubber - Washing</v>
          </cell>
          <cell r="D5409" t="str">
            <v>Industrial Processes - Chemical Manuf</v>
          </cell>
          <cell r="G5409" t="str">
            <v>Industrial Processes</v>
          </cell>
          <cell r="H5409" t="str">
            <v>Chemical Manufacturing</v>
          </cell>
          <cell r="I5409" t="str">
            <v>Polysulfide Rubber Production</v>
          </cell>
          <cell r="J5409" t="str">
            <v>Washing</v>
          </cell>
          <cell r="M5409">
            <v>40995</v>
          </cell>
          <cell r="N5409">
            <v>41113</v>
          </cell>
          <cell r="O5409" t="str">
            <v>created 3-27-2012 per ERT request</v>
          </cell>
        </row>
        <row r="5410">
          <cell r="A5410" t="str">
            <v>30105810</v>
          </cell>
          <cell r="B5410" t="str">
            <v>Point</v>
          </cell>
          <cell r="C5410" t="str">
            <v>Polysulfide Rubber - Drying</v>
          </cell>
          <cell r="D5410" t="str">
            <v>Industrial Processes - Chemical Manuf</v>
          </cell>
          <cell r="G5410" t="str">
            <v>Industrial Processes</v>
          </cell>
          <cell r="H5410" t="str">
            <v>Chemical Manufacturing</v>
          </cell>
          <cell r="I5410" t="str">
            <v>Polysulfide Rubber Production</v>
          </cell>
          <cell r="J5410" t="str">
            <v>Drying</v>
          </cell>
          <cell r="M5410">
            <v>40995</v>
          </cell>
          <cell r="N5410">
            <v>41113</v>
          </cell>
          <cell r="O5410" t="str">
            <v>created 3-27-2012 per ERT request</v>
          </cell>
        </row>
        <row r="5411">
          <cell r="A5411" t="str">
            <v>30105811</v>
          </cell>
          <cell r="B5411" t="str">
            <v>Point</v>
          </cell>
          <cell r="C5411" t="str">
            <v>Polysulfide Rubber - Wastewater</v>
          </cell>
          <cell r="D5411" t="str">
            <v>Industrial Processes - Chemical Manuf</v>
          </cell>
          <cell r="G5411" t="str">
            <v>Industrial Processes</v>
          </cell>
          <cell r="H5411" t="str">
            <v>Chemical Manufacturing</v>
          </cell>
          <cell r="I5411" t="str">
            <v>Polysulfide Rubber Production</v>
          </cell>
          <cell r="J5411" t="str">
            <v>Wastewater</v>
          </cell>
          <cell r="M5411">
            <v>40995</v>
          </cell>
          <cell r="N5411">
            <v>41113</v>
          </cell>
          <cell r="O5411" t="str">
            <v>created 3-27-2012 per ERT request</v>
          </cell>
        </row>
        <row r="5412">
          <cell r="A5412" t="str">
            <v>30105812</v>
          </cell>
          <cell r="B5412" t="str">
            <v>Point</v>
          </cell>
          <cell r="C5412" t="str">
            <v>Polysulfide Rubber - Equipment Leaks</v>
          </cell>
          <cell r="D5412" t="str">
            <v>Industrial Processes - Chemical Manuf</v>
          </cell>
          <cell r="G5412" t="str">
            <v>Industrial Processes</v>
          </cell>
          <cell r="H5412" t="str">
            <v>Chemical Manufacturing</v>
          </cell>
          <cell r="I5412" t="str">
            <v>Polysulfide Rubber Production</v>
          </cell>
          <cell r="J5412" t="str">
            <v>Equipment Leaks [See also 301058 -13 -14 or -15]</v>
          </cell>
          <cell r="M5412">
            <v>40995</v>
          </cell>
          <cell r="N5412">
            <v>41113</v>
          </cell>
          <cell r="O5412" t="str">
            <v>created 3-27-2012 per ERT request</v>
          </cell>
        </row>
        <row r="5413">
          <cell r="A5413" t="str">
            <v>30105813</v>
          </cell>
          <cell r="B5413" t="str">
            <v>Point</v>
          </cell>
          <cell r="C5413" t="str">
            <v>Polysulfide Rubber - Equipment Leaks- Pumps</v>
          </cell>
          <cell r="D5413" t="str">
            <v>Industrial Processes - Chemical Manuf</v>
          </cell>
          <cell r="G5413" t="str">
            <v>Industrial Processes</v>
          </cell>
          <cell r="H5413" t="str">
            <v>Chemical Manufacturing</v>
          </cell>
          <cell r="I5413" t="str">
            <v>Polysulfide Rubber Production</v>
          </cell>
          <cell r="J5413" t="str">
            <v>Equipment Leaks- Pumps</v>
          </cell>
          <cell r="M5413">
            <v>40995</v>
          </cell>
          <cell r="N5413">
            <v>41113</v>
          </cell>
          <cell r="O5413" t="str">
            <v>created 3-27-2012 per ERT request</v>
          </cell>
        </row>
        <row r="5414">
          <cell r="A5414" t="str">
            <v>30105814</v>
          </cell>
          <cell r="B5414" t="str">
            <v>Point</v>
          </cell>
          <cell r="C5414" t="str">
            <v>Polysulfide Rubber - Equipment Leaks- Valves</v>
          </cell>
          <cell r="D5414" t="str">
            <v>Industrial Processes - Chemical Manuf</v>
          </cell>
          <cell r="G5414" t="str">
            <v>Industrial Processes</v>
          </cell>
          <cell r="H5414" t="str">
            <v>Chemical Manufacturing</v>
          </cell>
          <cell r="I5414" t="str">
            <v>Polysulfide Rubber Production</v>
          </cell>
          <cell r="J5414" t="str">
            <v>Equipment Leaks- Valves</v>
          </cell>
          <cell r="M5414">
            <v>40995</v>
          </cell>
          <cell r="N5414">
            <v>41113</v>
          </cell>
          <cell r="O5414" t="str">
            <v>created 3-27-2012 per ERT request</v>
          </cell>
        </row>
        <row r="5415">
          <cell r="A5415" t="str">
            <v>30105815</v>
          </cell>
          <cell r="B5415" t="str">
            <v>Point</v>
          </cell>
          <cell r="C5415" t="str">
            <v>Polysulfide Rubber - Equipment Leaks- Connectors</v>
          </cell>
          <cell r="D5415" t="str">
            <v>Industrial Processes - Chemical Manuf</v>
          </cell>
          <cell r="G5415" t="str">
            <v>Industrial Processes</v>
          </cell>
          <cell r="H5415" t="str">
            <v>Chemical Manufacturing</v>
          </cell>
          <cell r="I5415" t="str">
            <v>Polysulfide Rubber Production</v>
          </cell>
          <cell r="J5415" t="str">
            <v>Equipment Leaks- Connectors</v>
          </cell>
          <cell r="M5415">
            <v>40995</v>
          </cell>
          <cell r="N5415">
            <v>41113</v>
          </cell>
          <cell r="O5415" t="str">
            <v>created 3-27-2012 per ERT request</v>
          </cell>
        </row>
        <row r="5416">
          <cell r="A5416" t="str">
            <v>30105816</v>
          </cell>
          <cell r="B5416" t="str">
            <v>Point</v>
          </cell>
          <cell r="C5416" t="str">
            <v>Polysulfide Rubber - Blowdown Tank</v>
          </cell>
          <cell r="D5416" t="str">
            <v>Industrial Processes - Chemical Manuf</v>
          </cell>
          <cell r="G5416" t="str">
            <v>Industrial Processes</v>
          </cell>
          <cell r="H5416" t="str">
            <v>Chemical Manufacturing</v>
          </cell>
          <cell r="I5416" t="str">
            <v>Polysulfide Rubber Production</v>
          </cell>
          <cell r="J5416" t="str">
            <v>Blowdown Tank</v>
          </cell>
          <cell r="M5416">
            <v>40995</v>
          </cell>
          <cell r="N5416">
            <v>41113</v>
          </cell>
          <cell r="O5416" t="str">
            <v>created 3-27-2012 per ERT request</v>
          </cell>
        </row>
        <row r="5417">
          <cell r="A5417" t="str">
            <v>30105900</v>
          </cell>
          <cell r="B5417" t="str">
            <v>Point</v>
          </cell>
          <cell r="C5417" t="str">
            <v>SBR &amp; Latex Prod - Raw Material Storage</v>
          </cell>
          <cell r="D5417" t="str">
            <v>Industrial Processes - Chemical Manuf</v>
          </cell>
          <cell r="G5417" t="str">
            <v>Industrial Processes</v>
          </cell>
          <cell r="H5417" t="str">
            <v>Chemical Manufacturing</v>
          </cell>
          <cell r="I5417" t="str">
            <v>Styrene Butadiene Rubber and Latex Production</v>
          </cell>
          <cell r="J5417" t="str">
            <v>Raw Material Storage</v>
          </cell>
          <cell r="M5417">
            <v>40995</v>
          </cell>
          <cell r="N5417">
            <v>41113</v>
          </cell>
          <cell r="O5417" t="str">
            <v>created 3-27-2012 per ERT request</v>
          </cell>
        </row>
        <row r="5418">
          <cell r="A5418" t="str">
            <v>30105901</v>
          </cell>
          <cell r="B5418" t="str">
            <v>Point</v>
          </cell>
          <cell r="C5418" t="str">
            <v>SBR &amp; Latex Prod - Raw Material Refining</v>
          </cell>
          <cell r="D5418" t="str">
            <v>Industrial Processes - Chemical Manuf</v>
          </cell>
          <cell r="G5418" t="str">
            <v>Industrial Processes</v>
          </cell>
          <cell r="H5418" t="str">
            <v>Chemical Manufacturing</v>
          </cell>
          <cell r="I5418" t="str">
            <v>Styrene Butadiene Rubber and Latex Production</v>
          </cell>
          <cell r="J5418" t="str">
            <v>Raw Material Refining</v>
          </cell>
          <cell r="M5418">
            <v>40995</v>
          </cell>
          <cell r="N5418">
            <v>41113</v>
          </cell>
          <cell r="O5418" t="str">
            <v>created 3-27-2012 per ERT request</v>
          </cell>
        </row>
        <row r="5419">
          <cell r="A5419" t="str">
            <v>30105902</v>
          </cell>
          <cell r="B5419" t="str">
            <v>Point</v>
          </cell>
          <cell r="C5419" t="str">
            <v>SBR &amp; Latex Prod-Polymerization Reactor: Solution</v>
          </cell>
          <cell r="D5419" t="str">
            <v>Industrial Processes - Chemical Manuf</v>
          </cell>
          <cell r="G5419" t="str">
            <v>Industrial Processes</v>
          </cell>
          <cell r="H5419" t="str">
            <v>Chemical Manufacturing</v>
          </cell>
          <cell r="I5419" t="str">
            <v>Styrene Butadiene Rubber and Latex Production</v>
          </cell>
          <cell r="J5419" t="str">
            <v>Polymerization Reactor: Solution Process</v>
          </cell>
          <cell r="M5419">
            <v>40995</v>
          </cell>
          <cell r="N5419">
            <v>41113</v>
          </cell>
          <cell r="O5419" t="str">
            <v>created 3-27-2012 per ERT request</v>
          </cell>
        </row>
        <row r="5420">
          <cell r="A5420" t="str">
            <v>30105903</v>
          </cell>
          <cell r="B5420" t="str">
            <v>Point</v>
          </cell>
          <cell r="C5420" t="str">
            <v>SBR &amp; Latex Prod-Polymerization Reactor: Emulsion</v>
          </cell>
          <cell r="D5420" t="str">
            <v>Industrial Processes - Chemical Manuf</v>
          </cell>
          <cell r="G5420" t="str">
            <v>Industrial Processes</v>
          </cell>
          <cell r="H5420" t="str">
            <v>Chemical Manufacturing</v>
          </cell>
          <cell r="I5420" t="str">
            <v>Styrene Butadiene Rubber and Latex Production</v>
          </cell>
          <cell r="J5420" t="str">
            <v>Polymerization Reactor: Emulsion Process</v>
          </cell>
          <cell r="M5420">
            <v>40995</v>
          </cell>
          <cell r="N5420">
            <v>41113</v>
          </cell>
          <cell r="O5420" t="str">
            <v>created 3-27-2012 per ERT request</v>
          </cell>
        </row>
        <row r="5421">
          <cell r="A5421" t="str">
            <v>30105904</v>
          </cell>
          <cell r="B5421" t="str">
            <v>Point</v>
          </cell>
          <cell r="C5421" t="str">
            <v>SBR &amp; Latex Prod - Stripping</v>
          </cell>
          <cell r="D5421" t="str">
            <v>Industrial Processes - Chemical Manuf</v>
          </cell>
          <cell r="G5421" t="str">
            <v>Industrial Processes</v>
          </cell>
          <cell r="H5421" t="str">
            <v>Chemical Manufacturing</v>
          </cell>
          <cell r="I5421" t="str">
            <v>Styrene Butadiene Rubber and Latex Production</v>
          </cell>
          <cell r="J5421" t="str">
            <v>Stripping</v>
          </cell>
          <cell r="M5421">
            <v>40995</v>
          </cell>
          <cell r="N5421">
            <v>41113</v>
          </cell>
          <cell r="O5421" t="str">
            <v>created 3-27-2012 per ERT request</v>
          </cell>
        </row>
        <row r="5422">
          <cell r="A5422" t="str">
            <v>30105905</v>
          </cell>
          <cell r="B5422" t="str">
            <v>Point</v>
          </cell>
          <cell r="C5422" t="str">
            <v>SBR &amp; Latex Prod - Material Recovery</v>
          </cell>
          <cell r="D5422" t="str">
            <v>Industrial Processes - Chemical Manuf</v>
          </cell>
          <cell r="G5422" t="str">
            <v>Industrial Processes</v>
          </cell>
          <cell r="H5422" t="str">
            <v>Chemical Manufacturing</v>
          </cell>
          <cell r="I5422" t="str">
            <v>Styrene Butadiene Rubber and Latex Production</v>
          </cell>
          <cell r="J5422" t="str">
            <v>Material Recovery</v>
          </cell>
          <cell r="M5422">
            <v>40995</v>
          </cell>
          <cell r="N5422">
            <v>41113</v>
          </cell>
          <cell r="O5422" t="str">
            <v>created 3-27-2012 per ERT request</v>
          </cell>
        </row>
        <row r="5423">
          <cell r="A5423" t="str">
            <v>30105906</v>
          </cell>
          <cell r="B5423" t="str">
            <v>Point</v>
          </cell>
          <cell r="C5423" t="str">
            <v>SBR &amp; Latex Prod - Blending</v>
          </cell>
          <cell r="D5423" t="str">
            <v>Industrial Processes - Chemical Manuf</v>
          </cell>
          <cell r="G5423" t="str">
            <v>Industrial Processes</v>
          </cell>
          <cell r="H5423" t="str">
            <v>Chemical Manufacturing</v>
          </cell>
          <cell r="I5423" t="str">
            <v>Styrene Butadiene Rubber and Latex Production</v>
          </cell>
          <cell r="J5423" t="str">
            <v>Blending</v>
          </cell>
          <cell r="M5423">
            <v>40995</v>
          </cell>
          <cell r="N5423">
            <v>41113</v>
          </cell>
          <cell r="O5423" t="str">
            <v>created 3-27-2012 per ERT request</v>
          </cell>
        </row>
        <row r="5424">
          <cell r="A5424" t="str">
            <v>30105907</v>
          </cell>
          <cell r="B5424" t="str">
            <v>Point</v>
          </cell>
          <cell r="C5424" t="str">
            <v>SBR &amp; Latex Prod - Aging</v>
          </cell>
          <cell r="D5424" t="str">
            <v>Industrial Processes - Chemical Manuf</v>
          </cell>
          <cell r="G5424" t="str">
            <v>Industrial Processes</v>
          </cell>
          <cell r="H5424" t="str">
            <v>Chemical Manufacturing</v>
          </cell>
          <cell r="I5424" t="str">
            <v>Styrene Butadiene Rubber and Latex Production</v>
          </cell>
          <cell r="J5424" t="str">
            <v>Aging</v>
          </cell>
          <cell r="M5424">
            <v>40995</v>
          </cell>
          <cell r="N5424">
            <v>41113</v>
          </cell>
          <cell r="O5424" t="str">
            <v>created 3-27-2012 per ERT request</v>
          </cell>
        </row>
        <row r="5425">
          <cell r="A5425" t="str">
            <v>30105908</v>
          </cell>
          <cell r="B5425" t="str">
            <v>Point</v>
          </cell>
          <cell r="C5425" t="str">
            <v>SBR &amp; Latex Prod - Coagulation and Screening</v>
          </cell>
          <cell r="D5425" t="str">
            <v>Industrial Processes - Chemical Manuf</v>
          </cell>
          <cell r="G5425" t="str">
            <v>Industrial Processes</v>
          </cell>
          <cell r="H5425" t="str">
            <v>Chemical Manufacturing</v>
          </cell>
          <cell r="I5425" t="str">
            <v>Styrene Butadiene Rubber and Latex Production</v>
          </cell>
          <cell r="J5425" t="str">
            <v>Coagulation and Screening</v>
          </cell>
          <cell r="M5425">
            <v>40995</v>
          </cell>
          <cell r="N5425">
            <v>41113</v>
          </cell>
          <cell r="O5425" t="str">
            <v>created 3-27-2012 per ERT request</v>
          </cell>
        </row>
        <row r="5426">
          <cell r="A5426" t="str">
            <v>30105909</v>
          </cell>
          <cell r="B5426" t="str">
            <v>Point</v>
          </cell>
          <cell r="C5426" t="str">
            <v>SBR &amp; Latex Prod - Washing</v>
          </cell>
          <cell r="D5426" t="str">
            <v>Industrial Processes - Chemical Manuf</v>
          </cell>
          <cell r="G5426" t="str">
            <v>Industrial Processes</v>
          </cell>
          <cell r="H5426" t="str">
            <v>Chemical Manufacturing</v>
          </cell>
          <cell r="I5426" t="str">
            <v>Styrene Butadiene Rubber and Latex Production</v>
          </cell>
          <cell r="J5426" t="str">
            <v>Washing</v>
          </cell>
          <cell r="M5426">
            <v>40995</v>
          </cell>
          <cell r="N5426">
            <v>41113</v>
          </cell>
          <cell r="O5426" t="str">
            <v>created 3-27-2012 per ERT request</v>
          </cell>
        </row>
        <row r="5427">
          <cell r="A5427" t="str">
            <v>30105910</v>
          </cell>
          <cell r="B5427" t="str">
            <v>Point</v>
          </cell>
          <cell r="C5427" t="str">
            <v>SBR &amp; Latex Prod - Drying</v>
          </cell>
          <cell r="D5427" t="str">
            <v>Industrial Processes - Chemical Manuf</v>
          </cell>
          <cell r="G5427" t="str">
            <v>Industrial Processes</v>
          </cell>
          <cell r="H5427" t="str">
            <v>Chemical Manufacturing</v>
          </cell>
          <cell r="I5427" t="str">
            <v>Styrene Butadiene Rubber and Latex Production</v>
          </cell>
          <cell r="J5427" t="str">
            <v>Drying</v>
          </cell>
          <cell r="M5427">
            <v>40995</v>
          </cell>
          <cell r="N5427">
            <v>41113</v>
          </cell>
          <cell r="O5427" t="str">
            <v>created 3-27-2012 per ERT request</v>
          </cell>
        </row>
        <row r="5428">
          <cell r="A5428" t="str">
            <v>30105911</v>
          </cell>
          <cell r="B5428" t="str">
            <v>Point</v>
          </cell>
          <cell r="C5428" t="str">
            <v>SBR &amp; Latex Prod - Wastewater</v>
          </cell>
          <cell r="D5428" t="str">
            <v>Industrial Processes - Chemical Manuf</v>
          </cell>
          <cell r="G5428" t="str">
            <v>Industrial Processes</v>
          </cell>
          <cell r="H5428" t="str">
            <v>Chemical Manufacturing</v>
          </cell>
          <cell r="I5428" t="str">
            <v>Styrene Butadiene Rubber and Latex Production</v>
          </cell>
          <cell r="J5428" t="str">
            <v>Wastewater</v>
          </cell>
          <cell r="M5428">
            <v>40995</v>
          </cell>
          <cell r="N5428">
            <v>41113</v>
          </cell>
          <cell r="O5428" t="str">
            <v>created 3-27-2012 per ERT request</v>
          </cell>
        </row>
        <row r="5429">
          <cell r="A5429" t="str">
            <v>30105912</v>
          </cell>
          <cell r="B5429" t="str">
            <v>Point</v>
          </cell>
          <cell r="C5429" t="str">
            <v>SBR &amp; Latex Prod - Equipment Leaks</v>
          </cell>
          <cell r="D5429" t="str">
            <v>Industrial Processes - Chemical Manuf</v>
          </cell>
          <cell r="G5429" t="str">
            <v>Industrial Processes</v>
          </cell>
          <cell r="H5429" t="str">
            <v>Chemical Manufacturing</v>
          </cell>
          <cell r="I5429" t="str">
            <v>Styrene Butadiene Rubber and Latex Production</v>
          </cell>
          <cell r="J5429" t="str">
            <v>Equipment Leaks [See also 301059 -13 -14 or -15]</v>
          </cell>
          <cell r="M5429">
            <v>40995</v>
          </cell>
          <cell r="N5429">
            <v>41113</v>
          </cell>
          <cell r="O5429" t="str">
            <v>created 3-27-2012 per ERT request</v>
          </cell>
        </row>
        <row r="5430">
          <cell r="A5430" t="str">
            <v>30105913</v>
          </cell>
          <cell r="B5430" t="str">
            <v>Point</v>
          </cell>
          <cell r="C5430" t="str">
            <v>SBR &amp; Latex Prod - Equipment Leaks- Pumps</v>
          </cell>
          <cell r="D5430" t="str">
            <v>Industrial Processes - Chemical Manuf</v>
          </cell>
          <cell r="G5430" t="str">
            <v>Industrial Processes</v>
          </cell>
          <cell r="H5430" t="str">
            <v>Chemical Manufacturing</v>
          </cell>
          <cell r="I5430" t="str">
            <v>Styrene Butadiene Rubber and Latex Production</v>
          </cell>
          <cell r="J5430" t="str">
            <v>Equipment Leaks- Pumps</v>
          </cell>
          <cell r="M5430">
            <v>40995</v>
          </cell>
          <cell r="N5430">
            <v>41113</v>
          </cell>
          <cell r="O5430" t="str">
            <v>created 3-27-2012 per ERT request</v>
          </cell>
        </row>
        <row r="5431">
          <cell r="A5431" t="str">
            <v>30105914</v>
          </cell>
          <cell r="B5431" t="str">
            <v>Point</v>
          </cell>
          <cell r="C5431" t="str">
            <v>SBR &amp; Latex Prod - Equipment Leaks- Valves</v>
          </cell>
          <cell r="D5431" t="str">
            <v>Industrial Processes - Chemical Manuf</v>
          </cell>
          <cell r="G5431" t="str">
            <v>Industrial Processes</v>
          </cell>
          <cell r="H5431" t="str">
            <v>Chemical Manufacturing</v>
          </cell>
          <cell r="I5431" t="str">
            <v>Styrene Butadiene Rubber and Latex Production</v>
          </cell>
          <cell r="J5431" t="str">
            <v>Equipment Leaks- Valves</v>
          </cell>
          <cell r="M5431">
            <v>40995</v>
          </cell>
          <cell r="N5431">
            <v>41113</v>
          </cell>
          <cell r="O5431" t="str">
            <v>created 3-27-2012 per ERT request</v>
          </cell>
        </row>
        <row r="5432">
          <cell r="A5432" t="str">
            <v>30105915</v>
          </cell>
          <cell r="B5432" t="str">
            <v>Point</v>
          </cell>
          <cell r="C5432" t="str">
            <v>SBR &amp; Latex Prod - Equipment Leaks- Connectors</v>
          </cell>
          <cell r="D5432" t="str">
            <v>Industrial Processes - Chemical Manuf</v>
          </cell>
          <cell r="G5432" t="str">
            <v>Industrial Processes</v>
          </cell>
          <cell r="H5432" t="str">
            <v>Chemical Manufacturing</v>
          </cell>
          <cell r="I5432" t="str">
            <v>Styrene Butadiene Rubber and Latex Production</v>
          </cell>
          <cell r="J5432" t="str">
            <v>Equipment Leaks- Connectors</v>
          </cell>
          <cell r="M5432">
            <v>40995</v>
          </cell>
          <cell r="N5432">
            <v>41113</v>
          </cell>
          <cell r="O5432" t="str">
            <v>created 3-27-2012 per ERT request</v>
          </cell>
        </row>
        <row r="5433">
          <cell r="A5433" t="str">
            <v>30105916</v>
          </cell>
          <cell r="B5433" t="str">
            <v>Point</v>
          </cell>
          <cell r="C5433" t="str">
            <v>SBR &amp; Latex Prod - Blowdown Tank</v>
          </cell>
          <cell r="D5433" t="str">
            <v>Industrial Processes - Chemical Manuf</v>
          </cell>
          <cell r="G5433" t="str">
            <v>Industrial Processes</v>
          </cell>
          <cell r="H5433" t="str">
            <v>Chemical Manufacturing</v>
          </cell>
          <cell r="I5433" t="str">
            <v>Styrene Butadiene Rubber and Latex Production</v>
          </cell>
          <cell r="J5433" t="str">
            <v>Blowdown Tank</v>
          </cell>
          <cell r="M5433">
            <v>40995</v>
          </cell>
          <cell r="N5433">
            <v>41113</v>
          </cell>
          <cell r="O5433" t="str">
            <v>created 3-27-2012 per ERT request</v>
          </cell>
        </row>
        <row r="5434">
          <cell r="A5434" t="str">
            <v>30106001</v>
          </cell>
          <cell r="B5434" t="str">
            <v>Point</v>
          </cell>
          <cell r="C5434" t="str">
            <v>Chem Manuf /Pharmaceutical Prod /Vacuum Dryers</v>
          </cell>
          <cell r="D5434" t="str">
            <v>Industrial Processes - Chemical Manuf</v>
          </cell>
          <cell r="G5434" t="str">
            <v>Industrial Processes</v>
          </cell>
          <cell r="H5434" t="str">
            <v>Chemical Manufacturing</v>
          </cell>
          <cell r="I5434" t="str">
            <v>Pharmaceutical Production</v>
          </cell>
          <cell r="J5434" t="str">
            <v>Vacuum Dryers</v>
          </cell>
          <cell r="N5434">
            <v>40995</v>
          </cell>
        </row>
        <row r="5435">
          <cell r="A5435" t="str">
            <v>30106002</v>
          </cell>
          <cell r="B5435" t="str">
            <v>Point</v>
          </cell>
          <cell r="C5435" t="str">
            <v>Chem Manuf /Pharmaceutical Prod /Reactors</v>
          </cell>
          <cell r="D5435" t="str">
            <v>Industrial Processes - Chemical Manuf</v>
          </cell>
          <cell r="G5435" t="str">
            <v>Industrial Processes</v>
          </cell>
          <cell r="H5435" t="str">
            <v>Chemical Manufacturing</v>
          </cell>
          <cell r="I5435" t="str">
            <v>Pharmaceutical Production</v>
          </cell>
          <cell r="J5435" t="str">
            <v>Reactors</v>
          </cell>
          <cell r="N5435">
            <v>40995</v>
          </cell>
        </row>
        <row r="5436">
          <cell r="A5436" t="str">
            <v>30106003</v>
          </cell>
          <cell r="B5436" t="str">
            <v>Point</v>
          </cell>
          <cell r="C5436" t="str">
            <v>Chem Manuf /Pharmaceutical Prod /Distillation Units</v>
          </cell>
          <cell r="D5436" t="str">
            <v>Industrial Processes - Chemical Manuf</v>
          </cell>
          <cell r="G5436" t="str">
            <v>Industrial Processes</v>
          </cell>
          <cell r="H5436" t="str">
            <v>Chemical Manufacturing</v>
          </cell>
          <cell r="I5436" t="str">
            <v>Pharmaceutical Production</v>
          </cell>
          <cell r="J5436" t="str">
            <v>Distillation Units</v>
          </cell>
          <cell r="N5436">
            <v>40995</v>
          </cell>
        </row>
        <row r="5437">
          <cell r="A5437" t="str">
            <v>30106004</v>
          </cell>
          <cell r="B5437" t="str">
            <v>Point</v>
          </cell>
          <cell r="C5437" t="str">
            <v>Chem Manuf /Pharmaceutical Prod /Filters</v>
          </cell>
          <cell r="D5437" t="str">
            <v>Industrial Processes - Chemical Manuf</v>
          </cell>
          <cell r="G5437" t="str">
            <v>Industrial Processes</v>
          </cell>
          <cell r="H5437" t="str">
            <v>Chemical Manufacturing</v>
          </cell>
          <cell r="I5437" t="str">
            <v>Pharmaceutical Production</v>
          </cell>
          <cell r="J5437" t="str">
            <v>Filters</v>
          </cell>
          <cell r="N5437">
            <v>40995</v>
          </cell>
        </row>
        <row r="5438">
          <cell r="A5438" t="str">
            <v>30106005</v>
          </cell>
          <cell r="B5438" t="str">
            <v>Point</v>
          </cell>
          <cell r="C5438" t="str">
            <v>Chem Manuf /Pharmaceutical Prod /Extractors</v>
          </cell>
          <cell r="D5438" t="str">
            <v>Industrial Processes - Chemical Manuf</v>
          </cell>
          <cell r="G5438" t="str">
            <v>Industrial Processes</v>
          </cell>
          <cell r="H5438" t="str">
            <v>Chemical Manufacturing</v>
          </cell>
          <cell r="I5438" t="str">
            <v>Pharmaceutical Production</v>
          </cell>
          <cell r="J5438" t="str">
            <v>Extractors</v>
          </cell>
          <cell r="N5438">
            <v>40995</v>
          </cell>
        </row>
        <row r="5439">
          <cell r="A5439" t="str">
            <v>30106006</v>
          </cell>
          <cell r="B5439" t="str">
            <v>Point</v>
          </cell>
          <cell r="C5439" t="str">
            <v>Chem Manuf /Pharmaceutical Prod /Centrifuges</v>
          </cell>
          <cell r="D5439" t="str">
            <v>Industrial Processes - Chemical Manuf</v>
          </cell>
          <cell r="G5439" t="str">
            <v>Industrial Processes</v>
          </cell>
          <cell r="H5439" t="str">
            <v>Chemical Manufacturing</v>
          </cell>
          <cell r="I5439" t="str">
            <v>Pharmaceutical Production</v>
          </cell>
          <cell r="J5439" t="str">
            <v>Centrifuges</v>
          </cell>
          <cell r="N5439">
            <v>40995</v>
          </cell>
        </row>
        <row r="5440">
          <cell r="A5440" t="str">
            <v>30106007</v>
          </cell>
          <cell r="B5440" t="str">
            <v>Point</v>
          </cell>
          <cell r="C5440" t="str">
            <v>Chem Manuf /Pharmaceutical Prod /Crystallizers</v>
          </cell>
          <cell r="D5440" t="str">
            <v>Industrial Processes - Chemical Manuf</v>
          </cell>
          <cell r="G5440" t="str">
            <v>Industrial Processes</v>
          </cell>
          <cell r="H5440" t="str">
            <v>Chemical Manufacturing</v>
          </cell>
          <cell r="I5440" t="str">
            <v>Pharmaceutical Production</v>
          </cell>
          <cell r="J5440" t="str">
            <v>Crystallizers</v>
          </cell>
          <cell r="N5440">
            <v>40995</v>
          </cell>
        </row>
        <row r="5441">
          <cell r="A5441" t="str">
            <v>30106008</v>
          </cell>
          <cell r="B5441" t="str">
            <v>Point</v>
          </cell>
          <cell r="C5441" t="str">
            <v>Chem Manuf /Pharmaceutical Prod /Exhaust Systems</v>
          </cell>
          <cell r="D5441" t="str">
            <v>Industrial Processes - Chemical Manuf</v>
          </cell>
          <cell r="G5441" t="str">
            <v>Industrial Processes</v>
          </cell>
          <cell r="H5441" t="str">
            <v>Chemical Manufacturing</v>
          </cell>
          <cell r="I5441" t="str">
            <v>Pharmaceutical Production</v>
          </cell>
          <cell r="J5441" t="str">
            <v>Exhaust Systems</v>
          </cell>
          <cell r="N5441">
            <v>40995</v>
          </cell>
        </row>
        <row r="5442">
          <cell r="A5442" t="str">
            <v>30106009</v>
          </cell>
          <cell r="B5442" t="str">
            <v>Point</v>
          </cell>
          <cell r="C5442" t="str">
            <v>Chem Manuf /Pharmaceutical Prod /Air Dryers</v>
          </cell>
          <cell r="D5442" t="str">
            <v>Industrial Processes - Chemical Manuf</v>
          </cell>
          <cell r="G5442" t="str">
            <v>Industrial Processes</v>
          </cell>
          <cell r="H5442" t="str">
            <v>Chemical Manufacturing</v>
          </cell>
          <cell r="I5442" t="str">
            <v>Pharmaceutical Production</v>
          </cell>
          <cell r="J5442" t="str">
            <v>Air Dryers</v>
          </cell>
          <cell r="N5442">
            <v>40995</v>
          </cell>
        </row>
        <row r="5443">
          <cell r="A5443" t="str">
            <v>30106010</v>
          </cell>
          <cell r="B5443" t="str">
            <v>Point</v>
          </cell>
          <cell r="C5443" t="str">
            <v>Chem Manuf /Pharmaceutical Prod /Storage</v>
          </cell>
          <cell r="D5443" t="str">
            <v>Industrial Processes - Storage and Transfer</v>
          </cell>
          <cell r="G5443" t="str">
            <v>Industrial Processes</v>
          </cell>
          <cell r="H5443" t="str">
            <v>Chemical Manufacturing</v>
          </cell>
          <cell r="I5443" t="str">
            <v>Pharmaceutical Production</v>
          </cell>
          <cell r="J5443" t="str">
            <v>Storage (For transfer, use 30106018)</v>
          </cell>
          <cell r="N5443">
            <v>40995</v>
          </cell>
        </row>
        <row r="5444">
          <cell r="A5444" t="str">
            <v>30106011</v>
          </cell>
          <cell r="B5444" t="str">
            <v>Point</v>
          </cell>
          <cell r="C5444" t="str">
            <v>Chem Manuf /Pharmaceutical Prod /Coating Process</v>
          </cell>
          <cell r="D5444" t="str">
            <v>Industrial Processes - Chemical Manuf</v>
          </cell>
          <cell r="G5444" t="str">
            <v>Industrial Processes</v>
          </cell>
          <cell r="H5444" t="str">
            <v>Chemical Manufacturing</v>
          </cell>
          <cell r="I5444" t="str">
            <v>Pharmaceutical Production</v>
          </cell>
          <cell r="J5444" t="str">
            <v>Coating Process</v>
          </cell>
          <cell r="N5444">
            <v>40995</v>
          </cell>
        </row>
        <row r="5445">
          <cell r="A5445" t="str">
            <v>30106012</v>
          </cell>
          <cell r="B5445" t="str">
            <v>Point</v>
          </cell>
          <cell r="C5445" t="str">
            <v>Chem Manuf /Pharmaceutical Prod /Granulation Process</v>
          </cell>
          <cell r="D5445" t="str">
            <v>Industrial Processes - Chemical Manuf</v>
          </cell>
          <cell r="G5445" t="str">
            <v>Industrial Processes</v>
          </cell>
          <cell r="H5445" t="str">
            <v>Chemical Manufacturing</v>
          </cell>
          <cell r="I5445" t="str">
            <v>Pharmaceutical Production</v>
          </cell>
          <cell r="J5445" t="str">
            <v>Granulation Process</v>
          </cell>
          <cell r="N5445">
            <v>40995</v>
          </cell>
        </row>
        <row r="5446">
          <cell r="A5446" t="str">
            <v>30106013</v>
          </cell>
          <cell r="B5446" t="str">
            <v>Point</v>
          </cell>
          <cell r="C5446" t="str">
            <v>Chem Manuf /Pharmaceutical Prod /Fermentation Tanks</v>
          </cell>
          <cell r="D5446" t="str">
            <v>Industrial Processes - Chemical Manuf</v>
          </cell>
          <cell r="G5446" t="str">
            <v>Industrial Processes</v>
          </cell>
          <cell r="H5446" t="str">
            <v>Chemical Manufacturing</v>
          </cell>
          <cell r="I5446" t="str">
            <v>Pharmaceutical Production</v>
          </cell>
          <cell r="J5446" t="str">
            <v>Fermentation Tanks</v>
          </cell>
          <cell r="N5446">
            <v>40995</v>
          </cell>
        </row>
        <row r="5447">
          <cell r="A5447" t="str">
            <v>30106014</v>
          </cell>
          <cell r="B5447" t="str">
            <v>Point</v>
          </cell>
          <cell r="C5447" t="str">
            <v>Chem Manuf /Pharmaceutical Prod / Blending/Mixing</v>
          </cell>
          <cell r="D5447" t="str">
            <v>Industrial Processes - Chemical Manuf</v>
          </cell>
          <cell r="G5447" t="str">
            <v>Industrial Processes</v>
          </cell>
          <cell r="H5447" t="str">
            <v>Chemical Manufacturing</v>
          </cell>
          <cell r="I5447" t="str">
            <v>Pharmaceutical Production</v>
          </cell>
          <cell r="J5447" t="str">
            <v>Blending/Mixing</v>
          </cell>
          <cell r="M5447">
            <v>40995</v>
          </cell>
          <cell r="N5447">
            <v>41113</v>
          </cell>
          <cell r="O5447" t="str">
            <v>created 3-27-2012 per ERT request</v>
          </cell>
        </row>
        <row r="5448">
          <cell r="A5448" t="str">
            <v>30106015</v>
          </cell>
          <cell r="B5448" t="str">
            <v>Point</v>
          </cell>
          <cell r="C5448" t="str">
            <v>Chem Manuf /Pharmaceutical Prod / Tablet Pressing</v>
          </cell>
          <cell r="D5448" t="str">
            <v>Industrial Processes - Chemical Manuf</v>
          </cell>
          <cell r="G5448" t="str">
            <v>Industrial Processes</v>
          </cell>
          <cell r="H5448" t="str">
            <v>Chemical Manufacturing</v>
          </cell>
          <cell r="I5448" t="str">
            <v>Pharmaceutical Production</v>
          </cell>
          <cell r="J5448" t="str">
            <v>Tablet Pressing</v>
          </cell>
          <cell r="M5448">
            <v>40995</v>
          </cell>
          <cell r="N5448">
            <v>41113</v>
          </cell>
          <cell r="O5448" t="str">
            <v>created 3-27-2012 per ERT request</v>
          </cell>
        </row>
        <row r="5449">
          <cell r="A5449" t="str">
            <v>30106016</v>
          </cell>
          <cell r="B5449" t="str">
            <v>Point</v>
          </cell>
          <cell r="C5449" t="str">
            <v>Chem Manuf /Pharmaceutical Prod / Capsule Filling</v>
          </cell>
          <cell r="D5449" t="str">
            <v>Industrial Processes - Chemical Manuf</v>
          </cell>
          <cell r="G5449" t="str">
            <v>Industrial Processes</v>
          </cell>
          <cell r="H5449" t="str">
            <v>Chemical Manufacturing</v>
          </cell>
          <cell r="I5449" t="str">
            <v>Pharmaceutical Production</v>
          </cell>
          <cell r="J5449" t="str">
            <v>Capsule Filling</v>
          </cell>
          <cell r="M5449">
            <v>40995</v>
          </cell>
          <cell r="N5449">
            <v>41113</v>
          </cell>
          <cell r="O5449" t="str">
            <v>created 3-27-2012 per ERT request</v>
          </cell>
        </row>
        <row r="5450">
          <cell r="A5450" t="str">
            <v>30106017</v>
          </cell>
          <cell r="B5450" t="str">
            <v>Point</v>
          </cell>
          <cell r="C5450" t="str">
            <v>Chem Manuf /Pharmaceutical Prod / Packaging</v>
          </cell>
          <cell r="D5450" t="str">
            <v>Industrial Processes - Chemical Manuf</v>
          </cell>
          <cell r="G5450" t="str">
            <v>Industrial Processes</v>
          </cell>
          <cell r="H5450" t="str">
            <v>Chemical Manufacturing</v>
          </cell>
          <cell r="I5450" t="str">
            <v>Pharmaceutical Production</v>
          </cell>
          <cell r="J5450" t="str">
            <v>Packaging</v>
          </cell>
          <cell r="M5450">
            <v>40995</v>
          </cell>
          <cell r="N5450">
            <v>41113</v>
          </cell>
          <cell r="O5450" t="str">
            <v>created 3-27-2012 per ERT request</v>
          </cell>
        </row>
        <row r="5451">
          <cell r="A5451" t="str">
            <v>30106018</v>
          </cell>
          <cell r="B5451" t="str">
            <v>Point</v>
          </cell>
          <cell r="C5451" t="str">
            <v>Chem Manuf/Pharmaceutical Prod/Material Transfer</v>
          </cell>
          <cell r="D5451" t="str">
            <v>Industrial Processes - Chemical Manuf</v>
          </cell>
          <cell r="G5451" t="str">
            <v>Industrial Processes</v>
          </cell>
          <cell r="H5451" t="str">
            <v>Chemical Manufacturing</v>
          </cell>
          <cell r="I5451" t="str">
            <v>Pharmaceutical Production</v>
          </cell>
          <cell r="J5451" t="str">
            <v>Material Transfer</v>
          </cell>
          <cell r="M5451">
            <v>40995</v>
          </cell>
          <cell r="N5451">
            <v>41113</v>
          </cell>
          <cell r="O5451" t="str">
            <v>created 3-27-2012 per ERT request</v>
          </cell>
        </row>
        <row r="5452">
          <cell r="A5452" t="str">
            <v>30106019</v>
          </cell>
          <cell r="B5452" t="str">
            <v>Point</v>
          </cell>
          <cell r="C5452" t="str">
            <v>Chem Manuf/Pharmaceutical Prod/Reg spent adsorbent</v>
          </cell>
          <cell r="D5452" t="str">
            <v>Industrial Processes - Chemical Manuf</v>
          </cell>
          <cell r="G5452" t="str">
            <v>Industrial Processes</v>
          </cell>
          <cell r="H5452" t="str">
            <v>Chemical Manufacturing</v>
          </cell>
          <cell r="I5452" t="str">
            <v>Pharmaceutical Production</v>
          </cell>
          <cell r="J5452" t="str">
            <v>Regeneration of spent adsorbent</v>
          </cell>
          <cell r="M5452">
            <v>40995</v>
          </cell>
          <cell r="N5452">
            <v>41113</v>
          </cell>
          <cell r="O5452" t="str">
            <v>created 3-27-2012 per ERT request</v>
          </cell>
        </row>
        <row r="5453">
          <cell r="A5453" t="str">
            <v>30106021</v>
          </cell>
          <cell r="B5453" t="str">
            <v>Point</v>
          </cell>
          <cell r="C5453" t="str">
            <v>Chem Manuf /Pharmaceutical Prod /Raw Material Unloading</v>
          </cell>
          <cell r="D5453" t="str">
            <v>Industrial Processes - Chemical Manuf</v>
          </cell>
          <cell r="G5453" t="str">
            <v>Industrial Processes</v>
          </cell>
          <cell r="H5453" t="str">
            <v>Chemical Manufacturing</v>
          </cell>
          <cell r="I5453" t="str">
            <v>Pharmaceutical Production</v>
          </cell>
          <cell r="J5453" t="str">
            <v>Raw Material Unloading</v>
          </cell>
          <cell r="N5453">
            <v>41001</v>
          </cell>
        </row>
        <row r="5454">
          <cell r="A5454" t="str">
            <v>30106022</v>
          </cell>
          <cell r="B5454" t="str">
            <v>Point</v>
          </cell>
          <cell r="C5454" t="str">
            <v>Chem Manuf /Pharmaceutical Prod /Fugitive emissions</v>
          </cell>
          <cell r="D5454" t="str">
            <v>Industrial Processes - Chemical Manuf</v>
          </cell>
          <cell r="G5454" t="str">
            <v>Industrial Processes</v>
          </cell>
          <cell r="H5454" t="str">
            <v>Chemical Manufacturing</v>
          </cell>
          <cell r="I5454" t="str">
            <v>Pharmaceutical Production</v>
          </cell>
          <cell r="J5454" t="str">
            <v>Miscellaneous Fugitives</v>
          </cell>
          <cell r="K5454" t="str">
            <v>30106023</v>
          </cell>
          <cell r="L5454" t="str">
            <v>2005</v>
          </cell>
          <cell r="N5454">
            <v>40996</v>
          </cell>
        </row>
        <row r="5455">
          <cell r="A5455" t="str">
            <v>30106023</v>
          </cell>
          <cell r="B5455" t="str">
            <v>Point</v>
          </cell>
          <cell r="C5455" t="str">
            <v>Chem Manuf /Pharmaceutical Prod /Fugitive emissions</v>
          </cell>
          <cell r="D5455" t="str">
            <v>Industrial Processes - Chemical Manuf</v>
          </cell>
          <cell r="G5455" t="str">
            <v>Industrial Processes</v>
          </cell>
          <cell r="H5455" t="str">
            <v>Chemical Manufacturing</v>
          </cell>
          <cell r="I5455" t="str">
            <v>Pharmaceutical Production</v>
          </cell>
          <cell r="J5455" t="str">
            <v>Fugitive emissions</v>
          </cell>
          <cell r="N5455">
            <v>41001</v>
          </cell>
        </row>
        <row r="5456">
          <cell r="A5456" t="str">
            <v>30106024</v>
          </cell>
          <cell r="B5456" t="str">
            <v>Point</v>
          </cell>
          <cell r="C5456" t="str">
            <v>Chem Mfg/Pharm Prod/Spent solvent recycled</v>
          </cell>
          <cell r="D5456" t="str">
            <v>Industrial Processes - Chemical Manuf</v>
          </cell>
          <cell r="G5456" t="str">
            <v>Industrial Processes</v>
          </cell>
          <cell r="H5456" t="str">
            <v>Chemical Manufacturing</v>
          </cell>
          <cell r="I5456" t="str">
            <v>Pharmaceutical Production</v>
          </cell>
          <cell r="J5456" t="str">
            <v>Spent solvent treatment for recycling</v>
          </cell>
          <cell r="M5456">
            <v>40995</v>
          </cell>
          <cell r="N5456">
            <v>41113</v>
          </cell>
          <cell r="O5456" t="str">
            <v>created 3-27-2012 per ERT request</v>
          </cell>
        </row>
        <row r="5457">
          <cell r="A5457" t="str">
            <v>30106025</v>
          </cell>
          <cell r="B5457" t="str">
            <v>Point</v>
          </cell>
          <cell r="C5457" t="str">
            <v>Chem Manuf /Pharmaceutical Prod / Seed Tank</v>
          </cell>
          <cell r="D5457" t="str">
            <v>Industrial Processes - Chemical Manuf</v>
          </cell>
          <cell r="G5457" t="str">
            <v>Industrial Processes</v>
          </cell>
          <cell r="H5457" t="str">
            <v>Chemical Manufacturing</v>
          </cell>
          <cell r="I5457" t="str">
            <v>Pharmaceutical Production</v>
          </cell>
          <cell r="J5457" t="str">
            <v>Seed Tank</v>
          </cell>
          <cell r="M5457">
            <v>40995</v>
          </cell>
          <cell r="N5457">
            <v>41113</v>
          </cell>
          <cell r="O5457" t="str">
            <v>created 3-27-2012 per ERT request</v>
          </cell>
        </row>
        <row r="5458">
          <cell r="A5458" t="str">
            <v>30106026</v>
          </cell>
          <cell r="B5458" t="str">
            <v>Point</v>
          </cell>
          <cell r="C5458" t="str">
            <v>Chem Manuf /Pharmaceutical Prod / Wastewater</v>
          </cell>
          <cell r="D5458" t="str">
            <v>Industrial Processes - Chemical Manuf</v>
          </cell>
          <cell r="G5458" t="str">
            <v>Industrial Processes</v>
          </cell>
          <cell r="H5458" t="str">
            <v>Chemical Manufacturing</v>
          </cell>
          <cell r="I5458" t="str">
            <v>Pharmaceutical Production</v>
          </cell>
          <cell r="J5458" t="str">
            <v>Wastewater</v>
          </cell>
          <cell r="M5458">
            <v>40995</v>
          </cell>
          <cell r="N5458">
            <v>41113</v>
          </cell>
          <cell r="O5458" t="str">
            <v>created 3-27-2012 per ERT request</v>
          </cell>
        </row>
        <row r="5459">
          <cell r="A5459" t="str">
            <v>30106099</v>
          </cell>
          <cell r="B5459" t="str">
            <v>Point</v>
          </cell>
          <cell r="C5459" t="str">
            <v>Chem Manuf /Pharmaceutical Prod /Other Not Classified</v>
          </cell>
          <cell r="D5459" t="str">
            <v>Industrial Processes - Chemical Manuf</v>
          </cell>
          <cell r="G5459" t="str">
            <v>Industrial Processes</v>
          </cell>
          <cell r="H5459" t="str">
            <v>Chemical Manufacturing</v>
          </cell>
          <cell r="I5459" t="str">
            <v>Pharmaceutical Production</v>
          </cell>
          <cell r="J5459" t="str">
            <v>Other Not Classified</v>
          </cell>
          <cell r="N5459">
            <v>40995</v>
          </cell>
        </row>
        <row r="5460">
          <cell r="A5460" t="str">
            <v>30107001</v>
          </cell>
          <cell r="B5460" t="str">
            <v>Point</v>
          </cell>
          <cell r="C5460" t="str">
            <v>Chem Manuf /Inorganic Chem Manuf /Fugitive Leaks</v>
          </cell>
          <cell r="D5460" t="str">
            <v>Industrial Processes - Chemical Manuf</v>
          </cell>
          <cell r="G5460" t="str">
            <v>Industrial Processes</v>
          </cell>
          <cell r="H5460" t="str">
            <v>Chemical Manufacturing</v>
          </cell>
          <cell r="I5460" t="str">
            <v>Inorganic Chemical Manufacturing (General)</v>
          </cell>
          <cell r="J5460" t="str">
            <v>Fugitive Leaks</v>
          </cell>
          <cell r="N5460">
            <v>40988</v>
          </cell>
        </row>
        <row r="5461">
          <cell r="A5461" t="str">
            <v>30107002</v>
          </cell>
          <cell r="B5461" t="str">
            <v>Point</v>
          </cell>
          <cell r="C5461" t="str">
            <v>Chem Manuf /Inorganic Chem Manuf /Storage/Transfer</v>
          </cell>
          <cell r="D5461" t="str">
            <v>Industrial Processes - Storage and Transfer</v>
          </cell>
          <cell r="G5461" t="str">
            <v>Industrial Processes</v>
          </cell>
          <cell r="H5461" t="str">
            <v>Chemical Manufacturing</v>
          </cell>
          <cell r="I5461" t="str">
            <v>Inorganic Chemical Manufacturing (General)</v>
          </cell>
          <cell r="J5461" t="str">
            <v>Storage/Transfer</v>
          </cell>
          <cell r="N5461">
            <v>40988</v>
          </cell>
        </row>
        <row r="5462">
          <cell r="A5462" t="str">
            <v>30107101</v>
          </cell>
          <cell r="B5462" t="str">
            <v>Point</v>
          </cell>
          <cell r="C5462" t="str">
            <v>Chem Manuf /Hydrogen /Reformers</v>
          </cell>
          <cell r="D5462" t="str">
            <v>Industrial Processes - Chemical Manuf</v>
          </cell>
          <cell r="G5462" t="str">
            <v>Industrial Processes</v>
          </cell>
          <cell r="H5462" t="str">
            <v>Chemical Manufacturing</v>
          </cell>
          <cell r="I5462" t="str">
            <v>Hydrogen</v>
          </cell>
          <cell r="J5462" t="str">
            <v>Reformers</v>
          </cell>
          <cell r="N5462">
            <v>40988</v>
          </cell>
        </row>
        <row r="5463">
          <cell r="A5463" t="str">
            <v>30107102</v>
          </cell>
          <cell r="B5463" t="str">
            <v>Point</v>
          </cell>
          <cell r="C5463" t="str">
            <v>Chem Manuf /Hydrogen /CO Converter</v>
          </cell>
          <cell r="D5463" t="str">
            <v>Industrial Processes - Chemical Manuf</v>
          </cell>
          <cell r="G5463" t="str">
            <v>Industrial Processes</v>
          </cell>
          <cell r="H5463" t="str">
            <v>Chemical Manufacturing</v>
          </cell>
          <cell r="I5463" t="str">
            <v>Hydrogen</v>
          </cell>
          <cell r="J5463" t="str">
            <v>CO Converter</v>
          </cell>
          <cell r="N5463">
            <v>40988</v>
          </cell>
        </row>
        <row r="5464">
          <cell r="A5464" t="str">
            <v>30107103</v>
          </cell>
          <cell r="B5464" t="str">
            <v>Point</v>
          </cell>
          <cell r="C5464" t="str">
            <v>Chem Manuf /Hydrogen /Hydrogen Storage</v>
          </cell>
          <cell r="D5464" t="str">
            <v>Industrial Processes - Storage and Transfer</v>
          </cell>
          <cell r="G5464" t="str">
            <v>Industrial Processes</v>
          </cell>
          <cell r="H5464" t="str">
            <v>Chemical Manufacturing</v>
          </cell>
          <cell r="I5464" t="str">
            <v>Hydrogen</v>
          </cell>
          <cell r="J5464" t="str">
            <v>Hydrogen Storage</v>
          </cell>
          <cell r="N5464">
            <v>40988</v>
          </cell>
        </row>
        <row r="5465">
          <cell r="A5465" t="str">
            <v>30109101</v>
          </cell>
          <cell r="B5465" t="str">
            <v>Point</v>
          </cell>
          <cell r="C5465" t="str">
            <v>Chem Manuf /Acetone/Ketone Production /Acetone: General</v>
          </cell>
          <cell r="D5465" t="str">
            <v>Industrial Processes - Chemical Manuf</v>
          </cell>
          <cell r="G5465" t="str">
            <v>Industrial Processes</v>
          </cell>
          <cell r="H5465" t="str">
            <v>Chemical Manufacturing</v>
          </cell>
          <cell r="I5465" t="str">
            <v>Acetone/Ketone Production</v>
          </cell>
          <cell r="J5465" t="str">
            <v>Acetone: General</v>
          </cell>
          <cell r="N5465">
            <v>40988</v>
          </cell>
        </row>
        <row r="5466">
          <cell r="A5466" t="str">
            <v>30109105</v>
          </cell>
          <cell r="B5466" t="str">
            <v>Point</v>
          </cell>
          <cell r="C5466" t="str">
            <v>Chem Manuf /Acetone/Ketone Production /Methyl Ethyl Ketone</v>
          </cell>
          <cell r="D5466" t="str">
            <v>Industrial Processes - Chemical Manuf</v>
          </cell>
          <cell r="G5466" t="str">
            <v>Industrial Processes</v>
          </cell>
          <cell r="H5466" t="str">
            <v>Chemical Manufacturing</v>
          </cell>
          <cell r="I5466" t="str">
            <v>Acetone/Ketone Production</v>
          </cell>
          <cell r="J5466" t="str">
            <v>Methyl Ethyl Ketone</v>
          </cell>
          <cell r="N5466">
            <v>40988</v>
          </cell>
        </row>
        <row r="5467">
          <cell r="A5467" t="str">
            <v>30109110</v>
          </cell>
          <cell r="B5467" t="str">
            <v>Point</v>
          </cell>
          <cell r="C5467" t="str">
            <v>Chem Manuf /Acetone/Ketone Production /Methyl Isobutyl Ketone</v>
          </cell>
          <cell r="D5467" t="str">
            <v>Industrial Processes - Chemical Manuf</v>
          </cell>
          <cell r="G5467" t="str">
            <v>Industrial Processes</v>
          </cell>
          <cell r="H5467" t="str">
            <v>Chemical Manufacturing</v>
          </cell>
          <cell r="I5467" t="str">
            <v>Acetone/Ketone Production</v>
          </cell>
          <cell r="J5467" t="str">
            <v>Methyl Isobutyl Ketone</v>
          </cell>
          <cell r="N5467">
            <v>40988</v>
          </cell>
        </row>
        <row r="5468">
          <cell r="A5468" t="str">
            <v>30109151</v>
          </cell>
          <cell r="B5468" t="str">
            <v>Point</v>
          </cell>
          <cell r="C5468" t="str">
            <v>Chem Manuf /Acetone/Ketone Production /Acetone: Cumene Oxidation</v>
          </cell>
          <cell r="D5468" t="str">
            <v>Industrial Processes - Chemical Manuf</v>
          </cell>
          <cell r="G5468" t="str">
            <v>Industrial Processes</v>
          </cell>
          <cell r="H5468" t="str">
            <v>Chemical Manufacturing</v>
          </cell>
          <cell r="I5468" t="str">
            <v>Acetone/Ketone Production</v>
          </cell>
          <cell r="J5468" t="str">
            <v>Acetone: Cumene Oxidation</v>
          </cell>
          <cell r="N5468">
            <v>40988</v>
          </cell>
        </row>
        <row r="5469">
          <cell r="A5469" t="str">
            <v>30109152</v>
          </cell>
          <cell r="B5469" t="str">
            <v>Point</v>
          </cell>
          <cell r="C5469" t="str">
            <v>Chem Manuf /Acetone/Ketone Production /Acetone: CHP Concentrator</v>
          </cell>
          <cell r="D5469" t="str">
            <v>Industrial Processes - Chemical Manuf</v>
          </cell>
          <cell r="G5469" t="str">
            <v>Industrial Processes</v>
          </cell>
          <cell r="H5469" t="str">
            <v>Chemical Manufacturing</v>
          </cell>
          <cell r="I5469" t="str">
            <v>Acetone/Ketone Production</v>
          </cell>
          <cell r="J5469" t="str">
            <v>Acetone: CHP Concentrator</v>
          </cell>
          <cell r="N5469">
            <v>40988</v>
          </cell>
        </row>
        <row r="5470">
          <cell r="A5470" t="str">
            <v>30109153</v>
          </cell>
          <cell r="B5470" t="str">
            <v>Point</v>
          </cell>
          <cell r="C5470" t="str">
            <v>Chem Manuf /Acetone/Ketone Production /Acetone: Light-ends Distillation Vent</v>
          </cell>
          <cell r="D5470" t="str">
            <v>Industrial Processes - Chemical Manuf</v>
          </cell>
          <cell r="G5470" t="str">
            <v>Industrial Processes</v>
          </cell>
          <cell r="H5470" t="str">
            <v>Chemical Manufacturing</v>
          </cell>
          <cell r="I5470" t="str">
            <v>Acetone/Ketone Production</v>
          </cell>
          <cell r="J5470" t="str">
            <v>Acetone: Light-ends Distillation Vent</v>
          </cell>
          <cell r="N5470">
            <v>40988</v>
          </cell>
        </row>
        <row r="5471">
          <cell r="A5471" t="str">
            <v>30109154</v>
          </cell>
          <cell r="B5471" t="str">
            <v>Point</v>
          </cell>
          <cell r="C5471" t="str">
            <v>Chem Manuf /Acetone/Ketone Production /Acetone: Finishing Column</v>
          </cell>
          <cell r="D5471" t="str">
            <v>Industrial Processes - Chemical Manuf</v>
          </cell>
          <cell r="G5471" t="str">
            <v>Industrial Processes</v>
          </cell>
          <cell r="H5471" t="str">
            <v>Chemical Manufacturing</v>
          </cell>
          <cell r="I5471" t="str">
            <v>Acetone/Ketone Production</v>
          </cell>
          <cell r="J5471" t="str">
            <v>Acetone: Finishing Column</v>
          </cell>
          <cell r="N5471">
            <v>40988</v>
          </cell>
        </row>
        <row r="5472">
          <cell r="A5472" t="str">
            <v>30109180</v>
          </cell>
          <cell r="B5472" t="str">
            <v>Point</v>
          </cell>
          <cell r="C5472" t="str">
            <v>Chem Manuf /Acetone/Ketone Production /Acetone: Fugitive Emissions</v>
          </cell>
          <cell r="D5472" t="str">
            <v>Industrial Processes - Chemical Manuf</v>
          </cell>
          <cell r="G5472" t="str">
            <v>Industrial Processes</v>
          </cell>
          <cell r="H5472" t="str">
            <v>Chemical Manufacturing</v>
          </cell>
          <cell r="I5472" t="str">
            <v>Acetone/Ketone Production</v>
          </cell>
          <cell r="J5472" t="str">
            <v>Acetone: Fugitive Emissions</v>
          </cell>
          <cell r="N5472">
            <v>40988</v>
          </cell>
        </row>
        <row r="5473">
          <cell r="A5473" t="str">
            <v>30109199</v>
          </cell>
          <cell r="B5473" t="str">
            <v>Point</v>
          </cell>
          <cell r="C5473" t="str">
            <v>Chem Manuf /Acetone/Ketone Production /Ketone: Other Not Classified</v>
          </cell>
          <cell r="D5473" t="str">
            <v>Industrial Processes - Chemical Manuf</v>
          </cell>
          <cell r="G5473" t="str">
            <v>Industrial Processes</v>
          </cell>
          <cell r="H5473" t="str">
            <v>Chemical Manufacturing</v>
          </cell>
          <cell r="I5473" t="str">
            <v>Acetone/Ketone Production</v>
          </cell>
          <cell r="J5473" t="str">
            <v>Ketone: Other Not Classified</v>
          </cell>
          <cell r="N5473">
            <v>40988</v>
          </cell>
        </row>
        <row r="5474">
          <cell r="A5474" t="str">
            <v>30110002</v>
          </cell>
          <cell r="B5474" t="str">
            <v>Point</v>
          </cell>
          <cell r="C5474" t="str">
            <v>Chem Manuf /Maleic Anhydride /Product Recovery Absorber</v>
          </cell>
          <cell r="D5474" t="str">
            <v>Industrial Processes - Chemical Manuf</v>
          </cell>
          <cell r="G5474" t="str">
            <v>Industrial Processes</v>
          </cell>
          <cell r="H5474" t="str">
            <v>Chemical Manufacturing</v>
          </cell>
          <cell r="I5474" t="str">
            <v>Maleic Anhydride</v>
          </cell>
          <cell r="J5474" t="str">
            <v>Product Recovery Absorber</v>
          </cell>
          <cell r="N5474">
            <v>40988</v>
          </cell>
        </row>
        <row r="5475">
          <cell r="A5475" t="str">
            <v>30110003</v>
          </cell>
          <cell r="B5475" t="str">
            <v>Point</v>
          </cell>
          <cell r="C5475" t="str">
            <v>Chem Manuf /Maleic Anhydride /Vacuum System Vent</v>
          </cell>
          <cell r="D5475" t="str">
            <v>Industrial Processes - Chemical Manuf</v>
          </cell>
          <cell r="G5475" t="str">
            <v>Industrial Processes</v>
          </cell>
          <cell r="H5475" t="str">
            <v>Chemical Manufacturing</v>
          </cell>
          <cell r="I5475" t="str">
            <v>Maleic Anhydride</v>
          </cell>
          <cell r="J5475" t="str">
            <v>Vacuum System Vent</v>
          </cell>
          <cell r="N5475">
            <v>40988</v>
          </cell>
        </row>
        <row r="5476">
          <cell r="A5476" t="str">
            <v>30110004</v>
          </cell>
          <cell r="B5476" t="str">
            <v>Point</v>
          </cell>
          <cell r="C5476" t="str">
            <v>Chem Manuf /Maleic Anhydride /Briquetting</v>
          </cell>
          <cell r="D5476" t="str">
            <v>Industrial Processes - Chemical Manuf</v>
          </cell>
          <cell r="G5476" t="str">
            <v>Industrial Processes</v>
          </cell>
          <cell r="H5476" t="str">
            <v>Chemical Manufacturing</v>
          </cell>
          <cell r="I5476" t="str">
            <v>Maleic Anhydride</v>
          </cell>
          <cell r="J5476" t="str">
            <v>Briquetting</v>
          </cell>
          <cell r="N5476">
            <v>40988</v>
          </cell>
        </row>
        <row r="5477">
          <cell r="A5477" t="str">
            <v>30110005</v>
          </cell>
          <cell r="B5477" t="str">
            <v>Point</v>
          </cell>
          <cell r="C5477" t="str">
            <v>Chem Manuf /Maleic Anhydride /Secondary Sources: Dehydration Column, Vacuum System</v>
          </cell>
          <cell r="D5477" t="str">
            <v>Industrial Processes - Chemical Manuf</v>
          </cell>
          <cell r="G5477" t="str">
            <v>Industrial Processes</v>
          </cell>
          <cell r="H5477" t="str">
            <v>Chemical Manufacturing</v>
          </cell>
          <cell r="I5477" t="str">
            <v>Maleic Anhydride</v>
          </cell>
          <cell r="J5477" t="str">
            <v>Secondary Sources: Dehydration Column, Vacuum System</v>
          </cell>
          <cell r="N5477">
            <v>40988</v>
          </cell>
        </row>
        <row r="5478">
          <cell r="A5478" t="str">
            <v>30110080</v>
          </cell>
          <cell r="B5478" t="str">
            <v>Point</v>
          </cell>
          <cell r="C5478" t="str">
            <v>Chem Manuf /Maleic Anhydride /Fugitive Emissions</v>
          </cell>
          <cell r="D5478" t="str">
            <v>Industrial Processes - Chemical Manuf</v>
          </cell>
          <cell r="G5478" t="str">
            <v>Industrial Processes</v>
          </cell>
          <cell r="H5478" t="str">
            <v>Chemical Manufacturing</v>
          </cell>
          <cell r="I5478" t="str">
            <v>Maleic Anhydride</v>
          </cell>
          <cell r="J5478" t="str">
            <v>Fugitive Emissions</v>
          </cell>
          <cell r="N5478">
            <v>40988</v>
          </cell>
        </row>
        <row r="5479">
          <cell r="A5479" t="str">
            <v>30110099</v>
          </cell>
          <cell r="B5479" t="str">
            <v>Point</v>
          </cell>
          <cell r="C5479" t="str">
            <v>Chem Manuf /Maleic Anhydride /Other Not Classified</v>
          </cell>
          <cell r="D5479" t="str">
            <v>Industrial Processes - Chemical Manuf</v>
          </cell>
          <cell r="G5479" t="str">
            <v>Industrial Processes</v>
          </cell>
          <cell r="H5479" t="str">
            <v>Chemical Manufacturing</v>
          </cell>
          <cell r="I5479" t="str">
            <v>Maleic Anhydride</v>
          </cell>
          <cell r="J5479" t="str">
            <v>Other Not Classified</v>
          </cell>
          <cell r="N5479">
            <v>40988</v>
          </cell>
        </row>
        <row r="5480">
          <cell r="A5480" t="str">
            <v>30111103</v>
          </cell>
          <cell r="B5480" t="str">
            <v>Point</v>
          </cell>
          <cell r="C5480" t="str">
            <v>Chem Manuf /Asbestos Chemical /Brake Line/Grinding **</v>
          </cell>
          <cell r="D5480" t="str">
            <v>Industrial Processes - Chemical Manuf</v>
          </cell>
          <cell r="G5480" t="str">
            <v>Industrial Processes</v>
          </cell>
          <cell r="H5480" t="str">
            <v>Chemical Manufacturing</v>
          </cell>
          <cell r="I5480" t="str">
            <v>Asbestos Chemical</v>
          </cell>
          <cell r="J5480" t="str">
            <v>Brake Line/Grinding **</v>
          </cell>
          <cell r="N5480">
            <v>40988</v>
          </cell>
        </row>
        <row r="5481">
          <cell r="A5481" t="str">
            <v>30111199</v>
          </cell>
          <cell r="B5481" t="str">
            <v>Point</v>
          </cell>
          <cell r="C5481" t="str">
            <v>Chem Manuf /Asbestos Chemical /Not Classified **</v>
          </cell>
          <cell r="D5481" t="str">
            <v>Industrial Processes - Chemical Manuf</v>
          </cell>
          <cell r="G5481" t="str">
            <v>Industrial Processes</v>
          </cell>
          <cell r="H5481" t="str">
            <v>Chemical Manufacturing</v>
          </cell>
          <cell r="I5481" t="str">
            <v>Asbestos Chemical</v>
          </cell>
          <cell r="J5481" t="str">
            <v>Not Classified **</v>
          </cell>
          <cell r="N5481">
            <v>40988</v>
          </cell>
        </row>
        <row r="5482">
          <cell r="A5482" t="str">
            <v>30111201</v>
          </cell>
          <cell r="B5482" t="str">
            <v>Point</v>
          </cell>
          <cell r="C5482" t="str">
            <v>Chem Manuf /Elemental Phosphorous /Calciner</v>
          </cell>
          <cell r="D5482" t="str">
            <v>Industrial Processes - Chemical Manuf</v>
          </cell>
          <cell r="G5482" t="str">
            <v>Industrial Processes</v>
          </cell>
          <cell r="H5482" t="str">
            <v>Chemical Manufacturing</v>
          </cell>
          <cell r="I5482" t="str">
            <v>Elemental Phosphorous</v>
          </cell>
          <cell r="J5482" t="str">
            <v>Calciner</v>
          </cell>
          <cell r="N5482">
            <v>40988</v>
          </cell>
        </row>
        <row r="5483">
          <cell r="A5483" t="str">
            <v>30111202</v>
          </cell>
          <cell r="B5483" t="str">
            <v>Point</v>
          </cell>
          <cell r="C5483" t="str">
            <v>Chem Manuf /Elemental Phosphorous /Furnace</v>
          </cell>
          <cell r="D5483" t="str">
            <v>Industrial Processes - Chemical Manuf</v>
          </cell>
          <cell r="G5483" t="str">
            <v>Industrial Processes</v>
          </cell>
          <cell r="H5483" t="str">
            <v>Chemical Manufacturing</v>
          </cell>
          <cell r="I5483" t="str">
            <v>Elemental Phosphorous</v>
          </cell>
          <cell r="J5483" t="str">
            <v>Furnace</v>
          </cell>
          <cell r="N5483">
            <v>40988</v>
          </cell>
        </row>
        <row r="5484">
          <cell r="A5484" t="str">
            <v>30111299</v>
          </cell>
          <cell r="B5484" t="str">
            <v>Point</v>
          </cell>
          <cell r="C5484" t="str">
            <v>Chem Manuf /Elemental Phosphorous /Other Not Classified</v>
          </cell>
          <cell r="D5484" t="str">
            <v>Industrial Processes - Chemical Manuf</v>
          </cell>
          <cell r="G5484" t="str">
            <v>Industrial Processes</v>
          </cell>
          <cell r="H5484" t="str">
            <v>Chemical Manufacturing</v>
          </cell>
          <cell r="I5484" t="str">
            <v>Elemental Phosphorous</v>
          </cell>
          <cell r="J5484" t="str">
            <v>Other Not Classified</v>
          </cell>
          <cell r="N5484">
            <v>40988</v>
          </cell>
        </row>
        <row r="5485">
          <cell r="A5485" t="str">
            <v>30111301</v>
          </cell>
          <cell r="B5485" t="str">
            <v>Point</v>
          </cell>
          <cell r="C5485" t="str">
            <v>Chem Manuf /Boric Acid /Dryer</v>
          </cell>
          <cell r="D5485" t="str">
            <v>Industrial Processes - Chemical Manuf</v>
          </cell>
          <cell r="G5485" t="str">
            <v>Industrial Processes</v>
          </cell>
          <cell r="H5485" t="str">
            <v>Chemical Manufacturing</v>
          </cell>
          <cell r="I5485" t="str">
            <v>Boric Acid</v>
          </cell>
          <cell r="J5485" t="str">
            <v>Dryer</v>
          </cell>
          <cell r="N5485">
            <v>40988</v>
          </cell>
        </row>
        <row r="5486">
          <cell r="A5486" t="str">
            <v>30111401</v>
          </cell>
          <cell r="B5486" t="str">
            <v>Point</v>
          </cell>
          <cell r="C5486" t="str">
            <v>Chem Manuf /Potassium Chloride /Dryer</v>
          </cell>
          <cell r="D5486" t="str">
            <v>Industrial Processes - Chemical Manuf</v>
          </cell>
          <cell r="G5486" t="str">
            <v>Industrial Processes</v>
          </cell>
          <cell r="H5486" t="str">
            <v>Chemical Manufacturing</v>
          </cell>
          <cell r="I5486" t="str">
            <v>Potassium Chloride</v>
          </cell>
          <cell r="J5486" t="str">
            <v>Dryer</v>
          </cell>
          <cell r="N5486">
            <v>40988</v>
          </cell>
        </row>
        <row r="5487">
          <cell r="A5487" t="str">
            <v>30111501</v>
          </cell>
          <cell r="B5487" t="str">
            <v>Point</v>
          </cell>
          <cell r="C5487" t="str">
            <v>Chem Manuf /Aluminum Sulfate Manuf /Bauxite Unloading</v>
          </cell>
          <cell r="D5487" t="str">
            <v>Industrial Processes - Storage and Transfer</v>
          </cell>
          <cell r="G5487" t="str">
            <v>Industrial Processes</v>
          </cell>
          <cell r="H5487" t="str">
            <v>Chemical Manufacturing</v>
          </cell>
          <cell r="I5487" t="str">
            <v>Aluminum Sulfate Manufacturing</v>
          </cell>
          <cell r="J5487" t="str">
            <v>Bauxite Unloading</v>
          </cell>
          <cell r="N5487">
            <v>40988</v>
          </cell>
        </row>
        <row r="5488">
          <cell r="A5488" t="str">
            <v>30111502</v>
          </cell>
          <cell r="B5488" t="str">
            <v>Point</v>
          </cell>
          <cell r="C5488" t="str">
            <v>Chem Manuf /Aluminum Sulfate Manuf /Hammer Mill</v>
          </cell>
          <cell r="D5488" t="str">
            <v>Industrial Processes - Chemical Manuf</v>
          </cell>
          <cell r="G5488" t="str">
            <v>Industrial Processes</v>
          </cell>
          <cell r="H5488" t="str">
            <v>Chemical Manufacturing</v>
          </cell>
          <cell r="I5488" t="str">
            <v>Aluminum Sulfate Manufacturing</v>
          </cell>
          <cell r="J5488" t="str">
            <v>Hammer Mill</v>
          </cell>
          <cell r="N5488">
            <v>40988</v>
          </cell>
        </row>
        <row r="5489">
          <cell r="A5489" t="str">
            <v>30111503</v>
          </cell>
          <cell r="B5489" t="str">
            <v>Point</v>
          </cell>
          <cell r="C5489" t="str">
            <v>Chem Manuf /Aluminum Sulfate Manuf /Bauxite Storage</v>
          </cell>
          <cell r="D5489" t="str">
            <v>Industrial Processes - Storage and Transfer</v>
          </cell>
          <cell r="G5489" t="str">
            <v>Industrial Processes</v>
          </cell>
          <cell r="H5489" t="str">
            <v>Chemical Manufacturing</v>
          </cell>
          <cell r="I5489" t="str">
            <v>Aluminum Sulfate Manufacturing</v>
          </cell>
          <cell r="J5489" t="str">
            <v>Bauxite Storage</v>
          </cell>
          <cell r="N5489">
            <v>40988</v>
          </cell>
        </row>
        <row r="5490">
          <cell r="A5490" t="str">
            <v>30111504</v>
          </cell>
          <cell r="B5490" t="str">
            <v>Point</v>
          </cell>
          <cell r="C5490" t="str">
            <v>Chem Manuf /Aluminum Sulfate Manuf /Elevator</v>
          </cell>
          <cell r="D5490" t="str">
            <v>Industrial Processes - Storage and Transfer</v>
          </cell>
          <cell r="G5490" t="str">
            <v>Industrial Processes</v>
          </cell>
          <cell r="H5490" t="str">
            <v>Chemical Manufacturing</v>
          </cell>
          <cell r="I5490" t="str">
            <v>Aluminum Sulfate Manufacturing</v>
          </cell>
          <cell r="J5490" t="str">
            <v>Elevator</v>
          </cell>
          <cell r="N5490">
            <v>40988</v>
          </cell>
        </row>
        <row r="5491">
          <cell r="A5491" t="str">
            <v>30111505</v>
          </cell>
          <cell r="B5491" t="str">
            <v>Point</v>
          </cell>
          <cell r="C5491" t="str">
            <v>Chem Manuf /Aluminum Sulfate Manuf /Conveyor</v>
          </cell>
          <cell r="D5491" t="str">
            <v>Industrial Processes - Storage and Transfer</v>
          </cell>
          <cell r="G5491" t="str">
            <v>Industrial Processes</v>
          </cell>
          <cell r="H5491" t="str">
            <v>Chemical Manufacturing</v>
          </cell>
          <cell r="I5491" t="str">
            <v>Aluminum Sulfate Manufacturing</v>
          </cell>
          <cell r="J5491" t="str">
            <v>Conveyor</v>
          </cell>
          <cell r="N5491">
            <v>40988</v>
          </cell>
        </row>
        <row r="5492">
          <cell r="A5492" t="str">
            <v>30111506</v>
          </cell>
          <cell r="B5492" t="str">
            <v>Point</v>
          </cell>
          <cell r="C5492" t="str">
            <v>Chem Manuf /Aluminum Sulfate Manuf /Cooker</v>
          </cell>
          <cell r="D5492" t="str">
            <v>Industrial Processes - Chemical Manuf</v>
          </cell>
          <cell r="G5492" t="str">
            <v>Industrial Processes</v>
          </cell>
          <cell r="H5492" t="str">
            <v>Chemical Manufacturing</v>
          </cell>
          <cell r="I5492" t="str">
            <v>Aluminum Sulfate Manufacturing</v>
          </cell>
          <cell r="J5492" t="str">
            <v>Cooker</v>
          </cell>
          <cell r="N5492">
            <v>40988</v>
          </cell>
        </row>
        <row r="5493">
          <cell r="A5493" t="str">
            <v>30111507</v>
          </cell>
          <cell r="B5493" t="str">
            <v>Point</v>
          </cell>
          <cell r="C5493" t="str">
            <v>Chem Manuf /Aluminum Sulfate Manuf /Alums Storage</v>
          </cell>
          <cell r="D5493" t="str">
            <v>Industrial Processes - Storage and Transfer</v>
          </cell>
          <cell r="G5493" t="str">
            <v>Industrial Processes</v>
          </cell>
          <cell r="H5493" t="str">
            <v>Chemical Manufacturing</v>
          </cell>
          <cell r="I5493" t="str">
            <v>Aluminum Sulfate Manufacturing</v>
          </cell>
          <cell r="J5493" t="str">
            <v>Alums Storage</v>
          </cell>
          <cell r="N5493">
            <v>40988</v>
          </cell>
        </row>
        <row r="5494">
          <cell r="A5494" t="str">
            <v>30111508</v>
          </cell>
          <cell r="B5494" t="str">
            <v>Point</v>
          </cell>
          <cell r="C5494" t="str">
            <v>Chem Manuf /Aluminum Sulfate Manuf /H2SO4 Process Tank</v>
          </cell>
          <cell r="D5494" t="str">
            <v>Industrial Processes - Chemical Manuf</v>
          </cell>
          <cell r="G5494" t="str">
            <v>Industrial Processes</v>
          </cell>
          <cell r="H5494" t="str">
            <v>Chemical Manufacturing</v>
          </cell>
          <cell r="I5494" t="str">
            <v>Aluminum Sulfate Manufacturing</v>
          </cell>
          <cell r="J5494" t="str">
            <v>H2SO4 Process Tank</v>
          </cell>
          <cell r="N5494">
            <v>40988</v>
          </cell>
        </row>
        <row r="5495">
          <cell r="A5495" t="str">
            <v>30111509</v>
          </cell>
          <cell r="B5495" t="str">
            <v>Point</v>
          </cell>
          <cell r="C5495" t="str">
            <v>Chem Manuf /Aluminum Sulfate Manuf /Alums Loading</v>
          </cell>
          <cell r="D5495" t="str">
            <v>Industrial Processes - Storage and Transfer</v>
          </cell>
          <cell r="G5495" t="str">
            <v>Industrial Processes</v>
          </cell>
          <cell r="H5495" t="str">
            <v>Chemical Manufacturing</v>
          </cell>
          <cell r="I5495" t="str">
            <v>Aluminum Sulfate Manufacturing</v>
          </cell>
          <cell r="J5495" t="str">
            <v>Alums Loading</v>
          </cell>
          <cell r="N5495">
            <v>40988</v>
          </cell>
        </row>
        <row r="5496">
          <cell r="A5496" t="str">
            <v>30112001</v>
          </cell>
          <cell r="B5496" t="str">
            <v>Point</v>
          </cell>
          <cell r="C5496" t="str">
            <v>Chem Manuf /Formaldahyde, Acrolein, Acetaldehyde, Butyraldehyde /Formaldehyde: Silver Catalyst</v>
          </cell>
          <cell r="D5496" t="str">
            <v>Industrial Processes - Chemical Manuf</v>
          </cell>
          <cell r="G5496" t="str">
            <v>Industrial Processes</v>
          </cell>
          <cell r="H5496" t="str">
            <v>Chemical Manufacturing</v>
          </cell>
          <cell r="I5496" t="str">
            <v>Formaldahyde, Acrolein, Acetaldehyde, Butyraldehyde</v>
          </cell>
          <cell r="J5496" t="str">
            <v>Formaldehyde: Silver Catalyst</v>
          </cell>
          <cell r="N5496">
            <v>40988</v>
          </cell>
        </row>
        <row r="5497">
          <cell r="A5497" t="str">
            <v>30112002</v>
          </cell>
          <cell r="B5497" t="str">
            <v>Point</v>
          </cell>
          <cell r="C5497" t="str">
            <v>Chem Manuf /Formaldahyde, Acrolein, Acetaldehyde, Butyraldehyde /Formaldehyde: Mixed Oxide Catalyst</v>
          </cell>
          <cell r="D5497" t="str">
            <v>Industrial Processes - Chemical Manuf</v>
          </cell>
          <cell r="G5497" t="str">
            <v>Industrial Processes</v>
          </cell>
          <cell r="H5497" t="str">
            <v>Chemical Manufacturing</v>
          </cell>
          <cell r="I5497" t="str">
            <v>Formaldahyde, Acrolein, Acetaldehyde, Butyraldehyde</v>
          </cell>
          <cell r="J5497" t="str">
            <v>Formaldehyde: Mixed Oxide Catalyst</v>
          </cell>
          <cell r="N5497">
            <v>40988</v>
          </cell>
        </row>
        <row r="5498">
          <cell r="A5498" t="str">
            <v>30112005</v>
          </cell>
          <cell r="B5498" t="str">
            <v>Point</v>
          </cell>
          <cell r="C5498" t="str">
            <v>Chem Manuf /Formaldahyde, Acrolein, Acetaldehyde, Butyraldehyde /Formaldehyde: Absorber Vent</v>
          </cell>
          <cell r="D5498" t="str">
            <v>Industrial Processes - Chemical Manuf</v>
          </cell>
          <cell r="G5498" t="str">
            <v>Industrial Processes</v>
          </cell>
          <cell r="H5498" t="str">
            <v>Chemical Manufacturing</v>
          </cell>
          <cell r="I5498" t="str">
            <v>Formaldahyde, Acrolein, Acetaldehyde, Butyraldehyde</v>
          </cell>
          <cell r="J5498" t="str">
            <v>Formaldehyde: Absorber Vent</v>
          </cell>
          <cell r="N5498">
            <v>40988</v>
          </cell>
        </row>
        <row r="5499">
          <cell r="A5499" t="str">
            <v>30112006</v>
          </cell>
          <cell r="B5499" t="str">
            <v>Point</v>
          </cell>
          <cell r="C5499" t="str">
            <v>Chem Manuf /Formaldahyde, Acrolein, Acetaldehyde, Butyraldehyde /Formaldehyde: Fractionator Vent</v>
          </cell>
          <cell r="D5499" t="str">
            <v>Industrial Processes - Chemical Manuf</v>
          </cell>
          <cell r="G5499" t="str">
            <v>Industrial Processes</v>
          </cell>
          <cell r="H5499" t="str">
            <v>Chemical Manufacturing</v>
          </cell>
          <cell r="I5499" t="str">
            <v>Formaldahyde, Acrolein, Acetaldehyde, Butyraldehyde</v>
          </cell>
          <cell r="J5499" t="str">
            <v>Formaldehyde: Fractionator Vent</v>
          </cell>
          <cell r="N5499">
            <v>40988</v>
          </cell>
        </row>
        <row r="5500">
          <cell r="A5500" t="str">
            <v>30112007</v>
          </cell>
          <cell r="B5500" t="str">
            <v>Point</v>
          </cell>
          <cell r="C5500" t="str">
            <v>Chem Manuf /Formaldahyde, Acrolein, Acetaldehyde, Butyraldehyde /Formaldehyde: Fugitive Emissions</v>
          </cell>
          <cell r="D5500" t="str">
            <v>Industrial Processes - Chemical Manuf</v>
          </cell>
          <cell r="G5500" t="str">
            <v>Industrial Processes</v>
          </cell>
          <cell r="H5500" t="str">
            <v>Chemical Manufacturing</v>
          </cell>
          <cell r="I5500" t="str">
            <v>Formaldahyde, Acrolein, Acetaldehyde, Butyraldehyde</v>
          </cell>
          <cell r="J5500" t="str">
            <v>Formaldehyde: Fugitive Emissions</v>
          </cell>
          <cell r="N5500">
            <v>40988</v>
          </cell>
        </row>
        <row r="5501">
          <cell r="A5501" t="str">
            <v>30112011</v>
          </cell>
          <cell r="B5501" t="str">
            <v>Point</v>
          </cell>
          <cell r="C5501" t="str">
            <v>Chem Manuf /Formaldahyde, Acrolein, Acetaldehyde, Butyraldehyde /Acetaldehyde from Ethylene</v>
          </cell>
          <cell r="D5501" t="str">
            <v>Industrial Processes - Chemical Manuf</v>
          </cell>
          <cell r="G5501" t="str">
            <v>Industrial Processes</v>
          </cell>
          <cell r="H5501" t="str">
            <v>Chemical Manufacturing</v>
          </cell>
          <cell r="I5501" t="str">
            <v>Formaldahyde, Acrolein, Acetaldehyde, Butyraldehyde</v>
          </cell>
          <cell r="J5501" t="str">
            <v>Acetaldehyde from Ethylene</v>
          </cell>
          <cell r="N5501">
            <v>40988</v>
          </cell>
        </row>
        <row r="5502">
          <cell r="A5502" t="str">
            <v>30112012</v>
          </cell>
          <cell r="B5502" t="str">
            <v>Point</v>
          </cell>
          <cell r="C5502" t="str">
            <v>Chem Manuf /Formaldahyde, Acrolein, Acetaldehyde, Butyraldehyde /Acetaldehyde from Ethanol</v>
          </cell>
          <cell r="D5502" t="str">
            <v>Industrial Processes - Chemical Manuf</v>
          </cell>
          <cell r="G5502" t="str">
            <v>Industrial Processes</v>
          </cell>
          <cell r="H5502" t="str">
            <v>Chemical Manufacturing</v>
          </cell>
          <cell r="I5502" t="str">
            <v>Formaldahyde, Acrolein, Acetaldehyde, Butyraldehyde</v>
          </cell>
          <cell r="J5502" t="str">
            <v>Acetaldehyde from Ethanol</v>
          </cell>
          <cell r="N5502">
            <v>40988</v>
          </cell>
        </row>
        <row r="5503">
          <cell r="A5503" t="str">
            <v>30112013</v>
          </cell>
          <cell r="B5503" t="str">
            <v>Point</v>
          </cell>
          <cell r="C5503" t="str">
            <v>Chem Manuf /Formaldahyde, Acrolein, Acetaldehyde, Butyraldehyde /Acetaldehyde: Off-air Absorber Vent</v>
          </cell>
          <cell r="D5503" t="str">
            <v>Industrial Processes - Chemical Manuf</v>
          </cell>
          <cell r="G5503" t="str">
            <v>Industrial Processes</v>
          </cell>
          <cell r="H5503" t="str">
            <v>Chemical Manufacturing</v>
          </cell>
          <cell r="I5503" t="str">
            <v>Formaldahyde, Acrolein, Acetaldehyde, Butyraldehyde</v>
          </cell>
          <cell r="J5503" t="str">
            <v>Acetaldehyde: Off-air Absorber Vent</v>
          </cell>
          <cell r="N5503">
            <v>40988</v>
          </cell>
        </row>
        <row r="5504">
          <cell r="A5504" t="str">
            <v>30112014</v>
          </cell>
          <cell r="B5504" t="str">
            <v>Point</v>
          </cell>
          <cell r="C5504" t="str">
            <v>Chem Manuf /Formaldahyde, Acrolein, Acetaldehyde, Butyraldehyde /Acetaldehyde: Off-gas Absorber Vent</v>
          </cell>
          <cell r="D5504" t="str">
            <v>Industrial Processes - Chemical Manuf</v>
          </cell>
          <cell r="G5504" t="str">
            <v>Industrial Processes</v>
          </cell>
          <cell r="H5504" t="str">
            <v>Chemical Manufacturing</v>
          </cell>
          <cell r="I5504" t="str">
            <v>Formaldahyde, Acrolein, Acetaldehyde, Butyraldehyde</v>
          </cell>
          <cell r="J5504" t="str">
            <v>Acetaldehyde: Off-gas Absorber Vent</v>
          </cell>
          <cell r="N5504">
            <v>40988</v>
          </cell>
        </row>
        <row r="5505">
          <cell r="A5505" t="str">
            <v>30112017</v>
          </cell>
          <cell r="B5505" t="str">
            <v>Point</v>
          </cell>
          <cell r="C5505" t="str">
            <v>Chem Manuf /Formaldahyde, Acrolein, Acetaldehyde, Butyraldehyde /Acetaldehyde: Fugitive Emissions</v>
          </cell>
          <cell r="D5505" t="str">
            <v>Industrial Processes - Chemical Manuf</v>
          </cell>
          <cell r="G5505" t="str">
            <v>Industrial Processes</v>
          </cell>
          <cell r="H5505" t="str">
            <v>Chemical Manufacturing</v>
          </cell>
          <cell r="I5505" t="str">
            <v>Formaldahyde, Acrolein, Acetaldehyde, Butyraldehyde</v>
          </cell>
          <cell r="J5505" t="str">
            <v>Acetaldehyde: Fugitive Emissions</v>
          </cell>
          <cell r="N5505">
            <v>40988</v>
          </cell>
        </row>
        <row r="5506">
          <cell r="A5506" t="str">
            <v>30112021</v>
          </cell>
          <cell r="B5506" t="str">
            <v>Point</v>
          </cell>
          <cell r="C5506" t="str">
            <v>Chem Manuf /Formaldahyde, Acrolein, Acetaldehyde, Butyraldehyde /Butyraldehyde: General</v>
          </cell>
          <cell r="D5506" t="str">
            <v>Industrial Processes - Chemical Manuf</v>
          </cell>
          <cell r="G5506" t="str">
            <v>Industrial Processes</v>
          </cell>
          <cell r="H5506" t="str">
            <v>Chemical Manufacturing</v>
          </cell>
          <cell r="I5506" t="str">
            <v>Formaldahyde, Acrolein, Acetaldehyde, Butyraldehyde</v>
          </cell>
          <cell r="J5506" t="str">
            <v>Butyraldehyde: General</v>
          </cell>
          <cell r="N5506">
            <v>40988</v>
          </cell>
        </row>
        <row r="5507">
          <cell r="A5507" t="str">
            <v>30112031</v>
          </cell>
          <cell r="B5507" t="str">
            <v>Point</v>
          </cell>
          <cell r="C5507" t="str">
            <v>Chem Manuf /Formaldahyde, Acrolein, Acetaldehyde, Butyraldehyde /Acrolein: CO2 Stripping Tower</v>
          </cell>
          <cell r="D5507" t="str">
            <v>Industrial Processes - Chemical Manuf</v>
          </cell>
          <cell r="G5507" t="str">
            <v>Industrial Processes</v>
          </cell>
          <cell r="H5507" t="str">
            <v>Chemical Manufacturing</v>
          </cell>
          <cell r="I5507" t="str">
            <v>Formaldahyde, Acrolein, Acetaldehyde, Butyraldehyde</v>
          </cell>
          <cell r="J5507" t="str">
            <v>Acrolein: CO2 Stripping Tower</v>
          </cell>
          <cell r="N5507">
            <v>40988</v>
          </cell>
        </row>
        <row r="5508">
          <cell r="A5508" t="str">
            <v>30112032</v>
          </cell>
          <cell r="B5508" t="str">
            <v>Point</v>
          </cell>
          <cell r="C5508" t="str">
            <v>Chem Manuf /Formaldahyde, Acrolein, Acetaldehyde, Butyraldehyde /Acrolein: Aqueous Acrolein Receiver</v>
          </cell>
          <cell r="D5508" t="str">
            <v>Industrial Processes - Chemical Manuf</v>
          </cell>
          <cell r="G5508" t="str">
            <v>Industrial Processes</v>
          </cell>
          <cell r="H5508" t="str">
            <v>Chemical Manufacturing</v>
          </cell>
          <cell r="I5508" t="str">
            <v>Formaldahyde, Acrolein, Acetaldehyde, Butyraldehyde</v>
          </cell>
          <cell r="J5508" t="str">
            <v>Acrolein: Aqueous Acrolein Receiver</v>
          </cell>
          <cell r="N5508">
            <v>40988</v>
          </cell>
        </row>
        <row r="5509">
          <cell r="A5509" t="str">
            <v>30112033</v>
          </cell>
          <cell r="B5509" t="str">
            <v>Point</v>
          </cell>
          <cell r="C5509" t="str">
            <v>Chem Manuf /Formaldahyde, Acrolein, Acetaldehyde, Butyraldehyde /Acrolein: Distillation System</v>
          </cell>
          <cell r="D5509" t="str">
            <v>Industrial Processes - Chemical Manuf</v>
          </cell>
          <cell r="G5509" t="str">
            <v>Industrial Processes</v>
          </cell>
          <cell r="H5509" t="str">
            <v>Chemical Manufacturing</v>
          </cell>
          <cell r="I5509" t="str">
            <v>Formaldahyde, Acrolein, Acetaldehyde, Butyraldehyde</v>
          </cell>
          <cell r="J5509" t="str">
            <v>Acrolein: Distillation System</v>
          </cell>
          <cell r="N5509">
            <v>40988</v>
          </cell>
        </row>
        <row r="5510">
          <cell r="A5510" t="str">
            <v>30112034</v>
          </cell>
          <cell r="B5510" t="str">
            <v>Point</v>
          </cell>
          <cell r="C5510" t="str">
            <v>Chem Manuf /Formaldahyde, Acrolein, Acetaldehyde, Butyraldehyde /Acrolein: Refrigeration Unit</v>
          </cell>
          <cell r="D5510" t="str">
            <v>Industrial Processes - Chemical Manuf</v>
          </cell>
          <cell r="G5510" t="str">
            <v>Industrial Processes</v>
          </cell>
          <cell r="H5510" t="str">
            <v>Chemical Manufacturing</v>
          </cell>
          <cell r="I5510" t="str">
            <v>Formaldahyde, Acrolein, Acetaldehyde, Butyraldehyde</v>
          </cell>
          <cell r="J5510" t="str">
            <v>Acrolein: Refrigeration Unit</v>
          </cell>
          <cell r="N5510">
            <v>40988</v>
          </cell>
        </row>
        <row r="5511">
          <cell r="A5511" t="str">
            <v>30112037</v>
          </cell>
          <cell r="B5511" t="str">
            <v>Point</v>
          </cell>
          <cell r="C5511" t="str">
            <v>Chem Manuf /Formaldahyde, Acrolein, Acetaldehyde, Butyraldehyde /Acrolein: Fugitive Emissions</v>
          </cell>
          <cell r="D5511" t="str">
            <v>Industrial Processes - Chemical Manuf</v>
          </cell>
          <cell r="G5511" t="str">
            <v>Industrial Processes</v>
          </cell>
          <cell r="H5511" t="str">
            <v>Chemical Manufacturing</v>
          </cell>
          <cell r="I5511" t="str">
            <v>Formaldahyde, Acrolein, Acetaldehyde, Butyraldehyde</v>
          </cell>
          <cell r="J5511" t="str">
            <v>Acrolein: Fugitive Emissions</v>
          </cell>
          <cell r="N5511">
            <v>40988</v>
          </cell>
        </row>
        <row r="5512">
          <cell r="A5512" t="str">
            <v>30112099</v>
          </cell>
          <cell r="B5512" t="str">
            <v>Point</v>
          </cell>
          <cell r="C5512" t="str">
            <v>Chem Manuf /Formaldahyde, Acrolein, Acetaldehyde, Butyraldehyde /Acrolein: Other Not Classified</v>
          </cell>
          <cell r="D5512" t="str">
            <v>Industrial Processes - Chemical Manuf</v>
          </cell>
          <cell r="G5512" t="str">
            <v>Industrial Processes</v>
          </cell>
          <cell r="H5512" t="str">
            <v>Chemical Manufacturing</v>
          </cell>
          <cell r="I5512" t="str">
            <v>Formaldahyde, Acrolein, Acetaldehyde, Butyraldehyde</v>
          </cell>
          <cell r="J5512" t="str">
            <v>Acrolein: Other Not Classified</v>
          </cell>
          <cell r="N5512">
            <v>40988</v>
          </cell>
        </row>
        <row r="5513">
          <cell r="A5513" t="str">
            <v>30112199</v>
          </cell>
          <cell r="B5513" t="str">
            <v>Point</v>
          </cell>
          <cell r="C5513" t="str">
            <v>Chem Manuf /Organic Dyes/Pigments /Other Not Classified</v>
          </cell>
          <cell r="D5513" t="str">
            <v>Industrial Processes - Chemical Manuf</v>
          </cell>
          <cell r="G5513" t="str">
            <v>Industrial Processes</v>
          </cell>
          <cell r="H5513" t="str">
            <v>Chemical Manufacturing</v>
          </cell>
          <cell r="I5513" t="str">
            <v>Organic Dyes/Pigments</v>
          </cell>
          <cell r="J5513" t="str">
            <v>Other Not Classified</v>
          </cell>
          <cell r="N5513">
            <v>40988</v>
          </cell>
        </row>
        <row r="5514">
          <cell r="A5514" t="str">
            <v>30112401</v>
          </cell>
          <cell r="B5514" t="str">
            <v>Point</v>
          </cell>
          <cell r="C5514" t="str">
            <v>Chem Manuf /Chloroprene /General</v>
          </cell>
          <cell r="D5514" t="str">
            <v>Industrial Processes - Chemical Manuf</v>
          </cell>
          <cell r="G5514" t="str">
            <v>Industrial Processes</v>
          </cell>
          <cell r="H5514" t="str">
            <v>Chemical Manufacturing</v>
          </cell>
          <cell r="I5514" t="str">
            <v>Chloroprene</v>
          </cell>
          <cell r="J5514" t="str">
            <v>General</v>
          </cell>
          <cell r="N5514">
            <v>40988</v>
          </cell>
        </row>
        <row r="5515">
          <cell r="A5515" t="str">
            <v>30112402</v>
          </cell>
          <cell r="B5515" t="str">
            <v>Point</v>
          </cell>
          <cell r="C5515" t="str">
            <v>Chem Manuf /Chloroprene /Butadiene Dryer</v>
          </cell>
          <cell r="D5515" t="str">
            <v>Industrial Processes - Chemical Manuf</v>
          </cell>
          <cell r="G5515" t="str">
            <v>Industrial Processes</v>
          </cell>
          <cell r="H5515" t="str">
            <v>Chemical Manufacturing</v>
          </cell>
          <cell r="I5515" t="str">
            <v>Chloroprene</v>
          </cell>
          <cell r="J5515" t="str">
            <v>Butadiene Dryer</v>
          </cell>
          <cell r="N5515">
            <v>40988</v>
          </cell>
        </row>
        <row r="5516">
          <cell r="A5516" t="str">
            <v>30112403</v>
          </cell>
          <cell r="B5516" t="str">
            <v>Point</v>
          </cell>
          <cell r="C5516" t="str">
            <v>Chem Manuf /Chloroprene /Chlorination Reactor</v>
          </cell>
          <cell r="D5516" t="str">
            <v>Industrial Processes - Chemical Manuf</v>
          </cell>
          <cell r="G5516" t="str">
            <v>Industrial Processes</v>
          </cell>
          <cell r="H5516" t="str">
            <v>Chemical Manufacturing</v>
          </cell>
          <cell r="I5516" t="str">
            <v>Chloroprene</v>
          </cell>
          <cell r="J5516" t="str">
            <v>Chlorination Reactor</v>
          </cell>
          <cell r="N5516">
            <v>40988</v>
          </cell>
        </row>
        <row r="5517">
          <cell r="A5517" t="str">
            <v>30112404</v>
          </cell>
          <cell r="B5517" t="str">
            <v>Point</v>
          </cell>
          <cell r="C5517" t="str">
            <v>Chem Manuf /Chloroprene /Dichlorobutene Still</v>
          </cell>
          <cell r="D5517" t="str">
            <v>Industrial Processes - Chemical Manuf</v>
          </cell>
          <cell r="G5517" t="str">
            <v>Industrial Processes</v>
          </cell>
          <cell r="H5517" t="str">
            <v>Chemical Manufacturing</v>
          </cell>
          <cell r="I5517" t="str">
            <v>Chloroprene</v>
          </cell>
          <cell r="J5517" t="str">
            <v>Dichlorobutene Still</v>
          </cell>
          <cell r="N5517">
            <v>40988</v>
          </cell>
        </row>
        <row r="5518">
          <cell r="A5518" t="str">
            <v>30112405</v>
          </cell>
          <cell r="B5518" t="str">
            <v>Point</v>
          </cell>
          <cell r="C5518" t="str">
            <v>Chem Manuf /Chloroprene /Isomerization and 3,4-DCB Recovery Vent</v>
          </cell>
          <cell r="D5518" t="str">
            <v>Industrial Processes - Chemical Manuf</v>
          </cell>
          <cell r="G5518" t="str">
            <v>Industrial Processes</v>
          </cell>
          <cell r="H5518" t="str">
            <v>Chemical Manufacturing</v>
          </cell>
          <cell r="I5518" t="str">
            <v>Chloroprene</v>
          </cell>
          <cell r="J5518" t="str">
            <v>Isomerization and 3,4-DCB Recovery Vent</v>
          </cell>
          <cell r="N5518">
            <v>40988</v>
          </cell>
        </row>
        <row r="5519">
          <cell r="A5519" t="str">
            <v>30112406</v>
          </cell>
          <cell r="B5519" t="str">
            <v>Point</v>
          </cell>
          <cell r="C5519" t="str">
            <v>Chem Manuf /Chloroprene /Chloroprene Stripper</v>
          </cell>
          <cell r="D5519" t="str">
            <v>Industrial Processes - Chemical Manuf</v>
          </cell>
          <cell r="G5519" t="str">
            <v>Industrial Processes</v>
          </cell>
          <cell r="H5519" t="str">
            <v>Chemical Manufacturing</v>
          </cell>
          <cell r="I5519" t="str">
            <v>Chloroprene</v>
          </cell>
          <cell r="J5519" t="str">
            <v>Chloroprene Stripper</v>
          </cell>
          <cell r="N5519">
            <v>40988</v>
          </cell>
        </row>
        <row r="5520">
          <cell r="A5520" t="str">
            <v>30112407</v>
          </cell>
          <cell r="B5520" t="str">
            <v>Point</v>
          </cell>
          <cell r="C5520" t="str">
            <v>Chem Manuf /Chloroprene /Brine Stripper</v>
          </cell>
          <cell r="D5520" t="str">
            <v>Industrial Processes - Chemical Manuf</v>
          </cell>
          <cell r="G5520" t="str">
            <v>Industrial Processes</v>
          </cell>
          <cell r="H5520" t="str">
            <v>Chemical Manufacturing</v>
          </cell>
          <cell r="I5520" t="str">
            <v>Chloroprene</v>
          </cell>
          <cell r="J5520" t="str">
            <v>Brine Stripper</v>
          </cell>
          <cell r="N5520">
            <v>40988</v>
          </cell>
        </row>
        <row r="5521">
          <cell r="A5521" t="str">
            <v>30112480</v>
          </cell>
          <cell r="B5521" t="str">
            <v>Point</v>
          </cell>
          <cell r="C5521" t="str">
            <v>Chem Manuf /Chloroprene /Fugitive Emissions</v>
          </cell>
          <cell r="D5521" t="str">
            <v>Industrial Processes - Chemical Manuf</v>
          </cell>
          <cell r="G5521" t="str">
            <v>Industrial Processes</v>
          </cell>
          <cell r="H5521" t="str">
            <v>Chemical Manufacturing</v>
          </cell>
          <cell r="I5521" t="str">
            <v>Chloroprene</v>
          </cell>
          <cell r="J5521" t="str">
            <v>Fugitive Emissions</v>
          </cell>
          <cell r="N5521">
            <v>40988</v>
          </cell>
        </row>
        <row r="5522">
          <cell r="A5522" t="str">
            <v>30112501</v>
          </cell>
          <cell r="B5522" t="str">
            <v>Point</v>
          </cell>
          <cell r="C5522" t="str">
            <v>Chem Manuf /Chlorine Derivatives /Ethylene Dichloride via Oxychlorination</v>
          </cell>
          <cell r="D5522" t="str">
            <v>Industrial Processes - Chemical Manuf</v>
          </cell>
          <cell r="G5522" t="str">
            <v>Industrial Processes</v>
          </cell>
          <cell r="H5522" t="str">
            <v>Chemical Manufacturing</v>
          </cell>
          <cell r="I5522" t="str">
            <v>Chlorine Derivatives</v>
          </cell>
          <cell r="J5522" t="str">
            <v>Ethylene Dichloride via Oxychlorination</v>
          </cell>
          <cell r="N5522">
            <v>40988</v>
          </cell>
        </row>
        <row r="5523">
          <cell r="A5523" t="str">
            <v>30112502</v>
          </cell>
          <cell r="B5523" t="str">
            <v>Point</v>
          </cell>
          <cell r="C5523" t="str">
            <v>Chem Manuf /Chlorine Derivatives /Ethylene Dichloride via Direct Chlorination</v>
          </cell>
          <cell r="D5523" t="str">
            <v>Industrial Processes - Chemical Manuf</v>
          </cell>
          <cell r="G5523" t="str">
            <v>Industrial Processes</v>
          </cell>
          <cell r="H5523" t="str">
            <v>Chemical Manufacturing</v>
          </cell>
          <cell r="I5523" t="str">
            <v>Chlorine Derivatives</v>
          </cell>
          <cell r="J5523" t="str">
            <v>Ethylene Dichloride via Direct Chlorination</v>
          </cell>
          <cell r="N5523">
            <v>40988</v>
          </cell>
        </row>
        <row r="5524">
          <cell r="A5524" t="str">
            <v>30112504</v>
          </cell>
          <cell r="B5524" t="str">
            <v>Point</v>
          </cell>
          <cell r="C5524" t="str">
            <v>Chem Manuf /Chlorine Derivatives /Ethylene Dichloride: Caustic Scrubber</v>
          </cell>
          <cell r="D5524" t="str">
            <v>Industrial Processes - Chemical Manuf</v>
          </cell>
          <cell r="G5524" t="str">
            <v>Industrial Processes</v>
          </cell>
          <cell r="H5524" t="str">
            <v>Chemical Manufacturing</v>
          </cell>
          <cell r="I5524" t="str">
            <v>Chlorine Derivatives</v>
          </cell>
          <cell r="J5524" t="str">
            <v>Ethylene Dichloride: Caustic Scrubber</v>
          </cell>
          <cell r="N5524">
            <v>40988</v>
          </cell>
        </row>
        <row r="5525">
          <cell r="A5525" t="str">
            <v>30112505</v>
          </cell>
          <cell r="B5525" t="str">
            <v>Point</v>
          </cell>
          <cell r="C5525" t="str">
            <v>Chem Manuf /Chlorine Derivatives /Ethylene Dichloride: Reactor Vessel</v>
          </cell>
          <cell r="D5525" t="str">
            <v>Industrial Processes - Chemical Manuf</v>
          </cell>
          <cell r="G5525" t="str">
            <v>Industrial Processes</v>
          </cell>
          <cell r="H5525" t="str">
            <v>Chemical Manufacturing</v>
          </cell>
          <cell r="I5525" t="str">
            <v>Chlorine Derivatives</v>
          </cell>
          <cell r="J5525" t="str">
            <v>Ethylene Dichloride: Reactor Vessel</v>
          </cell>
          <cell r="N5525">
            <v>40988</v>
          </cell>
        </row>
        <row r="5526">
          <cell r="A5526" t="str">
            <v>30112506</v>
          </cell>
          <cell r="B5526" t="str">
            <v>Point</v>
          </cell>
          <cell r="C5526" t="str">
            <v>Chem Manuf /Chlorine Derivatives /Ethylene Dichloride: Distillation Unit</v>
          </cell>
          <cell r="D5526" t="str">
            <v>Industrial Processes - Chemical Manuf</v>
          </cell>
          <cell r="G5526" t="str">
            <v>Industrial Processes</v>
          </cell>
          <cell r="H5526" t="str">
            <v>Chemical Manufacturing</v>
          </cell>
          <cell r="I5526" t="str">
            <v>Chlorine Derivatives</v>
          </cell>
          <cell r="J5526" t="str">
            <v>Ethylene Dichloride: Distillation Unit</v>
          </cell>
          <cell r="N5526">
            <v>40988</v>
          </cell>
        </row>
        <row r="5527">
          <cell r="A5527" t="str">
            <v>30112509</v>
          </cell>
          <cell r="B5527" t="str">
            <v>Point</v>
          </cell>
          <cell r="C5527" t="str">
            <v>Chem Manuf /Chlorine Derivatives /Ethylene Dichloride: Fugitive Emissions</v>
          </cell>
          <cell r="D5527" t="str">
            <v>Industrial Processes - Chemical Manuf</v>
          </cell>
          <cell r="G5527" t="str">
            <v>Industrial Processes</v>
          </cell>
          <cell r="H5527" t="str">
            <v>Chemical Manufacturing</v>
          </cell>
          <cell r="I5527" t="str">
            <v>Chlorine Derivatives</v>
          </cell>
          <cell r="J5527" t="str">
            <v>Ethylene Dichloride: Fugitive Emissions</v>
          </cell>
          <cell r="N5527">
            <v>40988</v>
          </cell>
        </row>
        <row r="5528">
          <cell r="A5528" t="str">
            <v>30112510</v>
          </cell>
          <cell r="B5528" t="str">
            <v>Point</v>
          </cell>
          <cell r="C5528" t="str">
            <v>Chem Manuf /Chlorine Derivatives /Chloromethanes: General</v>
          </cell>
          <cell r="D5528" t="str">
            <v>Industrial Processes - Chemical Manuf</v>
          </cell>
          <cell r="G5528" t="str">
            <v>Industrial Processes</v>
          </cell>
          <cell r="H5528" t="str">
            <v>Chemical Manufacturing</v>
          </cell>
          <cell r="I5528" t="str">
            <v>Chlorine Derivatives</v>
          </cell>
          <cell r="J5528" t="str">
            <v>Chloromethanes: General</v>
          </cell>
          <cell r="N5528">
            <v>40988</v>
          </cell>
        </row>
        <row r="5529">
          <cell r="A5529" t="str">
            <v>30112511</v>
          </cell>
          <cell r="B5529" t="str">
            <v>Point</v>
          </cell>
          <cell r="C5529" t="str">
            <v>Chem Manuf /Chlorine Derivatives /Chloromethanes: Recycled Methane Inert-purge</v>
          </cell>
          <cell r="D5529" t="str">
            <v>Industrial Processes - Chemical Manuf</v>
          </cell>
          <cell r="G5529" t="str">
            <v>Industrial Processes</v>
          </cell>
          <cell r="H5529" t="str">
            <v>Chemical Manufacturing</v>
          </cell>
          <cell r="I5529" t="str">
            <v>Chlorine Derivatives</v>
          </cell>
          <cell r="J5529" t="str">
            <v>Chloromethanes: Recycled Methane Inert-purge</v>
          </cell>
          <cell r="N5529">
            <v>40988</v>
          </cell>
        </row>
        <row r="5530">
          <cell r="A5530" t="str">
            <v>30112512</v>
          </cell>
          <cell r="B5530" t="str">
            <v>Point</v>
          </cell>
          <cell r="C5530" t="str">
            <v>Chem Manuf /Chlorine Derivatives /Chloromethanes: Drying Bed Regeneration Vent</v>
          </cell>
          <cell r="D5530" t="str">
            <v>Industrial Processes - Chemical Manuf</v>
          </cell>
          <cell r="G5530" t="str">
            <v>Industrial Processes</v>
          </cell>
          <cell r="H5530" t="str">
            <v>Chemical Manufacturing</v>
          </cell>
          <cell r="I5530" t="str">
            <v>Chlorine Derivatives</v>
          </cell>
          <cell r="J5530" t="str">
            <v>Chloromethanes: Drying Bed Regeneration Vent</v>
          </cell>
          <cell r="N5530">
            <v>40988</v>
          </cell>
        </row>
        <row r="5531">
          <cell r="A5531" t="str">
            <v>30112514</v>
          </cell>
          <cell r="B5531" t="str">
            <v>Point</v>
          </cell>
          <cell r="C5531" t="str">
            <v>Chem Manuf /Chlorine Derivatives /Chloromethanes: Fugitive Emissions</v>
          </cell>
          <cell r="D5531" t="str">
            <v>Industrial Processes - Chemical Manuf</v>
          </cell>
          <cell r="G5531" t="str">
            <v>Industrial Processes</v>
          </cell>
          <cell r="H5531" t="str">
            <v>Chemical Manufacturing</v>
          </cell>
          <cell r="I5531" t="str">
            <v>Chlorine Derivatives</v>
          </cell>
          <cell r="J5531" t="str">
            <v>Chloromethanes: Fugitive Emissions</v>
          </cell>
          <cell r="N5531">
            <v>40988</v>
          </cell>
        </row>
        <row r="5532">
          <cell r="A5532" t="str">
            <v>30112515</v>
          </cell>
          <cell r="B5532" t="str">
            <v>Point</v>
          </cell>
          <cell r="C5532" t="str">
            <v>Chem Manuf /Chlorine Derivatives /Ethyl Chloride: General</v>
          </cell>
          <cell r="D5532" t="str">
            <v>Industrial Processes - Chemical Manuf</v>
          </cell>
          <cell r="G5532" t="str">
            <v>Industrial Processes</v>
          </cell>
          <cell r="H5532" t="str">
            <v>Chemical Manufacturing</v>
          </cell>
          <cell r="I5532" t="str">
            <v>Chlorine Derivatives</v>
          </cell>
          <cell r="J5532" t="str">
            <v>Ethyl Chloride: General</v>
          </cell>
          <cell r="N5532">
            <v>40988</v>
          </cell>
        </row>
        <row r="5533">
          <cell r="A5533" t="str">
            <v>30112520</v>
          </cell>
          <cell r="B5533" t="str">
            <v>Point</v>
          </cell>
          <cell r="C5533" t="str">
            <v>Chem Manuf /Chlorine Derivatives /Perchloroethylene: General</v>
          </cell>
          <cell r="D5533" t="str">
            <v>Industrial Processes - Chemical Manuf</v>
          </cell>
          <cell r="G5533" t="str">
            <v>Industrial Processes</v>
          </cell>
          <cell r="H5533" t="str">
            <v>Chemical Manufacturing</v>
          </cell>
          <cell r="I5533" t="str">
            <v>Chlorine Derivatives</v>
          </cell>
          <cell r="J5533" t="str">
            <v>Perchloroethylene: General</v>
          </cell>
          <cell r="N5533">
            <v>40988</v>
          </cell>
        </row>
        <row r="5534">
          <cell r="A5534" t="str">
            <v>30112521</v>
          </cell>
          <cell r="B5534" t="str">
            <v>Point</v>
          </cell>
          <cell r="C5534" t="str">
            <v>Chem Manuf /Chlorine Derivatives /Perchloroethylene: Distillation Vent</v>
          </cell>
          <cell r="D5534" t="str">
            <v>Industrial Processes - Chemical Manuf</v>
          </cell>
          <cell r="G5534" t="str">
            <v>Industrial Processes</v>
          </cell>
          <cell r="H5534" t="str">
            <v>Chemical Manufacturing</v>
          </cell>
          <cell r="I5534" t="str">
            <v>Chlorine Derivatives</v>
          </cell>
          <cell r="J5534" t="str">
            <v>Perchloroethylene: Distillation Vent</v>
          </cell>
          <cell r="N5534">
            <v>40988</v>
          </cell>
        </row>
        <row r="5535">
          <cell r="A5535" t="str">
            <v>30112522</v>
          </cell>
          <cell r="B5535" t="str">
            <v>Point</v>
          </cell>
          <cell r="C5535" t="str">
            <v>Chem Manuf /Chlorine Derivatives /Perchloroethylene: Caustic Scrubber</v>
          </cell>
          <cell r="D5535" t="str">
            <v>Industrial Processes - Chemical Manuf</v>
          </cell>
          <cell r="G5535" t="str">
            <v>Industrial Processes</v>
          </cell>
          <cell r="H5535" t="str">
            <v>Chemical Manufacturing</v>
          </cell>
          <cell r="I5535" t="str">
            <v>Chlorine Derivatives</v>
          </cell>
          <cell r="J5535" t="str">
            <v>Perchloroethylene: Caustic Scrubber</v>
          </cell>
          <cell r="N5535">
            <v>40988</v>
          </cell>
        </row>
        <row r="5536">
          <cell r="A5536" t="str">
            <v>30112524</v>
          </cell>
          <cell r="B5536" t="str">
            <v>Point</v>
          </cell>
          <cell r="C5536" t="str">
            <v>Chem Manuf /Chlorine Derivatives /Perchloroethylene: Fugitive Emissions</v>
          </cell>
          <cell r="D5536" t="str">
            <v>Industrial Processes - Chemical Manuf</v>
          </cell>
          <cell r="G5536" t="str">
            <v>Industrial Processes</v>
          </cell>
          <cell r="H5536" t="str">
            <v>Chemical Manufacturing</v>
          </cell>
          <cell r="I5536" t="str">
            <v>Chlorine Derivatives</v>
          </cell>
          <cell r="J5536" t="str">
            <v>Perchloroethylene: Fugitive Emissions</v>
          </cell>
          <cell r="N5536">
            <v>40988</v>
          </cell>
        </row>
        <row r="5537">
          <cell r="A5537" t="str">
            <v>30112525</v>
          </cell>
          <cell r="B5537" t="str">
            <v>Point</v>
          </cell>
          <cell r="C5537" t="str">
            <v>Chem Manuf /Chlorine Derivatives /Trichloroethane: General</v>
          </cell>
          <cell r="D5537" t="str">
            <v>Industrial Processes - Chemical Manuf</v>
          </cell>
          <cell r="G5537" t="str">
            <v>Industrial Processes</v>
          </cell>
          <cell r="H5537" t="str">
            <v>Chemical Manufacturing</v>
          </cell>
          <cell r="I5537" t="str">
            <v>Chlorine Derivatives</v>
          </cell>
          <cell r="J5537" t="str">
            <v>Trichloroethane: General</v>
          </cell>
          <cell r="N5537">
            <v>40988</v>
          </cell>
        </row>
        <row r="5538">
          <cell r="A5538" t="str">
            <v>30112526</v>
          </cell>
          <cell r="B5538" t="str">
            <v>Point</v>
          </cell>
          <cell r="C5538" t="str">
            <v>Chem Manuf /Chlorine Derivatives /Trichloroethane: HCl Absorber Vent</v>
          </cell>
          <cell r="D5538" t="str">
            <v>Industrial Processes - Chemical Manuf</v>
          </cell>
          <cell r="G5538" t="str">
            <v>Industrial Processes</v>
          </cell>
          <cell r="H5538" t="str">
            <v>Chemical Manufacturing</v>
          </cell>
          <cell r="I5538" t="str">
            <v>Chlorine Derivatives</v>
          </cell>
          <cell r="J5538" t="str">
            <v>Trichloroethane: HCl Absorber Vent</v>
          </cell>
          <cell r="N5538">
            <v>40988</v>
          </cell>
        </row>
        <row r="5539">
          <cell r="A5539" t="str">
            <v>30112527</v>
          </cell>
          <cell r="B5539" t="str">
            <v>Point</v>
          </cell>
          <cell r="C5539" t="str">
            <v>Chem Manuf /Chlorine Derivatives /Trichloroethane: Drying Column Vent</v>
          </cell>
          <cell r="D5539" t="str">
            <v>Industrial Processes - Chemical Manuf</v>
          </cell>
          <cell r="G5539" t="str">
            <v>Industrial Processes</v>
          </cell>
          <cell r="H5539" t="str">
            <v>Chemical Manufacturing</v>
          </cell>
          <cell r="I5539" t="str">
            <v>Chlorine Derivatives</v>
          </cell>
          <cell r="J5539" t="str">
            <v>Trichloroethane: Drying Column Vent</v>
          </cell>
          <cell r="N5539">
            <v>40988</v>
          </cell>
        </row>
        <row r="5540">
          <cell r="A5540" t="str">
            <v>30112528</v>
          </cell>
          <cell r="B5540" t="str">
            <v>Point</v>
          </cell>
          <cell r="C5540" t="str">
            <v>Chem Manuf /Chlorine Derivatives /Trichloroethane: Distillation Column Vent</v>
          </cell>
          <cell r="D5540" t="str">
            <v>Industrial Processes - Chemical Manuf</v>
          </cell>
          <cell r="G5540" t="str">
            <v>Industrial Processes</v>
          </cell>
          <cell r="H5540" t="str">
            <v>Chemical Manufacturing</v>
          </cell>
          <cell r="I5540" t="str">
            <v>Chlorine Derivatives</v>
          </cell>
          <cell r="J5540" t="str">
            <v>Trichloroethane: Distillation Column Vent</v>
          </cell>
          <cell r="N5540">
            <v>40988</v>
          </cell>
        </row>
        <row r="5541">
          <cell r="A5541" t="str">
            <v>30112529</v>
          </cell>
          <cell r="B5541" t="str">
            <v>Point</v>
          </cell>
          <cell r="C5541" t="str">
            <v>Chem Manuf /Chlorine Derivatives /Trichloroethane: Fugitive Emissions</v>
          </cell>
          <cell r="D5541" t="str">
            <v>Industrial Processes - Chemical Manuf</v>
          </cell>
          <cell r="G5541" t="str">
            <v>Industrial Processes</v>
          </cell>
          <cell r="H5541" t="str">
            <v>Chemical Manufacturing</v>
          </cell>
          <cell r="I5541" t="str">
            <v>Chlorine Derivatives</v>
          </cell>
          <cell r="J5541" t="str">
            <v>Trichloroethane: Fugitive Emissions</v>
          </cell>
          <cell r="N5541">
            <v>40988</v>
          </cell>
        </row>
        <row r="5542">
          <cell r="A5542" t="str">
            <v>30112530</v>
          </cell>
          <cell r="B5542" t="str">
            <v>Point</v>
          </cell>
          <cell r="C5542" t="str">
            <v>Chem Manuf /Chlorine Derivatives /Trichloroethylene: General</v>
          </cell>
          <cell r="D5542" t="str">
            <v>Industrial Processes - Chemical Manuf</v>
          </cell>
          <cell r="G5542" t="str">
            <v>Industrial Processes</v>
          </cell>
          <cell r="H5542" t="str">
            <v>Chemical Manufacturing</v>
          </cell>
          <cell r="I5542" t="str">
            <v>Chlorine Derivatives</v>
          </cell>
          <cell r="J5542" t="str">
            <v>Trichloroethylene: General</v>
          </cell>
          <cell r="N5542">
            <v>40988</v>
          </cell>
        </row>
        <row r="5543">
          <cell r="A5543" t="str">
            <v>30112531</v>
          </cell>
          <cell r="B5543" t="str">
            <v>Point</v>
          </cell>
          <cell r="C5543" t="str">
            <v>Chem Manuf /Chlorine Derivatives /Trichloroethylene: Distillation Unit</v>
          </cell>
          <cell r="D5543" t="str">
            <v>Industrial Processes - Chemical Manuf</v>
          </cell>
          <cell r="G5543" t="str">
            <v>Industrial Processes</v>
          </cell>
          <cell r="H5543" t="str">
            <v>Chemical Manufacturing</v>
          </cell>
          <cell r="I5543" t="str">
            <v>Chlorine Derivatives</v>
          </cell>
          <cell r="J5543" t="str">
            <v>Trichloroethylene: Distillation Unit</v>
          </cell>
          <cell r="N5543">
            <v>40988</v>
          </cell>
        </row>
        <row r="5544">
          <cell r="A5544" t="str">
            <v>30112532</v>
          </cell>
          <cell r="B5544" t="str">
            <v>Point</v>
          </cell>
          <cell r="C5544" t="str">
            <v>Chem Manuf /Chlorine Derivatives /Trichloroethylene: Neutralizer</v>
          </cell>
          <cell r="D5544" t="str">
            <v>Industrial Processes - Chemical Manuf</v>
          </cell>
          <cell r="G5544" t="str">
            <v>Industrial Processes</v>
          </cell>
          <cell r="H5544" t="str">
            <v>Chemical Manufacturing</v>
          </cell>
          <cell r="I5544" t="str">
            <v>Chlorine Derivatives</v>
          </cell>
          <cell r="J5544" t="str">
            <v>Trichloroethylene: Neutralizer</v>
          </cell>
          <cell r="N5544">
            <v>40988</v>
          </cell>
        </row>
        <row r="5545">
          <cell r="A5545" t="str">
            <v>30112533</v>
          </cell>
          <cell r="B5545" t="str">
            <v>Point</v>
          </cell>
          <cell r="C5545" t="str">
            <v>Chem Manuf /Chlorine Derivatives /Trichloroethylene: Product Drying Column</v>
          </cell>
          <cell r="D5545" t="str">
            <v>Industrial Processes - Chemical Manuf</v>
          </cell>
          <cell r="G5545" t="str">
            <v>Industrial Processes</v>
          </cell>
          <cell r="H5545" t="str">
            <v>Chemical Manufacturing</v>
          </cell>
          <cell r="I5545" t="str">
            <v>Chlorine Derivatives</v>
          </cell>
          <cell r="J5545" t="str">
            <v>Trichloroethylene: Product Drying Column</v>
          </cell>
          <cell r="N5545">
            <v>40988</v>
          </cell>
        </row>
        <row r="5546">
          <cell r="A5546" t="str">
            <v>30112534</v>
          </cell>
          <cell r="B5546" t="str">
            <v>Point</v>
          </cell>
          <cell r="C5546" t="str">
            <v>Chem Manuf /Chlorine Derivatives /Trichloroethylene: Fugitive Emissions</v>
          </cell>
          <cell r="D5546" t="str">
            <v>Industrial Processes - Chemical Manuf</v>
          </cell>
          <cell r="G5546" t="str">
            <v>Industrial Processes</v>
          </cell>
          <cell r="H5546" t="str">
            <v>Chemical Manufacturing</v>
          </cell>
          <cell r="I5546" t="str">
            <v>Chlorine Derivatives</v>
          </cell>
          <cell r="J5546" t="str">
            <v>Trichloroethylene: Fugitive Emissions</v>
          </cell>
          <cell r="N5546">
            <v>40988</v>
          </cell>
        </row>
        <row r="5547">
          <cell r="A5547" t="str">
            <v>30112535</v>
          </cell>
          <cell r="B5547" t="str">
            <v>Point</v>
          </cell>
          <cell r="C5547" t="str">
            <v>Chem Manuf /Chlorine Derivatives /Chlorobenzenes: General</v>
          </cell>
          <cell r="D5547" t="str">
            <v>Industrial Processes - Chemical Manuf</v>
          </cell>
          <cell r="G5547" t="str">
            <v>Industrial Processes</v>
          </cell>
          <cell r="H5547" t="str">
            <v>Chemical Manufacturing</v>
          </cell>
          <cell r="I5547" t="str">
            <v>Chlorine Derivatives</v>
          </cell>
          <cell r="J5547" t="str">
            <v>Chlorobenzenes: General</v>
          </cell>
          <cell r="N5547">
            <v>40988</v>
          </cell>
        </row>
        <row r="5548">
          <cell r="A5548" t="str">
            <v>30112540</v>
          </cell>
          <cell r="B5548" t="str">
            <v>Point</v>
          </cell>
          <cell r="C5548" t="str">
            <v>Chem Manuf /Chlorine Derivatives /Vinyl Chloride: General</v>
          </cell>
          <cell r="D5548" t="str">
            <v>Industrial Processes - Chemical Manuf</v>
          </cell>
          <cell r="G5548" t="str">
            <v>Industrial Processes</v>
          </cell>
          <cell r="H5548" t="str">
            <v>Chemical Manufacturing</v>
          </cell>
          <cell r="I5548" t="str">
            <v>Chlorine Derivatives</v>
          </cell>
          <cell r="J5548" t="str">
            <v>Vinyl Chloride: General</v>
          </cell>
          <cell r="N5548">
            <v>40988</v>
          </cell>
        </row>
        <row r="5549">
          <cell r="A5549" t="str">
            <v>30112541</v>
          </cell>
          <cell r="B5549" t="str">
            <v>Point</v>
          </cell>
          <cell r="C5549" t="str">
            <v>Chem Manuf /Chlorine Derivatives /Vinyl Chloride: Cracking Furnace</v>
          </cell>
          <cell r="D5549" t="str">
            <v>Industrial Processes - Chemical Manuf</v>
          </cell>
          <cell r="G5549" t="str">
            <v>Industrial Processes</v>
          </cell>
          <cell r="H5549" t="str">
            <v>Chemical Manufacturing</v>
          </cell>
          <cell r="I5549" t="str">
            <v>Chlorine Derivatives</v>
          </cell>
          <cell r="J5549" t="str">
            <v>Vinyl Chloride: Cracking Furnace</v>
          </cell>
          <cell r="N5549">
            <v>40988</v>
          </cell>
        </row>
        <row r="5550">
          <cell r="A5550" t="str">
            <v>30112542</v>
          </cell>
          <cell r="B5550" t="str">
            <v>Point</v>
          </cell>
          <cell r="C5550" t="str">
            <v>Chem Manuf /Chlorine Derivatives /Vinyl Chloride: HCl Recovery</v>
          </cell>
          <cell r="D5550" t="str">
            <v>Industrial Processes - Chemical Manuf</v>
          </cell>
          <cell r="G5550" t="str">
            <v>Industrial Processes</v>
          </cell>
          <cell r="H5550" t="str">
            <v>Chemical Manufacturing</v>
          </cell>
          <cell r="I5550" t="str">
            <v>Chlorine Derivatives</v>
          </cell>
          <cell r="J5550" t="str">
            <v>Vinyl Chloride: HCl Recovery</v>
          </cell>
          <cell r="N5550">
            <v>40988</v>
          </cell>
        </row>
        <row r="5551">
          <cell r="A5551" t="str">
            <v>30112543</v>
          </cell>
          <cell r="B5551" t="str">
            <v>Point</v>
          </cell>
          <cell r="C5551" t="str">
            <v>Chem Manuf /Chlorine Derivatives /Vinyl Chloride: Light-ends Recovery</v>
          </cell>
          <cell r="D5551" t="str">
            <v>Industrial Processes - Chemical Manuf</v>
          </cell>
          <cell r="G5551" t="str">
            <v>Industrial Processes</v>
          </cell>
          <cell r="H5551" t="str">
            <v>Chemical Manufacturing</v>
          </cell>
          <cell r="I5551" t="str">
            <v>Chlorine Derivatives</v>
          </cell>
          <cell r="J5551" t="str">
            <v>Vinyl Chloride: Light-ends Recovery</v>
          </cell>
          <cell r="N5551">
            <v>40988</v>
          </cell>
        </row>
        <row r="5552">
          <cell r="A5552" t="str">
            <v>30112544</v>
          </cell>
          <cell r="B5552" t="str">
            <v>Point</v>
          </cell>
          <cell r="C5552" t="str">
            <v>Chem Manuf /Chlorine Derivatives /Dichloroethane: Drying Column</v>
          </cell>
          <cell r="D5552" t="str">
            <v>Industrial Processes - Chemical Manuf</v>
          </cell>
          <cell r="G5552" t="str">
            <v>Industrial Processes</v>
          </cell>
          <cell r="H5552" t="str">
            <v>Chemical Manufacturing</v>
          </cell>
          <cell r="I5552" t="str">
            <v>Chlorine Derivatives</v>
          </cell>
          <cell r="J5552" t="str">
            <v>Dichloroethane: Drying Column</v>
          </cell>
          <cell r="N5552">
            <v>40988</v>
          </cell>
        </row>
        <row r="5553">
          <cell r="A5553" t="str">
            <v>30112545</v>
          </cell>
          <cell r="B5553" t="str">
            <v>Point</v>
          </cell>
          <cell r="C5553" t="str">
            <v>Chem Manuf /Chlorine Derivatives /Vinyl Chloride Monomer: Drying Column</v>
          </cell>
          <cell r="D5553" t="str">
            <v>Industrial Processes - Chemical Manuf</v>
          </cell>
          <cell r="G5553" t="str">
            <v>Industrial Processes</v>
          </cell>
          <cell r="H5553" t="str">
            <v>Chemical Manufacturing</v>
          </cell>
          <cell r="I5553" t="str">
            <v>Chlorine Derivatives</v>
          </cell>
          <cell r="J5553" t="str">
            <v>Vinyl Chloride Monomer: Drying Column</v>
          </cell>
          <cell r="N5553">
            <v>40988</v>
          </cell>
        </row>
        <row r="5554">
          <cell r="A5554" t="str">
            <v>30112546</v>
          </cell>
          <cell r="B5554" t="str">
            <v>Point</v>
          </cell>
          <cell r="C5554" t="str">
            <v>Chem Manuf /Chlorine Derivatives /Vinyl Chloride: Product Recovery Still</v>
          </cell>
          <cell r="D5554" t="str">
            <v>Industrial Processes - Chemical Manuf</v>
          </cell>
          <cell r="G5554" t="str">
            <v>Industrial Processes</v>
          </cell>
          <cell r="H5554" t="str">
            <v>Chemical Manufacturing</v>
          </cell>
          <cell r="I5554" t="str">
            <v>Chlorine Derivatives</v>
          </cell>
          <cell r="J5554" t="str">
            <v>Vinyl Chloride: Product Recovery Still</v>
          </cell>
          <cell r="N5554">
            <v>40988</v>
          </cell>
        </row>
        <row r="5555">
          <cell r="A5555" t="str">
            <v>30112547</v>
          </cell>
          <cell r="B5555" t="str">
            <v>Point</v>
          </cell>
          <cell r="C5555" t="str">
            <v>Chem Manuf /Chlorine Derivatives /Vinyl Chloride: Cracking Furnace Decoking</v>
          </cell>
          <cell r="D5555" t="str">
            <v>Industrial Processes - Chemical Manuf</v>
          </cell>
          <cell r="G5555" t="str">
            <v>Industrial Processes</v>
          </cell>
          <cell r="H5555" t="str">
            <v>Chemical Manufacturing</v>
          </cell>
          <cell r="I5555" t="str">
            <v>Chlorine Derivatives</v>
          </cell>
          <cell r="J5555" t="str">
            <v>Vinyl Chloride: Cracking Furnace Decoking</v>
          </cell>
          <cell r="N5555">
            <v>40988</v>
          </cell>
        </row>
        <row r="5556">
          <cell r="A5556" t="str">
            <v>30112550</v>
          </cell>
          <cell r="B5556" t="str">
            <v>Point</v>
          </cell>
          <cell r="C5556" t="str">
            <v>Chem Manuf /Chlorine Derivatives /Vinyl Chloride: Fugitive Emissions</v>
          </cell>
          <cell r="D5556" t="str">
            <v>Industrial Processes - Chemical Manuf</v>
          </cell>
          <cell r="G5556" t="str">
            <v>Industrial Processes</v>
          </cell>
          <cell r="H5556" t="str">
            <v>Chemical Manufacturing</v>
          </cell>
          <cell r="I5556" t="str">
            <v>Chlorine Derivatives</v>
          </cell>
          <cell r="J5556" t="str">
            <v>Vinyl Chloride: Fugitive Emissions</v>
          </cell>
          <cell r="N5556">
            <v>40988</v>
          </cell>
        </row>
        <row r="5557">
          <cell r="A5557" t="str">
            <v>30112551</v>
          </cell>
          <cell r="B5557" t="str">
            <v>Point</v>
          </cell>
          <cell r="C5557" t="str">
            <v>Chem Manuf /Chlorine Derivatives /Vinylidene Chloride: General</v>
          </cell>
          <cell r="D5557" t="str">
            <v>Industrial Processes - Chemical Manuf</v>
          </cell>
          <cell r="G5557" t="str">
            <v>Industrial Processes</v>
          </cell>
          <cell r="H5557" t="str">
            <v>Chemical Manufacturing</v>
          </cell>
          <cell r="I5557" t="str">
            <v>Chlorine Derivatives</v>
          </cell>
          <cell r="J5557" t="str">
            <v>Vinylidene Chloride: General</v>
          </cell>
          <cell r="N5557">
            <v>40988</v>
          </cell>
        </row>
        <row r="5558">
          <cell r="A5558" t="str">
            <v>30112552</v>
          </cell>
          <cell r="B5558" t="str">
            <v>Point</v>
          </cell>
          <cell r="C5558" t="str">
            <v>Chem Manuf /Chlorine Derivatives /Vinylidene Chloride: Dehydrochlorination Reactor</v>
          </cell>
          <cell r="D5558" t="str">
            <v>Industrial Processes - Chemical Manuf</v>
          </cell>
          <cell r="G5558" t="str">
            <v>Industrial Processes</v>
          </cell>
          <cell r="H5558" t="str">
            <v>Chemical Manufacturing</v>
          </cell>
          <cell r="I5558" t="str">
            <v>Chlorine Derivatives</v>
          </cell>
          <cell r="J5558" t="str">
            <v>Vinylidene Chloride: Dehydrochlorination Reactor</v>
          </cell>
          <cell r="N5558">
            <v>40988</v>
          </cell>
        </row>
        <row r="5559">
          <cell r="A5559" t="str">
            <v>30112553</v>
          </cell>
          <cell r="B5559" t="str">
            <v>Point</v>
          </cell>
          <cell r="C5559" t="str">
            <v>Chem Manuf /Chlorine Derivatives /Vinylidene Chloride: Distillation Column Vent</v>
          </cell>
          <cell r="D5559" t="str">
            <v>Industrial Processes - Chemical Manuf</v>
          </cell>
          <cell r="G5559" t="str">
            <v>Industrial Processes</v>
          </cell>
          <cell r="H5559" t="str">
            <v>Chemical Manufacturing</v>
          </cell>
          <cell r="I5559" t="str">
            <v>Chlorine Derivatives</v>
          </cell>
          <cell r="J5559" t="str">
            <v>Vinylidene Chloride: Distillation Column Vent</v>
          </cell>
          <cell r="N5559">
            <v>40988</v>
          </cell>
        </row>
        <row r="5560">
          <cell r="A5560" t="str">
            <v>30112555</v>
          </cell>
          <cell r="B5560" t="str">
            <v>Point</v>
          </cell>
          <cell r="C5560" t="str">
            <v>Chem Manuf /Chlorine Derivatives /Vinylidene Chloride: Fugitive Emissions</v>
          </cell>
          <cell r="D5560" t="str">
            <v>Industrial Processes - Chemical Manuf</v>
          </cell>
          <cell r="G5560" t="str">
            <v>Industrial Processes</v>
          </cell>
          <cell r="H5560" t="str">
            <v>Chemical Manufacturing</v>
          </cell>
          <cell r="I5560" t="str">
            <v>Chlorine Derivatives</v>
          </cell>
          <cell r="J5560" t="str">
            <v>Vinylidene Chloride: Fugitive Emissions</v>
          </cell>
          <cell r="N5560">
            <v>40988</v>
          </cell>
        </row>
        <row r="5561">
          <cell r="A5561" t="str">
            <v>30112556</v>
          </cell>
          <cell r="B5561" t="str">
            <v>Point</v>
          </cell>
          <cell r="C5561" t="str">
            <v>Chem Manuf /Chlorine Derivatives /Chloromethanes via MH &amp; MCC Processes: Inert-gas Purge Vent</v>
          </cell>
          <cell r="D5561" t="str">
            <v>Industrial Processes - Chemical Manuf</v>
          </cell>
          <cell r="G5561" t="str">
            <v>Industrial Processes</v>
          </cell>
          <cell r="H5561" t="str">
            <v>Chemical Manufacturing</v>
          </cell>
          <cell r="I5561" t="str">
            <v>Chlorine Derivatives</v>
          </cell>
          <cell r="J5561" t="str">
            <v>Chloromethanes via MH &amp; MCC Processes: Inert-gas Purge Vent</v>
          </cell>
          <cell r="N5561">
            <v>40988</v>
          </cell>
        </row>
        <row r="5562">
          <cell r="A5562" t="str">
            <v>30112557</v>
          </cell>
          <cell r="B5562" t="str">
            <v>Point</v>
          </cell>
          <cell r="C5562" t="str">
            <v>Chem Manuf /Chlorine Derivatives /Chloromethanes via MH &amp; MCC Processes: Methylene Chloride Condenser</v>
          </cell>
          <cell r="D5562" t="str">
            <v>Industrial Processes - Chemical Manuf</v>
          </cell>
          <cell r="G5562" t="str">
            <v>Industrial Processes</v>
          </cell>
          <cell r="H5562" t="str">
            <v>Chemical Manufacturing</v>
          </cell>
          <cell r="I5562" t="str">
            <v>Chlorine Derivatives</v>
          </cell>
          <cell r="J5562" t="str">
            <v>Chloromethanes via MH &amp; MCC Processes: Methylene Chloride Condenser</v>
          </cell>
          <cell r="N5562">
            <v>40988</v>
          </cell>
        </row>
        <row r="5563">
          <cell r="A5563" t="str">
            <v>30112558</v>
          </cell>
          <cell r="B5563" t="str">
            <v>Point</v>
          </cell>
          <cell r="C5563" t="str">
            <v>Chem Manuf /Chlorine Derivatives /Chloromethanes via MH &amp; MCC Processes: Chloroform Condenser</v>
          </cell>
          <cell r="D5563" t="str">
            <v>Industrial Processes - Chemical Manuf</v>
          </cell>
          <cell r="G5563" t="str">
            <v>Industrial Processes</v>
          </cell>
          <cell r="H5563" t="str">
            <v>Chemical Manufacturing</v>
          </cell>
          <cell r="I5563" t="str">
            <v>Chlorine Derivatives</v>
          </cell>
          <cell r="J5563" t="str">
            <v>Chloromethanes via MH &amp; MCC Processes: Chloroform Condenser</v>
          </cell>
          <cell r="N5563">
            <v>40988</v>
          </cell>
        </row>
        <row r="5564">
          <cell r="A5564" t="str">
            <v>30112599</v>
          </cell>
          <cell r="B5564" t="str">
            <v>Point</v>
          </cell>
          <cell r="C5564" t="str">
            <v>Chem Manuf /Chlorine Derivatives /Other Not Classified</v>
          </cell>
          <cell r="D5564" t="str">
            <v>Industrial Processes - Chemical Manuf</v>
          </cell>
          <cell r="G5564" t="str">
            <v>Industrial Processes</v>
          </cell>
          <cell r="H5564" t="str">
            <v>Chemical Manufacturing</v>
          </cell>
          <cell r="I5564" t="str">
            <v>Chlorine Derivatives</v>
          </cell>
          <cell r="J5564" t="str">
            <v>Other Not Classified</v>
          </cell>
          <cell r="N5564">
            <v>40988</v>
          </cell>
        </row>
        <row r="5565">
          <cell r="A5565" t="str">
            <v>30112699</v>
          </cell>
          <cell r="B5565" t="str">
            <v>Point</v>
          </cell>
          <cell r="C5565" t="str">
            <v>Chem Manuf /Brominated Organics /Bromine Organics</v>
          </cell>
          <cell r="D5565" t="str">
            <v>Industrial Processes - Chemical Manuf</v>
          </cell>
          <cell r="G5565" t="str">
            <v>Industrial Processes</v>
          </cell>
          <cell r="H5565" t="str">
            <v>Chemical Manufacturing</v>
          </cell>
          <cell r="I5565" t="str">
            <v>Brominated Organics</v>
          </cell>
          <cell r="J5565" t="str">
            <v>Bromine Organics</v>
          </cell>
          <cell r="N5565">
            <v>40988</v>
          </cell>
        </row>
        <row r="5566">
          <cell r="A5566" t="str">
            <v>30112701</v>
          </cell>
          <cell r="B5566" t="str">
            <v>Point</v>
          </cell>
          <cell r="C5566" t="str">
            <v>Chem Manuf /Fluorocarbons-CFCs /General</v>
          </cell>
          <cell r="D5566" t="str">
            <v>Industrial Processes - Chemical Manuf</v>
          </cell>
          <cell r="G5566" t="str">
            <v>Industrial Processes</v>
          </cell>
          <cell r="H5566" t="str">
            <v>Chemical Manufacturing</v>
          </cell>
          <cell r="I5566" t="str">
            <v>Fluorocarbons/Chlorofluorocarbons</v>
          </cell>
          <cell r="J5566" t="str">
            <v>General</v>
          </cell>
          <cell r="N5566">
            <v>40988</v>
          </cell>
        </row>
        <row r="5567">
          <cell r="A5567" t="str">
            <v>30112702</v>
          </cell>
          <cell r="B5567" t="str">
            <v>Point</v>
          </cell>
          <cell r="C5567" t="str">
            <v>Chem Manuf /Fluorocarbons-CFCs /Distillation Column</v>
          </cell>
          <cell r="D5567" t="str">
            <v>Industrial Processes - Chemical Manuf</v>
          </cell>
          <cell r="G5567" t="str">
            <v>Industrial Processes</v>
          </cell>
          <cell r="H5567" t="str">
            <v>Chemical Manufacturing</v>
          </cell>
          <cell r="I5567" t="str">
            <v>Fluorocarbons/Chlorofluorocarbons</v>
          </cell>
          <cell r="J5567" t="str">
            <v>Distillation Column</v>
          </cell>
          <cell r="N5567">
            <v>40988</v>
          </cell>
        </row>
        <row r="5568">
          <cell r="A5568" t="str">
            <v>30112703</v>
          </cell>
          <cell r="B5568" t="str">
            <v>Point</v>
          </cell>
          <cell r="C5568" t="str">
            <v>Chem Manuf /Fluorocarbons-CFCs /HCl Recovery Column</v>
          </cell>
          <cell r="D5568" t="str">
            <v>Industrial Processes - Chemical Manuf</v>
          </cell>
          <cell r="G5568" t="str">
            <v>Industrial Processes</v>
          </cell>
          <cell r="H5568" t="str">
            <v>Chemical Manufacturing</v>
          </cell>
          <cell r="I5568" t="str">
            <v>Fluorocarbons/Chlorofluorocarbons</v>
          </cell>
          <cell r="J5568" t="str">
            <v>HCl Recovery Column</v>
          </cell>
          <cell r="N5568">
            <v>40988</v>
          </cell>
        </row>
        <row r="5569">
          <cell r="A5569" t="str">
            <v>30112720</v>
          </cell>
          <cell r="B5569" t="str">
            <v>Point</v>
          </cell>
          <cell r="C5569" t="str">
            <v>Chem Manuf /Fluorocarbons-CFCs /Chlorofluorocarbon 12/11</v>
          </cell>
          <cell r="D5569" t="str">
            <v>Industrial Processes - Chemical Manuf</v>
          </cell>
          <cell r="G5569" t="str">
            <v>Industrial Processes</v>
          </cell>
          <cell r="H5569" t="str">
            <v>Chemical Manufacturing</v>
          </cell>
          <cell r="I5569" t="str">
            <v>Fluorocarbons/Chlorofluorocarbons</v>
          </cell>
          <cell r="J5569" t="str">
            <v>Chlorofluorocarbon 12/11</v>
          </cell>
          <cell r="N5569">
            <v>40988</v>
          </cell>
        </row>
        <row r="5570">
          <cell r="A5570" t="str">
            <v>30112730</v>
          </cell>
          <cell r="B5570" t="str">
            <v>Point</v>
          </cell>
          <cell r="C5570" t="str">
            <v>Chem Manuf /Fluorocarbons-CFCs /Chlorofluorocarbon 23/22</v>
          </cell>
          <cell r="D5570" t="str">
            <v>Industrial Processes - Chemical Manuf</v>
          </cell>
          <cell r="G5570" t="str">
            <v>Industrial Processes</v>
          </cell>
          <cell r="H5570" t="str">
            <v>Chemical Manufacturing</v>
          </cell>
          <cell r="I5570" t="str">
            <v>Fluorocarbons/Chlorofluorocarbons</v>
          </cell>
          <cell r="J5570" t="str">
            <v>Chlorofluorocarbon 23/22</v>
          </cell>
          <cell r="N5570">
            <v>40988</v>
          </cell>
        </row>
        <row r="5571">
          <cell r="A5571" t="str">
            <v>30112740</v>
          </cell>
          <cell r="B5571" t="str">
            <v>Point</v>
          </cell>
          <cell r="C5571" t="str">
            <v>Chem Manuf /Fluorocarbons-CFCs /Chlorofluorocarbon 113/114</v>
          </cell>
          <cell r="D5571" t="str">
            <v>Industrial Processes - Chemical Manuf</v>
          </cell>
          <cell r="G5571" t="str">
            <v>Industrial Processes</v>
          </cell>
          <cell r="H5571" t="str">
            <v>Chemical Manufacturing</v>
          </cell>
          <cell r="I5571" t="str">
            <v>Fluorocarbons/Chlorofluorocarbons</v>
          </cell>
          <cell r="J5571" t="str">
            <v>Chlorofluorocarbon 113/114</v>
          </cell>
          <cell r="N5571">
            <v>40988</v>
          </cell>
        </row>
        <row r="5572">
          <cell r="A5572" t="str">
            <v>30112780</v>
          </cell>
          <cell r="B5572" t="str">
            <v>Point</v>
          </cell>
          <cell r="C5572" t="str">
            <v>Chem Manuf /Fluorocarbons-CFCs /Fugitive Emissions</v>
          </cell>
          <cell r="D5572" t="str">
            <v>Industrial Processes - Chemical Manuf</v>
          </cell>
          <cell r="G5572" t="str">
            <v>Industrial Processes</v>
          </cell>
          <cell r="H5572" t="str">
            <v>Chemical Manufacturing</v>
          </cell>
          <cell r="I5572" t="str">
            <v>Fluorocarbons/Chlorofluorocarbons</v>
          </cell>
          <cell r="J5572" t="str">
            <v>Fugitive Emissions</v>
          </cell>
          <cell r="N5572">
            <v>40988</v>
          </cell>
        </row>
        <row r="5573">
          <cell r="A5573" t="str">
            <v>30113001</v>
          </cell>
          <cell r="B5573" t="str">
            <v>Point</v>
          </cell>
          <cell r="C5573" t="str">
            <v>Chem Manuf /Ammonium Sulfate /Caprolactum By-product Plants</v>
          </cell>
          <cell r="D5573" t="str">
            <v>Industrial Processes - Chemical Manuf</v>
          </cell>
          <cell r="G5573" t="str">
            <v>Industrial Processes</v>
          </cell>
          <cell r="H5573" t="str">
            <v>Chemical Manufacturing</v>
          </cell>
          <cell r="I5573" t="str">
            <v>Ammonium Sulfate (Use 3-01-210 for Caprolactum Production)</v>
          </cell>
          <cell r="J5573" t="str">
            <v>Caprolactum By-product Plants</v>
          </cell>
          <cell r="N5573">
            <v>40988</v>
          </cell>
        </row>
        <row r="5574">
          <cell r="A5574" t="str">
            <v>30113003</v>
          </cell>
          <cell r="B5574" t="str">
            <v>Point</v>
          </cell>
          <cell r="C5574" t="str">
            <v>Chem Manuf /Ammonium Sulfate /Process Vents</v>
          </cell>
          <cell r="D5574" t="str">
            <v>Industrial Processes - Chemical Manuf</v>
          </cell>
          <cell r="G5574" t="str">
            <v>Industrial Processes</v>
          </cell>
          <cell r="H5574" t="str">
            <v>Chemical Manufacturing</v>
          </cell>
          <cell r="I5574" t="str">
            <v>Ammonium Sulfate (Use 3-01-210 for Caprolactum Production)</v>
          </cell>
          <cell r="J5574" t="str">
            <v>Process Vents</v>
          </cell>
          <cell r="N5574">
            <v>40988</v>
          </cell>
        </row>
        <row r="5575">
          <cell r="A5575" t="str">
            <v>30113004</v>
          </cell>
          <cell r="B5575" t="str">
            <v>Point</v>
          </cell>
          <cell r="C5575" t="str">
            <v>Chem Manuf /Ammonium Sulfate /Caprolactum By-product: Rotary Dryer</v>
          </cell>
          <cell r="D5575" t="str">
            <v>Industrial Processes - Chemical Manuf</v>
          </cell>
          <cell r="G5575" t="str">
            <v>Industrial Processes</v>
          </cell>
          <cell r="H5575" t="str">
            <v>Chemical Manufacturing</v>
          </cell>
          <cell r="I5575" t="str">
            <v>Ammonium Sulfate (Use 3-01-210 for Caprolactum Production)</v>
          </cell>
          <cell r="J5575" t="str">
            <v>Caprolactum By-product: Rotary Dryer</v>
          </cell>
          <cell r="N5575">
            <v>40988</v>
          </cell>
        </row>
        <row r="5576">
          <cell r="A5576" t="str">
            <v>30113005</v>
          </cell>
          <cell r="B5576" t="str">
            <v>Point</v>
          </cell>
          <cell r="C5576" t="str">
            <v>Chem Manuf /Ammonium Sulfate /Caprolactum By-product: Fluid Bed Dryer</v>
          </cell>
          <cell r="D5576" t="str">
            <v>Industrial Processes - Chemical Manuf</v>
          </cell>
          <cell r="G5576" t="str">
            <v>Industrial Processes</v>
          </cell>
          <cell r="H5576" t="str">
            <v>Chemical Manufacturing</v>
          </cell>
          <cell r="I5576" t="str">
            <v>Ammonium Sulfate (Use 3-01-210 for Caprolactum Production)</v>
          </cell>
          <cell r="J5576" t="str">
            <v>Caprolactum By-product: Fluid Bed Dryer</v>
          </cell>
          <cell r="N5576">
            <v>40988</v>
          </cell>
        </row>
        <row r="5577">
          <cell r="A5577" t="str">
            <v>30113006</v>
          </cell>
          <cell r="B5577" t="str">
            <v>Point</v>
          </cell>
          <cell r="C5577" t="str">
            <v>Chem Manuf /Ammonium Sulfate /Caprolactum By-product: Crystallizer (Evaporator)</v>
          </cell>
          <cell r="D5577" t="str">
            <v>Industrial Processes - Chemical Manuf</v>
          </cell>
          <cell r="G5577" t="str">
            <v>Industrial Processes</v>
          </cell>
          <cell r="H5577" t="str">
            <v>Chemical Manufacturing</v>
          </cell>
          <cell r="I5577" t="str">
            <v>Ammonium Sulfate (Use 3-01-210 for Caprolactum Production)</v>
          </cell>
          <cell r="J5577" t="str">
            <v>Caprolactum By-product: Crystallizer (Evaporator)</v>
          </cell>
          <cell r="N5577">
            <v>40988</v>
          </cell>
        </row>
        <row r="5578">
          <cell r="A5578" t="str">
            <v>30113007</v>
          </cell>
          <cell r="B5578" t="str">
            <v>Point</v>
          </cell>
          <cell r="C5578" t="str">
            <v>Chem Manuf /Ammonium Sulfate /Caprolactum By-product: Screening</v>
          </cell>
          <cell r="D5578" t="str">
            <v>Industrial Processes - Chemical Manuf</v>
          </cell>
          <cell r="G5578" t="str">
            <v>Industrial Processes</v>
          </cell>
          <cell r="H5578" t="str">
            <v>Chemical Manufacturing</v>
          </cell>
          <cell r="I5578" t="str">
            <v>Ammonium Sulfate (Use 3-01-210 for Caprolactum Production)</v>
          </cell>
          <cell r="J5578" t="str">
            <v>Caprolactum By-product: Screening</v>
          </cell>
          <cell r="N5578">
            <v>40988</v>
          </cell>
        </row>
        <row r="5579">
          <cell r="A5579" t="str">
            <v>30113201</v>
          </cell>
          <cell r="B5579" t="str">
            <v>Point</v>
          </cell>
          <cell r="C5579" t="str">
            <v>Chem Manuf /Organic Acid Manuf /Acetic Acid via Methanol</v>
          </cell>
          <cell r="D5579" t="str">
            <v>Industrial Processes - Chemical Manuf</v>
          </cell>
          <cell r="G5579" t="str">
            <v>Industrial Processes</v>
          </cell>
          <cell r="H5579" t="str">
            <v>Chemical Manufacturing</v>
          </cell>
          <cell r="I5579" t="str">
            <v>Organic Acid Manufacturing</v>
          </cell>
          <cell r="J5579" t="str">
            <v>Acetic Acid via Methanol</v>
          </cell>
          <cell r="N5579">
            <v>40988</v>
          </cell>
        </row>
        <row r="5580">
          <cell r="A5580" t="str">
            <v>30113205</v>
          </cell>
          <cell r="B5580" t="str">
            <v>Point</v>
          </cell>
          <cell r="C5580" t="str">
            <v>Chem Manuf /Organic Acid Manuf /Acetic Acid via Butane</v>
          </cell>
          <cell r="D5580" t="str">
            <v>Industrial Processes - Chemical Manuf</v>
          </cell>
          <cell r="G5580" t="str">
            <v>Industrial Processes</v>
          </cell>
          <cell r="H5580" t="str">
            <v>Chemical Manufacturing</v>
          </cell>
          <cell r="I5580" t="str">
            <v>Organic Acid Manufacturing</v>
          </cell>
          <cell r="J5580" t="str">
            <v>Acetic Acid via Butane</v>
          </cell>
          <cell r="N5580">
            <v>40988</v>
          </cell>
        </row>
        <row r="5581">
          <cell r="A5581" t="str">
            <v>30113210</v>
          </cell>
          <cell r="B5581" t="str">
            <v>Point</v>
          </cell>
          <cell r="C5581" t="str">
            <v>Chem Manuf /Organic Acid Manuf /Acetic Acid via Acetaldehyde</v>
          </cell>
          <cell r="D5581" t="str">
            <v>Industrial Processes - Chemical Manuf</v>
          </cell>
          <cell r="G5581" t="str">
            <v>Industrial Processes</v>
          </cell>
          <cell r="H5581" t="str">
            <v>Chemical Manufacturing</v>
          </cell>
          <cell r="I5581" t="str">
            <v>Organic Acid Manufacturing</v>
          </cell>
          <cell r="J5581" t="str">
            <v>Acetic Acid via Acetaldehyde</v>
          </cell>
          <cell r="N5581">
            <v>40988</v>
          </cell>
        </row>
        <row r="5582">
          <cell r="A5582" t="str">
            <v>30113221</v>
          </cell>
          <cell r="B5582" t="str">
            <v>Point</v>
          </cell>
          <cell r="C5582" t="str">
            <v>Chem Manuf /Organic Acid Manuf /General: Acrylic Acid</v>
          </cell>
          <cell r="D5582" t="str">
            <v>Industrial Processes - Chemical Manuf</v>
          </cell>
          <cell r="G5582" t="str">
            <v>Industrial Processes</v>
          </cell>
          <cell r="H5582" t="str">
            <v>Chemical Manufacturing</v>
          </cell>
          <cell r="I5582" t="str">
            <v>Organic Acid Manufacturing</v>
          </cell>
          <cell r="J5582" t="str">
            <v>General: Acrylic Acid</v>
          </cell>
          <cell r="N5582">
            <v>40988</v>
          </cell>
        </row>
        <row r="5583">
          <cell r="A5583" t="str">
            <v>30113222</v>
          </cell>
          <cell r="B5583" t="str">
            <v>Point</v>
          </cell>
          <cell r="C5583" t="str">
            <v>Chem Manuf /Organic Acid Manuf /Quench Absorber</v>
          </cell>
          <cell r="D5583" t="str">
            <v>Industrial Processes - Chemical Manuf</v>
          </cell>
          <cell r="G5583" t="str">
            <v>Industrial Processes</v>
          </cell>
          <cell r="H5583" t="str">
            <v>Chemical Manufacturing</v>
          </cell>
          <cell r="I5583" t="str">
            <v>Organic Acid Manufacturing</v>
          </cell>
          <cell r="J5583" t="str">
            <v>Quench Absorber</v>
          </cell>
          <cell r="N5583">
            <v>40988</v>
          </cell>
        </row>
        <row r="5584">
          <cell r="A5584" t="str">
            <v>30113223</v>
          </cell>
          <cell r="B5584" t="str">
            <v>Point</v>
          </cell>
          <cell r="C5584" t="str">
            <v>Chem Manuf /Organic Acid Manuf /Extraction Column</v>
          </cell>
          <cell r="D5584" t="str">
            <v>Industrial Processes - Chemical Manuf</v>
          </cell>
          <cell r="G5584" t="str">
            <v>Industrial Processes</v>
          </cell>
          <cell r="H5584" t="str">
            <v>Chemical Manufacturing</v>
          </cell>
          <cell r="I5584" t="str">
            <v>Organic Acid Manufacturing</v>
          </cell>
          <cell r="J5584" t="str">
            <v>Extraction Column</v>
          </cell>
          <cell r="N5584">
            <v>40988</v>
          </cell>
        </row>
        <row r="5585">
          <cell r="A5585" t="str">
            <v>30113224</v>
          </cell>
          <cell r="B5585" t="str">
            <v>Point</v>
          </cell>
          <cell r="C5585" t="str">
            <v>Chem Manuf /Organic Acid Manuf /Vacuum System</v>
          </cell>
          <cell r="D5585" t="str">
            <v>Industrial Processes - Chemical Manuf</v>
          </cell>
          <cell r="G5585" t="str">
            <v>Industrial Processes</v>
          </cell>
          <cell r="H5585" t="str">
            <v>Chemical Manufacturing</v>
          </cell>
          <cell r="I5585" t="str">
            <v>Organic Acid Manufacturing</v>
          </cell>
          <cell r="J5585" t="str">
            <v>Vacuum System</v>
          </cell>
          <cell r="N5585">
            <v>40988</v>
          </cell>
        </row>
        <row r="5586">
          <cell r="A5586" t="str">
            <v>30113227</v>
          </cell>
          <cell r="B5586" t="str">
            <v>Point</v>
          </cell>
          <cell r="C5586" t="str">
            <v>Chem Manuf /Organic Acid Manuf /Fugitive Emissions</v>
          </cell>
          <cell r="D5586" t="str">
            <v>Industrial Processes - Chemical Manuf</v>
          </cell>
          <cell r="G5586" t="str">
            <v>Industrial Processes</v>
          </cell>
          <cell r="H5586" t="str">
            <v>Chemical Manufacturing</v>
          </cell>
          <cell r="I5586" t="str">
            <v>Organic Acid Manufacturing</v>
          </cell>
          <cell r="J5586" t="str">
            <v>Fugitive Emissions</v>
          </cell>
          <cell r="N5586">
            <v>40988</v>
          </cell>
        </row>
        <row r="5587">
          <cell r="A5587" t="str">
            <v>30113299</v>
          </cell>
          <cell r="B5587" t="str">
            <v>Point</v>
          </cell>
          <cell r="C5587" t="str">
            <v>Chem Manuf /Organic Acid Manuf /Other Not Classified</v>
          </cell>
          <cell r="D5587" t="str">
            <v>Industrial Processes - Chemical Manuf</v>
          </cell>
          <cell r="G5587" t="str">
            <v>Industrial Processes</v>
          </cell>
          <cell r="H5587" t="str">
            <v>Chemical Manufacturing</v>
          </cell>
          <cell r="I5587" t="str">
            <v>Organic Acid Manufacturing</v>
          </cell>
          <cell r="J5587" t="str">
            <v>Other Not Classified</v>
          </cell>
          <cell r="N5587">
            <v>40988</v>
          </cell>
        </row>
        <row r="5588">
          <cell r="A5588" t="str">
            <v>30113301</v>
          </cell>
          <cell r="B5588" t="str">
            <v>Point</v>
          </cell>
          <cell r="C5588" t="str">
            <v>Chem Manuf /Acetic Anhydride /General</v>
          </cell>
          <cell r="D5588" t="str">
            <v>Industrial Processes - Chemical Manuf</v>
          </cell>
          <cell r="G5588" t="str">
            <v>Industrial Processes</v>
          </cell>
          <cell r="H5588" t="str">
            <v>Chemical Manufacturing</v>
          </cell>
          <cell r="I5588" t="str">
            <v>Acetic Anhydride</v>
          </cell>
          <cell r="J5588" t="str">
            <v>General</v>
          </cell>
          <cell r="N5588">
            <v>40988</v>
          </cell>
        </row>
        <row r="5589">
          <cell r="A5589" t="str">
            <v>30113302</v>
          </cell>
          <cell r="B5589" t="str">
            <v>Point</v>
          </cell>
          <cell r="C5589" t="str">
            <v>Chem Manuf /Acetic Anhydride /Reactor By-product Gas Vent</v>
          </cell>
          <cell r="D5589" t="str">
            <v>Industrial Processes - Chemical Manuf</v>
          </cell>
          <cell r="G5589" t="str">
            <v>Industrial Processes</v>
          </cell>
          <cell r="H5589" t="str">
            <v>Chemical Manufacturing</v>
          </cell>
          <cell r="I5589" t="str">
            <v>Acetic Anhydride</v>
          </cell>
          <cell r="J5589" t="str">
            <v>Reactor By-product Gas Vent</v>
          </cell>
          <cell r="N5589">
            <v>40988</v>
          </cell>
        </row>
        <row r="5590">
          <cell r="A5590" t="str">
            <v>30113303</v>
          </cell>
          <cell r="B5590" t="str">
            <v>Point</v>
          </cell>
          <cell r="C5590" t="str">
            <v>Chem Manuf /Acetic Anhydride /Distillation Column Vent</v>
          </cell>
          <cell r="D5590" t="str">
            <v>Industrial Processes - Chemical Manuf</v>
          </cell>
          <cell r="G5590" t="str">
            <v>Industrial Processes</v>
          </cell>
          <cell r="H5590" t="str">
            <v>Chemical Manufacturing</v>
          </cell>
          <cell r="I5590" t="str">
            <v>Acetic Anhydride</v>
          </cell>
          <cell r="J5590" t="str">
            <v>Distillation Column Vent</v>
          </cell>
          <cell r="N5590">
            <v>40988</v>
          </cell>
        </row>
        <row r="5591">
          <cell r="A5591" t="str">
            <v>30113380</v>
          </cell>
          <cell r="B5591" t="str">
            <v>Point</v>
          </cell>
          <cell r="C5591" t="str">
            <v>Chem Manuf /Acetic Anhydride /Fugitive Emissions</v>
          </cell>
          <cell r="D5591" t="str">
            <v>Industrial Processes - Chemical Manuf</v>
          </cell>
          <cell r="G5591" t="str">
            <v>Industrial Processes</v>
          </cell>
          <cell r="H5591" t="str">
            <v>Chemical Manufacturing</v>
          </cell>
          <cell r="I5591" t="str">
            <v>Acetic Anhydride</v>
          </cell>
          <cell r="J5591" t="str">
            <v>Fugitive Emissions</v>
          </cell>
          <cell r="N5591">
            <v>40988</v>
          </cell>
        </row>
        <row r="5592">
          <cell r="A5592" t="str">
            <v>30113701</v>
          </cell>
          <cell r="B5592" t="str">
            <v>Point</v>
          </cell>
          <cell r="C5592" t="str">
            <v>Chem Manuf /Esters Production /Ethyl Acrylate</v>
          </cell>
          <cell r="D5592" t="str">
            <v>Industrial Processes - Chemical Manuf</v>
          </cell>
          <cell r="G5592" t="str">
            <v>Industrial Processes</v>
          </cell>
          <cell r="H5592" t="str">
            <v>Chemical Manufacturing</v>
          </cell>
          <cell r="I5592" t="str">
            <v>Esters Production</v>
          </cell>
          <cell r="J5592" t="str">
            <v>Ethyl Acrylate</v>
          </cell>
          <cell r="N5592">
            <v>40988</v>
          </cell>
        </row>
        <row r="5593">
          <cell r="A5593" t="str">
            <v>30113710</v>
          </cell>
          <cell r="B5593" t="str">
            <v>Point</v>
          </cell>
          <cell r="C5593" t="str">
            <v>Chem Manuf /Esters Production /Butyl Acrylate</v>
          </cell>
          <cell r="D5593" t="str">
            <v>Industrial Processes - Chemical Manuf</v>
          </cell>
          <cell r="G5593" t="str">
            <v>Industrial Processes</v>
          </cell>
          <cell r="H5593" t="str">
            <v>Chemical Manufacturing</v>
          </cell>
          <cell r="I5593" t="str">
            <v>Esters Production</v>
          </cell>
          <cell r="J5593" t="str">
            <v>Butyl Acrylate</v>
          </cell>
          <cell r="N5593">
            <v>40988</v>
          </cell>
        </row>
        <row r="5594">
          <cell r="A5594" t="str">
            <v>30113799</v>
          </cell>
          <cell r="B5594" t="str">
            <v>Point</v>
          </cell>
          <cell r="C5594" t="str">
            <v>Chem Manuf /Esters Production /Acrylates: Specify in Comments</v>
          </cell>
          <cell r="D5594" t="str">
            <v>Industrial Processes - Chemical Manuf</v>
          </cell>
          <cell r="G5594" t="str">
            <v>Industrial Processes</v>
          </cell>
          <cell r="H5594" t="str">
            <v>Chemical Manufacturing</v>
          </cell>
          <cell r="I5594" t="str">
            <v>Esters Production</v>
          </cell>
          <cell r="J5594" t="str">
            <v>Acrylates: Specify in Comments</v>
          </cell>
          <cell r="N5594">
            <v>40988</v>
          </cell>
        </row>
        <row r="5595">
          <cell r="A5595" t="str">
            <v>30114001</v>
          </cell>
          <cell r="B5595" t="str">
            <v>Point</v>
          </cell>
          <cell r="C5595" t="str">
            <v>Chem Manuf /Acetylene Producion /Raw Material Handling</v>
          </cell>
          <cell r="D5595" t="str">
            <v>Industrial Processes - Chemical Manuf</v>
          </cell>
          <cell r="G5595" t="str">
            <v>Industrial Processes</v>
          </cell>
          <cell r="H5595" t="str">
            <v>Chemical Manufacturing</v>
          </cell>
          <cell r="I5595" t="str">
            <v>Acetylene Producion</v>
          </cell>
          <cell r="J5595" t="str">
            <v>Raw Material Handling</v>
          </cell>
          <cell r="N5595">
            <v>40988</v>
          </cell>
        </row>
        <row r="5596">
          <cell r="A5596" t="str">
            <v>30114002</v>
          </cell>
          <cell r="B5596" t="str">
            <v>Point</v>
          </cell>
          <cell r="C5596" t="str">
            <v>Chem Manuf /Acetylene Producion /Grinding/Milling</v>
          </cell>
          <cell r="D5596" t="str">
            <v>Industrial Processes - Chemical Manuf</v>
          </cell>
          <cell r="G5596" t="str">
            <v>Industrial Processes</v>
          </cell>
          <cell r="H5596" t="str">
            <v>Chemical Manufacturing</v>
          </cell>
          <cell r="I5596" t="str">
            <v>Acetylene Producion</v>
          </cell>
          <cell r="J5596" t="str">
            <v>Grinding/Milling</v>
          </cell>
          <cell r="N5596">
            <v>40988</v>
          </cell>
        </row>
        <row r="5597">
          <cell r="A5597" t="str">
            <v>30114003</v>
          </cell>
          <cell r="B5597" t="str">
            <v>Point</v>
          </cell>
          <cell r="C5597" t="str">
            <v>Chem Manuf /Acetylene Producion /Mixing</v>
          </cell>
          <cell r="D5597" t="str">
            <v>Industrial Processes - Chemical Manuf</v>
          </cell>
          <cell r="G5597" t="str">
            <v>Industrial Processes</v>
          </cell>
          <cell r="H5597" t="str">
            <v>Chemical Manufacturing</v>
          </cell>
          <cell r="I5597" t="str">
            <v>Acetylene Producion</v>
          </cell>
          <cell r="J5597" t="str">
            <v>Mixing</v>
          </cell>
          <cell r="N5597">
            <v>40988</v>
          </cell>
        </row>
        <row r="5598">
          <cell r="A5598" t="str">
            <v>30114004</v>
          </cell>
          <cell r="B5598" t="str">
            <v>Point</v>
          </cell>
          <cell r="C5598" t="str">
            <v>Chem Manuf /Acetylene Producion /Waste Handling</v>
          </cell>
          <cell r="D5598" t="str">
            <v>Industrial Processes - Chemical Manuf</v>
          </cell>
          <cell r="G5598" t="str">
            <v>Industrial Processes</v>
          </cell>
          <cell r="H5598" t="str">
            <v>Chemical Manufacturing</v>
          </cell>
          <cell r="I5598" t="str">
            <v>Acetylene Producion</v>
          </cell>
          <cell r="J5598" t="str">
            <v>Waste Handling</v>
          </cell>
          <cell r="N5598">
            <v>40988</v>
          </cell>
        </row>
        <row r="5599">
          <cell r="A5599" t="str">
            <v>30114005</v>
          </cell>
          <cell r="B5599" t="str">
            <v>Point</v>
          </cell>
          <cell r="C5599" t="str">
            <v>Chem Manuf /Acetylene Producion /General</v>
          </cell>
          <cell r="D5599" t="str">
            <v>Industrial Processes - Chemical Manuf</v>
          </cell>
          <cell r="G5599" t="str">
            <v>Industrial Processes</v>
          </cell>
          <cell r="H5599" t="str">
            <v>Chemical Manufacturing</v>
          </cell>
          <cell r="I5599" t="str">
            <v>Acetylene Producion</v>
          </cell>
          <cell r="J5599" t="str">
            <v>General</v>
          </cell>
          <cell r="N5599">
            <v>40988</v>
          </cell>
        </row>
        <row r="5600">
          <cell r="A5600" t="str">
            <v>30115201</v>
          </cell>
          <cell r="B5600" t="str">
            <v>Point</v>
          </cell>
          <cell r="C5600" t="str">
            <v>Chem Manuf /Bisphenol A /General</v>
          </cell>
          <cell r="D5600" t="str">
            <v>Industrial Processes - Chemical Manuf</v>
          </cell>
          <cell r="G5600" t="str">
            <v>Industrial Processes</v>
          </cell>
          <cell r="H5600" t="str">
            <v>Chemical Manufacturing</v>
          </cell>
          <cell r="I5600" t="str">
            <v>Bisphenol A</v>
          </cell>
          <cell r="J5600" t="str">
            <v>General</v>
          </cell>
          <cell r="N5600">
            <v>40988</v>
          </cell>
        </row>
        <row r="5601">
          <cell r="A5601" t="str">
            <v>30115301</v>
          </cell>
          <cell r="B5601" t="str">
            <v>Point</v>
          </cell>
          <cell r="C5601" t="str">
            <v>Chem Manuf /Butadiene /General</v>
          </cell>
          <cell r="D5601" t="str">
            <v>Industrial Processes - Chemical Manuf</v>
          </cell>
          <cell r="G5601" t="str">
            <v>Industrial Processes</v>
          </cell>
          <cell r="H5601" t="str">
            <v>Chemical Manufacturing</v>
          </cell>
          <cell r="I5601" t="str">
            <v>Butadiene</v>
          </cell>
          <cell r="J5601" t="str">
            <v>General</v>
          </cell>
          <cell r="N5601">
            <v>40988</v>
          </cell>
        </row>
        <row r="5602">
          <cell r="A5602" t="str">
            <v>30115310</v>
          </cell>
          <cell r="B5602" t="str">
            <v>Point</v>
          </cell>
          <cell r="C5602" t="str">
            <v>Chem Manuf /Butadiene /Houdry Process: Total</v>
          </cell>
          <cell r="D5602" t="str">
            <v>Industrial Processes - Chemical Manuf</v>
          </cell>
          <cell r="G5602" t="str">
            <v>Industrial Processes</v>
          </cell>
          <cell r="H5602" t="str">
            <v>Chemical Manufacturing</v>
          </cell>
          <cell r="I5602" t="str">
            <v>Butadiene</v>
          </cell>
          <cell r="J5602" t="str">
            <v>Houdry Process: Total</v>
          </cell>
          <cell r="N5602">
            <v>40988</v>
          </cell>
        </row>
        <row r="5603">
          <cell r="A5603" t="str">
            <v>30115311</v>
          </cell>
          <cell r="B5603" t="str">
            <v>Point</v>
          </cell>
          <cell r="C5603" t="str">
            <v>Chem Manuf /Butadiene /Houdry Process: Flue Gas Vent</v>
          </cell>
          <cell r="D5603" t="str">
            <v>Industrial Processes - Chemical Manuf</v>
          </cell>
          <cell r="G5603" t="str">
            <v>Industrial Processes</v>
          </cell>
          <cell r="H5603" t="str">
            <v>Chemical Manufacturing</v>
          </cell>
          <cell r="I5603" t="str">
            <v>Butadiene</v>
          </cell>
          <cell r="J5603" t="str">
            <v>Houdry Process: Flue Gas Vent</v>
          </cell>
          <cell r="N5603">
            <v>40988</v>
          </cell>
        </row>
        <row r="5604">
          <cell r="A5604" t="str">
            <v>30115312</v>
          </cell>
          <cell r="B5604" t="str">
            <v>Point</v>
          </cell>
          <cell r="C5604" t="str">
            <v>Chem Manuf /Butadiene /Houdry Process: Dehydrogenation Reactor</v>
          </cell>
          <cell r="D5604" t="str">
            <v>Industrial Processes - Chemical Manuf</v>
          </cell>
          <cell r="G5604" t="str">
            <v>Industrial Processes</v>
          </cell>
          <cell r="H5604" t="str">
            <v>Chemical Manufacturing</v>
          </cell>
          <cell r="I5604" t="str">
            <v>Butadiene</v>
          </cell>
          <cell r="J5604" t="str">
            <v>Houdry Process: Dehydrogenation Reactor</v>
          </cell>
          <cell r="N5604">
            <v>40988</v>
          </cell>
        </row>
        <row r="5605">
          <cell r="A5605" t="str">
            <v>30115320</v>
          </cell>
          <cell r="B5605" t="str">
            <v>Point</v>
          </cell>
          <cell r="C5605" t="str">
            <v>Chem Manuf /Butadiene /n-Butene Process: Total</v>
          </cell>
          <cell r="D5605" t="str">
            <v>Industrial Processes - Chemical Manuf</v>
          </cell>
          <cell r="G5605" t="str">
            <v>Industrial Processes</v>
          </cell>
          <cell r="H5605" t="str">
            <v>Chemical Manufacturing</v>
          </cell>
          <cell r="I5605" t="str">
            <v>Butadiene</v>
          </cell>
          <cell r="J5605" t="str">
            <v>n-Butene Process: Total</v>
          </cell>
          <cell r="N5605">
            <v>40988</v>
          </cell>
        </row>
        <row r="5606">
          <cell r="A5606" t="str">
            <v>30115321</v>
          </cell>
          <cell r="B5606" t="str">
            <v>Point</v>
          </cell>
          <cell r="C5606" t="str">
            <v>Chem Manuf /Butadiene /n-Butene Process: Flue Gas Vent</v>
          </cell>
          <cell r="D5606" t="str">
            <v>Industrial Processes - Chemical Manuf</v>
          </cell>
          <cell r="G5606" t="str">
            <v>Industrial Processes</v>
          </cell>
          <cell r="H5606" t="str">
            <v>Chemical Manufacturing</v>
          </cell>
          <cell r="I5606" t="str">
            <v>Butadiene</v>
          </cell>
          <cell r="J5606" t="str">
            <v>n-Butene Process: Flue Gas Vent</v>
          </cell>
          <cell r="N5606">
            <v>40988</v>
          </cell>
        </row>
        <row r="5607">
          <cell r="A5607" t="str">
            <v>30115322</v>
          </cell>
          <cell r="B5607" t="str">
            <v>Point</v>
          </cell>
          <cell r="C5607" t="str">
            <v>Chem Manuf /Butadiene /n-Butene Process: Hydrocarbon Absorber Column</v>
          </cell>
          <cell r="D5607" t="str">
            <v>Industrial Processes - Chemical Manuf</v>
          </cell>
          <cell r="G5607" t="str">
            <v>Industrial Processes</v>
          </cell>
          <cell r="H5607" t="str">
            <v>Chemical Manufacturing</v>
          </cell>
          <cell r="I5607" t="str">
            <v>Butadiene</v>
          </cell>
          <cell r="J5607" t="str">
            <v>n-Butene Process: Hydrocarbon Absorber Column</v>
          </cell>
          <cell r="N5607">
            <v>40988</v>
          </cell>
        </row>
        <row r="5608">
          <cell r="A5608" t="str">
            <v>30115380</v>
          </cell>
          <cell r="B5608" t="str">
            <v>Point</v>
          </cell>
          <cell r="C5608" t="str">
            <v>Chem Manuf /Butadiene /Fugitive Emissions</v>
          </cell>
          <cell r="D5608" t="str">
            <v>Industrial Processes - Chemical Manuf</v>
          </cell>
          <cell r="G5608" t="str">
            <v>Industrial Processes</v>
          </cell>
          <cell r="H5608" t="str">
            <v>Chemical Manufacturing</v>
          </cell>
          <cell r="I5608" t="str">
            <v>Butadiene</v>
          </cell>
          <cell r="J5608" t="str">
            <v>Fugitive Emissions</v>
          </cell>
          <cell r="N5608">
            <v>40988</v>
          </cell>
        </row>
        <row r="5609">
          <cell r="A5609" t="str">
            <v>30115601</v>
          </cell>
          <cell r="B5609" t="str">
            <v>Point</v>
          </cell>
          <cell r="C5609" t="str">
            <v>Chem Manuf /Cumene /General</v>
          </cell>
          <cell r="D5609" t="str">
            <v>Industrial Processes - Chemical Manuf</v>
          </cell>
          <cell r="G5609" t="str">
            <v>Industrial Processes</v>
          </cell>
          <cell r="H5609" t="str">
            <v>Chemical Manufacturing</v>
          </cell>
          <cell r="I5609" t="str">
            <v>Cumene</v>
          </cell>
          <cell r="J5609" t="str">
            <v>General</v>
          </cell>
          <cell r="N5609">
            <v>40988</v>
          </cell>
        </row>
        <row r="5610">
          <cell r="A5610" t="str">
            <v>30115602</v>
          </cell>
          <cell r="B5610" t="str">
            <v>Point</v>
          </cell>
          <cell r="C5610" t="str">
            <v>Chem Manuf /Cumene /Aluminum Chloride Catalyst Process: Benzene Drying Column</v>
          </cell>
          <cell r="D5610" t="str">
            <v>Industrial Processes - Chemical Manuf</v>
          </cell>
          <cell r="G5610" t="str">
            <v>Industrial Processes</v>
          </cell>
          <cell r="H5610" t="str">
            <v>Chemical Manufacturing</v>
          </cell>
          <cell r="I5610" t="str">
            <v>Cumene</v>
          </cell>
          <cell r="J5610" t="str">
            <v>Aluminum Chloride Catalyst Process: Benzene Drying Column</v>
          </cell>
          <cell r="N5610">
            <v>40988</v>
          </cell>
        </row>
        <row r="5611">
          <cell r="A5611" t="str">
            <v>30115603</v>
          </cell>
          <cell r="B5611" t="str">
            <v>Point</v>
          </cell>
          <cell r="C5611" t="str">
            <v>Chem Manuf /Cumene /Aluminum Chloride Catalyst Process: Catalyst Mix Tank Scrubber Vent</v>
          </cell>
          <cell r="D5611" t="str">
            <v>Industrial Processes - Chemical Manuf</v>
          </cell>
          <cell r="G5611" t="str">
            <v>Industrial Processes</v>
          </cell>
          <cell r="H5611" t="str">
            <v>Chemical Manufacturing</v>
          </cell>
          <cell r="I5611" t="str">
            <v>Cumene</v>
          </cell>
          <cell r="J5611" t="str">
            <v>Aluminum Chloride Catalyst Process: Catalyst Mix Tank Scrubber Vent</v>
          </cell>
          <cell r="N5611">
            <v>40988</v>
          </cell>
        </row>
        <row r="5612">
          <cell r="A5612" t="str">
            <v>30115604</v>
          </cell>
          <cell r="B5612" t="str">
            <v>Point</v>
          </cell>
          <cell r="C5612" t="str">
            <v>Chem Manuf /Cumene /Aluminum Chloride Catalyst Process: Wash-Decant System Vent</v>
          </cell>
          <cell r="D5612" t="str">
            <v>Industrial Processes - Chemical Manuf</v>
          </cell>
          <cell r="G5612" t="str">
            <v>Industrial Processes</v>
          </cell>
          <cell r="H5612" t="str">
            <v>Chemical Manufacturing</v>
          </cell>
          <cell r="I5612" t="str">
            <v>Cumene</v>
          </cell>
          <cell r="J5612" t="str">
            <v>Aluminum Chloride Catalyst Process: Wash-Decant System Vent</v>
          </cell>
          <cell r="N5612">
            <v>40988</v>
          </cell>
        </row>
        <row r="5613">
          <cell r="A5613" t="str">
            <v>30115605</v>
          </cell>
          <cell r="B5613" t="str">
            <v>Point</v>
          </cell>
          <cell r="C5613" t="str">
            <v>Chem Manuf /Cumene /Aluminum Chloride Catalyst Process: Benzene Recovery</v>
          </cell>
          <cell r="D5613" t="str">
            <v>Industrial Processes - Chemical Manuf</v>
          </cell>
          <cell r="G5613" t="str">
            <v>Industrial Processes</v>
          </cell>
          <cell r="H5613" t="str">
            <v>Chemical Manufacturing</v>
          </cell>
          <cell r="I5613" t="str">
            <v>Cumene</v>
          </cell>
          <cell r="J5613" t="str">
            <v>Aluminum Chloride Catalyst Process: Benzene Recovery</v>
          </cell>
          <cell r="N5613">
            <v>40988</v>
          </cell>
        </row>
        <row r="5614">
          <cell r="A5614" t="str">
            <v>30115606</v>
          </cell>
          <cell r="B5614" t="str">
            <v>Point</v>
          </cell>
          <cell r="C5614" t="str">
            <v>Chem Manuf /Cumene /Aluminum Chloride Catalyst Process: Cumene Distillation Vent</v>
          </cell>
          <cell r="D5614" t="str">
            <v>Industrial Processes - Chemical Manuf</v>
          </cell>
          <cell r="G5614" t="str">
            <v>Industrial Processes</v>
          </cell>
          <cell r="H5614" t="str">
            <v>Chemical Manufacturing</v>
          </cell>
          <cell r="I5614" t="str">
            <v>Cumene</v>
          </cell>
          <cell r="J5614" t="str">
            <v>Aluminum Chloride Catalyst Process: Cumene Distillation Vent</v>
          </cell>
          <cell r="N5614">
            <v>40988</v>
          </cell>
        </row>
        <row r="5615">
          <cell r="A5615" t="str">
            <v>30115607</v>
          </cell>
          <cell r="B5615" t="str">
            <v>Point</v>
          </cell>
          <cell r="C5615" t="str">
            <v>Chem Manuf /Cumene /Aluminum Chloride Catalyst Process: DIPB Stripping Vent</v>
          </cell>
          <cell r="D5615" t="str">
            <v>Industrial Processes - Chemical Manuf</v>
          </cell>
          <cell r="G5615" t="str">
            <v>Industrial Processes</v>
          </cell>
          <cell r="H5615" t="str">
            <v>Chemical Manufacturing</v>
          </cell>
          <cell r="I5615" t="str">
            <v>Cumene</v>
          </cell>
          <cell r="J5615" t="str">
            <v>Aluminum Chloride Catalyst Process: DIPB Stripping Vent</v>
          </cell>
          <cell r="N5615">
            <v>40988</v>
          </cell>
        </row>
        <row r="5616">
          <cell r="A5616" t="str">
            <v>30115609</v>
          </cell>
          <cell r="B5616" t="str">
            <v>Point</v>
          </cell>
          <cell r="C5616" t="str">
            <v>Chem Manuf /Cumene /Solid Phosphoric Acid Catalyst Process: Cumene Distillation Sys. Vent</v>
          </cell>
          <cell r="D5616" t="str">
            <v>Industrial Processes - Chemical Manuf</v>
          </cell>
          <cell r="G5616" t="str">
            <v>Industrial Processes</v>
          </cell>
          <cell r="H5616" t="str">
            <v>Chemical Manufacturing</v>
          </cell>
          <cell r="I5616" t="str">
            <v>Cumene</v>
          </cell>
          <cell r="J5616" t="str">
            <v>Solid Phosphoric Acid Catalyst Process: Cumene Distillation Sys. Vent</v>
          </cell>
          <cell r="N5616">
            <v>40988</v>
          </cell>
        </row>
        <row r="5617">
          <cell r="A5617" t="str">
            <v>30115680</v>
          </cell>
          <cell r="B5617" t="str">
            <v>Point</v>
          </cell>
          <cell r="C5617" t="str">
            <v>Chem Manuf /Cumene /Fugitive Emissions</v>
          </cell>
          <cell r="D5617" t="str">
            <v>Industrial Processes - Chemical Manuf</v>
          </cell>
          <cell r="G5617" t="str">
            <v>Industrial Processes</v>
          </cell>
          <cell r="H5617" t="str">
            <v>Chemical Manufacturing</v>
          </cell>
          <cell r="I5617" t="str">
            <v>Cumene</v>
          </cell>
          <cell r="J5617" t="str">
            <v>Fugitive Emissions</v>
          </cell>
          <cell r="N5617">
            <v>40988</v>
          </cell>
        </row>
        <row r="5618">
          <cell r="A5618" t="str">
            <v>30115701</v>
          </cell>
          <cell r="B5618" t="str">
            <v>Point</v>
          </cell>
          <cell r="C5618" t="str">
            <v>Chem Manuf /Cyclohexane /General</v>
          </cell>
          <cell r="D5618" t="str">
            <v>Industrial Processes - Chemical Manuf</v>
          </cell>
          <cell r="G5618" t="str">
            <v>Industrial Processes</v>
          </cell>
          <cell r="H5618" t="str">
            <v>Chemical Manufacturing</v>
          </cell>
          <cell r="I5618" t="str">
            <v>Cyclohexane</v>
          </cell>
          <cell r="J5618" t="str">
            <v>General</v>
          </cell>
          <cell r="N5618">
            <v>40988</v>
          </cell>
        </row>
        <row r="5619">
          <cell r="A5619" t="str">
            <v>30115702</v>
          </cell>
          <cell r="B5619" t="str">
            <v>Point</v>
          </cell>
          <cell r="C5619" t="str">
            <v>Chem Manuf /Cyclohexane /Blowndown Tank Discharge</v>
          </cell>
          <cell r="D5619" t="str">
            <v>Industrial Processes - Chemical Manuf</v>
          </cell>
          <cell r="G5619" t="str">
            <v>Industrial Processes</v>
          </cell>
          <cell r="H5619" t="str">
            <v>Chemical Manufacturing</v>
          </cell>
          <cell r="I5619" t="str">
            <v>Cyclohexane</v>
          </cell>
          <cell r="J5619" t="str">
            <v>Blowndown Tank Discharge</v>
          </cell>
          <cell r="N5619">
            <v>40988</v>
          </cell>
        </row>
        <row r="5620">
          <cell r="A5620" t="str">
            <v>30115703</v>
          </cell>
          <cell r="B5620" t="str">
            <v>Point</v>
          </cell>
          <cell r="C5620" t="str">
            <v>Chem Manuf /Cyclohexane /Pumps/Valves/Compressors</v>
          </cell>
          <cell r="D5620" t="str">
            <v>Industrial Processes - Chemical Manuf</v>
          </cell>
          <cell r="G5620" t="str">
            <v>Industrial Processes</v>
          </cell>
          <cell r="H5620" t="str">
            <v>Chemical Manufacturing</v>
          </cell>
          <cell r="I5620" t="str">
            <v>Cyclohexane</v>
          </cell>
          <cell r="J5620" t="str">
            <v>Pumps/Valves/Compressors</v>
          </cell>
          <cell r="N5620">
            <v>40988</v>
          </cell>
        </row>
        <row r="5621">
          <cell r="A5621" t="str">
            <v>30115704</v>
          </cell>
          <cell r="B5621" t="str">
            <v>Point</v>
          </cell>
          <cell r="C5621" t="str">
            <v>Chem Manuf /Cyclohexane /Catalyst Replacement</v>
          </cell>
          <cell r="D5621" t="str">
            <v>Industrial Processes - Chemical Manuf</v>
          </cell>
          <cell r="G5621" t="str">
            <v>Industrial Processes</v>
          </cell>
          <cell r="H5621" t="str">
            <v>Chemical Manufacturing</v>
          </cell>
          <cell r="I5621" t="str">
            <v>Cyclohexane</v>
          </cell>
          <cell r="J5621" t="str">
            <v>Catalyst Replacement</v>
          </cell>
          <cell r="N5621">
            <v>40988</v>
          </cell>
        </row>
        <row r="5622">
          <cell r="A5622" t="str">
            <v>30115780</v>
          </cell>
          <cell r="B5622" t="str">
            <v>Point</v>
          </cell>
          <cell r="C5622" t="str">
            <v>Chem Manuf /Cyclohexane /Fugitive Emissions</v>
          </cell>
          <cell r="D5622" t="str">
            <v>Industrial Processes - Chemical Manuf</v>
          </cell>
          <cell r="G5622" t="str">
            <v>Industrial Processes</v>
          </cell>
          <cell r="H5622" t="str">
            <v>Chemical Manufacturing</v>
          </cell>
          <cell r="I5622" t="str">
            <v>Cyclohexane</v>
          </cell>
          <cell r="J5622" t="str">
            <v>Fugitive Emissions</v>
          </cell>
          <cell r="N5622">
            <v>40988</v>
          </cell>
        </row>
        <row r="5623">
          <cell r="A5623" t="str">
            <v>30115801</v>
          </cell>
          <cell r="B5623" t="str">
            <v>Point</v>
          </cell>
          <cell r="C5623" t="str">
            <v>Chem Manuf /Cyclohexanone-Cyclohexanol /General</v>
          </cell>
          <cell r="D5623" t="str">
            <v>Industrial Processes - Chemical Manuf</v>
          </cell>
          <cell r="G5623" t="str">
            <v>Industrial Processes</v>
          </cell>
          <cell r="H5623" t="str">
            <v>Chemical Manufacturing</v>
          </cell>
          <cell r="I5623" t="str">
            <v>Cyclohexanone/Cyclohexanol</v>
          </cell>
          <cell r="J5623" t="str">
            <v>General</v>
          </cell>
          <cell r="N5623">
            <v>40988</v>
          </cell>
        </row>
        <row r="5624">
          <cell r="A5624" t="str">
            <v>30115802</v>
          </cell>
          <cell r="B5624" t="str">
            <v>Point</v>
          </cell>
          <cell r="C5624" t="str">
            <v>Chem Manuf /Cyclohexanone-Cyclohexanol /High Pressure Scrubber Vent</v>
          </cell>
          <cell r="D5624" t="str">
            <v>Industrial Processes - Chemical Manuf</v>
          </cell>
          <cell r="G5624" t="str">
            <v>Industrial Processes</v>
          </cell>
          <cell r="H5624" t="str">
            <v>Chemical Manufacturing</v>
          </cell>
          <cell r="I5624" t="str">
            <v>Cyclohexanone/Cyclohexanol</v>
          </cell>
          <cell r="J5624" t="str">
            <v>High Pressure Scrubber Vent</v>
          </cell>
          <cell r="N5624">
            <v>40988</v>
          </cell>
        </row>
        <row r="5625">
          <cell r="A5625" t="str">
            <v>30115803</v>
          </cell>
          <cell r="B5625" t="str">
            <v>Point</v>
          </cell>
          <cell r="C5625" t="str">
            <v>Chem Manuf /Cyclohexanone-Cyclohexanol /Low Pressure Scrubber Vent</v>
          </cell>
          <cell r="D5625" t="str">
            <v>Industrial Processes - Chemical Manuf</v>
          </cell>
          <cell r="G5625" t="str">
            <v>Industrial Processes</v>
          </cell>
          <cell r="H5625" t="str">
            <v>Chemical Manufacturing</v>
          </cell>
          <cell r="I5625" t="str">
            <v>Cyclohexanone/Cyclohexanol</v>
          </cell>
          <cell r="J5625" t="str">
            <v>Low Pressure Scrubber Vent</v>
          </cell>
          <cell r="N5625">
            <v>40988</v>
          </cell>
        </row>
        <row r="5626">
          <cell r="A5626" t="str">
            <v>30115821</v>
          </cell>
          <cell r="B5626" t="str">
            <v>Point</v>
          </cell>
          <cell r="C5626" t="str">
            <v>Chem Manuf /Cyclohexanone-Cyclohexanol /Hydrogenation Reactor Vent</v>
          </cell>
          <cell r="D5626" t="str">
            <v>Industrial Processes - Chemical Manuf</v>
          </cell>
          <cell r="G5626" t="str">
            <v>Industrial Processes</v>
          </cell>
          <cell r="H5626" t="str">
            <v>Chemical Manufacturing</v>
          </cell>
          <cell r="I5626" t="str">
            <v>Cyclohexanone/Cyclohexanol</v>
          </cell>
          <cell r="J5626" t="str">
            <v>Hydrogenation Reactor Vent</v>
          </cell>
          <cell r="N5626">
            <v>40988</v>
          </cell>
        </row>
        <row r="5627">
          <cell r="A5627" t="str">
            <v>30115822</v>
          </cell>
          <cell r="B5627" t="str">
            <v>Point</v>
          </cell>
          <cell r="C5627" t="str">
            <v>Chem Manuf /Cyclohexanone-Cyclohexanol /Distillation Vent</v>
          </cell>
          <cell r="D5627" t="str">
            <v>Industrial Processes - Chemical Manuf</v>
          </cell>
          <cell r="G5627" t="str">
            <v>Industrial Processes</v>
          </cell>
          <cell r="H5627" t="str">
            <v>Chemical Manufacturing</v>
          </cell>
          <cell r="I5627" t="str">
            <v>Cyclohexanone/Cyclohexanol</v>
          </cell>
          <cell r="J5627" t="str">
            <v>Distillation Vent</v>
          </cell>
          <cell r="N5627">
            <v>40988</v>
          </cell>
        </row>
        <row r="5628">
          <cell r="A5628" t="str">
            <v>30115880</v>
          </cell>
          <cell r="B5628" t="str">
            <v>Point</v>
          </cell>
          <cell r="C5628" t="str">
            <v>Chem Manuf /Cyclohexanone-Cyclohexanol /Fugitive Emissions</v>
          </cell>
          <cell r="D5628" t="str">
            <v>Industrial Processes - Chemical Manuf</v>
          </cell>
          <cell r="G5628" t="str">
            <v>Industrial Processes</v>
          </cell>
          <cell r="H5628" t="str">
            <v>Chemical Manufacturing</v>
          </cell>
          <cell r="I5628" t="str">
            <v>Cyclohexanone/Cyclohexanol</v>
          </cell>
          <cell r="J5628" t="str">
            <v>Fugitive Emissions</v>
          </cell>
          <cell r="N5628">
            <v>40988</v>
          </cell>
        </row>
        <row r="5629">
          <cell r="A5629" t="str">
            <v>30116701</v>
          </cell>
          <cell r="B5629" t="str">
            <v>Point</v>
          </cell>
          <cell r="C5629" t="str">
            <v>Chem Manuf /Vinyl Acetate /General</v>
          </cell>
          <cell r="D5629" t="str">
            <v>Industrial Processes - Chemical Manuf</v>
          </cell>
          <cell r="G5629" t="str">
            <v>Industrial Processes</v>
          </cell>
          <cell r="H5629" t="str">
            <v>Chemical Manufacturing</v>
          </cell>
          <cell r="I5629" t="str">
            <v>Vinyl Acetate</v>
          </cell>
          <cell r="J5629" t="str">
            <v>General</v>
          </cell>
          <cell r="N5629">
            <v>40988</v>
          </cell>
        </row>
        <row r="5630">
          <cell r="A5630" t="str">
            <v>30116702</v>
          </cell>
          <cell r="B5630" t="str">
            <v>Point</v>
          </cell>
          <cell r="C5630" t="str">
            <v>Chem Manuf /Vinyl Acetate /Inert-gas Purge Vent</v>
          </cell>
          <cell r="D5630" t="str">
            <v>Industrial Processes - Chemical Manuf</v>
          </cell>
          <cell r="G5630" t="str">
            <v>Industrial Processes</v>
          </cell>
          <cell r="H5630" t="str">
            <v>Chemical Manufacturing</v>
          </cell>
          <cell r="I5630" t="str">
            <v>Vinyl Acetate</v>
          </cell>
          <cell r="J5630" t="str">
            <v>Inert-gas Purge Vent</v>
          </cell>
          <cell r="N5630">
            <v>40988</v>
          </cell>
        </row>
        <row r="5631">
          <cell r="A5631" t="str">
            <v>30116703</v>
          </cell>
          <cell r="B5631" t="str">
            <v>Point</v>
          </cell>
          <cell r="C5631" t="str">
            <v>Chem Manuf /Vinyl Acetate /CO2 Purge Vent</v>
          </cell>
          <cell r="D5631" t="str">
            <v>Industrial Processes - Chemical Manuf</v>
          </cell>
          <cell r="G5631" t="str">
            <v>Industrial Processes</v>
          </cell>
          <cell r="H5631" t="str">
            <v>Chemical Manufacturing</v>
          </cell>
          <cell r="I5631" t="str">
            <v>Vinyl Acetate</v>
          </cell>
          <cell r="J5631" t="str">
            <v>CO2 Purge Vent</v>
          </cell>
          <cell r="N5631">
            <v>40988</v>
          </cell>
        </row>
        <row r="5632">
          <cell r="A5632" t="str">
            <v>30116704</v>
          </cell>
          <cell r="B5632" t="str">
            <v>Point</v>
          </cell>
          <cell r="C5632" t="str">
            <v>Chem Manuf /Vinyl Acetate /Inhibitor Mix Tank Discharge</v>
          </cell>
          <cell r="D5632" t="str">
            <v>Industrial Processes - Chemical Manuf</v>
          </cell>
          <cell r="G5632" t="str">
            <v>Industrial Processes</v>
          </cell>
          <cell r="H5632" t="str">
            <v>Chemical Manufacturing</v>
          </cell>
          <cell r="I5632" t="str">
            <v>Vinyl Acetate</v>
          </cell>
          <cell r="J5632" t="str">
            <v>Inhibitor Mix Tank Discharge</v>
          </cell>
          <cell r="N5632">
            <v>40988</v>
          </cell>
        </row>
        <row r="5633">
          <cell r="A5633" t="str">
            <v>30116780</v>
          </cell>
          <cell r="B5633" t="str">
            <v>Point</v>
          </cell>
          <cell r="C5633" t="str">
            <v>Chem Manuf /Vinyl Acetate /Fugitive Emissions</v>
          </cell>
          <cell r="D5633" t="str">
            <v>Industrial Processes - Chemical Manuf</v>
          </cell>
          <cell r="G5633" t="str">
            <v>Industrial Processes</v>
          </cell>
          <cell r="H5633" t="str">
            <v>Chemical Manufacturing</v>
          </cell>
          <cell r="I5633" t="str">
            <v>Vinyl Acetate</v>
          </cell>
          <cell r="J5633" t="str">
            <v>Fugitive Emissions</v>
          </cell>
          <cell r="N5633">
            <v>40988</v>
          </cell>
        </row>
        <row r="5634">
          <cell r="A5634" t="str">
            <v>30116799</v>
          </cell>
          <cell r="B5634" t="str">
            <v>Point</v>
          </cell>
          <cell r="C5634" t="str">
            <v>Chem Manuf /Vinyl Acetate /Other Not Classified</v>
          </cell>
          <cell r="D5634" t="str">
            <v>Industrial Processes - Chemical Manuf</v>
          </cell>
          <cell r="G5634" t="str">
            <v>Industrial Processes</v>
          </cell>
          <cell r="H5634" t="str">
            <v>Chemical Manufacturing</v>
          </cell>
          <cell r="I5634" t="str">
            <v>Vinyl Acetate</v>
          </cell>
          <cell r="J5634" t="str">
            <v>Other Not Classified</v>
          </cell>
          <cell r="N5634">
            <v>40988</v>
          </cell>
        </row>
        <row r="5635">
          <cell r="A5635" t="str">
            <v>30116901</v>
          </cell>
          <cell r="B5635" t="str">
            <v>Point</v>
          </cell>
          <cell r="C5635" t="str">
            <v>Chem Manuf /Ethyl Benzene /General</v>
          </cell>
          <cell r="D5635" t="str">
            <v>Industrial Processes - Chemical Manuf</v>
          </cell>
          <cell r="G5635" t="str">
            <v>Industrial Processes</v>
          </cell>
          <cell r="H5635" t="str">
            <v>Chemical Manufacturing</v>
          </cell>
          <cell r="I5635" t="str">
            <v>Ethyl Benzene</v>
          </cell>
          <cell r="J5635" t="str">
            <v>General</v>
          </cell>
          <cell r="N5635">
            <v>40988</v>
          </cell>
        </row>
        <row r="5636">
          <cell r="A5636" t="str">
            <v>30116902</v>
          </cell>
          <cell r="B5636" t="str">
            <v>Point</v>
          </cell>
          <cell r="C5636" t="str">
            <v>Chem Manuf /Ethyl Benzene /Alkylation Reactor Vent</v>
          </cell>
          <cell r="D5636" t="str">
            <v>Industrial Processes - Chemical Manuf</v>
          </cell>
          <cell r="G5636" t="str">
            <v>Industrial Processes</v>
          </cell>
          <cell r="H5636" t="str">
            <v>Chemical Manufacturing</v>
          </cell>
          <cell r="I5636" t="str">
            <v>Ethyl Benzene</v>
          </cell>
          <cell r="J5636" t="str">
            <v>Alkylation Reactor Vent</v>
          </cell>
          <cell r="N5636">
            <v>40988</v>
          </cell>
        </row>
        <row r="5637">
          <cell r="A5637" t="str">
            <v>30116903</v>
          </cell>
          <cell r="B5637" t="str">
            <v>Point</v>
          </cell>
          <cell r="C5637" t="str">
            <v>Chem Manuf /Ethyl Benzene /Benzene Drying</v>
          </cell>
          <cell r="D5637" t="str">
            <v>Industrial Processes - Chemical Manuf</v>
          </cell>
          <cell r="G5637" t="str">
            <v>Industrial Processes</v>
          </cell>
          <cell r="H5637" t="str">
            <v>Chemical Manufacturing</v>
          </cell>
          <cell r="I5637" t="str">
            <v>Ethyl Benzene</v>
          </cell>
          <cell r="J5637" t="str">
            <v>Benzene Drying</v>
          </cell>
          <cell r="N5637">
            <v>40988</v>
          </cell>
        </row>
        <row r="5638">
          <cell r="A5638" t="str">
            <v>30116904</v>
          </cell>
          <cell r="B5638" t="str">
            <v>Point</v>
          </cell>
          <cell r="C5638" t="str">
            <v>Chem Manuf /Ethyl Benzene /Benzene Recovery/Recycle</v>
          </cell>
          <cell r="D5638" t="str">
            <v>Industrial Processes - Chemical Manuf</v>
          </cell>
          <cell r="G5638" t="str">
            <v>Industrial Processes</v>
          </cell>
          <cell r="H5638" t="str">
            <v>Chemical Manufacturing</v>
          </cell>
          <cell r="I5638" t="str">
            <v>Ethyl Benzene</v>
          </cell>
          <cell r="J5638" t="str">
            <v>Benzene Recovery/Recycle</v>
          </cell>
          <cell r="N5638">
            <v>40988</v>
          </cell>
        </row>
        <row r="5639">
          <cell r="A5639" t="str">
            <v>30116905</v>
          </cell>
          <cell r="B5639" t="str">
            <v>Point</v>
          </cell>
          <cell r="C5639" t="str">
            <v>Chem Manuf /Ethyl Benzene /Ethylbenzene Recovery</v>
          </cell>
          <cell r="D5639" t="str">
            <v>Industrial Processes - Chemical Manuf</v>
          </cell>
          <cell r="G5639" t="str">
            <v>Industrial Processes</v>
          </cell>
          <cell r="H5639" t="str">
            <v>Chemical Manufacturing</v>
          </cell>
          <cell r="I5639" t="str">
            <v>Ethyl Benzene</v>
          </cell>
          <cell r="J5639" t="str">
            <v>Ethylbenzene Recovery</v>
          </cell>
          <cell r="N5639">
            <v>40988</v>
          </cell>
        </row>
        <row r="5640">
          <cell r="A5640" t="str">
            <v>30116906</v>
          </cell>
          <cell r="B5640" t="str">
            <v>Point</v>
          </cell>
          <cell r="C5640" t="str">
            <v>Chem Manuf /Ethyl Benzene /Polyethylbenzene Recovery</v>
          </cell>
          <cell r="D5640" t="str">
            <v>Industrial Processes - Chemical Manuf</v>
          </cell>
          <cell r="G5640" t="str">
            <v>Industrial Processes</v>
          </cell>
          <cell r="H5640" t="str">
            <v>Chemical Manufacturing</v>
          </cell>
          <cell r="I5640" t="str">
            <v>Ethyl Benzene</v>
          </cell>
          <cell r="J5640" t="str">
            <v>Polyethylbenzene Recovery</v>
          </cell>
          <cell r="N5640">
            <v>40988</v>
          </cell>
        </row>
        <row r="5641">
          <cell r="A5641" t="str">
            <v>30116980</v>
          </cell>
          <cell r="B5641" t="str">
            <v>Point</v>
          </cell>
          <cell r="C5641" t="str">
            <v>Chem Manuf /Ethyl Benzene /Fugitive Emissions</v>
          </cell>
          <cell r="D5641" t="str">
            <v>Industrial Processes - Chemical Manuf</v>
          </cell>
          <cell r="G5641" t="str">
            <v>Industrial Processes</v>
          </cell>
          <cell r="H5641" t="str">
            <v>Chemical Manufacturing</v>
          </cell>
          <cell r="I5641" t="str">
            <v>Ethyl Benzene</v>
          </cell>
          <cell r="J5641" t="str">
            <v>Fugitive Emissions</v>
          </cell>
          <cell r="N5641">
            <v>40988</v>
          </cell>
        </row>
        <row r="5642">
          <cell r="A5642" t="str">
            <v>30117401</v>
          </cell>
          <cell r="B5642" t="str">
            <v>Point</v>
          </cell>
          <cell r="C5642" t="str">
            <v>Chem Manuf /Ethylene Oxide /General</v>
          </cell>
          <cell r="D5642" t="str">
            <v>Industrial Processes - Chemical Manuf</v>
          </cell>
          <cell r="G5642" t="str">
            <v>Industrial Processes</v>
          </cell>
          <cell r="H5642" t="str">
            <v>Chemical Manufacturing</v>
          </cell>
          <cell r="I5642" t="str">
            <v>Ethylene Oxide</v>
          </cell>
          <cell r="J5642" t="str">
            <v>General</v>
          </cell>
          <cell r="N5642">
            <v>40988</v>
          </cell>
        </row>
        <row r="5643">
          <cell r="A5643" t="str">
            <v>30117402</v>
          </cell>
          <cell r="B5643" t="str">
            <v>Point</v>
          </cell>
          <cell r="C5643" t="str">
            <v>Chem Manuf /Ethylene Oxide /Air Oxidation Process Reactor: Main Vent</v>
          </cell>
          <cell r="D5643" t="str">
            <v>Industrial Processes - Chemical Manuf</v>
          </cell>
          <cell r="G5643" t="str">
            <v>Industrial Processes</v>
          </cell>
          <cell r="H5643" t="str">
            <v>Chemical Manufacturing</v>
          </cell>
          <cell r="I5643" t="str">
            <v>Ethylene Oxide</v>
          </cell>
          <cell r="J5643" t="str">
            <v>Air Oxidation Process Reactor: Main Vent</v>
          </cell>
          <cell r="N5643">
            <v>40988</v>
          </cell>
        </row>
        <row r="5644">
          <cell r="A5644" t="str">
            <v>30117410</v>
          </cell>
          <cell r="B5644" t="str">
            <v>Point</v>
          </cell>
          <cell r="C5644" t="str">
            <v>Chem Manuf /Ethylene Oxide /Oxygen Oxidation Process Reactor: CO2 Purge Vent</v>
          </cell>
          <cell r="D5644" t="str">
            <v>Industrial Processes - Chemical Manuf</v>
          </cell>
          <cell r="G5644" t="str">
            <v>Industrial Processes</v>
          </cell>
          <cell r="H5644" t="str">
            <v>Chemical Manufacturing</v>
          </cell>
          <cell r="I5644" t="str">
            <v>Ethylene Oxide</v>
          </cell>
          <cell r="J5644" t="str">
            <v>Oxygen Oxidation Process Reactor: CO2 Purge Vent</v>
          </cell>
          <cell r="N5644">
            <v>40988</v>
          </cell>
        </row>
        <row r="5645">
          <cell r="A5645" t="str">
            <v>30117411</v>
          </cell>
          <cell r="B5645" t="str">
            <v>Point</v>
          </cell>
          <cell r="C5645" t="str">
            <v>Chem Manuf /Ethylene Oxide /Oxygen Oxidation Process Reactor: Argon Purge Vent</v>
          </cell>
          <cell r="D5645" t="str">
            <v>Industrial Processes - Chemical Manuf</v>
          </cell>
          <cell r="G5645" t="str">
            <v>Industrial Processes</v>
          </cell>
          <cell r="H5645" t="str">
            <v>Chemical Manufacturing</v>
          </cell>
          <cell r="I5645" t="str">
            <v>Ethylene Oxide</v>
          </cell>
          <cell r="J5645" t="str">
            <v>Oxygen Oxidation Process Reactor: Argon Purge Vent</v>
          </cell>
          <cell r="N5645">
            <v>40988</v>
          </cell>
        </row>
        <row r="5646">
          <cell r="A5646" t="str">
            <v>30117421</v>
          </cell>
          <cell r="B5646" t="str">
            <v>Point</v>
          </cell>
          <cell r="C5646" t="str">
            <v>Chem Manuf /Ethylene Oxide /Stripper Purge Vent</v>
          </cell>
          <cell r="D5646" t="str">
            <v>Industrial Processes - Chemical Manuf</v>
          </cell>
          <cell r="G5646" t="str">
            <v>Industrial Processes</v>
          </cell>
          <cell r="H5646" t="str">
            <v>Chemical Manufacturing</v>
          </cell>
          <cell r="I5646" t="str">
            <v>Ethylene Oxide</v>
          </cell>
          <cell r="J5646" t="str">
            <v>Stripper Purge Vent</v>
          </cell>
          <cell r="N5646">
            <v>40988</v>
          </cell>
        </row>
        <row r="5647">
          <cell r="A5647" t="str">
            <v>30117480</v>
          </cell>
          <cell r="B5647" t="str">
            <v>Point</v>
          </cell>
          <cell r="C5647" t="str">
            <v>Chem Manuf /Ethylene Oxide /Fugitive Emissions</v>
          </cell>
          <cell r="D5647" t="str">
            <v>Industrial Processes - Chemical Manuf</v>
          </cell>
          <cell r="G5647" t="str">
            <v>Industrial Processes</v>
          </cell>
          <cell r="H5647" t="str">
            <v>Chemical Manufacturing</v>
          </cell>
          <cell r="I5647" t="str">
            <v>Ethylene Oxide</v>
          </cell>
          <cell r="J5647" t="str">
            <v>Fugitive Emissions</v>
          </cell>
          <cell r="N5647">
            <v>40988</v>
          </cell>
        </row>
        <row r="5648">
          <cell r="A5648" t="str">
            <v>30117601</v>
          </cell>
          <cell r="B5648" t="str">
            <v>Point</v>
          </cell>
          <cell r="C5648" t="str">
            <v>Chem Manuf /Glycerin (Glycerol) /General</v>
          </cell>
          <cell r="D5648" t="str">
            <v>Industrial Processes - Chemical Manuf</v>
          </cell>
          <cell r="G5648" t="str">
            <v>Industrial Processes</v>
          </cell>
          <cell r="H5648" t="str">
            <v>Chemical Manufacturing</v>
          </cell>
          <cell r="I5648" t="str">
            <v>Glycerin (Glycerol)</v>
          </cell>
          <cell r="J5648" t="str">
            <v>General</v>
          </cell>
          <cell r="N5648">
            <v>40988</v>
          </cell>
        </row>
        <row r="5649">
          <cell r="A5649" t="str">
            <v>30117610</v>
          </cell>
          <cell r="B5649" t="str">
            <v>Point</v>
          </cell>
          <cell r="C5649" t="str">
            <v>Chem Manuf /Glycerin (Glycerol) /Chlorination Process: General</v>
          </cell>
          <cell r="D5649" t="str">
            <v>Industrial Processes - Chemical Manuf</v>
          </cell>
          <cell r="G5649" t="str">
            <v>Industrial Processes</v>
          </cell>
          <cell r="H5649" t="str">
            <v>Chemical Manufacturing</v>
          </cell>
          <cell r="I5649" t="str">
            <v>Glycerin (Glycerol)</v>
          </cell>
          <cell r="J5649" t="str">
            <v>Chlorination Process: General</v>
          </cell>
          <cell r="N5649">
            <v>40988</v>
          </cell>
        </row>
        <row r="5650">
          <cell r="A5650" t="str">
            <v>30117611</v>
          </cell>
          <cell r="B5650" t="str">
            <v>Point</v>
          </cell>
          <cell r="C5650" t="str">
            <v>Chem Manuf /Glycerin (Glycerol) /CO2 Absorber</v>
          </cell>
          <cell r="D5650" t="str">
            <v>Industrial Processes - Chemical Manuf</v>
          </cell>
          <cell r="G5650" t="str">
            <v>Industrial Processes</v>
          </cell>
          <cell r="H5650" t="str">
            <v>Chemical Manufacturing</v>
          </cell>
          <cell r="I5650" t="str">
            <v>Glycerin (Glycerol)</v>
          </cell>
          <cell r="J5650" t="str">
            <v>CO2 Absorber</v>
          </cell>
          <cell r="N5650">
            <v>40988</v>
          </cell>
        </row>
        <row r="5651">
          <cell r="A5651" t="str">
            <v>30117612</v>
          </cell>
          <cell r="B5651" t="str">
            <v>Point</v>
          </cell>
          <cell r="C5651" t="str">
            <v>Chem Manuf /Glycerin (Glycerol) /Evaporator</v>
          </cell>
          <cell r="D5651" t="str">
            <v>Industrial Processes - Chemical Manuf</v>
          </cell>
          <cell r="G5651" t="str">
            <v>Industrial Processes</v>
          </cell>
          <cell r="H5651" t="str">
            <v>Chemical Manufacturing</v>
          </cell>
          <cell r="I5651" t="str">
            <v>Glycerin (Glycerol)</v>
          </cell>
          <cell r="J5651" t="str">
            <v>Evaporator</v>
          </cell>
          <cell r="N5651">
            <v>40988</v>
          </cell>
        </row>
        <row r="5652">
          <cell r="A5652" t="str">
            <v>30117613</v>
          </cell>
          <cell r="B5652" t="str">
            <v>Point</v>
          </cell>
          <cell r="C5652" t="str">
            <v>Chem Manuf /Glycerin (Glycerol) /Concentrator</v>
          </cell>
          <cell r="D5652" t="str">
            <v>Industrial Processes - Chemical Manuf</v>
          </cell>
          <cell r="G5652" t="str">
            <v>Industrial Processes</v>
          </cell>
          <cell r="H5652" t="str">
            <v>Chemical Manufacturing</v>
          </cell>
          <cell r="I5652" t="str">
            <v>Glycerin (Glycerol)</v>
          </cell>
          <cell r="J5652" t="str">
            <v>Concentrator</v>
          </cell>
          <cell r="K5652" t="str">
            <v>30117632</v>
          </cell>
          <cell r="L5652" t="str">
            <v>2005</v>
          </cell>
          <cell r="N5652">
            <v>40988</v>
          </cell>
        </row>
        <row r="5653">
          <cell r="A5653" t="str">
            <v>30117614</v>
          </cell>
          <cell r="B5653" t="str">
            <v>Point</v>
          </cell>
          <cell r="C5653" t="str">
            <v>Chem Manuf /Glycerin (Glycerol) /Stripping Column</v>
          </cell>
          <cell r="D5653" t="str">
            <v>Industrial Processes - Chemical Manuf</v>
          </cell>
          <cell r="G5653" t="str">
            <v>Industrial Processes</v>
          </cell>
          <cell r="H5653" t="str">
            <v>Chemical Manufacturing</v>
          </cell>
          <cell r="I5653" t="str">
            <v>Glycerin (Glycerol)</v>
          </cell>
          <cell r="J5653" t="str">
            <v>Stripping Column</v>
          </cell>
          <cell r="N5653">
            <v>40988</v>
          </cell>
        </row>
        <row r="5654">
          <cell r="A5654" t="str">
            <v>30117615</v>
          </cell>
          <cell r="B5654" t="str">
            <v>Point</v>
          </cell>
          <cell r="C5654" t="str">
            <v>Chem Manuf /Glycerin (Glycerol) /Light-ends Stripper</v>
          </cell>
          <cell r="D5654" t="str">
            <v>Industrial Processes - Chemical Manuf</v>
          </cell>
          <cell r="G5654" t="str">
            <v>Industrial Processes</v>
          </cell>
          <cell r="H5654" t="str">
            <v>Chemical Manufacturing</v>
          </cell>
          <cell r="I5654" t="str">
            <v>Glycerin (Glycerol)</v>
          </cell>
          <cell r="J5654" t="str">
            <v>Light-ends Stripping Column</v>
          </cell>
          <cell r="K5654" t="str">
            <v>30117631</v>
          </cell>
          <cell r="L5654" t="str">
            <v>2005</v>
          </cell>
          <cell r="N5654">
            <v>40988</v>
          </cell>
        </row>
        <row r="5655">
          <cell r="A5655" t="str">
            <v>30117616</v>
          </cell>
          <cell r="B5655" t="str">
            <v>Point</v>
          </cell>
          <cell r="C5655" t="str">
            <v>Chem Manuf /Glycerin (Glycerol) /Solvent Stripping Column</v>
          </cell>
          <cell r="D5655" t="str">
            <v>Industrial Processes - Chemical Manuf</v>
          </cell>
          <cell r="G5655" t="str">
            <v>Industrial Processes</v>
          </cell>
          <cell r="H5655" t="str">
            <v>Chemical Manufacturing</v>
          </cell>
          <cell r="I5655" t="str">
            <v>Glycerin (Glycerol)</v>
          </cell>
          <cell r="J5655" t="str">
            <v>Solvent Stripping Column</v>
          </cell>
          <cell r="N5655">
            <v>40988</v>
          </cell>
        </row>
        <row r="5656">
          <cell r="A5656" t="str">
            <v>30117617</v>
          </cell>
          <cell r="B5656" t="str">
            <v>Point</v>
          </cell>
          <cell r="C5656" t="str">
            <v>Chem Manuf /Glycerin (Glycerol) /Product Distillation Column</v>
          </cell>
          <cell r="D5656" t="str">
            <v>Industrial Processes - Chemical Manuf</v>
          </cell>
          <cell r="G5656" t="str">
            <v>Industrial Processes</v>
          </cell>
          <cell r="H5656" t="str">
            <v>Chemical Manufacturing</v>
          </cell>
          <cell r="I5656" t="str">
            <v>Glycerin (Glycerol)</v>
          </cell>
          <cell r="J5656" t="str">
            <v>Product Distillation Column</v>
          </cell>
          <cell r="K5656" t="str">
            <v>30117634</v>
          </cell>
          <cell r="L5656" t="str">
            <v>2005</v>
          </cell>
          <cell r="N5656">
            <v>40988</v>
          </cell>
        </row>
        <row r="5657">
          <cell r="A5657" t="str">
            <v>30117618</v>
          </cell>
          <cell r="B5657" t="str">
            <v>Point</v>
          </cell>
          <cell r="C5657" t="str">
            <v>Chem Manuf /Glycerin (Glycerol) /Cooling Tower</v>
          </cell>
          <cell r="D5657" t="str">
            <v>Industrial Processes - Chemical Manuf</v>
          </cell>
          <cell r="G5657" t="str">
            <v>Industrial Processes</v>
          </cell>
          <cell r="H5657" t="str">
            <v>Chemical Manufacturing</v>
          </cell>
          <cell r="I5657" t="str">
            <v>Glycerin (Glycerol)</v>
          </cell>
          <cell r="J5657" t="str">
            <v>Cooling Tower</v>
          </cell>
          <cell r="N5657">
            <v>40988</v>
          </cell>
        </row>
        <row r="5658">
          <cell r="A5658" t="str">
            <v>30117630</v>
          </cell>
          <cell r="B5658" t="str">
            <v>Point</v>
          </cell>
          <cell r="C5658" t="str">
            <v>Chem Manuf /Glycerin (Glycerol) /Oxidation Process: General</v>
          </cell>
          <cell r="D5658" t="str">
            <v>Industrial Processes - Chemical Manuf</v>
          </cell>
          <cell r="G5658" t="str">
            <v>Industrial Processes</v>
          </cell>
          <cell r="H5658" t="str">
            <v>Chemical Manufacturing</v>
          </cell>
          <cell r="I5658" t="str">
            <v>Glycerin (Glycerol)</v>
          </cell>
          <cell r="J5658" t="str">
            <v>Oxidation Process: General</v>
          </cell>
          <cell r="N5658">
            <v>40988</v>
          </cell>
        </row>
        <row r="5659">
          <cell r="A5659" t="str">
            <v>30117631</v>
          </cell>
          <cell r="B5659" t="str">
            <v>Point</v>
          </cell>
          <cell r="C5659" t="str">
            <v>Chem Manuf /Glycerin (Glycerol) /Light-ends Stripper</v>
          </cell>
          <cell r="D5659" t="str">
            <v>Industrial Processes - Chemical Manuf</v>
          </cell>
          <cell r="G5659" t="str">
            <v>Industrial Processes</v>
          </cell>
          <cell r="H5659" t="str">
            <v>Chemical Manufacturing</v>
          </cell>
          <cell r="I5659" t="str">
            <v>Glycerin (Glycerol)</v>
          </cell>
          <cell r="J5659" t="str">
            <v>Light-ends Stripper</v>
          </cell>
          <cell r="N5659">
            <v>40988</v>
          </cell>
        </row>
        <row r="5660">
          <cell r="A5660" t="str">
            <v>30117632</v>
          </cell>
          <cell r="B5660" t="str">
            <v>Point</v>
          </cell>
          <cell r="C5660" t="str">
            <v>Chem Manuf /Glycerin (Glycerol) /Concentrator</v>
          </cell>
          <cell r="D5660" t="str">
            <v>Industrial Processes - Chemical Manuf</v>
          </cell>
          <cell r="G5660" t="str">
            <v>Industrial Processes</v>
          </cell>
          <cell r="H5660" t="str">
            <v>Chemical Manufacturing</v>
          </cell>
          <cell r="I5660" t="str">
            <v>Glycerin (Glycerol)</v>
          </cell>
          <cell r="J5660" t="str">
            <v>Concentrator</v>
          </cell>
          <cell r="N5660">
            <v>40988</v>
          </cell>
        </row>
        <row r="5661">
          <cell r="A5661" t="str">
            <v>30117633</v>
          </cell>
          <cell r="B5661" t="str">
            <v>Point</v>
          </cell>
          <cell r="C5661" t="str">
            <v>Chem Manuf /Glycerin (Glycerol) /Glycerin Flasher Column</v>
          </cell>
          <cell r="D5661" t="str">
            <v>Industrial Processes - Chemical Manuf</v>
          </cell>
          <cell r="G5661" t="str">
            <v>Industrial Processes</v>
          </cell>
          <cell r="H5661" t="str">
            <v>Chemical Manufacturing</v>
          </cell>
          <cell r="I5661" t="str">
            <v>Glycerin (Glycerol)</v>
          </cell>
          <cell r="J5661" t="str">
            <v>Glycerin Flasher Column</v>
          </cell>
          <cell r="N5661">
            <v>40988</v>
          </cell>
        </row>
        <row r="5662">
          <cell r="A5662" t="str">
            <v>30117634</v>
          </cell>
          <cell r="B5662" t="str">
            <v>Point</v>
          </cell>
          <cell r="C5662" t="str">
            <v>Chem Manuf /Glycerin (Glycerol) /Product Distillation Column</v>
          </cell>
          <cell r="D5662" t="str">
            <v>Industrial Processes - Chemical Manuf</v>
          </cell>
          <cell r="G5662" t="str">
            <v>Industrial Processes</v>
          </cell>
          <cell r="H5662" t="str">
            <v>Chemical Manufacturing</v>
          </cell>
          <cell r="I5662" t="str">
            <v>Glycerin (Glycerol)</v>
          </cell>
          <cell r="J5662" t="str">
            <v>Product Distillation Column</v>
          </cell>
          <cell r="N5662">
            <v>40988</v>
          </cell>
        </row>
        <row r="5663">
          <cell r="A5663" t="str">
            <v>30117680</v>
          </cell>
          <cell r="B5663" t="str">
            <v>Point</v>
          </cell>
          <cell r="C5663" t="str">
            <v>Chem Manuf /Glycerin (Glycerol) /Fugitive Emissions</v>
          </cell>
          <cell r="D5663" t="str">
            <v>Industrial Processes - Chemical Manuf</v>
          </cell>
          <cell r="G5663" t="str">
            <v>Industrial Processes</v>
          </cell>
          <cell r="H5663" t="str">
            <v>Chemical Manufacturing</v>
          </cell>
          <cell r="I5663" t="str">
            <v>Glycerin (Glycerol)</v>
          </cell>
          <cell r="J5663" t="str">
            <v>Fugitive Emissions</v>
          </cell>
          <cell r="N5663">
            <v>40988</v>
          </cell>
        </row>
        <row r="5664">
          <cell r="A5664" t="str">
            <v>30118101</v>
          </cell>
          <cell r="B5664" t="str">
            <v>Point</v>
          </cell>
          <cell r="C5664" t="str">
            <v>Chem Manuf /Toluene Diisocyanate /General</v>
          </cell>
          <cell r="D5664" t="str">
            <v>Industrial Processes - Chemical Manuf</v>
          </cell>
          <cell r="G5664" t="str">
            <v>Industrial Processes</v>
          </cell>
          <cell r="H5664" t="str">
            <v>Chemical Manufacturing</v>
          </cell>
          <cell r="I5664" t="str">
            <v>Toluene Diisocyanate</v>
          </cell>
          <cell r="J5664" t="str">
            <v>General</v>
          </cell>
          <cell r="N5664">
            <v>40988</v>
          </cell>
        </row>
        <row r="5665">
          <cell r="A5665" t="str">
            <v>30118102</v>
          </cell>
          <cell r="B5665" t="str">
            <v>Point</v>
          </cell>
          <cell r="C5665" t="str">
            <v>Chem Manuf /Toluene Diisocyanate /Sulfuric Acid Concentrator</v>
          </cell>
          <cell r="D5665" t="str">
            <v>Industrial Processes - Chemical Manuf</v>
          </cell>
          <cell r="G5665" t="str">
            <v>Industrial Processes</v>
          </cell>
          <cell r="H5665" t="str">
            <v>Chemical Manufacturing</v>
          </cell>
          <cell r="I5665" t="str">
            <v>Toluene Diisocyanate</v>
          </cell>
          <cell r="J5665" t="str">
            <v>Sulfuric Acid Concentrator</v>
          </cell>
          <cell r="N5665">
            <v>40988</v>
          </cell>
        </row>
        <row r="5666">
          <cell r="A5666" t="str">
            <v>30118103</v>
          </cell>
          <cell r="B5666" t="str">
            <v>Point</v>
          </cell>
          <cell r="C5666" t="str">
            <v>Chem Manuf /Toluene Diisocyanate /Nitration Reactor</v>
          </cell>
          <cell r="D5666" t="str">
            <v>Industrial Processes - Chemical Manuf</v>
          </cell>
          <cell r="G5666" t="str">
            <v>Industrial Processes</v>
          </cell>
          <cell r="H5666" t="str">
            <v>Chemical Manufacturing</v>
          </cell>
          <cell r="I5666" t="str">
            <v>Toluene Diisocyanate</v>
          </cell>
          <cell r="J5666" t="str">
            <v>Nitration Reactor</v>
          </cell>
          <cell r="N5666">
            <v>40988</v>
          </cell>
        </row>
        <row r="5667">
          <cell r="A5667" t="str">
            <v>30118104</v>
          </cell>
          <cell r="B5667" t="str">
            <v>Point</v>
          </cell>
          <cell r="C5667" t="str">
            <v>Chem Manuf /Toluene Diisocyanate /Catalyst Filtration</v>
          </cell>
          <cell r="D5667" t="str">
            <v>Industrial Processes - Chemical Manuf</v>
          </cell>
          <cell r="G5667" t="str">
            <v>Industrial Processes</v>
          </cell>
          <cell r="H5667" t="str">
            <v>Chemical Manufacturing</v>
          </cell>
          <cell r="I5667" t="str">
            <v>Toluene Diisocyanate</v>
          </cell>
          <cell r="J5667" t="str">
            <v>Catalyst Filtration</v>
          </cell>
          <cell r="N5667">
            <v>40988</v>
          </cell>
        </row>
        <row r="5668">
          <cell r="A5668" t="str">
            <v>30118105</v>
          </cell>
          <cell r="B5668" t="str">
            <v>Point</v>
          </cell>
          <cell r="C5668" t="str">
            <v>Chem Manuf /Toluene Diisocyanate /TDA Vacuum Distillation Vent</v>
          </cell>
          <cell r="D5668" t="str">
            <v>Industrial Processes - Chemical Manuf</v>
          </cell>
          <cell r="G5668" t="str">
            <v>Industrial Processes</v>
          </cell>
          <cell r="H5668" t="str">
            <v>Chemical Manufacturing</v>
          </cell>
          <cell r="I5668" t="str">
            <v>Toluene Diisocyanate</v>
          </cell>
          <cell r="J5668" t="str">
            <v>TDA Vacuum Distillation Vent</v>
          </cell>
          <cell r="N5668">
            <v>40988</v>
          </cell>
        </row>
        <row r="5669">
          <cell r="A5669" t="str">
            <v>30118106</v>
          </cell>
          <cell r="B5669" t="str">
            <v>Point</v>
          </cell>
          <cell r="C5669" t="str">
            <v>Chem Manuf /Toluene Diisocyanate /Dichlorobenzene Solvent Recovery</v>
          </cell>
          <cell r="D5669" t="str">
            <v>Industrial Processes - Chemical Manuf</v>
          </cell>
          <cell r="G5669" t="str">
            <v>Industrial Processes</v>
          </cell>
          <cell r="H5669" t="str">
            <v>Chemical Manufacturing</v>
          </cell>
          <cell r="I5669" t="str">
            <v>Toluene Diisocyanate</v>
          </cell>
          <cell r="J5669" t="str">
            <v>Dichlorobenzene Solvent Recovery</v>
          </cell>
          <cell r="N5669">
            <v>40988</v>
          </cell>
        </row>
        <row r="5670">
          <cell r="A5670" t="str">
            <v>30118107</v>
          </cell>
          <cell r="B5670" t="str">
            <v>Point</v>
          </cell>
          <cell r="C5670" t="str">
            <v>Chem Manuf /Toluene Diisocyanate /TDI Flash Distillation</v>
          </cell>
          <cell r="D5670" t="str">
            <v>Industrial Processes - Chemical Manuf</v>
          </cell>
          <cell r="G5670" t="str">
            <v>Industrial Processes</v>
          </cell>
          <cell r="H5670" t="str">
            <v>Chemical Manufacturing</v>
          </cell>
          <cell r="I5670" t="str">
            <v>Toluene Diisocyanate</v>
          </cell>
          <cell r="J5670" t="str">
            <v>TDI Flash Distillation</v>
          </cell>
          <cell r="N5670">
            <v>40988</v>
          </cell>
        </row>
        <row r="5671">
          <cell r="A5671" t="str">
            <v>30118108</v>
          </cell>
          <cell r="B5671" t="str">
            <v>Point</v>
          </cell>
          <cell r="C5671" t="str">
            <v>Chem Manuf /Toluene Diisocyanate /TDI Purification</v>
          </cell>
          <cell r="D5671" t="str">
            <v>Industrial Processes - Chemical Manuf</v>
          </cell>
          <cell r="G5671" t="str">
            <v>Industrial Processes</v>
          </cell>
          <cell r="H5671" t="str">
            <v>Chemical Manufacturing</v>
          </cell>
          <cell r="I5671" t="str">
            <v>Toluene Diisocyanate</v>
          </cell>
          <cell r="J5671" t="str">
            <v>TDI Purification</v>
          </cell>
          <cell r="N5671">
            <v>40988</v>
          </cell>
        </row>
        <row r="5672">
          <cell r="A5672" t="str">
            <v>30118109</v>
          </cell>
          <cell r="B5672" t="str">
            <v>Point</v>
          </cell>
          <cell r="C5672" t="str">
            <v>Chem Manuf /Toluene Diisocyanate /Residue Vacuum Distillation Unit</v>
          </cell>
          <cell r="D5672" t="str">
            <v>Industrial Processes - Chemical Manuf</v>
          </cell>
          <cell r="G5672" t="str">
            <v>Industrial Processes</v>
          </cell>
          <cell r="H5672" t="str">
            <v>Chemical Manufacturing</v>
          </cell>
          <cell r="I5672" t="str">
            <v>Toluene Diisocyanate</v>
          </cell>
          <cell r="J5672" t="str">
            <v>Residue Vacuum Distillation Unit</v>
          </cell>
          <cell r="N5672">
            <v>40988</v>
          </cell>
        </row>
        <row r="5673">
          <cell r="A5673" t="str">
            <v>30118110</v>
          </cell>
          <cell r="B5673" t="str">
            <v>Point</v>
          </cell>
          <cell r="C5673" t="str">
            <v>Chem Manuf /Toluene Diisocyanate /HCl Absorber</v>
          </cell>
          <cell r="D5673" t="str">
            <v>Industrial Processes - Chemical Manuf</v>
          </cell>
          <cell r="G5673" t="str">
            <v>Industrial Processes</v>
          </cell>
          <cell r="H5673" t="str">
            <v>Chemical Manufacturing</v>
          </cell>
          <cell r="I5673" t="str">
            <v>Toluene Diisocyanate</v>
          </cell>
          <cell r="J5673" t="str">
            <v>HCl Absorber</v>
          </cell>
          <cell r="N5673">
            <v>40988</v>
          </cell>
        </row>
        <row r="5674">
          <cell r="A5674" t="str">
            <v>30118180</v>
          </cell>
          <cell r="B5674" t="str">
            <v>Point</v>
          </cell>
          <cell r="C5674" t="str">
            <v>Chem Manuf /Toluene Diisocyanate /Fugitive Emissions</v>
          </cell>
          <cell r="D5674" t="str">
            <v>Industrial Processes - Chemical Manuf</v>
          </cell>
          <cell r="G5674" t="str">
            <v>Industrial Processes</v>
          </cell>
          <cell r="H5674" t="str">
            <v>Chemical Manufacturing</v>
          </cell>
          <cell r="I5674" t="str">
            <v>Toluene Diisocyanate</v>
          </cell>
          <cell r="J5674" t="str">
            <v>Fugitive Emissions</v>
          </cell>
          <cell r="N5674">
            <v>40988</v>
          </cell>
        </row>
        <row r="5675">
          <cell r="A5675" t="str">
            <v>30119001</v>
          </cell>
          <cell r="B5675" t="str">
            <v>Point</v>
          </cell>
          <cell r="C5675" t="str">
            <v>Chem Manuf /Methyl Methacrylate /General</v>
          </cell>
          <cell r="D5675" t="str">
            <v>Industrial Processes - Chemical Manuf</v>
          </cell>
          <cell r="G5675" t="str">
            <v>Industrial Processes</v>
          </cell>
          <cell r="H5675" t="str">
            <v>Chemical Manufacturing</v>
          </cell>
          <cell r="I5675" t="str">
            <v>Methyl Methacrylate</v>
          </cell>
          <cell r="J5675" t="str">
            <v>General</v>
          </cell>
          <cell r="N5675">
            <v>40988</v>
          </cell>
        </row>
        <row r="5676">
          <cell r="A5676" t="str">
            <v>30119002</v>
          </cell>
          <cell r="B5676" t="str">
            <v>Point</v>
          </cell>
          <cell r="C5676" t="str">
            <v>Chem Manuf /Methyl Methacrylate /Acetone Cyanohydrin Reactor Off-gas</v>
          </cell>
          <cell r="D5676" t="str">
            <v>Industrial Processes - Chemical Manuf</v>
          </cell>
          <cell r="G5676" t="str">
            <v>Industrial Processes</v>
          </cell>
          <cell r="H5676" t="str">
            <v>Chemical Manufacturing</v>
          </cell>
          <cell r="I5676" t="str">
            <v>Methyl Methacrylate</v>
          </cell>
          <cell r="J5676" t="str">
            <v>Acetone Cyanohydrin Reactor Off-gas</v>
          </cell>
          <cell r="N5676">
            <v>40988</v>
          </cell>
        </row>
        <row r="5677">
          <cell r="A5677" t="str">
            <v>30119003</v>
          </cell>
          <cell r="B5677" t="str">
            <v>Point</v>
          </cell>
          <cell r="C5677" t="str">
            <v>Chem Manuf /Methyl Methacrylate /Recovery Columns</v>
          </cell>
          <cell r="D5677" t="str">
            <v>Industrial Processes - Chemical Manuf</v>
          </cell>
          <cell r="G5677" t="str">
            <v>Industrial Processes</v>
          </cell>
          <cell r="H5677" t="str">
            <v>Chemical Manufacturing</v>
          </cell>
          <cell r="I5677" t="str">
            <v>Methyl Methacrylate</v>
          </cell>
          <cell r="J5677" t="str">
            <v>Recovery Columns</v>
          </cell>
          <cell r="N5677">
            <v>40988</v>
          </cell>
        </row>
        <row r="5678">
          <cell r="A5678" t="str">
            <v>30119004</v>
          </cell>
          <cell r="B5678" t="str">
            <v>Point</v>
          </cell>
          <cell r="C5678" t="str">
            <v>Chem Manuf /Methyl Methacrylate /Acetone Evaporation Vacuum Vent</v>
          </cell>
          <cell r="D5678" t="str">
            <v>Industrial Processes - Chemical Manuf</v>
          </cell>
          <cell r="G5678" t="str">
            <v>Industrial Processes</v>
          </cell>
          <cell r="H5678" t="str">
            <v>Chemical Manufacturing</v>
          </cell>
          <cell r="I5678" t="str">
            <v>Methyl Methacrylate</v>
          </cell>
          <cell r="J5678" t="str">
            <v>Acetone Evaporation Vacuum Vent</v>
          </cell>
          <cell r="N5678">
            <v>40988</v>
          </cell>
        </row>
        <row r="5679">
          <cell r="A5679" t="str">
            <v>30119010</v>
          </cell>
          <cell r="B5679" t="str">
            <v>Point</v>
          </cell>
          <cell r="C5679" t="str">
            <v>Chem Manuf /Methyl Methacrylate /Hydrolysis Reactor</v>
          </cell>
          <cell r="D5679" t="str">
            <v>Industrial Processes - Chemical Manuf</v>
          </cell>
          <cell r="G5679" t="str">
            <v>Industrial Processes</v>
          </cell>
          <cell r="H5679" t="str">
            <v>Chemical Manufacturing</v>
          </cell>
          <cell r="I5679" t="str">
            <v>Methyl Methacrylate</v>
          </cell>
          <cell r="J5679" t="str">
            <v>Hydrolysis Reactor</v>
          </cell>
          <cell r="N5679">
            <v>40988</v>
          </cell>
        </row>
        <row r="5680">
          <cell r="A5680" t="str">
            <v>30119011</v>
          </cell>
          <cell r="B5680" t="str">
            <v>Point</v>
          </cell>
          <cell r="C5680" t="str">
            <v>Chem Manuf /Methyl Methacrylate /Distillation Unit</v>
          </cell>
          <cell r="D5680" t="str">
            <v>Industrial Processes - Chemical Manuf</v>
          </cell>
          <cell r="G5680" t="str">
            <v>Industrial Processes</v>
          </cell>
          <cell r="H5680" t="str">
            <v>Chemical Manufacturing</v>
          </cell>
          <cell r="I5680" t="str">
            <v>Methyl Methacrylate</v>
          </cell>
          <cell r="J5680" t="str">
            <v>Distillation Unit</v>
          </cell>
          <cell r="N5680">
            <v>40988</v>
          </cell>
        </row>
        <row r="5681">
          <cell r="A5681" t="str">
            <v>30119012</v>
          </cell>
          <cell r="B5681" t="str">
            <v>Point</v>
          </cell>
          <cell r="C5681" t="str">
            <v>Chem Manuf /Methyl Methacrylate /MMA and Light-ends Distillation Unit</v>
          </cell>
          <cell r="D5681" t="str">
            <v>Industrial Processes - Chemical Manuf</v>
          </cell>
          <cell r="G5681" t="str">
            <v>Industrial Processes</v>
          </cell>
          <cell r="H5681" t="str">
            <v>Chemical Manufacturing</v>
          </cell>
          <cell r="I5681" t="str">
            <v>Methyl Methacrylate</v>
          </cell>
          <cell r="J5681" t="str">
            <v>MMA and Light-ends Distillation Unit</v>
          </cell>
          <cell r="N5681">
            <v>40988</v>
          </cell>
        </row>
        <row r="5682">
          <cell r="A5682" t="str">
            <v>30119013</v>
          </cell>
          <cell r="B5682" t="str">
            <v>Point</v>
          </cell>
          <cell r="C5682" t="str">
            <v>Chem Manuf /Methyl Methacrylate /Acid Distillation</v>
          </cell>
          <cell r="D5682" t="str">
            <v>Industrial Processes - Chemical Manuf</v>
          </cell>
          <cell r="G5682" t="str">
            <v>Industrial Processes</v>
          </cell>
          <cell r="H5682" t="str">
            <v>Chemical Manufacturing</v>
          </cell>
          <cell r="I5682" t="str">
            <v>Methyl Methacrylate</v>
          </cell>
          <cell r="J5682" t="str">
            <v>Acid Distillation</v>
          </cell>
          <cell r="N5682">
            <v>40988</v>
          </cell>
        </row>
        <row r="5683">
          <cell r="A5683" t="str">
            <v>30119014</v>
          </cell>
          <cell r="B5683" t="str">
            <v>Point</v>
          </cell>
          <cell r="C5683" t="str">
            <v>Chem Manuf /Methyl Methacrylate /MMA Purification</v>
          </cell>
          <cell r="D5683" t="str">
            <v>Industrial Processes - Chemical Manuf</v>
          </cell>
          <cell r="G5683" t="str">
            <v>Industrial Processes</v>
          </cell>
          <cell r="H5683" t="str">
            <v>Chemical Manufacturing</v>
          </cell>
          <cell r="I5683" t="str">
            <v>Methyl Methacrylate</v>
          </cell>
          <cell r="J5683" t="str">
            <v>MMA Purification</v>
          </cell>
          <cell r="N5683">
            <v>40988</v>
          </cell>
        </row>
        <row r="5684">
          <cell r="A5684" t="str">
            <v>30119080</v>
          </cell>
          <cell r="B5684" t="str">
            <v>Point</v>
          </cell>
          <cell r="C5684" t="str">
            <v>Chem Manuf /Methyl Methacrylate /Fugitive Emissions</v>
          </cell>
          <cell r="D5684" t="str">
            <v>Industrial Processes - Chemical Manuf</v>
          </cell>
          <cell r="G5684" t="str">
            <v>Industrial Processes</v>
          </cell>
          <cell r="H5684" t="str">
            <v>Chemical Manufacturing</v>
          </cell>
          <cell r="I5684" t="str">
            <v>Methyl Methacrylate</v>
          </cell>
          <cell r="J5684" t="str">
            <v>Fugitive Emissions</v>
          </cell>
          <cell r="N5684">
            <v>40988</v>
          </cell>
        </row>
        <row r="5685">
          <cell r="A5685" t="str">
            <v>30119501</v>
          </cell>
          <cell r="B5685" t="str">
            <v>Point</v>
          </cell>
          <cell r="C5685" t="str">
            <v>Chem Manuf /Nitrobenzene /General</v>
          </cell>
          <cell r="D5685" t="str">
            <v>Industrial Processes - Chemical Manuf</v>
          </cell>
          <cell r="G5685" t="str">
            <v>Industrial Processes</v>
          </cell>
          <cell r="H5685" t="str">
            <v>Chemical Manufacturing</v>
          </cell>
          <cell r="I5685" t="str">
            <v>Nitrobenzene</v>
          </cell>
          <cell r="J5685" t="str">
            <v>General</v>
          </cell>
          <cell r="N5685">
            <v>40988</v>
          </cell>
        </row>
        <row r="5686">
          <cell r="A5686" t="str">
            <v>30119502</v>
          </cell>
          <cell r="B5686" t="str">
            <v>Point</v>
          </cell>
          <cell r="C5686" t="str">
            <v>Chem Manuf /Nitrobenzene /Reactor and Separator Vent</v>
          </cell>
          <cell r="D5686" t="str">
            <v>Industrial Processes - Chemical Manuf</v>
          </cell>
          <cell r="G5686" t="str">
            <v>Industrial Processes</v>
          </cell>
          <cell r="H5686" t="str">
            <v>Chemical Manufacturing</v>
          </cell>
          <cell r="I5686" t="str">
            <v>Nitrobenzene</v>
          </cell>
          <cell r="J5686" t="str">
            <v>Reactor and Separator Vent</v>
          </cell>
          <cell r="N5686">
            <v>40988</v>
          </cell>
        </row>
        <row r="5687">
          <cell r="A5687" t="str">
            <v>30119503</v>
          </cell>
          <cell r="B5687" t="str">
            <v>Point</v>
          </cell>
          <cell r="C5687" t="str">
            <v>Chem Manuf /Nitrobenzene /Acid Stripper Vent</v>
          </cell>
          <cell r="D5687" t="str">
            <v>Industrial Processes - Chemical Manuf</v>
          </cell>
          <cell r="G5687" t="str">
            <v>Industrial Processes</v>
          </cell>
          <cell r="H5687" t="str">
            <v>Chemical Manufacturing</v>
          </cell>
          <cell r="I5687" t="str">
            <v>Nitrobenzene</v>
          </cell>
          <cell r="J5687" t="str">
            <v>Acid Stripper Vent</v>
          </cell>
          <cell r="N5687">
            <v>40988</v>
          </cell>
        </row>
        <row r="5688">
          <cell r="A5688" t="str">
            <v>30119504</v>
          </cell>
          <cell r="B5688" t="str">
            <v>Point</v>
          </cell>
          <cell r="C5688" t="str">
            <v>Chem Manuf /Nitrobenzene /Washer and Neutralizer Vent</v>
          </cell>
          <cell r="D5688" t="str">
            <v>Industrial Processes - Chemical Manuf</v>
          </cell>
          <cell r="G5688" t="str">
            <v>Industrial Processes</v>
          </cell>
          <cell r="H5688" t="str">
            <v>Chemical Manufacturing</v>
          </cell>
          <cell r="I5688" t="str">
            <v>Nitrobenzene</v>
          </cell>
          <cell r="J5688" t="str">
            <v>Washer and Neutralizer Vent</v>
          </cell>
          <cell r="N5688">
            <v>40988</v>
          </cell>
        </row>
        <row r="5689">
          <cell r="A5689" t="str">
            <v>30119505</v>
          </cell>
          <cell r="B5689" t="str">
            <v>Point</v>
          </cell>
          <cell r="C5689" t="str">
            <v>Chem Manuf /Nitrobenzene /Nitrobenzene Stripper Vent</v>
          </cell>
          <cell r="D5689" t="str">
            <v>Industrial Processes - Chemical Manuf</v>
          </cell>
          <cell r="G5689" t="str">
            <v>Industrial Processes</v>
          </cell>
          <cell r="H5689" t="str">
            <v>Chemical Manufacturing</v>
          </cell>
          <cell r="I5689" t="str">
            <v>Nitrobenzene</v>
          </cell>
          <cell r="J5689" t="str">
            <v>Nitrobenzene Stripper Vent</v>
          </cell>
          <cell r="N5689">
            <v>40988</v>
          </cell>
        </row>
        <row r="5690">
          <cell r="A5690" t="str">
            <v>30119506</v>
          </cell>
          <cell r="B5690" t="str">
            <v>Point</v>
          </cell>
          <cell r="C5690" t="str">
            <v>Chem Manuf /Nitrobenzene /Waste Acid Storage</v>
          </cell>
          <cell r="D5690" t="str">
            <v>Industrial Processes - Storage and Transfer</v>
          </cell>
          <cell r="G5690" t="str">
            <v>Industrial Processes</v>
          </cell>
          <cell r="H5690" t="str">
            <v>Chemical Manufacturing</v>
          </cell>
          <cell r="I5690" t="str">
            <v>Nitrobenzene</v>
          </cell>
          <cell r="J5690" t="str">
            <v>Waste Acid Storage</v>
          </cell>
          <cell r="N5690">
            <v>40988</v>
          </cell>
        </row>
        <row r="5691">
          <cell r="A5691" t="str">
            <v>30119580</v>
          </cell>
          <cell r="B5691" t="str">
            <v>Point</v>
          </cell>
          <cell r="C5691" t="str">
            <v>Chem Manuf /Nitrobenzene /Fugitive Emissions</v>
          </cell>
          <cell r="D5691" t="str">
            <v>Industrial Processes - Chemical Manuf</v>
          </cell>
          <cell r="G5691" t="str">
            <v>Industrial Processes</v>
          </cell>
          <cell r="H5691" t="str">
            <v>Chemical Manufacturing</v>
          </cell>
          <cell r="I5691" t="str">
            <v>Nitrobenzene</v>
          </cell>
          <cell r="J5691" t="str">
            <v>Fugitive Emissions</v>
          </cell>
          <cell r="N5691">
            <v>40988</v>
          </cell>
        </row>
        <row r="5692">
          <cell r="A5692" t="str">
            <v>30119701</v>
          </cell>
          <cell r="B5692" t="str">
            <v>Point</v>
          </cell>
          <cell r="C5692" t="str">
            <v>Chem Manuf /Butylene, Ethylene, Propylene, Olefin /Ethylene: General</v>
          </cell>
          <cell r="D5692" t="str">
            <v>Industrial Processes - Chemical Manuf</v>
          </cell>
          <cell r="G5692" t="str">
            <v>Industrial Processes</v>
          </cell>
          <cell r="H5692" t="str">
            <v>Chemical Manufacturing</v>
          </cell>
          <cell r="I5692" t="str">
            <v>Butylene, Ethylene, Propylene, Olefin Production</v>
          </cell>
          <cell r="J5692" t="str">
            <v>Ethylene: General</v>
          </cell>
          <cell r="N5692">
            <v>40988</v>
          </cell>
        </row>
        <row r="5693">
          <cell r="A5693" t="str">
            <v>30119705</v>
          </cell>
          <cell r="B5693" t="str">
            <v>Point</v>
          </cell>
          <cell r="C5693" t="str">
            <v>Chem Manuf /Butylene, Ethylene, Propylene, Olefin /Propylene: General</v>
          </cell>
          <cell r="D5693" t="str">
            <v>Industrial Processes - Chemical Manuf</v>
          </cell>
          <cell r="G5693" t="str">
            <v>Industrial Processes</v>
          </cell>
          <cell r="H5693" t="str">
            <v>Chemical Manufacturing</v>
          </cell>
          <cell r="I5693" t="str">
            <v>Butylene, Ethylene, Propylene, Olefin Production</v>
          </cell>
          <cell r="J5693" t="str">
            <v>Propylene: General</v>
          </cell>
          <cell r="N5693">
            <v>40988</v>
          </cell>
        </row>
        <row r="5694">
          <cell r="A5694" t="str">
            <v>30119706</v>
          </cell>
          <cell r="B5694" t="str">
            <v>Point</v>
          </cell>
          <cell r="C5694" t="str">
            <v>Chem Manuf /Butylene, Ethylene, Propylene, Olefin /Propylene: Reactor</v>
          </cell>
          <cell r="D5694" t="str">
            <v>Industrial Processes - Chemical Manuf</v>
          </cell>
          <cell r="G5694" t="str">
            <v>Industrial Processes</v>
          </cell>
          <cell r="H5694" t="str">
            <v>Chemical Manufacturing</v>
          </cell>
          <cell r="I5694" t="str">
            <v>Butylene, Ethylene, Propylene, Olefin Production</v>
          </cell>
          <cell r="J5694" t="str">
            <v>Propylene: Reactor</v>
          </cell>
          <cell r="N5694">
            <v>40988</v>
          </cell>
        </row>
        <row r="5695">
          <cell r="A5695" t="str">
            <v>30119707</v>
          </cell>
          <cell r="B5695" t="str">
            <v>Point</v>
          </cell>
          <cell r="C5695" t="str">
            <v>Chem Manuf /Butylene, Ethylene, Propylene, Olefin /Propylene: Drying Tower</v>
          </cell>
          <cell r="D5695" t="str">
            <v>Industrial Processes - Chemical Manuf</v>
          </cell>
          <cell r="G5695" t="str">
            <v>Industrial Processes</v>
          </cell>
          <cell r="H5695" t="str">
            <v>Chemical Manufacturing</v>
          </cell>
          <cell r="I5695" t="str">
            <v>Butylene, Ethylene, Propylene, Olefin Production</v>
          </cell>
          <cell r="J5695" t="str">
            <v>Propylene: Drying Tower</v>
          </cell>
          <cell r="N5695">
            <v>40988</v>
          </cell>
        </row>
        <row r="5696">
          <cell r="A5696" t="str">
            <v>30119708</v>
          </cell>
          <cell r="B5696" t="str">
            <v>Point</v>
          </cell>
          <cell r="C5696" t="str">
            <v>Chem Manuf /Butylene, Ethylene, Propylene, Olefin /Propylene: Light-ends Stripper</v>
          </cell>
          <cell r="D5696" t="str">
            <v>Industrial Processes - Chemical Manuf</v>
          </cell>
          <cell r="G5696" t="str">
            <v>Industrial Processes</v>
          </cell>
          <cell r="H5696" t="str">
            <v>Chemical Manufacturing</v>
          </cell>
          <cell r="I5696" t="str">
            <v>Butylene, Ethylene, Propylene, Olefin Production</v>
          </cell>
          <cell r="J5696" t="str">
            <v>Propylene: Light-ends Stripper</v>
          </cell>
          <cell r="N5696">
            <v>40988</v>
          </cell>
        </row>
        <row r="5697">
          <cell r="A5697" t="str">
            <v>30119709</v>
          </cell>
          <cell r="B5697" t="str">
            <v>Point</v>
          </cell>
          <cell r="C5697" t="str">
            <v>Chem Manuf /Butylene, Ethylene, Propylene, Olefin /Propylene: Fugitive Emissions</v>
          </cell>
          <cell r="D5697" t="str">
            <v>Industrial Processes - Chemical Manuf</v>
          </cell>
          <cell r="G5697" t="str">
            <v>Industrial Processes</v>
          </cell>
          <cell r="H5697" t="str">
            <v>Chemical Manufacturing</v>
          </cell>
          <cell r="I5697" t="str">
            <v>Butylene, Ethylene, Propylene, Olefin Production</v>
          </cell>
          <cell r="J5697" t="str">
            <v>Propylene: Fugitive Emissions</v>
          </cell>
          <cell r="N5697">
            <v>40988</v>
          </cell>
        </row>
        <row r="5698">
          <cell r="A5698" t="str">
            <v>30119710</v>
          </cell>
          <cell r="B5698" t="str">
            <v>Point</v>
          </cell>
          <cell r="C5698" t="str">
            <v>Chem Manuf /Butylene, Ethylene, Propylene, Olefin /Butylene: General</v>
          </cell>
          <cell r="D5698" t="str">
            <v>Industrial Processes - Chemical Manuf</v>
          </cell>
          <cell r="G5698" t="str">
            <v>Industrial Processes</v>
          </cell>
          <cell r="H5698" t="str">
            <v>Chemical Manufacturing</v>
          </cell>
          <cell r="I5698" t="str">
            <v>Butylene, Ethylene, Propylene, Olefin Production</v>
          </cell>
          <cell r="J5698" t="str">
            <v>Butylene: General</v>
          </cell>
          <cell r="N5698">
            <v>40988</v>
          </cell>
        </row>
        <row r="5699">
          <cell r="A5699" t="str">
            <v>30119741</v>
          </cell>
          <cell r="B5699" t="str">
            <v>Point</v>
          </cell>
          <cell r="C5699" t="str">
            <v>Chem Manuf /Butylene, Ethylene, Propylene, Olefin /Ethylene: Flue Gas Vent</v>
          </cell>
          <cell r="D5699" t="str">
            <v>Industrial Processes - Chemical Manuf</v>
          </cell>
          <cell r="G5699" t="str">
            <v>Industrial Processes</v>
          </cell>
          <cell r="H5699" t="str">
            <v>Chemical Manufacturing</v>
          </cell>
          <cell r="I5699" t="str">
            <v>Butylene, Ethylene, Propylene, Olefin Production</v>
          </cell>
          <cell r="J5699" t="str">
            <v>Ethylene: Flue Gas Vent</v>
          </cell>
          <cell r="N5699">
            <v>40988</v>
          </cell>
        </row>
        <row r="5700">
          <cell r="A5700" t="str">
            <v>30119742</v>
          </cell>
          <cell r="B5700" t="str">
            <v>Point</v>
          </cell>
          <cell r="C5700" t="str">
            <v>Chem Manuf /Butylene, Ethylene, Propylene, Olefin /Ethylene: Pyrolysis Furnace Decoking</v>
          </cell>
          <cell r="D5700" t="str">
            <v>Industrial Processes - Chemical Manuf</v>
          </cell>
          <cell r="G5700" t="str">
            <v>Industrial Processes</v>
          </cell>
          <cell r="H5700" t="str">
            <v>Chemical Manufacturing</v>
          </cell>
          <cell r="I5700" t="str">
            <v>Butylene, Ethylene, Propylene, Olefin Production</v>
          </cell>
          <cell r="J5700" t="str">
            <v>Ethylene: Pyrolysis Furnace Decoking</v>
          </cell>
          <cell r="N5700">
            <v>40988</v>
          </cell>
        </row>
        <row r="5701">
          <cell r="A5701" t="str">
            <v>30119743</v>
          </cell>
          <cell r="B5701" t="str">
            <v>Point</v>
          </cell>
          <cell r="C5701" t="str">
            <v>Chem Manuf /Butylene, Ethylene, Propylene, Olefin /Ethylene: Acid Gas Removal</v>
          </cell>
          <cell r="D5701" t="str">
            <v>Industrial Processes - Chemical Manuf</v>
          </cell>
          <cell r="G5701" t="str">
            <v>Industrial Processes</v>
          </cell>
          <cell r="H5701" t="str">
            <v>Chemical Manufacturing</v>
          </cell>
          <cell r="I5701" t="str">
            <v>Butylene, Ethylene, Propylene, Olefin Production</v>
          </cell>
          <cell r="J5701" t="str">
            <v>Ethylene: Acid Gas Removal</v>
          </cell>
          <cell r="N5701">
            <v>40988</v>
          </cell>
        </row>
        <row r="5702">
          <cell r="A5702" t="str">
            <v>30119744</v>
          </cell>
          <cell r="B5702" t="str">
            <v>Point</v>
          </cell>
          <cell r="C5702" t="str">
            <v>Chem Manuf /Butylene, Ethylene, Propylene, Olefin /Ethylene: Catalyst Regeneration</v>
          </cell>
          <cell r="D5702" t="str">
            <v>Industrial Processes - Chemical Manuf</v>
          </cell>
          <cell r="G5702" t="str">
            <v>Industrial Processes</v>
          </cell>
          <cell r="H5702" t="str">
            <v>Chemical Manufacturing</v>
          </cell>
          <cell r="I5702" t="str">
            <v>Butylene, Ethylene, Propylene, Olefin Production</v>
          </cell>
          <cell r="J5702" t="str">
            <v>Ethylene: Catalyst Regeneration</v>
          </cell>
          <cell r="N5702">
            <v>40988</v>
          </cell>
        </row>
        <row r="5703">
          <cell r="A5703" t="str">
            <v>30119745</v>
          </cell>
          <cell r="B5703" t="str">
            <v>Point</v>
          </cell>
          <cell r="C5703" t="str">
            <v>Chem Manuf /Butylene, Ethylene, Propylene, Olefin /Ethylene: Compressor Lube Oil Vent</v>
          </cell>
          <cell r="D5703" t="str">
            <v>Industrial Processes - Chemical Manuf</v>
          </cell>
          <cell r="G5703" t="str">
            <v>Industrial Processes</v>
          </cell>
          <cell r="H5703" t="str">
            <v>Chemical Manufacturing</v>
          </cell>
          <cell r="I5703" t="str">
            <v>Butylene, Ethylene, Propylene, Olefin Production</v>
          </cell>
          <cell r="J5703" t="str">
            <v>Ethylene: Compressor Lube Oil Vent</v>
          </cell>
          <cell r="N5703">
            <v>40988</v>
          </cell>
        </row>
        <row r="5704">
          <cell r="A5704" t="str">
            <v>30119749</v>
          </cell>
          <cell r="B5704" t="str">
            <v>Point</v>
          </cell>
          <cell r="C5704" t="str">
            <v>Chem Manuf /Butylene, Ethylene, Propylene, Olefin /Ethylene: Fugitive Emissions</v>
          </cell>
          <cell r="D5704" t="str">
            <v>Industrial Processes - Chemical Manuf</v>
          </cell>
          <cell r="G5704" t="str">
            <v>Industrial Processes</v>
          </cell>
          <cell r="H5704" t="str">
            <v>Chemical Manufacturing</v>
          </cell>
          <cell r="I5704" t="str">
            <v>Butylene, Ethylene, Propylene, Olefin Production</v>
          </cell>
          <cell r="J5704" t="str">
            <v>Ethylene: Fugitive Emissions</v>
          </cell>
          <cell r="N5704">
            <v>40988</v>
          </cell>
        </row>
        <row r="5705">
          <cell r="A5705" t="str">
            <v>30119799</v>
          </cell>
          <cell r="B5705" t="str">
            <v>Point</v>
          </cell>
          <cell r="C5705" t="str">
            <v>Chem Manuf /Butylene, Ethylene, Propylene, Olefin /Other Not Classified</v>
          </cell>
          <cell r="D5705" t="str">
            <v>Industrial Processes - Chemical Manuf</v>
          </cell>
          <cell r="G5705" t="str">
            <v>Industrial Processes</v>
          </cell>
          <cell r="H5705" t="str">
            <v>Chemical Manufacturing</v>
          </cell>
          <cell r="I5705" t="str">
            <v>Butylene, Ethylene, Propylene, Olefin Production</v>
          </cell>
          <cell r="J5705" t="str">
            <v>Other Not Classified</v>
          </cell>
          <cell r="N5705">
            <v>40988</v>
          </cell>
        </row>
        <row r="5706">
          <cell r="A5706" t="str">
            <v>30120201</v>
          </cell>
          <cell r="B5706" t="str">
            <v>Point</v>
          </cell>
          <cell r="C5706" t="str">
            <v>Chem Manuf /Phenol /General</v>
          </cell>
          <cell r="D5706" t="str">
            <v>Industrial Processes - Chemical Manuf</v>
          </cell>
          <cell r="G5706" t="str">
            <v>Industrial Processes</v>
          </cell>
          <cell r="H5706" t="str">
            <v>Chemical Manufacturing</v>
          </cell>
          <cell r="I5706" t="str">
            <v>Phenol</v>
          </cell>
          <cell r="J5706" t="str">
            <v>General</v>
          </cell>
          <cell r="N5706">
            <v>40988</v>
          </cell>
        </row>
        <row r="5707">
          <cell r="A5707" t="str">
            <v>30120202</v>
          </cell>
          <cell r="B5707" t="str">
            <v>Point</v>
          </cell>
          <cell r="C5707" t="str">
            <v>Chem Manuf /Phenol /Cumene Oxidation</v>
          </cell>
          <cell r="D5707" t="str">
            <v>Industrial Processes - Chemical Manuf</v>
          </cell>
          <cell r="G5707" t="str">
            <v>Industrial Processes</v>
          </cell>
          <cell r="H5707" t="str">
            <v>Chemical Manufacturing</v>
          </cell>
          <cell r="I5707" t="str">
            <v>Phenol</v>
          </cell>
          <cell r="J5707" t="str">
            <v>Cumene Oxidation</v>
          </cell>
          <cell r="N5707">
            <v>40988</v>
          </cell>
        </row>
        <row r="5708">
          <cell r="A5708" t="str">
            <v>30120203</v>
          </cell>
          <cell r="B5708" t="str">
            <v>Point</v>
          </cell>
          <cell r="C5708" t="str">
            <v>Chem Manuf /Phenol /CHP Concentrator</v>
          </cell>
          <cell r="D5708" t="str">
            <v>Industrial Processes - Chemical Manuf</v>
          </cell>
          <cell r="G5708" t="str">
            <v>Industrial Processes</v>
          </cell>
          <cell r="H5708" t="str">
            <v>Chemical Manufacturing</v>
          </cell>
          <cell r="I5708" t="str">
            <v>Phenol</v>
          </cell>
          <cell r="J5708" t="str">
            <v>CHP Concentrator</v>
          </cell>
          <cell r="N5708">
            <v>40988</v>
          </cell>
        </row>
        <row r="5709">
          <cell r="A5709" t="str">
            <v>30120204</v>
          </cell>
          <cell r="B5709" t="str">
            <v>Point</v>
          </cell>
          <cell r="C5709" t="str">
            <v>Chem Manuf /Phenol /Light-ends Distillation Vent</v>
          </cell>
          <cell r="D5709" t="str">
            <v>Industrial Processes - Chemical Manuf</v>
          </cell>
          <cell r="G5709" t="str">
            <v>Industrial Processes</v>
          </cell>
          <cell r="H5709" t="str">
            <v>Chemical Manufacturing</v>
          </cell>
          <cell r="I5709" t="str">
            <v>Phenol</v>
          </cell>
          <cell r="J5709" t="str">
            <v>Light-ends Distillation Vent</v>
          </cell>
          <cell r="N5709">
            <v>40988</v>
          </cell>
        </row>
        <row r="5710">
          <cell r="A5710" t="str">
            <v>30120205</v>
          </cell>
          <cell r="B5710" t="str">
            <v>Point</v>
          </cell>
          <cell r="C5710" t="str">
            <v>Chem Manuf /Phenol /Acetone Finishing</v>
          </cell>
          <cell r="D5710" t="str">
            <v>Industrial Processes - Chemical Manuf</v>
          </cell>
          <cell r="G5710" t="str">
            <v>Industrial Processes</v>
          </cell>
          <cell r="H5710" t="str">
            <v>Chemical Manufacturing</v>
          </cell>
          <cell r="I5710" t="str">
            <v>Phenol</v>
          </cell>
          <cell r="J5710" t="str">
            <v>Acetone Finishing</v>
          </cell>
          <cell r="N5710">
            <v>40988</v>
          </cell>
        </row>
        <row r="5711">
          <cell r="A5711" t="str">
            <v>30120206</v>
          </cell>
          <cell r="B5711" t="str">
            <v>Point</v>
          </cell>
          <cell r="C5711" t="str">
            <v>Chem Manuf /Phenol /Phenol Distillation Column</v>
          </cell>
          <cell r="D5711" t="str">
            <v>Industrial Processes - Chemical Manuf</v>
          </cell>
          <cell r="G5711" t="str">
            <v>Industrial Processes</v>
          </cell>
          <cell r="H5711" t="str">
            <v>Chemical Manufacturing</v>
          </cell>
          <cell r="I5711" t="str">
            <v>Phenol</v>
          </cell>
          <cell r="J5711" t="str">
            <v>Phenol Distillation Column</v>
          </cell>
          <cell r="N5711">
            <v>40988</v>
          </cell>
        </row>
        <row r="5712">
          <cell r="A5712" t="str">
            <v>30120210</v>
          </cell>
          <cell r="B5712" t="str">
            <v>Point</v>
          </cell>
          <cell r="C5712" t="str">
            <v>Chem Manuf /Phenol /Oxidate Wash/Separation</v>
          </cell>
          <cell r="D5712" t="str">
            <v>Industrial Processes - Chemical Manuf</v>
          </cell>
          <cell r="G5712" t="str">
            <v>Industrial Processes</v>
          </cell>
          <cell r="H5712" t="str">
            <v>Chemical Manufacturing</v>
          </cell>
          <cell r="I5712" t="str">
            <v>Phenol</v>
          </cell>
          <cell r="J5712" t="str">
            <v>Oxidate Wash/Separation</v>
          </cell>
          <cell r="N5712">
            <v>40988</v>
          </cell>
        </row>
        <row r="5713">
          <cell r="A5713" t="str">
            <v>30120211</v>
          </cell>
          <cell r="B5713" t="str">
            <v>Point</v>
          </cell>
          <cell r="C5713" t="str">
            <v>Chem Manuf /Phenol /CHP Cleavage Vent</v>
          </cell>
          <cell r="D5713" t="str">
            <v>Industrial Processes - Chemical Manuf</v>
          </cell>
          <cell r="G5713" t="str">
            <v>Industrial Processes</v>
          </cell>
          <cell r="H5713" t="str">
            <v>Chemical Manufacturing</v>
          </cell>
          <cell r="I5713" t="str">
            <v>Phenol</v>
          </cell>
          <cell r="J5713" t="str">
            <v>CHP Cleavage Vent</v>
          </cell>
          <cell r="N5713">
            <v>40988</v>
          </cell>
        </row>
        <row r="5714">
          <cell r="A5714" t="str">
            <v>30120280</v>
          </cell>
          <cell r="B5714" t="str">
            <v>Point</v>
          </cell>
          <cell r="C5714" t="str">
            <v>Chem Manuf /Phenol /Fugitive Emissions</v>
          </cell>
          <cell r="D5714" t="str">
            <v>Industrial Processes - Chemical Manuf</v>
          </cell>
          <cell r="G5714" t="str">
            <v>Industrial Processes</v>
          </cell>
          <cell r="H5714" t="str">
            <v>Chemical Manufacturing</v>
          </cell>
          <cell r="I5714" t="str">
            <v>Phenol</v>
          </cell>
          <cell r="J5714" t="str">
            <v>Fugitive Emissions</v>
          </cell>
          <cell r="N5714">
            <v>40988</v>
          </cell>
        </row>
        <row r="5715">
          <cell r="A5715" t="str">
            <v>30120501</v>
          </cell>
          <cell r="B5715" t="str">
            <v>Point</v>
          </cell>
          <cell r="C5715" t="str">
            <v>Chem Manuf /Propylene Oxide /General</v>
          </cell>
          <cell r="D5715" t="str">
            <v>Industrial Processes - Chemical Manuf</v>
          </cell>
          <cell r="G5715" t="str">
            <v>Industrial Processes</v>
          </cell>
          <cell r="H5715" t="str">
            <v>Chemical Manufacturing</v>
          </cell>
          <cell r="I5715" t="str">
            <v>Propylene Oxide</v>
          </cell>
          <cell r="J5715" t="str">
            <v>General</v>
          </cell>
          <cell r="N5715">
            <v>40988</v>
          </cell>
        </row>
        <row r="5716">
          <cell r="A5716" t="str">
            <v>30120502</v>
          </cell>
          <cell r="B5716" t="str">
            <v>Point</v>
          </cell>
          <cell r="C5716" t="str">
            <v>Chem Manuf /Propylene Oxide /Chlorohydronation Process: General</v>
          </cell>
          <cell r="D5716" t="str">
            <v>Industrial Processes - Chemical Manuf</v>
          </cell>
          <cell r="G5716" t="str">
            <v>Industrial Processes</v>
          </cell>
          <cell r="H5716" t="str">
            <v>Chemical Manufacturing</v>
          </cell>
          <cell r="I5716" t="str">
            <v>Propylene Oxide</v>
          </cell>
          <cell r="J5716" t="str">
            <v>Chlorohydronation Process: General</v>
          </cell>
          <cell r="N5716">
            <v>40988</v>
          </cell>
        </row>
        <row r="5717">
          <cell r="A5717" t="str">
            <v>30120503</v>
          </cell>
          <cell r="B5717" t="str">
            <v>Point</v>
          </cell>
          <cell r="C5717" t="str">
            <v>Chem Manuf /Propylene Oxide /Vent Gas Scrubber Vent</v>
          </cell>
          <cell r="D5717" t="str">
            <v>Industrial Processes - Chemical Manuf</v>
          </cell>
          <cell r="G5717" t="str">
            <v>Industrial Processes</v>
          </cell>
          <cell r="H5717" t="str">
            <v>Chemical Manufacturing</v>
          </cell>
          <cell r="I5717" t="str">
            <v>Propylene Oxide</v>
          </cell>
          <cell r="J5717" t="str">
            <v>Vent Gas Scrubber Vent</v>
          </cell>
          <cell r="N5717">
            <v>40988</v>
          </cell>
        </row>
        <row r="5718">
          <cell r="A5718" t="str">
            <v>30120504</v>
          </cell>
          <cell r="B5718" t="str">
            <v>Point</v>
          </cell>
          <cell r="C5718" t="str">
            <v>Chem Manuf /Propylene Oxide /Saponification Column Vent</v>
          </cell>
          <cell r="D5718" t="str">
            <v>Industrial Processes - Chemical Manuf</v>
          </cell>
          <cell r="G5718" t="str">
            <v>Industrial Processes</v>
          </cell>
          <cell r="H5718" t="str">
            <v>Chemical Manufacturing</v>
          </cell>
          <cell r="I5718" t="str">
            <v>Propylene Oxide</v>
          </cell>
          <cell r="J5718" t="str">
            <v>Saponification Column Vent</v>
          </cell>
          <cell r="N5718">
            <v>40988</v>
          </cell>
        </row>
        <row r="5719">
          <cell r="A5719" t="str">
            <v>30120505</v>
          </cell>
          <cell r="B5719" t="str">
            <v>Point</v>
          </cell>
          <cell r="C5719" t="str">
            <v>Chem Manuf /Propylene Oxide /PO Stripping Column Vent</v>
          </cell>
          <cell r="D5719" t="str">
            <v>Industrial Processes - Chemical Manuf</v>
          </cell>
          <cell r="G5719" t="str">
            <v>Industrial Processes</v>
          </cell>
          <cell r="H5719" t="str">
            <v>Chemical Manufacturing</v>
          </cell>
          <cell r="I5719" t="str">
            <v>Propylene Oxide</v>
          </cell>
          <cell r="J5719" t="str">
            <v>PO Stripping Column Vent</v>
          </cell>
          <cell r="K5719" t="str">
            <v>30120524</v>
          </cell>
          <cell r="L5719" t="str">
            <v>2005</v>
          </cell>
          <cell r="N5719">
            <v>40988</v>
          </cell>
        </row>
        <row r="5720">
          <cell r="A5720" t="str">
            <v>30120506</v>
          </cell>
          <cell r="B5720" t="str">
            <v>Point</v>
          </cell>
          <cell r="C5720" t="str">
            <v>Chem Manuf /Propylene Oxide /Light-ends Stripping Column Vent</v>
          </cell>
          <cell r="D5720" t="str">
            <v>Industrial Processes - Chemical Manuf</v>
          </cell>
          <cell r="G5720" t="str">
            <v>Industrial Processes</v>
          </cell>
          <cell r="H5720" t="str">
            <v>Chemical Manufacturing</v>
          </cell>
          <cell r="I5720" t="str">
            <v>Propylene Oxide</v>
          </cell>
          <cell r="J5720" t="str">
            <v>Light-ends Stripping Column Vent</v>
          </cell>
          <cell r="K5720" t="str">
            <v>30120545</v>
          </cell>
          <cell r="L5720" t="str">
            <v>2005</v>
          </cell>
          <cell r="N5720">
            <v>40988</v>
          </cell>
        </row>
        <row r="5721">
          <cell r="A5721" t="str">
            <v>30120507</v>
          </cell>
          <cell r="B5721" t="str">
            <v>Point</v>
          </cell>
          <cell r="C5721" t="str">
            <v>Chem Manuf /Propylene Oxide /PO Final Distillation Column Vent</v>
          </cell>
          <cell r="D5721" t="str">
            <v>Industrial Processes - Chemical Manuf</v>
          </cell>
          <cell r="G5721" t="str">
            <v>Industrial Processes</v>
          </cell>
          <cell r="H5721" t="str">
            <v>Chemical Manufacturing</v>
          </cell>
          <cell r="I5721" t="str">
            <v>Propylene Oxide</v>
          </cell>
          <cell r="J5721" t="str">
            <v>PO Final Distillation Column Vent</v>
          </cell>
          <cell r="N5721">
            <v>40988</v>
          </cell>
        </row>
        <row r="5722">
          <cell r="A5722" t="str">
            <v>30120508</v>
          </cell>
          <cell r="B5722" t="str">
            <v>Point</v>
          </cell>
          <cell r="C5722" t="str">
            <v>Chem Manuf /Propylene Oxide /DCP Distillation Column Vent</v>
          </cell>
          <cell r="D5722" t="str">
            <v>Industrial Processes - Chemical Manuf</v>
          </cell>
          <cell r="G5722" t="str">
            <v>Industrial Processes</v>
          </cell>
          <cell r="H5722" t="str">
            <v>Chemical Manufacturing</v>
          </cell>
          <cell r="I5722" t="str">
            <v>Propylene Oxide</v>
          </cell>
          <cell r="J5722" t="str">
            <v>DCP Distillation Column Vent</v>
          </cell>
          <cell r="N5722">
            <v>40988</v>
          </cell>
        </row>
        <row r="5723">
          <cell r="A5723" t="str">
            <v>30120509</v>
          </cell>
          <cell r="B5723" t="str">
            <v>Point</v>
          </cell>
          <cell r="C5723" t="str">
            <v>Chem Manuf /Propylene Oxide /DCIPE Distillation Column Vent</v>
          </cell>
          <cell r="D5723" t="str">
            <v>Industrial Processes - Chemical Manuf</v>
          </cell>
          <cell r="G5723" t="str">
            <v>Industrial Processes</v>
          </cell>
          <cell r="H5723" t="str">
            <v>Chemical Manufacturing</v>
          </cell>
          <cell r="I5723" t="str">
            <v>Propylene Oxide</v>
          </cell>
          <cell r="J5723" t="str">
            <v>DCIPE Distillation Column Vent</v>
          </cell>
          <cell r="N5723">
            <v>40988</v>
          </cell>
        </row>
        <row r="5724">
          <cell r="A5724" t="str">
            <v>30120520</v>
          </cell>
          <cell r="B5724" t="str">
            <v>Point</v>
          </cell>
          <cell r="C5724" t="str">
            <v>Chem Manuf /Propylene Oxide /Isobutane Hydroperoxide Process: General</v>
          </cell>
          <cell r="D5724" t="str">
            <v>Industrial Processes - Chemical Manuf</v>
          </cell>
          <cell r="G5724" t="str">
            <v>Industrial Processes</v>
          </cell>
          <cell r="H5724" t="str">
            <v>Chemical Manufacturing</v>
          </cell>
          <cell r="I5724" t="str">
            <v>Propylene Oxide</v>
          </cell>
          <cell r="J5724" t="str">
            <v>Isobutane Hydroperoxide Process: General</v>
          </cell>
          <cell r="N5724">
            <v>40988</v>
          </cell>
        </row>
        <row r="5725">
          <cell r="A5725" t="str">
            <v>30120521</v>
          </cell>
          <cell r="B5725" t="str">
            <v>Point</v>
          </cell>
          <cell r="C5725" t="str">
            <v>Chem Manuf /Propylene Oxide /Oxidation Reactor Scrubber Vent</v>
          </cell>
          <cell r="D5725" t="str">
            <v>Industrial Processes - Chemical Manuf</v>
          </cell>
          <cell r="G5725" t="str">
            <v>Industrial Processes</v>
          </cell>
          <cell r="H5725" t="str">
            <v>Chemical Manufacturing</v>
          </cell>
          <cell r="I5725" t="str">
            <v>Propylene Oxide</v>
          </cell>
          <cell r="J5725" t="str">
            <v>Oxidation Reactor Scrubber Vent</v>
          </cell>
          <cell r="N5725">
            <v>40988</v>
          </cell>
        </row>
        <row r="5726">
          <cell r="A5726" t="str">
            <v>30120522</v>
          </cell>
          <cell r="B5726" t="str">
            <v>Point</v>
          </cell>
          <cell r="C5726" t="str">
            <v>Chem Manuf /Propylene Oxide /TBA Stripping Column Vent</v>
          </cell>
          <cell r="D5726" t="str">
            <v>Industrial Processes - Chemical Manuf</v>
          </cell>
          <cell r="G5726" t="str">
            <v>Industrial Processes</v>
          </cell>
          <cell r="H5726" t="str">
            <v>Chemical Manufacturing</v>
          </cell>
          <cell r="I5726" t="str">
            <v>Propylene Oxide</v>
          </cell>
          <cell r="J5726" t="str">
            <v>TBA Stripping Column Vent</v>
          </cell>
          <cell r="N5726">
            <v>40988</v>
          </cell>
        </row>
        <row r="5727">
          <cell r="A5727" t="str">
            <v>30120523</v>
          </cell>
          <cell r="B5727" t="str">
            <v>Point</v>
          </cell>
          <cell r="C5727" t="str">
            <v>Chem Manuf /Propylene Oxide /Catalyst Mix Tank Vent</v>
          </cell>
          <cell r="D5727" t="str">
            <v>Industrial Processes - Chemical Manuf</v>
          </cell>
          <cell r="G5727" t="str">
            <v>Industrial Processes</v>
          </cell>
          <cell r="H5727" t="str">
            <v>Chemical Manufacturing</v>
          </cell>
          <cell r="I5727" t="str">
            <v>Propylene Oxide</v>
          </cell>
          <cell r="J5727" t="str">
            <v>Catalyst Mix Tank Vent</v>
          </cell>
          <cell r="N5727">
            <v>40988</v>
          </cell>
        </row>
        <row r="5728">
          <cell r="A5728" t="str">
            <v>30120524</v>
          </cell>
          <cell r="B5728" t="str">
            <v>Point</v>
          </cell>
          <cell r="C5728" t="str">
            <v>Chem Manuf /Propylene Oxide /PO Stripping Column Vent</v>
          </cell>
          <cell r="D5728" t="str">
            <v>Industrial Processes - Chemical Manuf</v>
          </cell>
          <cell r="G5728" t="str">
            <v>Industrial Processes</v>
          </cell>
          <cell r="H5728" t="str">
            <v>Chemical Manufacturing</v>
          </cell>
          <cell r="I5728" t="str">
            <v>Propylene Oxide</v>
          </cell>
          <cell r="J5728" t="str">
            <v>PO Stripping Column Vent</v>
          </cell>
          <cell r="N5728">
            <v>40988</v>
          </cell>
        </row>
        <row r="5729">
          <cell r="A5729" t="str">
            <v>30120525</v>
          </cell>
          <cell r="B5729" t="str">
            <v>Point</v>
          </cell>
          <cell r="C5729" t="str">
            <v>Chem Manuf /Propylene Oxide /Crude TBA Recovery Column Vent</v>
          </cell>
          <cell r="D5729" t="str">
            <v>Industrial Processes - Chemical Manuf</v>
          </cell>
          <cell r="G5729" t="str">
            <v>Industrial Processes</v>
          </cell>
          <cell r="H5729" t="str">
            <v>Chemical Manufacturing</v>
          </cell>
          <cell r="I5729" t="str">
            <v>Propylene Oxide</v>
          </cell>
          <cell r="J5729" t="str">
            <v>Crude TBA Recovery Column Vent</v>
          </cell>
          <cell r="N5729">
            <v>40988</v>
          </cell>
        </row>
        <row r="5730">
          <cell r="A5730" t="str">
            <v>30120526</v>
          </cell>
          <cell r="B5730" t="str">
            <v>Point</v>
          </cell>
          <cell r="C5730" t="str">
            <v>Chem Manuf /Propylene Oxide /TBA Wash-Decant System Vent</v>
          </cell>
          <cell r="D5730" t="str">
            <v>Industrial Processes - Chemical Manuf</v>
          </cell>
          <cell r="G5730" t="str">
            <v>Industrial Processes</v>
          </cell>
          <cell r="H5730" t="str">
            <v>Chemical Manufacturing</v>
          </cell>
          <cell r="I5730" t="str">
            <v>Propylene Oxide</v>
          </cell>
          <cell r="J5730" t="str">
            <v>TBA Wash-Decant System Vent</v>
          </cell>
          <cell r="N5730">
            <v>40988</v>
          </cell>
        </row>
        <row r="5731">
          <cell r="A5731" t="str">
            <v>30120527</v>
          </cell>
          <cell r="B5731" t="str">
            <v>Point</v>
          </cell>
          <cell r="C5731" t="str">
            <v>Chem Manuf /Propylene Oxide /Wastewater Stripping Column Vent</v>
          </cell>
          <cell r="D5731" t="str">
            <v>Industrial Processes - Chemical Manuf</v>
          </cell>
          <cell r="G5731" t="str">
            <v>Industrial Processes</v>
          </cell>
          <cell r="H5731" t="str">
            <v>Chemical Manufacturing</v>
          </cell>
          <cell r="I5731" t="str">
            <v>Propylene Oxide</v>
          </cell>
          <cell r="J5731" t="str">
            <v>Wastewater Stripping Column Vent</v>
          </cell>
          <cell r="N5731">
            <v>40988</v>
          </cell>
        </row>
        <row r="5732">
          <cell r="A5732" t="str">
            <v>30120528</v>
          </cell>
          <cell r="B5732" t="str">
            <v>Point</v>
          </cell>
          <cell r="C5732" t="str">
            <v>Chem Manuf /Propylene Oxide /Solvent Scrubber Vent</v>
          </cell>
          <cell r="D5732" t="str">
            <v>Industrial Processes - Chemical Manuf</v>
          </cell>
          <cell r="G5732" t="str">
            <v>Industrial Processes</v>
          </cell>
          <cell r="H5732" t="str">
            <v>Chemical Manufacturing</v>
          </cell>
          <cell r="I5732" t="str">
            <v>Propylene Oxide</v>
          </cell>
          <cell r="J5732" t="str">
            <v>Solvent Scrubber Vent</v>
          </cell>
          <cell r="N5732">
            <v>40988</v>
          </cell>
        </row>
        <row r="5733">
          <cell r="A5733" t="str">
            <v>30120529</v>
          </cell>
          <cell r="B5733" t="str">
            <v>Point</v>
          </cell>
          <cell r="C5733" t="str">
            <v>Chem Manuf /Propylene Oxide /Solvent Recovery Column Vent</v>
          </cell>
          <cell r="D5733" t="str">
            <v>Industrial Processes - Chemical Manuf</v>
          </cell>
          <cell r="G5733" t="str">
            <v>Industrial Processes</v>
          </cell>
          <cell r="H5733" t="str">
            <v>Chemical Manufacturing</v>
          </cell>
          <cell r="I5733" t="str">
            <v>Propylene Oxide</v>
          </cell>
          <cell r="J5733" t="str">
            <v>Solvent Recovery Column Vent</v>
          </cell>
          <cell r="N5733">
            <v>40988</v>
          </cell>
        </row>
        <row r="5734">
          <cell r="A5734" t="str">
            <v>30120530</v>
          </cell>
          <cell r="B5734" t="str">
            <v>Point</v>
          </cell>
          <cell r="C5734" t="str">
            <v>Chem Manuf /Propylene Oxide /Water Stripping Column Vent</v>
          </cell>
          <cell r="D5734" t="str">
            <v>Industrial Processes - Chemical Manuf</v>
          </cell>
          <cell r="G5734" t="str">
            <v>Industrial Processes</v>
          </cell>
          <cell r="H5734" t="str">
            <v>Chemical Manufacturing</v>
          </cell>
          <cell r="I5734" t="str">
            <v>Propylene Oxide</v>
          </cell>
          <cell r="J5734" t="str">
            <v>Water Stripping Column Vent</v>
          </cell>
          <cell r="N5734">
            <v>40988</v>
          </cell>
        </row>
        <row r="5735">
          <cell r="A5735" t="str">
            <v>30120531</v>
          </cell>
          <cell r="B5735" t="str">
            <v>Point</v>
          </cell>
          <cell r="C5735" t="str">
            <v>Chem Manuf /Propylene Oxide /Propylene Glycol and Dipropylene Glycol Combined Vent</v>
          </cell>
          <cell r="D5735" t="str">
            <v>Industrial Processes - Chemical Manuf</v>
          </cell>
          <cell r="G5735" t="str">
            <v>Industrial Processes</v>
          </cell>
          <cell r="H5735" t="str">
            <v>Chemical Manufacturing</v>
          </cell>
          <cell r="I5735" t="str">
            <v>Propylene Oxide</v>
          </cell>
          <cell r="J5735" t="str">
            <v>Propylene Glycol and Dipropylene Glycol Combined Vent</v>
          </cell>
          <cell r="N5735">
            <v>40988</v>
          </cell>
        </row>
        <row r="5736">
          <cell r="A5736" t="str">
            <v>30120532</v>
          </cell>
          <cell r="B5736" t="str">
            <v>Point</v>
          </cell>
          <cell r="C5736" t="str">
            <v>Chem Manuf /Propylene Oxide /Flue Gas Vent</v>
          </cell>
          <cell r="D5736" t="str">
            <v>Industrial Processes - Chemical Manuf</v>
          </cell>
          <cell r="G5736" t="str">
            <v>Industrial Processes</v>
          </cell>
          <cell r="H5736" t="str">
            <v>Chemical Manufacturing</v>
          </cell>
          <cell r="I5736" t="str">
            <v>Propylene Oxide</v>
          </cell>
          <cell r="J5736" t="str">
            <v>Flue Gas Vent</v>
          </cell>
          <cell r="N5736">
            <v>40988</v>
          </cell>
        </row>
        <row r="5737">
          <cell r="A5737" t="str">
            <v>30120540</v>
          </cell>
          <cell r="B5737" t="str">
            <v>Point</v>
          </cell>
          <cell r="C5737" t="str">
            <v>Chem Manuf /Propylene Oxide /Ethylbenzene Hydroperoxide Process: General</v>
          </cell>
          <cell r="D5737" t="str">
            <v>Industrial Processes - Chemical Manuf</v>
          </cell>
          <cell r="G5737" t="str">
            <v>Industrial Processes</v>
          </cell>
          <cell r="H5737" t="str">
            <v>Chemical Manufacturing</v>
          </cell>
          <cell r="I5737" t="str">
            <v>Propylene Oxide</v>
          </cell>
          <cell r="J5737" t="str">
            <v>Ethylbenzene Hydroperoxide Process: General</v>
          </cell>
          <cell r="N5737">
            <v>40988</v>
          </cell>
        </row>
        <row r="5738">
          <cell r="A5738" t="str">
            <v>30120541</v>
          </cell>
          <cell r="B5738" t="str">
            <v>Point</v>
          </cell>
          <cell r="C5738" t="str">
            <v>Chem Manuf /Propylene Oxide /Oxidation Reactor Scrubber Vent</v>
          </cell>
          <cell r="D5738" t="str">
            <v>Industrial Processes - Chemical Manuf</v>
          </cell>
          <cell r="G5738" t="str">
            <v>Industrial Processes</v>
          </cell>
          <cell r="H5738" t="str">
            <v>Chemical Manufacturing</v>
          </cell>
          <cell r="I5738" t="str">
            <v>Propylene Oxide</v>
          </cell>
          <cell r="J5738" t="str">
            <v>Oxidation Reactor Scrubber Vent</v>
          </cell>
          <cell r="K5738" t="str">
            <v>30120521</v>
          </cell>
          <cell r="L5738" t="str">
            <v>2005</v>
          </cell>
          <cell r="N5738">
            <v>40988</v>
          </cell>
        </row>
        <row r="5739">
          <cell r="A5739" t="str">
            <v>30120542</v>
          </cell>
          <cell r="B5739" t="str">
            <v>Point</v>
          </cell>
          <cell r="C5739" t="str">
            <v>Chem Manuf /Propylene Oxide /Falling Film Evaporator Vent</v>
          </cell>
          <cell r="D5739" t="str">
            <v>Industrial Processes - Chemical Manuf</v>
          </cell>
          <cell r="G5739" t="str">
            <v>Industrial Processes</v>
          </cell>
          <cell r="H5739" t="str">
            <v>Chemical Manufacturing</v>
          </cell>
          <cell r="I5739" t="str">
            <v>Propylene Oxide</v>
          </cell>
          <cell r="J5739" t="str">
            <v>Falling Film Evaporator Vent</v>
          </cell>
          <cell r="N5739">
            <v>40988</v>
          </cell>
        </row>
        <row r="5740">
          <cell r="A5740" t="str">
            <v>30120543</v>
          </cell>
          <cell r="B5740" t="str">
            <v>Point</v>
          </cell>
          <cell r="C5740" t="str">
            <v>Chem Manuf /Propylene Oxide /Catalyst Mix Tank Vent</v>
          </cell>
          <cell r="D5740" t="str">
            <v>Industrial Processes - Chemical Manuf</v>
          </cell>
          <cell r="G5740" t="str">
            <v>Industrial Processes</v>
          </cell>
          <cell r="H5740" t="str">
            <v>Chemical Manufacturing</v>
          </cell>
          <cell r="I5740" t="str">
            <v>Propylene Oxide</v>
          </cell>
          <cell r="J5740" t="str">
            <v>Catalyst Mix Tank Vent</v>
          </cell>
          <cell r="K5740" t="str">
            <v>30120523</v>
          </cell>
          <cell r="L5740" t="str">
            <v>2005</v>
          </cell>
          <cell r="N5740">
            <v>40988</v>
          </cell>
        </row>
        <row r="5741">
          <cell r="A5741" t="str">
            <v>30120544</v>
          </cell>
          <cell r="B5741" t="str">
            <v>Point</v>
          </cell>
          <cell r="C5741" t="str">
            <v>Chem Manuf /Propylene Oxide /Separation Column Vent</v>
          </cell>
          <cell r="D5741" t="str">
            <v>Industrial Processes - Chemical Manuf</v>
          </cell>
          <cell r="G5741" t="str">
            <v>Industrial Processes</v>
          </cell>
          <cell r="H5741" t="str">
            <v>Chemical Manufacturing</v>
          </cell>
          <cell r="I5741" t="str">
            <v>Propylene Oxide</v>
          </cell>
          <cell r="J5741" t="str">
            <v>Separation Column Vent</v>
          </cell>
          <cell r="N5741">
            <v>40988</v>
          </cell>
        </row>
        <row r="5742">
          <cell r="A5742" t="str">
            <v>30120545</v>
          </cell>
          <cell r="B5742" t="str">
            <v>Point</v>
          </cell>
          <cell r="C5742" t="str">
            <v>Chem Manuf /Propylene Oxide /Light-ends Stripping Column Vent</v>
          </cell>
          <cell r="D5742" t="str">
            <v>Industrial Processes - Chemical Manuf</v>
          </cell>
          <cell r="G5742" t="str">
            <v>Industrial Processes</v>
          </cell>
          <cell r="H5742" t="str">
            <v>Chemical Manufacturing</v>
          </cell>
          <cell r="I5742" t="str">
            <v>Propylene Oxide</v>
          </cell>
          <cell r="J5742" t="str">
            <v>Light-ends Stripping Column Vent</v>
          </cell>
          <cell r="N5742">
            <v>40988</v>
          </cell>
        </row>
        <row r="5743">
          <cell r="A5743" t="str">
            <v>30120546</v>
          </cell>
          <cell r="B5743" t="str">
            <v>Point</v>
          </cell>
          <cell r="C5743" t="str">
            <v>Chem Manuf /Propylene Oxide /Propylene Recovery Column Vent</v>
          </cell>
          <cell r="D5743" t="str">
            <v>Industrial Processes - Chemical Manuf</v>
          </cell>
          <cell r="G5743" t="str">
            <v>Industrial Processes</v>
          </cell>
          <cell r="H5743" t="str">
            <v>Chemical Manufacturing</v>
          </cell>
          <cell r="I5743" t="str">
            <v>Propylene Oxide</v>
          </cell>
          <cell r="J5743" t="str">
            <v>Propylene Recovery Column Vent</v>
          </cell>
          <cell r="N5743">
            <v>40988</v>
          </cell>
        </row>
        <row r="5744">
          <cell r="A5744" t="str">
            <v>30120547</v>
          </cell>
          <cell r="B5744" t="str">
            <v>Point</v>
          </cell>
          <cell r="C5744" t="str">
            <v>Chem Manuf /Propylene Oxide /Product Wash-Decant System Vent</v>
          </cell>
          <cell r="D5744" t="str">
            <v>Industrial Processes - Chemical Manuf</v>
          </cell>
          <cell r="G5744" t="str">
            <v>Industrial Processes</v>
          </cell>
          <cell r="H5744" t="str">
            <v>Chemical Manufacturing</v>
          </cell>
          <cell r="I5744" t="str">
            <v>Propylene Oxide</v>
          </cell>
          <cell r="J5744" t="str">
            <v>Product Wash-Decant System Vent</v>
          </cell>
          <cell r="N5744">
            <v>40988</v>
          </cell>
        </row>
        <row r="5745">
          <cell r="A5745" t="str">
            <v>30120548</v>
          </cell>
          <cell r="B5745" t="str">
            <v>Point</v>
          </cell>
          <cell r="C5745" t="str">
            <v>Chem Manuf /Propylene Oxide /Mixed Hydrocarbon Wash-Decant System Vent</v>
          </cell>
          <cell r="D5745" t="str">
            <v>Industrial Processes - Chemical Manuf</v>
          </cell>
          <cell r="G5745" t="str">
            <v>Industrial Processes</v>
          </cell>
          <cell r="H5745" t="str">
            <v>Chemical Manufacturing</v>
          </cell>
          <cell r="I5745" t="str">
            <v>Propylene Oxide</v>
          </cell>
          <cell r="J5745" t="str">
            <v>Mixed Hydrocarbon Wash-Decant System Vent</v>
          </cell>
          <cell r="N5745">
            <v>40988</v>
          </cell>
        </row>
        <row r="5746">
          <cell r="A5746" t="str">
            <v>30120549</v>
          </cell>
          <cell r="B5746" t="str">
            <v>Point</v>
          </cell>
          <cell r="C5746" t="str">
            <v>Chem Manuf /Propylene Oxide /Ethyl Benzene Wash-Decant System Vent</v>
          </cell>
          <cell r="D5746" t="str">
            <v>Industrial Processes - Chemical Manuf</v>
          </cell>
          <cell r="G5746" t="str">
            <v>Industrial Processes</v>
          </cell>
          <cell r="H5746" t="str">
            <v>Chemical Manufacturing</v>
          </cell>
          <cell r="I5746" t="str">
            <v>Propylene Oxide</v>
          </cell>
          <cell r="J5746" t="str">
            <v>Ethyl Benzene Wash-Decant System Vent</v>
          </cell>
          <cell r="N5746">
            <v>40988</v>
          </cell>
        </row>
        <row r="5747">
          <cell r="A5747" t="str">
            <v>30120550</v>
          </cell>
          <cell r="B5747" t="str">
            <v>Point</v>
          </cell>
          <cell r="C5747" t="str">
            <v>Chem Manuf /Propylene Oxide /Ethyl Benzene Stripping Column Vent</v>
          </cell>
          <cell r="D5747" t="str">
            <v>Industrial Processes - Chemical Manuf</v>
          </cell>
          <cell r="G5747" t="str">
            <v>Industrial Processes</v>
          </cell>
          <cell r="H5747" t="str">
            <v>Chemical Manufacturing</v>
          </cell>
          <cell r="I5747" t="str">
            <v>Propylene Oxide</v>
          </cell>
          <cell r="J5747" t="str">
            <v>Ethyl Benzene Stripping Column Vent</v>
          </cell>
          <cell r="N5747">
            <v>40988</v>
          </cell>
        </row>
        <row r="5748">
          <cell r="A5748" t="str">
            <v>30120551</v>
          </cell>
          <cell r="B5748" t="str">
            <v>Point</v>
          </cell>
          <cell r="C5748" t="str">
            <v>Chem Manuf /Propylene Oxide /Light-hydrocarbon Stripping Column Vent</v>
          </cell>
          <cell r="D5748" t="str">
            <v>Industrial Processes - Chemical Manuf</v>
          </cell>
          <cell r="G5748" t="str">
            <v>Industrial Processes</v>
          </cell>
          <cell r="H5748" t="str">
            <v>Chemical Manufacturing</v>
          </cell>
          <cell r="I5748" t="str">
            <v>Propylene Oxide</v>
          </cell>
          <cell r="J5748" t="str">
            <v>Light-hydrocarbon Stripping Column Vent</v>
          </cell>
          <cell r="N5748">
            <v>40988</v>
          </cell>
        </row>
        <row r="5749">
          <cell r="A5749" t="str">
            <v>30120552</v>
          </cell>
          <cell r="B5749" t="str">
            <v>Point</v>
          </cell>
          <cell r="C5749" t="str">
            <v>Chem Manuf /Propylene Oxide /MBA-AP Stripping Column Vent</v>
          </cell>
          <cell r="D5749" t="str">
            <v>Industrial Processes - Chemical Manuf</v>
          </cell>
          <cell r="G5749" t="str">
            <v>Industrial Processes</v>
          </cell>
          <cell r="H5749" t="str">
            <v>Chemical Manufacturing</v>
          </cell>
          <cell r="I5749" t="str">
            <v>Propylene Oxide</v>
          </cell>
          <cell r="J5749" t="str">
            <v>MBA-AP Stripping Column Vent</v>
          </cell>
          <cell r="N5749">
            <v>40988</v>
          </cell>
        </row>
        <row r="5750">
          <cell r="A5750" t="str">
            <v>30120553</v>
          </cell>
          <cell r="B5750" t="str">
            <v>Point</v>
          </cell>
          <cell r="C5750" t="str">
            <v>Chem Manuf /Propylene Oxide /Dehydration Reactor System Vent</v>
          </cell>
          <cell r="D5750" t="str">
            <v>Industrial Processes - Chemical Manuf</v>
          </cell>
          <cell r="G5750" t="str">
            <v>Industrial Processes</v>
          </cell>
          <cell r="H5750" t="str">
            <v>Chemical Manufacturing</v>
          </cell>
          <cell r="I5750" t="str">
            <v>Propylene Oxide</v>
          </cell>
          <cell r="J5750" t="str">
            <v>Dehydration Reactor System Vent</v>
          </cell>
          <cell r="N5750">
            <v>40988</v>
          </cell>
        </row>
        <row r="5751">
          <cell r="A5751" t="str">
            <v>30120554</v>
          </cell>
          <cell r="B5751" t="str">
            <v>Point</v>
          </cell>
          <cell r="C5751" t="str">
            <v>Chem Manuf /Propylene Oxide /Light-impurities Stripping Column Vent</v>
          </cell>
          <cell r="D5751" t="str">
            <v>Industrial Processes - Chemical Manuf</v>
          </cell>
          <cell r="G5751" t="str">
            <v>Industrial Processes</v>
          </cell>
          <cell r="H5751" t="str">
            <v>Chemical Manufacturing</v>
          </cell>
          <cell r="I5751" t="str">
            <v>Propylene Oxide</v>
          </cell>
          <cell r="J5751" t="str">
            <v>Light-impurities Stripping Column Vent</v>
          </cell>
          <cell r="N5751">
            <v>40988</v>
          </cell>
        </row>
        <row r="5752">
          <cell r="A5752" t="str">
            <v>30120555</v>
          </cell>
          <cell r="B5752" t="str">
            <v>Point</v>
          </cell>
          <cell r="C5752" t="str">
            <v>Chem Manuf /Propylene Oxide /Styrene Finishing Column Vent</v>
          </cell>
          <cell r="D5752" t="str">
            <v>Industrial Processes - Chemical Manuf</v>
          </cell>
          <cell r="G5752" t="str">
            <v>Industrial Processes</v>
          </cell>
          <cell r="H5752" t="str">
            <v>Chemical Manufacturing</v>
          </cell>
          <cell r="I5752" t="str">
            <v>Propylene Oxide</v>
          </cell>
          <cell r="J5752" t="str">
            <v>Styrene Finishing Column Vent</v>
          </cell>
          <cell r="N5752">
            <v>40988</v>
          </cell>
        </row>
        <row r="5753">
          <cell r="A5753" t="str">
            <v>30120580</v>
          </cell>
          <cell r="B5753" t="str">
            <v>Point</v>
          </cell>
          <cell r="C5753" t="str">
            <v>Chem Manuf /Propylene Oxide /Fugitive Emissions</v>
          </cell>
          <cell r="D5753" t="str">
            <v>Industrial Processes - Chemical Manuf</v>
          </cell>
          <cell r="G5753" t="str">
            <v>Industrial Processes</v>
          </cell>
          <cell r="H5753" t="str">
            <v>Chemical Manufacturing</v>
          </cell>
          <cell r="I5753" t="str">
            <v>Propylene Oxide</v>
          </cell>
          <cell r="J5753" t="str">
            <v>Fugitive Emissions</v>
          </cell>
          <cell r="N5753">
            <v>40988</v>
          </cell>
        </row>
        <row r="5754">
          <cell r="A5754" t="str">
            <v>30120601</v>
          </cell>
          <cell r="B5754" t="str">
            <v>Point</v>
          </cell>
          <cell r="C5754" t="str">
            <v>Chem Manuf /Styrene /General</v>
          </cell>
          <cell r="D5754" t="str">
            <v>Industrial Processes - Chemical Manuf</v>
          </cell>
          <cell r="G5754" t="str">
            <v>Industrial Processes</v>
          </cell>
          <cell r="H5754" t="str">
            <v>Chemical Manufacturing</v>
          </cell>
          <cell r="I5754" t="str">
            <v>Styrene</v>
          </cell>
          <cell r="J5754" t="str">
            <v>General</v>
          </cell>
          <cell r="N5754">
            <v>40988</v>
          </cell>
        </row>
        <row r="5755">
          <cell r="A5755" t="str">
            <v>30120602</v>
          </cell>
          <cell r="B5755" t="str">
            <v>Point</v>
          </cell>
          <cell r="C5755" t="str">
            <v>Chem Manuf /Styrene /Benzene Recycle</v>
          </cell>
          <cell r="D5755" t="str">
            <v>Industrial Processes - Chemical Manuf</v>
          </cell>
          <cell r="G5755" t="str">
            <v>Industrial Processes</v>
          </cell>
          <cell r="H5755" t="str">
            <v>Chemical Manufacturing</v>
          </cell>
          <cell r="I5755" t="str">
            <v>Styrene</v>
          </cell>
          <cell r="J5755" t="str">
            <v>Benzene Recycle</v>
          </cell>
          <cell r="N5755">
            <v>40988</v>
          </cell>
        </row>
        <row r="5756">
          <cell r="A5756" t="str">
            <v>30120603</v>
          </cell>
          <cell r="B5756" t="str">
            <v>Point</v>
          </cell>
          <cell r="C5756" t="str">
            <v>Chem Manuf /Styrene /Styrene Purification</v>
          </cell>
          <cell r="D5756" t="str">
            <v>Industrial Processes - Chemical Manuf</v>
          </cell>
          <cell r="G5756" t="str">
            <v>Industrial Processes</v>
          </cell>
          <cell r="H5756" t="str">
            <v>Chemical Manufacturing</v>
          </cell>
          <cell r="I5756" t="str">
            <v>Styrene</v>
          </cell>
          <cell r="J5756" t="str">
            <v>Styrene Purification</v>
          </cell>
          <cell r="N5756">
            <v>40988</v>
          </cell>
        </row>
        <row r="5757">
          <cell r="A5757" t="str">
            <v>30120680</v>
          </cell>
          <cell r="B5757" t="str">
            <v>Point</v>
          </cell>
          <cell r="C5757" t="str">
            <v>Chem Manuf /Styrene /Fugitive Emissions</v>
          </cell>
          <cell r="D5757" t="str">
            <v>Industrial Processes - Chemical Manuf</v>
          </cell>
          <cell r="G5757" t="str">
            <v>Industrial Processes</v>
          </cell>
          <cell r="H5757" t="str">
            <v>Chemical Manufacturing</v>
          </cell>
          <cell r="I5757" t="str">
            <v>Styrene</v>
          </cell>
          <cell r="J5757" t="str">
            <v>Fugitive Emissions</v>
          </cell>
          <cell r="N5757">
            <v>40988</v>
          </cell>
        </row>
        <row r="5758">
          <cell r="A5758" t="str">
            <v>30121001</v>
          </cell>
          <cell r="B5758" t="str">
            <v>Point</v>
          </cell>
          <cell r="C5758" t="str">
            <v>Chem Manuf /Caprolactum /General</v>
          </cell>
          <cell r="D5758" t="str">
            <v>Industrial Processes - Chemical Manuf</v>
          </cell>
          <cell r="G5758" t="str">
            <v>Industrial Processes</v>
          </cell>
          <cell r="H5758" t="str">
            <v>Chemical Manufacturing</v>
          </cell>
          <cell r="I5758" t="str">
            <v>Caprolactum (Use 3-01-130 for Ammonium Sulfate By-product Production)</v>
          </cell>
          <cell r="J5758" t="str">
            <v>General</v>
          </cell>
          <cell r="N5758">
            <v>40988</v>
          </cell>
        </row>
        <row r="5759">
          <cell r="A5759" t="str">
            <v>30121002</v>
          </cell>
          <cell r="B5759" t="str">
            <v>Point</v>
          </cell>
          <cell r="C5759" t="str">
            <v>Chem Manuf /Caprolactum /Cyclohexanone Purification Vent</v>
          </cell>
          <cell r="D5759" t="str">
            <v>Industrial Processes - Chemical Manuf</v>
          </cell>
          <cell r="G5759" t="str">
            <v>Industrial Processes</v>
          </cell>
          <cell r="H5759" t="str">
            <v>Chemical Manufacturing</v>
          </cell>
          <cell r="I5759" t="str">
            <v>Caprolactum (Use 3-01-130 for Ammonium Sulfate By-product Production)</v>
          </cell>
          <cell r="J5759" t="str">
            <v>Cyclohexanone Purification Vent</v>
          </cell>
          <cell r="N5759">
            <v>40988</v>
          </cell>
        </row>
        <row r="5760">
          <cell r="A5760" t="str">
            <v>30121003</v>
          </cell>
          <cell r="B5760" t="str">
            <v>Point</v>
          </cell>
          <cell r="C5760" t="str">
            <v>Chem Manuf /Caprolactum /Dehydrogenation Reactor Vent</v>
          </cell>
          <cell r="D5760" t="str">
            <v>Industrial Processes - Chemical Manuf</v>
          </cell>
          <cell r="G5760" t="str">
            <v>Industrial Processes</v>
          </cell>
          <cell r="H5760" t="str">
            <v>Chemical Manufacturing</v>
          </cell>
          <cell r="I5760" t="str">
            <v>Caprolactum (Use 3-01-130 for Ammonium Sulfate By-product Production)</v>
          </cell>
          <cell r="J5760" t="str">
            <v>Dehydrogenation Reactor Vent</v>
          </cell>
          <cell r="N5760">
            <v>40988</v>
          </cell>
        </row>
        <row r="5761">
          <cell r="A5761" t="str">
            <v>30121004</v>
          </cell>
          <cell r="B5761" t="str">
            <v>Point</v>
          </cell>
          <cell r="C5761" t="str">
            <v>Chem Manuf /Caprolactum /Oleum Reactor</v>
          </cell>
          <cell r="D5761" t="str">
            <v>Industrial Processes - Chemical Manuf</v>
          </cell>
          <cell r="G5761" t="str">
            <v>Industrial Processes</v>
          </cell>
          <cell r="H5761" t="str">
            <v>Chemical Manufacturing</v>
          </cell>
          <cell r="I5761" t="str">
            <v>Caprolactum (Use 3-01-130 for Ammonium Sulfate By-product Production)</v>
          </cell>
          <cell r="J5761" t="str">
            <v>Oleum Reactor</v>
          </cell>
          <cell r="N5761">
            <v>40988</v>
          </cell>
        </row>
        <row r="5762">
          <cell r="A5762" t="str">
            <v>30121005</v>
          </cell>
          <cell r="B5762" t="str">
            <v>Point</v>
          </cell>
          <cell r="C5762" t="str">
            <v>Chem Manuf /Caprolactum /Neutralization Reactor Vent</v>
          </cell>
          <cell r="D5762" t="str">
            <v>Industrial Processes - Chemical Manuf</v>
          </cell>
          <cell r="G5762" t="str">
            <v>Industrial Processes</v>
          </cell>
          <cell r="H5762" t="str">
            <v>Chemical Manufacturing</v>
          </cell>
          <cell r="I5762" t="str">
            <v>Caprolactum (Use 3-01-130 for Ammonium Sulfate By-product Production)</v>
          </cell>
          <cell r="J5762" t="str">
            <v>Neutralization Reactor Vent</v>
          </cell>
          <cell r="N5762">
            <v>40988</v>
          </cell>
        </row>
        <row r="5763">
          <cell r="A5763" t="str">
            <v>30121006</v>
          </cell>
          <cell r="B5763" t="str">
            <v>Point</v>
          </cell>
          <cell r="C5763" t="str">
            <v>Chem Manuf /Caprolactum /Solvent Separation/Recovery</v>
          </cell>
          <cell r="D5763" t="str">
            <v>Industrial Processes - Chemical Manuf</v>
          </cell>
          <cell r="G5763" t="str">
            <v>Industrial Processes</v>
          </cell>
          <cell r="H5763" t="str">
            <v>Chemical Manufacturing</v>
          </cell>
          <cell r="I5763" t="str">
            <v>Caprolactum (Use 3-01-130 for Ammonium Sulfate By-product Production)</v>
          </cell>
          <cell r="J5763" t="str">
            <v>Solvent Separation/Recovery</v>
          </cell>
          <cell r="N5763">
            <v>40988</v>
          </cell>
        </row>
        <row r="5764">
          <cell r="A5764" t="str">
            <v>30121007</v>
          </cell>
          <cell r="B5764" t="str">
            <v>Point</v>
          </cell>
          <cell r="C5764" t="str">
            <v>Chem Manuf /Caprolactum /Oximation Reactor/Separator</v>
          </cell>
          <cell r="D5764" t="str">
            <v>Industrial Processes - Chemical Manuf</v>
          </cell>
          <cell r="G5764" t="str">
            <v>Industrial Processes</v>
          </cell>
          <cell r="H5764" t="str">
            <v>Chemical Manufacturing</v>
          </cell>
          <cell r="I5764" t="str">
            <v>Caprolactum (Use 3-01-130 for Ammonium Sulfate By-product Production)</v>
          </cell>
          <cell r="J5764" t="str">
            <v>Oximation Reactor/Separator</v>
          </cell>
          <cell r="N5764">
            <v>40988</v>
          </cell>
        </row>
        <row r="5765">
          <cell r="A5765" t="str">
            <v>30121008</v>
          </cell>
          <cell r="B5765" t="str">
            <v>Point</v>
          </cell>
          <cell r="C5765" t="str">
            <v>Chem Manuf /Caprolactum /Caprolactum Purification</v>
          </cell>
          <cell r="D5765" t="str">
            <v>Industrial Processes - Chemical Manuf</v>
          </cell>
          <cell r="G5765" t="str">
            <v>Industrial Processes</v>
          </cell>
          <cell r="H5765" t="str">
            <v>Chemical Manufacturing</v>
          </cell>
          <cell r="I5765" t="str">
            <v>Caprolactum (Use 3-01-130 for Ammonium Sulfate By-product Production)</v>
          </cell>
          <cell r="J5765" t="str">
            <v>Caprolactum Purification</v>
          </cell>
          <cell r="N5765">
            <v>40988</v>
          </cell>
        </row>
        <row r="5766">
          <cell r="A5766" t="str">
            <v>30121009</v>
          </cell>
          <cell r="B5766" t="str">
            <v>Point</v>
          </cell>
          <cell r="C5766" t="str">
            <v>Chem Manuf /Caprolactum /Ammonium Sulfate Drying ** (Use 3-01-130-04 or 3-01-130-05)</v>
          </cell>
          <cell r="D5766" t="str">
            <v>Industrial Processes - Chemical Manuf</v>
          </cell>
          <cell r="G5766" t="str">
            <v>Industrial Processes</v>
          </cell>
          <cell r="H5766" t="str">
            <v>Chemical Manufacturing</v>
          </cell>
          <cell r="I5766" t="str">
            <v>Caprolactum (Use 3-01-130 for Ammonium Sulfate By-product Production)</v>
          </cell>
          <cell r="J5766" t="str">
            <v>Ammonium Sulfate Drying ** (Use 3-01-130-04 or 3-01-130-05)</v>
          </cell>
          <cell r="N5766">
            <v>40988</v>
          </cell>
        </row>
        <row r="5767">
          <cell r="A5767" t="str">
            <v>30121010</v>
          </cell>
          <cell r="B5767" t="str">
            <v>Point</v>
          </cell>
          <cell r="C5767" t="str">
            <v>Chem Manuf /Caprolactum /AS:Cool/Screen/Storage**(Use 301130-06&amp;07,301870-25&amp;26,301875-25&amp;26)</v>
          </cell>
          <cell r="D5767" t="str">
            <v>Industrial Processes - Storage and Transfer</v>
          </cell>
          <cell r="G5767" t="str">
            <v>Industrial Processes</v>
          </cell>
          <cell r="H5767" t="str">
            <v>Chemical Manufacturing</v>
          </cell>
          <cell r="I5767" t="str">
            <v>Caprolactum (Use 3-01-130 for Ammonium Sulfate By-product Production)</v>
          </cell>
          <cell r="J5767" t="str">
            <v>AS:Cool/Screen/Storage**(Use 301130-06&amp;07,301870-25&amp;26,301875-25&amp;26)</v>
          </cell>
          <cell r="N5767">
            <v>40988</v>
          </cell>
        </row>
        <row r="5768">
          <cell r="A5768" t="str">
            <v>30121080</v>
          </cell>
          <cell r="B5768" t="str">
            <v>Point</v>
          </cell>
          <cell r="C5768" t="str">
            <v>Chem Manuf /Caprolactum /Fugitive Emissions</v>
          </cell>
          <cell r="D5768" t="str">
            <v>Industrial Processes - Chemical Manuf</v>
          </cell>
          <cell r="G5768" t="str">
            <v>Industrial Processes</v>
          </cell>
          <cell r="H5768" t="str">
            <v>Chemical Manufacturing</v>
          </cell>
          <cell r="I5768" t="str">
            <v>Caprolactum (Use 3-01-130 for Ammonium Sulfate By-product Production)</v>
          </cell>
          <cell r="J5768" t="str">
            <v>Fugitive Emissions</v>
          </cell>
          <cell r="N5768">
            <v>40988</v>
          </cell>
        </row>
        <row r="5769">
          <cell r="A5769" t="str">
            <v>30121101</v>
          </cell>
          <cell r="B5769" t="str">
            <v>Point</v>
          </cell>
          <cell r="C5769" t="str">
            <v>Chem Manuf /Linear Alkylbenzene /Olefin Process: General</v>
          </cell>
          <cell r="D5769" t="str">
            <v>Industrial Processes - Chemical Manuf</v>
          </cell>
          <cell r="G5769" t="str">
            <v>Industrial Processes</v>
          </cell>
          <cell r="H5769" t="str">
            <v>Chemical Manufacturing</v>
          </cell>
          <cell r="I5769" t="str">
            <v>Linear Alkylbenzene</v>
          </cell>
          <cell r="J5769" t="str">
            <v>Olefin Process: General</v>
          </cell>
          <cell r="N5769">
            <v>40988</v>
          </cell>
        </row>
        <row r="5770">
          <cell r="A5770" t="str">
            <v>30121102</v>
          </cell>
          <cell r="B5770" t="str">
            <v>Point</v>
          </cell>
          <cell r="C5770" t="str">
            <v>Chem Manuf /Linear Alkylbenzene /Benzene Drying</v>
          </cell>
          <cell r="D5770" t="str">
            <v>Industrial Processes - Chemical Manuf</v>
          </cell>
          <cell r="G5770" t="str">
            <v>Industrial Processes</v>
          </cell>
          <cell r="H5770" t="str">
            <v>Chemical Manufacturing</v>
          </cell>
          <cell r="I5770" t="str">
            <v>Linear Alkylbenzene</v>
          </cell>
          <cell r="J5770" t="str">
            <v>Benzene Drying</v>
          </cell>
          <cell r="N5770">
            <v>40988</v>
          </cell>
        </row>
        <row r="5771">
          <cell r="A5771" t="str">
            <v>30121103</v>
          </cell>
          <cell r="B5771" t="str">
            <v>Point</v>
          </cell>
          <cell r="C5771" t="str">
            <v>Chem Manuf /Linear Alkylbenzene /Hydrogen Fluoride Scrubber Vent</v>
          </cell>
          <cell r="D5771" t="str">
            <v>Industrial Processes - Chemical Manuf</v>
          </cell>
          <cell r="G5771" t="str">
            <v>Industrial Processes</v>
          </cell>
          <cell r="H5771" t="str">
            <v>Chemical Manufacturing</v>
          </cell>
          <cell r="I5771" t="str">
            <v>Linear Alkylbenzene</v>
          </cell>
          <cell r="J5771" t="str">
            <v>Hydrogen Fluoride Scrubber Vent</v>
          </cell>
          <cell r="N5771">
            <v>40988</v>
          </cell>
        </row>
        <row r="5772">
          <cell r="A5772" t="str">
            <v>30121104</v>
          </cell>
          <cell r="B5772" t="str">
            <v>Point</v>
          </cell>
          <cell r="C5772" t="str">
            <v>Chem Manuf /Linear Alkylbenzene /Vacuum Refining</v>
          </cell>
          <cell r="D5772" t="str">
            <v>Industrial Processes - Chemical Manuf</v>
          </cell>
          <cell r="G5772" t="str">
            <v>Industrial Processes</v>
          </cell>
          <cell r="H5772" t="str">
            <v>Chemical Manufacturing</v>
          </cell>
          <cell r="I5772" t="str">
            <v>Linear Alkylbenzene</v>
          </cell>
          <cell r="J5772" t="str">
            <v>Vacuum Refining</v>
          </cell>
          <cell r="N5772">
            <v>40988</v>
          </cell>
        </row>
        <row r="5773">
          <cell r="A5773" t="str">
            <v>30121121</v>
          </cell>
          <cell r="B5773" t="str">
            <v>Point</v>
          </cell>
          <cell r="C5773" t="str">
            <v>Chem Manuf /Linear Alkylbenzene /Chlorination Process: General</v>
          </cell>
          <cell r="D5773" t="str">
            <v>Industrial Processes - Chemical Manuf</v>
          </cell>
          <cell r="G5773" t="str">
            <v>Industrial Processes</v>
          </cell>
          <cell r="H5773" t="str">
            <v>Chemical Manufacturing</v>
          </cell>
          <cell r="I5773" t="str">
            <v>Linear Alkylbenzene</v>
          </cell>
          <cell r="J5773" t="str">
            <v>Chlorination Process: General</v>
          </cell>
          <cell r="N5773">
            <v>40988</v>
          </cell>
        </row>
        <row r="5774">
          <cell r="A5774" t="str">
            <v>30121122</v>
          </cell>
          <cell r="B5774" t="str">
            <v>Point</v>
          </cell>
          <cell r="C5774" t="str">
            <v>Chem Manuf /Linear Alkylbenzene /Parafin Drying Column Vent</v>
          </cell>
          <cell r="D5774" t="str">
            <v>Industrial Processes - Chemical Manuf</v>
          </cell>
          <cell r="G5774" t="str">
            <v>Industrial Processes</v>
          </cell>
          <cell r="H5774" t="str">
            <v>Chemical Manufacturing</v>
          </cell>
          <cell r="I5774" t="str">
            <v>Linear Alkylbenzene</v>
          </cell>
          <cell r="J5774" t="str">
            <v>Parafin Drying Column Vent</v>
          </cell>
          <cell r="N5774">
            <v>40988</v>
          </cell>
        </row>
        <row r="5775">
          <cell r="A5775" t="str">
            <v>30121123</v>
          </cell>
          <cell r="B5775" t="str">
            <v>Point</v>
          </cell>
          <cell r="C5775" t="str">
            <v>Chem Manuf /Linear Alkylbenzene /HCl Absorber Vent</v>
          </cell>
          <cell r="D5775" t="str">
            <v>Industrial Processes - Chemical Manuf</v>
          </cell>
          <cell r="G5775" t="str">
            <v>Industrial Processes</v>
          </cell>
          <cell r="H5775" t="str">
            <v>Chemical Manufacturing</v>
          </cell>
          <cell r="I5775" t="str">
            <v>Linear Alkylbenzene</v>
          </cell>
          <cell r="J5775" t="str">
            <v>HCl Absorber Vent</v>
          </cell>
          <cell r="N5775">
            <v>40988</v>
          </cell>
        </row>
        <row r="5776">
          <cell r="A5776" t="str">
            <v>30121124</v>
          </cell>
          <cell r="B5776" t="str">
            <v>Point</v>
          </cell>
          <cell r="C5776" t="str">
            <v>Chem Manuf /Linear Alkylbenzene /Atmospheric Wash-Decant Vent</v>
          </cell>
          <cell r="D5776" t="str">
            <v>Industrial Processes - Chemical Manuf</v>
          </cell>
          <cell r="G5776" t="str">
            <v>Industrial Processes</v>
          </cell>
          <cell r="H5776" t="str">
            <v>Chemical Manufacturing</v>
          </cell>
          <cell r="I5776" t="str">
            <v>Linear Alkylbenzene</v>
          </cell>
          <cell r="J5776" t="str">
            <v>Atmospheric Wash-Decant Vent</v>
          </cell>
          <cell r="N5776">
            <v>40988</v>
          </cell>
        </row>
        <row r="5777">
          <cell r="A5777" t="str">
            <v>30121125</v>
          </cell>
          <cell r="B5777" t="str">
            <v>Point</v>
          </cell>
          <cell r="C5777" t="str">
            <v>Chem Manuf /Linear Alkylbenzene /Benzene Stripping Column</v>
          </cell>
          <cell r="D5777" t="str">
            <v>Industrial Processes - Chemical Manuf</v>
          </cell>
          <cell r="G5777" t="str">
            <v>Industrial Processes</v>
          </cell>
          <cell r="H5777" t="str">
            <v>Chemical Manufacturing</v>
          </cell>
          <cell r="I5777" t="str">
            <v>Linear Alkylbenzene</v>
          </cell>
          <cell r="J5777" t="str">
            <v>Benzene Stripping Column</v>
          </cell>
          <cell r="N5777">
            <v>40988</v>
          </cell>
        </row>
        <row r="5778">
          <cell r="A5778" t="str">
            <v>30121180</v>
          </cell>
          <cell r="B5778" t="str">
            <v>Point</v>
          </cell>
          <cell r="C5778" t="str">
            <v>Chem Manuf /Linear Alkylbenzene /Fugitive Emissions</v>
          </cell>
          <cell r="D5778" t="str">
            <v>Industrial Processes - Chemical Manuf</v>
          </cell>
          <cell r="G5778" t="str">
            <v>Industrial Processes</v>
          </cell>
          <cell r="H5778" t="str">
            <v>Chemical Manufacturing</v>
          </cell>
          <cell r="I5778" t="str">
            <v>Linear Alkylbenzene</v>
          </cell>
          <cell r="J5778" t="str">
            <v>Fugitive Emissions</v>
          </cell>
          <cell r="N5778">
            <v>40988</v>
          </cell>
        </row>
        <row r="5779">
          <cell r="A5779" t="str">
            <v>30125001</v>
          </cell>
          <cell r="B5779" t="str">
            <v>Point</v>
          </cell>
          <cell r="C5779" t="str">
            <v>Chem Manuf /Methanol-Alcohol Production /Methanol: General</v>
          </cell>
          <cell r="D5779" t="str">
            <v>Industrial Processes - Chemical Manuf</v>
          </cell>
          <cell r="G5779" t="str">
            <v>Industrial Processes</v>
          </cell>
          <cell r="H5779" t="str">
            <v>Chemical Manufacturing</v>
          </cell>
          <cell r="I5779" t="str">
            <v>Methanol/Alcohol Production</v>
          </cell>
          <cell r="J5779" t="str">
            <v>Methanol: General</v>
          </cell>
          <cell r="N5779">
            <v>40988</v>
          </cell>
        </row>
        <row r="5780">
          <cell r="A5780" t="str">
            <v>30125002</v>
          </cell>
          <cell r="B5780" t="str">
            <v>Point</v>
          </cell>
          <cell r="C5780" t="str">
            <v>Chem Manuf /Methanol-Alcohol Production /Methanol: Purge Gas Vent</v>
          </cell>
          <cell r="D5780" t="str">
            <v>Industrial Processes - Chemical Manuf</v>
          </cell>
          <cell r="G5780" t="str">
            <v>Industrial Processes</v>
          </cell>
          <cell r="H5780" t="str">
            <v>Chemical Manufacturing</v>
          </cell>
          <cell r="I5780" t="str">
            <v>Methanol/Alcohol Production</v>
          </cell>
          <cell r="J5780" t="str">
            <v>Methanol: Purge Gas Vent</v>
          </cell>
          <cell r="N5780">
            <v>40988</v>
          </cell>
        </row>
        <row r="5781">
          <cell r="A5781" t="str">
            <v>30125003</v>
          </cell>
          <cell r="B5781" t="str">
            <v>Point</v>
          </cell>
          <cell r="C5781" t="str">
            <v>Chem Manuf /Methanol-Alcohol Production /Methanol: Distillation Vent</v>
          </cell>
          <cell r="D5781" t="str">
            <v>Industrial Processes - Chemical Manuf</v>
          </cell>
          <cell r="G5781" t="str">
            <v>Industrial Processes</v>
          </cell>
          <cell r="H5781" t="str">
            <v>Chemical Manufacturing</v>
          </cell>
          <cell r="I5781" t="str">
            <v>Methanol/Alcohol Production</v>
          </cell>
          <cell r="J5781" t="str">
            <v>Methanol: Distillation Vent</v>
          </cell>
          <cell r="N5781">
            <v>40988</v>
          </cell>
        </row>
        <row r="5782">
          <cell r="A5782" t="str">
            <v>30125004</v>
          </cell>
          <cell r="B5782" t="str">
            <v>Point</v>
          </cell>
          <cell r="C5782" t="str">
            <v>Chem Manuf /Methanol-Alcohol Production /Methanol: Fugitive Emissions</v>
          </cell>
          <cell r="D5782" t="str">
            <v>Industrial Processes - Chemical Manuf</v>
          </cell>
          <cell r="G5782" t="str">
            <v>Industrial Processes</v>
          </cell>
          <cell r="H5782" t="str">
            <v>Chemical Manufacturing</v>
          </cell>
          <cell r="I5782" t="str">
            <v>Methanol/Alcohol Production</v>
          </cell>
          <cell r="J5782" t="str">
            <v>Methanol: Fugitive Emissions</v>
          </cell>
          <cell r="N5782">
            <v>40988</v>
          </cell>
        </row>
        <row r="5783">
          <cell r="A5783" t="str">
            <v>30125005</v>
          </cell>
          <cell r="B5783" t="str">
            <v>Point</v>
          </cell>
          <cell r="C5783" t="str">
            <v>Chem Manuf /Methanol-Alcohol Production /Ethanol via Ethylene</v>
          </cell>
          <cell r="D5783" t="str">
            <v>Industrial Processes - Chemical Manuf</v>
          </cell>
          <cell r="G5783" t="str">
            <v>Industrial Processes</v>
          </cell>
          <cell r="H5783" t="str">
            <v>Chemical Manufacturing</v>
          </cell>
          <cell r="I5783" t="str">
            <v>Methanol/Alcohol Production</v>
          </cell>
          <cell r="J5783" t="str">
            <v>Ethanol via Ethylene</v>
          </cell>
          <cell r="N5783">
            <v>40988</v>
          </cell>
        </row>
        <row r="5784">
          <cell r="A5784" t="str">
            <v>30125010</v>
          </cell>
          <cell r="B5784" t="str">
            <v>Point</v>
          </cell>
          <cell r="C5784" t="str">
            <v>Chem Manuf /Methanol-Alcohol Production /Ethanol by Fermentation</v>
          </cell>
          <cell r="D5784" t="str">
            <v>Industrial Processes - Chemical Manuf</v>
          </cell>
          <cell r="G5784" t="str">
            <v>Industrial Processes</v>
          </cell>
          <cell r="H5784" t="str">
            <v>Chemical Manufacturing</v>
          </cell>
          <cell r="I5784" t="str">
            <v>Methanol/Alcohol Production</v>
          </cell>
          <cell r="J5784" t="str">
            <v>Ethanol by Fermentation</v>
          </cell>
          <cell r="N5784">
            <v>40988</v>
          </cell>
        </row>
        <row r="5785">
          <cell r="A5785" t="str">
            <v>30125015</v>
          </cell>
          <cell r="B5785" t="str">
            <v>Point</v>
          </cell>
          <cell r="C5785" t="str">
            <v>Chem Manuf /Methanol-Alcohol Production /Isopropanol</v>
          </cell>
          <cell r="D5785" t="str">
            <v>Industrial Processes - Chemical Manuf</v>
          </cell>
          <cell r="G5785" t="str">
            <v>Industrial Processes</v>
          </cell>
          <cell r="H5785" t="str">
            <v>Chemical Manufacturing</v>
          </cell>
          <cell r="I5785" t="str">
            <v>Methanol/Alcohol Production</v>
          </cell>
          <cell r="J5785" t="str">
            <v>Isopropanol</v>
          </cell>
          <cell r="N5785">
            <v>40988</v>
          </cell>
        </row>
        <row r="5786">
          <cell r="A5786" t="str">
            <v>30125020</v>
          </cell>
          <cell r="B5786" t="str">
            <v>Point</v>
          </cell>
          <cell r="C5786" t="str">
            <v>Chem Manuf /Methanol-Alcohol Production /Alcohols by Oxo Process</v>
          </cell>
          <cell r="D5786" t="str">
            <v>Industrial Processes - Chemical Manuf</v>
          </cell>
          <cell r="G5786" t="str">
            <v>Industrial Processes</v>
          </cell>
          <cell r="H5786" t="str">
            <v>Chemical Manufacturing</v>
          </cell>
          <cell r="I5786" t="str">
            <v>Methanol/Alcohol Production</v>
          </cell>
          <cell r="J5786" t="str">
            <v>Alcohols by Oxo Process</v>
          </cell>
          <cell r="N5786">
            <v>40988</v>
          </cell>
        </row>
        <row r="5787">
          <cell r="A5787" t="str">
            <v>30125025</v>
          </cell>
          <cell r="B5787" t="str">
            <v>Point</v>
          </cell>
          <cell r="C5787" t="str">
            <v>Chem Manuf /Methanol-Alcohol Production /Fatty Alcohols by Hydrogenation</v>
          </cell>
          <cell r="D5787" t="str">
            <v>Industrial Processes - Chemical Manuf</v>
          </cell>
          <cell r="G5787" t="str">
            <v>Industrial Processes</v>
          </cell>
          <cell r="H5787" t="str">
            <v>Chemical Manufacturing</v>
          </cell>
          <cell r="I5787" t="str">
            <v>Methanol/Alcohol Production</v>
          </cell>
          <cell r="J5787" t="str">
            <v>Fatty Alcohols by Hydrogenation</v>
          </cell>
          <cell r="N5787">
            <v>40988</v>
          </cell>
        </row>
        <row r="5788">
          <cell r="A5788" t="str">
            <v>30125099</v>
          </cell>
          <cell r="B5788" t="str">
            <v>Point</v>
          </cell>
          <cell r="C5788" t="str">
            <v>Chem Manuf /Methanol-Alcohol Production /Other Not Classified</v>
          </cell>
          <cell r="D5788" t="str">
            <v>Industrial Processes - Chemical Manuf</v>
          </cell>
          <cell r="G5788" t="str">
            <v>Industrial Processes</v>
          </cell>
          <cell r="H5788" t="str">
            <v>Chemical Manufacturing</v>
          </cell>
          <cell r="I5788" t="str">
            <v>Methanol/Alcohol Production</v>
          </cell>
          <cell r="J5788" t="str">
            <v>Other Not Classified</v>
          </cell>
          <cell r="N5788">
            <v>40988</v>
          </cell>
        </row>
        <row r="5789">
          <cell r="A5789" t="str">
            <v>30125101</v>
          </cell>
          <cell r="B5789" t="str">
            <v>Point</v>
          </cell>
          <cell r="C5789" t="str">
            <v>Chem Manuf /Ethylene Glycol /General</v>
          </cell>
          <cell r="D5789" t="str">
            <v>Industrial Processes - Chemical Manuf</v>
          </cell>
          <cell r="G5789" t="str">
            <v>Industrial Processes</v>
          </cell>
          <cell r="H5789" t="str">
            <v>Chemical Manufacturing</v>
          </cell>
          <cell r="I5789" t="str">
            <v>Ethylene Glycol</v>
          </cell>
          <cell r="J5789" t="str">
            <v>General</v>
          </cell>
          <cell r="N5789">
            <v>40988</v>
          </cell>
        </row>
        <row r="5790">
          <cell r="A5790" t="str">
            <v>30125102</v>
          </cell>
          <cell r="B5790" t="str">
            <v>Point</v>
          </cell>
          <cell r="C5790" t="str">
            <v>Chem Manuf /Ethylene Glycol /Evaporator Purge Vent</v>
          </cell>
          <cell r="D5790" t="str">
            <v>Industrial Processes - Chemical Manuf</v>
          </cell>
          <cell r="G5790" t="str">
            <v>Industrial Processes</v>
          </cell>
          <cell r="H5790" t="str">
            <v>Chemical Manufacturing</v>
          </cell>
          <cell r="I5790" t="str">
            <v>Ethylene Glycol</v>
          </cell>
          <cell r="J5790" t="str">
            <v>Evaporator Purge Vent</v>
          </cell>
          <cell r="N5790">
            <v>40988</v>
          </cell>
        </row>
        <row r="5791">
          <cell r="A5791" t="str">
            <v>30125103</v>
          </cell>
          <cell r="B5791" t="str">
            <v>Point</v>
          </cell>
          <cell r="C5791" t="str">
            <v>Chem Manuf /Ethylene Glycol /Water Removal Steam: Jet Ejector</v>
          </cell>
          <cell r="D5791" t="str">
            <v>Industrial Processes - Chemical Manuf</v>
          </cell>
          <cell r="G5791" t="str">
            <v>Industrial Processes</v>
          </cell>
          <cell r="H5791" t="str">
            <v>Chemical Manufacturing</v>
          </cell>
          <cell r="I5791" t="str">
            <v>Ethylene Glycol</v>
          </cell>
          <cell r="J5791" t="str">
            <v>Water Removal Steam: Jet Ejector</v>
          </cell>
          <cell r="N5791">
            <v>40988</v>
          </cell>
        </row>
        <row r="5792">
          <cell r="A5792" t="str">
            <v>30125104</v>
          </cell>
          <cell r="B5792" t="str">
            <v>Point</v>
          </cell>
          <cell r="C5792" t="str">
            <v>Chem Manuf /Ethylene Glycol /Distillation Column Vent</v>
          </cell>
          <cell r="D5792" t="str">
            <v>Industrial Processes - Chemical Manuf</v>
          </cell>
          <cell r="G5792" t="str">
            <v>Industrial Processes</v>
          </cell>
          <cell r="H5792" t="str">
            <v>Chemical Manufacturing</v>
          </cell>
          <cell r="I5792" t="str">
            <v>Ethylene Glycol</v>
          </cell>
          <cell r="J5792" t="str">
            <v>Distillation Column Vent</v>
          </cell>
          <cell r="N5792">
            <v>40988</v>
          </cell>
        </row>
        <row r="5793">
          <cell r="A5793" t="str">
            <v>30125180</v>
          </cell>
          <cell r="B5793" t="str">
            <v>Point</v>
          </cell>
          <cell r="C5793" t="str">
            <v>Chem Manuf /Ethylene Glycol /Fugitive Emissions</v>
          </cell>
          <cell r="D5793" t="str">
            <v>Industrial Processes - Chemical Manuf</v>
          </cell>
          <cell r="G5793" t="str">
            <v>Industrial Processes</v>
          </cell>
          <cell r="H5793" t="str">
            <v>Chemical Manufacturing</v>
          </cell>
          <cell r="I5793" t="str">
            <v>Ethylene Glycol</v>
          </cell>
          <cell r="J5793" t="str">
            <v>Fugitive Emissions</v>
          </cell>
          <cell r="N5793">
            <v>40988</v>
          </cell>
        </row>
        <row r="5794">
          <cell r="A5794" t="str">
            <v>30125201</v>
          </cell>
          <cell r="B5794" t="str">
            <v>Point</v>
          </cell>
          <cell r="C5794" t="str">
            <v>Chem Manuf /Etherene Production /General</v>
          </cell>
          <cell r="D5794" t="str">
            <v>Industrial Processes - Chemical Manuf</v>
          </cell>
          <cell r="G5794" t="str">
            <v>Industrial Processes</v>
          </cell>
          <cell r="H5794" t="str">
            <v>Chemical Manufacturing</v>
          </cell>
          <cell r="I5794" t="str">
            <v>Etherene Production</v>
          </cell>
          <cell r="J5794" t="str">
            <v>General</v>
          </cell>
          <cell r="N5794">
            <v>40988</v>
          </cell>
        </row>
        <row r="5795">
          <cell r="A5795" t="str">
            <v>30125301</v>
          </cell>
          <cell r="B5795" t="str">
            <v>Point</v>
          </cell>
          <cell r="C5795" t="str">
            <v>Chem Manuf /Glycol Ethers /General</v>
          </cell>
          <cell r="D5795" t="str">
            <v>Industrial Processes - Chemical Manuf</v>
          </cell>
          <cell r="G5795" t="str">
            <v>Industrial Processes</v>
          </cell>
          <cell r="H5795" t="str">
            <v>Chemical Manufacturing</v>
          </cell>
          <cell r="I5795" t="str">
            <v>Glycol Ethers</v>
          </cell>
          <cell r="J5795" t="str">
            <v>General</v>
          </cell>
          <cell r="N5795">
            <v>40988</v>
          </cell>
        </row>
        <row r="5796">
          <cell r="A5796" t="str">
            <v>30125302</v>
          </cell>
          <cell r="B5796" t="str">
            <v>Point</v>
          </cell>
          <cell r="C5796" t="str">
            <v>Chem Manuf /Glycol Ethers /Vacuum System Vent</v>
          </cell>
          <cell r="D5796" t="str">
            <v>Industrial Processes - Chemical Manuf</v>
          </cell>
          <cell r="G5796" t="str">
            <v>Industrial Processes</v>
          </cell>
          <cell r="H5796" t="str">
            <v>Chemical Manufacturing</v>
          </cell>
          <cell r="I5796" t="str">
            <v>Glycol Ethers</v>
          </cell>
          <cell r="J5796" t="str">
            <v>Vacuum System Vent</v>
          </cell>
          <cell r="N5796">
            <v>40988</v>
          </cell>
        </row>
        <row r="5797">
          <cell r="A5797" t="str">
            <v>30125305</v>
          </cell>
          <cell r="B5797" t="str">
            <v>Point</v>
          </cell>
          <cell r="C5797" t="str">
            <v>Chem Manuf /Glycol Ethers /Catalyst: Methanol Mix Tank</v>
          </cell>
          <cell r="D5797" t="str">
            <v>Industrial Processes - Chemical Manuf</v>
          </cell>
          <cell r="G5797" t="str">
            <v>Industrial Processes</v>
          </cell>
          <cell r="H5797" t="str">
            <v>Chemical Manufacturing</v>
          </cell>
          <cell r="I5797" t="str">
            <v>Glycol Ethers</v>
          </cell>
          <cell r="J5797" t="str">
            <v>Catalyst: Methanol Mix Tank</v>
          </cell>
          <cell r="N5797">
            <v>40988</v>
          </cell>
        </row>
        <row r="5798">
          <cell r="A5798" t="str">
            <v>30125306</v>
          </cell>
          <cell r="B5798" t="str">
            <v>Point</v>
          </cell>
          <cell r="C5798" t="str">
            <v>Chem Manuf /Glycol Ethers /Methanol Recovery Column Vent</v>
          </cell>
          <cell r="D5798" t="str">
            <v>Industrial Processes - Chemical Manuf</v>
          </cell>
          <cell r="G5798" t="str">
            <v>Industrial Processes</v>
          </cell>
          <cell r="H5798" t="str">
            <v>Chemical Manufacturing</v>
          </cell>
          <cell r="I5798" t="str">
            <v>Glycol Ethers</v>
          </cell>
          <cell r="J5798" t="str">
            <v>Methanol Recovery Column Vent</v>
          </cell>
          <cell r="N5798">
            <v>40988</v>
          </cell>
        </row>
        <row r="5799">
          <cell r="A5799" t="str">
            <v>30125315</v>
          </cell>
          <cell r="B5799" t="str">
            <v>Point</v>
          </cell>
          <cell r="C5799" t="str">
            <v>Chem Manuf /Glycol Ethers /Catalyst: Ethanol Mix Tank</v>
          </cell>
          <cell r="D5799" t="str">
            <v>Industrial Processes - Chemical Manuf</v>
          </cell>
          <cell r="G5799" t="str">
            <v>Industrial Processes</v>
          </cell>
          <cell r="H5799" t="str">
            <v>Chemical Manufacturing</v>
          </cell>
          <cell r="I5799" t="str">
            <v>Glycol Ethers</v>
          </cell>
          <cell r="J5799" t="str">
            <v>Catalyst: Ethanol Mix Tank</v>
          </cell>
          <cell r="N5799">
            <v>40988</v>
          </cell>
        </row>
        <row r="5800">
          <cell r="A5800" t="str">
            <v>30125316</v>
          </cell>
          <cell r="B5800" t="str">
            <v>Point</v>
          </cell>
          <cell r="C5800" t="str">
            <v>Chem Manuf /Glycol Ethers /Ethanol Recovery Column Vent</v>
          </cell>
          <cell r="D5800" t="str">
            <v>Industrial Processes - Chemical Manuf</v>
          </cell>
          <cell r="G5800" t="str">
            <v>Industrial Processes</v>
          </cell>
          <cell r="H5800" t="str">
            <v>Chemical Manufacturing</v>
          </cell>
          <cell r="I5800" t="str">
            <v>Glycol Ethers</v>
          </cell>
          <cell r="J5800" t="str">
            <v>Ethanol Recovery Column Vent</v>
          </cell>
          <cell r="N5800">
            <v>40988</v>
          </cell>
        </row>
        <row r="5801">
          <cell r="A5801" t="str">
            <v>30125325</v>
          </cell>
          <cell r="B5801" t="str">
            <v>Point</v>
          </cell>
          <cell r="C5801" t="str">
            <v>Chem Manuf /Glycol Ethers /Catalyst: Butanol Mix Tank</v>
          </cell>
          <cell r="D5801" t="str">
            <v>Industrial Processes - Chemical Manuf</v>
          </cell>
          <cell r="G5801" t="str">
            <v>Industrial Processes</v>
          </cell>
          <cell r="H5801" t="str">
            <v>Chemical Manufacturing</v>
          </cell>
          <cell r="I5801" t="str">
            <v>Glycol Ethers</v>
          </cell>
          <cell r="J5801" t="str">
            <v>Catalyst: Butanol Mix Tank</v>
          </cell>
          <cell r="N5801">
            <v>40988</v>
          </cell>
        </row>
        <row r="5802">
          <cell r="A5802" t="str">
            <v>30125326</v>
          </cell>
          <cell r="B5802" t="str">
            <v>Point</v>
          </cell>
          <cell r="C5802" t="str">
            <v>Chem Manuf /Glycol Ethers /Butanol Recovery Column Vent</v>
          </cell>
          <cell r="D5802" t="str">
            <v>Industrial Processes - Chemical Manuf</v>
          </cell>
          <cell r="G5802" t="str">
            <v>Industrial Processes</v>
          </cell>
          <cell r="H5802" t="str">
            <v>Chemical Manufacturing</v>
          </cell>
          <cell r="I5802" t="str">
            <v>Glycol Ethers</v>
          </cell>
          <cell r="J5802" t="str">
            <v>Butanol Recovery Column Vent</v>
          </cell>
          <cell r="N5802">
            <v>40988</v>
          </cell>
        </row>
        <row r="5803">
          <cell r="A5803" t="str">
            <v>30125330</v>
          </cell>
          <cell r="B5803" t="str">
            <v>Point</v>
          </cell>
          <cell r="C5803" t="str">
            <v>Chem Manuf /Glycol Ethers /Secondary Emissions: Handling and Disposal of Process Waste Streams</v>
          </cell>
          <cell r="D5803" t="str">
            <v>Industrial Processes - Chemical Manuf</v>
          </cell>
          <cell r="G5803" t="str">
            <v>Industrial Processes</v>
          </cell>
          <cell r="H5803" t="str">
            <v>Chemical Manufacturing</v>
          </cell>
          <cell r="I5803" t="str">
            <v>Glycol Ethers</v>
          </cell>
          <cell r="J5803" t="str">
            <v>Secondary Emissions: Handling and Disposal of Process Waste Streams</v>
          </cell>
          <cell r="N5803">
            <v>40988</v>
          </cell>
        </row>
        <row r="5804">
          <cell r="A5804" t="str">
            <v>30125380</v>
          </cell>
          <cell r="B5804" t="str">
            <v>Point</v>
          </cell>
          <cell r="C5804" t="str">
            <v>Chem Manuf /Glycol Ethers /Fugitive Emissions</v>
          </cell>
          <cell r="D5804" t="str">
            <v>Industrial Processes - Chemical Manuf</v>
          </cell>
          <cell r="G5804" t="str">
            <v>Industrial Processes</v>
          </cell>
          <cell r="H5804" t="str">
            <v>Chemical Manufacturing</v>
          </cell>
          <cell r="I5804" t="str">
            <v>Glycol Ethers</v>
          </cell>
          <cell r="J5804" t="str">
            <v>Fugitive Emissions</v>
          </cell>
          <cell r="N5804">
            <v>40988</v>
          </cell>
        </row>
        <row r="5805">
          <cell r="A5805" t="str">
            <v>30125401</v>
          </cell>
          <cell r="B5805" t="str">
            <v>Point</v>
          </cell>
          <cell r="C5805" t="str">
            <v>Chem Manuf /Nitriles, Acrylonitrile, Adiponitrile /Acetonitrile</v>
          </cell>
          <cell r="D5805" t="str">
            <v>Industrial Processes - Chemical Manuf</v>
          </cell>
          <cell r="G5805" t="str">
            <v>Industrial Processes</v>
          </cell>
          <cell r="H5805" t="str">
            <v>Chemical Manufacturing</v>
          </cell>
          <cell r="I5805" t="str">
            <v>Nitriles, Acrylonitrile, Adiponitrile Production</v>
          </cell>
          <cell r="J5805" t="str">
            <v>Acetonitrile</v>
          </cell>
          <cell r="N5805">
            <v>40988</v>
          </cell>
        </row>
        <row r="5806">
          <cell r="A5806" t="str">
            <v>30125405</v>
          </cell>
          <cell r="B5806" t="str">
            <v>Point</v>
          </cell>
          <cell r="C5806" t="str">
            <v>Chem Manuf /Nitriles, Acrylonitrile, Adiponitrile /General: Acrylonitrile</v>
          </cell>
          <cell r="D5806" t="str">
            <v>Industrial Processes - Chemical Manuf</v>
          </cell>
          <cell r="G5806" t="str">
            <v>Industrial Processes</v>
          </cell>
          <cell r="H5806" t="str">
            <v>Chemical Manufacturing</v>
          </cell>
          <cell r="I5806" t="str">
            <v>Nitriles, Acrylonitrile, Adiponitrile Production</v>
          </cell>
          <cell r="J5806" t="str">
            <v>General: Acrylonitrile</v>
          </cell>
          <cell r="N5806">
            <v>40988</v>
          </cell>
        </row>
        <row r="5807">
          <cell r="A5807" t="str">
            <v>30125406</v>
          </cell>
          <cell r="B5807" t="str">
            <v>Point</v>
          </cell>
          <cell r="C5807" t="str">
            <v>Chem Manuf /Nitriles, Acrylonitrile, Adiponitrile /Absorber Vent: Normal</v>
          </cell>
          <cell r="D5807" t="str">
            <v>Industrial Processes - Chemical Manuf</v>
          </cell>
          <cell r="G5807" t="str">
            <v>Industrial Processes</v>
          </cell>
          <cell r="H5807" t="str">
            <v>Chemical Manufacturing</v>
          </cell>
          <cell r="I5807" t="str">
            <v>Nitriles, Acrylonitrile, Adiponitrile Production</v>
          </cell>
          <cell r="J5807" t="str">
            <v>Absorber Vent: Normal</v>
          </cell>
          <cell r="N5807">
            <v>40988</v>
          </cell>
        </row>
        <row r="5808">
          <cell r="A5808" t="str">
            <v>30125407</v>
          </cell>
          <cell r="B5808" t="str">
            <v>Point</v>
          </cell>
          <cell r="C5808" t="str">
            <v>Chem Manuf /Nitriles, Acrylonitrile, Adiponitrile /Absorber Vent: Startup</v>
          </cell>
          <cell r="D5808" t="str">
            <v>Industrial Processes - Chemical Manuf</v>
          </cell>
          <cell r="G5808" t="str">
            <v>Industrial Processes</v>
          </cell>
          <cell r="H5808" t="str">
            <v>Chemical Manufacturing</v>
          </cell>
          <cell r="I5808" t="str">
            <v>Nitriles, Acrylonitrile, Adiponitrile Production</v>
          </cell>
          <cell r="J5808" t="str">
            <v>Absorber Vent: Startup</v>
          </cell>
          <cell r="N5808">
            <v>40988</v>
          </cell>
        </row>
        <row r="5809">
          <cell r="A5809" t="str">
            <v>30125408</v>
          </cell>
          <cell r="B5809" t="str">
            <v>Point</v>
          </cell>
          <cell r="C5809" t="str">
            <v>Chem Manuf /Nitriles, Acrylonitrile, Adiponitrile /Recovery/Purification Column Vent</v>
          </cell>
          <cell r="D5809" t="str">
            <v>Industrial Processes - Chemical Manuf</v>
          </cell>
          <cell r="G5809" t="str">
            <v>Industrial Processes</v>
          </cell>
          <cell r="H5809" t="str">
            <v>Chemical Manufacturing</v>
          </cell>
          <cell r="I5809" t="str">
            <v>Nitriles, Acrylonitrile, Adiponitrile Production</v>
          </cell>
          <cell r="J5809" t="str">
            <v>Recovery/Purification Column Vent</v>
          </cell>
          <cell r="N5809">
            <v>40988</v>
          </cell>
        </row>
        <row r="5810">
          <cell r="A5810" t="str">
            <v>30125409</v>
          </cell>
          <cell r="B5810" t="str">
            <v>Point</v>
          </cell>
          <cell r="C5810" t="str">
            <v>Chem Manuf /Nitriles, Acrylonitrile, Adiponitrile /Fugitive Emissions</v>
          </cell>
          <cell r="D5810" t="str">
            <v>Industrial Processes - Chemical Manuf</v>
          </cell>
          <cell r="G5810" t="str">
            <v>Industrial Processes</v>
          </cell>
          <cell r="H5810" t="str">
            <v>Chemical Manufacturing</v>
          </cell>
          <cell r="I5810" t="str">
            <v>Nitriles, Acrylonitrile, Adiponitrile Production</v>
          </cell>
          <cell r="J5810" t="str">
            <v>Fugitive Emissions</v>
          </cell>
          <cell r="K5810" t="str">
            <v>30125420</v>
          </cell>
          <cell r="L5810" t="str">
            <v>2005</v>
          </cell>
          <cell r="N5810">
            <v>40988</v>
          </cell>
        </row>
        <row r="5811">
          <cell r="A5811" t="str">
            <v>30125410</v>
          </cell>
          <cell r="B5811" t="str">
            <v>Point</v>
          </cell>
          <cell r="C5811" t="str">
            <v>Chem Manuf /Nitriles, Acrylonitrile, Adiponitrile /Via Adipic Acid: General</v>
          </cell>
          <cell r="D5811" t="str">
            <v>Industrial Processes - Chemical Manuf</v>
          </cell>
          <cell r="G5811" t="str">
            <v>Industrial Processes</v>
          </cell>
          <cell r="H5811" t="str">
            <v>Chemical Manufacturing</v>
          </cell>
          <cell r="I5811" t="str">
            <v>Nitriles, Acrylonitrile, Adiponitrile Production</v>
          </cell>
          <cell r="J5811" t="str">
            <v>Via Adipic Acid: General</v>
          </cell>
          <cell r="N5811">
            <v>40988</v>
          </cell>
        </row>
        <row r="5812">
          <cell r="A5812" t="str">
            <v>30125411</v>
          </cell>
          <cell r="B5812" t="str">
            <v>Point</v>
          </cell>
          <cell r="C5812" t="str">
            <v>Chem Manuf /Nitriles, Acrylonitrile, Adiponitrile /Ammonia Recovery Still</v>
          </cell>
          <cell r="D5812" t="str">
            <v>Industrial Processes - Chemical Manuf</v>
          </cell>
          <cell r="G5812" t="str">
            <v>Industrial Processes</v>
          </cell>
          <cell r="H5812" t="str">
            <v>Chemical Manufacturing</v>
          </cell>
          <cell r="I5812" t="str">
            <v>Nitriles, Acrylonitrile, Adiponitrile Production</v>
          </cell>
          <cell r="J5812" t="str">
            <v>Ammonia Recovery Still</v>
          </cell>
          <cell r="N5812">
            <v>40988</v>
          </cell>
        </row>
        <row r="5813">
          <cell r="A5813" t="str">
            <v>30125412</v>
          </cell>
          <cell r="B5813" t="str">
            <v>Point</v>
          </cell>
          <cell r="C5813" t="str">
            <v>Chem Manuf /Nitriles, Acrylonitrile, Adiponitrile /Product Fractionator Vent</v>
          </cell>
          <cell r="D5813" t="str">
            <v>Industrial Processes - Chemical Manuf</v>
          </cell>
          <cell r="G5813" t="str">
            <v>Industrial Processes</v>
          </cell>
          <cell r="H5813" t="str">
            <v>Chemical Manufacturing</v>
          </cell>
          <cell r="I5813" t="str">
            <v>Nitriles, Acrylonitrile, Adiponitrile Production</v>
          </cell>
          <cell r="J5813" t="str">
            <v>Product Fractionator Vent</v>
          </cell>
          <cell r="N5813">
            <v>40988</v>
          </cell>
        </row>
        <row r="5814">
          <cell r="A5814" t="str">
            <v>30125413</v>
          </cell>
          <cell r="B5814" t="str">
            <v>Point</v>
          </cell>
          <cell r="C5814" t="str">
            <v>Chem Manuf /Nitriles, Acrylonitrile, Adiponitrile /Product Recovery Vent</v>
          </cell>
          <cell r="D5814" t="str">
            <v>Industrial Processes - Chemical Manuf</v>
          </cell>
          <cell r="G5814" t="str">
            <v>Industrial Processes</v>
          </cell>
          <cell r="H5814" t="str">
            <v>Chemical Manufacturing</v>
          </cell>
          <cell r="I5814" t="str">
            <v>Nitriles, Acrylonitrile, Adiponitrile Production</v>
          </cell>
          <cell r="J5814" t="str">
            <v>Product Recovery Vent</v>
          </cell>
          <cell r="N5814">
            <v>40988</v>
          </cell>
        </row>
        <row r="5815">
          <cell r="A5815" t="str">
            <v>30125415</v>
          </cell>
          <cell r="B5815" t="str">
            <v>Point</v>
          </cell>
          <cell r="C5815" t="str">
            <v>Chem Manuf /Nitriles, Acrylonitrile, Adiponitrile /Via Butadiene: General</v>
          </cell>
          <cell r="D5815" t="str">
            <v>Industrial Processes - Chemical Manuf</v>
          </cell>
          <cell r="G5815" t="str">
            <v>Industrial Processes</v>
          </cell>
          <cell r="H5815" t="str">
            <v>Chemical Manufacturing</v>
          </cell>
          <cell r="I5815" t="str">
            <v>Nitriles, Acrylonitrile, Adiponitrile Production</v>
          </cell>
          <cell r="J5815" t="str">
            <v>Via Butadiene: General</v>
          </cell>
          <cell r="N5815">
            <v>40988</v>
          </cell>
        </row>
        <row r="5816">
          <cell r="A5816" t="str">
            <v>30125416</v>
          </cell>
          <cell r="B5816" t="str">
            <v>Point</v>
          </cell>
          <cell r="C5816" t="str">
            <v>Chem Manuf /Nitriles, Acrylonitrile, Adiponitrile /Chlorination Reactor</v>
          </cell>
          <cell r="D5816" t="str">
            <v>Industrial Processes - Chemical Manuf</v>
          </cell>
          <cell r="G5816" t="str">
            <v>Industrial Processes</v>
          </cell>
          <cell r="H5816" t="str">
            <v>Chemical Manufacturing</v>
          </cell>
          <cell r="I5816" t="str">
            <v>Nitriles, Acrylonitrile, Adiponitrile Production</v>
          </cell>
          <cell r="J5816" t="str">
            <v>Chlorination Reactor</v>
          </cell>
          <cell r="N5816">
            <v>40988</v>
          </cell>
        </row>
        <row r="5817">
          <cell r="A5817" t="str">
            <v>30125417</v>
          </cell>
          <cell r="B5817" t="str">
            <v>Point</v>
          </cell>
          <cell r="C5817" t="str">
            <v>Chem Manuf /Nitriles, Acrylonitrile, Adiponitrile /Cyanide Synthesis</v>
          </cell>
          <cell r="D5817" t="str">
            <v>Industrial Processes - Chemical Manuf</v>
          </cell>
          <cell r="G5817" t="str">
            <v>Industrial Processes</v>
          </cell>
          <cell r="H5817" t="str">
            <v>Chemical Manufacturing</v>
          </cell>
          <cell r="I5817" t="str">
            <v>Nitriles, Acrylonitrile, Adiponitrile Production</v>
          </cell>
          <cell r="J5817" t="str">
            <v>Cyanide Synthesis</v>
          </cell>
          <cell r="N5817">
            <v>40988</v>
          </cell>
        </row>
        <row r="5818">
          <cell r="A5818" t="str">
            <v>30125418</v>
          </cell>
          <cell r="B5818" t="str">
            <v>Point</v>
          </cell>
          <cell r="C5818" t="str">
            <v>Chem Manuf /Nitriles, Acrylonitrile, Adiponitrile /Cyanation/Isomerization</v>
          </cell>
          <cell r="D5818" t="str">
            <v>Industrial Processes - Chemical Manuf</v>
          </cell>
          <cell r="G5818" t="str">
            <v>Industrial Processes</v>
          </cell>
          <cell r="H5818" t="str">
            <v>Chemical Manufacturing</v>
          </cell>
          <cell r="I5818" t="str">
            <v>Nitriles, Acrylonitrile, Adiponitrile Production</v>
          </cell>
          <cell r="J5818" t="str">
            <v>Cyanation/Isomerization</v>
          </cell>
          <cell r="N5818">
            <v>40988</v>
          </cell>
        </row>
        <row r="5819">
          <cell r="A5819" t="str">
            <v>30125420</v>
          </cell>
          <cell r="B5819" t="str">
            <v>Point</v>
          </cell>
          <cell r="C5819" t="str">
            <v>Chem Manuf /Nitriles, Acrylonitrile, Adiponitrile /Fugitive Emissions</v>
          </cell>
          <cell r="D5819" t="str">
            <v>Industrial Processes - Chemical Manuf</v>
          </cell>
          <cell r="G5819" t="str">
            <v>Industrial Processes</v>
          </cell>
          <cell r="H5819" t="str">
            <v>Chemical Manufacturing</v>
          </cell>
          <cell r="I5819" t="str">
            <v>Nitriles, Acrylonitrile, Adiponitrile Production</v>
          </cell>
          <cell r="J5819" t="str">
            <v>Fugitive Emissions</v>
          </cell>
          <cell r="N5819">
            <v>40988</v>
          </cell>
        </row>
        <row r="5820">
          <cell r="A5820" t="str">
            <v>30125499</v>
          </cell>
          <cell r="B5820" t="str">
            <v>Point</v>
          </cell>
          <cell r="C5820" t="str">
            <v>Chem Manuf /Nitriles, Acrylonitrile, Adiponitrile /Other Not Classified</v>
          </cell>
          <cell r="D5820" t="str">
            <v>Industrial Processes - Chemical Manuf</v>
          </cell>
          <cell r="G5820" t="str">
            <v>Industrial Processes</v>
          </cell>
          <cell r="H5820" t="str">
            <v>Chemical Manufacturing</v>
          </cell>
          <cell r="I5820" t="str">
            <v>Nitriles, Acrylonitrile, Adiponitrile Production</v>
          </cell>
          <cell r="J5820" t="str">
            <v>Other Not Classified</v>
          </cell>
          <cell r="N5820">
            <v>40988</v>
          </cell>
        </row>
        <row r="5821">
          <cell r="A5821" t="str">
            <v>30125801</v>
          </cell>
          <cell r="B5821" t="str">
            <v>Point</v>
          </cell>
          <cell r="C5821" t="str">
            <v>Chem Manuf /Benzene-Toluene-Aromatics-Xylenes /Benzene: General</v>
          </cell>
          <cell r="D5821" t="str">
            <v>Industrial Processes - Chemical Manuf</v>
          </cell>
          <cell r="G5821" t="str">
            <v>Industrial Processes</v>
          </cell>
          <cell r="H5821" t="str">
            <v>Chemical Manufacturing</v>
          </cell>
          <cell r="I5821" t="str">
            <v>Benzene/Toluene/Aromatics/Xylenes</v>
          </cell>
          <cell r="J5821" t="str">
            <v>Benzene: General</v>
          </cell>
          <cell r="N5821">
            <v>40988</v>
          </cell>
        </row>
        <row r="5822">
          <cell r="A5822" t="str">
            <v>30125802</v>
          </cell>
          <cell r="B5822" t="str">
            <v>Point</v>
          </cell>
          <cell r="C5822" t="str">
            <v>Chem Manuf /Benzene-Toluene-Aromatics-Xylenes /Benzene: Reactor</v>
          </cell>
          <cell r="D5822" t="str">
            <v>Industrial Processes - Chemical Manuf</v>
          </cell>
          <cell r="G5822" t="str">
            <v>Industrial Processes</v>
          </cell>
          <cell r="H5822" t="str">
            <v>Chemical Manufacturing</v>
          </cell>
          <cell r="I5822" t="str">
            <v>Benzene/Toluene/Aromatics/Xylenes</v>
          </cell>
          <cell r="J5822" t="str">
            <v>Benzene: Reactor</v>
          </cell>
          <cell r="N5822">
            <v>40988</v>
          </cell>
        </row>
        <row r="5823">
          <cell r="A5823" t="str">
            <v>30125803</v>
          </cell>
          <cell r="B5823" t="str">
            <v>Point</v>
          </cell>
          <cell r="C5823" t="str">
            <v>Chem Manuf /Benzene-Toluene-Aromatics-Xylenes /Benzene: Distillation Unit</v>
          </cell>
          <cell r="D5823" t="str">
            <v>Industrial Processes - Chemical Manuf</v>
          </cell>
          <cell r="G5823" t="str">
            <v>Industrial Processes</v>
          </cell>
          <cell r="H5823" t="str">
            <v>Chemical Manufacturing</v>
          </cell>
          <cell r="I5823" t="str">
            <v>Benzene/Toluene/Aromatics/Xylenes</v>
          </cell>
          <cell r="J5823" t="str">
            <v>Benzene: Distillation Unit</v>
          </cell>
          <cell r="N5823">
            <v>40988</v>
          </cell>
        </row>
        <row r="5824">
          <cell r="A5824" t="str">
            <v>30125805</v>
          </cell>
          <cell r="B5824" t="str">
            <v>Point</v>
          </cell>
          <cell r="C5824" t="str">
            <v>Chem Manuf /Benzene-Toluene-Aromatics-Xylenes /Toluene: General</v>
          </cell>
          <cell r="D5824" t="str">
            <v>Industrial Processes - Chemical Manuf</v>
          </cell>
          <cell r="G5824" t="str">
            <v>Industrial Processes</v>
          </cell>
          <cell r="H5824" t="str">
            <v>Chemical Manufacturing</v>
          </cell>
          <cell r="I5824" t="str">
            <v>Benzene/Toluene/Aromatics/Xylenes</v>
          </cell>
          <cell r="J5824" t="str">
            <v>Toluene: General</v>
          </cell>
          <cell r="N5824">
            <v>40988</v>
          </cell>
        </row>
        <row r="5825">
          <cell r="A5825" t="str">
            <v>30125806</v>
          </cell>
          <cell r="B5825" t="str">
            <v>Point</v>
          </cell>
          <cell r="C5825" t="str">
            <v>Chem Manuf /Benzene-Toluene-Aromatics-Xylenes /Toluene: Reactor</v>
          </cell>
          <cell r="D5825" t="str">
            <v>Industrial Processes - Chemical Manuf</v>
          </cell>
          <cell r="G5825" t="str">
            <v>Industrial Processes</v>
          </cell>
          <cell r="H5825" t="str">
            <v>Chemical Manufacturing</v>
          </cell>
          <cell r="I5825" t="str">
            <v>Benzene/Toluene/Aromatics/Xylenes</v>
          </cell>
          <cell r="J5825" t="str">
            <v>Toluene: Reactor</v>
          </cell>
          <cell r="N5825">
            <v>40988</v>
          </cell>
        </row>
        <row r="5826">
          <cell r="A5826" t="str">
            <v>30125807</v>
          </cell>
          <cell r="B5826" t="str">
            <v>Point</v>
          </cell>
          <cell r="C5826" t="str">
            <v>Chem Manuf /Benzene-Toluene-Aromatics-Xylenes /Toluene: Distillation Unit</v>
          </cell>
          <cell r="D5826" t="str">
            <v>Industrial Processes - Chemical Manuf</v>
          </cell>
          <cell r="G5826" t="str">
            <v>Industrial Processes</v>
          </cell>
          <cell r="H5826" t="str">
            <v>Chemical Manufacturing</v>
          </cell>
          <cell r="I5826" t="str">
            <v>Benzene/Toluene/Aromatics/Xylenes</v>
          </cell>
          <cell r="J5826" t="str">
            <v>Toluene: Distillation Unit</v>
          </cell>
          <cell r="N5826">
            <v>40988</v>
          </cell>
        </row>
        <row r="5827">
          <cell r="A5827" t="str">
            <v>30125810</v>
          </cell>
          <cell r="B5827" t="str">
            <v>Point</v>
          </cell>
          <cell r="C5827" t="str">
            <v>Chem Manuf /Benzene-Toluene-Aromatics-Xylenes /p-Xylene: General</v>
          </cell>
          <cell r="D5827" t="str">
            <v>Industrial Processes - Chemical Manuf</v>
          </cell>
          <cell r="G5827" t="str">
            <v>Industrial Processes</v>
          </cell>
          <cell r="H5827" t="str">
            <v>Chemical Manufacturing</v>
          </cell>
          <cell r="I5827" t="str">
            <v>Benzene/Toluene/Aromatics/Xylenes</v>
          </cell>
          <cell r="J5827" t="str">
            <v>p-Xylene: General</v>
          </cell>
          <cell r="N5827">
            <v>40988</v>
          </cell>
        </row>
        <row r="5828">
          <cell r="A5828" t="str">
            <v>30125815</v>
          </cell>
          <cell r="B5828" t="str">
            <v>Point</v>
          </cell>
          <cell r="C5828" t="str">
            <v>Chem Manuf /Benzene-Toluene-Aromatics-Xylenes /Xylenes: General</v>
          </cell>
          <cell r="D5828" t="str">
            <v>Industrial Processes - Chemical Manuf</v>
          </cell>
          <cell r="G5828" t="str">
            <v>Industrial Processes</v>
          </cell>
          <cell r="H5828" t="str">
            <v>Chemical Manufacturing</v>
          </cell>
          <cell r="I5828" t="str">
            <v>Benzene/Toluene/Aromatics/Xylenes</v>
          </cell>
          <cell r="J5828" t="str">
            <v>Xylenes: General</v>
          </cell>
          <cell r="N5828">
            <v>40988</v>
          </cell>
        </row>
        <row r="5829">
          <cell r="A5829" t="str">
            <v>30125816</v>
          </cell>
          <cell r="B5829" t="str">
            <v>Point</v>
          </cell>
          <cell r="C5829" t="str">
            <v>Chem Manuf /Benzene-Toluene-Aromatics-Xylenes /Xylenes: Reactor</v>
          </cell>
          <cell r="D5829" t="str">
            <v>Industrial Processes - Chemical Manuf</v>
          </cell>
          <cell r="G5829" t="str">
            <v>Industrial Processes</v>
          </cell>
          <cell r="H5829" t="str">
            <v>Chemical Manufacturing</v>
          </cell>
          <cell r="I5829" t="str">
            <v>Benzene/Toluene/Aromatics/Xylenes</v>
          </cell>
          <cell r="J5829" t="str">
            <v>Xylenes: Reactor</v>
          </cell>
          <cell r="N5829">
            <v>40988</v>
          </cell>
        </row>
        <row r="5830">
          <cell r="A5830" t="str">
            <v>30125817</v>
          </cell>
          <cell r="B5830" t="str">
            <v>Point</v>
          </cell>
          <cell r="C5830" t="str">
            <v>Chem Manuf /Benzene-Toluene-Aromatics-Xylenes /Xylenes: Distillation Unit</v>
          </cell>
          <cell r="D5830" t="str">
            <v>Industrial Processes - Chemical Manuf</v>
          </cell>
          <cell r="G5830" t="str">
            <v>Industrial Processes</v>
          </cell>
          <cell r="H5830" t="str">
            <v>Chemical Manufacturing</v>
          </cell>
          <cell r="I5830" t="str">
            <v>Benzene/Toluene/Aromatics/Xylenes</v>
          </cell>
          <cell r="J5830" t="str">
            <v>Xylenes: Distillation Unit</v>
          </cell>
          <cell r="N5830">
            <v>40988</v>
          </cell>
        </row>
        <row r="5831">
          <cell r="A5831" t="str">
            <v>30125880</v>
          </cell>
          <cell r="B5831" t="str">
            <v>Point</v>
          </cell>
          <cell r="C5831" t="str">
            <v>Chem Manuf /Benzene-Toluene-Aromatics-Xylenes /Aromatics: Fugitive Emissions</v>
          </cell>
          <cell r="D5831" t="str">
            <v>Industrial Processes - Chemical Manuf</v>
          </cell>
          <cell r="G5831" t="str">
            <v>Industrial Processes</v>
          </cell>
          <cell r="H5831" t="str">
            <v>Chemical Manufacturing</v>
          </cell>
          <cell r="I5831" t="str">
            <v>Benzene/Toluene/Aromatics/Xylenes</v>
          </cell>
          <cell r="J5831" t="str">
            <v>Aromatics: Fugitive Emissions</v>
          </cell>
          <cell r="N5831">
            <v>40988</v>
          </cell>
        </row>
        <row r="5832">
          <cell r="A5832" t="str">
            <v>30125899</v>
          </cell>
          <cell r="B5832" t="str">
            <v>Point</v>
          </cell>
          <cell r="C5832" t="str">
            <v>Chem Manuf /Benzene-Toluene-Aromatics-Xylenes /Other Not Classified</v>
          </cell>
          <cell r="D5832" t="str">
            <v>Industrial Processes - Chemical Manuf</v>
          </cell>
          <cell r="G5832" t="str">
            <v>Industrial Processes</v>
          </cell>
          <cell r="H5832" t="str">
            <v>Chemical Manufacturing</v>
          </cell>
          <cell r="I5832" t="str">
            <v>Benzene/Toluene/Aromatics/Xylenes</v>
          </cell>
          <cell r="J5832" t="str">
            <v>Other Not Classified</v>
          </cell>
          <cell r="N5832">
            <v>40988</v>
          </cell>
        </row>
        <row r="5833">
          <cell r="A5833" t="str">
            <v>30130101</v>
          </cell>
          <cell r="B5833" t="str">
            <v>Point</v>
          </cell>
          <cell r="C5833" t="str">
            <v>Chem Manuf /Chlorobenzene /Tail Gas Scrubber</v>
          </cell>
          <cell r="D5833" t="str">
            <v>Industrial Processes - Chemical Manuf</v>
          </cell>
          <cell r="G5833" t="str">
            <v>Industrial Processes</v>
          </cell>
          <cell r="H5833" t="str">
            <v>Chemical Manufacturing</v>
          </cell>
          <cell r="I5833" t="str">
            <v>Chlorobenzene</v>
          </cell>
          <cell r="J5833" t="str">
            <v>Tail Gas Scrubber</v>
          </cell>
          <cell r="N5833">
            <v>40988</v>
          </cell>
        </row>
        <row r="5834">
          <cell r="A5834" t="str">
            <v>30130102</v>
          </cell>
          <cell r="B5834" t="str">
            <v>Point</v>
          </cell>
          <cell r="C5834" t="str">
            <v>Chem Manuf /Chlorobenzene /Benzene Drying: Distillation</v>
          </cell>
          <cell r="D5834" t="str">
            <v>Industrial Processes - Chemical Manuf</v>
          </cell>
          <cell r="G5834" t="str">
            <v>Industrial Processes</v>
          </cell>
          <cell r="H5834" t="str">
            <v>Chemical Manufacturing</v>
          </cell>
          <cell r="I5834" t="str">
            <v>Chlorobenzene</v>
          </cell>
          <cell r="J5834" t="str">
            <v>Benzene Drying: Distillation</v>
          </cell>
          <cell r="N5834">
            <v>40988</v>
          </cell>
        </row>
        <row r="5835">
          <cell r="A5835" t="str">
            <v>30130103</v>
          </cell>
          <cell r="B5835" t="str">
            <v>Point</v>
          </cell>
          <cell r="C5835" t="str">
            <v>Chem Manuf /Chlorobenzene /Benzene Recovery</v>
          </cell>
          <cell r="D5835" t="str">
            <v>Industrial Processes - Chemical Manuf</v>
          </cell>
          <cell r="G5835" t="str">
            <v>Industrial Processes</v>
          </cell>
          <cell r="H5835" t="str">
            <v>Chemical Manufacturing</v>
          </cell>
          <cell r="I5835" t="str">
            <v>Chlorobenzene</v>
          </cell>
          <cell r="J5835" t="str">
            <v>Benzene Recovery</v>
          </cell>
          <cell r="N5835">
            <v>40988</v>
          </cell>
        </row>
        <row r="5836">
          <cell r="A5836" t="str">
            <v>30130104</v>
          </cell>
          <cell r="B5836" t="str">
            <v>Point</v>
          </cell>
          <cell r="C5836" t="str">
            <v>Chem Manuf /Chlorobenzene /Heavy-ends Processing</v>
          </cell>
          <cell r="D5836" t="str">
            <v>Industrial Processes - Chemical Manuf</v>
          </cell>
          <cell r="G5836" t="str">
            <v>Industrial Processes</v>
          </cell>
          <cell r="H5836" t="str">
            <v>Chemical Manufacturing</v>
          </cell>
          <cell r="I5836" t="str">
            <v>Chlorobenzene</v>
          </cell>
          <cell r="J5836" t="str">
            <v>Heavy-ends Processing</v>
          </cell>
          <cell r="N5836">
            <v>40988</v>
          </cell>
        </row>
        <row r="5837">
          <cell r="A5837" t="str">
            <v>30130105</v>
          </cell>
          <cell r="B5837" t="str">
            <v>Point</v>
          </cell>
          <cell r="C5837" t="str">
            <v>Chem Manuf /Chlorobenzene /MCB Distillation</v>
          </cell>
          <cell r="D5837" t="str">
            <v>Industrial Processes - Chemical Manuf</v>
          </cell>
          <cell r="G5837" t="str">
            <v>Industrial Processes</v>
          </cell>
          <cell r="H5837" t="str">
            <v>Chemical Manufacturing</v>
          </cell>
          <cell r="I5837" t="str">
            <v>Chlorobenzene</v>
          </cell>
          <cell r="J5837" t="str">
            <v>MCB Distillation</v>
          </cell>
          <cell r="N5837">
            <v>40988</v>
          </cell>
        </row>
        <row r="5838">
          <cell r="A5838" t="str">
            <v>30130106</v>
          </cell>
          <cell r="B5838" t="str">
            <v>Point</v>
          </cell>
          <cell r="C5838" t="str">
            <v>Chem Manuf /Chlorobenzene /Vacuum System Vent</v>
          </cell>
          <cell r="D5838" t="str">
            <v>Industrial Processes - Chemical Manuf</v>
          </cell>
          <cell r="G5838" t="str">
            <v>Industrial Processes</v>
          </cell>
          <cell r="H5838" t="str">
            <v>Chemical Manufacturing</v>
          </cell>
          <cell r="I5838" t="str">
            <v>Chlorobenzene</v>
          </cell>
          <cell r="J5838" t="str">
            <v>Vacuum System Vent</v>
          </cell>
          <cell r="N5838">
            <v>40988</v>
          </cell>
        </row>
        <row r="5839">
          <cell r="A5839" t="str">
            <v>30130107</v>
          </cell>
          <cell r="B5839" t="str">
            <v>Point</v>
          </cell>
          <cell r="C5839" t="str">
            <v>Chem Manuf /Chlorobenzene /DCB Crystallization</v>
          </cell>
          <cell r="D5839" t="str">
            <v>Industrial Processes - Chemical Manuf</v>
          </cell>
          <cell r="G5839" t="str">
            <v>Industrial Processes</v>
          </cell>
          <cell r="H5839" t="str">
            <v>Chemical Manufacturing</v>
          </cell>
          <cell r="I5839" t="str">
            <v>Chlorobenzene</v>
          </cell>
          <cell r="J5839" t="str">
            <v>DCB Crystallization</v>
          </cell>
          <cell r="N5839">
            <v>40988</v>
          </cell>
        </row>
        <row r="5840">
          <cell r="A5840" t="str">
            <v>30130108</v>
          </cell>
          <cell r="B5840" t="str">
            <v>Point</v>
          </cell>
          <cell r="C5840" t="str">
            <v>Chem Manuf /Chlorobenzene /DCB Crystal Handling/Loading</v>
          </cell>
          <cell r="D5840" t="str">
            <v>Industrial Processes - Storage and Transfer</v>
          </cell>
          <cell r="G5840" t="str">
            <v>Industrial Processes</v>
          </cell>
          <cell r="H5840" t="str">
            <v>Chemical Manufacturing</v>
          </cell>
          <cell r="I5840" t="str">
            <v>Chlorobenzene</v>
          </cell>
          <cell r="J5840" t="str">
            <v>DCB Crystal Handling/Loading</v>
          </cell>
          <cell r="N5840">
            <v>40988</v>
          </cell>
        </row>
        <row r="5841">
          <cell r="A5841" t="str">
            <v>30130110</v>
          </cell>
          <cell r="B5841" t="str">
            <v>Point</v>
          </cell>
          <cell r="C5841" t="str">
            <v>Chem Manuf /Chlorobenzene /Catalyst Incineration</v>
          </cell>
          <cell r="D5841" t="str">
            <v>Industrial Processes - Chemical Manuf</v>
          </cell>
          <cell r="G5841" t="str">
            <v>Industrial Processes</v>
          </cell>
          <cell r="H5841" t="str">
            <v>Chemical Manufacturing</v>
          </cell>
          <cell r="I5841" t="str">
            <v>Chlorobenzene</v>
          </cell>
          <cell r="J5841" t="str">
            <v>Catalyst Incineration</v>
          </cell>
          <cell r="N5841">
            <v>40988</v>
          </cell>
        </row>
        <row r="5842">
          <cell r="A5842" t="str">
            <v>30130114</v>
          </cell>
          <cell r="B5842" t="str">
            <v>Point</v>
          </cell>
          <cell r="C5842" t="str">
            <v>Chem Manuf /Chlorobenzene /Secondary Emissions: Handling and Disposal of Wastewater</v>
          </cell>
          <cell r="D5842" t="str">
            <v>Industrial Processes - Chemical Manuf</v>
          </cell>
          <cell r="G5842" t="str">
            <v>Industrial Processes</v>
          </cell>
          <cell r="H5842" t="str">
            <v>Chemical Manufacturing</v>
          </cell>
          <cell r="I5842" t="str">
            <v>Chlorobenzene</v>
          </cell>
          <cell r="J5842" t="str">
            <v>Secondary Emissions: Handling and Disposal of Wastewater</v>
          </cell>
          <cell r="N5842">
            <v>40988</v>
          </cell>
        </row>
        <row r="5843">
          <cell r="A5843" t="str">
            <v>30130115</v>
          </cell>
          <cell r="B5843" t="str">
            <v>Point</v>
          </cell>
          <cell r="C5843" t="str">
            <v>Chem Manuf /Chlorobenzene /Atmospheric Distillation Vents</v>
          </cell>
          <cell r="D5843" t="str">
            <v>Industrial Processes - Chemical Manuf</v>
          </cell>
          <cell r="G5843" t="str">
            <v>Industrial Processes</v>
          </cell>
          <cell r="H5843" t="str">
            <v>Chemical Manufacturing</v>
          </cell>
          <cell r="I5843" t="str">
            <v>Chlorobenzene</v>
          </cell>
          <cell r="J5843" t="str">
            <v>Atmospheric Distillation Vents</v>
          </cell>
          <cell r="N5843">
            <v>40988</v>
          </cell>
        </row>
        <row r="5844">
          <cell r="A5844" t="str">
            <v>30130180</v>
          </cell>
          <cell r="B5844" t="str">
            <v>Point</v>
          </cell>
          <cell r="C5844" t="str">
            <v>Chem Manuf /Chlorobenzene /Fugitive Emissions</v>
          </cell>
          <cell r="D5844" t="str">
            <v>Industrial Processes - Chemical Manuf</v>
          </cell>
          <cell r="G5844" t="str">
            <v>Industrial Processes</v>
          </cell>
          <cell r="H5844" t="str">
            <v>Chemical Manufacturing</v>
          </cell>
          <cell r="I5844" t="str">
            <v>Chlorobenzene</v>
          </cell>
          <cell r="J5844" t="str">
            <v>Fugitive Emissions</v>
          </cell>
          <cell r="N5844">
            <v>40988</v>
          </cell>
        </row>
        <row r="5845">
          <cell r="A5845" t="str">
            <v>30130201</v>
          </cell>
          <cell r="B5845" t="str">
            <v>Point</v>
          </cell>
          <cell r="C5845" t="str">
            <v>Chem Manuf /Carbon Tetrachloride /General</v>
          </cell>
          <cell r="D5845" t="str">
            <v>Industrial Processes - Chemical Manuf</v>
          </cell>
          <cell r="G5845" t="str">
            <v>Industrial Processes</v>
          </cell>
          <cell r="H5845" t="str">
            <v>Chemical Manufacturing</v>
          </cell>
          <cell r="I5845" t="str">
            <v>Carbon Tetrachloride</v>
          </cell>
          <cell r="J5845" t="str">
            <v>General</v>
          </cell>
          <cell r="N5845">
            <v>40988</v>
          </cell>
        </row>
        <row r="5846">
          <cell r="A5846" t="str">
            <v>30130202</v>
          </cell>
          <cell r="B5846" t="str">
            <v>Point</v>
          </cell>
          <cell r="C5846" t="str">
            <v>Chem Manuf /Carbon Tetrachloride /Distillation Vent</v>
          </cell>
          <cell r="D5846" t="str">
            <v>Industrial Processes - Chemical Manuf</v>
          </cell>
          <cell r="G5846" t="str">
            <v>Industrial Processes</v>
          </cell>
          <cell r="H5846" t="str">
            <v>Chemical Manufacturing</v>
          </cell>
          <cell r="I5846" t="str">
            <v>Carbon Tetrachloride</v>
          </cell>
          <cell r="J5846" t="str">
            <v>Distillation Vent</v>
          </cell>
          <cell r="N5846">
            <v>40988</v>
          </cell>
        </row>
        <row r="5847">
          <cell r="A5847" t="str">
            <v>30130203</v>
          </cell>
          <cell r="B5847" t="str">
            <v>Point</v>
          </cell>
          <cell r="C5847" t="str">
            <v>Chem Manuf /Carbon Tetrachloride /Caustic Scrubber</v>
          </cell>
          <cell r="D5847" t="str">
            <v>Industrial Processes - Chemical Manuf</v>
          </cell>
          <cell r="G5847" t="str">
            <v>Industrial Processes</v>
          </cell>
          <cell r="H5847" t="str">
            <v>Chemical Manufacturing</v>
          </cell>
          <cell r="I5847" t="str">
            <v>Carbon Tetrachloride</v>
          </cell>
          <cell r="J5847" t="str">
            <v>Caustic Scrubber</v>
          </cell>
          <cell r="N5847">
            <v>40988</v>
          </cell>
        </row>
        <row r="5848">
          <cell r="A5848" t="str">
            <v>30130280</v>
          </cell>
          <cell r="B5848" t="str">
            <v>Point</v>
          </cell>
          <cell r="C5848" t="str">
            <v>Chem Manuf /Carbon Tetrachloride /Fugitive Emissions</v>
          </cell>
          <cell r="D5848" t="str">
            <v>Industrial Processes - Chemical Manuf</v>
          </cell>
          <cell r="G5848" t="str">
            <v>Industrial Processes</v>
          </cell>
          <cell r="H5848" t="str">
            <v>Chemical Manufacturing</v>
          </cell>
          <cell r="I5848" t="str">
            <v>Carbon Tetrachloride</v>
          </cell>
          <cell r="J5848" t="str">
            <v>Fugitive Emissions</v>
          </cell>
          <cell r="N5848">
            <v>40988</v>
          </cell>
        </row>
        <row r="5849">
          <cell r="A5849" t="str">
            <v>30130301</v>
          </cell>
          <cell r="B5849" t="str">
            <v>Point</v>
          </cell>
          <cell r="C5849" t="str">
            <v>Chem Manuf /Allyl Chloride /Chlorination Process: General</v>
          </cell>
          <cell r="D5849" t="str">
            <v>Industrial Processes - Chemical Manuf</v>
          </cell>
          <cell r="G5849" t="str">
            <v>Industrial Processes</v>
          </cell>
          <cell r="H5849" t="str">
            <v>Chemical Manufacturing</v>
          </cell>
          <cell r="I5849" t="str">
            <v>Allyl Chloride</v>
          </cell>
          <cell r="J5849" t="str">
            <v>Chlorination Process: General</v>
          </cell>
          <cell r="N5849">
            <v>40988</v>
          </cell>
        </row>
        <row r="5850">
          <cell r="A5850" t="str">
            <v>30130302</v>
          </cell>
          <cell r="B5850" t="str">
            <v>Point</v>
          </cell>
          <cell r="C5850" t="str">
            <v>Chem Manuf /Allyl Chloride /HCl Absorber</v>
          </cell>
          <cell r="D5850" t="str">
            <v>Industrial Processes - Chemical Manuf</v>
          </cell>
          <cell r="G5850" t="str">
            <v>Industrial Processes</v>
          </cell>
          <cell r="H5850" t="str">
            <v>Chemical Manufacturing</v>
          </cell>
          <cell r="I5850" t="str">
            <v>Allyl Chloride</v>
          </cell>
          <cell r="J5850" t="str">
            <v>HCl Absorber</v>
          </cell>
          <cell r="N5850">
            <v>40988</v>
          </cell>
        </row>
        <row r="5851">
          <cell r="A5851" t="str">
            <v>30130303</v>
          </cell>
          <cell r="B5851" t="str">
            <v>Point</v>
          </cell>
          <cell r="C5851" t="str">
            <v>Chem Manuf /Allyl Chloride /Light-ends Distillation</v>
          </cell>
          <cell r="D5851" t="str">
            <v>Industrial Processes - Chemical Manuf</v>
          </cell>
          <cell r="G5851" t="str">
            <v>Industrial Processes</v>
          </cell>
          <cell r="H5851" t="str">
            <v>Chemical Manufacturing</v>
          </cell>
          <cell r="I5851" t="str">
            <v>Allyl Chloride</v>
          </cell>
          <cell r="J5851" t="str">
            <v>Light-ends Distillation</v>
          </cell>
          <cell r="N5851">
            <v>40988</v>
          </cell>
        </row>
        <row r="5852">
          <cell r="A5852" t="str">
            <v>30130304</v>
          </cell>
          <cell r="B5852" t="str">
            <v>Point</v>
          </cell>
          <cell r="C5852" t="str">
            <v>Chem Manuf /Allyl Chloride /Allyl Chloride Distillation Column</v>
          </cell>
          <cell r="D5852" t="str">
            <v>Industrial Processes - Chemical Manuf</v>
          </cell>
          <cell r="G5852" t="str">
            <v>Industrial Processes</v>
          </cell>
          <cell r="H5852" t="str">
            <v>Chemical Manufacturing</v>
          </cell>
          <cell r="I5852" t="str">
            <v>Allyl Chloride</v>
          </cell>
          <cell r="J5852" t="str">
            <v>Allyl Chloride Distillation Column</v>
          </cell>
          <cell r="N5852">
            <v>40988</v>
          </cell>
        </row>
        <row r="5853">
          <cell r="A5853" t="str">
            <v>30130305</v>
          </cell>
          <cell r="B5853" t="str">
            <v>Point</v>
          </cell>
          <cell r="C5853" t="str">
            <v>Chem Manuf /Allyl Chloride /DCP Distillation Column</v>
          </cell>
          <cell r="D5853" t="str">
            <v>Industrial Processes - Chemical Manuf</v>
          </cell>
          <cell r="G5853" t="str">
            <v>Industrial Processes</v>
          </cell>
          <cell r="H5853" t="str">
            <v>Chemical Manufacturing</v>
          </cell>
          <cell r="I5853" t="str">
            <v>Allyl Chloride</v>
          </cell>
          <cell r="J5853" t="str">
            <v>DCP Distillation Column</v>
          </cell>
          <cell r="N5853">
            <v>40988</v>
          </cell>
        </row>
        <row r="5854">
          <cell r="A5854" t="str">
            <v>30130380</v>
          </cell>
          <cell r="B5854" t="str">
            <v>Point</v>
          </cell>
          <cell r="C5854" t="str">
            <v>Chem Manuf /Allyl Chloride /Fugitive Emissions</v>
          </cell>
          <cell r="D5854" t="str">
            <v>Industrial Processes - Chemical Manuf</v>
          </cell>
          <cell r="G5854" t="str">
            <v>Industrial Processes</v>
          </cell>
          <cell r="H5854" t="str">
            <v>Chemical Manufacturing</v>
          </cell>
          <cell r="I5854" t="str">
            <v>Allyl Chloride</v>
          </cell>
          <cell r="J5854" t="str">
            <v>Fugitive Emissions</v>
          </cell>
          <cell r="N5854">
            <v>40988</v>
          </cell>
        </row>
        <row r="5855">
          <cell r="A5855" t="str">
            <v>30130401</v>
          </cell>
          <cell r="B5855" t="str">
            <v>Point</v>
          </cell>
          <cell r="C5855" t="str">
            <v>Chem Manuf /Allyl Alcohol /General</v>
          </cell>
          <cell r="D5855" t="str">
            <v>Industrial Processes - Chemical Manuf</v>
          </cell>
          <cell r="G5855" t="str">
            <v>Industrial Processes</v>
          </cell>
          <cell r="H5855" t="str">
            <v>Chemical Manufacturing</v>
          </cell>
          <cell r="I5855" t="str">
            <v>Allyl Alcohol</v>
          </cell>
          <cell r="J5855" t="str">
            <v>General</v>
          </cell>
          <cell r="N5855">
            <v>40988</v>
          </cell>
        </row>
        <row r="5856">
          <cell r="A5856" t="str">
            <v>30130402</v>
          </cell>
          <cell r="B5856" t="str">
            <v>Point</v>
          </cell>
          <cell r="C5856" t="str">
            <v>Chem Manuf /Allyl Alcohol /Catalyst Preparation</v>
          </cell>
          <cell r="D5856" t="str">
            <v>Industrial Processes - Chemical Manuf</v>
          </cell>
          <cell r="G5856" t="str">
            <v>Industrial Processes</v>
          </cell>
          <cell r="H5856" t="str">
            <v>Chemical Manufacturing</v>
          </cell>
          <cell r="I5856" t="str">
            <v>Allyl Alcohol</v>
          </cell>
          <cell r="J5856" t="str">
            <v>Catalyst Preparation</v>
          </cell>
          <cell r="N5856">
            <v>40988</v>
          </cell>
        </row>
        <row r="5857">
          <cell r="A5857" t="str">
            <v>30130403</v>
          </cell>
          <cell r="B5857" t="str">
            <v>Point</v>
          </cell>
          <cell r="C5857" t="str">
            <v>Chem Manuf /Allyl Alcohol /Filtration System</v>
          </cell>
          <cell r="D5857" t="str">
            <v>Industrial Processes - Chemical Manuf</v>
          </cell>
          <cell r="G5857" t="str">
            <v>Industrial Processes</v>
          </cell>
          <cell r="H5857" t="str">
            <v>Chemical Manufacturing</v>
          </cell>
          <cell r="I5857" t="str">
            <v>Allyl Alcohol</v>
          </cell>
          <cell r="J5857" t="str">
            <v>Filtration System</v>
          </cell>
          <cell r="N5857">
            <v>40988</v>
          </cell>
        </row>
        <row r="5858">
          <cell r="A5858" t="str">
            <v>30130404</v>
          </cell>
          <cell r="B5858" t="str">
            <v>Point</v>
          </cell>
          <cell r="C5858" t="str">
            <v>Chem Manuf /Allyl Alcohol /Light-ends Stripper</v>
          </cell>
          <cell r="D5858" t="str">
            <v>Industrial Processes - Chemical Manuf</v>
          </cell>
          <cell r="G5858" t="str">
            <v>Industrial Processes</v>
          </cell>
          <cell r="H5858" t="str">
            <v>Chemical Manufacturing</v>
          </cell>
          <cell r="I5858" t="str">
            <v>Allyl Alcohol</v>
          </cell>
          <cell r="J5858" t="str">
            <v>Light-ends Stripper</v>
          </cell>
          <cell r="N5858">
            <v>40988</v>
          </cell>
        </row>
        <row r="5859">
          <cell r="A5859" t="str">
            <v>30130405</v>
          </cell>
          <cell r="B5859" t="str">
            <v>Point</v>
          </cell>
          <cell r="C5859" t="str">
            <v>Chem Manuf /Allyl Alcohol /Distillation System Condenser</v>
          </cell>
          <cell r="D5859" t="str">
            <v>Industrial Processes - Chemical Manuf</v>
          </cell>
          <cell r="G5859" t="str">
            <v>Industrial Processes</v>
          </cell>
          <cell r="H5859" t="str">
            <v>Chemical Manufacturing</v>
          </cell>
          <cell r="I5859" t="str">
            <v>Allyl Alcohol</v>
          </cell>
          <cell r="J5859" t="str">
            <v>Distillation System Condenser</v>
          </cell>
          <cell r="N5859">
            <v>40988</v>
          </cell>
        </row>
        <row r="5860">
          <cell r="A5860" t="str">
            <v>30130480</v>
          </cell>
          <cell r="B5860" t="str">
            <v>Point</v>
          </cell>
          <cell r="C5860" t="str">
            <v>Chem Manuf /Allyl Alcohol /Fugitive Emissions</v>
          </cell>
          <cell r="D5860" t="str">
            <v>Industrial Processes - Chemical Manuf</v>
          </cell>
          <cell r="G5860" t="str">
            <v>Industrial Processes</v>
          </cell>
          <cell r="H5860" t="str">
            <v>Chemical Manufacturing</v>
          </cell>
          <cell r="I5860" t="str">
            <v>Allyl Alcohol</v>
          </cell>
          <cell r="J5860" t="str">
            <v>Fugitive Emissions</v>
          </cell>
          <cell r="N5860">
            <v>40988</v>
          </cell>
        </row>
        <row r="5861">
          <cell r="A5861" t="str">
            <v>30130501</v>
          </cell>
          <cell r="B5861" t="str">
            <v>Point</v>
          </cell>
          <cell r="C5861" t="str">
            <v>Chem Manuf /Epichlorohydrin /General</v>
          </cell>
          <cell r="D5861" t="str">
            <v>Industrial Processes - Chemical Manuf</v>
          </cell>
          <cell r="G5861" t="str">
            <v>Industrial Processes</v>
          </cell>
          <cell r="H5861" t="str">
            <v>Chemical Manufacturing</v>
          </cell>
          <cell r="I5861" t="str">
            <v>Epichlorohydrin</v>
          </cell>
          <cell r="J5861" t="str">
            <v>General</v>
          </cell>
          <cell r="N5861">
            <v>40988</v>
          </cell>
        </row>
        <row r="5862">
          <cell r="A5862" t="str">
            <v>30130502</v>
          </cell>
          <cell r="B5862" t="str">
            <v>Point</v>
          </cell>
          <cell r="C5862" t="str">
            <v>Chem Manuf /Epichlorohydrin /Epoxidation Reactor</v>
          </cell>
          <cell r="D5862" t="str">
            <v>Industrial Processes - Chemical Manuf</v>
          </cell>
          <cell r="G5862" t="str">
            <v>Industrial Processes</v>
          </cell>
          <cell r="H5862" t="str">
            <v>Chemical Manufacturing</v>
          </cell>
          <cell r="I5862" t="str">
            <v>Epichlorohydrin</v>
          </cell>
          <cell r="J5862" t="str">
            <v>Epoxidation Reactor</v>
          </cell>
          <cell r="N5862">
            <v>40988</v>
          </cell>
        </row>
        <row r="5863">
          <cell r="A5863" t="str">
            <v>30130503</v>
          </cell>
          <cell r="B5863" t="str">
            <v>Point</v>
          </cell>
          <cell r="C5863" t="str">
            <v>Chem Manuf /Epichlorohydrin /Azetrope Column</v>
          </cell>
          <cell r="D5863" t="str">
            <v>Industrial Processes - Chemical Manuf</v>
          </cell>
          <cell r="G5863" t="str">
            <v>Industrial Processes</v>
          </cell>
          <cell r="H5863" t="str">
            <v>Chemical Manufacturing</v>
          </cell>
          <cell r="I5863" t="str">
            <v>Epichlorohydrin</v>
          </cell>
          <cell r="J5863" t="str">
            <v>Azetrope Column</v>
          </cell>
          <cell r="N5863">
            <v>40988</v>
          </cell>
        </row>
        <row r="5864">
          <cell r="A5864" t="str">
            <v>30130504</v>
          </cell>
          <cell r="B5864" t="str">
            <v>Point</v>
          </cell>
          <cell r="C5864" t="str">
            <v>Chem Manuf /Epichlorohydrin /Light-ends Stripper</v>
          </cell>
          <cell r="D5864" t="str">
            <v>Industrial Processes - Chemical Manuf</v>
          </cell>
          <cell r="G5864" t="str">
            <v>Industrial Processes</v>
          </cell>
          <cell r="H5864" t="str">
            <v>Chemical Manufacturing</v>
          </cell>
          <cell r="I5864" t="str">
            <v>Epichlorohydrin</v>
          </cell>
          <cell r="J5864" t="str">
            <v>Light-ends Stripper</v>
          </cell>
          <cell r="N5864">
            <v>40988</v>
          </cell>
        </row>
        <row r="5865">
          <cell r="A5865" t="str">
            <v>30130505</v>
          </cell>
          <cell r="B5865" t="str">
            <v>Point</v>
          </cell>
          <cell r="C5865" t="str">
            <v>Chem Manuf /Epichlorohydrin /Finishing Column</v>
          </cell>
          <cell r="D5865" t="str">
            <v>Industrial Processes - Chemical Manuf</v>
          </cell>
          <cell r="G5865" t="str">
            <v>Industrial Processes</v>
          </cell>
          <cell r="H5865" t="str">
            <v>Chemical Manufacturing</v>
          </cell>
          <cell r="I5865" t="str">
            <v>Epichlorohydrin</v>
          </cell>
          <cell r="J5865" t="str">
            <v>Finishing Column</v>
          </cell>
          <cell r="N5865">
            <v>40988</v>
          </cell>
        </row>
        <row r="5866">
          <cell r="A5866" t="str">
            <v>30130580</v>
          </cell>
          <cell r="B5866" t="str">
            <v>Point</v>
          </cell>
          <cell r="C5866" t="str">
            <v>Chem Manuf /Epichlorohydrin /Fugitive Emissions</v>
          </cell>
          <cell r="D5866" t="str">
            <v>Industrial Processes - Chemical Manuf</v>
          </cell>
          <cell r="G5866" t="str">
            <v>Industrial Processes</v>
          </cell>
          <cell r="H5866" t="str">
            <v>Chemical Manufacturing</v>
          </cell>
          <cell r="I5866" t="str">
            <v>Epichlorohydrin</v>
          </cell>
          <cell r="J5866" t="str">
            <v>Fugitive Emissions</v>
          </cell>
          <cell r="N5866">
            <v>40988</v>
          </cell>
        </row>
        <row r="5867">
          <cell r="A5867" t="str">
            <v>30140101</v>
          </cell>
          <cell r="B5867" t="str">
            <v>Point</v>
          </cell>
          <cell r="C5867" t="str">
            <v>Chem Manuf /Nitroglycerin Production /Continuous Nitrator</v>
          </cell>
          <cell r="D5867" t="str">
            <v>Industrial Processes - Chemical Manuf</v>
          </cell>
          <cell r="G5867" t="str">
            <v>Industrial Processes</v>
          </cell>
          <cell r="H5867" t="str">
            <v>Chemical Manufacturing</v>
          </cell>
          <cell r="I5867" t="str">
            <v>Nitroglycerin Production</v>
          </cell>
          <cell r="J5867" t="str">
            <v>Continuous Nitrator</v>
          </cell>
          <cell r="N5867">
            <v>40988</v>
          </cell>
        </row>
        <row r="5868">
          <cell r="A5868" t="str">
            <v>30140102</v>
          </cell>
          <cell r="B5868" t="str">
            <v>Point</v>
          </cell>
          <cell r="C5868" t="str">
            <v>Chem Manuf /Nitroglycerin Production /Product Purification/Neutralization</v>
          </cell>
          <cell r="D5868" t="str">
            <v>Industrial Processes - Chemical Manuf</v>
          </cell>
          <cell r="G5868" t="str">
            <v>Industrial Processes</v>
          </cell>
          <cell r="H5868" t="str">
            <v>Chemical Manufacturing</v>
          </cell>
          <cell r="I5868" t="str">
            <v>Nitroglycerin Production</v>
          </cell>
          <cell r="J5868" t="str">
            <v>Product Purification/Neutralization</v>
          </cell>
          <cell r="N5868">
            <v>40988</v>
          </cell>
        </row>
        <row r="5869">
          <cell r="A5869" t="str">
            <v>30140103</v>
          </cell>
          <cell r="B5869" t="str">
            <v>Point</v>
          </cell>
          <cell r="C5869" t="str">
            <v>Chem Manuf /Nitroglycerin Production /Nitric Acid Recovery (Use more specific codes 3-01-410-10 thru -25)</v>
          </cell>
          <cell r="D5869" t="str">
            <v>Industrial Processes - Chemical Manuf</v>
          </cell>
          <cell r="G5869" t="str">
            <v>Industrial Processes</v>
          </cell>
          <cell r="H5869" t="str">
            <v>Chemical Manufacturing</v>
          </cell>
          <cell r="I5869" t="str">
            <v>Nitroglycerin Production</v>
          </cell>
          <cell r="J5869" t="str">
            <v>Nitric Acid Recovery (Use more specific codes 3-01-410-10 thru -25)</v>
          </cell>
          <cell r="N5869">
            <v>40988</v>
          </cell>
        </row>
        <row r="5870">
          <cell r="A5870" t="str">
            <v>30140105</v>
          </cell>
          <cell r="B5870" t="str">
            <v>Point</v>
          </cell>
          <cell r="C5870" t="str">
            <v>Chem Manuf /Nitroglycerin Production /Nitric/Sulfuric Acid Mixing</v>
          </cell>
          <cell r="D5870" t="str">
            <v>Industrial Processes - Chemical Manuf</v>
          </cell>
          <cell r="G5870" t="str">
            <v>Industrial Processes</v>
          </cell>
          <cell r="H5870" t="str">
            <v>Chemical Manufacturing</v>
          </cell>
          <cell r="I5870" t="str">
            <v>Nitroglycerin Production</v>
          </cell>
          <cell r="J5870" t="str">
            <v>Nitric/Sulfuric Acid Mixing</v>
          </cell>
          <cell r="N5870">
            <v>40988</v>
          </cell>
        </row>
        <row r="5871">
          <cell r="A5871" t="str">
            <v>30140110</v>
          </cell>
          <cell r="B5871" t="str">
            <v>Point</v>
          </cell>
          <cell r="C5871" t="str">
            <v>Chem Manuf /Nitroglycerin Production /Continuous Process: Separation</v>
          </cell>
          <cell r="D5871" t="str">
            <v>Industrial Processes - Chemical Manuf</v>
          </cell>
          <cell r="G5871" t="str">
            <v>Industrial Processes</v>
          </cell>
          <cell r="H5871" t="str">
            <v>Chemical Manufacturing</v>
          </cell>
          <cell r="I5871" t="str">
            <v>Nitroglycerin Production</v>
          </cell>
          <cell r="J5871" t="str">
            <v>Continuous Process: Separation</v>
          </cell>
          <cell r="N5871">
            <v>40988</v>
          </cell>
        </row>
        <row r="5872">
          <cell r="A5872" t="str">
            <v>30140120</v>
          </cell>
          <cell r="B5872" t="str">
            <v>Point</v>
          </cell>
          <cell r="C5872" t="str">
            <v>Chem Manuf /Nitroglycerin Production /Continuous Process: Spent Acid Recovery</v>
          </cell>
          <cell r="D5872" t="str">
            <v>Industrial Processes - Chemical Manuf</v>
          </cell>
          <cell r="G5872" t="str">
            <v>Industrial Processes</v>
          </cell>
          <cell r="H5872" t="str">
            <v>Chemical Manufacturing</v>
          </cell>
          <cell r="I5872" t="str">
            <v>Nitroglycerin Production</v>
          </cell>
          <cell r="J5872" t="str">
            <v>Continuous Process: Spent Acid Recovery</v>
          </cell>
          <cell r="N5872">
            <v>40988</v>
          </cell>
        </row>
        <row r="5873">
          <cell r="A5873" t="str">
            <v>30140121</v>
          </cell>
          <cell r="B5873" t="str">
            <v>Point</v>
          </cell>
          <cell r="C5873" t="str">
            <v>Chem Manuf /Nitroglycerin Production /Continuous Process: Spent Acid Recovery: Denitrating Column</v>
          </cell>
          <cell r="D5873" t="str">
            <v>Industrial Processes - Chemical Manuf</v>
          </cell>
          <cell r="G5873" t="str">
            <v>Industrial Processes</v>
          </cell>
          <cell r="H5873" t="str">
            <v>Chemical Manufacturing</v>
          </cell>
          <cell r="I5873" t="str">
            <v>Nitroglycerin Production</v>
          </cell>
          <cell r="J5873" t="str">
            <v>Continuous Process: Spent Acid Recovery: Denitrating Column</v>
          </cell>
          <cell r="N5873">
            <v>40988</v>
          </cell>
        </row>
        <row r="5874">
          <cell r="A5874" t="str">
            <v>30140122</v>
          </cell>
          <cell r="B5874" t="str">
            <v>Point</v>
          </cell>
          <cell r="C5874" t="str">
            <v>Chem Manuf /Nitroglycerin Production /Continuous Process: Spent Acid Recovery: Sulfuric Acid Regenerator</v>
          </cell>
          <cell r="D5874" t="str">
            <v>Industrial Processes - Chemical Manuf</v>
          </cell>
          <cell r="G5874" t="str">
            <v>Industrial Processes</v>
          </cell>
          <cell r="H5874" t="str">
            <v>Chemical Manufacturing</v>
          </cell>
          <cell r="I5874" t="str">
            <v>Nitroglycerin Production</v>
          </cell>
          <cell r="J5874" t="str">
            <v>Continuous Process: Spent Acid Recovery: Sulfuric Acid Regenerator</v>
          </cell>
          <cell r="N5874">
            <v>40988</v>
          </cell>
        </row>
        <row r="5875">
          <cell r="A5875" t="str">
            <v>30140123</v>
          </cell>
          <cell r="B5875" t="str">
            <v>Point</v>
          </cell>
          <cell r="C5875" t="str">
            <v>Chem Manuf /Nitroglycerin Production /Continuous Process: Spent Acid Recovery: Sulfuric Acid Concentrator</v>
          </cell>
          <cell r="D5875" t="str">
            <v>Industrial Processes - Chemical Manuf</v>
          </cell>
          <cell r="G5875" t="str">
            <v>Industrial Processes</v>
          </cell>
          <cell r="H5875" t="str">
            <v>Chemical Manufacturing</v>
          </cell>
          <cell r="I5875" t="str">
            <v>Nitroglycerin Production</v>
          </cell>
          <cell r="J5875" t="str">
            <v>Continuous Process: Spent Acid Recovery: Sulfuric Acid Concentrator</v>
          </cell>
          <cell r="N5875">
            <v>40988</v>
          </cell>
        </row>
        <row r="5876">
          <cell r="A5876" t="str">
            <v>30140124</v>
          </cell>
          <cell r="B5876" t="str">
            <v>Point</v>
          </cell>
          <cell r="C5876" t="str">
            <v>Chem Manuf /Nitroglycerin Production /Continuous Process: Spent Acid Recovery: Bleacher</v>
          </cell>
          <cell r="D5876" t="str">
            <v>Industrial Processes - Chemical Manuf</v>
          </cell>
          <cell r="G5876" t="str">
            <v>Industrial Processes</v>
          </cell>
          <cell r="H5876" t="str">
            <v>Chemical Manufacturing</v>
          </cell>
          <cell r="I5876" t="str">
            <v>Nitroglycerin Production</v>
          </cell>
          <cell r="J5876" t="str">
            <v>Continuous Process: Spent Acid Recovery: Bleacher</v>
          </cell>
          <cell r="N5876">
            <v>40988</v>
          </cell>
        </row>
        <row r="5877">
          <cell r="A5877" t="str">
            <v>30140125</v>
          </cell>
          <cell r="B5877" t="str">
            <v>Point</v>
          </cell>
          <cell r="C5877" t="str">
            <v>Chem Manuf /Nitroglycerin Production /Continuous Process: Spent Acid Recovery: Reflux Columns</v>
          </cell>
          <cell r="D5877" t="str">
            <v>Industrial Processes - Chemical Manuf</v>
          </cell>
          <cell r="G5877" t="str">
            <v>Industrial Processes</v>
          </cell>
          <cell r="H5877" t="str">
            <v>Chemical Manufacturing</v>
          </cell>
          <cell r="I5877" t="str">
            <v>Nitroglycerin Production</v>
          </cell>
          <cell r="J5877" t="str">
            <v>Continuous Process: Spent Acid Recovery: Reflux Columns</v>
          </cell>
          <cell r="N5877">
            <v>40988</v>
          </cell>
        </row>
        <row r="5878">
          <cell r="A5878" t="str">
            <v>30140130</v>
          </cell>
          <cell r="B5878" t="str">
            <v>Point</v>
          </cell>
          <cell r="C5878" t="str">
            <v>Chem Manuf /Nitroglycerin Production /Continuous Process: Nitric Acid Concentration</v>
          </cell>
          <cell r="D5878" t="str">
            <v>Industrial Processes - Chemical Manuf</v>
          </cell>
          <cell r="G5878" t="str">
            <v>Industrial Processes</v>
          </cell>
          <cell r="H5878" t="str">
            <v>Chemical Manufacturing</v>
          </cell>
          <cell r="I5878" t="str">
            <v>Nitroglycerin Production</v>
          </cell>
          <cell r="J5878" t="str">
            <v>Continuous Process: Nitric Acid Concentration</v>
          </cell>
          <cell r="N5878">
            <v>40988</v>
          </cell>
        </row>
        <row r="5879">
          <cell r="A5879" t="str">
            <v>30140131</v>
          </cell>
          <cell r="B5879" t="str">
            <v>Point</v>
          </cell>
          <cell r="C5879" t="str">
            <v>Chem Manuf /Nitroglycerin Production /Continuous Process: Nitric Acid Concentration: Distillation Tower</v>
          </cell>
          <cell r="D5879" t="str">
            <v>Industrial Processes - Chemical Manuf</v>
          </cell>
          <cell r="G5879" t="str">
            <v>Industrial Processes</v>
          </cell>
          <cell r="H5879" t="str">
            <v>Chemical Manufacturing</v>
          </cell>
          <cell r="I5879" t="str">
            <v>Nitroglycerin Production</v>
          </cell>
          <cell r="J5879" t="str">
            <v>Continuous Process: Nitric Acid Concentration: Distillation Tower</v>
          </cell>
          <cell r="N5879">
            <v>40988</v>
          </cell>
        </row>
        <row r="5880">
          <cell r="A5880" t="str">
            <v>30140132</v>
          </cell>
          <cell r="B5880" t="str">
            <v>Point</v>
          </cell>
          <cell r="C5880" t="str">
            <v>Chem Manuf /Nitroglycerin Production /Continuous Process: Nitric Acid Concentration: Bleacher</v>
          </cell>
          <cell r="D5880" t="str">
            <v>Industrial Processes - Chemical Manuf</v>
          </cell>
          <cell r="G5880" t="str">
            <v>Industrial Processes</v>
          </cell>
          <cell r="H5880" t="str">
            <v>Chemical Manufacturing</v>
          </cell>
          <cell r="I5880" t="str">
            <v>Nitroglycerin Production</v>
          </cell>
          <cell r="J5880" t="str">
            <v>Continuous Process: Nitric Acid Concentration: Bleacher</v>
          </cell>
          <cell r="N5880">
            <v>40988</v>
          </cell>
        </row>
        <row r="5881">
          <cell r="A5881" t="str">
            <v>30140133</v>
          </cell>
          <cell r="B5881" t="str">
            <v>Point</v>
          </cell>
          <cell r="C5881" t="str">
            <v>Chem Manuf /Nitroglycerin Production /Continuous Process: Nitric Acid Concentration: Condenser</v>
          </cell>
          <cell r="D5881" t="str">
            <v>Industrial Processes - Chemical Manuf</v>
          </cell>
          <cell r="G5881" t="str">
            <v>Industrial Processes</v>
          </cell>
          <cell r="H5881" t="str">
            <v>Chemical Manufacturing</v>
          </cell>
          <cell r="I5881" t="str">
            <v>Nitroglycerin Production</v>
          </cell>
          <cell r="J5881" t="str">
            <v>Continuous Process: Nitric Acid Concentration: Condenser</v>
          </cell>
          <cell r="N5881">
            <v>40988</v>
          </cell>
        </row>
        <row r="5882">
          <cell r="A5882" t="str">
            <v>30140134</v>
          </cell>
          <cell r="B5882" t="str">
            <v>Point</v>
          </cell>
          <cell r="C5882" t="str">
            <v>Chem Manuf /Nitroglycerin Production /Continuous Process: Nitric Acid Concentration: Absorber Column</v>
          </cell>
          <cell r="D5882" t="str">
            <v>Industrial Processes - Chemical Manuf</v>
          </cell>
          <cell r="G5882" t="str">
            <v>Industrial Processes</v>
          </cell>
          <cell r="H5882" t="str">
            <v>Chemical Manufacturing</v>
          </cell>
          <cell r="I5882" t="str">
            <v>Nitroglycerin Production</v>
          </cell>
          <cell r="J5882" t="str">
            <v>Continuous Process: Nitric Acid Concentration: Absorber Column</v>
          </cell>
          <cell r="N5882">
            <v>40988</v>
          </cell>
        </row>
        <row r="5883">
          <cell r="A5883" t="str">
            <v>30140135</v>
          </cell>
          <cell r="B5883" t="str">
            <v>Point</v>
          </cell>
          <cell r="C5883" t="str">
            <v>Chem Manuf /Nitroglycerin Production /Continuous Process: Nitric Acid Concentration: Dehydrating Unit</v>
          </cell>
          <cell r="D5883" t="str">
            <v>Industrial Processes - Chemical Manuf</v>
          </cell>
          <cell r="G5883" t="str">
            <v>Industrial Processes</v>
          </cell>
          <cell r="H5883" t="str">
            <v>Chemical Manufacturing</v>
          </cell>
          <cell r="I5883" t="str">
            <v>Nitroglycerin Production</v>
          </cell>
          <cell r="J5883" t="str">
            <v>Continuous Process: Nitric Acid Concentration: Dehydrating Unit</v>
          </cell>
          <cell r="N5883">
            <v>40988</v>
          </cell>
        </row>
        <row r="5884">
          <cell r="A5884" t="str">
            <v>30140136</v>
          </cell>
          <cell r="B5884" t="str">
            <v>Point</v>
          </cell>
          <cell r="C5884" t="str">
            <v>Chem Manuf /Nitroglycerin Production /Continuous Process: Nitric Acid Conc.: Nitric Acid Concentrators</v>
          </cell>
          <cell r="D5884" t="str">
            <v>Industrial Processes - Chemical Manuf</v>
          </cell>
          <cell r="G5884" t="str">
            <v>Industrial Processes</v>
          </cell>
          <cell r="H5884" t="str">
            <v>Chemical Manufacturing</v>
          </cell>
          <cell r="I5884" t="str">
            <v>Nitroglycerin Production</v>
          </cell>
          <cell r="J5884" t="str">
            <v>Continuous Process: Nitric Acid Conc.: Nitric Acid Concentrators</v>
          </cell>
          <cell r="N5884">
            <v>40988</v>
          </cell>
        </row>
        <row r="5885">
          <cell r="A5885" t="str">
            <v>30140150</v>
          </cell>
          <cell r="B5885" t="str">
            <v>Point</v>
          </cell>
          <cell r="C5885" t="str">
            <v>Chem Manuf /Nitroglycerin Production /Waste Disposal: Neutralization and Wash</v>
          </cell>
          <cell r="D5885" t="str">
            <v>Industrial Processes - Chemical Manuf</v>
          </cell>
          <cell r="G5885" t="str">
            <v>Industrial Processes</v>
          </cell>
          <cell r="H5885" t="str">
            <v>Chemical Manufacturing</v>
          </cell>
          <cell r="I5885" t="str">
            <v>Nitroglycerin Production</v>
          </cell>
          <cell r="J5885" t="str">
            <v>Waste Disposal: Neutralization and Wash</v>
          </cell>
          <cell r="N5885">
            <v>40988</v>
          </cell>
        </row>
        <row r="5886">
          <cell r="A5886" t="str">
            <v>30140151</v>
          </cell>
          <cell r="B5886" t="str">
            <v>Point</v>
          </cell>
          <cell r="C5886" t="str">
            <v>Chem Manuf /Nitroglycerin Production /Waste Disposal: Separation</v>
          </cell>
          <cell r="D5886" t="str">
            <v>Industrial Processes - Chemical Manuf</v>
          </cell>
          <cell r="G5886" t="str">
            <v>Industrial Processes</v>
          </cell>
          <cell r="H5886" t="str">
            <v>Chemical Manufacturing</v>
          </cell>
          <cell r="I5886" t="str">
            <v>Nitroglycerin Production</v>
          </cell>
          <cell r="J5886" t="str">
            <v>Waste Disposal: Separation</v>
          </cell>
          <cell r="N5886">
            <v>40988</v>
          </cell>
        </row>
        <row r="5887">
          <cell r="A5887" t="str">
            <v>30140199</v>
          </cell>
          <cell r="B5887" t="str">
            <v>Point</v>
          </cell>
          <cell r="C5887" t="str">
            <v>Chem Manuf /Nitroglycerin Production /Other Not Classified</v>
          </cell>
          <cell r="D5887" t="str">
            <v>Industrial Processes - Chemical Manuf</v>
          </cell>
          <cell r="G5887" t="str">
            <v>Industrial Processes</v>
          </cell>
          <cell r="H5887" t="str">
            <v>Chemical Manufacturing</v>
          </cell>
          <cell r="I5887" t="str">
            <v>Nitroglycerin Production</v>
          </cell>
          <cell r="J5887" t="str">
            <v>Other Not Classified</v>
          </cell>
          <cell r="N5887">
            <v>40988</v>
          </cell>
        </row>
        <row r="5888">
          <cell r="A5888" t="str">
            <v>30140210</v>
          </cell>
          <cell r="B5888" t="str">
            <v>Point</v>
          </cell>
          <cell r="C5888" t="str">
            <v>Chem Manuf /Explosives Manuf - PETN /Process Vents: Batch Process</v>
          </cell>
          <cell r="D5888" t="str">
            <v>Industrial Processes - Chemical Manuf</v>
          </cell>
          <cell r="G5888" t="str">
            <v>Industrial Processes</v>
          </cell>
          <cell r="H5888" t="str">
            <v>Chemical Manufacturing</v>
          </cell>
          <cell r="I5888" t="str">
            <v>Explosives Manufacture - Pentaerythritol Tetranitrate (PETN)</v>
          </cell>
          <cell r="J5888" t="str">
            <v>Process Vents: Batch Process</v>
          </cell>
          <cell r="N5888">
            <v>40988</v>
          </cell>
        </row>
        <row r="5889">
          <cell r="A5889" t="str">
            <v>30140211</v>
          </cell>
          <cell r="B5889" t="str">
            <v>Point</v>
          </cell>
          <cell r="C5889" t="str">
            <v>Chem Manuf /Explosives Manuf - PETN /Batch Process: Nitration Reactors and Washers</v>
          </cell>
          <cell r="D5889" t="str">
            <v>Industrial Processes - Chemical Manuf</v>
          </cell>
          <cell r="G5889" t="str">
            <v>Industrial Processes</v>
          </cell>
          <cell r="H5889" t="str">
            <v>Chemical Manufacturing</v>
          </cell>
          <cell r="I5889" t="str">
            <v>Explosives Manufacture - Pentaerythritol Tetranitrate (PETN)</v>
          </cell>
          <cell r="J5889" t="str">
            <v>Batch Process: Nitration Reactors and Washers</v>
          </cell>
          <cell r="N5889">
            <v>40988</v>
          </cell>
        </row>
        <row r="5890">
          <cell r="A5890" t="str">
            <v>30140214</v>
          </cell>
          <cell r="B5890" t="str">
            <v>Point</v>
          </cell>
          <cell r="C5890" t="str">
            <v>Chem Manuf /Explosives Manuf - PETN /Batch Process: Stabilization</v>
          </cell>
          <cell r="D5890" t="str">
            <v>Industrial Processes - Chemical Manuf</v>
          </cell>
          <cell r="G5890" t="str">
            <v>Industrial Processes</v>
          </cell>
          <cell r="H5890" t="str">
            <v>Chemical Manufacturing</v>
          </cell>
          <cell r="I5890" t="str">
            <v>Explosives Manufacture - Pentaerythritol Tetranitrate (PETN)</v>
          </cell>
          <cell r="J5890" t="str">
            <v>Batch Process: Stabilization</v>
          </cell>
          <cell r="N5890">
            <v>40988</v>
          </cell>
        </row>
        <row r="5891">
          <cell r="A5891" t="str">
            <v>30140217</v>
          </cell>
          <cell r="B5891" t="str">
            <v>Point</v>
          </cell>
          <cell r="C5891" t="str">
            <v>Chem Manuf /Explosives Manuf - PETN /Batch Process: Acetone Distillation and Recovery</v>
          </cell>
          <cell r="D5891" t="str">
            <v>Industrial Processes - Chemical Manuf</v>
          </cell>
          <cell r="G5891" t="str">
            <v>Industrial Processes</v>
          </cell>
          <cell r="H5891" t="str">
            <v>Chemical Manufacturing</v>
          </cell>
          <cell r="I5891" t="str">
            <v>Explosives Manufacture - Pentaerythritol Tetranitrate (PETN)</v>
          </cell>
          <cell r="J5891" t="str">
            <v>Batch Process: Acetone Distillation and Recovery</v>
          </cell>
          <cell r="N5891">
            <v>40988</v>
          </cell>
        </row>
        <row r="5892">
          <cell r="A5892" t="str">
            <v>30140220</v>
          </cell>
          <cell r="B5892" t="str">
            <v>Point</v>
          </cell>
          <cell r="C5892" t="str">
            <v>Chem Manuf /Explosives Manuf - PETN /Batch Process: Spent Acid Recovery</v>
          </cell>
          <cell r="D5892" t="str">
            <v>Industrial Processes - Chemical Manuf</v>
          </cell>
          <cell r="G5892" t="str">
            <v>Industrial Processes</v>
          </cell>
          <cell r="H5892" t="str">
            <v>Chemical Manufacturing</v>
          </cell>
          <cell r="I5892" t="str">
            <v>Explosives Manufacture - Pentaerythritol Tetranitrate (PETN)</v>
          </cell>
          <cell r="J5892" t="str">
            <v>Batch Process: Spent Acid Recovery</v>
          </cell>
          <cell r="N5892">
            <v>40988</v>
          </cell>
        </row>
        <row r="5893">
          <cell r="A5893" t="str">
            <v>30140221</v>
          </cell>
          <cell r="B5893" t="str">
            <v>Point</v>
          </cell>
          <cell r="C5893" t="str">
            <v>Chem Manuf /Explosives Manuf - PETN /Batch Process: Spent Acid Recovery: Denitrating Tower</v>
          </cell>
          <cell r="D5893" t="str">
            <v>Industrial Processes - Chemical Manuf</v>
          </cell>
          <cell r="G5893" t="str">
            <v>Industrial Processes</v>
          </cell>
          <cell r="H5893" t="str">
            <v>Chemical Manufacturing</v>
          </cell>
          <cell r="I5893" t="str">
            <v>Explosives Manufacture - Pentaerythritol Tetranitrate (PETN)</v>
          </cell>
          <cell r="J5893" t="str">
            <v>Batch Process: Spent Acid Recovery: Denitrating Tower</v>
          </cell>
          <cell r="N5893">
            <v>40988</v>
          </cell>
        </row>
        <row r="5894">
          <cell r="A5894" t="str">
            <v>30140222</v>
          </cell>
          <cell r="B5894" t="str">
            <v>Point</v>
          </cell>
          <cell r="C5894" t="str">
            <v>Chem Manuf /Explosives Manuf - PETN /Batch Process: Spent Acid Recovery: Sulfuric Acid Regenerator</v>
          </cell>
          <cell r="D5894" t="str">
            <v>Industrial Processes - Chemical Manuf</v>
          </cell>
          <cell r="G5894" t="str">
            <v>Industrial Processes</v>
          </cell>
          <cell r="H5894" t="str">
            <v>Chemical Manufacturing</v>
          </cell>
          <cell r="I5894" t="str">
            <v>Explosives Manufacture - Pentaerythritol Tetranitrate (PETN)</v>
          </cell>
          <cell r="J5894" t="str">
            <v>Batch Process: Spent Acid Recovery: Sulfuric Acid Regenerator</v>
          </cell>
          <cell r="N5894">
            <v>40988</v>
          </cell>
        </row>
        <row r="5895">
          <cell r="A5895" t="str">
            <v>30140223</v>
          </cell>
          <cell r="B5895" t="str">
            <v>Point</v>
          </cell>
          <cell r="C5895" t="str">
            <v>Chem Manuf /Explosives Manuf - PETN /Batch Process: Spent Acid Recovery: Sulfuric Acid Concentrator</v>
          </cell>
          <cell r="D5895" t="str">
            <v>Industrial Processes - Chemical Manuf</v>
          </cell>
          <cell r="G5895" t="str">
            <v>Industrial Processes</v>
          </cell>
          <cell r="H5895" t="str">
            <v>Chemical Manufacturing</v>
          </cell>
          <cell r="I5895" t="str">
            <v>Explosives Manufacture - Pentaerythritol Tetranitrate (PETN)</v>
          </cell>
          <cell r="J5895" t="str">
            <v>Batch Process: Spent Acid Recovery: Sulfuric Acid Concentrator</v>
          </cell>
          <cell r="N5895">
            <v>40988</v>
          </cell>
        </row>
        <row r="5896">
          <cell r="A5896" t="str">
            <v>30140224</v>
          </cell>
          <cell r="B5896" t="str">
            <v>Point</v>
          </cell>
          <cell r="C5896" t="str">
            <v>Chem Manuf /Explosives Manuf - PETN /Batch Process: Spent Acid Recovery: Bleacher</v>
          </cell>
          <cell r="D5896" t="str">
            <v>Industrial Processes - Chemical Manuf</v>
          </cell>
          <cell r="G5896" t="str">
            <v>Industrial Processes</v>
          </cell>
          <cell r="H5896" t="str">
            <v>Chemical Manufacturing</v>
          </cell>
          <cell r="I5896" t="str">
            <v>Explosives Manufacture - Pentaerythritol Tetranitrate (PETN)</v>
          </cell>
          <cell r="J5896" t="str">
            <v>Batch Process: Spent Acid Recovery: Bleacher</v>
          </cell>
          <cell r="N5896">
            <v>40988</v>
          </cell>
        </row>
        <row r="5897">
          <cell r="A5897" t="str">
            <v>30140225</v>
          </cell>
          <cell r="B5897" t="str">
            <v>Point</v>
          </cell>
          <cell r="C5897" t="str">
            <v>Chem Manuf /Explosives Manuf - PETN /Batch Process: Spent Acid Recovery: Reflux Column</v>
          </cell>
          <cell r="D5897" t="str">
            <v>Industrial Processes - Chemical Manuf</v>
          </cell>
          <cell r="G5897" t="str">
            <v>Industrial Processes</v>
          </cell>
          <cell r="H5897" t="str">
            <v>Chemical Manufacturing</v>
          </cell>
          <cell r="I5897" t="str">
            <v>Explosives Manufacture - Pentaerythritol Tetranitrate (PETN)</v>
          </cell>
          <cell r="J5897" t="str">
            <v>Batch Process: Spent Acid Recovery: Reflux Column</v>
          </cell>
          <cell r="N5897">
            <v>40988</v>
          </cell>
        </row>
        <row r="5898">
          <cell r="A5898" t="str">
            <v>30140230</v>
          </cell>
          <cell r="B5898" t="str">
            <v>Point</v>
          </cell>
          <cell r="C5898" t="str">
            <v>Chem Manuf /Explosives Manuf - PETN /Batch Process: Nitric Acid Concentration</v>
          </cell>
          <cell r="D5898" t="str">
            <v>Industrial Processes - Chemical Manuf</v>
          </cell>
          <cell r="G5898" t="str">
            <v>Industrial Processes</v>
          </cell>
          <cell r="H5898" t="str">
            <v>Chemical Manufacturing</v>
          </cell>
          <cell r="I5898" t="str">
            <v>Explosives Manufacture - Pentaerythritol Tetranitrate (PETN)</v>
          </cell>
          <cell r="J5898" t="str">
            <v>Batch Process: Nitric Acid Concentration</v>
          </cell>
          <cell r="N5898">
            <v>40988</v>
          </cell>
        </row>
        <row r="5899">
          <cell r="A5899" t="str">
            <v>30140231</v>
          </cell>
          <cell r="B5899" t="str">
            <v>Point</v>
          </cell>
          <cell r="C5899" t="str">
            <v>Chem Manuf /Explosives Manuf - PETN /Batch Process: Nitric Acid Concentration: Distillation Column</v>
          </cell>
          <cell r="D5899" t="str">
            <v>Industrial Processes - Chemical Manuf</v>
          </cell>
          <cell r="G5899" t="str">
            <v>Industrial Processes</v>
          </cell>
          <cell r="H5899" t="str">
            <v>Chemical Manufacturing</v>
          </cell>
          <cell r="I5899" t="str">
            <v>Explosives Manufacture - Pentaerythritol Tetranitrate (PETN)</v>
          </cell>
          <cell r="J5899" t="str">
            <v>Batch Process: Nitric Acid Concentration: Distillation Column</v>
          </cell>
          <cell r="N5899">
            <v>40988</v>
          </cell>
        </row>
        <row r="5900">
          <cell r="A5900" t="str">
            <v>30140232</v>
          </cell>
          <cell r="B5900" t="str">
            <v>Point</v>
          </cell>
          <cell r="C5900" t="str">
            <v>Chem Manuf /Explosives Manuf - PETN /Batch Process: Nitric Acid Concentration: Bleacher</v>
          </cell>
          <cell r="D5900" t="str">
            <v>Industrial Processes - Chemical Manuf</v>
          </cell>
          <cell r="G5900" t="str">
            <v>Industrial Processes</v>
          </cell>
          <cell r="H5900" t="str">
            <v>Chemical Manufacturing</v>
          </cell>
          <cell r="I5900" t="str">
            <v>Explosives Manufacture - Pentaerythritol Tetranitrate (PETN)</v>
          </cell>
          <cell r="J5900" t="str">
            <v>Batch Process: Nitric Acid Concentration: Bleacher</v>
          </cell>
          <cell r="N5900">
            <v>40988</v>
          </cell>
        </row>
        <row r="5901">
          <cell r="A5901" t="str">
            <v>30140233</v>
          </cell>
          <cell r="B5901" t="str">
            <v>Point</v>
          </cell>
          <cell r="C5901" t="str">
            <v>Chem Manuf /Explosives Manuf - PETN /Batch Process: Nitric Acid Concentration: Condenser</v>
          </cell>
          <cell r="D5901" t="str">
            <v>Industrial Processes - Chemical Manuf</v>
          </cell>
          <cell r="G5901" t="str">
            <v>Industrial Processes</v>
          </cell>
          <cell r="H5901" t="str">
            <v>Chemical Manufacturing</v>
          </cell>
          <cell r="I5901" t="str">
            <v>Explosives Manufacture - Pentaerythritol Tetranitrate (PETN)</v>
          </cell>
          <cell r="J5901" t="str">
            <v>Batch Process: Nitric Acid Concentration: Condenser</v>
          </cell>
          <cell r="N5901">
            <v>40988</v>
          </cell>
        </row>
        <row r="5902">
          <cell r="A5902" t="str">
            <v>30140234</v>
          </cell>
          <cell r="B5902" t="str">
            <v>Point</v>
          </cell>
          <cell r="C5902" t="str">
            <v>Chem Manuf /Explosives Manuf - PETN /Batch Process: Nitric Acid Concentration: Absorber Column</v>
          </cell>
          <cell r="D5902" t="str">
            <v>Industrial Processes - Chemical Manuf</v>
          </cell>
          <cell r="G5902" t="str">
            <v>Industrial Processes</v>
          </cell>
          <cell r="H5902" t="str">
            <v>Chemical Manufacturing</v>
          </cell>
          <cell r="I5902" t="str">
            <v>Explosives Manufacture - Pentaerythritol Tetranitrate (PETN)</v>
          </cell>
          <cell r="J5902" t="str">
            <v>Batch Process: Nitric Acid Concentration: Absorber Column</v>
          </cell>
          <cell r="N5902">
            <v>40988</v>
          </cell>
        </row>
        <row r="5903">
          <cell r="A5903" t="str">
            <v>30140235</v>
          </cell>
          <cell r="B5903" t="str">
            <v>Point</v>
          </cell>
          <cell r="C5903" t="str">
            <v>Chem Manuf /Explosives Manuf - PETN /Batch Process: Nitric Acid Concentration: Dehydrating Unit</v>
          </cell>
          <cell r="D5903" t="str">
            <v>Industrial Processes - Chemical Manuf</v>
          </cell>
          <cell r="G5903" t="str">
            <v>Industrial Processes</v>
          </cell>
          <cell r="H5903" t="str">
            <v>Chemical Manufacturing</v>
          </cell>
          <cell r="I5903" t="str">
            <v>Explosives Manufacture - Pentaerythritol Tetranitrate (PETN)</v>
          </cell>
          <cell r="J5903" t="str">
            <v>Batch Process: Nitric Acid Concentration: Dehydrating Unit</v>
          </cell>
          <cell r="N5903">
            <v>40988</v>
          </cell>
        </row>
        <row r="5904">
          <cell r="A5904" t="str">
            <v>30140236</v>
          </cell>
          <cell r="B5904" t="str">
            <v>Point</v>
          </cell>
          <cell r="C5904" t="str">
            <v>Chem Manuf /Explosives Manuf - PETN /Batch Process: Nitric Acid Concentration: Nitric Acid Concentrators</v>
          </cell>
          <cell r="D5904" t="str">
            <v>Industrial Processes - Chemical Manuf</v>
          </cell>
          <cell r="G5904" t="str">
            <v>Industrial Processes</v>
          </cell>
          <cell r="H5904" t="str">
            <v>Chemical Manufacturing</v>
          </cell>
          <cell r="I5904" t="str">
            <v>Explosives Manufacture - Pentaerythritol Tetranitrate (PETN)</v>
          </cell>
          <cell r="J5904" t="str">
            <v>Batch Process: Nitric Acid Concentration: Nitric Acid Concentrators</v>
          </cell>
          <cell r="N5904">
            <v>40988</v>
          </cell>
        </row>
        <row r="5905">
          <cell r="A5905" t="str">
            <v>30140250</v>
          </cell>
          <cell r="B5905" t="str">
            <v>Point</v>
          </cell>
          <cell r="C5905" t="str">
            <v>Chem Manuf /Explosives Manuf - PETN /Process Vents: Continuous Process</v>
          </cell>
          <cell r="D5905" t="str">
            <v>Industrial Processes - Chemical Manuf</v>
          </cell>
          <cell r="G5905" t="str">
            <v>Industrial Processes</v>
          </cell>
          <cell r="H5905" t="str">
            <v>Chemical Manufacturing</v>
          </cell>
          <cell r="I5905" t="str">
            <v>Explosives Manufacture - Pentaerythritol Tetranitrate (PETN)</v>
          </cell>
          <cell r="J5905" t="str">
            <v>Process Vents: Continuous Process</v>
          </cell>
          <cell r="N5905">
            <v>40988</v>
          </cell>
        </row>
        <row r="5906">
          <cell r="A5906" t="str">
            <v>30140251</v>
          </cell>
          <cell r="B5906" t="str">
            <v>Point</v>
          </cell>
          <cell r="C5906" t="str">
            <v>Chem Manuf /Explosives Manuf - PETN /Continuous Process: Nitration Reactors and Washers</v>
          </cell>
          <cell r="D5906" t="str">
            <v>Industrial Processes - Chemical Manuf</v>
          </cell>
          <cell r="G5906" t="str">
            <v>Industrial Processes</v>
          </cell>
          <cell r="H5906" t="str">
            <v>Chemical Manufacturing</v>
          </cell>
          <cell r="I5906" t="str">
            <v>Explosives Manufacture - Pentaerythritol Tetranitrate (PETN)</v>
          </cell>
          <cell r="J5906" t="str">
            <v>Continuous Process: Nitration Reactors and Washers</v>
          </cell>
          <cell r="N5906">
            <v>40988</v>
          </cell>
        </row>
        <row r="5907">
          <cell r="A5907" t="str">
            <v>30140252</v>
          </cell>
          <cell r="B5907" t="str">
            <v>Point</v>
          </cell>
          <cell r="C5907" t="str">
            <v>Chem Manuf /Explosives Manuf - PETN /Continuous Process: Stabilization</v>
          </cell>
          <cell r="D5907" t="str">
            <v>Industrial Processes - Chemical Manuf</v>
          </cell>
          <cell r="G5907" t="str">
            <v>Industrial Processes</v>
          </cell>
          <cell r="H5907" t="str">
            <v>Chemical Manufacturing</v>
          </cell>
          <cell r="I5907" t="str">
            <v>Explosives Manufacture - Pentaerythritol Tetranitrate (PETN)</v>
          </cell>
          <cell r="J5907" t="str">
            <v>Continuous Process: Stabilization</v>
          </cell>
          <cell r="N5907">
            <v>40988</v>
          </cell>
        </row>
        <row r="5908">
          <cell r="A5908" t="str">
            <v>30140253</v>
          </cell>
          <cell r="B5908" t="str">
            <v>Point</v>
          </cell>
          <cell r="C5908" t="str">
            <v>Chem Manuf /Explosives Manuf - PETN /Continuous Process: Acetone Distillation and Recovery</v>
          </cell>
          <cell r="D5908" t="str">
            <v>Industrial Processes - Chemical Manuf</v>
          </cell>
          <cell r="G5908" t="str">
            <v>Industrial Processes</v>
          </cell>
          <cell r="H5908" t="str">
            <v>Chemical Manufacturing</v>
          </cell>
          <cell r="I5908" t="str">
            <v>Explosives Manufacture - Pentaerythritol Tetranitrate (PETN)</v>
          </cell>
          <cell r="J5908" t="str">
            <v>Continuous Process: Acetone Distillation and Recovery</v>
          </cell>
          <cell r="N5908">
            <v>40988</v>
          </cell>
        </row>
        <row r="5909">
          <cell r="A5909" t="str">
            <v>30140260</v>
          </cell>
          <cell r="B5909" t="str">
            <v>Point</v>
          </cell>
          <cell r="C5909" t="str">
            <v>Chem Manuf /Explosives Manuf - PETN /Continuous Process: Spent Acid Recovery</v>
          </cell>
          <cell r="D5909" t="str">
            <v>Industrial Processes - Chemical Manuf</v>
          </cell>
          <cell r="G5909" t="str">
            <v>Industrial Processes</v>
          </cell>
          <cell r="H5909" t="str">
            <v>Chemical Manufacturing</v>
          </cell>
          <cell r="I5909" t="str">
            <v>Explosives Manufacture - Pentaerythritol Tetranitrate (PETN)</v>
          </cell>
          <cell r="J5909" t="str">
            <v>Continuous Process: Spent Acid Recovery</v>
          </cell>
          <cell r="N5909">
            <v>40988</v>
          </cell>
        </row>
        <row r="5910">
          <cell r="A5910" t="str">
            <v>30140261</v>
          </cell>
          <cell r="B5910" t="str">
            <v>Point</v>
          </cell>
          <cell r="C5910" t="str">
            <v>Chem Manuf /Explosives Manuf - PETN /Continuous Process: Spent Acid Recovery: Denitrating Tower</v>
          </cell>
          <cell r="D5910" t="str">
            <v>Industrial Processes - Chemical Manuf</v>
          </cell>
          <cell r="G5910" t="str">
            <v>Industrial Processes</v>
          </cell>
          <cell r="H5910" t="str">
            <v>Chemical Manufacturing</v>
          </cell>
          <cell r="I5910" t="str">
            <v>Explosives Manufacture - Pentaerythritol Tetranitrate (PETN)</v>
          </cell>
          <cell r="J5910" t="str">
            <v>Continuous Process: Spent Acid Recovery: Denitrating Tower</v>
          </cell>
          <cell r="N5910">
            <v>40988</v>
          </cell>
        </row>
        <row r="5911">
          <cell r="A5911" t="str">
            <v>30140262</v>
          </cell>
          <cell r="B5911" t="str">
            <v>Point</v>
          </cell>
          <cell r="C5911" t="str">
            <v>Chem Manuf /Explosives Manuf - PETN /Continuous Process: Spent Acid Recovery: Sulfuric Acid Regenerator</v>
          </cell>
          <cell r="D5911" t="str">
            <v>Industrial Processes - Chemical Manuf</v>
          </cell>
          <cell r="G5911" t="str">
            <v>Industrial Processes</v>
          </cell>
          <cell r="H5911" t="str">
            <v>Chemical Manufacturing</v>
          </cell>
          <cell r="I5911" t="str">
            <v>Explosives Manufacture - Pentaerythritol Tetranitrate (PETN)</v>
          </cell>
          <cell r="J5911" t="str">
            <v>Continuous Process: Spent Acid Recovery: Sulfuric Acid Regenerator</v>
          </cell>
          <cell r="N5911">
            <v>40988</v>
          </cell>
        </row>
        <row r="5912">
          <cell r="A5912" t="str">
            <v>30140263</v>
          </cell>
          <cell r="B5912" t="str">
            <v>Point</v>
          </cell>
          <cell r="C5912" t="str">
            <v>Chem Manuf /Explosives Manuf - PETN /Continuous Process: Spent Acid Recovery: Sulfuric Acid Concentrator</v>
          </cell>
          <cell r="D5912" t="str">
            <v>Industrial Processes - Chemical Manuf</v>
          </cell>
          <cell r="G5912" t="str">
            <v>Industrial Processes</v>
          </cell>
          <cell r="H5912" t="str">
            <v>Chemical Manufacturing</v>
          </cell>
          <cell r="I5912" t="str">
            <v>Explosives Manufacture - Pentaerythritol Tetranitrate (PETN)</v>
          </cell>
          <cell r="J5912" t="str">
            <v>Continuous Process: Spent Acid Recovery: Sulfuric Acid Concentrator</v>
          </cell>
          <cell r="N5912">
            <v>40988</v>
          </cell>
        </row>
        <row r="5913">
          <cell r="A5913" t="str">
            <v>30140264</v>
          </cell>
          <cell r="B5913" t="str">
            <v>Point</v>
          </cell>
          <cell r="C5913" t="str">
            <v>Chem Manuf /Explosives Manuf - PETN /Continuous Process: Spent Acid Recovery: Bleacher</v>
          </cell>
          <cell r="D5913" t="str">
            <v>Industrial Processes - Chemical Manuf</v>
          </cell>
          <cell r="G5913" t="str">
            <v>Industrial Processes</v>
          </cell>
          <cell r="H5913" t="str">
            <v>Chemical Manufacturing</v>
          </cell>
          <cell r="I5913" t="str">
            <v>Explosives Manufacture - Pentaerythritol Tetranitrate (PETN)</v>
          </cell>
          <cell r="J5913" t="str">
            <v>Continuous Process: Spent Acid Recovery: Bleacher</v>
          </cell>
          <cell r="N5913">
            <v>40988</v>
          </cell>
        </row>
        <row r="5914">
          <cell r="A5914" t="str">
            <v>30140265</v>
          </cell>
          <cell r="B5914" t="str">
            <v>Point</v>
          </cell>
          <cell r="C5914" t="str">
            <v>Chem Manuf /Explosives Manuf - PETN /Continuous Process: Spent Acid Recovery: Reflux Column</v>
          </cell>
          <cell r="D5914" t="str">
            <v>Industrial Processes - Chemical Manuf</v>
          </cell>
          <cell r="G5914" t="str">
            <v>Industrial Processes</v>
          </cell>
          <cell r="H5914" t="str">
            <v>Chemical Manufacturing</v>
          </cell>
          <cell r="I5914" t="str">
            <v>Explosives Manufacture - Pentaerythritol Tetranitrate (PETN)</v>
          </cell>
          <cell r="J5914" t="str">
            <v>Continuous Process: Spent Acid Recovery: Reflux Column</v>
          </cell>
          <cell r="N5914">
            <v>40988</v>
          </cell>
        </row>
        <row r="5915">
          <cell r="A5915" t="str">
            <v>30140270</v>
          </cell>
          <cell r="B5915" t="str">
            <v>Point</v>
          </cell>
          <cell r="C5915" t="str">
            <v>Chem Manuf /Explosives Manuf - PETN /Continuous Process: Nitric Acid Concentration</v>
          </cell>
          <cell r="D5915" t="str">
            <v>Industrial Processes - Chemical Manuf</v>
          </cell>
          <cell r="G5915" t="str">
            <v>Industrial Processes</v>
          </cell>
          <cell r="H5915" t="str">
            <v>Chemical Manufacturing</v>
          </cell>
          <cell r="I5915" t="str">
            <v>Explosives Manufacture - Pentaerythritol Tetranitrate (PETN)</v>
          </cell>
          <cell r="J5915" t="str">
            <v>Continuous Process: Nitric Acid Concentration</v>
          </cell>
          <cell r="N5915">
            <v>40988</v>
          </cell>
        </row>
        <row r="5916">
          <cell r="A5916" t="str">
            <v>30140271</v>
          </cell>
          <cell r="B5916" t="str">
            <v>Point</v>
          </cell>
          <cell r="C5916" t="str">
            <v>Chem Manuf /Explosives Manuf - PETN /Continuous Process: Nitric Acid Concentration: Distillation Column</v>
          </cell>
          <cell r="D5916" t="str">
            <v>Industrial Processes - Chemical Manuf</v>
          </cell>
          <cell r="G5916" t="str">
            <v>Industrial Processes</v>
          </cell>
          <cell r="H5916" t="str">
            <v>Chemical Manufacturing</v>
          </cell>
          <cell r="I5916" t="str">
            <v>Explosives Manufacture - Pentaerythritol Tetranitrate (PETN)</v>
          </cell>
          <cell r="J5916" t="str">
            <v>Continuous Process: Nitric Acid Concentration: Distillation Column</v>
          </cell>
          <cell r="N5916">
            <v>40988</v>
          </cell>
        </row>
        <row r="5917">
          <cell r="A5917" t="str">
            <v>30140272</v>
          </cell>
          <cell r="B5917" t="str">
            <v>Point</v>
          </cell>
          <cell r="C5917" t="str">
            <v>Chem Manuf /Explosives Manuf - PETN /Continuous Process: Nitric Acid Concentration: Bleacher</v>
          </cell>
          <cell r="D5917" t="str">
            <v>Industrial Processes - Chemical Manuf</v>
          </cell>
          <cell r="G5917" t="str">
            <v>Industrial Processes</v>
          </cell>
          <cell r="H5917" t="str">
            <v>Chemical Manufacturing</v>
          </cell>
          <cell r="I5917" t="str">
            <v>Explosives Manufacture - Pentaerythritol Tetranitrate (PETN)</v>
          </cell>
          <cell r="J5917" t="str">
            <v>Continuous Process: Nitric Acid Concentration: Bleacher</v>
          </cell>
          <cell r="N5917">
            <v>40988</v>
          </cell>
        </row>
        <row r="5918">
          <cell r="A5918" t="str">
            <v>30140273</v>
          </cell>
          <cell r="B5918" t="str">
            <v>Point</v>
          </cell>
          <cell r="C5918" t="str">
            <v>Chem Manuf /Explosives Manuf - PETN /Continuous Process: Nitric Acid Concentration: Condenser</v>
          </cell>
          <cell r="D5918" t="str">
            <v>Industrial Processes - Chemical Manuf</v>
          </cell>
          <cell r="G5918" t="str">
            <v>Industrial Processes</v>
          </cell>
          <cell r="H5918" t="str">
            <v>Chemical Manufacturing</v>
          </cell>
          <cell r="I5918" t="str">
            <v>Explosives Manufacture - Pentaerythritol Tetranitrate (PETN)</v>
          </cell>
          <cell r="J5918" t="str">
            <v>Continuous Process: Nitric Acid Concentration: Condenser</v>
          </cell>
          <cell r="N5918">
            <v>40988</v>
          </cell>
        </row>
        <row r="5919">
          <cell r="A5919" t="str">
            <v>30140274</v>
          </cell>
          <cell r="B5919" t="str">
            <v>Point</v>
          </cell>
          <cell r="C5919" t="str">
            <v>Chem Manuf /Explosives Manuf - PETN /Continuous Process: Nitric Acid Concentration: Absorber Column</v>
          </cell>
          <cell r="D5919" t="str">
            <v>Industrial Processes - Chemical Manuf</v>
          </cell>
          <cell r="G5919" t="str">
            <v>Industrial Processes</v>
          </cell>
          <cell r="H5919" t="str">
            <v>Chemical Manufacturing</v>
          </cell>
          <cell r="I5919" t="str">
            <v>Explosives Manufacture - Pentaerythritol Tetranitrate (PETN)</v>
          </cell>
          <cell r="J5919" t="str">
            <v>Continuous Process: Nitric Acid Concentration: Absorber Column</v>
          </cell>
          <cell r="N5919">
            <v>40988</v>
          </cell>
        </row>
        <row r="5920">
          <cell r="A5920" t="str">
            <v>30140275</v>
          </cell>
          <cell r="B5920" t="str">
            <v>Point</v>
          </cell>
          <cell r="C5920" t="str">
            <v>Chem Manuf /Explosives Manuf - PETN /Continuous Process: Nitric Acid Concentration: Dehydrating Unit</v>
          </cell>
          <cell r="D5920" t="str">
            <v>Industrial Processes - Chemical Manuf</v>
          </cell>
          <cell r="G5920" t="str">
            <v>Industrial Processes</v>
          </cell>
          <cell r="H5920" t="str">
            <v>Chemical Manufacturing</v>
          </cell>
          <cell r="I5920" t="str">
            <v>Explosives Manufacture - Pentaerythritol Tetranitrate (PETN)</v>
          </cell>
          <cell r="J5920" t="str">
            <v>Continuous Process: Nitric Acid Concentration: Dehydrating Unit</v>
          </cell>
          <cell r="N5920">
            <v>40988</v>
          </cell>
        </row>
        <row r="5921">
          <cell r="A5921" t="str">
            <v>30140276</v>
          </cell>
          <cell r="B5921" t="str">
            <v>Point</v>
          </cell>
          <cell r="C5921" t="str">
            <v>Chem Manuf /Explosives Manuf - PETN /Continuous Process: Nitric Acid Conc.: Nitric Acid Concentrators</v>
          </cell>
          <cell r="D5921" t="str">
            <v>Industrial Processes - Chemical Manuf</v>
          </cell>
          <cell r="G5921" t="str">
            <v>Industrial Processes</v>
          </cell>
          <cell r="H5921" t="str">
            <v>Chemical Manufacturing</v>
          </cell>
          <cell r="I5921" t="str">
            <v>Explosives Manufacture - Pentaerythritol Tetranitrate (PETN)</v>
          </cell>
          <cell r="J5921" t="str">
            <v>Continuous Process: Nitric Acid Conc.: Nitric Acid Concentrators</v>
          </cell>
          <cell r="N5921">
            <v>40988</v>
          </cell>
        </row>
        <row r="5922">
          <cell r="A5922" t="str">
            <v>30140299</v>
          </cell>
          <cell r="B5922" t="str">
            <v>Point</v>
          </cell>
          <cell r="C5922" t="str">
            <v>Chem Manuf /Explosives Manuf - PETN /Other Not Classified</v>
          </cell>
          <cell r="D5922" t="str">
            <v>Industrial Processes - Chemical Manuf</v>
          </cell>
          <cell r="G5922" t="str">
            <v>Industrial Processes</v>
          </cell>
          <cell r="H5922" t="str">
            <v>Chemical Manufacturing</v>
          </cell>
          <cell r="I5922" t="str">
            <v>Explosives Manufacture - Pentaerythritol Tetranitrate (PETN)</v>
          </cell>
          <cell r="J5922" t="str">
            <v>Other Not Classified</v>
          </cell>
          <cell r="N5922">
            <v>40988</v>
          </cell>
        </row>
        <row r="5923">
          <cell r="A5923" t="str">
            <v>30140306</v>
          </cell>
          <cell r="B5923" t="str">
            <v>Point</v>
          </cell>
          <cell r="C5923" t="str">
            <v>Chem Manuf /Explosives - RDX/HMX Prodn /Nitric Acid/Ammonium Nitrate Mixing</v>
          </cell>
          <cell r="D5923" t="str">
            <v>Industrial Processes - Chemical Manuf</v>
          </cell>
          <cell r="G5923" t="str">
            <v>Industrial Processes</v>
          </cell>
          <cell r="H5923" t="str">
            <v>Chemical Manufacturing</v>
          </cell>
          <cell r="I5923" t="str">
            <v>Explosives Manufacture - RDX/HMX Production</v>
          </cell>
          <cell r="J5923" t="str">
            <v>Nitric Acid/Ammonium Nitrate Mixing</v>
          </cell>
          <cell r="N5923">
            <v>40988</v>
          </cell>
        </row>
        <row r="5924">
          <cell r="A5924" t="str">
            <v>30140307</v>
          </cell>
          <cell r="B5924" t="str">
            <v>Point</v>
          </cell>
          <cell r="C5924" t="str">
            <v>Chem Manuf /Explosives - RDX/HMX Prodn /Hexamine/Acetic Acid Mixing</v>
          </cell>
          <cell r="D5924" t="str">
            <v>Industrial Processes - Chemical Manuf</v>
          </cell>
          <cell r="G5924" t="str">
            <v>Industrial Processes</v>
          </cell>
          <cell r="H5924" t="str">
            <v>Chemical Manufacturing</v>
          </cell>
          <cell r="I5924" t="str">
            <v>Explosives Manufacture - RDX/HMX Production</v>
          </cell>
          <cell r="J5924" t="str">
            <v>Hexamine/Acetic Acid Mixing</v>
          </cell>
          <cell r="N5924">
            <v>40988</v>
          </cell>
        </row>
        <row r="5925">
          <cell r="A5925" t="str">
            <v>30140310</v>
          </cell>
          <cell r="B5925" t="str">
            <v>Point</v>
          </cell>
          <cell r="C5925" t="str">
            <v>Chem Manuf /Explosives - RDX/HMX Prodn /Process Vents: Batch Process</v>
          </cell>
          <cell r="D5925" t="str">
            <v>Industrial Processes - Chemical Manuf</v>
          </cell>
          <cell r="G5925" t="str">
            <v>Industrial Processes</v>
          </cell>
          <cell r="H5925" t="str">
            <v>Chemical Manufacturing</v>
          </cell>
          <cell r="I5925" t="str">
            <v>Explosives Manufacture - RDX/HMX Production</v>
          </cell>
          <cell r="J5925" t="str">
            <v>Process Vents: Batch Process</v>
          </cell>
          <cell r="N5925">
            <v>40988</v>
          </cell>
        </row>
        <row r="5926">
          <cell r="A5926" t="str">
            <v>30140311</v>
          </cell>
          <cell r="B5926" t="str">
            <v>Point</v>
          </cell>
          <cell r="C5926" t="str">
            <v>Chem Manuf /Explosives - RDX/HMX Prodn /Batch Process: Nitration Reactor</v>
          </cell>
          <cell r="D5926" t="str">
            <v>Industrial Processes - Chemical Manuf</v>
          </cell>
          <cell r="G5926" t="str">
            <v>Industrial Processes</v>
          </cell>
          <cell r="H5926" t="str">
            <v>Chemical Manufacturing</v>
          </cell>
          <cell r="I5926" t="str">
            <v>Explosives Manufacture - RDX/HMX Production</v>
          </cell>
          <cell r="J5926" t="str">
            <v>Batch Process: Nitration Reactor</v>
          </cell>
          <cell r="N5926">
            <v>40988</v>
          </cell>
        </row>
        <row r="5927">
          <cell r="A5927" t="str">
            <v>30140312</v>
          </cell>
          <cell r="B5927" t="str">
            <v>Point</v>
          </cell>
          <cell r="C5927" t="str">
            <v>Chem Manuf /Explosives - RDX/HMX Prodn /Batch Process: Aging Tank</v>
          </cell>
          <cell r="D5927" t="str">
            <v>Industrial Processes - Chemical Manuf</v>
          </cell>
          <cell r="G5927" t="str">
            <v>Industrial Processes</v>
          </cell>
          <cell r="H5927" t="str">
            <v>Chemical Manufacturing</v>
          </cell>
          <cell r="I5927" t="str">
            <v>Explosives Manufacture - RDX/HMX Production</v>
          </cell>
          <cell r="J5927" t="str">
            <v>Batch Process: Aging Tank</v>
          </cell>
          <cell r="N5927">
            <v>40988</v>
          </cell>
        </row>
        <row r="5928">
          <cell r="A5928" t="str">
            <v>30140313</v>
          </cell>
          <cell r="B5928" t="str">
            <v>Point</v>
          </cell>
          <cell r="C5928" t="str">
            <v>Chem Manuf /Explosives - RDX/HMX Prodn /Batch Process: Simmer Tank</v>
          </cell>
          <cell r="D5928" t="str">
            <v>Industrial Processes - Chemical Manuf</v>
          </cell>
          <cell r="G5928" t="str">
            <v>Industrial Processes</v>
          </cell>
          <cell r="H5928" t="str">
            <v>Chemical Manufacturing</v>
          </cell>
          <cell r="I5928" t="str">
            <v>Explosives Manufacture - RDX/HMX Production</v>
          </cell>
          <cell r="J5928" t="str">
            <v>Batch Process: Simmer Tank</v>
          </cell>
          <cell r="N5928">
            <v>40988</v>
          </cell>
        </row>
        <row r="5929">
          <cell r="A5929" t="str">
            <v>30140320</v>
          </cell>
          <cell r="B5929" t="str">
            <v>Point</v>
          </cell>
          <cell r="C5929" t="str">
            <v>Chem Manuf /Explosives - RDX/HMX Prodn /Batch Process: Refinement</v>
          </cell>
          <cell r="D5929" t="str">
            <v>Industrial Processes - Chemical Manuf</v>
          </cell>
          <cell r="G5929" t="str">
            <v>Industrial Processes</v>
          </cell>
          <cell r="H5929" t="str">
            <v>Chemical Manufacturing</v>
          </cell>
          <cell r="I5929" t="str">
            <v>Explosives Manufacture - RDX/HMX Production</v>
          </cell>
          <cell r="J5929" t="str">
            <v>Batch Process: Refinement</v>
          </cell>
          <cell r="N5929">
            <v>40988</v>
          </cell>
        </row>
        <row r="5930">
          <cell r="A5930" t="str">
            <v>30140330</v>
          </cell>
          <cell r="B5930" t="str">
            <v>Point</v>
          </cell>
          <cell r="C5930" t="str">
            <v>Chem Manuf /Explosives - RDX/HMX Prodn /Batch Process: Blending</v>
          </cell>
          <cell r="D5930" t="str">
            <v>Industrial Processes - Chemical Manuf</v>
          </cell>
          <cell r="G5930" t="str">
            <v>Industrial Processes</v>
          </cell>
          <cell r="H5930" t="str">
            <v>Chemical Manufacturing</v>
          </cell>
          <cell r="I5930" t="str">
            <v>Explosives Manufacture - RDX/HMX Production</v>
          </cell>
          <cell r="J5930" t="str">
            <v>Batch Process: Blending</v>
          </cell>
          <cell r="N5930">
            <v>40988</v>
          </cell>
        </row>
        <row r="5931">
          <cell r="A5931" t="str">
            <v>30140340</v>
          </cell>
          <cell r="B5931" t="str">
            <v>Point</v>
          </cell>
          <cell r="C5931" t="str">
            <v>Chem Manuf /Explosives - RDX/HMX Prodn /Batch Process: Formulation</v>
          </cell>
          <cell r="D5931" t="str">
            <v>Industrial Processes - Chemical Manuf</v>
          </cell>
          <cell r="G5931" t="str">
            <v>Industrial Processes</v>
          </cell>
          <cell r="H5931" t="str">
            <v>Chemical Manufacturing</v>
          </cell>
          <cell r="I5931" t="str">
            <v>Explosives Manufacture - RDX/HMX Production</v>
          </cell>
          <cell r="J5931" t="str">
            <v>Batch Process: Formulation</v>
          </cell>
          <cell r="N5931">
            <v>40988</v>
          </cell>
        </row>
        <row r="5932">
          <cell r="A5932" t="str">
            <v>30140350</v>
          </cell>
          <cell r="B5932" t="str">
            <v>Point</v>
          </cell>
          <cell r="C5932" t="str">
            <v>Chem Manuf /Explosives - RDX/HMX Prodn /Batch Process: Acetic Acid Recovery</v>
          </cell>
          <cell r="D5932" t="str">
            <v>Industrial Processes - Chemical Manuf</v>
          </cell>
          <cell r="G5932" t="str">
            <v>Industrial Processes</v>
          </cell>
          <cell r="H5932" t="str">
            <v>Chemical Manufacturing</v>
          </cell>
          <cell r="I5932" t="str">
            <v>Explosives Manufacture - RDX/HMX Production</v>
          </cell>
          <cell r="J5932" t="str">
            <v>Batch Process: Acetic Acid Recovery</v>
          </cell>
          <cell r="N5932">
            <v>40988</v>
          </cell>
        </row>
        <row r="5933">
          <cell r="A5933" t="str">
            <v>30140360</v>
          </cell>
          <cell r="B5933" t="str">
            <v>Point</v>
          </cell>
          <cell r="C5933" t="str">
            <v>Chem Manuf /Explosives - RDX/HMX Prodn /Batch Process: Acetone or Cyclohexanone Recovery</v>
          </cell>
          <cell r="D5933" t="str">
            <v>Industrial Processes - Chemical Manuf</v>
          </cell>
          <cell r="G5933" t="str">
            <v>Industrial Processes</v>
          </cell>
          <cell r="H5933" t="str">
            <v>Chemical Manufacturing</v>
          </cell>
          <cell r="I5933" t="str">
            <v>Explosives Manufacture - RDX/HMX Production</v>
          </cell>
          <cell r="J5933" t="str">
            <v>Batch Process: Acetone or Cyclohexanone Recovery</v>
          </cell>
          <cell r="N5933">
            <v>40988</v>
          </cell>
        </row>
        <row r="5934">
          <cell r="A5934" t="str">
            <v>30140399</v>
          </cell>
          <cell r="B5934" t="str">
            <v>Point</v>
          </cell>
          <cell r="C5934" t="str">
            <v>Chem Manuf /Explosives - RDX/HMX Prodn /Other Not Classified</v>
          </cell>
          <cell r="D5934" t="str">
            <v>Industrial Processes - Chemical Manuf</v>
          </cell>
          <cell r="G5934" t="str">
            <v>Industrial Processes</v>
          </cell>
          <cell r="H5934" t="str">
            <v>Chemical Manufacturing</v>
          </cell>
          <cell r="I5934" t="str">
            <v>Explosives Manufacture - RDX/HMX Production</v>
          </cell>
          <cell r="J5934" t="str">
            <v>Other Not Classified</v>
          </cell>
          <cell r="N5934">
            <v>40988</v>
          </cell>
        </row>
        <row r="5935">
          <cell r="A5935" t="str">
            <v>30180001</v>
          </cell>
          <cell r="B5935" t="str">
            <v>Point</v>
          </cell>
          <cell r="C5935" t="str">
            <v>Chem Manuf /General Processes /Fugitive Leaks</v>
          </cell>
          <cell r="D5935" t="str">
            <v>Industrial Processes - Chemical Manuf</v>
          </cell>
          <cell r="G5935" t="str">
            <v>Industrial Processes</v>
          </cell>
          <cell r="H5935" t="str">
            <v>Chemical Manufacturing</v>
          </cell>
          <cell r="I5935" t="str">
            <v>General Processes</v>
          </cell>
          <cell r="J5935" t="str">
            <v>Fugitive Leaks</v>
          </cell>
          <cell r="N5935">
            <v>40988</v>
          </cell>
        </row>
        <row r="5936">
          <cell r="A5936" t="str">
            <v>30180002</v>
          </cell>
          <cell r="B5936" t="str">
            <v>Point</v>
          </cell>
          <cell r="C5936" t="str">
            <v>Chem Manuf /General Processes /Pipeline Valves: Gas Stream</v>
          </cell>
          <cell r="D5936" t="str">
            <v>Industrial Processes - Chemical Manuf</v>
          </cell>
          <cell r="G5936" t="str">
            <v>Industrial Processes</v>
          </cell>
          <cell r="H5936" t="str">
            <v>Chemical Manufacturing</v>
          </cell>
          <cell r="I5936" t="str">
            <v>General Processes</v>
          </cell>
          <cell r="J5936" t="str">
            <v>Pipeline Valves: Gas Stream</v>
          </cell>
          <cell r="N5936">
            <v>40988</v>
          </cell>
        </row>
        <row r="5937">
          <cell r="A5937" t="str">
            <v>30180003</v>
          </cell>
          <cell r="B5937" t="str">
            <v>Point</v>
          </cell>
          <cell r="C5937" t="str">
            <v>Chem Manuf /General Processes /Pipeline Valves: Light Liquid/Gas Stream</v>
          </cell>
          <cell r="D5937" t="str">
            <v>Industrial Processes - Chemical Manuf</v>
          </cell>
          <cell r="G5937" t="str">
            <v>Industrial Processes</v>
          </cell>
          <cell r="H5937" t="str">
            <v>Chemical Manufacturing</v>
          </cell>
          <cell r="I5937" t="str">
            <v>General Processes</v>
          </cell>
          <cell r="J5937" t="str">
            <v>Pipeline Valves: Light Liquid/Gas Stream</v>
          </cell>
          <cell r="N5937">
            <v>40988</v>
          </cell>
        </row>
        <row r="5938">
          <cell r="A5938" t="str">
            <v>30180004</v>
          </cell>
          <cell r="B5938" t="str">
            <v>Point</v>
          </cell>
          <cell r="C5938" t="str">
            <v>Chem Manuf /General Processes /Pipeline Valves: Heavy Liquid Stream</v>
          </cell>
          <cell r="D5938" t="str">
            <v>Industrial Processes - Chemical Manuf</v>
          </cell>
          <cell r="G5938" t="str">
            <v>Industrial Processes</v>
          </cell>
          <cell r="H5938" t="str">
            <v>Chemical Manufacturing</v>
          </cell>
          <cell r="I5938" t="str">
            <v>General Processes</v>
          </cell>
          <cell r="J5938" t="str">
            <v>Pipeline Valves: Heavy Liquid Stream</v>
          </cell>
          <cell r="N5938">
            <v>40988</v>
          </cell>
        </row>
        <row r="5939">
          <cell r="A5939" t="str">
            <v>30180005</v>
          </cell>
          <cell r="B5939" t="str">
            <v>Point</v>
          </cell>
          <cell r="C5939" t="str">
            <v>Chem Manuf /General Processes /Pipeline Valves: Hydrogen Stream</v>
          </cell>
          <cell r="D5939" t="str">
            <v>Industrial Processes - Chemical Manuf</v>
          </cell>
          <cell r="G5939" t="str">
            <v>Industrial Processes</v>
          </cell>
          <cell r="H5939" t="str">
            <v>Chemical Manufacturing</v>
          </cell>
          <cell r="I5939" t="str">
            <v>General Processes</v>
          </cell>
          <cell r="J5939" t="str">
            <v>Pipeline Valves: Hydrogen Stream</v>
          </cell>
          <cell r="N5939">
            <v>40988</v>
          </cell>
        </row>
        <row r="5940">
          <cell r="A5940" t="str">
            <v>30180006</v>
          </cell>
          <cell r="B5940" t="str">
            <v>Point</v>
          </cell>
          <cell r="C5940" t="str">
            <v>Chem Manuf /General Processes /Open-ended Valves: All Streams</v>
          </cell>
          <cell r="D5940" t="str">
            <v>Industrial Processes - Chemical Manuf</v>
          </cell>
          <cell r="G5940" t="str">
            <v>Industrial Processes</v>
          </cell>
          <cell r="H5940" t="str">
            <v>Chemical Manufacturing</v>
          </cell>
          <cell r="I5940" t="str">
            <v>General Processes</v>
          </cell>
          <cell r="J5940" t="str">
            <v>Open-ended Valves: All Streams</v>
          </cell>
          <cell r="N5940">
            <v>40988</v>
          </cell>
        </row>
        <row r="5941">
          <cell r="A5941" t="str">
            <v>30180007</v>
          </cell>
          <cell r="B5941" t="str">
            <v>Point</v>
          </cell>
          <cell r="C5941" t="str">
            <v>Chem Manuf /General Processes /Flanges: All Streams</v>
          </cell>
          <cell r="D5941" t="str">
            <v>Industrial Processes - Chemical Manuf</v>
          </cell>
          <cell r="G5941" t="str">
            <v>Industrial Processes</v>
          </cell>
          <cell r="H5941" t="str">
            <v>Chemical Manufacturing</v>
          </cell>
          <cell r="I5941" t="str">
            <v>General Processes</v>
          </cell>
          <cell r="J5941" t="str">
            <v>Flanges: All Streams</v>
          </cell>
          <cell r="N5941">
            <v>40988</v>
          </cell>
        </row>
        <row r="5942">
          <cell r="A5942" t="str">
            <v>30180008</v>
          </cell>
          <cell r="B5942" t="str">
            <v>Point</v>
          </cell>
          <cell r="C5942" t="str">
            <v>Chem Manuf /General Processes /Pump Seals: Light Liquid/Gas Stream</v>
          </cell>
          <cell r="D5942" t="str">
            <v>Industrial Processes - Chemical Manuf</v>
          </cell>
          <cell r="G5942" t="str">
            <v>Industrial Processes</v>
          </cell>
          <cell r="H5942" t="str">
            <v>Chemical Manufacturing</v>
          </cell>
          <cell r="I5942" t="str">
            <v>General Processes</v>
          </cell>
          <cell r="J5942" t="str">
            <v>Pump Seals: Light Liquid/Gas Stream</v>
          </cell>
          <cell r="N5942">
            <v>40988</v>
          </cell>
        </row>
        <row r="5943">
          <cell r="A5943" t="str">
            <v>30180009</v>
          </cell>
          <cell r="B5943" t="str">
            <v>Point</v>
          </cell>
          <cell r="C5943" t="str">
            <v>Chem Manuf /General Processes /Pump Seals: Heavy Liquid Stream</v>
          </cell>
          <cell r="D5943" t="str">
            <v>Industrial Processes - Chemical Manuf</v>
          </cell>
          <cell r="G5943" t="str">
            <v>Industrial Processes</v>
          </cell>
          <cell r="H5943" t="str">
            <v>Chemical Manufacturing</v>
          </cell>
          <cell r="I5943" t="str">
            <v>General Processes</v>
          </cell>
          <cell r="J5943" t="str">
            <v>Pump Seals: Heavy Liquid Stream</v>
          </cell>
          <cell r="N5943">
            <v>40988</v>
          </cell>
        </row>
        <row r="5944">
          <cell r="A5944" t="str">
            <v>30180010</v>
          </cell>
          <cell r="B5944" t="str">
            <v>Point</v>
          </cell>
          <cell r="C5944" t="str">
            <v>Chem Manuf /General Processes /Compressor Seals: Gas Stream</v>
          </cell>
          <cell r="D5944" t="str">
            <v>Industrial Processes - Chemical Manuf</v>
          </cell>
          <cell r="G5944" t="str">
            <v>Industrial Processes</v>
          </cell>
          <cell r="H5944" t="str">
            <v>Chemical Manufacturing</v>
          </cell>
          <cell r="I5944" t="str">
            <v>General Processes</v>
          </cell>
          <cell r="J5944" t="str">
            <v>Compressor Seals: Gas Stream</v>
          </cell>
          <cell r="N5944">
            <v>40988</v>
          </cell>
        </row>
        <row r="5945">
          <cell r="A5945" t="str">
            <v>30180011</v>
          </cell>
          <cell r="B5945" t="str">
            <v>Point</v>
          </cell>
          <cell r="C5945" t="str">
            <v>Chem Manuf /General Processes /Compressor Seals: Heavy Liquid Stream</v>
          </cell>
          <cell r="D5945" t="str">
            <v>Industrial Processes - Chemical Manuf</v>
          </cell>
          <cell r="G5945" t="str">
            <v>Industrial Processes</v>
          </cell>
          <cell r="H5945" t="str">
            <v>Chemical Manufacturing</v>
          </cell>
          <cell r="I5945" t="str">
            <v>General Processes</v>
          </cell>
          <cell r="J5945" t="str">
            <v>Compressor Seals: Heavy Liquid Stream</v>
          </cell>
          <cell r="N5945">
            <v>40988</v>
          </cell>
        </row>
        <row r="5946">
          <cell r="A5946" t="str">
            <v>30180012</v>
          </cell>
          <cell r="B5946" t="str">
            <v>Point</v>
          </cell>
          <cell r="C5946" t="str">
            <v>Chem Manuf /General Processes /Drains: All Streams</v>
          </cell>
          <cell r="D5946" t="str">
            <v>Industrial Processes - Chemical Manuf</v>
          </cell>
          <cell r="G5946" t="str">
            <v>Industrial Processes</v>
          </cell>
          <cell r="H5946" t="str">
            <v>Chemical Manufacturing</v>
          </cell>
          <cell r="I5946" t="str">
            <v>General Processes</v>
          </cell>
          <cell r="J5946" t="str">
            <v>Drains: All Streams</v>
          </cell>
          <cell r="M5946">
            <v>36278</v>
          </cell>
          <cell r="N5946">
            <v>40988</v>
          </cell>
        </row>
        <row r="5947">
          <cell r="A5947" t="str">
            <v>30180013</v>
          </cell>
          <cell r="B5947" t="str">
            <v>Point</v>
          </cell>
          <cell r="C5947" t="str">
            <v>Chem Manuf /General Processes /Vessel Relief Valves: All Streams</v>
          </cell>
          <cell r="D5947" t="str">
            <v>Industrial Processes - Chemical Manuf</v>
          </cell>
          <cell r="G5947" t="str">
            <v>Industrial Processes</v>
          </cell>
          <cell r="H5947" t="str">
            <v>Chemical Manufacturing</v>
          </cell>
          <cell r="I5947" t="str">
            <v>General Processes</v>
          </cell>
          <cell r="J5947" t="str">
            <v>Vessel Relief Valves: All Streams</v>
          </cell>
          <cell r="N5947">
            <v>40988</v>
          </cell>
        </row>
        <row r="5948">
          <cell r="A5948" t="str">
            <v>30181001</v>
          </cell>
          <cell r="B5948" t="str">
            <v>Point</v>
          </cell>
          <cell r="C5948" t="str">
            <v>Chem Manuf /General Processes /Air Oxidation Units</v>
          </cell>
          <cell r="D5948" t="str">
            <v>Industrial Processes - Chemical Manuf</v>
          </cell>
          <cell r="G5948" t="str">
            <v>Industrial Processes</v>
          </cell>
          <cell r="H5948" t="str">
            <v>Chemical Manufacturing</v>
          </cell>
          <cell r="I5948" t="str">
            <v>General Processes</v>
          </cell>
          <cell r="J5948" t="str">
            <v>Air Oxidation Units</v>
          </cell>
          <cell r="N5948">
            <v>40988</v>
          </cell>
        </row>
        <row r="5949">
          <cell r="A5949" t="str">
            <v>30182001</v>
          </cell>
          <cell r="B5949" t="str">
            <v>Point</v>
          </cell>
          <cell r="C5949" t="str">
            <v>Chem Manuf /Wastewater Treatment /Wastewater Stripper</v>
          </cell>
          <cell r="D5949" t="str">
            <v>Industrial Processes - Chemical Manuf</v>
          </cell>
          <cell r="G5949" t="str">
            <v>Industrial Processes</v>
          </cell>
          <cell r="H5949" t="str">
            <v>Chemical Manufacturing</v>
          </cell>
          <cell r="I5949" t="str">
            <v>Wastewater Treatment</v>
          </cell>
          <cell r="J5949" t="str">
            <v>Wastewater Stripper</v>
          </cell>
          <cell r="N5949">
            <v>40988</v>
          </cell>
        </row>
        <row r="5950">
          <cell r="A5950" t="str">
            <v>30182002</v>
          </cell>
          <cell r="B5950" t="str">
            <v>Point</v>
          </cell>
          <cell r="C5950" t="str">
            <v>Chem Manuf /Wastewater Treatment /Wastewater Treatment</v>
          </cell>
          <cell r="D5950" t="str">
            <v>Industrial Processes - Chemical Manuf</v>
          </cell>
          <cell r="G5950" t="str">
            <v>Industrial Processes</v>
          </cell>
          <cell r="H5950" t="str">
            <v>Chemical Manufacturing</v>
          </cell>
          <cell r="I5950" t="str">
            <v>Wastewater Treatment</v>
          </cell>
          <cell r="J5950" t="str">
            <v>Wastewater Treatment</v>
          </cell>
          <cell r="N5950">
            <v>40988</v>
          </cell>
        </row>
        <row r="5951">
          <cell r="A5951" t="str">
            <v>30182003</v>
          </cell>
          <cell r="B5951" t="str">
            <v>Point</v>
          </cell>
          <cell r="C5951" t="str">
            <v>Chem Manuf /Wastewater Treatment /Wastewater Treatment</v>
          </cell>
          <cell r="D5951" t="str">
            <v>Industrial Processes - Chemical Manuf</v>
          </cell>
          <cell r="G5951" t="str">
            <v>Industrial Processes</v>
          </cell>
          <cell r="H5951" t="str">
            <v>Chemical Manufacturing</v>
          </cell>
          <cell r="I5951" t="str">
            <v>Wastewater Treatment</v>
          </cell>
          <cell r="J5951" t="str">
            <v>Wastewater Treatment</v>
          </cell>
          <cell r="K5951" t="str">
            <v>30182002</v>
          </cell>
          <cell r="L5951" t="str">
            <v>2005</v>
          </cell>
          <cell r="N5951">
            <v>40988</v>
          </cell>
        </row>
        <row r="5952">
          <cell r="A5952" t="str">
            <v>30182004</v>
          </cell>
          <cell r="B5952" t="str">
            <v>Point</v>
          </cell>
          <cell r="C5952" t="str">
            <v>Chem Manuf /Wastewater Treatment /Chemical Plant Wastewater System: Junction Box</v>
          </cell>
          <cell r="D5952" t="str">
            <v>Industrial Processes - Chemical Manuf</v>
          </cell>
          <cell r="G5952" t="str">
            <v>Industrial Processes</v>
          </cell>
          <cell r="H5952" t="str">
            <v>Chemical Manufacturing</v>
          </cell>
          <cell r="I5952" t="str">
            <v>Wastewater Treatment</v>
          </cell>
          <cell r="J5952" t="str">
            <v>Chemical Plant Wastewater System: Junction Box</v>
          </cell>
          <cell r="N5952">
            <v>40988</v>
          </cell>
        </row>
        <row r="5953">
          <cell r="A5953" t="str">
            <v>30182005</v>
          </cell>
          <cell r="B5953" t="str">
            <v>Point</v>
          </cell>
          <cell r="C5953" t="str">
            <v>Chem Manuf /Wastewater Treatment /Chemical Plant Wastewater System: Lift Station</v>
          </cell>
          <cell r="D5953" t="str">
            <v>Industrial Processes - Chemical Manuf</v>
          </cell>
          <cell r="G5953" t="str">
            <v>Industrial Processes</v>
          </cell>
          <cell r="H5953" t="str">
            <v>Chemical Manufacturing</v>
          </cell>
          <cell r="I5953" t="str">
            <v>Wastewater Treatment</v>
          </cell>
          <cell r="J5953" t="str">
            <v>Chemical Plant Wastewater System: Lift Station</v>
          </cell>
          <cell r="N5953">
            <v>40988</v>
          </cell>
        </row>
        <row r="5954">
          <cell r="A5954" t="str">
            <v>30182006</v>
          </cell>
          <cell r="B5954" t="str">
            <v>Point</v>
          </cell>
          <cell r="C5954" t="str">
            <v>Chem Manuf /Wastewater Treatment /Chemical Plant Wastewater System: Aerated Impoundment</v>
          </cell>
          <cell r="D5954" t="str">
            <v>Industrial Processes - Chemical Manuf</v>
          </cell>
          <cell r="G5954" t="str">
            <v>Industrial Processes</v>
          </cell>
          <cell r="H5954" t="str">
            <v>Chemical Manufacturing</v>
          </cell>
          <cell r="I5954" t="str">
            <v>Wastewater Treatment</v>
          </cell>
          <cell r="J5954" t="str">
            <v>Chemical Plant Wastewater System: Aerated Impoundment</v>
          </cell>
          <cell r="N5954">
            <v>40988</v>
          </cell>
        </row>
        <row r="5955">
          <cell r="A5955" t="str">
            <v>30182007</v>
          </cell>
          <cell r="B5955" t="str">
            <v>Point</v>
          </cell>
          <cell r="C5955" t="str">
            <v>Chem Manuf /Wastewater Treatment /Chemical Plant Wastewater System: Non-aerated Impoundment</v>
          </cell>
          <cell r="D5955" t="str">
            <v>Industrial Processes - Chemical Manuf</v>
          </cell>
          <cell r="G5955" t="str">
            <v>Industrial Processes</v>
          </cell>
          <cell r="H5955" t="str">
            <v>Chemical Manufacturing</v>
          </cell>
          <cell r="I5955" t="str">
            <v>Wastewater Treatment</v>
          </cell>
          <cell r="J5955" t="str">
            <v>Chemical Plant Wastewater System: Non-aerated Impoundment</v>
          </cell>
          <cell r="N5955">
            <v>40988</v>
          </cell>
        </row>
        <row r="5956">
          <cell r="A5956" t="str">
            <v>30182008</v>
          </cell>
          <cell r="B5956" t="str">
            <v>Point</v>
          </cell>
          <cell r="C5956" t="str">
            <v>Chem Manuf /Wastewater Treatment /Chemical Plant Wastewater System: Weir</v>
          </cell>
          <cell r="D5956" t="str">
            <v>Industrial Processes - Chemical Manuf</v>
          </cell>
          <cell r="G5956" t="str">
            <v>Industrial Processes</v>
          </cell>
          <cell r="H5956" t="str">
            <v>Chemical Manufacturing</v>
          </cell>
          <cell r="I5956" t="str">
            <v>Wastewater Treatment</v>
          </cell>
          <cell r="J5956" t="str">
            <v>Chemical Plant Wastewater System: Weir</v>
          </cell>
          <cell r="N5956">
            <v>40988</v>
          </cell>
        </row>
        <row r="5957">
          <cell r="A5957" t="str">
            <v>30182009</v>
          </cell>
          <cell r="B5957" t="str">
            <v>Point</v>
          </cell>
          <cell r="C5957" t="str">
            <v>Chem Manuf /Wastewater Treatment /Chemical Plant Wastewater System: Activated Sludge Impoundment</v>
          </cell>
          <cell r="D5957" t="str">
            <v>Industrial Processes - Chemical Manuf</v>
          </cell>
          <cell r="G5957" t="str">
            <v>Industrial Processes</v>
          </cell>
          <cell r="H5957" t="str">
            <v>Chemical Manufacturing</v>
          </cell>
          <cell r="I5957" t="str">
            <v>Wastewater Treatment</v>
          </cell>
          <cell r="J5957" t="str">
            <v>Chemical Plant Wastewater System: Activated Sludge Impoundment</v>
          </cell>
          <cell r="N5957">
            <v>40988</v>
          </cell>
        </row>
        <row r="5958">
          <cell r="A5958" t="str">
            <v>30182010</v>
          </cell>
          <cell r="B5958" t="str">
            <v>Point</v>
          </cell>
          <cell r="C5958" t="str">
            <v>Chem Manuf /Wastewater Treatment /Chemical Plant Wastewater System: Clarifier</v>
          </cell>
          <cell r="D5958" t="str">
            <v>Industrial Processes - Chemical Manuf</v>
          </cell>
          <cell r="G5958" t="str">
            <v>Industrial Processes</v>
          </cell>
          <cell r="H5958" t="str">
            <v>Chemical Manufacturing</v>
          </cell>
          <cell r="I5958" t="str">
            <v>Wastewater Treatment</v>
          </cell>
          <cell r="J5958" t="str">
            <v>Chemical Plant Wastewater System: Clarifier</v>
          </cell>
          <cell r="N5958">
            <v>40988</v>
          </cell>
        </row>
        <row r="5959">
          <cell r="A5959" t="str">
            <v>30182011</v>
          </cell>
          <cell r="B5959" t="str">
            <v>Point</v>
          </cell>
          <cell r="C5959" t="str">
            <v>Chem Manuf /Wastewater Treatment /Chemical Plant Wastewater System: Open Trench</v>
          </cell>
          <cell r="D5959" t="str">
            <v>Industrial Processes - Chemical Manuf</v>
          </cell>
          <cell r="G5959" t="str">
            <v>Industrial Processes</v>
          </cell>
          <cell r="H5959" t="str">
            <v>Chemical Manufacturing</v>
          </cell>
          <cell r="I5959" t="str">
            <v>Wastewater Treatment</v>
          </cell>
          <cell r="J5959" t="str">
            <v>Chemical Plant Wastewater System: Open Trench</v>
          </cell>
          <cell r="N5959">
            <v>40988</v>
          </cell>
        </row>
        <row r="5960">
          <cell r="A5960" t="str">
            <v>30182501</v>
          </cell>
          <cell r="B5960" t="str">
            <v>Point</v>
          </cell>
          <cell r="C5960" t="str">
            <v>Chem Manuf /Wastewater, Pts of Generation /TNT: Waterwash of Crude TNT (Yellow Water)</v>
          </cell>
          <cell r="D5960" t="str">
            <v>Industrial Processes - Chemical Manuf</v>
          </cell>
          <cell r="G5960" t="str">
            <v>Industrial Processes</v>
          </cell>
          <cell r="H5960" t="str">
            <v>Chemical Manufacturing</v>
          </cell>
          <cell r="I5960" t="str">
            <v>Wastewater, Points of Generation</v>
          </cell>
          <cell r="J5960" t="str">
            <v>TNT: Waterwash of Crude TNT (Yellow Water)</v>
          </cell>
          <cell r="N5960">
            <v>40988</v>
          </cell>
        </row>
        <row r="5961">
          <cell r="A5961" t="str">
            <v>30182502</v>
          </cell>
          <cell r="B5961" t="str">
            <v>Point</v>
          </cell>
          <cell r="C5961" t="str">
            <v>Chem Manuf /Wastewater, Pts of Generation /TNT: Sellite Treatment and Subsequent Washing of Crude TNT (Red H2O)</v>
          </cell>
          <cell r="D5961" t="str">
            <v>Industrial Processes - Chemical Manuf</v>
          </cell>
          <cell r="G5961" t="str">
            <v>Industrial Processes</v>
          </cell>
          <cell r="H5961" t="str">
            <v>Chemical Manufacturing</v>
          </cell>
          <cell r="I5961" t="str">
            <v>Wastewater, Points of Generation</v>
          </cell>
          <cell r="J5961" t="str">
            <v>TNT: Sellite Treatment and Subsequent Washing of Crude TNT (Red H2O)</v>
          </cell>
          <cell r="N5961">
            <v>40988</v>
          </cell>
        </row>
        <row r="5962">
          <cell r="A5962" t="str">
            <v>30182503</v>
          </cell>
          <cell r="B5962" t="str">
            <v>Point</v>
          </cell>
          <cell r="C5962" t="str">
            <v>Chem Manuf /Wastewater, Pts of Generation /TNT: Nitration Fume Scrubber</v>
          </cell>
          <cell r="D5962" t="str">
            <v>Industrial Processes - Chemical Manuf</v>
          </cell>
          <cell r="G5962" t="str">
            <v>Industrial Processes</v>
          </cell>
          <cell r="H5962" t="str">
            <v>Chemical Manufacturing</v>
          </cell>
          <cell r="I5962" t="str">
            <v>Wastewater, Points of Generation</v>
          </cell>
          <cell r="J5962" t="str">
            <v>TNT: Nitration Fume Scrubber</v>
          </cell>
          <cell r="N5962">
            <v>40988</v>
          </cell>
        </row>
        <row r="5963">
          <cell r="A5963" t="str">
            <v>30182504</v>
          </cell>
          <cell r="B5963" t="str">
            <v>Point</v>
          </cell>
          <cell r="C5963" t="str">
            <v>Chem Manuf /Wastewater, Pts of Generation /TNT: Finishing Operation Fume Scrubber</v>
          </cell>
          <cell r="D5963" t="str">
            <v>Industrial Processes - Chemical Manuf</v>
          </cell>
          <cell r="G5963" t="str">
            <v>Industrial Processes</v>
          </cell>
          <cell r="H5963" t="str">
            <v>Chemical Manufacturing</v>
          </cell>
          <cell r="I5963" t="str">
            <v>Wastewater, Points of Generation</v>
          </cell>
          <cell r="J5963" t="str">
            <v>TNT: Finishing Operation Fume Scrubber</v>
          </cell>
          <cell r="N5963">
            <v>40988</v>
          </cell>
        </row>
        <row r="5964">
          <cell r="A5964" t="str">
            <v>30182510</v>
          </cell>
          <cell r="B5964" t="str">
            <v>Point</v>
          </cell>
          <cell r="C5964" t="str">
            <v>Chem Manuf /Wastewater, Pts of Generation /NG: NG/Acid Separator Soda Wash</v>
          </cell>
          <cell r="D5964" t="str">
            <v>Industrial Processes - Chemical Manuf</v>
          </cell>
          <cell r="G5964" t="str">
            <v>Industrial Processes</v>
          </cell>
          <cell r="H5964" t="str">
            <v>Chemical Manufacturing</v>
          </cell>
          <cell r="I5964" t="str">
            <v>Wastewater, Points of Generation</v>
          </cell>
          <cell r="J5964" t="str">
            <v>NG: NG/Acid Separator Soda Wash</v>
          </cell>
          <cell r="N5964">
            <v>40988</v>
          </cell>
        </row>
        <row r="5965">
          <cell r="A5965" t="str">
            <v>30182511</v>
          </cell>
          <cell r="B5965" t="str">
            <v>Point</v>
          </cell>
          <cell r="C5965" t="str">
            <v>Chem Manuf /Wastewater, Pts of Generation /NG: Separator Following Soda Wash</v>
          </cell>
          <cell r="D5965" t="str">
            <v>Industrial Processes - Chemical Manuf</v>
          </cell>
          <cell r="G5965" t="str">
            <v>Industrial Processes</v>
          </cell>
          <cell r="H5965" t="str">
            <v>Chemical Manufacturing</v>
          </cell>
          <cell r="I5965" t="str">
            <v>Wastewater, Points of Generation</v>
          </cell>
          <cell r="J5965" t="str">
            <v>NG: Separator Following Soda Wash</v>
          </cell>
          <cell r="N5965">
            <v>40988</v>
          </cell>
        </row>
        <row r="5966">
          <cell r="A5966" t="str">
            <v>30182512</v>
          </cell>
          <cell r="B5966" t="str">
            <v>Point</v>
          </cell>
          <cell r="C5966" t="str">
            <v>Chem Manuf /Wastewater, Pts of Generation /NG: Separator Following Fresh Water Wash</v>
          </cell>
          <cell r="D5966" t="str">
            <v>Industrial Processes - Chemical Manuf</v>
          </cell>
          <cell r="G5966" t="str">
            <v>Industrial Processes</v>
          </cell>
          <cell r="H5966" t="str">
            <v>Chemical Manufacturing</v>
          </cell>
          <cell r="I5966" t="str">
            <v>Wastewater, Points of Generation</v>
          </cell>
          <cell r="J5966" t="str">
            <v>NG: Separator Following Fresh Water Wash</v>
          </cell>
          <cell r="N5966">
            <v>40988</v>
          </cell>
        </row>
        <row r="5967">
          <cell r="A5967" t="str">
            <v>30182513</v>
          </cell>
          <cell r="B5967" t="str">
            <v>Point</v>
          </cell>
          <cell r="C5967" t="str">
            <v>Chem Manuf /Wastewater, Pts of Generation /NG: Emulsifier</v>
          </cell>
          <cell r="D5967" t="str">
            <v>Industrial Processes - Chemical Manuf</v>
          </cell>
          <cell r="G5967" t="str">
            <v>Industrial Processes</v>
          </cell>
          <cell r="H5967" t="str">
            <v>Chemical Manufacturing</v>
          </cell>
          <cell r="I5967" t="str">
            <v>Wastewater, Points of Generation</v>
          </cell>
          <cell r="J5967" t="str">
            <v>NG: Emulsifier</v>
          </cell>
          <cell r="N5967">
            <v>40988</v>
          </cell>
        </row>
        <row r="5968">
          <cell r="A5968" t="str">
            <v>30182514</v>
          </cell>
          <cell r="B5968" t="str">
            <v>Point</v>
          </cell>
          <cell r="C5968" t="str">
            <v>Chem Manuf /Wastewater, Pts of Generation /NG: Refrigeration House</v>
          </cell>
          <cell r="D5968" t="str">
            <v>Industrial Processes - Chemical Manuf</v>
          </cell>
          <cell r="G5968" t="str">
            <v>Industrial Processes</v>
          </cell>
          <cell r="H5968" t="str">
            <v>Chemical Manufacturing</v>
          </cell>
          <cell r="I5968" t="str">
            <v>Wastewater, Points of Generation</v>
          </cell>
          <cell r="J5968" t="str">
            <v>NG: Refrigeration House</v>
          </cell>
          <cell r="N5968">
            <v>40988</v>
          </cell>
        </row>
        <row r="5969">
          <cell r="A5969" t="str">
            <v>30182515</v>
          </cell>
          <cell r="B5969" t="str">
            <v>Point</v>
          </cell>
          <cell r="C5969" t="str">
            <v>Chem Manuf /Wastewater, Pts of Generation /NG: Spent Acid Storage</v>
          </cell>
          <cell r="D5969" t="str">
            <v>Industrial Processes - Storage and Transfer</v>
          </cell>
          <cell r="G5969" t="str">
            <v>Industrial Processes</v>
          </cell>
          <cell r="H5969" t="str">
            <v>Chemical Manufacturing</v>
          </cell>
          <cell r="I5969" t="str">
            <v>Wastewater, Points of Generation</v>
          </cell>
          <cell r="J5969" t="str">
            <v>NG: Spent Acid Storage</v>
          </cell>
          <cell r="N5969">
            <v>40988</v>
          </cell>
        </row>
        <row r="5970">
          <cell r="A5970" t="str">
            <v>30182516</v>
          </cell>
          <cell r="B5970" t="str">
            <v>Point</v>
          </cell>
          <cell r="C5970" t="str">
            <v>Chem Manuf /Wastewater, Pts of Generation /NG: Air Compressor House</v>
          </cell>
          <cell r="D5970" t="str">
            <v>Industrial Processes - Chemical Manuf</v>
          </cell>
          <cell r="G5970" t="str">
            <v>Industrial Processes</v>
          </cell>
          <cell r="H5970" t="str">
            <v>Chemical Manufacturing</v>
          </cell>
          <cell r="I5970" t="str">
            <v>Wastewater, Points of Generation</v>
          </cell>
          <cell r="J5970" t="str">
            <v>NG: Air Compressor House</v>
          </cell>
          <cell r="N5970">
            <v>40988</v>
          </cell>
        </row>
        <row r="5971">
          <cell r="A5971" t="str">
            <v>30182517</v>
          </cell>
          <cell r="B5971" t="str">
            <v>Point</v>
          </cell>
          <cell r="C5971" t="str">
            <v>Chem Manuf /Wastewater, Pts of Generation /NG: Refrigeration House</v>
          </cell>
          <cell r="D5971" t="str">
            <v>Industrial Processes - Chemical Manuf</v>
          </cell>
          <cell r="G5971" t="str">
            <v>Industrial Processes</v>
          </cell>
          <cell r="H5971" t="str">
            <v>Chemical Manufacturing</v>
          </cell>
          <cell r="I5971" t="str">
            <v>Wastewater, Points of Generation</v>
          </cell>
          <cell r="J5971" t="str">
            <v>NG: Refrigeration House</v>
          </cell>
          <cell r="K5971" t="str">
            <v>30182514</v>
          </cell>
          <cell r="L5971" t="str">
            <v>2005</v>
          </cell>
          <cell r="N5971">
            <v>40988</v>
          </cell>
        </row>
        <row r="5972">
          <cell r="A5972" t="str">
            <v>30182530</v>
          </cell>
          <cell r="B5972" t="str">
            <v>Point</v>
          </cell>
          <cell r="C5972" t="str">
            <v>Chem Manuf /Wastewater, Pts of Generation /NC: Nitric Acid Concentrators</v>
          </cell>
          <cell r="D5972" t="str">
            <v>Industrial Processes - Chemical Manuf</v>
          </cell>
          <cell r="G5972" t="str">
            <v>Industrial Processes</v>
          </cell>
          <cell r="H5972" t="str">
            <v>Chemical Manufacturing</v>
          </cell>
          <cell r="I5972" t="str">
            <v>Wastewater, Points of Generation</v>
          </cell>
          <cell r="J5972" t="str">
            <v>NC: Nitric Acid Concentrators</v>
          </cell>
          <cell r="N5972">
            <v>40988</v>
          </cell>
        </row>
        <row r="5973">
          <cell r="A5973" t="str">
            <v>30182531</v>
          </cell>
          <cell r="B5973" t="str">
            <v>Point</v>
          </cell>
          <cell r="C5973" t="str">
            <v>Chem Manuf /Wastewater, Pts of Generation /NC: Nitration Reactor</v>
          </cell>
          <cell r="D5973" t="str">
            <v>Industrial Processes - Chemical Manuf</v>
          </cell>
          <cell r="G5973" t="str">
            <v>Industrial Processes</v>
          </cell>
          <cell r="H5973" t="str">
            <v>Chemical Manufacturing</v>
          </cell>
          <cell r="I5973" t="str">
            <v>Wastewater, Points of Generation</v>
          </cell>
          <cell r="J5973" t="str">
            <v>NC: Nitration Reactor</v>
          </cell>
          <cell r="N5973">
            <v>40988</v>
          </cell>
        </row>
        <row r="5974">
          <cell r="A5974" t="str">
            <v>30182532</v>
          </cell>
          <cell r="B5974" t="str">
            <v>Point</v>
          </cell>
          <cell r="C5974" t="str">
            <v>Chem Manuf /Wastewater, Pts of Generation /NC: Purification Boiling Tubs</v>
          </cell>
          <cell r="D5974" t="str">
            <v>Industrial Processes - Chemical Manuf</v>
          </cell>
          <cell r="G5974" t="str">
            <v>Industrial Processes</v>
          </cell>
          <cell r="H5974" t="str">
            <v>Chemical Manufacturing</v>
          </cell>
          <cell r="I5974" t="str">
            <v>Wastewater, Points of Generation</v>
          </cell>
          <cell r="J5974" t="str">
            <v>NC: Purification Boiling Tubs</v>
          </cell>
          <cell r="N5974">
            <v>40988</v>
          </cell>
        </row>
        <row r="5975">
          <cell r="A5975" t="str">
            <v>30182533</v>
          </cell>
          <cell r="B5975" t="str">
            <v>Point</v>
          </cell>
          <cell r="C5975" t="str">
            <v>Chem Manuf /Wastewater, Pts of Generation /NC: Purification Beaters</v>
          </cell>
          <cell r="D5975" t="str">
            <v>Industrial Processes - Chemical Manuf</v>
          </cell>
          <cell r="G5975" t="str">
            <v>Industrial Processes</v>
          </cell>
          <cell r="H5975" t="str">
            <v>Chemical Manufacturing</v>
          </cell>
          <cell r="I5975" t="str">
            <v>Wastewater, Points of Generation</v>
          </cell>
          <cell r="J5975" t="str">
            <v>NC: Purification Beaters</v>
          </cell>
          <cell r="N5975">
            <v>40988</v>
          </cell>
        </row>
        <row r="5976">
          <cell r="A5976" t="str">
            <v>30182534</v>
          </cell>
          <cell r="B5976" t="str">
            <v>Point</v>
          </cell>
          <cell r="C5976" t="str">
            <v>Chem Manuf /Wastewater, Pts of Generation /NC: Purification Poacher</v>
          </cell>
          <cell r="D5976" t="str">
            <v>Industrial Processes - Chemical Manuf</v>
          </cell>
          <cell r="G5976" t="str">
            <v>Industrial Processes</v>
          </cell>
          <cell r="H5976" t="str">
            <v>Chemical Manufacturing</v>
          </cell>
          <cell r="I5976" t="str">
            <v>Wastewater, Points of Generation</v>
          </cell>
          <cell r="J5976" t="str">
            <v>NC: Purification Poacher</v>
          </cell>
          <cell r="N5976">
            <v>40988</v>
          </cell>
        </row>
        <row r="5977">
          <cell r="A5977" t="str">
            <v>30182535</v>
          </cell>
          <cell r="B5977" t="str">
            <v>Point</v>
          </cell>
          <cell r="C5977" t="str">
            <v>Chem Manuf /Wastewater, Pts of Generation /NC: Purification Blender</v>
          </cell>
          <cell r="D5977" t="str">
            <v>Industrial Processes - Chemical Manuf</v>
          </cell>
          <cell r="G5977" t="str">
            <v>Industrial Processes</v>
          </cell>
          <cell r="H5977" t="str">
            <v>Chemical Manufacturing</v>
          </cell>
          <cell r="I5977" t="str">
            <v>Wastewater, Points of Generation</v>
          </cell>
          <cell r="J5977" t="str">
            <v>NC: Purification Blender</v>
          </cell>
          <cell r="N5977">
            <v>40988</v>
          </cell>
        </row>
        <row r="5978">
          <cell r="A5978" t="str">
            <v>30182536</v>
          </cell>
          <cell r="B5978" t="str">
            <v>Point</v>
          </cell>
          <cell r="C5978" t="str">
            <v>Chem Manuf /Wastewater, Pts of Generation /NC: Purification Wringer</v>
          </cell>
          <cell r="D5978" t="str">
            <v>Industrial Processes - Chemical Manuf</v>
          </cell>
          <cell r="G5978" t="str">
            <v>Industrial Processes</v>
          </cell>
          <cell r="H5978" t="str">
            <v>Chemical Manufacturing</v>
          </cell>
          <cell r="I5978" t="str">
            <v>Wastewater, Points of Generation</v>
          </cell>
          <cell r="J5978" t="str">
            <v>NC: Purification Wringer</v>
          </cell>
          <cell r="N5978">
            <v>40988</v>
          </cell>
        </row>
        <row r="5979">
          <cell r="A5979" t="str">
            <v>30182550</v>
          </cell>
          <cell r="B5979" t="str">
            <v>Point</v>
          </cell>
          <cell r="C5979" t="str">
            <v>Chem Manuf /Wastewater, Pts of Generation /PETN: Nitration Reactors</v>
          </cell>
          <cell r="D5979" t="str">
            <v>Industrial Processes - Chemical Manuf</v>
          </cell>
          <cell r="G5979" t="str">
            <v>Industrial Processes</v>
          </cell>
          <cell r="H5979" t="str">
            <v>Chemical Manufacturing</v>
          </cell>
          <cell r="I5979" t="str">
            <v>Wastewater, Points of Generation</v>
          </cell>
          <cell r="J5979" t="str">
            <v>PETN: Nitration Reactors</v>
          </cell>
          <cell r="N5979">
            <v>40988</v>
          </cell>
        </row>
        <row r="5980">
          <cell r="A5980" t="str">
            <v>30182551</v>
          </cell>
          <cell r="B5980" t="str">
            <v>Point</v>
          </cell>
          <cell r="C5980" t="str">
            <v>Chem Manuf /Wastewater, Pts of Generation /PETN: Spent Acid Recovery</v>
          </cell>
          <cell r="D5980" t="str">
            <v>Industrial Processes - Chemical Manuf</v>
          </cell>
          <cell r="G5980" t="str">
            <v>Industrial Processes</v>
          </cell>
          <cell r="H5980" t="str">
            <v>Chemical Manufacturing</v>
          </cell>
          <cell r="I5980" t="str">
            <v>Wastewater, Points of Generation</v>
          </cell>
          <cell r="J5980" t="str">
            <v>PETN: Spent Acid Recovery</v>
          </cell>
          <cell r="N5980">
            <v>40988</v>
          </cell>
        </row>
        <row r="5981">
          <cell r="A5981" t="str">
            <v>30182552</v>
          </cell>
          <cell r="B5981" t="str">
            <v>Point</v>
          </cell>
          <cell r="C5981" t="str">
            <v>Chem Manuf /Wastewater, Pts of Generation /PETN: Nitric Acid Concentrators</v>
          </cell>
          <cell r="D5981" t="str">
            <v>Industrial Processes - Chemical Manuf</v>
          </cell>
          <cell r="G5981" t="str">
            <v>Industrial Processes</v>
          </cell>
          <cell r="H5981" t="str">
            <v>Chemical Manufacturing</v>
          </cell>
          <cell r="I5981" t="str">
            <v>Wastewater, Points of Generation</v>
          </cell>
          <cell r="J5981" t="str">
            <v>PETN: Nitric Acid Concentrators</v>
          </cell>
          <cell r="N5981">
            <v>40988</v>
          </cell>
        </row>
        <row r="5982">
          <cell r="A5982" t="str">
            <v>30182553</v>
          </cell>
          <cell r="B5982" t="str">
            <v>Point</v>
          </cell>
          <cell r="C5982" t="str">
            <v>Chem Manuf /Wastewater, Pts of Generation /PETN: Stabilization</v>
          </cell>
          <cell r="D5982" t="str">
            <v>Industrial Processes - Chemical Manuf</v>
          </cell>
          <cell r="G5982" t="str">
            <v>Industrial Processes</v>
          </cell>
          <cell r="H5982" t="str">
            <v>Chemical Manufacturing</v>
          </cell>
          <cell r="I5982" t="str">
            <v>Wastewater, Points of Generation</v>
          </cell>
          <cell r="J5982" t="str">
            <v>PETN: Stabilization</v>
          </cell>
          <cell r="N5982">
            <v>40988</v>
          </cell>
        </row>
        <row r="5983">
          <cell r="A5983" t="str">
            <v>30182560</v>
          </cell>
          <cell r="B5983" t="str">
            <v>Point</v>
          </cell>
          <cell r="C5983" t="str">
            <v>Chem Manuf /Wastewater, Pts of Generation /RDX/HMX: Nitration</v>
          </cell>
          <cell r="D5983" t="str">
            <v>Industrial Processes - Chemical Manuf</v>
          </cell>
          <cell r="G5983" t="str">
            <v>Industrial Processes</v>
          </cell>
          <cell r="H5983" t="str">
            <v>Chemical Manufacturing</v>
          </cell>
          <cell r="I5983" t="str">
            <v>Wastewater, Points of Generation</v>
          </cell>
          <cell r="J5983" t="str">
            <v>RDX/HMX: Nitration</v>
          </cell>
          <cell r="N5983">
            <v>40988</v>
          </cell>
        </row>
        <row r="5984">
          <cell r="A5984" t="str">
            <v>30182561</v>
          </cell>
          <cell r="B5984" t="str">
            <v>Point</v>
          </cell>
          <cell r="C5984" t="str">
            <v>Chem Manuf /Wastewater, Pts of Generation /RDX/HMX: Filter/Wash</v>
          </cell>
          <cell r="D5984" t="str">
            <v>Industrial Processes - Chemical Manuf</v>
          </cell>
          <cell r="G5984" t="str">
            <v>Industrial Processes</v>
          </cell>
          <cell r="H5984" t="str">
            <v>Chemical Manufacturing</v>
          </cell>
          <cell r="I5984" t="str">
            <v>Wastewater, Points of Generation</v>
          </cell>
          <cell r="J5984" t="str">
            <v>RDX/HMX: Filter/Wash</v>
          </cell>
          <cell r="N5984">
            <v>40988</v>
          </cell>
        </row>
        <row r="5985">
          <cell r="A5985" t="str">
            <v>30182562</v>
          </cell>
          <cell r="B5985" t="str">
            <v>Point</v>
          </cell>
          <cell r="C5985" t="str">
            <v>Chem Manuf /Wastewater, Pts of Generation /RDX/HMX: Recrystallization</v>
          </cell>
          <cell r="D5985" t="str">
            <v>Industrial Processes - Chemical Manuf</v>
          </cell>
          <cell r="G5985" t="str">
            <v>Industrial Processes</v>
          </cell>
          <cell r="H5985" t="str">
            <v>Chemical Manufacturing</v>
          </cell>
          <cell r="I5985" t="str">
            <v>Wastewater, Points of Generation</v>
          </cell>
          <cell r="J5985" t="str">
            <v>RDX/HMX: Recrystallization</v>
          </cell>
          <cell r="N5985">
            <v>40988</v>
          </cell>
        </row>
        <row r="5986">
          <cell r="A5986" t="str">
            <v>30182563</v>
          </cell>
          <cell r="B5986" t="str">
            <v>Point</v>
          </cell>
          <cell r="C5986" t="str">
            <v>Chem Manuf /Wastewater, Pts of Generation /RDX/HMX: Dewatering</v>
          </cell>
          <cell r="D5986" t="str">
            <v>Industrial Processes - Chemical Manuf</v>
          </cell>
          <cell r="G5986" t="str">
            <v>Industrial Processes</v>
          </cell>
          <cell r="H5986" t="str">
            <v>Chemical Manufacturing</v>
          </cell>
          <cell r="I5986" t="str">
            <v>Wastewater, Points of Generation</v>
          </cell>
          <cell r="J5986" t="str">
            <v>RDX/HMX: Dewatering</v>
          </cell>
          <cell r="N5986">
            <v>40988</v>
          </cell>
        </row>
        <row r="5987">
          <cell r="A5987" t="str">
            <v>30182599</v>
          </cell>
          <cell r="B5987" t="str">
            <v>Point</v>
          </cell>
          <cell r="C5987" t="str">
            <v>Chem Manuf /Wastewater, Pts of Generation /Specify Point of Generation</v>
          </cell>
          <cell r="D5987" t="str">
            <v>Industrial Processes - Chemical Manuf</v>
          </cell>
          <cell r="G5987" t="str">
            <v>Industrial Processes</v>
          </cell>
          <cell r="H5987" t="str">
            <v>Chemical Manufacturing</v>
          </cell>
          <cell r="I5987" t="str">
            <v>Wastewater, Points of Generation</v>
          </cell>
          <cell r="J5987" t="str">
            <v>Specify Point of Generation</v>
          </cell>
          <cell r="N5987">
            <v>40988</v>
          </cell>
        </row>
        <row r="5988">
          <cell r="A5988" t="str">
            <v>30183001</v>
          </cell>
          <cell r="B5988" t="str">
            <v>Point</v>
          </cell>
          <cell r="C5988" t="str">
            <v>Chem Manuf /General Processes /Storage/Transfer</v>
          </cell>
          <cell r="D5988" t="str">
            <v>Industrial Processes - Storage and Transfer</v>
          </cell>
          <cell r="G5988" t="str">
            <v>Industrial Processes</v>
          </cell>
          <cell r="H5988" t="str">
            <v>Chemical Manufacturing</v>
          </cell>
          <cell r="I5988" t="str">
            <v>General Processes</v>
          </cell>
          <cell r="J5988" t="str">
            <v>Storage/Transfer</v>
          </cell>
          <cell r="N5988">
            <v>40988</v>
          </cell>
        </row>
        <row r="5989">
          <cell r="A5989" t="str">
            <v>30184001</v>
          </cell>
          <cell r="B5989" t="str">
            <v>Point</v>
          </cell>
          <cell r="C5989" t="str">
            <v>Chem Manuf /General Processes /Distillation Units</v>
          </cell>
          <cell r="D5989" t="str">
            <v>Industrial Processes - Chemical Manuf</v>
          </cell>
          <cell r="G5989" t="str">
            <v>Industrial Processes</v>
          </cell>
          <cell r="H5989" t="str">
            <v>Chemical Manufacturing</v>
          </cell>
          <cell r="I5989" t="str">
            <v>General Processes</v>
          </cell>
          <cell r="J5989" t="str">
            <v>Distillation Units</v>
          </cell>
          <cell r="N5989">
            <v>40988</v>
          </cell>
        </row>
        <row r="5990">
          <cell r="A5990" t="str">
            <v>30187001</v>
          </cell>
          <cell r="B5990" t="str">
            <v>Point</v>
          </cell>
          <cell r="C5990" t="str">
            <v>Chem Manuf /Inorganic Chem Stor (Fixed Roof Tanks) /Hydrochloric Acid: Breathing Loss ** (Use 3-01-870-33)</v>
          </cell>
          <cell r="D5990" t="str">
            <v>Industrial Processes - Storage and Transfer</v>
          </cell>
          <cell r="G5990" t="str">
            <v>Industrial Processes</v>
          </cell>
          <cell r="H5990" t="str">
            <v>Chemical Manufacturing</v>
          </cell>
          <cell r="I5990" t="str">
            <v>Inorganic Chemical Storage (Fixed Roof Tanks)</v>
          </cell>
          <cell r="J5990" t="str">
            <v>Hydrochloric Acid: Breathing Loss ** (Use 3-01-870-33)</v>
          </cell>
          <cell r="N5990">
            <v>40988</v>
          </cell>
        </row>
        <row r="5991">
          <cell r="A5991" t="str">
            <v>30187002</v>
          </cell>
          <cell r="B5991" t="str">
            <v>Point</v>
          </cell>
          <cell r="C5991" t="str">
            <v>Chem Manuf /Inorganic Chem Stor (Fixed Roof Tanks) /Hydrochloric Acid: Working Loss ** (Use 3-01-870-34)</v>
          </cell>
          <cell r="D5991" t="str">
            <v>Industrial Processes - Storage and Transfer</v>
          </cell>
          <cell r="G5991" t="str">
            <v>Industrial Processes</v>
          </cell>
          <cell r="H5991" t="str">
            <v>Chemical Manufacturing</v>
          </cell>
          <cell r="I5991" t="str">
            <v>Inorganic Chemical Storage (Fixed Roof Tanks)</v>
          </cell>
          <cell r="J5991" t="str">
            <v>Hydrochloric Acid: Working Loss ** (Use 3-01-870-34)</v>
          </cell>
          <cell r="N5991">
            <v>40988</v>
          </cell>
        </row>
        <row r="5992">
          <cell r="A5992" t="str">
            <v>30187003</v>
          </cell>
          <cell r="B5992" t="str">
            <v>Point</v>
          </cell>
          <cell r="C5992" t="str">
            <v>Chem Manuf /Inorganic Chem Stor (Fixed Roof Tanks) /Hydrofluoric Acid: Breathing Loss</v>
          </cell>
          <cell r="D5992" t="str">
            <v>Industrial Processes - Storage and Transfer</v>
          </cell>
          <cell r="G5992" t="str">
            <v>Industrial Processes</v>
          </cell>
          <cell r="H5992" t="str">
            <v>Chemical Manufacturing</v>
          </cell>
          <cell r="I5992" t="str">
            <v>Inorganic Chemical Storage (Fixed Roof Tanks)</v>
          </cell>
          <cell r="J5992" t="str">
            <v>Hydrofluoric Acid: Breathing Loss</v>
          </cell>
          <cell r="N5992">
            <v>40988</v>
          </cell>
        </row>
        <row r="5993">
          <cell r="A5993" t="str">
            <v>30187004</v>
          </cell>
          <cell r="B5993" t="str">
            <v>Point</v>
          </cell>
          <cell r="C5993" t="str">
            <v>Chem Manuf /Inorganic Chem Stor (Fixed Roof Tanks) /Hydrofluoric Acid: Working Loss</v>
          </cell>
          <cell r="D5993" t="str">
            <v>Industrial Processes - Storage and Transfer</v>
          </cell>
          <cell r="G5993" t="str">
            <v>Industrial Processes</v>
          </cell>
          <cell r="H5993" t="str">
            <v>Chemical Manufacturing</v>
          </cell>
          <cell r="I5993" t="str">
            <v>Inorganic Chemical Storage (Fixed Roof Tanks)</v>
          </cell>
          <cell r="J5993" t="str">
            <v>Hydrofluoric Acid: Working Loss</v>
          </cell>
          <cell r="N5993">
            <v>40988</v>
          </cell>
        </row>
        <row r="5994">
          <cell r="A5994" t="str">
            <v>30187005</v>
          </cell>
          <cell r="B5994" t="str">
            <v>Point</v>
          </cell>
          <cell r="C5994" t="str">
            <v>Chem Manuf /Inorganic Chem Stor (Fixed Roof Tanks) /Nitric Acid: Breathing Loss</v>
          </cell>
          <cell r="D5994" t="str">
            <v>Industrial Processes - Storage and Transfer</v>
          </cell>
          <cell r="G5994" t="str">
            <v>Industrial Processes</v>
          </cell>
          <cell r="H5994" t="str">
            <v>Chemical Manufacturing</v>
          </cell>
          <cell r="I5994" t="str">
            <v>Inorganic Chemical Storage (Fixed Roof Tanks)</v>
          </cell>
          <cell r="J5994" t="str">
            <v>Nitric Acid: Breathing Loss</v>
          </cell>
          <cell r="N5994">
            <v>40988</v>
          </cell>
        </row>
        <row r="5995">
          <cell r="A5995" t="str">
            <v>30187006</v>
          </cell>
          <cell r="B5995" t="str">
            <v>Point</v>
          </cell>
          <cell r="C5995" t="str">
            <v>Chem Manuf /Inorganic Chem Stor (Fixed Roof Tanks) /Nitric Acid: Working Loss</v>
          </cell>
          <cell r="D5995" t="str">
            <v>Industrial Processes - Storage and Transfer</v>
          </cell>
          <cell r="G5995" t="str">
            <v>Industrial Processes</v>
          </cell>
          <cell r="H5995" t="str">
            <v>Chemical Manufacturing</v>
          </cell>
          <cell r="I5995" t="str">
            <v>Inorganic Chemical Storage (Fixed Roof Tanks)</v>
          </cell>
          <cell r="J5995" t="str">
            <v>Nitric Acid: Working Loss</v>
          </cell>
          <cell r="N5995">
            <v>40988</v>
          </cell>
        </row>
        <row r="5996">
          <cell r="A5996" t="str">
            <v>30187007</v>
          </cell>
          <cell r="B5996" t="str">
            <v>Point</v>
          </cell>
          <cell r="C5996" t="str">
            <v>Chem Manuf /Inorganic Chem Stor (Fixed Roof Tanks) /Phosphoric Acid: Breathing Loss</v>
          </cell>
          <cell r="D5996" t="str">
            <v>Industrial Processes - Storage and Transfer</v>
          </cell>
          <cell r="G5996" t="str">
            <v>Industrial Processes</v>
          </cell>
          <cell r="H5996" t="str">
            <v>Chemical Manufacturing</v>
          </cell>
          <cell r="I5996" t="str">
            <v>Inorganic Chemical Storage (Fixed Roof Tanks)</v>
          </cell>
          <cell r="J5996" t="str">
            <v>Phosphoric Acid: Breathing Loss</v>
          </cell>
          <cell r="N5996">
            <v>40988</v>
          </cell>
        </row>
        <row r="5997">
          <cell r="A5997" t="str">
            <v>30187008</v>
          </cell>
          <cell r="B5997" t="str">
            <v>Point</v>
          </cell>
          <cell r="C5997" t="str">
            <v>Chem Manuf /Inorganic Chem Stor (Fixed Roof Tanks) /Phosphoric Acid: Working Loss</v>
          </cell>
          <cell r="D5997" t="str">
            <v>Industrial Processes - Storage and Transfer</v>
          </cell>
          <cell r="G5997" t="str">
            <v>Industrial Processes</v>
          </cell>
          <cell r="H5997" t="str">
            <v>Chemical Manufacturing</v>
          </cell>
          <cell r="I5997" t="str">
            <v>Inorganic Chemical Storage (Fixed Roof Tanks)</v>
          </cell>
          <cell r="J5997" t="str">
            <v>Phosphoric Acid: Working Loss</v>
          </cell>
          <cell r="N5997">
            <v>40988</v>
          </cell>
        </row>
        <row r="5998">
          <cell r="A5998" t="str">
            <v>30187009</v>
          </cell>
          <cell r="B5998" t="str">
            <v>Point</v>
          </cell>
          <cell r="C5998" t="str">
            <v>Chem Manuf /Inorganic Chem Stor (Fixed Roof Tanks) /Sulfuric Acid: Breathing Loss</v>
          </cell>
          <cell r="D5998" t="str">
            <v>Industrial Processes - Storage and Transfer</v>
          </cell>
          <cell r="G5998" t="str">
            <v>Industrial Processes</v>
          </cell>
          <cell r="H5998" t="str">
            <v>Chemical Manufacturing</v>
          </cell>
          <cell r="I5998" t="str">
            <v>Inorganic Chemical Storage (Fixed Roof Tanks)</v>
          </cell>
          <cell r="J5998" t="str">
            <v>Sulfuric Acid: Breathing Loss</v>
          </cell>
          <cell r="N5998">
            <v>40988</v>
          </cell>
        </row>
        <row r="5999">
          <cell r="A5999" t="str">
            <v>30187010</v>
          </cell>
          <cell r="B5999" t="str">
            <v>Point</v>
          </cell>
          <cell r="C5999" t="str">
            <v>Chem Manuf /Inorganic Chem Stor (Fixed Roof Tanks) /Sulfuric Acid: Working Loss</v>
          </cell>
          <cell r="D5999" t="str">
            <v>Industrial Processes - Storage and Transfer</v>
          </cell>
          <cell r="G5999" t="str">
            <v>Industrial Processes</v>
          </cell>
          <cell r="H5999" t="str">
            <v>Chemical Manufacturing</v>
          </cell>
          <cell r="I5999" t="str">
            <v>Inorganic Chemical Storage (Fixed Roof Tanks)</v>
          </cell>
          <cell r="J5999" t="str">
            <v>Sulfuric Acid: Working Loss</v>
          </cell>
          <cell r="N5999">
            <v>40988</v>
          </cell>
        </row>
        <row r="6000">
          <cell r="A6000" t="str">
            <v>30187011</v>
          </cell>
          <cell r="B6000" t="str">
            <v>Point</v>
          </cell>
          <cell r="C6000" t="str">
            <v>Chem Manuf /Inorganic Chem Stor (Fixed Roof Tanks) /Ammonium Nitrate: Breathing Loss</v>
          </cell>
          <cell r="D6000" t="str">
            <v>Industrial Processes - Storage and Transfer</v>
          </cell>
          <cell r="G6000" t="str">
            <v>Industrial Processes</v>
          </cell>
          <cell r="H6000" t="str">
            <v>Chemical Manufacturing</v>
          </cell>
          <cell r="I6000" t="str">
            <v>Inorganic Chemical Storage (Fixed Roof Tanks)</v>
          </cell>
          <cell r="J6000" t="str">
            <v>Ammonium Nitrate: Breathing Loss</v>
          </cell>
          <cell r="N6000">
            <v>40988</v>
          </cell>
        </row>
        <row r="6001">
          <cell r="A6001" t="str">
            <v>30187012</v>
          </cell>
          <cell r="B6001" t="str">
            <v>Point</v>
          </cell>
          <cell r="C6001" t="str">
            <v>Chem Manuf /Inorganic Chem Stor (Fixed Roof Tanks) /Ammonium Nitrate: Working Loss</v>
          </cell>
          <cell r="D6001" t="str">
            <v>Industrial Processes - Storage and Transfer</v>
          </cell>
          <cell r="G6001" t="str">
            <v>Industrial Processes</v>
          </cell>
          <cell r="H6001" t="str">
            <v>Chemical Manufacturing</v>
          </cell>
          <cell r="I6001" t="str">
            <v>Inorganic Chemical Storage (Fixed Roof Tanks)</v>
          </cell>
          <cell r="J6001" t="str">
            <v>Ammonium Nitrate: Working Loss</v>
          </cell>
          <cell r="N6001">
            <v>40988</v>
          </cell>
        </row>
        <row r="6002">
          <cell r="A6002" t="str">
            <v>30187013</v>
          </cell>
          <cell r="B6002" t="str">
            <v>Point</v>
          </cell>
          <cell r="C6002" t="str">
            <v>Chem Manuf /Inorganic Chem Stor (Fixed Roof Tanks) /Urea: Breathing Loss</v>
          </cell>
          <cell r="D6002" t="str">
            <v>Industrial Processes - Storage and Transfer</v>
          </cell>
          <cell r="G6002" t="str">
            <v>Industrial Processes</v>
          </cell>
          <cell r="H6002" t="str">
            <v>Chemical Manufacturing</v>
          </cell>
          <cell r="I6002" t="str">
            <v>Inorganic Chemical Storage (Fixed Roof Tanks)</v>
          </cell>
          <cell r="J6002" t="str">
            <v>Urea: Breathing Loss</v>
          </cell>
          <cell r="N6002">
            <v>40988</v>
          </cell>
        </row>
        <row r="6003">
          <cell r="A6003" t="str">
            <v>30187014</v>
          </cell>
          <cell r="B6003" t="str">
            <v>Point</v>
          </cell>
          <cell r="C6003" t="str">
            <v>Chem Manuf /Inorganic Chem Stor (Fixed Roof Tanks) /Urea: Working Loss</v>
          </cell>
          <cell r="D6003" t="str">
            <v>Industrial Processes - Storage and Transfer</v>
          </cell>
          <cell r="G6003" t="str">
            <v>Industrial Processes</v>
          </cell>
          <cell r="H6003" t="str">
            <v>Chemical Manufacturing</v>
          </cell>
          <cell r="I6003" t="str">
            <v>Inorganic Chemical Storage (Fixed Roof Tanks)</v>
          </cell>
          <cell r="J6003" t="str">
            <v>Urea: Working Loss</v>
          </cell>
          <cell r="N6003">
            <v>40988</v>
          </cell>
        </row>
        <row r="6004">
          <cell r="A6004" t="str">
            <v>30187015</v>
          </cell>
          <cell r="B6004" t="str">
            <v>Point</v>
          </cell>
          <cell r="C6004" t="str">
            <v>Chem Manuf /Inorganic Chem Stor (Fixed Roof Tanks) /Copper Sulfate: Breathing Loss</v>
          </cell>
          <cell r="D6004" t="str">
            <v>Industrial Processes - Storage and Transfer</v>
          </cell>
          <cell r="G6004" t="str">
            <v>Industrial Processes</v>
          </cell>
          <cell r="H6004" t="str">
            <v>Chemical Manufacturing</v>
          </cell>
          <cell r="I6004" t="str">
            <v>Inorganic Chemical Storage (Fixed Roof Tanks)</v>
          </cell>
          <cell r="J6004" t="str">
            <v>Copper Sulfate: Breathing Loss</v>
          </cell>
          <cell r="N6004">
            <v>40988</v>
          </cell>
        </row>
        <row r="6005">
          <cell r="A6005" t="str">
            <v>30187016</v>
          </cell>
          <cell r="B6005" t="str">
            <v>Point</v>
          </cell>
          <cell r="C6005" t="str">
            <v>Chem Manuf /Inorganic Chem Stor (Fixed Roof Tanks) /Copper Sulfate: Working Loss</v>
          </cell>
          <cell r="D6005" t="str">
            <v>Industrial Processes - Storage and Transfer</v>
          </cell>
          <cell r="G6005" t="str">
            <v>Industrial Processes</v>
          </cell>
          <cell r="H6005" t="str">
            <v>Chemical Manufacturing</v>
          </cell>
          <cell r="I6005" t="str">
            <v>Inorganic Chemical Storage (Fixed Roof Tanks)</v>
          </cell>
          <cell r="J6005" t="str">
            <v>Copper Sulfate: Working Loss</v>
          </cell>
          <cell r="N6005">
            <v>40988</v>
          </cell>
        </row>
        <row r="6006">
          <cell r="A6006" t="str">
            <v>30187017</v>
          </cell>
          <cell r="B6006" t="str">
            <v>Point</v>
          </cell>
          <cell r="C6006" t="str">
            <v>Chem Manuf /Inorganic Chem Stor (Fixed Roof Tanks) /Aqueous Ammonia: Breathing Loss</v>
          </cell>
          <cell r="D6006" t="str">
            <v>Industrial Processes - Storage and Transfer</v>
          </cell>
          <cell r="G6006" t="str">
            <v>Industrial Processes</v>
          </cell>
          <cell r="H6006" t="str">
            <v>Chemical Manufacturing</v>
          </cell>
          <cell r="I6006" t="str">
            <v>Inorganic Chemical Storage (Fixed Roof Tanks)</v>
          </cell>
          <cell r="J6006" t="str">
            <v>Aqueous Ammonia: Breathing Loss</v>
          </cell>
          <cell r="N6006">
            <v>40988</v>
          </cell>
        </row>
        <row r="6007">
          <cell r="A6007" t="str">
            <v>30187018</v>
          </cell>
          <cell r="B6007" t="str">
            <v>Point</v>
          </cell>
          <cell r="C6007" t="str">
            <v>Chem Manuf /Inorganic Chem Stor (Fixed Roof Tanks) /Aqueous Ammonia: Working Loss</v>
          </cell>
          <cell r="D6007" t="str">
            <v>Industrial Processes - Storage and Transfer</v>
          </cell>
          <cell r="G6007" t="str">
            <v>Industrial Processes</v>
          </cell>
          <cell r="H6007" t="str">
            <v>Chemical Manufacturing</v>
          </cell>
          <cell r="I6007" t="str">
            <v>Inorganic Chemical Storage (Fixed Roof Tanks)</v>
          </cell>
          <cell r="J6007" t="str">
            <v>Aqueous Ammonia: Working Loss</v>
          </cell>
          <cell r="N6007">
            <v>40988</v>
          </cell>
        </row>
        <row r="6008">
          <cell r="A6008" t="str">
            <v>30187019</v>
          </cell>
          <cell r="B6008" t="str">
            <v>Point</v>
          </cell>
          <cell r="C6008" t="str">
            <v>Chem Manuf /Inorganic Chem Stor (Fixed Roof Tanks) /Ammonium Bicarbonate: Breathing Loss</v>
          </cell>
          <cell r="D6008" t="str">
            <v>Industrial Processes - Storage and Transfer</v>
          </cell>
          <cell r="G6008" t="str">
            <v>Industrial Processes</v>
          </cell>
          <cell r="H6008" t="str">
            <v>Chemical Manufacturing</v>
          </cell>
          <cell r="I6008" t="str">
            <v>Inorganic Chemical Storage (Fixed Roof Tanks)</v>
          </cell>
          <cell r="J6008" t="str">
            <v>Ammonium Bicarbonate: Breathing Loss</v>
          </cell>
          <cell r="N6008">
            <v>40988</v>
          </cell>
        </row>
        <row r="6009">
          <cell r="A6009" t="str">
            <v>30187020</v>
          </cell>
          <cell r="B6009" t="str">
            <v>Point</v>
          </cell>
          <cell r="C6009" t="str">
            <v>Chem Manuf /Inorganic Chem Stor (Fixed Roof Tanks) /Ammonium Bicarbonate: Working Loss</v>
          </cell>
          <cell r="D6009" t="str">
            <v>Industrial Processes - Storage and Transfer</v>
          </cell>
          <cell r="G6009" t="str">
            <v>Industrial Processes</v>
          </cell>
          <cell r="H6009" t="str">
            <v>Chemical Manufacturing</v>
          </cell>
          <cell r="I6009" t="str">
            <v>Inorganic Chemical Storage (Fixed Roof Tanks)</v>
          </cell>
          <cell r="J6009" t="str">
            <v>Ammonium Bicarbonate: Working Loss</v>
          </cell>
          <cell r="N6009">
            <v>40988</v>
          </cell>
        </row>
        <row r="6010">
          <cell r="A6010" t="str">
            <v>30187021</v>
          </cell>
          <cell r="B6010" t="str">
            <v>Point</v>
          </cell>
          <cell r="C6010" t="str">
            <v>Chem Manuf /Inorganic Chem Stor (Fixed Roof Tanks) /Hydrazine Hydrate: Breathing Loss</v>
          </cell>
          <cell r="D6010" t="str">
            <v>Industrial Processes - Storage and Transfer</v>
          </cell>
          <cell r="G6010" t="str">
            <v>Industrial Processes</v>
          </cell>
          <cell r="H6010" t="str">
            <v>Chemical Manufacturing</v>
          </cell>
          <cell r="I6010" t="str">
            <v>Inorganic Chemical Storage (Fixed Roof Tanks)</v>
          </cell>
          <cell r="J6010" t="str">
            <v>Hydrazine Hydrate: Breathing Loss</v>
          </cell>
          <cell r="N6010">
            <v>40988</v>
          </cell>
        </row>
        <row r="6011">
          <cell r="A6011" t="str">
            <v>30187022</v>
          </cell>
          <cell r="B6011" t="str">
            <v>Point</v>
          </cell>
          <cell r="C6011" t="str">
            <v>Chem Manuf /Inorganic Chem Stor (Fixed Roof Tanks) /Hydrazine Hydrate: Working Loss</v>
          </cell>
          <cell r="D6011" t="str">
            <v>Industrial Processes - Storage and Transfer</v>
          </cell>
          <cell r="G6011" t="str">
            <v>Industrial Processes</v>
          </cell>
          <cell r="H6011" t="str">
            <v>Chemical Manufacturing</v>
          </cell>
          <cell r="I6011" t="str">
            <v>Inorganic Chemical Storage (Fixed Roof Tanks)</v>
          </cell>
          <cell r="J6011" t="str">
            <v>Hydrazine Hydrate: Working Loss</v>
          </cell>
          <cell r="N6011">
            <v>40988</v>
          </cell>
        </row>
        <row r="6012">
          <cell r="A6012" t="str">
            <v>30187023</v>
          </cell>
          <cell r="B6012" t="str">
            <v>Point</v>
          </cell>
          <cell r="C6012" t="str">
            <v>Chem Manuf /Inorganic Chem Stor (Fixed Roof Tanks) /Anhydrous Hydrazine: Breathing Loss</v>
          </cell>
          <cell r="D6012" t="str">
            <v>Industrial Processes - Storage and Transfer</v>
          </cell>
          <cell r="G6012" t="str">
            <v>Industrial Processes</v>
          </cell>
          <cell r="H6012" t="str">
            <v>Chemical Manufacturing</v>
          </cell>
          <cell r="I6012" t="str">
            <v>Inorganic Chemical Storage (Fixed Roof Tanks)</v>
          </cell>
          <cell r="J6012" t="str">
            <v>Anhydrous Hydrazine: Breathing Loss</v>
          </cell>
          <cell r="N6012">
            <v>40988</v>
          </cell>
        </row>
        <row r="6013">
          <cell r="A6013" t="str">
            <v>30187024</v>
          </cell>
          <cell r="B6013" t="str">
            <v>Point</v>
          </cell>
          <cell r="C6013" t="str">
            <v>Chem Manuf /Inorganic Chem Stor (Fixed Roof Tanks) /Anhydrous Hydrazine: Working Loss</v>
          </cell>
          <cell r="D6013" t="str">
            <v>Industrial Processes - Storage and Transfer</v>
          </cell>
          <cell r="G6013" t="str">
            <v>Industrial Processes</v>
          </cell>
          <cell r="H6013" t="str">
            <v>Chemical Manufacturing</v>
          </cell>
          <cell r="I6013" t="str">
            <v>Inorganic Chemical Storage (Fixed Roof Tanks)</v>
          </cell>
          <cell r="J6013" t="str">
            <v>Anhydrous Hydrazine: Working Loss</v>
          </cell>
          <cell r="N6013">
            <v>40988</v>
          </cell>
        </row>
        <row r="6014">
          <cell r="A6014" t="str">
            <v>30187025</v>
          </cell>
          <cell r="B6014" t="str">
            <v>Point</v>
          </cell>
          <cell r="C6014" t="str">
            <v>Chem Manuf /Inorganic Chem Stor (Fixed Roof Tanks) /Ammonium Sulfate: Breathing Loss</v>
          </cell>
          <cell r="D6014" t="str">
            <v>Industrial Processes - Storage and Transfer</v>
          </cell>
          <cell r="G6014" t="str">
            <v>Industrial Processes</v>
          </cell>
          <cell r="H6014" t="str">
            <v>Chemical Manufacturing</v>
          </cell>
          <cell r="I6014" t="str">
            <v>Inorganic Chemical Storage (Fixed Roof Tanks)</v>
          </cell>
          <cell r="J6014" t="str">
            <v>Ammonium Sulfate: Breathing Loss</v>
          </cell>
          <cell r="N6014">
            <v>40988</v>
          </cell>
        </row>
        <row r="6015">
          <cell r="A6015" t="str">
            <v>30187026</v>
          </cell>
          <cell r="B6015" t="str">
            <v>Point</v>
          </cell>
          <cell r="C6015" t="str">
            <v>Chem Manuf /Inorganic Chem Stor (Fixed Roof Tanks) /Ammonium Sulfate: Working Loss</v>
          </cell>
          <cell r="D6015" t="str">
            <v>Industrial Processes - Storage and Transfer</v>
          </cell>
          <cell r="G6015" t="str">
            <v>Industrial Processes</v>
          </cell>
          <cell r="H6015" t="str">
            <v>Chemical Manufacturing</v>
          </cell>
          <cell r="I6015" t="str">
            <v>Inorganic Chemical Storage (Fixed Roof Tanks)</v>
          </cell>
          <cell r="J6015" t="str">
            <v>Ammonium Sulfate: Working Loss</v>
          </cell>
          <cell r="N6015">
            <v>40988</v>
          </cell>
        </row>
        <row r="6016">
          <cell r="A6016" t="str">
            <v>30187029</v>
          </cell>
          <cell r="B6016" t="str">
            <v>Point</v>
          </cell>
          <cell r="C6016" t="str">
            <v>Chem Manuf /Inorganic Chem Stor (Fixed Roof Tanks) /Fluosilicic Acid: Breathing Loss</v>
          </cell>
          <cell r="D6016" t="str">
            <v>Industrial Processes - Storage and Transfer</v>
          </cell>
          <cell r="G6016" t="str">
            <v>Industrial Processes</v>
          </cell>
          <cell r="H6016" t="str">
            <v>Chemical Manufacturing</v>
          </cell>
          <cell r="I6016" t="str">
            <v>Inorganic Chemical Storage (Fixed Roof Tanks)</v>
          </cell>
          <cell r="J6016" t="str">
            <v>Fluosilicic Acid: Breathing Loss</v>
          </cell>
          <cell r="N6016">
            <v>40988</v>
          </cell>
        </row>
        <row r="6017">
          <cell r="A6017" t="str">
            <v>30187030</v>
          </cell>
          <cell r="B6017" t="str">
            <v>Point</v>
          </cell>
          <cell r="C6017" t="str">
            <v>Chem Manuf /Inorganic Chem Stor (Fixed Roof Tanks) /Fluosilicic Acid: Working Loss</v>
          </cell>
          <cell r="D6017" t="str">
            <v>Industrial Processes - Storage and Transfer</v>
          </cell>
          <cell r="G6017" t="str">
            <v>Industrial Processes</v>
          </cell>
          <cell r="H6017" t="str">
            <v>Chemical Manufacturing</v>
          </cell>
          <cell r="I6017" t="str">
            <v>Inorganic Chemical Storage (Fixed Roof Tanks)</v>
          </cell>
          <cell r="J6017" t="str">
            <v>Fluosilicic Acid: Working Loss</v>
          </cell>
          <cell r="N6017">
            <v>40988</v>
          </cell>
        </row>
        <row r="6018">
          <cell r="A6018" t="str">
            <v>30187031</v>
          </cell>
          <cell r="B6018" t="str">
            <v>Point</v>
          </cell>
          <cell r="C6018" t="str">
            <v>Chem Manuf /Inorganic Chem Stor (Fixed Roof Tanks) /Chromic Acid: Breathing Loss</v>
          </cell>
          <cell r="D6018" t="str">
            <v>Industrial Processes - Storage and Transfer</v>
          </cell>
          <cell r="G6018" t="str">
            <v>Industrial Processes</v>
          </cell>
          <cell r="H6018" t="str">
            <v>Chemical Manufacturing</v>
          </cell>
          <cell r="I6018" t="str">
            <v>Inorganic Chemical Storage (Fixed Roof Tanks)</v>
          </cell>
          <cell r="J6018" t="str">
            <v>Chromic Acid: Breathing Loss</v>
          </cell>
          <cell r="N6018">
            <v>40988</v>
          </cell>
        </row>
        <row r="6019">
          <cell r="A6019" t="str">
            <v>30187032</v>
          </cell>
          <cell r="B6019" t="str">
            <v>Point</v>
          </cell>
          <cell r="C6019" t="str">
            <v>Chem Manuf /Inorganic Chem Stor (Fixed Roof Tanks) /Chromic Acid: Working Loss</v>
          </cell>
          <cell r="D6019" t="str">
            <v>Industrial Processes - Storage and Transfer</v>
          </cell>
          <cell r="G6019" t="str">
            <v>Industrial Processes</v>
          </cell>
          <cell r="H6019" t="str">
            <v>Chemical Manufacturing</v>
          </cell>
          <cell r="I6019" t="str">
            <v>Inorganic Chemical Storage (Fixed Roof Tanks)</v>
          </cell>
          <cell r="J6019" t="str">
            <v>Chromic Acid: Working Loss</v>
          </cell>
          <cell r="N6019">
            <v>40988</v>
          </cell>
        </row>
        <row r="6020">
          <cell r="A6020" t="str">
            <v>30187033</v>
          </cell>
          <cell r="B6020" t="str">
            <v>Point</v>
          </cell>
          <cell r="C6020" t="str">
            <v>Chem Manuf /Inorganic Chem Stor (Fixed Roof Tanks) /Hydrochloric Acid: Breathing Loss</v>
          </cell>
          <cell r="D6020" t="str">
            <v>Industrial Processes - Storage and Transfer</v>
          </cell>
          <cell r="G6020" t="str">
            <v>Industrial Processes</v>
          </cell>
          <cell r="H6020" t="str">
            <v>Chemical Manufacturing</v>
          </cell>
          <cell r="I6020" t="str">
            <v>Inorganic Chemical Storage (Fixed Roof Tanks)</v>
          </cell>
          <cell r="J6020" t="str">
            <v>Hydrochloric Acid: Breathing Loss</v>
          </cell>
          <cell r="N6020">
            <v>40988</v>
          </cell>
        </row>
        <row r="6021">
          <cell r="A6021" t="str">
            <v>30187034</v>
          </cell>
          <cell r="B6021" t="str">
            <v>Point</v>
          </cell>
          <cell r="C6021" t="str">
            <v>Chem Manuf /Inorganic Chem Stor (Fixed Roof Tanks) /Hydrochloric Acid: Working Loss</v>
          </cell>
          <cell r="D6021" t="str">
            <v>Industrial Processes - Storage and Transfer</v>
          </cell>
          <cell r="G6021" t="str">
            <v>Industrial Processes</v>
          </cell>
          <cell r="H6021" t="str">
            <v>Chemical Manufacturing</v>
          </cell>
          <cell r="I6021" t="str">
            <v>Inorganic Chemical Storage (Fixed Roof Tanks)</v>
          </cell>
          <cell r="J6021" t="str">
            <v>Hydrochloric Acid: Working Loss</v>
          </cell>
          <cell r="N6021">
            <v>40988</v>
          </cell>
        </row>
        <row r="6022">
          <cell r="A6022" t="str">
            <v>30187097</v>
          </cell>
          <cell r="B6022" t="str">
            <v>Point</v>
          </cell>
          <cell r="C6022" t="str">
            <v>Chem Manuf /Inorganic Chem Stor (Fixed Roof Tanks) /Specify Liquid: Breathing Loss</v>
          </cell>
          <cell r="D6022" t="str">
            <v>Industrial Processes - Storage and Transfer</v>
          </cell>
          <cell r="G6022" t="str">
            <v>Industrial Processes</v>
          </cell>
          <cell r="H6022" t="str">
            <v>Chemical Manufacturing</v>
          </cell>
          <cell r="I6022" t="str">
            <v>Inorganic Chemical Storage (Fixed Roof Tanks)</v>
          </cell>
          <cell r="J6022" t="str">
            <v>Specify Liquid: Breathing Loss</v>
          </cell>
          <cell r="N6022">
            <v>40988</v>
          </cell>
        </row>
        <row r="6023">
          <cell r="A6023" t="str">
            <v>30187098</v>
          </cell>
          <cell r="B6023" t="str">
            <v>Point</v>
          </cell>
          <cell r="C6023" t="str">
            <v>Chem Manuf /Inorganic Chem Stor (Fixed Roof Tanks) /Specify Liquid: Working Loss</v>
          </cell>
          <cell r="D6023" t="str">
            <v>Industrial Processes - Storage and Transfer</v>
          </cell>
          <cell r="G6023" t="str">
            <v>Industrial Processes</v>
          </cell>
          <cell r="H6023" t="str">
            <v>Chemical Manufacturing</v>
          </cell>
          <cell r="I6023" t="str">
            <v>Inorganic Chemical Storage (Fixed Roof Tanks)</v>
          </cell>
          <cell r="J6023" t="str">
            <v>Specify Liquid: Working Loss</v>
          </cell>
          <cell r="N6023">
            <v>40988</v>
          </cell>
        </row>
        <row r="6024">
          <cell r="A6024" t="str">
            <v>30187501</v>
          </cell>
          <cell r="B6024" t="str">
            <v>Point</v>
          </cell>
          <cell r="C6024" t="str">
            <v>Chem Manuf /Inorganic Chem Stor (Floating Roof Tank) /Carbon Disulfide: Breathing Loss ** (Use 4-07-296-01)</v>
          </cell>
          <cell r="D6024" t="str">
            <v>Industrial Processes - Storage and Transfer</v>
          </cell>
          <cell r="G6024" t="str">
            <v>Industrial Processes</v>
          </cell>
          <cell r="H6024" t="str">
            <v>Chemical Manufacturing</v>
          </cell>
          <cell r="I6024" t="str">
            <v>Inorganic Chemical Storage (Floating Roof Tank)</v>
          </cell>
          <cell r="J6024" t="str">
            <v>Carbon Disulfide: Breathing Loss ** (Use 4-07-296-01)</v>
          </cell>
          <cell r="N6024">
            <v>40988</v>
          </cell>
        </row>
        <row r="6025">
          <cell r="A6025" t="str">
            <v>30187502</v>
          </cell>
          <cell r="B6025" t="str">
            <v>Point</v>
          </cell>
          <cell r="C6025" t="str">
            <v>Chem Manuf /Inorganic Chem Stor (Floating Roof Tank) /Carbon Disulfide: Withdrawal Loss ** (Use 4-07-296-02)</v>
          </cell>
          <cell r="D6025" t="str">
            <v>Industrial Processes - Storage and Transfer</v>
          </cell>
          <cell r="G6025" t="str">
            <v>Industrial Processes</v>
          </cell>
          <cell r="H6025" t="str">
            <v>Chemical Manufacturing</v>
          </cell>
          <cell r="I6025" t="str">
            <v>Inorganic Chemical Storage (Floating Roof Tank)</v>
          </cell>
          <cell r="J6025" t="str">
            <v>Carbon Disulfide: Withdrawal Loss ** (Use 4-07-296-02)</v>
          </cell>
          <cell r="N6025">
            <v>40988</v>
          </cell>
        </row>
        <row r="6026">
          <cell r="A6026" t="str">
            <v>30187503</v>
          </cell>
          <cell r="B6026" t="str">
            <v>Point</v>
          </cell>
          <cell r="C6026" t="str">
            <v>Chem Manuf /Inorganic Chem Stor (Floating Roof Tank) /Hydrofluoric Acid: Standing Loss</v>
          </cell>
          <cell r="D6026" t="str">
            <v>Industrial Processes - Storage and Transfer</v>
          </cell>
          <cell r="G6026" t="str">
            <v>Industrial Processes</v>
          </cell>
          <cell r="H6026" t="str">
            <v>Chemical Manufacturing</v>
          </cell>
          <cell r="I6026" t="str">
            <v>Inorganic Chemical Storage (Floating Roof Tank)</v>
          </cell>
          <cell r="J6026" t="str">
            <v>Hydrofluoric Acid: Standing Loss</v>
          </cell>
          <cell r="N6026">
            <v>40988</v>
          </cell>
        </row>
        <row r="6027">
          <cell r="A6027" t="str">
            <v>30187504</v>
          </cell>
          <cell r="B6027" t="str">
            <v>Point</v>
          </cell>
          <cell r="C6027" t="str">
            <v>Chem Manuf /Inorganic Chem Stor (Floating Roof Tank) /Hydrofluoric Acid: Withdrawal Loss</v>
          </cell>
          <cell r="D6027" t="str">
            <v>Industrial Processes - Storage and Transfer</v>
          </cell>
          <cell r="G6027" t="str">
            <v>Industrial Processes</v>
          </cell>
          <cell r="H6027" t="str">
            <v>Chemical Manufacturing</v>
          </cell>
          <cell r="I6027" t="str">
            <v>Inorganic Chemical Storage (Floating Roof Tank)</v>
          </cell>
          <cell r="J6027" t="str">
            <v>Hydrofluoric Acid: Withdrawal Loss</v>
          </cell>
          <cell r="N6027">
            <v>40988</v>
          </cell>
        </row>
        <row r="6028">
          <cell r="A6028" t="str">
            <v>30187505</v>
          </cell>
          <cell r="B6028" t="str">
            <v>Point</v>
          </cell>
          <cell r="C6028" t="str">
            <v>Chem Manuf /Inorganic Chem Stor (Floating Roof Tank) /Nitric Acid: Standing Loss</v>
          </cell>
          <cell r="D6028" t="str">
            <v>Industrial Processes - Storage and Transfer</v>
          </cell>
          <cell r="G6028" t="str">
            <v>Industrial Processes</v>
          </cell>
          <cell r="H6028" t="str">
            <v>Chemical Manufacturing</v>
          </cell>
          <cell r="I6028" t="str">
            <v>Inorganic Chemical Storage (Floating Roof Tank)</v>
          </cell>
          <cell r="J6028" t="str">
            <v>Nitric Acid: Standing Loss</v>
          </cell>
          <cell r="N6028">
            <v>40988</v>
          </cell>
        </row>
        <row r="6029">
          <cell r="A6029" t="str">
            <v>30187506</v>
          </cell>
          <cell r="B6029" t="str">
            <v>Point</v>
          </cell>
          <cell r="C6029" t="str">
            <v>Chem Manuf /Inorganic Chem Stor (Floating Roof Tank) /Nitric Acid: Withdrawal Loss</v>
          </cell>
          <cell r="D6029" t="str">
            <v>Industrial Processes - Storage and Transfer</v>
          </cell>
          <cell r="G6029" t="str">
            <v>Industrial Processes</v>
          </cell>
          <cell r="H6029" t="str">
            <v>Chemical Manufacturing</v>
          </cell>
          <cell r="I6029" t="str">
            <v>Inorganic Chemical Storage (Floating Roof Tank)</v>
          </cell>
          <cell r="J6029" t="str">
            <v>Nitric Acid: Withdrawal Loss</v>
          </cell>
          <cell r="N6029">
            <v>40988</v>
          </cell>
        </row>
        <row r="6030">
          <cell r="A6030" t="str">
            <v>30187507</v>
          </cell>
          <cell r="B6030" t="str">
            <v>Point</v>
          </cell>
          <cell r="C6030" t="str">
            <v>Chem Manuf /Inorganic Chem Stor (Floating Roof Tank) /Phosphoric Acid: Standing Loss</v>
          </cell>
          <cell r="D6030" t="str">
            <v>Industrial Processes - Storage and Transfer</v>
          </cell>
          <cell r="G6030" t="str">
            <v>Industrial Processes</v>
          </cell>
          <cell r="H6030" t="str">
            <v>Chemical Manufacturing</v>
          </cell>
          <cell r="I6030" t="str">
            <v>Inorganic Chemical Storage (Floating Roof Tank)</v>
          </cell>
          <cell r="J6030" t="str">
            <v>Phosphoric Acid: Standing Loss</v>
          </cell>
          <cell r="N6030">
            <v>40988</v>
          </cell>
        </row>
        <row r="6031">
          <cell r="A6031" t="str">
            <v>30187508</v>
          </cell>
          <cell r="B6031" t="str">
            <v>Point</v>
          </cell>
          <cell r="C6031" t="str">
            <v>Chem Manuf /Inorganic Chem Stor (Floating Roof Tank) /Phosphoric Acid: Withdrawal Loss</v>
          </cell>
          <cell r="D6031" t="str">
            <v>Industrial Processes - Storage and Transfer</v>
          </cell>
          <cell r="G6031" t="str">
            <v>Industrial Processes</v>
          </cell>
          <cell r="H6031" t="str">
            <v>Chemical Manufacturing</v>
          </cell>
          <cell r="I6031" t="str">
            <v>Inorganic Chemical Storage (Floating Roof Tank)</v>
          </cell>
          <cell r="J6031" t="str">
            <v>Phosphoric Acid: Withdrawal Loss</v>
          </cell>
          <cell r="N6031">
            <v>40988</v>
          </cell>
        </row>
        <row r="6032">
          <cell r="A6032" t="str">
            <v>30187509</v>
          </cell>
          <cell r="B6032" t="str">
            <v>Point</v>
          </cell>
          <cell r="C6032" t="str">
            <v>Chem Manuf /Inorganic Chem Stor (Floating Roof Tank) /Sulfuric Acid: Standing Loss</v>
          </cell>
          <cell r="D6032" t="str">
            <v>Industrial Processes - Storage and Transfer</v>
          </cell>
          <cell r="G6032" t="str">
            <v>Industrial Processes</v>
          </cell>
          <cell r="H6032" t="str">
            <v>Chemical Manufacturing</v>
          </cell>
          <cell r="I6032" t="str">
            <v>Inorganic Chemical Storage (Floating Roof Tank)</v>
          </cell>
          <cell r="J6032" t="str">
            <v>Sulfuric Acid: Standing Loss</v>
          </cell>
          <cell r="N6032">
            <v>40988</v>
          </cell>
        </row>
        <row r="6033">
          <cell r="A6033" t="str">
            <v>30187510</v>
          </cell>
          <cell r="B6033" t="str">
            <v>Point</v>
          </cell>
          <cell r="C6033" t="str">
            <v>Chem Manuf /Inorganic Chem Stor (Floating Roof Tank) /Sulfuric Acid: Withdrawal Loss</v>
          </cell>
          <cell r="D6033" t="str">
            <v>Industrial Processes - Storage and Transfer</v>
          </cell>
          <cell r="G6033" t="str">
            <v>Industrial Processes</v>
          </cell>
          <cell r="H6033" t="str">
            <v>Chemical Manufacturing</v>
          </cell>
          <cell r="I6033" t="str">
            <v>Inorganic Chemical Storage (Floating Roof Tank)</v>
          </cell>
          <cell r="J6033" t="str">
            <v>Sulfuric Acid: Withdrawal Loss</v>
          </cell>
          <cell r="N6033">
            <v>40988</v>
          </cell>
        </row>
        <row r="6034">
          <cell r="A6034" t="str">
            <v>30187511</v>
          </cell>
          <cell r="B6034" t="str">
            <v>Point</v>
          </cell>
          <cell r="C6034" t="str">
            <v>Chem Manuf /Inorganic Chem Stor (Floating Roof Tank) /Ammonium Nitrate: Standing Loss</v>
          </cell>
          <cell r="D6034" t="str">
            <v>Industrial Processes - Storage and Transfer</v>
          </cell>
          <cell r="G6034" t="str">
            <v>Industrial Processes</v>
          </cell>
          <cell r="H6034" t="str">
            <v>Chemical Manufacturing</v>
          </cell>
          <cell r="I6034" t="str">
            <v>Inorganic Chemical Storage (Floating Roof Tank)</v>
          </cell>
          <cell r="J6034" t="str">
            <v>Ammonium Nitrate: Standing Loss</v>
          </cell>
          <cell r="N6034">
            <v>40988</v>
          </cell>
        </row>
        <row r="6035">
          <cell r="A6035" t="str">
            <v>30187512</v>
          </cell>
          <cell r="B6035" t="str">
            <v>Point</v>
          </cell>
          <cell r="C6035" t="str">
            <v>Chem Manuf /Inorganic Chem Stor (Floating Roof Tank) /Ammonium Nitrate: Withdrawal Loss</v>
          </cell>
          <cell r="D6035" t="str">
            <v>Industrial Processes - Storage and Transfer</v>
          </cell>
          <cell r="G6035" t="str">
            <v>Industrial Processes</v>
          </cell>
          <cell r="H6035" t="str">
            <v>Chemical Manufacturing</v>
          </cell>
          <cell r="I6035" t="str">
            <v>Inorganic Chemical Storage (Floating Roof Tank)</v>
          </cell>
          <cell r="J6035" t="str">
            <v>Ammonium Nitrate: Withdrawal Loss</v>
          </cell>
          <cell r="N6035">
            <v>40988</v>
          </cell>
        </row>
        <row r="6036">
          <cell r="A6036" t="str">
            <v>30187513</v>
          </cell>
          <cell r="B6036" t="str">
            <v>Point</v>
          </cell>
          <cell r="C6036" t="str">
            <v>Chem Manuf /Inorganic Chem Stor (Floating Roof Tank) /Urea: Standing Loss</v>
          </cell>
          <cell r="D6036" t="str">
            <v>Industrial Processes - Storage and Transfer</v>
          </cell>
          <cell r="G6036" t="str">
            <v>Industrial Processes</v>
          </cell>
          <cell r="H6036" t="str">
            <v>Chemical Manufacturing</v>
          </cell>
          <cell r="I6036" t="str">
            <v>Inorganic Chemical Storage (Floating Roof Tank)</v>
          </cell>
          <cell r="J6036" t="str">
            <v>Urea: Standing Loss</v>
          </cell>
          <cell r="N6036">
            <v>40988</v>
          </cell>
        </row>
        <row r="6037">
          <cell r="A6037" t="str">
            <v>30187514</v>
          </cell>
          <cell r="B6037" t="str">
            <v>Point</v>
          </cell>
          <cell r="C6037" t="str">
            <v>Chem Manuf /Inorganic Chem Stor (Floating Roof Tank) /Urea: Withdrawal Loss</v>
          </cell>
          <cell r="D6037" t="str">
            <v>Industrial Processes - Storage and Transfer</v>
          </cell>
          <cell r="G6037" t="str">
            <v>Industrial Processes</v>
          </cell>
          <cell r="H6037" t="str">
            <v>Chemical Manufacturing</v>
          </cell>
          <cell r="I6037" t="str">
            <v>Inorganic Chemical Storage (Floating Roof Tank)</v>
          </cell>
          <cell r="J6037" t="str">
            <v>Urea: Withdrawal Loss</v>
          </cell>
          <cell r="N6037">
            <v>40988</v>
          </cell>
        </row>
        <row r="6038">
          <cell r="A6038" t="str">
            <v>30187515</v>
          </cell>
          <cell r="B6038" t="str">
            <v>Point</v>
          </cell>
          <cell r="C6038" t="str">
            <v>Chem Manuf /Inorganic Chem Stor (Floating Roof Tank) /Copper Sulfate: Standing Loss</v>
          </cell>
          <cell r="D6038" t="str">
            <v>Industrial Processes - Storage and Transfer</v>
          </cell>
          <cell r="G6038" t="str">
            <v>Industrial Processes</v>
          </cell>
          <cell r="H6038" t="str">
            <v>Chemical Manufacturing</v>
          </cell>
          <cell r="I6038" t="str">
            <v>Inorganic Chemical Storage (Floating Roof Tank)</v>
          </cell>
          <cell r="J6038" t="str">
            <v>Copper Sulfate: Standing Loss</v>
          </cell>
          <cell r="N6038">
            <v>40988</v>
          </cell>
        </row>
        <row r="6039">
          <cell r="A6039" t="str">
            <v>30187516</v>
          </cell>
          <cell r="B6039" t="str">
            <v>Point</v>
          </cell>
          <cell r="C6039" t="str">
            <v>Chem Manuf /Inorganic Chem Stor (Floating Roof Tank) /Copper Sulfate: Withdrawal Loss</v>
          </cell>
          <cell r="D6039" t="str">
            <v>Industrial Processes - Storage and Transfer</v>
          </cell>
          <cell r="G6039" t="str">
            <v>Industrial Processes</v>
          </cell>
          <cell r="H6039" t="str">
            <v>Chemical Manufacturing</v>
          </cell>
          <cell r="I6039" t="str">
            <v>Inorganic Chemical Storage (Floating Roof Tank)</v>
          </cell>
          <cell r="J6039" t="str">
            <v>Copper Sulfate: Withdrawal Loss</v>
          </cell>
          <cell r="N6039">
            <v>40988</v>
          </cell>
        </row>
        <row r="6040">
          <cell r="A6040" t="str">
            <v>30187517</v>
          </cell>
          <cell r="B6040" t="str">
            <v>Point</v>
          </cell>
          <cell r="C6040" t="str">
            <v>Chem Manuf /Inorganic Chem Stor (Floating Roof Tank) /Liquid Ammonia: Standing Loss</v>
          </cell>
          <cell r="D6040" t="str">
            <v>Industrial Processes - Storage and Transfer</v>
          </cell>
          <cell r="G6040" t="str">
            <v>Industrial Processes</v>
          </cell>
          <cell r="H6040" t="str">
            <v>Chemical Manufacturing</v>
          </cell>
          <cell r="I6040" t="str">
            <v>Inorganic Chemical Storage (Floating Roof Tank)</v>
          </cell>
          <cell r="J6040" t="str">
            <v>Liquid Ammonia: Standing Loss</v>
          </cell>
          <cell r="N6040">
            <v>40988</v>
          </cell>
        </row>
        <row r="6041">
          <cell r="A6041" t="str">
            <v>30187518</v>
          </cell>
          <cell r="B6041" t="str">
            <v>Point</v>
          </cell>
          <cell r="C6041" t="str">
            <v>Chem Manuf /Inorganic Chem Stor (Floating Roof Tank) /Liquid Ammonia: Withdrawal Loss</v>
          </cell>
          <cell r="D6041" t="str">
            <v>Industrial Processes - Storage and Transfer</v>
          </cell>
          <cell r="G6041" t="str">
            <v>Industrial Processes</v>
          </cell>
          <cell r="H6041" t="str">
            <v>Chemical Manufacturing</v>
          </cell>
          <cell r="I6041" t="str">
            <v>Inorganic Chemical Storage (Floating Roof Tank)</v>
          </cell>
          <cell r="J6041" t="str">
            <v>Liquid Ammonia: Withdrawal Loss</v>
          </cell>
          <cell r="N6041">
            <v>40988</v>
          </cell>
        </row>
        <row r="6042">
          <cell r="A6042" t="str">
            <v>30187519</v>
          </cell>
          <cell r="B6042" t="str">
            <v>Point</v>
          </cell>
          <cell r="C6042" t="str">
            <v>Chem Manuf /Inorganic Chem Stor (Floating Roof Tank) /Ammonium Bicarbonate: Standing Loss</v>
          </cell>
          <cell r="D6042" t="str">
            <v>Industrial Processes - Storage and Transfer</v>
          </cell>
          <cell r="G6042" t="str">
            <v>Industrial Processes</v>
          </cell>
          <cell r="H6042" t="str">
            <v>Chemical Manufacturing</v>
          </cell>
          <cell r="I6042" t="str">
            <v>Inorganic Chemical Storage (Floating Roof Tank)</v>
          </cell>
          <cell r="J6042" t="str">
            <v>Ammonium Bicarbonate: Standing Loss</v>
          </cell>
          <cell r="N6042">
            <v>40988</v>
          </cell>
        </row>
        <row r="6043">
          <cell r="A6043" t="str">
            <v>30187520</v>
          </cell>
          <cell r="B6043" t="str">
            <v>Point</v>
          </cell>
          <cell r="C6043" t="str">
            <v>Chem Manuf /Inorganic Chem Stor (Floating Roof Tank) /Ammonium Bicarbonate: Withdrawal Loss</v>
          </cell>
          <cell r="D6043" t="str">
            <v>Industrial Processes - Storage and Transfer</v>
          </cell>
          <cell r="G6043" t="str">
            <v>Industrial Processes</v>
          </cell>
          <cell r="H6043" t="str">
            <v>Chemical Manufacturing</v>
          </cell>
          <cell r="I6043" t="str">
            <v>Inorganic Chemical Storage (Floating Roof Tank)</v>
          </cell>
          <cell r="J6043" t="str">
            <v>Ammonium Bicarbonate: Withdrawal Loss</v>
          </cell>
          <cell r="N6043">
            <v>40988</v>
          </cell>
        </row>
        <row r="6044">
          <cell r="A6044" t="str">
            <v>30187521</v>
          </cell>
          <cell r="B6044" t="str">
            <v>Point</v>
          </cell>
          <cell r="C6044" t="str">
            <v>Chem Manuf /Inorganic Chem Stor (Floating Roof Tank) /Hydrazine Hydrate: Standing Loss</v>
          </cell>
          <cell r="D6044" t="str">
            <v>Industrial Processes - Storage and Transfer</v>
          </cell>
          <cell r="G6044" t="str">
            <v>Industrial Processes</v>
          </cell>
          <cell r="H6044" t="str">
            <v>Chemical Manufacturing</v>
          </cell>
          <cell r="I6044" t="str">
            <v>Inorganic Chemical Storage (Floating Roof Tank)</v>
          </cell>
          <cell r="J6044" t="str">
            <v>Hydrazine Hydrate: Standing Loss</v>
          </cell>
          <cell r="N6044">
            <v>40988</v>
          </cell>
        </row>
        <row r="6045">
          <cell r="A6045" t="str">
            <v>30187522</v>
          </cell>
          <cell r="B6045" t="str">
            <v>Point</v>
          </cell>
          <cell r="C6045" t="str">
            <v>Chem Manuf /Inorganic Chem Stor (Floating Roof Tank) /Hydrazine Hydrate: Withdrawal Loss</v>
          </cell>
          <cell r="D6045" t="str">
            <v>Industrial Processes - Storage and Transfer</v>
          </cell>
          <cell r="G6045" t="str">
            <v>Industrial Processes</v>
          </cell>
          <cell r="H6045" t="str">
            <v>Chemical Manufacturing</v>
          </cell>
          <cell r="I6045" t="str">
            <v>Inorganic Chemical Storage (Floating Roof Tank)</v>
          </cell>
          <cell r="J6045" t="str">
            <v>Hydrazine Hydrate: Withdrawal Loss</v>
          </cell>
          <cell r="N6045">
            <v>40988</v>
          </cell>
        </row>
        <row r="6046">
          <cell r="A6046" t="str">
            <v>30187523</v>
          </cell>
          <cell r="B6046" t="str">
            <v>Point</v>
          </cell>
          <cell r="C6046" t="str">
            <v>Chem Manuf /Inorganic Chem Stor (Floating Roof Tank) /Anhydrous Hydrazine: Standing Loss</v>
          </cell>
          <cell r="D6046" t="str">
            <v>Industrial Processes - Storage and Transfer</v>
          </cell>
          <cell r="G6046" t="str">
            <v>Industrial Processes</v>
          </cell>
          <cell r="H6046" t="str">
            <v>Chemical Manufacturing</v>
          </cell>
          <cell r="I6046" t="str">
            <v>Inorganic Chemical Storage (Floating Roof Tank)</v>
          </cell>
          <cell r="J6046" t="str">
            <v>Anhydrous Hydrazine: Standing Loss</v>
          </cell>
          <cell r="N6046">
            <v>40988</v>
          </cell>
        </row>
        <row r="6047">
          <cell r="A6047" t="str">
            <v>30187524</v>
          </cell>
          <cell r="B6047" t="str">
            <v>Point</v>
          </cell>
          <cell r="C6047" t="str">
            <v>Chem Manuf /Inorganic Chem Stor (Floating Roof Tank) /Anhydrous Hydrazine: Withdrawal Loss</v>
          </cell>
          <cell r="D6047" t="str">
            <v>Industrial Processes - Storage and Transfer</v>
          </cell>
          <cell r="G6047" t="str">
            <v>Industrial Processes</v>
          </cell>
          <cell r="H6047" t="str">
            <v>Chemical Manufacturing</v>
          </cell>
          <cell r="I6047" t="str">
            <v>Inorganic Chemical Storage (Floating Roof Tank)</v>
          </cell>
          <cell r="J6047" t="str">
            <v>Anhydrous Hydrazine: Withdrawal Loss</v>
          </cell>
          <cell r="N6047">
            <v>40988</v>
          </cell>
        </row>
        <row r="6048">
          <cell r="A6048" t="str">
            <v>30187525</v>
          </cell>
          <cell r="B6048" t="str">
            <v>Point</v>
          </cell>
          <cell r="C6048" t="str">
            <v>Chem Manuf /Inorganic Chem Stor (Floating Roof Tank) /Ammonium Sulfate: Standing Loss</v>
          </cell>
          <cell r="D6048" t="str">
            <v>Industrial Processes - Storage and Transfer</v>
          </cell>
          <cell r="G6048" t="str">
            <v>Industrial Processes</v>
          </cell>
          <cell r="H6048" t="str">
            <v>Chemical Manufacturing</v>
          </cell>
          <cell r="I6048" t="str">
            <v>Inorganic Chemical Storage (Floating Roof Tank)</v>
          </cell>
          <cell r="J6048" t="str">
            <v>Ammonium Sulfate: Standing Loss</v>
          </cell>
          <cell r="N6048">
            <v>40988</v>
          </cell>
        </row>
        <row r="6049">
          <cell r="A6049" t="str">
            <v>30187526</v>
          </cell>
          <cell r="B6049" t="str">
            <v>Point</v>
          </cell>
          <cell r="C6049" t="str">
            <v>Chem Manuf /Inorganic Chem Stor (Floating Roof Tank) /Ammonium Sulfate: Withdrawal Loss</v>
          </cell>
          <cell r="D6049" t="str">
            <v>Industrial Processes - Storage and Transfer</v>
          </cell>
          <cell r="G6049" t="str">
            <v>Industrial Processes</v>
          </cell>
          <cell r="H6049" t="str">
            <v>Chemical Manufacturing</v>
          </cell>
          <cell r="I6049" t="str">
            <v>Inorganic Chemical Storage (Floating Roof Tank)</v>
          </cell>
          <cell r="J6049" t="str">
            <v>Ammonium Sulfate: Withdrawal Loss</v>
          </cell>
          <cell r="N6049">
            <v>40988</v>
          </cell>
        </row>
        <row r="6050">
          <cell r="A6050" t="str">
            <v>30187529</v>
          </cell>
          <cell r="B6050" t="str">
            <v>Point</v>
          </cell>
          <cell r="C6050" t="str">
            <v>Chem Manuf /Inorganic Chem Stor (Floating Roof Tank) /Fluosilicic Acid: Standing Loss</v>
          </cell>
          <cell r="D6050" t="str">
            <v>Industrial Processes - Storage and Transfer</v>
          </cell>
          <cell r="G6050" t="str">
            <v>Industrial Processes</v>
          </cell>
          <cell r="H6050" t="str">
            <v>Chemical Manufacturing</v>
          </cell>
          <cell r="I6050" t="str">
            <v>Inorganic Chemical Storage (Floating Roof Tank)</v>
          </cell>
          <cell r="J6050" t="str">
            <v>Fluosilicic Acid: Standing Loss</v>
          </cell>
          <cell r="N6050">
            <v>40988</v>
          </cell>
        </row>
        <row r="6051">
          <cell r="A6051" t="str">
            <v>30187530</v>
          </cell>
          <cell r="B6051" t="str">
            <v>Point</v>
          </cell>
          <cell r="C6051" t="str">
            <v>Chem Manuf /Inorganic Chem Stor (Floating Roof Tank) /Fluosilicic Acid: Withdrawal Loss</v>
          </cell>
          <cell r="D6051" t="str">
            <v>Industrial Processes - Storage and Transfer</v>
          </cell>
          <cell r="G6051" t="str">
            <v>Industrial Processes</v>
          </cell>
          <cell r="H6051" t="str">
            <v>Chemical Manufacturing</v>
          </cell>
          <cell r="I6051" t="str">
            <v>Inorganic Chemical Storage (Floating Roof Tank)</v>
          </cell>
          <cell r="J6051" t="str">
            <v>Fluosilicic Acid: Withdrawal Loss</v>
          </cell>
          <cell r="N6051">
            <v>40988</v>
          </cell>
        </row>
        <row r="6052">
          <cell r="A6052" t="str">
            <v>30187531</v>
          </cell>
          <cell r="B6052" t="str">
            <v>Point</v>
          </cell>
          <cell r="C6052" t="str">
            <v>Chem Manuf /Inorganic Chem Stor (Floating Roof Tank) /Chromic Acid: Standing Loss</v>
          </cell>
          <cell r="D6052" t="str">
            <v>Industrial Processes - Storage and Transfer</v>
          </cell>
          <cell r="G6052" t="str">
            <v>Industrial Processes</v>
          </cell>
          <cell r="H6052" t="str">
            <v>Chemical Manufacturing</v>
          </cell>
          <cell r="I6052" t="str">
            <v>Inorganic Chemical Storage (Floating Roof Tank)</v>
          </cell>
          <cell r="J6052" t="str">
            <v>Chromic Acid: Standing Loss</v>
          </cell>
          <cell r="N6052">
            <v>40988</v>
          </cell>
        </row>
        <row r="6053">
          <cell r="A6053" t="str">
            <v>30187532</v>
          </cell>
          <cell r="B6053" t="str">
            <v>Point</v>
          </cell>
          <cell r="C6053" t="str">
            <v>Chem Manuf /Inorganic Chem Stor (Floating Roof Tank) /Chromic Acid: Withdrawal Loss</v>
          </cell>
          <cell r="D6053" t="str">
            <v>Industrial Processes - Storage and Transfer</v>
          </cell>
          <cell r="G6053" t="str">
            <v>Industrial Processes</v>
          </cell>
          <cell r="H6053" t="str">
            <v>Chemical Manufacturing</v>
          </cell>
          <cell r="I6053" t="str">
            <v>Inorganic Chemical Storage (Floating Roof Tank)</v>
          </cell>
          <cell r="J6053" t="str">
            <v>Chromic Acid: Withdrawal Loss</v>
          </cell>
          <cell r="N6053">
            <v>40988</v>
          </cell>
        </row>
        <row r="6054">
          <cell r="A6054" t="str">
            <v>30187533</v>
          </cell>
          <cell r="B6054" t="str">
            <v>Point</v>
          </cell>
          <cell r="C6054" t="str">
            <v>Chem Manuf /Inorganic Chem Stor (Floating Roof Tank) /Hydrochloric Acid: Standing Loss</v>
          </cell>
          <cell r="D6054" t="str">
            <v>Industrial Processes - Storage and Transfer</v>
          </cell>
          <cell r="G6054" t="str">
            <v>Industrial Processes</v>
          </cell>
          <cell r="H6054" t="str">
            <v>Chemical Manufacturing</v>
          </cell>
          <cell r="I6054" t="str">
            <v>Inorganic Chemical Storage (Floating Roof Tank)</v>
          </cell>
          <cell r="J6054" t="str">
            <v>Hydrochloric Acid: Standing Loss</v>
          </cell>
          <cell r="N6054">
            <v>40988</v>
          </cell>
        </row>
        <row r="6055">
          <cell r="A6055" t="str">
            <v>30187534</v>
          </cell>
          <cell r="B6055" t="str">
            <v>Point</v>
          </cell>
          <cell r="C6055" t="str">
            <v>Chem Manuf /Inorganic Chem Stor (Floating Roof Tank) /Hydrochloric Acid: Withdrawal Loss</v>
          </cell>
          <cell r="D6055" t="str">
            <v>Industrial Processes - Storage and Transfer</v>
          </cell>
          <cell r="G6055" t="str">
            <v>Industrial Processes</v>
          </cell>
          <cell r="H6055" t="str">
            <v>Chemical Manufacturing</v>
          </cell>
          <cell r="I6055" t="str">
            <v>Inorganic Chemical Storage (Floating Roof Tank)</v>
          </cell>
          <cell r="J6055" t="str">
            <v>Hydrochloric Acid: Withdrawal Loss</v>
          </cell>
          <cell r="N6055">
            <v>40988</v>
          </cell>
        </row>
        <row r="6056">
          <cell r="A6056" t="str">
            <v>30187597</v>
          </cell>
          <cell r="B6056" t="str">
            <v>Point</v>
          </cell>
          <cell r="C6056" t="str">
            <v>Chem Manuf /Inorganic Chem Stor (Floating Roof Tank) /Specify Liquid: Breathing Loss</v>
          </cell>
          <cell r="D6056" t="str">
            <v>Industrial Processes - Storage and Transfer</v>
          </cell>
          <cell r="G6056" t="str">
            <v>Industrial Processes</v>
          </cell>
          <cell r="H6056" t="str">
            <v>Chemical Manufacturing</v>
          </cell>
          <cell r="I6056" t="str">
            <v>Inorganic Chemical Storage (Floating Roof Tank)</v>
          </cell>
          <cell r="J6056" t="str">
            <v>Specify Liquid: Breathing Loss</v>
          </cell>
          <cell r="N6056">
            <v>40988</v>
          </cell>
        </row>
        <row r="6057">
          <cell r="A6057" t="str">
            <v>30187598</v>
          </cell>
          <cell r="B6057" t="str">
            <v>Point</v>
          </cell>
          <cell r="C6057" t="str">
            <v>Chem Manuf /Inorganic Chem Stor (Floating Roof Tank) /Specify Liquid: Withdrawal Loss</v>
          </cell>
          <cell r="D6057" t="str">
            <v>Industrial Processes - Storage and Transfer</v>
          </cell>
          <cell r="G6057" t="str">
            <v>Industrial Processes</v>
          </cell>
          <cell r="H6057" t="str">
            <v>Chemical Manufacturing</v>
          </cell>
          <cell r="I6057" t="str">
            <v>Inorganic Chemical Storage (Floating Roof Tank)</v>
          </cell>
          <cell r="J6057" t="str">
            <v>Specify Liquid: Withdrawal Loss</v>
          </cell>
          <cell r="N6057">
            <v>40988</v>
          </cell>
        </row>
        <row r="6058">
          <cell r="A6058" t="str">
            <v>30188501</v>
          </cell>
          <cell r="B6058" t="str">
            <v>Point</v>
          </cell>
          <cell r="C6058" t="str">
            <v>Chem Manuf /Inorganic Chem Stor (Pressure Tanks) /Ammonia: Withdrawal Loss</v>
          </cell>
          <cell r="D6058" t="str">
            <v>Industrial Processes - Storage and Transfer</v>
          </cell>
          <cell r="G6058" t="str">
            <v>Industrial Processes</v>
          </cell>
          <cell r="H6058" t="str">
            <v>Chemical Manufacturing</v>
          </cell>
          <cell r="I6058" t="str">
            <v>Inorganic Chemical Storage (Pressure Tanks)</v>
          </cell>
          <cell r="J6058" t="str">
            <v>Ammonia: Withdrawal Loss</v>
          </cell>
          <cell r="N6058">
            <v>40988</v>
          </cell>
        </row>
        <row r="6059">
          <cell r="A6059" t="str">
            <v>30188502</v>
          </cell>
          <cell r="B6059" t="str">
            <v>Point</v>
          </cell>
          <cell r="C6059" t="str">
            <v>Chem Manuf /Inorganic Chem Stor (Pressure Tanks) /Carbon Monoxide: Withdrawal Loss</v>
          </cell>
          <cell r="D6059" t="str">
            <v>Industrial Processes - Storage and Transfer</v>
          </cell>
          <cell r="G6059" t="str">
            <v>Industrial Processes</v>
          </cell>
          <cell r="H6059" t="str">
            <v>Chemical Manufacturing</v>
          </cell>
          <cell r="I6059" t="str">
            <v>Inorganic Chemical Storage (Pressure Tanks)</v>
          </cell>
          <cell r="J6059" t="str">
            <v>Carbon Monoxide: Withdrawal Loss</v>
          </cell>
          <cell r="N6059">
            <v>40988</v>
          </cell>
        </row>
        <row r="6060">
          <cell r="A6060" t="str">
            <v>30188503</v>
          </cell>
          <cell r="B6060" t="str">
            <v>Point</v>
          </cell>
          <cell r="C6060" t="str">
            <v>Chem Manuf /Inorganic Chem Stor (Pressure Tanks) /Chlorine: Withdrawal Loss</v>
          </cell>
          <cell r="D6060" t="str">
            <v>Industrial Processes - Storage and Transfer</v>
          </cell>
          <cell r="G6060" t="str">
            <v>Industrial Processes</v>
          </cell>
          <cell r="H6060" t="str">
            <v>Chemical Manufacturing</v>
          </cell>
          <cell r="I6060" t="str">
            <v>Inorganic Chemical Storage (Pressure Tanks)</v>
          </cell>
          <cell r="J6060" t="str">
            <v>Chlorine: Withdrawal Loss</v>
          </cell>
          <cell r="N6060">
            <v>40988</v>
          </cell>
        </row>
        <row r="6061">
          <cell r="A6061" t="str">
            <v>30188504</v>
          </cell>
          <cell r="B6061" t="str">
            <v>Point</v>
          </cell>
          <cell r="C6061" t="str">
            <v>Chem Manuf /Inorganic Chem Stor (Pressure Tanks) /Hydrogen Cyanide: Withdrawal Loss</v>
          </cell>
          <cell r="D6061" t="str">
            <v>Industrial Processes - Storage and Transfer</v>
          </cell>
          <cell r="G6061" t="str">
            <v>Industrial Processes</v>
          </cell>
          <cell r="H6061" t="str">
            <v>Chemical Manufacturing</v>
          </cell>
          <cell r="I6061" t="str">
            <v>Inorganic Chemical Storage (Pressure Tanks)</v>
          </cell>
          <cell r="J6061" t="str">
            <v>Hydrogen Cyanide: Withdrawal Loss</v>
          </cell>
          <cell r="N6061">
            <v>40988</v>
          </cell>
        </row>
        <row r="6062">
          <cell r="A6062" t="str">
            <v>30188505</v>
          </cell>
          <cell r="B6062" t="str">
            <v>Point</v>
          </cell>
          <cell r="C6062" t="str">
            <v>Chem Manuf /Inorganic Chem Stor (Pressure Tanks) /Sulfur Dioxide: Withdrawal Loss</v>
          </cell>
          <cell r="D6062" t="str">
            <v>Industrial Processes - Storage and Transfer</v>
          </cell>
          <cell r="G6062" t="str">
            <v>Industrial Processes</v>
          </cell>
          <cell r="H6062" t="str">
            <v>Chemical Manufacturing</v>
          </cell>
          <cell r="I6062" t="str">
            <v>Inorganic Chemical Storage (Pressure Tanks)</v>
          </cell>
          <cell r="J6062" t="str">
            <v>Sulfur Dioxide: Withdrawal Loss</v>
          </cell>
          <cell r="N6062">
            <v>40988</v>
          </cell>
        </row>
        <row r="6063">
          <cell r="A6063" t="str">
            <v>30188506</v>
          </cell>
          <cell r="B6063" t="str">
            <v>Point</v>
          </cell>
          <cell r="C6063" t="str">
            <v>Chem Manuf /Inorganic Chem Stor (Pressure Tanks) /Nitrogen: Withdrawal Loss</v>
          </cell>
          <cell r="D6063" t="str">
            <v>Industrial Processes - Storage and Transfer</v>
          </cell>
          <cell r="G6063" t="str">
            <v>Industrial Processes</v>
          </cell>
          <cell r="H6063" t="str">
            <v>Chemical Manufacturing</v>
          </cell>
          <cell r="I6063" t="str">
            <v>Inorganic Chemical Storage (Pressure Tanks)</v>
          </cell>
          <cell r="J6063" t="str">
            <v>Nitrogen: Withdrawal Loss</v>
          </cell>
          <cell r="N6063">
            <v>40988</v>
          </cell>
        </row>
        <row r="6064">
          <cell r="A6064" t="str">
            <v>30188507</v>
          </cell>
          <cell r="B6064" t="str">
            <v>Point</v>
          </cell>
          <cell r="C6064" t="str">
            <v>Chem Manuf /Inorganic Chem Stor (Pressure Tanks) /Carbon Dioxide: Withdrawal Loss</v>
          </cell>
          <cell r="D6064" t="str">
            <v>Industrial Processes - Storage and Transfer</v>
          </cell>
          <cell r="G6064" t="str">
            <v>Industrial Processes</v>
          </cell>
          <cell r="H6064" t="str">
            <v>Chemical Manufacturing</v>
          </cell>
          <cell r="I6064" t="str">
            <v>Inorganic Chemical Storage (Pressure Tanks)</v>
          </cell>
          <cell r="J6064" t="str">
            <v>Carbon Dioxide: Withdrawal Loss</v>
          </cell>
          <cell r="N6064">
            <v>40988</v>
          </cell>
        </row>
        <row r="6065">
          <cell r="A6065" t="str">
            <v>30188508</v>
          </cell>
          <cell r="B6065" t="str">
            <v>Point</v>
          </cell>
          <cell r="C6065" t="str">
            <v>Chem Manuf /Inorganic Chem Stor (Pressure Tanks) /Hydrazine Hydrate: Withdrawal Loss</v>
          </cell>
          <cell r="D6065" t="str">
            <v>Industrial Processes - Storage and Transfer</v>
          </cell>
          <cell r="G6065" t="str">
            <v>Industrial Processes</v>
          </cell>
          <cell r="H6065" t="str">
            <v>Chemical Manufacturing</v>
          </cell>
          <cell r="I6065" t="str">
            <v>Inorganic Chemical Storage (Pressure Tanks)</v>
          </cell>
          <cell r="J6065" t="str">
            <v>Hydrazine Hydrate: Withdrawal Loss</v>
          </cell>
          <cell r="N6065">
            <v>40988</v>
          </cell>
        </row>
        <row r="6066">
          <cell r="A6066" t="str">
            <v>30188509</v>
          </cell>
          <cell r="B6066" t="str">
            <v>Point</v>
          </cell>
          <cell r="C6066" t="str">
            <v>Chem Manuf /Inorganic Chem Stor (Pressure Tanks) /Anhydrous Hydrazine: Withdrawal Loss</v>
          </cell>
          <cell r="D6066" t="str">
            <v>Industrial Processes - Storage and Transfer</v>
          </cell>
          <cell r="G6066" t="str">
            <v>Industrial Processes</v>
          </cell>
          <cell r="H6066" t="str">
            <v>Chemical Manufacturing</v>
          </cell>
          <cell r="I6066" t="str">
            <v>Inorganic Chemical Storage (Pressure Tanks)</v>
          </cell>
          <cell r="J6066" t="str">
            <v>Anhydrous Hydrazine: Withdrawal Loss</v>
          </cell>
          <cell r="N6066">
            <v>40988</v>
          </cell>
        </row>
        <row r="6067">
          <cell r="A6067" t="str">
            <v>30188510</v>
          </cell>
          <cell r="B6067" t="str">
            <v>Point</v>
          </cell>
          <cell r="C6067" t="str">
            <v>Chem Manuf /Inorganic Chem Stor (Pressure Tanks) /Anhydrous Ammonia: Withdrawal Loss</v>
          </cell>
          <cell r="D6067" t="str">
            <v>Industrial Processes - Storage and Transfer</v>
          </cell>
          <cell r="G6067" t="str">
            <v>Industrial Processes</v>
          </cell>
          <cell r="H6067" t="str">
            <v>Chemical Manufacturing</v>
          </cell>
          <cell r="I6067" t="str">
            <v>Inorganic Chemical Storage (Pressure Tanks)</v>
          </cell>
          <cell r="J6067" t="str">
            <v>Anhydrous Ammonia: Withdrawal Loss</v>
          </cell>
          <cell r="N6067">
            <v>40988</v>
          </cell>
        </row>
        <row r="6068">
          <cell r="A6068" t="str">
            <v>30188511</v>
          </cell>
          <cell r="B6068" t="str">
            <v>Point</v>
          </cell>
          <cell r="C6068" t="str">
            <v>Chem Manuf /Inorganic Chem Stor (Pressure Tanks) /Hydrogen Fluoride: Withdrawal Loss</v>
          </cell>
          <cell r="D6068" t="str">
            <v>Industrial Processes - Storage and Transfer</v>
          </cell>
          <cell r="G6068" t="str">
            <v>Industrial Processes</v>
          </cell>
          <cell r="H6068" t="str">
            <v>Chemical Manufacturing</v>
          </cell>
          <cell r="I6068" t="str">
            <v>Inorganic Chemical Storage (Pressure Tanks)</v>
          </cell>
          <cell r="J6068" t="str">
            <v>Hydrogen Fluoride: Withdrawal Loss</v>
          </cell>
          <cell r="N6068">
            <v>40988</v>
          </cell>
        </row>
        <row r="6069">
          <cell r="A6069" t="str">
            <v>30188512</v>
          </cell>
          <cell r="B6069" t="str">
            <v>Point</v>
          </cell>
          <cell r="C6069" t="str">
            <v>Chem Manuf /Inorganic Chem Stor (Pressure Tanks) /Fluosilicic Acid: Withdrawal Loss</v>
          </cell>
          <cell r="D6069" t="str">
            <v>Industrial Processes - Storage and Transfer</v>
          </cell>
          <cell r="G6069" t="str">
            <v>Industrial Processes</v>
          </cell>
          <cell r="H6069" t="str">
            <v>Chemical Manufacturing</v>
          </cell>
          <cell r="I6069" t="str">
            <v>Inorganic Chemical Storage (Pressure Tanks)</v>
          </cell>
          <cell r="J6069" t="str">
            <v>Fluosilicic Acid: Withdrawal Loss</v>
          </cell>
          <cell r="N6069">
            <v>40988</v>
          </cell>
        </row>
        <row r="6070">
          <cell r="A6070" t="str">
            <v>30188513</v>
          </cell>
          <cell r="B6070" t="str">
            <v>Point</v>
          </cell>
          <cell r="C6070" t="str">
            <v>Chem Manuf /Inorganic Chem Stor (Pressure Tanks) /Hydrogen Chloride: Withdrawal Loss</v>
          </cell>
          <cell r="D6070" t="str">
            <v>Industrial Processes - Storage and Transfer</v>
          </cell>
          <cell r="G6070" t="str">
            <v>Industrial Processes</v>
          </cell>
          <cell r="H6070" t="str">
            <v>Chemical Manufacturing</v>
          </cell>
          <cell r="I6070" t="str">
            <v>Inorganic Chemical Storage (Pressure Tanks)</v>
          </cell>
          <cell r="J6070" t="str">
            <v>Hydrogen Chloride: Withdrawal Loss</v>
          </cell>
          <cell r="N6070">
            <v>40988</v>
          </cell>
        </row>
        <row r="6071">
          <cell r="A6071" t="str">
            <v>30188514</v>
          </cell>
          <cell r="B6071" t="str">
            <v>Point</v>
          </cell>
          <cell r="C6071" t="str">
            <v>Chem Manuf /Inorganic Chem Stor (Pressure Tanks) /Fluorine: Withdrawal Loss</v>
          </cell>
          <cell r="D6071" t="str">
            <v>Industrial Processes - Storage and Transfer</v>
          </cell>
          <cell r="G6071" t="str">
            <v>Industrial Processes</v>
          </cell>
          <cell r="H6071" t="str">
            <v>Chemical Manufacturing</v>
          </cell>
          <cell r="I6071" t="str">
            <v>Inorganic Chemical Storage (Pressure Tanks)</v>
          </cell>
          <cell r="J6071" t="str">
            <v>Fluorine: Withdrawal Loss</v>
          </cell>
          <cell r="N6071">
            <v>40988</v>
          </cell>
        </row>
        <row r="6072">
          <cell r="A6072" t="str">
            <v>30188599</v>
          </cell>
          <cell r="B6072" t="str">
            <v>Point</v>
          </cell>
          <cell r="C6072" t="str">
            <v>Chem Manuf /Inorganic Chem Stor (Pressure Tanks) /Specify Gas: Withdrawal Loss</v>
          </cell>
          <cell r="D6072" t="str">
            <v>Industrial Processes - Storage and Transfer</v>
          </cell>
          <cell r="G6072" t="str">
            <v>Industrial Processes</v>
          </cell>
          <cell r="H6072" t="str">
            <v>Chemical Manufacturing</v>
          </cell>
          <cell r="I6072" t="str">
            <v>Inorganic Chemical Storage (Pressure Tanks)</v>
          </cell>
          <cell r="J6072" t="str">
            <v>Specify Gas: Withdrawal Loss</v>
          </cell>
          <cell r="N6072">
            <v>40988</v>
          </cell>
        </row>
        <row r="6073">
          <cell r="A6073" t="str">
            <v>30188801</v>
          </cell>
          <cell r="B6073" t="str">
            <v>Point</v>
          </cell>
          <cell r="C6073" t="str">
            <v>Chem Manuf /Fugitive Emissions /Specify in Comments Field</v>
          </cell>
          <cell r="D6073" t="str">
            <v>Industrial Processes - Chemical Manuf</v>
          </cell>
          <cell r="G6073" t="str">
            <v>Industrial Processes</v>
          </cell>
          <cell r="H6073" t="str">
            <v>Chemical Manufacturing</v>
          </cell>
          <cell r="I6073" t="str">
            <v>Fugitive Emissions</v>
          </cell>
          <cell r="J6073" t="str">
            <v>Specify in Comments Field</v>
          </cell>
          <cell r="N6073">
            <v>40988</v>
          </cell>
        </row>
        <row r="6074">
          <cell r="A6074" t="str">
            <v>30188802</v>
          </cell>
          <cell r="B6074" t="str">
            <v>Point</v>
          </cell>
          <cell r="C6074" t="str">
            <v>Chem Manuf /Fugitive Emissions /Specify in Comments Field</v>
          </cell>
          <cell r="D6074" t="str">
            <v>Industrial Processes - Chemical Manuf</v>
          </cell>
          <cell r="G6074" t="str">
            <v>Industrial Processes</v>
          </cell>
          <cell r="H6074" t="str">
            <v>Chemical Manufacturing</v>
          </cell>
          <cell r="I6074" t="str">
            <v>Fugitive Emissions</v>
          </cell>
          <cell r="J6074" t="str">
            <v>Specify in Comments Field</v>
          </cell>
          <cell r="K6074" t="str">
            <v>30188801</v>
          </cell>
          <cell r="L6074" t="str">
            <v>2005</v>
          </cell>
          <cell r="N6074">
            <v>40988</v>
          </cell>
        </row>
        <row r="6075">
          <cell r="A6075" t="str">
            <v>30188803</v>
          </cell>
          <cell r="B6075" t="str">
            <v>Point</v>
          </cell>
          <cell r="C6075" t="str">
            <v>Chem Manuf /Fugitive Emissions /Specify in Comments Field</v>
          </cell>
          <cell r="D6075" t="str">
            <v>Industrial Processes - Chemical Manuf</v>
          </cell>
          <cell r="G6075" t="str">
            <v>Industrial Processes</v>
          </cell>
          <cell r="H6075" t="str">
            <v>Chemical Manufacturing</v>
          </cell>
          <cell r="I6075" t="str">
            <v>Fugitive Emissions</v>
          </cell>
          <cell r="J6075" t="str">
            <v>Specify in Comments Field</v>
          </cell>
          <cell r="K6075" t="str">
            <v>30188801</v>
          </cell>
          <cell r="L6075" t="str">
            <v>2005</v>
          </cell>
          <cell r="N6075">
            <v>40988</v>
          </cell>
        </row>
        <row r="6076">
          <cell r="A6076" t="str">
            <v>30188804</v>
          </cell>
          <cell r="B6076" t="str">
            <v>Point</v>
          </cell>
          <cell r="C6076" t="str">
            <v>Chem Manuf /Fugitive Emissions /Specify in Comments Field</v>
          </cell>
          <cell r="D6076" t="str">
            <v>Industrial Processes - Chemical Manuf</v>
          </cell>
          <cell r="G6076" t="str">
            <v>Industrial Processes</v>
          </cell>
          <cell r="H6076" t="str">
            <v>Chemical Manufacturing</v>
          </cell>
          <cell r="I6076" t="str">
            <v>Fugitive Emissions</v>
          </cell>
          <cell r="J6076" t="str">
            <v>Specify in Comments Field</v>
          </cell>
          <cell r="K6076" t="str">
            <v>30188801</v>
          </cell>
          <cell r="L6076" t="str">
            <v>2005</v>
          </cell>
          <cell r="N6076">
            <v>40988</v>
          </cell>
        </row>
        <row r="6077">
          <cell r="A6077" t="str">
            <v>30188805</v>
          </cell>
          <cell r="B6077" t="str">
            <v>Point</v>
          </cell>
          <cell r="C6077" t="str">
            <v>Chem Manuf /Fugitive Emissions /Specify in Comments Field</v>
          </cell>
          <cell r="D6077" t="str">
            <v>Industrial Processes - Chemical Manuf</v>
          </cell>
          <cell r="G6077" t="str">
            <v>Industrial Processes</v>
          </cell>
          <cell r="H6077" t="str">
            <v>Chemical Manufacturing</v>
          </cell>
          <cell r="I6077" t="str">
            <v>Fugitive Emissions</v>
          </cell>
          <cell r="J6077" t="str">
            <v>Specify in Comments Field</v>
          </cell>
          <cell r="K6077" t="str">
            <v>30188801</v>
          </cell>
          <cell r="L6077" t="str">
            <v>2005</v>
          </cell>
          <cell r="N6077">
            <v>40988</v>
          </cell>
        </row>
        <row r="6078">
          <cell r="A6078" t="str">
            <v>30190001</v>
          </cell>
          <cell r="B6078" t="str">
            <v>Point</v>
          </cell>
          <cell r="C6078" t="str">
            <v>Chem Manuf /Fuel Fired Equipment /Distillate Oil (No. 2): Process Heaters</v>
          </cell>
          <cell r="D6078" t="str">
            <v>Industrial Processes - Chemical Manuf</v>
          </cell>
          <cell r="G6078" t="str">
            <v>Industrial Processes</v>
          </cell>
          <cell r="H6078" t="str">
            <v>Chemical Manufacturing</v>
          </cell>
          <cell r="I6078" t="str">
            <v>Fuel Fired Equipment</v>
          </cell>
          <cell r="J6078" t="str">
            <v>Distillate Oil (No. 2): Process Heaters</v>
          </cell>
          <cell r="N6078">
            <v>40988</v>
          </cell>
        </row>
        <row r="6079">
          <cell r="A6079" t="str">
            <v>30190002</v>
          </cell>
          <cell r="B6079" t="str">
            <v>Point</v>
          </cell>
          <cell r="C6079" t="str">
            <v>Chem Manuf /Fuel Fired Equipment /Residual Oil: Process Heaters</v>
          </cell>
          <cell r="D6079" t="str">
            <v>Industrial Processes - Chemical Manuf</v>
          </cell>
          <cell r="G6079" t="str">
            <v>Industrial Processes</v>
          </cell>
          <cell r="H6079" t="str">
            <v>Chemical Manufacturing</v>
          </cell>
          <cell r="I6079" t="str">
            <v>Fuel Fired Equipment</v>
          </cell>
          <cell r="J6079" t="str">
            <v>Residual Oil: Process Heaters</v>
          </cell>
          <cell r="N6079">
            <v>40988</v>
          </cell>
        </row>
        <row r="6080">
          <cell r="A6080" t="str">
            <v>30190003</v>
          </cell>
          <cell r="B6080" t="str">
            <v>Point</v>
          </cell>
          <cell r="C6080" t="str">
            <v>Chem Manuf /Fuel Fired Equipment /Natural Gas: Process Heaters</v>
          </cell>
          <cell r="D6080" t="str">
            <v>Industrial Processes - Chemical Manuf</v>
          </cell>
          <cell r="G6080" t="str">
            <v>Industrial Processes</v>
          </cell>
          <cell r="H6080" t="str">
            <v>Chemical Manufacturing</v>
          </cell>
          <cell r="I6080" t="str">
            <v>Fuel Fired Equipment</v>
          </cell>
          <cell r="J6080" t="str">
            <v>Natural Gas: Process Heaters</v>
          </cell>
          <cell r="N6080">
            <v>40988</v>
          </cell>
        </row>
        <row r="6081">
          <cell r="A6081" t="str">
            <v>30190004</v>
          </cell>
          <cell r="B6081" t="str">
            <v>Point</v>
          </cell>
          <cell r="C6081" t="str">
            <v>Chem Manuf /Fuel Fired Equipment /Process Gas: Process Heaters</v>
          </cell>
          <cell r="D6081" t="str">
            <v>Industrial Processes - Chemical Manuf</v>
          </cell>
          <cell r="G6081" t="str">
            <v>Industrial Processes</v>
          </cell>
          <cell r="H6081" t="str">
            <v>Chemical Manufacturing</v>
          </cell>
          <cell r="I6081" t="str">
            <v>Fuel Fired Equipment</v>
          </cell>
          <cell r="J6081" t="str">
            <v>Process Gas: Process Heaters</v>
          </cell>
          <cell r="N6081">
            <v>40988</v>
          </cell>
        </row>
        <row r="6082">
          <cell r="A6082" t="str">
            <v>30190011</v>
          </cell>
          <cell r="B6082" t="str">
            <v>Point</v>
          </cell>
          <cell r="C6082" t="str">
            <v>Chem Manuf /Fuel Fired Equipment /Distillate Oil (No. 2): Incinerators</v>
          </cell>
          <cell r="D6082" t="str">
            <v>Industrial Processes - Chemical Manuf</v>
          </cell>
          <cell r="G6082" t="str">
            <v>Industrial Processes</v>
          </cell>
          <cell r="H6082" t="str">
            <v>Chemical Manufacturing</v>
          </cell>
          <cell r="I6082" t="str">
            <v>Fuel Fired Equipment</v>
          </cell>
          <cell r="J6082" t="str">
            <v>Distillate Oil (No. 2): Incinerators</v>
          </cell>
          <cell r="N6082">
            <v>40988</v>
          </cell>
        </row>
        <row r="6083">
          <cell r="A6083" t="str">
            <v>30190012</v>
          </cell>
          <cell r="B6083" t="str">
            <v>Point</v>
          </cell>
          <cell r="C6083" t="str">
            <v>Chem Manuf /Fuel Fired Equipment /Residual Oil: Incinerators</v>
          </cell>
          <cell r="D6083" t="str">
            <v>Industrial Processes - Chemical Manuf</v>
          </cell>
          <cell r="G6083" t="str">
            <v>Industrial Processes</v>
          </cell>
          <cell r="H6083" t="str">
            <v>Chemical Manufacturing</v>
          </cell>
          <cell r="I6083" t="str">
            <v>Fuel Fired Equipment</v>
          </cell>
          <cell r="J6083" t="str">
            <v>Residual Oil: Incinerators</v>
          </cell>
          <cell r="N6083">
            <v>40988</v>
          </cell>
        </row>
        <row r="6084">
          <cell r="A6084" t="str">
            <v>30190013</v>
          </cell>
          <cell r="B6084" t="str">
            <v>Point</v>
          </cell>
          <cell r="C6084" t="str">
            <v>Chem Manuf /Fuel Fired Equipment /Natural Gas: Incinerators</v>
          </cell>
          <cell r="D6084" t="str">
            <v>Industrial Processes - Chemical Manuf</v>
          </cell>
          <cell r="G6084" t="str">
            <v>Industrial Processes</v>
          </cell>
          <cell r="H6084" t="str">
            <v>Chemical Manufacturing</v>
          </cell>
          <cell r="I6084" t="str">
            <v>Fuel Fired Equipment</v>
          </cell>
          <cell r="J6084" t="str">
            <v>Natural Gas: Incinerators</v>
          </cell>
          <cell r="N6084">
            <v>40988</v>
          </cell>
        </row>
        <row r="6085">
          <cell r="A6085" t="str">
            <v>30190014</v>
          </cell>
          <cell r="B6085" t="str">
            <v>Point</v>
          </cell>
          <cell r="C6085" t="str">
            <v>Chem Manuf /Fuel Fired Equipment /Process Gas: Incinerators</v>
          </cell>
          <cell r="D6085" t="str">
            <v>Industrial Processes - Chemical Manuf</v>
          </cell>
          <cell r="G6085" t="str">
            <v>Industrial Processes</v>
          </cell>
          <cell r="H6085" t="str">
            <v>Chemical Manufacturing</v>
          </cell>
          <cell r="I6085" t="str">
            <v>Fuel Fired Equipment</v>
          </cell>
          <cell r="J6085" t="str">
            <v>Process Gas: Incinerators</v>
          </cell>
          <cell r="N6085">
            <v>40988</v>
          </cell>
        </row>
        <row r="6086">
          <cell r="A6086" t="str">
            <v>30190021</v>
          </cell>
          <cell r="B6086" t="str">
            <v>Point</v>
          </cell>
          <cell r="C6086" t="str">
            <v>Chem Manuf /Fuel Fired Equipment /Distillate Oil (No. 2): Flares</v>
          </cell>
          <cell r="D6086" t="str">
            <v>Industrial Processes - Chemical Manuf</v>
          </cell>
          <cell r="G6086" t="str">
            <v>Industrial Processes</v>
          </cell>
          <cell r="H6086" t="str">
            <v>Chemical Manufacturing</v>
          </cell>
          <cell r="I6086" t="str">
            <v>Fuel Fired Equipment</v>
          </cell>
          <cell r="J6086" t="str">
            <v>Distillate Oil (No. 2): Flares</v>
          </cell>
          <cell r="N6086">
            <v>40988</v>
          </cell>
        </row>
        <row r="6087">
          <cell r="A6087" t="str">
            <v>30190022</v>
          </cell>
          <cell r="B6087" t="str">
            <v>Point</v>
          </cell>
          <cell r="C6087" t="str">
            <v>Chem Manuf /Fuel Fired Equipment /Residual Oil: Flares</v>
          </cell>
          <cell r="D6087" t="str">
            <v>Industrial Processes - Chemical Manuf</v>
          </cell>
          <cell r="G6087" t="str">
            <v>Industrial Processes</v>
          </cell>
          <cell r="H6087" t="str">
            <v>Chemical Manufacturing</v>
          </cell>
          <cell r="I6087" t="str">
            <v>Fuel Fired Equipment</v>
          </cell>
          <cell r="J6087" t="str">
            <v>Residual Oil: Flares</v>
          </cell>
          <cell r="N6087">
            <v>40988</v>
          </cell>
        </row>
        <row r="6088">
          <cell r="A6088" t="str">
            <v>30190023</v>
          </cell>
          <cell r="B6088" t="str">
            <v>Point</v>
          </cell>
          <cell r="C6088" t="str">
            <v>Chem Manuf /Fuel Fired Equipment /Natural Gas: Flares</v>
          </cell>
          <cell r="D6088" t="str">
            <v>Industrial Processes - Chemical Manuf</v>
          </cell>
          <cell r="G6088" t="str">
            <v>Industrial Processes</v>
          </cell>
          <cell r="H6088" t="str">
            <v>Chemical Manufacturing</v>
          </cell>
          <cell r="I6088" t="str">
            <v>Fuel Fired Equipment</v>
          </cell>
          <cell r="J6088" t="str">
            <v>Natural Gas: Flares</v>
          </cell>
          <cell r="N6088">
            <v>40988</v>
          </cell>
        </row>
        <row r="6089">
          <cell r="A6089" t="str">
            <v>30190099</v>
          </cell>
          <cell r="B6089" t="str">
            <v>Point</v>
          </cell>
          <cell r="C6089" t="str">
            <v>Chem Manuf /Fuel Fired Equipment /Specify in Comments Field</v>
          </cell>
          <cell r="D6089" t="str">
            <v>Industrial Processes - Chemical Manuf</v>
          </cell>
          <cell r="G6089" t="str">
            <v>Industrial Processes</v>
          </cell>
          <cell r="H6089" t="str">
            <v>Chemical Manufacturing</v>
          </cell>
          <cell r="I6089" t="str">
            <v>Fuel Fired Equipment</v>
          </cell>
          <cell r="J6089" t="str">
            <v>Specify in Comments Field</v>
          </cell>
          <cell r="N6089">
            <v>40988</v>
          </cell>
        </row>
        <row r="6090">
          <cell r="A6090" t="str">
            <v>30199998</v>
          </cell>
          <cell r="B6090" t="str">
            <v>Point</v>
          </cell>
          <cell r="C6090" t="str">
            <v>Chem Manuf /Other Not Classified /Specify in Comments Field</v>
          </cell>
          <cell r="D6090" t="str">
            <v>Industrial Processes - Chemical Manuf</v>
          </cell>
          <cell r="G6090" t="str">
            <v>Industrial Processes</v>
          </cell>
          <cell r="H6090" t="str">
            <v>Chemical Manufacturing</v>
          </cell>
          <cell r="I6090" t="str">
            <v>Other Not Classified</v>
          </cell>
          <cell r="J6090" t="str">
            <v>Specify in Comments Field</v>
          </cell>
          <cell r="N6090">
            <v>40988</v>
          </cell>
        </row>
        <row r="6091">
          <cell r="A6091" t="str">
            <v>30199999</v>
          </cell>
          <cell r="B6091" t="str">
            <v>Point</v>
          </cell>
          <cell r="C6091" t="str">
            <v>Chem Manuf /Other Not Classified /Specify in Comments Field</v>
          </cell>
          <cell r="D6091" t="str">
            <v>Industrial Processes - Chemical Manuf</v>
          </cell>
          <cell r="G6091" t="str">
            <v>Industrial Processes</v>
          </cell>
          <cell r="H6091" t="str">
            <v>Chemical Manufacturing</v>
          </cell>
          <cell r="I6091" t="str">
            <v>Other Not Classified</v>
          </cell>
          <cell r="J6091" t="str">
            <v>Specify in Comments Field</v>
          </cell>
          <cell r="K6091" t="str">
            <v>30199998</v>
          </cell>
          <cell r="L6091" t="str">
            <v>2005</v>
          </cell>
          <cell r="N6091">
            <v>40988</v>
          </cell>
        </row>
        <row r="6092">
          <cell r="A6092" t="str">
            <v>30200101</v>
          </cell>
          <cell r="B6092" t="str">
            <v>Point</v>
          </cell>
          <cell r="C6092" t="str">
            <v>Alfalfa Dehydration /General</v>
          </cell>
          <cell r="D6092" t="str">
            <v>Industrial Processes - NEC</v>
          </cell>
          <cell r="G6092" t="str">
            <v>Industrial Processes</v>
          </cell>
          <cell r="H6092" t="str">
            <v>Food and Agriculture</v>
          </cell>
          <cell r="I6092" t="str">
            <v>Alfalfa Dehydration</v>
          </cell>
          <cell r="J6092" t="str">
            <v>General</v>
          </cell>
          <cell r="N6092">
            <v>40988</v>
          </cell>
        </row>
        <row r="6093">
          <cell r="A6093" t="str">
            <v>30200102</v>
          </cell>
          <cell r="B6093" t="str">
            <v>Point</v>
          </cell>
          <cell r="C6093" t="str">
            <v>Alfalfa Dehydration /Primary Cyclone and Dryer** (use -11 thru -14)</v>
          </cell>
          <cell r="D6093" t="str">
            <v>Industrial Processes - NEC</v>
          </cell>
          <cell r="G6093" t="str">
            <v>Industrial Processes</v>
          </cell>
          <cell r="H6093" t="str">
            <v>Food and Agriculture</v>
          </cell>
          <cell r="I6093" t="str">
            <v>Alfalfa Dehydration</v>
          </cell>
          <cell r="J6093" t="str">
            <v>Primary Cyclone and Dryer** (use -11 thru -14)</v>
          </cell>
          <cell r="N6093">
            <v>40988</v>
          </cell>
        </row>
        <row r="6094">
          <cell r="A6094" t="str">
            <v>30200103</v>
          </cell>
          <cell r="B6094" t="str">
            <v>Point</v>
          </cell>
          <cell r="C6094" t="str">
            <v>Alfalfa Dehydration /Meal Collector Cyclone</v>
          </cell>
          <cell r="D6094" t="str">
            <v>Industrial Processes - NEC</v>
          </cell>
          <cell r="G6094" t="str">
            <v>Industrial Processes</v>
          </cell>
          <cell r="H6094" t="str">
            <v>Food and Agriculture</v>
          </cell>
          <cell r="I6094" t="str">
            <v>Alfalfa Dehydration</v>
          </cell>
          <cell r="J6094" t="str">
            <v>Meal Collector Cyclone</v>
          </cell>
          <cell r="N6094">
            <v>40988</v>
          </cell>
        </row>
        <row r="6095">
          <cell r="A6095" t="str">
            <v>30200104</v>
          </cell>
          <cell r="B6095" t="str">
            <v>Point</v>
          </cell>
          <cell r="C6095" t="str">
            <v>Alfalfa Dehydration /Pellet Cooler Cyclone</v>
          </cell>
          <cell r="D6095" t="str">
            <v>Industrial Processes - NEC</v>
          </cell>
          <cell r="G6095" t="str">
            <v>Industrial Processes</v>
          </cell>
          <cell r="H6095" t="str">
            <v>Food and Agriculture</v>
          </cell>
          <cell r="I6095" t="str">
            <v>Alfalfa Dehydration</v>
          </cell>
          <cell r="J6095" t="str">
            <v>Pellet Cooler Cyclone</v>
          </cell>
          <cell r="N6095">
            <v>40988</v>
          </cell>
        </row>
        <row r="6096">
          <cell r="A6096" t="str">
            <v>30200107</v>
          </cell>
          <cell r="B6096" t="str">
            <v>Point</v>
          </cell>
          <cell r="C6096" t="str">
            <v>Alfalfa Dehydration /Pellet Collector Cyclone</v>
          </cell>
          <cell r="D6096" t="str">
            <v>Industrial Processes - NEC</v>
          </cell>
          <cell r="G6096" t="str">
            <v>Industrial Processes</v>
          </cell>
          <cell r="H6096" t="str">
            <v>Food and Agriculture</v>
          </cell>
          <cell r="I6096" t="str">
            <v>Alfalfa Dehydration</v>
          </cell>
          <cell r="J6096" t="str">
            <v>Pellet Collector Cyclone</v>
          </cell>
          <cell r="N6096">
            <v>40988</v>
          </cell>
        </row>
        <row r="6097">
          <cell r="A6097" t="str">
            <v>30200111</v>
          </cell>
          <cell r="B6097" t="str">
            <v>Point</v>
          </cell>
          <cell r="C6097" t="str">
            <v>Alfalfa Dehydration /Gas-fired, Triple-Pass Dryer Cyclone</v>
          </cell>
          <cell r="D6097" t="str">
            <v>Industrial Processes - NEC</v>
          </cell>
          <cell r="G6097" t="str">
            <v>Industrial Processes</v>
          </cell>
          <cell r="H6097" t="str">
            <v>Food and Agriculture</v>
          </cell>
          <cell r="I6097" t="str">
            <v>Alfalfa Dehydration</v>
          </cell>
          <cell r="J6097" t="str">
            <v>Gas-fired, Triple-Pass Dryer Cyclone</v>
          </cell>
          <cell r="N6097">
            <v>40988</v>
          </cell>
        </row>
        <row r="6098">
          <cell r="A6098" t="str">
            <v>30200112</v>
          </cell>
          <cell r="B6098" t="str">
            <v>Point</v>
          </cell>
          <cell r="C6098" t="str">
            <v>Alfalfa Dehydration /Coal-fired, Triple-Pass Dryer Cyclone</v>
          </cell>
          <cell r="D6098" t="str">
            <v>Industrial Processes - NEC</v>
          </cell>
          <cell r="G6098" t="str">
            <v>Industrial Processes</v>
          </cell>
          <cell r="H6098" t="str">
            <v>Food and Agriculture</v>
          </cell>
          <cell r="I6098" t="str">
            <v>Alfalfa Dehydration</v>
          </cell>
          <cell r="J6098" t="str">
            <v>Coal-fired, Triple-Pass Dryer Cyclone</v>
          </cell>
          <cell r="N6098">
            <v>40988</v>
          </cell>
        </row>
        <row r="6099">
          <cell r="A6099" t="str">
            <v>30200115</v>
          </cell>
          <cell r="B6099" t="str">
            <v>Point</v>
          </cell>
          <cell r="C6099" t="str">
            <v>Alfalfa Dehydration /Gas-fired, Single-Pass Dryer Cyclone</v>
          </cell>
          <cell r="D6099" t="str">
            <v>Industrial Processes - NEC</v>
          </cell>
          <cell r="G6099" t="str">
            <v>Industrial Processes</v>
          </cell>
          <cell r="H6099" t="str">
            <v>Food and Agriculture</v>
          </cell>
          <cell r="I6099" t="str">
            <v>Alfalfa Dehydration</v>
          </cell>
          <cell r="J6099" t="str">
            <v>Gas-fired, Single-Pass Dryer Cyclone</v>
          </cell>
          <cell r="N6099">
            <v>40988</v>
          </cell>
        </row>
        <row r="6100">
          <cell r="A6100" t="str">
            <v>30200117</v>
          </cell>
          <cell r="B6100" t="str">
            <v>Point</v>
          </cell>
          <cell r="C6100" t="str">
            <v>Alfalfa Dehydration /Wood-fired, Single-Pass Dryer Cyclone</v>
          </cell>
          <cell r="D6100" t="str">
            <v>Industrial Processes - NEC</v>
          </cell>
          <cell r="G6100" t="str">
            <v>Industrial Processes</v>
          </cell>
          <cell r="H6100" t="str">
            <v>Food and Agriculture</v>
          </cell>
          <cell r="I6100" t="str">
            <v>Alfalfa Dehydration</v>
          </cell>
          <cell r="J6100" t="str">
            <v>Wood-fired, Single-Pass Dryer Cyclone</v>
          </cell>
          <cell r="N6100">
            <v>40988</v>
          </cell>
        </row>
        <row r="6101">
          <cell r="A6101" t="str">
            <v>30200120</v>
          </cell>
          <cell r="B6101" t="str">
            <v>Point</v>
          </cell>
          <cell r="C6101" t="str">
            <v>Alfalfa Dehydration /Pellet Storage Bin Cyclone</v>
          </cell>
          <cell r="D6101" t="str">
            <v>Industrial Processes - Storage and Transfer</v>
          </cell>
          <cell r="G6101" t="str">
            <v>Industrial Processes</v>
          </cell>
          <cell r="H6101" t="str">
            <v>Food and Agriculture</v>
          </cell>
          <cell r="I6101" t="str">
            <v>Alfalfa Dehydration</v>
          </cell>
          <cell r="J6101" t="str">
            <v>Pellet Storage Bin Cyclone</v>
          </cell>
          <cell r="N6101">
            <v>40988</v>
          </cell>
        </row>
        <row r="6102">
          <cell r="A6102" t="str">
            <v>30200199</v>
          </cell>
          <cell r="B6102" t="str">
            <v>Point</v>
          </cell>
          <cell r="C6102" t="str">
            <v>Alfalfa Dehydration /Other Not Classified</v>
          </cell>
          <cell r="D6102" t="str">
            <v>Industrial Processes - NEC</v>
          </cell>
          <cell r="G6102" t="str">
            <v>Industrial Processes</v>
          </cell>
          <cell r="H6102" t="str">
            <v>Food and Agriculture</v>
          </cell>
          <cell r="I6102" t="str">
            <v>Alfalfa Dehydration</v>
          </cell>
          <cell r="J6102" t="str">
            <v>Other Not Classified</v>
          </cell>
          <cell r="N6102">
            <v>40988</v>
          </cell>
        </row>
        <row r="6103">
          <cell r="A6103" t="str">
            <v>30200201</v>
          </cell>
          <cell r="B6103" t="str">
            <v>Point</v>
          </cell>
          <cell r="C6103" t="str">
            <v>Coffee Roasting /Direct Fired Roaster ** (use 302002-24 or -25)</v>
          </cell>
          <cell r="D6103" t="str">
            <v>Industrial Processes - NEC</v>
          </cell>
          <cell r="G6103" t="str">
            <v>Industrial Processes</v>
          </cell>
          <cell r="H6103" t="str">
            <v>Food and Agriculture</v>
          </cell>
          <cell r="I6103" t="str">
            <v>Coffee Roasting</v>
          </cell>
          <cell r="J6103" t="str">
            <v>Direct Fired Roaster ** (use 302002-24 or -25)</v>
          </cell>
          <cell r="N6103">
            <v>40988</v>
          </cell>
        </row>
        <row r="6104">
          <cell r="A6104" t="str">
            <v>30200202</v>
          </cell>
          <cell r="B6104" t="str">
            <v>Point</v>
          </cell>
          <cell r="C6104" t="str">
            <v>Coffee Roasting /Indirect Fired Roaster ** (use 302002-20 or -21)</v>
          </cell>
          <cell r="D6104" t="str">
            <v>Industrial Processes - NEC</v>
          </cell>
          <cell r="G6104" t="str">
            <v>Industrial Processes</v>
          </cell>
          <cell r="H6104" t="str">
            <v>Food and Agriculture</v>
          </cell>
          <cell r="I6104" t="str">
            <v>Coffee Roasting</v>
          </cell>
          <cell r="J6104" t="str">
            <v>Indirect Fired Roaster ** (use 302002-20 or -21)</v>
          </cell>
          <cell r="N6104">
            <v>40988</v>
          </cell>
        </row>
        <row r="6105">
          <cell r="A6105" t="str">
            <v>30200203</v>
          </cell>
          <cell r="B6105" t="str">
            <v>Point</v>
          </cell>
          <cell r="C6105" t="str">
            <v>Coffee Roasting /Stoner/Cooler ** (use 302002-30)</v>
          </cell>
          <cell r="D6105" t="str">
            <v>Industrial Processes - NEC</v>
          </cell>
          <cell r="G6105" t="str">
            <v>Industrial Processes</v>
          </cell>
          <cell r="H6105" t="str">
            <v>Food and Agriculture</v>
          </cell>
          <cell r="I6105" t="str">
            <v>Coffee Roasting</v>
          </cell>
          <cell r="J6105" t="str">
            <v>Stoner/Cooler ** (use 302002-30)</v>
          </cell>
          <cell r="N6105">
            <v>40988</v>
          </cell>
        </row>
        <row r="6106">
          <cell r="A6106" t="str">
            <v>30200204</v>
          </cell>
          <cell r="B6106" t="str">
            <v>Point</v>
          </cell>
          <cell r="C6106" t="str">
            <v>Coffee Roasting /Green Coffee Bean Unloading</v>
          </cell>
          <cell r="D6106" t="str">
            <v>Industrial Processes - NEC</v>
          </cell>
          <cell r="G6106" t="str">
            <v>Industrial Processes</v>
          </cell>
          <cell r="H6106" t="str">
            <v>Food and Agriculture</v>
          </cell>
          <cell r="I6106" t="str">
            <v>Coffee Roasting</v>
          </cell>
          <cell r="J6106" t="str">
            <v>Green Coffee Bean Unloading</v>
          </cell>
          <cell r="N6106">
            <v>40988</v>
          </cell>
        </row>
        <row r="6107">
          <cell r="A6107" t="str">
            <v>30200206</v>
          </cell>
          <cell r="B6107" t="str">
            <v>Point</v>
          </cell>
          <cell r="C6107" t="str">
            <v>Coffee Roasting /Screening - Debris Removal from Green Coffee Beans</v>
          </cell>
          <cell r="D6107" t="str">
            <v>Industrial Processes - NEC</v>
          </cell>
          <cell r="G6107" t="str">
            <v>Industrial Processes</v>
          </cell>
          <cell r="H6107" t="str">
            <v>Food and Agriculture</v>
          </cell>
          <cell r="I6107" t="str">
            <v>Coffee Roasting</v>
          </cell>
          <cell r="J6107" t="str">
            <v>Screening - Debris Removal from Green Coffee Beans</v>
          </cell>
          <cell r="N6107">
            <v>40988</v>
          </cell>
        </row>
        <row r="6108">
          <cell r="A6108" t="str">
            <v>30200208</v>
          </cell>
          <cell r="B6108" t="str">
            <v>Point</v>
          </cell>
          <cell r="C6108" t="str">
            <v>Coffee Roasting /Green Coffee Bean Storage and Handling</v>
          </cell>
          <cell r="D6108" t="str">
            <v>Industrial Processes - Storage and Transfer</v>
          </cell>
          <cell r="G6108" t="str">
            <v>Industrial Processes</v>
          </cell>
          <cell r="H6108" t="str">
            <v>Food and Agriculture</v>
          </cell>
          <cell r="I6108" t="str">
            <v>Coffee Roasting</v>
          </cell>
          <cell r="J6108" t="str">
            <v>Green Coffee Bean Storage and Handling</v>
          </cell>
          <cell r="N6108">
            <v>40988</v>
          </cell>
        </row>
        <row r="6109">
          <cell r="A6109" t="str">
            <v>30200210</v>
          </cell>
          <cell r="B6109" t="str">
            <v>Point</v>
          </cell>
          <cell r="C6109" t="str">
            <v>Coffee Roasting /Decaffeination : Solvent Extraction</v>
          </cell>
          <cell r="D6109" t="str">
            <v>Industrial Processes - NEC</v>
          </cell>
          <cell r="G6109" t="str">
            <v>Industrial Processes</v>
          </cell>
          <cell r="H6109" t="str">
            <v>Food and Agriculture</v>
          </cell>
          <cell r="I6109" t="str">
            <v>Coffee Roasting</v>
          </cell>
          <cell r="J6109" t="str">
            <v>Decaffeination : Solvent Extraction</v>
          </cell>
          <cell r="N6109">
            <v>40988</v>
          </cell>
        </row>
        <row r="6110">
          <cell r="A6110" t="str">
            <v>30200211</v>
          </cell>
          <cell r="B6110" t="str">
            <v>Point</v>
          </cell>
          <cell r="C6110" t="str">
            <v>Coffee Roasting /Decaffeination : Supercritical CO2 Extraction</v>
          </cell>
          <cell r="D6110" t="str">
            <v>Industrial Processes - NEC</v>
          </cell>
          <cell r="G6110" t="str">
            <v>Industrial Processes</v>
          </cell>
          <cell r="H6110" t="str">
            <v>Food and Agriculture</v>
          </cell>
          <cell r="I6110" t="str">
            <v>Coffee Roasting</v>
          </cell>
          <cell r="J6110" t="str">
            <v>Decaffeination : Supercritical CO2 Extraction</v>
          </cell>
          <cell r="N6110">
            <v>40988</v>
          </cell>
        </row>
        <row r="6111">
          <cell r="A6111" t="str">
            <v>30200216</v>
          </cell>
          <cell r="B6111" t="str">
            <v>Point</v>
          </cell>
          <cell r="C6111" t="str">
            <v>Coffee Roasting /Steam or Hot Air Drying of Decaffeinated Green Coffee Beans</v>
          </cell>
          <cell r="D6111" t="str">
            <v>Industrial Processes - NEC</v>
          </cell>
          <cell r="G6111" t="str">
            <v>Industrial Processes</v>
          </cell>
          <cell r="H6111" t="str">
            <v>Food and Agriculture</v>
          </cell>
          <cell r="I6111" t="str">
            <v>Coffee Roasting</v>
          </cell>
          <cell r="J6111" t="str">
            <v>Steam or Hot Air Drying of Decaffeinated Green Coffee Beans</v>
          </cell>
          <cell r="N6111">
            <v>40988</v>
          </cell>
        </row>
        <row r="6112">
          <cell r="A6112" t="str">
            <v>30200220</v>
          </cell>
          <cell r="B6112" t="str">
            <v>Point</v>
          </cell>
          <cell r="C6112" t="str">
            <v>Coffee Roasting /Indirect-fired Batch Roaster -Natural Gas (incl combustion emiss)</v>
          </cell>
          <cell r="D6112" t="str">
            <v>Industrial Processes - NEC</v>
          </cell>
          <cell r="G6112" t="str">
            <v>Industrial Processes</v>
          </cell>
          <cell r="H6112" t="str">
            <v>Food and Agriculture</v>
          </cell>
          <cell r="I6112" t="str">
            <v>Coffee Roasting</v>
          </cell>
          <cell r="J6112" t="str">
            <v>Indirect-fired Batch Roaster -Natural Gas (incl combustion emiss)</v>
          </cell>
          <cell r="N6112">
            <v>40988</v>
          </cell>
        </row>
        <row r="6113">
          <cell r="A6113" t="str">
            <v>30200221</v>
          </cell>
          <cell r="B6113" t="str">
            <v>Point</v>
          </cell>
          <cell r="C6113" t="str">
            <v>Coffee Roasting /Indirect-fired Continuous Roaster -Natural Gas (incl combustion emiss)</v>
          </cell>
          <cell r="D6113" t="str">
            <v>Industrial Processes - NEC</v>
          </cell>
          <cell r="G6113" t="str">
            <v>Industrial Processes</v>
          </cell>
          <cell r="H6113" t="str">
            <v>Food and Agriculture</v>
          </cell>
          <cell r="I6113" t="str">
            <v>Coffee Roasting</v>
          </cell>
          <cell r="J6113" t="str">
            <v>Indirect-fired Continuous Roaster -Natural Gas (incl combustion emiss)</v>
          </cell>
          <cell r="N6113">
            <v>40988</v>
          </cell>
        </row>
        <row r="6114">
          <cell r="A6114" t="str">
            <v>30200224</v>
          </cell>
          <cell r="B6114" t="str">
            <v>Point</v>
          </cell>
          <cell r="C6114" t="str">
            <v>Coffee Roasting /Direct-fired Batch Roaster - Natural Gas</v>
          </cell>
          <cell r="D6114" t="str">
            <v>Industrial Processes - NEC</v>
          </cell>
          <cell r="G6114" t="str">
            <v>Industrial Processes</v>
          </cell>
          <cell r="H6114" t="str">
            <v>Food and Agriculture</v>
          </cell>
          <cell r="I6114" t="str">
            <v>Coffee Roasting</v>
          </cell>
          <cell r="J6114" t="str">
            <v>Direct-fired Batch Roaster - Natural Gas</v>
          </cell>
          <cell r="N6114">
            <v>40988</v>
          </cell>
        </row>
        <row r="6115">
          <cell r="A6115" t="str">
            <v>30200225</v>
          </cell>
          <cell r="B6115" t="str">
            <v>Point</v>
          </cell>
          <cell r="C6115" t="str">
            <v>Coffee Roasting /Direct-fired Continuous Roaster - Natural Gas</v>
          </cell>
          <cell r="D6115" t="str">
            <v>Industrial Processes - NEC</v>
          </cell>
          <cell r="G6115" t="str">
            <v>Industrial Processes</v>
          </cell>
          <cell r="H6115" t="str">
            <v>Food and Agriculture</v>
          </cell>
          <cell r="I6115" t="str">
            <v>Coffee Roasting</v>
          </cell>
          <cell r="J6115" t="str">
            <v>Direct-fired Continuous Roaster - Natural Gas</v>
          </cell>
          <cell r="N6115">
            <v>40988</v>
          </cell>
        </row>
        <row r="6116">
          <cell r="A6116" t="str">
            <v>30200228</v>
          </cell>
          <cell r="B6116" t="str">
            <v>Point</v>
          </cell>
          <cell r="C6116" t="str">
            <v>Coffee Roasting /Cooling of Roasted Coffee Beans</v>
          </cell>
          <cell r="D6116" t="str">
            <v>Industrial Processes - NEC</v>
          </cell>
          <cell r="G6116" t="str">
            <v>Industrial Processes</v>
          </cell>
          <cell r="H6116" t="str">
            <v>Food and Agriculture</v>
          </cell>
          <cell r="I6116" t="str">
            <v>Coffee Roasting</v>
          </cell>
          <cell r="J6116" t="str">
            <v>Cooling of Roasted Coffee Beans</v>
          </cell>
          <cell r="N6116">
            <v>40988</v>
          </cell>
        </row>
        <row r="6117">
          <cell r="A6117" t="str">
            <v>30200230</v>
          </cell>
          <cell r="B6117" t="str">
            <v>Point</v>
          </cell>
          <cell r="C6117" t="str">
            <v>Coffee Roasting /De-stoning - Air Classification for Debris Removal</v>
          </cell>
          <cell r="D6117" t="str">
            <v>Industrial Processes - NEC</v>
          </cell>
          <cell r="G6117" t="str">
            <v>Industrial Processes</v>
          </cell>
          <cell r="H6117" t="str">
            <v>Food and Agriculture</v>
          </cell>
          <cell r="I6117" t="str">
            <v>Coffee Roasting</v>
          </cell>
          <cell r="J6117" t="str">
            <v>De-stoning - Air Classification for Debris Removal</v>
          </cell>
          <cell r="N6117">
            <v>40988</v>
          </cell>
        </row>
        <row r="6118">
          <cell r="A6118" t="str">
            <v>30200234</v>
          </cell>
          <cell r="B6118" t="str">
            <v>Point</v>
          </cell>
          <cell r="C6118" t="str">
            <v>Coffee Roasting /Equilibration - Air Drying &amp; Stabilization of Roasted Coffee Beans</v>
          </cell>
          <cell r="D6118" t="str">
            <v>Industrial Processes - NEC</v>
          </cell>
          <cell r="G6118" t="str">
            <v>Industrial Processes</v>
          </cell>
          <cell r="H6118" t="str">
            <v>Food and Agriculture</v>
          </cell>
          <cell r="I6118" t="str">
            <v>Coffee Roasting</v>
          </cell>
          <cell r="J6118" t="str">
            <v>Equilibration - Air Drying &amp; Stabilization of Roasted Coffee Beans</v>
          </cell>
          <cell r="N6118">
            <v>40988</v>
          </cell>
        </row>
        <row r="6119">
          <cell r="A6119" t="str">
            <v>30200299</v>
          </cell>
          <cell r="B6119" t="str">
            <v>Point</v>
          </cell>
          <cell r="C6119" t="str">
            <v>Coffee Roasting /Other Not Classified</v>
          </cell>
          <cell r="D6119" t="str">
            <v>Industrial Processes - NEC</v>
          </cell>
          <cell r="G6119" t="str">
            <v>Industrial Processes</v>
          </cell>
          <cell r="H6119" t="str">
            <v>Food and Agriculture</v>
          </cell>
          <cell r="I6119" t="str">
            <v>Coffee Roasting</v>
          </cell>
          <cell r="J6119" t="str">
            <v>Other Not Classified</v>
          </cell>
          <cell r="N6119">
            <v>40988</v>
          </cell>
        </row>
        <row r="6120">
          <cell r="A6120" t="str">
            <v>30200301</v>
          </cell>
          <cell r="B6120" t="str">
            <v>Point</v>
          </cell>
          <cell r="C6120" t="str">
            <v>Instant Coffee Products /Spray Drying (Instant Coffee) Ground Coffee after H2O Extraction</v>
          </cell>
          <cell r="D6120" t="str">
            <v>Industrial Processes - NEC</v>
          </cell>
          <cell r="G6120" t="str">
            <v>Industrial Processes</v>
          </cell>
          <cell r="H6120" t="str">
            <v>Food and Agriculture</v>
          </cell>
          <cell r="I6120" t="str">
            <v>Instant Coffee Products</v>
          </cell>
          <cell r="J6120" t="str">
            <v>Spray Drying (Instant Coffee) Ground Coffee after H2O Extraction</v>
          </cell>
          <cell r="N6120">
            <v>40988</v>
          </cell>
        </row>
        <row r="6121">
          <cell r="A6121" t="str">
            <v>30200306</v>
          </cell>
          <cell r="B6121" t="str">
            <v>Point</v>
          </cell>
          <cell r="C6121" t="str">
            <v>Instant Coffee Products /Freeze Drying (Instant Coffee) Ground Coffee after H2O Extraction</v>
          </cell>
          <cell r="D6121" t="str">
            <v>Industrial Processes - NEC</v>
          </cell>
          <cell r="G6121" t="str">
            <v>Industrial Processes</v>
          </cell>
          <cell r="H6121" t="str">
            <v>Food and Agriculture</v>
          </cell>
          <cell r="I6121" t="str">
            <v>Instant Coffee Products</v>
          </cell>
          <cell r="J6121" t="str">
            <v>Freeze Drying (Instant Coffee) Ground Coffee after H2O Extraction</v>
          </cell>
          <cell r="N6121">
            <v>40988</v>
          </cell>
        </row>
        <row r="6122">
          <cell r="A6122" t="str">
            <v>30200401</v>
          </cell>
          <cell r="B6122" t="str">
            <v>Point</v>
          </cell>
          <cell r="C6122" t="str">
            <v>Cotton Ginning /Unloading Fan</v>
          </cell>
          <cell r="D6122" t="str">
            <v>Industrial Processes - NEC</v>
          </cell>
          <cell r="G6122" t="str">
            <v>Industrial Processes</v>
          </cell>
          <cell r="H6122" t="str">
            <v>Food and Agriculture</v>
          </cell>
          <cell r="I6122" t="str">
            <v>Cotton Ginning</v>
          </cell>
          <cell r="J6122" t="str">
            <v>Unloading Fan</v>
          </cell>
          <cell r="N6122">
            <v>40988</v>
          </cell>
        </row>
        <row r="6123">
          <cell r="A6123" t="str">
            <v>30200402</v>
          </cell>
          <cell r="B6123" t="str">
            <v>Point</v>
          </cell>
          <cell r="C6123" t="str">
            <v>Cotton Ginning /Seed Cotton Cleaning System ** (use SCCs 3-02-004-20, 21, &amp; 22)</v>
          </cell>
          <cell r="D6123" t="str">
            <v>Industrial Processes - NEC</v>
          </cell>
          <cell r="G6123" t="str">
            <v>Industrial Processes</v>
          </cell>
          <cell r="H6123" t="str">
            <v>Food and Agriculture</v>
          </cell>
          <cell r="I6123" t="str">
            <v>Cotton Ginning</v>
          </cell>
          <cell r="J6123" t="str">
            <v>Seed Cotton Cleaning System ** (use SCCs 3-02-004-20, 21, &amp; 22)</v>
          </cell>
          <cell r="N6123">
            <v>40988</v>
          </cell>
        </row>
        <row r="6124">
          <cell r="A6124" t="str">
            <v>30200403</v>
          </cell>
          <cell r="B6124" t="str">
            <v>Point</v>
          </cell>
          <cell r="C6124" t="str">
            <v>Cotton Ginning /Master Trash Fan(incl Stick&amp;Burr Mach/Gin Stand/Extrr Feed/Batt Cond)</v>
          </cell>
          <cell r="D6124" t="str">
            <v>Industrial Processes - NEC</v>
          </cell>
          <cell r="G6124" t="str">
            <v>Industrial Processes</v>
          </cell>
          <cell r="H6124" t="str">
            <v>Food and Agriculture</v>
          </cell>
          <cell r="I6124" t="str">
            <v>Cotton Ginning</v>
          </cell>
          <cell r="J6124" t="str">
            <v>Master Trash Fan(incl Stick&amp;Burr Mach/Gin Stand/Extrr Feed/Batt Cond)</v>
          </cell>
          <cell r="N6124">
            <v>40988</v>
          </cell>
        </row>
        <row r="6125">
          <cell r="A6125" t="str">
            <v>30200404</v>
          </cell>
          <cell r="B6125" t="str">
            <v>Point</v>
          </cell>
          <cell r="C6125" t="str">
            <v>Cotton Ginning /Miscellaneous ** (incl Lint Clr/Batt Cond/Trash, Overflo &amp; Mote Fans)</v>
          </cell>
          <cell r="D6125" t="str">
            <v>Industrial Processes - NEC</v>
          </cell>
          <cell r="G6125" t="str">
            <v>Industrial Processes</v>
          </cell>
          <cell r="H6125" t="str">
            <v>Food and Agriculture</v>
          </cell>
          <cell r="I6125" t="str">
            <v>Cotton Ginning</v>
          </cell>
          <cell r="J6125" t="str">
            <v>Miscellaneous ** (incl Lint Clr/Batt Cond/Trash, Overflo &amp; Mote Fans)</v>
          </cell>
          <cell r="N6125">
            <v>40988</v>
          </cell>
        </row>
        <row r="6126">
          <cell r="A6126" t="str">
            <v>30200405</v>
          </cell>
          <cell r="B6126" t="str">
            <v>Point</v>
          </cell>
          <cell r="C6126" t="str">
            <v>Cotton Ginning /Extract Feeder Cleaners **</v>
          </cell>
          <cell r="D6126" t="str">
            <v>Industrial Processes - NEC</v>
          </cell>
          <cell r="G6126" t="str">
            <v>Industrial Processes</v>
          </cell>
          <cell r="H6126" t="str">
            <v>Food and Agriculture</v>
          </cell>
          <cell r="I6126" t="str">
            <v>Cotton Ginning</v>
          </cell>
          <cell r="J6126" t="str">
            <v>Extract Feeder Cleaners **</v>
          </cell>
          <cell r="N6126">
            <v>40988</v>
          </cell>
        </row>
        <row r="6127">
          <cell r="A6127" t="str">
            <v>30200406</v>
          </cell>
          <cell r="B6127" t="str">
            <v>Point</v>
          </cell>
          <cell r="C6127" t="str">
            <v>Cotton Ginning /Saw Ginning **</v>
          </cell>
          <cell r="D6127" t="str">
            <v>Industrial Processes - NEC</v>
          </cell>
          <cell r="G6127" t="str">
            <v>Industrial Processes</v>
          </cell>
          <cell r="H6127" t="str">
            <v>Food and Agriculture</v>
          </cell>
          <cell r="I6127" t="str">
            <v>Cotton Ginning</v>
          </cell>
          <cell r="J6127" t="str">
            <v>Saw Ginning **</v>
          </cell>
          <cell r="N6127">
            <v>40988</v>
          </cell>
        </row>
        <row r="6128">
          <cell r="A6128" t="str">
            <v>30200407</v>
          </cell>
          <cell r="B6128" t="str">
            <v>Point</v>
          </cell>
          <cell r="C6128" t="str">
            <v>Cotton Ginning /Lint Cleaners</v>
          </cell>
          <cell r="D6128" t="str">
            <v>Industrial Processes - NEC</v>
          </cell>
          <cell r="G6128" t="str">
            <v>Industrial Processes</v>
          </cell>
          <cell r="H6128" t="str">
            <v>Food and Agriculture</v>
          </cell>
          <cell r="I6128" t="str">
            <v>Cotton Ginning</v>
          </cell>
          <cell r="J6128" t="str">
            <v>Lint Cleaners</v>
          </cell>
          <cell r="N6128">
            <v>40988</v>
          </cell>
        </row>
        <row r="6129">
          <cell r="A6129" t="str">
            <v>30200408</v>
          </cell>
          <cell r="B6129" t="str">
            <v>Point</v>
          </cell>
          <cell r="C6129" t="str">
            <v>Cotton Ginning /Battery Condenser (incl Baling System)</v>
          </cell>
          <cell r="D6129" t="str">
            <v>Industrial Processes - NEC</v>
          </cell>
          <cell r="G6129" t="str">
            <v>Industrial Processes</v>
          </cell>
          <cell r="H6129" t="str">
            <v>Food and Agriculture</v>
          </cell>
          <cell r="I6129" t="str">
            <v>Cotton Ginning</v>
          </cell>
          <cell r="J6129" t="str">
            <v>Battery Condenser (incl Baling System)</v>
          </cell>
          <cell r="N6129">
            <v>40988</v>
          </cell>
        </row>
        <row r="6130">
          <cell r="A6130" t="str">
            <v>30200409</v>
          </cell>
          <cell r="B6130" t="str">
            <v>Point</v>
          </cell>
          <cell r="C6130" t="str">
            <v>Cotton Ginning /Stick and Green Leaf Extracting Cleaner ** (use SCCs 3-02-004-20, 21,</v>
          </cell>
          <cell r="D6130" t="str">
            <v>Industrial Processes - NEC</v>
          </cell>
          <cell r="G6130" t="str">
            <v>Industrial Processes</v>
          </cell>
          <cell r="H6130" t="str">
            <v>Food and Agriculture</v>
          </cell>
          <cell r="I6130" t="str">
            <v>Cotton Ginning</v>
          </cell>
          <cell r="J6130" t="str">
            <v>Stick and Green Leaf Extracting Cleaner ** (use SCCs 3-02-004-20, 21,</v>
          </cell>
          <cell r="N6130">
            <v>40988</v>
          </cell>
        </row>
        <row r="6131">
          <cell r="A6131" t="str">
            <v>30200410</v>
          </cell>
          <cell r="B6131" t="str">
            <v>Point</v>
          </cell>
          <cell r="C6131" t="str">
            <v>Cotton Ginning /General - Entire Process, Sum of Typical Equip Used</v>
          </cell>
          <cell r="D6131" t="str">
            <v>Industrial Processes - NEC</v>
          </cell>
          <cell r="G6131" t="str">
            <v>Industrial Processes</v>
          </cell>
          <cell r="H6131" t="str">
            <v>Food and Agriculture</v>
          </cell>
          <cell r="I6131" t="str">
            <v>Cotton Ginning</v>
          </cell>
          <cell r="J6131" t="str">
            <v>General - Entire Process, Sum of Typical Equip Used</v>
          </cell>
          <cell r="N6131">
            <v>40988</v>
          </cell>
        </row>
        <row r="6132">
          <cell r="A6132" t="str">
            <v>30200411</v>
          </cell>
          <cell r="B6132" t="str">
            <v>Point</v>
          </cell>
          <cell r="C6132" t="str">
            <v>Cotton Ginning /Burr Machine Cleaner ** (use SCCs 3-02-004-20, 21, &amp; 22)</v>
          </cell>
          <cell r="D6132" t="str">
            <v>Industrial Processes - NEC</v>
          </cell>
          <cell r="G6132" t="str">
            <v>Industrial Processes</v>
          </cell>
          <cell r="H6132" t="str">
            <v>Food and Agriculture</v>
          </cell>
          <cell r="I6132" t="str">
            <v>Cotton Ginning</v>
          </cell>
          <cell r="J6132" t="str">
            <v>Burr Machine Cleaner ** (use SCCs 3-02-004-20, 21, &amp; 22)</v>
          </cell>
          <cell r="N6132">
            <v>40988</v>
          </cell>
        </row>
        <row r="6133">
          <cell r="A6133" t="str">
            <v>30200412</v>
          </cell>
          <cell r="B6133" t="str">
            <v>Point</v>
          </cell>
          <cell r="C6133" t="str">
            <v>Cotton Ginning /Stick Machine Cleaner ** (use SCCs 3-02-004-20, 21, &amp; 22)</v>
          </cell>
          <cell r="D6133" t="str">
            <v>Industrial Processes - NEC</v>
          </cell>
          <cell r="G6133" t="str">
            <v>Industrial Processes</v>
          </cell>
          <cell r="H6133" t="str">
            <v>Food and Agriculture</v>
          </cell>
          <cell r="I6133" t="str">
            <v>Cotton Ginning</v>
          </cell>
          <cell r="J6133" t="str">
            <v>Stick Machine Cleaner ** (use SCCs 3-02-004-20, 21, &amp; 22)</v>
          </cell>
          <cell r="N6133">
            <v>40988</v>
          </cell>
        </row>
        <row r="6134">
          <cell r="A6134" t="str">
            <v>30200415</v>
          </cell>
          <cell r="B6134" t="str">
            <v>Point</v>
          </cell>
          <cell r="C6134" t="str">
            <v>Cotton Ginning /Drying ** (use SCCs 3-02-004-20, 21, &amp; 22)</v>
          </cell>
          <cell r="D6134" t="str">
            <v>Industrial Processes - NEC</v>
          </cell>
          <cell r="G6134" t="str">
            <v>Industrial Processes</v>
          </cell>
          <cell r="H6134" t="str">
            <v>Food and Agriculture</v>
          </cell>
          <cell r="I6134" t="str">
            <v>Cotton Ginning</v>
          </cell>
          <cell r="J6134" t="str">
            <v>Drying ** (use SCCs 3-02-004-20, 21, &amp; 22)</v>
          </cell>
          <cell r="N6134">
            <v>40988</v>
          </cell>
        </row>
        <row r="6135">
          <cell r="A6135" t="str">
            <v>30200420</v>
          </cell>
          <cell r="B6135" t="str">
            <v>Point</v>
          </cell>
          <cell r="C6135" t="str">
            <v>Cotton Ginning /No. 1 Dryer and Cleaner</v>
          </cell>
          <cell r="D6135" t="str">
            <v>Industrial Processes - NEC</v>
          </cell>
          <cell r="G6135" t="str">
            <v>Industrial Processes</v>
          </cell>
          <cell r="H6135" t="str">
            <v>Food and Agriculture</v>
          </cell>
          <cell r="I6135" t="str">
            <v>Cotton Ginning</v>
          </cell>
          <cell r="J6135" t="str">
            <v>No. 1 Dryer and Cleaner</v>
          </cell>
          <cell r="N6135">
            <v>40988</v>
          </cell>
        </row>
        <row r="6136">
          <cell r="A6136" t="str">
            <v>30200421</v>
          </cell>
          <cell r="B6136" t="str">
            <v>Point</v>
          </cell>
          <cell r="C6136" t="str">
            <v>Cotton Ginning /No. 2 Dryer and Cleaner</v>
          </cell>
          <cell r="D6136" t="str">
            <v>Industrial Processes - NEC</v>
          </cell>
          <cell r="G6136" t="str">
            <v>Industrial Processes</v>
          </cell>
          <cell r="H6136" t="str">
            <v>Food and Agriculture</v>
          </cell>
          <cell r="I6136" t="str">
            <v>Cotton Ginning</v>
          </cell>
          <cell r="J6136" t="str">
            <v>No. 2 Dryer and Cleaner</v>
          </cell>
          <cell r="N6136">
            <v>40988</v>
          </cell>
        </row>
        <row r="6137">
          <cell r="A6137" t="str">
            <v>30200422</v>
          </cell>
          <cell r="B6137" t="str">
            <v>Point</v>
          </cell>
          <cell r="C6137" t="str">
            <v>Cotton Ginning /No. 3 Dryer and Cleaner</v>
          </cell>
          <cell r="D6137" t="str">
            <v>Industrial Processes - NEC</v>
          </cell>
          <cell r="G6137" t="str">
            <v>Industrial Processes</v>
          </cell>
          <cell r="H6137" t="str">
            <v>Food and Agriculture</v>
          </cell>
          <cell r="I6137" t="str">
            <v>Cotton Ginning</v>
          </cell>
          <cell r="J6137" t="str">
            <v>No. 3 Dryer and Cleaner</v>
          </cell>
          <cell r="N6137">
            <v>40988</v>
          </cell>
        </row>
        <row r="6138">
          <cell r="A6138" t="str">
            <v>30200425</v>
          </cell>
          <cell r="B6138" t="str">
            <v>Point</v>
          </cell>
          <cell r="C6138" t="str">
            <v>Cotton Ginning /Overflow Fan</v>
          </cell>
          <cell r="D6138" t="str">
            <v>Industrial Processes - NEC</v>
          </cell>
          <cell r="G6138" t="str">
            <v>Industrial Processes</v>
          </cell>
          <cell r="H6138" t="str">
            <v>Food and Agriculture</v>
          </cell>
          <cell r="I6138" t="str">
            <v>Cotton Ginning</v>
          </cell>
          <cell r="J6138" t="str">
            <v>Overflow Fan</v>
          </cell>
          <cell r="N6138">
            <v>40988</v>
          </cell>
        </row>
        <row r="6139">
          <cell r="A6139" t="str">
            <v>30200430</v>
          </cell>
          <cell r="B6139" t="str">
            <v>Point</v>
          </cell>
          <cell r="C6139" t="str">
            <v>Cotton Ginning /Cyclone Robber System</v>
          </cell>
          <cell r="D6139" t="str">
            <v>Industrial Processes - NEC</v>
          </cell>
          <cell r="G6139" t="str">
            <v>Industrial Processes</v>
          </cell>
          <cell r="H6139" t="str">
            <v>Food and Agriculture</v>
          </cell>
          <cell r="I6139" t="str">
            <v>Cotton Ginning</v>
          </cell>
          <cell r="J6139" t="str">
            <v>Cyclone Robber System</v>
          </cell>
          <cell r="N6139">
            <v>40988</v>
          </cell>
        </row>
        <row r="6140">
          <cell r="A6140" t="str">
            <v>30200435</v>
          </cell>
          <cell r="B6140" t="str">
            <v>Point</v>
          </cell>
          <cell r="C6140" t="str">
            <v>Cotton Ginning /Mote Fan</v>
          </cell>
          <cell r="D6140" t="str">
            <v>Industrial Processes - NEC</v>
          </cell>
          <cell r="G6140" t="str">
            <v>Industrial Processes</v>
          </cell>
          <cell r="H6140" t="str">
            <v>Food and Agriculture</v>
          </cell>
          <cell r="I6140" t="str">
            <v>Cotton Ginning</v>
          </cell>
          <cell r="J6140" t="str">
            <v>Mote Fan</v>
          </cell>
          <cell r="N6140">
            <v>40988</v>
          </cell>
        </row>
        <row r="6141">
          <cell r="A6141" t="str">
            <v>30200436</v>
          </cell>
          <cell r="B6141" t="str">
            <v>Point</v>
          </cell>
          <cell r="C6141" t="str">
            <v>Cotton Ginning /Mote Trash Fan</v>
          </cell>
          <cell r="D6141" t="str">
            <v>Industrial Processes - NEC</v>
          </cell>
          <cell r="G6141" t="str">
            <v>Industrial Processes</v>
          </cell>
          <cell r="H6141" t="str">
            <v>Food and Agriculture</v>
          </cell>
          <cell r="I6141" t="str">
            <v>Cotton Ginning</v>
          </cell>
          <cell r="J6141" t="str">
            <v>Mote Trash Fan</v>
          </cell>
          <cell r="N6141">
            <v>40988</v>
          </cell>
        </row>
        <row r="6142">
          <cell r="A6142" t="str">
            <v>30200499</v>
          </cell>
          <cell r="B6142" t="str">
            <v>Point</v>
          </cell>
          <cell r="C6142" t="str">
            <v>Cotton Ginning /Not Classified **</v>
          </cell>
          <cell r="D6142" t="str">
            <v>Industrial Processes - NEC</v>
          </cell>
          <cell r="G6142" t="str">
            <v>Industrial Processes</v>
          </cell>
          <cell r="H6142" t="str">
            <v>Food and Agriculture</v>
          </cell>
          <cell r="I6142" t="str">
            <v>Cotton Ginning</v>
          </cell>
          <cell r="J6142" t="str">
            <v>Not Classified **</v>
          </cell>
          <cell r="N6142">
            <v>40988</v>
          </cell>
        </row>
        <row r="6143">
          <cell r="A6143" t="str">
            <v>30200501</v>
          </cell>
          <cell r="B6143" t="str">
            <v>Point</v>
          </cell>
          <cell r="C6143" t="str">
            <v>Feed &amp; Grain Terminal Elevators /Shipping/Receiving **</v>
          </cell>
          <cell r="D6143" t="str">
            <v>Industrial Processes - Storage and Transfer</v>
          </cell>
          <cell r="G6143" t="str">
            <v>Industrial Processes</v>
          </cell>
          <cell r="H6143" t="str">
            <v>Food and Agriculture</v>
          </cell>
          <cell r="I6143" t="str">
            <v>Feed and Grain Terminal Elevators</v>
          </cell>
          <cell r="J6143" t="str">
            <v>Shipping/Receiving **</v>
          </cell>
          <cell r="N6143">
            <v>40988</v>
          </cell>
        </row>
        <row r="6144">
          <cell r="A6144" t="str">
            <v>30200502</v>
          </cell>
          <cell r="B6144" t="str">
            <v>Point</v>
          </cell>
          <cell r="C6144" t="str">
            <v>Feed &amp; Grain Terminal Elevators /Transfer/Convey **</v>
          </cell>
          <cell r="D6144" t="str">
            <v>Industrial Processes - Storage and Transfer</v>
          </cell>
          <cell r="G6144" t="str">
            <v>Industrial Processes</v>
          </cell>
          <cell r="H6144" t="str">
            <v>Food and Agriculture</v>
          </cell>
          <cell r="I6144" t="str">
            <v>Feed and Grain Terminal Elevators</v>
          </cell>
          <cell r="J6144" t="str">
            <v>Transfer/Convey **</v>
          </cell>
          <cell r="N6144">
            <v>40988</v>
          </cell>
        </row>
        <row r="6145">
          <cell r="A6145" t="str">
            <v>30200503</v>
          </cell>
          <cell r="B6145" t="str">
            <v>Point</v>
          </cell>
          <cell r="C6145" t="str">
            <v>Feed &amp; Grain Terminal Elevators /Cleaning</v>
          </cell>
          <cell r="D6145" t="str">
            <v>Industrial Processes - NEC</v>
          </cell>
          <cell r="G6145" t="str">
            <v>Industrial Processes</v>
          </cell>
          <cell r="H6145" t="str">
            <v>Food and Agriculture</v>
          </cell>
          <cell r="I6145" t="str">
            <v>Feed and Grain Terminal Elevators</v>
          </cell>
          <cell r="J6145" t="str">
            <v>Cleaning</v>
          </cell>
          <cell r="N6145">
            <v>40988</v>
          </cell>
        </row>
        <row r="6146">
          <cell r="A6146" t="str">
            <v>30200504</v>
          </cell>
          <cell r="B6146" t="str">
            <v>Point</v>
          </cell>
          <cell r="C6146" t="str">
            <v>Feed &amp; Grain Terminal Elevators /Drying</v>
          </cell>
          <cell r="D6146" t="str">
            <v>Industrial Processes - NEC</v>
          </cell>
          <cell r="G6146" t="str">
            <v>Industrial Processes</v>
          </cell>
          <cell r="H6146" t="str">
            <v>Food and Agriculture</v>
          </cell>
          <cell r="I6146" t="str">
            <v>Feed and Grain Terminal Elevators</v>
          </cell>
          <cell r="J6146" t="str">
            <v>Drying</v>
          </cell>
          <cell r="N6146">
            <v>40988</v>
          </cell>
        </row>
        <row r="6147">
          <cell r="A6147" t="str">
            <v>30200505</v>
          </cell>
          <cell r="B6147" t="str">
            <v>Point</v>
          </cell>
          <cell r="C6147" t="str">
            <v>Feed &amp; Grain Terminal Elevators /Unloading (Receiving)</v>
          </cell>
          <cell r="D6147" t="str">
            <v>Industrial Processes - Storage and Transfer</v>
          </cell>
          <cell r="G6147" t="str">
            <v>Industrial Processes</v>
          </cell>
          <cell r="H6147" t="str">
            <v>Food and Agriculture</v>
          </cell>
          <cell r="I6147" t="str">
            <v>Feed and Grain Terminal Elevators</v>
          </cell>
          <cell r="J6147" t="str">
            <v>Unloading (Receiving)</v>
          </cell>
          <cell r="N6147">
            <v>40988</v>
          </cell>
        </row>
        <row r="6148">
          <cell r="A6148" t="str">
            <v>30200506</v>
          </cell>
          <cell r="B6148" t="str">
            <v>Point</v>
          </cell>
          <cell r="C6148" t="str">
            <v>Feed &amp; Grain Terminal Elevators /Loading (Shipping)</v>
          </cell>
          <cell r="D6148" t="str">
            <v>Industrial Processes - Storage and Transfer</v>
          </cell>
          <cell r="G6148" t="str">
            <v>Industrial Processes</v>
          </cell>
          <cell r="H6148" t="str">
            <v>Food and Agriculture</v>
          </cell>
          <cell r="I6148" t="str">
            <v>Feed and Grain Terminal Elevators</v>
          </cell>
          <cell r="J6148" t="str">
            <v>Loading (Shipping)</v>
          </cell>
          <cell r="N6148">
            <v>40988</v>
          </cell>
        </row>
        <row r="6149">
          <cell r="A6149" t="str">
            <v>30200507</v>
          </cell>
          <cell r="B6149" t="str">
            <v>Point</v>
          </cell>
          <cell r="C6149" t="str">
            <v>Feed &amp; Grain Terminal Elevators /Removal from Bins (Tunnel Belt)</v>
          </cell>
          <cell r="D6149" t="str">
            <v>Industrial Processes - Storage and Transfer</v>
          </cell>
          <cell r="G6149" t="str">
            <v>Industrial Processes</v>
          </cell>
          <cell r="H6149" t="str">
            <v>Food and Agriculture</v>
          </cell>
          <cell r="I6149" t="str">
            <v>Feed and Grain Terminal Elevators</v>
          </cell>
          <cell r="J6149" t="str">
            <v>Removal from Bins (Tunnel Belt)</v>
          </cell>
          <cell r="N6149">
            <v>40988</v>
          </cell>
        </row>
        <row r="6150">
          <cell r="A6150" t="str">
            <v>30200508</v>
          </cell>
          <cell r="B6150" t="str">
            <v>Point</v>
          </cell>
          <cell r="C6150" t="str">
            <v>Feed &amp; Grain Terminal Elevators /Elevator Legs (Headhouse)</v>
          </cell>
          <cell r="D6150" t="str">
            <v>Industrial Processes - Storage and Transfer</v>
          </cell>
          <cell r="G6150" t="str">
            <v>Industrial Processes</v>
          </cell>
          <cell r="H6150" t="str">
            <v>Food and Agriculture</v>
          </cell>
          <cell r="I6150" t="str">
            <v>Feed and Grain Terminal Elevators</v>
          </cell>
          <cell r="J6150" t="str">
            <v>Elevator Legs (Headhouse)</v>
          </cell>
          <cell r="N6150">
            <v>40988</v>
          </cell>
        </row>
        <row r="6151">
          <cell r="A6151" t="str">
            <v>30200509</v>
          </cell>
          <cell r="B6151" t="str">
            <v>Point</v>
          </cell>
          <cell r="C6151" t="str">
            <v>Feed &amp; Grain Terminal Elevators /Tripper (Gallery Belt)</v>
          </cell>
          <cell r="D6151" t="str">
            <v>Industrial Processes - Storage and Transfer</v>
          </cell>
          <cell r="G6151" t="str">
            <v>Industrial Processes</v>
          </cell>
          <cell r="H6151" t="str">
            <v>Food and Agriculture</v>
          </cell>
          <cell r="I6151" t="str">
            <v>Feed and Grain Terminal Elevators</v>
          </cell>
          <cell r="J6151" t="str">
            <v>Tripper (Gallery Belt)</v>
          </cell>
          <cell r="N6151">
            <v>40988</v>
          </cell>
        </row>
        <row r="6152">
          <cell r="A6152" t="str">
            <v>30200510</v>
          </cell>
          <cell r="B6152" t="str">
            <v>Point</v>
          </cell>
          <cell r="C6152" t="str">
            <v>Feed &amp; Grain Terminal Elevators /Removal from Bins (Tunnel Belt)</v>
          </cell>
          <cell r="D6152" t="str">
            <v>Industrial Processes - Storage and Transfer</v>
          </cell>
          <cell r="G6152" t="str">
            <v>Industrial Processes</v>
          </cell>
          <cell r="H6152" t="str">
            <v>Food and Agriculture</v>
          </cell>
          <cell r="I6152" t="str">
            <v>Feed and Grain Terminal Elevators</v>
          </cell>
          <cell r="J6152" t="str">
            <v>Removal from Bins (Tunnel Belt)</v>
          </cell>
          <cell r="K6152" t="str">
            <v>30200507</v>
          </cell>
          <cell r="L6152" t="str">
            <v>2005</v>
          </cell>
          <cell r="N6152">
            <v>40988</v>
          </cell>
        </row>
        <row r="6153">
          <cell r="A6153" t="str">
            <v>30200511</v>
          </cell>
          <cell r="B6153" t="str">
            <v>Point</v>
          </cell>
          <cell r="C6153" t="str">
            <v>Feed &amp; Grain Terminal Elevators /Elevator Legs (Headhouse)</v>
          </cell>
          <cell r="D6153" t="str">
            <v>Industrial Processes - Storage and Transfer</v>
          </cell>
          <cell r="G6153" t="str">
            <v>Industrial Processes</v>
          </cell>
          <cell r="H6153" t="str">
            <v>Food and Agriculture</v>
          </cell>
          <cell r="I6153" t="str">
            <v>Feed and Grain Terminal Elevators</v>
          </cell>
          <cell r="J6153" t="str">
            <v>Elevator Legs (Headhouse)</v>
          </cell>
          <cell r="K6153" t="str">
            <v>30200508</v>
          </cell>
          <cell r="L6153" t="str">
            <v>2005</v>
          </cell>
          <cell r="N6153">
            <v>40988</v>
          </cell>
        </row>
        <row r="6154">
          <cell r="A6154" t="str">
            <v>30200512</v>
          </cell>
          <cell r="B6154" t="str">
            <v>Point</v>
          </cell>
          <cell r="C6154" t="str">
            <v>Feed &amp; Grain Terminal Elevators /Country Elevators: General</v>
          </cell>
          <cell r="D6154" t="str">
            <v>Industrial Processes - Storage and Transfer</v>
          </cell>
          <cell r="G6154" t="str">
            <v>Industrial Processes</v>
          </cell>
          <cell r="H6154" t="str">
            <v>Food and Agriculture</v>
          </cell>
          <cell r="I6154" t="str">
            <v>Feed and Grain Terminal Elevators</v>
          </cell>
          <cell r="J6154" t="str">
            <v>Country Elevators: General</v>
          </cell>
          <cell r="N6154">
            <v>40988</v>
          </cell>
        </row>
        <row r="6155">
          <cell r="A6155" t="str">
            <v>30200513</v>
          </cell>
          <cell r="B6155" t="str">
            <v>Point</v>
          </cell>
          <cell r="C6155" t="str">
            <v>Feed &amp; Grain Terminal Elevators /Fumigation Tanks</v>
          </cell>
          <cell r="D6155" t="str">
            <v>Industrial Processes - NEC</v>
          </cell>
          <cell r="G6155" t="str">
            <v>Industrial Processes</v>
          </cell>
          <cell r="H6155" t="str">
            <v>Food and Agriculture</v>
          </cell>
          <cell r="I6155" t="str">
            <v>Feed and Grain Terminal Elevators</v>
          </cell>
          <cell r="J6155" t="str">
            <v>Fumigation Tanks</v>
          </cell>
          <cell r="N6155">
            <v>40988</v>
          </cell>
        </row>
        <row r="6156">
          <cell r="A6156" t="str">
            <v>30200514</v>
          </cell>
          <cell r="B6156" t="str">
            <v>Point</v>
          </cell>
          <cell r="C6156" t="str">
            <v>Feed &amp; Grain Terminal Elevators /General</v>
          </cell>
          <cell r="D6156" t="str">
            <v>Industrial Processes - Storage and Transfer</v>
          </cell>
          <cell r="G6156" t="str">
            <v>Industrial Processes</v>
          </cell>
          <cell r="H6156" t="str">
            <v>Food and Agriculture</v>
          </cell>
          <cell r="I6156" t="str">
            <v>Feed and Grain Terminal Elevators</v>
          </cell>
          <cell r="J6156" t="str">
            <v>General</v>
          </cell>
          <cell r="K6156" t="str">
            <v>30200526</v>
          </cell>
          <cell r="L6156" t="str">
            <v>2005</v>
          </cell>
          <cell r="N6156">
            <v>40988</v>
          </cell>
        </row>
        <row r="6157">
          <cell r="A6157" t="str">
            <v>30200515</v>
          </cell>
          <cell r="B6157" t="str">
            <v>Point</v>
          </cell>
          <cell r="C6157" t="str">
            <v>Feed &amp; Grain Terminal Elevators /Cleaning</v>
          </cell>
          <cell r="D6157" t="str">
            <v>Industrial Processes - NEC</v>
          </cell>
          <cell r="G6157" t="str">
            <v>Industrial Processes</v>
          </cell>
          <cell r="H6157" t="str">
            <v>Food and Agriculture</v>
          </cell>
          <cell r="I6157" t="str">
            <v>Feed and Grain Terminal Elevators</v>
          </cell>
          <cell r="J6157" t="str">
            <v>Cleaning</v>
          </cell>
          <cell r="K6157" t="str">
            <v>30200503</v>
          </cell>
          <cell r="L6157" t="str">
            <v>2005</v>
          </cell>
          <cell r="N6157">
            <v>40988</v>
          </cell>
        </row>
        <row r="6158">
          <cell r="A6158" t="str">
            <v>30200516</v>
          </cell>
          <cell r="B6158" t="str">
            <v>Point</v>
          </cell>
          <cell r="C6158" t="str">
            <v>Feed &amp; Grain Terminal Elevators /Loading</v>
          </cell>
          <cell r="D6158" t="str">
            <v>Industrial Processes - Storage and Transfer</v>
          </cell>
          <cell r="G6158" t="str">
            <v>Industrial Processes</v>
          </cell>
          <cell r="H6158" t="str">
            <v>Food and Agriculture</v>
          </cell>
          <cell r="I6158" t="str">
            <v>Feed and Grain Terminal Elevators</v>
          </cell>
          <cell r="J6158" t="str">
            <v>Loading</v>
          </cell>
          <cell r="N6158">
            <v>40988</v>
          </cell>
        </row>
        <row r="6159">
          <cell r="A6159" t="str">
            <v>30200517</v>
          </cell>
          <cell r="B6159" t="str">
            <v>Point</v>
          </cell>
          <cell r="C6159" t="str">
            <v>Feed &amp; Grain Terminal Elevators /Turning</v>
          </cell>
          <cell r="D6159" t="str">
            <v>Industrial Processes - Storage and Transfer</v>
          </cell>
          <cell r="G6159" t="str">
            <v>Industrial Processes</v>
          </cell>
          <cell r="H6159" t="str">
            <v>Food and Agriculture</v>
          </cell>
          <cell r="I6159" t="str">
            <v>Feed and Grain Terminal Elevators</v>
          </cell>
          <cell r="J6159" t="str">
            <v>Turning</v>
          </cell>
          <cell r="N6159">
            <v>40988</v>
          </cell>
        </row>
        <row r="6160">
          <cell r="A6160" t="str">
            <v>30200518</v>
          </cell>
          <cell r="B6160" t="str">
            <v>Point</v>
          </cell>
          <cell r="C6160" t="str">
            <v>Feed &amp; Grain Terminal Elevators /Turning</v>
          </cell>
          <cell r="D6160" t="str">
            <v>Industrial Processes - Storage and Transfer</v>
          </cell>
          <cell r="G6160" t="str">
            <v>Industrial Processes</v>
          </cell>
          <cell r="H6160" t="str">
            <v>Food and Agriculture</v>
          </cell>
          <cell r="I6160" t="str">
            <v>Feed and Grain Terminal Elevators</v>
          </cell>
          <cell r="J6160" t="str">
            <v>Turning</v>
          </cell>
          <cell r="K6160" t="str">
            <v>30200517</v>
          </cell>
          <cell r="L6160" t="str">
            <v>2005</v>
          </cell>
          <cell r="N6160">
            <v>40988</v>
          </cell>
        </row>
        <row r="6161">
          <cell r="A6161" t="str">
            <v>30200519</v>
          </cell>
          <cell r="B6161" t="str">
            <v>Point</v>
          </cell>
          <cell r="C6161" t="str">
            <v>Feed &amp; Grain Terminal Elevators /Tripper (Gallery)</v>
          </cell>
          <cell r="D6161" t="str">
            <v>Industrial Processes - Storage and Transfer</v>
          </cell>
          <cell r="G6161" t="str">
            <v>Industrial Processes</v>
          </cell>
          <cell r="H6161" t="str">
            <v>Food and Agriculture</v>
          </cell>
          <cell r="I6161" t="str">
            <v>Feed and Grain Terminal Elevators</v>
          </cell>
          <cell r="J6161" t="str">
            <v>Tripper (Gallery)</v>
          </cell>
          <cell r="N6161">
            <v>40988</v>
          </cell>
        </row>
        <row r="6162">
          <cell r="A6162" t="str">
            <v>30200520</v>
          </cell>
          <cell r="B6162" t="str">
            <v>Point</v>
          </cell>
          <cell r="C6162" t="str">
            <v>Feed &amp; Grain Terminal Elevators /Batch Dryer</v>
          </cell>
          <cell r="D6162" t="str">
            <v>Industrial Processes - NEC</v>
          </cell>
          <cell r="G6162" t="str">
            <v>Industrial Processes</v>
          </cell>
          <cell r="H6162" t="str">
            <v>Food and Agriculture</v>
          </cell>
          <cell r="I6162" t="str">
            <v>Feed and Grain Terminal Elevators</v>
          </cell>
          <cell r="J6162" t="str">
            <v>Batch Dryer</v>
          </cell>
          <cell r="N6162">
            <v>40988</v>
          </cell>
        </row>
        <row r="6163">
          <cell r="A6163" t="str">
            <v>30200521</v>
          </cell>
          <cell r="B6163" t="str">
            <v>Point</v>
          </cell>
          <cell r="C6163" t="str">
            <v>Feed &amp; Grain Terminal Elevators /Cross-flow Dryer</v>
          </cell>
          <cell r="D6163" t="str">
            <v>Industrial Processes - NEC</v>
          </cell>
          <cell r="G6163" t="str">
            <v>Industrial Processes</v>
          </cell>
          <cell r="H6163" t="str">
            <v>Food and Agriculture</v>
          </cell>
          <cell r="I6163" t="str">
            <v>Feed and Grain Terminal Elevators</v>
          </cell>
          <cell r="J6163" t="str">
            <v>Cross-flow Dryer</v>
          </cell>
          <cell r="N6163">
            <v>40988</v>
          </cell>
        </row>
        <row r="6164">
          <cell r="A6164" t="str">
            <v>30200522</v>
          </cell>
          <cell r="B6164" t="str">
            <v>Point</v>
          </cell>
          <cell r="C6164" t="str">
            <v>Feed &amp; Grain Terminal Elevators /Counter-flow Dryer</v>
          </cell>
          <cell r="D6164" t="str">
            <v>Industrial Processes - NEC</v>
          </cell>
          <cell r="G6164" t="str">
            <v>Industrial Processes</v>
          </cell>
          <cell r="H6164" t="str">
            <v>Food and Agriculture</v>
          </cell>
          <cell r="I6164" t="str">
            <v>Feed and Grain Terminal Elevators</v>
          </cell>
          <cell r="J6164" t="str">
            <v>Counter-flow Dryer</v>
          </cell>
          <cell r="N6164">
            <v>40988</v>
          </cell>
        </row>
        <row r="6165">
          <cell r="A6165" t="str">
            <v>30200523</v>
          </cell>
          <cell r="B6165" t="str">
            <v>Point</v>
          </cell>
          <cell r="C6165" t="str">
            <v>Feed &amp; Grain Terminal Elevators /Batch Dryer</v>
          </cell>
          <cell r="D6165" t="str">
            <v>Industrial Processes - NEC</v>
          </cell>
          <cell r="G6165" t="str">
            <v>Industrial Processes</v>
          </cell>
          <cell r="H6165" t="str">
            <v>Food and Agriculture</v>
          </cell>
          <cell r="I6165" t="str">
            <v>Feed and Grain Terminal Elevators</v>
          </cell>
          <cell r="J6165" t="str">
            <v>Batch Dryer</v>
          </cell>
          <cell r="K6165" t="str">
            <v>30200520</v>
          </cell>
          <cell r="L6165" t="str">
            <v>2005</v>
          </cell>
          <cell r="N6165">
            <v>40988</v>
          </cell>
        </row>
        <row r="6166">
          <cell r="A6166" t="str">
            <v>30200524</v>
          </cell>
          <cell r="B6166" t="str">
            <v>Point</v>
          </cell>
          <cell r="C6166" t="str">
            <v>Feed &amp; Grain Terminal Elevators /Cross-flow Dryer</v>
          </cell>
          <cell r="D6166" t="str">
            <v>Industrial Processes - NEC</v>
          </cell>
          <cell r="G6166" t="str">
            <v>Industrial Processes</v>
          </cell>
          <cell r="H6166" t="str">
            <v>Food and Agriculture</v>
          </cell>
          <cell r="I6166" t="str">
            <v>Feed and Grain Terminal Elevators</v>
          </cell>
          <cell r="J6166" t="str">
            <v>Cross-flow Dryer</v>
          </cell>
          <cell r="K6166" t="str">
            <v>30200521</v>
          </cell>
          <cell r="L6166" t="str">
            <v>2005</v>
          </cell>
          <cell r="N6166">
            <v>40988</v>
          </cell>
        </row>
        <row r="6167">
          <cell r="A6167" t="str">
            <v>30200525</v>
          </cell>
          <cell r="B6167" t="str">
            <v>Point</v>
          </cell>
          <cell r="C6167" t="str">
            <v>Feed &amp; Grain Terminal Elevators /Counter-flow Dryer</v>
          </cell>
          <cell r="D6167" t="str">
            <v>Industrial Processes - NEC</v>
          </cell>
          <cell r="G6167" t="str">
            <v>Industrial Processes</v>
          </cell>
          <cell r="H6167" t="str">
            <v>Food and Agriculture</v>
          </cell>
          <cell r="I6167" t="str">
            <v>Feed and Grain Terminal Elevators</v>
          </cell>
          <cell r="J6167" t="str">
            <v>Counter-flow Dryer</v>
          </cell>
          <cell r="K6167" t="str">
            <v>30200522</v>
          </cell>
          <cell r="L6167" t="str">
            <v>2005</v>
          </cell>
          <cell r="N6167">
            <v>40988</v>
          </cell>
        </row>
        <row r="6168">
          <cell r="A6168" t="str">
            <v>30200526</v>
          </cell>
          <cell r="B6168" t="str">
            <v>Point</v>
          </cell>
          <cell r="C6168" t="str">
            <v>Feed &amp; Grain Terminal Elevators /General</v>
          </cell>
          <cell r="D6168" t="str">
            <v>Industrial Processes - Storage and Transfer</v>
          </cell>
          <cell r="G6168" t="str">
            <v>Industrial Processes</v>
          </cell>
          <cell r="H6168" t="str">
            <v>Food and Agriculture</v>
          </cell>
          <cell r="I6168" t="str">
            <v>Feed and Grain Terminal Elevators</v>
          </cell>
          <cell r="J6168" t="str">
            <v>General</v>
          </cell>
          <cell r="N6168">
            <v>40988</v>
          </cell>
        </row>
        <row r="6169">
          <cell r="A6169" t="str">
            <v>30200527</v>
          </cell>
          <cell r="B6169" t="str">
            <v>Point</v>
          </cell>
          <cell r="C6169" t="str">
            <v>Feed &amp; Grain Terminal Elevators /Grain Drying - Column Dryer</v>
          </cell>
          <cell r="D6169" t="str">
            <v>Industrial Processes - NEC</v>
          </cell>
          <cell r="G6169" t="str">
            <v>Industrial Processes</v>
          </cell>
          <cell r="H6169" t="str">
            <v>Food and Agriculture</v>
          </cell>
          <cell r="I6169" t="str">
            <v>Feed and Grain Terminal Elevators</v>
          </cell>
          <cell r="J6169" t="str">
            <v>Grain Drying - Column Dryer</v>
          </cell>
          <cell r="N6169">
            <v>40988</v>
          </cell>
        </row>
        <row r="6170">
          <cell r="A6170" t="str">
            <v>30200528</v>
          </cell>
          <cell r="B6170" t="str">
            <v>Point</v>
          </cell>
          <cell r="C6170" t="str">
            <v>Feed &amp; Grain Terminal Elevators /Grain Drying - Rack Dryer</v>
          </cell>
          <cell r="D6170" t="str">
            <v>Industrial Processes - NEC</v>
          </cell>
          <cell r="G6170" t="str">
            <v>Industrial Processes</v>
          </cell>
          <cell r="H6170" t="str">
            <v>Food and Agriculture</v>
          </cell>
          <cell r="I6170" t="str">
            <v>Feed and Grain Terminal Elevators</v>
          </cell>
          <cell r="J6170" t="str">
            <v>Grain Drying - Rack Dryer</v>
          </cell>
          <cell r="N6170">
            <v>40988</v>
          </cell>
        </row>
        <row r="6171">
          <cell r="A6171" t="str">
            <v>30200530</v>
          </cell>
          <cell r="B6171" t="str">
            <v>Point</v>
          </cell>
          <cell r="C6171" t="str">
            <v>Feed &amp; Grain Terminal Elevators /Headhouse &amp; Internal Handling (legs, belts, distributors, scale, etc.)</v>
          </cell>
          <cell r="D6171" t="str">
            <v>Industrial Processes - Storage and Transfer</v>
          </cell>
          <cell r="G6171" t="str">
            <v>Industrial Processes</v>
          </cell>
          <cell r="H6171" t="str">
            <v>Food and Agriculture</v>
          </cell>
          <cell r="I6171" t="str">
            <v>Feed and Grain Terminal Elevators</v>
          </cell>
          <cell r="J6171" t="str">
            <v>Headhouse &amp; Internal Handling (legs, belts, distributors, scale, etc.)</v>
          </cell>
          <cell r="N6171">
            <v>40988</v>
          </cell>
        </row>
        <row r="6172">
          <cell r="A6172" t="str">
            <v>30200531</v>
          </cell>
          <cell r="B6172" t="str">
            <v>Point</v>
          </cell>
          <cell r="C6172" t="str">
            <v>Feed &amp; Grain Terminal Elevators /Fugitive Emissions: General</v>
          </cell>
          <cell r="D6172" t="str">
            <v>Industrial Processes - Storage and Transfer</v>
          </cell>
          <cell r="G6172" t="str">
            <v>Industrial Processes</v>
          </cell>
          <cell r="H6172" t="str">
            <v>Food and Agriculture</v>
          </cell>
          <cell r="I6172" t="str">
            <v>Feed and Grain Terminal Elevators</v>
          </cell>
          <cell r="J6172" t="str">
            <v>Fugitive Emissions: General</v>
          </cell>
          <cell r="N6172">
            <v>40988</v>
          </cell>
        </row>
        <row r="6173">
          <cell r="A6173" t="str">
            <v>30200532</v>
          </cell>
          <cell r="B6173" t="str">
            <v>Point</v>
          </cell>
          <cell r="C6173" t="str">
            <v>Feed &amp; Grain Terminal Elevators /Fugitive Emissions: Shipping/Receiving</v>
          </cell>
          <cell r="D6173" t="str">
            <v>Industrial Processes - Storage and Transfer</v>
          </cell>
          <cell r="G6173" t="str">
            <v>Industrial Processes</v>
          </cell>
          <cell r="H6173" t="str">
            <v>Food and Agriculture</v>
          </cell>
          <cell r="I6173" t="str">
            <v>Feed and Grain Terminal Elevators</v>
          </cell>
          <cell r="J6173" t="str">
            <v>Fugitive Emissions: Shipping/Receiving</v>
          </cell>
          <cell r="N6173">
            <v>40988</v>
          </cell>
        </row>
        <row r="6174">
          <cell r="A6174" t="str">
            <v>30200537</v>
          </cell>
          <cell r="B6174" t="str">
            <v>Point</v>
          </cell>
          <cell r="C6174" t="str">
            <v>Feed &amp; Grain Terminal Elevators /Grain Cleaning - Internal Vibrating</v>
          </cell>
          <cell r="D6174" t="str">
            <v>Industrial Processes - NEC</v>
          </cell>
          <cell r="G6174" t="str">
            <v>Industrial Processes</v>
          </cell>
          <cell r="H6174" t="str">
            <v>Food and Agriculture</v>
          </cell>
          <cell r="I6174" t="str">
            <v>Feed and Grain Terminal Elevators</v>
          </cell>
          <cell r="J6174" t="str">
            <v>Grain Cleaning - Internal Vibrating</v>
          </cell>
          <cell r="N6174">
            <v>40988</v>
          </cell>
        </row>
        <row r="6175">
          <cell r="A6175" t="str">
            <v>30200538</v>
          </cell>
          <cell r="B6175" t="str">
            <v>Point</v>
          </cell>
          <cell r="C6175" t="str">
            <v>Feed &amp; Grain Terminal Elevators /Grain Cleaning - Stationary Enclosed</v>
          </cell>
          <cell r="D6175" t="str">
            <v>Industrial Processes - NEC</v>
          </cell>
          <cell r="G6175" t="str">
            <v>Industrial Processes</v>
          </cell>
          <cell r="H6175" t="str">
            <v>Food and Agriculture</v>
          </cell>
          <cell r="I6175" t="str">
            <v>Feed and Grain Terminal Elevators</v>
          </cell>
          <cell r="J6175" t="str">
            <v>Grain Cleaning - Stationary Enclosed</v>
          </cell>
          <cell r="N6175">
            <v>40988</v>
          </cell>
        </row>
        <row r="6176">
          <cell r="A6176" t="str">
            <v>30200540</v>
          </cell>
          <cell r="B6176" t="str">
            <v>Point</v>
          </cell>
          <cell r="C6176" t="str">
            <v>Feed &amp; Grain Terminal Elevators /Storage Bin Vents</v>
          </cell>
          <cell r="D6176" t="str">
            <v>Industrial Processes - Storage and Transfer</v>
          </cell>
          <cell r="G6176" t="str">
            <v>Industrial Processes</v>
          </cell>
          <cell r="H6176" t="str">
            <v>Food and Agriculture</v>
          </cell>
          <cell r="I6176" t="str">
            <v>Feed and Grain Terminal Elevators</v>
          </cell>
          <cell r="J6176" t="str">
            <v>Storage Bin Vents</v>
          </cell>
          <cell r="N6176">
            <v>40988</v>
          </cell>
        </row>
        <row r="6177">
          <cell r="A6177" t="str">
            <v>30200550</v>
          </cell>
          <cell r="B6177" t="str">
            <v>Point</v>
          </cell>
          <cell r="C6177" t="str">
            <v>Feed &amp; Grain Terminal Elevators /Unloading (Receiving) from Trucks (unspecified type)</v>
          </cell>
          <cell r="D6177" t="str">
            <v>Industrial Processes - Storage and Transfer</v>
          </cell>
          <cell r="G6177" t="str">
            <v>Industrial Processes</v>
          </cell>
          <cell r="H6177" t="str">
            <v>Food and Agriculture</v>
          </cell>
          <cell r="I6177" t="str">
            <v>Feed and Grain Terminal Elevators</v>
          </cell>
          <cell r="J6177" t="str">
            <v>Unloading (Receiving) from Trucks (unspecified type)</v>
          </cell>
          <cell r="N6177">
            <v>40988</v>
          </cell>
        </row>
        <row r="6178">
          <cell r="A6178" t="str">
            <v>30200551</v>
          </cell>
          <cell r="B6178" t="str">
            <v>Point</v>
          </cell>
          <cell r="C6178" t="str">
            <v>Feed &amp; Grain Terminal Elevators /Unloading (Receiving) from Straight Trucks</v>
          </cell>
          <cell r="D6178" t="str">
            <v>Industrial Processes - Storage and Transfer</v>
          </cell>
          <cell r="G6178" t="str">
            <v>Industrial Processes</v>
          </cell>
          <cell r="H6178" t="str">
            <v>Food and Agriculture</v>
          </cell>
          <cell r="I6178" t="str">
            <v>Feed and Grain Terminal Elevators</v>
          </cell>
          <cell r="J6178" t="str">
            <v>Unloading (Receiving) from Straight Trucks</v>
          </cell>
          <cell r="N6178">
            <v>40988</v>
          </cell>
        </row>
        <row r="6179">
          <cell r="A6179" t="str">
            <v>30200552</v>
          </cell>
          <cell r="B6179" t="str">
            <v>Point</v>
          </cell>
          <cell r="C6179" t="str">
            <v>Feed &amp; Grain Terminal Elevators /Unloading (Receiving) from Hopper Trucks</v>
          </cell>
          <cell r="D6179" t="str">
            <v>Industrial Processes - Storage and Transfer</v>
          </cell>
          <cell r="G6179" t="str">
            <v>Industrial Processes</v>
          </cell>
          <cell r="H6179" t="str">
            <v>Food and Agriculture</v>
          </cell>
          <cell r="I6179" t="str">
            <v>Feed and Grain Terminal Elevators</v>
          </cell>
          <cell r="J6179" t="str">
            <v>Unloading (Receiving) from Hopper Trucks</v>
          </cell>
          <cell r="N6179">
            <v>40988</v>
          </cell>
        </row>
        <row r="6180">
          <cell r="A6180" t="str">
            <v>30200553</v>
          </cell>
          <cell r="B6180" t="str">
            <v>Point</v>
          </cell>
          <cell r="C6180" t="str">
            <v>Feed &amp; Grain Terminal Elevators /Unloading (Receiving) from Railcars</v>
          </cell>
          <cell r="D6180" t="str">
            <v>Industrial Processes - Storage and Transfer</v>
          </cell>
          <cell r="G6180" t="str">
            <v>Industrial Processes</v>
          </cell>
          <cell r="H6180" t="str">
            <v>Food and Agriculture</v>
          </cell>
          <cell r="I6180" t="str">
            <v>Feed and Grain Terminal Elevators</v>
          </cell>
          <cell r="J6180" t="str">
            <v>Unloading (Receiving) from Railcars</v>
          </cell>
          <cell r="N6180">
            <v>40988</v>
          </cell>
        </row>
        <row r="6181">
          <cell r="A6181" t="str">
            <v>30200554</v>
          </cell>
          <cell r="B6181" t="str">
            <v>Point</v>
          </cell>
          <cell r="C6181" t="str">
            <v>Feed &amp; Grain Terminal Elevators /Unloading (Receiving) from Barges - Unspecified (see -56 and -57)</v>
          </cell>
          <cell r="D6181" t="str">
            <v>Industrial Processes - Storage and Transfer</v>
          </cell>
          <cell r="G6181" t="str">
            <v>Industrial Processes</v>
          </cell>
          <cell r="H6181" t="str">
            <v>Food and Agriculture</v>
          </cell>
          <cell r="I6181" t="str">
            <v>Feed and Grain Terminal Elevators</v>
          </cell>
          <cell r="J6181" t="str">
            <v>Unloading (Receiving) from Barges - Unspecified (see -56 and -57)</v>
          </cell>
          <cell r="N6181">
            <v>40988</v>
          </cell>
        </row>
        <row r="6182">
          <cell r="A6182" t="str">
            <v>30200555</v>
          </cell>
          <cell r="B6182" t="str">
            <v>Point</v>
          </cell>
          <cell r="C6182" t="str">
            <v>Feed &amp; Grain Terminal Elevators /Unloading (Receiving) from Ships</v>
          </cell>
          <cell r="D6182" t="str">
            <v>Industrial Processes - Storage and Transfer</v>
          </cell>
          <cell r="G6182" t="str">
            <v>Industrial Processes</v>
          </cell>
          <cell r="H6182" t="str">
            <v>Food and Agriculture</v>
          </cell>
          <cell r="I6182" t="str">
            <v>Feed and Grain Terminal Elevators</v>
          </cell>
          <cell r="J6182" t="str">
            <v>Unloading (Receiving) from Ships</v>
          </cell>
          <cell r="N6182">
            <v>40988</v>
          </cell>
        </row>
        <row r="6183">
          <cell r="A6183" t="str">
            <v>30200556</v>
          </cell>
          <cell r="B6183" t="str">
            <v>Point</v>
          </cell>
          <cell r="C6183" t="str">
            <v>Feed &amp; Grain Terminal Elevators /Unloading (Receiving) from Barges - Continuous Barge Unloader</v>
          </cell>
          <cell r="D6183" t="str">
            <v>Industrial Processes - Storage and Transfer</v>
          </cell>
          <cell r="G6183" t="str">
            <v>Industrial Processes</v>
          </cell>
          <cell r="H6183" t="str">
            <v>Food and Agriculture</v>
          </cell>
          <cell r="I6183" t="str">
            <v>Feed and Grain Terminal Elevators</v>
          </cell>
          <cell r="J6183" t="str">
            <v>Unloading (Receiving) from Barges - Continuous Barge Unloader</v>
          </cell>
          <cell r="M6183">
            <v>37732</v>
          </cell>
          <cell r="N6183">
            <v>40988</v>
          </cell>
        </row>
        <row r="6184">
          <cell r="A6184" t="str">
            <v>30200557</v>
          </cell>
          <cell r="B6184" t="str">
            <v>Point</v>
          </cell>
          <cell r="C6184" t="str">
            <v>Feed &amp; Grain Terminal Elevators /Unloading (Receiving) from Barges - Marine Leg</v>
          </cell>
          <cell r="D6184" t="str">
            <v>Industrial Processes - Storage and Transfer</v>
          </cell>
          <cell r="G6184" t="str">
            <v>Industrial Processes</v>
          </cell>
          <cell r="H6184" t="str">
            <v>Food and Agriculture</v>
          </cell>
          <cell r="I6184" t="str">
            <v>Feed and Grain Terminal Elevators</v>
          </cell>
          <cell r="J6184" t="str">
            <v>Unloading (Receiving) from Barges - Marine Leg</v>
          </cell>
          <cell r="M6184">
            <v>37732</v>
          </cell>
          <cell r="N6184">
            <v>40988</v>
          </cell>
        </row>
        <row r="6185">
          <cell r="A6185" t="str">
            <v>30200560</v>
          </cell>
          <cell r="B6185" t="str">
            <v>Point</v>
          </cell>
          <cell r="C6185" t="str">
            <v>Feed &amp; Grain Terminal Elevators /Loading (Shipping) into Trucks (unspecified type)</v>
          </cell>
          <cell r="D6185" t="str">
            <v>Industrial Processes - Storage and Transfer</v>
          </cell>
          <cell r="G6185" t="str">
            <v>Industrial Processes</v>
          </cell>
          <cell r="H6185" t="str">
            <v>Food and Agriculture</v>
          </cell>
          <cell r="I6185" t="str">
            <v>Feed and Grain Terminal Elevators</v>
          </cell>
          <cell r="J6185" t="str">
            <v>Loading (Shipping) into Trucks (unspecified type)</v>
          </cell>
          <cell r="N6185">
            <v>40988</v>
          </cell>
        </row>
        <row r="6186">
          <cell r="A6186" t="str">
            <v>30200561</v>
          </cell>
          <cell r="B6186" t="str">
            <v>Point</v>
          </cell>
          <cell r="C6186" t="str">
            <v>Feed &amp; Grain Terminal Elevators /Loading (Shipping) into Straight Trucks</v>
          </cell>
          <cell r="D6186" t="str">
            <v>Industrial Processes - Storage and Transfer</v>
          </cell>
          <cell r="G6186" t="str">
            <v>Industrial Processes</v>
          </cell>
          <cell r="H6186" t="str">
            <v>Food and Agriculture</v>
          </cell>
          <cell r="I6186" t="str">
            <v>Feed and Grain Terminal Elevators</v>
          </cell>
          <cell r="J6186" t="str">
            <v>Loading (Shipping) into Straight Trucks</v>
          </cell>
          <cell r="N6186">
            <v>40988</v>
          </cell>
        </row>
        <row r="6187">
          <cell r="A6187" t="str">
            <v>30200562</v>
          </cell>
          <cell r="B6187" t="str">
            <v>Point</v>
          </cell>
          <cell r="C6187" t="str">
            <v>Feed &amp; Grain Terminal Elevators /Loading (Shipping) into Hopper Trucks</v>
          </cell>
          <cell r="D6187" t="str">
            <v>Industrial Processes - Storage and Transfer</v>
          </cell>
          <cell r="G6187" t="str">
            <v>Industrial Processes</v>
          </cell>
          <cell r="H6187" t="str">
            <v>Food and Agriculture</v>
          </cell>
          <cell r="I6187" t="str">
            <v>Feed and Grain Terminal Elevators</v>
          </cell>
          <cell r="J6187" t="str">
            <v>Loading (Shipping) into Hopper Trucks</v>
          </cell>
          <cell r="N6187">
            <v>40988</v>
          </cell>
        </row>
        <row r="6188">
          <cell r="A6188" t="str">
            <v>30200563</v>
          </cell>
          <cell r="B6188" t="str">
            <v>Point</v>
          </cell>
          <cell r="C6188" t="str">
            <v>Feed &amp; Grain Terminal Elevators /Loading (Shipping) into Railcars</v>
          </cell>
          <cell r="D6188" t="str">
            <v>Industrial Processes - Storage and Transfer</v>
          </cell>
          <cell r="G6188" t="str">
            <v>Industrial Processes</v>
          </cell>
          <cell r="H6188" t="str">
            <v>Food and Agriculture</v>
          </cell>
          <cell r="I6188" t="str">
            <v>Feed and Grain Terminal Elevators</v>
          </cell>
          <cell r="J6188" t="str">
            <v>Loading (Shipping) into Railcars</v>
          </cell>
          <cell r="N6188">
            <v>40988</v>
          </cell>
        </row>
        <row r="6189">
          <cell r="A6189" t="str">
            <v>30200564</v>
          </cell>
          <cell r="B6189" t="str">
            <v>Point</v>
          </cell>
          <cell r="C6189" t="str">
            <v>Feed &amp; Grain Terminal Elevators /Loading (Shipping) into Barges</v>
          </cell>
          <cell r="D6189" t="str">
            <v>Industrial Processes - Storage and Transfer</v>
          </cell>
          <cell r="G6189" t="str">
            <v>Industrial Processes</v>
          </cell>
          <cell r="H6189" t="str">
            <v>Food and Agriculture</v>
          </cell>
          <cell r="I6189" t="str">
            <v>Feed and Grain Terminal Elevators</v>
          </cell>
          <cell r="J6189" t="str">
            <v>Loading (Shipping) into Barges</v>
          </cell>
          <cell r="N6189">
            <v>40988</v>
          </cell>
        </row>
        <row r="6190">
          <cell r="A6190" t="str">
            <v>30200565</v>
          </cell>
          <cell r="B6190" t="str">
            <v>Point</v>
          </cell>
          <cell r="C6190" t="str">
            <v>Feed &amp; Grain Terminal Elevators /Loading (Shipping) into Ships</v>
          </cell>
          <cell r="D6190" t="str">
            <v>Industrial Processes - Storage and Transfer</v>
          </cell>
          <cell r="G6190" t="str">
            <v>Industrial Processes</v>
          </cell>
          <cell r="H6190" t="str">
            <v>Food and Agriculture</v>
          </cell>
          <cell r="I6190" t="str">
            <v>Feed and Grain Terminal Elevators</v>
          </cell>
          <cell r="J6190" t="str">
            <v>Loading (Shipping) into Ships</v>
          </cell>
          <cell r="N6190">
            <v>40988</v>
          </cell>
        </row>
        <row r="6191">
          <cell r="A6191" t="str">
            <v>30200601</v>
          </cell>
          <cell r="B6191" t="str">
            <v>Point</v>
          </cell>
          <cell r="C6191" t="str">
            <v>Feed &amp; Grain Country Elevators /Shipping/Receiving **</v>
          </cell>
          <cell r="D6191" t="str">
            <v>Industrial Processes - Storage and Transfer</v>
          </cell>
          <cell r="G6191" t="str">
            <v>Industrial Processes</v>
          </cell>
          <cell r="H6191" t="str">
            <v>Food and Agriculture</v>
          </cell>
          <cell r="I6191" t="str">
            <v>Feed and Grain Country Elevators</v>
          </cell>
          <cell r="J6191" t="str">
            <v>Shipping/Receiving **</v>
          </cell>
          <cell r="N6191">
            <v>40988</v>
          </cell>
        </row>
        <row r="6192">
          <cell r="A6192" t="str">
            <v>30200602</v>
          </cell>
          <cell r="B6192" t="str">
            <v>Point</v>
          </cell>
          <cell r="C6192" t="str">
            <v>Feed &amp; Grain Country Elevators /Transfer/Convey **</v>
          </cell>
          <cell r="D6192" t="str">
            <v>Industrial Processes - Storage and Transfer</v>
          </cell>
          <cell r="G6192" t="str">
            <v>Industrial Processes</v>
          </cell>
          <cell r="H6192" t="str">
            <v>Food and Agriculture</v>
          </cell>
          <cell r="I6192" t="str">
            <v>Feed and Grain Country Elevators</v>
          </cell>
          <cell r="J6192" t="str">
            <v>Transfer/Convey **</v>
          </cell>
          <cell r="N6192">
            <v>40988</v>
          </cell>
        </row>
        <row r="6193">
          <cell r="A6193" t="str">
            <v>30200603</v>
          </cell>
          <cell r="B6193" t="str">
            <v>Point</v>
          </cell>
          <cell r="C6193" t="str">
            <v>Feed &amp; Grain Country Elevators /Cleaning</v>
          </cell>
          <cell r="D6193" t="str">
            <v>Industrial Processes - NEC</v>
          </cell>
          <cell r="G6193" t="str">
            <v>Industrial Processes</v>
          </cell>
          <cell r="H6193" t="str">
            <v>Food and Agriculture</v>
          </cell>
          <cell r="I6193" t="str">
            <v>Feed and Grain Country Elevators</v>
          </cell>
          <cell r="J6193" t="str">
            <v>Cleaning</v>
          </cell>
          <cell r="N6193">
            <v>40988</v>
          </cell>
        </row>
        <row r="6194">
          <cell r="A6194" t="str">
            <v>30200604</v>
          </cell>
          <cell r="B6194" t="str">
            <v>Point</v>
          </cell>
          <cell r="C6194" t="str">
            <v>Feed &amp; Grain Country Elevators /Drying</v>
          </cell>
          <cell r="D6194" t="str">
            <v>Industrial Processes - NEC</v>
          </cell>
          <cell r="G6194" t="str">
            <v>Industrial Processes</v>
          </cell>
          <cell r="H6194" t="str">
            <v>Food and Agriculture</v>
          </cell>
          <cell r="I6194" t="str">
            <v>Feed and Grain Country Elevators</v>
          </cell>
          <cell r="J6194" t="str">
            <v>Drying</v>
          </cell>
          <cell r="N6194">
            <v>40988</v>
          </cell>
        </row>
        <row r="6195">
          <cell r="A6195" t="str">
            <v>30200605</v>
          </cell>
          <cell r="B6195" t="str">
            <v>Point</v>
          </cell>
          <cell r="C6195" t="str">
            <v>Feed &amp; Grain Country Elevators /Unloading (Receiving)</v>
          </cell>
          <cell r="D6195" t="str">
            <v>Industrial Processes - Storage and Transfer</v>
          </cell>
          <cell r="G6195" t="str">
            <v>Industrial Processes</v>
          </cell>
          <cell r="H6195" t="str">
            <v>Food and Agriculture</v>
          </cell>
          <cell r="I6195" t="str">
            <v>Feed and Grain Country Elevators</v>
          </cell>
          <cell r="J6195" t="str">
            <v>Unloading (Receiving)</v>
          </cell>
          <cell r="N6195">
            <v>40988</v>
          </cell>
        </row>
        <row r="6196">
          <cell r="A6196" t="str">
            <v>30200606</v>
          </cell>
          <cell r="B6196" t="str">
            <v>Point</v>
          </cell>
          <cell r="C6196" t="str">
            <v>Feed &amp; Grain Country Elevators /Loading (Shipping)</v>
          </cell>
          <cell r="D6196" t="str">
            <v>Industrial Processes - Storage and Transfer</v>
          </cell>
          <cell r="G6196" t="str">
            <v>Industrial Processes</v>
          </cell>
          <cell r="H6196" t="str">
            <v>Food and Agriculture</v>
          </cell>
          <cell r="I6196" t="str">
            <v>Feed and Grain Country Elevators</v>
          </cell>
          <cell r="J6196" t="str">
            <v>Loading (Shipping)</v>
          </cell>
          <cell r="N6196">
            <v>40988</v>
          </cell>
        </row>
        <row r="6197">
          <cell r="A6197" t="str">
            <v>30200607</v>
          </cell>
          <cell r="B6197" t="str">
            <v>Point</v>
          </cell>
          <cell r="C6197" t="str">
            <v>Feed &amp; Grain Country Elevators /Removal from Bins (Tunnel Belt)</v>
          </cell>
          <cell r="D6197" t="str">
            <v>Industrial Processes - Storage and Transfer</v>
          </cell>
          <cell r="G6197" t="str">
            <v>Industrial Processes</v>
          </cell>
          <cell r="H6197" t="str">
            <v>Food and Agriculture</v>
          </cell>
          <cell r="I6197" t="str">
            <v>Feed and Grain Country Elevators</v>
          </cell>
          <cell r="J6197" t="str">
            <v>Removal from Bins (Tunnel Belt)</v>
          </cell>
          <cell r="N6197">
            <v>40988</v>
          </cell>
        </row>
        <row r="6198">
          <cell r="A6198" t="str">
            <v>30200608</v>
          </cell>
          <cell r="B6198" t="str">
            <v>Point</v>
          </cell>
          <cell r="C6198" t="str">
            <v>Feed &amp; Grain Country Elevators /Elevator Legs (Headhouse)</v>
          </cell>
          <cell r="D6198" t="str">
            <v>Industrial Processes - Storage and Transfer</v>
          </cell>
          <cell r="G6198" t="str">
            <v>Industrial Processes</v>
          </cell>
          <cell r="H6198" t="str">
            <v>Food and Agriculture</v>
          </cell>
          <cell r="I6198" t="str">
            <v>Feed and Grain Country Elevators</v>
          </cell>
          <cell r="J6198" t="str">
            <v>Elevator Legs (Headhouse)</v>
          </cell>
          <cell r="N6198">
            <v>40988</v>
          </cell>
        </row>
        <row r="6199">
          <cell r="A6199" t="str">
            <v>30200609</v>
          </cell>
          <cell r="B6199" t="str">
            <v>Point</v>
          </cell>
          <cell r="C6199" t="str">
            <v>Feed &amp; Grain Country Elevators /Tripper (Gallery Belt)</v>
          </cell>
          <cell r="D6199" t="str">
            <v>Industrial Processes - Storage and Transfer</v>
          </cell>
          <cell r="G6199" t="str">
            <v>Industrial Processes</v>
          </cell>
          <cell r="H6199" t="str">
            <v>Food and Agriculture</v>
          </cell>
          <cell r="I6199" t="str">
            <v>Feed and Grain Country Elevators</v>
          </cell>
          <cell r="J6199" t="str">
            <v>Tripper (Gallery Belt)</v>
          </cell>
          <cell r="N6199">
            <v>40988</v>
          </cell>
        </row>
        <row r="6200">
          <cell r="A6200" t="str">
            <v>30200610</v>
          </cell>
          <cell r="B6200" t="str">
            <v>Point</v>
          </cell>
          <cell r="C6200" t="str">
            <v>Feed &amp; Grain Country Elevators /Removal from Bins (Tunnel Belt)</v>
          </cell>
          <cell r="D6200" t="str">
            <v>Industrial Processes - Storage and Transfer</v>
          </cell>
          <cell r="G6200" t="str">
            <v>Industrial Processes</v>
          </cell>
          <cell r="H6200" t="str">
            <v>Food and Agriculture</v>
          </cell>
          <cell r="I6200" t="str">
            <v>Feed and Grain Country Elevators</v>
          </cell>
          <cell r="J6200" t="str">
            <v>Removal from Bins (Tunnel Belt)</v>
          </cell>
          <cell r="K6200" t="str">
            <v>30200607</v>
          </cell>
          <cell r="L6200" t="str">
            <v>2005</v>
          </cell>
          <cell r="N6200">
            <v>40988</v>
          </cell>
        </row>
        <row r="6201">
          <cell r="A6201" t="str">
            <v>30200611</v>
          </cell>
          <cell r="B6201" t="str">
            <v>Point</v>
          </cell>
          <cell r="C6201" t="str">
            <v>Feed &amp; Grain Country Elevators /Elevator Legs (Headhouse)</v>
          </cell>
          <cell r="D6201" t="str">
            <v>Industrial Processes - Storage and Transfer</v>
          </cell>
          <cell r="G6201" t="str">
            <v>Industrial Processes</v>
          </cell>
          <cell r="H6201" t="str">
            <v>Food and Agriculture</v>
          </cell>
          <cell r="I6201" t="str">
            <v>Feed and Grain Country Elevators</v>
          </cell>
          <cell r="J6201" t="str">
            <v>Elevator Legs (Headhouse)</v>
          </cell>
          <cell r="K6201" t="str">
            <v>30200608</v>
          </cell>
          <cell r="L6201" t="str">
            <v>2005</v>
          </cell>
          <cell r="N6201">
            <v>40988</v>
          </cell>
        </row>
        <row r="6202">
          <cell r="A6202" t="str">
            <v>30200699</v>
          </cell>
          <cell r="B6202" t="str">
            <v>Point</v>
          </cell>
          <cell r="C6202" t="str">
            <v>Feed &amp; Grain Country Elevators /General</v>
          </cell>
          <cell r="D6202" t="str">
            <v>Industrial Processes - Storage and Transfer</v>
          </cell>
          <cell r="G6202" t="str">
            <v>Industrial Processes</v>
          </cell>
          <cell r="H6202" t="str">
            <v>Food and Agriculture</v>
          </cell>
          <cell r="I6202" t="str">
            <v>Feed and Grain Country Elevators</v>
          </cell>
          <cell r="J6202" t="str">
            <v>General</v>
          </cell>
          <cell r="N6202">
            <v>40988</v>
          </cell>
        </row>
        <row r="6203">
          <cell r="A6203" t="str">
            <v>30200701</v>
          </cell>
          <cell r="B6203" t="str">
            <v>Point</v>
          </cell>
          <cell r="C6203" t="str">
            <v>Grain Millings /General **</v>
          </cell>
          <cell r="D6203" t="str">
            <v>Industrial Processes - NEC</v>
          </cell>
          <cell r="G6203" t="str">
            <v>Industrial Processes</v>
          </cell>
          <cell r="H6203" t="str">
            <v>Food and Agriculture</v>
          </cell>
          <cell r="I6203" t="str">
            <v>Grain Millings</v>
          </cell>
          <cell r="J6203" t="str">
            <v>General **</v>
          </cell>
          <cell r="K6203" t="str">
            <v>30200730</v>
          </cell>
          <cell r="L6203" t="str">
            <v>2005</v>
          </cell>
          <cell r="N6203">
            <v>40988</v>
          </cell>
        </row>
        <row r="6204">
          <cell r="A6204" t="str">
            <v>30200702</v>
          </cell>
          <cell r="B6204" t="str">
            <v>Point</v>
          </cell>
          <cell r="C6204" t="str">
            <v>Grain Millings /General **</v>
          </cell>
          <cell r="D6204" t="str">
            <v>Industrial Processes - NEC</v>
          </cell>
          <cell r="G6204" t="str">
            <v>Industrial Processes</v>
          </cell>
          <cell r="H6204" t="str">
            <v>Food and Agriculture</v>
          </cell>
          <cell r="I6204" t="str">
            <v>Grain Millings</v>
          </cell>
          <cell r="J6204" t="str">
            <v>General **</v>
          </cell>
          <cell r="K6204" t="str">
            <v>30200730</v>
          </cell>
          <cell r="L6204" t="str">
            <v>2005</v>
          </cell>
          <cell r="N6204">
            <v>40988</v>
          </cell>
        </row>
        <row r="6205">
          <cell r="A6205" t="str">
            <v>30200703</v>
          </cell>
          <cell r="B6205" t="str">
            <v>Point</v>
          </cell>
          <cell r="C6205" t="str">
            <v>Grain Millings /Barley Cleaning</v>
          </cell>
          <cell r="D6205" t="str">
            <v>Industrial Processes - NEC</v>
          </cell>
          <cell r="G6205" t="str">
            <v>Industrial Processes</v>
          </cell>
          <cell r="H6205" t="str">
            <v>Food and Agriculture</v>
          </cell>
          <cell r="I6205" t="str">
            <v>Grain Millings</v>
          </cell>
          <cell r="J6205" t="str">
            <v>Barley Cleaning</v>
          </cell>
          <cell r="N6205">
            <v>40988</v>
          </cell>
        </row>
        <row r="6206">
          <cell r="A6206" t="str">
            <v>30200704</v>
          </cell>
          <cell r="B6206" t="str">
            <v>Point</v>
          </cell>
          <cell r="C6206" t="str">
            <v>Grain Millings /Milo Cleaning</v>
          </cell>
          <cell r="D6206" t="str">
            <v>Industrial Processes - NEC</v>
          </cell>
          <cell r="G6206" t="str">
            <v>Industrial Processes</v>
          </cell>
          <cell r="H6206" t="str">
            <v>Food and Agriculture</v>
          </cell>
          <cell r="I6206" t="str">
            <v>Grain Millings</v>
          </cell>
          <cell r="J6206" t="str">
            <v>Milo Cleaning</v>
          </cell>
          <cell r="N6206">
            <v>40988</v>
          </cell>
        </row>
        <row r="6207">
          <cell r="A6207" t="str">
            <v>30200705</v>
          </cell>
          <cell r="B6207" t="str">
            <v>Point</v>
          </cell>
          <cell r="C6207" t="str">
            <v>Grain Millings /Barley Flour Mill</v>
          </cell>
          <cell r="D6207" t="str">
            <v>Industrial Processes - NEC</v>
          </cell>
          <cell r="G6207" t="str">
            <v>Industrial Processes</v>
          </cell>
          <cell r="H6207" t="str">
            <v>Food and Agriculture</v>
          </cell>
          <cell r="I6207" t="str">
            <v>Grain Millings</v>
          </cell>
          <cell r="J6207" t="str">
            <v>Barley Flour Mill</v>
          </cell>
          <cell r="N6207">
            <v>40988</v>
          </cell>
        </row>
        <row r="6208">
          <cell r="A6208" t="str">
            <v>30200706</v>
          </cell>
          <cell r="B6208" t="str">
            <v>Point</v>
          </cell>
          <cell r="C6208" t="str">
            <v>Grain Millings /Barley: Receiving</v>
          </cell>
          <cell r="D6208" t="str">
            <v>Industrial Processes - Storage and Transfer</v>
          </cell>
          <cell r="G6208" t="str">
            <v>Industrial Processes</v>
          </cell>
          <cell r="H6208" t="str">
            <v>Food and Agriculture</v>
          </cell>
          <cell r="I6208" t="str">
            <v>Grain Millings</v>
          </cell>
          <cell r="J6208" t="str">
            <v>Barley: Receiving</v>
          </cell>
          <cell r="N6208">
            <v>40988</v>
          </cell>
        </row>
        <row r="6209">
          <cell r="A6209" t="str">
            <v>30200707</v>
          </cell>
          <cell r="B6209" t="str">
            <v>Point</v>
          </cell>
          <cell r="C6209" t="str">
            <v>Grain Millings /Barley: Bulk Loading</v>
          </cell>
          <cell r="D6209" t="str">
            <v>Industrial Processes - Storage and Transfer</v>
          </cell>
          <cell r="G6209" t="str">
            <v>Industrial Processes</v>
          </cell>
          <cell r="H6209" t="str">
            <v>Food and Agriculture</v>
          </cell>
          <cell r="I6209" t="str">
            <v>Grain Millings</v>
          </cell>
          <cell r="J6209" t="str">
            <v>Barley: Bulk Loading</v>
          </cell>
          <cell r="N6209">
            <v>40988</v>
          </cell>
        </row>
        <row r="6210">
          <cell r="A6210" t="str">
            <v>30200708</v>
          </cell>
          <cell r="B6210" t="str">
            <v>Point</v>
          </cell>
          <cell r="C6210" t="str">
            <v>Grain Millings /Barley Malting: Grain Receiving</v>
          </cell>
          <cell r="D6210" t="str">
            <v>Industrial Processes - Storage and Transfer</v>
          </cell>
          <cell r="G6210" t="str">
            <v>Industrial Processes</v>
          </cell>
          <cell r="H6210" t="str">
            <v>Food and Agriculture</v>
          </cell>
          <cell r="I6210" t="str">
            <v>Grain Millings</v>
          </cell>
          <cell r="J6210" t="str">
            <v>Barley Malting: Grain Receiving</v>
          </cell>
          <cell r="N6210">
            <v>40988</v>
          </cell>
        </row>
        <row r="6211">
          <cell r="A6211" t="str">
            <v>30200709</v>
          </cell>
          <cell r="B6211" t="str">
            <v>Point</v>
          </cell>
          <cell r="C6211" t="str">
            <v>Grain Millings /Barley Malting: Gas-fired Malt Kiln</v>
          </cell>
          <cell r="D6211" t="str">
            <v>Industrial Processes - NEC</v>
          </cell>
          <cell r="G6211" t="str">
            <v>Industrial Processes</v>
          </cell>
          <cell r="H6211" t="str">
            <v>Food and Agriculture</v>
          </cell>
          <cell r="I6211" t="str">
            <v>Grain Millings</v>
          </cell>
          <cell r="J6211" t="str">
            <v>Barley Malting: Gas-fired Malt Kiln</v>
          </cell>
          <cell r="N6211">
            <v>40988</v>
          </cell>
        </row>
        <row r="6212">
          <cell r="A6212" t="str">
            <v>30200710</v>
          </cell>
          <cell r="B6212" t="str">
            <v>Point</v>
          </cell>
          <cell r="C6212" t="str">
            <v>Grain Millings /Milo: Receiving</v>
          </cell>
          <cell r="D6212" t="str">
            <v>Industrial Processes - Storage and Transfer</v>
          </cell>
          <cell r="G6212" t="str">
            <v>Industrial Processes</v>
          </cell>
          <cell r="H6212" t="str">
            <v>Food and Agriculture</v>
          </cell>
          <cell r="I6212" t="str">
            <v>Grain Millings</v>
          </cell>
          <cell r="J6212" t="str">
            <v>Milo: Receiving</v>
          </cell>
          <cell r="N6212">
            <v>40988</v>
          </cell>
        </row>
        <row r="6213">
          <cell r="A6213" t="str">
            <v>30200711</v>
          </cell>
          <cell r="B6213" t="str">
            <v>Point</v>
          </cell>
          <cell r="C6213" t="str">
            <v>Grain Millings /Durum Milling: Grain Receiving</v>
          </cell>
          <cell r="D6213" t="str">
            <v>Industrial Processes - Storage and Transfer</v>
          </cell>
          <cell r="G6213" t="str">
            <v>Industrial Processes</v>
          </cell>
          <cell r="H6213" t="str">
            <v>Food and Agriculture</v>
          </cell>
          <cell r="I6213" t="str">
            <v>Grain Millings</v>
          </cell>
          <cell r="J6213" t="str">
            <v>Durum Milling: Grain Receiving</v>
          </cell>
          <cell r="N6213">
            <v>40988</v>
          </cell>
        </row>
        <row r="6214">
          <cell r="A6214" t="str">
            <v>30200712</v>
          </cell>
          <cell r="B6214" t="str">
            <v>Point</v>
          </cell>
          <cell r="C6214" t="str">
            <v>Grain Millings /Durum Milling: Precleaning/Handling</v>
          </cell>
          <cell r="D6214" t="str">
            <v>Industrial Processes - NEC</v>
          </cell>
          <cell r="G6214" t="str">
            <v>Industrial Processes</v>
          </cell>
          <cell r="H6214" t="str">
            <v>Food and Agriculture</v>
          </cell>
          <cell r="I6214" t="str">
            <v>Grain Millings</v>
          </cell>
          <cell r="J6214" t="str">
            <v>Durum Milling: Precleaning/Handling</v>
          </cell>
          <cell r="N6214">
            <v>40988</v>
          </cell>
        </row>
        <row r="6215">
          <cell r="A6215" t="str">
            <v>30200713</v>
          </cell>
          <cell r="B6215" t="str">
            <v>Point</v>
          </cell>
          <cell r="C6215" t="str">
            <v>Grain Millings /Durum Milling: Cleaning House</v>
          </cell>
          <cell r="D6215" t="str">
            <v>Industrial Processes - NEC</v>
          </cell>
          <cell r="G6215" t="str">
            <v>Industrial Processes</v>
          </cell>
          <cell r="H6215" t="str">
            <v>Food and Agriculture</v>
          </cell>
          <cell r="I6215" t="str">
            <v>Grain Millings</v>
          </cell>
          <cell r="J6215" t="str">
            <v>Durum Milling: Cleaning House</v>
          </cell>
          <cell r="N6215">
            <v>40988</v>
          </cell>
        </row>
        <row r="6216">
          <cell r="A6216" t="str">
            <v>30200714</v>
          </cell>
          <cell r="B6216" t="str">
            <v>Point</v>
          </cell>
          <cell r="C6216" t="str">
            <v>Grain Millings /Durum Milling: Millhouse</v>
          </cell>
          <cell r="D6216" t="str">
            <v>Industrial Processes - NEC</v>
          </cell>
          <cell r="G6216" t="str">
            <v>Industrial Processes</v>
          </cell>
          <cell r="H6216" t="str">
            <v>Food and Agriculture</v>
          </cell>
          <cell r="I6216" t="str">
            <v>Grain Millings</v>
          </cell>
          <cell r="J6216" t="str">
            <v>Durum Milling: Millhouse</v>
          </cell>
          <cell r="N6216">
            <v>40988</v>
          </cell>
        </row>
        <row r="6217">
          <cell r="A6217" t="str">
            <v>30200721</v>
          </cell>
          <cell r="B6217" t="str">
            <v>Point</v>
          </cell>
          <cell r="C6217" t="str">
            <v>Grain Millings /Rye: Grain Receiving</v>
          </cell>
          <cell r="D6217" t="str">
            <v>Industrial Processes - Storage and Transfer</v>
          </cell>
          <cell r="G6217" t="str">
            <v>Industrial Processes</v>
          </cell>
          <cell r="H6217" t="str">
            <v>Food and Agriculture</v>
          </cell>
          <cell r="I6217" t="str">
            <v>Grain Millings</v>
          </cell>
          <cell r="J6217" t="str">
            <v>Rye: Grain Receiving</v>
          </cell>
          <cell r="N6217">
            <v>40988</v>
          </cell>
        </row>
        <row r="6218">
          <cell r="A6218" t="str">
            <v>30200722</v>
          </cell>
          <cell r="B6218" t="str">
            <v>Point</v>
          </cell>
          <cell r="C6218" t="str">
            <v>Grain Millings /Rye: Precleaning/Handling</v>
          </cell>
          <cell r="D6218" t="str">
            <v>Industrial Processes - NEC</v>
          </cell>
          <cell r="G6218" t="str">
            <v>Industrial Processes</v>
          </cell>
          <cell r="H6218" t="str">
            <v>Food and Agriculture</v>
          </cell>
          <cell r="I6218" t="str">
            <v>Grain Millings</v>
          </cell>
          <cell r="J6218" t="str">
            <v>Rye: Precleaning/Handling</v>
          </cell>
          <cell r="N6218">
            <v>40988</v>
          </cell>
        </row>
        <row r="6219">
          <cell r="A6219" t="str">
            <v>30200723</v>
          </cell>
          <cell r="B6219" t="str">
            <v>Point</v>
          </cell>
          <cell r="C6219" t="str">
            <v>Grain Millings /Rye: Cleaning House</v>
          </cell>
          <cell r="D6219" t="str">
            <v>Industrial Processes - NEC</v>
          </cell>
          <cell r="G6219" t="str">
            <v>Industrial Processes</v>
          </cell>
          <cell r="H6219" t="str">
            <v>Food and Agriculture</v>
          </cell>
          <cell r="I6219" t="str">
            <v>Grain Millings</v>
          </cell>
          <cell r="J6219" t="str">
            <v>Rye: Cleaning House</v>
          </cell>
          <cell r="N6219">
            <v>40988</v>
          </cell>
        </row>
        <row r="6220">
          <cell r="A6220" t="str">
            <v>30200724</v>
          </cell>
          <cell r="B6220" t="str">
            <v>Point</v>
          </cell>
          <cell r="C6220" t="str">
            <v>Grain Millings /Rye: Millhouse</v>
          </cell>
          <cell r="D6220" t="str">
            <v>Industrial Processes - NEC</v>
          </cell>
          <cell r="G6220" t="str">
            <v>Industrial Processes</v>
          </cell>
          <cell r="H6220" t="str">
            <v>Food and Agriculture</v>
          </cell>
          <cell r="I6220" t="str">
            <v>Grain Millings</v>
          </cell>
          <cell r="J6220" t="str">
            <v>Rye: Millhouse</v>
          </cell>
          <cell r="N6220">
            <v>40988</v>
          </cell>
        </row>
        <row r="6221">
          <cell r="A6221" t="str">
            <v>30200730</v>
          </cell>
          <cell r="B6221" t="str">
            <v>Point</v>
          </cell>
          <cell r="C6221" t="str">
            <v>Grain Millings /General **</v>
          </cell>
          <cell r="D6221" t="str">
            <v>Industrial Processes - NEC</v>
          </cell>
          <cell r="G6221" t="str">
            <v>Industrial Processes</v>
          </cell>
          <cell r="H6221" t="str">
            <v>Food and Agriculture</v>
          </cell>
          <cell r="I6221" t="str">
            <v>Grain Millings</v>
          </cell>
          <cell r="J6221" t="str">
            <v>General **</v>
          </cell>
          <cell r="N6221">
            <v>40988</v>
          </cell>
        </row>
        <row r="6222">
          <cell r="A6222" t="str">
            <v>30200731</v>
          </cell>
          <cell r="B6222" t="str">
            <v>Point</v>
          </cell>
          <cell r="C6222" t="str">
            <v>Grain Millings /Wheat: Grain Receiving</v>
          </cell>
          <cell r="D6222" t="str">
            <v>Industrial Processes - Storage and Transfer</v>
          </cell>
          <cell r="G6222" t="str">
            <v>Industrial Processes</v>
          </cell>
          <cell r="H6222" t="str">
            <v>Food and Agriculture</v>
          </cell>
          <cell r="I6222" t="str">
            <v>Grain Millings</v>
          </cell>
          <cell r="J6222" t="str">
            <v>Wheat: Grain Receiving</v>
          </cell>
          <cell r="N6222">
            <v>40988</v>
          </cell>
        </row>
        <row r="6223">
          <cell r="A6223" t="str">
            <v>30200732</v>
          </cell>
          <cell r="B6223" t="str">
            <v>Point</v>
          </cell>
          <cell r="C6223" t="str">
            <v>Grain Millings /Wheat: Precleaning/Handling</v>
          </cell>
          <cell r="D6223" t="str">
            <v>Industrial Processes - NEC</v>
          </cell>
          <cell r="G6223" t="str">
            <v>Industrial Processes</v>
          </cell>
          <cell r="H6223" t="str">
            <v>Food and Agriculture</v>
          </cell>
          <cell r="I6223" t="str">
            <v>Grain Millings</v>
          </cell>
          <cell r="J6223" t="str">
            <v>Wheat: Precleaning/Handling</v>
          </cell>
          <cell r="N6223">
            <v>40988</v>
          </cell>
        </row>
        <row r="6224">
          <cell r="A6224" t="str">
            <v>30200733</v>
          </cell>
          <cell r="B6224" t="str">
            <v>Point</v>
          </cell>
          <cell r="C6224" t="str">
            <v>Grain Millings /Wheat: Cleaning House</v>
          </cell>
          <cell r="D6224" t="str">
            <v>Industrial Processes - NEC</v>
          </cell>
          <cell r="G6224" t="str">
            <v>Industrial Processes</v>
          </cell>
          <cell r="H6224" t="str">
            <v>Food and Agriculture</v>
          </cell>
          <cell r="I6224" t="str">
            <v>Grain Millings</v>
          </cell>
          <cell r="J6224" t="str">
            <v>Wheat: Cleaning House</v>
          </cell>
          <cell r="N6224">
            <v>40988</v>
          </cell>
        </row>
        <row r="6225">
          <cell r="A6225" t="str">
            <v>30200734</v>
          </cell>
          <cell r="B6225" t="str">
            <v>Point</v>
          </cell>
          <cell r="C6225" t="str">
            <v>Grain Millings /Wheat: Millhouse</v>
          </cell>
          <cell r="D6225" t="str">
            <v>Industrial Processes - NEC</v>
          </cell>
          <cell r="G6225" t="str">
            <v>Industrial Processes</v>
          </cell>
          <cell r="H6225" t="str">
            <v>Food and Agriculture</v>
          </cell>
          <cell r="I6225" t="str">
            <v>Grain Millings</v>
          </cell>
          <cell r="J6225" t="str">
            <v>Wheat: Millhouse</v>
          </cell>
          <cell r="N6225">
            <v>40988</v>
          </cell>
        </row>
        <row r="6226">
          <cell r="A6226" t="str">
            <v>30200740</v>
          </cell>
          <cell r="B6226" t="str">
            <v>Point</v>
          </cell>
          <cell r="C6226" t="str">
            <v>Grain Millings /Dry Corn Milling: Silo Storage</v>
          </cell>
          <cell r="D6226" t="str">
            <v>Industrial Processes - Storage and Transfer</v>
          </cell>
          <cell r="G6226" t="str">
            <v>Industrial Processes</v>
          </cell>
          <cell r="H6226" t="str">
            <v>Food and Agriculture</v>
          </cell>
          <cell r="I6226" t="str">
            <v>Grain Millings</v>
          </cell>
          <cell r="J6226" t="str">
            <v>Dry Corn Milling: Silo Storage</v>
          </cell>
          <cell r="N6226">
            <v>40988</v>
          </cell>
        </row>
        <row r="6227">
          <cell r="A6227" t="str">
            <v>30200741</v>
          </cell>
          <cell r="B6227" t="str">
            <v>Point</v>
          </cell>
          <cell r="C6227" t="str">
            <v>Grain Millings /Dry Corn Milling: Grain Receiving</v>
          </cell>
          <cell r="D6227" t="str">
            <v>Industrial Processes - Storage and Transfer</v>
          </cell>
          <cell r="G6227" t="str">
            <v>Industrial Processes</v>
          </cell>
          <cell r="H6227" t="str">
            <v>Food and Agriculture</v>
          </cell>
          <cell r="I6227" t="str">
            <v>Grain Millings</v>
          </cell>
          <cell r="J6227" t="str">
            <v>Dry Corn Milling: Grain Receiving</v>
          </cell>
          <cell r="N6227">
            <v>40988</v>
          </cell>
        </row>
        <row r="6228">
          <cell r="A6228" t="str">
            <v>30200742</v>
          </cell>
          <cell r="B6228" t="str">
            <v>Point</v>
          </cell>
          <cell r="C6228" t="str">
            <v>Grain Millings /Dry Corn Milling: Grain Drying</v>
          </cell>
          <cell r="D6228" t="str">
            <v>Industrial Processes - NEC</v>
          </cell>
          <cell r="G6228" t="str">
            <v>Industrial Processes</v>
          </cell>
          <cell r="H6228" t="str">
            <v>Food and Agriculture</v>
          </cell>
          <cell r="I6228" t="str">
            <v>Grain Millings</v>
          </cell>
          <cell r="J6228" t="str">
            <v>Dry Corn Milling: Grain Drying</v>
          </cell>
          <cell r="N6228">
            <v>40988</v>
          </cell>
        </row>
        <row r="6229">
          <cell r="A6229" t="str">
            <v>30200743</v>
          </cell>
          <cell r="B6229" t="str">
            <v>Point</v>
          </cell>
          <cell r="C6229" t="str">
            <v>Grain Millings /Dry Corn Milling: Precleaning/Handling</v>
          </cell>
          <cell r="D6229" t="str">
            <v>Industrial Processes - NEC</v>
          </cell>
          <cell r="G6229" t="str">
            <v>Industrial Processes</v>
          </cell>
          <cell r="H6229" t="str">
            <v>Food and Agriculture</v>
          </cell>
          <cell r="I6229" t="str">
            <v>Grain Millings</v>
          </cell>
          <cell r="J6229" t="str">
            <v>Dry Corn Milling: Precleaning/Handling</v>
          </cell>
          <cell r="N6229">
            <v>40988</v>
          </cell>
        </row>
        <row r="6230">
          <cell r="A6230" t="str">
            <v>30200744</v>
          </cell>
          <cell r="B6230" t="str">
            <v>Point</v>
          </cell>
          <cell r="C6230" t="str">
            <v>Grain Millings /Dry Corn Milling: Cleaning House</v>
          </cell>
          <cell r="D6230" t="str">
            <v>Industrial Processes - NEC</v>
          </cell>
          <cell r="G6230" t="str">
            <v>Industrial Processes</v>
          </cell>
          <cell r="H6230" t="str">
            <v>Food and Agriculture</v>
          </cell>
          <cell r="I6230" t="str">
            <v>Grain Millings</v>
          </cell>
          <cell r="J6230" t="str">
            <v>Dry Corn Milling: Cleaning House</v>
          </cell>
          <cell r="N6230">
            <v>40988</v>
          </cell>
        </row>
        <row r="6231">
          <cell r="A6231" t="str">
            <v>30200745</v>
          </cell>
          <cell r="B6231" t="str">
            <v>Point</v>
          </cell>
          <cell r="C6231" t="str">
            <v>Grain Millings /Dry Corn Milling: Degerming and Milling</v>
          </cell>
          <cell r="D6231" t="str">
            <v>Industrial Processes - NEC</v>
          </cell>
          <cell r="G6231" t="str">
            <v>Industrial Processes</v>
          </cell>
          <cell r="H6231" t="str">
            <v>Food and Agriculture</v>
          </cell>
          <cell r="I6231" t="str">
            <v>Grain Millings</v>
          </cell>
          <cell r="J6231" t="str">
            <v>Dry Corn Milling: Degerming and Milling</v>
          </cell>
          <cell r="N6231">
            <v>40988</v>
          </cell>
        </row>
        <row r="6232">
          <cell r="A6232" t="str">
            <v>30200746</v>
          </cell>
          <cell r="B6232" t="str">
            <v>Point</v>
          </cell>
          <cell r="C6232" t="str">
            <v>Grain Millings /Dry Corn Milling: Bulk Loading</v>
          </cell>
          <cell r="D6232" t="str">
            <v>Industrial Processes - Storage and Transfer</v>
          </cell>
          <cell r="G6232" t="str">
            <v>Industrial Processes</v>
          </cell>
          <cell r="H6232" t="str">
            <v>Food and Agriculture</v>
          </cell>
          <cell r="I6232" t="str">
            <v>Grain Millings</v>
          </cell>
          <cell r="J6232" t="str">
            <v>Dry Corn Milling: Bulk Loading</v>
          </cell>
          <cell r="N6232">
            <v>40988</v>
          </cell>
        </row>
        <row r="6233">
          <cell r="A6233" t="str">
            <v>30200747</v>
          </cell>
          <cell r="B6233" t="str">
            <v>Point</v>
          </cell>
          <cell r="C6233" t="str">
            <v>Grain Millings /Dry Corn Milling: Pneumatic Conveyor</v>
          </cell>
          <cell r="D6233" t="str">
            <v>Industrial Processes - Storage and Transfer</v>
          </cell>
          <cell r="G6233" t="str">
            <v>Industrial Processes</v>
          </cell>
          <cell r="H6233" t="str">
            <v>Food and Agriculture</v>
          </cell>
          <cell r="I6233" t="str">
            <v>Grain Millings</v>
          </cell>
          <cell r="J6233" t="str">
            <v>Dry Corn Milling: Pneumatic Conveyor</v>
          </cell>
          <cell r="N6233">
            <v>40988</v>
          </cell>
        </row>
        <row r="6234">
          <cell r="A6234" t="str">
            <v>30200748</v>
          </cell>
          <cell r="B6234" t="str">
            <v>Point</v>
          </cell>
          <cell r="C6234" t="str">
            <v>Grain Millings /Dry Corn Milling: Grinding</v>
          </cell>
          <cell r="D6234" t="str">
            <v>Industrial Processes - NEC</v>
          </cell>
          <cell r="G6234" t="str">
            <v>Industrial Processes</v>
          </cell>
          <cell r="H6234" t="str">
            <v>Food and Agriculture</v>
          </cell>
          <cell r="I6234" t="str">
            <v>Grain Millings</v>
          </cell>
          <cell r="J6234" t="str">
            <v>Dry Corn Milling: Grinding</v>
          </cell>
          <cell r="N6234">
            <v>40988</v>
          </cell>
        </row>
        <row r="6235">
          <cell r="A6235" t="str">
            <v>30200751</v>
          </cell>
          <cell r="B6235" t="str">
            <v>Point</v>
          </cell>
          <cell r="C6235" t="str">
            <v>Grain Millings /Wet Corn Milling: Grain Receiving</v>
          </cell>
          <cell r="D6235" t="str">
            <v>Industrial Processes - Storage and Transfer</v>
          </cell>
          <cell r="G6235" t="str">
            <v>Industrial Processes</v>
          </cell>
          <cell r="H6235" t="str">
            <v>Food and Agriculture</v>
          </cell>
          <cell r="I6235" t="str">
            <v>Grain Millings</v>
          </cell>
          <cell r="J6235" t="str">
            <v>Wet Corn Milling: Grain Receiving</v>
          </cell>
          <cell r="N6235">
            <v>40988</v>
          </cell>
        </row>
        <row r="6236">
          <cell r="A6236" t="str">
            <v>30200752</v>
          </cell>
          <cell r="B6236" t="str">
            <v>Point</v>
          </cell>
          <cell r="C6236" t="str">
            <v>Grain Millings /Wet Corn Milling: Grain Handling</v>
          </cell>
          <cell r="D6236" t="str">
            <v>Industrial Processes - NEC</v>
          </cell>
          <cell r="G6236" t="str">
            <v>Industrial Processes</v>
          </cell>
          <cell r="H6236" t="str">
            <v>Food and Agriculture</v>
          </cell>
          <cell r="I6236" t="str">
            <v>Grain Millings</v>
          </cell>
          <cell r="J6236" t="str">
            <v>Wet Corn Milling: Grain Handling</v>
          </cell>
          <cell r="N6236">
            <v>40988</v>
          </cell>
        </row>
        <row r="6237">
          <cell r="A6237" t="str">
            <v>30200753</v>
          </cell>
          <cell r="B6237" t="str">
            <v>Point</v>
          </cell>
          <cell r="C6237" t="str">
            <v>Grain Millings /Wet Corn Milling: Grain Cleaning</v>
          </cell>
          <cell r="D6237" t="str">
            <v>Industrial Processes - NEC</v>
          </cell>
          <cell r="G6237" t="str">
            <v>Industrial Processes</v>
          </cell>
          <cell r="H6237" t="str">
            <v>Food and Agriculture</v>
          </cell>
          <cell r="I6237" t="str">
            <v>Grain Millings</v>
          </cell>
          <cell r="J6237" t="str">
            <v>Wet Corn Milling: Grain Cleaning</v>
          </cell>
          <cell r="N6237">
            <v>40988</v>
          </cell>
        </row>
        <row r="6238">
          <cell r="A6238" t="str">
            <v>30200754</v>
          </cell>
          <cell r="B6238" t="str">
            <v>Point</v>
          </cell>
          <cell r="C6238" t="str">
            <v>Grain Millings /Wet Corn Milling: Dryers</v>
          </cell>
          <cell r="D6238" t="str">
            <v>Industrial Processes - NEC</v>
          </cell>
          <cell r="G6238" t="str">
            <v>Industrial Processes</v>
          </cell>
          <cell r="H6238" t="str">
            <v>Food and Agriculture</v>
          </cell>
          <cell r="I6238" t="str">
            <v>Grain Millings</v>
          </cell>
          <cell r="J6238" t="str">
            <v>Wet Corn Milling: Dryers</v>
          </cell>
          <cell r="N6238">
            <v>40988</v>
          </cell>
        </row>
        <row r="6239">
          <cell r="A6239" t="str">
            <v>30200755</v>
          </cell>
          <cell r="B6239" t="str">
            <v>Point</v>
          </cell>
          <cell r="C6239" t="str">
            <v>Grain Millings /Wet Corn Milling: Bulk Loading</v>
          </cell>
          <cell r="D6239" t="str">
            <v>Industrial Processes - Storage and Transfer</v>
          </cell>
          <cell r="G6239" t="str">
            <v>Industrial Processes</v>
          </cell>
          <cell r="H6239" t="str">
            <v>Food and Agriculture</v>
          </cell>
          <cell r="I6239" t="str">
            <v>Grain Millings</v>
          </cell>
          <cell r="J6239" t="str">
            <v>Wet Corn Milling: Bulk Loading</v>
          </cell>
          <cell r="N6239">
            <v>40988</v>
          </cell>
        </row>
        <row r="6240">
          <cell r="A6240" t="str">
            <v>30200756</v>
          </cell>
          <cell r="B6240" t="str">
            <v>Point</v>
          </cell>
          <cell r="C6240" t="str">
            <v>Grain Millings /Wet Corn Milling: Milling</v>
          </cell>
          <cell r="D6240" t="str">
            <v>Industrial Processes - NEC</v>
          </cell>
          <cell r="G6240" t="str">
            <v>Industrial Processes</v>
          </cell>
          <cell r="H6240" t="str">
            <v>Food and Agriculture</v>
          </cell>
          <cell r="I6240" t="str">
            <v>Grain Millings</v>
          </cell>
          <cell r="J6240" t="str">
            <v>Wet Corn Milling: Milling</v>
          </cell>
          <cell r="N6240">
            <v>40988</v>
          </cell>
        </row>
        <row r="6241">
          <cell r="A6241" t="str">
            <v>30200757</v>
          </cell>
          <cell r="B6241" t="str">
            <v>Point</v>
          </cell>
          <cell r="C6241" t="str">
            <v>Grain Millings /Dry Corn Milling: Mixing Tank</v>
          </cell>
          <cell r="D6241" t="str">
            <v>Industrial Processes - NEC</v>
          </cell>
          <cell r="G6241" t="str">
            <v>Industrial Processes</v>
          </cell>
          <cell r="H6241" t="str">
            <v>Food and Agriculture</v>
          </cell>
          <cell r="I6241" t="str">
            <v>Grain Millings</v>
          </cell>
          <cell r="J6241" t="str">
            <v>Dry Corn Milling: Mixing Tank</v>
          </cell>
          <cell r="N6241">
            <v>40988</v>
          </cell>
        </row>
        <row r="6242">
          <cell r="A6242" t="str">
            <v>30200758</v>
          </cell>
          <cell r="B6242" t="str">
            <v>Point</v>
          </cell>
          <cell r="C6242" t="str">
            <v>Grain Millings /Dry Corn Milling: Extruder</v>
          </cell>
          <cell r="D6242" t="str">
            <v>Industrial Processes - NEC</v>
          </cell>
          <cell r="G6242" t="str">
            <v>Industrial Processes</v>
          </cell>
          <cell r="H6242" t="str">
            <v>Food and Agriculture</v>
          </cell>
          <cell r="I6242" t="str">
            <v>Grain Millings</v>
          </cell>
          <cell r="J6242" t="str">
            <v>Dry Corn Milling: Extruder</v>
          </cell>
          <cell r="N6242">
            <v>40988</v>
          </cell>
        </row>
        <row r="6243">
          <cell r="A6243" t="str">
            <v>30200759</v>
          </cell>
          <cell r="B6243" t="str">
            <v>Point</v>
          </cell>
          <cell r="C6243" t="str">
            <v>Grain Millings /Dry Corn Milling: Kettle Cooker</v>
          </cell>
          <cell r="D6243" t="str">
            <v>Industrial Processes - NEC</v>
          </cell>
          <cell r="G6243" t="str">
            <v>Industrial Processes</v>
          </cell>
          <cell r="H6243" t="str">
            <v>Food and Agriculture</v>
          </cell>
          <cell r="I6243" t="str">
            <v>Grain Millings</v>
          </cell>
          <cell r="J6243" t="str">
            <v>Dry Corn Milling: Kettle Cooker</v>
          </cell>
          <cell r="N6243">
            <v>40988</v>
          </cell>
        </row>
        <row r="6244">
          <cell r="A6244" t="str">
            <v>30200760</v>
          </cell>
          <cell r="B6244" t="str">
            <v>Point</v>
          </cell>
          <cell r="C6244" t="str">
            <v>Grain Millings /Oat: General</v>
          </cell>
          <cell r="D6244" t="str">
            <v>Industrial Processes - NEC</v>
          </cell>
          <cell r="G6244" t="str">
            <v>Industrial Processes</v>
          </cell>
          <cell r="H6244" t="str">
            <v>Food and Agriculture</v>
          </cell>
          <cell r="I6244" t="str">
            <v>Grain Millings</v>
          </cell>
          <cell r="J6244" t="str">
            <v>Oat: General</v>
          </cell>
          <cell r="N6244">
            <v>40988</v>
          </cell>
        </row>
        <row r="6245">
          <cell r="A6245" t="str">
            <v>30200761</v>
          </cell>
          <cell r="B6245" t="str">
            <v>Point</v>
          </cell>
          <cell r="C6245" t="str">
            <v>Grain Millings /Steeping: Grain Conditioning in Tanks Containing Dilute Sulfurous Acid</v>
          </cell>
          <cell r="D6245" t="str">
            <v>Industrial Processes - NEC</v>
          </cell>
          <cell r="G6245" t="str">
            <v>Industrial Processes</v>
          </cell>
          <cell r="H6245" t="str">
            <v>Food and Agriculture</v>
          </cell>
          <cell r="I6245" t="str">
            <v>Grain Millings</v>
          </cell>
          <cell r="J6245" t="str">
            <v>Steeping: Grain Conditioning in Tanks Containing Dilute Sulfurous Acid</v>
          </cell>
          <cell r="N6245">
            <v>40988</v>
          </cell>
        </row>
        <row r="6246">
          <cell r="A6246" t="str">
            <v>30200762</v>
          </cell>
          <cell r="B6246" t="str">
            <v>Point</v>
          </cell>
          <cell r="C6246" t="str">
            <v>Grain Millings /Evaporators: Concentrate Steepwater to 30-55 % Solids by Evaporation</v>
          </cell>
          <cell r="D6246" t="str">
            <v>Industrial Processes - NEC</v>
          </cell>
          <cell r="G6246" t="str">
            <v>Industrial Processes</v>
          </cell>
          <cell r="H6246" t="str">
            <v>Food and Agriculture</v>
          </cell>
          <cell r="I6246" t="str">
            <v>Grain Millings</v>
          </cell>
          <cell r="J6246" t="str">
            <v>Evaporators: Concentrate Steepwater to 30-55 % Solids by Evaporation</v>
          </cell>
          <cell r="N6246">
            <v>40988</v>
          </cell>
        </row>
        <row r="6247">
          <cell r="A6247" t="str">
            <v>30200763</v>
          </cell>
          <cell r="B6247" t="str">
            <v>Point</v>
          </cell>
          <cell r="C6247" t="str">
            <v>Grain Millings /Gluten Feed Drying: Direct-fired Dryer - Produces Corn Gluten Feed</v>
          </cell>
          <cell r="D6247" t="str">
            <v>Industrial Processes - NEC</v>
          </cell>
          <cell r="G6247" t="str">
            <v>Industrial Processes</v>
          </cell>
          <cell r="H6247" t="str">
            <v>Food and Agriculture</v>
          </cell>
          <cell r="I6247" t="str">
            <v>Grain Millings</v>
          </cell>
          <cell r="J6247" t="str">
            <v>Gluten Feed Drying: Direct-fired Dryer - Produces Corn Gluten Feed</v>
          </cell>
          <cell r="N6247">
            <v>40988</v>
          </cell>
        </row>
        <row r="6248">
          <cell r="A6248" t="str">
            <v>30200764</v>
          </cell>
          <cell r="B6248" t="str">
            <v>Point</v>
          </cell>
          <cell r="C6248" t="str">
            <v>Grain Millings /Gluten Feed Drying: Indirect-fired Dryer - Produces Corn Gluten Feed</v>
          </cell>
          <cell r="D6248" t="str">
            <v>Industrial Processes - NEC</v>
          </cell>
          <cell r="G6248" t="str">
            <v>Industrial Processes</v>
          </cell>
          <cell r="H6248" t="str">
            <v>Food and Agriculture</v>
          </cell>
          <cell r="I6248" t="str">
            <v>Grain Millings</v>
          </cell>
          <cell r="J6248" t="str">
            <v>Gluten Feed Drying: Indirect-fired Dryer - Produces Corn Gluten Feed</v>
          </cell>
          <cell r="N6248">
            <v>40988</v>
          </cell>
        </row>
        <row r="6249">
          <cell r="A6249" t="str">
            <v>30200765</v>
          </cell>
          <cell r="B6249" t="str">
            <v>Point</v>
          </cell>
          <cell r="C6249" t="str">
            <v>Grain Millings /Degerminating Mills: Separates Germ from Starch and Gluten</v>
          </cell>
          <cell r="D6249" t="str">
            <v>Industrial Processes - NEC</v>
          </cell>
          <cell r="G6249" t="str">
            <v>Industrial Processes</v>
          </cell>
          <cell r="H6249" t="str">
            <v>Food and Agriculture</v>
          </cell>
          <cell r="I6249" t="str">
            <v>Grain Millings</v>
          </cell>
          <cell r="J6249" t="str">
            <v>Degerminating Mills: Separates Germ from Starch and Gluten</v>
          </cell>
          <cell r="N6249">
            <v>40988</v>
          </cell>
        </row>
        <row r="6250">
          <cell r="A6250" t="str">
            <v>30200766</v>
          </cell>
          <cell r="B6250" t="str">
            <v>Point</v>
          </cell>
          <cell r="C6250" t="str">
            <v>Grain Millings /Germ Drying: Drying Germ from Degerminating Mills</v>
          </cell>
          <cell r="D6250" t="str">
            <v>Industrial Processes - NEC</v>
          </cell>
          <cell r="G6250" t="str">
            <v>Industrial Processes</v>
          </cell>
          <cell r="H6250" t="str">
            <v>Food and Agriculture</v>
          </cell>
          <cell r="I6250" t="str">
            <v>Grain Millings</v>
          </cell>
          <cell r="J6250" t="str">
            <v>Germ Drying: Drying Germ from Degerminating Mills</v>
          </cell>
          <cell r="N6250">
            <v>40988</v>
          </cell>
        </row>
        <row r="6251">
          <cell r="A6251" t="str">
            <v>30200767</v>
          </cell>
          <cell r="B6251" t="str">
            <v>Point</v>
          </cell>
          <cell r="C6251" t="str">
            <v>Grain Millings /Fiber Drying: Drying Corn Hulls after Separation from Starch &amp; Gluten</v>
          </cell>
          <cell r="D6251" t="str">
            <v>Industrial Processes - NEC</v>
          </cell>
          <cell r="G6251" t="str">
            <v>Industrial Processes</v>
          </cell>
          <cell r="H6251" t="str">
            <v>Food and Agriculture</v>
          </cell>
          <cell r="I6251" t="str">
            <v>Grain Millings</v>
          </cell>
          <cell r="J6251" t="str">
            <v>Fiber Drying: Drying Corn Hulls after Separation from Starch &amp; Gluten</v>
          </cell>
          <cell r="N6251">
            <v>40988</v>
          </cell>
        </row>
        <row r="6252">
          <cell r="A6252" t="str">
            <v>30200768</v>
          </cell>
          <cell r="B6252" t="str">
            <v>Point</v>
          </cell>
          <cell r="C6252" t="str">
            <v>Grain Millings /Gluten Drying: Direct-fired Dryer - Produces Corn Gluten Meal</v>
          </cell>
          <cell r="D6252" t="str">
            <v>Industrial Processes - NEC</v>
          </cell>
          <cell r="G6252" t="str">
            <v>Industrial Processes</v>
          </cell>
          <cell r="H6252" t="str">
            <v>Food and Agriculture</v>
          </cell>
          <cell r="I6252" t="str">
            <v>Grain Millings</v>
          </cell>
          <cell r="J6252" t="str">
            <v>Gluten Drying: Direct-fired Dryer - Produces Corn Gluten Meal</v>
          </cell>
          <cell r="N6252">
            <v>40988</v>
          </cell>
        </row>
        <row r="6253">
          <cell r="A6253" t="str">
            <v>30200769</v>
          </cell>
          <cell r="B6253" t="str">
            <v>Point</v>
          </cell>
          <cell r="C6253" t="str">
            <v>Grain Millings /Gluten Drying: Indirect-fired Dryer - Produces Corn Gluten Meal</v>
          </cell>
          <cell r="D6253" t="str">
            <v>Industrial Processes - NEC</v>
          </cell>
          <cell r="G6253" t="str">
            <v>Industrial Processes</v>
          </cell>
          <cell r="H6253" t="str">
            <v>Food and Agriculture</v>
          </cell>
          <cell r="I6253" t="str">
            <v>Grain Millings</v>
          </cell>
          <cell r="J6253" t="str">
            <v>Gluten Drying: Indirect-fired Dryer - Produces Corn Gluten Meal</v>
          </cell>
          <cell r="N6253">
            <v>40988</v>
          </cell>
        </row>
        <row r="6254">
          <cell r="A6254" t="str">
            <v>30200770</v>
          </cell>
          <cell r="B6254" t="str">
            <v>Point</v>
          </cell>
          <cell r="C6254" t="str">
            <v>Grain Millings /Dextrose Drying</v>
          </cell>
          <cell r="D6254" t="str">
            <v>Industrial Processes - NEC</v>
          </cell>
          <cell r="G6254" t="str">
            <v>Industrial Processes</v>
          </cell>
          <cell r="H6254" t="str">
            <v>Food and Agriculture</v>
          </cell>
          <cell r="I6254" t="str">
            <v>Grain Millings</v>
          </cell>
          <cell r="J6254" t="str">
            <v>Dextrose Drying</v>
          </cell>
          <cell r="N6254">
            <v>40988</v>
          </cell>
        </row>
        <row r="6255">
          <cell r="A6255" t="str">
            <v>30200771</v>
          </cell>
          <cell r="B6255" t="str">
            <v>Point</v>
          </cell>
          <cell r="C6255" t="str">
            <v>Grain Millings /Rice: Grain Receiving</v>
          </cell>
          <cell r="D6255" t="str">
            <v>Industrial Processes - Storage and Transfer</v>
          </cell>
          <cell r="G6255" t="str">
            <v>Industrial Processes</v>
          </cell>
          <cell r="H6255" t="str">
            <v>Food and Agriculture</v>
          </cell>
          <cell r="I6255" t="str">
            <v>Grain Millings</v>
          </cell>
          <cell r="J6255" t="str">
            <v>Rice: Grain Receiving</v>
          </cell>
          <cell r="N6255">
            <v>40988</v>
          </cell>
        </row>
        <row r="6256">
          <cell r="A6256" t="str">
            <v>30200772</v>
          </cell>
          <cell r="B6256" t="str">
            <v>Point</v>
          </cell>
          <cell r="C6256" t="str">
            <v>Grain Millings /Rice: Precleaning/Handling</v>
          </cell>
          <cell r="D6256" t="str">
            <v>Industrial Processes - NEC</v>
          </cell>
          <cell r="G6256" t="str">
            <v>Industrial Processes</v>
          </cell>
          <cell r="H6256" t="str">
            <v>Food and Agriculture</v>
          </cell>
          <cell r="I6256" t="str">
            <v>Grain Millings</v>
          </cell>
          <cell r="J6256" t="str">
            <v>Rice: Precleaning/Handling</v>
          </cell>
          <cell r="N6256">
            <v>40988</v>
          </cell>
        </row>
        <row r="6257">
          <cell r="A6257" t="str">
            <v>30200773</v>
          </cell>
          <cell r="B6257" t="str">
            <v>Point</v>
          </cell>
          <cell r="C6257" t="str">
            <v>Grain Millings /Rice: Drying</v>
          </cell>
          <cell r="D6257" t="str">
            <v>Industrial Processes - NEC</v>
          </cell>
          <cell r="G6257" t="str">
            <v>Industrial Processes</v>
          </cell>
          <cell r="H6257" t="str">
            <v>Food and Agriculture</v>
          </cell>
          <cell r="I6257" t="str">
            <v>Grain Millings</v>
          </cell>
          <cell r="J6257" t="str">
            <v>Rice: Drying</v>
          </cell>
          <cell r="N6257">
            <v>40988</v>
          </cell>
        </row>
        <row r="6258">
          <cell r="A6258" t="str">
            <v>30200774</v>
          </cell>
          <cell r="B6258" t="str">
            <v>Point</v>
          </cell>
          <cell r="C6258" t="str">
            <v>Grain Millings /Rice: Cleaning/Millhouse</v>
          </cell>
          <cell r="D6258" t="str">
            <v>Industrial Processes - NEC</v>
          </cell>
          <cell r="G6258" t="str">
            <v>Industrial Processes</v>
          </cell>
          <cell r="H6258" t="str">
            <v>Food and Agriculture</v>
          </cell>
          <cell r="I6258" t="str">
            <v>Grain Millings</v>
          </cell>
          <cell r="J6258" t="str">
            <v>Rice: Cleaning/Millhouse</v>
          </cell>
          <cell r="N6258">
            <v>40988</v>
          </cell>
        </row>
        <row r="6259">
          <cell r="A6259" t="str">
            <v>30200775</v>
          </cell>
          <cell r="B6259" t="str">
            <v>Point</v>
          </cell>
          <cell r="C6259" t="str">
            <v>Grain Millings /Rice: Paddy Cleaning</v>
          </cell>
          <cell r="D6259" t="str">
            <v>Industrial Processes - NEC</v>
          </cell>
          <cell r="G6259" t="str">
            <v>Industrial Processes</v>
          </cell>
          <cell r="H6259" t="str">
            <v>Food and Agriculture</v>
          </cell>
          <cell r="I6259" t="str">
            <v>Grain Millings</v>
          </cell>
          <cell r="J6259" t="str">
            <v>Rice: Paddy Cleaning</v>
          </cell>
          <cell r="N6259">
            <v>40988</v>
          </cell>
        </row>
        <row r="6260">
          <cell r="A6260" t="str">
            <v>30200776</v>
          </cell>
          <cell r="B6260" t="str">
            <v>Point</v>
          </cell>
          <cell r="C6260" t="str">
            <v>Grain Millings /Rice: Mill House</v>
          </cell>
          <cell r="D6260" t="str">
            <v>Industrial Processes - NEC</v>
          </cell>
          <cell r="G6260" t="str">
            <v>Industrial Processes</v>
          </cell>
          <cell r="H6260" t="str">
            <v>Food and Agriculture</v>
          </cell>
          <cell r="I6260" t="str">
            <v>Grain Millings</v>
          </cell>
          <cell r="J6260" t="str">
            <v>Rice: Mill House</v>
          </cell>
          <cell r="N6260">
            <v>40988</v>
          </cell>
        </row>
        <row r="6261">
          <cell r="A6261" t="str">
            <v>30200777</v>
          </cell>
          <cell r="B6261" t="str">
            <v>Point</v>
          </cell>
          <cell r="C6261" t="str">
            <v>Grain Millings /Rice: Aspirator</v>
          </cell>
          <cell r="D6261" t="str">
            <v>Industrial Processes - NEC</v>
          </cell>
          <cell r="G6261" t="str">
            <v>Industrial Processes</v>
          </cell>
          <cell r="H6261" t="str">
            <v>Food and Agriculture</v>
          </cell>
          <cell r="I6261" t="str">
            <v>Grain Millings</v>
          </cell>
          <cell r="J6261" t="str">
            <v>Rice: Aspirator</v>
          </cell>
          <cell r="N6261">
            <v>40988</v>
          </cell>
        </row>
        <row r="6262">
          <cell r="A6262" t="str">
            <v>30200778</v>
          </cell>
          <cell r="B6262" t="str">
            <v>Point</v>
          </cell>
          <cell r="C6262" t="str">
            <v>Grain Millings /Rice: Cleaning/Millhouse</v>
          </cell>
          <cell r="D6262" t="str">
            <v>Industrial Processes - NEC</v>
          </cell>
          <cell r="G6262" t="str">
            <v>Industrial Processes</v>
          </cell>
          <cell r="H6262" t="str">
            <v>Food and Agriculture</v>
          </cell>
          <cell r="I6262" t="str">
            <v>Grain Millings</v>
          </cell>
          <cell r="J6262" t="str">
            <v>Rice: Cleaning/Millhouse</v>
          </cell>
          <cell r="K6262" t="str">
            <v>30200774</v>
          </cell>
          <cell r="L6262" t="str">
            <v>2005</v>
          </cell>
          <cell r="N6262">
            <v>40988</v>
          </cell>
        </row>
        <row r="6263">
          <cell r="A6263" t="str">
            <v>30200781</v>
          </cell>
          <cell r="B6263" t="str">
            <v>Point</v>
          </cell>
          <cell r="C6263" t="str">
            <v>Grain Millings /Soybean: Grain Receiving</v>
          </cell>
          <cell r="D6263" t="str">
            <v>Industrial Processes - Storage and Transfer</v>
          </cell>
          <cell r="G6263" t="str">
            <v>Industrial Processes</v>
          </cell>
          <cell r="H6263" t="str">
            <v>Food and Agriculture</v>
          </cell>
          <cell r="I6263" t="str">
            <v>Grain Millings</v>
          </cell>
          <cell r="J6263" t="str">
            <v>Soybean: Grain Receiving</v>
          </cell>
          <cell r="N6263">
            <v>40988</v>
          </cell>
        </row>
        <row r="6264">
          <cell r="A6264" t="str">
            <v>30200782</v>
          </cell>
          <cell r="B6264" t="str">
            <v>Point</v>
          </cell>
          <cell r="C6264" t="str">
            <v>Grain Millings /Soybean: Grain Handling</v>
          </cell>
          <cell r="D6264" t="str">
            <v>Industrial Processes - NEC</v>
          </cell>
          <cell r="G6264" t="str">
            <v>Industrial Processes</v>
          </cell>
          <cell r="H6264" t="str">
            <v>Food and Agriculture</v>
          </cell>
          <cell r="I6264" t="str">
            <v>Grain Millings</v>
          </cell>
          <cell r="J6264" t="str">
            <v>Soybean: Grain Handling</v>
          </cell>
          <cell r="N6264">
            <v>40988</v>
          </cell>
        </row>
        <row r="6265">
          <cell r="A6265" t="str">
            <v>30200783</v>
          </cell>
          <cell r="B6265" t="str">
            <v>Point</v>
          </cell>
          <cell r="C6265" t="str">
            <v>Grain Millings /Soybean: Grain Cleaning</v>
          </cell>
          <cell r="D6265" t="str">
            <v>Industrial Processes - NEC</v>
          </cell>
          <cell r="G6265" t="str">
            <v>Industrial Processes</v>
          </cell>
          <cell r="H6265" t="str">
            <v>Food and Agriculture</v>
          </cell>
          <cell r="I6265" t="str">
            <v>Grain Millings</v>
          </cell>
          <cell r="J6265" t="str">
            <v>Soybean: Grain Cleaning</v>
          </cell>
          <cell r="N6265">
            <v>40988</v>
          </cell>
        </row>
        <row r="6266">
          <cell r="A6266" t="str">
            <v>30200784</v>
          </cell>
          <cell r="B6266" t="str">
            <v>Point</v>
          </cell>
          <cell r="C6266" t="str">
            <v>Grain Millings /Soybean: Drying</v>
          </cell>
          <cell r="D6266" t="str">
            <v>Industrial Processes - NEC</v>
          </cell>
          <cell r="G6266" t="str">
            <v>Industrial Processes</v>
          </cell>
          <cell r="H6266" t="str">
            <v>Food and Agriculture</v>
          </cell>
          <cell r="I6266" t="str">
            <v>Grain Millings</v>
          </cell>
          <cell r="J6266" t="str">
            <v>Soybean: Drying</v>
          </cell>
          <cell r="N6266">
            <v>40988</v>
          </cell>
        </row>
        <row r="6267">
          <cell r="A6267" t="str">
            <v>30200785</v>
          </cell>
          <cell r="B6267" t="str">
            <v>Point</v>
          </cell>
          <cell r="C6267" t="str">
            <v>Grain Millings /Soybean: Cracking and Dehulling</v>
          </cell>
          <cell r="D6267" t="str">
            <v>Industrial Processes - NEC</v>
          </cell>
          <cell r="G6267" t="str">
            <v>Industrial Processes</v>
          </cell>
          <cell r="H6267" t="str">
            <v>Food and Agriculture</v>
          </cell>
          <cell r="I6267" t="str">
            <v>Grain Millings</v>
          </cell>
          <cell r="J6267" t="str">
            <v>Soybean: Cracking and Dehulling</v>
          </cell>
          <cell r="N6267">
            <v>40988</v>
          </cell>
        </row>
        <row r="6268">
          <cell r="A6268" t="str">
            <v>30200786</v>
          </cell>
          <cell r="B6268" t="str">
            <v>Point</v>
          </cell>
          <cell r="C6268" t="str">
            <v>Grain Millings /Soybean: Hull Grinding</v>
          </cell>
          <cell r="D6268" t="str">
            <v>Industrial Processes - NEC</v>
          </cell>
          <cell r="G6268" t="str">
            <v>Industrial Processes</v>
          </cell>
          <cell r="H6268" t="str">
            <v>Food and Agriculture</v>
          </cell>
          <cell r="I6268" t="str">
            <v>Grain Millings</v>
          </cell>
          <cell r="J6268" t="str">
            <v>Soybean: Hull Grinding</v>
          </cell>
          <cell r="N6268">
            <v>40988</v>
          </cell>
        </row>
        <row r="6269">
          <cell r="A6269" t="str">
            <v>30200787</v>
          </cell>
          <cell r="B6269" t="str">
            <v>Point</v>
          </cell>
          <cell r="C6269" t="str">
            <v>Grain Millings /Soybean: Bean Conditioning</v>
          </cell>
          <cell r="D6269" t="str">
            <v>Industrial Processes - NEC</v>
          </cell>
          <cell r="G6269" t="str">
            <v>Industrial Processes</v>
          </cell>
          <cell r="H6269" t="str">
            <v>Food and Agriculture</v>
          </cell>
          <cell r="I6269" t="str">
            <v>Grain Millings</v>
          </cell>
          <cell r="J6269" t="str">
            <v>Soybean: Bean Conditioning</v>
          </cell>
          <cell r="N6269">
            <v>40988</v>
          </cell>
        </row>
        <row r="6270">
          <cell r="A6270" t="str">
            <v>30200788</v>
          </cell>
          <cell r="B6270" t="str">
            <v>Point</v>
          </cell>
          <cell r="C6270" t="str">
            <v>Grain Millings /Soybean: Flaking</v>
          </cell>
          <cell r="D6270" t="str">
            <v>Industrial Processes - NEC</v>
          </cell>
          <cell r="G6270" t="str">
            <v>Industrial Processes</v>
          </cell>
          <cell r="H6270" t="str">
            <v>Food and Agriculture</v>
          </cell>
          <cell r="I6270" t="str">
            <v>Grain Millings</v>
          </cell>
          <cell r="J6270" t="str">
            <v>Soybean: Flaking</v>
          </cell>
          <cell r="N6270">
            <v>40988</v>
          </cell>
        </row>
        <row r="6271">
          <cell r="A6271" t="str">
            <v>30200789</v>
          </cell>
          <cell r="B6271" t="str">
            <v>Point</v>
          </cell>
          <cell r="C6271" t="str">
            <v>Grain Millings /Soybean: Meal Dryer</v>
          </cell>
          <cell r="D6271" t="str">
            <v>Industrial Processes - NEC</v>
          </cell>
          <cell r="G6271" t="str">
            <v>Industrial Processes</v>
          </cell>
          <cell r="H6271" t="str">
            <v>Food and Agriculture</v>
          </cell>
          <cell r="I6271" t="str">
            <v>Grain Millings</v>
          </cell>
          <cell r="J6271" t="str">
            <v>Soybean: Meal Dryer</v>
          </cell>
          <cell r="N6271">
            <v>40988</v>
          </cell>
        </row>
        <row r="6272">
          <cell r="A6272" t="str">
            <v>30200790</v>
          </cell>
          <cell r="B6272" t="str">
            <v>Point</v>
          </cell>
          <cell r="C6272" t="str">
            <v>Grain Millings /Soybean: Meal Cooler</v>
          </cell>
          <cell r="D6272" t="str">
            <v>Industrial Processes - NEC</v>
          </cell>
          <cell r="G6272" t="str">
            <v>Industrial Processes</v>
          </cell>
          <cell r="H6272" t="str">
            <v>Food and Agriculture</v>
          </cell>
          <cell r="I6272" t="str">
            <v>Grain Millings</v>
          </cell>
          <cell r="J6272" t="str">
            <v>Soybean: Meal Cooler</v>
          </cell>
          <cell r="N6272">
            <v>40988</v>
          </cell>
        </row>
        <row r="6273">
          <cell r="A6273" t="str">
            <v>30200791</v>
          </cell>
          <cell r="B6273" t="str">
            <v>Point</v>
          </cell>
          <cell r="C6273" t="str">
            <v>Grain Millings /Soybean: Bulk Loading</v>
          </cell>
          <cell r="D6273" t="str">
            <v>Industrial Processes - Storage and Transfer</v>
          </cell>
          <cell r="G6273" t="str">
            <v>Industrial Processes</v>
          </cell>
          <cell r="H6273" t="str">
            <v>Food and Agriculture</v>
          </cell>
          <cell r="I6273" t="str">
            <v>Grain Millings</v>
          </cell>
          <cell r="J6273" t="str">
            <v>Soybean: Bulk Loading</v>
          </cell>
          <cell r="N6273">
            <v>40988</v>
          </cell>
        </row>
        <row r="6274">
          <cell r="A6274" t="str">
            <v>30200792</v>
          </cell>
          <cell r="B6274" t="str">
            <v>Point</v>
          </cell>
          <cell r="C6274" t="str">
            <v>Grain Millings /Soybean: White Flake Cooler</v>
          </cell>
          <cell r="D6274" t="str">
            <v>Industrial Processes - NEC</v>
          </cell>
          <cell r="G6274" t="str">
            <v>Industrial Processes</v>
          </cell>
          <cell r="H6274" t="str">
            <v>Food and Agriculture</v>
          </cell>
          <cell r="I6274" t="str">
            <v>Grain Millings</v>
          </cell>
          <cell r="J6274" t="str">
            <v>Soybean: White Flake Cooler</v>
          </cell>
          <cell r="N6274">
            <v>40988</v>
          </cell>
        </row>
        <row r="6275">
          <cell r="A6275" t="str">
            <v>30200793</v>
          </cell>
          <cell r="B6275" t="str">
            <v>Point</v>
          </cell>
          <cell r="C6275" t="str">
            <v>Grain Millings /Soybean: Meal Grinder/Sizing</v>
          </cell>
          <cell r="D6275" t="str">
            <v>Industrial Processes - NEC</v>
          </cell>
          <cell r="G6275" t="str">
            <v>Industrial Processes</v>
          </cell>
          <cell r="H6275" t="str">
            <v>Food and Agriculture</v>
          </cell>
          <cell r="I6275" t="str">
            <v>Grain Millings</v>
          </cell>
          <cell r="J6275" t="str">
            <v>Soybean: Meal Grinder/Sizing</v>
          </cell>
          <cell r="N6275">
            <v>40988</v>
          </cell>
        </row>
        <row r="6276">
          <cell r="A6276" t="str">
            <v>30200799</v>
          </cell>
          <cell r="B6276" t="str">
            <v>Point</v>
          </cell>
          <cell r="C6276" t="str">
            <v>Grain Millings /See Comments **</v>
          </cell>
          <cell r="D6276" t="str">
            <v>Industrial Processes - NEC</v>
          </cell>
          <cell r="G6276" t="str">
            <v>Industrial Processes</v>
          </cell>
          <cell r="H6276" t="str">
            <v>Food and Agriculture</v>
          </cell>
          <cell r="I6276" t="str">
            <v>Grain Millings</v>
          </cell>
          <cell r="J6276" t="str">
            <v>See Comments **</v>
          </cell>
          <cell r="N6276">
            <v>40988</v>
          </cell>
        </row>
        <row r="6277">
          <cell r="A6277" t="str">
            <v>30200801</v>
          </cell>
          <cell r="B6277" t="str">
            <v>Point</v>
          </cell>
          <cell r="C6277" t="str">
            <v>Food&amp;Agric /Feed Manuf /General **</v>
          </cell>
          <cell r="D6277" t="str">
            <v>Industrial Processes - NEC</v>
          </cell>
          <cell r="G6277" t="str">
            <v>Industrial Processes</v>
          </cell>
          <cell r="H6277" t="str">
            <v>Food and Agriculture</v>
          </cell>
          <cell r="I6277" t="str">
            <v>Feed Manufacture</v>
          </cell>
          <cell r="J6277" t="str">
            <v>General **</v>
          </cell>
          <cell r="N6277">
            <v>40988</v>
          </cell>
        </row>
        <row r="6278">
          <cell r="A6278" t="str">
            <v>30200802</v>
          </cell>
          <cell r="B6278" t="str">
            <v>Point</v>
          </cell>
          <cell r="C6278" t="str">
            <v>Food&amp;Agric /Feed Manuf /Grain Receiving</v>
          </cell>
          <cell r="D6278" t="str">
            <v>Industrial Processes - Storage and Transfer</v>
          </cell>
          <cell r="G6278" t="str">
            <v>Industrial Processes</v>
          </cell>
          <cell r="H6278" t="str">
            <v>Food and Agriculture</v>
          </cell>
          <cell r="I6278" t="str">
            <v>Feed Manufacture</v>
          </cell>
          <cell r="J6278" t="str">
            <v>Grain Receiving</v>
          </cell>
          <cell r="N6278">
            <v>40988</v>
          </cell>
        </row>
        <row r="6279">
          <cell r="A6279" t="str">
            <v>30200803</v>
          </cell>
          <cell r="B6279" t="str">
            <v>Point</v>
          </cell>
          <cell r="C6279" t="str">
            <v>Food&amp;Agric /Feed Manuf /Shipping</v>
          </cell>
          <cell r="D6279" t="str">
            <v>Industrial Processes - Storage and Transfer</v>
          </cell>
          <cell r="G6279" t="str">
            <v>Industrial Processes</v>
          </cell>
          <cell r="H6279" t="str">
            <v>Food and Agriculture</v>
          </cell>
          <cell r="I6279" t="str">
            <v>Feed Manufacture</v>
          </cell>
          <cell r="J6279" t="str">
            <v>Shipping</v>
          </cell>
          <cell r="N6279">
            <v>40988</v>
          </cell>
        </row>
        <row r="6280">
          <cell r="A6280" t="str">
            <v>30200804</v>
          </cell>
          <cell r="B6280" t="str">
            <v>Point</v>
          </cell>
          <cell r="C6280" t="str">
            <v>Food&amp;Agric /Feed Manuf /Handling</v>
          </cell>
          <cell r="D6280" t="str">
            <v>Industrial Processes - NEC</v>
          </cell>
          <cell r="G6280" t="str">
            <v>Industrial Processes</v>
          </cell>
          <cell r="H6280" t="str">
            <v>Food and Agriculture</v>
          </cell>
          <cell r="I6280" t="str">
            <v>Feed Manufacture</v>
          </cell>
          <cell r="J6280" t="str">
            <v>Handling</v>
          </cell>
          <cell r="N6280">
            <v>40988</v>
          </cell>
        </row>
        <row r="6281">
          <cell r="A6281" t="str">
            <v>30200805</v>
          </cell>
          <cell r="B6281" t="str">
            <v>Point</v>
          </cell>
          <cell r="C6281" t="str">
            <v>Food&amp;Agric /Feed Manuf /Grinding</v>
          </cell>
          <cell r="D6281" t="str">
            <v>Industrial Processes - NEC</v>
          </cell>
          <cell r="G6281" t="str">
            <v>Industrial Processes</v>
          </cell>
          <cell r="H6281" t="str">
            <v>Food and Agriculture</v>
          </cell>
          <cell r="I6281" t="str">
            <v>Feed Manufacture</v>
          </cell>
          <cell r="J6281" t="str">
            <v>Grinding</v>
          </cell>
          <cell r="N6281">
            <v>40988</v>
          </cell>
        </row>
        <row r="6282">
          <cell r="A6282" t="str">
            <v>30200806</v>
          </cell>
          <cell r="B6282" t="str">
            <v>Point</v>
          </cell>
          <cell r="C6282" t="str">
            <v>Food&amp;Agric /Feed Manuf /Pellet Coolers</v>
          </cell>
          <cell r="D6282" t="str">
            <v>Industrial Processes - NEC</v>
          </cell>
          <cell r="G6282" t="str">
            <v>Industrial Processes</v>
          </cell>
          <cell r="H6282" t="str">
            <v>Food and Agriculture</v>
          </cell>
          <cell r="I6282" t="str">
            <v>Feed Manufacture</v>
          </cell>
          <cell r="J6282" t="str">
            <v>Pellet Coolers</v>
          </cell>
          <cell r="N6282">
            <v>40988</v>
          </cell>
        </row>
        <row r="6283">
          <cell r="A6283" t="str">
            <v>30200807</v>
          </cell>
          <cell r="B6283" t="str">
            <v>Point</v>
          </cell>
          <cell r="C6283" t="str">
            <v>Food&amp;Agric /Feed Manuf /Grain Cleaning</v>
          </cell>
          <cell r="D6283" t="str">
            <v>Industrial Processes - NEC</v>
          </cell>
          <cell r="G6283" t="str">
            <v>Industrial Processes</v>
          </cell>
          <cell r="H6283" t="str">
            <v>Food and Agriculture</v>
          </cell>
          <cell r="I6283" t="str">
            <v>Feed Manufacture</v>
          </cell>
          <cell r="J6283" t="str">
            <v>Grain Cleaning</v>
          </cell>
          <cell r="N6283">
            <v>40988</v>
          </cell>
        </row>
        <row r="6284">
          <cell r="A6284" t="str">
            <v>30200808</v>
          </cell>
          <cell r="B6284" t="str">
            <v>Point</v>
          </cell>
          <cell r="C6284" t="str">
            <v>Food&amp;Agric /Feed Manuf /Milling</v>
          </cell>
          <cell r="D6284" t="str">
            <v>Industrial Processes - NEC</v>
          </cell>
          <cell r="G6284" t="str">
            <v>Industrial Processes</v>
          </cell>
          <cell r="H6284" t="str">
            <v>Food and Agriculture</v>
          </cell>
          <cell r="I6284" t="str">
            <v>Feed Manufacture</v>
          </cell>
          <cell r="J6284" t="str">
            <v>Milling</v>
          </cell>
          <cell r="N6284">
            <v>40988</v>
          </cell>
        </row>
        <row r="6285">
          <cell r="A6285" t="str">
            <v>30200809</v>
          </cell>
          <cell r="B6285" t="str">
            <v>Point</v>
          </cell>
          <cell r="C6285" t="str">
            <v>Food&amp;Agric /Feed Manuf /Mixing/Blending</v>
          </cell>
          <cell r="D6285" t="str">
            <v>Industrial Processes - NEC</v>
          </cell>
          <cell r="G6285" t="str">
            <v>Industrial Processes</v>
          </cell>
          <cell r="H6285" t="str">
            <v>Food and Agriculture</v>
          </cell>
          <cell r="I6285" t="str">
            <v>Feed Manufacture</v>
          </cell>
          <cell r="J6285" t="str">
            <v>Mixing/Blending</v>
          </cell>
          <cell r="N6285">
            <v>40988</v>
          </cell>
        </row>
        <row r="6286">
          <cell r="A6286" t="str">
            <v>30200810</v>
          </cell>
          <cell r="B6286" t="str">
            <v>Point</v>
          </cell>
          <cell r="C6286" t="str">
            <v>Food&amp;Agric /Feed Manuf /Conveying</v>
          </cell>
          <cell r="D6286" t="str">
            <v>Industrial Processes - NEC</v>
          </cell>
          <cell r="G6286" t="str">
            <v>Industrial Processes</v>
          </cell>
          <cell r="H6286" t="str">
            <v>Food and Agriculture</v>
          </cell>
          <cell r="I6286" t="str">
            <v>Feed Manufacture</v>
          </cell>
          <cell r="J6286" t="str">
            <v>Conveying</v>
          </cell>
          <cell r="N6286">
            <v>40988</v>
          </cell>
        </row>
        <row r="6287">
          <cell r="A6287" t="str">
            <v>30200811</v>
          </cell>
          <cell r="B6287" t="str">
            <v>Point</v>
          </cell>
          <cell r="C6287" t="str">
            <v>Food&amp;Agric /Feed Manuf /Scalping</v>
          </cell>
          <cell r="D6287" t="str">
            <v>Industrial Processes - NEC</v>
          </cell>
          <cell r="G6287" t="str">
            <v>Industrial Processes</v>
          </cell>
          <cell r="H6287" t="str">
            <v>Food and Agriculture</v>
          </cell>
          <cell r="I6287" t="str">
            <v>Feed Manufacture</v>
          </cell>
          <cell r="J6287" t="str">
            <v>Scalping</v>
          </cell>
          <cell r="N6287">
            <v>40988</v>
          </cell>
        </row>
        <row r="6288">
          <cell r="A6288" t="str">
            <v>30200812</v>
          </cell>
          <cell r="B6288" t="str">
            <v>Point</v>
          </cell>
          <cell r="C6288" t="str">
            <v>Food&amp;Agric /Feed Manuf /Bulk Load-out</v>
          </cell>
          <cell r="D6288" t="str">
            <v>Industrial Processes - NEC</v>
          </cell>
          <cell r="G6288" t="str">
            <v>Industrial Processes</v>
          </cell>
          <cell r="H6288" t="str">
            <v>Food and Agriculture</v>
          </cell>
          <cell r="I6288" t="str">
            <v>Feed Manufacture</v>
          </cell>
          <cell r="J6288" t="str">
            <v>Bulk Load-out</v>
          </cell>
          <cell r="N6288">
            <v>40988</v>
          </cell>
        </row>
        <row r="6289">
          <cell r="A6289" t="str">
            <v>30200813</v>
          </cell>
          <cell r="B6289" t="str">
            <v>Point</v>
          </cell>
          <cell r="C6289" t="str">
            <v>Food&amp;Agric /Feed Manuf /Shaking</v>
          </cell>
          <cell r="D6289" t="str">
            <v>Industrial Processes - NEC</v>
          </cell>
          <cell r="G6289" t="str">
            <v>Industrial Processes</v>
          </cell>
          <cell r="H6289" t="str">
            <v>Food and Agriculture</v>
          </cell>
          <cell r="I6289" t="str">
            <v>Feed Manufacture</v>
          </cell>
          <cell r="J6289" t="str">
            <v>Shaking</v>
          </cell>
          <cell r="N6289">
            <v>40988</v>
          </cell>
        </row>
        <row r="6290">
          <cell r="A6290" t="str">
            <v>30200814</v>
          </cell>
          <cell r="B6290" t="str">
            <v>Point</v>
          </cell>
          <cell r="C6290" t="str">
            <v>Food&amp;Agric /Feed Manuf /Storage</v>
          </cell>
          <cell r="D6290" t="str">
            <v>Industrial Processes - NEC</v>
          </cell>
          <cell r="G6290" t="str">
            <v>Industrial Processes</v>
          </cell>
          <cell r="H6290" t="str">
            <v>Food and Agriculture</v>
          </cell>
          <cell r="I6290" t="str">
            <v>Feed Manufacture</v>
          </cell>
          <cell r="J6290" t="str">
            <v>Storage</v>
          </cell>
          <cell r="N6290">
            <v>40988</v>
          </cell>
        </row>
        <row r="6291">
          <cell r="A6291" t="str">
            <v>30200815</v>
          </cell>
          <cell r="B6291" t="str">
            <v>Point</v>
          </cell>
          <cell r="C6291" t="str">
            <v>Food&amp;Agric /Feed Manuf /Grinding</v>
          </cell>
          <cell r="D6291" t="str">
            <v>Industrial Processes - NEC</v>
          </cell>
          <cell r="G6291" t="str">
            <v>Industrial Processes</v>
          </cell>
          <cell r="H6291" t="str">
            <v>Food and Agriculture</v>
          </cell>
          <cell r="I6291" t="str">
            <v>Feed Manufacture</v>
          </cell>
          <cell r="J6291" t="str">
            <v>Grinding</v>
          </cell>
          <cell r="K6291" t="str">
            <v>30200805</v>
          </cell>
          <cell r="L6291" t="str">
            <v>2005</v>
          </cell>
          <cell r="N6291">
            <v>40988</v>
          </cell>
        </row>
        <row r="6292">
          <cell r="A6292" t="str">
            <v>30200816</v>
          </cell>
          <cell r="B6292" t="str">
            <v>Point</v>
          </cell>
          <cell r="C6292" t="str">
            <v>Food&amp;Agric /Feed Manuf /Pellet Cooler</v>
          </cell>
          <cell r="D6292" t="str">
            <v>Industrial Processes - NEC</v>
          </cell>
          <cell r="G6292" t="str">
            <v>Industrial Processes</v>
          </cell>
          <cell r="H6292" t="str">
            <v>Food and Agriculture</v>
          </cell>
          <cell r="I6292" t="str">
            <v>Feed Manufacture</v>
          </cell>
          <cell r="J6292" t="str">
            <v>Pellet Cooler</v>
          </cell>
          <cell r="N6292">
            <v>40988</v>
          </cell>
        </row>
        <row r="6293">
          <cell r="A6293" t="str">
            <v>30200817</v>
          </cell>
          <cell r="B6293" t="str">
            <v>Point</v>
          </cell>
          <cell r="C6293" t="str">
            <v>Food&amp;Agric /Feed Manuf /Grain Milling: Hammermill</v>
          </cell>
          <cell r="D6293" t="str">
            <v>Industrial Processes - NEC</v>
          </cell>
          <cell r="G6293" t="str">
            <v>Industrial Processes</v>
          </cell>
          <cell r="H6293" t="str">
            <v>Food and Agriculture</v>
          </cell>
          <cell r="I6293" t="str">
            <v>Feed Manufacture</v>
          </cell>
          <cell r="J6293" t="str">
            <v>Grain Milling: Hammermill</v>
          </cell>
          <cell r="N6293">
            <v>40988</v>
          </cell>
        </row>
        <row r="6294">
          <cell r="A6294" t="str">
            <v>30200818</v>
          </cell>
          <cell r="B6294" t="str">
            <v>Point</v>
          </cell>
          <cell r="C6294" t="str">
            <v>Food&amp;Agric /Feed Manuf /Grain Milling: Flaker</v>
          </cell>
          <cell r="D6294" t="str">
            <v>Industrial Processes - NEC</v>
          </cell>
          <cell r="G6294" t="str">
            <v>Industrial Processes</v>
          </cell>
          <cell r="H6294" t="str">
            <v>Food and Agriculture</v>
          </cell>
          <cell r="I6294" t="str">
            <v>Feed Manufacture</v>
          </cell>
          <cell r="J6294" t="str">
            <v>Grain Milling: Flaker</v>
          </cell>
          <cell r="N6294">
            <v>40988</v>
          </cell>
        </row>
        <row r="6295">
          <cell r="A6295" t="str">
            <v>30200819</v>
          </cell>
          <cell r="B6295" t="str">
            <v>Point</v>
          </cell>
          <cell r="C6295" t="str">
            <v>Food&amp;Agric /Feed Manuf /Grain Milling: Grain Cracker</v>
          </cell>
          <cell r="D6295" t="str">
            <v>Industrial Processes - NEC</v>
          </cell>
          <cell r="G6295" t="str">
            <v>Industrial Processes</v>
          </cell>
          <cell r="H6295" t="str">
            <v>Food and Agriculture</v>
          </cell>
          <cell r="I6295" t="str">
            <v>Feed Manufacture</v>
          </cell>
          <cell r="J6295" t="str">
            <v>Grain Milling: Grain Cracker</v>
          </cell>
          <cell r="N6295">
            <v>40988</v>
          </cell>
        </row>
        <row r="6296">
          <cell r="A6296" t="str">
            <v>30200821</v>
          </cell>
          <cell r="B6296" t="str">
            <v>Point</v>
          </cell>
          <cell r="C6296" t="str">
            <v>Food&amp;Agric /Feed Manuf /Fugitive Emissions: General</v>
          </cell>
          <cell r="D6296" t="str">
            <v>Industrial Processes - NEC</v>
          </cell>
          <cell r="G6296" t="str">
            <v>Industrial Processes</v>
          </cell>
          <cell r="H6296" t="str">
            <v>Food and Agriculture</v>
          </cell>
          <cell r="I6296" t="str">
            <v>Feed Manufacture</v>
          </cell>
          <cell r="J6296" t="str">
            <v>Fugitive Emissions: General</v>
          </cell>
          <cell r="N6296">
            <v>40988</v>
          </cell>
        </row>
        <row r="6297">
          <cell r="A6297" t="str">
            <v>30200822</v>
          </cell>
          <cell r="B6297" t="str">
            <v>Point</v>
          </cell>
          <cell r="C6297" t="str">
            <v>Food&amp;Agric /Feed Manuf /Fugitive Emissions: Shipping/Receiving</v>
          </cell>
          <cell r="D6297" t="str">
            <v>Industrial Processes - NEC</v>
          </cell>
          <cell r="G6297" t="str">
            <v>Industrial Processes</v>
          </cell>
          <cell r="H6297" t="str">
            <v>Food and Agriculture</v>
          </cell>
          <cell r="I6297" t="str">
            <v>Feed Manufacture</v>
          </cell>
          <cell r="J6297" t="str">
            <v>Fugitive Emissions: Shipping/Receiving</v>
          </cell>
          <cell r="N6297">
            <v>40988</v>
          </cell>
        </row>
        <row r="6298">
          <cell r="A6298" t="str">
            <v>30200823</v>
          </cell>
          <cell r="B6298" t="str">
            <v>Point</v>
          </cell>
          <cell r="C6298" t="str">
            <v>Food&amp;Agric /Feed Manuf /Fugitive Emissions: Packing</v>
          </cell>
          <cell r="D6298" t="str">
            <v>Industrial Processes - NEC</v>
          </cell>
          <cell r="G6298" t="str">
            <v>Industrial Processes</v>
          </cell>
          <cell r="H6298" t="str">
            <v>Food and Agriculture</v>
          </cell>
          <cell r="I6298" t="str">
            <v>Feed Manufacture</v>
          </cell>
          <cell r="J6298" t="str">
            <v>Fugitive Emissions: Packing</v>
          </cell>
          <cell r="N6298">
            <v>40988</v>
          </cell>
        </row>
        <row r="6299">
          <cell r="A6299" t="str">
            <v>30200832</v>
          </cell>
          <cell r="B6299" t="str">
            <v>Point</v>
          </cell>
          <cell r="C6299" t="str">
            <v>Food&amp;Agric /Feed Manuf /Citrate: Handling/Transferring</v>
          </cell>
          <cell r="D6299" t="str">
            <v>Industrial Processes - Storage and Transfer</v>
          </cell>
          <cell r="G6299" t="str">
            <v>Industrial Processes</v>
          </cell>
          <cell r="H6299" t="str">
            <v>Food and Agriculture</v>
          </cell>
          <cell r="I6299" t="str">
            <v>Feed Manufacture</v>
          </cell>
          <cell r="J6299" t="str">
            <v>Citrate: Handling/Transferring</v>
          </cell>
          <cell r="N6299">
            <v>40988</v>
          </cell>
        </row>
        <row r="6300">
          <cell r="A6300" t="str">
            <v>30200833</v>
          </cell>
          <cell r="B6300" t="str">
            <v>Point</v>
          </cell>
          <cell r="C6300" t="str">
            <v>Food&amp;Agric /Feed Manuf /Citrate: Grinding</v>
          </cell>
          <cell r="D6300" t="str">
            <v>Industrial Processes - NEC</v>
          </cell>
          <cell r="G6300" t="str">
            <v>Industrial Processes</v>
          </cell>
          <cell r="H6300" t="str">
            <v>Food and Agriculture</v>
          </cell>
          <cell r="I6300" t="str">
            <v>Feed Manufacture</v>
          </cell>
          <cell r="J6300" t="str">
            <v>Citrate: Grinding</v>
          </cell>
          <cell r="N6300">
            <v>40988</v>
          </cell>
        </row>
        <row r="6301">
          <cell r="A6301" t="str">
            <v>30200834</v>
          </cell>
          <cell r="B6301" t="str">
            <v>Point</v>
          </cell>
          <cell r="C6301" t="str">
            <v>Food&amp;Agric /Feed Manuf /Citrate: Drying</v>
          </cell>
          <cell r="D6301" t="str">
            <v>Industrial Processes - NEC</v>
          </cell>
          <cell r="G6301" t="str">
            <v>Industrial Processes</v>
          </cell>
          <cell r="H6301" t="str">
            <v>Food and Agriculture</v>
          </cell>
          <cell r="I6301" t="str">
            <v>Feed Manufacture</v>
          </cell>
          <cell r="J6301" t="str">
            <v>Citrate: Drying</v>
          </cell>
          <cell r="N6301">
            <v>40988</v>
          </cell>
        </row>
        <row r="6302">
          <cell r="A6302" t="str">
            <v>30200835</v>
          </cell>
          <cell r="B6302" t="str">
            <v>Point</v>
          </cell>
          <cell r="C6302" t="str">
            <v>Food&amp;Agric /Feed Manuf /Citrate: Storage</v>
          </cell>
          <cell r="D6302" t="str">
            <v>Industrial Processes - Storage and Transfer</v>
          </cell>
          <cell r="G6302" t="str">
            <v>Industrial Processes</v>
          </cell>
          <cell r="H6302" t="str">
            <v>Food and Agriculture</v>
          </cell>
          <cell r="I6302" t="str">
            <v>Feed Manufacture</v>
          </cell>
          <cell r="J6302" t="str">
            <v>Citrate: Storage</v>
          </cell>
          <cell r="N6302">
            <v>40988</v>
          </cell>
        </row>
        <row r="6303">
          <cell r="A6303" t="str">
            <v>30200899</v>
          </cell>
          <cell r="B6303" t="str">
            <v>Point</v>
          </cell>
          <cell r="C6303" t="str">
            <v>Food&amp;Agric /Feed Manuf /Not Classified **</v>
          </cell>
          <cell r="D6303" t="str">
            <v>Industrial Processes - NEC</v>
          </cell>
          <cell r="G6303" t="str">
            <v>Industrial Processes</v>
          </cell>
          <cell r="H6303" t="str">
            <v>Food and Agriculture</v>
          </cell>
          <cell r="I6303" t="str">
            <v>Feed Manufacture</v>
          </cell>
          <cell r="J6303" t="str">
            <v>Not Classified **</v>
          </cell>
          <cell r="N6303">
            <v>40988</v>
          </cell>
        </row>
        <row r="6304">
          <cell r="A6304" t="str">
            <v>30200901</v>
          </cell>
          <cell r="B6304" t="str">
            <v>Point</v>
          </cell>
          <cell r="C6304" t="str">
            <v>Beer Production /Grain Handling (see also 3-02-005-xx)</v>
          </cell>
          <cell r="D6304" t="str">
            <v>Industrial Processes - NEC</v>
          </cell>
          <cell r="G6304" t="str">
            <v>Industrial Processes</v>
          </cell>
          <cell r="H6304" t="str">
            <v>Food and Agriculture</v>
          </cell>
          <cell r="I6304" t="str">
            <v>Beer Production</v>
          </cell>
          <cell r="J6304" t="str">
            <v>Grain Handling (see also 3-02-005-xx)</v>
          </cell>
          <cell r="N6304">
            <v>40988</v>
          </cell>
        </row>
        <row r="6305">
          <cell r="A6305" t="str">
            <v>30200902</v>
          </cell>
          <cell r="B6305" t="str">
            <v>Point</v>
          </cell>
          <cell r="C6305" t="str">
            <v>Beer Production /Drying Spent Grains ** (use SCCs 3-02-009-30 &amp; -31)</v>
          </cell>
          <cell r="D6305" t="str">
            <v>Industrial Processes - NEC</v>
          </cell>
          <cell r="G6305" t="str">
            <v>Industrial Processes</v>
          </cell>
          <cell r="H6305" t="str">
            <v>Food and Agriculture</v>
          </cell>
          <cell r="I6305" t="str">
            <v>Beer Production</v>
          </cell>
          <cell r="J6305" t="str">
            <v>Drying Spent Grains ** (use SCCs 3-02-009-30 &amp; -31)</v>
          </cell>
          <cell r="N6305">
            <v>40988</v>
          </cell>
        </row>
        <row r="6306">
          <cell r="A6306" t="str">
            <v>30200903</v>
          </cell>
          <cell r="B6306" t="str">
            <v>Point</v>
          </cell>
          <cell r="C6306" t="str">
            <v>Beer Production /Brew Kettle ** (use SCC 3-02-009-07)</v>
          </cell>
          <cell r="D6306" t="str">
            <v>Industrial Processes - NEC</v>
          </cell>
          <cell r="G6306" t="str">
            <v>Industrial Processes</v>
          </cell>
          <cell r="H6306" t="str">
            <v>Food and Agriculture</v>
          </cell>
          <cell r="I6306" t="str">
            <v>Beer Production</v>
          </cell>
          <cell r="J6306" t="str">
            <v>Brew Kettle ** (use SCC 3-02-009-07)</v>
          </cell>
          <cell r="N6306">
            <v>40988</v>
          </cell>
        </row>
        <row r="6307">
          <cell r="A6307" t="str">
            <v>30200904</v>
          </cell>
          <cell r="B6307" t="str">
            <v>Point</v>
          </cell>
          <cell r="C6307" t="str">
            <v>Beer Production /Aging Tank: Secondary Fermentation</v>
          </cell>
          <cell r="D6307" t="str">
            <v>Industrial Processes - NEC</v>
          </cell>
          <cell r="G6307" t="str">
            <v>Industrial Processes</v>
          </cell>
          <cell r="H6307" t="str">
            <v>Food and Agriculture</v>
          </cell>
          <cell r="I6307" t="str">
            <v>Beer Production</v>
          </cell>
          <cell r="J6307" t="str">
            <v>Aging Tank: Secondary Fermentation</v>
          </cell>
          <cell r="N6307">
            <v>40988</v>
          </cell>
        </row>
        <row r="6308">
          <cell r="A6308" t="str">
            <v>30200905</v>
          </cell>
          <cell r="B6308" t="str">
            <v>Point</v>
          </cell>
          <cell r="C6308" t="str">
            <v>Beer Production /Malt Kiln</v>
          </cell>
          <cell r="D6308" t="str">
            <v>Industrial Processes - NEC</v>
          </cell>
          <cell r="G6308" t="str">
            <v>Industrial Processes</v>
          </cell>
          <cell r="H6308" t="str">
            <v>Food and Agriculture</v>
          </cell>
          <cell r="I6308" t="str">
            <v>Beer Production</v>
          </cell>
          <cell r="J6308" t="str">
            <v>Malt Kiln</v>
          </cell>
          <cell r="N6308">
            <v>40988</v>
          </cell>
        </row>
        <row r="6309">
          <cell r="A6309" t="str">
            <v>30200906</v>
          </cell>
          <cell r="B6309" t="str">
            <v>Point</v>
          </cell>
          <cell r="C6309" t="str">
            <v>Beer Production /Malt Mill</v>
          </cell>
          <cell r="D6309" t="str">
            <v>Industrial Processes - NEC</v>
          </cell>
          <cell r="G6309" t="str">
            <v>Industrial Processes</v>
          </cell>
          <cell r="H6309" t="str">
            <v>Food and Agriculture</v>
          </cell>
          <cell r="I6309" t="str">
            <v>Beer Production</v>
          </cell>
          <cell r="J6309" t="str">
            <v>Malt Mill</v>
          </cell>
          <cell r="N6309">
            <v>40988</v>
          </cell>
        </row>
        <row r="6310">
          <cell r="A6310" t="str">
            <v>30200907</v>
          </cell>
          <cell r="B6310" t="str">
            <v>Point</v>
          </cell>
          <cell r="C6310" t="str">
            <v>Beer Production /Brew Kettle</v>
          </cell>
          <cell r="D6310" t="str">
            <v>Industrial Processes - NEC</v>
          </cell>
          <cell r="G6310" t="str">
            <v>Industrial Processes</v>
          </cell>
          <cell r="H6310" t="str">
            <v>Food and Agriculture</v>
          </cell>
          <cell r="I6310" t="str">
            <v>Beer Production</v>
          </cell>
          <cell r="J6310" t="str">
            <v>Brew Kettle</v>
          </cell>
          <cell r="N6310">
            <v>40988</v>
          </cell>
        </row>
        <row r="6311">
          <cell r="A6311" t="str">
            <v>30200908</v>
          </cell>
          <cell r="B6311" t="str">
            <v>Point</v>
          </cell>
          <cell r="C6311" t="str">
            <v>Beer Production /Aging Tank: Filling</v>
          </cell>
          <cell r="D6311" t="str">
            <v>Industrial Processes - NEC</v>
          </cell>
          <cell r="G6311" t="str">
            <v>Industrial Processes</v>
          </cell>
          <cell r="H6311" t="str">
            <v>Food and Agriculture</v>
          </cell>
          <cell r="I6311" t="str">
            <v>Beer Production</v>
          </cell>
          <cell r="J6311" t="str">
            <v>Aging Tank: Filling</v>
          </cell>
          <cell r="N6311">
            <v>40988</v>
          </cell>
        </row>
        <row r="6312">
          <cell r="A6312" t="str">
            <v>30200910</v>
          </cell>
          <cell r="B6312" t="str">
            <v>Point</v>
          </cell>
          <cell r="C6312" t="str">
            <v>Beer Production /Beer Bottling: Storage **</v>
          </cell>
          <cell r="D6312" t="str">
            <v>Industrial Processes - Storage and Transfer</v>
          </cell>
          <cell r="G6312" t="str">
            <v>Industrial Processes</v>
          </cell>
          <cell r="H6312" t="str">
            <v>Food and Agriculture</v>
          </cell>
          <cell r="I6312" t="str">
            <v>Beer Production</v>
          </cell>
          <cell r="J6312" t="str">
            <v>Beer Bottling: Storage **</v>
          </cell>
          <cell r="N6312">
            <v>40988</v>
          </cell>
        </row>
        <row r="6313">
          <cell r="A6313" t="str">
            <v>30200911</v>
          </cell>
          <cell r="B6313" t="str">
            <v>Point</v>
          </cell>
          <cell r="C6313" t="str">
            <v>Beer Production /Fugitive Emissions: General</v>
          </cell>
          <cell r="D6313" t="str">
            <v>Industrial Processes - NEC</v>
          </cell>
          <cell r="G6313" t="str">
            <v>Industrial Processes</v>
          </cell>
          <cell r="H6313" t="str">
            <v>Food and Agriculture</v>
          </cell>
          <cell r="I6313" t="str">
            <v>Beer Production</v>
          </cell>
          <cell r="J6313" t="str">
            <v>Fugitive Emissions: General</v>
          </cell>
          <cell r="N6313">
            <v>40988</v>
          </cell>
        </row>
        <row r="6314">
          <cell r="A6314" t="str">
            <v>30200912</v>
          </cell>
          <cell r="B6314" t="str">
            <v>Point</v>
          </cell>
          <cell r="C6314" t="str">
            <v>Beer Production /Fugitive Emissions: General</v>
          </cell>
          <cell r="D6314" t="str">
            <v>Industrial Processes - NEC</v>
          </cell>
          <cell r="G6314" t="str">
            <v>Industrial Processes</v>
          </cell>
          <cell r="H6314" t="str">
            <v>Food and Agriculture</v>
          </cell>
          <cell r="I6314" t="str">
            <v>Beer Production</v>
          </cell>
          <cell r="J6314" t="str">
            <v>Fugitive Emissions: General</v>
          </cell>
          <cell r="K6314" t="str">
            <v>30200911</v>
          </cell>
          <cell r="L6314" t="str">
            <v>2005</v>
          </cell>
          <cell r="N6314">
            <v>40988</v>
          </cell>
        </row>
        <row r="6315">
          <cell r="A6315" t="str">
            <v>30200915</v>
          </cell>
          <cell r="B6315" t="str">
            <v>Point</v>
          </cell>
          <cell r="C6315" t="str">
            <v>Beer Production /Milled Malt Hopper</v>
          </cell>
          <cell r="D6315" t="str">
            <v>Industrial Processes - NEC</v>
          </cell>
          <cell r="G6315" t="str">
            <v>Industrial Processes</v>
          </cell>
          <cell r="H6315" t="str">
            <v>Food and Agriculture</v>
          </cell>
          <cell r="I6315" t="str">
            <v>Beer Production</v>
          </cell>
          <cell r="J6315" t="str">
            <v>Milled Malt Hopper</v>
          </cell>
          <cell r="N6315">
            <v>40988</v>
          </cell>
        </row>
        <row r="6316">
          <cell r="A6316" t="str">
            <v>30200920</v>
          </cell>
          <cell r="B6316" t="str">
            <v>Point</v>
          </cell>
          <cell r="C6316" t="str">
            <v>Beer Production /Raw Material Storage **</v>
          </cell>
          <cell r="D6316" t="str">
            <v>Industrial Processes - Storage and Transfer</v>
          </cell>
          <cell r="G6316" t="str">
            <v>Industrial Processes</v>
          </cell>
          <cell r="H6316" t="str">
            <v>Food and Agriculture</v>
          </cell>
          <cell r="I6316" t="str">
            <v>Beer Production</v>
          </cell>
          <cell r="J6316" t="str">
            <v>Raw Material Storage **</v>
          </cell>
          <cell r="N6316">
            <v>40988</v>
          </cell>
        </row>
        <row r="6317">
          <cell r="A6317" t="str">
            <v>30200921</v>
          </cell>
          <cell r="B6317" t="str">
            <v>Point</v>
          </cell>
          <cell r="C6317" t="str">
            <v>Beer Production /Mash Tun</v>
          </cell>
          <cell r="D6317" t="str">
            <v>Industrial Processes - NEC</v>
          </cell>
          <cell r="G6317" t="str">
            <v>Industrial Processes</v>
          </cell>
          <cell r="H6317" t="str">
            <v>Food and Agriculture</v>
          </cell>
          <cell r="I6317" t="str">
            <v>Beer Production</v>
          </cell>
          <cell r="J6317" t="str">
            <v>Mash Tun</v>
          </cell>
          <cell r="N6317">
            <v>40988</v>
          </cell>
        </row>
        <row r="6318">
          <cell r="A6318" t="str">
            <v>30200922</v>
          </cell>
          <cell r="B6318" t="str">
            <v>Point</v>
          </cell>
          <cell r="C6318" t="str">
            <v>Beer Production /Cereal Cooker</v>
          </cell>
          <cell r="D6318" t="str">
            <v>Industrial Processes - NEC</v>
          </cell>
          <cell r="G6318" t="str">
            <v>Industrial Processes</v>
          </cell>
          <cell r="H6318" t="str">
            <v>Food and Agriculture</v>
          </cell>
          <cell r="I6318" t="str">
            <v>Beer Production</v>
          </cell>
          <cell r="J6318" t="str">
            <v>Cereal Cooker</v>
          </cell>
          <cell r="N6318">
            <v>40988</v>
          </cell>
        </row>
        <row r="6319">
          <cell r="A6319" t="str">
            <v>30200923</v>
          </cell>
          <cell r="B6319" t="str">
            <v>Point</v>
          </cell>
          <cell r="C6319" t="str">
            <v>Beer Production /Lauter Tun or Strainmaster</v>
          </cell>
          <cell r="D6319" t="str">
            <v>Industrial Processes - NEC</v>
          </cell>
          <cell r="G6319" t="str">
            <v>Industrial Processes</v>
          </cell>
          <cell r="H6319" t="str">
            <v>Food and Agriculture</v>
          </cell>
          <cell r="I6319" t="str">
            <v>Beer Production</v>
          </cell>
          <cell r="J6319" t="str">
            <v>Lauter Tun or Strainmaster</v>
          </cell>
          <cell r="N6319">
            <v>40988</v>
          </cell>
        </row>
        <row r="6320">
          <cell r="A6320" t="str">
            <v>30200924</v>
          </cell>
          <cell r="B6320" t="str">
            <v>Point</v>
          </cell>
          <cell r="C6320" t="str">
            <v>Beer Production /Hot Wort Settling Tank</v>
          </cell>
          <cell r="D6320" t="str">
            <v>Industrial Processes - NEC</v>
          </cell>
          <cell r="G6320" t="str">
            <v>Industrial Processes</v>
          </cell>
          <cell r="H6320" t="str">
            <v>Food and Agriculture</v>
          </cell>
          <cell r="I6320" t="str">
            <v>Beer Production</v>
          </cell>
          <cell r="J6320" t="str">
            <v>Hot Wort Settling Tank</v>
          </cell>
          <cell r="N6320">
            <v>40988</v>
          </cell>
        </row>
        <row r="6321">
          <cell r="A6321" t="str">
            <v>30200925</v>
          </cell>
          <cell r="B6321" t="str">
            <v>Point</v>
          </cell>
          <cell r="C6321" t="str">
            <v>Beer Production /Wort Cooler</v>
          </cell>
          <cell r="D6321" t="str">
            <v>Industrial Processes - NEC</v>
          </cell>
          <cell r="G6321" t="str">
            <v>Industrial Processes</v>
          </cell>
          <cell r="H6321" t="str">
            <v>Food and Agriculture</v>
          </cell>
          <cell r="I6321" t="str">
            <v>Beer Production</v>
          </cell>
          <cell r="J6321" t="str">
            <v>Wort Cooler</v>
          </cell>
          <cell r="N6321">
            <v>40988</v>
          </cell>
        </row>
        <row r="6322">
          <cell r="A6322" t="str">
            <v>30200926</v>
          </cell>
          <cell r="B6322" t="str">
            <v>Point</v>
          </cell>
          <cell r="C6322" t="str">
            <v>Beer Production /Trub Vessel</v>
          </cell>
          <cell r="D6322" t="str">
            <v>Industrial Processes - NEC</v>
          </cell>
          <cell r="G6322" t="str">
            <v>Industrial Processes</v>
          </cell>
          <cell r="H6322" t="str">
            <v>Food and Agriculture</v>
          </cell>
          <cell r="I6322" t="str">
            <v>Beer Production</v>
          </cell>
          <cell r="J6322" t="str">
            <v>Trub Vessel</v>
          </cell>
          <cell r="N6322">
            <v>40988</v>
          </cell>
        </row>
        <row r="6323">
          <cell r="A6323" t="str">
            <v>30200930</v>
          </cell>
          <cell r="B6323" t="str">
            <v>Point</v>
          </cell>
          <cell r="C6323" t="str">
            <v>Beer Production /Brewers Grain Dryer: Natural Gas-fired</v>
          </cell>
          <cell r="D6323" t="str">
            <v>Industrial Processes - NEC</v>
          </cell>
          <cell r="G6323" t="str">
            <v>Industrial Processes</v>
          </cell>
          <cell r="H6323" t="str">
            <v>Food and Agriculture</v>
          </cell>
          <cell r="I6323" t="str">
            <v>Beer Production</v>
          </cell>
          <cell r="J6323" t="str">
            <v>Brewers Grain Dryer: Natural Gas-fired</v>
          </cell>
          <cell r="N6323">
            <v>40988</v>
          </cell>
        </row>
        <row r="6324">
          <cell r="A6324" t="str">
            <v>30200931</v>
          </cell>
          <cell r="B6324" t="str">
            <v>Point</v>
          </cell>
          <cell r="C6324" t="str">
            <v>Beer Production /Brewers Grain Dryer: Fuel Oil-fired</v>
          </cell>
          <cell r="D6324" t="str">
            <v>Industrial Processes - NEC</v>
          </cell>
          <cell r="G6324" t="str">
            <v>Industrial Processes</v>
          </cell>
          <cell r="H6324" t="str">
            <v>Food and Agriculture</v>
          </cell>
          <cell r="I6324" t="str">
            <v>Beer Production</v>
          </cell>
          <cell r="J6324" t="str">
            <v>Brewers Grain Dryer: Fuel Oil-fired</v>
          </cell>
          <cell r="N6324">
            <v>40988</v>
          </cell>
        </row>
        <row r="6325">
          <cell r="A6325" t="str">
            <v>30200932</v>
          </cell>
          <cell r="B6325" t="str">
            <v>Point</v>
          </cell>
          <cell r="C6325" t="str">
            <v>Beer Production /Brewers Grain Dryer: Steam-heated</v>
          </cell>
          <cell r="D6325" t="str">
            <v>Industrial Processes - NEC</v>
          </cell>
          <cell r="G6325" t="str">
            <v>Industrial Processes</v>
          </cell>
          <cell r="H6325" t="str">
            <v>Food and Agriculture</v>
          </cell>
          <cell r="I6325" t="str">
            <v>Beer Production</v>
          </cell>
          <cell r="J6325" t="str">
            <v>Brewers Grain Dryer: Steam-heated</v>
          </cell>
          <cell r="N6325">
            <v>40988</v>
          </cell>
        </row>
        <row r="6326">
          <cell r="A6326" t="str">
            <v>30200935</v>
          </cell>
          <cell r="B6326" t="str">
            <v>Point</v>
          </cell>
          <cell r="C6326" t="str">
            <v>Beer Production /Fermenter Venting: Closed Fermenter</v>
          </cell>
          <cell r="D6326" t="str">
            <v>Industrial Processes - NEC</v>
          </cell>
          <cell r="G6326" t="str">
            <v>Industrial Processes</v>
          </cell>
          <cell r="H6326" t="str">
            <v>Food and Agriculture</v>
          </cell>
          <cell r="I6326" t="str">
            <v>Beer Production</v>
          </cell>
          <cell r="J6326" t="str">
            <v>Fermenter Venting: Closed Fermenter</v>
          </cell>
          <cell r="N6326">
            <v>40988</v>
          </cell>
        </row>
        <row r="6327">
          <cell r="A6327" t="str">
            <v>30200937</v>
          </cell>
          <cell r="B6327" t="str">
            <v>Point</v>
          </cell>
          <cell r="C6327" t="str">
            <v>Beer Production /Fermenter Venting: Open Fermenter</v>
          </cell>
          <cell r="D6327" t="str">
            <v>Industrial Processes - NEC</v>
          </cell>
          <cell r="G6327" t="str">
            <v>Industrial Processes</v>
          </cell>
          <cell r="H6327" t="str">
            <v>Food and Agriculture</v>
          </cell>
          <cell r="I6327" t="str">
            <v>Beer Production</v>
          </cell>
          <cell r="J6327" t="str">
            <v>Fermenter Venting: Open Fermenter</v>
          </cell>
          <cell r="N6327">
            <v>40988</v>
          </cell>
        </row>
        <row r="6328">
          <cell r="A6328" t="str">
            <v>30200939</v>
          </cell>
          <cell r="B6328" t="str">
            <v>Point</v>
          </cell>
          <cell r="C6328" t="str">
            <v>Beer Production /Activated Carbon Regeneration</v>
          </cell>
          <cell r="D6328" t="str">
            <v>Industrial Processes - NEC</v>
          </cell>
          <cell r="G6328" t="str">
            <v>Industrial Processes</v>
          </cell>
          <cell r="H6328" t="str">
            <v>Food and Agriculture</v>
          </cell>
          <cell r="I6328" t="str">
            <v>Beer Production</v>
          </cell>
          <cell r="J6328" t="str">
            <v>Activated Carbon Regeneration</v>
          </cell>
          <cell r="N6328">
            <v>40988</v>
          </cell>
        </row>
        <row r="6329">
          <cell r="A6329" t="str">
            <v>30200940</v>
          </cell>
          <cell r="B6329" t="str">
            <v>Point</v>
          </cell>
          <cell r="C6329" t="str">
            <v>Beer Production /Brewers Yeast Disposal</v>
          </cell>
          <cell r="D6329" t="str">
            <v>Industrial Processes - NEC</v>
          </cell>
          <cell r="G6329" t="str">
            <v>Industrial Processes</v>
          </cell>
          <cell r="H6329" t="str">
            <v>Food and Agriculture</v>
          </cell>
          <cell r="I6329" t="str">
            <v>Beer Production</v>
          </cell>
          <cell r="J6329" t="str">
            <v>Brewers Yeast Disposal</v>
          </cell>
          <cell r="N6329">
            <v>40988</v>
          </cell>
        </row>
        <row r="6330">
          <cell r="A6330" t="str">
            <v>30200941</v>
          </cell>
          <cell r="B6330" t="str">
            <v>Point</v>
          </cell>
          <cell r="C6330" t="str">
            <v>Beer Production /Yeast Propagation</v>
          </cell>
          <cell r="D6330" t="str">
            <v>Industrial Processes - NEC</v>
          </cell>
          <cell r="G6330" t="str">
            <v>Industrial Processes</v>
          </cell>
          <cell r="H6330" t="str">
            <v>Food and Agriculture</v>
          </cell>
          <cell r="I6330" t="str">
            <v>Beer Production</v>
          </cell>
          <cell r="J6330" t="str">
            <v>Yeast Propagation</v>
          </cell>
          <cell r="N6330">
            <v>40988</v>
          </cell>
        </row>
        <row r="6331">
          <cell r="A6331" t="str">
            <v>30200951</v>
          </cell>
          <cell r="B6331" t="str">
            <v>Point</v>
          </cell>
          <cell r="C6331" t="str">
            <v>Beer Production /Can Filling Line</v>
          </cell>
          <cell r="D6331" t="str">
            <v>Industrial Processes - NEC</v>
          </cell>
          <cell r="G6331" t="str">
            <v>Industrial Processes</v>
          </cell>
          <cell r="H6331" t="str">
            <v>Food and Agriculture</v>
          </cell>
          <cell r="I6331" t="str">
            <v>Beer Production</v>
          </cell>
          <cell r="J6331" t="str">
            <v>Can Filling Line</v>
          </cell>
          <cell r="N6331">
            <v>40988</v>
          </cell>
        </row>
        <row r="6332">
          <cell r="A6332" t="str">
            <v>30200952</v>
          </cell>
          <cell r="B6332" t="str">
            <v>Point</v>
          </cell>
          <cell r="C6332" t="str">
            <v>Beer Production /Sterilized Can Filling Line</v>
          </cell>
          <cell r="D6332" t="str">
            <v>Industrial Processes - NEC</v>
          </cell>
          <cell r="G6332" t="str">
            <v>Industrial Processes</v>
          </cell>
          <cell r="H6332" t="str">
            <v>Food and Agriculture</v>
          </cell>
          <cell r="I6332" t="str">
            <v>Beer Production</v>
          </cell>
          <cell r="J6332" t="str">
            <v>Sterilized Can Filling Line</v>
          </cell>
          <cell r="N6332">
            <v>40988</v>
          </cell>
        </row>
        <row r="6333">
          <cell r="A6333" t="str">
            <v>30200953</v>
          </cell>
          <cell r="B6333" t="str">
            <v>Point</v>
          </cell>
          <cell r="C6333" t="str">
            <v>Beer Production /Bottle Filling Line</v>
          </cell>
          <cell r="D6333" t="str">
            <v>Industrial Processes - NEC</v>
          </cell>
          <cell r="G6333" t="str">
            <v>Industrial Processes</v>
          </cell>
          <cell r="H6333" t="str">
            <v>Food and Agriculture</v>
          </cell>
          <cell r="I6333" t="str">
            <v>Beer Production</v>
          </cell>
          <cell r="J6333" t="str">
            <v>Bottle Filling Line</v>
          </cell>
          <cell r="N6333">
            <v>40988</v>
          </cell>
        </row>
        <row r="6334">
          <cell r="A6334" t="str">
            <v>30200954</v>
          </cell>
          <cell r="B6334" t="str">
            <v>Point</v>
          </cell>
          <cell r="C6334" t="str">
            <v>Beer Production /Sterilized Bottle Filling Line</v>
          </cell>
          <cell r="D6334" t="str">
            <v>Industrial Processes - NEC</v>
          </cell>
          <cell r="G6334" t="str">
            <v>Industrial Processes</v>
          </cell>
          <cell r="H6334" t="str">
            <v>Food and Agriculture</v>
          </cell>
          <cell r="I6334" t="str">
            <v>Beer Production</v>
          </cell>
          <cell r="J6334" t="str">
            <v>Sterilized Bottle Filling Line</v>
          </cell>
          <cell r="N6334">
            <v>40988</v>
          </cell>
        </row>
        <row r="6335">
          <cell r="A6335" t="str">
            <v>30200955</v>
          </cell>
          <cell r="B6335" t="str">
            <v>Point</v>
          </cell>
          <cell r="C6335" t="str">
            <v>Beer Production /Keg Filling Line</v>
          </cell>
          <cell r="D6335" t="str">
            <v>Industrial Processes - NEC</v>
          </cell>
          <cell r="G6335" t="str">
            <v>Industrial Processes</v>
          </cell>
          <cell r="H6335" t="str">
            <v>Food and Agriculture</v>
          </cell>
          <cell r="I6335" t="str">
            <v>Beer Production</v>
          </cell>
          <cell r="J6335" t="str">
            <v>Keg Filling Line</v>
          </cell>
          <cell r="N6335">
            <v>40988</v>
          </cell>
        </row>
        <row r="6336">
          <cell r="A6336" t="str">
            <v>30200960</v>
          </cell>
          <cell r="B6336" t="str">
            <v>Point</v>
          </cell>
          <cell r="C6336" t="str">
            <v>Beer Production /Bottle Soaker and Cleaner</v>
          </cell>
          <cell r="D6336" t="str">
            <v>Industrial Processes - NEC</v>
          </cell>
          <cell r="G6336" t="str">
            <v>Industrial Processes</v>
          </cell>
          <cell r="H6336" t="str">
            <v>Food and Agriculture</v>
          </cell>
          <cell r="I6336" t="str">
            <v>Beer Production</v>
          </cell>
          <cell r="J6336" t="str">
            <v>Bottle Soaker and Cleaner</v>
          </cell>
          <cell r="N6336">
            <v>40988</v>
          </cell>
        </row>
        <row r="6337">
          <cell r="A6337" t="str">
            <v>30200961</v>
          </cell>
          <cell r="B6337" t="str">
            <v>Point</v>
          </cell>
          <cell r="C6337" t="str">
            <v>Beer Production /Bottle Crusher</v>
          </cell>
          <cell r="D6337" t="str">
            <v>Industrial Processes - NEC</v>
          </cell>
          <cell r="G6337" t="str">
            <v>Industrial Processes</v>
          </cell>
          <cell r="H6337" t="str">
            <v>Food and Agriculture</v>
          </cell>
          <cell r="I6337" t="str">
            <v>Beer Production</v>
          </cell>
          <cell r="J6337" t="str">
            <v>Bottle Crusher</v>
          </cell>
          <cell r="N6337">
            <v>40988</v>
          </cell>
        </row>
        <row r="6338">
          <cell r="A6338" t="str">
            <v>30200962</v>
          </cell>
          <cell r="B6338" t="str">
            <v>Point</v>
          </cell>
          <cell r="C6338" t="str">
            <v>Beer Production /Can Crusher with Pneumatic Conveyor</v>
          </cell>
          <cell r="D6338" t="str">
            <v>Industrial Processes - NEC</v>
          </cell>
          <cell r="G6338" t="str">
            <v>Industrial Processes</v>
          </cell>
          <cell r="H6338" t="str">
            <v>Food and Agriculture</v>
          </cell>
          <cell r="I6338" t="str">
            <v>Beer Production</v>
          </cell>
          <cell r="J6338" t="str">
            <v>Can Crusher with Pneumatic Conveyor</v>
          </cell>
          <cell r="N6338">
            <v>40988</v>
          </cell>
        </row>
        <row r="6339">
          <cell r="A6339" t="str">
            <v>30200963</v>
          </cell>
          <cell r="B6339" t="str">
            <v>Point</v>
          </cell>
          <cell r="C6339" t="str">
            <v>Beer Production /Beer Sump</v>
          </cell>
          <cell r="D6339" t="str">
            <v>Industrial Processes - NEC</v>
          </cell>
          <cell r="G6339" t="str">
            <v>Industrial Processes</v>
          </cell>
          <cell r="H6339" t="str">
            <v>Food and Agriculture</v>
          </cell>
          <cell r="I6339" t="str">
            <v>Beer Production</v>
          </cell>
          <cell r="J6339" t="str">
            <v>Beer Sump</v>
          </cell>
          <cell r="N6339">
            <v>40988</v>
          </cell>
        </row>
        <row r="6340">
          <cell r="A6340" t="str">
            <v>30200964</v>
          </cell>
          <cell r="B6340" t="str">
            <v>Point</v>
          </cell>
          <cell r="C6340" t="str">
            <v>Beer Production /Waste Beer Recovery</v>
          </cell>
          <cell r="D6340" t="str">
            <v>Industrial Processes - NEC</v>
          </cell>
          <cell r="G6340" t="str">
            <v>Industrial Processes</v>
          </cell>
          <cell r="H6340" t="str">
            <v>Food and Agriculture</v>
          </cell>
          <cell r="I6340" t="str">
            <v>Beer Production</v>
          </cell>
          <cell r="J6340" t="str">
            <v>Waste Beer Recovery</v>
          </cell>
          <cell r="N6340">
            <v>40988</v>
          </cell>
        </row>
        <row r="6341">
          <cell r="A6341" t="str">
            <v>30200965</v>
          </cell>
          <cell r="B6341" t="str">
            <v>Point</v>
          </cell>
          <cell r="C6341" t="str">
            <v>Beer Production /Waste Beer Storage Tanks</v>
          </cell>
          <cell r="D6341" t="str">
            <v>Industrial Processes - Storage and Transfer</v>
          </cell>
          <cell r="G6341" t="str">
            <v>Industrial Processes</v>
          </cell>
          <cell r="H6341" t="str">
            <v>Food and Agriculture</v>
          </cell>
          <cell r="I6341" t="str">
            <v>Beer Production</v>
          </cell>
          <cell r="J6341" t="str">
            <v>Waste Beer Storage Tanks</v>
          </cell>
          <cell r="N6341">
            <v>40988</v>
          </cell>
        </row>
        <row r="6342">
          <cell r="A6342" t="str">
            <v>30200966</v>
          </cell>
          <cell r="B6342" t="str">
            <v>Point</v>
          </cell>
          <cell r="C6342" t="str">
            <v>Beer Production /Ethanol Removal from Waste Beer</v>
          </cell>
          <cell r="D6342" t="str">
            <v>Industrial Processes - NEC</v>
          </cell>
          <cell r="G6342" t="str">
            <v>Industrial Processes</v>
          </cell>
          <cell r="H6342" t="str">
            <v>Food and Agriculture</v>
          </cell>
          <cell r="I6342" t="str">
            <v>Beer Production</v>
          </cell>
          <cell r="J6342" t="str">
            <v>Ethanol Removal from Waste Beer</v>
          </cell>
          <cell r="N6342">
            <v>40988</v>
          </cell>
        </row>
        <row r="6343">
          <cell r="A6343" t="str">
            <v>30200967</v>
          </cell>
          <cell r="B6343" t="str">
            <v>Point</v>
          </cell>
          <cell r="C6343" t="str">
            <v>Beer Production /Ethanol Recovery from Waste Beer</v>
          </cell>
          <cell r="D6343" t="str">
            <v>Industrial Processes - NEC</v>
          </cell>
          <cell r="G6343" t="str">
            <v>Industrial Processes</v>
          </cell>
          <cell r="H6343" t="str">
            <v>Food and Agriculture</v>
          </cell>
          <cell r="I6343" t="str">
            <v>Beer Production</v>
          </cell>
          <cell r="J6343" t="str">
            <v>Ethanol Recovery from Waste Beer</v>
          </cell>
          <cell r="N6343">
            <v>40988</v>
          </cell>
        </row>
        <row r="6344">
          <cell r="A6344" t="str">
            <v>30200998</v>
          </cell>
          <cell r="B6344" t="str">
            <v>Point</v>
          </cell>
          <cell r="C6344" t="str">
            <v>Beer Production /Other Not Classified</v>
          </cell>
          <cell r="D6344" t="str">
            <v>Industrial Processes - NEC</v>
          </cell>
          <cell r="G6344" t="str">
            <v>Industrial Processes</v>
          </cell>
          <cell r="H6344" t="str">
            <v>Food and Agriculture</v>
          </cell>
          <cell r="I6344" t="str">
            <v>Beer Production</v>
          </cell>
          <cell r="J6344" t="str">
            <v>Other Not Classified</v>
          </cell>
          <cell r="N6344">
            <v>40988</v>
          </cell>
        </row>
        <row r="6345">
          <cell r="A6345" t="str">
            <v>30200999</v>
          </cell>
          <cell r="B6345" t="str">
            <v>Point</v>
          </cell>
          <cell r="C6345" t="str">
            <v>Beer Production /Other Not Classified</v>
          </cell>
          <cell r="D6345" t="str">
            <v>Industrial Processes - NEC</v>
          </cell>
          <cell r="G6345" t="str">
            <v>Industrial Processes</v>
          </cell>
          <cell r="H6345" t="str">
            <v>Food and Agriculture</v>
          </cell>
          <cell r="I6345" t="str">
            <v>Beer Production</v>
          </cell>
          <cell r="J6345" t="str">
            <v>Other Not Classified **</v>
          </cell>
          <cell r="K6345" t="str">
            <v>30200998</v>
          </cell>
          <cell r="L6345" t="str">
            <v>2005</v>
          </cell>
          <cell r="N6345">
            <v>40988</v>
          </cell>
        </row>
        <row r="6346">
          <cell r="A6346" t="str">
            <v>30201001</v>
          </cell>
          <cell r="B6346" t="str">
            <v>Point</v>
          </cell>
          <cell r="C6346" t="str">
            <v>Distilled Spirits /Grain Handling** (see 3-02-006-05)</v>
          </cell>
          <cell r="D6346" t="str">
            <v>Industrial Processes - NEC</v>
          </cell>
          <cell r="G6346" t="str">
            <v>Industrial Processes</v>
          </cell>
          <cell r="H6346" t="str">
            <v>Food and Agriculture</v>
          </cell>
          <cell r="I6346" t="str">
            <v>Distilled Spirits</v>
          </cell>
          <cell r="J6346" t="str">
            <v>Grain Handling** (see 3-02-006-05)</v>
          </cell>
          <cell r="N6346">
            <v>40988</v>
          </cell>
        </row>
        <row r="6347">
          <cell r="A6347" t="str">
            <v>30201002</v>
          </cell>
          <cell r="B6347" t="str">
            <v>Point</v>
          </cell>
          <cell r="C6347" t="str">
            <v>Distilled Spirits /Dryer House Operations</v>
          </cell>
          <cell r="D6347" t="str">
            <v>Industrial Processes - NEC</v>
          </cell>
          <cell r="G6347" t="str">
            <v>Industrial Processes</v>
          </cell>
          <cell r="H6347" t="str">
            <v>Food and Agriculture</v>
          </cell>
          <cell r="I6347" t="str">
            <v>Distilled Spirits</v>
          </cell>
          <cell r="J6347" t="str">
            <v>Dryer House Operations</v>
          </cell>
          <cell r="N6347">
            <v>40988</v>
          </cell>
        </row>
        <row r="6348">
          <cell r="A6348" t="str">
            <v>30201003</v>
          </cell>
          <cell r="B6348" t="str">
            <v>Point</v>
          </cell>
          <cell r="C6348" t="str">
            <v>Distilled Spirits /Aging** (see 3-02-010-17)</v>
          </cell>
          <cell r="D6348" t="str">
            <v>Industrial Processes - NEC</v>
          </cell>
          <cell r="G6348" t="str">
            <v>Industrial Processes</v>
          </cell>
          <cell r="H6348" t="str">
            <v>Food and Agriculture</v>
          </cell>
          <cell r="I6348" t="str">
            <v>Distilled Spirits</v>
          </cell>
          <cell r="J6348" t="str">
            <v>Aging** (see 3-02-010-17)</v>
          </cell>
          <cell r="N6348">
            <v>40988</v>
          </cell>
        </row>
        <row r="6349">
          <cell r="A6349" t="str">
            <v>30201004</v>
          </cell>
          <cell r="B6349" t="str">
            <v>Point</v>
          </cell>
          <cell r="C6349" t="str">
            <v>Distilled Spirits /Fermentation Tank** (see 3-02-010-14)</v>
          </cell>
          <cell r="D6349" t="str">
            <v>Industrial Processes - NEC</v>
          </cell>
          <cell r="G6349" t="str">
            <v>Industrial Processes</v>
          </cell>
          <cell r="H6349" t="str">
            <v>Food and Agriculture</v>
          </cell>
          <cell r="I6349" t="str">
            <v>Distilled Spirits</v>
          </cell>
          <cell r="J6349" t="str">
            <v>Fermentation Tank** (see 3-02-010-14)</v>
          </cell>
          <cell r="N6349">
            <v>40988</v>
          </cell>
        </row>
        <row r="6350">
          <cell r="A6350" t="str">
            <v>30201005</v>
          </cell>
          <cell r="B6350" t="str">
            <v>Point</v>
          </cell>
          <cell r="C6350" t="str">
            <v>Distilled Spirits /Malt Milling</v>
          </cell>
          <cell r="D6350" t="str">
            <v>Industrial Processes - NEC</v>
          </cell>
          <cell r="G6350" t="str">
            <v>Industrial Processes</v>
          </cell>
          <cell r="H6350" t="str">
            <v>Food and Agriculture</v>
          </cell>
          <cell r="I6350" t="str">
            <v>Distilled Spirits</v>
          </cell>
          <cell r="J6350" t="str">
            <v>Malt Milling</v>
          </cell>
          <cell r="N6350">
            <v>40988</v>
          </cell>
        </row>
        <row r="6351">
          <cell r="A6351" t="str">
            <v>30201006</v>
          </cell>
          <cell r="B6351" t="str">
            <v>Point</v>
          </cell>
          <cell r="C6351" t="str">
            <v>Distilled Spirits /Malt Drying</v>
          </cell>
          <cell r="D6351" t="str">
            <v>Industrial Processes - NEC</v>
          </cell>
          <cell r="G6351" t="str">
            <v>Industrial Processes</v>
          </cell>
          <cell r="H6351" t="str">
            <v>Food and Agriculture</v>
          </cell>
          <cell r="I6351" t="str">
            <v>Distilled Spirits</v>
          </cell>
          <cell r="J6351" t="str">
            <v>Malt Drying</v>
          </cell>
          <cell r="N6351">
            <v>40988</v>
          </cell>
        </row>
        <row r="6352">
          <cell r="A6352" t="str">
            <v>30201010</v>
          </cell>
          <cell r="B6352" t="str">
            <v>Point</v>
          </cell>
          <cell r="C6352" t="str">
            <v>Distilled Spirits /Whiskey Bottling: Storage** (see 3-02-010-18)</v>
          </cell>
          <cell r="D6352" t="str">
            <v>Industrial Processes - Storage and Transfer</v>
          </cell>
          <cell r="G6352" t="str">
            <v>Industrial Processes</v>
          </cell>
          <cell r="H6352" t="str">
            <v>Food and Agriculture</v>
          </cell>
          <cell r="I6352" t="str">
            <v>Distilled Spirits</v>
          </cell>
          <cell r="J6352" t="str">
            <v>Whiskey Bottling: Storage** (see 3-02-010-18)</v>
          </cell>
          <cell r="N6352">
            <v>40988</v>
          </cell>
        </row>
        <row r="6353">
          <cell r="A6353" t="str">
            <v>30201011</v>
          </cell>
          <cell r="B6353" t="str">
            <v>Point</v>
          </cell>
          <cell r="C6353" t="str">
            <v>Distilled Spirits /Fugitive Emissions: General</v>
          </cell>
          <cell r="D6353" t="str">
            <v>Industrial Processes - NEC</v>
          </cell>
          <cell r="G6353" t="str">
            <v>Industrial Processes</v>
          </cell>
          <cell r="H6353" t="str">
            <v>Food and Agriculture</v>
          </cell>
          <cell r="I6353" t="str">
            <v>Distilled Spirits</v>
          </cell>
          <cell r="J6353" t="str">
            <v>Fugitive Emissions: General</v>
          </cell>
          <cell r="N6353">
            <v>40988</v>
          </cell>
        </row>
        <row r="6354">
          <cell r="A6354" t="str">
            <v>30201012</v>
          </cell>
          <cell r="B6354" t="str">
            <v>Point</v>
          </cell>
          <cell r="C6354" t="str">
            <v>Distilled Spirits /Fugitive Emissions: General</v>
          </cell>
          <cell r="D6354" t="str">
            <v>Industrial Processes - NEC</v>
          </cell>
          <cell r="G6354" t="str">
            <v>Industrial Processes</v>
          </cell>
          <cell r="H6354" t="str">
            <v>Food and Agriculture</v>
          </cell>
          <cell r="I6354" t="str">
            <v>Distilled Spirits</v>
          </cell>
          <cell r="J6354" t="str">
            <v>Fugitive Emissions: General</v>
          </cell>
          <cell r="K6354" t="str">
            <v>30201011</v>
          </cell>
          <cell r="L6354" t="str">
            <v>2005</v>
          </cell>
          <cell r="N6354">
            <v>40988</v>
          </cell>
        </row>
        <row r="6355">
          <cell r="A6355" t="str">
            <v>30201013</v>
          </cell>
          <cell r="B6355" t="str">
            <v>Point</v>
          </cell>
          <cell r="C6355" t="str">
            <v>Distilled Spirits /Whiskey: Grain Mashing</v>
          </cell>
          <cell r="D6355" t="str">
            <v>Industrial Processes - NEC</v>
          </cell>
          <cell r="G6355" t="str">
            <v>Industrial Processes</v>
          </cell>
          <cell r="H6355" t="str">
            <v>Food and Agriculture</v>
          </cell>
          <cell r="I6355" t="str">
            <v>Distilled Spirits</v>
          </cell>
          <cell r="J6355" t="str">
            <v>Whiskey: Grain Mashing</v>
          </cell>
          <cell r="N6355">
            <v>40988</v>
          </cell>
        </row>
        <row r="6356">
          <cell r="A6356" t="str">
            <v>30201014</v>
          </cell>
          <cell r="B6356" t="str">
            <v>Point</v>
          </cell>
          <cell r="C6356" t="str">
            <v>Distilled Spirits /Whiskey: Fermentation Tank</v>
          </cell>
          <cell r="D6356" t="str">
            <v>Industrial Processes - NEC</v>
          </cell>
          <cell r="G6356" t="str">
            <v>Industrial Processes</v>
          </cell>
          <cell r="H6356" t="str">
            <v>Food and Agriculture</v>
          </cell>
          <cell r="I6356" t="str">
            <v>Distilled Spirits</v>
          </cell>
          <cell r="J6356" t="str">
            <v>Whiskey: Fermentation Tank</v>
          </cell>
          <cell r="N6356">
            <v>40988</v>
          </cell>
        </row>
        <row r="6357">
          <cell r="A6357" t="str">
            <v>30201015</v>
          </cell>
          <cell r="B6357" t="str">
            <v>Point</v>
          </cell>
          <cell r="C6357" t="str">
            <v>Distilled Spirits /Whiskey: Distillation</v>
          </cell>
          <cell r="D6357" t="str">
            <v>Industrial Processes - NEC</v>
          </cell>
          <cell r="G6357" t="str">
            <v>Industrial Processes</v>
          </cell>
          <cell r="H6357" t="str">
            <v>Food and Agriculture</v>
          </cell>
          <cell r="I6357" t="str">
            <v>Distilled Spirits</v>
          </cell>
          <cell r="J6357" t="str">
            <v>Whiskey: Distillation</v>
          </cell>
          <cell r="N6357">
            <v>40988</v>
          </cell>
        </row>
        <row r="6358">
          <cell r="A6358" t="str">
            <v>30201017</v>
          </cell>
          <cell r="B6358" t="str">
            <v>Point</v>
          </cell>
          <cell r="C6358" t="str">
            <v>Distilled Spirits /Whiskey: Aging - Evaporation Loss</v>
          </cell>
          <cell r="D6358" t="str">
            <v>Industrial Processes - NEC</v>
          </cell>
          <cell r="G6358" t="str">
            <v>Industrial Processes</v>
          </cell>
          <cell r="H6358" t="str">
            <v>Food and Agriculture</v>
          </cell>
          <cell r="I6358" t="str">
            <v>Distilled Spirits</v>
          </cell>
          <cell r="J6358" t="str">
            <v>Whiskey: Aging - Evaporation Loss</v>
          </cell>
          <cell r="N6358">
            <v>40988</v>
          </cell>
        </row>
        <row r="6359">
          <cell r="A6359" t="str">
            <v>30201018</v>
          </cell>
          <cell r="B6359" t="str">
            <v>Point</v>
          </cell>
          <cell r="C6359" t="str">
            <v>Distilled Spirits /Whiskey: Blending/Bottling</v>
          </cell>
          <cell r="D6359" t="str">
            <v>Industrial Processes - NEC</v>
          </cell>
          <cell r="G6359" t="str">
            <v>Industrial Processes</v>
          </cell>
          <cell r="H6359" t="str">
            <v>Food and Agriculture</v>
          </cell>
          <cell r="I6359" t="str">
            <v>Distilled Spirits</v>
          </cell>
          <cell r="J6359" t="str">
            <v>Whiskey: Blending/Bottling</v>
          </cell>
          <cell r="N6359">
            <v>40988</v>
          </cell>
        </row>
        <row r="6360">
          <cell r="A6360" t="str">
            <v>30201020</v>
          </cell>
          <cell r="B6360" t="str">
            <v>Point</v>
          </cell>
          <cell r="C6360" t="str">
            <v>Distilled Spirits /Raw Material Storage</v>
          </cell>
          <cell r="D6360" t="str">
            <v>Industrial Processes - Storage and Transfer</v>
          </cell>
          <cell r="G6360" t="str">
            <v>Industrial Processes</v>
          </cell>
          <cell r="H6360" t="str">
            <v>Food and Agriculture</v>
          </cell>
          <cell r="I6360" t="str">
            <v>Distilled Spirits</v>
          </cell>
          <cell r="J6360" t="str">
            <v>Raw Material Storage</v>
          </cell>
          <cell r="N6360">
            <v>40988</v>
          </cell>
        </row>
        <row r="6361">
          <cell r="A6361" t="str">
            <v>30201099</v>
          </cell>
          <cell r="B6361" t="str">
            <v>Point</v>
          </cell>
          <cell r="C6361" t="str">
            <v>Distilled Spirits /Other Not Classified **</v>
          </cell>
          <cell r="D6361" t="str">
            <v>Industrial Processes - NEC</v>
          </cell>
          <cell r="G6361" t="str">
            <v>Industrial Processes</v>
          </cell>
          <cell r="H6361" t="str">
            <v>Food and Agriculture</v>
          </cell>
          <cell r="I6361" t="str">
            <v>Distilled Spirits</v>
          </cell>
          <cell r="J6361" t="str">
            <v>Other Not Classified **</v>
          </cell>
          <cell r="N6361">
            <v>40988</v>
          </cell>
        </row>
        <row r="6362">
          <cell r="A6362" t="str">
            <v>30201101</v>
          </cell>
          <cell r="B6362" t="str">
            <v>Point</v>
          </cell>
          <cell r="C6362" t="str">
            <v>Wines, Brandy, &amp; Brandy Spirits /Grape Crushing/Treatment: White Wines</v>
          </cell>
          <cell r="D6362" t="str">
            <v>Industrial Processes - NEC</v>
          </cell>
          <cell r="G6362" t="str">
            <v>Industrial Processes</v>
          </cell>
          <cell r="H6362" t="str">
            <v>Food and Agriculture</v>
          </cell>
          <cell r="I6362" t="str">
            <v>Wines, Brandy, and Brandy Spirits</v>
          </cell>
          <cell r="J6362" t="str">
            <v>Grape Crushing/Treatment: White Wines</v>
          </cell>
          <cell r="N6362">
            <v>40988</v>
          </cell>
        </row>
        <row r="6363">
          <cell r="A6363" t="str">
            <v>30201102</v>
          </cell>
          <cell r="B6363" t="str">
            <v>Point</v>
          </cell>
          <cell r="C6363" t="str">
            <v>Wines, Brandy, &amp; Brandy Spirits /Grape Crushing/Treatment: Red Wine</v>
          </cell>
          <cell r="D6363" t="str">
            <v>Industrial Processes - NEC</v>
          </cell>
          <cell r="G6363" t="str">
            <v>Industrial Processes</v>
          </cell>
          <cell r="H6363" t="str">
            <v>Food and Agriculture</v>
          </cell>
          <cell r="I6363" t="str">
            <v>Wines, Brandy, and Brandy Spirits</v>
          </cell>
          <cell r="J6363" t="str">
            <v>Grape Crushing/Treatment: Red Wine</v>
          </cell>
          <cell r="N6363">
            <v>40988</v>
          </cell>
        </row>
        <row r="6364">
          <cell r="A6364" t="str">
            <v>30201103</v>
          </cell>
          <cell r="B6364" t="str">
            <v>Point</v>
          </cell>
          <cell r="C6364" t="str">
            <v>Wines, Brandy, &amp; Brandy Spirits /Aging</v>
          </cell>
          <cell r="D6364" t="str">
            <v>Industrial Processes - NEC</v>
          </cell>
          <cell r="G6364" t="str">
            <v>Industrial Processes</v>
          </cell>
          <cell r="H6364" t="str">
            <v>Food and Agriculture</v>
          </cell>
          <cell r="I6364" t="str">
            <v>Wines, Brandy, and Brandy Spirits</v>
          </cell>
          <cell r="J6364" t="str">
            <v>Aging</v>
          </cell>
          <cell r="N6364">
            <v>40988</v>
          </cell>
        </row>
        <row r="6365">
          <cell r="A6365" t="str">
            <v>30201104</v>
          </cell>
          <cell r="B6365" t="str">
            <v>Point</v>
          </cell>
          <cell r="C6365" t="str">
            <v>Wines, Brandy, &amp; Brandy Spirits /Fermentation Tank</v>
          </cell>
          <cell r="D6365" t="str">
            <v>Industrial Processes - NEC</v>
          </cell>
          <cell r="G6365" t="str">
            <v>Industrial Processes</v>
          </cell>
          <cell r="H6365" t="str">
            <v>Food and Agriculture</v>
          </cell>
          <cell r="I6365" t="str">
            <v>Wines, Brandy, and Brandy Spirits</v>
          </cell>
          <cell r="J6365" t="str">
            <v>Fermentation Tank</v>
          </cell>
          <cell r="N6365">
            <v>40988</v>
          </cell>
        </row>
        <row r="6366">
          <cell r="A6366" t="str">
            <v>30201105</v>
          </cell>
          <cell r="B6366" t="str">
            <v>Point</v>
          </cell>
          <cell r="C6366" t="str">
            <v>Wines, Brandy, &amp; Brandy Spirits /Wine Fermentation - White Wine</v>
          </cell>
          <cell r="D6366" t="str">
            <v>Industrial Processes - NEC</v>
          </cell>
          <cell r="G6366" t="str">
            <v>Industrial Processes</v>
          </cell>
          <cell r="H6366" t="str">
            <v>Food and Agriculture</v>
          </cell>
          <cell r="I6366" t="str">
            <v>Wines, Brandy, and Brandy Spirits</v>
          </cell>
          <cell r="J6366" t="str">
            <v>Wine Fermentation - White Wine</v>
          </cell>
          <cell r="N6366">
            <v>40988</v>
          </cell>
        </row>
        <row r="6367">
          <cell r="A6367" t="str">
            <v>30201106</v>
          </cell>
          <cell r="B6367" t="str">
            <v>Point</v>
          </cell>
          <cell r="C6367" t="str">
            <v>Wines, Brandy, &amp; Brandy Spirits /Wine Fermentation - Red Wine</v>
          </cell>
          <cell r="D6367" t="str">
            <v>Industrial Processes - NEC</v>
          </cell>
          <cell r="G6367" t="str">
            <v>Industrial Processes</v>
          </cell>
          <cell r="H6367" t="str">
            <v>Food and Agriculture</v>
          </cell>
          <cell r="I6367" t="str">
            <v>Wines, Brandy, and Brandy Spirits</v>
          </cell>
          <cell r="J6367" t="str">
            <v>Wine Fermentation - Red Wine</v>
          </cell>
          <cell r="N6367">
            <v>40988</v>
          </cell>
        </row>
        <row r="6368">
          <cell r="A6368" t="str">
            <v>30201110</v>
          </cell>
          <cell r="B6368" t="str">
            <v>Point</v>
          </cell>
          <cell r="C6368" t="str">
            <v>Wines, Brandy, &amp; Brandy Spirits /Wine Bottling: Storage</v>
          </cell>
          <cell r="D6368" t="str">
            <v>Industrial Processes - Storage and Transfer</v>
          </cell>
          <cell r="G6368" t="str">
            <v>Industrial Processes</v>
          </cell>
          <cell r="H6368" t="str">
            <v>Food and Agriculture</v>
          </cell>
          <cell r="I6368" t="str">
            <v>Wines, Brandy, and Brandy Spirits</v>
          </cell>
          <cell r="J6368" t="str">
            <v>Wine Bottling: Storage</v>
          </cell>
          <cell r="N6368">
            <v>40988</v>
          </cell>
        </row>
        <row r="6369">
          <cell r="A6369" t="str">
            <v>30201111</v>
          </cell>
          <cell r="B6369" t="str">
            <v>Point</v>
          </cell>
          <cell r="C6369" t="str">
            <v>Wines, Brandy, &amp; Brandy Spirits /Fugitive Emissions: Pomace Screening - Red Wine</v>
          </cell>
          <cell r="D6369" t="str">
            <v>Industrial Processes - NEC</v>
          </cell>
          <cell r="G6369" t="str">
            <v>Industrial Processes</v>
          </cell>
          <cell r="H6369" t="str">
            <v>Food and Agriculture</v>
          </cell>
          <cell r="I6369" t="str">
            <v>Wines, Brandy, and Brandy Spirits</v>
          </cell>
          <cell r="J6369" t="str">
            <v>Fugitive Emissions: Pomace Screening - Red Wine</v>
          </cell>
          <cell r="N6369">
            <v>40988</v>
          </cell>
        </row>
        <row r="6370">
          <cell r="A6370" t="str">
            <v>30201112</v>
          </cell>
          <cell r="B6370" t="str">
            <v>Point</v>
          </cell>
          <cell r="C6370" t="str">
            <v>Wines, Brandy, &amp; Brandy Spirits /Fugitive Emissions: Pomace Press - Red Wine</v>
          </cell>
          <cell r="D6370" t="str">
            <v>Industrial Processes - NEC</v>
          </cell>
          <cell r="G6370" t="str">
            <v>Industrial Processes</v>
          </cell>
          <cell r="H6370" t="str">
            <v>Food and Agriculture</v>
          </cell>
          <cell r="I6370" t="str">
            <v>Wines, Brandy, and Brandy Spirits</v>
          </cell>
          <cell r="J6370" t="str">
            <v>Fugitive Emissions: Pomace Press - Red Wine</v>
          </cell>
          <cell r="N6370">
            <v>40988</v>
          </cell>
        </row>
        <row r="6371">
          <cell r="A6371" t="str">
            <v>30201120</v>
          </cell>
          <cell r="B6371" t="str">
            <v>Point</v>
          </cell>
          <cell r="C6371" t="str">
            <v>Wines, Brandy, &amp; Brandy Spirits /Raw Material Storage</v>
          </cell>
          <cell r="D6371" t="str">
            <v>Industrial Processes - Storage and Transfer</v>
          </cell>
          <cell r="G6371" t="str">
            <v>Industrial Processes</v>
          </cell>
          <cell r="H6371" t="str">
            <v>Food and Agriculture</v>
          </cell>
          <cell r="I6371" t="str">
            <v>Wines, Brandy, and Brandy Spirits</v>
          </cell>
          <cell r="J6371" t="str">
            <v>Raw Material Storage</v>
          </cell>
          <cell r="N6371">
            <v>40988</v>
          </cell>
        </row>
        <row r="6372">
          <cell r="A6372" t="str">
            <v>30201121</v>
          </cell>
          <cell r="B6372" t="str">
            <v>Point</v>
          </cell>
          <cell r="C6372" t="str">
            <v>Wines, Brandy, &amp; Brandy Spirits /Wine Bottling - White Wine</v>
          </cell>
          <cell r="D6372" t="str">
            <v>Industrial Processes - NEC</v>
          </cell>
          <cell r="G6372" t="str">
            <v>Industrial Processes</v>
          </cell>
          <cell r="H6372" t="str">
            <v>Food and Agriculture</v>
          </cell>
          <cell r="I6372" t="str">
            <v>Wines, Brandy, and Brandy Spirits</v>
          </cell>
          <cell r="J6372" t="str">
            <v>Wine Bottling - White Wine</v>
          </cell>
          <cell r="N6372">
            <v>40988</v>
          </cell>
        </row>
        <row r="6373">
          <cell r="A6373" t="str">
            <v>30201199</v>
          </cell>
          <cell r="B6373" t="str">
            <v>Point</v>
          </cell>
          <cell r="C6373" t="str">
            <v>Wines, Brandy, &amp; Brandy Spirits /Other Not Classified</v>
          </cell>
          <cell r="D6373" t="str">
            <v>Industrial Processes - NEC</v>
          </cell>
          <cell r="G6373" t="str">
            <v>Industrial Processes</v>
          </cell>
          <cell r="H6373" t="str">
            <v>Food and Agriculture</v>
          </cell>
          <cell r="I6373" t="str">
            <v>Wines, Brandy, and Brandy Spirits</v>
          </cell>
          <cell r="J6373" t="str">
            <v>Other Not Classified</v>
          </cell>
          <cell r="N6373">
            <v>40988</v>
          </cell>
        </row>
        <row r="6374">
          <cell r="A6374" t="str">
            <v>30201201</v>
          </cell>
          <cell r="B6374" t="str">
            <v>Point</v>
          </cell>
          <cell r="C6374" t="str">
            <v>Fish Processing /Cookers: Fresh Fish Scrap</v>
          </cell>
          <cell r="D6374" t="str">
            <v>Industrial Processes - NEC</v>
          </cell>
          <cell r="G6374" t="str">
            <v>Industrial Processes</v>
          </cell>
          <cell r="H6374" t="str">
            <v>Food and Agriculture</v>
          </cell>
          <cell r="I6374" t="str">
            <v>Fish Processing</v>
          </cell>
          <cell r="J6374" t="str">
            <v>Cookers: Fresh Fish Scrap</v>
          </cell>
          <cell r="N6374">
            <v>40988</v>
          </cell>
        </row>
        <row r="6375">
          <cell r="A6375" t="str">
            <v>30201202</v>
          </cell>
          <cell r="B6375" t="str">
            <v>Point</v>
          </cell>
          <cell r="C6375" t="str">
            <v>Fish Processing /Cookers: Stale Fish Scrap</v>
          </cell>
          <cell r="D6375" t="str">
            <v>Industrial Processes - NEC</v>
          </cell>
          <cell r="G6375" t="str">
            <v>Industrial Processes</v>
          </cell>
          <cell r="H6375" t="str">
            <v>Food and Agriculture</v>
          </cell>
          <cell r="I6375" t="str">
            <v>Fish Processing</v>
          </cell>
          <cell r="J6375" t="str">
            <v>Cookers: Stale Fish Scrap</v>
          </cell>
          <cell r="N6375">
            <v>40988</v>
          </cell>
        </row>
        <row r="6376">
          <cell r="A6376" t="str">
            <v>30201203</v>
          </cell>
          <cell r="B6376" t="str">
            <v>Point</v>
          </cell>
          <cell r="C6376" t="str">
            <v>Fish Processing /Dryers **</v>
          </cell>
          <cell r="D6376" t="str">
            <v>Industrial Processes - NEC</v>
          </cell>
          <cell r="G6376" t="str">
            <v>Industrial Processes</v>
          </cell>
          <cell r="H6376" t="str">
            <v>Food and Agriculture</v>
          </cell>
          <cell r="I6376" t="str">
            <v>Fish Processing</v>
          </cell>
          <cell r="J6376" t="str">
            <v>Dryers **</v>
          </cell>
          <cell r="N6376">
            <v>40988</v>
          </cell>
        </row>
        <row r="6377">
          <cell r="A6377" t="str">
            <v>30201204</v>
          </cell>
          <cell r="B6377" t="str">
            <v>Point</v>
          </cell>
          <cell r="C6377" t="str">
            <v>Fish Processing /Canning Cookers</v>
          </cell>
          <cell r="D6377" t="str">
            <v>Industrial Processes - NEC</v>
          </cell>
          <cell r="G6377" t="str">
            <v>Industrial Processes</v>
          </cell>
          <cell r="H6377" t="str">
            <v>Food and Agriculture</v>
          </cell>
          <cell r="I6377" t="str">
            <v>Fish Processing</v>
          </cell>
          <cell r="J6377" t="str">
            <v>Canning Cookers</v>
          </cell>
          <cell r="N6377">
            <v>40988</v>
          </cell>
        </row>
        <row r="6378">
          <cell r="A6378" t="str">
            <v>30201205</v>
          </cell>
          <cell r="B6378" t="str">
            <v>Point</v>
          </cell>
          <cell r="C6378" t="str">
            <v>Fish Processing /Steam Tube Dryer</v>
          </cell>
          <cell r="D6378" t="str">
            <v>Industrial Processes - NEC</v>
          </cell>
          <cell r="G6378" t="str">
            <v>Industrial Processes</v>
          </cell>
          <cell r="H6378" t="str">
            <v>Food and Agriculture</v>
          </cell>
          <cell r="I6378" t="str">
            <v>Fish Processing</v>
          </cell>
          <cell r="J6378" t="str">
            <v>Steam Tube Dryer</v>
          </cell>
          <cell r="N6378">
            <v>40988</v>
          </cell>
        </row>
        <row r="6379">
          <cell r="A6379" t="str">
            <v>30201206</v>
          </cell>
          <cell r="B6379" t="str">
            <v>Point</v>
          </cell>
          <cell r="C6379" t="str">
            <v>Fish Processing /Direct Fired Dryer</v>
          </cell>
          <cell r="D6379" t="str">
            <v>Industrial Processes - NEC</v>
          </cell>
          <cell r="G6379" t="str">
            <v>Industrial Processes</v>
          </cell>
          <cell r="H6379" t="str">
            <v>Food and Agriculture</v>
          </cell>
          <cell r="I6379" t="str">
            <v>Fish Processing</v>
          </cell>
          <cell r="J6379" t="str">
            <v>Direct Fired Dryer</v>
          </cell>
          <cell r="N6379">
            <v>40988</v>
          </cell>
        </row>
        <row r="6380">
          <cell r="A6380" t="str">
            <v>30201299</v>
          </cell>
          <cell r="B6380" t="str">
            <v>Point</v>
          </cell>
          <cell r="C6380" t="str">
            <v>Fish Processing /Other Not Classified **</v>
          </cell>
          <cell r="D6380" t="str">
            <v>Industrial Processes - NEC</v>
          </cell>
          <cell r="G6380" t="str">
            <v>Industrial Processes</v>
          </cell>
          <cell r="H6380" t="str">
            <v>Food and Agriculture</v>
          </cell>
          <cell r="I6380" t="str">
            <v>Fish Processing</v>
          </cell>
          <cell r="J6380" t="str">
            <v>Other Not Classified **</v>
          </cell>
          <cell r="N6380">
            <v>40988</v>
          </cell>
        </row>
        <row r="6381">
          <cell r="A6381" t="str">
            <v>30201301</v>
          </cell>
          <cell r="B6381" t="str">
            <v>Point</v>
          </cell>
          <cell r="C6381" t="str">
            <v>Meat Smokehouses /Combined Operations **</v>
          </cell>
          <cell r="D6381" t="str">
            <v>Industrial Processes - NEC</v>
          </cell>
          <cell r="G6381" t="str">
            <v>Industrial Processes</v>
          </cell>
          <cell r="H6381" t="str">
            <v>Food and Agriculture</v>
          </cell>
          <cell r="I6381" t="str">
            <v>Meat Smokehouses</v>
          </cell>
          <cell r="J6381" t="str">
            <v>Combined Operations **</v>
          </cell>
          <cell r="N6381">
            <v>40988</v>
          </cell>
        </row>
        <row r="6382">
          <cell r="A6382" t="str">
            <v>30201302</v>
          </cell>
          <cell r="B6382" t="str">
            <v>Point</v>
          </cell>
          <cell r="C6382" t="str">
            <v>Meat Smokehouses /Batch Smokehouses: Smoking Cycle</v>
          </cell>
          <cell r="D6382" t="str">
            <v>Industrial Processes - NEC</v>
          </cell>
          <cell r="G6382" t="str">
            <v>Industrial Processes</v>
          </cell>
          <cell r="H6382" t="str">
            <v>Food and Agriculture</v>
          </cell>
          <cell r="I6382" t="str">
            <v>Meat Smokehouses</v>
          </cell>
          <cell r="J6382" t="str">
            <v>Batch Smokehouses: Smoking Cycle</v>
          </cell>
          <cell r="N6382">
            <v>40988</v>
          </cell>
        </row>
        <row r="6383">
          <cell r="A6383" t="str">
            <v>30201303</v>
          </cell>
          <cell r="B6383" t="str">
            <v>Point</v>
          </cell>
          <cell r="C6383" t="str">
            <v>Meat Smokehouses /Batch Smokehouses: Cooking Cycle</v>
          </cell>
          <cell r="D6383" t="str">
            <v>Industrial Processes - NEC</v>
          </cell>
          <cell r="G6383" t="str">
            <v>Industrial Processes</v>
          </cell>
          <cell r="H6383" t="str">
            <v>Food and Agriculture</v>
          </cell>
          <cell r="I6383" t="str">
            <v>Meat Smokehouses</v>
          </cell>
          <cell r="J6383" t="str">
            <v>Batch Smokehouses: Cooking Cycle</v>
          </cell>
          <cell r="N6383">
            <v>40988</v>
          </cell>
        </row>
        <row r="6384">
          <cell r="A6384" t="str">
            <v>30201304</v>
          </cell>
          <cell r="B6384" t="str">
            <v>Point</v>
          </cell>
          <cell r="C6384" t="str">
            <v>Meat Smokehouses /Continuous Smokehouse: Smoke Zone</v>
          </cell>
          <cell r="D6384" t="str">
            <v>Industrial Processes - NEC</v>
          </cell>
          <cell r="G6384" t="str">
            <v>Industrial Processes</v>
          </cell>
          <cell r="H6384" t="str">
            <v>Food and Agriculture</v>
          </cell>
          <cell r="I6384" t="str">
            <v>Meat Smokehouses</v>
          </cell>
          <cell r="J6384" t="str">
            <v>Continuous Smokehouse: Smoke Zone</v>
          </cell>
          <cell r="N6384">
            <v>40988</v>
          </cell>
        </row>
        <row r="6385">
          <cell r="A6385" t="str">
            <v>30201305</v>
          </cell>
          <cell r="B6385" t="str">
            <v>Point</v>
          </cell>
          <cell r="C6385" t="str">
            <v>Meat Smokehouses /Continuous Smokehouse: Heat Zone</v>
          </cell>
          <cell r="D6385" t="str">
            <v>Industrial Processes - NEC</v>
          </cell>
          <cell r="G6385" t="str">
            <v>Industrial Processes</v>
          </cell>
          <cell r="H6385" t="str">
            <v>Food and Agriculture</v>
          </cell>
          <cell r="I6385" t="str">
            <v>Meat Smokehouses</v>
          </cell>
          <cell r="J6385" t="str">
            <v>Continuous Smokehouse: Heat Zone</v>
          </cell>
          <cell r="N6385">
            <v>40988</v>
          </cell>
        </row>
        <row r="6386">
          <cell r="A6386" t="str">
            <v>30201311</v>
          </cell>
          <cell r="B6386" t="str">
            <v>Point</v>
          </cell>
          <cell r="C6386" t="str">
            <v>Meat Smokehouses /Meat Charbroiler</v>
          </cell>
          <cell r="D6386" t="str">
            <v>Industrial Processes - NEC</v>
          </cell>
          <cell r="G6386" t="str">
            <v>Industrial Processes</v>
          </cell>
          <cell r="H6386" t="str">
            <v>Food and Agriculture</v>
          </cell>
          <cell r="I6386" t="str">
            <v>Meat Smokehouses</v>
          </cell>
          <cell r="J6386" t="str">
            <v>Meat Charbroiler</v>
          </cell>
          <cell r="N6386">
            <v>40988</v>
          </cell>
        </row>
        <row r="6387">
          <cell r="A6387" t="str">
            <v>30201401</v>
          </cell>
          <cell r="B6387" t="str">
            <v>Point</v>
          </cell>
          <cell r="C6387" t="str">
            <v>Starch Manuf /Combined Operations</v>
          </cell>
          <cell r="D6387" t="str">
            <v>Industrial Processes - NEC</v>
          </cell>
          <cell r="G6387" t="str">
            <v>Industrial Processes</v>
          </cell>
          <cell r="H6387" t="str">
            <v>Food and Agriculture</v>
          </cell>
          <cell r="I6387" t="str">
            <v>Starch Manufacturing</v>
          </cell>
          <cell r="J6387" t="str">
            <v>Combined Operations</v>
          </cell>
          <cell r="N6387">
            <v>40988</v>
          </cell>
        </row>
        <row r="6388">
          <cell r="A6388" t="str">
            <v>30201402</v>
          </cell>
          <cell r="B6388" t="str">
            <v>Point</v>
          </cell>
          <cell r="C6388" t="str">
            <v>Starch Manuf /Steeping (Acidification)</v>
          </cell>
          <cell r="D6388" t="str">
            <v>Industrial Processes - NEC</v>
          </cell>
          <cell r="G6388" t="str">
            <v>Industrial Processes</v>
          </cell>
          <cell r="H6388" t="str">
            <v>Food and Agriculture</v>
          </cell>
          <cell r="I6388" t="str">
            <v>Starch Manufacturing</v>
          </cell>
          <cell r="J6388" t="str">
            <v>Steeping (Acidification)</v>
          </cell>
          <cell r="N6388">
            <v>40988</v>
          </cell>
        </row>
        <row r="6389">
          <cell r="A6389" t="str">
            <v>30201403</v>
          </cell>
          <cell r="B6389" t="str">
            <v>Point</v>
          </cell>
          <cell r="C6389" t="str">
            <v>Starch Manuf /Grinding</v>
          </cell>
          <cell r="D6389" t="str">
            <v>Industrial Processes - NEC</v>
          </cell>
          <cell r="G6389" t="str">
            <v>Industrial Processes</v>
          </cell>
          <cell r="H6389" t="str">
            <v>Food and Agriculture</v>
          </cell>
          <cell r="I6389" t="str">
            <v>Starch Manufacturing</v>
          </cell>
          <cell r="J6389" t="str">
            <v>Grinding</v>
          </cell>
          <cell r="N6389">
            <v>40988</v>
          </cell>
        </row>
        <row r="6390">
          <cell r="A6390" t="str">
            <v>30201404</v>
          </cell>
          <cell r="B6390" t="str">
            <v>Point</v>
          </cell>
          <cell r="C6390" t="str">
            <v>Starch Manuf /Screening</v>
          </cell>
          <cell r="D6390" t="str">
            <v>Industrial Processes - NEC</v>
          </cell>
          <cell r="G6390" t="str">
            <v>Industrial Processes</v>
          </cell>
          <cell r="H6390" t="str">
            <v>Food and Agriculture</v>
          </cell>
          <cell r="I6390" t="str">
            <v>Starch Manufacturing</v>
          </cell>
          <cell r="J6390" t="str">
            <v>Screening</v>
          </cell>
          <cell r="N6390">
            <v>40988</v>
          </cell>
        </row>
        <row r="6391">
          <cell r="A6391" t="str">
            <v>30201405</v>
          </cell>
          <cell r="B6391" t="str">
            <v>Point</v>
          </cell>
          <cell r="C6391" t="str">
            <v>Starch Manuf /Centrifuging</v>
          </cell>
          <cell r="D6391" t="str">
            <v>Industrial Processes - NEC</v>
          </cell>
          <cell r="G6391" t="str">
            <v>Industrial Processes</v>
          </cell>
          <cell r="H6391" t="str">
            <v>Food and Agriculture</v>
          </cell>
          <cell r="I6391" t="str">
            <v>Starch Manufacturing</v>
          </cell>
          <cell r="J6391" t="str">
            <v>Centrifuging</v>
          </cell>
          <cell r="N6391">
            <v>40988</v>
          </cell>
        </row>
        <row r="6392">
          <cell r="A6392" t="str">
            <v>30201406</v>
          </cell>
          <cell r="B6392" t="str">
            <v>Point</v>
          </cell>
          <cell r="C6392" t="str">
            <v>Starch Manuf /Starch Filtering</v>
          </cell>
          <cell r="D6392" t="str">
            <v>Industrial Processes - NEC</v>
          </cell>
          <cell r="G6392" t="str">
            <v>Industrial Processes</v>
          </cell>
          <cell r="H6392" t="str">
            <v>Food and Agriculture</v>
          </cell>
          <cell r="I6392" t="str">
            <v>Starch Manufacturing</v>
          </cell>
          <cell r="J6392" t="str">
            <v>Starch Filtering</v>
          </cell>
          <cell r="N6392">
            <v>40988</v>
          </cell>
        </row>
        <row r="6393">
          <cell r="A6393" t="str">
            <v>30201407</v>
          </cell>
          <cell r="B6393" t="str">
            <v>Point</v>
          </cell>
          <cell r="C6393" t="str">
            <v>Starch Manuf /Starch Storage Bin</v>
          </cell>
          <cell r="D6393" t="str">
            <v>Industrial Processes - NEC</v>
          </cell>
          <cell r="G6393" t="str">
            <v>Industrial Processes</v>
          </cell>
          <cell r="H6393" t="str">
            <v>Food and Agriculture</v>
          </cell>
          <cell r="I6393" t="str">
            <v>Starch Manufacturing</v>
          </cell>
          <cell r="J6393" t="str">
            <v>Starch Storage Bin</v>
          </cell>
          <cell r="N6393">
            <v>40988</v>
          </cell>
        </row>
        <row r="6394">
          <cell r="A6394" t="str">
            <v>30201408</v>
          </cell>
          <cell r="B6394" t="str">
            <v>Point</v>
          </cell>
          <cell r="C6394" t="str">
            <v>Starch Manuf /Starch Bulk Loadout</v>
          </cell>
          <cell r="D6394" t="str">
            <v>Industrial Processes - NEC</v>
          </cell>
          <cell r="G6394" t="str">
            <v>Industrial Processes</v>
          </cell>
          <cell r="H6394" t="str">
            <v>Food and Agriculture</v>
          </cell>
          <cell r="I6394" t="str">
            <v>Starch Manufacturing</v>
          </cell>
          <cell r="J6394" t="str">
            <v>Starch Bulk Loadout</v>
          </cell>
          <cell r="N6394">
            <v>40988</v>
          </cell>
        </row>
        <row r="6395">
          <cell r="A6395" t="str">
            <v>30201410</v>
          </cell>
          <cell r="B6395" t="str">
            <v>Point</v>
          </cell>
          <cell r="C6395" t="str">
            <v>Starch Manuf /Modified Starch Drying: Flash Dryers</v>
          </cell>
          <cell r="D6395" t="str">
            <v>Industrial Processes - NEC</v>
          </cell>
          <cell r="G6395" t="str">
            <v>Industrial Processes</v>
          </cell>
          <cell r="H6395" t="str">
            <v>Food and Agriculture</v>
          </cell>
          <cell r="I6395" t="str">
            <v>Starch Manufacturing</v>
          </cell>
          <cell r="J6395" t="str">
            <v>Modified Starch Drying: Flash Dryers</v>
          </cell>
          <cell r="N6395">
            <v>40988</v>
          </cell>
        </row>
        <row r="6396">
          <cell r="A6396" t="str">
            <v>30201411</v>
          </cell>
          <cell r="B6396" t="str">
            <v>Point</v>
          </cell>
          <cell r="C6396" t="str">
            <v>Starch Manuf /Modified Starch Drying: Spray Dryers</v>
          </cell>
          <cell r="D6396" t="str">
            <v>Industrial Processes - NEC</v>
          </cell>
          <cell r="G6396" t="str">
            <v>Industrial Processes</v>
          </cell>
          <cell r="H6396" t="str">
            <v>Food and Agriculture</v>
          </cell>
          <cell r="I6396" t="str">
            <v>Starch Manufacturing</v>
          </cell>
          <cell r="J6396" t="str">
            <v>Modified Starch Drying: Spray Dryers</v>
          </cell>
          <cell r="N6396">
            <v>40988</v>
          </cell>
        </row>
        <row r="6397">
          <cell r="A6397" t="str">
            <v>30201412</v>
          </cell>
          <cell r="B6397" t="str">
            <v>Point</v>
          </cell>
          <cell r="C6397" t="str">
            <v>Starch Manuf /Unmodified Starch Drying: Flash Dryers</v>
          </cell>
          <cell r="D6397" t="str">
            <v>Industrial Processes - NEC</v>
          </cell>
          <cell r="G6397" t="str">
            <v>Industrial Processes</v>
          </cell>
          <cell r="H6397" t="str">
            <v>Food and Agriculture</v>
          </cell>
          <cell r="I6397" t="str">
            <v>Starch Manufacturing</v>
          </cell>
          <cell r="J6397" t="str">
            <v>Unmodified Starch Drying: Flash Dryers</v>
          </cell>
          <cell r="N6397">
            <v>40988</v>
          </cell>
        </row>
        <row r="6398">
          <cell r="A6398" t="str">
            <v>30201413</v>
          </cell>
          <cell r="B6398" t="str">
            <v>Point</v>
          </cell>
          <cell r="C6398" t="str">
            <v>Starch Manuf /Unmodified Starch Drying: Spray Dryers</v>
          </cell>
          <cell r="D6398" t="str">
            <v>Industrial Processes - NEC</v>
          </cell>
          <cell r="G6398" t="str">
            <v>Industrial Processes</v>
          </cell>
          <cell r="H6398" t="str">
            <v>Food and Agriculture</v>
          </cell>
          <cell r="I6398" t="str">
            <v>Starch Manufacturing</v>
          </cell>
          <cell r="J6398" t="str">
            <v>Unmodified Starch Drying: Spray Dryers</v>
          </cell>
          <cell r="N6398">
            <v>40988</v>
          </cell>
        </row>
        <row r="6399">
          <cell r="A6399" t="str">
            <v>30201421</v>
          </cell>
          <cell r="B6399" t="str">
            <v>Point</v>
          </cell>
          <cell r="C6399" t="str">
            <v>Starch Manuf /Fugitive Emissions: General</v>
          </cell>
          <cell r="D6399" t="str">
            <v>Industrial Processes - NEC</v>
          </cell>
          <cell r="G6399" t="str">
            <v>Industrial Processes</v>
          </cell>
          <cell r="H6399" t="str">
            <v>Food and Agriculture</v>
          </cell>
          <cell r="I6399" t="str">
            <v>Starch Manufacturing</v>
          </cell>
          <cell r="J6399" t="str">
            <v>Fugitive Emissions: General</v>
          </cell>
          <cell r="N6399">
            <v>40988</v>
          </cell>
        </row>
        <row r="6400">
          <cell r="A6400" t="str">
            <v>30201422</v>
          </cell>
          <cell r="B6400" t="str">
            <v>Point</v>
          </cell>
          <cell r="C6400" t="str">
            <v>Starch Manuf /Fugitive Emissions: Starch Packaging</v>
          </cell>
          <cell r="D6400" t="str">
            <v>Industrial Processes - NEC</v>
          </cell>
          <cell r="G6400" t="str">
            <v>Industrial Processes</v>
          </cell>
          <cell r="H6400" t="str">
            <v>Food and Agriculture</v>
          </cell>
          <cell r="I6400" t="str">
            <v>Starch Manufacturing</v>
          </cell>
          <cell r="J6400" t="str">
            <v>Fugitive Emissions: Starch Packaging</v>
          </cell>
          <cell r="N6400">
            <v>40988</v>
          </cell>
        </row>
        <row r="6401">
          <cell r="A6401" t="str">
            <v>30201501</v>
          </cell>
          <cell r="B6401" t="str">
            <v>Point</v>
          </cell>
          <cell r="C6401" t="str">
            <v>Sugar Cane Refining /General</v>
          </cell>
          <cell r="D6401" t="str">
            <v>Industrial Processes - NEC</v>
          </cell>
          <cell r="G6401" t="str">
            <v>Industrial Processes</v>
          </cell>
          <cell r="H6401" t="str">
            <v>Food and Agriculture</v>
          </cell>
          <cell r="I6401" t="str">
            <v>Sugar Cane Refining</v>
          </cell>
          <cell r="J6401" t="str">
            <v>General</v>
          </cell>
          <cell r="N6401">
            <v>40988</v>
          </cell>
        </row>
        <row r="6402">
          <cell r="A6402" t="str">
            <v>30201503</v>
          </cell>
          <cell r="B6402" t="str">
            <v>Point</v>
          </cell>
          <cell r="C6402" t="str">
            <v>Sugar Cane Refining /Evaporators</v>
          </cell>
          <cell r="D6402" t="str">
            <v>Industrial Processes - NEC</v>
          </cell>
          <cell r="G6402" t="str">
            <v>Industrial Processes</v>
          </cell>
          <cell r="H6402" t="str">
            <v>Food and Agriculture</v>
          </cell>
          <cell r="I6402" t="str">
            <v>Sugar Cane Refining</v>
          </cell>
          <cell r="J6402" t="str">
            <v>Evaporators</v>
          </cell>
          <cell r="N6402">
            <v>40988</v>
          </cell>
        </row>
        <row r="6403">
          <cell r="A6403" t="str">
            <v>30201505</v>
          </cell>
          <cell r="B6403" t="str">
            <v>Point</v>
          </cell>
          <cell r="C6403" t="str">
            <v>Sugar Cane Refining /Clarifier</v>
          </cell>
          <cell r="D6403" t="str">
            <v>Industrial Processes - NEC</v>
          </cell>
          <cell r="G6403" t="str">
            <v>Industrial Processes</v>
          </cell>
          <cell r="H6403" t="str">
            <v>Food and Agriculture</v>
          </cell>
          <cell r="I6403" t="str">
            <v>Sugar Cane Refining</v>
          </cell>
          <cell r="J6403" t="str">
            <v>Clarifier</v>
          </cell>
          <cell r="N6403">
            <v>40988</v>
          </cell>
        </row>
        <row r="6404">
          <cell r="A6404" t="str">
            <v>30201507</v>
          </cell>
          <cell r="B6404" t="str">
            <v>Point</v>
          </cell>
          <cell r="C6404" t="str">
            <v>Sugar Cane Refining /Vacuum Pans</v>
          </cell>
          <cell r="D6404" t="str">
            <v>Industrial Processes - NEC</v>
          </cell>
          <cell r="G6404" t="str">
            <v>Industrial Processes</v>
          </cell>
          <cell r="H6404" t="str">
            <v>Food and Agriculture</v>
          </cell>
          <cell r="I6404" t="str">
            <v>Sugar Cane Refining</v>
          </cell>
          <cell r="J6404" t="str">
            <v>Vacuum Pans</v>
          </cell>
          <cell r="N6404">
            <v>40988</v>
          </cell>
        </row>
        <row r="6405">
          <cell r="A6405" t="str">
            <v>30201510</v>
          </cell>
          <cell r="B6405" t="str">
            <v>Point</v>
          </cell>
          <cell r="C6405" t="str">
            <v>Sugar Cane Refining /Cane Sugar Dryer</v>
          </cell>
          <cell r="D6405" t="str">
            <v>Industrial Processes - NEC</v>
          </cell>
          <cell r="G6405" t="str">
            <v>Industrial Processes</v>
          </cell>
          <cell r="H6405" t="str">
            <v>Food and Agriculture</v>
          </cell>
          <cell r="I6405" t="str">
            <v>Sugar Cane Refining</v>
          </cell>
          <cell r="J6405" t="str">
            <v>Cane Sugar Dryer</v>
          </cell>
          <cell r="N6405">
            <v>40988</v>
          </cell>
        </row>
        <row r="6406">
          <cell r="A6406" t="str">
            <v>30201512</v>
          </cell>
          <cell r="B6406" t="str">
            <v>Point</v>
          </cell>
          <cell r="C6406" t="str">
            <v>Sugar Cane Refining /Bulk Sugar Storage</v>
          </cell>
          <cell r="D6406" t="str">
            <v>Industrial Processes - Storage and Transfer</v>
          </cell>
          <cell r="G6406" t="str">
            <v>Industrial Processes</v>
          </cell>
          <cell r="H6406" t="str">
            <v>Food and Agriculture</v>
          </cell>
          <cell r="I6406" t="str">
            <v>Sugar Cane Refining</v>
          </cell>
          <cell r="J6406" t="str">
            <v>Bulk Sugar Storage</v>
          </cell>
          <cell r="N6406">
            <v>40988</v>
          </cell>
        </row>
        <row r="6407">
          <cell r="A6407" t="str">
            <v>30201514</v>
          </cell>
          <cell r="B6407" t="str">
            <v>Point</v>
          </cell>
          <cell r="C6407" t="str">
            <v>Sugar Cane Refining /Bulk Sugar Loadout</v>
          </cell>
          <cell r="D6407" t="str">
            <v>Industrial Processes - Storage and Transfer</v>
          </cell>
          <cell r="G6407" t="str">
            <v>Industrial Processes</v>
          </cell>
          <cell r="H6407" t="str">
            <v>Food and Agriculture</v>
          </cell>
          <cell r="I6407" t="str">
            <v>Sugar Cane Refining</v>
          </cell>
          <cell r="J6407" t="str">
            <v>Bulk Sugar Loadout</v>
          </cell>
          <cell r="N6407">
            <v>40988</v>
          </cell>
        </row>
        <row r="6408">
          <cell r="A6408" t="str">
            <v>30201520</v>
          </cell>
          <cell r="B6408" t="str">
            <v>Point</v>
          </cell>
          <cell r="C6408" t="str">
            <v>Sugar Cane Refining /Clarification (Phosphatation)</v>
          </cell>
          <cell r="D6408" t="str">
            <v>Industrial Processes - NEC</v>
          </cell>
          <cell r="G6408" t="str">
            <v>Industrial Processes</v>
          </cell>
          <cell r="H6408" t="str">
            <v>Food and Agriculture</v>
          </cell>
          <cell r="I6408" t="str">
            <v>Sugar Cane Refining</v>
          </cell>
          <cell r="J6408" t="str">
            <v>Clarification (Phosphatation)</v>
          </cell>
          <cell r="N6408">
            <v>40988</v>
          </cell>
        </row>
        <row r="6409">
          <cell r="A6409" t="str">
            <v>30201521</v>
          </cell>
          <cell r="B6409" t="str">
            <v>Point</v>
          </cell>
          <cell r="C6409" t="str">
            <v>Sugar Cane Refining /Clarification (Carbonation)</v>
          </cell>
          <cell r="D6409" t="str">
            <v>Industrial Processes - NEC</v>
          </cell>
          <cell r="G6409" t="str">
            <v>Industrial Processes</v>
          </cell>
          <cell r="H6409" t="str">
            <v>Food and Agriculture</v>
          </cell>
          <cell r="I6409" t="str">
            <v>Sugar Cane Refining</v>
          </cell>
          <cell r="J6409" t="str">
            <v>Clarification (Carbonation)</v>
          </cell>
          <cell r="N6409">
            <v>40988</v>
          </cell>
        </row>
        <row r="6410">
          <cell r="A6410" t="str">
            <v>30201525</v>
          </cell>
          <cell r="B6410" t="str">
            <v>Point</v>
          </cell>
          <cell r="C6410" t="str">
            <v>Sugar Cane Refining /Adsorbent Regeneration</v>
          </cell>
          <cell r="D6410" t="str">
            <v>Industrial Processes - NEC</v>
          </cell>
          <cell r="G6410" t="str">
            <v>Industrial Processes</v>
          </cell>
          <cell r="H6410" t="str">
            <v>Food and Agriculture</v>
          </cell>
          <cell r="I6410" t="str">
            <v>Sugar Cane Refining</v>
          </cell>
          <cell r="J6410" t="str">
            <v>Adsorbent Regeneration</v>
          </cell>
          <cell r="N6410">
            <v>40988</v>
          </cell>
        </row>
        <row r="6411">
          <cell r="A6411" t="str">
            <v>30201526</v>
          </cell>
          <cell r="B6411" t="str">
            <v>Point</v>
          </cell>
          <cell r="C6411" t="str">
            <v>Sugar Cane Refining /Adsorbent Conveyor Transfer</v>
          </cell>
          <cell r="D6411" t="str">
            <v>Industrial Processes - NEC</v>
          </cell>
          <cell r="G6411" t="str">
            <v>Industrial Processes</v>
          </cell>
          <cell r="H6411" t="str">
            <v>Food and Agriculture</v>
          </cell>
          <cell r="I6411" t="str">
            <v>Sugar Cane Refining</v>
          </cell>
          <cell r="J6411" t="str">
            <v>Adsorbent Conveyor Transfer</v>
          </cell>
          <cell r="N6411">
            <v>40988</v>
          </cell>
        </row>
        <row r="6412">
          <cell r="A6412" t="str">
            <v>30201530</v>
          </cell>
          <cell r="B6412" t="str">
            <v>Point</v>
          </cell>
          <cell r="C6412" t="str">
            <v>Sugar Cane Refining /Evaporator</v>
          </cell>
          <cell r="D6412" t="str">
            <v>Industrial Processes - NEC</v>
          </cell>
          <cell r="G6412" t="str">
            <v>Industrial Processes</v>
          </cell>
          <cell r="H6412" t="str">
            <v>Food and Agriculture</v>
          </cell>
          <cell r="I6412" t="str">
            <v>Sugar Cane Refining</v>
          </cell>
          <cell r="J6412" t="str">
            <v>Evaporator</v>
          </cell>
          <cell r="N6412">
            <v>40988</v>
          </cell>
        </row>
        <row r="6413">
          <cell r="A6413" t="str">
            <v>30201532</v>
          </cell>
          <cell r="B6413" t="str">
            <v>Point</v>
          </cell>
          <cell r="C6413" t="str">
            <v>Sugar Cane Refining /Vacuum Pans</v>
          </cell>
          <cell r="D6413" t="str">
            <v>Industrial Processes - NEC</v>
          </cell>
          <cell r="G6413" t="str">
            <v>Industrial Processes</v>
          </cell>
          <cell r="H6413" t="str">
            <v>Food and Agriculture</v>
          </cell>
          <cell r="I6413" t="str">
            <v>Sugar Cane Refining</v>
          </cell>
          <cell r="J6413" t="str">
            <v>Vacuum Pans</v>
          </cell>
          <cell r="K6413" t="str">
            <v>30201507</v>
          </cell>
          <cell r="L6413" t="str">
            <v>2005</v>
          </cell>
          <cell r="N6413">
            <v>40988</v>
          </cell>
        </row>
        <row r="6414">
          <cell r="A6414" t="str">
            <v>30201535</v>
          </cell>
          <cell r="B6414" t="str">
            <v>Point</v>
          </cell>
          <cell r="C6414" t="str">
            <v>Sugar Cane Refining /Sugar Dryer</v>
          </cell>
          <cell r="D6414" t="str">
            <v>Industrial Processes - NEC</v>
          </cell>
          <cell r="G6414" t="str">
            <v>Industrial Processes</v>
          </cell>
          <cell r="H6414" t="str">
            <v>Food and Agriculture</v>
          </cell>
          <cell r="I6414" t="str">
            <v>Sugar Cane Refining</v>
          </cell>
          <cell r="J6414" t="str">
            <v>Sugar Dryer</v>
          </cell>
          <cell r="N6414">
            <v>40988</v>
          </cell>
        </row>
        <row r="6415">
          <cell r="A6415" t="str">
            <v>30201536</v>
          </cell>
          <cell r="B6415" t="str">
            <v>Point</v>
          </cell>
          <cell r="C6415" t="str">
            <v>Sugar Cane Refining /Sugar Cooler</v>
          </cell>
          <cell r="D6415" t="str">
            <v>Industrial Processes - NEC</v>
          </cell>
          <cell r="G6415" t="str">
            <v>Industrial Processes</v>
          </cell>
          <cell r="H6415" t="str">
            <v>Food and Agriculture</v>
          </cell>
          <cell r="I6415" t="str">
            <v>Sugar Cane Refining</v>
          </cell>
          <cell r="J6415" t="str">
            <v>Sugar Cooler</v>
          </cell>
          <cell r="N6415">
            <v>40988</v>
          </cell>
        </row>
        <row r="6416">
          <cell r="A6416" t="str">
            <v>30201537</v>
          </cell>
          <cell r="B6416" t="str">
            <v>Point</v>
          </cell>
          <cell r="C6416" t="str">
            <v>Sugar Cane Refining /Sugar Granulator (Dryer &amp; Cooler)</v>
          </cell>
          <cell r="D6416" t="str">
            <v>Industrial Processes - NEC</v>
          </cell>
          <cell r="G6416" t="str">
            <v>Industrial Processes</v>
          </cell>
          <cell r="H6416" t="str">
            <v>Food and Agriculture</v>
          </cell>
          <cell r="I6416" t="str">
            <v>Sugar Cane Refining</v>
          </cell>
          <cell r="J6416" t="str">
            <v>Sugar Granulator (Dryer &amp; Cooler)</v>
          </cell>
          <cell r="N6416">
            <v>40988</v>
          </cell>
        </row>
        <row r="6417">
          <cell r="A6417" t="str">
            <v>30201540</v>
          </cell>
          <cell r="B6417" t="str">
            <v>Point</v>
          </cell>
          <cell r="C6417" t="str">
            <v>Sugar Cane Refining /Screen</v>
          </cell>
          <cell r="D6417" t="str">
            <v>Industrial Processes - NEC</v>
          </cell>
          <cell r="G6417" t="str">
            <v>Industrial Processes</v>
          </cell>
          <cell r="H6417" t="str">
            <v>Food and Agriculture</v>
          </cell>
          <cell r="I6417" t="str">
            <v>Sugar Cane Refining</v>
          </cell>
          <cell r="J6417" t="str">
            <v>Screen</v>
          </cell>
          <cell r="N6417">
            <v>40988</v>
          </cell>
        </row>
        <row r="6418">
          <cell r="A6418" t="str">
            <v>30201542</v>
          </cell>
          <cell r="B6418" t="str">
            <v>Point</v>
          </cell>
          <cell r="C6418" t="str">
            <v>Sugar Cane Refining /Sugar Storage and Packaging</v>
          </cell>
          <cell r="D6418" t="str">
            <v>Industrial Processes - Storage and Transfer</v>
          </cell>
          <cell r="G6418" t="str">
            <v>Industrial Processes</v>
          </cell>
          <cell r="H6418" t="str">
            <v>Food and Agriculture</v>
          </cell>
          <cell r="I6418" t="str">
            <v>Sugar Cane Refining</v>
          </cell>
          <cell r="J6418" t="str">
            <v>Sugar Storage and Packaging</v>
          </cell>
          <cell r="N6418">
            <v>40988</v>
          </cell>
        </row>
        <row r="6419">
          <cell r="A6419" t="str">
            <v>30201544</v>
          </cell>
          <cell r="B6419" t="str">
            <v>Point</v>
          </cell>
          <cell r="C6419" t="str">
            <v>Sugar Cane Refining /Bulk Loadout</v>
          </cell>
          <cell r="D6419" t="str">
            <v>Industrial Processes - NEC</v>
          </cell>
          <cell r="G6419" t="str">
            <v>Industrial Processes</v>
          </cell>
          <cell r="H6419" t="str">
            <v>Food and Agriculture</v>
          </cell>
          <cell r="I6419" t="str">
            <v>Sugar Cane Refining</v>
          </cell>
          <cell r="J6419" t="str">
            <v>Bulk Loadout</v>
          </cell>
          <cell r="N6419">
            <v>40988</v>
          </cell>
        </row>
        <row r="6420">
          <cell r="A6420" t="str">
            <v>30201599</v>
          </cell>
          <cell r="B6420" t="str">
            <v>Point</v>
          </cell>
          <cell r="C6420" t="str">
            <v>Sugar Cane Refining /Other Not Classified</v>
          </cell>
          <cell r="D6420" t="str">
            <v>Industrial Processes - NEC</v>
          </cell>
          <cell r="G6420" t="str">
            <v>Industrial Processes</v>
          </cell>
          <cell r="H6420" t="str">
            <v>Food and Agriculture</v>
          </cell>
          <cell r="I6420" t="str">
            <v>Sugar Cane Refining</v>
          </cell>
          <cell r="J6420" t="str">
            <v>Other Not Classified</v>
          </cell>
          <cell r="N6420">
            <v>40988</v>
          </cell>
        </row>
        <row r="6421">
          <cell r="A6421" t="str">
            <v>30201601</v>
          </cell>
          <cell r="B6421" t="str">
            <v>Point</v>
          </cell>
          <cell r="C6421" t="str">
            <v>Sugar Beet Processing /Pulp Dryer : Coal-fired</v>
          </cell>
          <cell r="D6421" t="str">
            <v>Industrial Processes - NEC</v>
          </cell>
          <cell r="G6421" t="str">
            <v>Industrial Processes</v>
          </cell>
          <cell r="H6421" t="str">
            <v>Food and Agriculture</v>
          </cell>
          <cell r="I6421" t="str">
            <v>Sugar Beet Processing</v>
          </cell>
          <cell r="J6421" t="str">
            <v>Pulp Dryer : Coal-fired</v>
          </cell>
          <cell r="N6421">
            <v>40988</v>
          </cell>
        </row>
        <row r="6422">
          <cell r="A6422" t="str">
            <v>30201605</v>
          </cell>
          <cell r="B6422" t="str">
            <v>Point</v>
          </cell>
          <cell r="C6422" t="str">
            <v>Sugar Beet Processing /Pulp Dryer : Oil-fired</v>
          </cell>
          <cell r="D6422" t="str">
            <v>Industrial Processes - NEC</v>
          </cell>
          <cell r="G6422" t="str">
            <v>Industrial Processes</v>
          </cell>
          <cell r="H6422" t="str">
            <v>Food and Agriculture</v>
          </cell>
          <cell r="I6422" t="str">
            <v>Sugar Beet Processing</v>
          </cell>
          <cell r="J6422" t="str">
            <v>Pulp Dryer : Oil-fired</v>
          </cell>
          <cell r="N6422">
            <v>40988</v>
          </cell>
        </row>
        <row r="6423">
          <cell r="A6423" t="str">
            <v>30201608</v>
          </cell>
          <cell r="B6423" t="str">
            <v>Point</v>
          </cell>
          <cell r="C6423" t="str">
            <v>Sugar Beet Processing /Pulp Dryer : Natural Gas-fired</v>
          </cell>
          <cell r="D6423" t="str">
            <v>Industrial Processes - NEC</v>
          </cell>
          <cell r="G6423" t="str">
            <v>Industrial Processes</v>
          </cell>
          <cell r="H6423" t="str">
            <v>Food and Agriculture</v>
          </cell>
          <cell r="I6423" t="str">
            <v>Sugar Beet Processing</v>
          </cell>
          <cell r="J6423" t="str">
            <v>Pulp Dryer : Natural Gas-fired</v>
          </cell>
          <cell r="N6423">
            <v>40988</v>
          </cell>
        </row>
        <row r="6424">
          <cell r="A6424" t="str">
            <v>30201612</v>
          </cell>
          <cell r="B6424" t="str">
            <v>Point</v>
          </cell>
          <cell r="C6424" t="str">
            <v>Sugar Beet Processing /Dried Pulp Pelletizer</v>
          </cell>
          <cell r="D6424" t="str">
            <v>Industrial Processes - NEC</v>
          </cell>
          <cell r="G6424" t="str">
            <v>Industrial Processes</v>
          </cell>
          <cell r="H6424" t="str">
            <v>Food and Agriculture</v>
          </cell>
          <cell r="I6424" t="str">
            <v>Sugar Beet Processing</v>
          </cell>
          <cell r="J6424" t="str">
            <v>Dried Pulp Pelletizer</v>
          </cell>
          <cell r="N6424">
            <v>40988</v>
          </cell>
        </row>
        <row r="6425">
          <cell r="A6425" t="str">
            <v>30201616</v>
          </cell>
          <cell r="B6425" t="str">
            <v>Point</v>
          </cell>
          <cell r="C6425" t="str">
            <v>Sugar Beet Processing /Dried Pulp Pellet Cooler</v>
          </cell>
          <cell r="D6425" t="str">
            <v>Industrial Processes - NEC</v>
          </cell>
          <cell r="G6425" t="str">
            <v>Industrial Processes</v>
          </cell>
          <cell r="H6425" t="str">
            <v>Food and Agriculture</v>
          </cell>
          <cell r="I6425" t="str">
            <v>Sugar Beet Processing</v>
          </cell>
          <cell r="J6425" t="str">
            <v>Dried Pulp Pellet Cooler</v>
          </cell>
          <cell r="N6425">
            <v>40988</v>
          </cell>
        </row>
        <row r="6426">
          <cell r="A6426" t="str">
            <v>30201621</v>
          </cell>
          <cell r="B6426" t="str">
            <v>Point</v>
          </cell>
          <cell r="C6426" t="str">
            <v>Sugar Beet Processing /First Carbonation Tank</v>
          </cell>
          <cell r="D6426" t="str">
            <v>Industrial Processes - NEC</v>
          </cell>
          <cell r="G6426" t="str">
            <v>Industrial Processes</v>
          </cell>
          <cell r="H6426" t="str">
            <v>Food and Agriculture</v>
          </cell>
          <cell r="I6426" t="str">
            <v>Sugar Beet Processing</v>
          </cell>
          <cell r="J6426" t="str">
            <v>First Carbonation Tank</v>
          </cell>
          <cell r="N6426">
            <v>40988</v>
          </cell>
        </row>
        <row r="6427">
          <cell r="A6427" t="str">
            <v>30201622</v>
          </cell>
          <cell r="B6427" t="str">
            <v>Point</v>
          </cell>
          <cell r="C6427" t="str">
            <v>Sugar Beet Processing /Second Carbonation Tank</v>
          </cell>
          <cell r="D6427" t="str">
            <v>Industrial Processes - NEC</v>
          </cell>
          <cell r="G6427" t="str">
            <v>Industrial Processes</v>
          </cell>
          <cell r="H6427" t="str">
            <v>Food and Agriculture</v>
          </cell>
          <cell r="I6427" t="str">
            <v>Sugar Beet Processing</v>
          </cell>
          <cell r="J6427" t="str">
            <v>Second Carbonation Tank</v>
          </cell>
          <cell r="N6427">
            <v>40988</v>
          </cell>
        </row>
        <row r="6428">
          <cell r="A6428" t="str">
            <v>30201631</v>
          </cell>
          <cell r="B6428" t="str">
            <v>Point</v>
          </cell>
          <cell r="C6428" t="str">
            <v>Sugar Beet Processing /Sulfur Stove Contacting Tower</v>
          </cell>
          <cell r="D6428" t="str">
            <v>Industrial Processes - NEC</v>
          </cell>
          <cell r="G6428" t="str">
            <v>Industrial Processes</v>
          </cell>
          <cell r="H6428" t="str">
            <v>Food and Agriculture</v>
          </cell>
          <cell r="I6428" t="str">
            <v>Sugar Beet Processing</v>
          </cell>
          <cell r="J6428" t="str">
            <v>Sulfur Stove Contacting Tower</v>
          </cell>
          <cell r="N6428">
            <v>40988</v>
          </cell>
        </row>
        <row r="6429">
          <cell r="A6429" t="str">
            <v>30201641</v>
          </cell>
          <cell r="B6429" t="str">
            <v>Point</v>
          </cell>
          <cell r="C6429" t="str">
            <v>Sugar Beet Processing /First Effect Evaporator Vent</v>
          </cell>
          <cell r="D6429" t="str">
            <v>Industrial Processes - NEC</v>
          </cell>
          <cell r="G6429" t="str">
            <v>Industrial Processes</v>
          </cell>
          <cell r="H6429" t="str">
            <v>Food and Agriculture</v>
          </cell>
          <cell r="I6429" t="str">
            <v>Sugar Beet Processing</v>
          </cell>
          <cell r="J6429" t="str">
            <v>First Effect Evaporator Vent</v>
          </cell>
          <cell r="N6429">
            <v>40988</v>
          </cell>
        </row>
        <row r="6430">
          <cell r="A6430" t="str">
            <v>30201651</v>
          </cell>
          <cell r="B6430" t="str">
            <v>Point</v>
          </cell>
          <cell r="C6430" t="str">
            <v>Sugar Beet Processing /Sugar Dryer</v>
          </cell>
          <cell r="D6430" t="str">
            <v>Industrial Processes - NEC</v>
          </cell>
          <cell r="G6430" t="str">
            <v>Industrial Processes</v>
          </cell>
          <cell r="H6430" t="str">
            <v>Food and Agriculture</v>
          </cell>
          <cell r="I6430" t="str">
            <v>Sugar Beet Processing</v>
          </cell>
          <cell r="J6430" t="str">
            <v>Sugar Dryer</v>
          </cell>
          <cell r="N6430">
            <v>40988</v>
          </cell>
        </row>
        <row r="6431">
          <cell r="A6431" t="str">
            <v>30201655</v>
          </cell>
          <cell r="B6431" t="str">
            <v>Point</v>
          </cell>
          <cell r="C6431" t="str">
            <v>Sugar Beet Processing /Sugar Cooler</v>
          </cell>
          <cell r="D6431" t="str">
            <v>Industrial Processes - NEC</v>
          </cell>
          <cell r="G6431" t="str">
            <v>Industrial Processes</v>
          </cell>
          <cell r="H6431" t="str">
            <v>Food and Agriculture</v>
          </cell>
          <cell r="I6431" t="str">
            <v>Sugar Beet Processing</v>
          </cell>
          <cell r="J6431" t="str">
            <v>Sugar Cooler</v>
          </cell>
          <cell r="N6431">
            <v>40988</v>
          </cell>
        </row>
        <row r="6432">
          <cell r="A6432" t="str">
            <v>30201658</v>
          </cell>
          <cell r="B6432" t="str">
            <v>Point</v>
          </cell>
          <cell r="C6432" t="str">
            <v>Sugar Beet Processing /Sugar Granulator (Dryer &amp; Cooler)</v>
          </cell>
          <cell r="D6432" t="str">
            <v>Industrial Processes - NEC</v>
          </cell>
          <cell r="G6432" t="str">
            <v>Industrial Processes</v>
          </cell>
          <cell r="H6432" t="str">
            <v>Food and Agriculture</v>
          </cell>
          <cell r="I6432" t="str">
            <v>Sugar Beet Processing</v>
          </cell>
          <cell r="J6432" t="str">
            <v>Sugar Granulator (Dryer &amp; Cooler)</v>
          </cell>
          <cell r="N6432">
            <v>40988</v>
          </cell>
        </row>
        <row r="6433">
          <cell r="A6433" t="str">
            <v>30201661</v>
          </cell>
          <cell r="B6433" t="str">
            <v>Point</v>
          </cell>
          <cell r="C6433" t="str">
            <v>Sugar Beet Processing /Sugar Conveying and Sacking</v>
          </cell>
          <cell r="D6433" t="str">
            <v>Industrial Processes - NEC</v>
          </cell>
          <cell r="G6433" t="str">
            <v>Industrial Processes</v>
          </cell>
          <cell r="H6433" t="str">
            <v>Food and Agriculture</v>
          </cell>
          <cell r="I6433" t="str">
            <v>Sugar Beet Processing</v>
          </cell>
          <cell r="J6433" t="str">
            <v>Sugar Conveying and Sacking</v>
          </cell>
          <cell r="N6433">
            <v>40988</v>
          </cell>
        </row>
        <row r="6434">
          <cell r="A6434" t="str">
            <v>30201682</v>
          </cell>
          <cell r="B6434" t="str">
            <v>Point</v>
          </cell>
          <cell r="C6434" t="str">
            <v>Sugar Beet Processing /Lime Crusher</v>
          </cell>
          <cell r="D6434" t="str">
            <v>Industrial Processes - NEC</v>
          </cell>
          <cell r="G6434" t="str">
            <v>Industrial Processes</v>
          </cell>
          <cell r="H6434" t="str">
            <v>Food and Agriculture</v>
          </cell>
          <cell r="I6434" t="str">
            <v>Sugar Beet Processing</v>
          </cell>
          <cell r="J6434" t="str">
            <v>Lime Crusher</v>
          </cell>
          <cell r="N6434">
            <v>40988</v>
          </cell>
        </row>
        <row r="6435">
          <cell r="A6435" t="str">
            <v>30201684</v>
          </cell>
          <cell r="B6435" t="str">
            <v>Point</v>
          </cell>
          <cell r="C6435" t="str">
            <v>Sugar Beet Processing /Lime Kiln : Coal-fired</v>
          </cell>
          <cell r="D6435" t="str">
            <v>Industrial Processes - NEC</v>
          </cell>
          <cell r="G6435" t="str">
            <v>Industrial Processes</v>
          </cell>
          <cell r="H6435" t="str">
            <v>Food and Agriculture</v>
          </cell>
          <cell r="I6435" t="str">
            <v>Sugar Beet Processing</v>
          </cell>
          <cell r="J6435" t="str">
            <v>Lime Kiln : Coal-fired</v>
          </cell>
          <cell r="N6435">
            <v>40988</v>
          </cell>
        </row>
        <row r="6436">
          <cell r="A6436" t="str">
            <v>30201686</v>
          </cell>
          <cell r="B6436" t="str">
            <v>Point</v>
          </cell>
          <cell r="C6436" t="str">
            <v>Sugar Beet Processing /Lime Kiln : Natural Gas-fired</v>
          </cell>
          <cell r="D6436" t="str">
            <v>Industrial Processes - NEC</v>
          </cell>
          <cell r="G6436" t="str">
            <v>Industrial Processes</v>
          </cell>
          <cell r="H6436" t="str">
            <v>Food and Agriculture</v>
          </cell>
          <cell r="I6436" t="str">
            <v>Sugar Beet Processing</v>
          </cell>
          <cell r="J6436" t="str">
            <v>Lime Kiln : Natural Gas-fired</v>
          </cell>
          <cell r="N6436">
            <v>40988</v>
          </cell>
        </row>
        <row r="6437">
          <cell r="A6437" t="str">
            <v>30201688</v>
          </cell>
          <cell r="B6437" t="str">
            <v>Point</v>
          </cell>
          <cell r="C6437" t="str">
            <v>Sugar Beet Processing /Lime Slaker</v>
          </cell>
          <cell r="D6437" t="str">
            <v>Industrial Processes - NEC</v>
          </cell>
          <cell r="G6437" t="str">
            <v>Industrial Processes</v>
          </cell>
          <cell r="H6437" t="str">
            <v>Food and Agriculture</v>
          </cell>
          <cell r="I6437" t="str">
            <v>Sugar Beet Processing</v>
          </cell>
          <cell r="J6437" t="str">
            <v>Lime Slaker</v>
          </cell>
          <cell r="N6437">
            <v>40988</v>
          </cell>
        </row>
        <row r="6438">
          <cell r="A6438" t="str">
            <v>30201699</v>
          </cell>
          <cell r="B6438" t="str">
            <v>Point</v>
          </cell>
          <cell r="C6438" t="str">
            <v>Sugar Beet Processing /Other Not Classified</v>
          </cell>
          <cell r="D6438" t="str">
            <v>Industrial Processes - NEC</v>
          </cell>
          <cell r="G6438" t="str">
            <v>Industrial Processes</v>
          </cell>
          <cell r="H6438" t="str">
            <v>Food and Agriculture</v>
          </cell>
          <cell r="I6438" t="str">
            <v>Sugar Beet Processing</v>
          </cell>
          <cell r="J6438" t="str">
            <v>Other Not Classified</v>
          </cell>
          <cell r="N6438">
            <v>40988</v>
          </cell>
        </row>
        <row r="6439">
          <cell r="A6439" t="str">
            <v>30201701</v>
          </cell>
          <cell r="B6439" t="str">
            <v>Point</v>
          </cell>
          <cell r="C6439" t="str">
            <v>Peanut Processing /Loading/Unloading</v>
          </cell>
          <cell r="D6439" t="str">
            <v>Industrial Processes - Storage and Transfer</v>
          </cell>
          <cell r="G6439" t="str">
            <v>Industrial Processes</v>
          </cell>
          <cell r="H6439" t="str">
            <v>Food and Agriculture</v>
          </cell>
          <cell r="I6439" t="str">
            <v>Peanut Processing</v>
          </cell>
          <cell r="J6439" t="str">
            <v>Loading/Unloading</v>
          </cell>
          <cell r="N6439">
            <v>40988</v>
          </cell>
        </row>
        <row r="6440">
          <cell r="A6440" t="str">
            <v>30201702</v>
          </cell>
          <cell r="B6440" t="str">
            <v>Point</v>
          </cell>
          <cell r="C6440" t="str">
            <v>Peanut Processing /Cleaning</v>
          </cell>
          <cell r="D6440" t="str">
            <v>Industrial Processes - NEC</v>
          </cell>
          <cell r="G6440" t="str">
            <v>Industrial Processes</v>
          </cell>
          <cell r="H6440" t="str">
            <v>Food and Agriculture</v>
          </cell>
          <cell r="I6440" t="str">
            <v>Peanut Processing</v>
          </cell>
          <cell r="J6440" t="str">
            <v>Cleaning</v>
          </cell>
          <cell r="N6440">
            <v>40988</v>
          </cell>
        </row>
        <row r="6441">
          <cell r="A6441" t="str">
            <v>30201703</v>
          </cell>
          <cell r="B6441" t="str">
            <v>Point</v>
          </cell>
          <cell r="C6441" t="str">
            <v>Peanut Processing /Shelling</v>
          </cell>
          <cell r="D6441" t="str">
            <v>Industrial Processes - NEC</v>
          </cell>
          <cell r="G6441" t="str">
            <v>Industrial Processes</v>
          </cell>
          <cell r="H6441" t="str">
            <v>Food and Agriculture</v>
          </cell>
          <cell r="I6441" t="str">
            <v>Peanut Processing</v>
          </cell>
          <cell r="J6441" t="str">
            <v>Shelling</v>
          </cell>
          <cell r="N6441">
            <v>40988</v>
          </cell>
        </row>
        <row r="6442">
          <cell r="A6442" t="str">
            <v>30201704</v>
          </cell>
          <cell r="B6442" t="str">
            <v>Point</v>
          </cell>
          <cell r="C6442" t="str">
            <v>Peanut Processing /Milling</v>
          </cell>
          <cell r="D6442" t="str">
            <v>Industrial Processes - NEC</v>
          </cell>
          <cell r="G6442" t="str">
            <v>Industrial Processes</v>
          </cell>
          <cell r="H6442" t="str">
            <v>Food and Agriculture</v>
          </cell>
          <cell r="I6442" t="str">
            <v>Peanut Processing</v>
          </cell>
          <cell r="J6442" t="str">
            <v>Milling</v>
          </cell>
          <cell r="N6442">
            <v>40988</v>
          </cell>
        </row>
        <row r="6443">
          <cell r="A6443" t="str">
            <v>30201705</v>
          </cell>
          <cell r="B6443" t="str">
            <v>Point</v>
          </cell>
          <cell r="C6443" t="str">
            <v>Peanut Processing /Dryer</v>
          </cell>
          <cell r="D6443" t="str">
            <v>Industrial Processes - NEC</v>
          </cell>
          <cell r="G6443" t="str">
            <v>Industrial Processes</v>
          </cell>
          <cell r="H6443" t="str">
            <v>Food and Agriculture</v>
          </cell>
          <cell r="I6443" t="str">
            <v>Peanut Processing</v>
          </cell>
          <cell r="J6443" t="str">
            <v>Dryer</v>
          </cell>
          <cell r="N6443">
            <v>40988</v>
          </cell>
        </row>
        <row r="6444">
          <cell r="A6444" t="str">
            <v>30201711</v>
          </cell>
          <cell r="B6444" t="str">
            <v>Point</v>
          </cell>
          <cell r="C6444" t="str">
            <v>Peanut Processing /Unloading of Almonds to Receiving Pit</v>
          </cell>
          <cell r="D6444" t="str">
            <v>Industrial Processes - Storage and Transfer</v>
          </cell>
          <cell r="G6444" t="str">
            <v>Industrial Processes</v>
          </cell>
          <cell r="H6444" t="str">
            <v>Food and Agriculture</v>
          </cell>
          <cell r="I6444" t="str">
            <v>Peanut Processing</v>
          </cell>
          <cell r="J6444" t="str">
            <v>Unloading of Almonds to Receiving Pit</v>
          </cell>
          <cell r="N6444">
            <v>40988</v>
          </cell>
        </row>
        <row r="6445">
          <cell r="A6445" t="str">
            <v>30201712</v>
          </cell>
          <cell r="B6445" t="str">
            <v>Point</v>
          </cell>
          <cell r="C6445" t="str">
            <v>Peanut Processing /Precleaning of Orchard Debris from Almonds</v>
          </cell>
          <cell r="D6445" t="str">
            <v>Industrial Processes - NEC</v>
          </cell>
          <cell r="G6445" t="str">
            <v>Industrial Processes</v>
          </cell>
          <cell r="H6445" t="str">
            <v>Food and Agriculture</v>
          </cell>
          <cell r="I6445" t="str">
            <v>Peanut Processing</v>
          </cell>
          <cell r="J6445" t="str">
            <v>Precleaning of Orchard Debris from Almonds</v>
          </cell>
          <cell r="N6445">
            <v>40988</v>
          </cell>
        </row>
        <row r="6446">
          <cell r="A6446" t="str">
            <v>30201713</v>
          </cell>
          <cell r="B6446" t="str">
            <v>Point</v>
          </cell>
          <cell r="C6446" t="str">
            <v>Peanut Processing /Hull Removal and Separation from In-shell Almonds</v>
          </cell>
          <cell r="D6446" t="str">
            <v>Industrial Processes - NEC</v>
          </cell>
          <cell r="G6446" t="str">
            <v>Industrial Processes</v>
          </cell>
          <cell r="H6446" t="str">
            <v>Food and Agriculture</v>
          </cell>
          <cell r="I6446" t="str">
            <v>Peanut Processing</v>
          </cell>
          <cell r="J6446" t="str">
            <v>Hull Removal and Separation from In-shell Almonds</v>
          </cell>
          <cell r="N6446">
            <v>40988</v>
          </cell>
        </row>
        <row r="6447">
          <cell r="A6447" t="str">
            <v>30201714</v>
          </cell>
          <cell r="B6447" t="str">
            <v>Point</v>
          </cell>
          <cell r="C6447" t="str">
            <v>Peanut Processing /Hulling and Shelling of Almonds (Huller/Sheller)</v>
          </cell>
          <cell r="D6447" t="str">
            <v>Industrial Processes - NEC</v>
          </cell>
          <cell r="G6447" t="str">
            <v>Industrial Processes</v>
          </cell>
          <cell r="H6447" t="str">
            <v>Food and Agriculture</v>
          </cell>
          <cell r="I6447" t="str">
            <v>Peanut Processing</v>
          </cell>
          <cell r="J6447" t="str">
            <v>Hulling and Shelling of Almonds (Huller/Sheller)</v>
          </cell>
          <cell r="N6447">
            <v>40988</v>
          </cell>
        </row>
        <row r="6448">
          <cell r="A6448" t="str">
            <v>30201715</v>
          </cell>
          <cell r="B6448" t="str">
            <v>Point</v>
          </cell>
          <cell r="C6448" t="str">
            <v>Peanut Processing /Classifier Screen Deck to Remove Shell from Meats</v>
          </cell>
          <cell r="D6448" t="str">
            <v>Industrial Processes - NEC</v>
          </cell>
          <cell r="G6448" t="str">
            <v>Industrial Processes</v>
          </cell>
          <cell r="H6448" t="str">
            <v>Food and Agriculture</v>
          </cell>
          <cell r="I6448" t="str">
            <v>Peanut Processing</v>
          </cell>
          <cell r="J6448" t="str">
            <v>Classifier Screen Deck to Remove Shell from Meats</v>
          </cell>
          <cell r="N6448">
            <v>40988</v>
          </cell>
        </row>
        <row r="6449">
          <cell r="A6449" t="str">
            <v>30201716</v>
          </cell>
          <cell r="B6449" t="str">
            <v>Point</v>
          </cell>
          <cell r="C6449" t="str">
            <v>Peanut Processing /Air Leg to Separate Shells from Meats</v>
          </cell>
          <cell r="D6449" t="str">
            <v>Industrial Processes - NEC</v>
          </cell>
          <cell r="G6449" t="str">
            <v>Industrial Processes</v>
          </cell>
          <cell r="H6449" t="str">
            <v>Food and Agriculture</v>
          </cell>
          <cell r="I6449" t="str">
            <v>Peanut Processing</v>
          </cell>
          <cell r="J6449" t="str">
            <v>Air Leg to Separate Shells from Meats</v>
          </cell>
          <cell r="N6449">
            <v>40988</v>
          </cell>
        </row>
        <row r="6450">
          <cell r="A6450" t="str">
            <v>30201717</v>
          </cell>
          <cell r="B6450" t="str">
            <v>Point</v>
          </cell>
          <cell r="C6450" t="str">
            <v>Peanut Processing /Almond Roaster: Direct-fired Rotating Drum</v>
          </cell>
          <cell r="D6450" t="str">
            <v>Industrial Processes - NEC</v>
          </cell>
          <cell r="G6450" t="str">
            <v>Industrial Processes</v>
          </cell>
          <cell r="H6450" t="str">
            <v>Food and Agriculture</v>
          </cell>
          <cell r="I6450" t="str">
            <v>Peanut Processing</v>
          </cell>
          <cell r="J6450" t="str">
            <v>Almond Roaster: Direct-fired Rotating Drum</v>
          </cell>
          <cell r="N6450">
            <v>40988</v>
          </cell>
        </row>
        <row r="6451">
          <cell r="A6451" t="str">
            <v>30201799</v>
          </cell>
          <cell r="B6451" t="str">
            <v>Point</v>
          </cell>
          <cell r="C6451" t="str">
            <v>Peanut Processing /Other Not Classified</v>
          </cell>
          <cell r="D6451" t="str">
            <v>Industrial Processes - NEC</v>
          </cell>
          <cell r="G6451" t="str">
            <v>Industrial Processes</v>
          </cell>
          <cell r="H6451" t="str">
            <v>Food and Agriculture</v>
          </cell>
          <cell r="I6451" t="str">
            <v>Peanut Processing</v>
          </cell>
          <cell r="J6451" t="str">
            <v>Other Not Classified</v>
          </cell>
          <cell r="N6451">
            <v>40988</v>
          </cell>
        </row>
        <row r="6452">
          <cell r="A6452" t="str">
            <v>30201899</v>
          </cell>
          <cell r="B6452" t="str">
            <v>Point</v>
          </cell>
          <cell r="C6452" t="str">
            <v>Candy Manuf /Other Not Classified</v>
          </cell>
          <cell r="D6452" t="str">
            <v>Industrial Processes - NEC</v>
          </cell>
          <cell r="G6452" t="str">
            <v>Industrial Processes</v>
          </cell>
          <cell r="H6452" t="str">
            <v>Food and Agriculture</v>
          </cell>
          <cell r="I6452" t="str">
            <v>Candy Manufacturing</v>
          </cell>
          <cell r="J6452" t="str">
            <v>Other Not Classified</v>
          </cell>
          <cell r="N6452">
            <v>40988</v>
          </cell>
        </row>
        <row r="6453">
          <cell r="A6453" t="str">
            <v>30201901</v>
          </cell>
          <cell r="B6453" t="str">
            <v>Point</v>
          </cell>
          <cell r="C6453" t="str">
            <v>Vegetable Oil Processing /Corn Oil: General</v>
          </cell>
          <cell r="D6453" t="str">
            <v>Industrial Processes - NEC</v>
          </cell>
          <cell r="G6453" t="str">
            <v>Industrial Processes</v>
          </cell>
          <cell r="H6453" t="str">
            <v>Food and Agriculture</v>
          </cell>
          <cell r="I6453" t="str">
            <v>Vegetable Oil Processing</v>
          </cell>
          <cell r="J6453" t="str">
            <v>Corn Oil: General</v>
          </cell>
          <cell r="K6453" t="str">
            <v>30201906</v>
          </cell>
          <cell r="L6453" t="str">
            <v>2005</v>
          </cell>
          <cell r="N6453">
            <v>40988</v>
          </cell>
        </row>
        <row r="6454">
          <cell r="A6454" t="str">
            <v>30201902</v>
          </cell>
          <cell r="B6454" t="str">
            <v>Point</v>
          </cell>
          <cell r="C6454" t="str">
            <v>Vegetable Oil Processing /Cottonseed Oil: General</v>
          </cell>
          <cell r="D6454" t="str">
            <v>Industrial Processes - NEC</v>
          </cell>
          <cell r="G6454" t="str">
            <v>Industrial Processes</v>
          </cell>
          <cell r="H6454" t="str">
            <v>Food and Agriculture</v>
          </cell>
          <cell r="I6454" t="str">
            <v>Vegetable Oil Processing</v>
          </cell>
          <cell r="J6454" t="str">
            <v>Cottonseed Oil: General</v>
          </cell>
          <cell r="N6454">
            <v>40988</v>
          </cell>
        </row>
        <row r="6455">
          <cell r="A6455" t="str">
            <v>30201903</v>
          </cell>
          <cell r="B6455" t="str">
            <v>Point</v>
          </cell>
          <cell r="C6455" t="str">
            <v>Vegetable Oil Processing /Soybean Oil Production: Complete Process-Solvent Loss (average)</v>
          </cell>
          <cell r="D6455" t="str">
            <v>Industrial Processes - NEC</v>
          </cell>
          <cell r="G6455" t="str">
            <v>Industrial Processes</v>
          </cell>
          <cell r="H6455" t="str">
            <v>Food and Agriculture</v>
          </cell>
          <cell r="I6455" t="str">
            <v>Vegetable Oil Processing</v>
          </cell>
          <cell r="J6455" t="str">
            <v>Soybean Oil: General</v>
          </cell>
          <cell r="K6455" t="str">
            <v>30201998</v>
          </cell>
          <cell r="L6455" t="str">
            <v>2005</v>
          </cell>
          <cell r="N6455">
            <v>40988</v>
          </cell>
        </row>
        <row r="6456">
          <cell r="A6456" t="str">
            <v>30201904</v>
          </cell>
          <cell r="B6456" t="str">
            <v>Point</v>
          </cell>
          <cell r="C6456" t="str">
            <v>Vegetable Oil Processing /Peanut Oil: General</v>
          </cell>
          <cell r="D6456" t="str">
            <v>Industrial Processes - NEC</v>
          </cell>
          <cell r="G6456" t="str">
            <v>Industrial Processes</v>
          </cell>
          <cell r="H6456" t="str">
            <v>Food and Agriculture</v>
          </cell>
          <cell r="I6456" t="str">
            <v>Vegetable Oil Processing</v>
          </cell>
          <cell r="J6456" t="str">
            <v>Peanut Oil: General</v>
          </cell>
          <cell r="K6456" t="str">
            <v>30201909</v>
          </cell>
          <cell r="L6456" t="str">
            <v>2005</v>
          </cell>
          <cell r="N6456">
            <v>40988</v>
          </cell>
        </row>
        <row r="6457">
          <cell r="A6457" t="str">
            <v>30201905</v>
          </cell>
          <cell r="B6457" t="str">
            <v>Point</v>
          </cell>
          <cell r="C6457" t="str">
            <v>Vegetable Oil Processing /General **</v>
          </cell>
          <cell r="D6457" t="str">
            <v>Industrial Processes - NEC</v>
          </cell>
          <cell r="G6457" t="str">
            <v>Industrial Processes</v>
          </cell>
          <cell r="H6457" t="str">
            <v>Food and Agriculture</v>
          </cell>
          <cell r="I6457" t="str">
            <v>Vegetable Oil Processing</v>
          </cell>
          <cell r="J6457" t="str">
            <v>General</v>
          </cell>
          <cell r="L6457" t="str">
            <v>2005</v>
          </cell>
          <cell r="N6457">
            <v>40988</v>
          </cell>
        </row>
        <row r="6458">
          <cell r="A6458" t="str">
            <v>30201906</v>
          </cell>
          <cell r="B6458" t="str">
            <v>Point</v>
          </cell>
          <cell r="C6458" t="str">
            <v>Vegetable Oil Processing /Corn Oil: General</v>
          </cell>
          <cell r="D6458" t="str">
            <v>Industrial Processes - NEC</v>
          </cell>
          <cell r="G6458" t="str">
            <v>Industrial Processes</v>
          </cell>
          <cell r="H6458" t="str">
            <v>Food and Agriculture</v>
          </cell>
          <cell r="I6458" t="str">
            <v>Vegetable Oil Processing</v>
          </cell>
          <cell r="J6458" t="str">
            <v>Corn Oil: General</v>
          </cell>
          <cell r="N6458">
            <v>40988</v>
          </cell>
        </row>
        <row r="6459">
          <cell r="A6459" t="str">
            <v>30201907</v>
          </cell>
          <cell r="B6459" t="str">
            <v>Point</v>
          </cell>
          <cell r="C6459" t="str">
            <v>Vegetable Oil Processing /Cottonseed Oil: General</v>
          </cell>
          <cell r="D6459" t="str">
            <v>Industrial Processes - NEC</v>
          </cell>
          <cell r="G6459" t="str">
            <v>Industrial Processes</v>
          </cell>
          <cell r="H6459" t="str">
            <v>Food and Agriculture</v>
          </cell>
          <cell r="I6459" t="str">
            <v>Vegetable Oil Processing</v>
          </cell>
          <cell r="J6459" t="str">
            <v>Cottonseed Oil: General</v>
          </cell>
          <cell r="K6459" t="str">
            <v>30201902</v>
          </cell>
          <cell r="L6459" t="str">
            <v>2005</v>
          </cell>
          <cell r="N6459">
            <v>40988</v>
          </cell>
        </row>
        <row r="6460">
          <cell r="A6460" t="str">
            <v>30201908</v>
          </cell>
          <cell r="B6460" t="str">
            <v>Point</v>
          </cell>
          <cell r="C6460" t="str">
            <v>Vegetable Oil Processing /Soybean Oil Production: Complete Process-Solvent Loss (average)</v>
          </cell>
          <cell r="D6460" t="str">
            <v>Industrial Processes - NEC</v>
          </cell>
          <cell r="G6460" t="str">
            <v>Industrial Processes</v>
          </cell>
          <cell r="H6460" t="str">
            <v>Food and Agriculture</v>
          </cell>
          <cell r="I6460" t="str">
            <v>Vegetable Oil Processing</v>
          </cell>
          <cell r="J6460" t="str">
            <v>Soybean Oil: General</v>
          </cell>
          <cell r="K6460" t="str">
            <v>30201998</v>
          </cell>
          <cell r="L6460" t="str">
            <v>2005</v>
          </cell>
          <cell r="N6460">
            <v>40988</v>
          </cell>
        </row>
        <row r="6461">
          <cell r="A6461" t="str">
            <v>30201909</v>
          </cell>
          <cell r="B6461" t="str">
            <v>Point</v>
          </cell>
          <cell r="C6461" t="str">
            <v>Vegetable Oil Processing /Peanut Oil: General</v>
          </cell>
          <cell r="D6461" t="str">
            <v>Industrial Processes - NEC</v>
          </cell>
          <cell r="G6461" t="str">
            <v>Industrial Processes</v>
          </cell>
          <cell r="H6461" t="str">
            <v>Food and Agriculture</v>
          </cell>
          <cell r="I6461" t="str">
            <v>Vegetable Oil Processing</v>
          </cell>
          <cell r="J6461" t="str">
            <v>Peanut Oil: General</v>
          </cell>
          <cell r="N6461">
            <v>40988</v>
          </cell>
        </row>
        <row r="6462">
          <cell r="A6462" t="str">
            <v>30201911</v>
          </cell>
          <cell r="B6462" t="str">
            <v>Point</v>
          </cell>
          <cell r="C6462" t="str">
            <v>Vegetable Oil Processing /Oil Extraction</v>
          </cell>
          <cell r="D6462" t="str">
            <v>Industrial Processes - NEC</v>
          </cell>
          <cell r="G6462" t="str">
            <v>Industrial Processes</v>
          </cell>
          <cell r="H6462" t="str">
            <v>Food and Agriculture</v>
          </cell>
          <cell r="I6462" t="str">
            <v>Vegetable Oil Processing</v>
          </cell>
          <cell r="J6462" t="str">
            <v>Oil Extraction</v>
          </cell>
          <cell r="K6462" t="str">
            <v>30201916</v>
          </cell>
          <cell r="L6462" t="str">
            <v>2005</v>
          </cell>
          <cell r="N6462">
            <v>40988</v>
          </cell>
        </row>
        <row r="6463">
          <cell r="A6463" t="str">
            <v>30201912</v>
          </cell>
          <cell r="B6463" t="str">
            <v>Point</v>
          </cell>
          <cell r="C6463" t="str">
            <v>Vegetable Oil Processing /Meal Preparation</v>
          </cell>
          <cell r="D6463" t="str">
            <v>Industrial Processes - NEC</v>
          </cell>
          <cell r="G6463" t="str">
            <v>Industrial Processes</v>
          </cell>
          <cell r="H6463" t="str">
            <v>Food and Agriculture</v>
          </cell>
          <cell r="I6463" t="str">
            <v>Vegetable Oil Processing</v>
          </cell>
          <cell r="J6463" t="str">
            <v>Meal Preparation</v>
          </cell>
          <cell r="K6463" t="str">
            <v>30201917</v>
          </cell>
          <cell r="L6463" t="str">
            <v>2005</v>
          </cell>
          <cell r="N6463">
            <v>40988</v>
          </cell>
        </row>
        <row r="6464">
          <cell r="A6464" t="str">
            <v>30201913</v>
          </cell>
          <cell r="B6464" t="str">
            <v>Point</v>
          </cell>
          <cell r="C6464" t="str">
            <v>Vegetable Oil Processing /Oil Refining</v>
          </cell>
          <cell r="D6464" t="str">
            <v>Industrial Processes - NEC</v>
          </cell>
          <cell r="G6464" t="str">
            <v>Industrial Processes</v>
          </cell>
          <cell r="H6464" t="str">
            <v>Food and Agriculture</v>
          </cell>
          <cell r="I6464" t="str">
            <v>Vegetable Oil Processing</v>
          </cell>
          <cell r="J6464" t="str">
            <v>Oil Refining</v>
          </cell>
          <cell r="K6464" t="str">
            <v>30201918</v>
          </cell>
          <cell r="L6464" t="str">
            <v>2005</v>
          </cell>
          <cell r="N6464">
            <v>40988</v>
          </cell>
        </row>
        <row r="6465">
          <cell r="A6465" t="str">
            <v>30201914</v>
          </cell>
          <cell r="B6465" t="str">
            <v>Point</v>
          </cell>
          <cell r="C6465" t="str">
            <v>Vegetable Oil Processing /Fugitive Leaks</v>
          </cell>
          <cell r="D6465" t="str">
            <v>Industrial Processes - NEC</v>
          </cell>
          <cell r="G6465" t="str">
            <v>Industrial Processes</v>
          </cell>
          <cell r="H6465" t="str">
            <v>Food and Agriculture</v>
          </cell>
          <cell r="I6465" t="str">
            <v>Vegetable Oil Processing</v>
          </cell>
          <cell r="J6465" t="str">
            <v>Fugitive Leaks</v>
          </cell>
          <cell r="K6465" t="str">
            <v>30201919</v>
          </cell>
          <cell r="L6465" t="str">
            <v>2005</v>
          </cell>
          <cell r="N6465">
            <v>40988</v>
          </cell>
        </row>
        <row r="6466">
          <cell r="A6466" t="str">
            <v>30201915</v>
          </cell>
          <cell r="B6466" t="str">
            <v>Point</v>
          </cell>
          <cell r="C6466" t="str">
            <v>Vegetable Oil Processing /Solvent Storage (Use 4-07-016-15 &amp; -16 or 4-07-176-03 &amp; -04 if possib)</v>
          </cell>
          <cell r="D6466" t="str">
            <v>Industrial Processes - Storage and Transfer</v>
          </cell>
          <cell r="G6466" t="str">
            <v>Industrial Processes</v>
          </cell>
          <cell r="H6466" t="str">
            <v>Food and Agriculture</v>
          </cell>
          <cell r="I6466" t="str">
            <v>Vegetable Oil Processing</v>
          </cell>
          <cell r="J6466" t="str">
            <v>Solvent Storage (Use 4-07-016-15 &amp; -16 or 4-07-176-03 &amp; -04)</v>
          </cell>
          <cell r="K6466" t="str">
            <v>30201920</v>
          </cell>
          <cell r="L6466" t="str">
            <v>2005</v>
          </cell>
          <cell r="N6466">
            <v>40988</v>
          </cell>
        </row>
        <row r="6467">
          <cell r="A6467" t="str">
            <v>30201916</v>
          </cell>
          <cell r="B6467" t="str">
            <v>Point</v>
          </cell>
          <cell r="C6467" t="str">
            <v>Vegetable Oil Processing /Oil Extraction</v>
          </cell>
          <cell r="D6467" t="str">
            <v>Industrial Processes - NEC</v>
          </cell>
          <cell r="G6467" t="str">
            <v>Industrial Processes</v>
          </cell>
          <cell r="H6467" t="str">
            <v>Food and Agriculture</v>
          </cell>
          <cell r="I6467" t="str">
            <v>Vegetable Oil Processing</v>
          </cell>
          <cell r="J6467" t="str">
            <v>Oil Extraction</v>
          </cell>
          <cell r="N6467">
            <v>40988</v>
          </cell>
        </row>
        <row r="6468">
          <cell r="A6468" t="str">
            <v>30201917</v>
          </cell>
          <cell r="B6468" t="str">
            <v>Point</v>
          </cell>
          <cell r="C6468" t="str">
            <v>Vegetable Oil Processing /Meal Preparation</v>
          </cell>
          <cell r="D6468" t="str">
            <v>Industrial Processes - NEC</v>
          </cell>
          <cell r="G6468" t="str">
            <v>Industrial Processes</v>
          </cell>
          <cell r="H6468" t="str">
            <v>Food and Agriculture</v>
          </cell>
          <cell r="I6468" t="str">
            <v>Vegetable Oil Processing</v>
          </cell>
          <cell r="J6468" t="str">
            <v>Meal Preparation</v>
          </cell>
          <cell r="N6468">
            <v>40988</v>
          </cell>
        </row>
        <row r="6469">
          <cell r="A6469" t="str">
            <v>30201918</v>
          </cell>
          <cell r="B6469" t="str">
            <v>Point</v>
          </cell>
          <cell r="C6469" t="str">
            <v>Vegetable Oil Processing /Oil Refining</v>
          </cell>
          <cell r="D6469" t="str">
            <v>Industrial Processes - NEC</v>
          </cell>
          <cell r="G6469" t="str">
            <v>Industrial Processes</v>
          </cell>
          <cell r="H6469" t="str">
            <v>Food and Agriculture</v>
          </cell>
          <cell r="I6469" t="str">
            <v>Vegetable Oil Processing</v>
          </cell>
          <cell r="J6469" t="str">
            <v>Oil Refining</v>
          </cell>
          <cell r="N6469">
            <v>40988</v>
          </cell>
        </row>
        <row r="6470">
          <cell r="A6470" t="str">
            <v>30201919</v>
          </cell>
          <cell r="B6470" t="str">
            <v>Point</v>
          </cell>
          <cell r="C6470" t="str">
            <v>Vegetable Oil Processing /Fugitive Leaks</v>
          </cell>
          <cell r="D6470" t="str">
            <v>Industrial Processes - NEC</v>
          </cell>
          <cell r="G6470" t="str">
            <v>Industrial Processes</v>
          </cell>
          <cell r="H6470" t="str">
            <v>Food and Agriculture</v>
          </cell>
          <cell r="I6470" t="str">
            <v>Vegetable Oil Processing</v>
          </cell>
          <cell r="J6470" t="str">
            <v>Fugitive Leaks</v>
          </cell>
          <cell r="N6470">
            <v>40988</v>
          </cell>
        </row>
        <row r="6471">
          <cell r="A6471" t="str">
            <v>30201920</v>
          </cell>
          <cell r="B6471" t="str">
            <v>Point</v>
          </cell>
          <cell r="C6471" t="str">
            <v>Vegetable Oil Processing /Solvent Storage (Use 4-07-016-15 &amp; -16 or 4-07-176-03 &amp; -04 if possib)</v>
          </cell>
          <cell r="D6471" t="str">
            <v>Industrial Processes - Storage and Transfer</v>
          </cell>
          <cell r="G6471" t="str">
            <v>Industrial Processes</v>
          </cell>
          <cell r="H6471" t="str">
            <v>Food and Agriculture</v>
          </cell>
          <cell r="I6471" t="str">
            <v>Vegetable Oil Processing</v>
          </cell>
          <cell r="J6471" t="str">
            <v>Solvent Storage (Use 4-07-016-15 &amp; -16 or 4-07-176-03 &amp; -04)</v>
          </cell>
          <cell r="N6471">
            <v>40988</v>
          </cell>
        </row>
        <row r="6472">
          <cell r="A6472" t="str">
            <v>30201921</v>
          </cell>
          <cell r="B6472" t="str">
            <v>Point</v>
          </cell>
          <cell r="C6472" t="str">
            <v>Vegetable Oil Processing /Solvent Work Tank</v>
          </cell>
          <cell r="D6472" t="str">
            <v>Industrial Processes - NEC</v>
          </cell>
          <cell r="G6472" t="str">
            <v>Industrial Processes</v>
          </cell>
          <cell r="H6472" t="str">
            <v>Food and Agriculture</v>
          </cell>
          <cell r="I6472" t="str">
            <v>Vegetable Oil Processing</v>
          </cell>
          <cell r="J6472" t="str">
            <v>Solvent Work Tank</v>
          </cell>
          <cell r="N6472">
            <v>40988</v>
          </cell>
        </row>
        <row r="6473">
          <cell r="A6473" t="str">
            <v>30201923</v>
          </cell>
          <cell r="B6473" t="str">
            <v>Point</v>
          </cell>
          <cell r="C6473" t="str">
            <v>Vegetable Oil Processing /Aspiration Exhaust Vent: Startup and Shutdown</v>
          </cell>
          <cell r="D6473" t="str">
            <v>Industrial Processes - NEC</v>
          </cell>
          <cell r="G6473" t="str">
            <v>Industrial Processes</v>
          </cell>
          <cell r="H6473" t="str">
            <v>Food and Agriculture</v>
          </cell>
          <cell r="I6473" t="str">
            <v>Vegetable Oil Processing</v>
          </cell>
          <cell r="J6473" t="str">
            <v>Aspiration Exhaust Vent: Startup and Shutdown</v>
          </cell>
          <cell r="N6473">
            <v>40988</v>
          </cell>
        </row>
        <row r="6474">
          <cell r="A6474" t="str">
            <v>30201925</v>
          </cell>
          <cell r="B6474" t="str">
            <v>Point</v>
          </cell>
          <cell r="C6474" t="str">
            <v>Vegetable Oil Processing /Oil Extraction Rotary Cell Extractor</v>
          </cell>
          <cell r="D6474" t="str">
            <v>Industrial Processes - NEC</v>
          </cell>
          <cell r="G6474" t="str">
            <v>Industrial Processes</v>
          </cell>
          <cell r="H6474" t="str">
            <v>Food and Agriculture</v>
          </cell>
          <cell r="I6474" t="str">
            <v>Vegetable Oil Processing</v>
          </cell>
          <cell r="J6474" t="str">
            <v>Oil Extraction Rotary Cell Extractor</v>
          </cell>
          <cell r="N6474">
            <v>40988</v>
          </cell>
        </row>
        <row r="6475">
          <cell r="A6475" t="str">
            <v>30201926</v>
          </cell>
          <cell r="B6475" t="str">
            <v>Point</v>
          </cell>
          <cell r="C6475" t="str">
            <v>Vegetable Oil Processing /Oil Extraction Vertically Arranged Basket Type Extractor</v>
          </cell>
          <cell r="D6475" t="str">
            <v>Industrial Processes - NEC</v>
          </cell>
          <cell r="G6475" t="str">
            <v>Industrial Processes</v>
          </cell>
          <cell r="H6475" t="str">
            <v>Food and Agriculture</v>
          </cell>
          <cell r="I6475" t="str">
            <v>Vegetable Oil Processing</v>
          </cell>
          <cell r="J6475" t="str">
            <v>Oil Extraction Vertically Arranged Basket Type Extractor</v>
          </cell>
          <cell r="N6475">
            <v>40988</v>
          </cell>
        </row>
        <row r="6476">
          <cell r="A6476" t="str">
            <v>30201927</v>
          </cell>
          <cell r="B6476" t="str">
            <v>Point</v>
          </cell>
          <cell r="C6476" t="str">
            <v>Vegetable Oil Processing /Oil Extraction Continuous, Shallowbed, Rectangular Loop, No Baskets</v>
          </cell>
          <cell r="D6476" t="str">
            <v>Industrial Processes - NEC</v>
          </cell>
          <cell r="G6476" t="str">
            <v>Industrial Processes</v>
          </cell>
          <cell r="H6476" t="str">
            <v>Food and Agriculture</v>
          </cell>
          <cell r="I6476" t="str">
            <v>Vegetable Oil Processing</v>
          </cell>
          <cell r="J6476" t="str">
            <v>Oil Extraction Continuous, Shallowbed, Rectangular Loop, No Baskets</v>
          </cell>
          <cell r="N6476">
            <v>40988</v>
          </cell>
        </row>
        <row r="6477">
          <cell r="A6477" t="str">
            <v>30201930</v>
          </cell>
          <cell r="B6477" t="str">
            <v>Point</v>
          </cell>
          <cell r="C6477" t="str">
            <v>Vegetable Oil Processing /Meal Preparation: Desolventizer/Toaster</v>
          </cell>
          <cell r="D6477" t="str">
            <v>Industrial Processes - NEC</v>
          </cell>
          <cell r="G6477" t="str">
            <v>Industrial Processes</v>
          </cell>
          <cell r="H6477" t="str">
            <v>Food and Agriculture</v>
          </cell>
          <cell r="I6477" t="str">
            <v>Vegetable Oil Processing</v>
          </cell>
          <cell r="J6477" t="str">
            <v>Meal Preparation: Desolventizer/Toaster</v>
          </cell>
          <cell r="N6477">
            <v>40988</v>
          </cell>
        </row>
        <row r="6478">
          <cell r="A6478" t="str">
            <v>30201931</v>
          </cell>
          <cell r="B6478" t="str">
            <v>Point</v>
          </cell>
          <cell r="C6478" t="str">
            <v>Vegetable Oil Processing /Meal Preparation: Dryer</v>
          </cell>
          <cell r="D6478" t="str">
            <v>Industrial Processes - NEC</v>
          </cell>
          <cell r="G6478" t="str">
            <v>Industrial Processes</v>
          </cell>
          <cell r="H6478" t="str">
            <v>Food and Agriculture</v>
          </cell>
          <cell r="I6478" t="str">
            <v>Vegetable Oil Processing</v>
          </cell>
          <cell r="J6478" t="str">
            <v>Meal Preparation: Dryer</v>
          </cell>
          <cell r="N6478">
            <v>40988</v>
          </cell>
        </row>
        <row r="6479">
          <cell r="A6479" t="str">
            <v>30201932</v>
          </cell>
          <cell r="B6479" t="str">
            <v>Point</v>
          </cell>
          <cell r="C6479" t="str">
            <v>Vegetable Oil Processing /Meal Preparation: Cooler</v>
          </cell>
          <cell r="D6479" t="str">
            <v>Industrial Processes - NEC</v>
          </cell>
          <cell r="G6479" t="str">
            <v>Industrial Processes</v>
          </cell>
          <cell r="H6479" t="str">
            <v>Food and Agriculture</v>
          </cell>
          <cell r="I6479" t="str">
            <v>Vegetable Oil Processing</v>
          </cell>
          <cell r="J6479" t="str">
            <v>Meal Preparation: Cooler</v>
          </cell>
          <cell r="N6479">
            <v>40988</v>
          </cell>
        </row>
        <row r="6480">
          <cell r="A6480" t="str">
            <v>30201933</v>
          </cell>
          <cell r="B6480" t="str">
            <v>Point</v>
          </cell>
          <cell r="C6480" t="str">
            <v>Vegetable Oil Processing /Meal Preparation: Pneumatic Conveyor</v>
          </cell>
          <cell r="D6480" t="str">
            <v>Industrial Processes - NEC</v>
          </cell>
          <cell r="G6480" t="str">
            <v>Industrial Processes</v>
          </cell>
          <cell r="H6480" t="str">
            <v>Food and Agriculture</v>
          </cell>
          <cell r="I6480" t="str">
            <v>Vegetable Oil Processing</v>
          </cell>
          <cell r="J6480" t="str">
            <v>Meal Preparation: Pneumatic Conveyor</v>
          </cell>
          <cell r="N6480">
            <v>40988</v>
          </cell>
        </row>
        <row r="6481">
          <cell r="A6481" t="str">
            <v>30201935</v>
          </cell>
          <cell r="B6481" t="str">
            <v>Point</v>
          </cell>
          <cell r="C6481" t="str">
            <v>Vegetable Oil Processing /Meal Preparation: Screening and Grinding</v>
          </cell>
          <cell r="D6481" t="str">
            <v>Industrial Processes - NEC</v>
          </cell>
          <cell r="G6481" t="str">
            <v>Industrial Processes</v>
          </cell>
          <cell r="H6481" t="str">
            <v>Food and Agriculture</v>
          </cell>
          <cell r="I6481" t="str">
            <v>Vegetable Oil Processing</v>
          </cell>
          <cell r="J6481" t="str">
            <v>Meal Preparation: Screening and Grinding</v>
          </cell>
          <cell r="N6481">
            <v>40988</v>
          </cell>
        </row>
        <row r="6482">
          <cell r="A6482" t="str">
            <v>30201939</v>
          </cell>
          <cell r="B6482" t="str">
            <v>Point</v>
          </cell>
          <cell r="C6482" t="str">
            <v>Vegetable Oil Processing /Meal Storage Tanks</v>
          </cell>
          <cell r="D6482" t="str">
            <v>Industrial Processes - Storage and Transfer</v>
          </cell>
          <cell r="G6482" t="str">
            <v>Industrial Processes</v>
          </cell>
          <cell r="H6482" t="str">
            <v>Food and Agriculture</v>
          </cell>
          <cell r="I6482" t="str">
            <v>Vegetable Oil Processing</v>
          </cell>
          <cell r="J6482" t="str">
            <v>Meal Storage Tanks</v>
          </cell>
          <cell r="N6482">
            <v>40988</v>
          </cell>
        </row>
        <row r="6483">
          <cell r="A6483" t="str">
            <v>30201941</v>
          </cell>
          <cell r="B6483" t="str">
            <v>Point</v>
          </cell>
          <cell r="C6483" t="str">
            <v>Vegetable Oil Processing /Oil Refining: Miscellaneous Holding Tank</v>
          </cell>
          <cell r="D6483" t="str">
            <v>Industrial Processes - Storage and Transfer</v>
          </cell>
          <cell r="G6483" t="str">
            <v>Industrial Processes</v>
          </cell>
          <cell r="H6483" t="str">
            <v>Food and Agriculture</v>
          </cell>
          <cell r="I6483" t="str">
            <v>Vegetable Oil Processing</v>
          </cell>
          <cell r="J6483" t="str">
            <v>Oil Refining: Miscellaneous Holding Tank</v>
          </cell>
          <cell r="N6483">
            <v>40988</v>
          </cell>
        </row>
        <row r="6484">
          <cell r="A6484" t="str">
            <v>30201942</v>
          </cell>
          <cell r="B6484" t="str">
            <v>Point</v>
          </cell>
          <cell r="C6484" t="str">
            <v>Vegetable Oil Processing /Oil Refining: Evaporator(s)</v>
          </cell>
          <cell r="D6484" t="str">
            <v>Industrial Processes - NEC</v>
          </cell>
          <cell r="G6484" t="str">
            <v>Industrial Processes</v>
          </cell>
          <cell r="H6484" t="str">
            <v>Food and Agriculture</v>
          </cell>
          <cell r="I6484" t="str">
            <v>Vegetable Oil Processing</v>
          </cell>
          <cell r="J6484" t="str">
            <v>Oil Refining: Evaporator(s)</v>
          </cell>
          <cell r="N6484">
            <v>40988</v>
          </cell>
        </row>
        <row r="6485">
          <cell r="A6485" t="str">
            <v>30201945</v>
          </cell>
          <cell r="B6485" t="str">
            <v>Point</v>
          </cell>
          <cell r="C6485" t="str">
            <v>Vegetable Oil Processing /Oil Refining: Oil Stripping Column</v>
          </cell>
          <cell r="D6485" t="str">
            <v>Industrial Processes - NEC</v>
          </cell>
          <cell r="G6485" t="str">
            <v>Industrial Processes</v>
          </cell>
          <cell r="H6485" t="str">
            <v>Food and Agriculture</v>
          </cell>
          <cell r="I6485" t="str">
            <v>Vegetable Oil Processing</v>
          </cell>
          <cell r="J6485" t="str">
            <v>Oil Refining: Oil Stripping Column</v>
          </cell>
          <cell r="N6485">
            <v>40988</v>
          </cell>
        </row>
        <row r="6486">
          <cell r="A6486" t="str">
            <v>30201949</v>
          </cell>
          <cell r="B6486" t="str">
            <v>Point</v>
          </cell>
          <cell r="C6486" t="str">
            <v>Vegetable Oil Processing /Crude Oil Storage Tanks</v>
          </cell>
          <cell r="D6486" t="str">
            <v>Industrial Processes - Storage and Transfer</v>
          </cell>
          <cell r="G6486" t="str">
            <v>Industrial Processes</v>
          </cell>
          <cell r="H6486" t="str">
            <v>Food and Agriculture</v>
          </cell>
          <cell r="I6486" t="str">
            <v>Vegetable Oil Processing</v>
          </cell>
          <cell r="J6486" t="str">
            <v>Crude Oil Storage Tanks</v>
          </cell>
          <cell r="N6486">
            <v>40988</v>
          </cell>
        </row>
        <row r="6487">
          <cell r="A6487" t="str">
            <v>30201950</v>
          </cell>
          <cell r="B6487" t="str">
            <v>Point</v>
          </cell>
          <cell r="C6487" t="str">
            <v>Vegetable Oil Processing /Solvent/Water Separator</v>
          </cell>
          <cell r="D6487" t="str">
            <v>Industrial Processes - NEC</v>
          </cell>
          <cell r="G6487" t="str">
            <v>Industrial Processes</v>
          </cell>
          <cell r="H6487" t="str">
            <v>Food and Agriculture</v>
          </cell>
          <cell r="I6487" t="str">
            <v>Vegetable Oil Processing</v>
          </cell>
          <cell r="J6487" t="str">
            <v>Solvent/Water Separator</v>
          </cell>
          <cell r="N6487">
            <v>40988</v>
          </cell>
        </row>
        <row r="6488">
          <cell r="A6488" t="str">
            <v>30201960</v>
          </cell>
          <cell r="B6488" t="str">
            <v>Point</v>
          </cell>
          <cell r="C6488" t="str">
            <v>Vegetable Oil Processing /Wastewater Evaporator</v>
          </cell>
          <cell r="D6488" t="str">
            <v>Industrial Processes - NEC</v>
          </cell>
          <cell r="G6488" t="str">
            <v>Industrial Processes</v>
          </cell>
          <cell r="H6488" t="str">
            <v>Food and Agriculture</v>
          </cell>
          <cell r="I6488" t="str">
            <v>Vegetable Oil Processing</v>
          </cell>
          <cell r="J6488" t="str">
            <v>Wastewater Evaporator</v>
          </cell>
          <cell r="N6488">
            <v>40988</v>
          </cell>
        </row>
        <row r="6489">
          <cell r="A6489" t="str">
            <v>30201997</v>
          </cell>
          <cell r="B6489" t="str">
            <v>Point</v>
          </cell>
          <cell r="C6489" t="str">
            <v>Vegetable Oil Processing /Soybean Oil Production: Complete Process-Solvent Loss(Plant-specific)</v>
          </cell>
          <cell r="D6489" t="str">
            <v>Industrial Processes - NEC</v>
          </cell>
          <cell r="G6489" t="str">
            <v>Industrial Processes</v>
          </cell>
          <cell r="H6489" t="str">
            <v>Food and Agriculture</v>
          </cell>
          <cell r="I6489" t="str">
            <v>Vegetable Oil Processing</v>
          </cell>
          <cell r="J6489" t="str">
            <v>Soybean Oil Production: Complete Process-Solvent Loss(Plant-specific)</v>
          </cell>
          <cell r="N6489">
            <v>40988</v>
          </cell>
        </row>
        <row r="6490">
          <cell r="A6490" t="str">
            <v>30201998</v>
          </cell>
          <cell r="B6490" t="str">
            <v>Point</v>
          </cell>
          <cell r="C6490" t="str">
            <v>Vegetable Oil Processing /Soybean Oil Production: Complete Process-Solvent Loss (average)</v>
          </cell>
          <cell r="D6490" t="str">
            <v>Industrial Processes - NEC</v>
          </cell>
          <cell r="G6490" t="str">
            <v>Industrial Processes</v>
          </cell>
          <cell r="H6490" t="str">
            <v>Food and Agriculture</v>
          </cell>
          <cell r="I6490" t="str">
            <v>Vegetable Oil Processing</v>
          </cell>
          <cell r="J6490" t="str">
            <v>Soybean Oil Production: Complete Process-Solvent Loss (average)</v>
          </cell>
          <cell r="N6490">
            <v>40988</v>
          </cell>
        </row>
        <row r="6491">
          <cell r="A6491" t="str">
            <v>30201999</v>
          </cell>
          <cell r="B6491" t="str">
            <v>Point</v>
          </cell>
          <cell r="C6491" t="str">
            <v>Vegetable Oil Processing /Other Not Classified</v>
          </cell>
          <cell r="D6491" t="str">
            <v>Industrial Processes - NEC</v>
          </cell>
          <cell r="G6491" t="str">
            <v>Industrial Processes</v>
          </cell>
          <cell r="H6491" t="str">
            <v>Food and Agriculture</v>
          </cell>
          <cell r="I6491" t="str">
            <v>Vegetable Oil Processing</v>
          </cell>
          <cell r="J6491" t="str">
            <v>Other Not Classified</v>
          </cell>
          <cell r="N6491">
            <v>40988</v>
          </cell>
        </row>
        <row r="6492">
          <cell r="A6492" t="str">
            <v>30202000</v>
          </cell>
          <cell r="B6492" t="str">
            <v>Point</v>
          </cell>
          <cell r="C6492" t="str">
            <v>Swine Feedlots /General</v>
          </cell>
          <cell r="D6492" t="str">
            <v>Agriculture - Livestock Waste</v>
          </cell>
          <cell r="G6492" t="str">
            <v>Industrial Processes</v>
          </cell>
          <cell r="H6492" t="str">
            <v>Food and Agriculture</v>
          </cell>
          <cell r="I6492" t="str">
            <v>Beef Cattle Feedlots</v>
          </cell>
          <cell r="J6492" t="str">
            <v>Swine Feedlots</v>
          </cell>
          <cell r="K6492" t="str">
            <v>2805025000</v>
          </cell>
          <cell r="L6492" t="str">
            <v>2002</v>
          </cell>
          <cell r="M6492">
            <v>38801</v>
          </cell>
          <cell r="N6492">
            <v>40988</v>
          </cell>
        </row>
        <row r="6493">
          <cell r="A6493" t="str">
            <v>30202001</v>
          </cell>
          <cell r="B6493" t="str">
            <v>Point</v>
          </cell>
          <cell r="C6493" t="str">
            <v>Beef Cattle Feedlots /General</v>
          </cell>
          <cell r="D6493" t="str">
            <v>Agriculture - Livestock Waste</v>
          </cell>
          <cell r="G6493" t="str">
            <v>Industrial Processes</v>
          </cell>
          <cell r="H6493" t="str">
            <v>Food and Agriculture</v>
          </cell>
          <cell r="I6493" t="str">
            <v>Beef Cattle Feedlots</v>
          </cell>
          <cell r="J6493" t="str">
            <v>Feedlots: General</v>
          </cell>
          <cell r="N6493">
            <v>40988</v>
          </cell>
        </row>
        <row r="6494">
          <cell r="A6494" t="str">
            <v>30202002</v>
          </cell>
          <cell r="B6494" t="str">
            <v>Point</v>
          </cell>
          <cell r="C6494" t="str">
            <v>Beef Cattle Feedlots /General</v>
          </cell>
          <cell r="D6494" t="str">
            <v>Agriculture - Livestock Waste</v>
          </cell>
          <cell r="G6494" t="str">
            <v>Industrial Processes</v>
          </cell>
          <cell r="H6494" t="str">
            <v>Food and Agriculture</v>
          </cell>
          <cell r="I6494" t="str">
            <v>Beef Cattle Feedlots</v>
          </cell>
          <cell r="J6494" t="str">
            <v>Feedlots: General</v>
          </cell>
          <cell r="K6494" t="str">
            <v>30202001</v>
          </cell>
          <cell r="L6494" t="str">
            <v>2002</v>
          </cell>
          <cell r="N6494">
            <v>40988</v>
          </cell>
        </row>
        <row r="6495">
          <cell r="A6495" t="str">
            <v>30202010</v>
          </cell>
          <cell r="B6495" t="str">
            <v>Point</v>
          </cell>
          <cell r="C6495" t="str">
            <v>Agric - Livestock /Range Cattle</v>
          </cell>
          <cell r="D6495" t="str">
            <v>Agriculture - Livestock Waste</v>
          </cell>
          <cell r="G6495" t="str">
            <v>Industrial Processes</v>
          </cell>
          <cell r="H6495" t="str">
            <v>Food and Agriculture</v>
          </cell>
          <cell r="I6495" t="str">
            <v>Range Cattle</v>
          </cell>
          <cell r="J6495" t="str">
            <v>Enteric, Confinement, Manure Handling, Storage, Land Application</v>
          </cell>
          <cell r="M6495">
            <v>40995</v>
          </cell>
          <cell r="N6495">
            <v>41113</v>
          </cell>
          <cell r="O6495" t="str">
            <v>created 3-27-2012 per CARB request</v>
          </cell>
        </row>
        <row r="6496">
          <cell r="A6496" t="str">
            <v>30202020</v>
          </cell>
          <cell r="B6496" t="str">
            <v>Point</v>
          </cell>
          <cell r="C6496" t="str">
            <v>Agric - Livestock /Dairy Cattle</v>
          </cell>
          <cell r="D6496" t="str">
            <v>Agriculture - Livestock Waste</v>
          </cell>
          <cell r="G6496" t="str">
            <v>Industrial Processes</v>
          </cell>
          <cell r="H6496" t="str">
            <v>Food and Agriculture</v>
          </cell>
          <cell r="I6496" t="str">
            <v>Dairy Cattle</v>
          </cell>
          <cell r="J6496" t="str">
            <v>Enteric, Confinement, Manure Handling, Storage, Land Application</v>
          </cell>
          <cell r="M6496">
            <v>40995</v>
          </cell>
          <cell r="N6496">
            <v>41113</v>
          </cell>
          <cell r="O6496" t="str">
            <v>created 3-27-2012 per CARB request</v>
          </cell>
        </row>
        <row r="6497">
          <cell r="A6497" t="str">
            <v>30202050</v>
          </cell>
          <cell r="B6497" t="str">
            <v>Point</v>
          </cell>
          <cell r="C6497" t="str">
            <v>Agric - Livestock /Feedlot Cattle</v>
          </cell>
          <cell r="D6497" t="str">
            <v>Agriculture - Livestock Waste</v>
          </cell>
          <cell r="G6497" t="str">
            <v>Industrial Processes</v>
          </cell>
          <cell r="H6497" t="str">
            <v>Food and Agriculture</v>
          </cell>
          <cell r="I6497" t="str">
            <v>Feedlot Cattle</v>
          </cell>
          <cell r="J6497" t="str">
            <v>Enteric, Confinement, Manure Handling, Storage, Land Application</v>
          </cell>
          <cell r="M6497">
            <v>40995</v>
          </cell>
          <cell r="N6497">
            <v>41113</v>
          </cell>
          <cell r="O6497" t="str">
            <v>created 3-27-2012 per CARB request</v>
          </cell>
        </row>
        <row r="6498">
          <cell r="A6498" t="str">
            <v>30202070</v>
          </cell>
          <cell r="B6498" t="str">
            <v>Point</v>
          </cell>
          <cell r="C6498" t="str">
            <v>Agric - Livestock /Silage Pile</v>
          </cell>
          <cell r="D6498" t="str">
            <v>Agriculture - Livestock Waste</v>
          </cell>
          <cell r="G6498" t="str">
            <v>Industrial Processes</v>
          </cell>
          <cell r="H6498" t="str">
            <v>Food and Agriculture</v>
          </cell>
          <cell r="I6498" t="str">
            <v>Silage pile - AFO</v>
          </cell>
          <cell r="J6498" t="str">
            <v>Storage and Handling</v>
          </cell>
          <cell r="M6498">
            <v>40995</v>
          </cell>
          <cell r="N6498">
            <v>41113</v>
          </cell>
          <cell r="O6498" t="str">
            <v>created 3-27-2012 per CARB request</v>
          </cell>
        </row>
        <row r="6499">
          <cell r="A6499" t="str">
            <v>30202080</v>
          </cell>
          <cell r="B6499" t="str">
            <v>Point</v>
          </cell>
          <cell r="C6499" t="str">
            <v>Agric - Livestock /Silage TMR</v>
          </cell>
          <cell r="D6499" t="str">
            <v>Agriculture - Livestock Waste</v>
          </cell>
          <cell r="G6499" t="str">
            <v>Industrial Processes</v>
          </cell>
          <cell r="H6499" t="str">
            <v>Food and Agriculture</v>
          </cell>
          <cell r="I6499" t="str">
            <v>Silage TMR - AFO</v>
          </cell>
          <cell r="J6499" t="str">
            <v>Storage and Handling</v>
          </cell>
          <cell r="M6499">
            <v>40995</v>
          </cell>
          <cell r="N6499">
            <v>41113</v>
          </cell>
          <cell r="O6499" t="str">
            <v>created 3-27-2012 per CARB request</v>
          </cell>
        </row>
        <row r="6500">
          <cell r="A6500" t="str">
            <v>30202101</v>
          </cell>
          <cell r="B6500" t="str">
            <v>Point</v>
          </cell>
          <cell r="C6500" t="str">
            <v>Food&amp;Agric /Eggs &amp; Poultry Production /Manure Handling: Dry</v>
          </cell>
          <cell r="D6500" t="str">
            <v>Agriculture - Livestock Waste</v>
          </cell>
          <cell r="G6500" t="str">
            <v>Industrial Processes</v>
          </cell>
          <cell r="H6500" t="str">
            <v>Food and Agriculture</v>
          </cell>
          <cell r="I6500" t="str">
            <v>Eggs and Poultry Production</v>
          </cell>
          <cell r="J6500" t="str">
            <v>Manure Handling: Dry</v>
          </cell>
          <cell r="N6500">
            <v>40988</v>
          </cell>
        </row>
        <row r="6501">
          <cell r="A6501" t="str">
            <v>30202102</v>
          </cell>
          <cell r="B6501" t="str">
            <v>Point</v>
          </cell>
          <cell r="C6501" t="str">
            <v>Food&amp;Agric /Eggs &amp; Poultry Production /Manure Handling: Dry</v>
          </cell>
          <cell r="D6501" t="str">
            <v>Agriculture - Livestock Waste</v>
          </cell>
          <cell r="G6501" t="str">
            <v>Industrial Processes</v>
          </cell>
          <cell r="H6501" t="str">
            <v>Food and Agriculture</v>
          </cell>
          <cell r="I6501" t="str">
            <v>Eggs and Poultry Production</v>
          </cell>
          <cell r="J6501" t="str">
            <v>Manure Handling: Dry</v>
          </cell>
          <cell r="K6501" t="str">
            <v>30202101</v>
          </cell>
          <cell r="L6501" t="str">
            <v>2005</v>
          </cell>
          <cell r="N6501">
            <v>40988</v>
          </cell>
        </row>
        <row r="6502">
          <cell r="A6502" t="str">
            <v>30202105</v>
          </cell>
          <cell r="B6502" t="str">
            <v>Point</v>
          </cell>
          <cell r="C6502" t="str">
            <v>Food&amp;Agric /Eggs &amp; Poultry Production /Manure Handling: Wet</v>
          </cell>
          <cell r="D6502" t="str">
            <v>Agriculture - Livestock Waste</v>
          </cell>
          <cell r="G6502" t="str">
            <v>Industrial Processes</v>
          </cell>
          <cell r="H6502" t="str">
            <v>Food and Agriculture</v>
          </cell>
          <cell r="I6502" t="str">
            <v>Eggs and Poultry Production</v>
          </cell>
          <cell r="J6502" t="str">
            <v>Manure Handling: Wet</v>
          </cell>
          <cell r="N6502">
            <v>40988</v>
          </cell>
        </row>
        <row r="6503">
          <cell r="A6503" t="str">
            <v>30202106</v>
          </cell>
          <cell r="B6503" t="str">
            <v>Point</v>
          </cell>
          <cell r="C6503" t="str">
            <v>Food&amp;Agric /Eggs &amp; Poultry Production /Manure Handling: Wet</v>
          </cell>
          <cell r="D6503" t="str">
            <v>Agriculture - Livestock Waste</v>
          </cell>
          <cell r="G6503" t="str">
            <v>Industrial Processes</v>
          </cell>
          <cell r="H6503" t="str">
            <v>Food and Agriculture</v>
          </cell>
          <cell r="I6503" t="str">
            <v>Eggs and Poultry Production</v>
          </cell>
          <cell r="J6503" t="str">
            <v>Manure Handling: Wet</v>
          </cell>
          <cell r="K6503" t="str">
            <v>30202105</v>
          </cell>
          <cell r="L6503" t="str">
            <v>2005</v>
          </cell>
          <cell r="N6503">
            <v>40988</v>
          </cell>
        </row>
        <row r="6504">
          <cell r="A6504" t="str">
            <v>30202120</v>
          </cell>
          <cell r="B6504" t="str">
            <v>Point</v>
          </cell>
          <cell r="C6504" t="str">
            <v>Agric - Livestock /Broilers</v>
          </cell>
          <cell r="D6504" t="str">
            <v>Agriculture - Livestock Waste</v>
          </cell>
          <cell r="G6504" t="str">
            <v>Industrial Processes</v>
          </cell>
          <cell r="H6504" t="str">
            <v>Food and Agriculture</v>
          </cell>
          <cell r="I6504" t="str">
            <v>Broilers</v>
          </cell>
          <cell r="J6504" t="str">
            <v>Enteric, Confinement, Manure Handling, Storage, Land Application</v>
          </cell>
          <cell r="M6504">
            <v>40995</v>
          </cell>
          <cell r="N6504">
            <v>41113</v>
          </cell>
          <cell r="O6504" t="str">
            <v>created 3-27-2012 per CARB request</v>
          </cell>
        </row>
        <row r="6505">
          <cell r="A6505" t="str">
            <v>30202130</v>
          </cell>
          <cell r="B6505" t="str">
            <v>Point</v>
          </cell>
          <cell r="C6505" t="str">
            <v>Agric - Livestock /Layers</v>
          </cell>
          <cell r="D6505" t="str">
            <v>Agriculture - Livestock Waste</v>
          </cell>
          <cell r="G6505" t="str">
            <v>Industrial Processes</v>
          </cell>
          <cell r="H6505" t="str">
            <v>Food and Agriculture</v>
          </cell>
          <cell r="I6505" t="str">
            <v>Layers</v>
          </cell>
          <cell r="J6505" t="str">
            <v>Enteric, Confinement, Manure Handling, Storage, Land Application</v>
          </cell>
          <cell r="M6505">
            <v>40995</v>
          </cell>
          <cell r="N6505">
            <v>41113</v>
          </cell>
          <cell r="O6505" t="str">
            <v>created 3-27-2012 per CARB request</v>
          </cell>
        </row>
        <row r="6506">
          <cell r="A6506" t="str">
            <v>30202140</v>
          </cell>
          <cell r="B6506" t="str">
            <v>Point</v>
          </cell>
          <cell r="C6506" t="str">
            <v>Agric - Livestock /Turkeys</v>
          </cell>
          <cell r="D6506" t="str">
            <v>Agriculture - Livestock Waste</v>
          </cell>
          <cell r="G6506" t="str">
            <v>Industrial Processes</v>
          </cell>
          <cell r="H6506" t="str">
            <v>Food and Agriculture</v>
          </cell>
          <cell r="I6506" t="str">
            <v>Turkeys</v>
          </cell>
          <cell r="J6506" t="str">
            <v>Enteric, Confinement, Manure Handling, Storage, Land Application</v>
          </cell>
          <cell r="M6506">
            <v>40995</v>
          </cell>
          <cell r="N6506">
            <v>41113</v>
          </cell>
          <cell r="O6506" t="str">
            <v>created 3-27-2012 per CARB request</v>
          </cell>
        </row>
        <row r="6507">
          <cell r="A6507" t="str">
            <v>30202150</v>
          </cell>
          <cell r="B6507" t="str">
            <v>Point</v>
          </cell>
          <cell r="C6507" t="str">
            <v>Agric - Livestock /Swine</v>
          </cell>
          <cell r="D6507" t="str">
            <v>Agriculture - Livestock Waste</v>
          </cell>
          <cell r="G6507" t="str">
            <v>Industrial Processes</v>
          </cell>
          <cell r="H6507" t="str">
            <v>Food and Agriculture</v>
          </cell>
          <cell r="I6507" t="str">
            <v>Swine</v>
          </cell>
          <cell r="J6507" t="str">
            <v>Enteric, Confinement, Manure Handling, Storage, Land Application</v>
          </cell>
          <cell r="M6507">
            <v>40995</v>
          </cell>
          <cell r="N6507">
            <v>41113</v>
          </cell>
          <cell r="O6507" t="str">
            <v>created 3-27-2012 per CARB request</v>
          </cell>
        </row>
        <row r="6508">
          <cell r="A6508" t="str">
            <v>30202160</v>
          </cell>
          <cell r="B6508" t="str">
            <v>Point</v>
          </cell>
          <cell r="C6508" t="str">
            <v>Agric - Livestock /Sheep</v>
          </cell>
          <cell r="D6508" t="str">
            <v>Agriculture - Livestock Waste</v>
          </cell>
          <cell r="G6508" t="str">
            <v>Industrial Processes</v>
          </cell>
          <cell r="H6508" t="str">
            <v>Food and Agriculture</v>
          </cell>
          <cell r="I6508" t="str">
            <v>Sheep</v>
          </cell>
          <cell r="J6508" t="str">
            <v>Enteric, Confinement, Manure Handling, Storage, Land Application</v>
          </cell>
          <cell r="M6508">
            <v>40995</v>
          </cell>
          <cell r="N6508">
            <v>41113</v>
          </cell>
          <cell r="O6508" t="str">
            <v>created 3-27-2012 per CARB request</v>
          </cell>
        </row>
        <row r="6509">
          <cell r="A6509" t="str">
            <v>30202170</v>
          </cell>
          <cell r="B6509" t="str">
            <v>Point</v>
          </cell>
          <cell r="C6509" t="str">
            <v>Agric - Livestock /Horses</v>
          </cell>
          <cell r="D6509" t="str">
            <v>Agriculture - Livestock Waste</v>
          </cell>
          <cell r="G6509" t="str">
            <v>Industrial Processes</v>
          </cell>
          <cell r="H6509" t="str">
            <v>Food and Agriculture</v>
          </cell>
          <cell r="I6509" t="str">
            <v>Horses</v>
          </cell>
          <cell r="J6509" t="str">
            <v>Enteric, Confinement, Manure Handling, Storage, Land Application</v>
          </cell>
          <cell r="M6509">
            <v>40995</v>
          </cell>
          <cell r="N6509">
            <v>41113</v>
          </cell>
          <cell r="O6509" t="str">
            <v>created 3-27-2012 per CARB request</v>
          </cell>
        </row>
        <row r="6510">
          <cell r="A6510" t="str">
            <v>30202180</v>
          </cell>
          <cell r="B6510" t="str">
            <v>Point</v>
          </cell>
          <cell r="C6510" t="str">
            <v>Agric - Livestock /Other Livestock</v>
          </cell>
          <cell r="D6510" t="str">
            <v>Agriculture - Livestock Waste</v>
          </cell>
          <cell r="G6510" t="str">
            <v>Industrial Processes</v>
          </cell>
          <cell r="H6510" t="str">
            <v>Food and Agriculture</v>
          </cell>
          <cell r="I6510" t="str">
            <v>Other Livestock</v>
          </cell>
          <cell r="J6510" t="str">
            <v>Enteric, Confinement, Manure Handling, Storage, Land Application</v>
          </cell>
          <cell r="M6510">
            <v>40995</v>
          </cell>
          <cell r="N6510">
            <v>41113</v>
          </cell>
          <cell r="O6510" t="str">
            <v>created 3-27-2012 per CARB request</v>
          </cell>
        </row>
        <row r="6511">
          <cell r="A6511" t="str">
            <v>30202201</v>
          </cell>
          <cell r="B6511" t="str">
            <v>Point</v>
          </cell>
          <cell r="C6511" t="str">
            <v>Cotton Seed Delinting /Acid Delinting of Cotton Seeds</v>
          </cell>
          <cell r="D6511" t="str">
            <v>Industrial Processes - NEC</v>
          </cell>
          <cell r="G6511" t="str">
            <v>Industrial Processes</v>
          </cell>
          <cell r="H6511" t="str">
            <v>Food and Agriculture</v>
          </cell>
          <cell r="I6511" t="str">
            <v>Cotton Seed Delinting</v>
          </cell>
          <cell r="J6511" t="str">
            <v>Acid Delinting of Cotton Seeds</v>
          </cell>
          <cell r="N6511">
            <v>40988</v>
          </cell>
        </row>
        <row r="6512">
          <cell r="A6512" t="str">
            <v>30202601</v>
          </cell>
          <cell r="B6512" t="str">
            <v>Point</v>
          </cell>
          <cell r="C6512" t="str">
            <v>Food&amp;Agric /Seed Products &amp; Processing /Seed Handling: General</v>
          </cell>
          <cell r="D6512" t="str">
            <v>Industrial Processes - NEC</v>
          </cell>
          <cell r="G6512" t="str">
            <v>Industrial Processes</v>
          </cell>
          <cell r="H6512" t="str">
            <v>Food and Agriculture</v>
          </cell>
          <cell r="I6512" t="str">
            <v>Seed Products and Processing</v>
          </cell>
          <cell r="J6512" t="str">
            <v>Seed Handling: General</v>
          </cell>
          <cell r="N6512">
            <v>40988</v>
          </cell>
        </row>
        <row r="6513">
          <cell r="A6513" t="str">
            <v>30202801</v>
          </cell>
          <cell r="B6513" t="str">
            <v>Point</v>
          </cell>
          <cell r="C6513" t="str">
            <v>Food&amp;Agric /Mushroom Growing /General</v>
          </cell>
          <cell r="D6513" t="str">
            <v>Industrial Processes - NEC</v>
          </cell>
          <cell r="G6513" t="str">
            <v>Industrial Processes</v>
          </cell>
          <cell r="H6513" t="str">
            <v>Food and Agriculture</v>
          </cell>
          <cell r="I6513" t="str">
            <v>Mushroom Growing</v>
          </cell>
          <cell r="J6513" t="str">
            <v>General</v>
          </cell>
          <cell r="N6513">
            <v>40988</v>
          </cell>
        </row>
        <row r="6514">
          <cell r="A6514" t="str">
            <v>30203001</v>
          </cell>
          <cell r="B6514" t="str">
            <v>Point</v>
          </cell>
          <cell r="C6514" t="str">
            <v>Food&amp;Agric /Dairy Products /Milk: Spray Dryer</v>
          </cell>
          <cell r="D6514" t="str">
            <v>Industrial Processes - NEC</v>
          </cell>
          <cell r="G6514" t="str">
            <v>Industrial Processes</v>
          </cell>
          <cell r="H6514" t="str">
            <v>Food and Agriculture</v>
          </cell>
          <cell r="I6514" t="str">
            <v>Dairy Products</v>
          </cell>
          <cell r="J6514" t="str">
            <v>Milk: Spray Dryer</v>
          </cell>
          <cell r="N6514">
            <v>40988</v>
          </cell>
        </row>
        <row r="6515">
          <cell r="A6515" t="str">
            <v>30203010</v>
          </cell>
          <cell r="B6515" t="str">
            <v>Point</v>
          </cell>
          <cell r="C6515" t="str">
            <v>Food&amp;Agric /Dairy Products /Whey Dryer</v>
          </cell>
          <cell r="D6515" t="str">
            <v>Industrial Processes - NEC</v>
          </cell>
          <cell r="G6515" t="str">
            <v>Industrial Processes</v>
          </cell>
          <cell r="H6515" t="str">
            <v>Food and Agriculture</v>
          </cell>
          <cell r="I6515" t="str">
            <v>Dairy Products</v>
          </cell>
          <cell r="J6515" t="str">
            <v>Whey Dryer</v>
          </cell>
          <cell r="N6515">
            <v>40988</v>
          </cell>
        </row>
        <row r="6516">
          <cell r="A6516" t="str">
            <v>30203020</v>
          </cell>
          <cell r="B6516" t="str">
            <v>Point</v>
          </cell>
          <cell r="C6516" t="str">
            <v>Food&amp;Agric /Dairy Products /Cheese Dryer</v>
          </cell>
          <cell r="D6516" t="str">
            <v>Industrial Processes - NEC</v>
          </cell>
          <cell r="G6516" t="str">
            <v>Industrial Processes</v>
          </cell>
          <cell r="H6516" t="str">
            <v>Food and Agriculture</v>
          </cell>
          <cell r="I6516" t="str">
            <v>Dairy Products</v>
          </cell>
          <cell r="J6516" t="str">
            <v>Cheese Dryer</v>
          </cell>
          <cell r="N6516">
            <v>40988</v>
          </cell>
        </row>
        <row r="6517">
          <cell r="A6517" t="str">
            <v>30203099</v>
          </cell>
          <cell r="B6517" t="str">
            <v>Point</v>
          </cell>
          <cell r="C6517" t="str">
            <v>Food&amp;Agric /Dairy Products /Other Not Classified</v>
          </cell>
          <cell r="D6517" t="str">
            <v>Industrial Processes - NEC</v>
          </cell>
          <cell r="G6517" t="str">
            <v>Industrial Processes</v>
          </cell>
          <cell r="H6517" t="str">
            <v>Food and Agriculture</v>
          </cell>
          <cell r="I6517" t="str">
            <v>Dairy Products</v>
          </cell>
          <cell r="J6517" t="str">
            <v>Other Not Classified</v>
          </cell>
          <cell r="N6517">
            <v>40988</v>
          </cell>
        </row>
        <row r="6518">
          <cell r="A6518" t="str">
            <v>30203103</v>
          </cell>
          <cell r="B6518" t="str">
            <v>Point</v>
          </cell>
          <cell r="C6518" t="str">
            <v>Export Grain Elevators /Cleaning</v>
          </cell>
          <cell r="D6518" t="str">
            <v>Industrial Processes - NEC</v>
          </cell>
          <cell r="G6518" t="str">
            <v>Industrial Processes</v>
          </cell>
          <cell r="H6518" t="str">
            <v>Food and Agriculture</v>
          </cell>
          <cell r="I6518" t="str">
            <v>Export Grain Elevators</v>
          </cell>
          <cell r="J6518" t="str">
            <v>Cleaning</v>
          </cell>
          <cell r="N6518">
            <v>40988</v>
          </cell>
        </row>
        <row r="6519">
          <cell r="A6519" t="str">
            <v>30203104</v>
          </cell>
          <cell r="B6519" t="str">
            <v>Point</v>
          </cell>
          <cell r="C6519" t="str">
            <v>Export Grain Elevators /Drying</v>
          </cell>
          <cell r="D6519" t="str">
            <v>Industrial Processes - NEC</v>
          </cell>
          <cell r="G6519" t="str">
            <v>Industrial Processes</v>
          </cell>
          <cell r="H6519" t="str">
            <v>Food and Agriculture</v>
          </cell>
          <cell r="I6519" t="str">
            <v>Export Grain Elevators</v>
          </cell>
          <cell r="J6519" t="str">
            <v>Drying</v>
          </cell>
          <cell r="N6519">
            <v>40988</v>
          </cell>
        </row>
        <row r="6520">
          <cell r="A6520" t="str">
            <v>30203105</v>
          </cell>
          <cell r="B6520" t="str">
            <v>Point</v>
          </cell>
          <cell r="C6520" t="str">
            <v>Export Grain Elevators /Unloading</v>
          </cell>
          <cell r="D6520" t="str">
            <v>Industrial Processes - Storage and Transfer</v>
          </cell>
          <cell r="G6520" t="str">
            <v>Industrial Processes</v>
          </cell>
          <cell r="H6520" t="str">
            <v>Food and Agriculture</v>
          </cell>
          <cell r="I6520" t="str">
            <v>Export Grain Elevators</v>
          </cell>
          <cell r="J6520" t="str">
            <v>Unloading</v>
          </cell>
          <cell r="N6520">
            <v>40988</v>
          </cell>
        </row>
        <row r="6521">
          <cell r="A6521" t="str">
            <v>30203106</v>
          </cell>
          <cell r="B6521" t="str">
            <v>Point</v>
          </cell>
          <cell r="C6521" t="str">
            <v>Export Grain Elevators /Loading</v>
          </cell>
          <cell r="D6521" t="str">
            <v>Industrial Processes - Storage and Transfer</v>
          </cell>
          <cell r="G6521" t="str">
            <v>Industrial Processes</v>
          </cell>
          <cell r="H6521" t="str">
            <v>Food and Agriculture</v>
          </cell>
          <cell r="I6521" t="str">
            <v>Export Grain Elevators</v>
          </cell>
          <cell r="J6521" t="str">
            <v>Loading</v>
          </cell>
          <cell r="N6521">
            <v>40988</v>
          </cell>
        </row>
        <row r="6522">
          <cell r="A6522" t="str">
            <v>30203107</v>
          </cell>
          <cell r="B6522" t="str">
            <v>Point</v>
          </cell>
          <cell r="C6522" t="str">
            <v>Export Grain Elevators /Removal from Bins (Tunnel Belt)</v>
          </cell>
          <cell r="D6522" t="str">
            <v>Industrial Processes - Storage and Transfer</v>
          </cell>
          <cell r="G6522" t="str">
            <v>Industrial Processes</v>
          </cell>
          <cell r="H6522" t="str">
            <v>Food and Agriculture</v>
          </cell>
          <cell r="I6522" t="str">
            <v>Export Grain Elevators</v>
          </cell>
          <cell r="J6522" t="str">
            <v>Removal from Bins (Tunnel Belt)</v>
          </cell>
          <cell r="N6522">
            <v>40988</v>
          </cell>
        </row>
        <row r="6523">
          <cell r="A6523" t="str">
            <v>30203108</v>
          </cell>
          <cell r="B6523" t="str">
            <v>Point</v>
          </cell>
          <cell r="C6523" t="str">
            <v>Export Grain Elevators /Elevator Legs (Headhouse)</v>
          </cell>
          <cell r="D6523" t="str">
            <v>Industrial Processes - Storage and Transfer</v>
          </cell>
          <cell r="G6523" t="str">
            <v>Industrial Processes</v>
          </cell>
          <cell r="H6523" t="str">
            <v>Food and Agriculture</v>
          </cell>
          <cell r="I6523" t="str">
            <v>Export Grain Elevators</v>
          </cell>
          <cell r="J6523" t="str">
            <v>Elevator Legs (Headhouse)</v>
          </cell>
          <cell r="N6523">
            <v>40988</v>
          </cell>
        </row>
        <row r="6524">
          <cell r="A6524" t="str">
            <v>30203109</v>
          </cell>
          <cell r="B6524" t="str">
            <v>Point</v>
          </cell>
          <cell r="C6524" t="str">
            <v>Export Grain Elevators /Tripper (Gallery Belt)</v>
          </cell>
          <cell r="D6524" t="str">
            <v>Industrial Processes - Storage and Transfer</v>
          </cell>
          <cell r="G6524" t="str">
            <v>Industrial Processes</v>
          </cell>
          <cell r="H6524" t="str">
            <v>Food and Agriculture</v>
          </cell>
          <cell r="I6524" t="str">
            <v>Export Grain Elevators</v>
          </cell>
          <cell r="J6524" t="str">
            <v>Tripper (Gallery Belt)</v>
          </cell>
          <cell r="N6524">
            <v>40988</v>
          </cell>
        </row>
        <row r="6525">
          <cell r="A6525" t="str">
            <v>30203110</v>
          </cell>
          <cell r="B6525" t="str">
            <v>Point</v>
          </cell>
          <cell r="C6525" t="str">
            <v>Export Grain Elevators /Removal from Bins (Tunnel Belt)</v>
          </cell>
          <cell r="D6525" t="str">
            <v>Industrial Processes - Storage and Transfer</v>
          </cell>
          <cell r="G6525" t="str">
            <v>Industrial Processes</v>
          </cell>
          <cell r="H6525" t="str">
            <v>Food and Agriculture</v>
          </cell>
          <cell r="I6525" t="str">
            <v>Export Grain Elevators</v>
          </cell>
          <cell r="J6525" t="str">
            <v>Removal from Bins (Tunnel Belt)</v>
          </cell>
          <cell r="K6525" t="str">
            <v>30203107</v>
          </cell>
          <cell r="L6525" t="str">
            <v>2005</v>
          </cell>
          <cell r="N6525">
            <v>40988</v>
          </cell>
        </row>
        <row r="6526">
          <cell r="A6526" t="str">
            <v>30203111</v>
          </cell>
          <cell r="B6526" t="str">
            <v>Point</v>
          </cell>
          <cell r="C6526" t="str">
            <v>Export Grain Elevators /Elevator Legs (Headhouse)</v>
          </cell>
          <cell r="D6526" t="str">
            <v>Industrial Processes - Storage and Transfer</v>
          </cell>
          <cell r="G6526" t="str">
            <v>Industrial Processes</v>
          </cell>
          <cell r="H6526" t="str">
            <v>Food and Agriculture</v>
          </cell>
          <cell r="I6526" t="str">
            <v>Export Grain Elevators</v>
          </cell>
          <cell r="J6526" t="str">
            <v>Elevator Legs (Headhouse)</v>
          </cell>
          <cell r="K6526" t="str">
            <v>30203108</v>
          </cell>
          <cell r="L6526" t="str">
            <v>2005</v>
          </cell>
          <cell r="N6526">
            <v>40988</v>
          </cell>
        </row>
        <row r="6527">
          <cell r="A6527" t="str">
            <v>30203201</v>
          </cell>
          <cell r="B6527" t="str">
            <v>Point</v>
          </cell>
          <cell r="C6527" t="str">
            <v>Bakeries /Bread Baking: Sponge-Dough Process</v>
          </cell>
          <cell r="D6527" t="str">
            <v>Industrial Processes - NEC</v>
          </cell>
          <cell r="G6527" t="str">
            <v>Industrial Processes</v>
          </cell>
          <cell r="H6527" t="str">
            <v>Food and Agriculture</v>
          </cell>
          <cell r="I6527" t="str">
            <v>Bakeries</v>
          </cell>
          <cell r="J6527" t="str">
            <v>Bread Baking: Sponge-Dough Process</v>
          </cell>
          <cell r="N6527">
            <v>40988</v>
          </cell>
        </row>
        <row r="6528">
          <cell r="A6528" t="str">
            <v>30203202</v>
          </cell>
          <cell r="B6528" t="str">
            <v>Point</v>
          </cell>
          <cell r="C6528" t="str">
            <v>Bakeries /Bread Baking: Straight-Dough Process</v>
          </cell>
          <cell r="D6528" t="str">
            <v>Industrial Processes - NEC</v>
          </cell>
          <cell r="G6528" t="str">
            <v>Industrial Processes</v>
          </cell>
          <cell r="H6528" t="str">
            <v>Food and Agriculture</v>
          </cell>
          <cell r="I6528" t="str">
            <v>Bakeries</v>
          </cell>
          <cell r="J6528" t="str">
            <v>Bread Baking: Straight-Dough Process</v>
          </cell>
          <cell r="N6528">
            <v>40988</v>
          </cell>
        </row>
        <row r="6529">
          <cell r="A6529" t="str">
            <v>30203203</v>
          </cell>
          <cell r="B6529" t="str">
            <v>Point</v>
          </cell>
          <cell r="C6529" t="str">
            <v>Bakeries /Material Handling &amp; Transferring</v>
          </cell>
          <cell r="D6529" t="str">
            <v>Industrial Processes - NEC</v>
          </cell>
          <cell r="G6529" t="str">
            <v>Industrial Processes</v>
          </cell>
          <cell r="H6529" t="str">
            <v>Food and Agriculture</v>
          </cell>
          <cell r="I6529" t="str">
            <v>Bakeries</v>
          </cell>
          <cell r="J6529" t="str">
            <v>Material Handling and Transferring</v>
          </cell>
          <cell r="N6529">
            <v>40988</v>
          </cell>
        </row>
        <row r="6530">
          <cell r="A6530" t="str">
            <v>30203204</v>
          </cell>
          <cell r="B6530" t="str">
            <v>Point</v>
          </cell>
          <cell r="C6530" t="str">
            <v>Bakeries /Flour Storage</v>
          </cell>
          <cell r="D6530" t="str">
            <v>Industrial Processes - NEC</v>
          </cell>
          <cell r="G6530" t="str">
            <v>Industrial Processes</v>
          </cell>
          <cell r="H6530" t="str">
            <v>Food and Agriculture</v>
          </cell>
          <cell r="I6530" t="str">
            <v>Bakeries</v>
          </cell>
          <cell r="J6530" t="str">
            <v>Flour Storage</v>
          </cell>
          <cell r="N6530">
            <v>40988</v>
          </cell>
        </row>
        <row r="6531">
          <cell r="A6531" t="str">
            <v>30203205</v>
          </cell>
          <cell r="B6531" t="str">
            <v>Point</v>
          </cell>
          <cell r="C6531" t="str">
            <v>Bakeries /Cracker and Cookie Baking</v>
          </cell>
          <cell r="D6531" t="str">
            <v>Industrial Processes - NEC</v>
          </cell>
          <cell r="G6531" t="str">
            <v>Industrial Processes</v>
          </cell>
          <cell r="H6531" t="str">
            <v>Food and Agriculture</v>
          </cell>
          <cell r="I6531" t="str">
            <v>Bakeries</v>
          </cell>
          <cell r="J6531" t="str">
            <v>Cracker and Cookie Baking</v>
          </cell>
          <cell r="M6531">
            <v>37826</v>
          </cell>
          <cell r="N6531">
            <v>40988</v>
          </cell>
        </row>
        <row r="6532">
          <cell r="A6532" t="str">
            <v>30203299</v>
          </cell>
          <cell r="B6532" t="str">
            <v>Point</v>
          </cell>
          <cell r="C6532" t="str">
            <v>Bakeries /Other Not Classified</v>
          </cell>
          <cell r="D6532" t="str">
            <v>Industrial Processes - NEC</v>
          </cell>
          <cell r="G6532" t="str">
            <v>Industrial Processes</v>
          </cell>
          <cell r="H6532" t="str">
            <v>Food and Agriculture</v>
          </cell>
          <cell r="I6532" t="str">
            <v>Bakeries</v>
          </cell>
          <cell r="J6532" t="str">
            <v>Other Not Classified</v>
          </cell>
          <cell r="N6532">
            <v>40988</v>
          </cell>
        </row>
        <row r="6533">
          <cell r="A6533" t="str">
            <v>30203399</v>
          </cell>
          <cell r="B6533" t="str">
            <v>Point</v>
          </cell>
          <cell r="C6533" t="str">
            <v>Tobacco Processing /Other Not Classified</v>
          </cell>
          <cell r="D6533" t="str">
            <v>Industrial Processes - NEC</v>
          </cell>
          <cell r="G6533" t="str">
            <v>Industrial Processes</v>
          </cell>
          <cell r="H6533" t="str">
            <v>Food and Agriculture</v>
          </cell>
          <cell r="I6533" t="str">
            <v>Tobacco Processing</v>
          </cell>
          <cell r="J6533" t="str">
            <v>Other Not Classified</v>
          </cell>
          <cell r="N6533">
            <v>40988</v>
          </cell>
        </row>
        <row r="6534">
          <cell r="A6534" t="str">
            <v>30203404</v>
          </cell>
          <cell r="B6534" t="str">
            <v>Point</v>
          </cell>
          <cell r="C6534" t="str">
            <v>Bakers Yeast Manuf - Dry Yeast /Intermediate Fermentor (F4 Stage)</v>
          </cell>
          <cell r="D6534" t="str">
            <v>Industrial Processes - NEC</v>
          </cell>
          <cell r="G6534" t="str">
            <v>Industrial Processes</v>
          </cell>
          <cell r="H6534" t="str">
            <v>Food and Agriculture</v>
          </cell>
          <cell r="I6534" t="str">
            <v>Bakers Yeast Manufacturing - Dry Yeast</v>
          </cell>
          <cell r="J6534" t="str">
            <v>Intermediate Fermentor (F4 Stage)</v>
          </cell>
          <cell r="N6534">
            <v>40988</v>
          </cell>
        </row>
        <row r="6535">
          <cell r="A6535" t="str">
            <v>30203405</v>
          </cell>
          <cell r="B6535" t="str">
            <v>Point</v>
          </cell>
          <cell r="C6535" t="str">
            <v>Bakers Yeast Manuf - Dry Yeast /Stock Fermentor (F5 Stage)</v>
          </cell>
          <cell r="D6535" t="str">
            <v>Industrial Processes - NEC</v>
          </cell>
          <cell r="G6535" t="str">
            <v>Industrial Processes</v>
          </cell>
          <cell r="H6535" t="str">
            <v>Food and Agriculture</v>
          </cell>
          <cell r="I6535" t="str">
            <v>Bakers Yeast Manufacturing - Dry Yeast</v>
          </cell>
          <cell r="J6535" t="str">
            <v>Stock Fermentor (F5 Stage)</v>
          </cell>
          <cell r="N6535">
            <v>40988</v>
          </cell>
        </row>
        <row r="6536">
          <cell r="A6536" t="str">
            <v>30203406</v>
          </cell>
          <cell r="B6536" t="str">
            <v>Point</v>
          </cell>
          <cell r="C6536" t="str">
            <v>Bakers Yeast Manuf - Dry Yeast /Pitch Fermentor (F6 Stage)</v>
          </cell>
          <cell r="D6536" t="str">
            <v>Industrial Processes - NEC</v>
          </cell>
          <cell r="G6536" t="str">
            <v>Industrial Processes</v>
          </cell>
          <cell r="H6536" t="str">
            <v>Food and Agriculture</v>
          </cell>
          <cell r="I6536" t="str">
            <v>Bakers Yeast Manufacturing - Dry Yeast</v>
          </cell>
          <cell r="J6536" t="str">
            <v>Pitch Fermentor (F6 Stage)</v>
          </cell>
          <cell r="N6536">
            <v>40988</v>
          </cell>
        </row>
        <row r="6537">
          <cell r="A6537" t="str">
            <v>30203407</v>
          </cell>
          <cell r="B6537" t="str">
            <v>Point</v>
          </cell>
          <cell r="C6537" t="str">
            <v>Bakers Yeast Manuf - Dry Yeast /Trade Fermentor (F7 Stage)</v>
          </cell>
          <cell r="D6537" t="str">
            <v>Industrial Processes - NEC</v>
          </cell>
          <cell r="G6537" t="str">
            <v>Industrial Processes</v>
          </cell>
          <cell r="H6537" t="str">
            <v>Food and Agriculture</v>
          </cell>
          <cell r="I6537" t="str">
            <v>Bakers Yeast Manufacturing - Dry Yeast</v>
          </cell>
          <cell r="J6537" t="str">
            <v>Trade Fermentor (F7 Stage)</v>
          </cell>
          <cell r="N6537">
            <v>40988</v>
          </cell>
        </row>
        <row r="6538">
          <cell r="A6538" t="str">
            <v>30203410</v>
          </cell>
          <cell r="B6538" t="str">
            <v>Point</v>
          </cell>
          <cell r="C6538" t="str">
            <v>Bakers Yeast Manuf - Dry Yeast /Wastewater Treatment</v>
          </cell>
          <cell r="D6538" t="str">
            <v>Industrial Processes - NEC</v>
          </cell>
          <cell r="G6538" t="str">
            <v>Industrial Processes</v>
          </cell>
          <cell r="H6538" t="str">
            <v>Food and Agriculture</v>
          </cell>
          <cell r="I6538" t="str">
            <v>Bakers Yeast Manufacturing - Dry Yeast</v>
          </cell>
          <cell r="J6538" t="str">
            <v>Wastewater Treatment</v>
          </cell>
          <cell r="N6538">
            <v>40988</v>
          </cell>
        </row>
        <row r="6539">
          <cell r="A6539" t="str">
            <v>30203415</v>
          </cell>
          <cell r="B6539" t="str">
            <v>Point</v>
          </cell>
          <cell r="C6539" t="str">
            <v>Bakers Yeast Manuf - Dry Yeast /Extrusion</v>
          </cell>
          <cell r="D6539" t="str">
            <v>Industrial Processes - NEC</v>
          </cell>
          <cell r="G6539" t="str">
            <v>Industrial Processes</v>
          </cell>
          <cell r="H6539" t="str">
            <v>Food and Agriculture</v>
          </cell>
          <cell r="I6539" t="str">
            <v>Bakers Yeast Manufacturing - Dry Yeast</v>
          </cell>
          <cell r="J6539" t="str">
            <v>Extrusion</v>
          </cell>
          <cell r="N6539">
            <v>40988</v>
          </cell>
        </row>
        <row r="6540">
          <cell r="A6540" t="str">
            <v>30203420</v>
          </cell>
          <cell r="B6540" t="str">
            <v>Point</v>
          </cell>
          <cell r="C6540" t="str">
            <v>Bakers Yeast Manuf - Dry Yeast /Dryer</v>
          </cell>
          <cell r="D6540" t="str">
            <v>Industrial Processes - NEC</v>
          </cell>
          <cell r="G6540" t="str">
            <v>Industrial Processes</v>
          </cell>
          <cell r="H6540" t="str">
            <v>Food and Agriculture</v>
          </cell>
          <cell r="I6540" t="str">
            <v>Bakers Yeast Manufacturing - Dry Yeast</v>
          </cell>
          <cell r="J6540" t="str">
            <v>Dryer</v>
          </cell>
          <cell r="N6540">
            <v>40988</v>
          </cell>
        </row>
        <row r="6541">
          <cell r="A6541" t="str">
            <v>30203421</v>
          </cell>
          <cell r="B6541" t="str">
            <v>Point</v>
          </cell>
          <cell r="C6541" t="str">
            <v>Bakers Yeast Manuf - Dry Yeast /Drying Chamber</v>
          </cell>
          <cell r="D6541" t="str">
            <v>Industrial Processes - NEC</v>
          </cell>
          <cell r="G6541" t="str">
            <v>Industrial Processes</v>
          </cell>
          <cell r="H6541" t="str">
            <v>Food and Agriculture</v>
          </cell>
          <cell r="I6541" t="str">
            <v>Bakers Yeast Manufacturing - Dry Yeast</v>
          </cell>
          <cell r="J6541" t="str">
            <v>Drying Chamber</v>
          </cell>
          <cell r="N6541">
            <v>40988</v>
          </cell>
        </row>
        <row r="6542">
          <cell r="A6542" t="str">
            <v>30203422</v>
          </cell>
          <cell r="B6542" t="str">
            <v>Point</v>
          </cell>
          <cell r="C6542" t="str">
            <v>Bakers Yeast Manuf - Dry Yeast /Rotolouvre Dryer</v>
          </cell>
          <cell r="D6542" t="str">
            <v>Industrial Processes - NEC</v>
          </cell>
          <cell r="G6542" t="str">
            <v>Industrial Processes</v>
          </cell>
          <cell r="H6542" t="str">
            <v>Food and Agriculture</v>
          </cell>
          <cell r="I6542" t="str">
            <v>Bakers Yeast Manufacturing - Dry Yeast</v>
          </cell>
          <cell r="J6542" t="str">
            <v>Rotolouvre Dryer</v>
          </cell>
          <cell r="N6542">
            <v>40988</v>
          </cell>
        </row>
        <row r="6543">
          <cell r="A6543" t="str">
            <v>30203423</v>
          </cell>
          <cell r="B6543" t="str">
            <v>Point</v>
          </cell>
          <cell r="C6543" t="str">
            <v>Bakers Yeast Manuf - Dry Yeast /Airlift Dryer: Batch Process</v>
          </cell>
          <cell r="D6543" t="str">
            <v>Industrial Processes - NEC</v>
          </cell>
          <cell r="G6543" t="str">
            <v>Industrial Processes</v>
          </cell>
          <cell r="H6543" t="str">
            <v>Food and Agriculture</v>
          </cell>
          <cell r="I6543" t="str">
            <v>Bakers Yeast Manufacturing - Dry Yeast</v>
          </cell>
          <cell r="J6543" t="str">
            <v>Airlift Dryer: Batch Process</v>
          </cell>
          <cell r="N6543">
            <v>40988</v>
          </cell>
        </row>
        <row r="6544">
          <cell r="A6544" t="str">
            <v>30203424</v>
          </cell>
          <cell r="B6544" t="str">
            <v>Point</v>
          </cell>
          <cell r="C6544" t="str">
            <v>Bakers Yeast Manuf - Dry Yeast /Airlift Dryer: Continuous Process</v>
          </cell>
          <cell r="D6544" t="str">
            <v>Industrial Processes - NEC</v>
          </cell>
          <cell r="G6544" t="str">
            <v>Industrial Processes</v>
          </cell>
          <cell r="H6544" t="str">
            <v>Food and Agriculture</v>
          </cell>
          <cell r="I6544" t="str">
            <v>Bakers Yeast Manufacturing - Dry Yeast</v>
          </cell>
          <cell r="J6544" t="str">
            <v>Airlift Dryer: Continuous Process</v>
          </cell>
          <cell r="N6544">
            <v>40988</v>
          </cell>
        </row>
        <row r="6545">
          <cell r="A6545" t="str">
            <v>30203504</v>
          </cell>
          <cell r="B6545" t="str">
            <v>Point</v>
          </cell>
          <cell r="C6545" t="str">
            <v>Bakers Yeast Manufacturing - Compressed Yeast /Intermediate Fermentor (F4 Stage)</v>
          </cell>
          <cell r="D6545" t="str">
            <v>Industrial Processes - NEC</v>
          </cell>
          <cell r="G6545" t="str">
            <v>Industrial Processes</v>
          </cell>
          <cell r="H6545" t="str">
            <v>Food and Agriculture</v>
          </cell>
          <cell r="I6545" t="str">
            <v>Bakers Yeast Manufacturing - Compressed Yeast</v>
          </cell>
          <cell r="J6545" t="str">
            <v>Intermediate Fermentor (F4 Stage)</v>
          </cell>
          <cell r="N6545">
            <v>40988</v>
          </cell>
        </row>
        <row r="6546">
          <cell r="A6546" t="str">
            <v>30203505</v>
          </cell>
          <cell r="B6546" t="str">
            <v>Point</v>
          </cell>
          <cell r="C6546" t="str">
            <v>Bakers Yeast Manufacturing - Compressed Yeast /Stock Fermentor (F5 Stage)</v>
          </cell>
          <cell r="D6546" t="str">
            <v>Industrial Processes - NEC</v>
          </cell>
          <cell r="G6546" t="str">
            <v>Industrial Processes</v>
          </cell>
          <cell r="H6546" t="str">
            <v>Food and Agriculture</v>
          </cell>
          <cell r="I6546" t="str">
            <v>Bakers Yeast Manufacturing - Compressed Yeast</v>
          </cell>
          <cell r="J6546" t="str">
            <v>Stock Fermentor (F5 Stage)</v>
          </cell>
          <cell r="N6546">
            <v>40988</v>
          </cell>
        </row>
        <row r="6547">
          <cell r="A6547" t="str">
            <v>30203506</v>
          </cell>
          <cell r="B6547" t="str">
            <v>Point</v>
          </cell>
          <cell r="C6547" t="str">
            <v>Bakers Yeast Manufacturing - Compressed Yeast /Pitch Fermentor (F6 Stage)</v>
          </cell>
          <cell r="D6547" t="str">
            <v>Industrial Processes - NEC</v>
          </cell>
          <cell r="G6547" t="str">
            <v>Industrial Processes</v>
          </cell>
          <cell r="H6547" t="str">
            <v>Food and Agriculture</v>
          </cell>
          <cell r="I6547" t="str">
            <v>Bakers Yeast Manufacturing - Compressed Yeast</v>
          </cell>
          <cell r="J6547" t="str">
            <v>Pitch Fermentor (F6 Stage)</v>
          </cell>
          <cell r="N6547">
            <v>40988</v>
          </cell>
        </row>
        <row r="6548">
          <cell r="A6548" t="str">
            <v>30203507</v>
          </cell>
          <cell r="B6548" t="str">
            <v>Point</v>
          </cell>
          <cell r="C6548" t="str">
            <v>Bakers Yeast Manufacturing - Compressed Yeast /Trade Fermentor (F7 Stage)</v>
          </cell>
          <cell r="D6548" t="str">
            <v>Industrial Processes - NEC</v>
          </cell>
          <cell r="G6548" t="str">
            <v>Industrial Processes</v>
          </cell>
          <cell r="H6548" t="str">
            <v>Food and Agriculture</v>
          </cell>
          <cell r="I6548" t="str">
            <v>Bakers Yeast Manufacturing - Compressed Yeast</v>
          </cell>
          <cell r="J6548" t="str">
            <v>Trade Fermentor (F7 Stage)</v>
          </cell>
          <cell r="N6548">
            <v>40988</v>
          </cell>
        </row>
        <row r="6549">
          <cell r="A6549" t="str">
            <v>30203510</v>
          </cell>
          <cell r="B6549" t="str">
            <v>Point</v>
          </cell>
          <cell r="C6549" t="str">
            <v>Bakers Yeast Manufacturing - Compressed Yeast /Wastewater Treatment</v>
          </cell>
          <cell r="D6549" t="str">
            <v>Industrial Processes - NEC</v>
          </cell>
          <cell r="G6549" t="str">
            <v>Industrial Processes</v>
          </cell>
          <cell r="H6549" t="str">
            <v>Food and Agriculture</v>
          </cell>
          <cell r="I6549" t="str">
            <v>Bakers Yeast Manufacturing - Compressed Yeast</v>
          </cell>
          <cell r="J6549" t="str">
            <v>Wastewater Treatment</v>
          </cell>
          <cell r="N6549">
            <v>40988</v>
          </cell>
        </row>
        <row r="6550">
          <cell r="A6550" t="str">
            <v>30203530</v>
          </cell>
          <cell r="B6550" t="str">
            <v>Point</v>
          </cell>
          <cell r="C6550" t="str">
            <v>Bakers Yeast Manufacturing - Compressed Yeast /Harvesting</v>
          </cell>
          <cell r="D6550" t="str">
            <v>Industrial Processes - NEC</v>
          </cell>
          <cell r="G6550" t="str">
            <v>Industrial Processes</v>
          </cell>
          <cell r="H6550" t="str">
            <v>Food and Agriculture</v>
          </cell>
          <cell r="I6550" t="str">
            <v>Bakers Yeast Manufacturing - Compressed Yeast</v>
          </cell>
          <cell r="J6550" t="str">
            <v>Harvesting</v>
          </cell>
          <cell r="N6550">
            <v>40988</v>
          </cell>
        </row>
        <row r="6551">
          <cell r="A6551" t="str">
            <v>30203531</v>
          </cell>
          <cell r="B6551" t="str">
            <v>Point</v>
          </cell>
          <cell r="C6551" t="str">
            <v>Bakers Yeast Manufacturing - Compressed Yeast /Harvesting: Centrifuge</v>
          </cell>
          <cell r="D6551" t="str">
            <v>Industrial Processes - NEC</v>
          </cell>
          <cell r="G6551" t="str">
            <v>Industrial Processes</v>
          </cell>
          <cell r="H6551" t="str">
            <v>Food and Agriculture</v>
          </cell>
          <cell r="I6551" t="str">
            <v>Bakers Yeast Manufacturing - Compressed Yeast</v>
          </cell>
          <cell r="J6551" t="str">
            <v>Harvesting: Centrifuge</v>
          </cell>
          <cell r="N6551">
            <v>40988</v>
          </cell>
        </row>
        <row r="6552">
          <cell r="A6552" t="str">
            <v>30203532</v>
          </cell>
          <cell r="B6552" t="str">
            <v>Point</v>
          </cell>
          <cell r="C6552" t="str">
            <v>Bakers Yeast Manufacturing - Compressed Yeast /Harvesting: Plate and Frame Filter Press</v>
          </cell>
          <cell r="D6552" t="str">
            <v>Industrial Processes - NEC</v>
          </cell>
          <cell r="G6552" t="str">
            <v>Industrial Processes</v>
          </cell>
          <cell r="H6552" t="str">
            <v>Food and Agriculture</v>
          </cell>
          <cell r="I6552" t="str">
            <v>Bakers Yeast Manufacturing - Compressed Yeast</v>
          </cell>
          <cell r="J6552" t="str">
            <v>Harvesting: Plate and Frame Filter Press</v>
          </cell>
          <cell r="N6552">
            <v>40988</v>
          </cell>
        </row>
        <row r="6553">
          <cell r="A6553" t="str">
            <v>30203533</v>
          </cell>
          <cell r="B6553" t="str">
            <v>Point</v>
          </cell>
          <cell r="C6553" t="str">
            <v>Bakers Yeast Manufacturing - Compressed Yeast /Harvesting: Rotary Vacuum Filter</v>
          </cell>
          <cell r="D6553" t="str">
            <v>Industrial Processes - NEC</v>
          </cell>
          <cell r="G6553" t="str">
            <v>Industrial Processes</v>
          </cell>
          <cell r="H6553" t="str">
            <v>Food and Agriculture</v>
          </cell>
          <cell r="I6553" t="str">
            <v>Bakers Yeast Manufacturing - Compressed Yeast</v>
          </cell>
          <cell r="J6553" t="str">
            <v>Harvesting: Rotary Vacuum Filter</v>
          </cell>
          <cell r="N6553">
            <v>40988</v>
          </cell>
        </row>
        <row r="6554">
          <cell r="A6554" t="str">
            <v>30203534</v>
          </cell>
          <cell r="B6554" t="str">
            <v>Point</v>
          </cell>
          <cell r="C6554" t="str">
            <v>Bakers Yeast Manufacturing - Compressed Yeast /Harvesting: Mixers</v>
          </cell>
          <cell r="D6554" t="str">
            <v>Industrial Processes - NEC</v>
          </cell>
          <cell r="G6554" t="str">
            <v>Industrial Processes</v>
          </cell>
          <cell r="H6554" t="str">
            <v>Food and Agriculture</v>
          </cell>
          <cell r="I6554" t="str">
            <v>Bakers Yeast Manufacturing - Compressed Yeast</v>
          </cell>
          <cell r="J6554" t="str">
            <v>Harvesting: Mixers</v>
          </cell>
          <cell r="N6554">
            <v>40988</v>
          </cell>
        </row>
        <row r="6555">
          <cell r="A6555" t="str">
            <v>30203535</v>
          </cell>
          <cell r="B6555" t="str">
            <v>Point</v>
          </cell>
          <cell r="C6555" t="str">
            <v>Bakers Yeast Manufacturing - Compressed Yeast /Harvesting: Extrusion</v>
          </cell>
          <cell r="D6555" t="str">
            <v>Industrial Processes - NEC</v>
          </cell>
          <cell r="G6555" t="str">
            <v>Industrial Processes</v>
          </cell>
          <cell r="H6555" t="str">
            <v>Food and Agriculture</v>
          </cell>
          <cell r="I6555" t="str">
            <v>Bakers Yeast Manufacturing - Compressed Yeast</v>
          </cell>
          <cell r="J6555" t="str">
            <v>Harvesting: Extrusion</v>
          </cell>
          <cell r="N6555">
            <v>40988</v>
          </cell>
        </row>
        <row r="6556">
          <cell r="A6556" t="str">
            <v>30203536</v>
          </cell>
          <cell r="B6556" t="str">
            <v>Point</v>
          </cell>
          <cell r="C6556" t="str">
            <v>Bakers Yeast Manufacturing - Compressed Yeast /Harvesting: Cutting</v>
          </cell>
          <cell r="D6556" t="str">
            <v>Industrial Processes - NEC</v>
          </cell>
          <cell r="G6556" t="str">
            <v>Industrial Processes</v>
          </cell>
          <cell r="H6556" t="str">
            <v>Food and Agriculture</v>
          </cell>
          <cell r="I6556" t="str">
            <v>Bakers Yeast Manufacturing - Compressed Yeast</v>
          </cell>
          <cell r="J6556" t="str">
            <v>Harvesting: Cutting</v>
          </cell>
          <cell r="N6556">
            <v>40988</v>
          </cell>
        </row>
        <row r="6557">
          <cell r="A6557" t="str">
            <v>30203540</v>
          </cell>
          <cell r="B6557" t="str">
            <v>Point</v>
          </cell>
          <cell r="C6557" t="str">
            <v>Bakers Yeast Manufacturing - Compressed Yeast /Packaging</v>
          </cell>
          <cell r="D6557" t="str">
            <v>Industrial Processes - NEC</v>
          </cell>
          <cell r="G6557" t="str">
            <v>Industrial Processes</v>
          </cell>
          <cell r="H6557" t="str">
            <v>Food and Agriculture</v>
          </cell>
          <cell r="I6557" t="str">
            <v>Bakers Yeast Manufacturing - Compressed Yeast</v>
          </cell>
          <cell r="J6557" t="str">
            <v>Packaging</v>
          </cell>
          <cell r="N6557">
            <v>40988</v>
          </cell>
        </row>
        <row r="6558">
          <cell r="A6558" t="str">
            <v>30203601</v>
          </cell>
          <cell r="B6558" t="str">
            <v>Point</v>
          </cell>
          <cell r="C6558" t="str">
            <v>Food&amp;Agric /Deep Fat Frying /Continuous Deep Fat Fryer: Potato Chips</v>
          </cell>
          <cell r="D6558" t="str">
            <v>Industrial Processes - NEC</v>
          </cell>
          <cell r="G6558" t="str">
            <v>Industrial Processes</v>
          </cell>
          <cell r="H6558" t="str">
            <v>Food and Agriculture</v>
          </cell>
          <cell r="I6558" t="str">
            <v>Deep Fat Frying</v>
          </cell>
          <cell r="J6558" t="str">
            <v>Continuous Deep Fat Fryer: Potato Chips</v>
          </cell>
          <cell r="N6558">
            <v>40988</v>
          </cell>
        </row>
        <row r="6559">
          <cell r="A6559" t="str">
            <v>30203602</v>
          </cell>
          <cell r="B6559" t="str">
            <v>Point</v>
          </cell>
          <cell r="C6559" t="str">
            <v>Food&amp;Agric /Deep Fat Frying /Continuous Deep Fat Fryer: Other Snack Chips</v>
          </cell>
          <cell r="D6559" t="str">
            <v>Industrial Processes - NEC</v>
          </cell>
          <cell r="G6559" t="str">
            <v>Industrial Processes</v>
          </cell>
          <cell r="H6559" t="str">
            <v>Food and Agriculture</v>
          </cell>
          <cell r="I6559" t="str">
            <v>Deep Fat Frying</v>
          </cell>
          <cell r="J6559" t="str">
            <v>Continuous Deep Fat Fryer: Other Snack Chips</v>
          </cell>
          <cell r="N6559">
            <v>40988</v>
          </cell>
        </row>
        <row r="6560">
          <cell r="A6560" t="str">
            <v>30203603</v>
          </cell>
          <cell r="B6560" t="str">
            <v>Point</v>
          </cell>
          <cell r="C6560" t="str">
            <v>Food&amp;Agric /Deep Fat Frying /Batch Deep Fat Fryer: Potato Chips</v>
          </cell>
          <cell r="D6560" t="str">
            <v>Industrial Processes - NEC</v>
          </cell>
          <cell r="G6560" t="str">
            <v>Industrial Processes</v>
          </cell>
          <cell r="H6560" t="str">
            <v>Food and Agriculture</v>
          </cell>
          <cell r="I6560" t="str">
            <v>Deep Fat Frying</v>
          </cell>
          <cell r="J6560" t="str">
            <v>Batch Deep Fat Fryer: Potato Chips</v>
          </cell>
          <cell r="N6560">
            <v>40988</v>
          </cell>
        </row>
        <row r="6561">
          <cell r="A6561" t="str">
            <v>30203604</v>
          </cell>
          <cell r="B6561" t="str">
            <v>Point</v>
          </cell>
          <cell r="C6561" t="str">
            <v>Food&amp;Agric /Deep Fat Frying /Gas-fired Toaster: Snack Chips</v>
          </cell>
          <cell r="D6561" t="str">
            <v>Industrial Processes - NEC</v>
          </cell>
          <cell r="G6561" t="str">
            <v>Industrial Processes</v>
          </cell>
          <cell r="H6561" t="str">
            <v>Food and Agriculture</v>
          </cell>
          <cell r="I6561" t="str">
            <v>Deep Fat Frying</v>
          </cell>
          <cell r="J6561" t="str">
            <v>Gas-fired Toaster: Snack Chips</v>
          </cell>
          <cell r="N6561">
            <v>40988</v>
          </cell>
        </row>
        <row r="6562">
          <cell r="A6562" t="str">
            <v>30203801</v>
          </cell>
          <cell r="B6562" t="str">
            <v>Point</v>
          </cell>
          <cell r="C6562" t="str">
            <v>Food&amp;Agric /Animal/Poultry Rendering /General</v>
          </cell>
          <cell r="D6562" t="str">
            <v>Industrial Processes - NEC</v>
          </cell>
          <cell r="G6562" t="str">
            <v>Industrial Processes</v>
          </cell>
          <cell r="H6562" t="str">
            <v>Food and Agriculture</v>
          </cell>
          <cell r="I6562" t="str">
            <v>Animal/Poultry Rendering</v>
          </cell>
          <cell r="J6562" t="str">
            <v>General</v>
          </cell>
          <cell r="N6562">
            <v>40988</v>
          </cell>
        </row>
        <row r="6563">
          <cell r="A6563" t="str">
            <v>30203802</v>
          </cell>
          <cell r="B6563" t="str">
            <v>Point</v>
          </cell>
          <cell r="C6563" t="str">
            <v>Food&amp;Agric /Animal/Poultry Rendering /Size Reduction</v>
          </cell>
          <cell r="D6563" t="str">
            <v>Industrial Processes - NEC</v>
          </cell>
          <cell r="G6563" t="str">
            <v>Industrial Processes</v>
          </cell>
          <cell r="H6563" t="str">
            <v>Food and Agriculture</v>
          </cell>
          <cell r="I6563" t="str">
            <v>Animal/Poultry Rendering</v>
          </cell>
          <cell r="J6563" t="str">
            <v>Size Reduction</v>
          </cell>
          <cell r="N6563">
            <v>40988</v>
          </cell>
        </row>
        <row r="6564">
          <cell r="A6564" t="str">
            <v>30203803</v>
          </cell>
          <cell r="B6564" t="str">
            <v>Point</v>
          </cell>
          <cell r="C6564" t="str">
            <v>Food&amp;Agric /Animal/Poultry Rendering /Cooking</v>
          </cell>
          <cell r="D6564" t="str">
            <v>Industrial Processes - NEC</v>
          </cell>
          <cell r="G6564" t="str">
            <v>Industrial Processes</v>
          </cell>
          <cell r="H6564" t="str">
            <v>Food and Agriculture</v>
          </cell>
          <cell r="I6564" t="str">
            <v>Animal/Poultry Rendering</v>
          </cell>
          <cell r="J6564" t="str">
            <v>Cooking</v>
          </cell>
          <cell r="N6564">
            <v>40988</v>
          </cell>
        </row>
        <row r="6565">
          <cell r="A6565" t="str">
            <v>30203804</v>
          </cell>
          <cell r="B6565" t="str">
            <v>Point</v>
          </cell>
          <cell r="C6565" t="str">
            <v>Food&amp;Agric /Animal/Poultry Rendering /Storage</v>
          </cell>
          <cell r="D6565" t="str">
            <v>Industrial Processes - NEC</v>
          </cell>
          <cell r="G6565" t="str">
            <v>Industrial Processes</v>
          </cell>
          <cell r="H6565" t="str">
            <v>Food and Agriculture</v>
          </cell>
          <cell r="I6565" t="str">
            <v>Animal/Poultry Rendering</v>
          </cell>
          <cell r="J6565" t="str">
            <v>Storage</v>
          </cell>
          <cell r="N6565">
            <v>40988</v>
          </cell>
        </row>
        <row r="6566">
          <cell r="A6566" t="str">
            <v>30203805</v>
          </cell>
          <cell r="B6566" t="str">
            <v>Point</v>
          </cell>
          <cell r="C6566" t="str">
            <v>Food&amp;Agric /Animal/Poultry Rendering /Material Handling</v>
          </cell>
          <cell r="D6566" t="str">
            <v>Industrial Processes - NEC</v>
          </cell>
          <cell r="G6566" t="str">
            <v>Industrial Processes</v>
          </cell>
          <cell r="H6566" t="str">
            <v>Food and Agriculture</v>
          </cell>
          <cell r="I6566" t="str">
            <v>Animal/Poultry Rendering</v>
          </cell>
          <cell r="J6566" t="str">
            <v>Material Handling</v>
          </cell>
          <cell r="N6566">
            <v>40988</v>
          </cell>
        </row>
        <row r="6567">
          <cell r="A6567" t="str">
            <v>30203811</v>
          </cell>
          <cell r="B6567" t="str">
            <v>Point</v>
          </cell>
          <cell r="C6567" t="str">
            <v>Food&amp;Agric /Animal/Poultry Rendering /Blood Dryer: Natural Gas Direct Fired</v>
          </cell>
          <cell r="D6567" t="str">
            <v>Industrial Processes - NEC</v>
          </cell>
          <cell r="G6567" t="str">
            <v>Industrial Processes</v>
          </cell>
          <cell r="H6567" t="str">
            <v>Food and Agriculture</v>
          </cell>
          <cell r="I6567" t="str">
            <v>Animal/Poultry Rendering</v>
          </cell>
          <cell r="J6567" t="str">
            <v>Blood Dryer: Natural Gas Direct Fired</v>
          </cell>
          <cell r="N6567">
            <v>40988</v>
          </cell>
        </row>
        <row r="6568">
          <cell r="A6568" t="str">
            <v>30203812</v>
          </cell>
          <cell r="B6568" t="str">
            <v>Point</v>
          </cell>
          <cell r="C6568" t="str">
            <v>Food&amp;Agric /Animal/Poultry Rendering /Blood Dryer: Steam-coil Indirect Heated</v>
          </cell>
          <cell r="D6568" t="str">
            <v>Industrial Processes - NEC</v>
          </cell>
          <cell r="G6568" t="str">
            <v>Industrial Processes</v>
          </cell>
          <cell r="H6568" t="str">
            <v>Food and Agriculture</v>
          </cell>
          <cell r="I6568" t="str">
            <v>Animal/Poultry Rendering</v>
          </cell>
          <cell r="J6568" t="str">
            <v>Blood Dryer: Steam-coil Indirect Heated</v>
          </cell>
          <cell r="N6568">
            <v>40988</v>
          </cell>
        </row>
        <row r="6569">
          <cell r="A6569" t="str">
            <v>30203901</v>
          </cell>
          <cell r="B6569" t="str">
            <v>Point</v>
          </cell>
          <cell r="C6569" t="str">
            <v>Food&amp;Agric /Carob Kibble /Roaster</v>
          </cell>
          <cell r="D6569" t="str">
            <v>Industrial Processes - NEC</v>
          </cell>
          <cell r="G6569" t="str">
            <v>Industrial Processes</v>
          </cell>
          <cell r="H6569" t="str">
            <v>Food and Agriculture</v>
          </cell>
          <cell r="I6569" t="str">
            <v>Carob Kibble</v>
          </cell>
          <cell r="J6569" t="str">
            <v>Roaster</v>
          </cell>
          <cell r="N6569">
            <v>40988</v>
          </cell>
        </row>
        <row r="6570">
          <cell r="A6570" t="str">
            <v>30203902</v>
          </cell>
          <cell r="B6570" t="str">
            <v>Point</v>
          </cell>
          <cell r="C6570" t="str">
            <v>Food&amp;Agric /Carob Kibble /Receiving</v>
          </cell>
          <cell r="D6570" t="str">
            <v>Industrial Processes - NEC</v>
          </cell>
          <cell r="G6570" t="str">
            <v>Industrial Processes</v>
          </cell>
          <cell r="H6570" t="str">
            <v>Food and Agriculture</v>
          </cell>
          <cell r="I6570" t="str">
            <v>Carob Kibble</v>
          </cell>
          <cell r="J6570" t="str">
            <v>Receiving</v>
          </cell>
          <cell r="N6570">
            <v>40988</v>
          </cell>
        </row>
        <row r="6571">
          <cell r="A6571" t="str">
            <v>30204001</v>
          </cell>
          <cell r="B6571" t="str">
            <v>Point</v>
          </cell>
          <cell r="C6571" t="str">
            <v>Food&amp;Agric /Cereal /Dryer</v>
          </cell>
          <cell r="D6571" t="str">
            <v>Industrial Processes - NEC</v>
          </cell>
          <cell r="G6571" t="str">
            <v>Industrial Processes</v>
          </cell>
          <cell r="H6571" t="str">
            <v>Food and Agriculture</v>
          </cell>
          <cell r="I6571" t="str">
            <v>Cereal</v>
          </cell>
          <cell r="J6571" t="str">
            <v>Dryer</v>
          </cell>
          <cell r="N6571">
            <v>40988</v>
          </cell>
        </row>
        <row r="6572">
          <cell r="A6572" t="str">
            <v>30204002</v>
          </cell>
          <cell r="B6572" t="str">
            <v>Point</v>
          </cell>
          <cell r="C6572" t="str">
            <v>Food&amp;Agric /Cereal /Cereal Conveying</v>
          </cell>
          <cell r="D6572" t="str">
            <v>Industrial Processes - NEC</v>
          </cell>
          <cell r="G6572" t="str">
            <v>Industrial Processes</v>
          </cell>
          <cell r="H6572" t="str">
            <v>Food and Agriculture</v>
          </cell>
          <cell r="I6572" t="str">
            <v>Cereal</v>
          </cell>
          <cell r="J6572" t="str">
            <v>Cereal Conveying</v>
          </cell>
          <cell r="N6572">
            <v>40988</v>
          </cell>
        </row>
        <row r="6573">
          <cell r="A6573" t="str">
            <v>30204003</v>
          </cell>
          <cell r="B6573" t="str">
            <v>Point</v>
          </cell>
          <cell r="C6573" t="str">
            <v>Food&amp;Agric /Cereal /Cereal Packaging</v>
          </cell>
          <cell r="D6573" t="str">
            <v>Industrial Processes - NEC</v>
          </cell>
          <cell r="G6573" t="str">
            <v>Industrial Processes</v>
          </cell>
          <cell r="H6573" t="str">
            <v>Food and Agriculture</v>
          </cell>
          <cell r="I6573" t="str">
            <v>Cereal</v>
          </cell>
          <cell r="J6573" t="str">
            <v>Cereal Packaging</v>
          </cell>
          <cell r="N6573">
            <v>40988</v>
          </cell>
        </row>
        <row r="6574">
          <cell r="A6574" t="str">
            <v>30204004</v>
          </cell>
          <cell r="B6574" t="str">
            <v>Point</v>
          </cell>
          <cell r="C6574" t="str">
            <v>Food&amp;Agric /Cereal /Cereal Coating</v>
          </cell>
          <cell r="D6574" t="str">
            <v>Industrial Processes - NEC</v>
          </cell>
          <cell r="G6574" t="str">
            <v>Industrial Processes</v>
          </cell>
          <cell r="H6574" t="str">
            <v>Food and Agriculture</v>
          </cell>
          <cell r="I6574" t="str">
            <v>Cereal</v>
          </cell>
          <cell r="J6574" t="str">
            <v>Cereal Coating</v>
          </cell>
          <cell r="N6574">
            <v>40988</v>
          </cell>
        </row>
        <row r="6575">
          <cell r="A6575" t="str">
            <v>30204201</v>
          </cell>
          <cell r="B6575" t="str">
            <v>Point</v>
          </cell>
          <cell r="C6575" t="str">
            <v>Food&amp;Agric /Vinegar Manuf /Fermentation: Alcohol</v>
          </cell>
          <cell r="D6575" t="str">
            <v>Industrial Processes - NEC</v>
          </cell>
          <cell r="G6575" t="str">
            <v>Industrial Processes</v>
          </cell>
          <cell r="H6575" t="str">
            <v>Food and Agriculture</v>
          </cell>
          <cell r="I6575" t="str">
            <v>Vinegar Manufacturing</v>
          </cell>
          <cell r="J6575" t="str">
            <v>Fermentation: Alcohol</v>
          </cell>
          <cell r="N6575">
            <v>40988</v>
          </cell>
        </row>
        <row r="6576">
          <cell r="A6576" t="str">
            <v>30205010</v>
          </cell>
          <cell r="B6576" t="str">
            <v>Point</v>
          </cell>
          <cell r="C6576" t="str">
            <v>Ethanol Production /Distillation</v>
          </cell>
          <cell r="D6576" t="str">
            <v>Industrial Processes - Chemical Manuf</v>
          </cell>
          <cell r="G6576" t="str">
            <v>Industrial Processes</v>
          </cell>
          <cell r="H6576" t="str">
            <v>Food and Agriculture</v>
          </cell>
          <cell r="I6576" t="str">
            <v>Ethanol Production</v>
          </cell>
          <cell r="J6576" t="str">
            <v>Distillation</v>
          </cell>
          <cell r="M6576">
            <v>39917</v>
          </cell>
          <cell r="N6576">
            <v>40988</v>
          </cell>
        </row>
        <row r="6577">
          <cell r="A6577" t="str">
            <v>30205011</v>
          </cell>
          <cell r="B6577" t="str">
            <v>Point</v>
          </cell>
          <cell r="C6577" t="str">
            <v>Ethanol Production /Fermentation</v>
          </cell>
          <cell r="D6577" t="str">
            <v>Industrial Processes - Chemical Manuf</v>
          </cell>
          <cell r="G6577" t="str">
            <v>Industrial Processes</v>
          </cell>
          <cell r="H6577" t="str">
            <v>Food and Agriculture</v>
          </cell>
          <cell r="I6577" t="str">
            <v>Ethanol Production</v>
          </cell>
          <cell r="J6577" t="str">
            <v>Fermentation</v>
          </cell>
          <cell r="M6577">
            <v>39917</v>
          </cell>
          <cell r="N6577">
            <v>40988</v>
          </cell>
        </row>
        <row r="6578">
          <cell r="A6578" t="str">
            <v>30205012</v>
          </cell>
          <cell r="B6578" t="str">
            <v>Point</v>
          </cell>
          <cell r="C6578" t="str">
            <v>Ethanol Production /Stillage Drying (Dry Mill Process)</v>
          </cell>
          <cell r="D6578" t="str">
            <v>Industrial Processes - Chemical Manuf</v>
          </cell>
          <cell r="G6578" t="str">
            <v>Industrial Processes</v>
          </cell>
          <cell r="H6578" t="str">
            <v>Food and Agriculture</v>
          </cell>
          <cell r="I6578" t="str">
            <v>Ethanol Production</v>
          </cell>
          <cell r="J6578" t="str">
            <v>Stillage Drying (Dry Mill Process)</v>
          </cell>
          <cell r="M6578">
            <v>39917</v>
          </cell>
          <cell r="N6578">
            <v>40988</v>
          </cell>
        </row>
        <row r="6579">
          <cell r="A6579" t="str">
            <v>30205013</v>
          </cell>
          <cell r="B6579" t="str">
            <v>Point</v>
          </cell>
          <cell r="C6579" t="str">
            <v>Ethanol Production /Stillage Drying (Wet Mill Process)</v>
          </cell>
          <cell r="D6579" t="str">
            <v>Industrial Processes - Chemical Manuf</v>
          </cell>
          <cell r="G6579" t="str">
            <v>Industrial Processes</v>
          </cell>
          <cell r="H6579" t="str">
            <v>Food and Agriculture</v>
          </cell>
          <cell r="I6579" t="str">
            <v>Ethanol Production</v>
          </cell>
          <cell r="J6579" t="str">
            <v>Stillage Drying (Wet Mill Process)</v>
          </cell>
          <cell r="M6579">
            <v>39917</v>
          </cell>
          <cell r="N6579">
            <v>40988</v>
          </cell>
        </row>
        <row r="6580">
          <cell r="A6580" t="str">
            <v>30205014</v>
          </cell>
          <cell r="B6580" t="str">
            <v>Point</v>
          </cell>
          <cell r="C6580" t="str">
            <v>Ethanol Production /DDGS Cooling</v>
          </cell>
          <cell r="D6580" t="str">
            <v>Industrial Processes - Chemical Manuf</v>
          </cell>
          <cell r="G6580" t="str">
            <v>Industrial Processes</v>
          </cell>
          <cell r="H6580" t="str">
            <v>Food and Agriculture</v>
          </cell>
          <cell r="I6580" t="str">
            <v>Ethanol Production</v>
          </cell>
          <cell r="J6580" t="str">
            <v>DDGS Cooling</v>
          </cell>
          <cell r="M6580">
            <v>39917</v>
          </cell>
          <cell r="N6580">
            <v>40988</v>
          </cell>
        </row>
        <row r="6581">
          <cell r="A6581" t="str">
            <v>30205020</v>
          </cell>
          <cell r="B6581" t="str">
            <v>Point</v>
          </cell>
          <cell r="C6581" t="str">
            <v>Ethanol Production /Natural Gas Combustion from Dryer</v>
          </cell>
          <cell r="D6581" t="str">
            <v>Industrial Processes - Chemical Manuf</v>
          </cell>
          <cell r="G6581" t="str">
            <v>Industrial Processes</v>
          </cell>
          <cell r="H6581" t="str">
            <v>Food and Agriculture</v>
          </cell>
          <cell r="I6581" t="str">
            <v>Ethanol Production</v>
          </cell>
          <cell r="J6581" t="str">
            <v>Natural Gas Combustion from Dryer</v>
          </cell>
          <cell r="M6581">
            <v>39917</v>
          </cell>
          <cell r="N6581">
            <v>40988</v>
          </cell>
        </row>
        <row r="6582">
          <cell r="A6582" t="str">
            <v>30205021</v>
          </cell>
          <cell r="B6582" t="str">
            <v>Point</v>
          </cell>
          <cell r="C6582" t="str">
            <v>Ethanol Production /Natural Gas Combustion from Thermal Oxidizer</v>
          </cell>
          <cell r="D6582" t="str">
            <v>Industrial Processes - Chemical Manuf</v>
          </cell>
          <cell r="G6582" t="str">
            <v>Industrial Processes</v>
          </cell>
          <cell r="H6582" t="str">
            <v>Food and Agriculture</v>
          </cell>
          <cell r="I6582" t="str">
            <v>Ethanol Production</v>
          </cell>
          <cell r="J6582" t="str">
            <v>Natural Gas Combustion from Thermal Oxidizer</v>
          </cell>
          <cell r="M6582">
            <v>39917</v>
          </cell>
          <cell r="N6582">
            <v>40988</v>
          </cell>
        </row>
        <row r="6583">
          <cell r="A6583" t="str">
            <v>30205030</v>
          </cell>
          <cell r="B6583" t="str">
            <v>Point</v>
          </cell>
          <cell r="C6583" t="str">
            <v>Ethanol Production /Denatured Ethanol Storage Standing Loss</v>
          </cell>
          <cell r="D6583" t="str">
            <v>Industrial Processes - Chemical Manuf</v>
          </cell>
          <cell r="G6583" t="str">
            <v>Industrial Processes</v>
          </cell>
          <cell r="H6583" t="str">
            <v>Food and Agriculture</v>
          </cell>
          <cell r="I6583" t="str">
            <v>Ethanol Production</v>
          </cell>
          <cell r="J6583" t="str">
            <v>Denatured Ethanol Storage Standing Loss</v>
          </cell>
          <cell r="M6583">
            <v>39917</v>
          </cell>
          <cell r="N6583">
            <v>40988</v>
          </cell>
        </row>
        <row r="6584">
          <cell r="A6584" t="str">
            <v>30205031</v>
          </cell>
          <cell r="B6584" t="str">
            <v>Point</v>
          </cell>
          <cell r="C6584" t="str">
            <v>Ethanol Production /Denatured Ethanol Storage Working Loss</v>
          </cell>
          <cell r="D6584" t="str">
            <v>Industrial Processes - Chemical Manuf</v>
          </cell>
          <cell r="G6584" t="str">
            <v>Industrial Processes</v>
          </cell>
          <cell r="H6584" t="str">
            <v>Food and Agriculture</v>
          </cell>
          <cell r="I6584" t="str">
            <v>Ethanol Production</v>
          </cell>
          <cell r="J6584" t="str">
            <v>Denatured Ethanol Storage Working Loss</v>
          </cell>
          <cell r="M6584">
            <v>39917</v>
          </cell>
          <cell r="N6584">
            <v>40988</v>
          </cell>
        </row>
        <row r="6585">
          <cell r="A6585" t="str">
            <v>30205032</v>
          </cell>
          <cell r="B6585" t="str">
            <v>Point</v>
          </cell>
          <cell r="C6585" t="str">
            <v>Ethanol Production /E-85 Denatured Ethanol Storage Standing Loss</v>
          </cell>
          <cell r="D6585" t="str">
            <v>Industrial Processes - Chemical Manuf</v>
          </cell>
          <cell r="G6585" t="str">
            <v>Industrial Processes</v>
          </cell>
          <cell r="H6585" t="str">
            <v>Food and Agriculture</v>
          </cell>
          <cell r="I6585" t="str">
            <v>Ethanol Production</v>
          </cell>
          <cell r="J6585" t="str">
            <v>E-85 Denatured Ethanol Storage Standing Loss</v>
          </cell>
          <cell r="M6585">
            <v>39917</v>
          </cell>
          <cell r="N6585">
            <v>40988</v>
          </cell>
        </row>
        <row r="6586">
          <cell r="A6586" t="str">
            <v>30205033</v>
          </cell>
          <cell r="B6586" t="str">
            <v>Point</v>
          </cell>
          <cell r="C6586" t="str">
            <v>Ethanol Production /E-85 Denatured Ethanol Storage Working Loss</v>
          </cell>
          <cell r="D6586" t="str">
            <v>Industrial Processes - Chemical Manuf</v>
          </cell>
          <cell r="G6586" t="str">
            <v>Industrial Processes</v>
          </cell>
          <cell r="H6586" t="str">
            <v>Food and Agriculture</v>
          </cell>
          <cell r="I6586" t="str">
            <v>Ethanol Production</v>
          </cell>
          <cell r="J6586" t="str">
            <v>E-85 Denatured Ethanol Storage Working Loss</v>
          </cell>
          <cell r="M6586">
            <v>39917</v>
          </cell>
          <cell r="N6586">
            <v>40988</v>
          </cell>
        </row>
        <row r="6587">
          <cell r="A6587" t="str">
            <v>30205034</v>
          </cell>
          <cell r="B6587" t="str">
            <v>Point</v>
          </cell>
          <cell r="C6587" t="str">
            <v>Ethanol Production /200 Proof Ethanol Storage Standing Loss</v>
          </cell>
          <cell r="D6587" t="str">
            <v>Industrial Processes - Chemical Manuf</v>
          </cell>
          <cell r="G6587" t="str">
            <v>Industrial Processes</v>
          </cell>
          <cell r="H6587" t="str">
            <v>Food and Agriculture</v>
          </cell>
          <cell r="I6587" t="str">
            <v>Ethanol Production</v>
          </cell>
          <cell r="J6587" t="str">
            <v>200 Proof Ethanol Storage Standing Loss</v>
          </cell>
          <cell r="M6587">
            <v>39917</v>
          </cell>
          <cell r="N6587">
            <v>40988</v>
          </cell>
        </row>
        <row r="6588">
          <cell r="A6588" t="str">
            <v>30205035</v>
          </cell>
          <cell r="B6588" t="str">
            <v>Point</v>
          </cell>
          <cell r="C6588" t="str">
            <v>Ethanol Production /200 Proof Ethanol Storage Working Loss</v>
          </cell>
          <cell r="D6588" t="str">
            <v>Industrial Processes - Chemical Manuf</v>
          </cell>
          <cell r="G6588" t="str">
            <v>Industrial Processes</v>
          </cell>
          <cell r="H6588" t="str">
            <v>Food and Agriculture</v>
          </cell>
          <cell r="I6588" t="str">
            <v>Ethanol Production</v>
          </cell>
          <cell r="J6588" t="str">
            <v>200 Proof Ethanol Storage Working Loss</v>
          </cell>
          <cell r="M6588">
            <v>39917</v>
          </cell>
          <cell r="N6588">
            <v>40988</v>
          </cell>
        </row>
        <row r="6589">
          <cell r="A6589" t="str">
            <v>30205038</v>
          </cell>
          <cell r="B6589" t="str">
            <v>Point</v>
          </cell>
          <cell r="C6589" t="str">
            <v>Ethanol Production /190 Proof Ethanol Storage Standing Loss</v>
          </cell>
          <cell r="D6589" t="str">
            <v>Industrial Processes - Chemical Manuf</v>
          </cell>
          <cell r="G6589" t="str">
            <v>Industrial Processes</v>
          </cell>
          <cell r="H6589" t="str">
            <v>Food and Agriculture</v>
          </cell>
          <cell r="I6589" t="str">
            <v>Ethanol Production</v>
          </cell>
          <cell r="J6589" t="str">
            <v>190 Proof Ethanol Storage Standing Loss</v>
          </cell>
          <cell r="M6589">
            <v>39917</v>
          </cell>
          <cell r="N6589">
            <v>40988</v>
          </cell>
        </row>
        <row r="6590">
          <cell r="A6590" t="str">
            <v>30205039</v>
          </cell>
          <cell r="B6590" t="str">
            <v>Point</v>
          </cell>
          <cell r="C6590" t="str">
            <v>Ethanol Production /190 Proof Ethanol Storage Working Loss</v>
          </cell>
          <cell r="D6590" t="str">
            <v>Industrial Processes - Chemical Manuf</v>
          </cell>
          <cell r="G6590" t="str">
            <v>Industrial Processes</v>
          </cell>
          <cell r="H6590" t="str">
            <v>Food and Agriculture</v>
          </cell>
          <cell r="I6590" t="str">
            <v>Ethanol Production</v>
          </cell>
          <cell r="J6590" t="str">
            <v>190 Proof Ethanol Storage Working Loss</v>
          </cell>
          <cell r="M6590">
            <v>39917</v>
          </cell>
          <cell r="N6590">
            <v>40988</v>
          </cell>
        </row>
        <row r="6591">
          <cell r="A6591" t="str">
            <v>30205040</v>
          </cell>
          <cell r="B6591" t="str">
            <v>Point</v>
          </cell>
          <cell r="C6591" t="str">
            <v>Ethanol Production /Biomethanator Flaring</v>
          </cell>
          <cell r="D6591" t="str">
            <v>Industrial Processes - Chemical Manuf</v>
          </cell>
          <cell r="G6591" t="str">
            <v>Industrial Processes</v>
          </cell>
          <cell r="H6591" t="str">
            <v>Food and Agriculture</v>
          </cell>
          <cell r="I6591" t="str">
            <v>Ethanol Production</v>
          </cell>
          <cell r="J6591" t="str">
            <v>Biomethanator Flaring</v>
          </cell>
          <cell r="M6591">
            <v>39917</v>
          </cell>
          <cell r="N6591">
            <v>40988</v>
          </cell>
        </row>
        <row r="6592">
          <cell r="A6592" t="str">
            <v>30205041</v>
          </cell>
          <cell r="B6592" t="str">
            <v>Point</v>
          </cell>
          <cell r="C6592" t="str">
            <v>Ethanol Production /Vapor Recovery (From Ethanol Loadout) Combustion</v>
          </cell>
          <cell r="D6592" t="str">
            <v>Industrial Processes - Chemical Manuf</v>
          </cell>
          <cell r="G6592" t="str">
            <v>Industrial Processes</v>
          </cell>
          <cell r="H6592" t="str">
            <v>Food and Agriculture</v>
          </cell>
          <cell r="I6592" t="str">
            <v>Ethanol Production</v>
          </cell>
          <cell r="J6592" t="str">
            <v>Vapor Recovery (From Ethanol Loadout) Combustion</v>
          </cell>
          <cell r="M6592">
            <v>39917</v>
          </cell>
          <cell r="N6592">
            <v>40988</v>
          </cell>
        </row>
        <row r="6593">
          <cell r="A6593" t="str">
            <v>30205050</v>
          </cell>
          <cell r="B6593" t="str">
            <v>Point</v>
          </cell>
          <cell r="C6593" t="str">
            <v>Ethanol Production /DDGS Loadout to Trucks</v>
          </cell>
          <cell r="D6593" t="str">
            <v>Industrial Processes - Chemical Manuf</v>
          </cell>
          <cell r="G6593" t="str">
            <v>Industrial Processes</v>
          </cell>
          <cell r="H6593" t="str">
            <v>Food and Agriculture</v>
          </cell>
          <cell r="I6593" t="str">
            <v>Ethanol Production</v>
          </cell>
          <cell r="J6593" t="str">
            <v>DDGS Loadout to Trucks</v>
          </cell>
          <cell r="M6593">
            <v>39917</v>
          </cell>
          <cell r="N6593">
            <v>40988</v>
          </cell>
        </row>
        <row r="6594">
          <cell r="A6594" t="str">
            <v>30205051</v>
          </cell>
          <cell r="B6594" t="str">
            <v>Point</v>
          </cell>
          <cell r="C6594" t="str">
            <v>Ethanol Production /DDGS Loadout to Railcars</v>
          </cell>
          <cell r="D6594" t="str">
            <v>Industrial Processes - Chemical Manuf</v>
          </cell>
          <cell r="G6594" t="str">
            <v>Industrial Processes</v>
          </cell>
          <cell r="H6594" t="str">
            <v>Food and Agriculture</v>
          </cell>
          <cell r="I6594" t="str">
            <v>Ethanol Production</v>
          </cell>
          <cell r="J6594" t="str">
            <v>DDGS Loadout to Railcars</v>
          </cell>
          <cell r="M6594">
            <v>39917</v>
          </cell>
          <cell r="N6594">
            <v>40988</v>
          </cell>
        </row>
        <row r="6595">
          <cell r="A6595" t="str">
            <v>30205052</v>
          </cell>
          <cell r="B6595" t="str">
            <v>Point</v>
          </cell>
          <cell r="C6595" t="str">
            <v>Ethanol Production /Ethanol Loadout to Truck</v>
          </cell>
          <cell r="D6595" t="str">
            <v>Industrial Processes - Chemical Manuf</v>
          </cell>
          <cell r="G6595" t="str">
            <v>Industrial Processes</v>
          </cell>
          <cell r="H6595" t="str">
            <v>Food and Agriculture</v>
          </cell>
          <cell r="I6595" t="str">
            <v>Ethanol Production</v>
          </cell>
          <cell r="J6595" t="str">
            <v>Ethanol Loadout to Truck</v>
          </cell>
          <cell r="M6595">
            <v>39917</v>
          </cell>
          <cell r="N6595">
            <v>40988</v>
          </cell>
        </row>
        <row r="6596">
          <cell r="A6596" t="str">
            <v>30205053</v>
          </cell>
          <cell r="B6596" t="str">
            <v>Point</v>
          </cell>
          <cell r="C6596" t="str">
            <v>Ethanol Production /Ethanol Loadout to Railcar</v>
          </cell>
          <cell r="D6596" t="str">
            <v>Industrial Processes - Chemical Manuf</v>
          </cell>
          <cell r="G6596" t="str">
            <v>Industrial Processes</v>
          </cell>
          <cell r="H6596" t="str">
            <v>Food and Agriculture</v>
          </cell>
          <cell r="I6596" t="str">
            <v>Ethanol Production</v>
          </cell>
          <cell r="J6596" t="str">
            <v>Ethanol Loadout to Railcar</v>
          </cell>
          <cell r="M6596">
            <v>39917</v>
          </cell>
          <cell r="N6596">
            <v>40988</v>
          </cell>
        </row>
        <row r="6597">
          <cell r="A6597" t="str">
            <v>30205054</v>
          </cell>
          <cell r="B6597" t="str">
            <v>Point</v>
          </cell>
          <cell r="C6597" t="str">
            <v>Ethanol Production /Hauling on Paved/Unpaved Road</v>
          </cell>
          <cell r="D6597" t="str">
            <v>Industrial Processes - Chemical Manuf</v>
          </cell>
          <cell r="G6597" t="str">
            <v>Industrial Processes</v>
          </cell>
          <cell r="H6597" t="str">
            <v>Food and Agriculture</v>
          </cell>
          <cell r="I6597" t="str">
            <v>Ethanol Production</v>
          </cell>
          <cell r="J6597" t="str">
            <v>Hauling on Paved/Unpaved Road</v>
          </cell>
          <cell r="M6597">
            <v>39917</v>
          </cell>
          <cell r="N6597">
            <v>40988</v>
          </cell>
        </row>
        <row r="6598">
          <cell r="A6598" t="str">
            <v>30205091</v>
          </cell>
          <cell r="B6598" t="str">
            <v>Point</v>
          </cell>
          <cell r="C6598" t="str">
            <v>Ethanol Production /Equipment Leaks</v>
          </cell>
          <cell r="D6598" t="str">
            <v>Industrial Processes - Chemical Manuf</v>
          </cell>
          <cell r="G6598" t="str">
            <v>Industrial Processes</v>
          </cell>
          <cell r="H6598" t="str">
            <v>Food and Agriculture</v>
          </cell>
          <cell r="I6598" t="str">
            <v>Ethanol Production</v>
          </cell>
          <cell r="J6598" t="str">
            <v>Equipment Leaks</v>
          </cell>
          <cell r="M6598">
            <v>39917</v>
          </cell>
          <cell r="N6598">
            <v>40988</v>
          </cell>
        </row>
        <row r="6599">
          <cell r="A6599" t="str">
            <v>30206011</v>
          </cell>
          <cell r="B6599" t="str">
            <v>Point</v>
          </cell>
          <cell r="C6599" t="str">
            <v>Biodiesel Production /Crude Oil Tank</v>
          </cell>
          <cell r="D6599" t="str">
            <v>Industrial Processes - Chemical Manuf</v>
          </cell>
          <cell r="G6599" t="str">
            <v>Industrial Processes</v>
          </cell>
          <cell r="H6599" t="str">
            <v>Food and Agriculture</v>
          </cell>
          <cell r="I6599" t="str">
            <v>Biodiesel Production</v>
          </cell>
          <cell r="J6599" t="str">
            <v>Crude Oil Tank</v>
          </cell>
          <cell r="M6599">
            <v>39917</v>
          </cell>
          <cell r="N6599">
            <v>40988</v>
          </cell>
        </row>
        <row r="6600">
          <cell r="A6600" t="str">
            <v>30206012</v>
          </cell>
          <cell r="B6600" t="str">
            <v>Point</v>
          </cell>
          <cell r="C6600" t="str">
            <v>Biodiesel Production /Oil Treatment</v>
          </cell>
          <cell r="D6600" t="str">
            <v>Industrial Processes - Chemical Manuf</v>
          </cell>
          <cell r="G6600" t="str">
            <v>Industrial Processes</v>
          </cell>
          <cell r="H6600" t="str">
            <v>Food and Agriculture</v>
          </cell>
          <cell r="I6600" t="str">
            <v>Biodiesel Production</v>
          </cell>
          <cell r="J6600" t="str">
            <v>Oil Treatment</v>
          </cell>
          <cell r="M6600">
            <v>39917</v>
          </cell>
          <cell r="N6600">
            <v>40988</v>
          </cell>
        </row>
        <row r="6601">
          <cell r="A6601" t="str">
            <v>30206013</v>
          </cell>
          <cell r="B6601" t="str">
            <v>Point</v>
          </cell>
          <cell r="C6601" t="str">
            <v>Biodiesel Production /Biodiesel Process Vents</v>
          </cell>
          <cell r="D6601" t="str">
            <v>Industrial Processes - Chemical Manuf</v>
          </cell>
          <cell r="G6601" t="str">
            <v>Industrial Processes</v>
          </cell>
          <cell r="H6601" t="str">
            <v>Food and Agriculture</v>
          </cell>
          <cell r="I6601" t="str">
            <v>Biodiesel Production</v>
          </cell>
          <cell r="J6601" t="str">
            <v>Biodiesel Process Vents</v>
          </cell>
          <cell r="M6601">
            <v>39917</v>
          </cell>
          <cell r="N6601">
            <v>40988</v>
          </cell>
        </row>
        <row r="6602">
          <cell r="A6602" t="str">
            <v>30206014</v>
          </cell>
          <cell r="B6602" t="str">
            <v>Point</v>
          </cell>
          <cell r="C6602" t="str">
            <v>Biodiesel Production /Biodiesel Storage Tanks &amp; Rework Tank</v>
          </cell>
          <cell r="D6602" t="str">
            <v>Industrial Processes - Chemical Manuf</v>
          </cell>
          <cell r="G6602" t="str">
            <v>Industrial Processes</v>
          </cell>
          <cell r="H6602" t="str">
            <v>Food and Agriculture</v>
          </cell>
          <cell r="I6602" t="str">
            <v>Biodiesel Production</v>
          </cell>
          <cell r="J6602" t="str">
            <v>Biodiesel Storage Tanks &amp; Rework Tank</v>
          </cell>
          <cell r="M6602">
            <v>39917</v>
          </cell>
          <cell r="N6602">
            <v>40988</v>
          </cell>
        </row>
        <row r="6603">
          <cell r="A6603" t="str">
            <v>30206015</v>
          </cell>
          <cell r="B6603" t="str">
            <v>Point</v>
          </cell>
          <cell r="C6603" t="str">
            <v>Biodiesel Production /Biodiesel Loadout</v>
          </cell>
          <cell r="D6603" t="str">
            <v>Industrial Processes - Chemical Manuf</v>
          </cell>
          <cell r="G6603" t="str">
            <v>Industrial Processes</v>
          </cell>
          <cell r="H6603" t="str">
            <v>Food and Agriculture</v>
          </cell>
          <cell r="I6603" t="str">
            <v>Biodiesel Production</v>
          </cell>
          <cell r="J6603" t="str">
            <v>Biodiesel Loadout</v>
          </cell>
          <cell r="M6603">
            <v>39917</v>
          </cell>
          <cell r="N6603">
            <v>40988</v>
          </cell>
        </row>
        <row r="6604">
          <cell r="A6604" t="str">
            <v>30206016</v>
          </cell>
          <cell r="B6604" t="str">
            <v>Point</v>
          </cell>
          <cell r="C6604" t="str">
            <v>Biodiesel Production /Methanol Tank</v>
          </cell>
          <cell r="D6604" t="str">
            <v>Industrial Processes - Chemical Manuf</v>
          </cell>
          <cell r="G6604" t="str">
            <v>Industrial Processes</v>
          </cell>
          <cell r="H6604" t="str">
            <v>Food and Agriculture</v>
          </cell>
          <cell r="I6604" t="str">
            <v>Biodiesel Production</v>
          </cell>
          <cell r="J6604" t="str">
            <v>Methanol Tank</v>
          </cell>
          <cell r="M6604">
            <v>39917</v>
          </cell>
          <cell r="N6604">
            <v>40988</v>
          </cell>
        </row>
        <row r="6605">
          <cell r="A6605" t="str">
            <v>30206017</v>
          </cell>
          <cell r="B6605" t="str">
            <v>Point</v>
          </cell>
          <cell r="C6605" t="str">
            <v>Biodiesel Production /Catalyst Tank</v>
          </cell>
          <cell r="D6605" t="str">
            <v>Industrial Processes - Chemical Manuf</v>
          </cell>
          <cell r="G6605" t="str">
            <v>Industrial Processes</v>
          </cell>
          <cell r="H6605" t="str">
            <v>Food and Agriculture</v>
          </cell>
          <cell r="I6605" t="str">
            <v>Biodiesel Production</v>
          </cell>
          <cell r="J6605" t="str">
            <v>Catalyst Tank</v>
          </cell>
          <cell r="M6605">
            <v>39917</v>
          </cell>
          <cell r="N6605">
            <v>40988</v>
          </cell>
        </row>
        <row r="6606">
          <cell r="A6606" t="str">
            <v>30206018</v>
          </cell>
          <cell r="B6606" t="str">
            <v>Point</v>
          </cell>
          <cell r="C6606" t="str">
            <v>Biodiesel Production /Glycerin Process Vents</v>
          </cell>
          <cell r="D6606" t="str">
            <v>Industrial Processes - Chemical Manuf</v>
          </cell>
          <cell r="G6606" t="str">
            <v>Industrial Processes</v>
          </cell>
          <cell r="H6606" t="str">
            <v>Food and Agriculture</v>
          </cell>
          <cell r="I6606" t="str">
            <v>Biodiesel Production</v>
          </cell>
          <cell r="J6606" t="str">
            <v>Glycerin Process Vents</v>
          </cell>
          <cell r="M6606">
            <v>39917</v>
          </cell>
          <cell r="N6606">
            <v>40988</v>
          </cell>
        </row>
        <row r="6607">
          <cell r="A6607" t="str">
            <v>30206019</v>
          </cell>
          <cell r="B6607" t="str">
            <v>Point</v>
          </cell>
          <cell r="C6607" t="str">
            <v>Biodiesel Production /Glycerin Storage</v>
          </cell>
          <cell r="D6607" t="str">
            <v>Industrial Processes - Chemical Manuf</v>
          </cell>
          <cell r="G6607" t="str">
            <v>Industrial Processes</v>
          </cell>
          <cell r="H6607" t="str">
            <v>Food and Agriculture</v>
          </cell>
          <cell r="I6607" t="str">
            <v>Biodiesel Production</v>
          </cell>
          <cell r="J6607" t="str">
            <v>Glycerin Storage</v>
          </cell>
          <cell r="M6607">
            <v>39917</v>
          </cell>
          <cell r="N6607">
            <v>40988</v>
          </cell>
        </row>
        <row r="6608">
          <cell r="A6608" t="str">
            <v>30206020</v>
          </cell>
          <cell r="B6608" t="str">
            <v>Point</v>
          </cell>
          <cell r="C6608" t="str">
            <v>Biodiesel Production /Glycerin Loadout</v>
          </cell>
          <cell r="D6608" t="str">
            <v>Industrial Processes - Chemical Manuf</v>
          </cell>
          <cell r="G6608" t="str">
            <v>Industrial Processes</v>
          </cell>
          <cell r="H6608" t="str">
            <v>Food and Agriculture</v>
          </cell>
          <cell r="I6608" t="str">
            <v>Biodiesel Production</v>
          </cell>
          <cell r="J6608" t="str">
            <v>Glycerin Loadout</v>
          </cell>
          <cell r="M6608">
            <v>39917</v>
          </cell>
          <cell r="N6608">
            <v>40988</v>
          </cell>
        </row>
        <row r="6609">
          <cell r="A6609" t="str">
            <v>30206021</v>
          </cell>
          <cell r="B6609" t="str">
            <v>Point</v>
          </cell>
          <cell r="C6609" t="str">
            <v>Biodiesel Production /Fatty Acid Process</v>
          </cell>
          <cell r="D6609" t="str">
            <v>Industrial Processes - Chemical Manuf</v>
          </cell>
          <cell r="G6609" t="str">
            <v>Industrial Processes</v>
          </cell>
          <cell r="H6609" t="str">
            <v>Food and Agriculture</v>
          </cell>
          <cell r="I6609" t="str">
            <v>Biodiesel Production</v>
          </cell>
          <cell r="J6609" t="str">
            <v>Fatty Acid Process</v>
          </cell>
          <cell r="M6609">
            <v>39917</v>
          </cell>
          <cell r="N6609">
            <v>40988</v>
          </cell>
        </row>
        <row r="6610">
          <cell r="A6610" t="str">
            <v>30206022</v>
          </cell>
          <cell r="B6610" t="str">
            <v>Point</v>
          </cell>
          <cell r="C6610" t="str">
            <v>Biodiesel Production /Soapstock Process</v>
          </cell>
          <cell r="D6610" t="str">
            <v>Industrial Processes - Chemical Manuf</v>
          </cell>
          <cell r="G6610" t="str">
            <v>Industrial Processes</v>
          </cell>
          <cell r="H6610" t="str">
            <v>Food and Agriculture</v>
          </cell>
          <cell r="I6610" t="str">
            <v>Biodiesel Production</v>
          </cell>
          <cell r="J6610" t="str">
            <v>Soapstock Process</v>
          </cell>
          <cell r="M6610">
            <v>39917</v>
          </cell>
          <cell r="N6610">
            <v>40988</v>
          </cell>
        </row>
        <row r="6611">
          <cell r="A6611" t="str">
            <v>30206025</v>
          </cell>
          <cell r="B6611" t="str">
            <v>Point</v>
          </cell>
          <cell r="C6611" t="str">
            <v>Biodiesel Production /Hauling on Paved/Unpaved Road</v>
          </cell>
          <cell r="D6611" t="str">
            <v>Industrial Processes - Chemical Manuf</v>
          </cell>
          <cell r="G6611" t="str">
            <v>Industrial Processes</v>
          </cell>
          <cell r="H6611" t="str">
            <v>Food and Agriculture</v>
          </cell>
          <cell r="I6611" t="str">
            <v>Biodiesel Production</v>
          </cell>
          <cell r="J6611" t="str">
            <v>Hauling on Paved/Unpaved Road</v>
          </cell>
          <cell r="M6611">
            <v>39917</v>
          </cell>
          <cell r="N6611">
            <v>40988</v>
          </cell>
        </row>
        <row r="6612">
          <cell r="A6612" t="str">
            <v>30280001</v>
          </cell>
          <cell r="B6612" t="str">
            <v>Point</v>
          </cell>
          <cell r="C6612" t="str">
            <v>Food&amp;Agric /Equipment Leaks /Equipment Leaks</v>
          </cell>
          <cell r="D6612" t="str">
            <v>Industrial Processes - NEC</v>
          </cell>
          <cell r="G6612" t="str">
            <v>Industrial Processes</v>
          </cell>
          <cell r="H6612" t="str">
            <v>Food and Agriculture</v>
          </cell>
          <cell r="I6612" t="str">
            <v>Equipment Leaks</v>
          </cell>
          <cell r="J6612" t="str">
            <v>Equipment Leaks</v>
          </cell>
          <cell r="N6612">
            <v>40988</v>
          </cell>
        </row>
        <row r="6613">
          <cell r="A6613" t="str">
            <v>30282001</v>
          </cell>
          <cell r="B6613" t="str">
            <v>Point</v>
          </cell>
          <cell r="C6613" t="str">
            <v>Food&amp;Agric /Wastewater, Aggregate /Process Area Drains</v>
          </cell>
          <cell r="D6613" t="str">
            <v>Industrial Processes - NEC</v>
          </cell>
          <cell r="G6613" t="str">
            <v>Industrial Processes</v>
          </cell>
          <cell r="H6613" t="str">
            <v>Food and Agriculture</v>
          </cell>
          <cell r="I6613" t="str">
            <v>Wastewater, Aggregate</v>
          </cell>
          <cell r="J6613" t="str">
            <v>Process Area Drains</v>
          </cell>
          <cell r="N6613">
            <v>40988</v>
          </cell>
        </row>
        <row r="6614">
          <cell r="A6614" t="str">
            <v>30282002</v>
          </cell>
          <cell r="B6614" t="str">
            <v>Point</v>
          </cell>
          <cell r="C6614" t="str">
            <v>Food&amp;Agric /Wastewater, Aggregate /Process Equipment Drains</v>
          </cell>
          <cell r="D6614" t="str">
            <v>Industrial Processes - NEC</v>
          </cell>
          <cell r="G6614" t="str">
            <v>Industrial Processes</v>
          </cell>
          <cell r="H6614" t="str">
            <v>Food and Agriculture</v>
          </cell>
          <cell r="I6614" t="str">
            <v>Wastewater, Aggregate</v>
          </cell>
          <cell r="J6614" t="str">
            <v>Process Equipment Drains</v>
          </cell>
          <cell r="N6614">
            <v>40988</v>
          </cell>
        </row>
        <row r="6615">
          <cell r="A6615" t="str">
            <v>30282501</v>
          </cell>
          <cell r="B6615" t="str">
            <v>Point</v>
          </cell>
          <cell r="C6615" t="str">
            <v>Food&amp;Agric /Wastewater, Pts of Generation /Mineral Oil Stripper</v>
          </cell>
          <cell r="D6615" t="str">
            <v>Industrial Processes - NEC</v>
          </cell>
          <cell r="G6615" t="str">
            <v>Industrial Processes</v>
          </cell>
          <cell r="H6615" t="str">
            <v>Food and Agriculture</v>
          </cell>
          <cell r="I6615" t="str">
            <v>Wastewater, Points of Generation</v>
          </cell>
          <cell r="J6615" t="str">
            <v>Mineral Oil Stripper</v>
          </cell>
          <cell r="N6615">
            <v>40988</v>
          </cell>
        </row>
        <row r="6616">
          <cell r="A6616" t="str">
            <v>30282502</v>
          </cell>
          <cell r="B6616" t="str">
            <v>Point</v>
          </cell>
          <cell r="C6616" t="str">
            <v>Food&amp;Agric /Wastewater, Pts of Generation /Desolventizer/Toaster</v>
          </cell>
          <cell r="D6616" t="str">
            <v>Industrial Processes - NEC</v>
          </cell>
          <cell r="G6616" t="str">
            <v>Industrial Processes</v>
          </cell>
          <cell r="H6616" t="str">
            <v>Food and Agriculture</v>
          </cell>
          <cell r="I6616" t="str">
            <v>Wastewater, Points of Generation</v>
          </cell>
          <cell r="J6616" t="str">
            <v>Desolventizer/Toaster</v>
          </cell>
          <cell r="N6616">
            <v>40988</v>
          </cell>
        </row>
        <row r="6617">
          <cell r="A6617" t="str">
            <v>30282503</v>
          </cell>
          <cell r="B6617" t="str">
            <v>Point</v>
          </cell>
          <cell r="C6617" t="str">
            <v>Food&amp;Agric /Wastewater, Pts of Generation /Condensate from Condensers</v>
          </cell>
          <cell r="D6617" t="str">
            <v>Industrial Processes - NEC</v>
          </cell>
          <cell r="G6617" t="str">
            <v>Industrial Processes</v>
          </cell>
          <cell r="H6617" t="str">
            <v>Food and Agriculture</v>
          </cell>
          <cell r="I6617" t="str">
            <v>Wastewater, Points of Generation</v>
          </cell>
          <cell r="J6617" t="str">
            <v>Condensate from Condensers</v>
          </cell>
          <cell r="N6617">
            <v>40988</v>
          </cell>
        </row>
        <row r="6618">
          <cell r="A6618" t="str">
            <v>30282504</v>
          </cell>
          <cell r="B6618" t="str">
            <v>Point</v>
          </cell>
          <cell r="C6618" t="str">
            <v>Food&amp;Agric /Wastewater, Pts of Generation /Wastewater Separator</v>
          </cell>
          <cell r="D6618" t="str">
            <v>Industrial Processes - NEC</v>
          </cell>
          <cell r="G6618" t="str">
            <v>Industrial Processes</v>
          </cell>
          <cell r="H6618" t="str">
            <v>Food and Agriculture</v>
          </cell>
          <cell r="I6618" t="str">
            <v>Wastewater, Points of Generation</v>
          </cell>
          <cell r="J6618" t="str">
            <v>Wastewater Separator</v>
          </cell>
          <cell r="N6618">
            <v>40988</v>
          </cell>
        </row>
        <row r="6619">
          <cell r="A6619" t="str">
            <v>30282599</v>
          </cell>
          <cell r="B6619" t="str">
            <v>Point</v>
          </cell>
          <cell r="C6619" t="str">
            <v>Food&amp;Agric /Wastewater, Pts of Generation /Specify Point of Generation</v>
          </cell>
          <cell r="D6619" t="str">
            <v>Industrial Processes - NEC</v>
          </cell>
          <cell r="G6619" t="str">
            <v>Industrial Processes</v>
          </cell>
          <cell r="H6619" t="str">
            <v>Food and Agriculture</v>
          </cell>
          <cell r="I6619" t="str">
            <v>Wastewater, Points of Generation</v>
          </cell>
          <cell r="J6619" t="str">
            <v>Specify Point of Generation</v>
          </cell>
          <cell r="N6619">
            <v>40988</v>
          </cell>
        </row>
        <row r="6620">
          <cell r="A6620" t="str">
            <v>30288801</v>
          </cell>
          <cell r="B6620" t="str">
            <v>Point</v>
          </cell>
          <cell r="C6620" t="str">
            <v>Food&amp;Agric /Fugitive Emissions /Specify in Comments Field</v>
          </cell>
          <cell r="D6620" t="str">
            <v>Industrial Processes - NEC</v>
          </cell>
          <cell r="G6620" t="str">
            <v>Industrial Processes</v>
          </cell>
          <cell r="H6620" t="str">
            <v>Food and Agriculture</v>
          </cell>
          <cell r="I6620" t="str">
            <v>Fugitive Emissions</v>
          </cell>
          <cell r="J6620" t="str">
            <v>Specify in Comments Field</v>
          </cell>
          <cell r="N6620">
            <v>40988</v>
          </cell>
        </row>
        <row r="6621">
          <cell r="A6621" t="str">
            <v>30288802</v>
          </cell>
          <cell r="B6621" t="str">
            <v>Point</v>
          </cell>
          <cell r="C6621" t="str">
            <v>Food&amp;Agric /Fugitive Emissions /Specify in Comments Field</v>
          </cell>
          <cell r="D6621" t="str">
            <v>Industrial Processes - NEC</v>
          </cell>
          <cell r="G6621" t="str">
            <v>Industrial Processes</v>
          </cell>
          <cell r="H6621" t="str">
            <v>Food and Agriculture</v>
          </cell>
          <cell r="I6621" t="str">
            <v>Fugitive Emissions</v>
          </cell>
          <cell r="J6621" t="str">
            <v>Specify in Comments Field</v>
          </cell>
          <cell r="K6621" t="str">
            <v>30288801</v>
          </cell>
          <cell r="L6621" t="str">
            <v>2005</v>
          </cell>
          <cell r="N6621">
            <v>40988</v>
          </cell>
        </row>
        <row r="6622">
          <cell r="A6622" t="str">
            <v>30288803</v>
          </cell>
          <cell r="B6622" t="str">
            <v>Point</v>
          </cell>
          <cell r="C6622" t="str">
            <v>Food&amp;Agric /Fugitive Emissions /Specify in Comments Field</v>
          </cell>
          <cell r="D6622" t="str">
            <v>Industrial Processes - NEC</v>
          </cell>
          <cell r="G6622" t="str">
            <v>Industrial Processes</v>
          </cell>
          <cell r="H6622" t="str">
            <v>Food and Agriculture</v>
          </cell>
          <cell r="I6622" t="str">
            <v>Fugitive Emissions</v>
          </cell>
          <cell r="J6622" t="str">
            <v>Specify in Comments Field</v>
          </cell>
          <cell r="K6622" t="str">
            <v>30288801</v>
          </cell>
          <cell r="L6622" t="str">
            <v>2005</v>
          </cell>
          <cell r="N6622">
            <v>40988</v>
          </cell>
        </row>
        <row r="6623">
          <cell r="A6623" t="str">
            <v>30288804</v>
          </cell>
          <cell r="B6623" t="str">
            <v>Point</v>
          </cell>
          <cell r="C6623" t="str">
            <v>Food&amp;Agric /Fugitive Emissions /Specify in Comments Field</v>
          </cell>
          <cell r="D6623" t="str">
            <v>Industrial Processes - NEC</v>
          </cell>
          <cell r="G6623" t="str">
            <v>Industrial Processes</v>
          </cell>
          <cell r="H6623" t="str">
            <v>Food and Agriculture</v>
          </cell>
          <cell r="I6623" t="str">
            <v>Fugitive Emissions</v>
          </cell>
          <cell r="J6623" t="str">
            <v>Specify in Comments Field</v>
          </cell>
          <cell r="K6623" t="str">
            <v>30288801</v>
          </cell>
          <cell r="L6623" t="str">
            <v>2005</v>
          </cell>
          <cell r="N6623">
            <v>40988</v>
          </cell>
        </row>
        <row r="6624">
          <cell r="A6624" t="str">
            <v>30288805</v>
          </cell>
          <cell r="B6624" t="str">
            <v>Point</v>
          </cell>
          <cell r="C6624" t="str">
            <v>Food&amp;Agric /Fugitive Emissions /Specify in Comments Field</v>
          </cell>
          <cell r="D6624" t="str">
            <v>Industrial Processes - NEC</v>
          </cell>
          <cell r="G6624" t="str">
            <v>Industrial Processes</v>
          </cell>
          <cell r="H6624" t="str">
            <v>Food and Agriculture</v>
          </cell>
          <cell r="I6624" t="str">
            <v>Fugitive Emissions</v>
          </cell>
          <cell r="J6624" t="str">
            <v>Specify in Comments Field</v>
          </cell>
          <cell r="K6624" t="str">
            <v>30288801</v>
          </cell>
          <cell r="L6624" t="str">
            <v>2005</v>
          </cell>
          <cell r="N6624">
            <v>40988</v>
          </cell>
        </row>
        <row r="6625">
          <cell r="A6625" t="str">
            <v>30290001</v>
          </cell>
          <cell r="B6625" t="str">
            <v>Point</v>
          </cell>
          <cell r="C6625" t="str">
            <v>Food&amp;Agric /Fuel Fired Equipment /Distillate Oil (No. 2): Process Heaters</v>
          </cell>
          <cell r="D6625" t="str">
            <v>Industrial Processes - NEC</v>
          </cell>
          <cell r="G6625" t="str">
            <v>Industrial Processes</v>
          </cell>
          <cell r="H6625" t="str">
            <v>Food and Agriculture</v>
          </cell>
          <cell r="I6625" t="str">
            <v>Fuel Fired Equipment</v>
          </cell>
          <cell r="J6625" t="str">
            <v>Distillate Oil (No. 2): Process Heaters</v>
          </cell>
          <cell r="N6625">
            <v>40988</v>
          </cell>
        </row>
        <row r="6626">
          <cell r="A6626" t="str">
            <v>30290002</v>
          </cell>
          <cell r="B6626" t="str">
            <v>Point</v>
          </cell>
          <cell r="C6626" t="str">
            <v>Food&amp;Agric /Fuel Fired Equipment /Residual Oil: Process Heaters</v>
          </cell>
          <cell r="D6626" t="str">
            <v>Industrial Processes - NEC</v>
          </cell>
          <cell r="G6626" t="str">
            <v>Industrial Processes</v>
          </cell>
          <cell r="H6626" t="str">
            <v>Food and Agriculture</v>
          </cell>
          <cell r="I6626" t="str">
            <v>Fuel Fired Equipment</v>
          </cell>
          <cell r="J6626" t="str">
            <v>Residual Oil: Process Heaters</v>
          </cell>
          <cell r="N6626">
            <v>40988</v>
          </cell>
        </row>
        <row r="6627">
          <cell r="A6627" t="str">
            <v>30290003</v>
          </cell>
          <cell r="B6627" t="str">
            <v>Point</v>
          </cell>
          <cell r="C6627" t="str">
            <v>Food&amp;Agric /Fuel Fired Equipment /Natural Gas: Process Heaters</v>
          </cell>
          <cell r="D6627" t="str">
            <v>Industrial Processes - NEC</v>
          </cell>
          <cell r="G6627" t="str">
            <v>Industrial Processes</v>
          </cell>
          <cell r="H6627" t="str">
            <v>Food and Agriculture</v>
          </cell>
          <cell r="I6627" t="str">
            <v>Fuel Fired Equipment</v>
          </cell>
          <cell r="J6627" t="str">
            <v>Natural Gas: Process Heaters</v>
          </cell>
          <cell r="N6627">
            <v>40988</v>
          </cell>
        </row>
        <row r="6628">
          <cell r="A6628" t="str">
            <v>30290005</v>
          </cell>
          <cell r="B6628" t="str">
            <v>Point</v>
          </cell>
          <cell r="C6628" t="str">
            <v>Food&amp;Agric /Fuel Fired Equipment /Liquified Petroleum Gas (LPG): Process Heaters</v>
          </cell>
          <cell r="D6628" t="str">
            <v>Industrial Processes - NEC</v>
          </cell>
          <cell r="G6628" t="str">
            <v>Industrial Processes</v>
          </cell>
          <cell r="H6628" t="str">
            <v>Food and Agriculture</v>
          </cell>
          <cell r="I6628" t="str">
            <v>Fuel Fired Equipment</v>
          </cell>
          <cell r="J6628" t="str">
            <v>Liquified Petroleum Gas (LPG): Process Heaters</v>
          </cell>
          <cell r="N6628">
            <v>40988</v>
          </cell>
        </row>
        <row r="6629">
          <cell r="A6629" t="str">
            <v>30291001</v>
          </cell>
          <cell r="B6629" t="str">
            <v>Point</v>
          </cell>
          <cell r="C6629" t="str">
            <v>Food&amp;Agric /Fuel Fired Equipment /Broiling Food: Natural Gas</v>
          </cell>
          <cell r="D6629" t="str">
            <v>Industrial Processes - NEC</v>
          </cell>
          <cell r="G6629" t="str">
            <v>Industrial Processes</v>
          </cell>
          <cell r="H6629" t="str">
            <v>Food and Agriculture</v>
          </cell>
          <cell r="I6629" t="str">
            <v>Fuel Fired Equipment</v>
          </cell>
          <cell r="J6629" t="str">
            <v>Broiling Food: Natural Gas</v>
          </cell>
          <cell r="N6629">
            <v>40988</v>
          </cell>
        </row>
        <row r="6630">
          <cell r="A6630" t="str">
            <v>30299998</v>
          </cell>
          <cell r="B6630" t="str">
            <v>Point</v>
          </cell>
          <cell r="C6630" t="str">
            <v>Food&amp;Agric /Other Not Specified /Other Not Classified</v>
          </cell>
          <cell r="D6630" t="str">
            <v>Industrial Processes - NEC</v>
          </cell>
          <cell r="G6630" t="str">
            <v>Industrial Processes</v>
          </cell>
          <cell r="H6630" t="str">
            <v>Food and Agriculture</v>
          </cell>
          <cell r="I6630" t="str">
            <v>Other Not Specified</v>
          </cell>
          <cell r="J6630" t="str">
            <v>Other Not Classified</v>
          </cell>
          <cell r="N6630">
            <v>40988</v>
          </cell>
        </row>
        <row r="6631">
          <cell r="A6631" t="str">
            <v>30299999</v>
          </cell>
          <cell r="B6631" t="str">
            <v>Point</v>
          </cell>
          <cell r="C6631" t="str">
            <v>Food&amp;Agric /Other Not Specified /Other Not Classified</v>
          </cell>
          <cell r="D6631" t="str">
            <v>Industrial Processes - NEC</v>
          </cell>
          <cell r="G6631" t="str">
            <v>Industrial Processes</v>
          </cell>
          <cell r="H6631" t="str">
            <v>Food and Agriculture</v>
          </cell>
          <cell r="I6631" t="str">
            <v>Other Not Specified</v>
          </cell>
          <cell r="J6631" t="str">
            <v>Other Not Classified</v>
          </cell>
          <cell r="K6631" t="str">
            <v>30299998</v>
          </cell>
          <cell r="L6631" t="str">
            <v>2005</v>
          </cell>
          <cell r="N6631">
            <v>40988</v>
          </cell>
        </row>
        <row r="6632">
          <cell r="A6632" t="str">
            <v>30300001</v>
          </cell>
          <cell r="B6632" t="str">
            <v>Point</v>
          </cell>
          <cell r="C6632" t="str">
            <v>Aluminum Ore (Bauxite) /Crushing/Handling</v>
          </cell>
          <cell r="D6632" t="str">
            <v>Industrial Processes - Non-ferrous Metals</v>
          </cell>
          <cell r="G6632" t="str">
            <v>Industrial Processes</v>
          </cell>
          <cell r="H6632" t="str">
            <v>Primary Metal Production</v>
          </cell>
          <cell r="I6632" t="str">
            <v>Bauxite Ore Processing</v>
          </cell>
          <cell r="J6632" t="str">
            <v>Crushing/Handling</v>
          </cell>
          <cell r="N6632">
            <v>41332</v>
          </cell>
        </row>
        <row r="6633">
          <cell r="A6633" t="str">
            <v>30300002</v>
          </cell>
          <cell r="B6633" t="str">
            <v>Point</v>
          </cell>
          <cell r="C6633" t="str">
            <v>Aluminum Ore (Bauxite) /Drying Oven</v>
          </cell>
          <cell r="D6633" t="str">
            <v>Industrial Processes - Non-ferrous Metals</v>
          </cell>
          <cell r="G6633" t="str">
            <v>Industrial Processes</v>
          </cell>
          <cell r="H6633" t="str">
            <v>Primary Metal Production</v>
          </cell>
          <cell r="I6633" t="str">
            <v>Bauxite Ore Processing</v>
          </cell>
          <cell r="J6633" t="str">
            <v>Drying Oven</v>
          </cell>
          <cell r="N6633">
            <v>41332</v>
          </cell>
        </row>
        <row r="6634">
          <cell r="A6634" t="str">
            <v>30300003</v>
          </cell>
          <cell r="B6634" t="str">
            <v>Point</v>
          </cell>
          <cell r="C6634" t="str">
            <v>Aluminum Ore (Bauxite) /Fine Ore Storage</v>
          </cell>
          <cell r="D6634" t="str">
            <v>Industrial Processes - Storage and Transfer</v>
          </cell>
          <cell r="G6634" t="str">
            <v>Industrial Processes</v>
          </cell>
          <cell r="H6634" t="str">
            <v>Primary Metal Production</v>
          </cell>
          <cell r="I6634" t="str">
            <v>Bauxite Ore Processing</v>
          </cell>
          <cell r="J6634" t="str">
            <v>Fine Ore Storage</v>
          </cell>
          <cell r="N6634">
            <v>41332</v>
          </cell>
        </row>
        <row r="6635">
          <cell r="A6635" t="str">
            <v>30300004</v>
          </cell>
          <cell r="B6635" t="str">
            <v>Point</v>
          </cell>
          <cell r="C6635" t="str">
            <v>Aluminum Ore (Bauxite) /Loading and Unloading</v>
          </cell>
          <cell r="D6635" t="str">
            <v>Industrial Processes - Storage and Transfer</v>
          </cell>
          <cell r="G6635" t="str">
            <v>Industrial Processes</v>
          </cell>
          <cell r="H6635" t="str">
            <v>Primary Metal Production</v>
          </cell>
          <cell r="I6635" t="str">
            <v>Bauxite Ore Processing</v>
          </cell>
          <cell r="J6635" t="str">
            <v>Loading and Unloading</v>
          </cell>
          <cell r="N6635">
            <v>41332</v>
          </cell>
        </row>
        <row r="6636">
          <cell r="A6636" t="str">
            <v>30300101</v>
          </cell>
          <cell r="B6636" t="str">
            <v>Point</v>
          </cell>
          <cell r="C6636" t="str">
            <v>Aluminum Ore (Electro-reduction) /Prebaked Reduction Cell</v>
          </cell>
          <cell r="D6636" t="str">
            <v>Industrial Processes - Non-ferrous Metals</v>
          </cell>
          <cell r="G6636" t="str">
            <v>Industrial Processes</v>
          </cell>
          <cell r="H6636" t="str">
            <v>Primary Metal Production</v>
          </cell>
          <cell r="I6636" t="str">
            <v>Alumina Electrolytic Reduction</v>
          </cell>
          <cell r="J6636" t="str">
            <v>Prebaked Potline Primary Emissions [See also 303001-13 thru-16]</v>
          </cell>
          <cell r="N6636">
            <v>41332</v>
          </cell>
        </row>
        <row r="6637">
          <cell r="A6637" t="str">
            <v>30300102</v>
          </cell>
          <cell r="B6637" t="str">
            <v>Point</v>
          </cell>
          <cell r="C6637" t="str">
            <v>Aluminum Ore (Electro-reduction) /Horizontal Stud Soderberg Cell</v>
          </cell>
          <cell r="D6637" t="str">
            <v>Industrial Processes - Non-ferrous Metals</v>
          </cell>
          <cell r="G6637" t="str">
            <v>Industrial Processes</v>
          </cell>
          <cell r="H6637" t="str">
            <v>Primary Metal Production</v>
          </cell>
          <cell r="I6637" t="str">
            <v>Alumina Electrolytic Reduction</v>
          </cell>
          <cell r="J6637" t="str">
            <v>Horizontal Stud Soderberg Potline Primary Emissions</v>
          </cell>
          <cell r="N6637">
            <v>41332</v>
          </cell>
        </row>
        <row r="6638">
          <cell r="A6638" t="str">
            <v>30300103</v>
          </cell>
          <cell r="B6638" t="str">
            <v>Point</v>
          </cell>
          <cell r="C6638" t="str">
            <v>Aluminum Ore (Electro-reduction) /Vertical Stud Soderberg Cell</v>
          </cell>
          <cell r="D6638" t="str">
            <v>Industrial Processes - Non-ferrous Metals</v>
          </cell>
          <cell r="G6638" t="str">
            <v>Industrial Processes</v>
          </cell>
          <cell r="H6638" t="str">
            <v>Primary Metal Production</v>
          </cell>
          <cell r="I6638" t="str">
            <v>Alumina Electrolytic Reduction</v>
          </cell>
          <cell r="J6638" t="str">
            <v>Vertical Stud Soderberg Potline Primary Emissions</v>
          </cell>
          <cell r="N6638">
            <v>41332</v>
          </cell>
        </row>
        <row r="6639">
          <cell r="A6639" t="str">
            <v>30300104</v>
          </cell>
          <cell r="B6639" t="str">
            <v>Point</v>
          </cell>
          <cell r="C6639" t="str">
            <v>Aluminum Ore (Electro-reduction) /Materials Handling</v>
          </cell>
          <cell r="D6639" t="str">
            <v>Industrial Processes - Non-ferrous Metals</v>
          </cell>
          <cell r="G6639" t="str">
            <v>Industrial Processes</v>
          </cell>
          <cell r="H6639" t="str">
            <v>Primary Metal Production</v>
          </cell>
          <cell r="I6639" t="str">
            <v>Alumina Electrolytic Reduction</v>
          </cell>
          <cell r="J6639" t="str">
            <v>Materials Handling [See also 30300123 and 30300125]</v>
          </cell>
          <cell r="N6639">
            <v>41332</v>
          </cell>
        </row>
        <row r="6640">
          <cell r="A6640" t="str">
            <v>30300105</v>
          </cell>
          <cell r="B6640" t="str">
            <v>Point</v>
          </cell>
          <cell r="C6640" t="str">
            <v>Aluminum Ore (Electro-reduction) /Anode Baking Furnace</v>
          </cell>
          <cell r="D6640" t="str">
            <v>Industrial Processes - Non-ferrous Metals</v>
          </cell>
          <cell r="G6640" t="str">
            <v>Industrial Processes</v>
          </cell>
          <cell r="H6640" t="str">
            <v>Primary Metal Production</v>
          </cell>
          <cell r="I6640" t="str">
            <v>Alumina Electrolytic Reduction</v>
          </cell>
          <cell r="J6640" t="str">
            <v>Anode Baking Furnace Primary Emissions</v>
          </cell>
          <cell r="N6640">
            <v>41332</v>
          </cell>
        </row>
        <row r="6641">
          <cell r="A6641" t="str">
            <v>30300106</v>
          </cell>
          <cell r="B6641" t="str">
            <v>Point</v>
          </cell>
          <cell r="C6641" t="str">
            <v>Aluminum Ore (Electro-reduction) /Degassing</v>
          </cell>
          <cell r="D6641" t="str">
            <v>Industrial Processes - Non-ferrous Metals</v>
          </cell>
          <cell r="G6641" t="str">
            <v>Industrial Processes</v>
          </cell>
          <cell r="H6641" t="str">
            <v>Primary Metal Production</v>
          </cell>
          <cell r="I6641" t="str">
            <v>Alumina Electrolytic Reduction</v>
          </cell>
          <cell r="J6641" t="str">
            <v>Degassing</v>
          </cell>
          <cell r="N6641">
            <v>41332</v>
          </cell>
        </row>
        <row r="6642">
          <cell r="A6642" t="str">
            <v>30300107</v>
          </cell>
          <cell r="B6642" t="str">
            <v>Point</v>
          </cell>
          <cell r="C6642" t="str">
            <v>Aluminum Ore (Electro-reduction) /Roof Vents</v>
          </cell>
          <cell r="D6642" t="str">
            <v>Industrial Processes - Non-ferrous Metals</v>
          </cell>
          <cell r="G6642" t="str">
            <v>Industrial Processes</v>
          </cell>
          <cell r="H6642" t="str">
            <v>Primary Metal Production</v>
          </cell>
          <cell r="I6642" t="str">
            <v>Alumina Electrolytic Reduction</v>
          </cell>
          <cell r="J6642" t="str">
            <v>Roof Vents</v>
          </cell>
          <cell r="N6642">
            <v>41332</v>
          </cell>
        </row>
        <row r="6643">
          <cell r="A6643" t="str">
            <v>30300108</v>
          </cell>
          <cell r="B6643" t="str">
            <v>Point</v>
          </cell>
          <cell r="C6643" t="str">
            <v>Aluminum Ore (Electro-reduction) /Prebake: Fugitive Emissions</v>
          </cell>
          <cell r="D6643" t="str">
            <v>Industrial Processes - Non-ferrous Metals</v>
          </cell>
          <cell r="G6643" t="str">
            <v>Industrial Processes</v>
          </cell>
          <cell r="H6643" t="str">
            <v>Primary Metal Production</v>
          </cell>
          <cell r="I6643" t="str">
            <v>Alumina Electrolytic Reduction</v>
          </cell>
          <cell r="J6643" t="str">
            <v>Prebake Potline Secondary Emissions [See also 303001 -19 thru -22]</v>
          </cell>
          <cell r="N6643">
            <v>41332</v>
          </cell>
        </row>
        <row r="6644">
          <cell r="A6644" t="str">
            <v>30300109</v>
          </cell>
          <cell r="B6644" t="str">
            <v>Point</v>
          </cell>
          <cell r="C6644" t="str">
            <v>Aluminum Ore (Electro-reduction) /H.S.S.: Fugitive Emissions</v>
          </cell>
          <cell r="D6644" t="str">
            <v>Industrial Processes - Non-ferrous Metals</v>
          </cell>
          <cell r="G6644" t="str">
            <v>Industrial Processes</v>
          </cell>
          <cell r="H6644" t="str">
            <v>Primary Metal Production</v>
          </cell>
          <cell r="I6644" t="str">
            <v>Alumina Electrolytic Reduction</v>
          </cell>
          <cell r="J6644" t="str">
            <v>Horizontal Stud Soderberg Potline Secondary Emissions</v>
          </cell>
          <cell r="N6644">
            <v>41332</v>
          </cell>
        </row>
        <row r="6645">
          <cell r="A6645" t="str">
            <v>30300110</v>
          </cell>
          <cell r="B6645" t="str">
            <v>Point</v>
          </cell>
          <cell r="C6645" t="str">
            <v>Aluminum Ore (Electro-reduction) /V.S.S.: Fugitive Emissions</v>
          </cell>
          <cell r="D6645" t="str">
            <v>Industrial Processes - Non-ferrous Metals</v>
          </cell>
          <cell r="G6645" t="str">
            <v>Industrial Processes</v>
          </cell>
          <cell r="H6645" t="str">
            <v>Primary Metal Production</v>
          </cell>
          <cell r="I6645" t="str">
            <v>Alumina Electrolytic Reduction</v>
          </cell>
          <cell r="J6645" t="str">
            <v>Vertical Stud Soderberg Potline Secondary Emission [See also 30300118]</v>
          </cell>
          <cell r="N6645">
            <v>41332</v>
          </cell>
        </row>
        <row r="6646">
          <cell r="A6646" t="str">
            <v>30300111</v>
          </cell>
          <cell r="B6646" t="str">
            <v>Point</v>
          </cell>
          <cell r="C6646" t="str">
            <v>Aluminum Ore (Electro-reduction) /Anode Baking: Fugitive Emissions</v>
          </cell>
          <cell r="D6646" t="str">
            <v>Industrial Processes - Non-ferrous Metals</v>
          </cell>
          <cell r="G6646" t="str">
            <v>Industrial Processes</v>
          </cell>
          <cell r="H6646" t="str">
            <v>Primary Metal Production</v>
          </cell>
          <cell r="I6646" t="str">
            <v>Alumina Electrolytic Reduction</v>
          </cell>
          <cell r="J6646" t="str">
            <v>Anode Bake Furnace Seocndary Emissions</v>
          </cell>
          <cell r="N6646">
            <v>41332</v>
          </cell>
        </row>
        <row r="6647">
          <cell r="A6647" t="str">
            <v>30300112</v>
          </cell>
          <cell r="B6647" t="str">
            <v>Point</v>
          </cell>
          <cell r="D6647" t="str">
            <v>Industrial Processes - Non-ferrous Metals</v>
          </cell>
          <cell r="G6647" t="str">
            <v>Industrial Process</v>
          </cell>
          <cell r="H6647" t="str">
            <v>Primary Metal Production</v>
          </cell>
          <cell r="I6647" t="str">
            <v>Alumina Electrolytic Reduction</v>
          </cell>
          <cell r="J6647" t="str">
            <v>Paste Production Plant Emissions</v>
          </cell>
          <cell r="N6647">
            <v>41332</v>
          </cell>
        </row>
        <row r="6648">
          <cell r="A6648" t="str">
            <v>30300113</v>
          </cell>
          <cell r="B6648" t="str">
            <v>Point</v>
          </cell>
          <cell r="D6648" t="str">
            <v>Industrial Processes - Non-ferrous Metals</v>
          </cell>
          <cell r="G6648" t="str">
            <v>Industrial Process</v>
          </cell>
          <cell r="H6648" t="str">
            <v>Primary Metal Production</v>
          </cell>
          <cell r="I6648" t="str">
            <v>Alumina Electrolytic Reduction</v>
          </cell>
          <cell r="J6648" t="str">
            <v>Center-Worked Prebake One (CWPB1) Potline Primary Emissions</v>
          </cell>
          <cell r="N6648">
            <v>41332</v>
          </cell>
        </row>
        <row r="6649">
          <cell r="A6649" t="str">
            <v>30300114</v>
          </cell>
          <cell r="B6649" t="str">
            <v>Point</v>
          </cell>
          <cell r="D6649" t="str">
            <v>Industrial Processes - Non-ferrous Metals</v>
          </cell>
          <cell r="G6649" t="str">
            <v>Industrial Processes</v>
          </cell>
          <cell r="H6649" t="str">
            <v>Primary Metal Production</v>
          </cell>
          <cell r="I6649" t="str">
            <v>Alumina Electrolytic Reduction</v>
          </cell>
          <cell r="J6649" t="str">
            <v>Center-Worked Prebake Two (CWPB2) Potline Primary Emissions</v>
          </cell>
          <cell r="N6649">
            <v>41332</v>
          </cell>
        </row>
        <row r="6650">
          <cell r="A6650" t="str">
            <v>30300115</v>
          </cell>
          <cell r="B6650" t="str">
            <v>Point</v>
          </cell>
          <cell r="D6650" t="str">
            <v>Industrial Processes - Non-ferrous Metals</v>
          </cell>
          <cell r="G6650" t="str">
            <v>Industrial Processes</v>
          </cell>
          <cell r="H6650" t="str">
            <v>Primary Metal Production</v>
          </cell>
          <cell r="I6650" t="str">
            <v>Alumina Electrolytic Reduction</v>
          </cell>
          <cell r="J6650" t="str">
            <v>Center-Worked Prebake Three (CWPB3) Potline Primary Emissions</v>
          </cell>
          <cell r="N6650">
            <v>41332</v>
          </cell>
        </row>
        <row r="6651">
          <cell r="A6651" t="str">
            <v>30300116</v>
          </cell>
          <cell r="B6651" t="str">
            <v>Point</v>
          </cell>
          <cell r="D6651" t="str">
            <v>Industrial Processes - Non-ferrous Metals</v>
          </cell>
          <cell r="G6651" t="str">
            <v>Industrial Processes</v>
          </cell>
          <cell r="H6651" t="str">
            <v>Primary Metal Production</v>
          </cell>
          <cell r="I6651" t="str">
            <v>Alumina Electrolytic Reduction</v>
          </cell>
          <cell r="J6651" t="str">
            <v>Side-Worked Prebake (SWPB) Potline Primary Emissions</v>
          </cell>
          <cell r="N6651">
            <v>41332</v>
          </cell>
        </row>
        <row r="6652">
          <cell r="A6652" t="str">
            <v>30300117</v>
          </cell>
          <cell r="B6652" t="str">
            <v>Point</v>
          </cell>
          <cell r="D6652" t="str">
            <v>Industrial Processes - Non-ferrous Metals</v>
          </cell>
          <cell r="G6652" t="str">
            <v>Industrial Processes</v>
          </cell>
          <cell r="H6652" t="str">
            <v>Primary Metal Production</v>
          </cell>
          <cell r="I6652" t="str">
            <v>Alumina Electrolytic Reduction</v>
          </cell>
          <cell r="J6652" t="str">
            <v>Vertical Stud Soderberg 2 Potline Primary Emissions</v>
          </cell>
          <cell r="N6652">
            <v>41332</v>
          </cell>
        </row>
        <row r="6653">
          <cell r="A6653" t="str">
            <v>30300118</v>
          </cell>
          <cell r="B6653" t="str">
            <v>Point</v>
          </cell>
          <cell r="D6653" t="str">
            <v>Industrial Processes - Non-ferrous Metals</v>
          </cell>
          <cell r="G6653" t="str">
            <v>Industril Processes</v>
          </cell>
          <cell r="H6653" t="str">
            <v>Primary Metal Production</v>
          </cell>
          <cell r="I6653" t="str">
            <v>Alumina Electrolytic Reduction</v>
          </cell>
          <cell r="J6653" t="str">
            <v>Vertical Stud Soderberg 2 Potline Secondary Emissions</v>
          </cell>
          <cell r="N6653">
            <v>41332</v>
          </cell>
        </row>
        <row r="6654">
          <cell r="A6654" t="str">
            <v>30300119</v>
          </cell>
          <cell r="B6654" t="str">
            <v>Point</v>
          </cell>
          <cell r="D6654" t="str">
            <v>Industrial Processes - Non-ferrous Metals</v>
          </cell>
          <cell r="G6654" t="str">
            <v>Industrial Processes</v>
          </cell>
          <cell r="H6654" t="str">
            <v>Primary Metal Production</v>
          </cell>
          <cell r="I6654" t="str">
            <v>Alumina Electrolytic Reduction</v>
          </cell>
          <cell r="J6654" t="str">
            <v>Center-Worked Prebake One (CWPB1) Potline Secondary Emissions</v>
          </cell>
          <cell r="N6654">
            <v>41332</v>
          </cell>
        </row>
        <row r="6655">
          <cell r="A6655" t="str">
            <v>30300120</v>
          </cell>
          <cell r="B6655" t="str">
            <v>Point</v>
          </cell>
          <cell r="D6655" t="str">
            <v>Industrial Processes - Non-ferrous Metals</v>
          </cell>
          <cell r="G6655" t="str">
            <v>Industrial Processes</v>
          </cell>
          <cell r="H6655" t="str">
            <v>Primar Metal Production</v>
          </cell>
          <cell r="I6655" t="str">
            <v>Alumina Electrolytic Reduction</v>
          </cell>
          <cell r="J6655" t="str">
            <v>Center-Worked Prebake Two (CWPB2) Potline Secondary Emissions</v>
          </cell>
          <cell r="N6655">
            <v>41332</v>
          </cell>
        </row>
        <row r="6656">
          <cell r="A6656" t="str">
            <v>30300121</v>
          </cell>
          <cell r="B6656" t="str">
            <v>Point</v>
          </cell>
          <cell r="D6656" t="str">
            <v>Industrial Processes - Non-ferrous Metals</v>
          </cell>
          <cell r="G6656" t="str">
            <v>Industrial Processes</v>
          </cell>
          <cell r="H6656" t="str">
            <v>Prmary Metal Production</v>
          </cell>
          <cell r="I6656" t="str">
            <v>Alumina Electrolytic Reduction</v>
          </cell>
          <cell r="J6656" t="str">
            <v>Center-Worked Prebake Three (CWPB3) Potline Secondary Emissions</v>
          </cell>
          <cell r="N6656">
            <v>41332</v>
          </cell>
        </row>
        <row r="6657">
          <cell r="A6657" t="str">
            <v>30300122</v>
          </cell>
          <cell r="B6657" t="str">
            <v>Point</v>
          </cell>
          <cell r="D6657" t="str">
            <v>Industrial Processes - Non-ferrous Metals</v>
          </cell>
          <cell r="G6657" t="str">
            <v>Indutrial Processes</v>
          </cell>
          <cell r="H6657" t="str">
            <v>Primary Metal Production</v>
          </cell>
          <cell r="I6657" t="str">
            <v>Alumina Electrolytic Reduction</v>
          </cell>
          <cell r="J6657" t="str">
            <v>Side-Worked Prebake (SWPB) Potline Secondary Emissions</v>
          </cell>
          <cell r="N6657">
            <v>41332</v>
          </cell>
        </row>
        <row r="6658">
          <cell r="A6658" t="str">
            <v>30300123</v>
          </cell>
          <cell r="B6658" t="str">
            <v>Point</v>
          </cell>
          <cell r="D6658" t="str">
            <v>Industrial Processes - Non-ferrous Metals</v>
          </cell>
          <cell r="G6658" t="str">
            <v>Industrial Processes</v>
          </cell>
          <cell r="H6658" t="str">
            <v>Primary Metal Production</v>
          </cell>
          <cell r="I6658" t="str">
            <v>Alumina Electrolytic Reduction</v>
          </cell>
          <cell r="J6658" t="str">
            <v>Pitch Storage, Loading And Unloading Operations</v>
          </cell>
          <cell r="N6658">
            <v>41332</v>
          </cell>
        </row>
        <row r="6659">
          <cell r="A6659" t="str">
            <v>30300124</v>
          </cell>
          <cell r="B6659" t="str">
            <v>Point</v>
          </cell>
          <cell r="D6659" t="str">
            <v>Industrial Processes - Non-ferrous Metals</v>
          </cell>
          <cell r="G6659" t="str">
            <v>Industrial Procsses</v>
          </cell>
          <cell r="H6659" t="str">
            <v>Primary Metal Production</v>
          </cell>
          <cell r="I6659" t="str">
            <v>Alumina Electrolytic Reduction</v>
          </cell>
          <cell r="J6659" t="str">
            <v>Alumina Storage, Loading And Unloading Operations</v>
          </cell>
          <cell r="N6659">
            <v>41332</v>
          </cell>
        </row>
        <row r="6660">
          <cell r="A6660" t="str">
            <v>30300125</v>
          </cell>
          <cell r="B6660" t="str">
            <v>Point</v>
          </cell>
          <cell r="D6660" t="str">
            <v>Industrial Processes - Non-ferrous Metals</v>
          </cell>
          <cell r="G6660" t="str">
            <v>Industrial Processes</v>
          </cell>
          <cell r="H6660" t="str">
            <v>Primary Metal Production</v>
          </cell>
          <cell r="I6660" t="str">
            <v>Alumina Electrolytic Reduction</v>
          </cell>
          <cell r="J6660" t="str">
            <v>Anode Coke Storage, Loading And Unloading Operations</v>
          </cell>
          <cell r="N6660">
            <v>41332</v>
          </cell>
        </row>
        <row r="6661">
          <cell r="A6661" t="str">
            <v>30300199</v>
          </cell>
          <cell r="B6661" t="str">
            <v>Point</v>
          </cell>
          <cell r="C6661" t="str">
            <v>Aluminum Ore (Electro-reduction) /Not Classified **</v>
          </cell>
          <cell r="D6661" t="str">
            <v>Industrial Processes - Non-ferrous Metals</v>
          </cell>
          <cell r="G6661" t="str">
            <v>Industrial Processes</v>
          </cell>
          <cell r="H6661" t="str">
            <v>Primary Metal Production</v>
          </cell>
          <cell r="I6661" t="str">
            <v>Alumina Electrolytic Reduction</v>
          </cell>
          <cell r="J6661" t="str">
            <v>Not otherwise classified</v>
          </cell>
          <cell r="N6661">
            <v>41332</v>
          </cell>
        </row>
        <row r="6662">
          <cell r="A6662" t="str">
            <v>30300201</v>
          </cell>
          <cell r="B6662" t="str">
            <v>Point</v>
          </cell>
          <cell r="C6662" t="str">
            <v>Aluminum Hydroxide Calcining /Overall Process</v>
          </cell>
          <cell r="D6662" t="str">
            <v>Industrial Processes - Non-ferrous Metals</v>
          </cell>
          <cell r="G6662" t="str">
            <v>Industrial Processes</v>
          </cell>
          <cell r="H6662" t="str">
            <v>Primary Metal Production</v>
          </cell>
          <cell r="I6662" t="str">
            <v>Aluminum Hydroxide Calcining</v>
          </cell>
          <cell r="J6662" t="str">
            <v>Overall Process</v>
          </cell>
          <cell r="N6662">
            <v>40988</v>
          </cell>
        </row>
        <row r="6663">
          <cell r="A6663" t="str">
            <v>30300302</v>
          </cell>
          <cell r="B6663" t="str">
            <v>Point</v>
          </cell>
          <cell r="C6663" t="str">
            <v>By-product Coke Manuf /Oven Charging</v>
          </cell>
          <cell r="D6663" t="str">
            <v>Industrial Processes - NEC</v>
          </cell>
          <cell r="G6663" t="str">
            <v>Industrial Processes</v>
          </cell>
          <cell r="H6663" t="str">
            <v>Primary Metal Production</v>
          </cell>
          <cell r="I6663" t="str">
            <v>By-product Coke Manufacturing</v>
          </cell>
          <cell r="J6663" t="str">
            <v>Oven Charging</v>
          </cell>
          <cell r="N6663">
            <v>40988</v>
          </cell>
        </row>
        <row r="6664">
          <cell r="A6664" t="str">
            <v>30300303</v>
          </cell>
          <cell r="B6664" t="str">
            <v>Point</v>
          </cell>
          <cell r="C6664" t="str">
            <v>By-product Coke Manuf /Oven Pushing</v>
          </cell>
          <cell r="D6664" t="str">
            <v>Industrial Processes - NEC</v>
          </cell>
          <cell r="G6664" t="str">
            <v>Industrial Processes</v>
          </cell>
          <cell r="H6664" t="str">
            <v>Primary Metal Production</v>
          </cell>
          <cell r="I6664" t="str">
            <v>By-product Coke Manufacturing</v>
          </cell>
          <cell r="J6664" t="str">
            <v>Oven Pushing</v>
          </cell>
          <cell r="N6664">
            <v>40988</v>
          </cell>
        </row>
        <row r="6665">
          <cell r="A6665" t="str">
            <v>30300304</v>
          </cell>
          <cell r="B6665" t="str">
            <v>Point</v>
          </cell>
          <cell r="C6665" t="str">
            <v>By-product Coke Manuf /Quenching</v>
          </cell>
          <cell r="D6665" t="str">
            <v>Industrial Processes - NEC</v>
          </cell>
          <cell r="G6665" t="str">
            <v>Industrial Processes</v>
          </cell>
          <cell r="H6665" t="str">
            <v>Primary Metal Production</v>
          </cell>
          <cell r="I6665" t="str">
            <v>By-product Coke Manufacturing</v>
          </cell>
          <cell r="J6665" t="str">
            <v>Quenching</v>
          </cell>
          <cell r="N6665">
            <v>40988</v>
          </cell>
        </row>
        <row r="6666">
          <cell r="A6666" t="str">
            <v>30300305</v>
          </cell>
          <cell r="B6666" t="str">
            <v>Point</v>
          </cell>
          <cell r="C6666" t="str">
            <v>By-product Coke Manuf /Coal Unloading</v>
          </cell>
          <cell r="D6666" t="str">
            <v>Industrial Processes - Storage and Transfer</v>
          </cell>
          <cell r="G6666" t="str">
            <v>Industrial Processes</v>
          </cell>
          <cell r="H6666" t="str">
            <v>Primary Metal Production</v>
          </cell>
          <cell r="I6666" t="str">
            <v>By-product Coke Manufacturing</v>
          </cell>
          <cell r="J6666" t="str">
            <v>Coal Unloading</v>
          </cell>
          <cell r="N6666">
            <v>40988</v>
          </cell>
        </row>
        <row r="6667">
          <cell r="A6667" t="str">
            <v>30300306</v>
          </cell>
          <cell r="B6667" t="str">
            <v>Point</v>
          </cell>
          <cell r="C6667" t="str">
            <v>By-product Coke Manuf /Oven Underfiring</v>
          </cell>
          <cell r="D6667" t="str">
            <v>Industrial Processes - NEC</v>
          </cell>
          <cell r="G6667" t="str">
            <v>Industrial Processes</v>
          </cell>
          <cell r="H6667" t="str">
            <v>Primary Metal Production</v>
          </cell>
          <cell r="I6667" t="str">
            <v>By-product Coke Manufacturing</v>
          </cell>
          <cell r="J6667" t="str">
            <v>Oven Underfiring</v>
          </cell>
          <cell r="N6667">
            <v>40988</v>
          </cell>
        </row>
        <row r="6668">
          <cell r="A6668" t="str">
            <v>30300307</v>
          </cell>
          <cell r="B6668" t="str">
            <v>Point</v>
          </cell>
          <cell r="C6668" t="str">
            <v>By-product Coke Manuf /Coal Crushing/Handling</v>
          </cell>
          <cell r="D6668" t="str">
            <v>Industrial Processes - NEC</v>
          </cell>
          <cell r="G6668" t="str">
            <v>Industrial Processes</v>
          </cell>
          <cell r="H6668" t="str">
            <v>Primary Metal Production</v>
          </cell>
          <cell r="I6668" t="str">
            <v>By-product Coke Manufacturing</v>
          </cell>
          <cell r="J6668" t="str">
            <v>Coal Crushing/Handling</v>
          </cell>
          <cell r="N6668">
            <v>40988</v>
          </cell>
        </row>
        <row r="6669">
          <cell r="A6669" t="str">
            <v>30300308</v>
          </cell>
          <cell r="B6669" t="str">
            <v>Point</v>
          </cell>
          <cell r="C6669" t="str">
            <v>By-product Coke Manuf /Oven/Door Leaks</v>
          </cell>
          <cell r="D6669" t="str">
            <v>Industrial Processes - NEC</v>
          </cell>
          <cell r="G6669" t="str">
            <v>Industrial Processes</v>
          </cell>
          <cell r="H6669" t="str">
            <v>Primary Metal Production</v>
          </cell>
          <cell r="I6669" t="str">
            <v>By-product Coke Manufacturing</v>
          </cell>
          <cell r="J6669" t="str">
            <v>Oven/Door Leaks</v>
          </cell>
          <cell r="N6669">
            <v>40988</v>
          </cell>
        </row>
        <row r="6670">
          <cell r="A6670" t="str">
            <v>30300309</v>
          </cell>
          <cell r="B6670" t="str">
            <v>Point</v>
          </cell>
          <cell r="C6670" t="str">
            <v>By-product Coke Manuf /Coal Conveying</v>
          </cell>
          <cell r="D6670" t="str">
            <v>Industrial Processes - Storage and Transfer</v>
          </cell>
          <cell r="G6670" t="str">
            <v>Industrial Processes</v>
          </cell>
          <cell r="H6670" t="str">
            <v>Primary Metal Production</v>
          </cell>
          <cell r="I6670" t="str">
            <v>By-product Coke Manufacturing</v>
          </cell>
          <cell r="J6670" t="str">
            <v>Coal Conveying</v>
          </cell>
          <cell r="N6670">
            <v>40988</v>
          </cell>
        </row>
        <row r="6671">
          <cell r="A6671" t="str">
            <v>30300310</v>
          </cell>
          <cell r="B6671" t="str">
            <v>Point</v>
          </cell>
          <cell r="C6671" t="str">
            <v>By-product Coke Manuf /Coal Crushing</v>
          </cell>
          <cell r="D6671" t="str">
            <v>Industrial Processes - NEC</v>
          </cell>
          <cell r="G6671" t="str">
            <v>Industrial Processes</v>
          </cell>
          <cell r="H6671" t="str">
            <v>Primary Metal Production</v>
          </cell>
          <cell r="I6671" t="str">
            <v>By-product Coke Manufacturing</v>
          </cell>
          <cell r="J6671" t="str">
            <v>Coal Crushing</v>
          </cell>
          <cell r="N6671">
            <v>40988</v>
          </cell>
        </row>
        <row r="6672">
          <cell r="A6672" t="str">
            <v>30300311</v>
          </cell>
          <cell r="B6672" t="str">
            <v>Point</v>
          </cell>
          <cell r="C6672" t="str">
            <v>By-product Coke Manuf /Coal Screening</v>
          </cell>
          <cell r="D6672" t="str">
            <v>Industrial Processes - NEC</v>
          </cell>
          <cell r="G6672" t="str">
            <v>Industrial Processes</v>
          </cell>
          <cell r="H6672" t="str">
            <v>Primary Metal Production</v>
          </cell>
          <cell r="I6672" t="str">
            <v>By-product Coke Manufacturing</v>
          </cell>
          <cell r="J6672" t="str">
            <v>Coal Screening</v>
          </cell>
          <cell r="N6672">
            <v>40988</v>
          </cell>
        </row>
        <row r="6673">
          <cell r="A6673" t="str">
            <v>30300312</v>
          </cell>
          <cell r="B6673" t="str">
            <v>Point</v>
          </cell>
          <cell r="C6673" t="str">
            <v>By-product Coke Manuf /Coke: Crushing/Screening/Handling</v>
          </cell>
          <cell r="D6673" t="str">
            <v>Industrial Processes - NEC</v>
          </cell>
          <cell r="G6673" t="str">
            <v>Industrial Processes</v>
          </cell>
          <cell r="H6673" t="str">
            <v>Primary Metal Production</v>
          </cell>
          <cell r="I6673" t="str">
            <v>By-product Coke Manufacturing</v>
          </cell>
          <cell r="J6673" t="str">
            <v>Coke: Crushing/Screening/Handling</v>
          </cell>
          <cell r="N6673">
            <v>40988</v>
          </cell>
        </row>
        <row r="6674">
          <cell r="A6674" t="str">
            <v>30300313</v>
          </cell>
          <cell r="B6674" t="str">
            <v>Point</v>
          </cell>
          <cell r="C6674" t="str">
            <v>By-product Coke Manuf /Coal Preheater</v>
          </cell>
          <cell r="D6674" t="str">
            <v>Industrial Processes - NEC</v>
          </cell>
          <cell r="G6674" t="str">
            <v>Industrial Processes</v>
          </cell>
          <cell r="H6674" t="str">
            <v>Primary Metal Production</v>
          </cell>
          <cell r="I6674" t="str">
            <v>By-product Coke Manufacturing</v>
          </cell>
          <cell r="J6674" t="str">
            <v>Coal Preheater</v>
          </cell>
          <cell r="N6674">
            <v>40988</v>
          </cell>
        </row>
        <row r="6675">
          <cell r="A6675" t="str">
            <v>30300314</v>
          </cell>
          <cell r="B6675" t="str">
            <v>Point</v>
          </cell>
          <cell r="C6675" t="str">
            <v>By-product Coke Manuf /Topside Leaks</v>
          </cell>
          <cell r="D6675" t="str">
            <v>Industrial Processes - NEC</v>
          </cell>
          <cell r="G6675" t="str">
            <v>Industrial Processes</v>
          </cell>
          <cell r="H6675" t="str">
            <v>Primary Metal Production</v>
          </cell>
          <cell r="I6675" t="str">
            <v>By-product Coke Manufacturing</v>
          </cell>
          <cell r="J6675" t="str">
            <v>Topside Leaks</v>
          </cell>
          <cell r="N6675">
            <v>40988</v>
          </cell>
        </row>
        <row r="6676">
          <cell r="A6676" t="str">
            <v>30300315</v>
          </cell>
          <cell r="B6676" t="str">
            <v>Point</v>
          </cell>
          <cell r="C6676" t="str">
            <v>By-product Coke Manuf /Gas By-product Plant</v>
          </cell>
          <cell r="D6676" t="str">
            <v>Industrial Processes - NEC</v>
          </cell>
          <cell r="G6676" t="str">
            <v>Industrial Processes</v>
          </cell>
          <cell r="H6676" t="str">
            <v>Primary Metal Production</v>
          </cell>
          <cell r="I6676" t="str">
            <v>By-product Coke Manufacturing</v>
          </cell>
          <cell r="J6676" t="str">
            <v>Gas By-product Plant</v>
          </cell>
          <cell r="N6676">
            <v>40988</v>
          </cell>
        </row>
        <row r="6677">
          <cell r="A6677" t="str">
            <v>30300316</v>
          </cell>
          <cell r="B6677" t="str">
            <v>Point</v>
          </cell>
          <cell r="C6677" t="str">
            <v>By-product Coke Manuf /Coal Storage Pile</v>
          </cell>
          <cell r="D6677" t="str">
            <v>Industrial Processes - Storage and Transfer</v>
          </cell>
          <cell r="G6677" t="str">
            <v>Industrial Processes</v>
          </cell>
          <cell r="H6677" t="str">
            <v>Primary Metal Production</v>
          </cell>
          <cell r="I6677" t="str">
            <v>By-product Coke Manufacturing</v>
          </cell>
          <cell r="J6677" t="str">
            <v>Coal Storage Pile</v>
          </cell>
          <cell r="N6677">
            <v>40988</v>
          </cell>
        </row>
        <row r="6678">
          <cell r="A6678" t="str">
            <v>30300317</v>
          </cell>
          <cell r="B6678" t="str">
            <v>Point</v>
          </cell>
          <cell r="C6678" t="str">
            <v>By-product Coke Manuf /Combustion Stack: Coke Oven Gas (COG)</v>
          </cell>
          <cell r="D6678" t="str">
            <v>Industrial Processes - NEC</v>
          </cell>
          <cell r="G6678" t="str">
            <v>Industrial Processes</v>
          </cell>
          <cell r="H6678" t="str">
            <v>Primary Metal Production</v>
          </cell>
          <cell r="I6678" t="str">
            <v>By-product Coke Manufacturing</v>
          </cell>
          <cell r="J6678" t="str">
            <v>Combustion Stack: Coke Oven Gas (COG)</v>
          </cell>
          <cell r="N6678">
            <v>40988</v>
          </cell>
        </row>
        <row r="6679">
          <cell r="A6679" t="str">
            <v>30300318</v>
          </cell>
          <cell r="B6679" t="str">
            <v>Point</v>
          </cell>
          <cell r="C6679" t="str">
            <v>By-product Coke Manuf /Combustion Stack: Blast Furnace Gas (BFG)</v>
          </cell>
          <cell r="D6679" t="str">
            <v>Industrial Processes - NEC</v>
          </cell>
          <cell r="G6679" t="str">
            <v>Industrial Processes</v>
          </cell>
          <cell r="H6679" t="str">
            <v>Primary Metal Production</v>
          </cell>
          <cell r="I6679" t="str">
            <v>By-product Coke Manufacturing</v>
          </cell>
          <cell r="J6679" t="str">
            <v>Combustion Stack: Blast Furnace Gas (BFG)</v>
          </cell>
          <cell r="N6679">
            <v>40988</v>
          </cell>
        </row>
        <row r="6680">
          <cell r="A6680" t="str">
            <v>30300331</v>
          </cell>
          <cell r="B6680" t="str">
            <v>Point</v>
          </cell>
          <cell r="C6680" t="str">
            <v>By-product Coke Manuf /By-product Coke Manufacturing</v>
          </cell>
          <cell r="D6680" t="str">
            <v>Industrial Processes - NEC</v>
          </cell>
          <cell r="G6680" t="str">
            <v>Industrial Processes</v>
          </cell>
          <cell r="H6680" t="str">
            <v>Primary Metal Production</v>
          </cell>
          <cell r="I6680" t="str">
            <v>By-product Coke Manufacturing</v>
          </cell>
          <cell r="J6680" t="str">
            <v>By-product Coke Manufacturing</v>
          </cell>
          <cell r="N6680">
            <v>40988</v>
          </cell>
        </row>
        <row r="6681">
          <cell r="A6681" t="str">
            <v>30300332</v>
          </cell>
          <cell r="B6681" t="str">
            <v>Point</v>
          </cell>
          <cell r="C6681" t="str">
            <v>By-product Coke Manuf /Flushing-liquor Circulation Tank</v>
          </cell>
          <cell r="D6681" t="str">
            <v>Industrial Processes - NEC</v>
          </cell>
          <cell r="G6681" t="str">
            <v>Industrial Processes</v>
          </cell>
          <cell r="H6681" t="str">
            <v>Primary Metal Production</v>
          </cell>
          <cell r="I6681" t="str">
            <v>By-product Coke Manufacturing</v>
          </cell>
          <cell r="J6681" t="str">
            <v>Flushing-liquor Circulation Tank</v>
          </cell>
          <cell r="N6681">
            <v>40988</v>
          </cell>
        </row>
        <row r="6682">
          <cell r="A6682" t="str">
            <v>30300333</v>
          </cell>
          <cell r="B6682" t="str">
            <v>Point</v>
          </cell>
          <cell r="C6682" t="str">
            <v>By-product Coke Manuf /Excess-ammonia Liquor Tank</v>
          </cell>
          <cell r="D6682" t="str">
            <v>Industrial Processes - NEC</v>
          </cell>
          <cell r="G6682" t="str">
            <v>Industrial Processes</v>
          </cell>
          <cell r="H6682" t="str">
            <v>Primary Metal Production</v>
          </cell>
          <cell r="I6682" t="str">
            <v>By-product Coke Manufacturing</v>
          </cell>
          <cell r="J6682" t="str">
            <v>Excess-ammonia Liquor Tank</v>
          </cell>
          <cell r="N6682">
            <v>40988</v>
          </cell>
        </row>
        <row r="6683">
          <cell r="A6683" t="str">
            <v>30300334</v>
          </cell>
          <cell r="B6683" t="str">
            <v>Point</v>
          </cell>
          <cell r="C6683" t="str">
            <v>By-product Coke Manuf /Tar Dehydrator</v>
          </cell>
          <cell r="D6683" t="str">
            <v>Industrial Processes - NEC</v>
          </cell>
          <cell r="G6683" t="str">
            <v>Industrial Processes</v>
          </cell>
          <cell r="H6683" t="str">
            <v>Primary Metal Production</v>
          </cell>
          <cell r="I6683" t="str">
            <v>By-product Coke Manufacturing</v>
          </cell>
          <cell r="J6683" t="str">
            <v>Tar Dehydrator</v>
          </cell>
          <cell r="N6683">
            <v>40988</v>
          </cell>
        </row>
        <row r="6684">
          <cell r="A6684" t="str">
            <v>30300335</v>
          </cell>
          <cell r="B6684" t="str">
            <v>Point</v>
          </cell>
          <cell r="C6684" t="str">
            <v>By-product Coke Manuf /Tar Interceding Sump</v>
          </cell>
          <cell r="D6684" t="str">
            <v>Industrial Processes - NEC</v>
          </cell>
          <cell r="G6684" t="str">
            <v>Industrial Processes</v>
          </cell>
          <cell r="H6684" t="str">
            <v>Primary Metal Production</v>
          </cell>
          <cell r="I6684" t="str">
            <v>By-product Coke Manufacturing</v>
          </cell>
          <cell r="J6684" t="str">
            <v>Tar Interceding Sump</v>
          </cell>
          <cell r="N6684">
            <v>40988</v>
          </cell>
        </row>
        <row r="6685">
          <cell r="A6685" t="str">
            <v>30300336</v>
          </cell>
          <cell r="B6685" t="str">
            <v>Point</v>
          </cell>
          <cell r="C6685" t="str">
            <v>By-product Coke Manuf /Tar Storage</v>
          </cell>
          <cell r="D6685" t="str">
            <v>Industrial Processes - NEC</v>
          </cell>
          <cell r="G6685" t="str">
            <v>Industrial Processes</v>
          </cell>
          <cell r="H6685" t="str">
            <v>Primary Metal Production</v>
          </cell>
          <cell r="I6685" t="str">
            <v>By-product Coke Manufacturing</v>
          </cell>
          <cell r="J6685" t="str">
            <v>Tar Storage</v>
          </cell>
          <cell r="N6685">
            <v>40988</v>
          </cell>
        </row>
        <row r="6686">
          <cell r="A6686" t="str">
            <v>30300341</v>
          </cell>
          <cell r="B6686" t="str">
            <v>Point</v>
          </cell>
          <cell r="C6686" t="str">
            <v>By-product Coke Manuf /Light Oil Sump</v>
          </cell>
          <cell r="D6686" t="str">
            <v>Industrial Processes - NEC</v>
          </cell>
          <cell r="G6686" t="str">
            <v>Industrial Processes</v>
          </cell>
          <cell r="H6686" t="str">
            <v>Primary Metal Production</v>
          </cell>
          <cell r="I6686" t="str">
            <v>By-product Coke Manufacturing</v>
          </cell>
          <cell r="J6686" t="str">
            <v>Light Oil Sump</v>
          </cell>
          <cell r="N6686">
            <v>40988</v>
          </cell>
        </row>
        <row r="6687">
          <cell r="A6687" t="str">
            <v>30300342</v>
          </cell>
          <cell r="B6687" t="str">
            <v>Point</v>
          </cell>
          <cell r="C6687" t="str">
            <v>By-product Coke Manuf /Light Oil Decanter/Condenser Vent</v>
          </cell>
          <cell r="D6687" t="str">
            <v>Industrial Processes - NEC</v>
          </cell>
          <cell r="G6687" t="str">
            <v>Industrial Processes</v>
          </cell>
          <cell r="H6687" t="str">
            <v>Primary Metal Production</v>
          </cell>
          <cell r="I6687" t="str">
            <v>By-product Coke Manufacturing</v>
          </cell>
          <cell r="J6687" t="str">
            <v>Light Oil Decanter/Condenser Vent</v>
          </cell>
          <cell r="N6687">
            <v>40988</v>
          </cell>
        </row>
        <row r="6688">
          <cell r="A6688" t="str">
            <v>30300343</v>
          </cell>
          <cell r="B6688" t="str">
            <v>Point</v>
          </cell>
          <cell r="C6688" t="str">
            <v>By-product Coke Manuf /Wash Oil Decanter</v>
          </cell>
          <cell r="D6688" t="str">
            <v>Industrial Processes - NEC</v>
          </cell>
          <cell r="G6688" t="str">
            <v>Industrial Processes</v>
          </cell>
          <cell r="H6688" t="str">
            <v>Primary Metal Production</v>
          </cell>
          <cell r="I6688" t="str">
            <v>By-product Coke Manufacturing</v>
          </cell>
          <cell r="J6688" t="str">
            <v>Wash Oil Decanter</v>
          </cell>
          <cell r="N6688">
            <v>40988</v>
          </cell>
        </row>
        <row r="6689">
          <cell r="A6689" t="str">
            <v>30300344</v>
          </cell>
          <cell r="B6689" t="str">
            <v>Point</v>
          </cell>
          <cell r="C6689" t="str">
            <v>By-product Coke Manuf /Wash-oil Circulation Tank</v>
          </cell>
          <cell r="D6689" t="str">
            <v>Industrial Processes - NEC</v>
          </cell>
          <cell r="G6689" t="str">
            <v>Industrial Processes</v>
          </cell>
          <cell r="H6689" t="str">
            <v>Primary Metal Production</v>
          </cell>
          <cell r="I6689" t="str">
            <v>By-product Coke Manufacturing</v>
          </cell>
          <cell r="J6689" t="str">
            <v>Wash-oil Circulation Tank</v>
          </cell>
          <cell r="N6689">
            <v>40988</v>
          </cell>
        </row>
        <row r="6690">
          <cell r="A6690" t="str">
            <v>30300351</v>
          </cell>
          <cell r="B6690" t="str">
            <v>Point</v>
          </cell>
          <cell r="C6690" t="str">
            <v>By-product Coke Manuf /By-product Coke Manufacturing</v>
          </cell>
          <cell r="D6690" t="str">
            <v>Industrial Processes - NEC</v>
          </cell>
          <cell r="G6690" t="str">
            <v>Industrial Processes</v>
          </cell>
          <cell r="H6690" t="str">
            <v>Primary Metal Production</v>
          </cell>
          <cell r="I6690" t="str">
            <v>By-product Coke Manufacturing</v>
          </cell>
          <cell r="J6690" t="str">
            <v>By-product Coke Manufacturing</v>
          </cell>
          <cell r="K6690" t="str">
            <v>30300331</v>
          </cell>
          <cell r="L6690" t="str">
            <v>2005</v>
          </cell>
          <cell r="N6690">
            <v>40988</v>
          </cell>
        </row>
        <row r="6691">
          <cell r="A6691" t="str">
            <v>30300352</v>
          </cell>
          <cell r="B6691" t="str">
            <v>Point</v>
          </cell>
          <cell r="C6691" t="str">
            <v>By-product Coke Manuf /Tar Bottom Final Cooler</v>
          </cell>
          <cell r="D6691" t="str">
            <v>Industrial Processes - NEC</v>
          </cell>
          <cell r="G6691" t="str">
            <v>Industrial Processes</v>
          </cell>
          <cell r="H6691" t="str">
            <v>Primary Metal Production</v>
          </cell>
          <cell r="I6691" t="str">
            <v>By-product Coke Manufacturing</v>
          </cell>
          <cell r="J6691" t="str">
            <v>Tar Bottom Final Cooler</v>
          </cell>
          <cell r="N6691">
            <v>40988</v>
          </cell>
        </row>
        <row r="6692">
          <cell r="A6692" t="str">
            <v>30300353</v>
          </cell>
          <cell r="B6692" t="str">
            <v>Point</v>
          </cell>
          <cell r="C6692" t="str">
            <v>By-product Coke Manuf /Naphthalene Processing/Handling</v>
          </cell>
          <cell r="D6692" t="str">
            <v>Industrial Processes - NEC</v>
          </cell>
          <cell r="G6692" t="str">
            <v>Industrial Processes</v>
          </cell>
          <cell r="H6692" t="str">
            <v>Primary Metal Production</v>
          </cell>
          <cell r="I6692" t="str">
            <v>By-product Coke Manufacturing</v>
          </cell>
          <cell r="J6692" t="str">
            <v>Naphthalene Processing/Handling</v>
          </cell>
          <cell r="N6692">
            <v>40988</v>
          </cell>
        </row>
        <row r="6693">
          <cell r="A6693" t="str">
            <v>30300361</v>
          </cell>
          <cell r="B6693" t="str">
            <v>Point</v>
          </cell>
          <cell r="C6693" t="str">
            <v>By-product Coke Manuf /Equipment Leaks</v>
          </cell>
          <cell r="D6693" t="str">
            <v>Industrial Processes - NEC</v>
          </cell>
          <cell r="G6693" t="str">
            <v>Industrial Processes</v>
          </cell>
          <cell r="H6693" t="str">
            <v>Primary Metal Production</v>
          </cell>
          <cell r="I6693" t="str">
            <v>By-product Coke Manufacturing</v>
          </cell>
          <cell r="J6693" t="str">
            <v>Equipment Leaks</v>
          </cell>
          <cell r="N6693">
            <v>40988</v>
          </cell>
        </row>
        <row r="6694">
          <cell r="A6694" t="str">
            <v>30300399</v>
          </cell>
          <cell r="B6694" t="str">
            <v>Point</v>
          </cell>
          <cell r="C6694" t="str">
            <v>By-product Coke Manuf /Not Classified **</v>
          </cell>
          <cell r="D6694" t="str">
            <v>Industrial Processes - NEC</v>
          </cell>
          <cell r="G6694" t="str">
            <v>Industrial Processes</v>
          </cell>
          <cell r="H6694" t="str">
            <v>Primary Metal Production</v>
          </cell>
          <cell r="I6694" t="str">
            <v>By-product Coke Manufacturing</v>
          </cell>
          <cell r="J6694" t="str">
            <v>Not Classified **</v>
          </cell>
          <cell r="N6694">
            <v>40988</v>
          </cell>
        </row>
        <row r="6695">
          <cell r="A6695" t="str">
            <v>30300401</v>
          </cell>
          <cell r="B6695" t="str">
            <v>Point</v>
          </cell>
          <cell r="C6695" t="str">
            <v>Coke Manuf: Beehive Process /General</v>
          </cell>
          <cell r="D6695" t="str">
            <v>Industrial Processes - NEC</v>
          </cell>
          <cell r="G6695" t="str">
            <v>Industrial Processes</v>
          </cell>
          <cell r="H6695" t="str">
            <v>Primary Metal Production</v>
          </cell>
          <cell r="I6695" t="str">
            <v>Coke Manufacture: Beehive Process</v>
          </cell>
          <cell r="J6695" t="str">
            <v>General</v>
          </cell>
          <cell r="N6695">
            <v>40988</v>
          </cell>
        </row>
        <row r="6696">
          <cell r="A6696" t="str">
            <v>30300502</v>
          </cell>
          <cell r="B6696" t="str">
            <v>Point</v>
          </cell>
          <cell r="C6696" t="str">
            <v>Primary Copper Smelting /Multiple Hearth Roaster</v>
          </cell>
          <cell r="D6696" t="str">
            <v>Industrial Processes - Non-ferrous Metals</v>
          </cell>
          <cell r="G6696" t="str">
            <v>Industrial Processes</v>
          </cell>
          <cell r="H6696" t="str">
            <v>Primary Metal Production</v>
          </cell>
          <cell r="I6696" t="str">
            <v>Primary Copper Smelting</v>
          </cell>
          <cell r="J6696" t="str">
            <v>Multiple Hearth Roaster</v>
          </cell>
          <cell r="N6696">
            <v>40988</v>
          </cell>
        </row>
        <row r="6697">
          <cell r="A6697" t="str">
            <v>30300503</v>
          </cell>
          <cell r="B6697" t="str">
            <v>Point</v>
          </cell>
          <cell r="C6697" t="str">
            <v>Primary Copper Smelting /Reverberatory Smelting Furnace after Roaster</v>
          </cell>
          <cell r="D6697" t="str">
            <v>Industrial Processes - Non-ferrous Metals</v>
          </cell>
          <cell r="G6697" t="str">
            <v>Industrial Processes</v>
          </cell>
          <cell r="H6697" t="str">
            <v>Primary Metal Production</v>
          </cell>
          <cell r="I6697" t="str">
            <v>Primary Copper Smelting</v>
          </cell>
          <cell r="J6697" t="str">
            <v>Reverberatory Smelting Furnace after Roaster</v>
          </cell>
          <cell r="N6697">
            <v>40988</v>
          </cell>
        </row>
        <row r="6698">
          <cell r="A6698" t="str">
            <v>30300504</v>
          </cell>
          <cell r="B6698" t="str">
            <v>Point</v>
          </cell>
          <cell r="C6698" t="str">
            <v>Primary Copper Smelting /Converter (All Configurations)</v>
          </cell>
          <cell r="D6698" t="str">
            <v>Industrial Processes - Non-ferrous Metals</v>
          </cell>
          <cell r="G6698" t="str">
            <v>Industrial Processes</v>
          </cell>
          <cell r="H6698" t="str">
            <v>Primary Metal Production</v>
          </cell>
          <cell r="I6698" t="str">
            <v>Primary Copper Smelting</v>
          </cell>
          <cell r="J6698" t="str">
            <v>Converter (All Configurations)</v>
          </cell>
          <cell r="N6698">
            <v>40988</v>
          </cell>
        </row>
        <row r="6699">
          <cell r="A6699" t="str">
            <v>30300505</v>
          </cell>
          <cell r="B6699" t="str">
            <v>Point</v>
          </cell>
          <cell r="C6699" t="str">
            <v>Primary Copper Smelting /Fire (Furnace) Refining</v>
          </cell>
          <cell r="D6699" t="str">
            <v>Industrial Processes - Non-ferrous Metals</v>
          </cell>
          <cell r="G6699" t="str">
            <v>Industrial Processes</v>
          </cell>
          <cell r="H6699" t="str">
            <v>Primary Metal Production</v>
          </cell>
          <cell r="I6699" t="str">
            <v>Primary Copper Smelting</v>
          </cell>
          <cell r="J6699" t="str">
            <v>Fire (Furnace) Refining</v>
          </cell>
          <cell r="N6699">
            <v>40988</v>
          </cell>
        </row>
        <row r="6700">
          <cell r="A6700" t="str">
            <v>30300506</v>
          </cell>
          <cell r="B6700" t="str">
            <v>Point</v>
          </cell>
          <cell r="C6700" t="str">
            <v>Primary Copper Smelting /Ore Concentrate Dryer</v>
          </cell>
          <cell r="D6700" t="str">
            <v>Industrial Processes - Non-ferrous Metals</v>
          </cell>
          <cell r="G6700" t="str">
            <v>Industrial Processes</v>
          </cell>
          <cell r="H6700" t="str">
            <v>Primary Metal Production</v>
          </cell>
          <cell r="I6700" t="str">
            <v>Primary Copper Smelting</v>
          </cell>
          <cell r="J6700" t="str">
            <v>Ore Concentrate Dryer</v>
          </cell>
          <cell r="N6700">
            <v>40988</v>
          </cell>
        </row>
        <row r="6701">
          <cell r="A6701" t="str">
            <v>30300507</v>
          </cell>
          <cell r="B6701" t="str">
            <v>Point</v>
          </cell>
          <cell r="C6701" t="str">
            <v>Primary Copper Smelting /Reverberatory Smelting Furnace w/ Ore Charge w/o Roasting</v>
          </cell>
          <cell r="D6701" t="str">
            <v>Industrial Processes - Non-ferrous Metals</v>
          </cell>
          <cell r="G6701" t="str">
            <v>Industrial Processes</v>
          </cell>
          <cell r="H6701" t="str">
            <v>Primary Metal Production</v>
          </cell>
          <cell r="I6701" t="str">
            <v>Primary Copper Smelting</v>
          </cell>
          <cell r="J6701" t="str">
            <v>Reverberatory Smelting Furnace w/ Ore Charge w/o Roasting</v>
          </cell>
          <cell r="N6701">
            <v>40988</v>
          </cell>
        </row>
        <row r="6702">
          <cell r="A6702" t="str">
            <v>30300508</v>
          </cell>
          <cell r="B6702" t="str">
            <v>Point</v>
          </cell>
          <cell r="C6702" t="str">
            <v>Primary Copper Smelting /Refined Metal Finishing Operations</v>
          </cell>
          <cell r="D6702" t="str">
            <v>Industrial Processes - Non-ferrous Metals</v>
          </cell>
          <cell r="G6702" t="str">
            <v>Industrial Processes</v>
          </cell>
          <cell r="H6702" t="str">
            <v>Primary Metal Production</v>
          </cell>
          <cell r="I6702" t="str">
            <v>Primary Copper Smelting</v>
          </cell>
          <cell r="J6702" t="str">
            <v>Refined Metal Finishing Operations</v>
          </cell>
          <cell r="N6702">
            <v>40988</v>
          </cell>
        </row>
        <row r="6703">
          <cell r="A6703" t="str">
            <v>30300509</v>
          </cell>
          <cell r="B6703" t="str">
            <v>Point</v>
          </cell>
          <cell r="C6703" t="str">
            <v>Primary Copper Smelting /Fluidized Bed Roaster</v>
          </cell>
          <cell r="D6703" t="str">
            <v>Industrial Processes - Non-ferrous Metals</v>
          </cell>
          <cell r="G6703" t="str">
            <v>Industrial Processes</v>
          </cell>
          <cell r="H6703" t="str">
            <v>Primary Metal Production</v>
          </cell>
          <cell r="I6703" t="str">
            <v>Primary Copper Smelting</v>
          </cell>
          <cell r="J6703" t="str">
            <v>Fluidized Bed Roaster</v>
          </cell>
          <cell r="N6703">
            <v>40988</v>
          </cell>
        </row>
        <row r="6704">
          <cell r="A6704" t="str">
            <v>30300510</v>
          </cell>
          <cell r="B6704" t="str">
            <v>Point</v>
          </cell>
          <cell r="C6704" t="str">
            <v>Primary Copper Smelting /Electric Smelting Furnace</v>
          </cell>
          <cell r="D6704" t="str">
            <v>Industrial Processes - Non-ferrous Metals</v>
          </cell>
          <cell r="G6704" t="str">
            <v>Industrial Processes</v>
          </cell>
          <cell r="H6704" t="str">
            <v>Primary Metal Production</v>
          </cell>
          <cell r="I6704" t="str">
            <v>Primary Copper Smelting</v>
          </cell>
          <cell r="J6704" t="str">
            <v>Electric Smelting Furnace</v>
          </cell>
          <cell r="N6704">
            <v>40988</v>
          </cell>
        </row>
        <row r="6705">
          <cell r="A6705" t="str">
            <v>30300511</v>
          </cell>
          <cell r="B6705" t="str">
            <v>Point</v>
          </cell>
          <cell r="C6705" t="str">
            <v>Primary Copper Smelting /Electrolytic Refining</v>
          </cell>
          <cell r="D6705" t="str">
            <v>Industrial Processes - Non-ferrous Metals</v>
          </cell>
          <cell r="G6705" t="str">
            <v>Industrial Processes</v>
          </cell>
          <cell r="H6705" t="str">
            <v>Primary Metal Production</v>
          </cell>
          <cell r="I6705" t="str">
            <v>Primary Copper Smelting</v>
          </cell>
          <cell r="J6705" t="str">
            <v>Electrolytic Refining</v>
          </cell>
          <cell r="N6705">
            <v>40988</v>
          </cell>
        </row>
        <row r="6706">
          <cell r="A6706" t="str">
            <v>30300512</v>
          </cell>
          <cell r="B6706" t="str">
            <v>Point</v>
          </cell>
          <cell r="C6706" t="str">
            <v>Primary Copper Smelting /Flash Smelting</v>
          </cell>
          <cell r="D6706" t="str">
            <v>Industrial Processes - Non-ferrous Metals</v>
          </cell>
          <cell r="G6706" t="str">
            <v>Industrial Processes</v>
          </cell>
          <cell r="H6706" t="str">
            <v>Primary Metal Production</v>
          </cell>
          <cell r="I6706" t="str">
            <v>Primary Copper Smelting</v>
          </cell>
          <cell r="J6706" t="str">
            <v>Flash Smelting</v>
          </cell>
          <cell r="N6706">
            <v>40988</v>
          </cell>
        </row>
        <row r="6707">
          <cell r="A6707" t="str">
            <v>30300513</v>
          </cell>
          <cell r="B6707" t="str">
            <v>Point</v>
          </cell>
          <cell r="C6707" t="str">
            <v>Primary Copper Smelting /Roasting: Fugitive Emissions</v>
          </cell>
          <cell r="D6707" t="str">
            <v>Industrial Processes - Non-ferrous Metals</v>
          </cell>
          <cell r="G6707" t="str">
            <v>Industrial Processes</v>
          </cell>
          <cell r="H6707" t="str">
            <v>Primary Metal Production</v>
          </cell>
          <cell r="I6707" t="str">
            <v>Primary Copper Smelting</v>
          </cell>
          <cell r="J6707" t="str">
            <v>Roasting: Fugitive Emissions</v>
          </cell>
          <cell r="N6707">
            <v>40988</v>
          </cell>
        </row>
        <row r="6708">
          <cell r="A6708" t="str">
            <v>30300514</v>
          </cell>
          <cell r="B6708" t="str">
            <v>Point</v>
          </cell>
          <cell r="C6708" t="str">
            <v>Primary Copper Smelting /Reverberatory Furnace: Fugitive Emissions</v>
          </cell>
          <cell r="D6708" t="str">
            <v>Industrial Processes - Non-ferrous Metals</v>
          </cell>
          <cell r="G6708" t="str">
            <v>Industrial Processes</v>
          </cell>
          <cell r="H6708" t="str">
            <v>Primary Metal Production</v>
          </cell>
          <cell r="I6708" t="str">
            <v>Primary Copper Smelting</v>
          </cell>
          <cell r="J6708" t="str">
            <v>Reverberatory Furnace: Fugitive Emissions</v>
          </cell>
          <cell r="N6708">
            <v>40988</v>
          </cell>
        </row>
        <row r="6709">
          <cell r="A6709" t="str">
            <v>30300515</v>
          </cell>
          <cell r="B6709" t="str">
            <v>Point</v>
          </cell>
          <cell r="C6709" t="str">
            <v>Primary Copper Smelting /Converter: Fugitive Emissions</v>
          </cell>
          <cell r="D6709" t="str">
            <v>Industrial Processes - Non-ferrous Metals</v>
          </cell>
          <cell r="G6709" t="str">
            <v>Industrial Processes</v>
          </cell>
          <cell r="H6709" t="str">
            <v>Primary Metal Production</v>
          </cell>
          <cell r="I6709" t="str">
            <v>Primary Copper Smelting</v>
          </cell>
          <cell r="J6709" t="str">
            <v>Converter: Fugitive Emissions</v>
          </cell>
          <cell r="N6709">
            <v>40988</v>
          </cell>
        </row>
        <row r="6710">
          <cell r="A6710" t="str">
            <v>30300516</v>
          </cell>
          <cell r="B6710" t="str">
            <v>Point</v>
          </cell>
          <cell r="C6710" t="str">
            <v>Primary Copper Smelting /Anode Refining Furnace: Fugitive Emissions</v>
          </cell>
          <cell r="D6710" t="str">
            <v>Industrial Processes - Non-ferrous Metals</v>
          </cell>
          <cell r="G6710" t="str">
            <v>Industrial Processes</v>
          </cell>
          <cell r="H6710" t="str">
            <v>Primary Metal Production</v>
          </cell>
          <cell r="I6710" t="str">
            <v>Primary Copper Smelting</v>
          </cell>
          <cell r="J6710" t="str">
            <v>Anode Refining Furnace: Fugitive Emissions</v>
          </cell>
          <cell r="N6710">
            <v>40988</v>
          </cell>
        </row>
        <row r="6711">
          <cell r="A6711" t="str">
            <v>30300517</v>
          </cell>
          <cell r="B6711" t="str">
            <v>Point</v>
          </cell>
          <cell r="C6711" t="str">
            <v>Primary Copper Smelting /Slag Cleaning Furnace: Fugitive Emissions</v>
          </cell>
          <cell r="D6711" t="str">
            <v>Industrial Processes - Non-ferrous Metals</v>
          </cell>
          <cell r="G6711" t="str">
            <v>Industrial Processes</v>
          </cell>
          <cell r="H6711" t="str">
            <v>Primary Metal Production</v>
          </cell>
          <cell r="I6711" t="str">
            <v>Primary Copper Smelting</v>
          </cell>
          <cell r="J6711" t="str">
            <v>Slag Cleaning Furnace: Fugitive Emissions</v>
          </cell>
          <cell r="N6711">
            <v>40988</v>
          </cell>
        </row>
        <row r="6712">
          <cell r="A6712" t="str">
            <v>30300518</v>
          </cell>
          <cell r="B6712" t="str">
            <v>Point</v>
          </cell>
          <cell r="C6712" t="str">
            <v>Primary Copper Smelting /Converter Slag Return: Fugitive Emissions</v>
          </cell>
          <cell r="D6712" t="str">
            <v>Industrial Processes - Non-ferrous Metals</v>
          </cell>
          <cell r="G6712" t="str">
            <v>Industrial Processes</v>
          </cell>
          <cell r="H6712" t="str">
            <v>Primary Metal Production</v>
          </cell>
          <cell r="I6712" t="str">
            <v>Primary Copper Smelting</v>
          </cell>
          <cell r="J6712" t="str">
            <v>Converter Slag Return: Fugitive Emissions</v>
          </cell>
          <cell r="N6712">
            <v>40988</v>
          </cell>
        </row>
        <row r="6713">
          <cell r="A6713" t="str">
            <v>30300519</v>
          </cell>
          <cell r="B6713" t="str">
            <v>Point</v>
          </cell>
          <cell r="C6713" t="str">
            <v>Primary Copper Smelting /Unpaved Road Traffic: Fugitive Emissions</v>
          </cell>
          <cell r="D6713" t="str">
            <v>Industrial Processes - Non-ferrous Metals</v>
          </cell>
          <cell r="G6713" t="str">
            <v>Industrial Processes</v>
          </cell>
          <cell r="H6713" t="str">
            <v>Primary Metal Production</v>
          </cell>
          <cell r="I6713" t="str">
            <v>Primary Copper Smelting</v>
          </cell>
          <cell r="J6713" t="str">
            <v>Unpaved Road Traffic: Fugitive Emissions</v>
          </cell>
          <cell r="N6713">
            <v>40988</v>
          </cell>
        </row>
        <row r="6714">
          <cell r="A6714" t="str">
            <v>30300521</v>
          </cell>
          <cell r="B6714" t="str">
            <v>Point</v>
          </cell>
          <cell r="C6714" t="str">
            <v>Primary Copper Smelting /Noranda Reactor</v>
          </cell>
          <cell r="D6714" t="str">
            <v>Industrial Processes - Non-ferrous Metals</v>
          </cell>
          <cell r="G6714" t="str">
            <v>Industrial Processes</v>
          </cell>
          <cell r="H6714" t="str">
            <v>Primary Metal Production</v>
          </cell>
          <cell r="I6714" t="str">
            <v>Primary Copper Smelting</v>
          </cell>
          <cell r="J6714" t="str">
            <v>Noranda Reactor</v>
          </cell>
          <cell r="N6714">
            <v>40988</v>
          </cell>
        </row>
        <row r="6715">
          <cell r="A6715" t="str">
            <v>30300522</v>
          </cell>
          <cell r="B6715" t="str">
            <v>Point</v>
          </cell>
          <cell r="C6715" t="str">
            <v>Primary Copper Smelting /Slag Cleaning Furnace</v>
          </cell>
          <cell r="D6715" t="str">
            <v>Industrial Processes - Non-ferrous Metals</v>
          </cell>
          <cell r="G6715" t="str">
            <v>Industrial Processes</v>
          </cell>
          <cell r="H6715" t="str">
            <v>Primary Metal Production</v>
          </cell>
          <cell r="I6715" t="str">
            <v>Primary Copper Smelting</v>
          </cell>
          <cell r="J6715" t="str">
            <v>Slag Cleaning Furnace</v>
          </cell>
          <cell r="N6715">
            <v>40988</v>
          </cell>
        </row>
        <row r="6716">
          <cell r="A6716" t="str">
            <v>30300523</v>
          </cell>
          <cell r="B6716" t="str">
            <v>Point</v>
          </cell>
          <cell r="C6716" t="str">
            <v>Primary Copper Smelting /Reverberatory Furnace with Converter</v>
          </cell>
          <cell r="D6716" t="str">
            <v>Industrial Processes - Non-ferrous Metals</v>
          </cell>
          <cell r="G6716" t="str">
            <v>Industrial Processes</v>
          </cell>
          <cell r="H6716" t="str">
            <v>Primary Metal Production</v>
          </cell>
          <cell r="I6716" t="str">
            <v>Primary Copper Smelting</v>
          </cell>
          <cell r="J6716" t="str">
            <v>Reverberatory Furnace with Converter</v>
          </cell>
          <cell r="N6716">
            <v>40988</v>
          </cell>
        </row>
        <row r="6717">
          <cell r="A6717" t="str">
            <v>30300524</v>
          </cell>
          <cell r="B6717" t="str">
            <v>Point</v>
          </cell>
          <cell r="C6717" t="str">
            <v>Primary Copper Smelting /AFT MHR+RF/FBR+EF</v>
          </cell>
          <cell r="D6717" t="str">
            <v>Industrial Processes - Non-ferrous Metals</v>
          </cell>
          <cell r="G6717" t="str">
            <v>Industrial Processes</v>
          </cell>
          <cell r="H6717" t="str">
            <v>Primary Metal Production</v>
          </cell>
          <cell r="I6717" t="str">
            <v>Primary Copper Smelting</v>
          </cell>
          <cell r="J6717" t="str">
            <v>AFT MHR+RF/FBR+EF</v>
          </cell>
          <cell r="N6717">
            <v>40988</v>
          </cell>
        </row>
        <row r="6718">
          <cell r="A6718" t="str">
            <v>30300525</v>
          </cell>
          <cell r="B6718" t="str">
            <v>Point</v>
          </cell>
          <cell r="C6718" t="str">
            <v>Primary Copper Smelting /Fluid Bed Roaster with Reverberatory Furnace and Converter</v>
          </cell>
          <cell r="D6718" t="str">
            <v>Industrial Processes - Non-ferrous Metals</v>
          </cell>
          <cell r="G6718" t="str">
            <v>Industrial Processes</v>
          </cell>
          <cell r="H6718" t="str">
            <v>Primary Metal Production</v>
          </cell>
          <cell r="I6718" t="str">
            <v>Primary Copper Smelting</v>
          </cell>
          <cell r="J6718" t="str">
            <v>Fluid Bed Roaster with Reverberatory Furnace and Converter</v>
          </cell>
          <cell r="N6718">
            <v>40988</v>
          </cell>
        </row>
        <row r="6719">
          <cell r="A6719" t="str">
            <v>30300526</v>
          </cell>
          <cell r="B6719" t="str">
            <v>Point</v>
          </cell>
          <cell r="C6719" t="str">
            <v>Primary Copper Smelting /Dryer with Electric Furnace and Cleaning Furnace and Convertor</v>
          </cell>
          <cell r="D6719" t="str">
            <v>Industrial Processes - Non-ferrous Metals</v>
          </cell>
          <cell r="G6719" t="str">
            <v>Industrial Processes</v>
          </cell>
          <cell r="H6719" t="str">
            <v>Primary Metal Production</v>
          </cell>
          <cell r="I6719" t="str">
            <v>Primary Copper Smelting</v>
          </cell>
          <cell r="J6719" t="str">
            <v>Dryer with Electric Furnace and Cleaning Furnace and Convertor</v>
          </cell>
          <cell r="N6719">
            <v>40988</v>
          </cell>
        </row>
        <row r="6720">
          <cell r="A6720" t="str">
            <v>30300527</v>
          </cell>
          <cell r="B6720" t="str">
            <v>Point</v>
          </cell>
          <cell r="C6720" t="str">
            <v>Primary Copper Smelting /Dryer with Flash Furnace and Converter</v>
          </cell>
          <cell r="D6720" t="str">
            <v>Industrial Processes - Non-ferrous Metals</v>
          </cell>
          <cell r="G6720" t="str">
            <v>Industrial Processes</v>
          </cell>
          <cell r="H6720" t="str">
            <v>Primary Metal Production</v>
          </cell>
          <cell r="I6720" t="str">
            <v>Primary Copper Smelting</v>
          </cell>
          <cell r="J6720" t="str">
            <v>Dryer with Flash Furnace and Converter</v>
          </cell>
          <cell r="N6720">
            <v>40988</v>
          </cell>
        </row>
        <row r="6721">
          <cell r="A6721" t="str">
            <v>30300528</v>
          </cell>
          <cell r="B6721" t="str">
            <v>Point</v>
          </cell>
          <cell r="C6721" t="str">
            <v>Primary Copper Smelting /Norander Reactor and Converter</v>
          </cell>
          <cell r="D6721" t="str">
            <v>Industrial Processes - Non-ferrous Metals</v>
          </cell>
          <cell r="G6721" t="str">
            <v>Industrial Processes</v>
          </cell>
          <cell r="H6721" t="str">
            <v>Primary Metal Production</v>
          </cell>
          <cell r="I6721" t="str">
            <v>Primary Copper Smelting</v>
          </cell>
          <cell r="J6721" t="str">
            <v>Norander Reactor and Converter</v>
          </cell>
          <cell r="N6721">
            <v>40988</v>
          </cell>
        </row>
        <row r="6722">
          <cell r="A6722" t="str">
            <v>30300529</v>
          </cell>
          <cell r="B6722" t="str">
            <v>Point</v>
          </cell>
          <cell r="C6722" t="str">
            <v>Primary Copper Smelting /Multiple Hearth Roaster with Reverberatory Furnace and Converter</v>
          </cell>
          <cell r="D6722" t="str">
            <v>Industrial Processes - Non-ferrous Metals</v>
          </cell>
          <cell r="G6722" t="str">
            <v>Industrial Processes</v>
          </cell>
          <cell r="H6722" t="str">
            <v>Primary Metal Production</v>
          </cell>
          <cell r="I6722" t="str">
            <v>Primary Copper Smelting</v>
          </cell>
          <cell r="J6722" t="str">
            <v>Multiple Hearth Roaster with Reverberatory Furnace and Converter</v>
          </cell>
          <cell r="N6722">
            <v>40988</v>
          </cell>
        </row>
        <row r="6723">
          <cell r="A6723" t="str">
            <v>30300530</v>
          </cell>
          <cell r="B6723" t="str">
            <v>Point</v>
          </cell>
          <cell r="C6723" t="str">
            <v>Primary Copper Smelting /Fluid Bed Roaster with Electric Furnace and Converter</v>
          </cell>
          <cell r="D6723" t="str">
            <v>Industrial Processes - Non-ferrous Metals</v>
          </cell>
          <cell r="G6723" t="str">
            <v>Industrial Processes</v>
          </cell>
          <cell r="H6723" t="str">
            <v>Primary Metal Production</v>
          </cell>
          <cell r="I6723" t="str">
            <v>Primary Copper Smelting</v>
          </cell>
          <cell r="J6723" t="str">
            <v>Fluid Bed Roaster with Electric Furnace and Converter</v>
          </cell>
          <cell r="N6723">
            <v>40988</v>
          </cell>
        </row>
        <row r="6724">
          <cell r="A6724" t="str">
            <v>30300531</v>
          </cell>
          <cell r="B6724" t="str">
            <v>Point</v>
          </cell>
          <cell r="C6724" t="str">
            <v>Primary Copper Smelting /Reverberatory Furnace After Multiple Hearth Roaster</v>
          </cell>
          <cell r="D6724" t="str">
            <v>Industrial Processes - Non-ferrous Metals</v>
          </cell>
          <cell r="G6724" t="str">
            <v>Industrial Processes</v>
          </cell>
          <cell r="H6724" t="str">
            <v>Primary Metal Production</v>
          </cell>
          <cell r="I6724" t="str">
            <v>Primary Copper Smelting</v>
          </cell>
          <cell r="J6724" t="str">
            <v>Reverberatory Furnace After Multiple Hearth Roaster</v>
          </cell>
          <cell r="N6724">
            <v>40988</v>
          </cell>
        </row>
        <row r="6725">
          <cell r="A6725" t="str">
            <v>30300532</v>
          </cell>
          <cell r="B6725" t="str">
            <v>Point</v>
          </cell>
          <cell r="C6725" t="str">
            <v>Primary Copper Smelting /Reverberatory Furnace After Fluid Bed Roaster</v>
          </cell>
          <cell r="D6725" t="str">
            <v>Industrial Processes - Non-ferrous Metals</v>
          </cell>
          <cell r="G6725" t="str">
            <v>Industrial Processes</v>
          </cell>
          <cell r="H6725" t="str">
            <v>Primary Metal Production</v>
          </cell>
          <cell r="I6725" t="str">
            <v>Primary Copper Smelting</v>
          </cell>
          <cell r="J6725" t="str">
            <v>Reverberatory Furnace After Fluid Bed Roaster</v>
          </cell>
          <cell r="N6725">
            <v>40988</v>
          </cell>
        </row>
        <row r="6726">
          <cell r="A6726" t="str">
            <v>30300533</v>
          </cell>
          <cell r="B6726" t="str">
            <v>Point</v>
          </cell>
          <cell r="C6726" t="str">
            <v>Primary Copper Smelting /Electric Furnace After Concentrate Dryer</v>
          </cell>
          <cell r="D6726" t="str">
            <v>Industrial Processes - Non-ferrous Metals</v>
          </cell>
          <cell r="G6726" t="str">
            <v>Industrial Processes</v>
          </cell>
          <cell r="H6726" t="str">
            <v>Primary Metal Production</v>
          </cell>
          <cell r="I6726" t="str">
            <v>Primary Copper Smelting</v>
          </cell>
          <cell r="J6726" t="str">
            <v>Electric Furnace After Concentrate Dryer</v>
          </cell>
          <cell r="N6726">
            <v>40988</v>
          </cell>
        </row>
        <row r="6727">
          <cell r="A6727" t="str">
            <v>30300534</v>
          </cell>
          <cell r="B6727" t="str">
            <v>Point</v>
          </cell>
          <cell r="C6727" t="str">
            <v>Primary Copper Smelting /Flash Furnace After Concentrate Dryer</v>
          </cell>
          <cell r="D6727" t="str">
            <v>Industrial Processes - Non-ferrous Metals</v>
          </cell>
          <cell r="G6727" t="str">
            <v>Industrial Processes</v>
          </cell>
          <cell r="H6727" t="str">
            <v>Primary Metal Production</v>
          </cell>
          <cell r="I6727" t="str">
            <v>Primary Copper Smelting</v>
          </cell>
          <cell r="J6727" t="str">
            <v>Flash Furnace After Concentrate Dryer</v>
          </cell>
          <cell r="N6727">
            <v>40988</v>
          </cell>
        </row>
        <row r="6728">
          <cell r="A6728" t="str">
            <v>30300535</v>
          </cell>
          <cell r="B6728" t="str">
            <v>Point</v>
          </cell>
          <cell r="C6728" t="str">
            <v>Primary Copper Smelting /Electric Furnace After Fluid Bed Roaster</v>
          </cell>
          <cell r="D6728" t="str">
            <v>Industrial Processes - Non-ferrous Metals</v>
          </cell>
          <cell r="G6728" t="str">
            <v>Industrial Processes</v>
          </cell>
          <cell r="H6728" t="str">
            <v>Primary Metal Production</v>
          </cell>
          <cell r="I6728" t="str">
            <v>Primary Copper Smelting</v>
          </cell>
          <cell r="J6728" t="str">
            <v>Electric Furnace After Fluid Bed Roaster</v>
          </cell>
          <cell r="N6728">
            <v>40988</v>
          </cell>
        </row>
        <row r="6729">
          <cell r="A6729" t="str">
            <v>30300541</v>
          </cell>
          <cell r="B6729" t="str">
            <v>Point</v>
          </cell>
          <cell r="C6729" t="str">
            <v>Primary Copper Smelting /Concentrate Dryer Followed by Noranda Reactors and Converter</v>
          </cell>
          <cell r="D6729" t="str">
            <v>Industrial Processes - Non-ferrous Metals</v>
          </cell>
          <cell r="G6729" t="str">
            <v>Industrial Processes</v>
          </cell>
          <cell r="H6729" t="str">
            <v>Primary Metal Production</v>
          </cell>
          <cell r="I6729" t="str">
            <v>Primary Copper Smelting</v>
          </cell>
          <cell r="J6729" t="str">
            <v>Concentrate Dryer Followed by Noranda Reactors and Converter</v>
          </cell>
          <cell r="N6729">
            <v>40988</v>
          </cell>
        </row>
        <row r="6730">
          <cell r="A6730" t="str">
            <v>30300599</v>
          </cell>
          <cell r="B6730" t="str">
            <v>Point</v>
          </cell>
          <cell r="C6730" t="str">
            <v>Primary Copper Smelting /Other Not Classified</v>
          </cell>
          <cell r="D6730" t="str">
            <v>Industrial Processes - Non-ferrous Metals</v>
          </cell>
          <cell r="G6730" t="str">
            <v>Industrial Processes</v>
          </cell>
          <cell r="H6730" t="str">
            <v>Primary Metal Production</v>
          </cell>
          <cell r="I6730" t="str">
            <v>Primary Copper Smelting</v>
          </cell>
          <cell r="J6730" t="str">
            <v>Other Not Classified</v>
          </cell>
          <cell r="N6730">
            <v>40988</v>
          </cell>
        </row>
        <row r="6731">
          <cell r="A6731" t="str">
            <v>30300601</v>
          </cell>
          <cell r="B6731" t="str">
            <v>Point</v>
          </cell>
          <cell r="C6731" t="str">
            <v>Ferroalloy, Open Furnace /50% FeSi: Electric Smelting Furnace</v>
          </cell>
          <cell r="D6731" t="str">
            <v>Industrial Processes - Ferrous Metals</v>
          </cell>
          <cell r="G6731" t="str">
            <v>Industrial Processes</v>
          </cell>
          <cell r="H6731" t="str">
            <v>Primary Metal Production</v>
          </cell>
          <cell r="I6731" t="str">
            <v>Ferroalloy, Open Furnace</v>
          </cell>
          <cell r="J6731" t="str">
            <v>50% FeSi: Electric Smelting Furnace</v>
          </cell>
          <cell r="N6731">
            <v>40988</v>
          </cell>
        </row>
        <row r="6732">
          <cell r="A6732" t="str">
            <v>30300602</v>
          </cell>
          <cell r="B6732" t="str">
            <v>Point</v>
          </cell>
          <cell r="C6732" t="str">
            <v>Ferroalloy, Open Furnace /75% FeSi: Electric Smelting Furnace</v>
          </cell>
          <cell r="D6732" t="str">
            <v>Industrial Processes - Ferrous Metals</v>
          </cell>
          <cell r="G6732" t="str">
            <v>Industrial Processes</v>
          </cell>
          <cell r="H6732" t="str">
            <v>Primary Metal Production</v>
          </cell>
          <cell r="I6732" t="str">
            <v>Ferroalloy, Open Furnace</v>
          </cell>
          <cell r="J6732" t="str">
            <v>75% FeSi: Electric Smelting Furnace</v>
          </cell>
          <cell r="N6732">
            <v>40988</v>
          </cell>
        </row>
        <row r="6733">
          <cell r="A6733" t="str">
            <v>30300603</v>
          </cell>
          <cell r="B6733" t="str">
            <v>Point</v>
          </cell>
          <cell r="C6733" t="str">
            <v>Ferroalloy, Open Furnace /90% FeSi: Electric Smelting Furnace</v>
          </cell>
          <cell r="D6733" t="str">
            <v>Industrial Processes - Ferrous Metals</v>
          </cell>
          <cell r="G6733" t="str">
            <v>Industrial Processes</v>
          </cell>
          <cell r="H6733" t="str">
            <v>Primary Metal Production</v>
          </cell>
          <cell r="I6733" t="str">
            <v>Ferroalloy, Open Furnace</v>
          </cell>
          <cell r="J6733" t="str">
            <v>90% FeSi: Electric Smelting Furnace</v>
          </cell>
          <cell r="N6733">
            <v>40988</v>
          </cell>
        </row>
        <row r="6734">
          <cell r="A6734" t="str">
            <v>30300604</v>
          </cell>
          <cell r="B6734" t="str">
            <v>Point</v>
          </cell>
          <cell r="C6734" t="str">
            <v>Ferroalloy, Open Furnace /Silicon Metal: Electric Smelting Furnace</v>
          </cell>
          <cell r="D6734" t="str">
            <v>Industrial Processes - Ferrous Metals</v>
          </cell>
          <cell r="G6734" t="str">
            <v>Industrial Processes</v>
          </cell>
          <cell r="H6734" t="str">
            <v>Primary Metal Production</v>
          </cell>
          <cell r="I6734" t="str">
            <v>Ferroalloy, Open Furnace</v>
          </cell>
          <cell r="J6734" t="str">
            <v>Silicon Metal: Electric Smelting Furnace</v>
          </cell>
          <cell r="N6734">
            <v>40988</v>
          </cell>
        </row>
        <row r="6735">
          <cell r="A6735" t="str">
            <v>30300605</v>
          </cell>
          <cell r="B6735" t="str">
            <v>Point</v>
          </cell>
          <cell r="C6735" t="str">
            <v>Ferroalloy, Open Furnace /Silicomanaganese: Electric Smelting Furnace</v>
          </cell>
          <cell r="D6735" t="str">
            <v>Industrial Processes - Ferrous Metals</v>
          </cell>
          <cell r="G6735" t="str">
            <v>Industrial Processes</v>
          </cell>
          <cell r="H6735" t="str">
            <v>Primary Metal Production</v>
          </cell>
          <cell r="I6735" t="str">
            <v>Ferroalloy, Open Furnace</v>
          </cell>
          <cell r="J6735" t="str">
            <v>Silicomanaganese: Electric Smelting Furnace</v>
          </cell>
          <cell r="N6735">
            <v>40988</v>
          </cell>
        </row>
        <row r="6736">
          <cell r="A6736" t="str">
            <v>30300606</v>
          </cell>
          <cell r="B6736" t="str">
            <v>Point</v>
          </cell>
          <cell r="C6736" t="str">
            <v>Ferroalloy, Open Furnace /80% Ferromanganese</v>
          </cell>
          <cell r="D6736" t="str">
            <v>Industrial Processes - Ferrous Metals</v>
          </cell>
          <cell r="G6736" t="str">
            <v>Industrial Processes</v>
          </cell>
          <cell r="H6736" t="str">
            <v>Primary Metal Production</v>
          </cell>
          <cell r="I6736" t="str">
            <v>Ferroalloy, Open Furnace</v>
          </cell>
          <cell r="J6736" t="str">
            <v>80% Ferromanganese</v>
          </cell>
          <cell r="N6736">
            <v>40988</v>
          </cell>
        </row>
        <row r="6737">
          <cell r="A6737" t="str">
            <v>30300607</v>
          </cell>
          <cell r="B6737" t="str">
            <v>Point</v>
          </cell>
          <cell r="C6737" t="str">
            <v>Ferroalloy, Open Furnace /80% Ferrochromium</v>
          </cell>
          <cell r="D6737" t="str">
            <v>Industrial Processes - Ferrous Metals</v>
          </cell>
          <cell r="G6737" t="str">
            <v>Industrial Processes</v>
          </cell>
          <cell r="H6737" t="str">
            <v>Primary Metal Production</v>
          </cell>
          <cell r="I6737" t="str">
            <v>Ferroalloy, Open Furnace</v>
          </cell>
          <cell r="J6737" t="str">
            <v>80% Ferrochromium</v>
          </cell>
          <cell r="N6737">
            <v>40988</v>
          </cell>
        </row>
        <row r="6738">
          <cell r="A6738" t="str">
            <v>30300608</v>
          </cell>
          <cell r="B6738" t="str">
            <v>Point</v>
          </cell>
          <cell r="C6738" t="str">
            <v>Ferroalloy, Open Furnace /Raw Material Unloading</v>
          </cell>
          <cell r="D6738" t="str">
            <v>Industrial Processes - Storage and Transfer</v>
          </cell>
          <cell r="G6738" t="str">
            <v>Industrial Processes</v>
          </cell>
          <cell r="H6738" t="str">
            <v>Primary Metal Production</v>
          </cell>
          <cell r="I6738" t="str">
            <v>Ferroalloy, Open Furnace</v>
          </cell>
          <cell r="J6738" t="str">
            <v>Raw Material Unloading</v>
          </cell>
          <cell r="N6738">
            <v>40988</v>
          </cell>
        </row>
        <row r="6739">
          <cell r="A6739" t="str">
            <v>30300609</v>
          </cell>
          <cell r="B6739" t="str">
            <v>Point</v>
          </cell>
          <cell r="C6739" t="str">
            <v>Ferroalloy, Open Furnace /Raw Material Crushing</v>
          </cell>
          <cell r="D6739" t="str">
            <v>Industrial Processes - Ferrous Metals</v>
          </cell>
          <cell r="G6739" t="str">
            <v>Industrial Processes</v>
          </cell>
          <cell r="H6739" t="str">
            <v>Primary Metal Production</v>
          </cell>
          <cell r="I6739" t="str">
            <v>Ferroalloy, Open Furnace</v>
          </cell>
          <cell r="J6739" t="str">
            <v>Raw Material Crushing</v>
          </cell>
          <cell r="N6739">
            <v>40988</v>
          </cell>
        </row>
        <row r="6740">
          <cell r="A6740" t="str">
            <v>30300610</v>
          </cell>
          <cell r="B6740" t="str">
            <v>Point</v>
          </cell>
          <cell r="C6740" t="str">
            <v>Ferroalloy, Open Furnace /Ore Screening</v>
          </cell>
          <cell r="D6740" t="str">
            <v>Industrial Processes - Ferrous Metals</v>
          </cell>
          <cell r="G6740" t="str">
            <v>Industrial Processes</v>
          </cell>
          <cell r="H6740" t="str">
            <v>Primary Metal Production</v>
          </cell>
          <cell r="I6740" t="str">
            <v>Ferroalloy, Open Furnace</v>
          </cell>
          <cell r="J6740" t="str">
            <v>Ore Screening</v>
          </cell>
          <cell r="N6740">
            <v>40988</v>
          </cell>
        </row>
        <row r="6741">
          <cell r="A6741" t="str">
            <v>30300611</v>
          </cell>
          <cell r="B6741" t="str">
            <v>Point</v>
          </cell>
          <cell r="C6741" t="str">
            <v>Ferroalloy, Open Furnace /Ore Dryer</v>
          </cell>
          <cell r="D6741" t="str">
            <v>Industrial Processes - Ferrous Metals</v>
          </cell>
          <cell r="G6741" t="str">
            <v>Industrial Processes</v>
          </cell>
          <cell r="H6741" t="str">
            <v>Primary Metal Production</v>
          </cell>
          <cell r="I6741" t="str">
            <v>Ferroalloy, Open Furnace</v>
          </cell>
          <cell r="J6741" t="str">
            <v>Ore Dryer</v>
          </cell>
          <cell r="N6741">
            <v>40988</v>
          </cell>
        </row>
        <row r="6742">
          <cell r="A6742" t="str">
            <v>30300613</v>
          </cell>
          <cell r="B6742" t="str">
            <v>Point</v>
          </cell>
          <cell r="C6742" t="str">
            <v>Ferroalloy, Open Furnace /Raw Material Storage</v>
          </cell>
          <cell r="D6742" t="str">
            <v>Industrial Processes - Storage and Transfer</v>
          </cell>
          <cell r="G6742" t="str">
            <v>Industrial Processes</v>
          </cell>
          <cell r="H6742" t="str">
            <v>Primary Metal Production</v>
          </cell>
          <cell r="I6742" t="str">
            <v>Ferroalloy, Open Furnace</v>
          </cell>
          <cell r="J6742" t="str">
            <v>Raw Material Storage</v>
          </cell>
          <cell r="N6742">
            <v>40988</v>
          </cell>
        </row>
        <row r="6743">
          <cell r="A6743" t="str">
            <v>30300614</v>
          </cell>
          <cell r="B6743" t="str">
            <v>Point</v>
          </cell>
          <cell r="C6743" t="str">
            <v>Ferroalloy, Open Furnace /Raw Material Transfer</v>
          </cell>
          <cell r="D6743" t="str">
            <v>Industrial Processes - Storage and Transfer</v>
          </cell>
          <cell r="G6743" t="str">
            <v>Industrial Processes</v>
          </cell>
          <cell r="H6743" t="str">
            <v>Primary Metal Production</v>
          </cell>
          <cell r="I6743" t="str">
            <v>Ferroalloy, Open Furnace</v>
          </cell>
          <cell r="J6743" t="str">
            <v>Raw Material Transfer</v>
          </cell>
          <cell r="N6743">
            <v>40988</v>
          </cell>
        </row>
        <row r="6744">
          <cell r="A6744" t="str">
            <v>30300615</v>
          </cell>
          <cell r="B6744" t="str">
            <v>Point</v>
          </cell>
          <cell r="C6744" t="str">
            <v>Ferroalloy, Open Furnace /Ferromanganese: Blast Furnace</v>
          </cell>
          <cell r="D6744" t="str">
            <v>Industrial Processes - Ferrous Metals</v>
          </cell>
          <cell r="G6744" t="str">
            <v>Industrial Processes</v>
          </cell>
          <cell r="H6744" t="str">
            <v>Primary Metal Production</v>
          </cell>
          <cell r="I6744" t="str">
            <v>Ferroalloy, Open Furnace</v>
          </cell>
          <cell r="J6744" t="str">
            <v>Ferromanganese: Blast Furnace</v>
          </cell>
          <cell r="N6744">
            <v>40988</v>
          </cell>
        </row>
        <row r="6745">
          <cell r="A6745" t="str">
            <v>30300616</v>
          </cell>
          <cell r="B6745" t="str">
            <v>Point</v>
          </cell>
          <cell r="C6745" t="str">
            <v>Ferroalloy, Open Furnace /Ferrosilicon: Blast Furnace</v>
          </cell>
          <cell r="D6745" t="str">
            <v>Industrial Processes - Ferrous Metals</v>
          </cell>
          <cell r="G6745" t="str">
            <v>Industrial Processes</v>
          </cell>
          <cell r="H6745" t="str">
            <v>Primary Metal Production</v>
          </cell>
          <cell r="I6745" t="str">
            <v>Ferroalloy, Open Furnace</v>
          </cell>
          <cell r="J6745" t="str">
            <v>Ferrosilicon: Blast Furnace</v>
          </cell>
          <cell r="N6745">
            <v>40988</v>
          </cell>
        </row>
        <row r="6746">
          <cell r="A6746" t="str">
            <v>30300617</v>
          </cell>
          <cell r="B6746" t="str">
            <v>Point</v>
          </cell>
          <cell r="C6746" t="str">
            <v>Ferroalloy, Open Furnace /Cast House</v>
          </cell>
          <cell r="D6746" t="str">
            <v>Industrial Processes - Ferrous Metals</v>
          </cell>
          <cell r="G6746" t="str">
            <v>Industrial Processes</v>
          </cell>
          <cell r="H6746" t="str">
            <v>Primary Metal Production</v>
          </cell>
          <cell r="I6746" t="str">
            <v>Ferroalloy, Open Furnace</v>
          </cell>
          <cell r="J6746" t="str">
            <v>Cast House</v>
          </cell>
          <cell r="N6746">
            <v>40988</v>
          </cell>
        </row>
        <row r="6747">
          <cell r="A6747" t="str">
            <v>30300618</v>
          </cell>
          <cell r="B6747" t="str">
            <v>Point</v>
          </cell>
          <cell r="C6747" t="str">
            <v>Ferroalloy, Open Furnace /Mix House/Weighing</v>
          </cell>
          <cell r="D6747" t="str">
            <v>Industrial Processes - Ferrous Metals</v>
          </cell>
          <cell r="G6747" t="str">
            <v>Industrial Processes</v>
          </cell>
          <cell r="H6747" t="str">
            <v>Primary Metal Production</v>
          </cell>
          <cell r="I6747" t="str">
            <v>Ferroalloy, Open Furnace</v>
          </cell>
          <cell r="J6747" t="str">
            <v>Mix House/Weighing</v>
          </cell>
          <cell r="N6747">
            <v>40988</v>
          </cell>
        </row>
        <row r="6748">
          <cell r="A6748" t="str">
            <v>30300619</v>
          </cell>
          <cell r="B6748" t="str">
            <v>Point</v>
          </cell>
          <cell r="C6748" t="str">
            <v>Ferroalloy, Open Furnace /Raw Material Charging</v>
          </cell>
          <cell r="D6748" t="str">
            <v>Industrial Processes - Ferrous Metals</v>
          </cell>
          <cell r="G6748" t="str">
            <v>Industrial Processes</v>
          </cell>
          <cell r="H6748" t="str">
            <v>Primary Metal Production</v>
          </cell>
          <cell r="I6748" t="str">
            <v>Ferroalloy, Open Furnace</v>
          </cell>
          <cell r="J6748" t="str">
            <v>Raw Material Charging</v>
          </cell>
          <cell r="N6748">
            <v>40988</v>
          </cell>
        </row>
        <row r="6749">
          <cell r="A6749" t="str">
            <v>30300620</v>
          </cell>
          <cell r="B6749" t="str">
            <v>Point</v>
          </cell>
          <cell r="C6749" t="str">
            <v>Ferroalloy, Open Furnace /Tapping</v>
          </cell>
          <cell r="D6749" t="str">
            <v>Industrial Processes - Ferrous Metals</v>
          </cell>
          <cell r="G6749" t="str">
            <v>Industrial Processes</v>
          </cell>
          <cell r="H6749" t="str">
            <v>Primary Metal Production</v>
          </cell>
          <cell r="I6749" t="str">
            <v>Ferroalloy, Open Furnace</v>
          </cell>
          <cell r="J6749" t="str">
            <v>Tapping</v>
          </cell>
          <cell r="N6749">
            <v>40988</v>
          </cell>
        </row>
        <row r="6750">
          <cell r="A6750" t="str">
            <v>30300621</v>
          </cell>
          <cell r="B6750" t="str">
            <v>Point</v>
          </cell>
          <cell r="C6750" t="str">
            <v>Ferroalloy, Open Furnace /Casting</v>
          </cell>
          <cell r="D6750" t="str">
            <v>Industrial Processes - Ferrous Metals</v>
          </cell>
          <cell r="G6750" t="str">
            <v>Industrial Processes</v>
          </cell>
          <cell r="H6750" t="str">
            <v>Primary Metal Production</v>
          </cell>
          <cell r="I6750" t="str">
            <v>Ferroalloy, Open Furnace</v>
          </cell>
          <cell r="J6750" t="str">
            <v>Casting</v>
          </cell>
          <cell r="N6750">
            <v>40988</v>
          </cell>
        </row>
        <row r="6751">
          <cell r="A6751" t="str">
            <v>30300622</v>
          </cell>
          <cell r="B6751" t="str">
            <v>Point</v>
          </cell>
          <cell r="C6751" t="str">
            <v>Ferroalloy, Open Furnace /Cooling</v>
          </cell>
          <cell r="D6751" t="str">
            <v>Industrial Processes - Ferrous Metals</v>
          </cell>
          <cell r="G6751" t="str">
            <v>Industrial Processes</v>
          </cell>
          <cell r="H6751" t="str">
            <v>Primary Metal Production</v>
          </cell>
          <cell r="I6751" t="str">
            <v>Ferroalloy, Open Furnace</v>
          </cell>
          <cell r="J6751" t="str">
            <v>Cooling</v>
          </cell>
          <cell r="N6751">
            <v>40988</v>
          </cell>
        </row>
        <row r="6752">
          <cell r="A6752" t="str">
            <v>30300623</v>
          </cell>
          <cell r="B6752" t="str">
            <v>Point</v>
          </cell>
          <cell r="C6752" t="str">
            <v>Ferroalloy, Open Furnace /Product Crushing</v>
          </cell>
          <cell r="D6752" t="str">
            <v>Industrial Processes - Ferrous Metals</v>
          </cell>
          <cell r="G6752" t="str">
            <v>Industrial Processes</v>
          </cell>
          <cell r="H6752" t="str">
            <v>Primary Metal Production</v>
          </cell>
          <cell r="I6752" t="str">
            <v>Ferroalloy, Open Furnace</v>
          </cell>
          <cell r="J6752" t="str">
            <v>Product Crushing</v>
          </cell>
          <cell r="N6752">
            <v>40988</v>
          </cell>
        </row>
        <row r="6753">
          <cell r="A6753" t="str">
            <v>30300624</v>
          </cell>
          <cell r="B6753" t="str">
            <v>Point</v>
          </cell>
          <cell r="C6753" t="str">
            <v>Ferroalloy, Open Furnace /Product Storage</v>
          </cell>
          <cell r="D6753" t="str">
            <v>Industrial Processes - Storage and Transfer</v>
          </cell>
          <cell r="G6753" t="str">
            <v>Industrial Processes</v>
          </cell>
          <cell r="H6753" t="str">
            <v>Primary Metal Production</v>
          </cell>
          <cell r="I6753" t="str">
            <v>Ferroalloy, Open Furnace</v>
          </cell>
          <cell r="J6753" t="str">
            <v>Product Storage</v>
          </cell>
          <cell r="N6753">
            <v>40988</v>
          </cell>
        </row>
        <row r="6754">
          <cell r="A6754" t="str">
            <v>30300625</v>
          </cell>
          <cell r="B6754" t="str">
            <v>Point</v>
          </cell>
          <cell r="C6754" t="str">
            <v>Ferroalloy, Open Furnace /Product Loading</v>
          </cell>
          <cell r="D6754" t="str">
            <v>Industrial Processes - Ferrous Metals</v>
          </cell>
          <cell r="G6754" t="str">
            <v>Industrial Processes</v>
          </cell>
          <cell r="H6754" t="str">
            <v>Primary Metal Production</v>
          </cell>
          <cell r="I6754" t="str">
            <v>Ferroalloy, Open Furnace</v>
          </cell>
          <cell r="J6754" t="str">
            <v>Product Loading</v>
          </cell>
          <cell r="N6754">
            <v>40988</v>
          </cell>
        </row>
        <row r="6755">
          <cell r="A6755" t="str">
            <v>30300651</v>
          </cell>
          <cell r="B6755" t="str">
            <v>Point</v>
          </cell>
          <cell r="C6755" t="str">
            <v>Ferroalloy, Open Furnace /Sealed Furnace: Ferromanganese: Electric Arc Furnace</v>
          </cell>
          <cell r="D6755" t="str">
            <v>Industrial Processes - Ferrous Metals</v>
          </cell>
          <cell r="G6755" t="str">
            <v>Industrial Processes</v>
          </cell>
          <cell r="H6755" t="str">
            <v>Primary Metal Production</v>
          </cell>
          <cell r="I6755" t="str">
            <v>Ferroalloy, Open Furnace</v>
          </cell>
          <cell r="J6755" t="str">
            <v>Sealed Furnace: Ferromanganese: Electric Arc Furnace</v>
          </cell>
          <cell r="N6755">
            <v>40988</v>
          </cell>
        </row>
        <row r="6756">
          <cell r="A6756" t="str">
            <v>30300652</v>
          </cell>
          <cell r="B6756" t="str">
            <v>Point</v>
          </cell>
          <cell r="C6756" t="str">
            <v>Ferroalloy, Open Furnace /Sealed Furnace: Ferrochromium: Electric Arc Furnace</v>
          </cell>
          <cell r="D6756" t="str">
            <v>Industrial Processes - Ferrous Metals</v>
          </cell>
          <cell r="G6756" t="str">
            <v>Industrial Processes</v>
          </cell>
          <cell r="H6756" t="str">
            <v>Primary Metal Production</v>
          </cell>
          <cell r="I6756" t="str">
            <v>Ferroalloy, Open Furnace</v>
          </cell>
          <cell r="J6756" t="str">
            <v>Sealed Furnace: Ferrochromium: Electric Arc Furnace</v>
          </cell>
          <cell r="N6756">
            <v>40988</v>
          </cell>
        </row>
        <row r="6757">
          <cell r="A6757" t="str">
            <v>30300653</v>
          </cell>
          <cell r="B6757" t="str">
            <v>Point</v>
          </cell>
          <cell r="C6757" t="str">
            <v>Ferroalloy, Open Furnace /Sealed Furnace: Ferrochromium Silica: Electric Arc Furnace</v>
          </cell>
          <cell r="D6757" t="str">
            <v>Industrial Processes - Ferrous Metals</v>
          </cell>
          <cell r="G6757" t="str">
            <v>Industrial Processes</v>
          </cell>
          <cell r="H6757" t="str">
            <v>Primary Metal Production</v>
          </cell>
          <cell r="I6757" t="str">
            <v>Ferroalloy, Open Furnace</v>
          </cell>
          <cell r="J6757" t="str">
            <v>Sealed Furnace: Ferrochromium Silica: Electric Arc Furnace</v>
          </cell>
          <cell r="N6757">
            <v>40988</v>
          </cell>
        </row>
        <row r="6758">
          <cell r="A6758" t="str">
            <v>30300654</v>
          </cell>
          <cell r="B6758" t="str">
            <v>Point</v>
          </cell>
          <cell r="C6758" t="str">
            <v>Ferroalloy, Open Furnace /Sealed Furnace: EAF - Other Alloys: Specify in Comment</v>
          </cell>
          <cell r="D6758" t="str">
            <v>Industrial Processes - Ferrous Metals</v>
          </cell>
          <cell r="G6758" t="str">
            <v>Industrial Processes</v>
          </cell>
          <cell r="H6758" t="str">
            <v>Primary Metal Production</v>
          </cell>
          <cell r="I6758" t="str">
            <v>Ferroalloy, Open Furnace</v>
          </cell>
          <cell r="J6758" t="str">
            <v>Sealed Furnace: EAF - Other Alloys: Specify in Comment</v>
          </cell>
          <cell r="N6758">
            <v>40988</v>
          </cell>
        </row>
        <row r="6759">
          <cell r="A6759" t="str">
            <v>30300699</v>
          </cell>
          <cell r="B6759" t="str">
            <v>Point</v>
          </cell>
          <cell r="C6759" t="str">
            <v>Ferroalloy, Open Furnace /Other Not Classified</v>
          </cell>
          <cell r="D6759" t="str">
            <v>Industrial Processes - Ferrous Metals</v>
          </cell>
          <cell r="G6759" t="str">
            <v>Industrial Processes</v>
          </cell>
          <cell r="H6759" t="str">
            <v>Primary Metal Production</v>
          </cell>
          <cell r="I6759" t="str">
            <v>Ferroalloy, Open Furnace</v>
          </cell>
          <cell r="J6759" t="str">
            <v>Other Not Classified</v>
          </cell>
          <cell r="N6759">
            <v>40988</v>
          </cell>
        </row>
        <row r="6760">
          <cell r="A6760" t="str">
            <v>30300701</v>
          </cell>
          <cell r="B6760" t="str">
            <v>Point</v>
          </cell>
          <cell r="C6760" t="str">
            <v>Ferroalloy, Semi-covered Furnace /Ferromanganese: Electric Arc Furnace</v>
          </cell>
          <cell r="D6760" t="str">
            <v>Industrial Processes - Ferrous Metals</v>
          </cell>
          <cell r="G6760" t="str">
            <v>Industrial Processes</v>
          </cell>
          <cell r="H6760" t="str">
            <v>Primary Metal Production</v>
          </cell>
          <cell r="I6760" t="str">
            <v>Ferroalloy, Semi-covered Furnace</v>
          </cell>
          <cell r="J6760" t="str">
            <v>Ferromanganese: Electric Arc Furnace</v>
          </cell>
          <cell r="N6760">
            <v>40988</v>
          </cell>
        </row>
        <row r="6761">
          <cell r="A6761" t="str">
            <v>30300702</v>
          </cell>
          <cell r="B6761" t="str">
            <v>Point</v>
          </cell>
          <cell r="C6761" t="str">
            <v>Ferroalloy, Semi-covered Furnace /Electric Arc Furnace: Other Alloys/Specify</v>
          </cell>
          <cell r="D6761" t="str">
            <v>Industrial Processes - Ferrous Metals</v>
          </cell>
          <cell r="G6761" t="str">
            <v>Industrial Processes</v>
          </cell>
          <cell r="H6761" t="str">
            <v>Primary Metal Production</v>
          </cell>
          <cell r="I6761" t="str">
            <v>Ferroalloy, Semi-covered Furnace</v>
          </cell>
          <cell r="J6761" t="str">
            <v>Electric Arc Furnace: Other Alloys/Specify</v>
          </cell>
          <cell r="N6761">
            <v>40988</v>
          </cell>
        </row>
        <row r="6762">
          <cell r="A6762" t="str">
            <v>30300703</v>
          </cell>
          <cell r="B6762" t="str">
            <v>Point</v>
          </cell>
          <cell r="C6762" t="str">
            <v>Ferroalloy, Semi-covered Furnace /Ferrochromium: Electric Arc Furnace</v>
          </cell>
          <cell r="D6762" t="str">
            <v>Industrial Processes - Ferrous Metals</v>
          </cell>
          <cell r="G6762" t="str">
            <v>Industrial Processes</v>
          </cell>
          <cell r="H6762" t="str">
            <v>Primary Metal Production</v>
          </cell>
          <cell r="I6762" t="str">
            <v>Ferroalloy, Semi-covered Furnace</v>
          </cell>
          <cell r="J6762" t="str">
            <v>Ferrochromium: Electric Arc Furnace</v>
          </cell>
          <cell r="N6762">
            <v>40988</v>
          </cell>
        </row>
        <row r="6763">
          <cell r="A6763" t="str">
            <v>30300704</v>
          </cell>
          <cell r="B6763" t="str">
            <v>Point</v>
          </cell>
          <cell r="C6763" t="str">
            <v>Ferroalloy, Semi-covered Furnace /Ferrochromium Silicon: Electric Arc Furnace</v>
          </cell>
          <cell r="D6763" t="str">
            <v>Industrial Processes - Ferrous Metals</v>
          </cell>
          <cell r="G6763" t="str">
            <v>Industrial Processes</v>
          </cell>
          <cell r="H6763" t="str">
            <v>Primary Metal Production</v>
          </cell>
          <cell r="I6763" t="str">
            <v>Ferroalloy, Semi-covered Furnace</v>
          </cell>
          <cell r="J6763" t="str">
            <v>Ferrochromium Silicon: Electric Arc Furnace</v>
          </cell>
          <cell r="N6763">
            <v>40988</v>
          </cell>
        </row>
        <row r="6764">
          <cell r="A6764" t="str">
            <v>30300801</v>
          </cell>
          <cell r="B6764" t="str">
            <v>Point</v>
          </cell>
          <cell r="C6764" t="str">
            <v>Iron Production /Ore Charging</v>
          </cell>
          <cell r="D6764" t="str">
            <v>Industrial Processes - Ferrous Metals</v>
          </cell>
          <cell r="G6764" t="str">
            <v>Industrial Processes</v>
          </cell>
          <cell r="H6764" t="str">
            <v>Primary Metal Production</v>
          </cell>
          <cell r="I6764" t="str">
            <v>Iron Production (See 3-03-015 for Integrated Iron &amp; Steel MACT)</v>
          </cell>
          <cell r="J6764" t="str">
            <v>Ore Charging</v>
          </cell>
          <cell r="N6764">
            <v>40988</v>
          </cell>
        </row>
        <row r="6765">
          <cell r="A6765" t="str">
            <v>30300802</v>
          </cell>
          <cell r="B6765" t="str">
            <v>Point</v>
          </cell>
          <cell r="C6765" t="str">
            <v>Iron Production /Agglomerate Charging</v>
          </cell>
          <cell r="D6765" t="str">
            <v>Industrial Processes - Ferrous Metals</v>
          </cell>
          <cell r="G6765" t="str">
            <v>Industrial Processes</v>
          </cell>
          <cell r="H6765" t="str">
            <v>Primary Metal Production</v>
          </cell>
          <cell r="I6765" t="str">
            <v>Iron Production (See 3-03-015 for Integrated Iron &amp; Steel MACT)</v>
          </cell>
          <cell r="J6765" t="str">
            <v>Agglomerate Charging</v>
          </cell>
          <cell r="N6765">
            <v>40988</v>
          </cell>
        </row>
        <row r="6766">
          <cell r="A6766" t="str">
            <v>30300804</v>
          </cell>
          <cell r="B6766" t="str">
            <v>Point</v>
          </cell>
          <cell r="C6766" t="str">
            <v>Iron Production /Loader: Hi-Silt</v>
          </cell>
          <cell r="D6766" t="str">
            <v>Industrial Processes - Storage and Transfer</v>
          </cell>
          <cell r="G6766" t="str">
            <v>Industrial Processes</v>
          </cell>
          <cell r="H6766" t="str">
            <v>Primary Metal Production</v>
          </cell>
          <cell r="I6766" t="str">
            <v>Iron Production (See 3-03-015 for Integrated Iron &amp; Steel MACT)</v>
          </cell>
          <cell r="J6766" t="str">
            <v>Loader: Hi-Silt</v>
          </cell>
          <cell r="N6766">
            <v>40988</v>
          </cell>
        </row>
        <row r="6767">
          <cell r="A6767" t="str">
            <v>30300805</v>
          </cell>
          <cell r="B6767" t="str">
            <v>Point</v>
          </cell>
          <cell r="C6767" t="str">
            <v>Iron Production /Loader: Low-Silt</v>
          </cell>
          <cell r="D6767" t="str">
            <v>Industrial Processes - Storage and Transfer</v>
          </cell>
          <cell r="G6767" t="str">
            <v>Industrial Processes</v>
          </cell>
          <cell r="H6767" t="str">
            <v>Primary Metal Production</v>
          </cell>
          <cell r="I6767" t="str">
            <v>Iron Production (See 3-03-015 for Integrated Iron &amp; Steel MACT)</v>
          </cell>
          <cell r="J6767" t="str">
            <v>Loader: Low-Silt</v>
          </cell>
          <cell r="N6767">
            <v>40988</v>
          </cell>
        </row>
        <row r="6768">
          <cell r="A6768" t="str">
            <v>30300808</v>
          </cell>
          <cell r="B6768" t="str">
            <v>Point</v>
          </cell>
          <cell r="C6768" t="str">
            <v>Iron Production /Slag Crushing and Sizing</v>
          </cell>
          <cell r="D6768" t="str">
            <v>Industrial Processes - Ferrous Metals</v>
          </cell>
          <cell r="G6768" t="str">
            <v>Industrial Processes</v>
          </cell>
          <cell r="H6768" t="str">
            <v>Primary Metal Production</v>
          </cell>
          <cell r="I6768" t="str">
            <v>Iron Production (See 3-03-015 for Integrated Iron &amp; Steel MACT)</v>
          </cell>
          <cell r="J6768" t="str">
            <v>Slag Crushing and Sizing</v>
          </cell>
          <cell r="N6768">
            <v>40988</v>
          </cell>
        </row>
        <row r="6769">
          <cell r="A6769" t="str">
            <v>30300809</v>
          </cell>
          <cell r="B6769" t="str">
            <v>Point</v>
          </cell>
          <cell r="C6769" t="str">
            <v>Iron Production /Slag Removal and Dumping</v>
          </cell>
          <cell r="D6769" t="str">
            <v>Industrial Processes - Storage and Transfer</v>
          </cell>
          <cell r="G6769" t="str">
            <v>Industrial Processes</v>
          </cell>
          <cell r="H6769" t="str">
            <v>Primary Metal Production</v>
          </cell>
          <cell r="I6769" t="str">
            <v>Iron Production (See 3-03-015 for Integrated Iron &amp; Steel MACT)</v>
          </cell>
          <cell r="J6769" t="str">
            <v>Slag Removal and Dumping</v>
          </cell>
          <cell r="N6769">
            <v>40988</v>
          </cell>
        </row>
        <row r="6770">
          <cell r="A6770" t="str">
            <v>30300811</v>
          </cell>
          <cell r="B6770" t="str">
            <v>Point</v>
          </cell>
          <cell r="C6770" t="str">
            <v>Iron Production /Raw Material Stockpiles, Coke Breeze, Limestone, Ore Fines</v>
          </cell>
          <cell r="D6770" t="str">
            <v>Industrial Processes - Storage and Transfer</v>
          </cell>
          <cell r="G6770" t="str">
            <v>Industrial Processes</v>
          </cell>
          <cell r="H6770" t="str">
            <v>Primary Metal Production</v>
          </cell>
          <cell r="I6770" t="str">
            <v>Iron Production (See 3-03-015 for Integrated Iron &amp; Steel MACT)</v>
          </cell>
          <cell r="J6770" t="str">
            <v>Raw Material Stockpiles, Coke Breeze, Limestone, Ore Fines</v>
          </cell>
          <cell r="N6770">
            <v>40988</v>
          </cell>
        </row>
        <row r="6771">
          <cell r="A6771" t="str">
            <v>30300812</v>
          </cell>
          <cell r="B6771" t="str">
            <v>Point</v>
          </cell>
          <cell r="C6771" t="str">
            <v>Iron Production /Raw Material Transfer/Handling</v>
          </cell>
          <cell r="D6771" t="str">
            <v>Industrial Processes - Storage and Transfer</v>
          </cell>
          <cell r="G6771" t="str">
            <v>Industrial Processes</v>
          </cell>
          <cell r="H6771" t="str">
            <v>Primary Metal Production</v>
          </cell>
          <cell r="I6771" t="str">
            <v>Iron Production (See 3-03-015 for Integrated Iron &amp; Steel MACT)</v>
          </cell>
          <cell r="J6771" t="str">
            <v>Raw Material Transfer/Handling</v>
          </cell>
          <cell r="N6771">
            <v>40988</v>
          </cell>
        </row>
        <row r="6772">
          <cell r="A6772" t="str">
            <v>30300813</v>
          </cell>
          <cell r="B6772" t="str">
            <v>Point</v>
          </cell>
          <cell r="C6772" t="str">
            <v>Iron Production /Windbox</v>
          </cell>
          <cell r="D6772" t="str">
            <v>Industrial Processes - Ferrous Metals</v>
          </cell>
          <cell r="G6772" t="str">
            <v>Industrial Processes</v>
          </cell>
          <cell r="H6772" t="str">
            <v>Primary Metal Production</v>
          </cell>
          <cell r="I6772" t="str">
            <v>Iron Production (See 3-03-015 for Integrated Iron &amp; Steel MACT)</v>
          </cell>
          <cell r="J6772" t="str">
            <v>Windbox</v>
          </cell>
          <cell r="N6772">
            <v>40988</v>
          </cell>
        </row>
        <row r="6773">
          <cell r="A6773" t="str">
            <v>30300814</v>
          </cell>
          <cell r="B6773" t="str">
            <v>Point</v>
          </cell>
          <cell r="C6773" t="str">
            <v>Iron Production /Discharge End</v>
          </cell>
          <cell r="D6773" t="str">
            <v>Industrial Processes - Ferrous Metals</v>
          </cell>
          <cell r="G6773" t="str">
            <v>Industrial Processes</v>
          </cell>
          <cell r="H6773" t="str">
            <v>Primary Metal Production</v>
          </cell>
          <cell r="I6773" t="str">
            <v>Iron Production (See 3-03-015 for Integrated Iron &amp; Steel MACT)</v>
          </cell>
          <cell r="J6773" t="str">
            <v>Discharge End</v>
          </cell>
          <cell r="N6773">
            <v>40988</v>
          </cell>
        </row>
        <row r="6774">
          <cell r="A6774" t="str">
            <v>30300815</v>
          </cell>
          <cell r="B6774" t="str">
            <v>Point</v>
          </cell>
          <cell r="C6774" t="str">
            <v>Iron Production /Sinter Breaker</v>
          </cell>
          <cell r="D6774" t="str">
            <v>Industrial Processes - Ferrous Metals</v>
          </cell>
          <cell r="G6774" t="str">
            <v>Industrial Processes</v>
          </cell>
          <cell r="H6774" t="str">
            <v>Primary Metal Production</v>
          </cell>
          <cell r="I6774" t="str">
            <v>Iron Production (See 3-03-015 for Integrated Iron &amp; Steel MACT)</v>
          </cell>
          <cell r="J6774" t="str">
            <v>Sinter Breaker</v>
          </cell>
          <cell r="N6774">
            <v>40988</v>
          </cell>
        </row>
        <row r="6775">
          <cell r="A6775" t="str">
            <v>30300816</v>
          </cell>
          <cell r="B6775" t="str">
            <v>Point</v>
          </cell>
          <cell r="C6775" t="str">
            <v>Iron Production /Hot Screening</v>
          </cell>
          <cell r="D6775" t="str">
            <v>Industrial Processes - Ferrous Metals</v>
          </cell>
          <cell r="G6775" t="str">
            <v>Industrial Processes</v>
          </cell>
          <cell r="H6775" t="str">
            <v>Primary Metal Production</v>
          </cell>
          <cell r="I6775" t="str">
            <v>Iron Production (See 3-03-015 for Integrated Iron &amp; Steel MACT)</v>
          </cell>
          <cell r="J6775" t="str">
            <v>Hot Screening</v>
          </cell>
          <cell r="N6775">
            <v>40988</v>
          </cell>
        </row>
        <row r="6776">
          <cell r="A6776" t="str">
            <v>30300817</v>
          </cell>
          <cell r="B6776" t="str">
            <v>Point</v>
          </cell>
          <cell r="C6776" t="str">
            <v>Iron Production /Cooler</v>
          </cell>
          <cell r="D6776" t="str">
            <v>Industrial Processes - Ferrous Metals</v>
          </cell>
          <cell r="G6776" t="str">
            <v>Industrial Processes</v>
          </cell>
          <cell r="H6776" t="str">
            <v>Primary Metal Production</v>
          </cell>
          <cell r="I6776" t="str">
            <v>Iron Production (See 3-03-015 for Integrated Iron &amp; Steel MACT)</v>
          </cell>
          <cell r="J6776" t="str">
            <v>Cooler</v>
          </cell>
          <cell r="N6776">
            <v>40988</v>
          </cell>
        </row>
        <row r="6777">
          <cell r="A6777" t="str">
            <v>30300818</v>
          </cell>
          <cell r="B6777" t="str">
            <v>Point</v>
          </cell>
          <cell r="C6777" t="str">
            <v>Iron Production /Cold Screening</v>
          </cell>
          <cell r="D6777" t="str">
            <v>Industrial Processes - Ferrous Metals</v>
          </cell>
          <cell r="G6777" t="str">
            <v>Industrial Processes</v>
          </cell>
          <cell r="H6777" t="str">
            <v>Primary Metal Production</v>
          </cell>
          <cell r="I6777" t="str">
            <v>Iron Production (See 3-03-015 for Integrated Iron &amp; Steel MACT)</v>
          </cell>
          <cell r="J6777" t="str">
            <v>Cold Screening</v>
          </cell>
          <cell r="N6777">
            <v>40988</v>
          </cell>
        </row>
        <row r="6778">
          <cell r="A6778" t="str">
            <v>30300819</v>
          </cell>
          <cell r="B6778" t="str">
            <v>Point</v>
          </cell>
          <cell r="C6778" t="str">
            <v>Iron Production /Sinter Process (Combined Code includes 15,16,17,18)</v>
          </cell>
          <cell r="D6778" t="str">
            <v>Industrial Processes - Ferrous Metals</v>
          </cell>
          <cell r="G6778" t="str">
            <v>Industrial Processes</v>
          </cell>
          <cell r="H6778" t="str">
            <v>Primary Metal Production</v>
          </cell>
          <cell r="I6778" t="str">
            <v>Iron Production (See 3-03-015 for Integrated Iron &amp; Steel MACT)</v>
          </cell>
          <cell r="J6778" t="str">
            <v>Sinter Process (Combined Code includes 15,16,17,18)</v>
          </cell>
          <cell r="N6778">
            <v>40988</v>
          </cell>
        </row>
        <row r="6779">
          <cell r="A6779" t="str">
            <v>30300820</v>
          </cell>
          <cell r="B6779" t="str">
            <v>Point</v>
          </cell>
          <cell r="C6779" t="str">
            <v>Iron Production /Sinter Conveyor: Transfer Station</v>
          </cell>
          <cell r="D6779" t="str">
            <v>Industrial Processes - Storage and Transfer</v>
          </cell>
          <cell r="G6779" t="str">
            <v>Industrial Processes</v>
          </cell>
          <cell r="H6779" t="str">
            <v>Primary Metal Production</v>
          </cell>
          <cell r="I6779" t="str">
            <v>Iron Production (See 3-03-015 for Integrated Iron &amp; Steel MACT)</v>
          </cell>
          <cell r="J6779" t="str">
            <v>Sinter Conveyor: Transfer Station</v>
          </cell>
          <cell r="N6779">
            <v>40988</v>
          </cell>
        </row>
        <row r="6780">
          <cell r="A6780" t="str">
            <v>30300821</v>
          </cell>
          <cell r="B6780" t="str">
            <v>Point</v>
          </cell>
          <cell r="C6780" t="str">
            <v>Iron Production /Unload Ore, Pellets, Limestone, into Blast Furnace</v>
          </cell>
          <cell r="D6780" t="str">
            <v>Industrial Processes - Storage and Transfer</v>
          </cell>
          <cell r="G6780" t="str">
            <v>Industrial Processes</v>
          </cell>
          <cell r="H6780" t="str">
            <v>Primary Metal Production</v>
          </cell>
          <cell r="I6780" t="str">
            <v>Iron Production (See 3-03-015 for Integrated Iron &amp; Steel MACT)</v>
          </cell>
          <cell r="J6780" t="str">
            <v>Unload Ore, Pellets, Limestone, into Blast Furnace</v>
          </cell>
          <cell r="N6780">
            <v>40988</v>
          </cell>
        </row>
        <row r="6781">
          <cell r="A6781" t="str">
            <v>30300822</v>
          </cell>
          <cell r="B6781" t="str">
            <v>Point</v>
          </cell>
          <cell r="C6781" t="str">
            <v>Iron Production /Raw Material Stockpile: Ore, Pellets, Limestone, Coke, Sinter</v>
          </cell>
          <cell r="D6781" t="str">
            <v>Industrial Processes - Storage and Transfer</v>
          </cell>
          <cell r="G6781" t="str">
            <v>Industrial Processes</v>
          </cell>
          <cell r="H6781" t="str">
            <v>Primary Metal Production</v>
          </cell>
          <cell r="I6781" t="str">
            <v>Iron Production (See 3-03-015 for Integrated Iron &amp; Steel MACT)</v>
          </cell>
          <cell r="J6781" t="str">
            <v>Raw Material Stockpile: Ore, Pellets, Limestone, Coke, Sinter</v>
          </cell>
          <cell r="N6781">
            <v>40988</v>
          </cell>
        </row>
        <row r="6782">
          <cell r="A6782" t="str">
            <v>30300823</v>
          </cell>
          <cell r="B6782" t="str">
            <v>Point</v>
          </cell>
          <cell r="C6782" t="str">
            <v>Iron Production /Charge Materials: Transfer/Handling</v>
          </cell>
          <cell r="D6782" t="str">
            <v>Industrial Processes - Storage and Transfer</v>
          </cell>
          <cell r="G6782" t="str">
            <v>Industrial Processes</v>
          </cell>
          <cell r="H6782" t="str">
            <v>Primary Metal Production</v>
          </cell>
          <cell r="I6782" t="str">
            <v>Iron Production (See 3-03-015 for Integrated Iron &amp; Steel MACT)</v>
          </cell>
          <cell r="J6782" t="str">
            <v>Charge Materials: Transfer/Handling</v>
          </cell>
          <cell r="N6782">
            <v>40988</v>
          </cell>
        </row>
        <row r="6783">
          <cell r="A6783" t="str">
            <v>30300824</v>
          </cell>
          <cell r="B6783" t="str">
            <v>Point</v>
          </cell>
          <cell r="C6783" t="str">
            <v>Iron Production /Blast Heating Stoves</v>
          </cell>
          <cell r="D6783" t="str">
            <v>Industrial Processes - Ferrous Metals</v>
          </cell>
          <cell r="G6783" t="str">
            <v>Industrial Processes</v>
          </cell>
          <cell r="H6783" t="str">
            <v>Primary Metal Production</v>
          </cell>
          <cell r="I6783" t="str">
            <v>Iron Production (See 3-03-015 for Integrated Iron &amp; Steel MACT)</v>
          </cell>
          <cell r="J6783" t="str">
            <v>Blast Heating Stoves</v>
          </cell>
          <cell r="N6783">
            <v>40988</v>
          </cell>
        </row>
        <row r="6784">
          <cell r="A6784" t="str">
            <v>30300825</v>
          </cell>
          <cell r="B6784" t="str">
            <v>Point</v>
          </cell>
          <cell r="C6784" t="str">
            <v>Iron Production /Cast House</v>
          </cell>
          <cell r="D6784" t="str">
            <v>Industrial Processes - Ferrous Metals</v>
          </cell>
          <cell r="G6784" t="str">
            <v>Industrial Processes</v>
          </cell>
          <cell r="H6784" t="str">
            <v>Primary Metal Production</v>
          </cell>
          <cell r="I6784" t="str">
            <v>Iron Production (See 3-03-015 for Integrated Iron &amp; Steel MACT)</v>
          </cell>
          <cell r="J6784" t="str">
            <v>Cast House</v>
          </cell>
          <cell r="N6784">
            <v>40988</v>
          </cell>
        </row>
        <row r="6785">
          <cell r="A6785" t="str">
            <v>30300826</v>
          </cell>
          <cell r="B6785" t="str">
            <v>Point</v>
          </cell>
          <cell r="C6785" t="str">
            <v>Iron Production /Blast Furnace Slips</v>
          </cell>
          <cell r="D6785" t="str">
            <v>Industrial Processes - Ferrous Metals</v>
          </cell>
          <cell r="G6785" t="str">
            <v>Industrial Processes</v>
          </cell>
          <cell r="H6785" t="str">
            <v>Primary Metal Production</v>
          </cell>
          <cell r="I6785" t="str">
            <v>Iron Production (See 3-03-015 for Integrated Iron &amp; Steel MACT)</v>
          </cell>
          <cell r="J6785" t="str">
            <v>Blast Furnace Slips</v>
          </cell>
          <cell r="N6785">
            <v>40988</v>
          </cell>
        </row>
        <row r="6786">
          <cell r="A6786" t="str">
            <v>30300827</v>
          </cell>
          <cell r="B6786" t="str">
            <v>Point</v>
          </cell>
          <cell r="C6786" t="str">
            <v>Iron Production /Lump Ore Unloading</v>
          </cell>
          <cell r="D6786" t="str">
            <v>Industrial Processes - Storage and Transfer</v>
          </cell>
          <cell r="G6786" t="str">
            <v>Industrial Processes</v>
          </cell>
          <cell r="H6786" t="str">
            <v>Primary Metal Production</v>
          </cell>
          <cell r="I6786" t="str">
            <v>Iron Production (See 3-03-015 for Integrated Iron &amp; Steel MACT)</v>
          </cell>
          <cell r="J6786" t="str">
            <v>Lump Ore Unloading</v>
          </cell>
          <cell r="N6786">
            <v>40988</v>
          </cell>
        </row>
        <row r="6787">
          <cell r="A6787" t="str">
            <v>30300828</v>
          </cell>
          <cell r="B6787" t="str">
            <v>Point</v>
          </cell>
          <cell r="C6787" t="str">
            <v>Iron Production /Blast Furnace: Local Evacuation</v>
          </cell>
          <cell r="D6787" t="str">
            <v>Industrial Processes - Ferrous Metals</v>
          </cell>
          <cell r="G6787" t="str">
            <v>Industrial Processes</v>
          </cell>
          <cell r="H6787" t="str">
            <v>Primary Metal Production</v>
          </cell>
          <cell r="I6787" t="str">
            <v>Iron Production (See 3-03-015 for Integrated Iron &amp; Steel MACT)</v>
          </cell>
          <cell r="J6787" t="str">
            <v>Blast Furnace: Local Evacuation</v>
          </cell>
          <cell r="N6787">
            <v>40988</v>
          </cell>
        </row>
        <row r="6788">
          <cell r="A6788" t="str">
            <v>30300829</v>
          </cell>
          <cell r="B6788" t="str">
            <v>Point</v>
          </cell>
          <cell r="C6788" t="str">
            <v>Iron Production /Blast Furnace: Taphole and Trough</v>
          </cell>
          <cell r="D6788" t="str">
            <v>Industrial Processes - Ferrous Metals</v>
          </cell>
          <cell r="G6788" t="str">
            <v>Industrial Processes</v>
          </cell>
          <cell r="H6788" t="str">
            <v>Primary Metal Production</v>
          </cell>
          <cell r="I6788" t="str">
            <v>Iron Production (See 3-03-015 for Integrated Iron &amp; Steel MACT)</v>
          </cell>
          <cell r="J6788" t="str">
            <v>Blast Furnace: Taphole and Trough</v>
          </cell>
          <cell r="N6788">
            <v>40988</v>
          </cell>
        </row>
        <row r="6789">
          <cell r="A6789" t="str">
            <v>30300831</v>
          </cell>
          <cell r="B6789" t="str">
            <v>Point</v>
          </cell>
          <cell r="C6789" t="str">
            <v>Iron Production /Unpaved Roads: Light Duty Vehicles</v>
          </cell>
          <cell r="D6789" t="str">
            <v>Industrial Processes - Storage and Transfer</v>
          </cell>
          <cell r="G6789" t="str">
            <v>Industrial Processes</v>
          </cell>
          <cell r="H6789" t="str">
            <v>Primary Metal Production</v>
          </cell>
          <cell r="I6789" t="str">
            <v>Iron Production (See 3-03-015 for Integrated Iron &amp; Steel MACT)</v>
          </cell>
          <cell r="J6789" t="str">
            <v>Unpaved Roads: Light Duty Vehicles</v>
          </cell>
          <cell r="N6789">
            <v>40988</v>
          </cell>
        </row>
        <row r="6790">
          <cell r="A6790" t="str">
            <v>30300832</v>
          </cell>
          <cell r="B6790" t="str">
            <v>Point</v>
          </cell>
          <cell r="C6790" t="str">
            <v>Iron Production /Unpaved Roads: Medium Duty Vehicles</v>
          </cell>
          <cell r="D6790" t="str">
            <v>Industrial Processes - Storage and Transfer</v>
          </cell>
          <cell r="G6790" t="str">
            <v>Industrial Processes</v>
          </cell>
          <cell r="H6790" t="str">
            <v>Primary Metal Production</v>
          </cell>
          <cell r="I6790" t="str">
            <v>Iron Production (See 3-03-015 for Integrated Iron &amp; Steel MACT)</v>
          </cell>
          <cell r="J6790" t="str">
            <v>Unpaved Roads: Medium Duty Vehicles</v>
          </cell>
          <cell r="N6790">
            <v>40988</v>
          </cell>
        </row>
        <row r="6791">
          <cell r="A6791" t="str">
            <v>30300833</v>
          </cell>
          <cell r="B6791" t="str">
            <v>Point</v>
          </cell>
          <cell r="C6791" t="str">
            <v>Iron Production /Unpaved Roads: Heavy Duty Vehicles</v>
          </cell>
          <cell r="D6791" t="str">
            <v>Industrial Processes - Storage and Transfer</v>
          </cell>
          <cell r="G6791" t="str">
            <v>Industrial Processes</v>
          </cell>
          <cell r="H6791" t="str">
            <v>Primary Metal Production</v>
          </cell>
          <cell r="I6791" t="str">
            <v>Iron Production (See 3-03-015 for Integrated Iron &amp; Steel MACT)</v>
          </cell>
          <cell r="J6791" t="str">
            <v>Unpaved Roads: Heavy Duty Vehicles</v>
          </cell>
          <cell r="N6791">
            <v>40988</v>
          </cell>
        </row>
        <row r="6792">
          <cell r="A6792" t="str">
            <v>30300834</v>
          </cell>
          <cell r="B6792" t="str">
            <v>Point</v>
          </cell>
          <cell r="C6792" t="str">
            <v>Iron Production /Paved Roads: All Vehicle Types</v>
          </cell>
          <cell r="D6792" t="str">
            <v>Industrial Processes - Storage and Transfer</v>
          </cell>
          <cell r="G6792" t="str">
            <v>Industrial Processes</v>
          </cell>
          <cell r="H6792" t="str">
            <v>Primary Metal Production</v>
          </cell>
          <cell r="I6792" t="str">
            <v>Iron Production (See 3-03-015 for Integrated Iron &amp; Steel MACT)</v>
          </cell>
          <cell r="J6792" t="str">
            <v>Paved Roads: All Vehicle Types</v>
          </cell>
          <cell r="N6792">
            <v>40988</v>
          </cell>
        </row>
        <row r="6793">
          <cell r="A6793" t="str">
            <v>30300841</v>
          </cell>
          <cell r="B6793" t="str">
            <v>Point</v>
          </cell>
          <cell r="C6793" t="str">
            <v>Iron Production /Flue Dust Unloading</v>
          </cell>
          <cell r="D6793" t="str">
            <v>Industrial Processes - Storage and Transfer</v>
          </cell>
          <cell r="G6793" t="str">
            <v>Industrial Processes</v>
          </cell>
          <cell r="H6793" t="str">
            <v>Primary Metal Production</v>
          </cell>
          <cell r="I6793" t="str">
            <v>Iron Production (See 3-03-015 for Integrated Iron &amp; Steel MACT)</v>
          </cell>
          <cell r="J6793" t="str">
            <v>Flue Dust Unloading</v>
          </cell>
          <cell r="N6793">
            <v>40988</v>
          </cell>
        </row>
        <row r="6794">
          <cell r="A6794" t="str">
            <v>30300842</v>
          </cell>
          <cell r="B6794" t="str">
            <v>Point</v>
          </cell>
          <cell r="C6794" t="str">
            <v>Iron Production /Blended Ore Unloading</v>
          </cell>
          <cell r="D6794" t="str">
            <v>Industrial Processes - Storage and Transfer</v>
          </cell>
          <cell r="G6794" t="str">
            <v>Industrial Processes</v>
          </cell>
          <cell r="H6794" t="str">
            <v>Primary Metal Production</v>
          </cell>
          <cell r="I6794" t="str">
            <v>Iron Production (See 3-03-015 for Integrated Iron &amp; Steel MACT)</v>
          </cell>
          <cell r="J6794" t="str">
            <v>Blended Ore Unloading</v>
          </cell>
          <cell r="N6794">
            <v>40988</v>
          </cell>
        </row>
        <row r="6795">
          <cell r="A6795" t="str">
            <v>30300899</v>
          </cell>
          <cell r="B6795" t="str">
            <v>Point</v>
          </cell>
          <cell r="C6795" t="str">
            <v>Iron Production /See Comment **</v>
          </cell>
          <cell r="D6795" t="str">
            <v>Industrial Processes - Ferrous Metals</v>
          </cell>
          <cell r="G6795" t="str">
            <v>Industrial Processes</v>
          </cell>
          <cell r="H6795" t="str">
            <v>Primary Metal Production</v>
          </cell>
          <cell r="I6795" t="str">
            <v>Iron Production (See 3-03-015 for Integrated Iron &amp; Steel MACT)</v>
          </cell>
          <cell r="J6795" t="str">
            <v>See Comment **</v>
          </cell>
          <cell r="N6795">
            <v>40988</v>
          </cell>
        </row>
        <row r="6796">
          <cell r="A6796" t="str">
            <v>30300901</v>
          </cell>
          <cell r="B6796" t="str">
            <v>Point</v>
          </cell>
          <cell r="C6796" t="str">
            <v>Steel Manuf /Open Hearth Furnace: Stack</v>
          </cell>
          <cell r="D6796" t="str">
            <v>Industrial Processes - Ferrous Metals</v>
          </cell>
          <cell r="G6796" t="str">
            <v>Industrial Processes</v>
          </cell>
          <cell r="H6796" t="str">
            <v>Primary Metal Production</v>
          </cell>
          <cell r="I6796" t="str">
            <v>Steel Manufacturing (See 3-03-015 for Integrated Iron &amp; Steel MACT)</v>
          </cell>
          <cell r="J6796" t="str">
            <v>Open Hearth Furnace: Stack</v>
          </cell>
          <cell r="N6796">
            <v>40988</v>
          </cell>
        </row>
        <row r="6797">
          <cell r="A6797" t="str">
            <v>30300904</v>
          </cell>
          <cell r="B6797" t="str">
            <v>Point</v>
          </cell>
          <cell r="C6797" t="str">
            <v>Steel Manuf /Electric Arc Furnace: Alloy Steel (Stack)</v>
          </cell>
          <cell r="D6797" t="str">
            <v>Industrial Processes - Ferrous Metals</v>
          </cell>
          <cell r="G6797" t="str">
            <v>Industrial Processes</v>
          </cell>
          <cell r="H6797" t="str">
            <v>Primary Metal Production</v>
          </cell>
          <cell r="I6797" t="str">
            <v>Steel Manufacturing (See 3-03-015 for Integrated Iron &amp; Steel MACT)</v>
          </cell>
          <cell r="J6797" t="str">
            <v>Electric Arc Furnace: Alloy Steel (Stack)</v>
          </cell>
          <cell r="N6797">
            <v>40988</v>
          </cell>
        </row>
        <row r="6798">
          <cell r="A6798" t="str">
            <v>30300906</v>
          </cell>
          <cell r="B6798" t="str">
            <v>Point</v>
          </cell>
          <cell r="C6798" t="str">
            <v>Steel Manuf /Charging: Electric Arc Furnace</v>
          </cell>
          <cell r="D6798" t="str">
            <v>Industrial Processes - Ferrous Metals</v>
          </cell>
          <cell r="G6798" t="str">
            <v>Industrial Processes</v>
          </cell>
          <cell r="H6798" t="str">
            <v>Primary Metal Production</v>
          </cell>
          <cell r="I6798" t="str">
            <v>Steel Manufacturing (See 3-03-015 for Integrated Iron &amp; Steel MACT)</v>
          </cell>
          <cell r="J6798" t="str">
            <v>Charging: Electric Arc Furnace</v>
          </cell>
          <cell r="N6798">
            <v>40988</v>
          </cell>
        </row>
        <row r="6799">
          <cell r="A6799" t="str">
            <v>30300907</v>
          </cell>
          <cell r="B6799" t="str">
            <v>Point</v>
          </cell>
          <cell r="C6799" t="str">
            <v>Steel Manuf /Tapping: Electric Arc Furnace</v>
          </cell>
          <cell r="D6799" t="str">
            <v>Industrial Processes - Ferrous Metals</v>
          </cell>
          <cell r="G6799" t="str">
            <v>Industrial Processes</v>
          </cell>
          <cell r="H6799" t="str">
            <v>Primary Metal Production</v>
          </cell>
          <cell r="I6799" t="str">
            <v>Steel Manufacturing (See 3-03-015 for Integrated Iron &amp; Steel MACT)</v>
          </cell>
          <cell r="J6799" t="str">
            <v>Tapping: Electric Arc Furnace</v>
          </cell>
          <cell r="N6799">
            <v>40988</v>
          </cell>
        </row>
        <row r="6800">
          <cell r="A6800" t="str">
            <v>30300908</v>
          </cell>
          <cell r="B6800" t="str">
            <v>Point</v>
          </cell>
          <cell r="C6800" t="str">
            <v>Steel Manuf /Electric Arc Furnace: Carbon Steel (Stack)</v>
          </cell>
          <cell r="D6800" t="str">
            <v>Industrial Processes - Ferrous Metals</v>
          </cell>
          <cell r="G6800" t="str">
            <v>Industrial Processes</v>
          </cell>
          <cell r="H6800" t="str">
            <v>Primary Metal Production</v>
          </cell>
          <cell r="I6800" t="str">
            <v>Steel Manufacturing (See 3-03-015 for Integrated Iron &amp; Steel MACT)</v>
          </cell>
          <cell r="J6800" t="str">
            <v>Electric Arc Furnace: Carbon Steel (Stack)</v>
          </cell>
          <cell r="N6800">
            <v>40988</v>
          </cell>
        </row>
        <row r="6801">
          <cell r="A6801" t="str">
            <v>30300910</v>
          </cell>
          <cell r="B6801" t="str">
            <v>Point</v>
          </cell>
          <cell r="C6801" t="str">
            <v>Steel Manuf /Pickling</v>
          </cell>
          <cell r="D6801" t="str">
            <v>Industrial Processes - Ferrous Metals</v>
          </cell>
          <cell r="G6801" t="str">
            <v>Industrial Processes</v>
          </cell>
          <cell r="H6801" t="str">
            <v>Primary Metal Production</v>
          </cell>
          <cell r="I6801" t="str">
            <v>Steel Manufacturing (See 3-03-015 for Integrated Iron &amp; Steel MACT)</v>
          </cell>
          <cell r="J6801" t="str">
            <v>Pickling</v>
          </cell>
          <cell r="N6801">
            <v>40988</v>
          </cell>
        </row>
        <row r="6802">
          <cell r="A6802" t="str">
            <v>30300911</v>
          </cell>
          <cell r="B6802" t="str">
            <v>Point</v>
          </cell>
          <cell r="C6802" t="str">
            <v>Steel Manuf /Soaking Pits</v>
          </cell>
          <cell r="D6802" t="str">
            <v>Industrial Processes - Ferrous Metals</v>
          </cell>
          <cell r="G6802" t="str">
            <v>Industrial Processes</v>
          </cell>
          <cell r="H6802" t="str">
            <v>Primary Metal Production</v>
          </cell>
          <cell r="I6802" t="str">
            <v>Steel Manufacturing (See 3-03-015 for Integrated Iron &amp; Steel MACT)</v>
          </cell>
          <cell r="J6802" t="str">
            <v>Soaking Pits</v>
          </cell>
          <cell r="N6802">
            <v>40988</v>
          </cell>
        </row>
        <row r="6803">
          <cell r="A6803" t="str">
            <v>30300912</v>
          </cell>
          <cell r="B6803" t="str">
            <v>Point</v>
          </cell>
          <cell r="C6803" t="str">
            <v>Steel Manuf /Grinding</v>
          </cell>
          <cell r="D6803" t="str">
            <v>Industrial Processes - Ferrous Metals</v>
          </cell>
          <cell r="G6803" t="str">
            <v>Industrial Processes</v>
          </cell>
          <cell r="H6803" t="str">
            <v>Primary Metal Production</v>
          </cell>
          <cell r="I6803" t="str">
            <v>Steel Manufacturing (See 3-03-015 for Integrated Iron &amp; Steel MACT)</v>
          </cell>
          <cell r="J6803" t="str">
            <v>Grinding</v>
          </cell>
          <cell r="N6803">
            <v>40988</v>
          </cell>
        </row>
        <row r="6804">
          <cell r="A6804" t="str">
            <v>30300913</v>
          </cell>
          <cell r="B6804" t="str">
            <v>Point</v>
          </cell>
          <cell r="C6804" t="str">
            <v>Steel Manuf /Basic Oxygen Furnace: Open Hood-Stack</v>
          </cell>
          <cell r="D6804" t="str">
            <v>Industrial Processes - Ferrous Metals</v>
          </cell>
          <cell r="G6804" t="str">
            <v>Industrial Processes</v>
          </cell>
          <cell r="H6804" t="str">
            <v>Primary Metal Production</v>
          </cell>
          <cell r="I6804" t="str">
            <v>Steel Manufacturing (See 3-03-015 for Integrated Iron &amp; Steel MACT)</v>
          </cell>
          <cell r="J6804" t="str">
            <v>Basic Oxygen Furnace: Open Hood-Stack</v>
          </cell>
          <cell r="N6804">
            <v>40988</v>
          </cell>
        </row>
        <row r="6805">
          <cell r="A6805" t="str">
            <v>30300914</v>
          </cell>
          <cell r="B6805" t="str">
            <v>Point</v>
          </cell>
          <cell r="C6805" t="str">
            <v>Steel Manuf /Basic Oxygen Furnace: Closed Hood-Stack</v>
          </cell>
          <cell r="D6805" t="str">
            <v>Industrial Processes - Ferrous Metals</v>
          </cell>
          <cell r="G6805" t="str">
            <v>Industrial Processes</v>
          </cell>
          <cell r="H6805" t="str">
            <v>Primary Metal Production</v>
          </cell>
          <cell r="I6805" t="str">
            <v>Steel Manufacturing (See 3-03-015 for Integrated Iron &amp; Steel MACT)</v>
          </cell>
          <cell r="J6805" t="str">
            <v>Basic Oxygen Furnace: Closed Hood-Stack</v>
          </cell>
          <cell r="N6805">
            <v>40988</v>
          </cell>
        </row>
        <row r="6806">
          <cell r="A6806" t="str">
            <v>30300915</v>
          </cell>
          <cell r="B6806" t="str">
            <v>Point</v>
          </cell>
          <cell r="C6806" t="str">
            <v>Steel Manuf /Hot Metal (Iron) Transfer to Steelmaking Furnace</v>
          </cell>
          <cell r="D6806" t="str">
            <v>Industrial Processes - Storage and Transfer</v>
          </cell>
          <cell r="G6806" t="str">
            <v>Industrial Processes</v>
          </cell>
          <cell r="H6806" t="str">
            <v>Primary Metal Production</v>
          </cell>
          <cell r="I6806" t="str">
            <v>Steel Manufacturing (See 3-03-015 for Integrated Iron &amp; Steel MACT)</v>
          </cell>
          <cell r="J6806" t="str">
            <v>Hot Metal (Iron) Transfer to Steelmaking Furnace</v>
          </cell>
          <cell r="N6806">
            <v>40988</v>
          </cell>
        </row>
        <row r="6807">
          <cell r="A6807" t="str">
            <v>30300916</v>
          </cell>
          <cell r="B6807" t="str">
            <v>Point</v>
          </cell>
          <cell r="C6807" t="str">
            <v>Steel Manuf /Charging: BOF</v>
          </cell>
          <cell r="D6807" t="str">
            <v>Industrial Processes - Ferrous Metals</v>
          </cell>
          <cell r="G6807" t="str">
            <v>Industrial Processes</v>
          </cell>
          <cell r="H6807" t="str">
            <v>Primary Metal Production</v>
          </cell>
          <cell r="I6807" t="str">
            <v>Steel Manufacturing (See 3-03-015 for Integrated Iron &amp; Steel MACT)</v>
          </cell>
          <cell r="J6807" t="str">
            <v>Charging: BOF</v>
          </cell>
          <cell r="N6807">
            <v>40988</v>
          </cell>
        </row>
        <row r="6808">
          <cell r="A6808" t="str">
            <v>30300917</v>
          </cell>
          <cell r="B6808" t="str">
            <v>Point</v>
          </cell>
          <cell r="C6808" t="str">
            <v>Steel Manuf /Tapping: BOF</v>
          </cell>
          <cell r="D6808" t="str">
            <v>Industrial Processes - Ferrous Metals</v>
          </cell>
          <cell r="G6808" t="str">
            <v>Industrial Processes</v>
          </cell>
          <cell r="H6808" t="str">
            <v>Primary Metal Production</v>
          </cell>
          <cell r="I6808" t="str">
            <v>Steel Manufacturing (See 3-03-015 for Integrated Iron &amp; Steel MACT)</v>
          </cell>
          <cell r="J6808" t="str">
            <v>Tapping: BOF</v>
          </cell>
          <cell r="N6808">
            <v>40988</v>
          </cell>
        </row>
        <row r="6809">
          <cell r="A6809" t="str">
            <v>30300918</v>
          </cell>
          <cell r="B6809" t="str">
            <v>Point</v>
          </cell>
          <cell r="C6809" t="str">
            <v>Steel Manuf /Charging: Open Hearth</v>
          </cell>
          <cell r="D6809" t="str">
            <v>Industrial Processes - Ferrous Metals</v>
          </cell>
          <cell r="G6809" t="str">
            <v>Industrial Processes</v>
          </cell>
          <cell r="H6809" t="str">
            <v>Primary Metal Production</v>
          </cell>
          <cell r="I6809" t="str">
            <v>Steel Manufacturing (See 3-03-015 for Integrated Iron &amp; Steel MACT)</v>
          </cell>
          <cell r="J6809" t="str">
            <v>Charging: Open Hearth</v>
          </cell>
          <cell r="N6809">
            <v>40988</v>
          </cell>
        </row>
        <row r="6810">
          <cell r="A6810" t="str">
            <v>30300919</v>
          </cell>
          <cell r="B6810" t="str">
            <v>Point</v>
          </cell>
          <cell r="C6810" t="str">
            <v>Steel Manuf /Tapping: Open Hearth</v>
          </cell>
          <cell r="D6810" t="str">
            <v>Industrial Processes - Ferrous Metals</v>
          </cell>
          <cell r="G6810" t="str">
            <v>Industrial Processes</v>
          </cell>
          <cell r="H6810" t="str">
            <v>Primary Metal Production</v>
          </cell>
          <cell r="I6810" t="str">
            <v>Steel Manufacturing (See 3-03-015 for Integrated Iron &amp; Steel MACT)</v>
          </cell>
          <cell r="J6810" t="str">
            <v>Tapping: Open Hearth</v>
          </cell>
          <cell r="N6810">
            <v>40988</v>
          </cell>
        </row>
        <row r="6811">
          <cell r="A6811" t="str">
            <v>30300920</v>
          </cell>
          <cell r="B6811" t="str">
            <v>Point</v>
          </cell>
          <cell r="C6811" t="str">
            <v>Steel Manuf /Hot Metal Desulfurization</v>
          </cell>
          <cell r="D6811" t="str">
            <v>Industrial Processes - Ferrous Metals</v>
          </cell>
          <cell r="G6811" t="str">
            <v>Industrial Processes</v>
          </cell>
          <cell r="H6811" t="str">
            <v>Primary Metal Production</v>
          </cell>
          <cell r="I6811" t="str">
            <v>Steel Manufacturing (See 3-03-015 for Integrated Iron &amp; Steel MACT)</v>
          </cell>
          <cell r="J6811" t="str">
            <v>Hot Metal Desulfurization</v>
          </cell>
          <cell r="N6811">
            <v>40988</v>
          </cell>
        </row>
        <row r="6812">
          <cell r="A6812" t="str">
            <v>30300921</v>
          </cell>
          <cell r="B6812" t="str">
            <v>Point</v>
          </cell>
          <cell r="C6812" t="str">
            <v>Steel Manuf /Teeming (Unleaded Steel)</v>
          </cell>
          <cell r="D6812" t="str">
            <v>Industrial Processes - Ferrous Metals</v>
          </cell>
          <cell r="G6812" t="str">
            <v>Industrial Processes</v>
          </cell>
          <cell r="H6812" t="str">
            <v>Primary Metal Production</v>
          </cell>
          <cell r="I6812" t="str">
            <v>Steel Manufacturing (See 3-03-015 for Integrated Iron &amp; Steel MACT)</v>
          </cell>
          <cell r="J6812" t="str">
            <v>Teeming (Unleaded Steel)</v>
          </cell>
          <cell r="N6812">
            <v>40988</v>
          </cell>
        </row>
        <row r="6813">
          <cell r="A6813" t="str">
            <v>30300922</v>
          </cell>
          <cell r="B6813" t="str">
            <v>Point</v>
          </cell>
          <cell r="C6813" t="str">
            <v>Steel Manuf /Continuous Casting</v>
          </cell>
          <cell r="D6813" t="str">
            <v>Industrial Processes - Ferrous Metals</v>
          </cell>
          <cell r="G6813" t="str">
            <v>Industrial Processes</v>
          </cell>
          <cell r="H6813" t="str">
            <v>Primary Metal Production</v>
          </cell>
          <cell r="I6813" t="str">
            <v>Steel Manufacturing (See 3-03-015 for Integrated Iron &amp; Steel MACT)</v>
          </cell>
          <cell r="J6813" t="str">
            <v>Continuous Casting</v>
          </cell>
          <cell r="N6813">
            <v>40988</v>
          </cell>
        </row>
        <row r="6814">
          <cell r="A6814" t="str">
            <v>30300923</v>
          </cell>
          <cell r="B6814" t="str">
            <v>Point</v>
          </cell>
          <cell r="C6814" t="str">
            <v>Steel Manuf /Steel Furnace Slag Tapping and Dumping</v>
          </cell>
          <cell r="D6814" t="str">
            <v>Industrial Processes - Ferrous Metals</v>
          </cell>
          <cell r="G6814" t="str">
            <v>Industrial Processes</v>
          </cell>
          <cell r="H6814" t="str">
            <v>Primary Metal Production</v>
          </cell>
          <cell r="I6814" t="str">
            <v>Steel Manufacturing (See 3-03-015 for Integrated Iron &amp; Steel MACT)</v>
          </cell>
          <cell r="J6814" t="str">
            <v>Steel Furnace Slag Tapping and Dumping</v>
          </cell>
          <cell r="N6814">
            <v>40988</v>
          </cell>
        </row>
        <row r="6815">
          <cell r="A6815" t="str">
            <v>30300924</v>
          </cell>
          <cell r="B6815" t="str">
            <v>Point</v>
          </cell>
          <cell r="C6815" t="str">
            <v>Steel Manuf /Steel Furnace Slag Processing</v>
          </cell>
          <cell r="D6815" t="str">
            <v>Industrial Processes - Ferrous Metals</v>
          </cell>
          <cell r="G6815" t="str">
            <v>Industrial Processes</v>
          </cell>
          <cell r="H6815" t="str">
            <v>Primary Metal Production</v>
          </cell>
          <cell r="I6815" t="str">
            <v>Steel Manufacturing (See 3-03-015 for Integrated Iron &amp; Steel MACT)</v>
          </cell>
          <cell r="J6815" t="str">
            <v>Steel Furnace Slag Processing</v>
          </cell>
          <cell r="N6815">
            <v>40988</v>
          </cell>
        </row>
        <row r="6816">
          <cell r="A6816" t="str">
            <v>30300925</v>
          </cell>
          <cell r="B6816" t="str">
            <v>Point</v>
          </cell>
          <cell r="C6816" t="str">
            <v>Steel Manuf /Teeming (Leaded Steel)</v>
          </cell>
          <cell r="D6816" t="str">
            <v>Industrial Processes - Ferrous Metals</v>
          </cell>
          <cell r="G6816" t="str">
            <v>Industrial Processes</v>
          </cell>
          <cell r="H6816" t="str">
            <v>Primary Metal Production</v>
          </cell>
          <cell r="I6816" t="str">
            <v>Steel Manufacturing (See 3-03-015 for Integrated Iron &amp; Steel MACT)</v>
          </cell>
          <cell r="J6816" t="str">
            <v>Teeming (Leaded Steel)</v>
          </cell>
          <cell r="N6816">
            <v>40988</v>
          </cell>
        </row>
        <row r="6817">
          <cell r="A6817" t="str">
            <v>30300926</v>
          </cell>
          <cell r="B6817" t="str">
            <v>Point</v>
          </cell>
          <cell r="C6817" t="str">
            <v>Steel Manuf /Electric Induction Furnace</v>
          </cell>
          <cell r="D6817" t="str">
            <v>Industrial Processes - Ferrous Metals</v>
          </cell>
          <cell r="G6817" t="str">
            <v>Industrial Processes</v>
          </cell>
          <cell r="H6817" t="str">
            <v>Primary Metal Production</v>
          </cell>
          <cell r="I6817" t="str">
            <v>Steel Manufacturing (See 3-03-015 for Integrated Iron &amp; Steel MACT)</v>
          </cell>
          <cell r="J6817" t="str">
            <v>Electric Induction Furnace</v>
          </cell>
          <cell r="N6817">
            <v>40988</v>
          </cell>
        </row>
        <row r="6818">
          <cell r="A6818" t="str">
            <v>30300927</v>
          </cell>
          <cell r="B6818" t="str">
            <v>Point</v>
          </cell>
          <cell r="C6818" t="str">
            <v>Steel Manuf /Steel Scrap Preheater</v>
          </cell>
          <cell r="D6818" t="str">
            <v>Industrial Processes - Ferrous Metals</v>
          </cell>
          <cell r="G6818" t="str">
            <v>Industrial Processes</v>
          </cell>
          <cell r="H6818" t="str">
            <v>Primary Metal Production</v>
          </cell>
          <cell r="I6818" t="str">
            <v>Steel Manufacturing (See 3-03-015 for Integrated Iron &amp; Steel MACT)</v>
          </cell>
          <cell r="J6818" t="str">
            <v>Steel Scrap Preheater</v>
          </cell>
          <cell r="N6818">
            <v>40988</v>
          </cell>
        </row>
        <row r="6819">
          <cell r="A6819" t="str">
            <v>30300928</v>
          </cell>
          <cell r="B6819" t="str">
            <v>Point</v>
          </cell>
          <cell r="C6819" t="str">
            <v>Steel Manuf /Argon-oxygen Decarburization</v>
          </cell>
          <cell r="D6819" t="str">
            <v>Industrial Processes - Ferrous Metals</v>
          </cell>
          <cell r="G6819" t="str">
            <v>Industrial Processes</v>
          </cell>
          <cell r="H6819" t="str">
            <v>Primary Metal Production</v>
          </cell>
          <cell r="I6819" t="str">
            <v>Steel Manufacturing (See 3-03-015 for Integrated Iron &amp; Steel MACT)</v>
          </cell>
          <cell r="J6819" t="str">
            <v>Argon-oxygen Decarburization</v>
          </cell>
          <cell r="N6819">
            <v>40988</v>
          </cell>
        </row>
        <row r="6820">
          <cell r="A6820" t="str">
            <v>30300929</v>
          </cell>
          <cell r="B6820" t="str">
            <v>Point</v>
          </cell>
          <cell r="C6820" t="str">
            <v>Steel Manuf /Steel Plate Burner/Torch Cutter</v>
          </cell>
          <cell r="D6820" t="str">
            <v>Industrial Processes - Ferrous Metals</v>
          </cell>
          <cell r="G6820" t="str">
            <v>Industrial Processes</v>
          </cell>
          <cell r="H6820" t="str">
            <v>Primary Metal Production</v>
          </cell>
          <cell r="I6820" t="str">
            <v>Steel Manufacturing (See 3-03-015 for Integrated Iron &amp; Steel MACT)</v>
          </cell>
          <cell r="J6820" t="str">
            <v>Steel Plate Burner/Torch Cutter</v>
          </cell>
          <cell r="N6820">
            <v>40988</v>
          </cell>
        </row>
        <row r="6821">
          <cell r="A6821" t="str">
            <v>30300930</v>
          </cell>
          <cell r="B6821" t="str">
            <v>Point</v>
          </cell>
          <cell r="C6821" t="str">
            <v>Steel Manuf /Q-BOP Melting and Refining</v>
          </cell>
          <cell r="D6821" t="str">
            <v>Industrial Processes - Ferrous Metals</v>
          </cell>
          <cell r="G6821" t="str">
            <v>Industrial Processes</v>
          </cell>
          <cell r="H6821" t="str">
            <v>Primary Metal Production</v>
          </cell>
          <cell r="I6821" t="str">
            <v>Steel Manufacturing (See 3-03-015 for Integrated Iron &amp; Steel MACT)</v>
          </cell>
          <cell r="J6821" t="str">
            <v>Q-BOP Melting and Refining</v>
          </cell>
          <cell r="N6821">
            <v>40988</v>
          </cell>
        </row>
        <row r="6822">
          <cell r="A6822" t="str">
            <v>30300931</v>
          </cell>
          <cell r="B6822" t="str">
            <v>Point</v>
          </cell>
          <cell r="C6822" t="str">
            <v>Steel Manuf /Hot Rolling</v>
          </cell>
          <cell r="D6822" t="str">
            <v>Industrial Processes - Ferrous Metals</v>
          </cell>
          <cell r="G6822" t="str">
            <v>Industrial Processes</v>
          </cell>
          <cell r="H6822" t="str">
            <v>Primary Metal Production</v>
          </cell>
          <cell r="I6822" t="str">
            <v>Steel Manufacturing (See 3-03-015 for Integrated Iron &amp; Steel MACT)</v>
          </cell>
          <cell r="J6822" t="str">
            <v>Hot Rolling</v>
          </cell>
          <cell r="N6822">
            <v>40988</v>
          </cell>
        </row>
        <row r="6823">
          <cell r="A6823" t="str">
            <v>30300932</v>
          </cell>
          <cell r="B6823" t="str">
            <v>Point</v>
          </cell>
          <cell r="C6823" t="str">
            <v>Steel Manuf /Scarfing</v>
          </cell>
          <cell r="D6823" t="str">
            <v>Industrial Processes - Ferrous Metals</v>
          </cell>
          <cell r="G6823" t="str">
            <v>Industrial Processes</v>
          </cell>
          <cell r="H6823" t="str">
            <v>Primary Metal Production</v>
          </cell>
          <cell r="I6823" t="str">
            <v>Steel Manufacturing (See 3-03-015 for Integrated Iron &amp; Steel MACT)</v>
          </cell>
          <cell r="J6823" t="str">
            <v>Scarfing</v>
          </cell>
          <cell r="N6823">
            <v>40988</v>
          </cell>
        </row>
        <row r="6824">
          <cell r="A6824" t="str">
            <v>30300933</v>
          </cell>
          <cell r="B6824" t="str">
            <v>Point</v>
          </cell>
          <cell r="C6824" t="str">
            <v>Steel Manuf /Reheat Furnaces</v>
          </cell>
          <cell r="D6824" t="str">
            <v>Industrial Processes - Ferrous Metals</v>
          </cell>
          <cell r="G6824" t="str">
            <v>Industrial Processes</v>
          </cell>
          <cell r="H6824" t="str">
            <v>Primary Metal Production</v>
          </cell>
          <cell r="I6824" t="str">
            <v>Steel Manufacturing (See 3-03-015 for Integrated Iron &amp; Steel MACT)</v>
          </cell>
          <cell r="J6824" t="str">
            <v>Reheat Furnaces</v>
          </cell>
          <cell r="N6824">
            <v>40988</v>
          </cell>
        </row>
        <row r="6825">
          <cell r="A6825" t="str">
            <v>30300934</v>
          </cell>
          <cell r="B6825" t="str">
            <v>Point</v>
          </cell>
          <cell r="C6825" t="str">
            <v>Steel Manuf /Heat Treating Furnaces: Annealing</v>
          </cell>
          <cell r="D6825" t="str">
            <v>Industrial Processes - Ferrous Metals</v>
          </cell>
          <cell r="G6825" t="str">
            <v>Industrial Processes</v>
          </cell>
          <cell r="H6825" t="str">
            <v>Primary Metal Production</v>
          </cell>
          <cell r="I6825" t="str">
            <v>Steel Manufacturing (See 3-03-015 for Integrated Iron &amp; Steel MACT)</v>
          </cell>
          <cell r="J6825" t="str">
            <v>Heat Treating Furnaces: Annealing</v>
          </cell>
          <cell r="N6825">
            <v>40988</v>
          </cell>
        </row>
        <row r="6826">
          <cell r="A6826" t="str">
            <v>30300935</v>
          </cell>
          <cell r="B6826" t="str">
            <v>Point</v>
          </cell>
          <cell r="C6826" t="str">
            <v>Steel Manuf /Cold Rolling</v>
          </cell>
          <cell r="D6826" t="str">
            <v>Industrial Processes - Ferrous Metals</v>
          </cell>
          <cell r="G6826" t="str">
            <v>Industrial Processes</v>
          </cell>
          <cell r="H6826" t="str">
            <v>Primary Metal Production</v>
          </cell>
          <cell r="I6826" t="str">
            <v>Steel Manufacturing (See 3-03-015 for Integrated Iron &amp; Steel MACT)</v>
          </cell>
          <cell r="J6826" t="str">
            <v>Cold Rolling</v>
          </cell>
          <cell r="N6826">
            <v>40988</v>
          </cell>
        </row>
        <row r="6827">
          <cell r="A6827" t="str">
            <v>30300936</v>
          </cell>
          <cell r="B6827" t="str">
            <v>Point</v>
          </cell>
          <cell r="C6827" t="str">
            <v>Steel Manuf /Coating: Tin, Zinc, etc.</v>
          </cell>
          <cell r="D6827" t="str">
            <v>Industrial Processes - Ferrous Metals</v>
          </cell>
          <cell r="G6827" t="str">
            <v>Industrial Processes</v>
          </cell>
          <cell r="H6827" t="str">
            <v>Primary Metal Production</v>
          </cell>
          <cell r="I6827" t="str">
            <v>Steel Manufacturing (See 3-03-015 for Integrated Iron &amp; Steel MACT)</v>
          </cell>
          <cell r="J6827" t="str">
            <v>Coating: Tin, Zinc, etc.</v>
          </cell>
          <cell r="N6827">
            <v>40988</v>
          </cell>
        </row>
        <row r="6828">
          <cell r="A6828" t="str">
            <v>30300998</v>
          </cell>
          <cell r="B6828" t="str">
            <v>Point</v>
          </cell>
          <cell r="C6828" t="str">
            <v>Steel Manuf /Other Not Classified</v>
          </cell>
          <cell r="D6828" t="str">
            <v>Industrial Processes - Ferrous Metals</v>
          </cell>
          <cell r="G6828" t="str">
            <v>Industrial Processes</v>
          </cell>
          <cell r="H6828" t="str">
            <v>Primary Metal Production</v>
          </cell>
          <cell r="I6828" t="str">
            <v>Steel Manufacturing (See 3-03-015 for Integrated Iron &amp; Steel MACT)</v>
          </cell>
          <cell r="J6828" t="str">
            <v>Other Not Classified</v>
          </cell>
          <cell r="K6828" t="str">
            <v>30300999</v>
          </cell>
          <cell r="L6828" t="str">
            <v>2005</v>
          </cell>
          <cell r="N6828">
            <v>40988</v>
          </cell>
        </row>
        <row r="6829">
          <cell r="A6829" t="str">
            <v>30300999</v>
          </cell>
          <cell r="B6829" t="str">
            <v>Point</v>
          </cell>
          <cell r="C6829" t="str">
            <v>Steel Manuf /Other Not Classified</v>
          </cell>
          <cell r="D6829" t="str">
            <v>Industrial Processes - Ferrous Metals</v>
          </cell>
          <cell r="G6829" t="str">
            <v>Industrial Processes</v>
          </cell>
          <cell r="H6829" t="str">
            <v>Primary Metal Production</v>
          </cell>
          <cell r="I6829" t="str">
            <v>Steel Manufacturing (See 3-03-015 for Integrated Iron &amp; Steel MACT)</v>
          </cell>
          <cell r="J6829" t="str">
            <v>Other Not Classified</v>
          </cell>
          <cell r="N6829">
            <v>40988</v>
          </cell>
        </row>
        <row r="6830">
          <cell r="A6830" t="str">
            <v>30301001</v>
          </cell>
          <cell r="B6830" t="str">
            <v>Point</v>
          </cell>
          <cell r="C6830" t="str">
            <v>Lead Production /Sintering: Single Stream</v>
          </cell>
          <cell r="D6830" t="str">
            <v>Industrial Processes - Non-ferrous Metals</v>
          </cell>
          <cell r="G6830" t="str">
            <v>Industrial Processes</v>
          </cell>
          <cell r="H6830" t="str">
            <v>Primary Metal Production</v>
          </cell>
          <cell r="I6830" t="str">
            <v>Lead Production</v>
          </cell>
          <cell r="J6830" t="str">
            <v>Sintering: Single Stream</v>
          </cell>
          <cell r="N6830">
            <v>40988</v>
          </cell>
        </row>
        <row r="6831">
          <cell r="A6831" t="str">
            <v>30301002</v>
          </cell>
          <cell r="B6831" t="str">
            <v>Point</v>
          </cell>
          <cell r="C6831" t="str">
            <v>Lead Production /Blast Furnace Operation</v>
          </cell>
          <cell r="D6831" t="str">
            <v>Industrial Processes - Non-ferrous Metals</v>
          </cell>
          <cell r="G6831" t="str">
            <v>Industrial Processes</v>
          </cell>
          <cell r="H6831" t="str">
            <v>Primary Metal Production</v>
          </cell>
          <cell r="I6831" t="str">
            <v>Lead Production</v>
          </cell>
          <cell r="J6831" t="str">
            <v>Blast Furnace Operation</v>
          </cell>
          <cell r="N6831">
            <v>40988</v>
          </cell>
        </row>
        <row r="6832">
          <cell r="A6832" t="str">
            <v>30301003</v>
          </cell>
          <cell r="B6832" t="str">
            <v>Point</v>
          </cell>
          <cell r="C6832" t="str">
            <v>Lead Production /Dross Reverberatory Furnace</v>
          </cell>
          <cell r="D6832" t="str">
            <v>Industrial Processes - Non-ferrous Metals</v>
          </cell>
          <cell r="G6832" t="str">
            <v>Industrial Processes</v>
          </cell>
          <cell r="H6832" t="str">
            <v>Primary Metal Production</v>
          </cell>
          <cell r="I6832" t="str">
            <v>Lead Production</v>
          </cell>
          <cell r="J6832" t="str">
            <v>Dross Reverberatory Furnace</v>
          </cell>
          <cell r="N6832">
            <v>40988</v>
          </cell>
        </row>
        <row r="6833">
          <cell r="A6833" t="str">
            <v>30301004</v>
          </cell>
          <cell r="B6833" t="str">
            <v>Point</v>
          </cell>
          <cell r="C6833" t="str">
            <v>Lead Production /Ore Crushing</v>
          </cell>
          <cell r="D6833" t="str">
            <v>Industrial Processes - Non-ferrous Metals</v>
          </cell>
          <cell r="G6833" t="str">
            <v>Industrial Processes</v>
          </cell>
          <cell r="H6833" t="str">
            <v>Primary Metal Production</v>
          </cell>
          <cell r="I6833" t="str">
            <v>Lead Production</v>
          </cell>
          <cell r="J6833" t="str">
            <v>Ore Crushing</v>
          </cell>
          <cell r="N6833">
            <v>40988</v>
          </cell>
        </row>
        <row r="6834">
          <cell r="A6834" t="str">
            <v>30301005</v>
          </cell>
          <cell r="B6834" t="str">
            <v>Point</v>
          </cell>
          <cell r="C6834" t="str">
            <v>Lead Production /Materials Handling (Includes 11, 12, 13, 04, 14)</v>
          </cell>
          <cell r="D6834" t="str">
            <v>Industrial Processes - Non-ferrous Metals</v>
          </cell>
          <cell r="G6834" t="str">
            <v>Industrial Processes</v>
          </cell>
          <cell r="H6834" t="str">
            <v>Primary Metal Production</v>
          </cell>
          <cell r="I6834" t="str">
            <v>Lead Production</v>
          </cell>
          <cell r="J6834" t="str">
            <v>Materials Handling (Includes 11, 12, 13, 04, 14)</v>
          </cell>
          <cell r="N6834">
            <v>40988</v>
          </cell>
        </row>
        <row r="6835">
          <cell r="A6835" t="str">
            <v>30301006</v>
          </cell>
          <cell r="B6835" t="str">
            <v>Point</v>
          </cell>
          <cell r="C6835" t="str">
            <v>Lead Production /Sintering: Dual Stream Feed End</v>
          </cell>
          <cell r="D6835" t="str">
            <v>Industrial Processes - Non-ferrous Metals</v>
          </cell>
          <cell r="G6835" t="str">
            <v>Industrial Processes</v>
          </cell>
          <cell r="H6835" t="str">
            <v>Primary Metal Production</v>
          </cell>
          <cell r="I6835" t="str">
            <v>Lead Production</v>
          </cell>
          <cell r="J6835" t="str">
            <v>Sintering: Dual Stream Feed End</v>
          </cell>
          <cell r="N6835">
            <v>40988</v>
          </cell>
        </row>
        <row r="6836">
          <cell r="A6836" t="str">
            <v>30301007</v>
          </cell>
          <cell r="B6836" t="str">
            <v>Point</v>
          </cell>
          <cell r="C6836" t="str">
            <v>Lead Production /Sintering: Dual Stream Discharge End</v>
          </cell>
          <cell r="D6836" t="str">
            <v>Industrial Processes - Non-ferrous Metals</v>
          </cell>
          <cell r="G6836" t="str">
            <v>Industrial Processes</v>
          </cell>
          <cell r="H6836" t="str">
            <v>Primary Metal Production</v>
          </cell>
          <cell r="I6836" t="str">
            <v>Lead Production</v>
          </cell>
          <cell r="J6836" t="str">
            <v>Sintering: Dual Stream Discharge End</v>
          </cell>
          <cell r="N6836">
            <v>40988</v>
          </cell>
        </row>
        <row r="6837">
          <cell r="A6837" t="str">
            <v>30301008</v>
          </cell>
          <cell r="B6837" t="str">
            <v>Point</v>
          </cell>
          <cell r="C6837" t="str">
            <v>Lead Production /Slag Fume Furnace</v>
          </cell>
          <cell r="D6837" t="str">
            <v>Industrial Processes - Non-ferrous Metals</v>
          </cell>
          <cell r="G6837" t="str">
            <v>Industrial Processes</v>
          </cell>
          <cell r="H6837" t="str">
            <v>Primary Metal Production</v>
          </cell>
          <cell r="I6837" t="str">
            <v>Lead Production</v>
          </cell>
          <cell r="J6837" t="str">
            <v>Slag Fume Furnace</v>
          </cell>
          <cell r="N6837">
            <v>40988</v>
          </cell>
        </row>
        <row r="6838">
          <cell r="A6838" t="str">
            <v>30301009</v>
          </cell>
          <cell r="B6838" t="str">
            <v>Point</v>
          </cell>
          <cell r="C6838" t="str">
            <v>Lead Production /Lead Drossing</v>
          </cell>
          <cell r="D6838" t="str">
            <v>Industrial Processes - Non-ferrous Metals</v>
          </cell>
          <cell r="G6838" t="str">
            <v>Industrial Processes</v>
          </cell>
          <cell r="H6838" t="str">
            <v>Primary Metal Production</v>
          </cell>
          <cell r="I6838" t="str">
            <v>Lead Production</v>
          </cell>
          <cell r="J6838" t="str">
            <v>Lead Drossing</v>
          </cell>
          <cell r="N6838">
            <v>40988</v>
          </cell>
        </row>
        <row r="6839">
          <cell r="A6839" t="str">
            <v>30301010</v>
          </cell>
          <cell r="B6839" t="str">
            <v>Point</v>
          </cell>
          <cell r="C6839" t="str">
            <v>Lead Production /Raw Material Crushing and Grinding</v>
          </cell>
          <cell r="D6839" t="str">
            <v>Industrial Processes - Non-ferrous Metals</v>
          </cell>
          <cell r="G6839" t="str">
            <v>Industrial Processes</v>
          </cell>
          <cell r="H6839" t="str">
            <v>Primary Metal Production</v>
          </cell>
          <cell r="I6839" t="str">
            <v>Lead Production</v>
          </cell>
          <cell r="J6839" t="str">
            <v>Raw Material Crushing and Grinding</v>
          </cell>
          <cell r="N6839">
            <v>40988</v>
          </cell>
        </row>
        <row r="6840">
          <cell r="A6840" t="str">
            <v>30301011</v>
          </cell>
          <cell r="B6840" t="str">
            <v>Point</v>
          </cell>
          <cell r="C6840" t="str">
            <v>Lead Production /Raw Material Unloading</v>
          </cell>
          <cell r="D6840" t="str">
            <v>Industrial Processes - Storage and Transfer</v>
          </cell>
          <cell r="G6840" t="str">
            <v>Industrial Processes</v>
          </cell>
          <cell r="H6840" t="str">
            <v>Primary Metal Production</v>
          </cell>
          <cell r="I6840" t="str">
            <v>Lead Production</v>
          </cell>
          <cell r="J6840" t="str">
            <v>Raw Material Unloading</v>
          </cell>
          <cell r="N6840">
            <v>40988</v>
          </cell>
        </row>
        <row r="6841">
          <cell r="A6841" t="str">
            <v>30301012</v>
          </cell>
          <cell r="B6841" t="str">
            <v>Point</v>
          </cell>
          <cell r="C6841" t="str">
            <v>Lead Production /Raw Material Storage Piles</v>
          </cell>
          <cell r="D6841" t="str">
            <v>Industrial Processes - Storage and Transfer</v>
          </cell>
          <cell r="G6841" t="str">
            <v>Industrial Processes</v>
          </cell>
          <cell r="H6841" t="str">
            <v>Primary Metal Production</v>
          </cell>
          <cell r="I6841" t="str">
            <v>Lead Production</v>
          </cell>
          <cell r="J6841" t="str">
            <v>Raw Material Storage Piles</v>
          </cell>
          <cell r="N6841">
            <v>40988</v>
          </cell>
        </row>
        <row r="6842">
          <cell r="A6842" t="str">
            <v>30301013</v>
          </cell>
          <cell r="B6842" t="str">
            <v>Point</v>
          </cell>
          <cell r="C6842" t="str">
            <v>Lead Production /Raw Material Transfer</v>
          </cell>
          <cell r="D6842" t="str">
            <v>Industrial Processes - Storage and Transfer</v>
          </cell>
          <cell r="G6842" t="str">
            <v>Industrial Processes</v>
          </cell>
          <cell r="H6842" t="str">
            <v>Primary Metal Production</v>
          </cell>
          <cell r="I6842" t="str">
            <v>Lead Production</v>
          </cell>
          <cell r="J6842" t="str">
            <v>Raw Material Transfer</v>
          </cell>
          <cell r="N6842">
            <v>40988</v>
          </cell>
        </row>
        <row r="6843">
          <cell r="A6843" t="str">
            <v>30301014</v>
          </cell>
          <cell r="B6843" t="str">
            <v>Point</v>
          </cell>
          <cell r="C6843" t="str">
            <v>Lead Production /Sintering Charge Mixing</v>
          </cell>
          <cell r="D6843" t="str">
            <v>Industrial Processes - Non-ferrous Metals</v>
          </cell>
          <cell r="G6843" t="str">
            <v>Industrial Processes</v>
          </cell>
          <cell r="H6843" t="str">
            <v>Primary Metal Production</v>
          </cell>
          <cell r="I6843" t="str">
            <v>Lead Production</v>
          </cell>
          <cell r="J6843" t="str">
            <v>Sintering Charge Mixing</v>
          </cell>
          <cell r="N6843">
            <v>40988</v>
          </cell>
        </row>
        <row r="6844">
          <cell r="A6844" t="str">
            <v>30301015</v>
          </cell>
          <cell r="B6844" t="str">
            <v>Point</v>
          </cell>
          <cell r="C6844" t="str">
            <v>Lead Production /Sinter Crushing/Screening</v>
          </cell>
          <cell r="D6844" t="str">
            <v>Industrial Processes - Non-ferrous Metals</v>
          </cell>
          <cell r="G6844" t="str">
            <v>Industrial Processes</v>
          </cell>
          <cell r="H6844" t="str">
            <v>Primary Metal Production</v>
          </cell>
          <cell r="I6844" t="str">
            <v>Lead Production</v>
          </cell>
          <cell r="J6844" t="str">
            <v>Sinter Crushing/Screening</v>
          </cell>
          <cell r="N6844">
            <v>40988</v>
          </cell>
        </row>
        <row r="6845">
          <cell r="A6845" t="str">
            <v>30301016</v>
          </cell>
          <cell r="B6845" t="str">
            <v>Point</v>
          </cell>
          <cell r="C6845" t="str">
            <v>Lead Production /Sinter Transfer</v>
          </cell>
          <cell r="D6845" t="str">
            <v>Industrial Processes - Storage and Transfer</v>
          </cell>
          <cell r="G6845" t="str">
            <v>Industrial Processes</v>
          </cell>
          <cell r="H6845" t="str">
            <v>Primary Metal Production</v>
          </cell>
          <cell r="I6845" t="str">
            <v>Lead Production</v>
          </cell>
          <cell r="J6845" t="str">
            <v>Sinter Transfer</v>
          </cell>
          <cell r="N6845">
            <v>40988</v>
          </cell>
        </row>
        <row r="6846">
          <cell r="A6846" t="str">
            <v>30301017</v>
          </cell>
          <cell r="B6846" t="str">
            <v>Point</v>
          </cell>
          <cell r="C6846" t="str">
            <v>Lead Production /Sinter Fines Return Handling</v>
          </cell>
          <cell r="D6846" t="str">
            <v>Industrial Processes - Non-ferrous Metals</v>
          </cell>
          <cell r="G6846" t="str">
            <v>Industrial Processes</v>
          </cell>
          <cell r="H6846" t="str">
            <v>Primary Metal Production</v>
          </cell>
          <cell r="I6846" t="str">
            <v>Lead Production</v>
          </cell>
          <cell r="J6846" t="str">
            <v>Sinter Fines Return Handling</v>
          </cell>
          <cell r="N6846">
            <v>40988</v>
          </cell>
        </row>
        <row r="6847">
          <cell r="A6847" t="str">
            <v>30301018</v>
          </cell>
          <cell r="B6847" t="str">
            <v>Point</v>
          </cell>
          <cell r="C6847" t="str">
            <v>Lead Production /Blast Furnace Charging</v>
          </cell>
          <cell r="D6847" t="str">
            <v>Industrial Processes - Non-ferrous Metals</v>
          </cell>
          <cell r="G6847" t="str">
            <v>Industrial Processes</v>
          </cell>
          <cell r="H6847" t="str">
            <v>Primary Metal Production</v>
          </cell>
          <cell r="I6847" t="str">
            <v>Lead Production</v>
          </cell>
          <cell r="J6847" t="str">
            <v>Blast Furnace Charging</v>
          </cell>
          <cell r="N6847">
            <v>40988</v>
          </cell>
        </row>
        <row r="6848">
          <cell r="A6848" t="str">
            <v>30301019</v>
          </cell>
          <cell r="B6848" t="str">
            <v>Point</v>
          </cell>
          <cell r="C6848" t="str">
            <v>Lead Production /Blast Furnace Tapping (Metal and Slag)</v>
          </cell>
          <cell r="D6848" t="str">
            <v>Industrial Processes - Non-ferrous Metals</v>
          </cell>
          <cell r="G6848" t="str">
            <v>Industrial Processes</v>
          </cell>
          <cell r="H6848" t="str">
            <v>Primary Metal Production</v>
          </cell>
          <cell r="I6848" t="str">
            <v>Lead Production</v>
          </cell>
          <cell r="J6848" t="str">
            <v>Blast Furnace Tapping (Metal and Slag)</v>
          </cell>
          <cell r="N6848">
            <v>40988</v>
          </cell>
        </row>
        <row r="6849">
          <cell r="A6849" t="str">
            <v>30301020</v>
          </cell>
          <cell r="B6849" t="str">
            <v>Point</v>
          </cell>
          <cell r="C6849" t="str">
            <v>Lead Production /Blast Furnace Lead Pouring</v>
          </cell>
          <cell r="D6849" t="str">
            <v>Industrial Processes - Non-ferrous Metals</v>
          </cell>
          <cell r="G6849" t="str">
            <v>Industrial Processes</v>
          </cell>
          <cell r="H6849" t="str">
            <v>Primary Metal Production</v>
          </cell>
          <cell r="I6849" t="str">
            <v>Lead Production</v>
          </cell>
          <cell r="J6849" t="str">
            <v>Blast Furnace Lead Pouring</v>
          </cell>
          <cell r="N6849">
            <v>40988</v>
          </cell>
        </row>
        <row r="6850">
          <cell r="A6850" t="str">
            <v>30301021</v>
          </cell>
          <cell r="B6850" t="str">
            <v>Point</v>
          </cell>
          <cell r="C6850" t="str">
            <v>Lead Production /Blast Furnace Slag Pouring</v>
          </cell>
          <cell r="D6850" t="str">
            <v>Industrial Processes - Non-ferrous Metals</v>
          </cell>
          <cell r="G6850" t="str">
            <v>Industrial Processes</v>
          </cell>
          <cell r="H6850" t="str">
            <v>Primary Metal Production</v>
          </cell>
          <cell r="I6850" t="str">
            <v>Lead Production</v>
          </cell>
          <cell r="J6850" t="str">
            <v>Blast Furnace Slag Pouring</v>
          </cell>
          <cell r="N6850">
            <v>40988</v>
          </cell>
        </row>
        <row r="6851">
          <cell r="A6851" t="str">
            <v>30301022</v>
          </cell>
          <cell r="B6851" t="str">
            <v>Point</v>
          </cell>
          <cell r="C6851" t="str">
            <v>Lead Production /Lead Refining/Silver Retort</v>
          </cell>
          <cell r="D6851" t="str">
            <v>Industrial Processes - Non-ferrous Metals</v>
          </cell>
          <cell r="G6851" t="str">
            <v>Industrial Processes</v>
          </cell>
          <cell r="H6851" t="str">
            <v>Primary Metal Production</v>
          </cell>
          <cell r="I6851" t="str">
            <v>Lead Production</v>
          </cell>
          <cell r="J6851" t="str">
            <v>Lead Refining/Silver Retort</v>
          </cell>
          <cell r="N6851">
            <v>40988</v>
          </cell>
        </row>
        <row r="6852">
          <cell r="A6852" t="str">
            <v>30301023</v>
          </cell>
          <cell r="B6852" t="str">
            <v>Point</v>
          </cell>
          <cell r="C6852" t="str">
            <v>Lead Production /Lead Casting</v>
          </cell>
          <cell r="D6852" t="str">
            <v>Industrial Processes - Non-ferrous Metals</v>
          </cell>
          <cell r="G6852" t="str">
            <v>Industrial Processes</v>
          </cell>
          <cell r="H6852" t="str">
            <v>Primary Metal Production</v>
          </cell>
          <cell r="I6852" t="str">
            <v>Lead Production</v>
          </cell>
          <cell r="J6852" t="str">
            <v>Lead Casting</v>
          </cell>
          <cell r="N6852">
            <v>40988</v>
          </cell>
        </row>
        <row r="6853">
          <cell r="A6853" t="str">
            <v>30301024</v>
          </cell>
          <cell r="B6853" t="str">
            <v>Point</v>
          </cell>
          <cell r="C6853" t="str">
            <v>Lead Production /Reverberatory or Kettle Softening</v>
          </cell>
          <cell r="D6853" t="str">
            <v>Industrial Processes - Non-ferrous Metals</v>
          </cell>
          <cell r="G6853" t="str">
            <v>Industrial Processes</v>
          </cell>
          <cell r="H6853" t="str">
            <v>Primary Metal Production</v>
          </cell>
          <cell r="I6853" t="str">
            <v>Lead Production</v>
          </cell>
          <cell r="J6853" t="str">
            <v>Reverberatory or Kettle Softening</v>
          </cell>
          <cell r="N6853">
            <v>40988</v>
          </cell>
        </row>
        <row r="6854">
          <cell r="A6854" t="str">
            <v>30301025</v>
          </cell>
          <cell r="B6854" t="str">
            <v>Point</v>
          </cell>
          <cell r="C6854" t="str">
            <v>Lead Production /Sinter Machine Leakage</v>
          </cell>
          <cell r="D6854" t="str">
            <v>Industrial Processes - Non-ferrous Metals</v>
          </cell>
          <cell r="G6854" t="str">
            <v>Industrial Processes</v>
          </cell>
          <cell r="H6854" t="str">
            <v>Primary Metal Production</v>
          </cell>
          <cell r="I6854" t="str">
            <v>Lead Production</v>
          </cell>
          <cell r="J6854" t="str">
            <v>Sinter Machine Leakage</v>
          </cell>
          <cell r="N6854">
            <v>40988</v>
          </cell>
        </row>
        <row r="6855">
          <cell r="A6855" t="str">
            <v>30301026</v>
          </cell>
          <cell r="B6855" t="str">
            <v>Point</v>
          </cell>
          <cell r="C6855" t="str">
            <v>Lead Production /Sinter Dump Area</v>
          </cell>
          <cell r="D6855" t="str">
            <v>Industrial Processes - Storage and Transfer</v>
          </cell>
          <cell r="G6855" t="str">
            <v>Industrial Processes</v>
          </cell>
          <cell r="H6855" t="str">
            <v>Primary Metal Production</v>
          </cell>
          <cell r="I6855" t="str">
            <v>Lead Production</v>
          </cell>
          <cell r="J6855" t="str">
            <v>Sinter Dump Area</v>
          </cell>
          <cell r="N6855">
            <v>40988</v>
          </cell>
        </row>
        <row r="6856">
          <cell r="A6856" t="str">
            <v>30301027</v>
          </cell>
          <cell r="B6856" t="str">
            <v>Point</v>
          </cell>
          <cell r="C6856" t="str">
            <v>Lead Production /Vacuum Distillation</v>
          </cell>
          <cell r="D6856" t="str">
            <v>Industrial Processes - Non-ferrous Metals</v>
          </cell>
          <cell r="G6856" t="str">
            <v>Industrial Processes</v>
          </cell>
          <cell r="H6856" t="str">
            <v>Primary Metal Production</v>
          </cell>
          <cell r="I6856" t="str">
            <v>Lead Production</v>
          </cell>
          <cell r="J6856" t="str">
            <v>Vacuum Distillation</v>
          </cell>
          <cell r="N6856">
            <v>40988</v>
          </cell>
        </row>
        <row r="6857">
          <cell r="A6857" t="str">
            <v>30301028</v>
          </cell>
          <cell r="B6857" t="str">
            <v>Point</v>
          </cell>
          <cell r="C6857" t="str">
            <v>Lead Production /Tetrahedrite Dryer</v>
          </cell>
          <cell r="D6857" t="str">
            <v>Industrial Processes - Non-ferrous Metals</v>
          </cell>
          <cell r="G6857" t="str">
            <v>Industrial Processes</v>
          </cell>
          <cell r="H6857" t="str">
            <v>Primary Metal Production</v>
          </cell>
          <cell r="I6857" t="str">
            <v>Lead Production</v>
          </cell>
          <cell r="J6857" t="str">
            <v>Tetrahedrite Dryer</v>
          </cell>
          <cell r="N6857">
            <v>40988</v>
          </cell>
        </row>
        <row r="6858">
          <cell r="A6858" t="str">
            <v>30301029</v>
          </cell>
          <cell r="B6858" t="str">
            <v>Point</v>
          </cell>
          <cell r="C6858" t="str">
            <v>Lead Production /Sinter Machine (Weak Gas)</v>
          </cell>
          <cell r="D6858" t="str">
            <v>Industrial Processes - Non-ferrous Metals</v>
          </cell>
          <cell r="G6858" t="str">
            <v>Industrial Processes</v>
          </cell>
          <cell r="H6858" t="str">
            <v>Primary Metal Production</v>
          </cell>
          <cell r="I6858" t="str">
            <v>Lead Production</v>
          </cell>
          <cell r="J6858" t="str">
            <v>Sinter Machine (Weak Gas)</v>
          </cell>
          <cell r="N6858">
            <v>40988</v>
          </cell>
        </row>
        <row r="6859">
          <cell r="A6859" t="str">
            <v>30301030</v>
          </cell>
          <cell r="B6859" t="str">
            <v>Point</v>
          </cell>
          <cell r="C6859" t="str">
            <v>Lead Production /Sinter Storage</v>
          </cell>
          <cell r="D6859" t="str">
            <v>Industrial Processes - Non-ferrous Metals</v>
          </cell>
          <cell r="G6859" t="str">
            <v>Industrial Processes</v>
          </cell>
          <cell r="H6859" t="str">
            <v>Primary Metal Production</v>
          </cell>
          <cell r="I6859" t="str">
            <v>Lead Production</v>
          </cell>
          <cell r="J6859" t="str">
            <v>Sinter Storage</v>
          </cell>
          <cell r="N6859">
            <v>40988</v>
          </cell>
        </row>
        <row r="6860">
          <cell r="A6860" t="str">
            <v>30301031</v>
          </cell>
          <cell r="B6860" t="str">
            <v>Point</v>
          </cell>
          <cell r="C6860" t="str">
            <v>Lead Production /Speiss Pit</v>
          </cell>
          <cell r="D6860" t="str">
            <v>Industrial Processes - Non-ferrous Metals</v>
          </cell>
          <cell r="G6860" t="str">
            <v>Industrial Processes</v>
          </cell>
          <cell r="H6860" t="str">
            <v>Primary Metal Production</v>
          </cell>
          <cell r="I6860" t="str">
            <v>Lead Production</v>
          </cell>
          <cell r="J6860" t="str">
            <v>Speiss Pit</v>
          </cell>
          <cell r="N6860">
            <v>40988</v>
          </cell>
        </row>
        <row r="6861">
          <cell r="A6861" t="str">
            <v>30301032</v>
          </cell>
          <cell r="B6861" t="str">
            <v>Point</v>
          </cell>
          <cell r="C6861" t="str">
            <v>Lead Production /Ore Screening</v>
          </cell>
          <cell r="D6861" t="str">
            <v>Industrial Processes - Non-ferrous Metals</v>
          </cell>
          <cell r="G6861" t="str">
            <v>Industrial Processes</v>
          </cell>
          <cell r="H6861" t="str">
            <v>Primary Metal Production</v>
          </cell>
          <cell r="I6861" t="str">
            <v>Lead Production</v>
          </cell>
          <cell r="J6861" t="str">
            <v>Ore Screening</v>
          </cell>
          <cell r="N6861">
            <v>40988</v>
          </cell>
        </row>
        <row r="6862">
          <cell r="A6862" t="str">
            <v>30301099</v>
          </cell>
          <cell r="B6862" t="str">
            <v>Point</v>
          </cell>
          <cell r="C6862" t="str">
            <v>Lead Production /Other Not Classified</v>
          </cell>
          <cell r="D6862" t="str">
            <v>Industrial Processes - Non-ferrous Metals</v>
          </cell>
          <cell r="G6862" t="str">
            <v>Industrial Processes</v>
          </cell>
          <cell r="H6862" t="str">
            <v>Primary Metal Production</v>
          </cell>
          <cell r="I6862" t="str">
            <v>Lead Production</v>
          </cell>
          <cell r="J6862" t="str">
            <v>Other Not Classified</v>
          </cell>
          <cell r="N6862">
            <v>40988</v>
          </cell>
        </row>
        <row r="6863">
          <cell r="A6863" t="str">
            <v>30301101</v>
          </cell>
          <cell r="B6863" t="str">
            <v>Point</v>
          </cell>
          <cell r="C6863" t="str">
            <v>Molybdenum Mining: General</v>
          </cell>
          <cell r="D6863" t="str">
            <v>Industrial Processes - Non-ferrous Metals</v>
          </cell>
          <cell r="G6863" t="str">
            <v>Industrial Processes</v>
          </cell>
          <cell r="H6863" t="str">
            <v>Primary Metal Production</v>
          </cell>
          <cell r="I6863" t="str">
            <v>Molybdenum</v>
          </cell>
          <cell r="J6863" t="str">
            <v>Mining: General</v>
          </cell>
          <cell r="N6863">
            <v>40988</v>
          </cell>
        </row>
        <row r="6864">
          <cell r="A6864" t="str">
            <v>30301102</v>
          </cell>
          <cell r="B6864" t="str">
            <v>Point</v>
          </cell>
          <cell r="C6864" t="str">
            <v>Molybdenum Milling: General</v>
          </cell>
          <cell r="D6864" t="str">
            <v>Industrial Processes - Non-ferrous Metals</v>
          </cell>
          <cell r="G6864" t="str">
            <v>Industrial Processes</v>
          </cell>
          <cell r="H6864" t="str">
            <v>Primary Metal Production</v>
          </cell>
          <cell r="I6864" t="str">
            <v>Molybdenum</v>
          </cell>
          <cell r="J6864" t="str">
            <v>Milling: General</v>
          </cell>
          <cell r="N6864">
            <v>40988</v>
          </cell>
        </row>
        <row r="6865">
          <cell r="A6865" t="str">
            <v>30301199</v>
          </cell>
          <cell r="B6865" t="str">
            <v>Point</v>
          </cell>
          <cell r="C6865" t="str">
            <v>Molybdenum Other Not Classified</v>
          </cell>
          <cell r="D6865" t="str">
            <v>Industrial Processes - Non-ferrous Metals</v>
          </cell>
          <cell r="G6865" t="str">
            <v>Industrial Processes</v>
          </cell>
          <cell r="H6865" t="str">
            <v>Primary Metal Production</v>
          </cell>
          <cell r="I6865" t="str">
            <v>Molybdenum</v>
          </cell>
          <cell r="J6865" t="str">
            <v>Other Not Classified</v>
          </cell>
          <cell r="N6865">
            <v>40988</v>
          </cell>
        </row>
        <row r="6866">
          <cell r="A6866" t="str">
            <v>30301201</v>
          </cell>
          <cell r="B6866" t="str">
            <v>Point</v>
          </cell>
          <cell r="C6866" t="str">
            <v>Titanium Production - Chlorination</v>
          </cell>
          <cell r="D6866" t="str">
            <v>Industrial Processes - Non-ferrous Metals</v>
          </cell>
          <cell r="G6866" t="str">
            <v>Industrial Processes</v>
          </cell>
          <cell r="H6866" t="str">
            <v>Primary Metal Production</v>
          </cell>
          <cell r="I6866" t="str">
            <v>Titanium</v>
          </cell>
          <cell r="J6866" t="str">
            <v>Chlorination</v>
          </cell>
          <cell r="N6866">
            <v>40988</v>
          </cell>
        </row>
        <row r="6867">
          <cell r="A6867" t="str">
            <v>30301202</v>
          </cell>
          <cell r="B6867" t="str">
            <v>Point</v>
          </cell>
          <cell r="C6867" t="str">
            <v>Titanium Production - Drying Titanium Sand Ore (Cyclone Exit)</v>
          </cell>
          <cell r="D6867" t="str">
            <v>Industrial Processes - Non-ferrous Metals</v>
          </cell>
          <cell r="G6867" t="str">
            <v>Industrial Processes</v>
          </cell>
          <cell r="H6867" t="str">
            <v>Primary Metal Production</v>
          </cell>
          <cell r="I6867" t="str">
            <v>Titanium</v>
          </cell>
          <cell r="J6867" t="str">
            <v>Drying Titanium Sand Ore (Cyclone Exit)</v>
          </cell>
          <cell r="N6867">
            <v>40988</v>
          </cell>
        </row>
        <row r="6868">
          <cell r="A6868" t="str">
            <v>30301299</v>
          </cell>
          <cell r="B6868" t="str">
            <v>Point</v>
          </cell>
          <cell r="C6868" t="str">
            <v>Titanium Production - Other Not Classified</v>
          </cell>
          <cell r="D6868" t="str">
            <v>Industrial Processes - Non-ferrous Metals</v>
          </cell>
          <cell r="G6868" t="str">
            <v>Industrial Processes</v>
          </cell>
          <cell r="H6868" t="str">
            <v>Primary Metal Production</v>
          </cell>
          <cell r="I6868" t="str">
            <v>Titanium</v>
          </cell>
          <cell r="J6868" t="str">
            <v>Other Not Classified</v>
          </cell>
          <cell r="N6868">
            <v>40988</v>
          </cell>
        </row>
        <row r="6869">
          <cell r="A6869" t="str">
            <v>30301301</v>
          </cell>
          <cell r="B6869" t="str">
            <v>Point</v>
          </cell>
          <cell r="C6869" t="str">
            <v>Gold Processing - General Processes</v>
          </cell>
          <cell r="D6869" t="str">
            <v>Industrial Processes - Non-ferrous Metals</v>
          </cell>
          <cell r="G6869" t="str">
            <v>Industrial Processes</v>
          </cell>
          <cell r="H6869" t="str">
            <v>Primary Metal Production</v>
          </cell>
          <cell r="I6869" t="str">
            <v>Gold Processing</v>
          </cell>
          <cell r="J6869" t="str">
            <v>General Processes</v>
          </cell>
          <cell r="N6869">
            <v>40995</v>
          </cell>
        </row>
        <row r="6870">
          <cell r="A6870" t="str">
            <v>30301302</v>
          </cell>
          <cell r="B6870" t="str">
            <v>Point</v>
          </cell>
          <cell r="C6870" t="str">
            <v>Gold Processing - Fines Crushing</v>
          </cell>
          <cell r="D6870" t="str">
            <v>Industrial Processes - Non-ferrous Metals</v>
          </cell>
          <cell r="G6870" t="str">
            <v>Industrial Processes</v>
          </cell>
          <cell r="H6870" t="str">
            <v>Primary Metal Production</v>
          </cell>
          <cell r="I6870" t="str">
            <v>Gold Processing</v>
          </cell>
          <cell r="J6870" t="str">
            <v>Fines Crushing</v>
          </cell>
          <cell r="N6870">
            <v>40995</v>
          </cell>
        </row>
        <row r="6871">
          <cell r="A6871" t="str">
            <v>30301303</v>
          </cell>
          <cell r="B6871" t="str">
            <v>Point</v>
          </cell>
          <cell r="C6871" t="str">
            <v>Gold Processing - autoclave</v>
          </cell>
          <cell r="D6871" t="str">
            <v>Industrial Processes - Non-ferrous Metals</v>
          </cell>
          <cell r="G6871" t="str">
            <v>Industrial Processes</v>
          </cell>
          <cell r="H6871" t="str">
            <v>Primary Metal Production</v>
          </cell>
          <cell r="I6871" t="str">
            <v>Gold Processing</v>
          </cell>
          <cell r="J6871" t="str">
            <v>autoclave</v>
          </cell>
          <cell r="M6871">
            <v>40995</v>
          </cell>
          <cell r="N6871">
            <v>41113</v>
          </cell>
          <cell r="O6871" t="str">
            <v>created 3-27-2012 per ERT request</v>
          </cell>
        </row>
        <row r="6872">
          <cell r="A6872" t="str">
            <v>30301304</v>
          </cell>
          <cell r="B6872" t="str">
            <v>Point</v>
          </cell>
          <cell r="C6872" t="str">
            <v>Gold Processing - cyanide leaching process</v>
          </cell>
          <cell r="D6872" t="str">
            <v>Industrial Processes - Non-ferrous Metals</v>
          </cell>
          <cell r="G6872" t="str">
            <v>Industrial Processes</v>
          </cell>
          <cell r="H6872" t="str">
            <v>Primary Metal Production</v>
          </cell>
          <cell r="I6872" t="str">
            <v>Gold Processing</v>
          </cell>
          <cell r="J6872" t="str">
            <v>cyanide leaching process</v>
          </cell>
          <cell r="M6872">
            <v>40995</v>
          </cell>
          <cell r="N6872">
            <v>41113</v>
          </cell>
          <cell r="O6872" t="str">
            <v>created 3-27-2012 per ERT request</v>
          </cell>
        </row>
        <row r="6873">
          <cell r="A6873" t="str">
            <v>30301305</v>
          </cell>
          <cell r="B6873" t="str">
            <v>Point</v>
          </cell>
          <cell r="C6873" t="str">
            <v>Gold Processing - carbon kiln</v>
          </cell>
          <cell r="D6873" t="str">
            <v>Industrial Processes - Non-ferrous Metals</v>
          </cell>
          <cell r="G6873" t="str">
            <v>Industrial Processes</v>
          </cell>
          <cell r="H6873" t="str">
            <v>Primary Metal Production</v>
          </cell>
          <cell r="I6873" t="str">
            <v>Gold Processing</v>
          </cell>
          <cell r="J6873" t="str">
            <v>carbon kiln</v>
          </cell>
          <cell r="M6873">
            <v>40995</v>
          </cell>
          <cell r="N6873">
            <v>41113</v>
          </cell>
          <cell r="O6873" t="str">
            <v>created 3-27-2012 per ERT request</v>
          </cell>
        </row>
        <row r="6874">
          <cell r="A6874" t="str">
            <v>30301306</v>
          </cell>
          <cell r="B6874" t="str">
            <v>Point</v>
          </cell>
          <cell r="C6874" t="str">
            <v>Gold Processing - pregnant solution tank</v>
          </cell>
          <cell r="D6874" t="str">
            <v>Industrial Processes - Non-ferrous Metals</v>
          </cell>
          <cell r="G6874" t="str">
            <v>Industrial Processes</v>
          </cell>
          <cell r="H6874" t="str">
            <v>Primary Metal Production</v>
          </cell>
          <cell r="I6874" t="str">
            <v>Gold Processing</v>
          </cell>
          <cell r="J6874" t="str">
            <v>pregnant solution tank</v>
          </cell>
          <cell r="M6874">
            <v>40995</v>
          </cell>
          <cell r="N6874">
            <v>41113</v>
          </cell>
          <cell r="O6874" t="str">
            <v>created 3-27-2012 per ERT request</v>
          </cell>
        </row>
        <row r="6875">
          <cell r="A6875" t="str">
            <v>30301307</v>
          </cell>
          <cell r="B6875" t="str">
            <v>Point</v>
          </cell>
          <cell r="C6875" t="str">
            <v>Gold Processing - electrowinning cell</v>
          </cell>
          <cell r="D6875" t="str">
            <v>Industrial Processes - Non-ferrous Metals</v>
          </cell>
          <cell r="G6875" t="str">
            <v>Industrial Processes</v>
          </cell>
          <cell r="H6875" t="str">
            <v>Primary Metal Production</v>
          </cell>
          <cell r="I6875" t="str">
            <v>Gold Processing</v>
          </cell>
          <cell r="J6875" t="str">
            <v>electrowinning cell</v>
          </cell>
          <cell r="M6875">
            <v>40995</v>
          </cell>
          <cell r="N6875">
            <v>41113</v>
          </cell>
          <cell r="O6875" t="str">
            <v>created 3-27-2012 per ERT request</v>
          </cell>
        </row>
        <row r="6876">
          <cell r="A6876" t="str">
            <v>30301308</v>
          </cell>
          <cell r="B6876" t="str">
            <v>Point</v>
          </cell>
          <cell r="C6876" t="str">
            <v>Gold Processing - mercury retorts</v>
          </cell>
          <cell r="D6876" t="str">
            <v>Industrial Processes - Non-ferrous Metals</v>
          </cell>
          <cell r="G6876" t="str">
            <v>Industrial Processes</v>
          </cell>
          <cell r="H6876" t="str">
            <v>Primary Metal Production</v>
          </cell>
          <cell r="I6876" t="str">
            <v>Gold Processing</v>
          </cell>
          <cell r="J6876" t="str">
            <v>mercury retorts</v>
          </cell>
          <cell r="M6876">
            <v>40995</v>
          </cell>
          <cell r="N6876">
            <v>41113</v>
          </cell>
          <cell r="O6876" t="str">
            <v>created 3-27-2012 per ERT request</v>
          </cell>
        </row>
        <row r="6877">
          <cell r="A6877" t="str">
            <v>30301309</v>
          </cell>
          <cell r="B6877" t="str">
            <v>Point</v>
          </cell>
          <cell r="C6877" t="str">
            <v>Gold Processing - melt furnace</v>
          </cell>
          <cell r="D6877" t="str">
            <v>Industrial Processes - Non-ferrous Metals</v>
          </cell>
          <cell r="G6877" t="str">
            <v>Industrial Processes</v>
          </cell>
          <cell r="H6877" t="str">
            <v>Primary Metal Production</v>
          </cell>
          <cell r="I6877" t="str">
            <v>Gold Processing</v>
          </cell>
          <cell r="J6877" t="str">
            <v>melt furnace</v>
          </cell>
          <cell r="M6877">
            <v>40995</v>
          </cell>
          <cell r="N6877">
            <v>41113</v>
          </cell>
          <cell r="O6877" t="str">
            <v>created 3-27-2012 per ERT request</v>
          </cell>
        </row>
        <row r="6878">
          <cell r="A6878" t="str">
            <v>30301310</v>
          </cell>
          <cell r="B6878" t="str">
            <v>Point</v>
          </cell>
          <cell r="C6878" t="str">
            <v>Gold Processing - quenching</v>
          </cell>
          <cell r="D6878" t="str">
            <v>Industrial Processes - Non-ferrous Metals</v>
          </cell>
          <cell r="G6878" t="str">
            <v>Industrial Processes</v>
          </cell>
          <cell r="H6878" t="str">
            <v>Primary Metal Production</v>
          </cell>
          <cell r="I6878" t="str">
            <v>Gold Processing</v>
          </cell>
          <cell r="J6878" t="str">
            <v>quenching</v>
          </cell>
          <cell r="M6878">
            <v>40995</v>
          </cell>
          <cell r="N6878">
            <v>41113</v>
          </cell>
          <cell r="O6878" t="str">
            <v>created 3-27-2012 per ERT request</v>
          </cell>
        </row>
        <row r="6879">
          <cell r="A6879" t="str">
            <v>30301311</v>
          </cell>
          <cell r="B6879" t="str">
            <v>Point</v>
          </cell>
          <cell r="C6879" t="str">
            <v>Gold Processing - roasting</v>
          </cell>
          <cell r="D6879" t="str">
            <v>Industrial Processes - Non-ferrous Metals</v>
          </cell>
          <cell r="G6879" t="str">
            <v>Industrial Processes</v>
          </cell>
          <cell r="H6879" t="str">
            <v>Primary Metal Production</v>
          </cell>
          <cell r="I6879" t="str">
            <v>Gold Processing</v>
          </cell>
          <cell r="J6879" t="str">
            <v>roasting</v>
          </cell>
          <cell r="M6879">
            <v>40995</v>
          </cell>
          <cell r="N6879">
            <v>41113</v>
          </cell>
          <cell r="O6879" t="str">
            <v>created 3-27-2012 per ERT request</v>
          </cell>
        </row>
        <row r="6880">
          <cell r="A6880" t="str">
            <v>30301312</v>
          </cell>
          <cell r="B6880" t="str">
            <v>Point</v>
          </cell>
          <cell r="C6880" t="str">
            <v>Gold Processing - ore dry grinding</v>
          </cell>
          <cell r="D6880" t="str">
            <v>Industrial Processes - Non-ferrous Metals</v>
          </cell>
          <cell r="G6880" t="str">
            <v>Industrial Processes</v>
          </cell>
          <cell r="H6880" t="str">
            <v>Primary Metal Production</v>
          </cell>
          <cell r="I6880" t="str">
            <v>Gold Processing</v>
          </cell>
          <cell r="J6880" t="str">
            <v>ore dry grinding</v>
          </cell>
          <cell r="M6880">
            <v>40995</v>
          </cell>
          <cell r="N6880">
            <v>41113</v>
          </cell>
          <cell r="O6880" t="str">
            <v>created 3-27-2012 per ERT request</v>
          </cell>
        </row>
        <row r="6881">
          <cell r="A6881" t="str">
            <v>30301313</v>
          </cell>
          <cell r="B6881" t="str">
            <v>Point</v>
          </cell>
          <cell r="C6881" t="str">
            <v>Gold Processing - ore preheating</v>
          </cell>
          <cell r="D6881" t="str">
            <v>Industrial Processes - Non-ferrous Metals</v>
          </cell>
          <cell r="G6881" t="str">
            <v>Industrial Processes</v>
          </cell>
          <cell r="H6881" t="str">
            <v>Primary Metal Production</v>
          </cell>
          <cell r="I6881" t="str">
            <v>Gold Processing</v>
          </cell>
          <cell r="J6881" t="str">
            <v>ore preheating</v>
          </cell>
          <cell r="M6881">
            <v>40995</v>
          </cell>
          <cell r="N6881">
            <v>41113</v>
          </cell>
          <cell r="O6881" t="str">
            <v>created 3-27-2012 per ERT request</v>
          </cell>
        </row>
        <row r="6882">
          <cell r="A6882" t="str">
            <v>30301314</v>
          </cell>
          <cell r="B6882" t="str">
            <v>Point</v>
          </cell>
          <cell r="C6882" t="str">
            <v>Gold Processing-non-C concentrate (Merrill-Crowe)</v>
          </cell>
          <cell r="D6882" t="str">
            <v>Industrial Processes - Non-ferrous Metals</v>
          </cell>
          <cell r="G6882" t="str">
            <v>Industrial Processes</v>
          </cell>
          <cell r="H6882" t="str">
            <v>Primary Metal Production</v>
          </cell>
          <cell r="I6882" t="str">
            <v>Gold Processing</v>
          </cell>
          <cell r="J6882" t="str">
            <v>non-carbon concentrate process (Merrill-Crowe)</v>
          </cell>
          <cell r="M6882">
            <v>40995</v>
          </cell>
          <cell r="N6882">
            <v>41113</v>
          </cell>
          <cell r="O6882" t="str">
            <v>created 3-27-2012 per ERT request</v>
          </cell>
        </row>
        <row r="6883">
          <cell r="A6883" t="str">
            <v>30301401</v>
          </cell>
          <cell r="B6883" t="str">
            <v>Point</v>
          </cell>
          <cell r="C6883" t="str">
            <v>Barium Ore Processing /Ore Grinding</v>
          </cell>
          <cell r="D6883" t="str">
            <v>Industrial Processes - Non-ferrous Metals</v>
          </cell>
          <cell r="G6883" t="str">
            <v>Industrial Processes</v>
          </cell>
          <cell r="H6883" t="str">
            <v>Primary Metal Production</v>
          </cell>
          <cell r="I6883" t="str">
            <v>Barium Ore Processing</v>
          </cell>
          <cell r="J6883" t="str">
            <v>Ore Grinding</v>
          </cell>
          <cell r="N6883">
            <v>40988</v>
          </cell>
        </row>
        <row r="6884">
          <cell r="A6884" t="str">
            <v>30301402</v>
          </cell>
          <cell r="B6884" t="str">
            <v>Point</v>
          </cell>
          <cell r="C6884" t="str">
            <v>Barium Ore Processing /Reduction Kiln</v>
          </cell>
          <cell r="D6884" t="str">
            <v>Industrial Processes - Non-ferrous Metals</v>
          </cell>
          <cell r="G6884" t="str">
            <v>Industrial Processes</v>
          </cell>
          <cell r="H6884" t="str">
            <v>Primary Metal Production</v>
          </cell>
          <cell r="I6884" t="str">
            <v>Barium Ore Processing</v>
          </cell>
          <cell r="J6884" t="str">
            <v>Reduction Kiln</v>
          </cell>
          <cell r="N6884">
            <v>40988</v>
          </cell>
        </row>
        <row r="6885">
          <cell r="A6885" t="str">
            <v>30301403</v>
          </cell>
          <cell r="B6885" t="str">
            <v>Point</v>
          </cell>
          <cell r="C6885" t="str">
            <v>Barium Ore Processing /Dryers/Calciners</v>
          </cell>
          <cell r="D6885" t="str">
            <v>Industrial Processes - Non-ferrous Metals</v>
          </cell>
          <cell r="G6885" t="str">
            <v>Industrial Processes</v>
          </cell>
          <cell r="H6885" t="str">
            <v>Primary Metal Production</v>
          </cell>
          <cell r="I6885" t="str">
            <v>Barium Ore Processing</v>
          </cell>
          <cell r="J6885" t="str">
            <v>Dryers/Calciners</v>
          </cell>
          <cell r="N6885">
            <v>40988</v>
          </cell>
        </row>
        <row r="6886">
          <cell r="A6886" t="str">
            <v>30301499</v>
          </cell>
          <cell r="B6886" t="str">
            <v>Point</v>
          </cell>
          <cell r="C6886" t="str">
            <v>Barium Ore Processing /Other Not Classified</v>
          </cell>
          <cell r="D6886" t="str">
            <v>Industrial Processes - Non-ferrous Metals</v>
          </cell>
          <cell r="G6886" t="str">
            <v>Industrial Processes</v>
          </cell>
          <cell r="H6886" t="str">
            <v>Primary Metal Production</v>
          </cell>
          <cell r="I6886" t="str">
            <v>Barium Ore Processing</v>
          </cell>
          <cell r="J6886" t="str">
            <v>Other Not Classified</v>
          </cell>
          <cell r="N6886">
            <v>40988</v>
          </cell>
        </row>
        <row r="6887">
          <cell r="A6887" t="str">
            <v>30301501</v>
          </cell>
          <cell r="B6887" t="str">
            <v>Point</v>
          </cell>
          <cell r="C6887" t="str">
            <v>Integr Iron&amp;Steel Manuf /Integrated Iron and Steel Foundries</v>
          </cell>
          <cell r="D6887" t="str">
            <v>Industrial Processes - Ferrous Metals</v>
          </cell>
          <cell r="G6887" t="str">
            <v>Industrial Processes</v>
          </cell>
          <cell r="H6887" t="str">
            <v>Primary Metal Production</v>
          </cell>
          <cell r="I6887" t="str">
            <v>Integrated Iron and Steel Manufacturing (See also 3-03-008 &amp; 3-03-009)</v>
          </cell>
          <cell r="J6887" t="str">
            <v>Integrated Iron and Steel Foundries</v>
          </cell>
          <cell r="N6887">
            <v>40988</v>
          </cell>
        </row>
        <row r="6888">
          <cell r="A6888" t="str">
            <v>30301502</v>
          </cell>
          <cell r="B6888" t="str">
            <v>Point</v>
          </cell>
          <cell r="C6888" t="str">
            <v>Integr Iron&amp;Steel Manuf /Sintering: Raw Materials Handling</v>
          </cell>
          <cell r="D6888" t="str">
            <v>Industrial Processes - Ferrous Metals</v>
          </cell>
          <cell r="G6888" t="str">
            <v>Industrial Processes</v>
          </cell>
          <cell r="H6888" t="str">
            <v>Primary Metal Production</v>
          </cell>
          <cell r="I6888" t="str">
            <v>Integrated Iron and Steel Manufacturing (See also 3-03-008 &amp; 3-03-009)</v>
          </cell>
          <cell r="J6888" t="str">
            <v>Sintering: Raw Materials Handling</v>
          </cell>
          <cell r="N6888">
            <v>40988</v>
          </cell>
        </row>
        <row r="6889">
          <cell r="A6889" t="str">
            <v>30301503</v>
          </cell>
          <cell r="B6889" t="str">
            <v>Point</v>
          </cell>
          <cell r="C6889" t="str">
            <v>Integr Iron&amp;Steel Manuf /Sintering: Windbox</v>
          </cell>
          <cell r="D6889" t="str">
            <v>Industrial Processes - Ferrous Metals</v>
          </cell>
          <cell r="G6889" t="str">
            <v>Industrial Processes</v>
          </cell>
          <cell r="H6889" t="str">
            <v>Primary Metal Production</v>
          </cell>
          <cell r="I6889" t="str">
            <v>Integrated Iron and Steel Manufacturing (See also 3-03-008 &amp; 3-03-009)</v>
          </cell>
          <cell r="J6889" t="str">
            <v>Sintering: Windbox</v>
          </cell>
          <cell r="N6889">
            <v>40988</v>
          </cell>
        </row>
        <row r="6890">
          <cell r="A6890" t="str">
            <v>30301504</v>
          </cell>
          <cell r="B6890" t="str">
            <v>Point</v>
          </cell>
          <cell r="C6890" t="str">
            <v>Integr Iron&amp;Steel Manuf /Sintering: Discharge End</v>
          </cell>
          <cell r="D6890" t="str">
            <v>Industrial Processes - Ferrous Metals</v>
          </cell>
          <cell r="G6890" t="str">
            <v>Industrial Processes</v>
          </cell>
          <cell r="H6890" t="str">
            <v>Primary Metal Production</v>
          </cell>
          <cell r="I6890" t="str">
            <v>Integrated Iron and Steel Manufacturing (See also 3-03-008 &amp; 3-03-009)</v>
          </cell>
          <cell r="J6890" t="str">
            <v>Sintering: Discharge End</v>
          </cell>
          <cell r="N6890">
            <v>40988</v>
          </cell>
        </row>
        <row r="6891">
          <cell r="A6891" t="str">
            <v>30301505</v>
          </cell>
          <cell r="B6891" t="str">
            <v>Point</v>
          </cell>
          <cell r="C6891" t="str">
            <v>Integr Iron&amp;Steel Manuf /Sintering: Cooler</v>
          </cell>
          <cell r="D6891" t="str">
            <v>Industrial Processes - Ferrous Metals</v>
          </cell>
          <cell r="G6891" t="str">
            <v>Industrial Processes</v>
          </cell>
          <cell r="H6891" t="str">
            <v>Primary Metal Production</v>
          </cell>
          <cell r="I6891" t="str">
            <v>Integrated Iron and Steel Manufacturing (See also 3-03-008 &amp; 3-03-009)</v>
          </cell>
          <cell r="J6891" t="str">
            <v>Sintering: Cooler</v>
          </cell>
          <cell r="N6891">
            <v>40988</v>
          </cell>
        </row>
        <row r="6892">
          <cell r="A6892" t="str">
            <v>30301506</v>
          </cell>
          <cell r="B6892" t="str">
            <v>Point</v>
          </cell>
          <cell r="C6892" t="str">
            <v>Integr Iron&amp;Steel Manuf /Sintering: Cold Screen</v>
          </cell>
          <cell r="D6892" t="str">
            <v>Industrial Processes - Ferrous Metals</v>
          </cell>
          <cell r="G6892" t="str">
            <v>Industrial Processes</v>
          </cell>
          <cell r="H6892" t="str">
            <v>Primary Metal Production</v>
          </cell>
          <cell r="I6892" t="str">
            <v>Integrated Iron and Steel Manufacturing (See also 3-03-008 &amp; 3-03-009)</v>
          </cell>
          <cell r="J6892" t="str">
            <v>Sintering: Cold Screen</v>
          </cell>
          <cell r="N6892">
            <v>40988</v>
          </cell>
        </row>
        <row r="6893">
          <cell r="A6893" t="str">
            <v>30301510</v>
          </cell>
          <cell r="B6893" t="str">
            <v>Point</v>
          </cell>
          <cell r="C6893" t="str">
            <v>Integr Iron&amp;Steel Manuf /Blast Furnace: Slip</v>
          </cell>
          <cell r="D6893" t="str">
            <v>Industrial Processes - Ferrous Metals</v>
          </cell>
          <cell r="G6893" t="str">
            <v>Industrial Processes</v>
          </cell>
          <cell r="H6893" t="str">
            <v>Primary Metal Production</v>
          </cell>
          <cell r="I6893" t="str">
            <v>Integrated Iron and Steel Manufacturing (See also 3-03-008 &amp; 3-03-009)</v>
          </cell>
          <cell r="J6893" t="str">
            <v>Blast Furnace: Slip</v>
          </cell>
          <cell r="N6893">
            <v>40988</v>
          </cell>
        </row>
        <row r="6894">
          <cell r="A6894" t="str">
            <v>30301511</v>
          </cell>
          <cell r="B6894" t="str">
            <v>Point</v>
          </cell>
          <cell r="C6894" t="str">
            <v>Integr Iron&amp;Steel Manuf /Blast Furnace: Charging</v>
          </cell>
          <cell r="D6894" t="str">
            <v>Industrial Processes - Ferrous Metals</v>
          </cell>
          <cell r="G6894" t="str">
            <v>Industrial Processes</v>
          </cell>
          <cell r="H6894" t="str">
            <v>Primary Metal Production</v>
          </cell>
          <cell r="I6894" t="str">
            <v>Integrated Iron and Steel Manufacturing (See also 3-03-008 &amp; 3-03-009)</v>
          </cell>
          <cell r="J6894" t="str">
            <v>Blast Furnace: Charging</v>
          </cell>
          <cell r="N6894">
            <v>40988</v>
          </cell>
        </row>
        <row r="6895">
          <cell r="A6895" t="str">
            <v>30301512</v>
          </cell>
          <cell r="B6895" t="str">
            <v>Point</v>
          </cell>
          <cell r="C6895" t="str">
            <v>Integr Iron&amp;Steel Manuf /Blast Furnace: Casting, Uncontrolled Casthouse Roof Monitor</v>
          </cell>
          <cell r="D6895" t="str">
            <v>Industrial Processes - Ferrous Metals</v>
          </cell>
          <cell r="G6895" t="str">
            <v>Industrial Processes</v>
          </cell>
          <cell r="H6895" t="str">
            <v>Primary Metal Production</v>
          </cell>
          <cell r="I6895" t="str">
            <v>Integrated Iron and Steel Manufacturing (See also 3-03-008 &amp; 3-03-009)</v>
          </cell>
          <cell r="J6895" t="str">
            <v>Blast Furnace: Casting, Uncontrolled Casthouse Roof Monitor</v>
          </cell>
          <cell r="N6895">
            <v>40988</v>
          </cell>
        </row>
        <row r="6896">
          <cell r="A6896" t="str">
            <v>30301513</v>
          </cell>
          <cell r="B6896" t="str">
            <v>Point</v>
          </cell>
          <cell r="C6896" t="str">
            <v>Integr Iron&amp;Steel Manuf /Blast Furnace: Casting, Furnace with Local Evacuation</v>
          </cell>
          <cell r="D6896" t="str">
            <v>Industrial Processes - Ferrous Metals</v>
          </cell>
          <cell r="G6896" t="str">
            <v>Industrial Processes</v>
          </cell>
          <cell r="H6896" t="str">
            <v>Primary Metal Production</v>
          </cell>
          <cell r="I6896" t="str">
            <v>Integrated Iron and Steel Manufacturing (See also 3-03-008 &amp; 3-03-009)</v>
          </cell>
          <cell r="J6896" t="str">
            <v>Blast Furnace: Casting, Furnace with Local Evacuation</v>
          </cell>
          <cell r="N6896">
            <v>40988</v>
          </cell>
        </row>
        <row r="6897">
          <cell r="A6897" t="str">
            <v>30301514</v>
          </cell>
          <cell r="B6897" t="str">
            <v>Point</v>
          </cell>
          <cell r="C6897" t="str">
            <v>Integr Iron&amp;Steel Manuf /Blast Furnace: Taphole and Trough Only</v>
          </cell>
          <cell r="D6897" t="str">
            <v>Industrial Processes - Ferrous Metals</v>
          </cell>
          <cell r="G6897" t="str">
            <v>Industrial Processes</v>
          </cell>
          <cell r="H6897" t="str">
            <v>Primary Metal Production</v>
          </cell>
          <cell r="I6897" t="str">
            <v>Integrated Iron and Steel Manufacturing (See also 3-03-008 &amp; 3-03-009)</v>
          </cell>
          <cell r="J6897" t="str">
            <v>Blast Furnace: Taphole and Trough Only</v>
          </cell>
          <cell r="N6897">
            <v>40988</v>
          </cell>
        </row>
        <row r="6898">
          <cell r="A6898" t="str">
            <v>30301518</v>
          </cell>
          <cell r="B6898" t="str">
            <v>Point</v>
          </cell>
          <cell r="C6898" t="str">
            <v>Integr Iron&amp;Steel Manuf /Hot Metal Desulfurization</v>
          </cell>
          <cell r="D6898" t="str">
            <v>Industrial Processes - Ferrous Metals</v>
          </cell>
          <cell r="G6898" t="str">
            <v>Industrial Processes</v>
          </cell>
          <cell r="H6898" t="str">
            <v>Primary Metal Production</v>
          </cell>
          <cell r="I6898" t="str">
            <v>Integrated Iron and Steel Manufacturing (See also 3-03-008 &amp; 3-03-009)</v>
          </cell>
          <cell r="J6898" t="str">
            <v>Hot Metal Desulfurization</v>
          </cell>
          <cell r="N6898">
            <v>40988</v>
          </cell>
        </row>
        <row r="6899">
          <cell r="A6899" t="str">
            <v>30301520</v>
          </cell>
          <cell r="B6899" t="str">
            <v>Point</v>
          </cell>
          <cell r="C6899" t="str">
            <v>Integr Iron&amp;Steel Manuf /Basic Oxygen Furnace (BOF)</v>
          </cell>
          <cell r="D6899" t="str">
            <v>Industrial Processes - Ferrous Metals</v>
          </cell>
          <cell r="G6899" t="str">
            <v>Industrial Processes</v>
          </cell>
          <cell r="H6899" t="str">
            <v>Primary Metal Production</v>
          </cell>
          <cell r="I6899" t="str">
            <v>Integrated Iron and Steel Manufacturing (See also 3-03-008 &amp; 3-03-009)</v>
          </cell>
          <cell r="J6899" t="str">
            <v>Basic Oxygen Furnace (BOF)</v>
          </cell>
          <cell r="N6899">
            <v>40988</v>
          </cell>
        </row>
        <row r="6900">
          <cell r="A6900" t="str">
            <v>30301521</v>
          </cell>
          <cell r="B6900" t="str">
            <v>Point</v>
          </cell>
          <cell r="C6900" t="str">
            <v>Integr Iron&amp;Steel Manuf /BOF, Top Blown Furnace: Charging</v>
          </cell>
          <cell r="D6900" t="str">
            <v>Industrial Processes - Ferrous Metals</v>
          </cell>
          <cell r="G6900" t="str">
            <v>Industrial Processes</v>
          </cell>
          <cell r="H6900" t="str">
            <v>Primary Metal Production</v>
          </cell>
          <cell r="I6900" t="str">
            <v>Integrated Iron and Steel Manufacturing (See also 3-03-008 &amp; 3-03-009)</v>
          </cell>
          <cell r="J6900" t="str">
            <v>BOF, Top Blown Furnace: Charging</v>
          </cell>
          <cell r="N6900">
            <v>40988</v>
          </cell>
        </row>
        <row r="6901">
          <cell r="A6901" t="str">
            <v>30301522</v>
          </cell>
          <cell r="B6901" t="str">
            <v>Point</v>
          </cell>
          <cell r="C6901" t="str">
            <v>Integr Iron&amp;Steel Manuf /BOF, Top Blown Furnace: Melting and Refining</v>
          </cell>
          <cell r="D6901" t="str">
            <v>Industrial Processes - Ferrous Metals</v>
          </cell>
          <cell r="G6901" t="str">
            <v>Industrial Processes</v>
          </cell>
          <cell r="H6901" t="str">
            <v>Primary Metal Production</v>
          </cell>
          <cell r="I6901" t="str">
            <v>Integrated Iron and Steel Manufacturing (See also 3-03-008 &amp; 3-03-009)</v>
          </cell>
          <cell r="J6901" t="str">
            <v>BOF, Top Blown Furnace: Melting and Refining</v>
          </cell>
          <cell r="N6901">
            <v>40988</v>
          </cell>
        </row>
        <row r="6902">
          <cell r="A6902" t="str">
            <v>30301523</v>
          </cell>
          <cell r="B6902" t="str">
            <v>Point</v>
          </cell>
          <cell r="C6902" t="str">
            <v>Integr Iron&amp;Steel Manuf /BOF, Top Blown Furnace: Tapping</v>
          </cell>
          <cell r="D6902" t="str">
            <v>Industrial Processes - Ferrous Metals</v>
          </cell>
          <cell r="G6902" t="str">
            <v>Industrial Processes</v>
          </cell>
          <cell r="H6902" t="str">
            <v>Primary Metal Production</v>
          </cell>
          <cell r="I6902" t="str">
            <v>Integrated Iron and Steel Manufacturing (See also 3-03-008 &amp; 3-03-009)</v>
          </cell>
          <cell r="J6902" t="str">
            <v>BOF, Top Blown Furnace: Tapping</v>
          </cell>
          <cell r="N6902">
            <v>40988</v>
          </cell>
        </row>
        <row r="6903">
          <cell r="A6903" t="str">
            <v>30301524</v>
          </cell>
          <cell r="B6903" t="str">
            <v>Point</v>
          </cell>
          <cell r="C6903" t="str">
            <v>Integr Iron&amp;Steel Manuf /BOF, Top Blown Furnace: Hot Metal Transfer</v>
          </cell>
          <cell r="D6903" t="str">
            <v>Industrial Processes - Storage and Transfer</v>
          </cell>
          <cell r="G6903" t="str">
            <v>Industrial Processes</v>
          </cell>
          <cell r="H6903" t="str">
            <v>Primary Metal Production</v>
          </cell>
          <cell r="I6903" t="str">
            <v>Integrated Iron and Steel Manufacturing (See also 3-03-008 &amp; 3-03-009)</v>
          </cell>
          <cell r="J6903" t="str">
            <v>BOF, Top Blown Furnace: Hot Metal Transfer</v>
          </cell>
          <cell r="N6903">
            <v>40988</v>
          </cell>
        </row>
        <row r="6904">
          <cell r="A6904" t="str">
            <v>30301530</v>
          </cell>
          <cell r="B6904" t="str">
            <v>Point</v>
          </cell>
          <cell r="C6904" t="str">
            <v>Integr Iron&amp;Steel Manuf /QBOP: Melting and Refining</v>
          </cell>
          <cell r="D6904" t="str">
            <v>Industrial Processes - Ferrous Metals</v>
          </cell>
          <cell r="G6904" t="str">
            <v>Industrial Processes</v>
          </cell>
          <cell r="H6904" t="str">
            <v>Primary Metal Production</v>
          </cell>
          <cell r="I6904" t="str">
            <v>Integrated Iron and Steel Manufacturing (See also 3-03-008 &amp; 3-03-009)</v>
          </cell>
          <cell r="J6904" t="str">
            <v>QBOP: Melting and Refining</v>
          </cell>
          <cell r="N6904">
            <v>40988</v>
          </cell>
        </row>
        <row r="6905">
          <cell r="A6905" t="str">
            <v>30301540</v>
          </cell>
          <cell r="B6905" t="str">
            <v>Point</v>
          </cell>
          <cell r="C6905" t="str">
            <v>Integr Iron&amp;Steel Manuf /Electric Arc Furnace (EAF): Charging</v>
          </cell>
          <cell r="D6905" t="str">
            <v>Industrial Processes - Ferrous Metals</v>
          </cell>
          <cell r="G6905" t="str">
            <v>Industrial Processes</v>
          </cell>
          <cell r="H6905" t="str">
            <v>Primary Metal Production</v>
          </cell>
          <cell r="I6905" t="str">
            <v>Integrated Iron and Steel Manufacturing (See also 3-03-008 &amp; 3-03-009)</v>
          </cell>
          <cell r="J6905" t="str">
            <v>Electric Arc Furnace (EAF): Charging</v>
          </cell>
          <cell r="N6905">
            <v>40988</v>
          </cell>
        </row>
        <row r="6906">
          <cell r="A6906" t="str">
            <v>30301541</v>
          </cell>
          <cell r="B6906" t="str">
            <v>Point</v>
          </cell>
          <cell r="C6906" t="str">
            <v>Integr Iron&amp;Steel Manuf /EAF: Melting and Refining</v>
          </cell>
          <cell r="D6906" t="str">
            <v>Industrial Processes - Ferrous Metals</v>
          </cell>
          <cell r="G6906" t="str">
            <v>Industrial Processes</v>
          </cell>
          <cell r="H6906" t="str">
            <v>Primary Metal Production</v>
          </cell>
          <cell r="I6906" t="str">
            <v>Integrated Iron and Steel Manufacturing (See also 3-03-008 &amp; 3-03-009)</v>
          </cell>
          <cell r="J6906" t="str">
            <v>EAF: Melting and Refining</v>
          </cell>
          <cell r="N6906">
            <v>40988</v>
          </cell>
        </row>
        <row r="6907">
          <cell r="A6907" t="str">
            <v>30301542</v>
          </cell>
          <cell r="B6907" t="str">
            <v>Point</v>
          </cell>
          <cell r="C6907" t="str">
            <v>Integr Iron&amp;Steel Manuf /EAF: Tapping</v>
          </cell>
          <cell r="D6907" t="str">
            <v>Industrial Processes - Ferrous Metals</v>
          </cell>
          <cell r="G6907" t="str">
            <v>Industrial Processes</v>
          </cell>
          <cell r="H6907" t="str">
            <v>Primary Metal Production</v>
          </cell>
          <cell r="I6907" t="str">
            <v>Integrated Iron and Steel Manufacturing (See also 3-03-008 &amp; 3-03-009)</v>
          </cell>
          <cell r="J6907" t="str">
            <v>EAF: Tapping</v>
          </cell>
          <cell r="N6907">
            <v>40988</v>
          </cell>
        </row>
        <row r="6908">
          <cell r="A6908" t="str">
            <v>30301543</v>
          </cell>
          <cell r="B6908" t="str">
            <v>Point</v>
          </cell>
          <cell r="C6908" t="str">
            <v>Integr Iron&amp;Steel Manuf /EAF: Slagging</v>
          </cell>
          <cell r="D6908" t="str">
            <v>Industrial Processes - Ferrous Metals</v>
          </cell>
          <cell r="G6908" t="str">
            <v>Industrial Processes</v>
          </cell>
          <cell r="H6908" t="str">
            <v>Primary Metal Production</v>
          </cell>
          <cell r="I6908" t="str">
            <v>Integrated Iron and Steel Manufacturing (See also 3-03-008 &amp; 3-03-009)</v>
          </cell>
          <cell r="J6908" t="str">
            <v>EAF: Slagging</v>
          </cell>
          <cell r="N6908">
            <v>40988</v>
          </cell>
        </row>
        <row r="6909">
          <cell r="A6909" t="str">
            <v>30301550</v>
          </cell>
          <cell r="B6909" t="str">
            <v>Point</v>
          </cell>
          <cell r="C6909" t="str">
            <v>Integr Iron&amp;Steel Manuf /Open Hearth Furnace: Charging</v>
          </cell>
          <cell r="D6909" t="str">
            <v>Industrial Processes - Ferrous Metals</v>
          </cell>
          <cell r="G6909" t="str">
            <v>Industrial Processes</v>
          </cell>
          <cell r="H6909" t="str">
            <v>Primary Metal Production</v>
          </cell>
          <cell r="I6909" t="str">
            <v>Integrated Iron and Steel Manufacturing (See also 3-03-008 &amp; 3-03-009)</v>
          </cell>
          <cell r="J6909" t="str">
            <v>Open Hearth Furnace: Charging</v>
          </cell>
          <cell r="N6909">
            <v>40988</v>
          </cell>
        </row>
        <row r="6910">
          <cell r="A6910" t="str">
            <v>30301551</v>
          </cell>
          <cell r="B6910" t="str">
            <v>Point</v>
          </cell>
          <cell r="C6910" t="str">
            <v>Integr Iron&amp;Steel Manuf /Open Hearth Furnace: Melting and Refining</v>
          </cell>
          <cell r="D6910" t="str">
            <v>Industrial Processes - Ferrous Metals</v>
          </cell>
          <cell r="G6910" t="str">
            <v>Industrial Processes</v>
          </cell>
          <cell r="H6910" t="str">
            <v>Primary Metal Production</v>
          </cell>
          <cell r="I6910" t="str">
            <v>Integrated Iron and Steel Manufacturing (See also 3-03-008 &amp; 3-03-009)</v>
          </cell>
          <cell r="J6910" t="str">
            <v>Open Hearth Furnace: Melting and Refining</v>
          </cell>
          <cell r="N6910">
            <v>40988</v>
          </cell>
        </row>
        <row r="6911">
          <cell r="A6911" t="str">
            <v>30301552</v>
          </cell>
          <cell r="B6911" t="str">
            <v>Point</v>
          </cell>
          <cell r="C6911" t="str">
            <v>Integr Iron&amp;Steel Manuf /Open Hearth Furnace: Tapping</v>
          </cell>
          <cell r="D6911" t="str">
            <v>Industrial Processes - Ferrous Metals</v>
          </cell>
          <cell r="G6911" t="str">
            <v>Industrial Processes</v>
          </cell>
          <cell r="H6911" t="str">
            <v>Primary Metal Production</v>
          </cell>
          <cell r="I6911" t="str">
            <v>Integrated Iron and Steel Manufacturing (See also 3-03-008 &amp; 3-03-009)</v>
          </cell>
          <cell r="J6911" t="str">
            <v>Open Hearth Furnace: Tapping</v>
          </cell>
          <cell r="N6911">
            <v>40988</v>
          </cell>
        </row>
        <row r="6912">
          <cell r="A6912" t="str">
            <v>30301553</v>
          </cell>
          <cell r="B6912" t="str">
            <v>Point</v>
          </cell>
          <cell r="C6912" t="str">
            <v>Integr Iron&amp;Steel Manuf /Open Hearth Furnace: Hot Metal Transfer</v>
          </cell>
          <cell r="D6912" t="str">
            <v>Industrial Processes - Storage and Transfer</v>
          </cell>
          <cell r="G6912" t="str">
            <v>Industrial Processes</v>
          </cell>
          <cell r="H6912" t="str">
            <v>Primary Metal Production</v>
          </cell>
          <cell r="I6912" t="str">
            <v>Integrated Iron and Steel Manufacturing (See also 3-03-008 &amp; 3-03-009)</v>
          </cell>
          <cell r="J6912" t="str">
            <v>Open Hearth Furnace: Hot Metal Transfer</v>
          </cell>
          <cell r="N6912">
            <v>40988</v>
          </cell>
        </row>
        <row r="6913">
          <cell r="A6913" t="str">
            <v>30301554</v>
          </cell>
          <cell r="B6913" t="str">
            <v>Point</v>
          </cell>
          <cell r="C6913" t="str">
            <v>Integr Iron&amp;Steel Manuf /Open Hearth Furnace: Slagging</v>
          </cell>
          <cell r="D6913" t="str">
            <v>Industrial Processes - Ferrous Metals</v>
          </cell>
          <cell r="G6913" t="str">
            <v>Industrial Processes</v>
          </cell>
          <cell r="H6913" t="str">
            <v>Primary Metal Production</v>
          </cell>
          <cell r="I6913" t="str">
            <v>Integrated Iron and Steel Manufacturing (See also 3-03-008 &amp; 3-03-009)</v>
          </cell>
          <cell r="J6913" t="str">
            <v>Open Hearth Furnace: Slagging</v>
          </cell>
          <cell r="N6913">
            <v>40988</v>
          </cell>
        </row>
        <row r="6914">
          <cell r="A6914" t="str">
            <v>30301560</v>
          </cell>
          <cell r="B6914" t="str">
            <v>Point</v>
          </cell>
          <cell r="C6914" t="str">
            <v>Integr Iron&amp;Steel Manuf /Teeming: Leaded Steel</v>
          </cell>
          <cell r="D6914" t="str">
            <v>Industrial Processes - Ferrous Metals</v>
          </cell>
          <cell r="G6914" t="str">
            <v>Industrial Processes</v>
          </cell>
          <cell r="H6914" t="str">
            <v>Primary Metal Production</v>
          </cell>
          <cell r="I6914" t="str">
            <v>Integrated Iron and Steel Manufacturing (See also 3-03-008 &amp; 3-03-009)</v>
          </cell>
          <cell r="J6914" t="str">
            <v>Teeming: Leaded Steel</v>
          </cell>
          <cell r="N6914">
            <v>40988</v>
          </cell>
        </row>
        <row r="6915">
          <cell r="A6915" t="str">
            <v>30301561</v>
          </cell>
          <cell r="B6915" t="str">
            <v>Point</v>
          </cell>
          <cell r="C6915" t="str">
            <v>Integr Iron&amp;Steel Manuf /Teeming: Unleaded Steel</v>
          </cell>
          <cell r="D6915" t="str">
            <v>Industrial Processes - Ferrous Metals</v>
          </cell>
          <cell r="G6915" t="str">
            <v>Industrial Processes</v>
          </cell>
          <cell r="H6915" t="str">
            <v>Primary Metal Production</v>
          </cell>
          <cell r="I6915" t="str">
            <v>Integrated Iron and Steel Manufacturing (See also 3-03-008 &amp; 3-03-009)</v>
          </cell>
          <cell r="J6915" t="str">
            <v>Teeming: Unleaded Steel</v>
          </cell>
          <cell r="N6915">
            <v>40988</v>
          </cell>
        </row>
        <row r="6916">
          <cell r="A6916" t="str">
            <v>30301570</v>
          </cell>
          <cell r="B6916" t="str">
            <v>Point</v>
          </cell>
          <cell r="C6916" t="str">
            <v>Integr Iron&amp;Steel Manuf /Machine Scarfing</v>
          </cell>
          <cell r="D6916" t="str">
            <v>Industrial Processes - Ferrous Metals</v>
          </cell>
          <cell r="G6916" t="str">
            <v>Industrial Processes</v>
          </cell>
          <cell r="H6916" t="str">
            <v>Primary Metal Production</v>
          </cell>
          <cell r="I6916" t="str">
            <v>Integrated Iron and Steel Manufacturing (See also 3-03-008 &amp; 3-03-009)</v>
          </cell>
          <cell r="J6916" t="str">
            <v>Machine Scarfing</v>
          </cell>
          <cell r="N6916">
            <v>40988</v>
          </cell>
        </row>
        <row r="6917">
          <cell r="A6917" t="str">
            <v>30301571</v>
          </cell>
          <cell r="B6917" t="str">
            <v>Point</v>
          </cell>
          <cell r="C6917" t="str">
            <v>Integr Iron&amp;Steel Manuf /Manual Scarfing</v>
          </cell>
          <cell r="D6917" t="str">
            <v>Industrial Processes - Ferrous Metals</v>
          </cell>
          <cell r="G6917" t="str">
            <v>Industrial Processes</v>
          </cell>
          <cell r="H6917" t="str">
            <v>Primary Metal Production</v>
          </cell>
          <cell r="I6917" t="str">
            <v>Integrated Iron and Steel Manufacturing (See also 3-03-008 &amp; 3-03-009)</v>
          </cell>
          <cell r="J6917" t="str">
            <v>Manual Scarfing</v>
          </cell>
          <cell r="N6917">
            <v>40988</v>
          </cell>
        </row>
        <row r="6918">
          <cell r="A6918" t="str">
            <v>30301580</v>
          </cell>
          <cell r="B6918" t="str">
            <v>Point</v>
          </cell>
          <cell r="C6918" t="str">
            <v>Integr Iron&amp;Steel Manuf /Misc Combustion Sources</v>
          </cell>
          <cell r="D6918" t="str">
            <v>Industrial Processes - Ferrous Metals</v>
          </cell>
          <cell r="G6918" t="str">
            <v>Industrial Processes</v>
          </cell>
          <cell r="H6918" t="str">
            <v>Primary Metal Production</v>
          </cell>
          <cell r="I6918" t="str">
            <v>Integrated Iron and Steel Manufacturing (See also 3-03-008 &amp; 3-03-009)</v>
          </cell>
          <cell r="J6918" t="str">
            <v>Miscellaneous Combustion Sources</v>
          </cell>
          <cell r="N6918">
            <v>40988</v>
          </cell>
        </row>
        <row r="6919">
          <cell r="A6919" t="str">
            <v>30301581</v>
          </cell>
          <cell r="B6919" t="str">
            <v>Point</v>
          </cell>
          <cell r="C6919" t="str">
            <v>Integr Iron&amp;Steel Manuf /Misc Combustion Sources: Blast Furnace Stoves</v>
          </cell>
          <cell r="D6919" t="str">
            <v>Industrial Processes - Ferrous Metals</v>
          </cell>
          <cell r="G6919" t="str">
            <v>Industrial Processes</v>
          </cell>
          <cell r="H6919" t="str">
            <v>Primary Metal Production</v>
          </cell>
          <cell r="I6919" t="str">
            <v>Integrated Iron and Steel Manufacturing (See also 3-03-008 &amp; 3-03-009)</v>
          </cell>
          <cell r="J6919" t="str">
            <v>Miscellaneous Combustion Sources: Blast Furnace Stoves</v>
          </cell>
          <cell r="N6919">
            <v>40988</v>
          </cell>
        </row>
        <row r="6920">
          <cell r="A6920" t="str">
            <v>30301582</v>
          </cell>
          <cell r="B6920" t="str">
            <v>Point</v>
          </cell>
          <cell r="C6920" t="str">
            <v>Integr Iron&amp;Steel Manuf /Misc Combustion Sources: Boilers</v>
          </cell>
          <cell r="D6920" t="str">
            <v>Industrial Processes - Ferrous Metals</v>
          </cell>
          <cell r="G6920" t="str">
            <v>Industrial Processes</v>
          </cell>
          <cell r="H6920" t="str">
            <v>Primary Metal Production</v>
          </cell>
          <cell r="I6920" t="str">
            <v>Integrated Iron and Steel Manufacturing (See also 3-03-008 &amp; 3-03-009)</v>
          </cell>
          <cell r="J6920" t="str">
            <v>Miscellaneous Combustion Sources: Boilers</v>
          </cell>
          <cell r="N6920">
            <v>40988</v>
          </cell>
        </row>
        <row r="6921">
          <cell r="A6921" t="str">
            <v>30301583</v>
          </cell>
          <cell r="B6921" t="str">
            <v>Point</v>
          </cell>
          <cell r="C6921" t="str">
            <v>Integr Iron&amp;Steel Manuf /Misc Combustion Sources: Soaking Pits</v>
          </cell>
          <cell r="D6921" t="str">
            <v>Industrial Processes - Ferrous Metals</v>
          </cell>
          <cell r="G6921" t="str">
            <v>Industrial Processes</v>
          </cell>
          <cell r="H6921" t="str">
            <v>Primary Metal Production</v>
          </cell>
          <cell r="I6921" t="str">
            <v>Integrated Iron and Steel Manufacturing (See also 3-03-008 &amp; 3-03-009)</v>
          </cell>
          <cell r="J6921" t="str">
            <v>Miscellaneous Combustion Sources: Soaking Pits</v>
          </cell>
          <cell r="N6921">
            <v>40988</v>
          </cell>
        </row>
        <row r="6922">
          <cell r="A6922" t="str">
            <v>30301584</v>
          </cell>
          <cell r="B6922" t="str">
            <v>Point</v>
          </cell>
          <cell r="C6922" t="str">
            <v>Integr Iron&amp;Steel Manuf /Misc Combustion Sources: Reheat Furnaces</v>
          </cell>
          <cell r="D6922" t="str">
            <v>Industrial Processes - Ferrous Metals</v>
          </cell>
          <cell r="G6922" t="str">
            <v>Industrial Processes</v>
          </cell>
          <cell r="H6922" t="str">
            <v>Primary Metal Production</v>
          </cell>
          <cell r="I6922" t="str">
            <v>Integrated Iron and Steel Manufacturing (See also 3-03-008 &amp; 3-03-009)</v>
          </cell>
          <cell r="J6922" t="str">
            <v>Miscellaneous Combustion Sources: Reheat Furnaces</v>
          </cell>
          <cell r="N6922">
            <v>40988</v>
          </cell>
        </row>
        <row r="6923">
          <cell r="A6923" t="str">
            <v>30301590</v>
          </cell>
          <cell r="B6923" t="str">
            <v>Point</v>
          </cell>
          <cell r="C6923" t="str">
            <v>Integr Iron&amp;Steel Manuf /Open Dust Sources</v>
          </cell>
          <cell r="D6923" t="str">
            <v>Industrial Processes - Ferrous Metals</v>
          </cell>
          <cell r="G6923" t="str">
            <v>Industrial Processes</v>
          </cell>
          <cell r="H6923" t="str">
            <v>Primary Metal Production</v>
          </cell>
          <cell r="I6923" t="str">
            <v>Integrated Iron and Steel Manufacturing (See also 3-03-008 &amp; 3-03-009)</v>
          </cell>
          <cell r="J6923" t="str">
            <v>Open Dust Sources</v>
          </cell>
          <cell r="N6923">
            <v>40988</v>
          </cell>
        </row>
        <row r="6924">
          <cell r="A6924" t="str">
            <v>30301591</v>
          </cell>
          <cell r="B6924" t="str">
            <v>Point</v>
          </cell>
          <cell r="C6924" t="str">
            <v>Integr Iron&amp;Steel Manuf /Continuous Drop: Conveyor Transfer Station</v>
          </cell>
          <cell r="D6924" t="str">
            <v>Industrial Processes - Storage and Transfer</v>
          </cell>
          <cell r="G6924" t="str">
            <v>Industrial Processes</v>
          </cell>
          <cell r="H6924" t="str">
            <v>Primary Metal Production</v>
          </cell>
          <cell r="I6924" t="str">
            <v>Integrated Iron and Steel Manufacturing (See also 3-03-008 &amp; 3-03-009)</v>
          </cell>
          <cell r="J6924" t="str">
            <v>Continuous Drop: Conveyor Transfer Station</v>
          </cell>
          <cell r="N6924">
            <v>40988</v>
          </cell>
        </row>
        <row r="6925">
          <cell r="A6925" t="str">
            <v>30301592</v>
          </cell>
          <cell r="B6925" t="str">
            <v>Point</v>
          </cell>
          <cell r="C6925" t="str">
            <v>Integr Iron&amp;Steel Manuf /Pile Formation Stacker: Pellet Ore</v>
          </cell>
          <cell r="D6925" t="str">
            <v>Industrial Processes - Storage and Transfer</v>
          </cell>
          <cell r="G6925" t="str">
            <v>Industrial Processes</v>
          </cell>
          <cell r="H6925" t="str">
            <v>Primary Metal Production</v>
          </cell>
          <cell r="I6925" t="str">
            <v>Integrated Iron and Steel Manufacturing (See also 3-03-008 &amp; 3-03-009)</v>
          </cell>
          <cell r="J6925" t="str">
            <v>Pile Formation Stacker: Pellet Ore</v>
          </cell>
          <cell r="N6925">
            <v>40988</v>
          </cell>
        </row>
        <row r="6926">
          <cell r="A6926" t="str">
            <v>30301593</v>
          </cell>
          <cell r="B6926" t="str">
            <v>Point</v>
          </cell>
          <cell r="C6926" t="str">
            <v>Integr Iron&amp;Steel Manuf /Pile Formation Stacker: Lump Ore</v>
          </cell>
          <cell r="D6926" t="str">
            <v>Industrial Processes - Storage and Transfer</v>
          </cell>
          <cell r="G6926" t="str">
            <v>Industrial Processes</v>
          </cell>
          <cell r="H6926" t="str">
            <v>Primary Metal Production</v>
          </cell>
          <cell r="I6926" t="str">
            <v>Integrated Iron and Steel Manufacturing (See also 3-03-008 &amp; 3-03-009)</v>
          </cell>
          <cell r="J6926" t="str">
            <v>Pile Formation Stacker: Lump Ore</v>
          </cell>
          <cell r="N6926">
            <v>40988</v>
          </cell>
        </row>
        <row r="6927">
          <cell r="A6927" t="str">
            <v>30301594</v>
          </cell>
          <cell r="B6927" t="str">
            <v>Point</v>
          </cell>
          <cell r="C6927" t="str">
            <v>Integr Iron&amp;Steel Manuf /Pile Formation Stacker: Coal</v>
          </cell>
          <cell r="D6927" t="str">
            <v>Industrial Processes - Storage and Transfer</v>
          </cell>
          <cell r="G6927" t="str">
            <v>Industrial Processes</v>
          </cell>
          <cell r="H6927" t="str">
            <v>Primary Metal Production</v>
          </cell>
          <cell r="I6927" t="str">
            <v>Integrated Iron and Steel Manufacturing (See also 3-03-008 &amp; 3-03-009)</v>
          </cell>
          <cell r="J6927" t="str">
            <v>Pile Formation Stacker: Coal</v>
          </cell>
          <cell r="N6927">
            <v>40988</v>
          </cell>
        </row>
        <row r="6928">
          <cell r="A6928" t="str">
            <v>30301595</v>
          </cell>
          <cell r="B6928" t="str">
            <v>Point</v>
          </cell>
          <cell r="C6928" t="str">
            <v>Integr Iron&amp;Steel Manuf /Batch Drops Front End Loader Truck: High Silt Slag</v>
          </cell>
          <cell r="D6928" t="str">
            <v>Industrial Processes - Storage and Transfer</v>
          </cell>
          <cell r="G6928" t="str">
            <v>Industrial Processes</v>
          </cell>
          <cell r="H6928" t="str">
            <v>Primary Metal Production</v>
          </cell>
          <cell r="I6928" t="str">
            <v>Integrated Iron and Steel Manufacturing (See also 3-03-008 &amp; 3-03-009)</v>
          </cell>
          <cell r="J6928" t="str">
            <v>Batch Drops Front End Loader Truck: High Silt Slag</v>
          </cell>
          <cell r="N6928">
            <v>40988</v>
          </cell>
        </row>
        <row r="6929">
          <cell r="A6929" t="str">
            <v>30301596</v>
          </cell>
          <cell r="B6929" t="str">
            <v>Point</v>
          </cell>
          <cell r="C6929" t="str">
            <v>Integr Iron&amp;Steel Manuf /Batch Drops Front End Loader Truck: Low Silt Slag</v>
          </cell>
          <cell r="D6929" t="str">
            <v>Industrial Processes - Storage and Transfer</v>
          </cell>
          <cell r="G6929" t="str">
            <v>Industrial Processes</v>
          </cell>
          <cell r="H6929" t="str">
            <v>Primary Metal Production</v>
          </cell>
          <cell r="I6929" t="str">
            <v>Integrated Iron and Steel Manufacturing (See also 3-03-008 &amp; 3-03-009)</v>
          </cell>
          <cell r="J6929" t="str">
            <v>Batch Drops Front End Loader Truck: Low Silt Slag</v>
          </cell>
          <cell r="N6929">
            <v>40988</v>
          </cell>
        </row>
        <row r="6930">
          <cell r="A6930" t="str">
            <v>30302301</v>
          </cell>
          <cell r="B6930" t="str">
            <v>Point</v>
          </cell>
          <cell r="C6930" t="str">
            <v>Taconite Iron Ore Processing /Primary Crushing</v>
          </cell>
          <cell r="D6930" t="str">
            <v>Industrial Processes - Ferrous Metals</v>
          </cell>
          <cell r="G6930" t="str">
            <v>Industrial Processes</v>
          </cell>
          <cell r="H6930" t="str">
            <v>Primary Metal Production</v>
          </cell>
          <cell r="I6930" t="str">
            <v>Taconite Iron Ore Processing</v>
          </cell>
          <cell r="J6930" t="str">
            <v>Primary Crushing</v>
          </cell>
          <cell r="N6930">
            <v>40988</v>
          </cell>
        </row>
        <row r="6931">
          <cell r="A6931" t="str">
            <v>30302302</v>
          </cell>
          <cell r="B6931" t="str">
            <v>Point</v>
          </cell>
          <cell r="C6931" t="str">
            <v>Taconite Iron Ore Processing /Tertiary Crusher</v>
          </cell>
          <cell r="D6931" t="str">
            <v>Industrial Processes - Ferrous Metals</v>
          </cell>
          <cell r="G6931" t="str">
            <v>Industrial Processes</v>
          </cell>
          <cell r="H6931" t="str">
            <v>Primary Metal Production</v>
          </cell>
          <cell r="I6931" t="str">
            <v>Taconite Iron Ore Processing</v>
          </cell>
          <cell r="J6931" t="str">
            <v>Tertiary Crusher</v>
          </cell>
          <cell r="N6931">
            <v>40988</v>
          </cell>
        </row>
        <row r="6932">
          <cell r="A6932" t="str">
            <v>30302303</v>
          </cell>
          <cell r="B6932" t="str">
            <v>Point</v>
          </cell>
          <cell r="C6932" t="str">
            <v>Taconite Iron Ore Processing /Ore Screening</v>
          </cell>
          <cell r="D6932" t="str">
            <v>Industrial Processes - Ferrous Metals</v>
          </cell>
          <cell r="G6932" t="str">
            <v>Industrial Processes</v>
          </cell>
          <cell r="H6932" t="str">
            <v>Primary Metal Production</v>
          </cell>
          <cell r="I6932" t="str">
            <v>Taconite Iron Ore Processing</v>
          </cell>
          <cell r="J6932" t="str">
            <v>Ore Screening</v>
          </cell>
          <cell r="N6932">
            <v>40988</v>
          </cell>
        </row>
        <row r="6933">
          <cell r="A6933" t="str">
            <v>30302304</v>
          </cell>
          <cell r="B6933" t="str">
            <v>Point</v>
          </cell>
          <cell r="C6933" t="str">
            <v>Taconite Iron Ore Processing /Ore Transfer</v>
          </cell>
          <cell r="D6933" t="str">
            <v>Industrial Processes - Storage and Transfer</v>
          </cell>
          <cell r="G6933" t="str">
            <v>Industrial Processes</v>
          </cell>
          <cell r="H6933" t="str">
            <v>Primary Metal Production</v>
          </cell>
          <cell r="I6933" t="str">
            <v>Taconite Iron Ore Processing</v>
          </cell>
          <cell r="J6933" t="str">
            <v>Ore Transfer</v>
          </cell>
          <cell r="N6933">
            <v>40988</v>
          </cell>
        </row>
        <row r="6934">
          <cell r="A6934" t="str">
            <v>30302305</v>
          </cell>
          <cell r="B6934" t="str">
            <v>Point</v>
          </cell>
          <cell r="C6934" t="str">
            <v>Taconite Iron Ore Processing /Ore Storage</v>
          </cell>
          <cell r="D6934" t="str">
            <v>Industrial Processes - Storage and Transfer</v>
          </cell>
          <cell r="G6934" t="str">
            <v>Industrial Processes</v>
          </cell>
          <cell r="H6934" t="str">
            <v>Primary Metal Production</v>
          </cell>
          <cell r="I6934" t="str">
            <v>Taconite Iron Ore Processing</v>
          </cell>
          <cell r="J6934" t="str">
            <v>Ore Storage</v>
          </cell>
          <cell r="N6934">
            <v>40988</v>
          </cell>
        </row>
        <row r="6935">
          <cell r="A6935" t="str">
            <v>30302306</v>
          </cell>
          <cell r="B6935" t="str">
            <v>Point</v>
          </cell>
          <cell r="C6935" t="str">
            <v>Taconite Iron Ore Processing /Dry Grinding/Milling</v>
          </cell>
          <cell r="D6935" t="str">
            <v>Industrial Processes - Ferrous Metals</v>
          </cell>
          <cell r="G6935" t="str">
            <v>Industrial Processes</v>
          </cell>
          <cell r="H6935" t="str">
            <v>Primary Metal Production</v>
          </cell>
          <cell r="I6935" t="str">
            <v>Taconite Iron Ore Processing</v>
          </cell>
          <cell r="J6935" t="str">
            <v>Dry Grinding/Milling</v>
          </cell>
          <cell r="N6935">
            <v>40988</v>
          </cell>
        </row>
        <row r="6936">
          <cell r="A6936" t="str">
            <v>30302307</v>
          </cell>
          <cell r="B6936" t="str">
            <v>Point</v>
          </cell>
          <cell r="C6936" t="str">
            <v>Taconite Iron Ore Processing /Bentonite Storage</v>
          </cell>
          <cell r="D6936" t="str">
            <v>Industrial Processes - Storage and Transfer</v>
          </cell>
          <cell r="G6936" t="str">
            <v>Industrial Processes</v>
          </cell>
          <cell r="H6936" t="str">
            <v>Primary Metal Production</v>
          </cell>
          <cell r="I6936" t="str">
            <v>Taconite Iron Ore Processing</v>
          </cell>
          <cell r="J6936" t="str">
            <v>Bentonite Storage</v>
          </cell>
          <cell r="N6936">
            <v>40988</v>
          </cell>
        </row>
        <row r="6937">
          <cell r="A6937" t="str">
            <v>30302308</v>
          </cell>
          <cell r="B6937" t="str">
            <v>Point</v>
          </cell>
          <cell r="C6937" t="str">
            <v>Taconite Iron Ore Processing /Bentonite Blending</v>
          </cell>
          <cell r="D6937" t="str">
            <v>Industrial Processes - Ferrous Metals</v>
          </cell>
          <cell r="G6937" t="str">
            <v>Industrial Processes</v>
          </cell>
          <cell r="H6937" t="str">
            <v>Primary Metal Production</v>
          </cell>
          <cell r="I6937" t="str">
            <v>Taconite Iron Ore Processing</v>
          </cell>
          <cell r="J6937" t="str">
            <v>Bentonite Blending</v>
          </cell>
          <cell r="N6937">
            <v>40988</v>
          </cell>
        </row>
        <row r="6938">
          <cell r="A6938" t="str">
            <v>30302309</v>
          </cell>
          <cell r="B6938" t="str">
            <v>Point</v>
          </cell>
          <cell r="C6938" t="str">
            <v>Taconite Iron Ore Processing /Traveling Grate Feed** (use 3-03-023-79)</v>
          </cell>
          <cell r="D6938" t="str">
            <v>Industrial Processes - Storage and Transfer</v>
          </cell>
          <cell r="G6938" t="str">
            <v>Industrial Processes</v>
          </cell>
          <cell r="H6938" t="str">
            <v>Primary Metal Production</v>
          </cell>
          <cell r="I6938" t="str">
            <v>Taconite Iron Ore Processing</v>
          </cell>
          <cell r="J6938" t="str">
            <v>Traveling Grate Feed** (use 3-03-023-79)</v>
          </cell>
          <cell r="N6938">
            <v>40988</v>
          </cell>
        </row>
        <row r="6939">
          <cell r="A6939" t="str">
            <v>30302310</v>
          </cell>
          <cell r="B6939" t="str">
            <v>Point</v>
          </cell>
          <cell r="C6939" t="str">
            <v>Taconite Iron Ore Processing /Traveling Grate Discharge** (use 3-03-023-80)</v>
          </cell>
          <cell r="D6939" t="str">
            <v>Industrial Processes - Storage and Transfer</v>
          </cell>
          <cell r="G6939" t="str">
            <v>Industrial Processes</v>
          </cell>
          <cell r="H6939" t="str">
            <v>Primary Metal Production</v>
          </cell>
          <cell r="I6939" t="str">
            <v>Taconite Iron Ore Processing</v>
          </cell>
          <cell r="J6939" t="str">
            <v>Traveling Grate Discharge** (use 3-03-023-80)</v>
          </cell>
          <cell r="N6939">
            <v>40988</v>
          </cell>
        </row>
        <row r="6940">
          <cell r="A6940" t="str">
            <v>30302311</v>
          </cell>
          <cell r="B6940" t="str">
            <v>Point</v>
          </cell>
          <cell r="C6940" t="str">
            <v>Taconite Iron Ore Processing /Chip Regrinding</v>
          </cell>
          <cell r="D6940" t="str">
            <v>Industrial Processes - Ferrous Metals</v>
          </cell>
          <cell r="G6940" t="str">
            <v>Industrial Processes</v>
          </cell>
          <cell r="H6940" t="str">
            <v>Primary Metal Production</v>
          </cell>
          <cell r="I6940" t="str">
            <v>Taconite Iron Ore Processing</v>
          </cell>
          <cell r="J6940" t="str">
            <v>Chip Regrinding</v>
          </cell>
          <cell r="N6940">
            <v>40988</v>
          </cell>
        </row>
        <row r="6941">
          <cell r="A6941" t="str">
            <v>30302312</v>
          </cell>
          <cell r="B6941" t="str">
            <v>Point</v>
          </cell>
          <cell r="C6941" t="str">
            <v>Taconite Iron Ore Processing /Indurating Furnace: Gas Fired** (see 3-03-023-51 thru -88)</v>
          </cell>
          <cell r="D6941" t="str">
            <v>Industrial Processes - Ferrous Metals</v>
          </cell>
          <cell r="G6941" t="str">
            <v>Industrial Processes</v>
          </cell>
          <cell r="H6941" t="str">
            <v>Primary Metal Production</v>
          </cell>
          <cell r="I6941" t="str">
            <v>Taconite Iron Ore Processing</v>
          </cell>
          <cell r="J6941" t="str">
            <v>Indurating Furnace: Gas Fired** (see 3-03-023-51 thru -88)</v>
          </cell>
          <cell r="N6941">
            <v>40988</v>
          </cell>
        </row>
        <row r="6942">
          <cell r="A6942" t="str">
            <v>30302313</v>
          </cell>
          <cell r="B6942" t="str">
            <v>Point</v>
          </cell>
          <cell r="C6942" t="str">
            <v>Taconite Iron Ore Processing /Indurating Furnace: Oil Fired** (see 3-03-023-51 thru -88)</v>
          </cell>
          <cell r="D6942" t="str">
            <v>Industrial Processes - Ferrous Metals</v>
          </cell>
          <cell r="G6942" t="str">
            <v>Industrial Processes</v>
          </cell>
          <cell r="H6942" t="str">
            <v>Primary Metal Production</v>
          </cell>
          <cell r="I6942" t="str">
            <v>Taconite Iron Ore Processing</v>
          </cell>
          <cell r="J6942" t="str">
            <v>Indurating Furnace: Oil Fired** (see 3-03-023-51 thru -88)</v>
          </cell>
          <cell r="N6942">
            <v>40988</v>
          </cell>
        </row>
        <row r="6943">
          <cell r="A6943" t="str">
            <v>30302314</v>
          </cell>
          <cell r="B6943" t="str">
            <v>Point</v>
          </cell>
          <cell r="C6943" t="str">
            <v>Taconite Iron Ore Processing /Indurating Furnace: Coal Fired** (see 3-03-023-51 thru -88)</v>
          </cell>
          <cell r="D6943" t="str">
            <v>Industrial Processes - Ferrous Metals</v>
          </cell>
          <cell r="G6943" t="str">
            <v>Industrial Processes</v>
          </cell>
          <cell r="H6943" t="str">
            <v>Primary Metal Production</v>
          </cell>
          <cell r="I6943" t="str">
            <v>Taconite Iron Ore Processing</v>
          </cell>
          <cell r="J6943" t="str">
            <v>Indurating Furnace: Coal Fired** (see 3-03-023-51 thru -88)</v>
          </cell>
          <cell r="N6943">
            <v>40988</v>
          </cell>
        </row>
        <row r="6944">
          <cell r="A6944" t="str">
            <v>30302315</v>
          </cell>
          <cell r="B6944" t="str">
            <v>Point</v>
          </cell>
          <cell r="C6944" t="str">
            <v>Taconite Iron Ore Processing /Pellet Cooler</v>
          </cell>
          <cell r="D6944" t="str">
            <v>Industrial Processes - Ferrous Metals</v>
          </cell>
          <cell r="G6944" t="str">
            <v>Industrial Processes</v>
          </cell>
          <cell r="H6944" t="str">
            <v>Primary Metal Production</v>
          </cell>
          <cell r="I6944" t="str">
            <v>Taconite Iron Ore Processing</v>
          </cell>
          <cell r="J6944" t="str">
            <v>Pellet Cooler</v>
          </cell>
          <cell r="N6944">
            <v>40988</v>
          </cell>
        </row>
        <row r="6945">
          <cell r="A6945" t="str">
            <v>30302316</v>
          </cell>
          <cell r="B6945" t="str">
            <v>Point</v>
          </cell>
          <cell r="C6945" t="str">
            <v>Taconite Iron Ore Processing /Pellet Transfer to Storage</v>
          </cell>
          <cell r="D6945" t="str">
            <v>Industrial Processes - Storage and Transfer</v>
          </cell>
          <cell r="G6945" t="str">
            <v>Industrial Processes</v>
          </cell>
          <cell r="H6945" t="str">
            <v>Primary Metal Production</v>
          </cell>
          <cell r="I6945" t="str">
            <v>Taconite Iron Ore Processing</v>
          </cell>
          <cell r="J6945" t="str">
            <v>Pellet Transfer to Storage</v>
          </cell>
          <cell r="N6945">
            <v>40988</v>
          </cell>
        </row>
        <row r="6946">
          <cell r="A6946" t="str">
            <v>30302317</v>
          </cell>
          <cell r="B6946" t="str">
            <v>Point</v>
          </cell>
          <cell r="C6946" t="str">
            <v>Taconite Iron Ore Processing /Magnetic Separation</v>
          </cell>
          <cell r="D6946" t="str">
            <v>Industrial Processes - Ferrous Metals</v>
          </cell>
          <cell r="G6946" t="str">
            <v>Industrial Processes</v>
          </cell>
          <cell r="H6946" t="str">
            <v>Primary Metal Production</v>
          </cell>
          <cell r="I6946" t="str">
            <v>Taconite Iron Ore Processing</v>
          </cell>
          <cell r="J6946" t="str">
            <v>Magnetic Separation</v>
          </cell>
          <cell r="N6946">
            <v>40988</v>
          </cell>
        </row>
        <row r="6947">
          <cell r="A6947" t="str">
            <v>30302318</v>
          </cell>
          <cell r="B6947" t="str">
            <v>Point</v>
          </cell>
          <cell r="C6947" t="str">
            <v>Taconite Iron Ore Processing /Non-magnetic Separation</v>
          </cell>
          <cell r="D6947" t="str">
            <v>Industrial Processes - Ferrous Metals</v>
          </cell>
          <cell r="G6947" t="str">
            <v>Industrial Processes</v>
          </cell>
          <cell r="H6947" t="str">
            <v>Primary Metal Production</v>
          </cell>
          <cell r="I6947" t="str">
            <v>Taconite Iron Ore Processing</v>
          </cell>
          <cell r="J6947" t="str">
            <v>Non-magnetic Separation</v>
          </cell>
          <cell r="N6947">
            <v>40988</v>
          </cell>
        </row>
        <row r="6948">
          <cell r="A6948" t="str">
            <v>30302319</v>
          </cell>
          <cell r="B6948" t="str">
            <v>Point</v>
          </cell>
          <cell r="C6948" t="str">
            <v>Taconite Iron Ore Processing /Kiln** (see 3-03-023-51 thru -88)</v>
          </cell>
          <cell r="D6948" t="str">
            <v>Industrial Processes - Ferrous Metals</v>
          </cell>
          <cell r="G6948" t="str">
            <v>Industrial Processes</v>
          </cell>
          <cell r="H6948" t="str">
            <v>Primary Metal Production</v>
          </cell>
          <cell r="I6948" t="str">
            <v>Taconite Iron Ore Processing</v>
          </cell>
          <cell r="J6948" t="str">
            <v>Kiln** (see 3-03-023-51 thru -88)</v>
          </cell>
          <cell r="N6948">
            <v>40988</v>
          </cell>
        </row>
        <row r="6949">
          <cell r="A6949" t="str">
            <v>30302320</v>
          </cell>
          <cell r="B6949" t="str">
            <v>Point</v>
          </cell>
          <cell r="C6949" t="str">
            <v>Taconite Iron Ore Processing /Conveyors, Transfer, and Loading** (see 3-03-023-51 thru -88)</v>
          </cell>
          <cell r="D6949" t="str">
            <v>Industrial Processes - Storage and Transfer</v>
          </cell>
          <cell r="G6949" t="str">
            <v>Industrial Processes</v>
          </cell>
          <cell r="H6949" t="str">
            <v>Primary Metal Production</v>
          </cell>
          <cell r="I6949" t="str">
            <v>Taconite Iron Ore Processing</v>
          </cell>
          <cell r="J6949" t="str">
            <v>Conveyors, Transfer, and Loading** (see 3-03-023-51 thru -88)</v>
          </cell>
          <cell r="N6949">
            <v>40988</v>
          </cell>
        </row>
        <row r="6950">
          <cell r="A6950" t="str">
            <v>30302321</v>
          </cell>
          <cell r="B6950" t="str">
            <v>Point</v>
          </cell>
          <cell r="C6950" t="str">
            <v>Taconite Iron Ore Processing /Haul Road: Rock</v>
          </cell>
          <cell r="D6950" t="str">
            <v>Industrial Processes - Ferrous Metals</v>
          </cell>
          <cell r="G6950" t="str">
            <v>Industrial Processes</v>
          </cell>
          <cell r="H6950" t="str">
            <v>Primary Metal Production</v>
          </cell>
          <cell r="I6950" t="str">
            <v>Taconite Iron Ore Processing</v>
          </cell>
          <cell r="J6950" t="str">
            <v>Haul Road: Rock</v>
          </cell>
          <cell r="N6950">
            <v>40988</v>
          </cell>
        </row>
        <row r="6951">
          <cell r="A6951" t="str">
            <v>30302322</v>
          </cell>
          <cell r="B6951" t="str">
            <v>Point</v>
          </cell>
          <cell r="C6951" t="str">
            <v>Taconite Iron Ore Processing /Haul Road: Taconite</v>
          </cell>
          <cell r="D6951" t="str">
            <v>Industrial Processes - Ferrous Metals</v>
          </cell>
          <cell r="G6951" t="str">
            <v>Industrial Processes</v>
          </cell>
          <cell r="H6951" t="str">
            <v>Primary Metal Production</v>
          </cell>
          <cell r="I6951" t="str">
            <v>Taconite Iron Ore Processing</v>
          </cell>
          <cell r="J6951" t="str">
            <v>Haul Road: Taconite</v>
          </cell>
          <cell r="N6951">
            <v>40988</v>
          </cell>
        </row>
        <row r="6952">
          <cell r="A6952" t="str">
            <v>30302325</v>
          </cell>
          <cell r="B6952" t="str">
            <v>Point</v>
          </cell>
          <cell r="C6952" t="str">
            <v>Taconite Iron Ore Processing /Primary Crusher Return Conveyor Transfer</v>
          </cell>
          <cell r="D6952" t="str">
            <v>Industrial Processes - Storage and Transfer</v>
          </cell>
          <cell r="G6952" t="str">
            <v>Industrial Processes</v>
          </cell>
          <cell r="H6952" t="str">
            <v>Primary Metal Production</v>
          </cell>
          <cell r="I6952" t="str">
            <v>Taconite Iron Ore Processing</v>
          </cell>
          <cell r="J6952" t="str">
            <v>Primary Crusher Return Conveyor Transfer</v>
          </cell>
          <cell r="N6952">
            <v>40988</v>
          </cell>
        </row>
        <row r="6953">
          <cell r="A6953" t="str">
            <v>30302327</v>
          </cell>
          <cell r="B6953" t="str">
            <v>Point</v>
          </cell>
          <cell r="C6953" t="str">
            <v>Taconite Iron Ore Processing /Secondary Crushing Line (includes Feed &amp; Discharge Pts)</v>
          </cell>
          <cell r="D6953" t="str">
            <v>Industrial Processes - Ferrous Metals</v>
          </cell>
          <cell r="G6953" t="str">
            <v>Industrial Processes</v>
          </cell>
          <cell r="H6953" t="str">
            <v>Primary Metal Production</v>
          </cell>
          <cell r="I6953" t="str">
            <v>Taconite Iron Ore Processing</v>
          </cell>
          <cell r="J6953" t="str">
            <v>Secondary Crushing Line (includes Feed &amp; Discharge Pts)</v>
          </cell>
          <cell r="N6953">
            <v>40988</v>
          </cell>
        </row>
        <row r="6954">
          <cell r="A6954" t="str">
            <v>30302328</v>
          </cell>
          <cell r="B6954" t="str">
            <v>Point</v>
          </cell>
          <cell r="C6954" t="str">
            <v>Taconite Iron Ore Processing /Secondary Crusher Return Conveyor Transfer</v>
          </cell>
          <cell r="D6954" t="str">
            <v>Industrial Processes - Storage and Transfer</v>
          </cell>
          <cell r="G6954" t="str">
            <v>Industrial Processes</v>
          </cell>
          <cell r="H6954" t="str">
            <v>Primary Metal Production</v>
          </cell>
          <cell r="I6954" t="str">
            <v>Taconite Iron Ore Processing</v>
          </cell>
          <cell r="J6954" t="str">
            <v>Secondary Crusher Return Conveyor Transfer</v>
          </cell>
          <cell r="N6954">
            <v>40988</v>
          </cell>
        </row>
        <row r="6955">
          <cell r="A6955" t="str">
            <v>30302330</v>
          </cell>
          <cell r="B6955" t="str">
            <v>Point</v>
          </cell>
          <cell r="C6955" t="str">
            <v>Taconite Iron Ore Processing /Tertiary Crushing Line (includes Feed &amp; Discharge Pts)</v>
          </cell>
          <cell r="D6955" t="str">
            <v>Industrial Processes - Ferrous Metals</v>
          </cell>
          <cell r="G6955" t="str">
            <v>Industrial Processes</v>
          </cell>
          <cell r="H6955" t="str">
            <v>Primary Metal Production</v>
          </cell>
          <cell r="I6955" t="str">
            <v>Taconite Iron Ore Processing</v>
          </cell>
          <cell r="J6955" t="str">
            <v>Tertiary Crushing Line (includes Feed &amp; Discharge Pts)</v>
          </cell>
          <cell r="N6955">
            <v>40988</v>
          </cell>
        </row>
        <row r="6956">
          <cell r="A6956" t="str">
            <v>30302331</v>
          </cell>
          <cell r="B6956" t="str">
            <v>Point</v>
          </cell>
          <cell r="C6956" t="str">
            <v>Taconite Iron Ore Processing /Tertiary Crushing Line Discharge Conveyor</v>
          </cell>
          <cell r="D6956" t="str">
            <v>Industrial Processes - Storage and Transfer</v>
          </cell>
          <cell r="G6956" t="str">
            <v>Industrial Processes</v>
          </cell>
          <cell r="H6956" t="str">
            <v>Primary Metal Production</v>
          </cell>
          <cell r="I6956" t="str">
            <v>Taconite Iron Ore Processing</v>
          </cell>
          <cell r="J6956" t="str">
            <v>Tertiary Crushing Line Discharge Conveyor</v>
          </cell>
          <cell r="N6956">
            <v>40988</v>
          </cell>
        </row>
        <row r="6957">
          <cell r="A6957" t="str">
            <v>30302334</v>
          </cell>
          <cell r="B6957" t="str">
            <v>Point</v>
          </cell>
          <cell r="C6957" t="str">
            <v>Taconite Iron Ore Processing /Grinder Feed</v>
          </cell>
          <cell r="D6957" t="str">
            <v>Industrial Processes - Ferrous Metals</v>
          </cell>
          <cell r="G6957" t="str">
            <v>Industrial Processes</v>
          </cell>
          <cell r="H6957" t="str">
            <v>Primary Metal Production</v>
          </cell>
          <cell r="I6957" t="str">
            <v>Taconite Iron Ore Processing</v>
          </cell>
          <cell r="J6957" t="str">
            <v>Grinder Feed</v>
          </cell>
          <cell r="N6957">
            <v>40988</v>
          </cell>
        </row>
        <row r="6958">
          <cell r="A6958" t="str">
            <v>30302336</v>
          </cell>
          <cell r="B6958" t="str">
            <v>Point</v>
          </cell>
          <cell r="C6958" t="str">
            <v>Taconite Iron Ore Processing /Classification</v>
          </cell>
          <cell r="D6958" t="str">
            <v>Industrial Processes - Ferrous Metals</v>
          </cell>
          <cell r="G6958" t="str">
            <v>Industrial Processes</v>
          </cell>
          <cell r="H6958" t="str">
            <v>Primary Metal Production</v>
          </cell>
          <cell r="I6958" t="str">
            <v>Taconite Iron Ore Processing</v>
          </cell>
          <cell r="J6958" t="str">
            <v>Classification</v>
          </cell>
          <cell r="N6958">
            <v>40988</v>
          </cell>
        </row>
        <row r="6959">
          <cell r="A6959" t="str">
            <v>30302338</v>
          </cell>
          <cell r="B6959" t="str">
            <v>Point</v>
          </cell>
          <cell r="C6959" t="str">
            <v>Taconite Iron Ore Processing /Secondary Grinding</v>
          </cell>
          <cell r="D6959" t="str">
            <v>Industrial Processes - Ferrous Metals</v>
          </cell>
          <cell r="G6959" t="str">
            <v>Industrial Processes</v>
          </cell>
          <cell r="H6959" t="str">
            <v>Primary Metal Production</v>
          </cell>
          <cell r="I6959" t="str">
            <v>Taconite Iron Ore Processing</v>
          </cell>
          <cell r="J6959" t="str">
            <v>Secondary Grinding</v>
          </cell>
          <cell r="N6959">
            <v>40988</v>
          </cell>
        </row>
        <row r="6960">
          <cell r="A6960" t="str">
            <v>30302340</v>
          </cell>
          <cell r="B6960" t="str">
            <v>Point</v>
          </cell>
          <cell r="C6960" t="str">
            <v>Taconite Iron Ore Processing /Tailings Basin</v>
          </cell>
          <cell r="D6960" t="str">
            <v>Industrial Processes - Ferrous Metals</v>
          </cell>
          <cell r="G6960" t="str">
            <v>Industrial Processes</v>
          </cell>
          <cell r="H6960" t="str">
            <v>Primary Metal Production</v>
          </cell>
          <cell r="I6960" t="str">
            <v>Taconite Iron Ore Processing</v>
          </cell>
          <cell r="J6960" t="str">
            <v>Tailings Basin</v>
          </cell>
          <cell r="N6960">
            <v>40988</v>
          </cell>
        </row>
        <row r="6961">
          <cell r="A6961" t="str">
            <v>30302341</v>
          </cell>
          <cell r="B6961" t="str">
            <v>Point</v>
          </cell>
          <cell r="C6961" t="str">
            <v>Taconite Iron Ore Processing /Conveyor Transfer to Concentrator</v>
          </cell>
          <cell r="D6961" t="str">
            <v>Industrial Processes - Storage and Transfer</v>
          </cell>
          <cell r="G6961" t="str">
            <v>Industrial Processes</v>
          </cell>
          <cell r="H6961" t="str">
            <v>Primary Metal Production</v>
          </cell>
          <cell r="I6961" t="str">
            <v>Taconite Iron Ore Processing</v>
          </cell>
          <cell r="J6961" t="str">
            <v>Conveyor Transfer to Concentrator</v>
          </cell>
          <cell r="N6961">
            <v>40988</v>
          </cell>
        </row>
        <row r="6962">
          <cell r="A6962" t="str">
            <v>30302344</v>
          </cell>
          <cell r="B6962" t="str">
            <v>Point</v>
          </cell>
          <cell r="C6962" t="str">
            <v>Taconite Iron Ore Processing /Concentrate Storage</v>
          </cell>
          <cell r="D6962" t="str">
            <v>Industrial Processes - Storage and Transfer</v>
          </cell>
          <cell r="G6962" t="str">
            <v>Industrial Processes</v>
          </cell>
          <cell r="H6962" t="str">
            <v>Primary Metal Production</v>
          </cell>
          <cell r="I6962" t="str">
            <v>Taconite Iron Ore Processing</v>
          </cell>
          <cell r="J6962" t="str">
            <v>Concentrate Storage</v>
          </cell>
          <cell r="N6962">
            <v>40988</v>
          </cell>
        </row>
        <row r="6963">
          <cell r="A6963" t="str">
            <v>30302345</v>
          </cell>
          <cell r="B6963" t="str">
            <v>Point</v>
          </cell>
          <cell r="C6963" t="str">
            <v>Taconite Iron Ore Processing /Bentonite Transfer to Blending</v>
          </cell>
          <cell r="D6963" t="str">
            <v>Industrial Processes - Storage and Transfer</v>
          </cell>
          <cell r="G6963" t="str">
            <v>Industrial Processes</v>
          </cell>
          <cell r="H6963" t="str">
            <v>Primary Metal Production</v>
          </cell>
          <cell r="I6963" t="str">
            <v>Taconite Iron Ore Processing</v>
          </cell>
          <cell r="J6963" t="str">
            <v>Bentonite Transfer to Blending</v>
          </cell>
          <cell r="N6963">
            <v>40988</v>
          </cell>
        </row>
        <row r="6964">
          <cell r="A6964" t="str">
            <v>30302347</v>
          </cell>
          <cell r="B6964" t="str">
            <v>Point</v>
          </cell>
          <cell r="C6964" t="str">
            <v>Taconite Iron Ore Processing /Green Pellet Screening</v>
          </cell>
          <cell r="D6964" t="str">
            <v>Industrial Processes - Ferrous Metals</v>
          </cell>
          <cell r="G6964" t="str">
            <v>Industrial Processes</v>
          </cell>
          <cell r="H6964" t="str">
            <v>Primary Metal Production</v>
          </cell>
          <cell r="I6964" t="str">
            <v>Taconite Iron Ore Processing</v>
          </cell>
          <cell r="J6964" t="str">
            <v>Green Pellet Screening</v>
          </cell>
          <cell r="N6964">
            <v>40988</v>
          </cell>
        </row>
        <row r="6965">
          <cell r="A6965" t="str">
            <v>30302348</v>
          </cell>
          <cell r="B6965" t="str">
            <v>Point</v>
          </cell>
          <cell r="C6965" t="str">
            <v>Taconite Iron Ore Processing /Hearth Layer Feed to Furnace</v>
          </cell>
          <cell r="D6965" t="str">
            <v>Industrial Processes - Ferrous Metals</v>
          </cell>
          <cell r="G6965" t="str">
            <v>Industrial Processes</v>
          </cell>
          <cell r="H6965" t="str">
            <v>Primary Metal Production</v>
          </cell>
          <cell r="I6965" t="str">
            <v>Taconite Iron Ore Processing</v>
          </cell>
          <cell r="J6965" t="str">
            <v>Hearth Layer Feed to Furnace</v>
          </cell>
          <cell r="N6965">
            <v>40988</v>
          </cell>
        </row>
        <row r="6966">
          <cell r="A6966" t="str">
            <v>30302349</v>
          </cell>
          <cell r="B6966" t="str">
            <v>Point</v>
          </cell>
          <cell r="C6966" t="str">
            <v>Taconite Iron Ore Processing /Grate/Kiln Furnace Feed</v>
          </cell>
          <cell r="D6966" t="str">
            <v>Industrial Processes - Ferrous Metals</v>
          </cell>
          <cell r="G6966" t="str">
            <v>Industrial Processes</v>
          </cell>
          <cell r="H6966" t="str">
            <v>Primary Metal Production</v>
          </cell>
          <cell r="I6966" t="str">
            <v>Taconite Iron Ore Processing</v>
          </cell>
          <cell r="J6966" t="str">
            <v>Grate/Kiln Furnace Feed</v>
          </cell>
          <cell r="N6966">
            <v>40988</v>
          </cell>
        </row>
        <row r="6967">
          <cell r="A6967" t="str">
            <v>30302350</v>
          </cell>
          <cell r="B6967" t="str">
            <v>Point</v>
          </cell>
          <cell r="C6967" t="str">
            <v>Taconite Iron Ore Processing /Grate/Kiln Furnace Discharge</v>
          </cell>
          <cell r="D6967" t="str">
            <v>Industrial Processes - Ferrous Metals</v>
          </cell>
          <cell r="G6967" t="str">
            <v>Industrial Processes</v>
          </cell>
          <cell r="H6967" t="str">
            <v>Primary Metal Production</v>
          </cell>
          <cell r="I6967" t="str">
            <v>Taconite Iron Ore Processing</v>
          </cell>
          <cell r="J6967" t="str">
            <v>Grate/Kiln Furnace Discharge</v>
          </cell>
          <cell r="N6967">
            <v>40988</v>
          </cell>
        </row>
        <row r="6968">
          <cell r="A6968" t="str">
            <v>30302351</v>
          </cell>
          <cell r="B6968" t="str">
            <v>Point</v>
          </cell>
          <cell r="C6968" t="str">
            <v>Taconite Iron Ore Processing /Induration: Grate/Kiln, Gas-fired, Acid Pellets</v>
          </cell>
          <cell r="D6968" t="str">
            <v>Industrial Processes - Ferrous Metals</v>
          </cell>
          <cell r="G6968" t="str">
            <v>Industrial Processes</v>
          </cell>
          <cell r="H6968" t="str">
            <v>Primary Metal Production</v>
          </cell>
          <cell r="I6968" t="str">
            <v>Taconite Iron Ore Processing</v>
          </cell>
          <cell r="J6968" t="str">
            <v>Induration: Grate/Kiln, Gas-fired, Acid Pellets</v>
          </cell>
          <cell r="N6968">
            <v>40988</v>
          </cell>
        </row>
        <row r="6969">
          <cell r="A6969" t="str">
            <v>30302352</v>
          </cell>
          <cell r="B6969" t="str">
            <v>Point</v>
          </cell>
          <cell r="C6969" t="str">
            <v>Taconite Iron Ore Processing /Induration: Grate/Kiln, Gas-fired, Flux Pellets</v>
          </cell>
          <cell r="D6969" t="str">
            <v>Industrial Processes - Ferrous Metals</v>
          </cell>
          <cell r="G6969" t="str">
            <v>Industrial Processes</v>
          </cell>
          <cell r="H6969" t="str">
            <v>Primary Metal Production</v>
          </cell>
          <cell r="I6969" t="str">
            <v>Taconite Iron Ore Processing</v>
          </cell>
          <cell r="J6969" t="str">
            <v>Induration: Grate/Kiln, Gas-fired, Flux Pellets</v>
          </cell>
          <cell r="N6969">
            <v>40988</v>
          </cell>
        </row>
        <row r="6970">
          <cell r="A6970" t="str">
            <v>30302353</v>
          </cell>
          <cell r="B6970" t="str">
            <v>Point</v>
          </cell>
          <cell r="C6970" t="str">
            <v>Taconite Iron Ore Processing /Induration: Grate/Kiln, Gas &amp; Oil-fired, Acid Pellets</v>
          </cell>
          <cell r="D6970" t="str">
            <v>Industrial Processes - Ferrous Metals</v>
          </cell>
          <cell r="G6970" t="str">
            <v>Industrial Processes</v>
          </cell>
          <cell r="H6970" t="str">
            <v>Primary Metal Production</v>
          </cell>
          <cell r="I6970" t="str">
            <v>Taconite Iron Ore Processing</v>
          </cell>
          <cell r="J6970" t="str">
            <v>Induration: Grate/Kiln, Gas &amp; Oil-fired, Acid Pellets</v>
          </cell>
          <cell r="N6970">
            <v>40988</v>
          </cell>
        </row>
        <row r="6971">
          <cell r="A6971" t="str">
            <v>30302354</v>
          </cell>
          <cell r="B6971" t="str">
            <v>Point</v>
          </cell>
          <cell r="C6971" t="str">
            <v>Taconite Iron Ore Processing /Induration: Grate/Kiln, Gas &amp; Oil-fired, Flux Pellets</v>
          </cell>
          <cell r="D6971" t="str">
            <v>Industrial Processes - Ferrous Metals</v>
          </cell>
          <cell r="G6971" t="str">
            <v>Industrial Processes</v>
          </cell>
          <cell r="H6971" t="str">
            <v>Primary Metal Production</v>
          </cell>
          <cell r="I6971" t="str">
            <v>Taconite Iron Ore Processing</v>
          </cell>
          <cell r="J6971" t="str">
            <v>Induration: Grate/Kiln, Gas &amp; Oil-fired, Flux Pellets</v>
          </cell>
          <cell r="N6971">
            <v>40988</v>
          </cell>
        </row>
        <row r="6972">
          <cell r="A6972" t="str">
            <v>30302355</v>
          </cell>
          <cell r="B6972" t="str">
            <v>Point</v>
          </cell>
          <cell r="C6972" t="str">
            <v>Taconite Iron Ore Processing /Induration: Grate/Kiln, Coke-fired, Acid Pellets</v>
          </cell>
          <cell r="D6972" t="str">
            <v>Industrial Processes - Ferrous Metals</v>
          </cell>
          <cell r="G6972" t="str">
            <v>Industrial Processes</v>
          </cell>
          <cell r="H6972" t="str">
            <v>Primary Metal Production</v>
          </cell>
          <cell r="I6972" t="str">
            <v>Taconite Iron Ore Processing</v>
          </cell>
          <cell r="J6972" t="str">
            <v>Induration: Grate/Kiln, Coke-fired, Acid Pellets</v>
          </cell>
          <cell r="N6972">
            <v>40988</v>
          </cell>
        </row>
        <row r="6973">
          <cell r="A6973" t="str">
            <v>30302356</v>
          </cell>
          <cell r="B6973" t="str">
            <v>Point</v>
          </cell>
          <cell r="C6973" t="str">
            <v>Taconite Iron Ore Processing /Induration: Grate/Kiln, Coke-fired, Flux Pellets</v>
          </cell>
          <cell r="D6973" t="str">
            <v>Industrial Processes - Ferrous Metals</v>
          </cell>
          <cell r="G6973" t="str">
            <v>Industrial Processes</v>
          </cell>
          <cell r="H6973" t="str">
            <v>Primary Metal Production</v>
          </cell>
          <cell r="I6973" t="str">
            <v>Taconite Iron Ore Processing</v>
          </cell>
          <cell r="J6973" t="str">
            <v>Induration: Grate/Kiln, Coke-fired, Flux Pellets</v>
          </cell>
          <cell r="N6973">
            <v>40988</v>
          </cell>
        </row>
        <row r="6974">
          <cell r="A6974" t="str">
            <v>30302357</v>
          </cell>
          <cell r="B6974" t="str">
            <v>Point</v>
          </cell>
          <cell r="C6974" t="str">
            <v>Taconite Iron Ore Processing /Induration: Grate/Kiln, Coke &amp; Coal-fired, Acid Pellets</v>
          </cell>
          <cell r="D6974" t="str">
            <v>Industrial Processes - Ferrous Metals</v>
          </cell>
          <cell r="G6974" t="str">
            <v>Industrial Processes</v>
          </cell>
          <cell r="H6974" t="str">
            <v>Primary Metal Production</v>
          </cell>
          <cell r="I6974" t="str">
            <v>Taconite Iron Ore Processing</v>
          </cell>
          <cell r="J6974" t="str">
            <v>Induration: Grate/Kiln, Coke &amp; Coal-fired, Acid Pellets</v>
          </cell>
          <cell r="N6974">
            <v>40988</v>
          </cell>
        </row>
        <row r="6975">
          <cell r="A6975" t="str">
            <v>30302358</v>
          </cell>
          <cell r="B6975" t="str">
            <v>Point</v>
          </cell>
          <cell r="C6975" t="str">
            <v>Taconite Iron Ore Processing /Induration: Grate/Kiln, Coke &amp; Coal-fired, Flux Pellets</v>
          </cell>
          <cell r="D6975" t="str">
            <v>Industrial Processes - Ferrous Metals</v>
          </cell>
          <cell r="G6975" t="str">
            <v>Industrial Processes</v>
          </cell>
          <cell r="H6975" t="str">
            <v>Primary Metal Production</v>
          </cell>
          <cell r="I6975" t="str">
            <v>Taconite Iron Ore Processing</v>
          </cell>
          <cell r="J6975" t="str">
            <v>Induration: Grate/Kiln, Coke &amp; Coal-fired, Flux Pellets</v>
          </cell>
          <cell r="N6975">
            <v>40988</v>
          </cell>
        </row>
        <row r="6976">
          <cell r="A6976" t="str">
            <v>30302359</v>
          </cell>
          <cell r="B6976" t="str">
            <v>Point</v>
          </cell>
          <cell r="C6976" t="str">
            <v>Taconite Iron Ore Processing /Induration: Grate/Kiln, Coal-fired, Acid Pellets</v>
          </cell>
          <cell r="D6976" t="str">
            <v>Industrial Processes - Ferrous Metals</v>
          </cell>
          <cell r="G6976" t="str">
            <v>Industrial Processes</v>
          </cell>
          <cell r="H6976" t="str">
            <v>Primary Metal Production</v>
          </cell>
          <cell r="I6976" t="str">
            <v>Taconite Iron Ore Processing</v>
          </cell>
          <cell r="J6976" t="str">
            <v>Induration: Grate/Kiln, Coal-fired, Acid Pellets</v>
          </cell>
          <cell r="N6976">
            <v>40988</v>
          </cell>
        </row>
        <row r="6977">
          <cell r="A6977" t="str">
            <v>30302360</v>
          </cell>
          <cell r="B6977" t="str">
            <v>Point</v>
          </cell>
          <cell r="C6977" t="str">
            <v>Taconite Iron Ore Processing /Induration: Grate/Kiln, Coal-fired, Flux Pellets</v>
          </cell>
          <cell r="D6977" t="str">
            <v>Industrial Processes - Ferrous Metals</v>
          </cell>
          <cell r="G6977" t="str">
            <v>Industrial Processes</v>
          </cell>
          <cell r="H6977" t="str">
            <v>Primary Metal Production</v>
          </cell>
          <cell r="I6977" t="str">
            <v>Taconite Iron Ore Processing</v>
          </cell>
          <cell r="J6977" t="str">
            <v>Induration: Grate/Kiln, Coal-fired, Flux Pellets</v>
          </cell>
          <cell r="N6977">
            <v>40988</v>
          </cell>
        </row>
        <row r="6978">
          <cell r="A6978" t="str">
            <v>30302361</v>
          </cell>
          <cell r="B6978" t="str">
            <v>Point</v>
          </cell>
          <cell r="C6978" t="str">
            <v>Taconite Iron Ore Processing /Induration: Grate/Kiln, Coal &amp; Oil-fired, Acid Pellets</v>
          </cell>
          <cell r="D6978" t="str">
            <v>Industrial Processes - Ferrous Metals</v>
          </cell>
          <cell r="G6978" t="str">
            <v>Industrial Processes</v>
          </cell>
          <cell r="H6978" t="str">
            <v>Primary Metal Production</v>
          </cell>
          <cell r="I6978" t="str">
            <v>Taconite Iron Ore Processing</v>
          </cell>
          <cell r="J6978" t="str">
            <v>Induration: Grate/Kiln, Coal &amp; Oil-fired, Acid Pellets</v>
          </cell>
          <cell r="N6978">
            <v>40988</v>
          </cell>
        </row>
        <row r="6979">
          <cell r="A6979" t="str">
            <v>30302362</v>
          </cell>
          <cell r="B6979" t="str">
            <v>Point</v>
          </cell>
          <cell r="C6979" t="str">
            <v>Taconite Iron Ore Processing /Induration: Grate/Kiln, Coal &amp; Oil-fired, Flux Pellets</v>
          </cell>
          <cell r="D6979" t="str">
            <v>Industrial Processes - Ferrous Metals</v>
          </cell>
          <cell r="G6979" t="str">
            <v>Industrial Processes</v>
          </cell>
          <cell r="H6979" t="str">
            <v>Primary Metal Production</v>
          </cell>
          <cell r="I6979" t="str">
            <v>Taconite Iron Ore Processing</v>
          </cell>
          <cell r="J6979" t="str">
            <v>Induration: Grate/Kiln, Coal &amp; Oil-fired, Flux Pellets</v>
          </cell>
          <cell r="N6979">
            <v>40988</v>
          </cell>
        </row>
        <row r="6980">
          <cell r="A6980" t="str">
            <v>30302369</v>
          </cell>
          <cell r="B6980" t="str">
            <v>Point</v>
          </cell>
          <cell r="C6980" t="str">
            <v>Taconite Iron Ore Processing /Vertical Shaft Furnace Feed</v>
          </cell>
          <cell r="D6980" t="str">
            <v>Industrial Processes - Ferrous Metals</v>
          </cell>
          <cell r="G6980" t="str">
            <v>Industrial Processes</v>
          </cell>
          <cell r="H6980" t="str">
            <v>Primary Metal Production</v>
          </cell>
          <cell r="I6980" t="str">
            <v>Taconite Iron Ore Processing</v>
          </cell>
          <cell r="J6980" t="str">
            <v>Vertical Shaft Furnace Feed</v>
          </cell>
          <cell r="N6980">
            <v>40988</v>
          </cell>
        </row>
        <row r="6981">
          <cell r="A6981" t="str">
            <v>30302370</v>
          </cell>
          <cell r="B6981" t="str">
            <v>Point</v>
          </cell>
          <cell r="C6981" t="str">
            <v>Taconite Iron Ore Processing /Vertical Shaft Furnace Discharge</v>
          </cell>
          <cell r="D6981" t="str">
            <v>Industrial Processes - Ferrous Metals</v>
          </cell>
          <cell r="G6981" t="str">
            <v>Industrial Processes</v>
          </cell>
          <cell r="H6981" t="str">
            <v>Primary Metal Production</v>
          </cell>
          <cell r="I6981" t="str">
            <v>Taconite Iron Ore Processing</v>
          </cell>
          <cell r="J6981" t="str">
            <v>Vertical Shaft Furnace Discharge</v>
          </cell>
          <cell r="N6981">
            <v>40988</v>
          </cell>
        </row>
        <row r="6982">
          <cell r="A6982" t="str">
            <v>30302371</v>
          </cell>
          <cell r="B6982" t="str">
            <v>Point</v>
          </cell>
          <cell r="C6982" t="str">
            <v>Taconite Iron Ore Processing /Induration: Vertical Shaft, Gas-fired, Acid Pellets, Top Gas Stack</v>
          </cell>
          <cell r="D6982" t="str">
            <v>Industrial Processes - Ferrous Metals</v>
          </cell>
          <cell r="G6982" t="str">
            <v>Industrial Processes</v>
          </cell>
          <cell r="H6982" t="str">
            <v>Primary Metal Production</v>
          </cell>
          <cell r="I6982" t="str">
            <v>Taconite Iron Ore Processing</v>
          </cell>
          <cell r="J6982" t="str">
            <v>Induration: Vertical Shaft, Gas-fired, Acid Pellets, Top Gas Stack</v>
          </cell>
          <cell r="N6982">
            <v>40988</v>
          </cell>
        </row>
        <row r="6983">
          <cell r="A6983" t="str">
            <v>30302372</v>
          </cell>
          <cell r="B6983" t="str">
            <v>Point</v>
          </cell>
          <cell r="C6983" t="str">
            <v>Taconite Iron Ore Processing /Induration: Vertical Shaft, Gas-fired, Flux Pellets, Top Gas Stack</v>
          </cell>
          <cell r="D6983" t="str">
            <v>Industrial Processes - Ferrous Metals</v>
          </cell>
          <cell r="G6983" t="str">
            <v>Industrial Processes</v>
          </cell>
          <cell r="H6983" t="str">
            <v>Primary Metal Production</v>
          </cell>
          <cell r="I6983" t="str">
            <v>Taconite Iron Ore Processing</v>
          </cell>
          <cell r="J6983" t="str">
            <v>Induration: Vertical Shaft, Gas-fired, Flux Pellets, Top Gas Stack</v>
          </cell>
          <cell r="N6983">
            <v>40988</v>
          </cell>
        </row>
        <row r="6984">
          <cell r="A6984" t="str">
            <v>30302373</v>
          </cell>
          <cell r="B6984" t="str">
            <v>Point</v>
          </cell>
          <cell r="C6984" t="str">
            <v>Taconite Iron Ore Processing /Induration: Vertical Shaft, Gas-fired, Acid Pellets, Bottom Gas Stack</v>
          </cell>
          <cell r="D6984" t="str">
            <v>Industrial Processes - Ferrous Metals</v>
          </cell>
          <cell r="G6984" t="str">
            <v>Industrial Processes</v>
          </cell>
          <cell r="H6984" t="str">
            <v>Primary Metal Production</v>
          </cell>
          <cell r="I6984" t="str">
            <v>Taconite Iron Ore Processing</v>
          </cell>
          <cell r="J6984" t="str">
            <v>Induration: Vertical Shaft, Gas-fired, Acid Pellets, Bottom Gas Stack</v>
          </cell>
          <cell r="N6984">
            <v>40988</v>
          </cell>
        </row>
        <row r="6985">
          <cell r="A6985" t="str">
            <v>30302374</v>
          </cell>
          <cell r="B6985" t="str">
            <v>Point</v>
          </cell>
          <cell r="C6985" t="str">
            <v>Taconite Iron Ore Processing /Induration: Vertical Shaft, Gas-fired, Flux Pellets, Bottom Gas Stack</v>
          </cell>
          <cell r="D6985" t="str">
            <v>Industrial Processes - Ferrous Metals</v>
          </cell>
          <cell r="G6985" t="str">
            <v>Industrial Processes</v>
          </cell>
          <cell r="H6985" t="str">
            <v>Primary Metal Production</v>
          </cell>
          <cell r="I6985" t="str">
            <v>Taconite Iron Ore Processing</v>
          </cell>
          <cell r="J6985" t="str">
            <v>Induration: Vertical Shaft, Gas-fired, Flux Pellets, Bottom Gas Stack</v>
          </cell>
          <cell r="N6985">
            <v>40988</v>
          </cell>
        </row>
        <row r="6986">
          <cell r="A6986" t="str">
            <v>30302379</v>
          </cell>
          <cell r="B6986" t="str">
            <v>Point</v>
          </cell>
          <cell r="C6986" t="str">
            <v>Taconite Iron Ore Processing /Straight Grate Furnace Feed</v>
          </cell>
          <cell r="D6986" t="str">
            <v>Industrial Processes - Ferrous Metals</v>
          </cell>
          <cell r="G6986" t="str">
            <v>Industrial Processes</v>
          </cell>
          <cell r="H6986" t="str">
            <v>Primary Metal Production</v>
          </cell>
          <cell r="I6986" t="str">
            <v>Taconite Iron Ore Processing</v>
          </cell>
          <cell r="J6986" t="str">
            <v>Straight Grate Furnace Feed</v>
          </cell>
          <cell r="N6986">
            <v>40988</v>
          </cell>
        </row>
        <row r="6987">
          <cell r="A6987" t="str">
            <v>30302380</v>
          </cell>
          <cell r="B6987" t="str">
            <v>Point</v>
          </cell>
          <cell r="C6987" t="str">
            <v>Taconite Iron Ore Processing /Straight Grate Furnace Discharge</v>
          </cell>
          <cell r="D6987" t="str">
            <v>Industrial Processes - Ferrous Metals</v>
          </cell>
          <cell r="G6987" t="str">
            <v>Industrial Processes</v>
          </cell>
          <cell r="H6987" t="str">
            <v>Primary Metal Production</v>
          </cell>
          <cell r="I6987" t="str">
            <v>Taconite Iron Ore Processing</v>
          </cell>
          <cell r="J6987" t="str">
            <v>Straight Grate Furnace Discharge</v>
          </cell>
          <cell r="N6987">
            <v>40988</v>
          </cell>
        </row>
        <row r="6988">
          <cell r="A6988" t="str">
            <v>30302381</v>
          </cell>
          <cell r="B6988" t="str">
            <v>Point</v>
          </cell>
          <cell r="C6988" t="str">
            <v>Taconite Iron Ore Processing /Induration: Straight Grate, Gas-fired, Acid Pellets</v>
          </cell>
          <cell r="D6988" t="str">
            <v>Industrial Processes - Ferrous Metals</v>
          </cell>
          <cell r="G6988" t="str">
            <v>Industrial Processes</v>
          </cell>
          <cell r="H6988" t="str">
            <v>Primary Metal Production</v>
          </cell>
          <cell r="I6988" t="str">
            <v>Taconite Iron Ore Processing</v>
          </cell>
          <cell r="J6988" t="str">
            <v>Induration: Straight Grate, Gas-fired, Acid Pellets</v>
          </cell>
          <cell r="N6988">
            <v>40988</v>
          </cell>
        </row>
        <row r="6989">
          <cell r="A6989" t="str">
            <v>30302382</v>
          </cell>
          <cell r="B6989" t="str">
            <v>Point</v>
          </cell>
          <cell r="C6989" t="str">
            <v>Taconite Iron Ore Processing /Induration: Straight Grate, Gas-fired, Flux Pellets</v>
          </cell>
          <cell r="D6989" t="str">
            <v>Industrial Processes - Ferrous Metals</v>
          </cell>
          <cell r="G6989" t="str">
            <v>Industrial Processes</v>
          </cell>
          <cell r="H6989" t="str">
            <v>Primary Metal Production</v>
          </cell>
          <cell r="I6989" t="str">
            <v>Taconite Iron Ore Processing</v>
          </cell>
          <cell r="J6989" t="str">
            <v>Induration: Straight Grate, Gas-fired, Flux Pellets</v>
          </cell>
          <cell r="N6989">
            <v>40988</v>
          </cell>
        </row>
        <row r="6990">
          <cell r="A6990" t="str">
            <v>30302383</v>
          </cell>
          <cell r="B6990" t="str">
            <v>Point</v>
          </cell>
          <cell r="C6990" t="str">
            <v>Taconite Iron Ore Processing /Induration: Straight Grate, Oil-fired, Acid Pellets</v>
          </cell>
          <cell r="D6990" t="str">
            <v>Industrial Processes - Ferrous Metals</v>
          </cell>
          <cell r="G6990" t="str">
            <v>Industrial Processes</v>
          </cell>
          <cell r="H6990" t="str">
            <v>Primary Metal Production</v>
          </cell>
          <cell r="I6990" t="str">
            <v>Taconite Iron Ore Processing</v>
          </cell>
          <cell r="J6990" t="str">
            <v>Induration: Straight Grate, Oil-fired, Acid Pellets</v>
          </cell>
          <cell r="N6990">
            <v>40988</v>
          </cell>
        </row>
        <row r="6991">
          <cell r="A6991" t="str">
            <v>30302384</v>
          </cell>
          <cell r="B6991" t="str">
            <v>Point</v>
          </cell>
          <cell r="C6991" t="str">
            <v>Taconite Iron Ore Processing /Induration: Straight Grate, Oil-fired, Flux Pellets</v>
          </cell>
          <cell r="D6991" t="str">
            <v>Industrial Processes - Ferrous Metals</v>
          </cell>
          <cell r="G6991" t="str">
            <v>Industrial Processes</v>
          </cell>
          <cell r="H6991" t="str">
            <v>Primary Metal Production</v>
          </cell>
          <cell r="I6991" t="str">
            <v>Taconite Iron Ore Processing</v>
          </cell>
          <cell r="J6991" t="str">
            <v>Induration: Straight Grate, Oil-fired, Flux Pellets</v>
          </cell>
          <cell r="N6991">
            <v>40988</v>
          </cell>
        </row>
        <row r="6992">
          <cell r="A6992" t="str">
            <v>30302385</v>
          </cell>
          <cell r="B6992" t="str">
            <v>Point</v>
          </cell>
          <cell r="C6992" t="str">
            <v>Taconite Iron Ore Processing /Induration: Straight Grate, Coke-fired, Acid Pellets</v>
          </cell>
          <cell r="D6992" t="str">
            <v>Industrial Processes - Ferrous Metals</v>
          </cell>
          <cell r="G6992" t="str">
            <v>Industrial Processes</v>
          </cell>
          <cell r="H6992" t="str">
            <v>Primary Metal Production</v>
          </cell>
          <cell r="I6992" t="str">
            <v>Taconite Iron Ore Processing</v>
          </cell>
          <cell r="J6992" t="str">
            <v>Induration: Straight Grate, Coke-fired, Acid Pellets</v>
          </cell>
          <cell r="N6992">
            <v>40988</v>
          </cell>
        </row>
        <row r="6993">
          <cell r="A6993" t="str">
            <v>30302386</v>
          </cell>
          <cell r="B6993" t="str">
            <v>Point</v>
          </cell>
          <cell r="C6993" t="str">
            <v>Taconite Iron Ore Processing /Induration: Straight Grate, Coke-fired, Flux Pellets</v>
          </cell>
          <cell r="D6993" t="str">
            <v>Industrial Processes - Ferrous Metals</v>
          </cell>
          <cell r="G6993" t="str">
            <v>Industrial Processes</v>
          </cell>
          <cell r="H6993" t="str">
            <v>Primary Metal Production</v>
          </cell>
          <cell r="I6993" t="str">
            <v>Taconite Iron Ore Processing</v>
          </cell>
          <cell r="J6993" t="str">
            <v>Induration: Straight Grate, Coke-fired, Flux Pellets</v>
          </cell>
          <cell r="N6993">
            <v>40988</v>
          </cell>
        </row>
        <row r="6994">
          <cell r="A6994" t="str">
            <v>30302387</v>
          </cell>
          <cell r="B6994" t="str">
            <v>Point</v>
          </cell>
          <cell r="C6994" t="str">
            <v>Taconite Iron Ore Processing /Induration: Straight Grate, Coke &amp; Gas-fired, Acid Pellets</v>
          </cell>
          <cell r="D6994" t="str">
            <v>Industrial Processes - Ferrous Metals</v>
          </cell>
          <cell r="G6994" t="str">
            <v>Industrial Processes</v>
          </cell>
          <cell r="H6994" t="str">
            <v>Primary Metal Production</v>
          </cell>
          <cell r="I6994" t="str">
            <v>Taconite Iron Ore Processing</v>
          </cell>
          <cell r="J6994" t="str">
            <v>Induration: Straight Grate, Coke &amp; Gas-fired, Acid Pellets</v>
          </cell>
          <cell r="N6994">
            <v>40988</v>
          </cell>
        </row>
        <row r="6995">
          <cell r="A6995" t="str">
            <v>30302388</v>
          </cell>
          <cell r="B6995" t="str">
            <v>Point</v>
          </cell>
          <cell r="C6995" t="str">
            <v>Taconite Iron Ore Processing /Induration: Straight Grate, Coke &amp; Gas-fired, Flux Pellets</v>
          </cell>
          <cell r="D6995" t="str">
            <v>Industrial Processes - Ferrous Metals</v>
          </cell>
          <cell r="G6995" t="str">
            <v>Industrial Processes</v>
          </cell>
          <cell r="H6995" t="str">
            <v>Primary Metal Production</v>
          </cell>
          <cell r="I6995" t="str">
            <v>Taconite Iron Ore Processing</v>
          </cell>
          <cell r="J6995" t="str">
            <v>Induration: Straight Grate, Coke &amp; Gas-fired, Flux Pellets</v>
          </cell>
          <cell r="N6995">
            <v>40988</v>
          </cell>
        </row>
        <row r="6996">
          <cell r="A6996" t="str">
            <v>30302393</v>
          </cell>
          <cell r="B6996" t="str">
            <v>Point</v>
          </cell>
          <cell r="C6996" t="str">
            <v>Taconite Iron Ore Processing /Hearth Layer Screen</v>
          </cell>
          <cell r="D6996" t="str">
            <v>Industrial Processes - Ferrous Metals</v>
          </cell>
          <cell r="G6996" t="str">
            <v>Industrial Processes</v>
          </cell>
          <cell r="H6996" t="str">
            <v>Primary Metal Production</v>
          </cell>
          <cell r="I6996" t="str">
            <v>Taconite Iron Ore Processing</v>
          </cell>
          <cell r="J6996" t="str">
            <v>Hearth Layer Screen</v>
          </cell>
          <cell r="N6996">
            <v>40988</v>
          </cell>
        </row>
        <row r="6997">
          <cell r="A6997" t="str">
            <v>30302395</v>
          </cell>
          <cell r="B6997" t="str">
            <v>Point</v>
          </cell>
          <cell r="C6997" t="str">
            <v>Taconite Iron Ore Processing /Pellet Screen</v>
          </cell>
          <cell r="D6997" t="str">
            <v>Industrial Processes - Ferrous Metals</v>
          </cell>
          <cell r="G6997" t="str">
            <v>Industrial Processes</v>
          </cell>
          <cell r="H6997" t="str">
            <v>Primary Metal Production</v>
          </cell>
          <cell r="I6997" t="str">
            <v>Taconite Iron Ore Processing</v>
          </cell>
          <cell r="J6997" t="str">
            <v>Pellet Screen</v>
          </cell>
          <cell r="N6997">
            <v>40988</v>
          </cell>
        </row>
        <row r="6998">
          <cell r="A6998" t="str">
            <v>30302396</v>
          </cell>
          <cell r="B6998" t="str">
            <v>Point</v>
          </cell>
          <cell r="C6998" t="str">
            <v>Taconite Iron Ore Processing /Pellet Storage Bin Loading</v>
          </cell>
          <cell r="D6998" t="str">
            <v>Industrial Processes - Storage and Transfer</v>
          </cell>
          <cell r="G6998" t="str">
            <v>Industrial Processes</v>
          </cell>
          <cell r="H6998" t="str">
            <v>Primary Metal Production</v>
          </cell>
          <cell r="I6998" t="str">
            <v>Taconite Iron Ore Processing</v>
          </cell>
          <cell r="J6998" t="str">
            <v>Pellet Storage Bin Loading</v>
          </cell>
          <cell r="N6998">
            <v>40988</v>
          </cell>
        </row>
        <row r="6999">
          <cell r="A6999" t="str">
            <v>30302397</v>
          </cell>
          <cell r="B6999" t="str">
            <v>Point</v>
          </cell>
          <cell r="C6999" t="str">
            <v>Taconite Iron Ore Processing /Secondary Storage Bin Loading</v>
          </cell>
          <cell r="D6999" t="str">
            <v>Industrial Processes - Storage and Transfer</v>
          </cell>
          <cell r="G6999" t="str">
            <v>Industrial Processes</v>
          </cell>
          <cell r="H6999" t="str">
            <v>Primary Metal Production</v>
          </cell>
          <cell r="I6999" t="str">
            <v>Taconite Iron Ore Processing</v>
          </cell>
          <cell r="J6999" t="str">
            <v>Secondary Storage Bin Loading</v>
          </cell>
          <cell r="N6999">
            <v>40988</v>
          </cell>
        </row>
        <row r="7000">
          <cell r="A7000" t="str">
            <v>30302398</v>
          </cell>
          <cell r="B7000" t="str">
            <v>Point</v>
          </cell>
          <cell r="C7000" t="str">
            <v>Taconite Iron Ore Processing /Tertiary Storage Bin Loading</v>
          </cell>
          <cell r="D7000" t="str">
            <v>Industrial Processes - Storage and Transfer</v>
          </cell>
          <cell r="G7000" t="str">
            <v>Industrial Processes</v>
          </cell>
          <cell r="H7000" t="str">
            <v>Primary Metal Production</v>
          </cell>
          <cell r="I7000" t="str">
            <v>Taconite Iron Ore Processing</v>
          </cell>
          <cell r="J7000" t="str">
            <v>Tertiary Storage Bin Loading</v>
          </cell>
          <cell r="N7000">
            <v>40988</v>
          </cell>
        </row>
        <row r="7001">
          <cell r="A7001" t="str">
            <v>30302399</v>
          </cell>
          <cell r="B7001" t="str">
            <v>Point</v>
          </cell>
          <cell r="C7001" t="str">
            <v>Taconite Iron Ore Processing /Other Not Classified</v>
          </cell>
          <cell r="D7001" t="str">
            <v>Industrial Processes - Storage and Transfer</v>
          </cell>
          <cell r="G7001" t="str">
            <v>Industrial Processes</v>
          </cell>
          <cell r="H7001" t="str">
            <v>Primary Metal Production</v>
          </cell>
          <cell r="I7001" t="str">
            <v>Taconite Iron Ore Processing</v>
          </cell>
          <cell r="J7001" t="str">
            <v>Other Not Classified</v>
          </cell>
          <cell r="N7001">
            <v>40988</v>
          </cell>
        </row>
        <row r="7002">
          <cell r="A7002" t="str">
            <v>30302401</v>
          </cell>
          <cell r="B7002" t="str">
            <v>Point</v>
          </cell>
          <cell r="C7002" t="str">
            <v>Metal Mining (General Proc) /Primary Crushing: Low Moisture Ore</v>
          </cell>
          <cell r="D7002" t="str">
            <v>Industrial Processes - Mining</v>
          </cell>
          <cell r="G7002" t="str">
            <v>Industrial Processes</v>
          </cell>
          <cell r="H7002" t="str">
            <v>Primary Metal Production</v>
          </cell>
          <cell r="I7002" t="str">
            <v>Metal Mining (General Processes)</v>
          </cell>
          <cell r="J7002" t="str">
            <v>Primary Crushing: Low Moisture Ore</v>
          </cell>
          <cell r="N7002">
            <v>40988</v>
          </cell>
        </row>
        <row r="7003">
          <cell r="A7003" t="str">
            <v>30302402</v>
          </cell>
          <cell r="B7003" t="str">
            <v>Point</v>
          </cell>
          <cell r="C7003" t="str">
            <v>Metal Mining (General Proc) /Secondary Crushing: Low Moisture Ore</v>
          </cell>
          <cell r="D7003" t="str">
            <v>Industrial Processes - Mining</v>
          </cell>
          <cell r="G7003" t="str">
            <v>Industrial Processes</v>
          </cell>
          <cell r="H7003" t="str">
            <v>Primary Metal Production</v>
          </cell>
          <cell r="I7003" t="str">
            <v>Metal Mining (General Processes)</v>
          </cell>
          <cell r="J7003" t="str">
            <v>Secondary Crushing: Low Moisture Ore</v>
          </cell>
          <cell r="N7003">
            <v>40988</v>
          </cell>
        </row>
        <row r="7004">
          <cell r="A7004" t="str">
            <v>30302403</v>
          </cell>
          <cell r="B7004" t="str">
            <v>Point</v>
          </cell>
          <cell r="C7004" t="str">
            <v>Metal Mining (General Proc) /Tertiary Crushing: Low Moisture Ore</v>
          </cell>
          <cell r="D7004" t="str">
            <v>Industrial Processes - Mining</v>
          </cell>
          <cell r="G7004" t="str">
            <v>Industrial Processes</v>
          </cell>
          <cell r="H7004" t="str">
            <v>Primary Metal Production</v>
          </cell>
          <cell r="I7004" t="str">
            <v>Metal Mining (General Processes)</v>
          </cell>
          <cell r="J7004" t="str">
            <v>Tertiary Crushing: Low Moisture Ore</v>
          </cell>
          <cell r="N7004">
            <v>40988</v>
          </cell>
        </row>
        <row r="7005">
          <cell r="A7005" t="str">
            <v>30302404</v>
          </cell>
          <cell r="B7005" t="str">
            <v>Point</v>
          </cell>
          <cell r="C7005" t="str">
            <v>Metal Mining (General Proc) /Material Handling: Low Moisture Ore</v>
          </cell>
          <cell r="D7005" t="str">
            <v>Industrial Processes - Mining</v>
          </cell>
          <cell r="G7005" t="str">
            <v>Industrial Processes</v>
          </cell>
          <cell r="H7005" t="str">
            <v>Primary Metal Production</v>
          </cell>
          <cell r="I7005" t="str">
            <v>Metal Mining (General Processes)</v>
          </cell>
          <cell r="J7005" t="str">
            <v>Material Handling: Low Moisture Ore</v>
          </cell>
          <cell r="N7005">
            <v>40988</v>
          </cell>
        </row>
        <row r="7006">
          <cell r="A7006" t="str">
            <v>30302405</v>
          </cell>
          <cell r="B7006" t="str">
            <v>Point</v>
          </cell>
          <cell r="C7006" t="str">
            <v>Metal Mining (General Proc) /Primary Crushing: High Moisture Ore</v>
          </cell>
          <cell r="D7006" t="str">
            <v>Industrial Processes - Mining</v>
          </cell>
          <cell r="G7006" t="str">
            <v>Industrial Processes</v>
          </cell>
          <cell r="H7006" t="str">
            <v>Primary Metal Production</v>
          </cell>
          <cell r="I7006" t="str">
            <v>Metal Mining (General Processes)</v>
          </cell>
          <cell r="J7006" t="str">
            <v>Primary Crushing: High Moisture Ore</v>
          </cell>
          <cell r="N7006">
            <v>40988</v>
          </cell>
        </row>
        <row r="7007">
          <cell r="A7007" t="str">
            <v>30302406</v>
          </cell>
          <cell r="B7007" t="str">
            <v>Point</v>
          </cell>
          <cell r="C7007" t="str">
            <v>Metal Mining (General Proc) /Secondary Crushing: High Moisture Ore</v>
          </cell>
          <cell r="D7007" t="str">
            <v>Industrial Processes - Mining</v>
          </cell>
          <cell r="G7007" t="str">
            <v>Industrial Processes</v>
          </cell>
          <cell r="H7007" t="str">
            <v>Primary Metal Production</v>
          </cell>
          <cell r="I7007" t="str">
            <v>Metal Mining (General Processes)</v>
          </cell>
          <cell r="J7007" t="str">
            <v>Secondary Crushing: High Moisture Ore</v>
          </cell>
          <cell r="N7007">
            <v>40988</v>
          </cell>
        </row>
        <row r="7008">
          <cell r="A7008" t="str">
            <v>30302407</v>
          </cell>
          <cell r="B7008" t="str">
            <v>Point</v>
          </cell>
          <cell r="C7008" t="str">
            <v>Metal Mining (General Proc) /Tertiary Crushing: High Moisture Ore</v>
          </cell>
          <cell r="D7008" t="str">
            <v>Industrial Processes - Mining</v>
          </cell>
          <cell r="G7008" t="str">
            <v>Industrial Processes</v>
          </cell>
          <cell r="H7008" t="str">
            <v>Primary Metal Production</v>
          </cell>
          <cell r="I7008" t="str">
            <v>Metal Mining (General Processes)</v>
          </cell>
          <cell r="J7008" t="str">
            <v>Tertiary Crushing: High Moisture Ore</v>
          </cell>
          <cell r="N7008">
            <v>40988</v>
          </cell>
        </row>
        <row r="7009">
          <cell r="A7009" t="str">
            <v>30302408</v>
          </cell>
          <cell r="B7009" t="str">
            <v>Point</v>
          </cell>
          <cell r="C7009" t="str">
            <v>Metal Mining (General Proc) /Material Handling: High Moisture Ore</v>
          </cell>
          <cell r="D7009" t="str">
            <v>Industrial Processes - Mining</v>
          </cell>
          <cell r="G7009" t="str">
            <v>Industrial Processes</v>
          </cell>
          <cell r="H7009" t="str">
            <v>Primary Metal Production</v>
          </cell>
          <cell r="I7009" t="str">
            <v>Metal Mining (General Processes)</v>
          </cell>
          <cell r="J7009" t="str">
            <v>Material Handling: High Moisture Ore</v>
          </cell>
          <cell r="N7009">
            <v>40988</v>
          </cell>
        </row>
        <row r="7010">
          <cell r="A7010" t="str">
            <v>30302409</v>
          </cell>
          <cell r="B7010" t="str">
            <v>Point</v>
          </cell>
          <cell r="C7010" t="str">
            <v>Metal Mining (General Proc) /Dry Grinding with Air Conveying</v>
          </cell>
          <cell r="D7010" t="str">
            <v>Industrial Processes - Mining</v>
          </cell>
          <cell r="G7010" t="str">
            <v>Industrial Processes</v>
          </cell>
          <cell r="H7010" t="str">
            <v>Primary Metal Production</v>
          </cell>
          <cell r="I7010" t="str">
            <v>Metal Mining (General Processes)</v>
          </cell>
          <cell r="J7010" t="str">
            <v>Dry Grinding with Air Conveying</v>
          </cell>
          <cell r="N7010">
            <v>40988</v>
          </cell>
        </row>
        <row r="7011">
          <cell r="A7011" t="str">
            <v>30302410</v>
          </cell>
          <cell r="B7011" t="str">
            <v>Point</v>
          </cell>
          <cell r="C7011" t="str">
            <v>Metal Mining (General Proc) /Dry Grinding without Air Conveying</v>
          </cell>
          <cell r="D7011" t="str">
            <v>Industrial Processes - Mining</v>
          </cell>
          <cell r="G7011" t="str">
            <v>Industrial Processes</v>
          </cell>
          <cell r="H7011" t="str">
            <v>Primary Metal Production</v>
          </cell>
          <cell r="I7011" t="str">
            <v>Metal Mining (General Processes)</v>
          </cell>
          <cell r="J7011" t="str">
            <v>Dry Grinding without Air Conveying</v>
          </cell>
          <cell r="N7011">
            <v>40988</v>
          </cell>
        </row>
        <row r="7012">
          <cell r="A7012" t="str">
            <v>30302411</v>
          </cell>
          <cell r="B7012" t="str">
            <v>Point</v>
          </cell>
          <cell r="C7012" t="str">
            <v>Metal Mining (General Proc) /Ore Drying</v>
          </cell>
          <cell r="D7012" t="str">
            <v>Industrial Processes - Mining</v>
          </cell>
          <cell r="G7012" t="str">
            <v>Industrial Processes</v>
          </cell>
          <cell r="H7012" t="str">
            <v>Primary Metal Production</v>
          </cell>
          <cell r="I7012" t="str">
            <v>Metal Mining (General Processes)</v>
          </cell>
          <cell r="J7012" t="str">
            <v>Ore Drying</v>
          </cell>
          <cell r="N7012">
            <v>40988</v>
          </cell>
        </row>
        <row r="7013">
          <cell r="A7013" t="str">
            <v>30303002</v>
          </cell>
          <cell r="B7013" t="str">
            <v>Point</v>
          </cell>
          <cell r="C7013" t="str">
            <v>Zinc Production /Multiple Hearth Roaster</v>
          </cell>
          <cell r="D7013" t="str">
            <v>Industrial Processes - Non-ferrous Metals</v>
          </cell>
          <cell r="G7013" t="str">
            <v>Industrial Processes</v>
          </cell>
          <cell r="H7013" t="str">
            <v>Primary Metal Production</v>
          </cell>
          <cell r="I7013" t="str">
            <v>Zinc Production</v>
          </cell>
          <cell r="J7013" t="str">
            <v>Multiple Hearth Roaster</v>
          </cell>
          <cell r="N7013">
            <v>40988</v>
          </cell>
        </row>
        <row r="7014">
          <cell r="A7014" t="str">
            <v>30303003</v>
          </cell>
          <cell r="B7014" t="str">
            <v>Point</v>
          </cell>
          <cell r="C7014" t="str">
            <v>Zinc Production /Sinter Strand</v>
          </cell>
          <cell r="D7014" t="str">
            <v>Industrial Processes - Non-ferrous Metals</v>
          </cell>
          <cell r="G7014" t="str">
            <v>Industrial Processes</v>
          </cell>
          <cell r="H7014" t="str">
            <v>Primary Metal Production</v>
          </cell>
          <cell r="I7014" t="str">
            <v>Zinc Production</v>
          </cell>
          <cell r="J7014" t="str">
            <v>Sinter Strand</v>
          </cell>
          <cell r="N7014">
            <v>40988</v>
          </cell>
        </row>
        <row r="7015">
          <cell r="A7015" t="str">
            <v>30303005</v>
          </cell>
          <cell r="B7015" t="str">
            <v>Point</v>
          </cell>
          <cell r="C7015" t="str">
            <v>Zinc Production /Vertical Retort/Electrothermal Furnace</v>
          </cell>
          <cell r="D7015" t="str">
            <v>Industrial Processes - Non-ferrous Metals</v>
          </cell>
          <cell r="G7015" t="str">
            <v>Industrial Processes</v>
          </cell>
          <cell r="H7015" t="str">
            <v>Primary Metal Production</v>
          </cell>
          <cell r="I7015" t="str">
            <v>Zinc Production</v>
          </cell>
          <cell r="J7015" t="str">
            <v>Vertical Retort/Electrothermal Furnace</v>
          </cell>
          <cell r="N7015">
            <v>40988</v>
          </cell>
        </row>
        <row r="7016">
          <cell r="A7016" t="str">
            <v>30303006</v>
          </cell>
          <cell r="B7016" t="str">
            <v>Point</v>
          </cell>
          <cell r="C7016" t="str">
            <v>Zinc Production /Electrolytic Processor</v>
          </cell>
          <cell r="D7016" t="str">
            <v>Industrial Processes - Non-ferrous Metals</v>
          </cell>
          <cell r="G7016" t="str">
            <v>Industrial Processes</v>
          </cell>
          <cell r="H7016" t="str">
            <v>Primary Metal Production</v>
          </cell>
          <cell r="I7016" t="str">
            <v>Zinc Production</v>
          </cell>
          <cell r="J7016" t="str">
            <v>Electrolytic Processor</v>
          </cell>
          <cell r="N7016">
            <v>40988</v>
          </cell>
        </row>
        <row r="7017">
          <cell r="A7017" t="str">
            <v>30303007</v>
          </cell>
          <cell r="B7017" t="str">
            <v>Point</v>
          </cell>
          <cell r="C7017" t="str">
            <v>Zinc Production /Flash Roaster</v>
          </cell>
          <cell r="D7017" t="str">
            <v>Industrial Processes - Non-ferrous Metals</v>
          </cell>
          <cell r="G7017" t="str">
            <v>Industrial Processes</v>
          </cell>
          <cell r="H7017" t="str">
            <v>Primary Metal Production</v>
          </cell>
          <cell r="I7017" t="str">
            <v>Zinc Production</v>
          </cell>
          <cell r="J7017" t="str">
            <v>Flash Roaster</v>
          </cell>
          <cell r="N7017">
            <v>40988</v>
          </cell>
        </row>
        <row r="7018">
          <cell r="A7018" t="str">
            <v>30303008</v>
          </cell>
          <cell r="B7018" t="str">
            <v>Point</v>
          </cell>
          <cell r="C7018" t="str">
            <v>Zinc Production /Fluid Bed Roaster</v>
          </cell>
          <cell r="D7018" t="str">
            <v>Industrial Processes - Non-ferrous Metals</v>
          </cell>
          <cell r="G7018" t="str">
            <v>Industrial Processes</v>
          </cell>
          <cell r="H7018" t="str">
            <v>Primary Metal Production</v>
          </cell>
          <cell r="I7018" t="str">
            <v>Zinc Production</v>
          </cell>
          <cell r="J7018" t="str">
            <v>Fluid Bed Roaster</v>
          </cell>
          <cell r="N7018">
            <v>40988</v>
          </cell>
        </row>
        <row r="7019">
          <cell r="A7019" t="str">
            <v>30303009</v>
          </cell>
          <cell r="B7019" t="str">
            <v>Point</v>
          </cell>
          <cell r="C7019" t="str">
            <v>Zinc Production /Raw Material Handling and Transfer</v>
          </cell>
          <cell r="D7019" t="str">
            <v>Industrial Processes - Storage and Transfer</v>
          </cell>
          <cell r="G7019" t="str">
            <v>Industrial Processes</v>
          </cell>
          <cell r="H7019" t="str">
            <v>Primary Metal Production</v>
          </cell>
          <cell r="I7019" t="str">
            <v>Zinc Production</v>
          </cell>
          <cell r="J7019" t="str">
            <v>Raw Material Handling and Transfer</v>
          </cell>
          <cell r="N7019">
            <v>40988</v>
          </cell>
        </row>
        <row r="7020">
          <cell r="A7020" t="str">
            <v>30303010</v>
          </cell>
          <cell r="B7020" t="str">
            <v>Point</v>
          </cell>
          <cell r="C7020" t="str">
            <v>Zinc Production /Sinter Breaking and Cooling</v>
          </cell>
          <cell r="D7020" t="str">
            <v>Industrial Processes - Non-ferrous Metals</v>
          </cell>
          <cell r="G7020" t="str">
            <v>Industrial Processes</v>
          </cell>
          <cell r="H7020" t="str">
            <v>Primary Metal Production</v>
          </cell>
          <cell r="I7020" t="str">
            <v>Zinc Production</v>
          </cell>
          <cell r="J7020" t="str">
            <v>Sinter Breaking and Cooling</v>
          </cell>
          <cell r="N7020">
            <v>40988</v>
          </cell>
        </row>
        <row r="7021">
          <cell r="A7021" t="str">
            <v>30303011</v>
          </cell>
          <cell r="B7021" t="str">
            <v>Point</v>
          </cell>
          <cell r="C7021" t="str">
            <v>Zinc Production /Zinc Casting</v>
          </cell>
          <cell r="D7021" t="str">
            <v>Industrial Processes - Non-ferrous Metals</v>
          </cell>
          <cell r="G7021" t="str">
            <v>Industrial Processes</v>
          </cell>
          <cell r="H7021" t="str">
            <v>Primary Metal Production</v>
          </cell>
          <cell r="I7021" t="str">
            <v>Zinc Production</v>
          </cell>
          <cell r="J7021" t="str">
            <v>Zinc Casting</v>
          </cell>
          <cell r="N7021">
            <v>40988</v>
          </cell>
        </row>
        <row r="7022">
          <cell r="A7022" t="str">
            <v>30303012</v>
          </cell>
          <cell r="B7022" t="str">
            <v>Point</v>
          </cell>
          <cell r="C7022" t="str">
            <v>Zinc Production /Raw Material Unloading</v>
          </cell>
          <cell r="D7022" t="str">
            <v>Industrial Processes - Storage and Transfer</v>
          </cell>
          <cell r="G7022" t="str">
            <v>Industrial Processes</v>
          </cell>
          <cell r="H7022" t="str">
            <v>Primary Metal Production</v>
          </cell>
          <cell r="I7022" t="str">
            <v>Zinc Production</v>
          </cell>
          <cell r="J7022" t="str">
            <v>Raw Material Unloading</v>
          </cell>
          <cell r="N7022">
            <v>40988</v>
          </cell>
        </row>
        <row r="7023">
          <cell r="A7023" t="str">
            <v>30303013</v>
          </cell>
          <cell r="B7023" t="str">
            <v>Point</v>
          </cell>
          <cell r="C7023" t="str">
            <v>Zinc Production /Suspension Roaster</v>
          </cell>
          <cell r="D7023" t="str">
            <v>Industrial Processes - Non-ferrous Metals</v>
          </cell>
          <cell r="G7023" t="str">
            <v>Industrial Processes</v>
          </cell>
          <cell r="H7023" t="str">
            <v>Primary Metal Production</v>
          </cell>
          <cell r="I7023" t="str">
            <v>Zinc Production</v>
          </cell>
          <cell r="J7023" t="str">
            <v>Suspension Roaster</v>
          </cell>
          <cell r="N7023">
            <v>40988</v>
          </cell>
        </row>
        <row r="7024">
          <cell r="A7024" t="str">
            <v>30303014</v>
          </cell>
          <cell r="B7024" t="str">
            <v>Point</v>
          </cell>
          <cell r="C7024" t="str">
            <v>Zinc Production /Crushing/Screening</v>
          </cell>
          <cell r="D7024" t="str">
            <v>Industrial Processes - Non-ferrous Metals</v>
          </cell>
          <cell r="G7024" t="str">
            <v>Industrial Processes</v>
          </cell>
          <cell r="H7024" t="str">
            <v>Primary Metal Production</v>
          </cell>
          <cell r="I7024" t="str">
            <v>Zinc Production</v>
          </cell>
          <cell r="J7024" t="str">
            <v>Crushing/Screening</v>
          </cell>
          <cell r="N7024">
            <v>40988</v>
          </cell>
        </row>
        <row r="7025">
          <cell r="A7025" t="str">
            <v>30303015</v>
          </cell>
          <cell r="B7025" t="str">
            <v>Point</v>
          </cell>
          <cell r="C7025" t="str">
            <v>Zinc Production /Zinc Melting</v>
          </cell>
          <cell r="D7025" t="str">
            <v>Industrial Processes - Non-ferrous Metals</v>
          </cell>
          <cell r="G7025" t="str">
            <v>Industrial Processes</v>
          </cell>
          <cell r="H7025" t="str">
            <v>Primary Metal Production</v>
          </cell>
          <cell r="I7025" t="str">
            <v>Zinc Production</v>
          </cell>
          <cell r="J7025" t="str">
            <v>Zinc Melting</v>
          </cell>
          <cell r="N7025">
            <v>40988</v>
          </cell>
        </row>
        <row r="7026">
          <cell r="A7026" t="str">
            <v>30303016</v>
          </cell>
          <cell r="B7026" t="str">
            <v>Point</v>
          </cell>
          <cell r="C7026" t="str">
            <v>Zinc Production /Alloying</v>
          </cell>
          <cell r="D7026" t="str">
            <v>Industrial Processes - Non-ferrous Metals</v>
          </cell>
          <cell r="G7026" t="str">
            <v>Industrial Processes</v>
          </cell>
          <cell r="H7026" t="str">
            <v>Primary Metal Production</v>
          </cell>
          <cell r="I7026" t="str">
            <v>Zinc Production</v>
          </cell>
          <cell r="J7026" t="str">
            <v>Alloying</v>
          </cell>
          <cell r="N7026">
            <v>40988</v>
          </cell>
        </row>
        <row r="7027">
          <cell r="A7027" t="str">
            <v>30303017</v>
          </cell>
          <cell r="B7027" t="str">
            <v>Point</v>
          </cell>
          <cell r="C7027" t="str">
            <v>Zinc Production /Leaching</v>
          </cell>
          <cell r="D7027" t="str">
            <v>Industrial Processes - Non-ferrous Metals</v>
          </cell>
          <cell r="G7027" t="str">
            <v>Industrial Processes</v>
          </cell>
          <cell r="H7027" t="str">
            <v>Primary Metal Production</v>
          </cell>
          <cell r="I7027" t="str">
            <v>Zinc Production</v>
          </cell>
          <cell r="J7027" t="str">
            <v>Leaching</v>
          </cell>
          <cell r="N7027">
            <v>40988</v>
          </cell>
        </row>
        <row r="7028">
          <cell r="A7028" t="str">
            <v>30303018</v>
          </cell>
          <cell r="B7028" t="str">
            <v>Point</v>
          </cell>
          <cell r="C7028" t="str">
            <v>Zinc Production /Purification</v>
          </cell>
          <cell r="D7028" t="str">
            <v>Industrial Processes - Non-ferrous Metals</v>
          </cell>
          <cell r="G7028" t="str">
            <v>Industrial Processes</v>
          </cell>
          <cell r="H7028" t="str">
            <v>Primary Metal Production</v>
          </cell>
          <cell r="I7028" t="str">
            <v>Zinc Production</v>
          </cell>
          <cell r="J7028" t="str">
            <v>Purification</v>
          </cell>
          <cell r="N7028">
            <v>40988</v>
          </cell>
        </row>
        <row r="7029">
          <cell r="A7029" t="str">
            <v>30303019</v>
          </cell>
          <cell r="B7029" t="str">
            <v>Point</v>
          </cell>
          <cell r="C7029" t="str">
            <v>Zinc Production /Sinter Plant Wind Box</v>
          </cell>
          <cell r="D7029" t="str">
            <v>Industrial Processes - Non-ferrous Metals</v>
          </cell>
          <cell r="G7029" t="str">
            <v>Industrial Processes</v>
          </cell>
          <cell r="H7029" t="str">
            <v>Primary Metal Production</v>
          </cell>
          <cell r="I7029" t="str">
            <v>Zinc Production</v>
          </cell>
          <cell r="J7029" t="str">
            <v>Sinter Plant Wind Box</v>
          </cell>
          <cell r="N7029">
            <v>40988</v>
          </cell>
        </row>
        <row r="7030">
          <cell r="A7030" t="str">
            <v>30303020</v>
          </cell>
          <cell r="B7030" t="str">
            <v>Point</v>
          </cell>
          <cell r="C7030" t="str">
            <v>Zinc Production /Sinter Plant Discharge and Screens</v>
          </cell>
          <cell r="D7030" t="str">
            <v>Industrial Processes - Non-ferrous Metals</v>
          </cell>
          <cell r="G7030" t="str">
            <v>Industrial Processes</v>
          </cell>
          <cell r="H7030" t="str">
            <v>Primary Metal Production</v>
          </cell>
          <cell r="I7030" t="str">
            <v>Zinc Production</v>
          </cell>
          <cell r="J7030" t="str">
            <v>Sinter Plant Discharge and Screens</v>
          </cell>
          <cell r="N7030">
            <v>40988</v>
          </cell>
        </row>
        <row r="7031">
          <cell r="A7031" t="str">
            <v>30303021</v>
          </cell>
          <cell r="B7031" t="str">
            <v>Point</v>
          </cell>
          <cell r="C7031" t="str">
            <v>Zinc Production /Retort Furnace</v>
          </cell>
          <cell r="D7031" t="str">
            <v>Industrial Processes - Non-ferrous Metals</v>
          </cell>
          <cell r="G7031" t="str">
            <v>Industrial Processes</v>
          </cell>
          <cell r="H7031" t="str">
            <v>Primary Metal Production</v>
          </cell>
          <cell r="I7031" t="str">
            <v>Zinc Production</v>
          </cell>
          <cell r="J7031" t="str">
            <v>Retort Furnace</v>
          </cell>
          <cell r="N7031">
            <v>40988</v>
          </cell>
        </row>
        <row r="7032">
          <cell r="A7032" t="str">
            <v>30303022</v>
          </cell>
          <cell r="B7032" t="str">
            <v>Point</v>
          </cell>
          <cell r="C7032" t="str">
            <v>Zinc Production /Flue Dust Handling</v>
          </cell>
          <cell r="D7032" t="str">
            <v>Industrial Processes - Non-ferrous Metals</v>
          </cell>
          <cell r="G7032" t="str">
            <v>Industrial Processes</v>
          </cell>
          <cell r="H7032" t="str">
            <v>Primary Metal Production</v>
          </cell>
          <cell r="I7032" t="str">
            <v>Zinc Production</v>
          </cell>
          <cell r="J7032" t="str">
            <v>Flue Dust Handling</v>
          </cell>
          <cell r="N7032">
            <v>40988</v>
          </cell>
        </row>
        <row r="7033">
          <cell r="A7033" t="str">
            <v>30303023</v>
          </cell>
          <cell r="B7033" t="str">
            <v>Point</v>
          </cell>
          <cell r="C7033" t="str">
            <v>Zinc Production /Dross Handling</v>
          </cell>
          <cell r="D7033" t="str">
            <v>Industrial Processes - Non-ferrous Metals</v>
          </cell>
          <cell r="G7033" t="str">
            <v>Industrial Processes</v>
          </cell>
          <cell r="H7033" t="str">
            <v>Primary Metal Production</v>
          </cell>
          <cell r="I7033" t="str">
            <v>Zinc Production</v>
          </cell>
          <cell r="J7033" t="str">
            <v>Dross Handling</v>
          </cell>
          <cell r="N7033">
            <v>40988</v>
          </cell>
        </row>
        <row r="7034">
          <cell r="A7034" t="str">
            <v>30303024</v>
          </cell>
          <cell r="B7034" t="str">
            <v>Point</v>
          </cell>
          <cell r="C7034" t="str">
            <v>Zinc Production /Roasting: Fugitive Emissions</v>
          </cell>
          <cell r="D7034" t="str">
            <v>Industrial Processes - Non-ferrous Metals</v>
          </cell>
          <cell r="G7034" t="str">
            <v>Industrial Processes</v>
          </cell>
          <cell r="H7034" t="str">
            <v>Primary Metal Production</v>
          </cell>
          <cell r="I7034" t="str">
            <v>Zinc Production</v>
          </cell>
          <cell r="J7034" t="str">
            <v>Roasting: Fugitive Emissions</v>
          </cell>
          <cell r="N7034">
            <v>40988</v>
          </cell>
        </row>
        <row r="7035">
          <cell r="A7035" t="str">
            <v>30303025</v>
          </cell>
          <cell r="B7035" t="str">
            <v>Point</v>
          </cell>
          <cell r="C7035" t="str">
            <v>Zinc Production /Sinter Plant, Wind Box: Fugitive Emissions</v>
          </cell>
          <cell r="D7035" t="str">
            <v>Industrial Processes - Non-ferrous Metals</v>
          </cell>
          <cell r="G7035" t="str">
            <v>Industrial Processes</v>
          </cell>
          <cell r="H7035" t="str">
            <v>Primary Metal Production</v>
          </cell>
          <cell r="I7035" t="str">
            <v>Zinc Production</v>
          </cell>
          <cell r="J7035" t="str">
            <v>Sinter Plant, Wind Box: Fugitive Emissions</v>
          </cell>
          <cell r="N7035">
            <v>40988</v>
          </cell>
        </row>
        <row r="7036">
          <cell r="A7036" t="str">
            <v>30303026</v>
          </cell>
          <cell r="B7036" t="str">
            <v>Point</v>
          </cell>
          <cell r="C7036" t="str">
            <v>Zinc Production /Sinter Plant, Discharge Screens: Fugitive Emissions</v>
          </cell>
          <cell r="D7036" t="str">
            <v>Industrial Processes - Non-ferrous Metals</v>
          </cell>
          <cell r="G7036" t="str">
            <v>Industrial Processes</v>
          </cell>
          <cell r="H7036" t="str">
            <v>Primary Metal Production</v>
          </cell>
          <cell r="I7036" t="str">
            <v>Zinc Production</v>
          </cell>
          <cell r="J7036" t="str">
            <v>Sinter Plant, Discharge Screens: Fugitive Emissions</v>
          </cell>
          <cell r="N7036">
            <v>40988</v>
          </cell>
        </row>
        <row r="7037">
          <cell r="A7037" t="str">
            <v>30303027</v>
          </cell>
          <cell r="B7037" t="str">
            <v>Point</v>
          </cell>
          <cell r="C7037" t="str">
            <v>Zinc Production /Retort Building: Fugitive Emissions</v>
          </cell>
          <cell r="D7037" t="str">
            <v>Industrial Processes - Non-ferrous Metals</v>
          </cell>
          <cell r="G7037" t="str">
            <v>Industrial Processes</v>
          </cell>
          <cell r="H7037" t="str">
            <v>Primary Metal Production</v>
          </cell>
          <cell r="I7037" t="str">
            <v>Zinc Production</v>
          </cell>
          <cell r="J7037" t="str">
            <v>Retort Building: Fugitive Emissions</v>
          </cell>
          <cell r="N7037">
            <v>40988</v>
          </cell>
        </row>
        <row r="7038">
          <cell r="A7038" t="str">
            <v>30303028</v>
          </cell>
          <cell r="B7038" t="str">
            <v>Point</v>
          </cell>
          <cell r="C7038" t="str">
            <v>Zinc Production /Casting: Fugitive Emissions</v>
          </cell>
          <cell r="D7038" t="str">
            <v>Industrial Processes - Non-ferrous Metals</v>
          </cell>
          <cell r="G7038" t="str">
            <v>Industrial Processes</v>
          </cell>
          <cell r="H7038" t="str">
            <v>Primary Metal Production</v>
          </cell>
          <cell r="I7038" t="str">
            <v>Zinc Production</v>
          </cell>
          <cell r="J7038" t="str">
            <v>Casting: Fugitive Emissions</v>
          </cell>
          <cell r="N7038">
            <v>40988</v>
          </cell>
        </row>
        <row r="7039">
          <cell r="A7039" t="str">
            <v>30303029</v>
          </cell>
          <cell r="B7039" t="str">
            <v>Point</v>
          </cell>
          <cell r="C7039" t="str">
            <v>Zinc Production /Electric Retort</v>
          </cell>
          <cell r="D7039" t="str">
            <v>Industrial Processes - Non-ferrous Metals</v>
          </cell>
          <cell r="G7039" t="str">
            <v>Industrial Processes</v>
          </cell>
          <cell r="H7039" t="str">
            <v>Primary Metal Production</v>
          </cell>
          <cell r="I7039" t="str">
            <v>Zinc Production</v>
          </cell>
          <cell r="J7039" t="str">
            <v>Electric Retort</v>
          </cell>
          <cell r="N7039">
            <v>40988</v>
          </cell>
        </row>
        <row r="7040">
          <cell r="A7040" t="str">
            <v>30303099</v>
          </cell>
          <cell r="B7040" t="str">
            <v>Point</v>
          </cell>
          <cell r="C7040" t="str">
            <v>Zinc Production /Other Not Classified</v>
          </cell>
          <cell r="D7040" t="str">
            <v>Industrial Processes - Non-ferrous Metals</v>
          </cell>
          <cell r="G7040" t="str">
            <v>Industrial Processes</v>
          </cell>
          <cell r="H7040" t="str">
            <v>Primary Metal Production</v>
          </cell>
          <cell r="I7040" t="str">
            <v>Zinc Production</v>
          </cell>
          <cell r="J7040" t="str">
            <v>Other Not Classified</v>
          </cell>
          <cell r="N7040">
            <v>40988</v>
          </cell>
        </row>
        <row r="7041">
          <cell r="A7041" t="str">
            <v>30303101</v>
          </cell>
          <cell r="B7041" t="str">
            <v>Point</v>
          </cell>
          <cell r="C7041" t="str">
            <v>Leadbearing Ore Crushing &amp; Grinding /Lead Ore w/ 5.1% Lead Content</v>
          </cell>
          <cell r="D7041" t="str">
            <v>Industrial Processes - Mining</v>
          </cell>
          <cell r="G7041" t="str">
            <v>Industrial Processes</v>
          </cell>
          <cell r="H7041" t="str">
            <v>Primary Metal Production</v>
          </cell>
          <cell r="I7041" t="str">
            <v>Leadbearing Ore Crushing and Grinding</v>
          </cell>
          <cell r="J7041" t="str">
            <v>Lead Ore w/ 5.1% Lead Content</v>
          </cell>
          <cell r="N7041">
            <v>40988</v>
          </cell>
        </row>
        <row r="7042">
          <cell r="A7042" t="str">
            <v>30303102</v>
          </cell>
          <cell r="B7042" t="str">
            <v>Point</v>
          </cell>
          <cell r="C7042" t="str">
            <v>Leadbearing Ore Crushing &amp; Grinding /Zinc Ore w/ 0.2% Lead Content</v>
          </cell>
          <cell r="D7042" t="str">
            <v>Industrial Processes - Mining</v>
          </cell>
          <cell r="G7042" t="str">
            <v>Industrial Processes</v>
          </cell>
          <cell r="H7042" t="str">
            <v>Primary Metal Production</v>
          </cell>
          <cell r="I7042" t="str">
            <v>Leadbearing Ore Crushing and Grinding</v>
          </cell>
          <cell r="J7042" t="str">
            <v>Zinc Ore w/ 0.2% Lead Content</v>
          </cell>
          <cell r="N7042">
            <v>40988</v>
          </cell>
        </row>
        <row r="7043">
          <cell r="A7043" t="str">
            <v>30303103</v>
          </cell>
          <cell r="B7043" t="str">
            <v>Point</v>
          </cell>
          <cell r="C7043" t="str">
            <v>Leadbearing Ore Crushing &amp; Grinding /Copper Ore w/ 0.2% Lead Content</v>
          </cell>
          <cell r="D7043" t="str">
            <v>Industrial Processes - Mining</v>
          </cell>
          <cell r="G7043" t="str">
            <v>Industrial Processes</v>
          </cell>
          <cell r="H7043" t="str">
            <v>Primary Metal Production</v>
          </cell>
          <cell r="I7043" t="str">
            <v>Leadbearing Ore Crushing and Grinding</v>
          </cell>
          <cell r="J7043" t="str">
            <v>Copper Ore w/ 0.2% Lead Content</v>
          </cell>
          <cell r="N7043">
            <v>40988</v>
          </cell>
        </row>
        <row r="7044">
          <cell r="A7044" t="str">
            <v>30303104</v>
          </cell>
          <cell r="B7044" t="str">
            <v>Point</v>
          </cell>
          <cell r="C7044" t="str">
            <v>Leadbearing Ore Crushing &amp; Grinding /Lead-Zinc Ore w/ 2% Lead Content</v>
          </cell>
          <cell r="D7044" t="str">
            <v>Industrial Processes - Mining</v>
          </cell>
          <cell r="G7044" t="str">
            <v>Industrial Processes</v>
          </cell>
          <cell r="H7044" t="str">
            <v>Primary Metal Production</v>
          </cell>
          <cell r="I7044" t="str">
            <v>Leadbearing Ore Crushing and Grinding</v>
          </cell>
          <cell r="J7044" t="str">
            <v>Lead-Zinc Ore w/ 2% Lead Content</v>
          </cell>
          <cell r="N7044">
            <v>40988</v>
          </cell>
        </row>
        <row r="7045">
          <cell r="A7045" t="str">
            <v>30303105</v>
          </cell>
          <cell r="B7045" t="str">
            <v>Point</v>
          </cell>
          <cell r="C7045" t="str">
            <v>Leadbearing Ore Crushing &amp; Grinding /Copper-Lead Ore w/ 2% Lead Content</v>
          </cell>
          <cell r="D7045" t="str">
            <v>Industrial Processes - Mining</v>
          </cell>
          <cell r="G7045" t="str">
            <v>Industrial Processes</v>
          </cell>
          <cell r="H7045" t="str">
            <v>Primary Metal Production</v>
          </cell>
          <cell r="I7045" t="str">
            <v>Leadbearing Ore Crushing and Grinding</v>
          </cell>
          <cell r="J7045" t="str">
            <v>Copper-Lead Ore w/ 2% Lead Content</v>
          </cell>
          <cell r="N7045">
            <v>40988</v>
          </cell>
        </row>
        <row r="7046">
          <cell r="A7046" t="str">
            <v>30303106</v>
          </cell>
          <cell r="B7046" t="str">
            <v>Point</v>
          </cell>
          <cell r="C7046" t="str">
            <v>Leadbearing Ore Crushing &amp; Grinding /Copper-Zinc Ore w/ 0.2% Lead Content</v>
          </cell>
          <cell r="D7046" t="str">
            <v>Industrial Processes - Mining</v>
          </cell>
          <cell r="G7046" t="str">
            <v>Industrial Processes</v>
          </cell>
          <cell r="H7046" t="str">
            <v>Primary Metal Production</v>
          </cell>
          <cell r="I7046" t="str">
            <v>Leadbearing Ore Crushing and Grinding</v>
          </cell>
          <cell r="J7046" t="str">
            <v>Copper-Zinc Ore w/ 0.2% Lead Content</v>
          </cell>
          <cell r="N7046">
            <v>40988</v>
          </cell>
        </row>
        <row r="7047">
          <cell r="A7047" t="str">
            <v>30303107</v>
          </cell>
          <cell r="B7047" t="str">
            <v>Point</v>
          </cell>
          <cell r="C7047" t="str">
            <v>Leadbearing Ore Crushing &amp; Grinding /Copper-Lead-Zinc w/ 2% Lead Content</v>
          </cell>
          <cell r="D7047" t="str">
            <v>Industrial Processes - Mining</v>
          </cell>
          <cell r="G7047" t="str">
            <v>Industrial Processes</v>
          </cell>
          <cell r="H7047" t="str">
            <v>Primary Metal Production</v>
          </cell>
          <cell r="I7047" t="str">
            <v>Leadbearing Ore Crushing and Grinding</v>
          </cell>
          <cell r="J7047" t="str">
            <v>Copper-Lead-Zinc w/ 2% Lead Content</v>
          </cell>
          <cell r="N7047">
            <v>40988</v>
          </cell>
        </row>
        <row r="7048">
          <cell r="A7048" t="str">
            <v>30304001</v>
          </cell>
          <cell r="B7048" t="str">
            <v>Point</v>
          </cell>
          <cell r="C7048" t="str">
            <v>Alumina - Bayer Process /Bayer Process</v>
          </cell>
          <cell r="D7048" t="str">
            <v>Industrial Processes - Non-ferrous Metals</v>
          </cell>
          <cell r="G7048" t="str">
            <v>Industrial Processes</v>
          </cell>
          <cell r="H7048" t="str">
            <v>Primary Metal Production</v>
          </cell>
          <cell r="I7048" t="str">
            <v>Alumina Processing - Bayer Process</v>
          </cell>
          <cell r="J7048" t="str">
            <v>Bayer Process</v>
          </cell>
          <cell r="N7048">
            <v>40988</v>
          </cell>
        </row>
        <row r="7049">
          <cell r="A7049" t="str">
            <v>30304010</v>
          </cell>
          <cell r="B7049" t="str">
            <v>Point</v>
          </cell>
          <cell r="C7049" t="str">
            <v>Alumina - Bayer Process /Ore Crushing/Grinding</v>
          </cell>
          <cell r="D7049" t="str">
            <v>Industrial Processes - Non-ferrous Metals</v>
          </cell>
          <cell r="G7049" t="str">
            <v>Industrial Processes</v>
          </cell>
          <cell r="H7049" t="str">
            <v>Primary Metal Production</v>
          </cell>
          <cell r="I7049" t="str">
            <v>Alumina Processing - Bayer Process</v>
          </cell>
          <cell r="J7049" t="str">
            <v>Ore Crushing/Grinding</v>
          </cell>
          <cell r="N7049">
            <v>40988</v>
          </cell>
        </row>
        <row r="7050">
          <cell r="A7050" t="str">
            <v>30304011</v>
          </cell>
          <cell r="B7050" t="str">
            <v>Point</v>
          </cell>
          <cell r="C7050" t="str">
            <v>Alumina - Bayer Process /Mixer</v>
          </cell>
          <cell r="D7050" t="str">
            <v>Industrial Processes - Non-ferrous Metals</v>
          </cell>
          <cell r="G7050" t="str">
            <v>Industrial Processes</v>
          </cell>
          <cell r="H7050" t="str">
            <v>Primary Metal Production</v>
          </cell>
          <cell r="I7050" t="str">
            <v>Alumina Processing - Bayer Process</v>
          </cell>
          <cell r="J7050" t="str">
            <v>Mixer</v>
          </cell>
          <cell r="N7050">
            <v>40988</v>
          </cell>
        </row>
        <row r="7051">
          <cell r="A7051" t="str">
            <v>30304012</v>
          </cell>
          <cell r="B7051" t="str">
            <v>Point</v>
          </cell>
          <cell r="C7051" t="str">
            <v>Alumina - Bayer Process /Digester</v>
          </cell>
          <cell r="D7051" t="str">
            <v>Industrial Processes - Non-ferrous Metals</v>
          </cell>
          <cell r="G7051" t="str">
            <v>Industrial Processes</v>
          </cell>
          <cell r="H7051" t="str">
            <v>Primary Metal Production</v>
          </cell>
          <cell r="I7051" t="str">
            <v>Alumina Processing - Bayer Process</v>
          </cell>
          <cell r="J7051" t="str">
            <v>Digester</v>
          </cell>
          <cell r="N7051">
            <v>40988</v>
          </cell>
        </row>
        <row r="7052">
          <cell r="A7052" t="str">
            <v>30304013</v>
          </cell>
          <cell r="B7052" t="str">
            <v>Point</v>
          </cell>
          <cell r="C7052" t="str">
            <v>Alumina - Bayer Process /Filter/Wash</v>
          </cell>
          <cell r="D7052" t="str">
            <v>Industrial Processes - Non-ferrous Metals</v>
          </cell>
          <cell r="G7052" t="str">
            <v>Industrial Processes</v>
          </cell>
          <cell r="H7052" t="str">
            <v>Primary Metal Production</v>
          </cell>
          <cell r="I7052" t="str">
            <v>Alumina Processing - Bayer Process</v>
          </cell>
          <cell r="J7052" t="str">
            <v>Filter/Wash</v>
          </cell>
          <cell r="N7052">
            <v>40988</v>
          </cell>
        </row>
        <row r="7053">
          <cell r="A7053" t="str">
            <v>30304014</v>
          </cell>
          <cell r="B7053" t="str">
            <v>Point</v>
          </cell>
          <cell r="C7053" t="str">
            <v>Alumina - Bayer Process /Hydrolization/Cooling</v>
          </cell>
          <cell r="D7053" t="str">
            <v>Industrial Processes - Non-ferrous Metals</v>
          </cell>
          <cell r="G7053" t="str">
            <v>Industrial Processes</v>
          </cell>
          <cell r="H7053" t="str">
            <v>Primary Metal Production</v>
          </cell>
          <cell r="I7053" t="str">
            <v>Alumina Processing - Bayer Process</v>
          </cell>
          <cell r="J7053" t="str">
            <v>Hydrolization/Cooling</v>
          </cell>
          <cell r="N7053">
            <v>40988</v>
          </cell>
        </row>
        <row r="7054">
          <cell r="A7054" t="str">
            <v>30304015</v>
          </cell>
          <cell r="B7054" t="str">
            <v>Point</v>
          </cell>
          <cell r="C7054" t="str">
            <v>Alumina - Bayer Process /Precipitate Filtering/Washing</v>
          </cell>
          <cell r="D7054" t="str">
            <v>Industrial Processes - Non-ferrous Metals</v>
          </cell>
          <cell r="G7054" t="str">
            <v>Industrial Processes</v>
          </cell>
          <cell r="H7054" t="str">
            <v>Primary Metal Production</v>
          </cell>
          <cell r="I7054" t="str">
            <v>Alumina Processing - Bayer Process</v>
          </cell>
          <cell r="J7054" t="str">
            <v>Precipitate Filtering/Washing</v>
          </cell>
          <cell r="N7054">
            <v>40988</v>
          </cell>
        </row>
        <row r="7055">
          <cell r="A7055" t="str">
            <v>30304016</v>
          </cell>
          <cell r="B7055" t="str">
            <v>Point</v>
          </cell>
          <cell r="C7055" t="str">
            <v>Alumina - Bayer Process /Calcination/Heating</v>
          </cell>
          <cell r="D7055" t="str">
            <v>Industrial Processes - Non-ferrous Metals</v>
          </cell>
          <cell r="G7055" t="str">
            <v>Industrial Processes</v>
          </cell>
          <cell r="H7055" t="str">
            <v>Primary Metal Production</v>
          </cell>
          <cell r="I7055" t="str">
            <v>Alumina Processing - Bayer Process</v>
          </cell>
          <cell r="J7055" t="str">
            <v>Calcination/Heating</v>
          </cell>
          <cell r="N7055">
            <v>40988</v>
          </cell>
        </row>
        <row r="7056">
          <cell r="A7056" t="str">
            <v>30304017</v>
          </cell>
          <cell r="B7056" t="str">
            <v>Point</v>
          </cell>
          <cell r="C7056" t="str">
            <v>Alumina - Bayer Process /Cooling of Alumina</v>
          </cell>
          <cell r="D7056" t="str">
            <v>Industrial Processes - Non-ferrous Metals</v>
          </cell>
          <cell r="G7056" t="str">
            <v>Industrial Processes</v>
          </cell>
          <cell r="H7056" t="str">
            <v>Primary Metal Production</v>
          </cell>
          <cell r="I7056" t="str">
            <v>Alumina Processing - Bayer Process</v>
          </cell>
          <cell r="J7056" t="str">
            <v>Cooling of Alumina</v>
          </cell>
          <cell r="N7056">
            <v>40988</v>
          </cell>
        </row>
        <row r="7057">
          <cell r="A7057" t="str">
            <v>30380001</v>
          </cell>
          <cell r="B7057" t="str">
            <v>Point</v>
          </cell>
          <cell r="C7057" t="str">
            <v>Primary Metals /Equipment Leaks /Equipment Leaks</v>
          </cell>
          <cell r="D7057" t="str">
            <v>Industrial Processes - Non-ferrous Metals</v>
          </cell>
          <cell r="G7057" t="str">
            <v>Industrial Processes</v>
          </cell>
          <cell r="H7057" t="str">
            <v>Primary Metal Production</v>
          </cell>
          <cell r="I7057" t="str">
            <v>Equipment Leaks</v>
          </cell>
          <cell r="J7057" t="str">
            <v>Equipment Leaks</v>
          </cell>
          <cell r="N7057">
            <v>40988</v>
          </cell>
        </row>
        <row r="7058">
          <cell r="A7058" t="str">
            <v>30382001</v>
          </cell>
          <cell r="B7058" t="str">
            <v>Point</v>
          </cell>
          <cell r="C7058" t="str">
            <v>Primary Metals /Wastewater, Aggregate /Process Area Drains</v>
          </cell>
          <cell r="D7058" t="str">
            <v>Industrial Processes - Non-ferrous Metals</v>
          </cell>
          <cell r="G7058" t="str">
            <v>Industrial Processes</v>
          </cell>
          <cell r="H7058" t="str">
            <v>Primary Metal Production</v>
          </cell>
          <cell r="I7058" t="str">
            <v>Wastewater, Aggregate</v>
          </cell>
          <cell r="J7058" t="str">
            <v>Process Area Drains</v>
          </cell>
          <cell r="N7058">
            <v>40988</v>
          </cell>
        </row>
        <row r="7059">
          <cell r="A7059" t="str">
            <v>30382002</v>
          </cell>
          <cell r="B7059" t="str">
            <v>Point</v>
          </cell>
          <cell r="C7059" t="str">
            <v>Primary Metals /Wastewater, Aggregate /Process Equipment Drains</v>
          </cell>
          <cell r="D7059" t="str">
            <v>Industrial Processes - Non-ferrous Metals</v>
          </cell>
          <cell r="G7059" t="str">
            <v>Industrial Processes</v>
          </cell>
          <cell r="H7059" t="str">
            <v>Primary Metal Production</v>
          </cell>
          <cell r="I7059" t="str">
            <v>Wastewater, Aggregate</v>
          </cell>
          <cell r="J7059" t="str">
            <v>Process Equipment Drains</v>
          </cell>
          <cell r="N7059">
            <v>40988</v>
          </cell>
        </row>
        <row r="7060">
          <cell r="A7060" t="str">
            <v>30382599</v>
          </cell>
          <cell r="B7060" t="str">
            <v>Point</v>
          </cell>
          <cell r="C7060" t="str">
            <v>Primary Metals /Wastewater, Pts of Generation /Specify Point of Generation</v>
          </cell>
          <cell r="D7060" t="str">
            <v>Industrial Processes - Non-ferrous Metals</v>
          </cell>
          <cell r="G7060" t="str">
            <v>Industrial Processes</v>
          </cell>
          <cell r="H7060" t="str">
            <v>Primary Metal Production</v>
          </cell>
          <cell r="I7060" t="str">
            <v>Wastewater, Points of Generation</v>
          </cell>
          <cell r="J7060" t="str">
            <v>Specify Point of Generation</v>
          </cell>
          <cell r="N7060">
            <v>40988</v>
          </cell>
        </row>
        <row r="7061">
          <cell r="A7061" t="str">
            <v>30388801</v>
          </cell>
          <cell r="B7061" t="str">
            <v>Point</v>
          </cell>
          <cell r="C7061" t="str">
            <v>Primary Metals /Fugitive Emissions /Specify in Comments Field</v>
          </cell>
          <cell r="D7061" t="str">
            <v>Industrial Processes - Non-ferrous Metals</v>
          </cell>
          <cell r="G7061" t="str">
            <v>Industrial Processes</v>
          </cell>
          <cell r="H7061" t="str">
            <v>Primary Metal Production</v>
          </cell>
          <cell r="I7061" t="str">
            <v>Fugitive Emissions</v>
          </cell>
          <cell r="J7061" t="str">
            <v>Specify in Comments Field</v>
          </cell>
          <cell r="N7061">
            <v>40988</v>
          </cell>
        </row>
        <row r="7062">
          <cell r="A7062" t="str">
            <v>30388802</v>
          </cell>
          <cell r="B7062" t="str">
            <v>Point</v>
          </cell>
          <cell r="C7062" t="str">
            <v>Primary Metals /Fugitive Emissions /Specify in Comments Field</v>
          </cell>
          <cell r="D7062" t="str">
            <v>Industrial Processes - Non-ferrous Metals</v>
          </cell>
          <cell r="G7062" t="str">
            <v>Industrial Processes</v>
          </cell>
          <cell r="H7062" t="str">
            <v>Primary Metal Production</v>
          </cell>
          <cell r="I7062" t="str">
            <v>Fugitive Emissions</v>
          </cell>
          <cell r="J7062" t="str">
            <v>Specify in Comments Field</v>
          </cell>
          <cell r="K7062" t="str">
            <v>30388801</v>
          </cell>
          <cell r="L7062" t="str">
            <v>2005</v>
          </cell>
          <cell r="N7062">
            <v>40988</v>
          </cell>
        </row>
        <row r="7063">
          <cell r="A7063" t="str">
            <v>30388803</v>
          </cell>
          <cell r="B7063" t="str">
            <v>Point</v>
          </cell>
          <cell r="C7063" t="str">
            <v>Primary Metals /Fugitive Emissions /Specify in Comments Field</v>
          </cell>
          <cell r="D7063" t="str">
            <v>Industrial Processes - Non-ferrous Metals</v>
          </cell>
          <cell r="G7063" t="str">
            <v>Industrial Processes</v>
          </cell>
          <cell r="H7063" t="str">
            <v>Primary Metal Production</v>
          </cell>
          <cell r="I7063" t="str">
            <v>Fugitive Emissions</v>
          </cell>
          <cell r="J7063" t="str">
            <v>Specify in Comments Field</v>
          </cell>
          <cell r="K7063" t="str">
            <v>30388801</v>
          </cell>
          <cell r="L7063" t="str">
            <v>2005</v>
          </cell>
          <cell r="N7063">
            <v>40988</v>
          </cell>
        </row>
        <row r="7064">
          <cell r="A7064" t="str">
            <v>30388804</v>
          </cell>
          <cell r="B7064" t="str">
            <v>Point</v>
          </cell>
          <cell r="C7064" t="str">
            <v>Primary Metals /Fugitive Emissions /Specify in Comments Field</v>
          </cell>
          <cell r="D7064" t="str">
            <v>Industrial Processes - Non-ferrous Metals</v>
          </cell>
          <cell r="G7064" t="str">
            <v>Industrial Processes</v>
          </cell>
          <cell r="H7064" t="str">
            <v>Primary Metal Production</v>
          </cell>
          <cell r="I7064" t="str">
            <v>Fugitive Emissions</v>
          </cell>
          <cell r="J7064" t="str">
            <v>Specify in Comments Field</v>
          </cell>
          <cell r="K7064" t="str">
            <v>30388801</v>
          </cell>
          <cell r="L7064" t="str">
            <v>2005</v>
          </cell>
          <cell r="N7064">
            <v>40988</v>
          </cell>
        </row>
        <row r="7065">
          <cell r="A7065" t="str">
            <v>30388805</v>
          </cell>
          <cell r="B7065" t="str">
            <v>Point</v>
          </cell>
          <cell r="C7065" t="str">
            <v>Primary Metals /Fugitive Emissions /Specify in Comments Field</v>
          </cell>
          <cell r="D7065" t="str">
            <v>Industrial Processes - Non-ferrous Metals</v>
          </cell>
          <cell r="G7065" t="str">
            <v>Industrial Processes</v>
          </cell>
          <cell r="H7065" t="str">
            <v>Primary Metal Production</v>
          </cell>
          <cell r="I7065" t="str">
            <v>Fugitive Emissions</v>
          </cell>
          <cell r="J7065" t="str">
            <v>Specify in Comments Field</v>
          </cell>
          <cell r="K7065" t="str">
            <v>30388801</v>
          </cell>
          <cell r="L7065" t="str">
            <v>2005</v>
          </cell>
          <cell r="N7065">
            <v>40988</v>
          </cell>
        </row>
        <row r="7066">
          <cell r="A7066" t="str">
            <v>30390001</v>
          </cell>
          <cell r="B7066" t="str">
            <v>Point</v>
          </cell>
          <cell r="C7066" t="str">
            <v>Primary Metals /Fuel Fired Equipment /Distillate Oil (No. 2): Process Heaters</v>
          </cell>
          <cell r="D7066" t="str">
            <v>Industrial Processes - Non-ferrous Metals</v>
          </cell>
          <cell r="G7066" t="str">
            <v>Industrial Processes</v>
          </cell>
          <cell r="H7066" t="str">
            <v>Primary Metal Production</v>
          </cell>
          <cell r="I7066" t="str">
            <v>Fuel Fired Equipment</v>
          </cell>
          <cell r="J7066" t="str">
            <v>Distillate Oil (No. 2): Process Heaters</v>
          </cell>
          <cell r="N7066">
            <v>40988</v>
          </cell>
        </row>
        <row r="7067">
          <cell r="A7067" t="str">
            <v>30390002</v>
          </cell>
          <cell r="B7067" t="str">
            <v>Point</v>
          </cell>
          <cell r="C7067" t="str">
            <v>Primary Metals /Fuel Fired Equipment /Residual Oil: Process Heaters</v>
          </cell>
          <cell r="D7067" t="str">
            <v>Industrial Processes - Non-ferrous Metals</v>
          </cell>
          <cell r="G7067" t="str">
            <v>Industrial Processes</v>
          </cell>
          <cell r="H7067" t="str">
            <v>Primary Metal Production</v>
          </cell>
          <cell r="I7067" t="str">
            <v>Fuel Fired Equipment</v>
          </cell>
          <cell r="J7067" t="str">
            <v>Residual Oil: Process Heaters</v>
          </cell>
          <cell r="N7067">
            <v>40988</v>
          </cell>
        </row>
        <row r="7068">
          <cell r="A7068" t="str">
            <v>30390003</v>
          </cell>
          <cell r="B7068" t="str">
            <v>Point</v>
          </cell>
          <cell r="C7068" t="str">
            <v>Primary Metals /Fuel Fired Equipment /Natural Gas: Process Heaters</v>
          </cell>
          <cell r="D7068" t="str">
            <v>Industrial Processes - Non-ferrous Metals</v>
          </cell>
          <cell r="G7068" t="str">
            <v>Industrial Processes</v>
          </cell>
          <cell r="H7068" t="str">
            <v>Primary Metal Production</v>
          </cell>
          <cell r="I7068" t="str">
            <v>Fuel Fired Equipment</v>
          </cell>
          <cell r="J7068" t="str">
            <v>Natural Gas: Process Heaters</v>
          </cell>
          <cell r="N7068">
            <v>40988</v>
          </cell>
        </row>
        <row r="7069">
          <cell r="A7069" t="str">
            <v>30390004</v>
          </cell>
          <cell r="B7069" t="str">
            <v>Point</v>
          </cell>
          <cell r="C7069" t="str">
            <v>Primary Metals /Fuel Fired Equipment /Process Gas: Process Heaters</v>
          </cell>
          <cell r="D7069" t="str">
            <v>Industrial Processes - Non-ferrous Metals</v>
          </cell>
          <cell r="G7069" t="str">
            <v>Industrial Processes</v>
          </cell>
          <cell r="H7069" t="str">
            <v>Primary Metal Production</v>
          </cell>
          <cell r="I7069" t="str">
            <v>Fuel Fired Equipment</v>
          </cell>
          <cell r="J7069" t="str">
            <v>Process Gas: Process Heaters</v>
          </cell>
          <cell r="N7069">
            <v>40988</v>
          </cell>
        </row>
        <row r="7070">
          <cell r="A7070" t="str">
            <v>30390011</v>
          </cell>
          <cell r="B7070" t="str">
            <v>Point</v>
          </cell>
          <cell r="C7070" t="str">
            <v>Primary Metals /Fuel Fired Equipment /Distillate Oil (No. 2): Incinerators</v>
          </cell>
          <cell r="D7070" t="str">
            <v>Industrial Processes - Non-ferrous Metals</v>
          </cell>
          <cell r="G7070" t="str">
            <v>Industrial Processes</v>
          </cell>
          <cell r="H7070" t="str">
            <v>Primary Metal Production</v>
          </cell>
          <cell r="I7070" t="str">
            <v>Fuel Fired Equipment</v>
          </cell>
          <cell r="J7070" t="str">
            <v>Distillate Oil (No. 2): Incinerators</v>
          </cell>
          <cell r="N7070">
            <v>40988</v>
          </cell>
        </row>
        <row r="7071">
          <cell r="A7071" t="str">
            <v>30390012</v>
          </cell>
          <cell r="B7071" t="str">
            <v>Point</v>
          </cell>
          <cell r="C7071" t="str">
            <v>Primary Metals /Fuel Fired Equipment /Residual Oil: Incinerators</v>
          </cell>
          <cell r="D7071" t="str">
            <v>Industrial Processes - Non-ferrous Metals</v>
          </cell>
          <cell r="G7071" t="str">
            <v>Industrial Processes</v>
          </cell>
          <cell r="H7071" t="str">
            <v>Primary Metal Production</v>
          </cell>
          <cell r="I7071" t="str">
            <v>Fuel Fired Equipment</v>
          </cell>
          <cell r="J7071" t="str">
            <v>Residual Oil: Incinerators</v>
          </cell>
          <cell r="N7071">
            <v>40988</v>
          </cell>
        </row>
        <row r="7072">
          <cell r="A7072" t="str">
            <v>30390013</v>
          </cell>
          <cell r="B7072" t="str">
            <v>Point</v>
          </cell>
          <cell r="C7072" t="str">
            <v>Primary Metals /Fuel Fired Equipment /Natural Gas: Incinerators</v>
          </cell>
          <cell r="D7072" t="str">
            <v>Industrial Processes - Non-ferrous Metals</v>
          </cell>
          <cell r="G7072" t="str">
            <v>Industrial Processes</v>
          </cell>
          <cell r="H7072" t="str">
            <v>Primary Metal Production</v>
          </cell>
          <cell r="I7072" t="str">
            <v>Fuel Fired Equipment</v>
          </cell>
          <cell r="J7072" t="str">
            <v>Natural Gas: Incinerators</v>
          </cell>
          <cell r="N7072">
            <v>40988</v>
          </cell>
        </row>
        <row r="7073">
          <cell r="A7073" t="str">
            <v>30390014</v>
          </cell>
          <cell r="B7073" t="str">
            <v>Point</v>
          </cell>
          <cell r="C7073" t="str">
            <v>Primary Metals /Fuel Fired Equipment /Process Gas: Incinerators</v>
          </cell>
          <cell r="D7073" t="str">
            <v>Industrial Processes - Non-ferrous Metals</v>
          </cell>
          <cell r="G7073" t="str">
            <v>Industrial Processes</v>
          </cell>
          <cell r="H7073" t="str">
            <v>Primary Metal Production</v>
          </cell>
          <cell r="I7073" t="str">
            <v>Fuel Fired Equipment</v>
          </cell>
          <cell r="J7073" t="str">
            <v>Process Gas: Incinerators</v>
          </cell>
          <cell r="N7073">
            <v>40988</v>
          </cell>
        </row>
        <row r="7074">
          <cell r="A7074" t="str">
            <v>30390021</v>
          </cell>
          <cell r="B7074" t="str">
            <v>Point</v>
          </cell>
          <cell r="C7074" t="str">
            <v>Primary Metals /Fuel Fired Equipment /Distillate Oil (No. 2): Flares</v>
          </cell>
          <cell r="D7074" t="str">
            <v>Industrial Processes - Non-ferrous Metals</v>
          </cell>
          <cell r="G7074" t="str">
            <v>Industrial Processes</v>
          </cell>
          <cell r="H7074" t="str">
            <v>Primary Metal Production</v>
          </cell>
          <cell r="I7074" t="str">
            <v>Fuel Fired Equipment</v>
          </cell>
          <cell r="J7074" t="str">
            <v>Distillate Oil (No. 2): Flares</v>
          </cell>
          <cell r="N7074">
            <v>40988</v>
          </cell>
        </row>
        <row r="7075">
          <cell r="A7075" t="str">
            <v>30390022</v>
          </cell>
          <cell r="B7075" t="str">
            <v>Point</v>
          </cell>
          <cell r="C7075" t="str">
            <v>Primary Metals /Fuel Fired Equipment /Residual Oil: Flares</v>
          </cell>
          <cell r="D7075" t="str">
            <v>Industrial Processes - Non-ferrous Metals</v>
          </cell>
          <cell r="G7075" t="str">
            <v>Industrial Processes</v>
          </cell>
          <cell r="H7075" t="str">
            <v>Primary Metal Production</v>
          </cell>
          <cell r="I7075" t="str">
            <v>Fuel Fired Equipment</v>
          </cell>
          <cell r="J7075" t="str">
            <v>Residual Oil: Flares</v>
          </cell>
          <cell r="N7075">
            <v>40988</v>
          </cell>
        </row>
        <row r="7076">
          <cell r="A7076" t="str">
            <v>30390023</v>
          </cell>
          <cell r="B7076" t="str">
            <v>Point</v>
          </cell>
          <cell r="C7076" t="str">
            <v>Primary Metals /Fuel Fired Equipment /Natural Gas: Flares</v>
          </cell>
          <cell r="D7076" t="str">
            <v>Industrial Processes - Non-ferrous Metals</v>
          </cell>
          <cell r="G7076" t="str">
            <v>Industrial Processes</v>
          </cell>
          <cell r="H7076" t="str">
            <v>Primary Metal Production</v>
          </cell>
          <cell r="I7076" t="str">
            <v>Fuel Fired Equipment</v>
          </cell>
          <cell r="J7076" t="str">
            <v>Natural Gas: Flares</v>
          </cell>
          <cell r="N7076">
            <v>40988</v>
          </cell>
        </row>
        <row r="7077">
          <cell r="A7077" t="str">
            <v>30390024</v>
          </cell>
          <cell r="B7077" t="str">
            <v>Point</v>
          </cell>
          <cell r="C7077" t="str">
            <v>Primary Metals /Fuel Fired Equipment /Process Gas: Flares</v>
          </cell>
          <cell r="D7077" t="str">
            <v>Industrial Processes - Non-ferrous Metals</v>
          </cell>
          <cell r="G7077" t="str">
            <v>Industrial Processes</v>
          </cell>
          <cell r="H7077" t="str">
            <v>Primary Metal Production</v>
          </cell>
          <cell r="I7077" t="str">
            <v>Fuel Fired Equipment</v>
          </cell>
          <cell r="J7077" t="str">
            <v>Process Gas: Flares</v>
          </cell>
          <cell r="N7077">
            <v>40988</v>
          </cell>
        </row>
        <row r="7078">
          <cell r="A7078" t="str">
            <v>30399999</v>
          </cell>
          <cell r="B7078" t="str">
            <v>Point</v>
          </cell>
          <cell r="C7078" t="str">
            <v>Primary Metals /Other Not Classified</v>
          </cell>
          <cell r="D7078" t="str">
            <v>Industrial Processes - Non-ferrous Metals</v>
          </cell>
          <cell r="G7078" t="str">
            <v>Industrial Processes</v>
          </cell>
          <cell r="H7078" t="str">
            <v>Primary Metal Production</v>
          </cell>
          <cell r="I7078" t="str">
            <v>Other Not Classified</v>
          </cell>
          <cell r="J7078" t="str">
            <v>Other Not Classified</v>
          </cell>
          <cell r="N7078">
            <v>40988</v>
          </cell>
        </row>
        <row r="7079">
          <cell r="A7079" t="str">
            <v>30400101</v>
          </cell>
          <cell r="B7079" t="str">
            <v>Point</v>
          </cell>
          <cell r="C7079" t="str">
            <v>Secondary Metals /Aluminum /Sweating Furnace</v>
          </cell>
          <cell r="D7079" t="str">
            <v>Industrial Processes - Non-ferrous Metals</v>
          </cell>
          <cell r="G7079" t="str">
            <v>Industrial Processes</v>
          </cell>
          <cell r="H7079" t="str">
            <v>Secondary Metal Production</v>
          </cell>
          <cell r="I7079" t="str">
            <v>Aluminum</v>
          </cell>
          <cell r="J7079" t="str">
            <v>Sweating Furnace</v>
          </cell>
          <cell r="N7079">
            <v>40988</v>
          </cell>
        </row>
        <row r="7080">
          <cell r="A7080" t="str">
            <v>30400102</v>
          </cell>
          <cell r="B7080" t="str">
            <v>Point</v>
          </cell>
          <cell r="C7080" t="str">
            <v>Secondary Metals /Aluminum /Smelting Furnace/Crucible</v>
          </cell>
          <cell r="D7080" t="str">
            <v>Industrial Processes - Non-ferrous Metals</v>
          </cell>
          <cell r="G7080" t="str">
            <v>Industrial Processes</v>
          </cell>
          <cell r="H7080" t="str">
            <v>Secondary Metal Production</v>
          </cell>
          <cell r="I7080" t="str">
            <v>Aluminum</v>
          </cell>
          <cell r="J7080" t="str">
            <v>Smelting Furnace/Crucible</v>
          </cell>
          <cell r="N7080">
            <v>40988</v>
          </cell>
        </row>
        <row r="7081">
          <cell r="A7081" t="str">
            <v>30400103</v>
          </cell>
          <cell r="B7081" t="str">
            <v>Point</v>
          </cell>
          <cell r="C7081" t="str">
            <v>Secondary Metals /Aluminum /Smelting Furnace/Reverberatory</v>
          </cell>
          <cell r="D7081" t="str">
            <v>Industrial Processes - Non-ferrous Metals</v>
          </cell>
          <cell r="G7081" t="str">
            <v>Industrial Processes</v>
          </cell>
          <cell r="H7081" t="str">
            <v>Secondary Metal Production</v>
          </cell>
          <cell r="I7081" t="str">
            <v>Aluminum</v>
          </cell>
          <cell r="J7081" t="str">
            <v>Smelting Furnace/Reverberatory</v>
          </cell>
          <cell r="N7081">
            <v>40988</v>
          </cell>
        </row>
        <row r="7082">
          <cell r="A7082" t="str">
            <v>30400104</v>
          </cell>
          <cell r="B7082" t="str">
            <v>Point</v>
          </cell>
          <cell r="C7082" t="str">
            <v>Secondary Metals /Aluminum /Fluxing: Chlorination (Chlorine Demagging)</v>
          </cell>
          <cell r="D7082" t="str">
            <v>Industrial Processes - Non-ferrous Metals</v>
          </cell>
          <cell r="G7082" t="str">
            <v>Industrial Processes</v>
          </cell>
          <cell r="H7082" t="str">
            <v>Secondary Metal Production</v>
          </cell>
          <cell r="I7082" t="str">
            <v>Aluminum</v>
          </cell>
          <cell r="J7082" t="str">
            <v>Fluxing: Chlorination (Chlorine Demagging)</v>
          </cell>
          <cell r="N7082">
            <v>40988</v>
          </cell>
        </row>
        <row r="7083">
          <cell r="A7083" t="str">
            <v>30400105</v>
          </cell>
          <cell r="B7083" t="str">
            <v>Point</v>
          </cell>
          <cell r="C7083" t="str">
            <v>Secondary Metals /Aluminum /Fluxing: Fluoridation</v>
          </cell>
          <cell r="D7083" t="str">
            <v>Industrial Processes - Non-ferrous Metals</v>
          </cell>
          <cell r="G7083" t="str">
            <v>Industrial Processes</v>
          </cell>
          <cell r="H7083" t="str">
            <v>Secondary Metal Production</v>
          </cell>
          <cell r="I7083" t="str">
            <v>Aluminum</v>
          </cell>
          <cell r="J7083" t="str">
            <v>Fluxing: Fluoridation</v>
          </cell>
          <cell r="N7083">
            <v>40988</v>
          </cell>
        </row>
        <row r="7084">
          <cell r="A7084" t="str">
            <v>30400106</v>
          </cell>
          <cell r="B7084" t="str">
            <v>Point</v>
          </cell>
          <cell r="C7084" t="str">
            <v>Secondary Metals /Aluminum /Degassing</v>
          </cell>
          <cell r="D7084" t="str">
            <v>Industrial Processes - Non-ferrous Metals</v>
          </cell>
          <cell r="G7084" t="str">
            <v>Industrial Processes</v>
          </cell>
          <cell r="H7084" t="str">
            <v>Secondary Metal Production</v>
          </cell>
          <cell r="I7084" t="str">
            <v>Aluminum</v>
          </cell>
          <cell r="J7084" t="str">
            <v>Degassing</v>
          </cell>
          <cell r="N7084">
            <v>40988</v>
          </cell>
        </row>
        <row r="7085">
          <cell r="A7085" t="str">
            <v>30400107</v>
          </cell>
          <cell r="B7085" t="str">
            <v>Point</v>
          </cell>
          <cell r="C7085" t="str">
            <v>Secondary Metals /Aluminum /Hot Dross Processing</v>
          </cell>
          <cell r="D7085" t="str">
            <v>Industrial Processes - Non-ferrous Metals</v>
          </cell>
          <cell r="G7085" t="str">
            <v>Industrial Processes</v>
          </cell>
          <cell r="H7085" t="str">
            <v>Secondary Metal Production</v>
          </cell>
          <cell r="I7085" t="str">
            <v>Aluminum</v>
          </cell>
          <cell r="J7085" t="str">
            <v>Dross Furnace</v>
          </cell>
          <cell r="N7085">
            <v>41332</v>
          </cell>
        </row>
        <row r="7086">
          <cell r="A7086" t="str">
            <v>30400108</v>
          </cell>
          <cell r="B7086" t="str">
            <v>Point</v>
          </cell>
          <cell r="C7086" t="str">
            <v>Secondary Metals /Aluminum /Crushing/Screening</v>
          </cell>
          <cell r="D7086" t="str">
            <v>Industrial Processes - Non-ferrous Metals</v>
          </cell>
          <cell r="G7086" t="str">
            <v>Industrial Processes</v>
          </cell>
          <cell r="H7086" t="str">
            <v>Secondary Metal Production</v>
          </cell>
          <cell r="I7086" t="str">
            <v>Aluminum</v>
          </cell>
          <cell r="J7086" t="str">
            <v>Aluminum Scrap Shredder/Crushing/Screening</v>
          </cell>
          <cell r="N7086">
            <v>41332</v>
          </cell>
        </row>
        <row r="7087">
          <cell r="A7087" t="str">
            <v>30400109</v>
          </cell>
          <cell r="B7087" t="str">
            <v>Point</v>
          </cell>
          <cell r="C7087" t="str">
            <v>Secondary Metals /Aluminum /Burning/Drying</v>
          </cell>
          <cell r="D7087" t="str">
            <v>Industrial Processes - Non-ferrous Metals</v>
          </cell>
          <cell r="G7087" t="str">
            <v>Industrial Processes</v>
          </cell>
          <cell r="H7087" t="str">
            <v>Secondary Metal Production</v>
          </cell>
          <cell r="I7087" t="str">
            <v>Aluminum</v>
          </cell>
          <cell r="J7087" t="str">
            <v>Burning/Drying</v>
          </cell>
          <cell r="N7087">
            <v>40988</v>
          </cell>
        </row>
        <row r="7088">
          <cell r="A7088" t="str">
            <v>30400110</v>
          </cell>
          <cell r="B7088" t="str">
            <v>Point</v>
          </cell>
          <cell r="C7088" t="str">
            <v>Secondary Metals /Aluminum /Foil Rolling</v>
          </cell>
          <cell r="D7088" t="str">
            <v>Industrial Processes - Non-ferrous Metals</v>
          </cell>
          <cell r="G7088" t="str">
            <v>Industrial Processes</v>
          </cell>
          <cell r="H7088" t="str">
            <v>Secondary Metal Production</v>
          </cell>
          <cell r="I7088" t="str">
            <v>Aluminum</v>
          </cell>
          <cell r="J7088" t="str">
            <v>Foil Rolling</v>
          </cell>
          <cell r="N7088">
            <v>40988</v>
          </cell>
        </row>
        <row r="7089">
          <cell r="A7089" t="str">
            <v>30400111</v>
          </cell>
          <cell r="B7089" t="str">
            <v>Point</v>
          </cell>
          <cell r="C7089" t="str">
            <v>Secondary Metals /Aluminum /Foil Converting</v>
          </cell>
          <cell r="D7089" t="str">
            <v>Industrial Processes - Non-ferrous Metals</v>
          </cell>
          <cell r="G7089" t="str">
            <v>Industrial Processes</v>
          </cell>
          <cell r="H7089" t="str">
            <v>Secondary Metal Production</v>
          </cell>
          <cell r="I7089" t="str">
            <v>Aluminum</v>
          </cell>
          <cell r="J7089" t="str">
            <v>Foil Converting</v>
          </cell>
          <cell r="N7089">
            <v>40988</v>
          </cell>
        </row>
        <row r="7090">
          <cell r="A7090" t="str">
            <v>30400112</v>
          </cell>
          <cell r="B7090" t="str">
            <v>Point</v>
          </cell>
          <cell r="C7090" t="str">
            <v>Secondary Metals /Aluminum /Annealing Furnace</v>
          </cell>
          <cell r="D7090" t="str">
            <v>Industrial Processes - Non-ferrous Metals</v>
          </cell>
          <cell r="G7090" t="str">
            <v>Industrial Processes</v>
          </cell>
          <cell r="H7090" t="str">
            <v>Secondary Metal Production</v>
          </cell>
          <cell r="I7090" t="str">
            <v>Aluminum</v>
          </cell>
          <cell r="J7090" t="str">
            <v>Annealing Furnace</v>
          </cell>
          <cell r="N7090">
            <v>40988</v>
          </cell>
        </row>
        <row r="7091">
          <cell r="A7091" t="str">
            <v>30400113</v>
          </cell>
          <cell r="B7091" t="str">
            <v>Point</v>
          </cell>
          <cell r="C7091" t="str">
            <v>Secondary Metals /Aluminum /Slab Furnace</v>
          </cell>
          <cell r="D7091" t="str">
            <v>Industrial Processes - Non-ferrous Metals</v>
          </cell>
          <cell r="G7091" t="str">
            <v>Industrial Processes</v>
          </cell>
          <cell r="H7091" t="str">
            <v>Secondary Metal Production</v>
          </cell>
          <cell r="I7091" t="str">
            <v>Aluminum</v>
          </cell>
          <cell r="J7091" t="str">
            <v>Slab Furnace</v>
          </cell>
          <cell r="N7091">
            <v>40988</v>
          </cell>
        </row>
        <row r="7092">
          <cell r="A7092" t="str">
            <v>30400114</v>
          </cell>
          <cell r="B7092" t="str">
            <v>Point</v>
          </cell>
          <cell r="C7092" t="str">
            <v>Secondary Metals /Aluminum /Pouring/Casting</v>
          </cell>
          <cell r="D7092" t="str">
            <v>Industrial Processes - Non-ferrous Metals</v>
          </cell>
          <cell r="G7092" t="str">
            <v>Industrial Processes</v>
          </cell>
          <cell r="H7092" t="str">
            <v>Secondary Metal Production</v>
          </cell>
          <cell r="I7092" t="str">
            <v>Aluminum</v>
          </cell>
          <cell r="J7092" t="str">
            <v>Pouring/Casting</v>
          </cell>
          <cell r="N7092">
            <v>40988</v>
          </cell>
        </row>
        <row r="7093">
          <cell r="A7093" t="str">
            <v>30400115</v>
          </cell>
          <cell r="B7093" t="str">
            <v>Point</v>
          </cell>
          <cell r="C7093" t="str">
            <v>Secondary Metals /Aluminum /Sweating Furnace: Grate</v>
          </cell>
          <cell r="D7093" t="str">
            <v>Industrial Processes - Non-ferrous Metals</v>
          </cell>
          <cell r="G7093" t="str">
            <v>Industrial Processes</v>
          </cell>
          <cell r="H7093" t="str">
            <v>Secondary Metal Production</v>
          </cell>
          <cell r="I7093" t="str">
            <v>Aluminum</v>
          </cell>
          <cell r="J7093" t="str">
            <v>Sweating Furnace: Grate</v>
          </cell>
          <cell r="N7093">
            <v>40988</v>
          </cell>
        </row>
        <row r="7094">
          <cell r="A7094" t="str">
            <v>30400116</v>
          </cell>
          <cell r="B7094" t="str">
            <v>Point</v>
          </cell>
          <cell r="C7094" t="str">
            <v>Secondary Metals /Aluminum /Dry Milling Dross</v>
          </cell>
          <cell r="D7094" t="str">
            <v>Industrial Processes - Non-ferrous Metals</v>
          </cell>
          <cell r="G7094" t="str">
            <v>Industrial Processes</v>
          </cell>
          <cell r="H7094" t="str">
            <v>Secondary Metal Production</v>
          </cell>
          <cell r="I7094" t="str">
            <v>Aluminum</v>
          </cell>
          <cell r="J7094" t="str">
            <v>Dry Milling Dross</v>
          </cell>
          <cell r="N7094">
            <v>40988</v>
          </cell>
        </row>
        <row r="7095">
          <cell r="A7095" t="str">
            <v>30400117</v>
          </cell>
          <cell r="B7095" t="str">
            <v>Point</v>
          </cell>
          <cell r="C7095" t="str">
            <v>Secondary Metals /Aluminum /Wet Milling Dross</v>
          </cell>
          <cell r="D7095" t="str">
            <v>Industrial Processes - Non-ferrous Metals</v>
          </cell>
          <cell r="G7095" t="str">
            <v>Industrial Processes</v>
          </cell>
          <cell r="H7095" t="str">
            <v>Secondary Metal Production</v>
          </cell>
          <cell r="I7095" t="str">
            <v>Aluminum</v>
          </cell>
          <cell r="J7095" t="str">
            <v>Wet Milling Dross</v>
          </cell>
          <cell r="N7095">
            <v>40988</v>
          </cell>
        </row>
        <row r="7096">
          <cell r="A7096" t="str">
            <v>30400118</v>
          </cell>
          <cell r="B7096" t="str">
            <v>Point</v>
          </cell>
          <cell r="C7096" t="str">
            <v>Secondary Metals /Aluminum /Leaching</v>
          </cell>
          <cell r="D7096" t="str">
            <v>Industrial Processes - Non-ferrous Metals</v>
          </cell>
          <cell r="G7096" t="str">
            <v>Industrial Processes</v>
          </cell>
          <cell r="H7096" t="str">
            <v>Secondary Metal Production</v>
          </cell>
          <cell r="I7096" t="str">
            <v>Aluminum</v>
          </cell>
          <cell r="J7096" t="str">
            <v>Leaching</v>
          </cell>
          <cell r="N7096">
            <v>40988</v>
          </cell>
        </row>
        <row r="7097">
          <cell r="A7097" t="str">
            <v>30400120</v>
          </cell>
          <cell r="B7097" t="str">
            <v>Point</v>
          </cell>
          <cell r="C7097" t="str">
            <v>Secondary Metals /Aluminum /Can Manufacture</v>
          </cell>
          <cell r="D7097" t="str">
            <v>Industrial Processes - Non-ferrous Metals</v>
          </cell>
          <cell r="G7097" t="str">
            <v>Industrial Processes</v>
          </cell>
          <cell r="H7097" t="str">
            <v>Secondary Metal Production</v>
          </cell>
          <cell r="I7097" t="str">
            <v>Aluminum</v>
          </cell>
          <cell r="J7097" t="str">
            <v>Can Manufacture</v>
          </cell>
          <cell r="N7097">
            <v>40988</v>
          </cell>
        </row>
        <row r="7098">
          <cell r="A7098" t="str">
            <v>30400121</v>
          </cell>
          <cell r="B7098" t="str">
            <v>Point</v>
          </cell>
          <cell r="C7098" t="str">
            <v>Secondary Metals /Aluminum /Roasting</v>
          </cell>
          <cell r="D7098" t="str">
            <v>Industrial Processes - Non-ferrous Metals</v>
          </cell>
          <cell r="G7098" t="str">
            <v>Industrial Processes</v>
          </cell>
          <cell r="H7098" t="str">
            <v>Secondary Metal Production</v>
          </cell>
          <cell r="I7098" t="str">
            <v>Aluminum</v>
          </cell>
          <cell r="J7098" t="str">
            <v>Roasting</v>
          </cell>
          <cell r="N7098">
            <v>40988</v>
          </cell>
        </row>
        <row r="7099">
          <cell r="A7099" t="str">
            <v>30400130</v>
          </cell>
          <cell r="B7099" t="str">
            <v>Point</v>
          </cell>
          <cell r="C7099" t="str">
            <v>Secondary Metals /Aluminum /Damagging</v>
          </cell>
          <cell r="D7099" t="str">
            <v>Industrial Processes - Non-ferrous Metals</v>
          </cell>
          <cell r="G7099" t="str">
            <v>Industrial Processes</v>
          </cell>
          <cell r="H7099" t="str">
            <v>Secondary Metal Production</v>
          </cell>
          <cell r="I7099" t="str">
            <v>Aluminum</v>
          </cell>
          <cell r="J7099" t="str">
            <v>Demagging</v>
          </cell>
          <cell r="N7099">
            <v>41332</v>
          </cell>
        </row>
        <row r="7100">
          <cell r="A7100" t="str">
            <v>30400131</v>
          </cell>
          <cell r="B7100" t="str">
            <v>Point</v>
          </cell>
          <cell r="C7100" t="str">
            <v>Secondary Metals /Aluminum /Raw Material Charging</v>
          </cell>
          <cell r="D7100" t="str">
            <v>Industrial Processes - Non-ferrous Metals</v>
          </cell>
          <cell r="G7100" t="str">
            <v>Industrial Processes</v>
          </cell>
          <cell r="H7100" t="str">
            <v>Secondary Metal Production</v>
          </cell>
          <cell r="I7100" t="str">
            <v>Aluminum</v>
          </cell>
          <cell r="J7100" t="str">
            <v>Raw Material Charging</v>
          </cell>
          <cell r="N7100">
            <v>40988</v>
          </cell>
        </row>
        <row r="7101">
          <cell r="A7101" t="str">
            <v>30400132</v>
          </cell>
          <cell r="B7101" t="str">
            <v>Point</v>
          </cell>
          <cell r="C7101" t="str">
            <v>Secondary Metals /Aluminum /Raw Material Storage</v>
          </cell>
          <cell r="D7101" t="str">
            <v>Industrial Processes - Storage and Transfer</v>
          </cell>
          <cell r="G7101" t="str">
            <v>Industrial Processes</v>
          </cell>
          <cell r="H7101" t="str">
            <v>Secondary Metal Production</v>
          </cell>
          <cell r="I7101" t="str">
            <v>Aluminum</v>
          </cell>
          <cell r="J7101" t="str">
            <v>Raw Material Storage</v>
          </cell>
          <cell r="N7101">
            <v>40988</v>
          </cell>
        </row>
        <row r="7102">
          <cell r="A7102" t="str">
            <v>30400133</v>
          </cell>
          <cell r="B7102" t="str">
            <v>Point</v>
          </cell>
          <cell r="C7102" t="str">
            <v>Secondary Metals /Aluminum /Tapping</v>
          </cell>
          <cell r="D7102" t="str">
            <v>Industrial Processes - Non-ferrous Metals</v>
          </cell>
          <cell r="G7102" t="str">
            <v>Industrial Processes</v>
          </cell>
          <cell r="H7102" t="str">
            <v>Secondary Metal Production</v>
          </cell>
          <cell r="I7102" t="str">
            <v>Aluminum</v>
          </cell>
          <cell r="J7102" t="str">
            <v>Tapping</v>
          </cell>
          <cell r="N7102">
            <v>40988</v>
          </cell>
        </row>
        <row r="7103">
          <cell r="A7103" t="str">
            <v>30400134</v>
          </cell>
          <cell r="B7103" t="str">
            <v>Point</v>
          </cell>
          <cell r="D7103" t="str">
            <v>Industrial Processes - Non-ferrous Metals</v>
          </cell>
          <cell r="G7103" t="str">
            <v>Industrial Processes</v>
          </cell>
          <cell r="H7103" t="str">
            <v>Secondary Metal Production</v>
          </cell>
          <cell r="I7103" t="str">
            <v>Aluminum</v>
          </cell>
          <cell r="J7103" t="str">
            <v>Thermal Chip Dryer</v>
          </cell>
          <cell r="N7103">
            <v>41332</v>
          </cell>
        </row>
        <row r="7104">
          <cell r="A7104" t="str">
            <v>30400135</v>
          </cell>
          <cell r="B7104" t="str">
            <v>Point</v>
          </cell>
          <cell r="D7104" t="str">
            <v>Industrial Processes - Non-ferrous Metals</v>
          </cell>
          <cell r="G7104" t="str">
            <v>Industrial Processes</v>
          </cell>
          <cell r="H7104" t="str">
            <v>Secondary Metal Production</v>
          </cell>
          <cell r="I7104" t="str">
            <v>Aluminum</v>
          </cell>
          <cell r="J7104" t="str">
            <v>Scrap Dryer/Delacquering/Decoating Kiln</v>
          </cell>
          <cell r="N7104">
            <v>41332</v>
          </cell>
        </row>
        <row r="7105">
          <cell r="A7105" t="str">
            <v>30400136</v>
          </cell>
          <cell r="B7105" t="str">
            <v>Point</v>
          </cell>
          <cell r="D7105" t="str">
            <v>Industrial Processes - Non-ferrous Metals</v>
          </cell>
          <cell r="G7105" t="str">
            <v>Industrial Processes</v>
          </cell>
          <cell r="H7105" t="str">
            <v>Secondary Metal Production</v>
          </cell>
          <cell r="I7105" t="str">
            <v>Aluminum</v>
          </cell>
          <cell r="J7105" t="str">
            <v>Rotary Dross Cooler</v>
          </cell>
          <cell r="N7105">
            <v>41332</v>
          </cell>
        </row>
        <row r="7106">
          <cell r="A7106" t="str">
            <v>30400137</v>
          </cell>
          <cell r="B7106" t="str">
            <v>Point</v>
          </cell>
          <cell r="D7106" t="str">
            <v>Industrial Processes - Non-ferrous Metals</v>
          </cell>
          <cell r="G7106" t="str">
            <v>Industrial Processes</v>
          </cell>
          <cell r="H7106" t="str">
            <v>Secondary Metal Production</v>
          </cell>
          <cell r="I7106" t="str">
            <v>Aluminum</v>
          </cell>
          <cell r="J7106" t="str">
            <v>Group 1 Furnace, handling clean charge only</v>
          </cell>
          <cell r="N7106">
            <v>41332</v>
          </cell>
        </row>
        <row r="7107">
          <cell r="A7107" t="str">
            <v>30400138</v>
          </cell>
          <cell r="B7107" t="str">
            <v>Point</v>
          </cell>
          <cell r="D7107" t="str">
            <v>Industrial Processes - Non-ferrous Metals</v>
          </cell>
          <cell r="G7107" t="str">
            <v>Industrial Processes</v>
          </cell>
          <cell r="H7107" t="str">
            <v>Secondary Metal Production</v>
          </cell>
          <cell r="I7107" t="str">
            <v>Aluminum</v>
          </cell>
          <cell r="J7107" t="str">
            <v>Group 1 Furnace, handling other than clean charge</v>
          </cell>
          <cell r="N7107">
            <v>41332</v>
          </cell>
        </row>
        <row r="7108">
          <cell r="A7108" t="str">
            <v>30400150</v>
          </cell>
          <cell r="B7108" t="str">
            <v>Point</v>
          </cell>
          <cell r="C7108" t="str">
            <v>Secondary Metals /Aluminum /Rolling/Drawing/Extruding</v>
          </cell>
          <cell r="D7108" t="str">
            <v>Industrial Processes - Non-ferrous Metals</v>
          </cell>
          <cell r="G7108" t="str">
            <v>Industrial Processes</v>
          </cell>
          <cell r="H7108" t="str">
            <v>Secondary Metal Production</v>
          </cell>
          <cell r="I7108" t="str">
            <v>Aluminum</v>
          </cell>
          <cell r="J7108" t="str">
            <v>Rolling/Drawing/Extruding</v>
          </cell>
          <cell r="N7108">
            <v>40988</v>
          </cell>
        </row>
        <row r="7109">
          <cell r="A7109" t="str">
            <v>30400160</v>
          </cell>
          <cell r="B7109" t="str">
            <v>Point</v>
          </cell>
          <cell r="C7109" t="str">
            <v>Secondary Metals /Aluminum /Material Handling</v>
          </cell>
          <cell r="D7109" t="str">
            <v>Industrial Processes - Non-ferrous Metals</v>
          </cell>
          <cell r="G7109" t="str">
            <v>Industrial Processes</v>
          </cell>
          <cell r="H7109" t="str">
            <v>Secondary Metal Production</v>
          </cell>
          <cell r="I7109" t="str">
            <v>Aluminum</v>
          </cell>
          <cell r="J7109" t="str">
            <v>Material Handling</v>
          </cell>
          <cell r="N7109">
            <v>40988</v>
          </cell>
        </row>
        <row r="7110">
          <cell r="A7110" t="str">
            <v>30400199</v>
          </cell>
          <cell r="B7110" t="str">
            <v>Point</v>
          </cell>
          <cell r="C7110" t="str">
            <v>Secondary Metals /Aluminum /Other Not Classified</v>
          </cell>
          <cell r="D7110" t="str">
            <v>Industrial Processes - Non-ferrous Metals</v>
          </cell>
          <cell r="G7110" t="str">
            <v>Industrial Processes</v>
          </cell>
          <cell r="H7110" t="str">
            <v>Secondary Metal Production</v>
          </cell>
          <cell r="I7110" t="str">
            <v>Aluminum</v>
          </cell>
          <cell r="J7110" t="str">
            <v>Other Not Classified</v>
          </cell>
          <cell r="N7110">
            <v>40988</v>
          </cell>
        </row>
        <row r="7111">
          <cell r="A7111" t="str">
            <v>30400204</v>
          </cell>
          <cell r="B7111" t="str">
            <v>Point</v>
          </cell>
          <cell r="C7111" t="str">
            <v>Secondary Metals /Copper /Electric Induction Furnace</v>
          </cell>
          <cell r="D7111" t="str">
            <v>Industrial Processes - Non-ferrous Metals</v>
          </cell>
          <cell r="G7111" t="str">
            <v>Industrial Processes</v>
          </cell>
          <cell r="H7111" t="str">
            <v>Secondary Metal Production</v>
          </cell>
          <cell r="I7111" t="str">
            <v>Copper</v>
          </cell>
          <cell r="J7111" t="str">
            <v>Electric Induction Furnace</v>
          </cell>
          <cell r="K7111" t="str">
            <v>30400238</v>
          </cell>
          <cell r="L7111" t="str">
            <v>2005</v>
          </cell>
          <cell r="N7111">
            <v>40988</v>
          </cell>
        </row>
        <row r="7112">
          <cell r="A7112" t="str">
            <v>30400207</v>
          </cell>
          <cell r="B7112" t="str">
            <v>Point</v>
          </cell>
          <cell r="C7112" t="str">
            <v>Secondary Metals /Copper /Scrap Dryer (Rotary)</v>
          </cell>
          <cell r="D7112" t="str">
            <v>Industrial Processes - Non-ferrous Metals</v>
          </cell>
          <cell r="G7112" t="str">
            <v>Industrial Processes</v>
          </cell>
          <cell r="H7112" t="str">
            <v>Secondary Metal Production</v>
          </cell>
          <cell r="I7112" t="str">
            <v>Copper</v>
          </cell>
          <cell r="J7112" t="str">
            <v>Scrap Dryer (Rotary)</v>
          </cell>
          <cell r="N7112">
            <v>40988</v>
          </cell>
        </row>
        <row r="7113">
          <cell r="A7113" t="str">
            <v>30400208</v>
          </cell>
          <cell r="B7113" t="str">
            <v>Point</v>
          </cell>
          <cell r="C7113" t="str">
            <v>Secondary Metals /Copper /Wire Burning: Incinerator</v>
          </cell>
          <cell r="D7113" t="str">
            <v>Industrial Processes - Non-ferrous Metals</v>
          </cell>
          <cell r="G7113" t="str">
            <v>Industrial Processes</v>
          </cell>
          <cell r="H7113" t="str">
            <v>Secondary Metal Production</v>
          </cell>
          <cell r="I7113" t="str">
            <v>Copper</v>
          </cell>
          <cell r="J7113" t="str">
            <v>Wire Burning: Incinerator</v>
          </cell>
          <cell r="N7113">
            <v>40988</v>
          </cell>
        </row>
        <row r="7114">
          <cell r="A7114" t="str">
            <v>30400209</v>
          </cell>
          <cell r="B7114" t="str">
            <v>Point</v>
          </cell>
          <cell r="C7114" t="str">
            <v>Secondary Metals /Copper /Sweating Furnace</v>
          </cell>
          <cell r="D7114" t="str">
            <v>Industrial Processes - Non-ferrous Metals</v>
          </cell>
          <cell r="G7114" t="str">
            <v>Industrial Processes</v>
          </cell>
          <cell r="H7114" t="str">
            <v>Secondary Metal Production</v>
          </cell>
          <cell r="I7114" t="str">
            <v>Copper</v>
          </cell>
          <cell r="J7114" t="str">
            <v>Sweating Furnace</v>
          </cell>
          <cell r="N7114">
            <v>40988</v>
          </cell>
        </row>
        <row r="7115">
          <cell r="A7115" t="str">
            <v>30400210</v>
          </cell>
          <cell r="B7115" t="str">
            <v>Point</v>
          </cell>
          <cell r="C7115" t="str">
            <v>Secondary Metals /Copper /Charge with Scrap Copper: Cupolas</v>
          </cell>
          <cell r="D7115" t="str">
            <v>Industrial Processes - Non-ferrous Metals</v>
          </cell>
          <cell r="G7115" t="str">
            <v>Industrial Processes</v>
          </cell>
          <cell r="H7115" t="str">
            <v>Secondary Metal Production</v>
          </cell>
          <cell r="I7115" t="str">
            <v>Copper</v>
          </cell>
          <cell r="J7115" t="str">
            <v>Charge with Scrap Copper: Cupolas</v>
          </cell>
          <cell r="N7115">
            <v>40988</v>
          </cell>
        </row>
        <row r="7116">
          <cell r="A7116" t="str">
            <v>30400211</v>
          </cell>
          <cell r="B7116" t="str">
            <v>Point</v>
          </cell>
          <cell r="C7116" t="str">
            <v>Secondary Metals /Copper /Charge with Insulated Copper Wire: Cupolas</v>
          </cell>
          <cell r="D7116" t="str">
            <v>Industrial Processes - Non-ferrous Metals</v>
          </cell>
          <cell r="G7116" t="str">
            <v>Industrial Processes</v>
          </cell>
          <cell r="H7116" t="str">
            <v>Secondary Metal Production</v>
          </cell>
          <cell r="I7116" t="str">
            <v>Copper</v>
          </cell>
          <cell r="J7116" t="str">
            <v>Charge with Insulated Copper Wire: Cupolas</v>
          </cell>
          <cell r="N7116">
            <v>40988</v>
          </cell>
        </row>
        <row r="7117">
          <cell r="A7117" t="str">
            <v>30400212</v>
          </cell>
          <cell r="B7117" t="str">
            <v>Point</v>
          </cell>
          <cell r="C7117" t="str">
            <v>Secondary Metals /Copper /Charge with Scrap Copper And Brass: Cupolas</v>
          </cell>
          <cell r="D7117" t="str">
            <v>Industrial Processes - Non-ferrous Metals</v>
          </cell>
          <cell r="G7117" t="str">
            <v>Industrial Processes</v>
          </cell>
          <cell r="H7117" t="str">
            <v>Secondary Metal Production</v>
          </cell>
          <cell r="I7117" t="str">
            <v>Copper</v>
          </cell>
          <cell r="J7117" t="str">
            <v>Charge with Scrap Copper And Brass: Cupolas</v>
          </cell>
          <cell r="N7117">
            <v>40988</v>
          </cell>
        </row>
        <row r="7118">
          <cell r="A7118" t="str">
            <v>30400213</v>
          </cell>
          <cell r="B7118" t="str">
            <v>Point</v>
          </cell>
          <cell r="C7118" t="str">
            <v>Secondary Metals /Copper /Charge with Scrap Iron: Cupolas</v>
          </cell>
          <cell r="D7118" t="str">
            <v>Industrial Processes - Non-ferrous Metals</v>
          </cell>
          <cell r="G7118" t="str">
            <v>Industrial Processes</v>
          </cell>
          <cell r="H7118" t="str">
            <v>Secondary Metal Production</v>
          </cell>
          <cell r="I7118" t="str">
            <v>Copper</v>
          </cell>
          <cell r="J7118" t="str">
            <v>Charge with Scrap Iron: Cupolas</v>
          </cell>
          <cell r="N7118">
            <v>40988</v>
          </cell>
        </row>
        <row r="7119">
          <cell r="A7119" t="str">
            <v>30400214</v>
          </cell>
          <cell r="B7119" t="str">
            <v>Point</v>
          </cell>
          <cell r="C7119" t="str">
            <v>Secondary Metals /Copper /Charge with Copper: Reverberatory Furnace</v>
          </cell>
          <cell r="D7119" t="str">
            <v>Industrial Processes - Non-ferrous Metals</v>
          </cell>
          <cell r="G7119" t="str">
            <v>Industrial Processes</v>
          </cell>
          <cell r="H7119" t="str">
            <v>Secondary Metal Production</v>
          </cell>
          <cell r="I7119" t="str">
            <v>Copper</v>
          </cell>
          <cell r="J7119" t="str">
            <v>Charge with Copper: Reverberatory Furnace</v>
          </cell>
          <cell r="N7119">
            <v>40988</v>
          </cell>
        </row>
        <row r="7120">
          <cell r="A7120" t="str">
            <v>30400215</v>
          </cell>
          <cell r="B7120" t="str">
            <v>Point</v>
          </cell>
          <cell r="C7120" t="str">
            <v>Secondary Metals /Copper /Charge with Brass and Bronze: Reverberatory Furnace</v>
          </cell>
          <cell r="D7120" t="str">
            <v>Industrial Processes - Non-ferrous Metals</v>
          </cell>
          <cell r="G7120" t="str">
            <v>Industrial Processes</v>
          </cell>
          <cell r="H7120" t="str">
            <v>Secondary Metal Production</v>
          </cell>
          <cell r="I7120" t="str">
            <v>Copper</v>
          </cell>
          <cell r="J7120" t="str">
            <v>Charge with Brass and Bronze: Reverberatory Furnace</v>
          </cell>
          <cell r="N7120">
            <v>40988</v>
          </cell>
        </row>
        <row r="7121">
          <cell r="A7121" t="str">
            <v>30400216</v>
          </cell>
          <cell r="B7121" t="str">
            <v>Point</v>
          </cell>
          <cell r="C7121" t="str">
            <v>Secondary Metals /Copper /Charge with Copper: Rotary Furnace</v>
          </cell>
          <cell r="D7121" t="str">
            <v>Industrial Processes - Non-ferrous Metals</v>
          </cell>
          <cell r="G7121" t="str">
            <v>Industrial Processes</v>
          </cell>
          <cell r="H7121" t="str">
            <v>Secondary Metal Production</v>
          </cell>
          <cell r="I7121" t="str">
            <v>Copper</v>
          </cell>
          <cell r="J7121" t="str">
            <v>Charge with Copper: Rotary Furnace</v>
          </cell>
          <cell r="N7121">
            <v>40988</v>
          </cell>
        </row>
        <row r="7122">
          <cell r="A7122" t="str">
            <v>30400217</v>
          </cell>
          <cell r="B7122" t="str">
            <v>Point</v>
          </cell>
          <cell r="C7122" t="str">
            <v>Secondary Metals /Copper /Charge with Brass and Bronze: Rotary Furnace</v>
          </cell>
          <cell r="D7122" t="str">
            <v>Industrial Processes - Non-ferrous Metals</v>
          </cell>
          <cell r="G7122" t="str">
            <v>Industrial Processes</v>
          </cell>
          <cell r="H7122" t="str">
            <v>Secondary Metal Production</v>
          </cell>
          <cell r="I7122" t="str">
            <v>Copper</v>
          </cell>
          <cell r="J7122" t="str">
            <v>Charge with Brass and Bronze: Rotary Furnace</v>
          </cell>
          <cell r="N7122">
            <v>40988</v>
          </cell>
        </row>
        <row r="7123">
          <cell r="A7123" t="str">
            <v>30400218</v>
          </cell>
          <cell r="B7123" t="str">
            <v>Point</v>
          </cell>
          <cell r="C7123" t="str">
            <v>Secondary Metals /Copper /Charge with Copper: Crucible and Pot Furnace</v>
          </cell>
          <cell r="D7123" t="str">
            <v>Industrial Processes - Non-ferrous Metals</v>
          </cell>
          <cell r="G7123" t="str">
            <v>Industrial Processes</v>
          </cell>
          <cell r="H7123" t="str">
            <v>Secondary Metal Production</v>
          </cell>
          <cell r="I7123" t="str">
            <v>Copper</v>
          </cell>
          <cell r="J7123" t="str">
            <v>Charge with Copper: Crucible and Pot Furnace</v>
          </cell>
          <cell r="N7123">
            <v>40988</v>
          </cell>
        </row>
        <row r="7124">
          <cell r="A7124" t="str">
            <v>30400219</v>
          </cell>
          <cell r="B7124" t="str">
            <v>Point</v>
          </cell>
          <cell r="C7124" t="str">
            <v>Secondary Metals /Copper /Charge with Brass and Bronze: Crucible and Pot Furnace</v>
          </cell>
          <cell r="D7124" t="str">
            <v>Industrial Processes - Non-ferrous Metals</v>
          </cell>
          <cell r="G7124" t="str">
            <v>Industrial Processes</v>
          </cell>
          <cell r="H7124" t="str">
            <v>Secondary Metal Production</v>
          </cell>
          <cell r="I7124" t="str">
            <v>Copper</v>
          </cell>
          <cell r="J7124" t="str">
            <v>Charge with Brass and Bronze: Crucible and Pot Furnace</v>
          </cell>
          <cell r="N7124">
            <v>40988</v>
          </cell>
        </row>
        <row r="7125">
          <cell r="A7125" t="str">
            <v>30400220</v>
          </cell>
          <cell r="B7125" t="str">
            <v>Point</v>
          </cell>
          <cell r="C7125" t="str">
            <v>Secondary Metals /Copper /Charge with Copper: Electric Arc Furnace</v>
          </cell>
          <cell r="D7125" t="str">
            <v>Industrial Processes - Non-ferrous Metals</v>
          </cell>
          <cell r="G7125" t="str">
            <v>Industrial Processes</v>
          </cell>
          <cell r="H7125" t="str">
            <v>Secondary Metal Production</v>
          </cell>
          <cell r="I7125" t="str">
            <v>Copper</v>
          </cell>
          <cell r="J7125" t="str">
            <v>Charge with Copper: Electric Arc Furnace</v>
          </cell>
          <cell r="N7125">
            <v>40988</v>
          </cell>
        </row>
        <row r="7126">
          <cell r="A7126" t="str">
            <v>30400221</v>
          </cell>
          <cell r="B7126" t="str">
            <v>Point</v>
          </cell>
          <cell r="C7126" t="str">
            <v>Secondary Metals /Copper /Charge with Brass and Bronze: Electric Arc Furnace</v>
          </cell>
          <cell r="D7126" t="str">
            <v>Industrial Processes - Non-ferrous Metals</v>
          </cell>
          <cell r="G7126" t="str">
            <v>Industrial Processes</v>
          </cell>
          <cell r="H7126" t="str">
            <v>Secondary Metal Production</v>
          </cell>
          <cell r="I7126" t="str">
            <v>Copper</v>
          </cell>
          <cell r="J7126" t="str">
            <v>Charge with Brass and Bronze: Electric Arc Furnace</v>
          </cell>
          <cell r="N7126">
            <v>40988</v>
          </cell>
        </row>
        <row r="7127">
          <cell r="A7127" t="str">
            <v>30400223</v>
          </cell>
          <cell r="B7127" t="str">
            <v>Point</v>
          </cell>
          <cell r="C7127" t="str">
            <v>Secondary Metals /Copper /Charge with Copper: Electric Induction</v>
          </cell>
          <cell r="D7127" t="str">
            <v>Industrial Processes - Non-ferrous Metals</v>
          </cell>
          <cell r="G7127" t="str">
            <v>Industrial Processes</v>
          </cell>
          <cell r="H7127" t="str">
            <v>Secondary Metal Production</v>
          </cell>
          <cell r="I7127" t="str">
            <v>Copper</v>
          </cell>
          <cell r="J7127" t="str">
            <v>Charge with Copper: Electric Induction</v>
          </cell>
          <cell r="N7127">
            <v>40988</v>
          </cell>
        </row>
        <row r="7128">
          <cell r="A7128" t="str">
            <v>30400224</v>
          </cell>
          <cell r="B7128" t="str">
            <v>Point</v>
          </cell>
          <cell r="C7128" t="str">
            <v>Secondary Metals /Copper /Charge with Brass and Bronze: Electric Induction</v>
          </cell>
          <cell r="D7128" t="str">
            <v>Industrial Processes - Non-ferrous Metals</v>
          </cell>
          <cell r="G7128" t="str">
            <v>Industrial Processes</v>
          </cell>
          <cell r="H7128" t="str">
            <v>Secondary Metal Production</v>
          </cell>
          <cell r="I7128" t="str">
            <v>Copper</v>
          </cell>
          <cell r="J7128" t="str">
            <v>Charge with Brass and Bronze: Electric Induction</v>
          </cell>
          <cell r="N7128">
            <v>40988</v>
          </cell>
        </row>
        <row r="7129">
          <cell r="A7129" t="str">
            <v>30400230</v>
          </cell>
          <cell r="B7129" t="str">
            <v>Point</v>
          </cell>
          <cell r="C7129" t="str">
            <v>Secondary Metals /Copper /Scrap Metal Pretreatment</v>
          </cell>
          <cell r="D7129" t="str">
            <v>Industrial Processes - Non-ferrous Metals</v>
          </cell>
          <cell r="G7129" t="str">
            <v>Industrial Processes</v>
          </cell>
          <cell r="H7129" t="str">
            <v>Secondary Metal Production</v>
          </cell>
          <cell r="I7129" t="str">
            <v>Copper</v>
          </cell>
          <cell r="J7129" t="str">
            <v>Scrap Metal Pretreatment</v>
          </cell>
          <cell r="N7129">
            <v>40988</v>
          </cell>
        </row>
        <row r="7130">
          <cell r="A7130" t="str">
            <v>30400231</v>
          </cell>
          <cell r="B7130" t="str">
            <v>Point</v>
          </cell>
          <cell r="C7130" t="str">
            <v>Secondary Metals /Copper /Scrap Dryer (Rotary)</v>
          </cell>
          <cell r="D7130" t="str">
            <v>Industrial Processes - Non-ferrous Metals</v>
          </cell>
          <cell r="G7130" t="str">
            <v>Industrial Processes</v>
          </cell>
          <cell r="H7130" t="str">
            <v>Secondary Metal Production</v>
          </cell>
          <cell r="I7130" t="str">
            <v>Copper</v>
          </cell>
          <cell r="J7130" t="str">
            <v>Scrap Dryer</v>
          </cell>
          <cell r="K7130" t="str">
            <v>30400207</v>
          </cell>
          <cell r="L7130" t="str">
            <v>2005</v>
          </cell>
          <cell r="N7130">
            <v>40988</v>
          </cell>
        </row>
        <row r="7131">
          <cell r="A7131" t="str">
            <v>30400232</v>
          </cell>
          <cell r="B7131" t="str">
            <v>Point</v>
          </cell>
          <cell r="C7131" t="str">
            <v>Secondary Metals /Copper /Wire Burning: Incinerator</v>
          </cell>
          <cell r="D7131" t="str">
            <v>Industrial Processes - Non-ferrous Metals</v>
          </cell>
          <cell r="G7131" t="str">
            <v>Industrial Processes</v>
          </cell>
          <cell r="H7131" t="str">
            <v>Secondary Metal Production</v>
          </cell>
          <cell r="I7131" t="str">
            <v>Copper</v>
          </cell>
          <cell r="J7131" t="str">
            <v>Wire Incinerator</v>
          </cell>
          <cell r="K7131" t="str">
            <v>30400208</v>
          </cell>
          <cell r="L7131" t="str">
            <v>2005</v>
          </cell>
          <cell r="N7131">
            <v>40988</v>
          </cell>
        </row>
        <row r="7132">
          <cell r="A7132" t="str">
            <v>30400233</v>
          </cell>
          <cell r="B7132" t="str">
            <v>Point</v>
          </cell>
          <cell r="C7132" t="str">
            <v>Secondary Metals /Copper /Sweating Furnace</v>
          </cell>
          <cell r="D7132" t="str">
            <v>Industrial Processes - Non-ferrous Metals</v>
          </cell>
          <cell r="G7132" t="str">
            <v>Industrial Processes</v>
          </cell>
          <cell r="H7132" t="str">
            <v>Secondary Metal Production</v>
          </cell>
          <cell r="I7132" t="str">
            <v>Copper</v>
          </cell>
          <cell r="J7132" t="str">
            <v>Sweating Furnace</v>
          </cell>
          <cell r="K7132" t="str">
            <v>30400209</v>
          </cell>
          <cell r="L7132" t="str">
            <v>2005</v>
          </cell>
          <cell r="N7132">
            <v>40988</v>
          </cell>
        </row>
        <row r="7133">
          <cell r="A7133" t="str">
            <v>30400234</v>
          </cell>
          <cell r="B7133" t="str">
            <v>Point</v>
          </cell>
          <cell r="C7133" t="str">
            <v>Secondary Metals /Copper /Cupola Furnace</v>
          </cell>
          <cell r="D7133" t="str">
            <v>Industrial Processes - Non-ferrous Metals</v>
          </cell>
          <cell r="G7133" t="str">
            <v>Industrial Processes</v>
          </cell>
          <cell r="H7133" t="str">
            <v>Secondary Metal Production</v>
          </cell>
          <cell r="I7133" t="str">
            <v>Copper</v>
          </cell>
          <cell r="J7133" t="str">
            <v>Cupola Furnace</v>
          </cell>
          <cell r="N7133">
            <v>40988</v>
          </cell>
        </row>
        <row r="7134">
          <cell r="A7134" t="str">
            <v>30400235</v>
          </cell>
          <cell r="B7134" t="str">
            <v>Point</v>
          </cell>
          <cell r="C7134" t="str">
            <v>Secondary Metals /Copper /Reverberatory Furnace</v>
          </cell>
          <cell r="D7134" t="str">
            <v>Industrial Processes - Non-ferrous Metals</v>
          </cell>
          <cell r="G7134" t="str">
            <v>Industrial Processes</v>
          </cell>
          <cell r="H7134" t="str">
            <v>Secondary Metal Production</v>
          </cell>
          <cell r="I7134" t="str">
            <v>Copper</v>
          </cell>
          <cell r="J7134" t="str">
            <v>Reverberatory Furnace</v>
          </cell>
          <cell r="N7134">
            <v>40988</v>
          </cell>
        </row>
        <row r="7135">
          <cell r="A7135" t="str">
            <v>30400236</v>
          </cell>
          <cell r="B7135" t="str">
            <v>Point</v>
          </cell>
          <cell r="C7135" t="str">
            <v>Secondary Metals /Copper /Rotary Furnace</v>
          </cell>
          <cell r="D7135" t="str">
            <v>Industrial Processes - Non-ferrous Metals</v>
          </cell>
          <cell r="G7135" t="str">
            <v>Industrial Processes</v>
          </cell>
          <cell r="H7135" t="str">
            <v>Secondary Metal Production</v>
          </cell>
          <cell r="I7135" t="str">
            <v>Copper</v>
          </cell>
          <cell r="J7135" t="str">
            <v>Rotary Furnace</v>
          </cell>
          <cell r="N7135">
            <v>40988</v>
          </cell>
        </row>
        <row r="7136">
          <cell r="A7136" t="str">
            <v>30400237</v>
          </cell>
          <cell r="B7136" t="str">
            <v>Point</v>
          </cell>
          <cell r="C7136" t="str">
            <v>Secondary Metals /Copper /Crucible Furnace</v>
          </cell>
          <cell r="D7136" t="str">
            <v>Industrial Processes - Non-ferrous Metals</v>
          </cell>
          <cell r="G7136" t="str">
            <v>Industrial Processes</v>
          </cell>
          <cell r="H7136" t="str">
            <v>Secondary Metal Production</v>
          </cell>
          <cell r="I7136" t="str">
            <v>Copper</v>
          </cell>
          <cell r="J7136" t="str">
            <v>Crucible Furnace</v>
          </cell>
          <cell r="N7136">
            <v>40988</v>
          </cell>
        </row>
        <row r="7137">
          <cell r="A7137" t="str">
            <v>30400238</v>
          </cell>
          <cell r="B7137" t="str">
            <v>Point</v>
          </cell>
          <cell r="C7137" t="str">
            <v>Secondary Metals /Copper /Electric Induction Furnace</v>
          </cell>
          <cell r="D7137" t="str">
            <v>Industrial Processes - Non-ferrous Metals</v>
          </cell>
          <cell r="G7137" t="str">
            <v>Industrial Processes</v>
          </cell>
          <cell r="H7137" t="str">
            <v>Secondary Metal Production</v>
          </cell>
          <cell r="I7137" t="str">
            <v>Copper</v>
          </cell>
          <cell r="J7137" t="str">
            <v>Electric Induction Furnace</v>
          </cell>
          <cell r="N7137">
            <v>40988</v>
          </cell>
        </row>
        <row r="7138">
          <cell r="A7138" t="str">
            <v>30400239</v>
          </cell>
          <cell r="B7138" t="str">
            <v>Point</v>
          </cell>
          <cell r="C7138" t="str">
            <v>Secondary Metals /Copper /Casting Operations</v>
          </cell>
          <cell r="D7138" t="str">
            <v>Industrial Processes - Non-ferrous Metals</v>
          </cell>
          <cell r="G7138" t="str">
            <v>Industrial Processes</v>
          </cell>
          <cell r="H7138" t="str">
            <v>Secondary Metal Production</v>
          </cell>
          <cell r="I7138" t="str">
            <v>Copper</v>
          </cell>
          <cell r="J7138" t="str">
            <v>Casting Operations</v>
          </cell>
          <cell r="N7138">
            <v>40988</v>
          </cell>
        </row>
        <row r="7139">
          <cell r="A7139" t="str">
            <v>30400240</v>
          </cell>
          <cell r="B7139" t="str">
            <v>Point</v>
          </cell>
          <cell r="C7139" t="str">
            <v>Secondary Metals /Copper /Charge with Copper: Holding Furnace</v>
          </cell>
          <cell r="D7139" t="str">
            <v>Industrial Processes - Non-ferrous Metals</v>
          </cell>
          <cell r="G7139" t="str">
            <v>Industrial Processes</v>
          </cell>
          <cell r="H7139" t="str">
            <v>Secondary Metal Production</v>
          </cell>
          <cell r="I7139" t="str">
            <v>Copper</v>
          </cell>
          <cell r="J7139" t="str">
            <v>Charge with Copper: Holding Furnace</v>
          </cell>
          <cell r="N7139">
            <v>40988</v>
          </cell>
        </row>
        <row r="7140">
          <cell r="A7140" t="str">
            <v>30400241</v>
          </cell>
          <cell r="B7140" t="str">
            <v>Point</v>
          </cell>
          <cell r="C7140" t="str">
            <v>Secondary Metals /Copper /Charge with Copper: Holding Furnace</v>
          </cell>
          <cell r="D7140" t="str">
            <v>Industrial Processes - Non-ferrous Metals</v>
          </cell>
          <cell r="G7140" t="str">
            <v>Industrial Processes</v>
          </cell>
          <cell r="H7140" t="str">
            <v>Secondary Metal Production</v>
          </cell>
          <cell r="I7140" t="str">
            <v>Copper</v>
          </cell>
          <cell r="J7140" t="str">
            <v>Charge with Copper: Holding Furnace</v>
          </cell>
          <cell r="K7140" t="str">
            <v>30400240</v>
          </cell>
          <cell r="L7140" t="str">
            <v>2005</v>
          </cell>
          <cell r="N7140">
            <v>40988</v>
          </cell>
        </row>
        <row r="7141">
          <cell r="A7141" t="str">
            <v>30400242</v>
          </cell>
          <cell r="B7141" t="str">
            <v>Point</v>
          </cell>
          <cell r="C7141" t="str">
            <v>Secondary Metals /Copper /Charge with Other Alloy (7%): Reverberatory Furnace</v>
          </cell>
          <cell r="D7141" t="str">
            <v>Industrial Processes - Non-ferrous Metals</v>
          </cell>
          <cell r="G7141" t="str">
            <v>Industrial Processes</v>
          </cell>
          <cell r="H7141" t="str">
            <v>Secondary Metal Production</v>
          </cell>
          <cell r="I7141" t="str">
            <v>Copper</v>
          </cell>
          <cell r="J7141" t="str">
            <v>Charge with Other Alloy (7%): Reverberatory Furnace</v>
          </cell>
          <cell r="N7141">
            <v>40988</v>
          </cell>
        </row>
        <row r="7142">
          <cell r="A7142" t="str">
            <v>30400243</v>
          </cell>
          <cell r="B7142" t="str">
            <v>Point</v>
          </cell>
          <cell r="C7142" t="str">
            <v>Secondary Metals /Copper /Charge with High Lead Alloy (58%): Reverberatory Furnace</v>
          </cell>
          <cell r="D7142" t="str">
            <v>Industrial Processes - Non-ferrous Metals</v>
          </cell>
          <cell r="G7142" t="str">
            <v>Industrial Processes</v>
          </cell>
          <cell r="H7142" t="str">
            <v>Secondary Metal Production</v>
          </cell>
          <cell r="I7142" t="str">
            <v>Copper</v>
          </cell>
          <cell r="J7142" t="str">
            <v>Charge with High Lead Alloy (58%): Reverberatory Furnace</v>
          </cell>
          <cell r="N7142">
            <v>40988</v>
          </cell>
        </row>
        <row r="7143">
          <cell r="A7143" t="str">
            <v>30400244</v>
          </cell>
          <cell r="B7143" t="str">
            <v>Point</v>
          </cell>
          <cell r="C7143" t="str">
            <v>Secondary Metals /Copper /Charge with Red/Yellow Brass: Reverberatory Furnace</v>
          </cell>
          <cell r="D7143" t="str">
            <v>Industrial Processes - Non-ferrous Metals</v>
          </cell>
          <cell r="G7143" t="str">
            <v>Industrial Processes</v>
          </cell>
          <cell r="H7143" t="str">
            <v>Secondary Metal Production</v>
          </cell>
          <cell r="I7143" t="str">
            <v>Copper</v>
          </cell>
          <cell r="J7143" t="str">
            <v>Charge with Red/Yellow Brass: Reverberatory Furnace</v>
          </cell>
          <cell r="N7143">
            <v>40988</v>
          </cell>
        </row>
        <row r="7144">
          <cell r="A7144" t="str">
            <v>30400250</v>
          </cell>
          <cell r="B7144" t="str">
            <v>Point</v>
          </cell>
          <cell r="C7144" t="str">
            <v>Secondary Metals /Copper /Charge with Copper: Converter</v>
          </cell>
          <cell r="D7144" t="str">
            <v>Industrial Processes - Non-ferrous Metals</v>
          </cell>
          <cell r="G7144" t="str">
            <v>Industrial Processes</v>
          </cell>
          <cell r="H7144" t="str">
            <v>Secondary Metal Production</v>
          </cell>
          <cell r="I7144" t="str">
            <v>Copper</v>
          </cell>
          <cell r="J7144" t="str">
            <v>Charge with Copper: Converter</v>
          </cell>
          <cell r="N7144">
            <v>40988</v>
          </cell>
        </row>
        <row r="7145">
          <cell r="A7145" t="str">
            <v>30400251</v>
          </cell>
          <cell r="B7145" t="str">
            <v>Point</v>
          </cell>
          <cell r="C7145" t="str">
            <v>Secondary Metals /Copper /Charge with Brass and Bronze: Converter</v>
          </cell>
          <cell r="D7145" t="str">
            <v>Industrial Processes - Non-ferrous Metals</v>
          </cell>
          <cell r="G7145" t="str">
            <v>Industrial Processes</v>
          </cell>
          <cell r="H7145" t="str">
            <v>Secondary Metal Production</v>
          </cell>
          <cell r="I7145" t="str">
            <v>Copper</v>
          </cell>
          <cell r="J7145" t="str">
            <v>Charge with Brass and Bronze: Converter</v>
          </cell>
          <cell r="N7145">
            <v>40988</v>
          </cell>
        </row>
        <row r="7146">
          <cell r="A7146" t="str">
            <v>30400299</v>
          </cell>
          <cell r="B7146" t="str">
            <v>Point</v>
          </cell>
          <cell r="C7146" t="str">
            <v>Secondary Metals /Copper /Other Not Classified</v>
          </cell>
          <cell r="D7146" t="str">
            <v>Industrial Processes - Non-ferrous Metals</v>
          </cell>
          <cell r="G7146" t="str">
            <v>Industrial Processes</v>
          </cell>
          <cell r="H7146" t="str">
            <v>Secondary Metal Production</v>
          </cell>
          <cell r="I7146" t="str">
            <v>Copper</v>
          </cell>
          <cell r="J7146" t="str">
            <v>Other Not Classified</v>
          </cell>
          <cell r="N7146">
            <v>40988</v>
          </cell>
        </row>
        <row r="7147">
          <cell r="A7147" t="str">
            <v>30400301</v>
          </cell>
          <cell r="B7147" t="str">
            <v>Point</v>
          </cell>
          <cell r="C7147" t="str">
            <v>Secondary Metals /Grey Iron Foundries /Cupola</v>
          </cell>
          <cell r="D7147" t="str">
            <v>Industrial Processes - Ferrous Metals</v>
          </cell>
          <cell r="G7147" t="str">
            <v>Industrial Processes</v>
          </cell>
          <cell r="H7147" t="str">
            <v>Secondary Metal Production</v>
          </cell>
          <cell r="I7147" t="str">
            <v>Grey Iron Foundries</v>
          </cell>
          <cell r="J7147" t="str">
            <v>Cupola</v>
          </cell>
          <cell r="N7147">
            <v>40988</v>
          </cell>
        </row>
        <row r="7148">
          <cell r="A7148" t="str">
            <v>30400302</v>
          </cell>
          <cell r="B7148" t="str">
            <v>Point</v>
          </cell>
          <cell r="C7148" t="str">
            <v>Secondary Metals /Grey Iron Foundries /Reverberatory Furnace</v>
          </cell>
          <cell r="D7148" t="str">
            <v>Industrial Processes - Ferrous Metals</v>
          </cell>
          <cell r="G7148" t="str">
            <v>Industrial Processes</v>
          </cell>
          <cell r="H7148" t="str">
            <v>Secondary Metal Production</v>
          </cell>
          <cell r="I7148" t="str">
            <v>Grey Iron Foundries</v>
          </cell>
          <cell r="J7148" t="str">
            <v>Reverberatory Furnace</v>
          </cell>
          <cell r="N7148">
            <v>40988</v>
          </cell>
        </row>
        <row r="7149">
          <cell r="A7149" t="str">
            <v>30400303</v>
          </cell>
          <cell r="B7149" t="str">
            <v>Point</v>
          </cell>
          <cell r="C7149" t="str">
            <v>Secondary Metals /Grey Iron Foundries /Electric Induction Furnace</v>
          </cell>
          <cell r="D7149" t="str">
            <v>Industrial Processes - Ferrous Metals</v>
          </cell>
          <cell r="G7149" t="str">
            <v>Industrial Processes</v>
          </cell>
          <cell r="H7149" t="str">
            <v>Secondary Metal Production</v>
          </cell>
          <cell r="I7149" t="str">
            <v>Grey Iron Foundries</v>
          </cell>
          <cell r="J7149" t="str">
            <v>Electric Induction Furnace</v>
          </cell>
          <cell r="N7149">
            <v>40988</v>
          </cell>
        </row>
        <row r="7150">
          <cell r="A7150" t="str">
            <v>30400304</v>
          </cell>
          <cell r="B7150" t="str">
            <v>Point</v>
          </cell>
          <cell r="C7150" t="str">
            <v>Secondary Metals /Grey Iron Foundries /Electric Arc Furnace</v>
          </cell>
          <cell r="D7150" t="str">
            <v>Industrial Processes - Ferrous Metals</v>
          </cell>
          <cell r="G7150" t="str">
            <v>Industrial Processes</v>
          </cell>
          <cell r="H7150" t="str">
            <v>Secondary Metal Production</v>
          </cell>
          <cell r="I7150" t="str">
            <v>Grey Iron Foundries</v>
          </cell>
          <cell r="J7150" t="str">
            <v>Electric Arc Furnace</v>
          </cell>
          <cell r="N7150">
            <v>40988</v>
          </cell>
        </row>
        <row r="7151">
          <cell r="A7151" t="str">
            <v>30400305</v>
          </cell>
          <cell r="B7151" t="str">
            <v>Point</v>
          </cell>
          <cell r="C7151" t="str">
            <v>Secondary Metals /Grey Iron Foundries /Annealing Operation</v>
          </cell>
          <cell r="D7151" t="str">
            <v>Industrial Processes - Ferrous Metals</v>
          </cell>
          <cell r="G7151" t="str">
            <v>Industrial Processes</v>
          </cell>
          <cell r="H7151" t="str">
            <v>Secondary Metal Production</v>
          </cell>
          <cell r="I7151" t="str">
            <v>Grey Iron Foundries</v>
          </cell>
          <cell r="J7151" t="str">
            <v>Annealing Operation</v>
          </cell>
          <cell r="N7151">
            <v>40988</v>
          </cell>
        </row>
        <row r="7152">
          <cell r="A7152" t="str">
            <v>30400310</v>
          </cell>
          <cell r="B7152" t="str">
            <v>Point</v>
          </cell>
          <cell r="C7152" t="str">
            <v>Secondary Metals /Grey Iron Foundries /Inoculation</v>
          </cell>
          <cell r="D7152" t="str">
            <v>Industrial Processes - Ferrous Metals</v>
          </cell>
          <cell r="G7152" t="str">
            <v>Industrial Processes</v>
          </cell>
          <cell r="H7152" t="str">
            <v>Secondary Metal Production</v>
          </cell>
          <cell r="I7152" t="str">
            <v>Grey Iron Foundries</v>
          </cell>
          <cell r="J7152" t="str">
            <v>Inoculation</v>
          </cell>
          <cell r="N7152">
            <v>40988</v>
          </cell>
        </row>
        <row r="7153">
          <cell r="A7153" t="str">
            <v>30400314</v>
          </cell>
          <cell r="B7153" t="str">
            <v>Point</v>
          </cell>
          <cell r="C7153" t="str">
            <v>Secondary Metals /Grey Iron Foundries /Scrap Metal Preheating</v>
          </cell>
          <cell r="D7153" t="str">
            <v>Industrial Processes - Ferrous Metals</v>
          </cell>
          <cell r="G7153" t="str">
            <v>Industrial Processes</v>
          </cell>
          <cell r="H7153" t="str">
            <v>Secondary Metal Production</v>
          </cell>
          <cell r="I7153" t="str">
            <v>Grey Iron Foundries</v>
          </cell>
          <cell r="J7153" t="str">
            <v>Scrap Metal Preheating</v>
          </cell>
          <cell r="N7153">
            <v>40988</v>
          </cell>
        </row>
        <row r="7154">
          <cell r="A7154" t="str">
            <v>30400315</v>
          </cell>
          <cell r="B7154" t="str">
            <v>Point</v>
          </cell>
          <cell r="C7154" t="str">
            <v>Secondary Metals /Grey Iron Foundries /Charge Handling</v>
          </cell>
          <cell r="D7154" t="str">
            <v>Industrial Processes - Ferrous Metals</v>
          </cell>
          <cell r="G7154" t="str">
            <v>Industrial Processes</v>
          </cell>
          <cell r="H7154" t="str">
            <v>Secondary Metal Production</v>
          </cell>
          <cell r="I7154" t="str">
            <v>Grey Iron Foundries</v>
          </cell>
          <cell r="J7154" t="str">
            <v>Charge Handling</v>
          </cell>
          <cell r="N7154">
            <v>40988</v>
          </cell>
        </row>
        <row r="7155">
          <cell r="A7155" t="str">
            <v>30400316</v>
          </cell>
          <cell r="B7155" t="str">
            <v>Point</v>
          </cell>
          <cell r="C7155" t="str">
            <v>Secondary Metals /Grey Iron Foundries /Tapping</v>
          </cell>
          <cell r="D7155" t="str">
            <v>Industrial Processes - Ferrous Metals</v>
          </cell>
          <cell r="G7155" t="str">
            <v>Industrial Processes</v>
          </cell>
          <cell r="H7155" t="str">
            <v>Secondary Metal Production</v>
          </cell>
          <cell r="I7155" t="str">
            <v>Grey Iron Foundries</v>
          </cell>
          <cell r="J7155" t="str">
            <v>Tapping</v>
          </cell>
          <cell r="N7155">
            <v>40988</v>
          </cell>
        </row>
        <row r="7156">
          <cell r="A7156" t="str">
            <v>30400317</v>
          </cell>
          <cell r="B7156" t="str">
            <v>Point</v>
          </cell>
          <cell r="C7156" t="str">
            <v>Secondary Metals /Grey Iron Foundries /Pouring Ladle</v>
          </cell>
          <cell r="D7156" t="str">
            <v>Industrial Processes - Ferrous Metals</v>
          </cell>
          <cell r="G7156" t="str">
            <v>Industrial Processes</v>
          </cell>
          <cell r="H7156" t="str">
            <v>Secondary Metal Production</v>
          </cell>
          <cell r="I7156" t="str">
            <v>Grey Iron Foundries</v>
          </cell>
          <cell r="J7156" t="str">
            <v>Pouring Ladle</v>
          </cell>
          <cell r="N7156">
            <v>40988</v>
          </cell>
        </row>
        <row r="7157">
          <cell r="A7157" t="str">
            <v>30400318</v>
          </cell>
          <cell r="B7157" t="str">
            <v>Point</v>
          </cell>
          <cell r="C7157" t="str">
            <v>Secondary Metals /Grey Iron Foundries /Pouring, Cooling</v>
          </cell>
          <cell r="D7157" t="str">
            <v>Industrial Processes - Ferrous Metals</v>
          </cell>
          <cell r="G7157" t="str">
            <v>Industrial Processes</v>
          </cell>
          <cell r="H7157" t="str">
            <v>Secondary Metal Production</v>
          </cell>
          <cell r="I7157" t="str">
            <v>Grey Iron Foundries</v>
          </cell>
          <cell r="J7157" t="str">
            <v>Pouring, Cooling</v>
          </cell>
          <cell r="N7157">
            <v>40988</v>
          </cell>
        </row>
        <row r="7158">
          <cell r="A7158" t="str">
            <v>30400319</v>
          </cell>
          <cell r="B7158" t="str">
            <v>Point</v>
          </cell>
          <cell r="C7158" t="str">
            <v>Secondary Metals /Grey Iron Foundries /Core Making, Baking</v>
          </cell>
          <cell r="D7158" t="str">
            <v>Industrial Processes - Ferrous Metals</v>
          </cell>
          <cell r="G7158" t="str">
            <v>Industrial Processes</v>
          </cell>
          <cell r="H7158" t="str">
            <v>Secondary Metal Production</v>
          </cell>
          <cell r="I7158" t="str">
            <v>Grey Iron Foundries</v>
          </cell>
          <cell r="J7158" t="str">
            <v>Core Making, Baking</v>
          </cell>
          <cell r="N7158">
            <v>40988</v>
          </cell>
        </row>
        <row r="7159">
          <cell r="A7159" t="str">
            <v>30400320</v>
          </cell>
          <cell r="B7159" t="str">
            <v>Point</v>
          </cell>
          <cell r="C7159" t="str">
            <v>Secondary Metals /Grey Iron Foundries /Pouring/Casting</v>
          </cell>
          <cell r="D7159" t="str">
            <v>Industrial Processes - Ferrous Metals</v>
          </cell>
          <cell r="G7159" t="str">
            <v>Industrial Processes</v>
          </cell>
          <cell r="H7159" t="str">
            <v>Secondary Metal Production</v>
          </cell>
          <cell r="I7159" t="str">
            <v>Grey Iron Foundries</v>
          </cell>
          <cell r="J7159" t="str">
            <v>Pouring/Casting</v>
          </cell>
          <cell r="N7159">
            <v>40988</v>
          </cell>
        </row>
        <row r="7160">
          <cell r="A7160" t="str">
            <v>30400321</v>
          </cell>
          <cell r="B7160" t="str">
            <v>Point</v>
          </cell>
          <cell r="C7160" t="str">
            <v>Secondary Metals /Grey Iron Foundries /Magnesium Treatment</v>
          </cell>
          <cell r="D7160" t="str">
            <v>Industrial Processes - Ferrous Metals</v>
          </cell>
          <cell r="G7160" t="str">
            <v>Industrial Processes</v>
          </cell>
          <cell r="H7160" t="str">
            <v>Secondary Metal Production</v>
          </cell>
          <cell r="I7160" t="str">
            <v>Grey Iron Foundries</v>
          </cell>
          <cell r="J7160" t="str">
            <v>Magnesium Treatment</v>
          </cell>
          <cell r="N7160">
            <v>40988</v>
          </cell>
        </row>
        <row r="7161">
          <cell r="A7161" t="str">
            <v>30400322</v>
          </cell>
          <cell r="B7161" t="str">
            <v>Point</v>
          </cell>
          <cell r="C7161" t="str">
            <v>Secondary Metals /Grey Iron Foundries /Refining</v>
          </cell>
          <cell r="D7161" t="str">
            <v>Industrial Processes - Ferrous Metals</v>
          </cell>
          <cell r="G7161" t="str">
            <v>Industrial Processes</v>
          </cell>
          <cell r="H7161" t="str">
            <v>Secondary Metal Production</v>
          </cell>
          <cell r="I7161" t="str">
            <v>Grey Iron Foundries</v>
          </cell>
          <cell r="J7161" t="str">
            <v>Refining</v>
          </cell>
          <cell r="N7161">
            <v>40988</v>
          </cell>
        </row>
        <row r="7162">
          <cell r="A7162" t="str">
            <v>30400325</v>
          </cell>
          <cell r="B7162" t="str">
            <v>Point</v>
          </cell>
          <cell r="C7162" t="str">
            <v>Secondary Metals /Grey Iron Foundries /Castings Cooling</v>
          </cell>
          <cell r="D7162" t="str">
            <v>Industrial Processes - Ferrous Metals</v>
          </cell>
          <cell r="G7162" t="str">
            <v>Industrial Processes</v>
          </cell>
          <cell r="H7162" t="str">
            <v>Secondary Metal Production</v>
          </cell>
          <cell r="I7162" t="str">
            <v>Grey Iron Foundries</v>
          </cell>
          <cell r="J7162" t="str">
            <v>Castings Cooling</v>
          </cell>
          <cell r="N7162">
            <v>40988</v>
          </cell>
        </row>
        <row r="7163">
          <cell r="A7163" t="str">
            <v>30400330</v>
          </cell>
          <cell r="B7163" t="str">
            <v>Point</v>
          </cell>
          <cell r="C7163" t="str">
            <v>Secondary Metals /Grey Iron Foundries /Miscellaneous Casting-Fabricating **</v>
          </cell>
          <cell r="D7163" t="str">
            <v>Industrial Processes - Ferrous Metals</v>
          </cell>
          <cell r="G7163" t="str">
            <v>Industrial Processes</v>
          </cell>
          <cell r="H7163" t="str">
            <v>Secondary Metal Production</v>
          </cell>
          <cell r="I7163" t="str">
            <v>Grey Iron Foundries</v>
          </cell>
          <cell r="J7163" t="str">
            <v>Miscellaneous Casting-Fabricating **</v>
          </cell>
          <cell r="N7163">
            <v>40988</v>
          </cell>
        </row>
        <row r="7164">
          <cell r="A7164" t="str">
            <v>30400331</v>
          </cell>
          <cell r="B7164" t="str">
            <v>Point</v>
          </cell>
          <cell r="C7164" t="str">
            <v>Secondary Metals /Grey Iron Foundries /Casting Shakeout</v>
          </cell>
          <cell r="D7164" t="str">
            <v>Industrial Processes - Ferrous Metals</v>
          </cell>
          <cell r="G7164" t="str">
            <v>Industrial Processes</v>
          </cell>
          <cell r="H7164" t="str">
            <v>Secondary Metal Production</v>
          </cell>
          <cell r="I7164" t="str">
            <v>Grey Iron Foundries</v>
          </cell>
          <cell r="J7164" t="str">
            <v>Casting Shakeout</v>
          </cell>
          <cell r="N7164">
            <v>40988</v>
          </cell>
        </row>
        <row r="7165">
          <cell r="A7165" t="str">
            <v>30400332</v>
          </cell>
          <cell r="B7165" t="str">
            <v>Point</v>
          </cell>
          <cell r="C7165" t="str">
            <v>Secondary Metals /Grey Iron Foundries /Casting Knock Out</v>
          </cell>
          <cell r="D7165" t="str">
            <v>Industrial Processes - Ferrous Metals</v>
          </cell>
          <cell r="G7165" t="str">
            <v>Industrial Processes</v>
          </cell>
          <cell r="H7165" t="str">
            <v>Secondary Metal Production</v>
          </cell>
          <cell r="I7165" t="str">
            <v>Grey Iron Foundries</v>
          </cell>
          <cell r="J7165" t="str">
            <v>Casting Knock Out</v>
          </cell>
          <cell r="N7165">
            <v>40988</v>
          </cell>
        </row>
        <row r="7166">
          <cell r="A7166" t="str">
            <v>30400333</v>
          </cell>
          <cell r="B7166" t="str">
            <v>Point</v>
          </cell>
          <cell r="C7166" t="str">
            <v>Secondary Metals /Grey Iron Foundries /Shakeout Machine</v>
          </cell>
          <cell r="D7166" t="str">
            <v>Industrial Processes - Ferrous Metals</v>
          </cell>
          <cell r="G7166" t="str">
            <v>Industrial Processes</v>
          </cell>
          <cell r="H7166" t="str">
            <v>Secondary Metal Production</v>
          </cell>
          <cell r="I7166" t="str">
            <v>Grey Iron Foundries</v>
          </cell>
          <cell r="J7166" t="str">
            <v>Shakeout Machine</v>
          </cell>
          <cell r="N7166">
            <v>40988</v>
          </cell>
        </row>
        <row r="7167">
          <cell r="A7167" t="str">
            <v>30400340</v>
          </cell>
          <cell r="B7167" t="str">
            <v>Point</v>
          </cell>
          <cell r="C7167" t="str">
            <v>Secondary Metals /Grey Iron Foundries /Grinding/Cleaning</v>
          </cell>
          <cell r="D7167" t="str">
            <v>Industrial Processes - Ferrous Metals</v>
          </cell>
          <cell r="G7167" t="str">
            <v>Industrial Processes</v>
          </cell>
          <cell r="H7167" t="str">
            <v>Secondary Metal Production</v>
          </cell>
          <cell r="I7167" t="str">
            <v>Grey Iron Foundries</v>
          </cell>
          <cell r="J7167" t="str">
            <v>Grinding/Cleaning</v>
          </cell>
          <cell r="N7167">
            <v>40988</v>
          </cell>
        </row>
        <row r="7168">
          <cell r="A7168" t="str">
            <v>30400341</v>
          </cell>
          <cell r="B7168" t="str">
            <v>Point</v>
          </cell>
          <cell r="C7168" t="str">
            <v>Secondary Metals /Grey Iron Foundries /Casting Cleaning/Tumblers</v>
          </cell>
          <cell r="D7168" t="str">
            <v>Industrial Processes - Ferrous Metals</v>
          </cell>
          <cell r="G7168" t="str">
            <v>Industrial Processes</v>
          </cell>
          <cell r="H7168" t="str">
            <v>Secondary Metal Production</v>
          </cell>
          <cell r="I7168" t="str">
            <v>Grey Iron Foundries</v>
          </cell>
          <cell r="J7168" t="str">
            <v>Casting Cleaning/Tumblers</v>
          </cell>
          <cell r="N7168">
            <v>40988</v>
          </cell>
        </row>
        <row r="7169">
          <cell r="A7169" t="str">
            <v>30400342</v>
          </cell>
          <cell r="B7169" t="str">
            <v>Point</v>
          </cell>
          <cell r="C7169" t="str">
            <v>Secondary Metals /Grey Iron Foundries /Casting Cleaning/Chippers</v>
          </cell>
          <cell r="D7169" t="str">
            <v>Industrial Processes - Ferrous Metals</v>
          </cell>
          <cell r="G7169" t="str">
            <v>Industrial Processes</v>
          </cell>
          <cell r="H7169" t="str">
            <v>Secondary Metal Production</v>
          </cell>
          <cell r="I7169" t="str">
            <v>Grey Iron Foundries</v>
          </cell>
          <cell r="J7169" t="str">
            <v>Casting Cleaning/Chippers</v>
          </cell>
          <cell r="N7169">
            <v>40988</v>
          </cell>
        </row>
        <row r="7170">
          <cell r="A7170" t="str">
            <v>30400350</v>
          </cell>
          <cell r="B7170" t="str">
            <v>Point</v>
          </cell>
          <cell r="C7170" t="str">
            <v>Secondary Metals /Grey Iron Foundries /Sand Grinding/Handling</v>
          </cell>
          <cell r="D7170" t="str">
            <v>Industrial Processes - Ferrous Metals</v>
          </cell>
          <cell r="G7170" t="str">
            <v>Industrial Processes</v>
          </cell>
          <cell r="H7170" t="str">
            <v>Secondary Metal Production</v>
          </cell>
          <cell r="I7170" t="str">
            <v>Grey Iron Foundries</v>
          </cell>
          <cell r="J7170" t="str">
            <v>Sand Grinding/Handling</v>
          </cell>
          <cell r="N7170">
            <v>40988</v>
          </cell>
        </row>
        <row r="7171">
          <cell r="A7171" t="str">
            <v>30400351</v>
          </cell>
          <cell r="B7171" t="str">
            <v>Point</v>
          </cell>
          <cell r="C7171" t="str">
            <v>Secondary Metals /Grey Iron Foundries /Core Ovens</v>
          </cell>
          <cell r="D7171" t="str">
            <v>Industrial Processes - Ferrous Metals</v>
          </cell>
          <cell r="G7171" t="str">
            <v>Industrial Processes</v>
          </cell>
          <cell r="H7171" t="str">
            <v>Secondary Metal Production</v>
          </cell>
          <cell r="I7171" t="str">
            <v>Grey Iron Foundries</v>
          </cell>
          <cell r="J7171" t="str">
            <v>Core Ovens</v>
          </cell>
          <cell r="N7171">
            <v>40988</v>
          </cell>
        </row>
        <row r="7172">
          <cell r="A7172" t="str">
            <v>30400352</v>
          </cell>
          <cell r="B7172" t="str">
            <v>Point</v>
          </cell>
          <cell r="C7172" t="str">
            <v>Secondary Metals /Grey Iron Foundries /Sand Grinding/Handling</v>
          </cell>
          <cell r="D7172" t="str">
            <v>Industrial Processes - Ferrous Metals</v>
          </cell>
          <cell r="G7172" t="str">
            <v>Industrial Processes</v>
          </cell>
          <cell r="H7172" t="str">
            <v>Secondary Metal Production</v>
          </cell>
          <cell r="I7172" t="str">
            <v>Grey Iron Foundries</v>
          </cell>
          <cell r="J7172" t="str">
            <v>Sand Grinding/Handling</v>
          </cell>
          <cell r="K7172" t="str">
            <v>30400350</v>
          </cell>
          <cell r="L7172" t="str">
            <v>2005</v>
          </cell>
          <cell r="N7172">
            <v>40988</v>
          </cell>
        </row>
        <row r="7173">
          <cell r="A7173" t="str">
            <v>30400353</v>
          </cell>
          <cell r="B7173" t="str">
            <v>Point</v>
          </cell>
          <cell r="C7173" t="str">
            <v>Secondary Metals /Grey Iron Foundries /Core Ovens</v>
          </cell>
          <cell r="D7173" t="str">
            <v>Industrial Processes - Ferrous Metals</v>
          </cell>
          <cell r="G7173" t="str">
            <v>Industrial Processes</v>
          </cell>
          <cell r="H7173" t="str">
            <v>Secondary Metal Production</v>
          </cell>
          <cell r="I7173" t="str">
            <v>Grey Iron Foundries</v>
          </cell>
          <cell r="J7173" t="str">
            <v>Core Ovens</v>
          </cell>
          <cell r="K7173" t="str">
            <v>30400351</v>
          </cell>
          <cell r="L7173" t="str">
            <v>2005</v>
          </cell>
          <cell r="N7173">
            <v>40988</v>
          </cell>
        </row>
        <row r="7174">
          <cell r="A7174" t="str">
            <v>30400354</v>
          </cell>
          <cell r="B7174" t="str">
            <v>Point</v>
          </cell>
          <cell r="C7174" t="str">
            <v>Secondary Metals /Grey Iron Foundries /Core Ovens</v>
          </cell>
          <cell r="D7174" t="str">
            <v>Industrial Processes - Ferrous Metals</v>
          </cell>
          <cell r="G7174" t="str">
            <v>Industrial Processes</v>
          </cell>
          <cell r="H7174" t="str">
            <v>Secondary Metal Production</v>
          </cell>
          <cell r="I7174" t="str">
            <v>Grey Iron Foundries</v>
          </cell>
          <cell r="J7174" t="str">
            <v>Core Ovens</v>
          </cell>
          <cell r="K7174" t="str">
            <v>30400351</v>
          </cell>
          <cell r="L7174" t="str">
            <v>2005</v>
          </cell>
          <cell r="N7174">
            <v>40988</v>
          </cell>
        </row>
        <row r="7175">
          <cell r="A7175" t="str">
            <v>30400355</v>
          </cell>
          <cell r="B7175" t="str">
            <v>Point</v>
          </cell>
          <cell r="C7175" t="str">
            <v>Secondary Metals /Grey Iron Foundries /Sand Dryer</v>
          </cell>
          <cell r="D7175" t="str">
            <v>Industrial Processes - Ferrous Metals</v>
          </cell>
          <cell r="G7175" t="str">
            <v>Industrial Processes</v>
          </cell>
          <cell r="H7175" t="str">
            <v>Secondary Metal Production</v>
          </cell>
          <cell r="I7175" t="str">
            <v>Grey Iron Foundries</v>
          </cell>
          <cell r="J7175" t="str">
            <v>Sand Dryer</v>
          </cell>
          <cell r="N7175">
            <v>40988</v>
          </cell>
        </row>
        <row r="7176">
          <cell r="A7176" t="str">
            <v>30400356</v>
          </cell>
          <cell r="B7176" t="str">
            <v>Point</v>
          </cell>
          <cell r="C7176" t="str">
            <v>Secondary Metals /Grey Iron Foundries /Sand Silo</v>
          </cell>
          <cell r="D7176" t="str">
            <v>Industrial Processes - Storage and Transfer</v>
          </cell>
          <cell r="G7176" t="str">
            <v>Industrial Processes</v>
          </cell>
          <cell r="H7176" t="str">
            <v>Secondary Metal Production</v>
          </cell>
          <cell r="I7176" t="str">
            <v>Grey Iron Foundries</v>
          </cell>
          <cell r="J7176" t="str">
            <v>Sand Silo</v>
          </cell>
          <cell r="N7176">
            <v>40988</v>
          </cell>
        </row>
        <row r="7177">
          <cell r="A7177" t="str">
            <v>30400357</v>
          </cell>
          <cell r="B7177" t="str">
            <v>Point</v>
          </cell>
          <cell r="C7177" t="str">
            <v>Secondary Metals /Grey Iron Foundries /Conveyors/Elevators</v>
          </cell>
          <cell r="D7177" t="str">
            <v>Industrial Processes - Storage and Transfer</v>
          </cell>
          <cell r="G7177" t="str">
            <v>Industrial Processes</v>
          </cell>
          <cell r="H7177" t="str">
            <v>Secondary Metal Production</v>
          </cell>
          <cell r="I7177" t="str">
            <v>Grey Iron Foundries</v>
          </cell>
          <cell r="J7177" t="str">
            <v>Conveyors/Elevators</v>
          </cell>
          <cell r="N7177">
            <v>40988</v>
          </cell>
        </row>
        <row r="7178">
          <cell r="A7178" t="str">
            <v>30400358</v>
          </cell>
          <cell r="B7178" t="str">
            <v>Point</v>
          </cell>
          <cell r="C7178" t="str">
            <v>Secondary Metals /Grey Iron Foundries /Sand Screens</v>
          </cell>
          <cell r="D7178" t="str">
            <v>Industrial Processes - Ferrous Metals</v>
          </cell>
          <cell r="G7178" t="str">
            <v>Industrial Processes</v>
          </cell>
          <cell r="H7178" t="str">
            <v>Secondary Metal Production</v>
          </cell>
          <cell r="I7178" t="str">
            <v>Grey Iron Foundries</v>
          </cell>
          <cell r="J7178" t="str">
            <v>Sand Screens</v>
          </cell>
          <cell r="N7178">
            <v>40988</v>
          </cell>
        </row>
        <row r="7179">
          <cell r="A7179" t="str">
            <v>30400360</v>
          </cell>
          <cell r="B7179" t="str">
            <v>Point</v>
          </cell>
          <cell r="C7179" t="str">
            <v>Secondary Metals /Grey Iron Foundries /Castings Finishing</v>
          </cell>
          <cell r="D7179" t="str">
            <v>Industrial Processes - Ferrous Metals</v>
          </cell>
          <cell r="G7179" t="str">
            <v>Industrial Processes</v>
          </cell>
          <cell r="H7179" t="str">
            <v>Secondary Metal Production</v>
          </cell>
          <cell r="I7179" t="str">
            <v>Grey Iron Foundries</v>
          </cell>
          <cell r="J7179" t="str">
            <v>Castings Finishing</v>
          </cell>
          <cell r="N7179">
            <v>40988</v>
          </cell>
        </row>
        <row r="7180">
          <cell r="A7180" t="str">
            <v>30400370</v>
          </cell>
          <cell r="B7180" t="str">
            <v>Point</v>
          </cell>
          <cell r="C7180" t="str">
            <v>Secondary Metals /Grey Iron Foundries /Shell Core Machine</v>
          </cell>
          <cell r="D7180" t="str">
            <v>Industrial Processes - Ferrous Metals</v>
          </cell>
          <cell r="G7180" t="str">
            <v>Industrial Processes</v>
          </cell>
          <cell r="H7180" t="str">
            <v>Secondary Metal Production</v>
          </cell>
          <cell r="I7180" t="str">
            <v>Grey Iron Foundries</v>
          </cell>
          <cell r="J7180" t="str">
            <v>Shell Core Machine</v>
          </cell>
          <cell r="N7180">
            <v>40988</v>
          </cell>
        </row>
        <row r="7181">
          <cell r="A7181" t="str">
            <v>30400371</v>
          </cell>
          <cell r="B7181" t="str">
            <v>Point</v>
          </cell>
          <cell r="C7181" t="str">
            <v>Secondary Metals /Grey Iron Foundries /Core Machines/Other</v>
          </cell>
          <cell r="D7181" t="str">
            <v>Industrial Processes - Ferrous Metals</v>
          </cell>
          <cell r="G7181" t="str">
            <v>Industrial Processes</v>
          </cell>
          <cell r="H7181" t="str">
            <v>Secondary Metal Production</v>
          </cell>
          <cell r="I7181" t="str">
            <v>Grey Iron Foundries</v>
          </cell>
          <cell r="J7181" t="str">
            <v>Core Machines/Other</v>
          </cell>
          <cell r="N7181">
            <v>40988</v>
          </cell>
        </row>
        <row r="7182">
          <cell r="A7182" t="str">
            <v>30400398</v>
          </cell>
          <cell r="B7182" t="str">
            <v>Point</v>
          </cell>
          <cell r="C7182" t="str">
            <v>Secondary Metals /Grey Iron Foundries /Other Not Classified</v>
          </cell>
          <cell r="D7182" t="str">
            <v>Industrial Processes - Ferrous Metals</v>
          </cell>
          <cell r="G7182" t="str">
            <v>Industrial Processes</v>
          </cell>
          <cell r="H7182" t="str">
            <v>Secondary Metal Production</v>
          </cell>
          <cell r="I7182" t="str">
            <v>Grey Iron Foundries</v>
          </cell>
          <cell r="J7182" t="str">
            <v>Other Not Classified</v>
          </cell>
          <cell r="N7182">
            <v>40988</v>
          </cell>
        </row>
        <row r="7183">
          <cell r="A7183" t="str">
            <v>30400399</v>
          </cell>
          <cell r="B7183" t="str">
            <v>Point</v>
          </cell>
          <cell r="C7183" t="str">
            <v>Secondary Metals /Grey Iron Foundries /Other Not Classified</v>
          </cell>
          <cell r="D7183" t="str">
            <v>Industrial Processes - Ferrous Metals</v>
          </cell>
          <cell r="G7183" t="str">
            <v>Industrial Processes</v>
          </cell>
          <cell r="H7183" t="str">
            <v>Secondary Metal Production</v>
          </cell>
          <cell r="I7183" t="str">
            <v>Grey Iron Foundries</v>
          </cell>
          <cell r="J7183" t="str">
            <v>Other Not Classified</v>
          </cell>
          <cell r="N7183">
            <v>40988</v>
          </cell>
        </row>
        <row r="7184">
          <cell r="A7184" t="str">
            <v>30400401</v>
          </cell>
          <cell r="B7184" t="str">
            <v>Point</v>
          </cell>
          <cell r="C7184" t="str">
            <v>Secondary Metals /Lead /Pot Furnace</v>
          </cell>
          <cell r="D7184" t="str">
            <v>Industrial Processes - Non-ferrous Metals</v>
          </cell>
          <cell r="G7184" t="str">
            <v>Industrial Processes</v>
          </cell>
          <cell r="H7184" t="str">
            <v>Secondary Metal Production</v>
          </cell>
          <cell r="I7184" t="str">
            <v>Lead</v>
          </cell>
          <cell r="J7184" t="str">
            <v>Pot Furnace</v>
          </cell>
          <cell r="N7184">
            <v>40988</v>
          </cell>
        </row>
        <row r="7185">
          <cell r="A7185" t="str">
            <v>30400402</v>
          </cell>
          <cell r="B7185" t="str">
            <v>Point</v>
          </cell>
          <cell r="C7185" t="str">
            <v>Secondary Metals /Lead /Reverberatory Furnace</v>
          </cell>
          <cell r="D7185" t="str">
            <v>Industrial Processes - Non-ferrous Metals</v>
          </cell>
          <cell r="G7185" t="str">
            <v>Industrial Processes</v>
          </cell>
          <cell r="H7185" t="str">
            <v>Secondary Metal Production</v>
          </cell>
          <cell r="I7185" t="str">
            <v>Lead</v>
          </cell>
          <cell r="J7185" t="str">
            <v>Reverberatory Furnace</v>
          </cell>
          <cell r="N7185">
            <v>40988</v>
          </cell>
        </row>
        <row r="7186">
          <cell r="A7186" t="str">
            <v>30400403</v>
          </cell>
          <cell r="B7186" t="str">
            <v>Point</v>
          </cell>
          <cell r="C7186" t="str">
            <v>Secondary Metals /Lead /Blast Furnace (Cupola)</v>
          </cell>
          <cell r="D7186" t="str">
            <v>Industrial Processes - Non-ferrous Metals</v>
          </cell>
          <cell r="G7186" t="str">
            <v>Industrial Processes</v>
          </cell>
          <cell r="H7186" t="str">
            <v>Secondary Metal Production</v>
          </cell>
          <cell r="I7186" t="str">
            <v>Lead</v>
          </cell>
          <cell r="J7186" t="str">
            <v>Blast Furnace (Cupola)</v>
          </cell>
          <cell r="N7186">
            <v>40988</v>
          </cell>
        </row>
        <row r="7187">
          <cell r="A7187" t="str">
            <v>30400404</v>
          </cell>
          <cell r="B7187" t="str">
            <v>Point</v>
          </cell>
          <cell r="C7187" t="str">
            <v>Secondary Metals /Lead /Rotary Sweating Furnace</v>
          </cell>
          <cell r="D7187" t="str">
            <v>Industrial Processes - Non-ferrous Metals</v>
          </cell>
          <cell r="G7187" t="str">
            <v>Industrial Processes</v>
          </cell>
          <cell r="H7187" t="str">
            <v>Secondary Metal Production</v>
          </cell>
          <cell r="I7187" t="str">
            <v>Lead</v>
          </cell>
          <cell r="J7187" t="str">
            <v>Rotary Sweating Furnace</v>
          </cell>
          <cell r="N7187">
            <v>40988</v>
          </cell>
        </row>
        <row r="7188">
          <cell r="A7188" t="str">
            <v>30400405</v>
          </cell>
          <cell r="B7188" t="str">
            <v>Point</v>
          </cell>
          <cell r="C7188" t="str">
            <v>Secondary Metals /Lead /Reverberatory Sweating Furnace</v>
          </cell>
          <cell r="D7188" t="str">
            <v>Industrial Processes - Non-ferrous Metals</v>
          </cell>
          <cell r="G7188" t="str">
            <v>Industrial Processes</v>
          </cell>
          <cell r="H7188" t="str">
            <v>Secondary Metal Production</v>
          </cell>
          <cell r="I7188" t="str">
            <v>Lead</v>
          </cell>
          <cell r="J7188" t="str">
            <v>Reverberatory Sweating Furnace</v>
          </cell>
          <cell r="N7188">
            <v>40988</v>
          </cell>
        </row>
        <row r="7189">
          <cell r="A7189" t="str">
            <v>30400406</v>
          </cell>
          <cell r="B7189" t="str">
            <v>Point</v>
          </cell>
          <cell r="C7189" t="str">
            <v>Secondary Metals /Lead /Pot Furnace Heater: Distillate Oil</v>
          </cell>
          <cell r="D7189" t="str">
            <v>Industrial Processes - Non-ferrous Metals</v>
          </cell>
          <cell r="G7189" t="str">
            <v>Industrial Processes</v>
          </cell>
          <cell r="H7189" t="str">
            <v>Secondary Metal Production</v>
          </cell>
          <cell r="I7189" t="str">
            <v>Lead</v>
          </cell>
          <cell r="J7189" t="str">
            <v>Pot Furnace Heater: Distillate Oil</v>
          </cell>
          <cell r="N7189">
            <v>40988</v>
          </cell>
        </row>
        <row r="7190">
          <cell r="A7190" t="str">
            <v>30400407</v>
          </cell>
          <cell r="B7190" t="str">
            <v>Point</v>
          </cell>
          <cell r="C7190" t="str">
            <v>Secondary Metals /Lead /Pot Furnace Heater: Natural Gas</v>
          </cell>
          <cell r="D7190" t="str">
            <v>Industrial Processes - Non-ferrous Metals</v>
          </cell>
          <cell r="G7190" t="str">
            <v>Industrial Processes</v>
          </cell>
          <cell r="H7190" t="str">
            <v>Secondary Metal Production</v>
          </cell>
          <cell r="I7190" t="str">
            <v>Lead</v>
          </cell>
          <cell r="J7190" t="str">
            <v>Pot Furnace Heater: Natural Gas</v>
          </cell>
          <cell r="N7190">
            <v>40988</v>
          </cell>
        </row>
        <row r="7191">
          <cell r="A7191" t="str">
            <v>30400408</v>
          </cell>
          <cell r="B7191" t="str">
            <v>Point</v>
          </cell>
          <cell r="C7191" t="str">
            <v>Secondary Metals /Lead /Barton Process Reactor (Oxidation Kettle)</v>
          </cell>
          <cell r="D7191" t="str">
            <v>Industrial Processes - Non-ferrous Metals</v>
          </cell>
          <cell r="G7191" t="str">
            <v>Industrial Processes</v>
          </cell>
          <cell r="H7191" t="str">
            <v>Secondary Metal Production</v>
          </cell>
          <cell r="I7191" t="str">
            <v>Lead</v>
          </cell>
          <cell r="J7191" t="str">
            <v>Barton Process Reactor (Oxidation Kettle)</v>
          </cell>
          <cell r="N7191">
            <v>40988</v>
          </cell>
        </row>
        <row r="7192">
          <cell r="A7192" t="str">
            <v>30400409</v>
          </cell>
          <cell r="B7192" t="str">
            <v>Point</v>
          </cell>
          <cell r="C7192" t="str">
            <v>Secondary Metals /Lead /Casting</v>
          </cell>
          <cell r="D7192" t="str">
            <v>Industrial Processes - Non-ferrous Metals</v>
          </cell>
          <cell r="G7192" t="str">
            <v>Industrial Processes</v>
          </cell>
          <cell r="H7192" t="str">
            <v>Secondary Metal Production</v>
          </cell>
          <cell r="I7192" t="str">
            <v>Lead</v>
          </cell>
          <cell r="J7192" t="str">
            <v>Casting</v>
          </cell>
          <cell r="N7192">
            <v>40988</v>
          </cell>
        </row>
        <row r="7193">
          <cell r="A7193" t="str">
            <v>30400410</v>
          </cell>
          <cell r="B7193" t="str">
            <v>Point</v>
          </cell>
          <cell r="C7193" t="str">
            <v>Secondary Metals /Lead /Battery Breaking</v>
          </cell>
          <cell r="D7193" t="str">
            <v>Industrial Processes - Non-ferrous Metals</v>
          </cell>
          <cell r="G7193" t="str">
            <v>Industrial Processes</v>
          </cell>
          <cell r="H7193" t="str">
            <v>Secondary Metal Production</v>
          </cell>
          <cell r="I7193" t="str">
            <v>Lead</v>
          </cell>
          <cell r="J7193" t="str">
            <v>Battery Breaking</v>
          </cell>
          <cell r="N7193">
            <v>40988</v>
          </cell>
        </row>
        <row r="7194">
          <cell r="A7194" t="str">
            <v>30400411</v>
          </cell>
          <cell r="B7194" t="str">
            <v>Point</v>
          </cell>
          <cell r="C7194" t="str">
            <v>Secondary Metals /Lead /Scrap Crushing</v>
          </cell>
          <cell r="D7194" t="str">
            <v>Industrial Processes - Non-ferrous Metals</v>
          </cell>
          <cell r="G7194" t="str">
            <v>Industrial Processes</v>
          </cell>
          <cell r="H7194" t="str">
            <v>Secondary Metal Production</v>
          </cell>
          <cell r="I7194" t="str">
            <v>Lead</v>
          </cell>
          <cell r="J7194" t="str">
            <v>Scrap Crushing</v>
          </cell>
          <cell r="N7194">
            <v>40988</v>
          </cell>
        </row>
        <row r="7195">
          <cell r="A7195" t="str">
            <v>30400412</v>
          </cell>
          <cell r="B7195" t="str">
            <v>Point</v>
          </cell>
          <cell r="C7195" t="str">
            <v>Secondary Metals /Lead /Sweating Furnace: Fugitive Emissions</v>
          </cell>
          <cell r="D7195" t="str">
            <v>Industrial Processes - Non-ferrous Metals</v>
          </cell>
          <cell r="G7195" t="str">
            <v>Industrial Processes</v>
          </cell>
          <cell r="H7195" t="str">
            <v>Secondary Metal Production</v>
          </cell>
          <cell r="I7195" t="str">
            <v>Lead</v>
          </cell>
          <cell r="J7195" t="str">
            <v>Sweating Furnace: Fugitive Emissions</v>
          </cell>
          <cell r="N7195">
            <v>40988</v>
          </cell>
        </row>
        <row r="7196">
          <cell r="A7196" t="str">
            <v>30400413</v>
          </cell>
          <cell r="B7196" t="str">
            <v>Point</v>
          </cell>
          <cell r="C7196" t="str">
            <v>Secondary Metals /Lead /Smelting Furnace: Fugitive Emissions</v>
          </cell>
          <cell r="D7196" t="str">
            <v>Industrial Processes - Non-ferrous Metals</v>
          </cell>
          <cell r="G7196" t="str">
            <v>Industrial Processes</v>
          </cell>
          <cell r="H7196" t="str">
            <v>Secondary Metal Production</v>
          </cell>
          <cell r="I7196" t="str">
            <v>Lead</v>
          </cell>
          <cell r="J7196" t="str">
            <v>Smelting Furnace: Fugitive Emissions</v>
          </cell>
          <cell r="N7196">
            <v>40988</v>
          </cell>
        </row>
        <row r="7197">
          <cell r="A7197" t="str">
            <v>30400414</v>
          </cell>
          <cell r="B7197" t="str">
            <v>Point</v>
          </cell>
          <cell r="C7197" t="str">
            <v>Secondary Metals /Lead /Kettle Refining: Fugitive Emissions</v>
          </cell>
          <cell r="D7197" t="str">
            <v>Industrial Processes - Non-ferrous Metals</v>
          </cell>
          <cell r="G7197" t="str">
            <v>Industrial Processes</v>
          </cell>
          <cell r="H7197" t="str">
            <v>Secondary Metal Production</v>
          </cell>
          <cell r="I7197" t="str">
            <v>Lead</v>
          </cell>
          <cell r="J7197" t="str">
            <v>Kettle Refining: Fugitive Emissions</v>
          </cell>
          <cell r="N7197">
            <v>40988</v>
          </cell>
        </row>
        <row r="7198">
          <cell r="A7198" t="str">
            <v>30400415</v>
          </cell>
          <cell r="B7198" t="str">
            <v>Point</v>
          </cell>
          <cell r="C7198" t="str">
            <v>Secondary Metals /Lead /Agglomeration Furnace</v>
          </cell>
          <cell r="D7198" t="str">
            <v>Industrial Processes - Non-ferrous Metals</v>
          </cell>
          <cell r="G7198" t="str">
            <v>Industrial Processes</v>
          </cell>
          <cell r="H7198" t="str">
            <v>Secondary Metal Production</v>
          </cell>
          <cell r="I7198" t="str">
            <v>Lead</v>
          </cell>
          <cell r="J7198" t="str">
            <v>Agglomeration Furnace</v>
          </cell>
          <cell r="N7198">
            <v>40988</v>
          </cell>
        </row>
        <row r="7199">
          <cell r="A7199" t="str">
            <v>30400416</v>
          </cell>
          <cell r="B7199" t="str">
            <v>Point</v>
          </cell>
          <cell r="C7199" t="str">
            <v>Secondary Metals /Lead /Furnace Charging</v>
          </cell>
          <cell r="D7199" t="str">
            <v>Industrial Processes - Non-ferrous Metals</v>
          </cell>
          <cell r="G7199" t="str">
            <v>Industrial Processes</v>
          </cell>
          <cell r="H7199" t="str">
            <v>Secondary Metal Production</v>
          </cell>
          <cell r="I7199" t="str">
            <v>Lead</v>
          </cell>
          <cell r="J7199" t="str">
            <v>Furnace Charging</v>
          </cell>
          <cell r="N7199">
            <v>40988</v>
          </cell>
        </row>
        <row r="7200">
          <cell r="A7200" t="str">
            <v>30400417</v>
          </cell>
          <cell r="B7200" t="str">
            <v>Point</v>
          </cell>
          <cell r="C7200" t="str">
            <v>Secondary Metals /Lead /Furnace Lead/Slagtapping</v>
          </cell>
          <cell r="D7200" t="str">
            <v>Industrial Processes - Non-ferrous Metals</v>
          </cell>
          <cell r="G7200" t="str">
            <v>Industrial Processes</v>
          </cell>
          <cell r="H7200" t="str">
            <v>Secondary Metal Production</v>
          </cell>
          <cell r="I7200" t="str">
            <v>Lead</v>
          </cell>
          <cell r="J7200" t="str">
            <v>Furnace Lead/Slagtapping</v>
          </cell>
          <cell r="N7200">
            <v>40988</v>
          </cell>
        </row>
        <row r="7201">
          <cell r="A7201" t="str">
            <v>30400418</v>
          </cell>
          <cell r="B7201" t="str">
            <v>Point</v>
          </cell>
          <cell r="C7201" t="str">
            <v>Secondary Metals /Lead /Electric Furnace</v>
          </cell>
          <cell r="D7201" t="str">
            <v>Industrial Processes - Non-ferrous Metals</v>
          </cell>
          <cell r="G7201" t="str">
            <v>Industrial Processes</v>
          </cell>
          <cell r="H7201" t="str">
            <v>Secondary Metal Production</v>
          </cell>
          <cell r="I7201" t="str">
            <v>Lead</v>
          </cell>
          <cell r="J7201" t="str">
            <v>Electric Furnace</v>
          </cell>
          <cell r="N7201">
            <v>40988</v>
          </cell>
        </row>
        <row r="7202">
          <cell r="A7202" t="str">
            <v>30400419</v>
          </cell>
          <cell r="B7202" t="str">
            <v>Point</v>
          </cell>
          <cell r="C7202" t="str">
            <v>Secondary Metals /Lead /Raw Material Dryer</v>
          </cell>
          <cell r="D7202" t="str">
            <v>Industrial Processes - Non-ferrous Metals</v>
          </cell>
          <cell r="G7202" t="str">
            <v>Industrial Processes</v>
          </cell>
          <cell r="H7202" t="str">
            <v>Secondary Metal Production</v>
          </cell>
          <cell r="I7202" t="str">
            <v>Lead</v>
          </cell>
          <cell r="J7202" t="str">
            <v>Raw Material Dryer</v>
          </cell>
          <cell r="N7202">
            <v>40988</v>
          </cell>
        </row>
        <row r="7203">
          <cell r="A7203" t="str">
            <v>30400420</v>
          </cell>
          <cell r="B7203" t="str">
            <v>Point</v>
          </cell>
          <cell r="C7203" t="str">
            <v>Secondary Metals /Lead /Raw Material Unloading</v>
          </cell>
          <cell r="D7203" t="str">
            <v>Industrial Processes - Storage and Transfer</v>
          </cell>
          <cell r="G7203" t="str">
            <v>Industrial Processes</v>
          </cell>
          <cell r="H7203" t="str">
            <v>Secondary Metal Production</v>
          </cell>
          <cell r="I7203" t="str">
            <v>Lead</v>
          </cell>
          <cell r="J7203" t="str">
            <v>Raw Material Unloading</v>
          </cell>
          <cell r="N7203">
            <v>40988</v>
          </cell>
        </row>
        <row r="7204">
          <cell r="A7204" t="str">
            <v>30400421</v>
          </cell>
          <cell r="B7204" t="str">
            <v>Point</v>
          </cell>
          <cell r="C7204" t="str">
            <v>Secondary Metals /Lead /Raw Material Transfer/Conveying</v>
          </cell>
          <cell r="D7204" t="str">
            <v>Industrial Processes - Storage and Transfer</v>
          </cell>
          <cell r="G7204" t="str">
            <v>Industrial Processes</v>
          </cell>
          <cell r="H7204" t="str">
            <v>Secondary Metal Production</v>
          </cell>
          <cell r="I7204" t="str">
            <v>Lead</v>
          </cell>
          <cell r="J7204" t="str">
            <v>Raw Material Transfer/Conveying</v>
          </cell>
          <cell r="N7204">
            <v>40988</v>
          </cell>
        </row>
        <row r="7205">
          <cell r="A7205" t="str">
            <v>30400422</v>
          </cell>
          <cell r="B7205" t="str">
            <v>Point</v>
          </cell>
          <cell r="C7205" t="str">
            <v>Secondary Metals /Lead /Raw Material Storage Pile</v>
          </cell>
          <cell r="D7205" t="str">
            <v>Industrial Processes - Storage and Transfer</v>
          </cell>
          <cell r="G7205" t="str">
            <v>Industrial Processes</v>
          </cell>
          <cell r="H7205" t="str">
            <v>Secondary Metal Production</v>
          </cell>
          <cell r="I7205" t="str">
            <v>Lead</v>
          </cell>
          <cell r="J7205" t="str">
            <v>Raw Material Storage Pile</v>
          </cell>
          <cell r="N7205">
            <v>40988</v>
          </cell>
        </row>
        <row r="7206">
          <cell r="A7206" t="str">
            <v>30400423</v>
          </cell>
          <cell r="B7206" t="str">
            <v>Point</v>
          </cell>
          <cell r="C7206" t="str">
            <v>Secondary Metals /Lead /Slag Breaking</v>
          </cell>
          <cell r="D7206" t="str">
            <v>Industrial Processes - Non-ferrous Metals</v>
          </cell>
          <cell r="G7206" t="str">
            <v>Industrial Processes</v>
          </cell>
          <cell r="H7206" t="str">
            <v>Secondary Metal Production</v>
          </cell>
          <cell r="I7206" t="str">
            <v>Lead</v>
          </cell>
          <cell r="J7206" t="str">
            <v>Slag Breaking</v>
          </cell>
          <cell r="N7206">
            <v>40988</v>
          </cell>
        </row>
        <row r="7207">
          <cell r="A7207" t="str">
            <v>30400424</v>
          </cell>
          <cell r="B7207" t="str">
            <v>Point</v>
          </cell>
          <cell r="C7207" t="str">
            <v>Secondary Metals /Lead /Size Separation</v>
          </cell>
          <cell r="D7207" t="str">
            <v>Industrial Processes - Non-ferrous Metals</v>
          </cell>
          <cell r="G7207" t="str">
            <v>Industrial Processes</v>
          </cell>
          <cell r="H7207" t="str">
            <v>Secondary Metal Production</v>
          </cell>
          <cell r="I7207" t="str">
            <v>Lead</v>
          </cell>
          <cell r="J7207" t="str">
            <v>Size Separation</v>
          </cell>
          <cell r="N7207">
            <v>40988</v>
          </cell>
        </row>
        <row r="7208">
          <cell r="A7208" t="str">
            <v>30400425</v>
          </cell>
          <cell r="B7208" t="str">
            <v>Point</v>
          </cell>
          <cell r="C7208" t="str">
            <v>Secondary Metals /Lead /Casting: Fugitive Emissions</v>
          </cell>
          <cell r="D7208" t="str">
            <v>Industrial Processes - Non-ferrous Metals</v>
          </cell>
          <cell r="G7208" t="str">
            <v>Industrial Processes</v>
          </cell>
          <cell r="H7208" t="str">
            <v>Secondary Metal Production</v>
          </cell>
          <cell r="I7208" t="str">
            <v>Lead</v>
          </cell>
          <cell r="J7208" t="str">
            <v>Casting: Fugitive Emissions</v>
          </cell>
          <cell r="N7208">
            <v>40988</v>
          </cell>
        </row>
        <row r="7209">
          <cell r="A7209" t="str">
            <v>30400426</v>
          </cell>
          <cell r="B7209" t="str">
            <v>Point</v>
          </cell>
          <cell r="C7209" t="str">
            <v>Secondary Metals /Lead /Kettle Refining</v>
          </cell>
          <cell r="D7209" t="str">
            <v>Industrial Processes - Non-ferrous Metals</v>
          </cell>
          <cell r="G7209" t="str">
            <v>Industrial Processes</v>
          </cell>
          <cell r="H7209" t="str">
            <v>Secondary Metal Production</v>
          </cell>
          <cell r="I7209" t="str">
            <v>Lead</v>
          </cell>
          <cell r="J7209" t="str">
            <v>Kettle Refining</v>
          </cell>
          <cell r="N7209">
            <v>40988</v>
          </cell>
        </row>
        <row r="7210">
          <cell r="A7210" t="str">
            <v>30400499</v>
          </cell>
          <cell r="B7210" t="str">
            <v>Point</v>
          </cell>
          <cell r="C7210" t="str">
            <v>Secondary Metals /Lead /Other Not Classified</v>
          </cell>
          <cell r="D7210" t="str">
            <v>Industrial Processes - Non-ferrous Metals</v>
          </cell>
          <cell r="G7210" t="str">
            <v>Industrial Processes</v>
          </cell>
          <cell r="H7210" t="str">
            <v>Secondary Metal Production</v>
          </cell>
          <cell r="I7210" t="str">
            <v>Lead</v>
          </cell>
          <cell r="J7210" t="str">
            <v>Other Not Classified</v>
          </cell>
          <cell r="N7210">
            <v>40988</v>
          </cell>
        </row>
        <row r="7211">
          <cell r="A7211" t="str">
            <v>30400501</v>
          </cell>
          <cell r="B7211" t="str">
            <v>Point</v>
          </cell>
          <cell r="C7211" t="str">
            <v>Secondary Metals /Lead Battery Manuf /Overall Process</v>
          </cell>
          <cell r="D7211" t="str">
            <v>Industrial Processes - Non-ferrous Metals</v>
          </cell>
          <cell r="G7211" t="str">
            <v>Industrial Processes</v>
          </cell>
          <cell r="H7211" t="str">
            <v>Secondary Metal Production</v>
          </cell>
          <cell r="I7211" t="str">
            <v>Lead Battery Manufacture</v>
          </cell>
          <cell r="J7211" t="str">
            <v>Overall Process **</v>
          </cell>
          <cell r="K7211" t="str">
            <v>30400521</v>
          </cell>
          <cell r="L7211" t="str">
            <v>2005</v>
          </cell>
          <cell r="N7211">
            <v>40988</v>
          </cell>
        </row>
        <row r="7212">
          <cell r="A7212" t="str">
            <v>30400502</v>
          </cell>
          <cell r="B7212" t="str">
            <v>Point</v>
          </cell>
          <cell r="C7212" t="str">
            <v>Secondary Metals /Lead Battery Manuf /Grid Casting</v>
          </cell>
          <cell r="D7212" t="str">
            <v>Industrial Processes - Non-ferrous Metals</v>
          </cell>
          <cell r="G7212" t="str">
            <v>Industrial Processes</v>
          </cell>
          <cell r="H7212" t="str">
            <v>Secondary Metal Production</v>
          </cell>
          <cell r="I7212" t="str">
            <v>Lead Battery Manufacture</v>
          </cell>
          <cell r="J7212" t="str">
            <v>Casting Furnace **</v>
          </cell>
          <cell r="K7212" t="str">
            <v>30400522</v>
          </cell>
          <cell r="L7212" t="str">
            <v>2005</v>
          </cell>
          <cell r="N7212">
            <v>40988</v>
          </cell>
        </row>
        <row r="7213">
          <cell r="A7213" t="str">
            <v>30400503</v>
          </cell>
          <cell r="B7213" t="str">
            <v>Point</v>
          </cell>
          <cell r="C7213" t="str">
            <v>Secondary Metals /Lead Battery Manuf /Paste Mixing</v>
          </cell>
          <cell r="D7213" t="str">
            <v>Industrial Processes - Non-ferrous Metals</v>
          </cell>
          <cell r="G7213" t="str">
            <v>Industrial Processes</v>
          </cell>
          <cell r="H7213" t="str">
            <v>Secondary Metal Production</v>
          </cell>
          <cell r="I7213" t="str">
            <v>Lead Battery Manufacture</v>
          </cell>
          <cell r="J7213" t="str">
            <v>Paste Mixer **</v>
          </cell>
          <cell r="K7213" t="str">
            <v>30400523</v>
          </cell>
          <cell r="L7213" t="str">
            <v>2005</v>
          </cell>
          <cell r="N7213">
            <v>40988</v>
          </cell>
        </row>
        <row r="7214">
          <cell r="A7214" t="str">
            <v>30400504</v>
          </cell>
          <cell r="B7214" t="str">
            <v>Point</v>
          </cell>
          <cell r="C7214" t="str">
            <v>Secondary Metals /Lead Battery Manuf /Three Process Operation</v>
          </cell>
          <cell r="D7214" t="str">
            <v>Industrial Processes - Non-ferrous Metals</v>
          </cell>
          <cell r="G7214" t="str">
            <v>Industrial Processes</v>
          </cell>
          <cell r="H7214" t="str">
            <v>Secondary Metal Production</v>
          </cell>
          <cell r="I7214" t="str">
            <v>Lead Battery Manufacture</v>
          </cell>
          <cell r="J7214" t="str">
            <v>Three Process Operation **</v>
          </cell>
          <cell r="K7214" t="str">
            <v>30400525</v>
          </cell>
          <cell r="L7214" t="str">
            <v>2005</v>
          </cell>
          <cell r="N7214">
            <v>40988</v>
          </cell>
        </row>
        <row r="7215">
          <cell r="A7215" t="str">
            <v>30400505</v>
          </cell>
          <cell r="B7215" t="str">
            <v>Point</v>
          </cell>
          <cell r="C7215" t="str">
            <v>Secondary Metals /Lead Battery Manuf /Overall Process</v>
          </cell>
          <cell r="D7215" t="str">
            <v>Industrial Processes - Non-ferrous Metals</v>
          </cell>
          <cell r="G7215" t="str">
            <v>Industrial Processes</v>
          </cell>
          <cell r="H7215" t="str">
            <v>Secondary Metal Production</v>
          </cell>
          <cell r="I7215" t="str">
            <v>Lead Battery Manufacture</v>
          </cell>
          <cell r="J7215" t="str">
            <v>Overall Process</v>
          </cell>
          <cell r="K7215" t="str">
            <v>30400521</v>
          </cell>
          <cell r="L7215" t="str">
            <v>2005</v>
          </cell>
          <cell r="N7215">
            <v>40988</v>
          </cell>
        </row>
        <row r="7216">
          <cell r="A7216" t="str">
            <v>30400506</v>
          </cell>
          <cell r="B7216" t="str">
            <v>Point</v>
          </cell>
          <cell r="C7216" t="str">
            <v>Secondary Metals /Lead Battery Manuf /Grid Casting</v>
          </cell>
          <cell r="D7216" t="str">
            <v>Industrial Processes - Non-ferrous Metals</v>
          </cell>
          <cell r="G7216" t="str">
            <v>Industrial Processes</v>
          </cell>
          <cell r="H7216" t="str">
            <v>Secondary Metal Production</v>
          </cell>
          <cell r="I7216" t="str">
            <v>Lead Battery Manufacture</v>
          </cell>
          <cell r="J7216" t="str">
            <v>Grid Casting</v>
          </cell>
          <cell r="K7216" t="str">
            <v>30400522</v>
          </cell>
          <cell r="L7216" t="str">
            <v>2005</v>
          </cell>
          <cell r="N7216">
            <v>40988</v>
          </cell>
        </row>
        <row r="7217">
          <cell r="A7217" t="str">
            <v>30400507</v>
          </cell>
          <cell r="B7217" t="str">
            <v>Point</v>
          </cell>
          <cell r="C7217" t="str">
            <v>Secondary Metals /Lead Battery Manuf /Paste Mixing</v>
          </cell>
          <cell r="D7217" t="str">
            <v>Industrial Processes - Non-ferrous Metals</v>
          </cell>
          <cell r="G7217" t="str">
            <v>Industrial Processes</v>
          </cell>
          <cell r="H7217" t="str">
            <v>Secondary Metal Production</v>
          </cell>
          <cell r="I7217" t="str">
            <v>Lead Battery Manufacture</v>
          </cell>
          <cell r="J7217" t="str">
            <v>Paste Mixing</v>
          </cell>
          <cell r="K7217" t="str">
            <v>30400523</v>
          </cell>
          <cell r="L7217" t="str">
            <v>2005</v>
          </cell>
          <cell r="N7217">
            <v>40988</v>
          </cell>
        </row>
        <row r="7218">
          <cell r="A7218" t="str">
            <v>30400508</v>
          </cell>
          <cell r="B7218" t="str">
            <v>Point</v>
          </cell>
          <cell r="C7218" t="str">
            <v>Secondary Metals /Lead Battery Manuf /Lead Oxide Mill (Baghouse Outlet)</v>
          </cell>
          <cell r="D7218" t="str">
            <v>Industrial Processes - Non-ferrous Metals</v>
          </cell>
          <cell r="G7218" t="str">
            <v>Industrial Processes</v>
          </cell>
          <cell r="H7218" t="str">
            <v>Secondary Metal Production</v>
          </cell>
          <cell r="I7218" t="str">
            <v>Lead Battery Manufacture</v>
          </cell>
          <cell r="J7218" t="str">
            <v>Lead Oxide Mill (Baghouse Outlet)</v>
          </cell>
          <cell r="K7218" t="str">
            <v>30400524</v>
          </cell>
          <cell r="L7218" t="str">
            <v>2005</v>
          </cell>
          <cell r="N7218">
            <v>40988</v>
          </cell>
        </row>
        <row r="7219">
          <cell r="A7219" t="str">
            <v>30400509</v>
          </cell>
          <cell r="B7219" t="str">
            <v>Point</v>
          </cell>
          <cell r="C7219" t="str">
            <v>Secondary Metals /Lead Battery Manuf /Three Process Operation</v>
          </cell>
          <cell r="D7219" t="str">
            <v>Industrial Processes - Non-ferrous Metals</v>
          </cell>
          <cell r="G7219" t="str">
            <v>Industrial Processes</v>
          </cell>
          <cell r="H7219" t="str">
            <v>Secondary Metal Production</v>
          </cell>
          <cell r="I7219" t="str">
            <v>Lead Battery Manufacture</v>
          </cell>
          <cell r="J7219" t="str">
            <v>Three Process Operation</v>
          </cell>
          <cell r="K7219" t="str">
            <v>30400525</v>
          </cell>
          <cell r="L7219" t="str">
            <v>2005</v>
          </cell>
          <cell r="N7219">
            <v>40988</v>
          </cell>
        </row>
        <row r="7220">
          <cell r="A7220" t="str">
            <v>30400510</v>
          </cell>
          <cell r="B7220" t="str">
            <v>Point</v>
          </cell>
          <cell r="C7220" t="str">
            <v>Secondary Metals /Lead Battery Manuf /Lead Reclaiming Furnace</v>
          </cell>
          <cell r="D7220" t="str">
            <v>Industrial Processes - Non-ferrous Metals</v>
          </cell>
          <cell r="G7220" t="str">
            <v>Industrial Processes</v>
          </cell>
          <cell r="H7220" t="str">
            <v>Secondary Metal Production</v>
          </cell>
          <cell r="I7220" t="str">
            <v>Lead Battery Manufacture</v>
          </cell>
          <cell r="J7220" t="str">
            <v>Lead Reclaiming Furnace</v>
          </cell>
          <cell r="K7220" t="str">
            <v>30400526</v>
          </cell>
          <cell r="L7220" t="str">
            <v>2005</v>
          </cell>
          <cell r="N7220">
            <v>40988</v>
          </cell>
        </row>
        <row r="7221">
          <cell r="A7221" t="str">
            <v>30400511</v>
          </cell>
          <cell r="B7221" t="str">
            <v>Point</v>
          </cell>
          <cell r="C7221" t="str">
            <v>Secondary Metals /Lead Battery Manuf /Small Parts Casting</v>
          </cell>
          <cell r="D7221" t="str">
            <v>Industrial Processes - Non-ferrous Metals</v>
          </cell>
          <cell r="G7221" t="str">
            <v>Industrial Processes</v>
          </cell>
          <cell r="H7221" t="str">
            <v>Secondary Metal Production</v>
          </cell>
          <cell r="I7221" t="str">
            <v>Lead Battery Manufacture</v>
          </cell>
          <cell r="J7221" t="str">
            <v>Small Parts Casting</v>
          </cell>
          <cell r="K7221" t="str">
            <v>30400527</v>
          </cell>
          <cell r="L7221" t="str">
            <v>2005</v>
          </cell>
          <cell r="N7221">
            <v>40988</v>
          </cell>
        </row>
        <row r="7222">
          <cell r="A7222" t="str">
            <v>30400512</v>
          </cell>
          <cell r="B7222" t="str">
            <v>Point</v>
          </cell>
          <cell r="C7222" t="str">
            <v>Secondary Metals /Lead Battery Manuf /Formation</v>
          </cell>
          <cell r="D7222" t="str">
            <v>Industrial Processes - Non-ferrous Metals</v>
          </cell>
          <cell r="G7222" t="str">
            <v>Industrial Processes</v>
          </cell>
          <cell r="H7222" t="str">
            <v>Secondary Metal Production</v>
          </cell>
          <cell r="I7222" t="str">
            <v>Lead Battery Manufacture</v>
          </cell>
          <cell r="J7222" t="str">
            <v>Formation</v>
          </cell>
          <cell r="K7222" t="str">
            <v>30400528</v>
          </cell>
          <cell r="L7222" t="str">
            <v>2005</v>
          </cell>
          <cell r="N7222">
            <v>40988</v>
          </cell>
        </row>
        <row r="7223">
          <cell r="A7223" t="str">
            <v>30400513</v>
          </cell>
          <cell r="B7223" t="str">
            <v>Point</v>
          </cell>
          <cell r="C7223" t="str">
            <v>Secondary Metals /Lead Battery Manuf /Barton Process: Oxidation Kettle</v>
          </cell>
          <cell r="D7223" t="str">
            <v>Industrial Processes - Non-ferrous Metals</v>
          </cell>
          <cell r="G7223" t="str">
            <v>Industrial Processes</v>
          </cell>
          <cell r="H7223" t="str">
            <v>Secondary Metal Production</v>
          </cell>
          <cell r="I7223" t="str">
            <v>Lead Battery Manufacture</v>
          </cell>
          <cell r="J7223" t="str">
            <v>Barton Process: Oxidation Kettle</v>
          </cell>
          <cell r="N7223">
            <v>40988</v>
          </cell>
        </row>
        <row r="7224">
          <cell r="A7224" t="str">
            <v>30400521</v>
          </cell>
          <cell r="B7224" t="str">
            <v>Point</v>
          </cell>
          <cell r="C7224" t="str">
            <v>Secondary Metals /Lead Battery Manuf /Overall Process</v>
          </cell>
          <cell r="D7224" t="str">
            <v>Industrial Processes - Non-ferrous Metals</v>
          </cell>
          <cell r="G7224" t="str">
            <v>Industrial Processes</v>
          </cell>
          <cell r="H7224" t="str">
            <v>Secondary Metal Production</v>
          </cell>
          <cell r="I7224" t="str">
            <v>Lead Battery Manufacture</v>
          </cell>
          <cell r="J7224" t="str">
            <v>Overall Process</v>
          </cell>
          <cell r="N7224">
            <v>40988</v>
          </cell>
        </row>
        <row r="7225">
          <cell r="A7225" t="str">
            <v>30400522</v>
          </cell>
          <cell r="B7225" t="str">
            <v>Point</v>
          </cell>
          <cell r="C7225" t="str">
            <v>Secondary Metals /Lead Battery Manuf /Grid Casting</v>
          </cell>
          <cell r="D7225" t="str">
            <v>Industrial Processes - Non-ferrous Metals</v>
          </cell>
          <cell r="G7225" t="str">
            <v>Industrial Processes</v>
          </cell>
          <cell r="H7225" t="str">
            <v>Secondary Metal Production</v>
          </cell>
          <cell r="I7225" t="str">
            <v>Lead Battery Manufacture</v>
          </cell>
          <cell r="J7225" t="str">
            <v>Grid Casting</v>
          </cell>
          <cell r="N7225">
            <v>40988</v>
          </cell>
        </row>
        <row r="7226">
          <cell r="A7226" t="str">
            <v>30400523</v>
          </cell>
          <cell r="B7226" t="str">
            <v>Point</v>
          </cell>
          <cell r="C7226" t="str">
            <v>Secondary Metals /Lead Battery Manuf /Paste Mixing</v>
          </cell>
          <cell r="D7226" t="str">
            <v>Industrial Processes - Non-ferrous Metals</v>
          </cell>
          <cell r="G7226" t="str">
            <v>Industrial Processes</v>
          </cell>
          <cell r="H7226" t="str">
            <v>Secondary Metal Production</v>
          </cell>
          <cell r="I7226" t="str">
            <v>Lead Battery Manufacture</v>
          </cell>
          <cell r="J7226" t="str">
            <v>Paste Mixing</v>
          </cell>
          <cell r="N7226">
            <v>40988</v>
          </cell>
        </row>
        <row r="7227">
          <cell r="A7227" t="str">
            <v>30400524</v>
          </cell>
          <cell r="B7227" t="str">
            <v>Point</v>
          </cell>
          <cell r="C7227" t="str">
            <v>Secondary Metals /Lead Battery Manuf /Lead Oxide Mill (Baghouse Outlet)</v>
          </cell>
          <cell r="D7227" t="str">
            <v>Industrial Processes - Non-ferrous Metals</v>
          </cell>
          <cell r="G7227" t="str">
            <v>Industrial Processes</v>
          </cell>
          <cell r="H7227" t="str">
            <v>Secondary Metal Production</v>
          </cell>
          <cell r="I7227" t="str">
            <v>Lead Battery Manufacture</v>
          </cell>
          <cell r="J7227" t="str">
            <v>Lead Oxide Mill (Baghouse Outlet)</v>
          </cell>
          <cell r="N7227">
            <v>40988</v>
          </cell>
        </row>
        <row r="7228">
          <cell r="A7228" t="str">
            <v>30400525</v>
          </cell>
          <cell r="B7228" t="str">
            <v>Point</v>
          </cell>
          <cell r="C7228" t="str">
            <v>Secondary Metals /Lead Battery Manuf /Three Process Operation</v>
          </cell>
          <cell r="D7228" t="str">
            <v>Industrial Processes - Non-ferrous Metals</v>
          </cell>
          <cell r="G7228" t="str">
            <v>Industrial Processes</v>
          </cell>
          <cell r="H7228" t="str">
            <v>Secondary Metal Production</v>
          </cell>
          <cell r="I7228" t="str">
            <v>Lead Battery Manufacture</v>
          </cell>
          <cell r="J7228" t="str">
            <v>Three Process Operation</v>
          </cell>
          <cell r="N7228">
            <v>40988</v>
          </cell>
        </row>
        <row r="7229">
          <cell r="A7229" t="str">
            <v>30400526</v>
          </cell>
          <cell r="B7229" t="str">
            <v>Point</v>
          </cell>
          <cell r="C7229" t="str">
            <v>Secondary Metals /Lead Battery Manuf /Lead Reclaiming Furnace</v>
          </cell>
          <cell r="D7229" t="str">
            <v>Industrial Processes - Non-ferrous Metals</v>
          </cell>
          <cell r="G7229" t="str">
            <v>Industrial Processes</v>
          </cell>
          <cell r="H7229" t="str">
            <v>Secondary Metal Production</v>
          </cell>
          <cell r="I7229" t="str">
            <v>Lead Battery Manufacture</v>
          </cell>
          <cell r="J7229" t="str">
            <v>Lead Reclaiming Furnace</v>
          </cell>
          <cell r="N7229">
            <v>40988</v>
          </cell>
        </row>
        <row r="7230">
          <cell r="A7230" t="str">
            <v>30400527</v>
          </cell>
          <cell r="B7230" t="str">
            <v>Point</v>
          </cell>
          <cell r="C7230" t="str">
            <v>Secondary Metals /Lead Battery Manuf /Small Parts Casting</v>
          </cell>
          <cell r="D7230" t="str">
            <v>Industrial Processes - Non-ferrous Metals</v>
          </cell>
          <cell r="G7230" t="str">
            <v>Industrial Processes</v>
          </cell>
          <cell r="H7230" t="str">
            <v>Secondary Metal Production</v>
          </cell>
          <cell r="I7230" t="str">
            <v>Lead Battery Manufacture</v>
          </cell>
          <cell r="J7230" t="str">
            <v>Small Parts Casting</v>
          </cell>
          <cell r="N7230">
            <v>40988</v>
          </cell>
        </row>
        <row r="7231">
          <cell r="A7231" t="str">
            <v>30400528</v>
          </cell>
          <cell r="B7231" t="str">
            <v>Point</v>
          </cell>
          <cell r="C7231" t="str">
            <v>Secondary Metals /Lead Battery Manuf /Formation</v>
          </cell>
          <cell r="D7231" t="str">
            <v>Industrial Processes - Non-ferrous Metals</v>
          </cell>
          <cell r="G7231" t="str">
            <v>Industrial Processes</v>
          </cell>
          <cell r="H7231" t="str">
            <v>Secondary Metal Production</v>
          </cell>
          <cell r="I7231" t="str">
            <v>Lead Battery Manufacture</v>
          </cell>
          <cell r="J7231" t="str">
            <v>Formation</v>
          </cell>
          <cell r="N7231">
            <v>40988</v>
          </cell>
        </row>
        <row r="7232">
          <cell r="A7232" t="str">
            <v>30400529</v>
          </cell>
          <cell r="B7232" t="str">
            <v>Point</v>
          </cell>
          <cell r="C7232" t="str">
            <v>Secondary Metals /Lead Battery Manuf /Grid Cast/Paste Mix: Combined Operation</v>
          </cell>
          <cell r="D7232" t="str">
            <v>Industrial Processes - Non-ferrous Metals</v>
          </cell>
          <cell r="G7232" t="str">
            <v>Industrial Processes</v>
          </cell>
          <cell r="H7232" t="str">
            <v>Secondary Metal Production</v>
          </cell>
          <cell r="I7232" t="str">
            <v>Lead Battery Manufacture</v>
          </cell>
          <cell r="J7232" t="str">
            <v>Grid Cast/Paste Mix: Combined Operation</v>
          </cell>
          <cell r="N7232">
            <v>40988</v>
          </cell>
        </row>
        <row r="7233">
          <cell r="A7233" t="str">
            <v>30400530</v>
          </cell>
          <cell r="B7233" t="str">
            <v>Point</v>
          </cell>
          <cell r="C7233" t="str">
            <v>Secondary Metals /Lead Battery Manuf /Paste Mix/Lead Charge: Combined Operation</v>
          </cell>
          <cell r="D7233" t="str">
            <v>Industrial Processes - Non-ferrous Metals</v>
          </cell>
          <cell r="G7233" t="str">
            <v>Industrial Processes</v>
          </cell>
          <cell r="H7233" t="str">
            <v>Secondary Metal Production</v>
          </cell>
          <cell r="I7233" t="str">
            <v>Lead Battery Manufacture</v>
          </cell>
          <cell r="J7233" t="str">
            <v>Paste Mix/Lead Charge: Combined Operation</v>
          </cell>
          <cell r="N7233">
            <v>40988</v>
          </cell>
        </row>
        <row r="7234">
          <cell r="A7234" t="str">
            <v>30400531</v>
          </cell>
          <cell r="B7234" t="str">
            <v>Point</v>
          </cell>
          <cell r="C7234" t="str">
            <v>Secondary Metals /Lead Battery Manuf /Wash and Paint</v>
          </cell>
          <cell r="D7234" t="str">
            <v>Industrial Processes - Non-ferrous Metals</v>
          </cell>
          <cell r="G7234" t="str">
            <v>Industrial Processes</v>
          </cell>
          <cell r="H7234" t="str">
            <v>Secondary Metal Production</v>
          </cell>
          <cell r="I7234" t="str">
            <v>Lead Battery Manufacture</v>
          </cell>
          <cell r="J7234" t="str">
            <v>Wash and Paint</v>
          </cell>
          <cell r="N7234">
            <v>40988</v>
          </cell>
        </row>
        <row r="7235">
          <cell r="A7235" t="str">
            <v>30400599</v>
          </cell>
          <cell r="B7235" t="str">
            <v>Point</v>
          </cell>
          <cell r="C7235" t="str">
            <v>Secondary Metals /Lead Battery Manuf /Other Not Classified</v>
          </cell>
          <cell r="D7235" t="str">
            <v>Industrial Processes - Non-ferrous Metals</v>
          </cell>
          <cell r="G7235" t="str">
            <v>Industrial Processes</v>
          </cell>
          <cell r="H7235" t="str">
            <v>Secondary Metal Production</v>
          </cell>
          <cell r="I7235" t="str">
            <v>Lead Battery Manufacture</v>
          </cell>
          <cell r="J7235" t="str">
            <v>Other Not Classified</v>
          </cell>
          <cell r="N7235">
            <v>40988</v>
          </cell>
        </row>
        <row r="7236">
          <cell r="A7236" t="str">
            <v>30400601</v>
          </cell>
          <cell r="B7236" t="str">
            <v>Point</v>
          </cell>
          <cell r="C7236" t="str">
            <v>Secondary Metals /Magnesium /Pot Furnace</v>
          </cell>
          <cell r="D7236" t="str">
            <v>Industrial Processes - Non-ferrous Metals</v>
          </cell>
          <cell r="G7236" t="str">
            <v>Industrial Processes</v>
          </cell>
          <cell r="H7236" t="str">
            <v>Secondary Metal Production</v>
          </cell>
          <cell r="I7236" t="str">
            <v>Magnesium</v>
          </cell>
          <cell r="J7236" t="str">
            <v>Pot Furnace</v>
          </cell>
          <cell r="N7236">
            <v>40988</v>
          </cell>
        </row>
        <row r="7237">
          <cell r="A7237" t="str">
            <v>30400602</v>
          </cell>
          <cell r="B7237" t="str">
            <v>Point</v>
          </cell>
          <cell r="C7237" t="str">
            <v>Secondary Metals /Magnesium /Dow Seawater Process</v>
          </cell>
          <cell r="D7237" t="str">
            <v>Industrial Processes - Non-ferrous Metals</v>
          </cell>
          <cell r="G7237" t="str">
            <v>Industrial Processes</v>
          </cell>
          <cell r="H7237" t="str">
            <v>Secondary Metal Production</v>
          </cell>
          <cell r="I7237" t="str">
            <v>Magnesium</v>
          </cell>
          <cell r="J7237" t="str">
            <v>Dow Seawater Process</v>
          </cell>
          <cell r="N7237">
            <v>40988</v>
          </cell>
        </row>
        <row r="7238">
          <cell r="A7238" t="str">
            <v>30400605</v>
          </cell>
          <cell r="B7238" t="str">
            <v>Point</v>
          </cell>
          <cell r="C7238" t="str">
            <v>Secondary Metals /Magnesium /Dow Seawater Process: Neutralization Tank</v>
          </cell>
          <cell r="D7238" t="str">
            <v>Industrial Processes - Non-ferrous Metals</v>
          </cell>
          <cell r="G7238" t="str">
            <v>Industrial Processes</v>
          </cell>
          <cell r="H7238" t="str">
            <v>Secondary Metal Production</v>
          </cell>
          <cell r="I7238" t="str">
            <v>Magnesium</v>
          </cell>
          <cell r="J7238" t="str">
            <v>Dow Seawater Process: Neutralization Tank</v>
          </cell>
          <cell r="N7238">
            <v>40988</v>
          </cell>
        </row>
        <row r="7239">
          <cell r="A7239" t="str">
            <v>30400606</v>
          </cell>
          <cell r="B7239" t="str">
            <v>Point</v>
          </cell>
          <cell r="C7239" t="str">
            <v>Secondary Metals /Magnesium /Dow Seawater Process: HCl Absorbers</v>
          </cell>
          <cell r="D7239" t="str">
            <v>Industrial Processes - Non-ferrous Metals</v>
          </cell>
          <cell r="G7239" t="str">
            <v>Industrial Processes</v>
          </cell>
          <cell r="H7239" t="str">
            <v>Secondary Metal Production</v>
          </cell>
          <cell r="I7239" t="str">
            <v>Magnesium</v>
          </cell>
          <cell r="J7239" t="str">
            <v>Dow Seawater Process: HCl Absorbers</v>
          </cell>
          <cell r="N7239">
            <v>40988</v>
          </cell>
        </row>
        <row r="7240">
          <cell r="A7240" t="str">
            <v>30400607</v>
          </cell>
          <cell r="B7240" t="str">
            <v>Point</v>
          </cell>
          <cell r="C7240" t="str">
            <v>Secondary Metals /Magnesium /Dow Seawater Process: Evaporator</v>
          </cell>
          <cell r="D7240" t="str">
            <v>Industrial Processes - Non-ferrous Metals</v>
          </cell>
          <cell r="G7240" t="str">
            <v>Industrial Processes</v>
          </cell>
          <cell r="H7240" t="str">
            <v>Secondary Metal Production</v>
          </cell>
          <cell r="I7240" t="str">
            <v>Magnesium</v>
          </cell>
          <cell r="J7240" t="str">
            <v>Dow Seawater Process: Evaporator</v>
          </cell>
          <cell r="N7240">
            <v>40988</v>
          </cell>
        </row>
        <row r="7241">
          <cell r="A7241" t="str">
            <v>30400608</v>
          </cell>
          <cell r="B7241" t="str">
            <v>Point</v>
          </cell>
          <cell r="C7241" t="str">
            <v>Secondary Metals /Magnesium /Dow Seawater Process: Filtering/Concentration</v>
          </cell>
          <cell r="D7241" t="str">
            <v>Industrial Processes - Non-ferrous Metals</v>
          </cell>
          <cell r="G7241" t="str">
            <v>Industrial Processes</v>
          </cell>
          <cell r="H7241" t="str">
            <v>Secondary Metal Production</v>
          </cell>
          <cell r="I7241" t="str">
            <v>Magnesium</v>
          </cell>
          <cell r="J7241" t="str">
            <v>Dow Seawater Process: Filtering/Concentration</v>
          </cell>
          <cell r="N7241">
            <v>40988</v>
          </cell>
        </row>
        <row r="7242">
          <cell r="A7242" t="str">
            <v>30400609</v>
          </cell>
          <cell r="B7242" t="str">
            <v>Point</v>
          </cell>
          <cell r="C7242" t="str">
            <v>Secondary Metals /Magnesium /Dow Seawater Process: Shelf Dryer</v>
          </cell>
          <cell r="D7242" t="str">
            <v>Industrial Processes - Non-ferrous Metals</v>
          </cell>
          <cell r="G7242" t="str">
            <v>Industrial Processes</v>
          </cell>
          <cell r="H7242" t="str">
            <v>Secondary Metal Production</v>
          </cell>
          <cell r="I7242" t="str">
            <v>Magnesium</v>
          </cell>
          <cell r="J7242" t="str">
            <v>Dow Seawater Process: Shelf Dryer</v>
          </cell>
          <cell r="N7242">
            <v>40988</v>
          </cell>
        </row>
        <row r="7243">
          <cell r="A7243" t="str">
            <v>30400610</v>
          </cell>
          <cell r="B7243" t="str">
            <v>Point</v>
          </cell>
          <cell r="C7243" t="str">
            <v>Secondary Metals /Magnesium /Dow Seawater Process: Rotary Dryer</v>
          </cell>
          <cell r="D7243" t="str">
            <v>Industrial Processes - Non-ferrous Metals</v>
          </cell>
          <cell r="G7243" t="str">
            <v>Industrial Processes</v>
          </cell>
          <cell r="H7243" t="str">
            <v>Secondary Metal Production</v>
          </cell>
          <cell r="I7243" t="str">
            <v>Magnesium</v>
          </cell>
          <cell r="J7243" t="str">
            <v>Dow Seawater Process: Rotary Dryer</v>
          </cell>
          <cell r="N7243">
            <v>40988</v>
          </cell>
        </row>
        <row r="7244">
          <cell r="A7244" t="str">
            <v>30400611</v>
          </cell>
          <cell r="B7244" t="str">
            <v>Point</v>
          </cell>
          <cell r="C7244" t="str">
            <v>Secondary Metals /Magnesium /Dow Seawater Process: Prilling</v>
          </cell>
          <cell r="D7244" t="str">
            <v>Industrial Processes - Non-ferrous Metals</v>
          </cell>
          <cell r="G7244" t="str">
            <v>Industrial Processes</v>
          </cell>
          <cell r="H7244" t="str">
            <v>Secondary Metal Production</v>
          </cell>
          <cell r="I7244" t="str">
            <v>Magnesium</v>
          </cell>
          <cell r="J7244" t="str">
            <v>Dow Seawater Process: Prilling</v>
          </cell>
          <cell r="N7244">
            <v>40988</v>
          </cell>
        </row>
        <row r="7245">
          <cell r="A7245" t="str">
            <v>30400612</v>
          </cell>
          <cell r="B7245" t="str">
            <v>Point</v>
          </cell>
          <cell r="C7245" t="str">
            <v>Secondary Metals /Magnesium /Dow Seawater Process: Granule Storage Tanks</v>
          </cell>
          <cell r="D7245" t="str">
            <v>Industrial Processes - Storage and Transfer</v>
          </cell>
          <cell r="G7245" t="str">
            <v>Industrial Processes</v>
          </cell>
          <cell r="H7245" t="str">
            <v>Secondary Metal Production</v>
          </cell>
          <cell r="I7245" t="str">
            <v>Magnesium</v>
          </cell>
          <cell r="J7245" t="str">
            <v>Dow Seawater Process: Granule Storage Tanks</v>
          </cell>
          <cell r="N7245">
            <v>40988</v>
          </cell>
        </row>
        <row r="7246">
          <cell r="A7246" t="str">
            <v>30400613</v>
          </cell>
          <cell r="B7246" t="str">
            <v>Point</v>
          </cell>
          <cell r="C7246" t="str">
            <v>Secondary Metals /Magnesium /Dow Seawater Process: Electrolysis</v>
          </cell>
          <cell r="D7246" t="str">
            <v>Industrial Processes - Non-ferrous Metals</v>
          </cell>
          <cell r="G7246" t="str">
            <v>Industrial Processes</v>
          </cell>
          <cell r="H7246" t="str">
            <v>Secondary Metal Production</v>
          </cell>
          <cell r="I7246" t="str">
            <v>Magnesium</v>
          </cell>
          <cell r="J7246" t="str">
            <v>Dow Seawater Process: Electrolysis</v>
          </cell>
          <cell r="N7246">
            <v>40988</v>
          </cell>
        </row>
        <row r="7247">
          <cell r="A7247" t="str">
            <v>30400614</v>
          </cell>
          <cell r="B7247" t="str">
            <v>Point</v>
          </cell>
          <cell r="C7247" t="str">
            <v>Secondary Metals /Magnesium /Dow Seawater Process: Regenerative Furnaces</v>
          </cell>
          <cell r="D7247" t="str">
            <v>Industrial Processes - Non-ferrous Metals</v>
          </cell>
          <cell r="G7247" t="str">
            <v>Industrial Processes</v>
          </cell>
          <cell r="H7247" t="str">
            <v>Secondary Metal Production</v>
          </cell>
          <cell r="I7247" t="str">
            <v>Magnesium</v>
          </cell>
          <cell r="J7247" t="str">
            <v>Dow Seawater Process: Regenerative Furnaces</v>
          </cell>
          <cell r="N7247">
            <v>40988</v>
          </cell>
        </row>
        <row r="7248">
          <cell r="A7248" t="str">
            <v>30400630</v>
          </cell>
          <cell r="B7248" t="str">
            <v>Point</v>
          </cell>
          <cell r="C7248" t="str">
            <v>Secondary Metals /Magnesium /Natural Lead Industrial (NLI) Brine Process</v>
          </cell>
          <cell r="D7248" t="str">
            <v>Industrial Processes - Non-ferrous Metals</v>
          </cell>
          <cell r="G7248" t="str">
            <v>Industrial Processes</v>
          </cell>
          <cell r="H7248" t="str">
            <v>Secondary Metal Production</v>
          </cell>
          <cell r="I7248" t="str">
            <v>Magnesium</v>
          </cell>
          <cell r="J7248" t="str">
            <v>Natural Lead Industrial (NLI) Brine Process</v>
          </cell>
          <cell r="N7248">
            <v>40988</v>
          </cell>
        </row>
        <row r="7249">
          <cell r="A7249" t="str">
            <v>30400635</v>
          </cell>
          <cell r="B7249" t="str">
            <v>Point</v>
          </cell>
          <cell r="C7249" t="str">
            <v>Secondary Metals /Magnesium /NLI Brine Process: MgCl2 Melt/Purification</v>
          </cell>
          <cell r="D7249" t="str">
            <v>Industrial Processes - Non-ferrous Metals</v>
          </cell>
          <cell r="G7249" t="str">
            <v>Industrial Processes</v>
          </cell>
          <cell r="H7249" t="str">
            <v>Secondary Metal Production</v>
          </cell>
          <cell r="I7249" t="str">
            <v>Magnesium</v>
          </cell>
          <cell r="J7249" t="str">
            <v>NLI Brine Process: MgCl2 Melt/Purification</v>
          </cell>
          <cell r="N7249">
            <v>40988</v>
          </cell>
        </row>
        <row r="7250">
          <cell r="A7250" t="str">
            <v>30400636</v>
          </cell>
          <cell r="B7250" t="str">
            <v>Point</v>
          </cell>
          <cell r="C7250" t="str">
            <v>Secondary Metals /Magnesium /NLI Brine Process: 2nd Vessel, Further Purification</v>
          </cell>
          <cell r="D7250" t="str">
            <v>Industrial Processes - Non-ferrous Metals</v>
          </cell>
          <cell r="G7250" t="str">
            <v>Industrial Processes</v>
          </cell>
          <cell r="H7250" t="str">
            <v>Secondary Metal Production</v>
          </cell>
          <cell r="I7250" t="str">
            <v>Magnesium</v>
          </cell>
          <cell r="J7250" t="str">
            <v>NLI Brine Process: 2nd Vessel, Further Purification</v>
          </cell>
          <cell r="N7250">
            <v>40988</v>
          </cell>
        </row>
        <row r="7251">
          <cell r="A7251" t="str">
            <v>30400637</v>
          </cell>
          <cell r="B7251" t="str">
            <v>Point</v>
          </cell>
          <cell r="C7251" t="str">
            <v>Secondary Metals /Magnesium /NLI Brine Process: Electrolysis</v>
          </cell>
          <cell r="D7251" t="str">
            <v>Industrial Processes - Non-ferrous Metals</v>
          </cell>
          <cell r="G7251" t="str">
            <v>Industrial Processes</v>
          </cell>
          <cell r="H7251" t="str">
            <v>Secondary Metal Production</v>
          </cell>
          <cell r="I7251" t="str">
            <v>Magnesium</v>
          </cell>
          <cell r="J7251" t="str">
            <v>NLI Brine Process: Electrolysis</v>
          </cell>
          <cell r="N7251">
            <v>40988</v>
          </cell>
        </row>
        <row r="7252">
          <cell r="A7252" t="str">
            <v>30400650</v>
          </cell>
          <cell r="B7252" t="str">
            <v>Point</v>
          </cell>
          <cell r="C7252" t="str">
            <v>Secondary Metals /Magnesium /American Magnesium Process</v>
          </cell>
          <cell r="D7252" t="str">
            <v>Industrial Processes - Non-ferrous Metals</v>
          </cell>
          <cell r="G7252" t="str">
            <v>Industrial Processes</v>
          </cell>
          <cell r="H7252" t="str">
            <v>Secondary Metal Production</v>
          </cell>
          <cell r="I7252" t="str">
            <v>Magnesium</v>
          </cell>
          <cell r="J7252" t="str">
            <v>American Magnesium Process</v>
          </cell>
          <cell r="N7252">
            <v>40988</v>
          </cell>
        </row>
        <row r="7253">
          <cell r="A7253" t="str">
            <v>30400655</v>
          </cell>
          <cell r="B7253" t="str">
            <v>Point</v>
          </cell>
          <cell r="C7253" t="str">
            <v>Secondary Metals /Magnesium /American Magnesium Process: Purification II</v>
          </cell>
          <cell r="D7253" t="str">
            <v>Industrial Processes - Non-ferrous Metals</v>
          </cell>
          <cell r="G7253" t="str">
            <v>Industrial Processes</v>
          </cell>
          <cell r="H7253" t="str">
            <v>Secondary Metal Production</v>
          </cell>
          <cell r="I7253" t="str">
            <v>Magnesium</v>
          </cell>
          <cell r="J7253" t="str">
            <v>American Magnesium Process: Purification II</v>
          </cell>
          <cell r="N7253">
            <v>40988</v>
          </cell>
        </row>
        <row r="7254">
          <cell r="A7254" t="str">
            <v>30400656</v>
          </cell>
          <cell r="B7254" t="str">
            <v>Point</v>
          </cell>
          <cell r="C7254" t="str">
            <v>Secondary Metals /Magnesium /American Magnesium Process: Electrolysis</v>
          </cell>
          <cell r="D7254" t="str">
            <v>Industrial Processes - Non-ferrous Metals</v>
          </cell>
          <cell r="G7254" t="str">
            <v>Industrial Processes</v>
          </cell>
          <cell r="H7254" t="str">
            <v>Secondary Metal Production</v>
          </cell>
          <cell r="I7254" t="str">
            <v>Magnesium</v>
          </cell>
          <cell r="J7254" t="str">
            <v>American Magnesium Process: Electrolysis</v>
          </cell>
          <cell r="N7254">
            <v>40988</v>
          </cell>
        </row>
        <row r="7255">
          <cell r="A7255" t="str">
            <v>30400660</v>
          </cell>
          <cell r="B7255" t="str">
            <v>Point</v>
          </cell>
          <cell r="C7255" t="str">
            <v>Secondary Metals /Magnesium /American Magnesium Process: Chlorine Recovery</v>
          </cell>
          <cell r="D7255" t="str">
            <v>Industrial Processes - Non-ferrous Metals</v>
          </cell>
          <cell r="G7255" t="str">
            <v>Industrial Processes</v>
          </cell>
          <cell r="H7255" t="str">
            <v>Secondary Metal Production</v>
          </cell>
          <cell r="I7255" t="str">
            <v>Magnesium</v>
          </cell>
          <cell r="J7255" t="str">
            <v>American Magnesium Process: Chlorine Recovery</v>
          </cell>
          <cell r="N7255">
            <v>40988</v>
          </cell>
        </row>
        <row r="7256">
          <cell r="A7256" t="str">
            <v>30400699</v>
          </cell>
          <cell r="B7256" t="str">
            <v>Point</v>
          </cell>
          <cell r="C7256" t="str">
            <v>Secondary Metals /Magnesium /Other Not Classified</v>
          </cell>
          <cell r="D7256" t="str">
            <v>Industrial Processes - Non-ferrous Metals</v>
          </cell>
          <cell r="G7256" t="str">
            <v>Industrial Processes</v>
          </cell>
          <cell r="H7256" t="str">
            <v>Secondary Metal Production</v>
          </cell>
          <cell r="I7256" t="str">
            <v>Magnesium</v>
          </cell>
          <cell r="J7256" t="str">
            <v>Other Not Classified</v>
          </cell>
          <cell r="N7256">
            <v>40988</v>
          </cell>
        </row>
        <row r="7257">
          <cell r="A7257" t="str">
            <v>30400701</v>
          </cell>
          <cell r="B7257" t="str">
            <v>Point</v>
          </cell>
          <cell r="C7257" t="str">
            <v>Secondary Metals /Steel Foundries /Electric Arc Furnace</v>
          </cell>
          <cell r="D7257" t="str">
            <v>Industrial Processes - Ferrous Metals</v>
          </cell>
          <cell r="G7257" t="str">
            <v>Industrial Processes</v>
          </cell>
          <cell r="H7257" t="str">
            <v>Secondary Metal Production</v>
          </cell>
          <cell r="I7257" t="str">
            <v>Steel Foundries</v>
          </cell>
          <cell r="J7257" t="str">
            <v>Electric Arc Furnace</v>
          </cell>
          <cell r="N7257">
            <v>40988</v>
          </cell>
        </row>
        <row r="7258">
          <cell r="A7258" t="str">
            <v>30400702</v>
          </cell>
          <cell r="B7258" t="str">
            <v>Point</v>
          </cell>
          <cell r="C7258" t="str">
            <v>Secondary Metals /Steel Foundries /Open Hearth Furnace</v>
          </cell>
          <cell r="D7258" t="str">
            <v>Industrial Processes - Ferrous Metals</v>
          </cell>
          <cell r="G7258" t="str">
            <v>Industrial Processes</v>
          </cell>
          <cell r="H7258" t="str">
            <v>Secondary Metal Production</v>
          </cell>
          <cell r="I7258" t="str">
            <v>Steel Foundries</v>
          </cell>
          <cell r="J7258" t="str">
            <v>Open Hearth Furnace</v>
          </cell>
          <cell r="N7258">
            <v>40988</v>
          </cell>
        </row>
        <row r="7259">
          <cell r="A7259" t="str">
            <v>30400703</v>
          </cell>
          <cell r="B7259" t="str">
            <v>Point</v>
          </cell>
          <cell r="C7259" t="str">
            <v>Secondary Metals /Steel Foundries /Open Hearth Furnace with Oxygen Lance</v>
          </cell>
          <cell r="D7259" t="str">
            <v>Industrial Processes - Ferrous Metals</v>
          </cell>
          <cell r="G7259" t="str">
            <v>Industrial Processes</v>
          </cell>
          <cell r="H7259" t="str">
            <v>Secondary Metal Production</v>
          </cell>
          <cell r="I7259" t="str">
            <v>Steel Foundries</v>
          </cell>
          <cell r="J7259" t="str">
            <v>Open Hearth Furnace with Oxygen Lance</v>
          </cell>
          <cell r="N7259">
            <v>40988</v>
          </cell>
        </row>
        <row r="7260">
          <cell r="A7260" t="str">
            <v>30400704</v>
          </cell>
          <cell r="B7260" t="str">
            <v>Point</v>
          </cell>
          <cell r="C7260" t="str">
            <v>Secondary Metals /Steel Foundries /Heat Treating Furnace</v>
          </cell>
          <cell r="D7260" t="str">
            <v>Industrial Processes - Ferrous Metals</v>
          </cell>
          <cell r="G7260" t="str">
            <v>Industrial Processes</v>
          </cell>
          <cell r="H7260" t="str">
            <v>Secondary Metal Production</v>
          </cell>
          <cell r="I7260" t="str">
            <v>Steel Foundries</v>
          </cell>
          <cell r="J7260" t="str">
            <v>Heat Treating Furnace</v>
          </cell>
          <cell r="N7260">
            <v>40988</v>
          </cell>
        </row>
        <row r="7261">
          <cell r="A7261" t="str">
            <v>30400705</v>
          </cell>
          <cell r="B7261" t="str">
            <v>Point</v>
          </cell>
          <cell r="C7261" t="str">
            <v>Secondary Metals /Steel Foundries /Electric Induction Furnace</v>
          </cell>
          <cell r="D7261" t="str">
            <v>Industrial Processes - Ferrous Metals</v>
          </cell>
          <cell r="G7261" t="str">
            <v>Industrial Processes</v>
          </cell>
          <cell r="H7261" t="str">
            <v>Secondary Metal Production</v>
          </cell>
          <cell r="I7261" t="str">
            <v>Steel Foundries</v>
          </cell>
          <cell r="J7261" t="str">
            <v>Electric Induction Furnace</v>
          </cell>
          <cell r="N7261">
            <v>40988</v>
          </cell>
        </row>
        <row r="7262">
          <cell r="A7262" t="str">
            <v>30400706</v>
          </cell>
          <cell r="B7262" t="str">
            <v>Point</v>
          </cell>
          <cell r="C7262" t="str">
            <v>Secondary Metals /Steel Foundries /Sand Grinding/Handling</v>
          </cell>
          <cell r="D7262" t="str">
            <v>Industrial Processes - Ferrous Metals</v>
          </cell>
          <cell r="G7262" t="str">
            <v>Industrial Processes</v>
          </cell>
          <cell r="H7262" t="str">
            <v>Secondary Metal Production</v>
          </cell>
          <cell r="I7262" t="str">
            <v>Steel Foundries</v>
          </cell>
          <cell r="J7262" t="str">
            <v>Sand Grinding/Handling</v>
          </cell>
          <cell r="N7262">
            <v>40988</v>
          </cell>
        </row>
        <row r="7263">
          <cell r="A7263" t="str">
            <v>30400707</v>
          </cell>
          <cell r="B7263" t="str">
            <v>Point</v>
          </cell>
          <cell r="C7263" t="str">
            <v>Secondary Metals /Steel Foundries /Core Ovens</v>
          </cell>
          <cell r="D7263" t="str">
            <v>Industrial Processes - Ferrous Metals</v>
          </cell>
          <cell r="G7263" t="str">
            <v>Industrial Processes</v>
          </cell>
          <cell r="H7263" t="str">
            <v>Secondary Metal Production</v>
          </cell>
          <cell r="I7263" t="str">
            <v>Steel Foundries</v>
          </cell>
          <cell r="J7263" t="str">
            <v>Core Ovens</v>
          </cell>
          <cell r="K7263" t="str">
            <v>30400717</v>
          </cell>
          <cell r="L7263" t="str">
            <v>2005</v>
          </cell>
          <cell r="N7263">
            <v>40988</v>
          </cell>
        </row>
        <row r="7264">
          <cell r="A7264" t="str">
            <v>30400708</v>
          </cell>
          <cell r="B7264" t="str">
            <v>Point</v>
          </cell>
          <cell r="C7264" t="str">
            <v>Secondary Metals /Steel Foundries /Pouring/Casting</v>
          </cell>
          <cell r="D7264" t="str">
            <v>Industrial Processes - Ferrous Metals</v>
          </cell>
          <cell r="G7264" t="str">
            <v>Industrial Processes</v>
          </cell>
          <cell r="H7264" t="str">
            <v>Secondary Metal Production</v>
          </cell>
          <cell r="I7264" t="str">
            <v>Steel Foundries</v>
          </cell>
          <cell r="J7264" t="str">
            <v>Pouring/Casting</v>
          </cell>
          <cell r="N7264">
            <v>40988</v>
          </cell>
        </row>
        <row r="7265">
          <cell r="A7265" t="str">
            <v>30400709</v>
          </cell>
          <cell r="B7265" t="str">
            <v>Point</v>
          </cell>
          <cell r="C7265" t="str">
            <v>Secondary Metals /Steel Foundries /Casting Shakeout</v>
          </cell>
          <cell r="D7265" t="str">
            <v>Industrial Processes - Ferrous Metals</v>
          </cell>
          <cell r="G7265" t="str">
            <v>Industrial Processes</v>
          </cell>
          <cell r="H7265" t="str">
            <v>Secondary Metal Production</v>
          </cell>
          <cell r="I7265" t="str">
            <v>Steel Foundries</v>
          </cell>
          <cell r="J7265" t="str">
            <v>Casting Shakeout</v>
          </cell>
          <cell r="N7265">
            <v>40988</v>
          </cell>
        </row>
        <row r="7266">
          <cell r="A7266" t="str">
            <v>30400710</v>
          </cell>
          <cell r="B7266" t="str">
            <v>Point</v>
          </cell>
          <cell r="C7266" t="str">
            <v>Secondary Metals /Steel Foundries /Casting Knock Out</v>
          </cell>
          <cell r="D7266" t="str">
            <v>Industrial Processes - Ferrous Metals</v>
          </cell>
          <cell r="G7266" t="str">
            <v>Industrial Processes</v>
          </cell>
          <cell r="H7266" t="str">
            <v>Secondary Metal Production</v>
          </cell>
          <cell r="I7266" t="str">
            <v>Steel Foundries</v>
          </cell>
          <cell r="J7266" t="str">
            <v>Casting Knock Out</v>
          </cell>
          <cell r="N7266">
            <v>40988</v>
          </cell>
        </row>
        <row r="7267">
          <cell r="A7267" t="str">
            <v>30400711</v>
          </cell>
          <cell r="B7267" t="str">
            <v>Point</v>
          </cell>
          <cell r="C7267" t="str">
            <v>Secondary Metals /Steel Foundries /Cleaning</v>
          </cell>
          <cell r="D7267" t="str">
            <v>Industrial Processes - Ferrous Metals</v>
          </cell>
          <cell r="G7267" t="str">
            <v>Industrial Processes</v>
          </cell>
          <cell r="H7267" t="str">
            <v>Secondary Metal Production</v>
          </cell>
          <cell r="I7267" t="str">
            <v>Steel Foundries</v>
          </cell>
          <cell r="J7267" t="str">
            <v>Cleaning</v>
          </cell>
          <cell r="N7267">
            <v>40988</v>
          </cell>
        </row>
        <row r="7268">
          <cell r="A7268" t="str">
            <v>30400712</v>
          </cell>
          <cell r="B7268" t="str">
            <v>Point</v>
          </cell>
          <cell r="C7268" t="str">
            <v>Secondary Metals /Steel Foundries /Charge Handling</v>
          </cell>
          <cell r="D7268" t="str">
            <v>Industrial Processes - Ferrous Metals</v>
          </cell>
          <cell r="G7268" t="str">
            <v>Industrial Processes</v>
          </cell>
          <cell r="H7268" t="str">
            <v>Secondary Metal Production</v>
          </cell>
          <cell r="I7268" t="str">
            <v>Steel Foundries</v>
          </cell>
          <cell r="J7268" t="str">
            <v>Charge Handling</v>
          </cell>
          <cell r="N7268">
            <v>40988</v>
          </cell>
        </row>
        <row r="7269">
          <cell r="A7269" t="str">
            <v>30400713</v>
          </cell>
          <cell r="B7269" t="str">
            <v>Point</v>
          </cell>
          <cell r="C7269" t="str">
            <v>Secondary Metals /Steel Foundries /Castings Cooling</v>
          </cell>
          <cell r="D7269" t="str">
            <v>Industrial Processes - Ferrous Metals</v>
          </cell>
          <cell r="G7269" t="str">
            <v>Industrial Processes</v>
          </cell>
          <cell r="H7269" t="str">
            <v>Secondary Metal Production</v>
          </cell>
          <cell r="I7269" t="str">
            <v>Steel Foundries</v>
          </cell>
          <cell r="J7269" t="str">
            <v>Castings Cooling</v>
          </cell>
          <cell r="N7269">
            <v>40988</v>
          </cell>
        </row>
        <row r="7270">
          <cell r="A7270" t="str">
            <v>30400714</v>
          </cell>
          <cell r="B7270" t="str">
            <v>Point</v>
          </cell>
          <cell r="C7270" t="str">
            <v>Secondary Metals /Steel Foundries /Shakeout Machine</v>
          </cell>
          <cell r="D7270" t="str">
            <v>Industrial Processes - Ferrous Metals</v>
          </cell>
          <cell r="G7270" t="str">
            <v>Industrial Processes</v>
          </cell>
          <cell r="H7270" t="str">
            <v>Secondary Metal Production</v>
          </cell>
          <cell r="I7270" t="str">
            <v>Steel Foundries</v>
          </cell>
          <cell r="J7270" t="str">
            <v>Shakeout Machine</v>
          </cell>
          <cell r="N7270">
            <v>40988</v>
          </cell>
        </row>
        <row r="7271">
          <cell r="A7271" t="str">
            <v>30400715</v>
          </cell>
          <cell r="B7271" t="str">
            <v>Point</v>
          </cell>
          <cell r="C7271" t="str">
            <v>Secondary Metals /Steel Foundries /Finishing</v>
          </cell>
          <cell r="D7271" t="str">
            <v>Industrial Processes - Ferrous Metals</v>
          </cell>
          <cell r="G7271" t="str">
            <v>Industrial Processes</v>
          </cell>
          <cell r="H7271" t="str">
            <v>Secondary Metal Production</v>
          </cell>
          <cell r="I7271" t="str">
            <v>Steel Foundries</v>
          </cell>
          <cell r="J7271" t="str">
            <v>Finishing</v>
          </cell>
          <cell r="N7271">
            <v>40988</v>
          </cell>
        </row>
        <row r="7272">
          <cell r="A7272" t="str">
            <v>30400716</v>
          </cell>
          <cell r="B7272" t="str">
            <v>Point</v>
          </cell>
          <cell r="C7272" t="str">
            <v>Secondary Metals /Steel Foundries /Sand Grinding/Handling</v>
          </cell>
          <cell r="D7272" t="str">
            <v>Industrial Processes - Ferrous Metals</v>
          </cell>
          <cell r="G7272" t="str">
            <v>Industrial Processes</v>
          </cell>
          <cell r="H7272" t="str">
            <v>Secondary Metal Production</v>
          </cell>
          <cell r="I7272" t="str">
            <v>Steel Foundries</v>
          </cell>
          <cell r="J7272" t="str">
            <v>Sand Grinding/Handling</v>
          </cell>
          <cell r="K7272" t="str">
            <v>30400706</v>
          </cell>
          <cell r="L7272" t="str">
            <v>2005</v>
          </cell>
          <cell r="N7272">
            <v>40988</v>
          </cell>
        </row>
        <row r="7273">
          <cell r="A7273" t="str">
            <v>30400717</v>
          </cell>
          <cell r="B7273" t="str">
            <v>Point</v>
          </cell>
          <cell r="C7273" t="str">
            <v>Secondary Metals /Steel Foundries /Core Ovens</v>
          </cell>
          <cell r="D7273" t="str">
            <v>Industrial Processes - Ferrous Metals</v>
          </cell>
          <cell r="G7273" t="str">
            <v>Industrial Processes</v>
          </cell>
          <cell r="H7273" t="str">
            <v>Secondary Metal Production</v>
          </cell>
          <cell r="I7273" t="str">
            <v>Steel Foundries</v>
          </cell>
          <cell r="J7273" t="str">
            <v>Core Ovens</v>
          </cell>
          <cell r="N7273">
            <v>40988</v>
          </cell>
        </row>
        <row r="7274">
          <cell r="A7274" t="str">
            <v>30400718</v>
          </cell>
          <cell r="B7274" t="str">
            <v>Point</v>
          </cell>
          <cell r="C7274" t="str">
            <v>Secondary Metals /Steel Foundries /Core Ovens</v>
          </cell>
          <cell r="D7274" t="str">
            <v>Industrial Processes - Ferrous Metals</v>
          </cell>
          <cell r="G7274" t="str">
            <v>Industrial Processes</v>
          </cell>
          <cell r="H7274" t="str">
            <v>Secondary Metal Production</v>
          </cell>
          <cell r="I7274" t="str">
            <v>Steel Foundries</v>
          </cell>
          <cell r="J7274" t="str">
            <v>Core Ovens</v>
          </cell>
          <cell r="K7274" t="str">
            <v>30400717</v>
          </cell>
          <cell r="L7274" t="str">
            <v>2005</v>
          </cell>
          <cell r="N7274">
            <v>40988</v>
          </cell>
        </row>
        <row r="7275">
          <cell r="A7275" t="str">
            <v>30400720</v>
          </cell>
          <cell r="B7275" t="str">
            <v>Point</v>
          </cell>
          <cell r="C7275" t="str">
            <v>Secondary Metals /Steel Foundries /Sand Dryer</v>
          </cell>
          <cell r="D7275" t="str">
            <v>Industrial Processes - Ferrous Metals</v>
          </cell>
          <cell r="G7275" t="str">
            <v>Industrial Processes</v>
          </cell>
          <cell r="H7275" t="str">
            <v>Secondary Metal Production</v>
          </cell>
          <cell r="I7275" t="str">
            <v>Steel Foundries</v>
          </cell>
          <cell r="J7275" t="str">
            <v>Sand Dryer</v>
          </cell>
          <cell r="N7275">
            <v>40988</v>
          </cell>
        </row>
        <row r="7276">
          <cell r="A7276" t="str">
            <v>30400721</v>
          </cell>
          <cell r="B7276" t="str">
            <v>Point</v>
          </cell>
          <cell r="C7276" t="str">
            <v>Secondary Metals /Steel Foundries /Sand Silo</v>
          </cell>
          <cell r="D7276" t="str">
            <v>Industrial Processes - Storage and Transfer</v>
          </cell>
          <cell r="G7276" t="str">
            <v>Industrial Processes</v>
          </cell>
          <cell r="H7276" t="str">
            <v>Secondary Metal Production</v>
          </cell>
          <cell r="I7276" t="str">
            <v>Steel Foundries</v>
          </cell>
          <cell r="J7276" t="str">
            <v>Sand Silo</v>
          </cell>
          <cell r="N7276">
            <v>40988</v>
          </cell>
        </row>
        <row r="7277">
          <cell r="A7277" t="str">
            <v>30400722</v>
          </cell>
          <cell r="B7277" t="str">
            <v>Point</v>
          </cell>
          <cell r="C7277" t="str">
            <v>Secondary Metals /Steel Foundries /Muller</v>
          </cell>
          <cell r="D7277" t="str">
            <v>Industrial Processes - Ferrous Metals</v>
          </cell>
          <cell r="G7277" t="str">
            <v>Industrial Processes</v>
          </cell>
          <cell r="H7277" t="str">
            <v>Secondary Metal Production</v>
          </cell>
          <cell r="I7277" t="str">
            <v>Steel Foundries</v>
          </cell>
          <cell r="J7277" t="str">
            <v>Muller</v>
          </cell>
          <cell r="N7277">
            <v>40988</v>
          </cell>
        </row>
        <row r="7278">
          <cell r="A7278" t="str">
            <v>30400723</v>
          </cell>
          <cell r="B7278" t="str">
            <v>Point</v>
          </cell>
          <cell r="C7278" t="str">
            <v>Secondary Metals /Steel Foundries /Conveyors/Elevators</v>
          </cell>
          <cell r="D7278" t="str">
            <v>Industrial Processes - Storage and Transfer</v>
          </cell>
          <cell r="G7278" t="str">
            <v>Industrial Processes</v>
          </cell>
          <cell r="H7278" t="str">
            <v>Secondary Metal Production</v>
          </cell>
          <cell r="I7278" t="str">
            <v>Steel Foundries</v>
          </cell>
          <cell r="J7278" t="str">
            <v>Conveyors/Elevators</v>
          </cell>
          <cell r="N7278">
            <v>40988</v>
          </cell>
        </row>
        <row r="7279">
          <cell r="A7279" t="str">
            <v>30400724</v>
          </cell>
          <cell r="B7279" t="str">
            <v>Point</v>
          </cell>
          <cell r="C7279" t="str">
            <v>Secondary Metals /Steel Foundries /Sand Screens</v>
          </cell>
          <cell r="D7279" t="str">
            <v>Industrial Processes - Ferrous Metals</v>
          </cell>
          <cell r="G7279" t="str">
            <v>Industrial Processes</v>
          </cell>
          <cell r="H7279" t="str">
            <v>Secondary Metal Production</v>
          </cell>
          <cell r="I7279" t="str">
            <v>Steel Foundries</v>
          </cell>
          <cell r="J7279" t="str">
            <v>Sand Screens</v>
          </cell>
          <cell r="N7279">
            <v>40988</v>
          </cell>
        </row>
        <row r="7280">
          <cell r="A7280" t="str">
            <v>30400725</v>
          </cell>
          <cell r="B7280" t="str">
            <v>Point</v>
          </cell>
          <cell r="C7280" t="str">
            <v>Secondary Metals /Steel Foundries /Casting Cleaning/Tumblers</v>
          </cell>
          <cell r="D7280" t="str">
            <v>Industrial Processes - Ferrous Metals</v>
          </cell>
          <cell r="G7280" t="str">
            <v>Industrial Processes</v>
          </cell>
          <cell r="H7280" t="str">
            <v>Secondary Metal Production</v>
          </cell>
          <cell r="I7280" t="str">
            <v>Steel Foundries</v>
          </cell>
          <cell r="J7280" t="str">
            <v>Casting Cleaning/Tumblers</v>
          </cell>
          <cell r="N7280">
            <v>40988</v>
          </cell>
        </row>
        <row r="7281">
          <cell r="A7281" t="str">
            <v>30400726</v>
          </cell>
          <cell r="B7281" t="str">
            <v>Point</v>
          </cell>
          <cell r="C7281" t="str">
            <v>Secondary Metals /Steel Foundries /Casting Cleaning/Chippers</v>
          </cell>
          <cell r="D7281" t="str">
            <v>Industrial Processes - Ferrous Metals</v>
          </cell>
          <cell r="G7281" t="str">
            <v>Industrial Processes</v>
          </cell>
          <cell r="H7281" t="str">
            <v>Secondary Metal Production</v>
          </cell>
          <cell r="I7281" t="str">
            <v>Steel Foundries</v>
          </cell>
          <cell r="J7281" t="str">
            <v>Casting Cleaning/Chippers</v>
          </cell>
          <cell r="N7281">
            <v>40988</v>
          </cell>
        </row>
        <row r="7282">
          <cell r="A7282" t="str">
            <v>30400730</v>
          </cell>
          <cell r="B7282" t="str">
            <v>Point</v>
          </cell>
          <cell r="C7282" t="str">
            <v>Secondary Metals /Steel Foundries /Shell Core Machine</v>
          </cell>
          <cell r="D7282" t="str">
            <v>Industrial Processes - Ferrous Metals</v>
          </cell>
          <cell r="G7282" t="str">
            <v>Industrial Processes</v>
          </cell>
          <cell r="H7282" t="str">
            <v>Secondary Metal Production</v>
          </cell>
          <cell r="I7282" t="str">
            <v>Steel Foundries</v>
          </cell>
          <cell r="J7282" t="str">
            <v>Shell Core Machine</v>
          </cell>
          <cell r="N7282">
            <v>40988</v>
          </cell>
        </row>
        <row r="7283">
          <cell r="A7283" t="str">
            <v>30400731</v>
          </cell>
          <cell r="B7283" t="str">
            <v>Point</v>
          </cell>
          <cell r="C7283" t="str">
            <v>Secondary Metals /Steel Foundries /Core Machines/Other</v>
          </cell>
          <cell r="D7283" t="str">
            <v>Industrial Processes - Ferrous Metals</v>
          </cell>
          <cell r="G7283" t="str">
            <v>Industrial Processes</v>
          </cell>
          <cell r="H7283" t="str">
            <v>Secondary Metal Production</v>
          </cell>
          <cell r="I7283" t="str">
            <v>Steel Foundries</v>
          </cell>
          <cell r="J7283" t="str">
            <v>Core Machines/Other</v>
          </cell>
          <cell r="N7283">
            <v>40988</v>
          </cell>
        </row>
        <row r="7284">
          <cell r="A7284" t="str">
            <v>30400732</v>
          </cell>
          <cell r="B7284" t="str">
            <v>Point</v>
          </cell>
          <cell r="C7284" t="str">
            <v>Secondary Metals /Steel Foundries /Electric Arc Furnace: Baghouse</v>
          </cell>
          <cell r="D7284" t="str">
            <v>Industrial Processes - Ferrous Metals</v>
          </cell>
          <cell r="G7284" t="str">
            <v>Industrial Processes</v>
          </cell>
          <cell r="H7284" t="str">
            <v>Secondary Metal Production</v>
          </cell>
          <cell r="I7284" t="str">
            <v>Steel Foundries</v>
          </cell>
          <cell r="J7284" t="str">
            <v>Electric Arc Furnace: Baghouse</v>
          </cell>
          <cell r="N7284">
            <v>40988</v>
          </cell>
        </row>
        <row r="7285">
          <cell r="A7285" t="str">
            <v>30400733</v>
          </cell>
          <cell r="B7285" t="str">
            <v>Point</v>
          </cell>
          <cell r="C7285" t="str">
            <v>Secondary Metals /Steel Foundries /Electric Arc Furnace: Baghouse Dust Handling</v>
          </cell>
          <cell r="D7285" t="str">
            <v>Industrial Processes - Ferrous Metals</v>
          </cell>
          <cell r="G7285" t="str">
            <v>Industrial Processes</v>
          </cell>
          <cell r="H7285" t="str">
            <v>Secondary Metal Production</v>
          </cell>
          <cell r="I7285" t="str">
            <v>Steel Foundries</v>
          </cell>
          <cell r="J7285" t="str">
            <v>Electric Arc Furnace: Baghouse Dust Handling</v>
          </cell>
          <cell r="N7285">
            <v>40988</v>
          </cell>
        </row>
        <row r="7286">
          <cell r="A7286" t="str">
            <v>30400735</v>
          </cell>
          <cell r="B7286" t="str">
            <v>Point</v>
          </cell>
          <cell r="C7286" t="str">
            <v>Secondary Metals /Steel Foundries /Raw Material Unloading</v>
          </cell>
          <cell r="D7286" t="str">
            <v>Industrial Processes - Storage and Transfer</v>
          </cell>
          <cell r="G7286" t="str">
            <v>Industrial Processes</v>
          </cell>
          <cell r="H7286" t="str">
            <v>Secondary Metal Production</v>
          </cell>
          <cell r="I7286" t="str">
            <v>Steel Foundries</v>
          </cell>
          <cell r="J7286" t="str">
            <v>Raw Material Unloading</v>
          </cell>
          <cell r="N7286">
            <v>40988</v>
          </cell>
        </row>
        <row r="7287">
          <cell r="A7287" t="str">
            <v>30400736</v>
          </cell>
          <cell r="B7287" t="str">
            <v>Point</v>
          </cell>
          <cell r="C7287" t="str">
            <v>Secondary Metals /Steel Foundries /Conveyors/Elevators: Raw Material</v>
          </cell>
          <cell r="D7287" t="str">
            <v>Industrial Processes - Storage and Transfer</v>
          </cell>
          <cell r="G7287" t="str">
            <v>Industrial Processes</v>
          </cell>
          <cell r="H7287" t="str">
            <v>Secondary Metal Production</v>
          </cell>
          <cell r="I7287" t="str">
            <v>Steel Foundries</v>
          </cell>
          <cell r="J7287" t="str">
            <v>Conveyors/Elevators: Raw Material</v>
          </cell>
          <cell r="N7287">
            <v>40988</v>
          </cell>
        </row>
        <row r="7288">
          <cell r="A7288" t="str">
            <v>30400737</v>
          </cell>
          <cell r="B7288" t="str">
            <v>Point</v>
          </cell>
          <cell r="C7288" t="str">
            <v>Secondary Metals /Steel Foundries /Raw Material Silo</v>
          </cell>
          <cell r="D7288" t="str">
            <v>Industrial Processes - Storage and Transfer</v>
          </cell>
          <cell r="G7288" t="str">
            <v>Industrial Processes</v>
          </cell>
          <cell r="H7288" t="str">
            <v>Secondary Metal Production</v>
          </cell>
          <cell r="I7288" t="str">
            <v>Steel Foundries</v>
          </cell>
          <cell r="J7288" t="str">
            <v>Raw Material Silo</v>
          </cell>
          <cell r="N7288">
            <v>40988</v>
          </cell>
        </row>
        <row r="7289">
          <cell r="A7289" t="str">
            <v>30400739</v>
          </cell>
          <cell r="B7289" t="str">
            <v>Point</v>
          </cell>
          <cell r="C7289" t="str">
            <v>Secondary Metals /Steel Foundries /Scrap Centrifugation</v>
          </cell>
          <cell r="D7289" t="str">
            <v>Industrial Processes - Ferrous Metals</v>
          </cell>
          <cell r="G7289" t="str">
            <v>Industrial Processes</v>
          </cell>
          <cell r="H7289" t="str">
            <v>Secondary Metal Production</v>
          </cell>
          <cell r="I7289" t="str">
            <v>Steel Foundries</v>
          </cell>
          <cell r="J7289" t="str">
            <v>Scrap Centrifugation</v>
          </cell>
          <cell r="N7289">
            <v>40988</v>
          </cell>
        </row>
        <row r="7290">
          <cell r="A7290" t="str">
            <v>30400740</v>
          </cell>
          <cell r="B7290" t="str">
            <v>Point</v>
          </cell>
          <cell r="C7290" t="str">
            <v>Secondary Metals /Steel Foundries /Reheating Furnace: Natural Gas</v>
          </cell>
          <cell r="D7290" t="str">
            <v>Industrial Processes - Ferrous Metals</v>
          </cell>
          <cell r="G7290" t="str">
            <v>Industrial Processes</v>
          </cell>
          <cell r="H7290" t="str">
            <v>Secondary Metal Production</v>
          </cell>
          <cell r="I7290" t="str">
            <v>Steel Foundries</v>
          </cell>
          <cell r="J7290" t="str">
            <v>Reheating Furnace: Natural Gas</v>
          </cell>
          <cell r="N7290">
            <v>40988</v>
          </cell>
        </row>
        <row r="7291">
          <cell r="A7291" t="str">
            <v>30400741</v>
          </cell>
          <cell r="B7291" t="str">
            <v>Point</v>
          </cell>
          <cell r="C7291" t="str">
            <v>Secondary Metals /Steel Foundries /Scrap Heating</v>
          </cell>
          <cell r="D7291" t="str">
            <v>Industrial Processes - Ferrous Metals</v>
          </cell>
          <cell r="G7291" t="str">
            <v>Industrial Processes</v>
          </cell>
          <cell r="H7291" t="str">
            <v>Secondary Metal Production</v>
          </cell>
          <cell r="I7291" t="str">
            <v>Steel Foundries</v>
          </cell>
          <cell r="J7291" t="str">
            <v>Scrap Heating</v>
          </cell>
          <cell r="N7291">
            <v>40988</v>
          </cell>
        </row>
        <row r="7292">
          <cell r="A7292" t="str">
            <v>30400742</v>
          </cell>
          <cell r="B7292" t="str">
            <v>Point</v>
          </cell>
          <cell r="C7292" t="str">
            <v>Secondary Metals /Steel Foundries /Crucible</v>
          </cell>
          <cell r="D7292" t="str">
            <v>Industrial Processes - Ferrous Metals</v>
          </cell>
          <cell r="G7292" t="str">
            <v>Industrial Processes</v>
          </cell>
          <cell r="H7292" t="str">
            <v>Secondary Metal Production</v>
          </cell>
          <cell r="I7292" t="str">
            <v>Steel Foundries</v>
          </cell>
          <cell r="J7292" t="str">
            <v>Crucible</v>
          </cell>
          <cell r="N7292">
            <v>40988</v>
          </cell>
        </row>
        <row r="7293">
          <cell r="A7293" t="str">
            <v>30400743</v>
          </cell>
          <cell r="B7293" t="str">
            <v>Point</v>
          </cell>
          <cell r="C7293" t="str">
            <v>Secondary Metals /Steel Foundries /Pneumatic Converter Furnace</v>
          </cell>
          <cell r="D7293" t="str">
            <v>Industrial Processes - Ferrous Metals</v>
          </cell>
          <cell r="G7293" t="str">
            <v>Industrial Processes</v>
          </cell>
          <cell r="H7293" t="str">
            <v>Secondary Metal Production</v>
          </cell>
          <cell r="I7293" t="str">
            <v>Steel Foundries</v>
          </cell>
          <cell r="J7293" t="str">
            <v>Pneumatic Converter Furnace</v>
          </cell>
          <cell r="N7293">
            <v>40988</v>
          </cell>
        </row>
        <row r="7294">
          <cell r="A7294" t="str">
            <v>30400744</v>
          </cell>
          <cell r="B7294" t="str">
            <v>Point</v>
          </cell>
          <cell r="C7294" t="str">
            <v>Secondary Metals /Steel Foundries /Ladle</v>
          </cell>
          <cell r="D7294" t="str">
            <v>Industrial Processes - Ferrous Metals</v>
          </cell>
          <cell r="G7294" t="str">
            <v>Industrial Processes</v>
          </cell>
          <cell r="H7294" t="str">
            <v>Secondary Metal Production</v>
          </cell>
          <cell r="I7294" t="str">
            <v>Steel Foundries</v>
          </cell>
          <cell r="J7294" t="str">
            <v>Ladle</v>
          </cell>
          <cell r="N7294">
            <v>40988</v>
          </cell>
        </row>
        <row r="7295">
          <cell r="A7295" t="str">
            <v>30400745</v>
          </cell>
          <cell r="B7295" t="str">
            <v>Point</v>
          </cell>
          <cell r="C7295" t="str">
            <v>Secondary Metals /Steel Foundries /Fugitive Emissions: Furnace</v>
          </cell>
          <cell r="D7295" t="str">
            <v>Industrial Processes - Ferrous Metals</v>
          </cell>
          <cell r="G7295" t="str">
            <v>Industrial Processes</v>
          </cell>
          <cell r="H7295" t="str">
            <v>Secondary Metal Production</v>
          </cell>
          <cell r="I7295" t="str">
            <v>Steel Foundries</v>
          </cell>
          <cell r="J7295" t="str">
            <v>Fugitive Emissions: Furnace</v>
          </cell>
          <cell r="N7295">
            <v>40988</v>
          </cell>
        </row>
        <row r="7296">
          <cell r="A7296" t="str">
            <v>30400760</v>
          </cell>
          <cell r="B7296" t="str">
            <v>Point</v>
          </cell>
          <cell r="C7296" t="str">
            <v>Secondary Metals /Steel Foundries /Alloy Feeding</v>
          </cell>
          <cell r="D7296" t="str">
            <v>Industrial Processes - Ferrous Metals</v>
          </cell>
          <cell r="G7296" t="str">
            <v>Industrial Processes</v>
          </cell>
          <cell r="H7296" t="str">
            <v>Secondary Metal Production</v>
          </cell>
          <cell r="I7296" t="str">
            <v>Steel Foundries</v>
          </cell>
          <cell r="J7296" t="str">
            <v>Alloy Feeding</v>
          </cell>
          <cell r="N7296">
            <v>40988</v>
          </cell>
        </row>
        <row r="7297">
          <cell r="A7297" t="str">
            <v>30400765</v>
          </cell>
          <cell r="B7297" t="str">
            <v>Point</v>
          </cell>
          <cell r="C7297" t="str">
            <v>Secondary Metals /Steel Foundries /Billet Cutting</v>
          </cell>
          <cell r="D7297" t="str">
            <v>Industrial Processes - Ferrous Metals</v>
          </cell>
          <cell r="G7297" t="str">
            <v>Industrial Processes</v>
          </cell>
          <cell r="H7297" t="str">
            <v>Secondary Metal Production</v>
          </cell>
          <cell r="I7297" t="str">
            <v>Steel Foundries</v>
          </cell>
          <cell r="J7297" t="str">
            <v>Billet Cutting</v>
          </cell>
          <cell r="N7297">
            <v>40988</v>
          </cell>
        </row>
        <row r="7298">
          <cell r="A7298" t="str">
            <v>30400768</v>
          </cell>
          <cell r="B7298" t="str">
            <v>Point</v>
          </cell>
          <cell r="C7298" t="str">
            <v>Secondary Metals /Steel Foundries /Scrap Handling</v>
          </cell>
          <cell r="D7298" t="str">
            <v>Industrial Processes - Ferrous Metals</v>
          </cell>
          <cell r="G7298" t="str">
            <v>Industrial Processes</v>
          </cell>
          <cell r="H7298" t="str">
            <v>Secondary Metal Production</v>
          </cell>
          <cell r="I7298" t="str">
            <v>Steel Foundries</v>
          </cell>
          <cell r="J7298" t="str">
            <v>Scrap Handling</v>
          </cell>
          <cell r="N7298">
            <v>40988</v>
          </cell>
        </row>
        <row r="7299">
          <cell r="A7299" t="str">
            <v>30400770</v>
          </cell>
          <cell r="B7299" t="str">
            <v>Point</v>
          </cell>
          <cell r="C7299" t="str">
            <v>Secondary Metals /Steel Foundries /Slag Storage Pile</v>
          </cell>
          <cell r="D7299" t="str">
            <v>Industrial Processes - Storage and Transfer</v>
          </cell>
          <cell r="G7299" t="str">
            <v>Industrial Processes</v>
          </cell>
          <cell r="H7299" t="str">
            <v>Secondary Metal Production</v>
          </cell>
          <cell r="I7299" t="str">
            <v>Steel Foundries</v>
          </cell>
          <cell r="J7299" t="str">
            <v>Slag Storage Pile</v>
          </cell>
          <cell r="N7299">
            <v>40988</v>
          </cell>
        </row>
        <row r="7300">
          <cell r="A7300" t="str">
            <v>30400775</v>
          </cell>
          <cell r="B7300" t="str">
            <v>Point</v>
          </cell>
          <cell r="C7300" t="str">
            <v>Secondary Metals /Steel Foundries /Slag Crushing</v>
          </cell>
          <cell r="D7300" t="str">
            <v>Industrial Processes - Ferrous Metals</v>
          </cell>
          <cell r="G7300" t="str">
            <v>Industrial Processes</v>
          </cell>
          <cell r="H7300" t="str">
            <v>Secondary Metal Production</v>
          </cell>
          <cell r="I7300" t="str">
            <v>Steel Foundries</v>
          </cell>
          <cell r="J7300" t="str">
            <v>Slag Crushing</v>
          </cell>
          <cell r="N7300">
            <v>40988</v>
          </cell>
        </row>
        <row r="7301">
          <cell r="A7301" t="str">
            <v>30400780</v>
          </cell>
          <cell r="B7301" t="str">
            <v>Point</v>
          </cell>
          <cell r="C7301" t="str">
            <v>Secondary Metals /Steel Foundries /Limerock Handling</v>
          </cell>
          <cell r="D7301" t="str">
            <v>Industrial Processes - Ferrous Metals</v>
          </cell>
          <cell r="G7301" t="str">
            <v>Industrial Processes</v>
          </cell>
          <cell r="H7301" t="str">
            <v>Secondary Metal Production</v>
          </cell>
          <cell r="I7301" t="str">
            <v>Steel Foundries</v>
          </cell>
          <cell r="J7301" t="str">
            <v>Limerock Handling</v>
          </cell>
          <cell r="N7301">
            <v>40988</v>
          </cell>
        </row>
        <row r="7302">
          <cell r="A7302" t="str">
            <v>30400785</v>
          </cell>
          <cell r="B7302" t="str">
            <v>Point</v>
          </cell>
          <cell r="C7302" t="str">
            <v>Secondary Metals /Steel Foundries /Roof Monitors - Hot Metal Transfer</v>
          </cell>
          <cell r="D7302" t="str">
            <v>Industrial Processes - Ferrous Metals</v>
          </cell>
          <cell r="G7302" t="str">
            <v>Industrial Processes</v>
          </cell>
          <cell r="H7302" t="str">
            <v>Secondary Metal Production</v>
          </cell>
          <cell r="I7302" t="str">
            <v>Steel Foundries</v>
          </cell>
          <cell r="J7302" t="str">
            <v>Roof Monitors - Hot Metal Transfer</v>
          </cell>
          <cell r="N7302">
            <v>40988</v>
          </cell>
        </row>
        <row r="7303">
          <cell r="A7303" t="str">
            <v>30400799</v>
          </cell>
          <cell r="B7303" t="str">
            <v>Point</v>
          </cell>
          <cell r="C7303" t="str">
            <v>Secondary Metals /Steel Foundries /Other Not Classified</v>
          </cell>
          <cell r="D7303" t="str">
            <v>Industrial Processes - Ferrous Metals</v>
          </cell>
          <cell r="G7303" t="str">
            <v>Industrial Processes</v>
          </cell>
          <cell r="H7303" t="str">
            <v>Secondary Metal Production</v>
          </cell>
          <cell r="I7303" t="str">
            <v>Steel Foundries</v>
          </cell>
          <cell r="J7303" t="str">
            <v>Other Not Classified</v>
          </cell>
          <cell r="N7303">
            <v>40988</v>
          </cell>
        </row>
        <row r="7304">
          <cell r="A7304" t="str">
            <v>30400801</v>
          </cell>
          <cell r="B7304" t="str">
            <v>Point</v>
          </cell>
          <cell r="C7304" t="str">
            <v>Secondary Metals /Zinc /Retort Furnace</v>
          </cell>
          <cell r="D7304" t="str">
            <v>Industrial Processes - Non-ferrous Metals</v>
          </cell>
          <cell r="G7304" t="str">
            <v>Industrial Processes</v>
          </cell>
          <cell r="H7304" t="str">
            <v>Secondary Metal Production</v>
          </cell>
          <cell r="I7304" t="str">
            <v>Zinc</v>
          </cell>
          <cell r="J7304" t="str">
            <v>Retort Furnace</v>
          </cell>
          <cell r="N7304">
            <v>40988</v>
          </cell>
        </row>
        <row r="7305">
          <cell r="A7305" t="str">
            <v>30400802</v>
          </cell>
          <cell r="B7305" t="str">
            <v>Point</v>
          </cell>
          <cell r="C7305" t="str">
            <v>Secondary Metals /Zinc /Horizontal Muffle Furnace</v>
          </cell>
          <cell r="D7305" t="str">
            <v>Industrial Processes - Non-ferrous Metals</v>
          </cell>
          <cell r="G7305" t="str">
            <v>Industrial Processes</v>
          </cell>
          <cell r="H7305" t="str">
            <v>Secondary Metal Production</v>
          </cell>
          <cell r="I7305" t="str">
            <v>Zinc</v>
          </cell>
          <cell r="J7305" t="str">
            <v>Horizontal Muffle Furnace</v>
          </cell>
          <cell r="N7305">
            <v>40988</v>
          </cell>
        </row>
        <row r="7306">
          <cell r="A7306" t="str">
            <v>30400803</v>
          </cell>
          <cell r="B7306" t="str">
            <v>Point</v>
          </cell>
          <cell r="C7306" t="str">
            <v>Secondary Metals /Zinc /Pot Furnace</v>
          </cell>
          <cell r="D7306" t="str">
            <v>Industrial Processes - Non-ferrous Metals</v>
          </cell>
          <cell r="G7306" t="str">
            <v>Industrial Processes</v>
          </cell>
          <cell r="H7306" t="str">
            <v>Secondary Metal Production</v>
          </cell>
          <cell r="I7306" t="str">
            <v>Zinc</v>
          </cell>
          <cell r="J7306" t="str">
            <v>Pot Furnace</v>
          </cell>
          <cell r="N7306">
            <v>40988</v>
          </cell>
        </row>
        <row r="7307">
          <cell r="A7307" t="str">
            <v>30400805</v>
          </cell>
          <cell r="B7307" t="str">
            <v>Point</v>
          </cell>
          <cell r="C7307" t="str">
            <v>Secondary Metals /Zinc /Galvanizing Kettle</v>
          </cell>
          <cell r="D7307" t="str">
            <v>Industrial Processes - Non-ferrous Metals</v>
          </cell>
          <cell r="G7307" t="str">
            <v>Industrial Processes</v>
          </cell>
          <cell r="H7307" t="str">
            <v>Secondary Metal Production</v>
          </cell>
          <cell r="I7307" t="str">
            <v>Zinc</v>
          </cell>
          <cell r="J7307" t="str">
            <v>Galvanizing Kettle</v>
          </cell>
          <cell r="N7307">
            <v>40988</v>
          </cell>
        </row>
        <row r="7308">
          <cell r="A7308" t="str">
            <v>30400806</v>
          </cell>
          <cell r="B7308" t="str">
            <v>Point</v>
          </cell>
          <cell r="C7308" t="str">
            <v>Secondary Metals /Zinc /Calcining Kiln</v>
          </cell>
          <cell r="D7308" t="str">
            <v>Industrial Processes - Non-ferrous Metals</v>
          </cell>
          <cell r="G7308" t="str">
            <v>Industrial Processes</v>
          </cell>
          <cell r="H7308" t="str">
            <v>Secondary Metal Production</v>
          </cell>
          <cell r="I7308" t="str">
            <v>Zinc</v>
          </cell>
          <cell r="J7308" t="str">
            <v>Calcining Kiln</v>
          </cell>
          <cell r="N7308">
            <v>40988</v>
          </cell>
        </row>
        <row r="7309">
          <cell r="A7309" t="str">
            <v>30400807</v>
          </cell>
          <cell r="B7309" t="str">
            <v>Point</v>
          </cell>
          <cell r="C7309" t="str">
            <v>Secondary Metals /Zinc /Concentrate Dryer</v>
          </cell>
          <cell r="D7309" t="str">
            <v>Industrial Processes - Non-ferrous Metals</v>
          </cell>
          <cell r="G7309" t="str">
            <v>Industrial Processes</v>
          </cell>
          <cell r="H7309" t="str">
            <v>Secondary Metal Production</v>
          </cell>
          <cell r="I7309" t="str">
            <v>Zinc</v>
          </cell>
          <cell r="J7309" t="str">
            <v>Concentrate Dryer</v>
          </cell>
          <cell r="N7309">
            <v>40988</v>
          </cell>
        </row>
        <row r="7310">
          <cell r="A7310" t="str">
            <v>30400809</v>
          </cell>
          <cell r="B7310" t="str">
            <v>Point</v>
          </cell>
          <cell r="C7310" t="str">
            <v>Secondary Metals /Zinc /Rotary Sweat Furnace</v>
          </cell>
          <cell r="D7310" t="str">
            <v>Industrial Processes - Non-ferrous Metals</v>
          </cell>
          <cell r="G7310" t="str">
            <v>Industrial Processes</v>
          </cell>
          <cell r="H7310" t="str">
            <v>Secondary Metal Production</v>
          </cell>
          <cell r="I7310" t="str">
            <v>Zinc</v>
          </cell>
          <cell r="J7310" t="str">
            <v>Rotary Sweat Furnace</v>
          </cell>
          <cell r="N7310">
            <v>40988</v>
          </cell>
        </row>
        <row r="7311">
          <cell r="A7311" t="str">
            <v>30400810</v>
          </cell>
          <cell r="B7311" t="str">
            <v>Point</v>
          </cell>
          <cell r="C7311" t="str">
            <v>Secondary Metals /Zinc /Muffle Sweat Furnace</v>
          </cell>
          <cell r="D7311" t="str">
            <v>Industrial Processes - Non-ferrous Metals</v>
          </cell>
          <cell r="G7311" t="str">
            <v>Industrial Processes</v>
          </cell>
          <cell r="H7311" t="str">
            <v>Secondary Metal Production</v>
          </cell>
          <cell r="I7311" t="str">
            <v>Zinc</v>
          </cell>
          <cell r="J7311" t="str">
            <v>Muffle Sweat Furnace</v>
          </cell>
          <cell r="N7311">
            <v>40988</v>
          </cell>
        </row>
        <row r="7312">
          <cell r="A7312" t="str">
            <v>30400811</v>
          </cell>
          <cell r="B7312" t="str">
            <v>Point</v>
          </cell>
          <cell r="C7312" t="str">
            <v>Secondary Metals /Zinc /Electric Resistance Sweat Furnace</v>
          </cell>
          <cell r="D7312" t="str">
            <v>Industrial Processes - Non-ferrous Metals</v>
          </cell>
          <cell r="G7312" t="str">
            <v>Industrial Processes</v>
          </cell>
          <cell r="H7312" t="str">
            <v>Secondary Metal Production</v>
          </cell>
          <cell r="I7312" t="str">
            <v>Zinc</v>
          </cell>
          <cell r="J7312" t="str">
            <v>Electric Resistance Sweat Furnace</v>
          </cell>
          <cell r="N7312">
            <v>40988</v>
          </cell>
        </row>
        <row r="7313">
          <cell r="A7313" t="str">
            <v>30400812</v>
          </cell>
          <cell r="B7313" t="str">
            <v>Point</v>
          </cell>
          <cell r="C7313" t="str">
            <v>Secondary Metals /Zinc /Crushing/Screening of Zinc Residues</v>
          </cell>
          <cell r="D7313" t="str">
            <v>Industrial Processes - Non-ferrous Metals</v>
          </cell>
          <cell r="G7313" t="str">
            <v>Industrial Processes</v>
          </cell>
          <cell r="H7313" t="str">
            <v>Secondary Metal Production</v>
          </cell>
          <cell r="I7313" t="str">
            <v>Zinc</v>
          </cell>
          <cell r="J7313" t="str">
            <v>Crushing/Screening of Zinc Residues</v>
          </cell>
          <cell r="N7313">
            <v>40988</v>
          </cell>
        </row>
        <row r="7314">
          <cell r="A7314" t="str">
            <v>30400814</v>
          </cell>
          <cell r="B7314" t="str">
            <v>Point</v>
          </cell>
          <cell r="C7314" t="str">
            <v>Secondary Metals /Zinc /Kettle-Sweat Furnace: Clean Metallic Scrap</v>
          </cell>
          <cell r="D7314" t="str">
            <v>Industrial Processes - Non-ferrous Metals</v>
          </cell>
          <cell r="G7314" t="str">
            <v>Industrial Processes</v>
          </cell>
          <cell r="H7314" t="str">
            <v>Secondary Metal Production</v>
          </cell>
          <cell r="I7314" t="str">
            <v>Zinc</v>
          </cell>
          <cell r="J7314" t="str">
            <v>Kettle-Sweat Furnace: Clean Metallic Scrap</v>
          </cell>
          <cell r="N7314">
            <v>40988</v>
          </cell>
        </row>
        <row r="7315">
          <cell r="A7315" t="str">
            <v>30400818</v>
          </cell>
          <cell r="B7315" t="str">
            <v>Point</v>
          </cell>
          <cell r="C7315" t="str">
            <v>Secondary Metals /Zinc /Reverberatory Sweat Furnace: Clean Metallic Scrap</v>
          </cell>
          <cell r="D7315" t="str">
            <v>Industrial Processes - Non-ferrous Metals</v>
          </cell>
          <cell r="G7315" t="str">
            <v>Industrial Processes</v>
          </cell>
          <cell r="H7315" t="str">
            <v>Secondary Metal Production</v>
          </cell>
          <cell r="I7315" t="str">
            <v>Zinc</v>
          </cell>
          <cell r="J7315" t="str">
            <v>Reverberatory Sweat Furnace: Clean Metallic Scrap</v>
          </cell>
          <cell r="N7315">
            <v>40988</v>
          </cell>
        </row>
        <row r="7316">
          <cell r="A7316" t="str">
            <v>30400824</v>
          </cell>
          <cell r="B7316" t="str">
            <v>Point</v>
          </cell>
          <cell r="C7316" t="str">
            <v>Secondary Metals /Zinc /Kettle-Sweat Furnace: General Metallic Scrap</v>
          </cell>
          <cell r="D7316" t="str">
            <v>Industrial Processes - Non-ferrous Metals</v>
          </cell>
          <cell r="G7316" t="str">
            <v>Industrial Processes</v>
          </cell>
          <cell r="H7316" t="str">
            <v>Secondary Metal Production</v>
          </cell>
          <cell r="I7316" t="str">
            <v>Zinc</v>
          </cell>
          <cell r="J7316" t="str">
            <v>Kettle-Sweat Furnace: General Metallic Scrap</v>
          </cell>
          <cell r="N7316">
            <v>40988</v>
          </cell>
        </row>
        <row r="7317">
          <cell r="A7317" t="str">
            <v>30400828</v>
          </cell>
          <cell r="B7317" t="str">
            <v>Point</v>
          </cell>
          <cell r="C7317" t="str">
            <v>Secondary Metals /Zinc /Reverberatory Sweat Furnace: General Metallic Scrap</v>
          </cell>
          <cell r="D7317" t="str">
            <v>Industrial Processes - Non-ferrous Metals</v>
          </cell>
          <cell r="G7317" t="str">
            <v>Industrial Processes</v>
          </cell>
          <cell r="H7317" t="str">
            <v>Secondary Metal Production</v>
          </cell>
          <cell r="I7317" t="str">
            <v>Zinc</v>
          </cell>
          <cell r="J7317" t="str">
            <v>Reverberatory Sweat Furnace: General Metallic Scrap</v>
          </cell>
          <cell r="N7317">
            <v>40988</v>
          </cell>
        </row>
        <row r="7318">
          <cell r="A7318" t="str">
            <v>30400834</v>
          </cell>
          <cell r="B7318" t="str">
            <v>Point</v>
          </cell>
          <cell r="C7318" t="str">
            <v>Secondary Metals /Zinc /Kettle-Sweat Furnace: Residual Metallic Scrap</v>
          </cell>
          <cell r="D7318" t="str">
            <v>Industrial Processes - Non-ferrous Metals</v>
          </cell>
          <cell r="G7318" t="str">
            <v>Industrial Processes</v>
          </cell>
          <cell r="H7318" t="str">
            <v>Secondary Metal Production</v>
          </cell>
          <cell r="I7318" t="str">
            <v>Zinc</v>
          </cell>
          <cell r="J7318" t="str">
            <v>Kettle-Sweat Furnace: Residual Metallic Scrap</v>
          </cell>
          <cell r="N7318">
            <v>40988</v>
          </cell>
        </row>
        <row r="7319">
          <cell r="A7319" t="str">
            <v>30400838</v>
          </cell>
          <cell r="B7319" t="str">
            <v>Point</v>
          </cell>
          <cell r="C7319" t="str">
            <v>Secondary Metals /Zinc /Reverberatory Sweat Furnace: Residual Metallic Scrap</v>
          </cell>
          <cell r="D7319" t="str">
            <v>Industrial Processes - Non-ferrous Metals</v>
          </cell>
          <cell r="G7319" t="str">
            <v>Industrial Processes</v>
          </cell>
          <cell r="H7319" t="str">
            <v>Secondary Metal Production</v>
          </cell>
          <cell r="I7319" t="str">
            <v>Zinc</v>
          </cell>
          <cell r="J7319" t="str">
            <v>Reverberatory Sweat Furnace: Residual Metallic Scrap</v>
          </cell>
          <cell r="N7319">
            <v>40988</v>
          </cell>
        </row>
        <row r="7320">
          <cell r="A7320" t="str">
            <v>30400840</v>
          </cell>
          <cell r="B7320" t="str">
            <v>Point</v>
          </cell>
          <cell r="C7320" t="str">
            <v>Secondary Metals /Zinc /Alloying</v>
          </cell>
          <cell r="D7320" t="str">
            <v>Industrial Processes - Non-ferrous Metals</v>
          </cell>
          <cell r="G7320" t="str">
            <v>Industrial Processes</v>
          </cell>
          <cell r="H7320" t="str">
            <v>Secondary Metal Production</v>
          </cell>
          <cell r="I7320" t="str">
            <v>Zinc</v>
          </cell>
          <cell r="J7320" t="str">
            <v>Alloying</v>
          </cell>
          <cell r="N7320">
            <v>40988</v>
          </cell>
        </row>
        <row r="7321">
          <cell r="A7321" t="str">
            <v>30400841</v>
          </cell>
          <cell r="B7321" t="str">
            <v>Point</v>
          </cell>
          <cell r="C7321" t="str">
            <v>Secondary Metals /Zinc /Scrap Melting: Crucible</v>
          </cell>
          <cell r="D7321" t="str">
            <v>Industrial Processes - Non-ferrous Metals</v>
          </cell>
          <cell r="G7321" t="str">
            <v>Industrial Processes</v>
          </cell>
          <cell r="H7321" t="str">
            <v>Secondary Metal Production</v>
          </cell>
          <cell r="I7321" t="str">
            <v>Zinc</v>
          </cell>
          <cell r="J7321" t="str">
            <v>Scrap Melting: Crucible</v>
          </cell>
          <cell r="N7321">
            <v>40988</v>
          </cell>
        </row>
        <row r="7322">
          <cell r="A7322" t="str">
            <v>30400842</v>
          </cell>
          <cell r="B7322" t="str">
            <v>Point</v>
          </cell>
          <cell r="C7322" t="str">
            <v>Secondary Metals /Zinc /Scrap Melting: Reverberatory Furnace</v>
          </cell>
          <cell r="D7322" t="str">
            <v>Industrial Processes - Non-ferrous Metals</v>
          </cell>
          <cell r="G7322" t="str">
            <v>Industrial Processes</v>
          </cell>
          <cell r="H7322" t="str">
            <v>Secondary Metal Production</v>
          </cell>
          <cell r="I7322" t="str">
            <v>Zinc</v>
          </cell>
          <cell r="J7322" t="str">
            <v>Scrap Melting: Reverberatory Furnace</v>
          </cell>
          <cell r="N7322">
            <v>40988</v>
          </cell>
        </row>
        <row r="7323">
          <cell r="A7323" t="str">
            <v>30400843</v>
          </cell>
          <cell r="B7323" t="str">
            <v>Point</v>
          </cell>
          <cell r="C7323" t="str">
            <v>Secondary Metals /Zinc /Scrap Melting: Electric Induction Furnace</v>
          </cell>
          <cell r="D7323" t="str">
            <v>Industrial Processes - Non-ferrous Metals</v>
          </cell>
          <cell r="G7323" t="str">
            <v>Industrial Processes</v>
          </cell>
          <cell r="H7323" t="str">
            <v>Secondary Metal Production</v>
          </cell>
          <cell r="I7323" t="str">
            <v>Zinc</v>
          </cell>
          <cell r="J7323" t="str">
            <v>Scrap Melting: Electric Induction Furnace</v>
          </cell>
          <cell r="N7323">
            <v>40988</v>
          </cell>
        </row>
        <row r="7324">
          <cell r="A7324" t="str">
            <v>30400851</v>
          </cell>
          <cell r="B7324" t="str">
            <v>Point</v>
          </cell>
          <cell r="C7324" t="str">
            <v>Secondary Metals /Zinc /Retort and Muffle Distillation: Pouring</v>
          </cell>
          <cell r="D7324" t="str">
            <v>Industrial Processes - Non-ferrous Metals</v>
          </cell>
          <cell r="G7324" t="str">
            <v>Industrial Processes</v>
          </cell>
          <cell r="H7324" t="str">
            <v>Secondary Metal Production</v>
          </cell>
          <cell r="I7324" t="str">
            <v>Zinc</v>
          </cell>
          <cell r="J7324" t="str">
            <v>Retort and Muffle Distillation: Pouring</v>
          </cell>
          <cell r="N7324">
            <v>40988</v>
          </cell>
        </row>
        <row r="7325">
          <cell r="A7325" t="str">
            <v>30400852</v>
          </cell>
          <cell r="B7325" t="str">
            <v>Point</v>
          </cell>
          <cell r="C7325" t="str">
            <v>Secondary Metals /Zinc /Retort and Muffle Distillation: Casting</v>
          </cell>
          <cell r="D7325" t="str">
            <v>Industrial Processes - Non-ferrous Metals</v>
          </cell>
          <cell r="G7325" t="str">
            <v>Industrial Processes</v>
          </cell>
          <cell r="H7325" t="str">
            <v>Secondary Metal Production</v>
          </cell>
          <cell r="I7325" t="str">
            <v>Zinc</v>
          </cell>
          <cell r="J7325" t="str">
            <v>Retort and Muffle Distillation: Casting</v>
          </cell>
          <cell r="N7325">
            <v>40988</v>
          </cell>
        </row>
        <row r="7326">
          <cell r="A7326" t="str">
            <v>30400853</v>
          </cell>
          <cell r="B7326" t="str">
            <v>Point</v>
          </cell>
          <cell r="C7326" t="str">
            <v>Secondary Metals /Zinc /Graphite Rod Distillation</v>
          </cell>
          <cell r="D7326" t="str">
            <v>Industrial Processes - Non-ferrous Metals</v>
          </cell>
          <cell r="G7326" t="str">
            <v>Industrial Processes</v>
          </cell>
          <cell r="H7326" t="str">
            <v>Secondary Metal Production</v>
          </cell>
          <cell r="I7326" t="str">
            <v>Zinc</v>
          </cell>
          <cell r="J7326" t="str">
            <v>Graphite Rod Distillation</v>
          </cell>
          <cell r="N7326">
            <v>40988</v>
          </cell>
        </row>
        <row r="7327">
          <cell r="A7327" t="str">
            <v>30400854</v>
          </cell>
          <cell r="B7327" t="str">
            <v>Point</v>
          </cell>
          <cell r="C7327" t="str">
            <v>Secondary Metals /Zinc /Retort Distillation/Oxidation</v>
          </cell>
          <cell r="D7327" t="str">
            <v>Industrial Processes - Non-ferrous Metals</v>
          </cell>
          <cell r="G7327" t="str">
            <v>Industrial Processes</v>
          </cell>
          <cell r="H7327" t="str">
            <v>Secondary Metal Production</v>
          </cell>
          <cell r="I7327" t="str">
            <v>Zinc</v>
          </cell>
          <cell r="J7327" t="str">
            <v>Retort Distillation/Oxidation</v>
          </cell>
          <cell r="N7327">
            <v>40988</v>
          </cell>
        </row>
        <row r="7328">
          <cell r="A7328" t="str">
            <v>30400855</v>
          </cell>
          <cell r="B7328" t="str">
            <v>Point</v>
          </cell>
          <cell r="C7328" t="str">
            <v>Secondary Metals /Zinc /Muffle Distillation/Oxidation</v>
          </cell>
          <cell r="D7328" t="str">
            <v>Industrial Processes - Non-ferrous Metals</v>
          </cell>
          <cell r="G7328" t="str">
            <v>Industrial Processes</v>
          </cell>
          <cell r="H7328" t="str">
            <v>Secondary Metal Production</v>
          </cell>
          <cell r="I7328" t="str">
            <v>Zinc</v>
          </cell>
          <cell r="J7328" t="str">
            <v>Muffle Distillation/Oxidation</v>
          </cell>
          <cell r="N7328">
            <v>40988</v>
          </cell>
        </row>
        <row r="7329">
          <cell r="A7329" t="str">
            <v>30400861</v>
          </cell>
          <cell r="B7329" t="str">
            <v>Point</v>
          </cell>
          <cell r="C7329" t="str">
            <v>Secondary Metals /Zinc /Reverberatory Sweating</v>
          </cell>
          <cell r="D7329" t="str">
            <v>Industrial Processes - Non-ferrous Metals</v>
          </cell>
          <cell r="G7329" t="str">
            <v>Industrial Processes</v>
          </cell>
          <cell r="H7329" t="str">
            <v>Secondary Metal Production</v>
          </cell>
          <cell r="I7329" t="str">
            <v>Zinc</v>
          </cell>
          <cell r="J7329" t="str">
            <v>Reverberatory Sweating</v>
          </cell>
          <cell r="N7329">
            <v>40988</v>
          </cell>
        </row>
        <row r="7330">
          <cell r="A7330" t="str">
            <v>30400862</v>
          </cell>
          <cell r="B7330" t="str">
            <v>Point</v>
          </cell>
          <cell r="C7330" t="str">
            <v>Secondary Metals /Zinc /Rotary Sweating</v>
          </cell>
          <cell r="D7330" t="str">
            <v>Industrial Processes - Non-ferrous Metals</v>
          </cell>
          <cell r="G7330" t="str">
            <v>Industrial Processes</v>
          </cell>
          <cell r="H7330" t="str">
            <v>Secondary Metal Production</v>
          </cell>
          <cell r="I7330" t="str">
            <v>Zinc</v>
          </cell>
          <cell r="J7330" t="str">
            <v>Rotary Sweating</v>
          </cell>
          <cell r="N7330">
            <v>40988</v>
          </cell>
        </row>
        <row r="7331">
          <cell r="A7331" t="str">
            <v>30400863</v>
          </cell>
          <cell r="B7331" t="str">
            <v>Point</v>
          </cell>
          <cell r="C7331" t="str">
            <v>Secondary Metals /Zinc /Muffle Sweating</v>
          </cell>
          <cell r="D7331" t="str">
            <v>Industrial Processes - Non-ferrous Metals</v>
          </cell>
          <cell r="G7331" t="str">
            <v>Industrial Processes</v>
          </cell>
          <cell r="H7331" t="str">
            <v>Secondary Metal Production</v>
          </cell>
          <cell r="I7331" t="str">
            <v>Zinc</v>
          </cell>
          <cell r="J7331" t="str">
            <v>Muffle Sweating</v>
          </cell>
          <cell r="N7331">
            <v>40988</v>
          </cell>
        </row>
        <row r="7332">
          <cell r="A7332" t="str">
            <v>30400864</v>
          </cell>
          <cell r="B7332" t="str">
            <v>Point</v>
          </cell>
          <cell r="C7332" t="str">
            <v>Secondary Metals /Zinc /Kettle (Pot) Sweating</v>
          </cell>
          <cell r="D7332" t="str">
            <v>Industrial Processes - Non-ferrous Metals</v>
          </cell>
          <cell r="G7332" t="str">
            <v>Industrial Processes</v>
          </cell>
          <cell r="H7332" t="str">
            <v>Secondary Metal Production</v>
          </cell>
          <cell r="I7332" t="str">
            <v>Zinc</v>
          </cell>
          <cell r="J7332" t="str">
            <v>Kettle (Pot) Sweating</v>
          </cell>
          <cell r="N7332">
            <v>40988</v>
          </cell>
        </row>
        <row r="7333">
          <cell r="A7333" t="str">
            <v>30400865</v>
          </cell>
          <cell r="B7333" t="str">
            <v>Point</v>
          </cell>
          <cell r="C7333" t="str">
            <v>Secondary Metals /Zinc /Electric Resistance Sweating</v>
          </cell>
          <cell r="D7333" t="str">
            <v>Industrial Processes - Non-ferrous Metals</v>
          </cell>
          <cell r="G7333" t="str">
            <v>Industrial Processes</v>
          </cell>
          <cell r="H7333" t="str">
            <v>Secondary Metal Production</v>
          </cell>
          <cell r="I7333" t="str">
            <v>Zinc</v>
          </cell>
          <cell r="J7333" t="str">
            <v>Electric Resistance Sweating</v>
          </cell>
          <cell r="N7333">
            <v>40988</v>
          </cell>
        </row>
        <row r="7334">
          <cell r="A7334" t="str">
            <v>30400866</v>
          </cell>
          <cell r="B7334" t="str">
            <v>Point</v>
          </cell>
          <cell r="C7334" t="str">
            <v>Secondary Metals /Zinc /Sodium Carbonate Leaching</v>
          </cell>
          <cell r="D7334" t="str">
            <v>Industrial Processes - Non-ferrous Metals</v>
          </cell>
          <cell r="G7334" t="str">
            <v>Industrial Processes</v>
          </cell>
          <cell r="H7334" t="str">
            <v>Secondary Metal Production</v>
          </cell>
          <cell r="I7334" t="str">
            <v>Zinc</v>
          </cell>
          <cell r="J7334" t="str">
            <v>Sodium Carbonate Leaching</v>
          </cell>
          <cell r="N7334">
            <v>40988</v>
          </cell>
        </row>
        <row r="7335">
          <cell r="A7335" t="str">
            <v>30400867</v>
          </cell>
          <cell r="B7335" t="str">
            <v>Point</v>
          </cell>
          <cell r="C7335" t="str">
            <v>Secondary Metals /Zinc /Kettle (Pot) Melting Furnace</v>
          </cell>
          <cell r="D7335" t="str">
            <v>Industrial Processes - Non-ferrous Metals</v>
          </cell>
          <cell r="G7335" t="str">
            <v>Industrial Processes</v>
          </cell>
          <cell r="H7335" t="str">
            <v>Secondary Metal Production</v>
          </cell>
          <cell r="I7335" t="str">
            <v>Zinc</v>
          </cell>
          <cell r="J7335" t="str">
            <v>Kettle (Pot) Melting Furnace</v>
          </cell>
          <cell r="N7335">
            <v>40988</v>
          </cell>
        </row>
        <row r="7336">
          <cell r="A7336" t="str">
            <v>30400868</v>
          </cell>
          <cell r="B7336" t="str">
            <v>Point</v>
          </cell>
          <cell r="C7336" t="str">
            <v>Secondary Metals /Zinc /Crucible Melting Furnace</v>
          </cell>
          <cell r="D7336" t="str">
            <v>Industrial Processes - Non-ferrous Metals</v>
          </cell>
          <cell r="G7336" t="str">
            <v>Industrial Processes</v>
          </cell>
          <cell r="H7336" t="str">
            <v>Secondary Metal Production</v>
          </cell>
          <cell r="I7336" t="str">
            <v>Zinc</v>
          </cell>
          <cell r="J7336" t="str">
            <v>Crucible Melting Furnace</v>
          </cell>
          <cell r="N7336">
            <v>40988</v>
          </cell>
        </row>
        <row r="7337">
          <cell r="A7337" t="str">
            <v>30400869</v>
          </cell>
          <cell r="B7337" t="str">
            <v>Point</v>
          </cell>
          <cell r="C7337" t="str">
            <v>Secondary Metals /Zinc /Reverberatory Melting Furnace</v>
          </cell>
          <cell r="D7337" t="str">
            <v>Industrial Processes - Non-ferrous Metals</v>
          </cell>
          <cell r="G7337" t="str">
            <v>Industrial Processes</v>
          </cell>
          <cell r="H7337" t="str">
            <v>Secondary Metal Production</v>
          </cell>
          <cell r="I7337" t="str">
            <v>Zinc</v>
          </cell>
          <cell r="J7337" t="str">
            <v>Reverberatory Melting Furnace</v>
          </cell>
          <cell r="N7337">
            <v>40988</v>
          </cell>
        </row>
        <row r="7338">
          <cell r="A7338" t="str">
            <v>30400870</v>
          </cell>
          <cell r="B7338" t="str">
            <v>Point</v>
          </cell>
          <cell r="C7338" t="str">
            <v>Secondary Metals /Zinc /Electric Induction Melting Furnace</v>
          </cell>
          <cell r="D7338" t="str">
            <v>Industrial Processes - Non-ferrous Metals</v>
          </cell>
          <cell r="G7338" t="str">
            <v>Industrial Processes</v>
          </cell>
          <cell r="H7338" t="str">
            <v>Secondary Metal Production</v>
          </cell>
          <cell r="I7338" t="str">
            <v>Zinc</v>
          </cell>
          <cell r="J7338" t="str">
            <v>Electric Induction Melting Furnace</v>
          </cell>
          <cell r="N7338">
            <v>40988</v>
          </cell>
        </row>
        <row r="7339">
          <cell r="A7339" t="str">
            <v>30400871</v>
          </cell>
          <cell r="B7339" t="str">
            <v>Point</v>
          </cell>
          <cell r="C7339" t="str">
            <v>Secondary Metals /Zinc /Alloying Retort Distillation</v>
          </cell>
          <cell r="D7339" t="str">
            <v>Industrial Processes - Non-ferrous Metals</v>
          </cell>
          <cell r="G7339" t="str">
            <v>Industrial Processes</v>
          </cell>
          <cell r="H7339" t="str">
            <v>Secondary Metal Production</v>
          </cell>
          <cell r="I7339" t="str">
            <v>Zinc</v>
          </cell>
          <cell r="J7339" t="str">
            <v>Alloying Retort Distillation</v>
          </cell>
          <cell r="N7339">
            <v>40988</v>
          </cell>
        </row>
        <row r="7340">
          <cell r="A7340" t="str">
            <v>30400872</v>
          </cell>
          <cell r="B7340" t="str">
            <v>Point</v>
          </cell>
          <cell r="C7340" t="str">
            <v>Secondary Metals /Zinc /Retort and Muffle Distillation</v>
          </cell>
          <cell r="D7340" t="str">
            <v>Industrial Processes - Non-ferrous Metals</v>
          </cell>
          <cell r="G7340" t="str">
            <v>Industrial Processes</v>
          </cell>
          <cell r="H7340" t="str">
            <v>Secondary Metal Production</v>
          </cell>
          <cell r="I7340" t="str">
            <v>Zinc</v>
          </cell>
          <cell r="J7340" t="str">
            <v>Retort and Muffle Distillation</v>
          </cell>
          <cell r="N7340">
            <v>40988</v>
          </cell>
        </row>
        <row r="7341">
          <cell r="A7341" t="str">
            <v>30400873</v>
          </cell>
          <cell r="B7341" t="str">
            <v>Point</v>
          </cell>
          <cell r="C7341" t="str">
            <v>Secondary Metals /Zinc /Casting</v>
          </cell>
          <cell r="D7341" t="str">
            <v>Industrial Processes - Non-ferrous Metals</v>
          </cell>
          <cell r="G7341" t="str">
            <v>Industrial Processes</v>
          </cell>
          <cell r="H7341" t="str">
            <v>Secondary Metal Production</v>
          </cell>
          <cell r="I7341" t="str">
            <v>Zinc</v>
          </cell>
          <cell r="J7341" t="str">
            <v>Casting</v>
          </cell>
          <cell r="N7341">
            <v>40988</v>
          </cell>
        </row>
        <row r="7342">
          <cell r="A7342" t="str">
            <v>30400874</v>
          </cell>
          <cell r="B7342" t="str">
            <v>Point</v>
          </cell>
          <cell r="C7342" t="str">
            <v>Secondary Metals /Zinc /Graphite Rod Distillation</v>
          </cell>
          <cell r="D7342" t="str">
            <v>Industrial Processes - Non-ferrous Metals</v>
          </cell>
          <cell r="G7342" t="str">
            <v>Industrial Processes</v>
          </cell>
          <cell r="H7342" t="str">
            <v>Secondary Metal Production</v>
          </cell>
          <cell r="I7342" t="str">
            <v>Zinc</v>
          </cell>
          <cell r="J7342" t="str">
            <v>Graphite Rod Distillation</v>
          </cell>
          <cell r="K7342" t="str">
            <v>30400853</v>
          </cell>
          <cell r="L7342" t="str">
            <v>2005</v>
          </cell>
          <cell r="N7342">
            <v>40988</v>
          </cell>
        </row>
        <row r="7343">
          <cell r="A7343" t="str">
            <v>30400875</v>
          </cell>
          <cell r="B7343" t="str">
            <v>Point</v>
          </cell>
          <cell r="C7343" t="str">
            <v>Secondary Metals /Zinc /Retort Distillation/Oxidation</v>
          </cell>
          <cell r="D7343" t="str">
            <v>Industrial Processes - Non-ferrous Metals</v>
          </cell>
          <cell r="G7343" t="str">
            <v>Industrial Processes</v>
          </cell>
          <cell r="H7343" t="str">
            <v>Secondary Metal Production</v>
          </cell>
          <cell r="I7343" t="str">
            <v>Zinc</v>
          </cell>
          <cell r="J7343" t="str">
            <v>Retort Distillation/Oxidation</v>
          </cell>
          <cell r="K7343" t="str">
            <v>30400854</v>
          </cell>
          <cell r="L7343" t="str">
            <v>2005</v>
          </cell>
          <cell r="N7343">
            <v>40988</v>
          </cell>
        </row>
        <row r="7344">
          <cell r="A7344" t="str">
            <v>30400876</v>
          </cell>
          <cell r="B7344" t="str">
            <v>Point</v>
          </cell>
          <cell r="C7344" t="str">
            <v>Secondary Metals /Zinc /Muffle Distillation/Oxidation</v>
          </cell>
          <cell r="D7344" t="str">
            <v>Industrial Processes - Non-ferrous Metals</v>
          </cell>
          <cell r="G7344" t="str">
            <v>Industrial Processes</v>
          </cell>
          <cell r="H7344" t="str">
            <v>Secondary Metal Production</v>
          </cell>
          <cell r="I7344" t="str">
            <v>Zinc</v>
          </cell>
          <cell r="J7344" t="str">
            <v>Muffle Distillation/Oxidation</v>
          </cell>
          <cell r="K7344" t="str">
            <v>30400855</v>
          </cell>
          <cell r="L7344" t="str">
            <v>2005</v>
          </cell>
          <cell r="N7344">
            <v>40988</v>
          </cell>
        </row>
        <row r="7345">
          <cell r="A7345" t="str">
            <v>30400877</v>
          </cell>
          <cell r="B7345" t="str">
            <v>Point</v>
          </cell>
          <cell r="C7345" t="str">
            <v>Secondary Metals /Zinc /Retort Reduction</v>
          </cell>
          <cell r="D7345" t="str">
            <v>Industrial Processes - Non-ferrous Metals</v>
          </cell>
          <cell r="G7345" t="str">
            <v>Industrial Processes</v>
          </cell>
          <cell r="H7345" t="str">
            <v>Secondary Metal Production</v>
          </cell>
          <cell r="I7345" t="str">
            <v>Zinc</v>
          </cell>
          <cell r="J7345" t="str">
            <v>Retort Reduction</v>
          </cell>
          <cell r="N7345">
            <v>40988</v>
          </cell>
        </row>
        <row r="7346">
          <cell r="A7346" t="str">
            <v>30400899</v>
          </cell>
          <cell r="B7346" t="str">
            <v>Point</v>
          </cell>
          <cell r="C7346" t="str">
            <v>Secondary Metals /Zinc /Other Not Classified</v>
          </cell>
          <cell r="D7346" t="str">
            <v>Industrial Processes - Non-ferrous Metals</v>
          </cell>
          <cell r="G7346" t="str">
            <v>Industrial Processes</v>
          </cell>
          <cell r="H7346" t="str">
            <v>Secondary Metal Production</v>
          </cell>
          <cell r="I7346" t="str">
            <v>Zinc</v>
          </cell>
          <cell r="J7346" t="str">
            <v>Other Not Classified</v>
          </cell>
          <cell r="N7346">
            <v>40988</v>
          </cell>
        </row>
        <row r="7347">
          <cell r="A7347" t="str">
            <v>30400901</v>
          </cell>
          <cell r="B7347" t="str">
            <v>Point</v>
          </cell>
          <cell r="C7347" t="str">
            <v>Secondary Metals /Malleable Iron /Annealing</v>
          </cell>
          <cell r="D7347" t="str">
            <v>Industrial Processes - Ferrous Metals</v>
          </cell>
          <cell r="G7347" t="str">
            <v>Industrial Processes</v>
          </cell>
          <cell r="H7347" t="str">
            <v>Secondary Metal Production</v>
          </cell>
          <cell r="I7347" t="str">
            <v>Malleable Iron</v>
          </cell>
          <cell r="J7347" t="str">
            <v>Annealing</v>
          </cell>
          <cell r="N7347">
            <v>40988</v>
          </cell>
        </row>
        <row r="7348">
          <cell r="A7348" t="str">
            <v>30400999</v>
          </cell>
          <cell r="B7348" t="str">
            <v>Point</v>
          </cell>
          <cell r="C7348" t="str">
            <v>Secondary Metals /Malleable Iron /Other Not Classified</v>
          </cell>
          <cell r="D7348" t="str">
            <v>Industrial Processes - Ferrous Metals</v>
          </cell>
          <cell r="G7348" t="str">
            <v>Industrial Processes</v>
          </cell>
          <cell r="H7348" t="str">
            <v>Secondary Metal Production</v>
          </cell>
          <cell r="I7348" t="str">
            <v>Malleable Iron</v>
          </cell>
          <cell r="J7348" t="str">
            <v>Other Not Classified</v>
          </cell>
          <cell r="N7348">
            <v>40988</v>
          </cell>
        </row>
        <row r="7349">
          <cell r="A7349" t="str">
            <v>30401001</v>
          </cell>
          <cell r="B7349" t="str">
            <v>Point</v>
          </cell>
          <cell r="C7349" t="str">
            <v>Secondary Metals /Nickel /Flux Furnace</v>
          </cell>
          <cell r="D7349" t="str">
            <v>Industrial Processes - Non-ferrous Metals</v>
          </cell>
          <cell r="G7349" t="str">
            <v>Industrial Processes</v>
          </cell>
          <cell r="H7349" t="str">
            <v>Secondary Metal Production</v>
          </cell>
          <cell r="I7349" t="str">
            <v>Nickel</v>
          </cell>
          <cell r="J7349" t="str">
            <v>Flux Furnace</v>
          </cell>
          <cell r="N7349">
            <v>40988</v>
          </cell>
        </row>
        <row r="7350">
          <cell r="A7350" t="str">
            <v>30401002</v>
          </cell>
          <cell r="B7350" t="str">
            <v>Point</v>
          </cell>
          <cell r="C7350" t="str">
            <v>Secondary Metals /Nickel /Mixing/Blending/Grinding/Screening</v>
          </cell>
          <cell r="D7350" t="str">
            <v>Industrial Processes - Non-ferrous Metals</v>
          </cell>
          <cell r="G7350" t="str">
            <v>Industrial Processes</v>
          </cell>
          <cell r="H7350" t="str">
            <v>Secondary Metal Production</v>
          </cell>
          <cell r="I7350" t="str">
            <v>Nickel</v>
          </cell>
          <cell r="J7350" t="str">
            <v>Mixing/Blending/Grinding/Screening</v>
          </cell>
          <cell r="N7350">
            <v>40988</v>
          </cell>
        </row>
        <row r="7351">
          <cell r="A7351" t="str">
            <v>30401004</v>
          </cell>
          <cell r="B7351" t="str">
            <v>Point</v>
          </cell>
          <cell r="C7351" t="str">
            <v>Secondary Metals /Nickel /Heat Treat Furnace</v>
          </cell>
          <cell r="D7351" t="str">
            <v>Industrial Processes - Non-ferrous Metals</v>
          </cell>
          <cell r="G7351" t="str">
            <v>Industrial Processes</v>
          </cell>
          <cell r="H7351" t="str">
            <v>Secondary Metal Production</v>
          </cell>
          <cell r="I7351" t="str">
            <v>Nickel</v>
          </cell>
          <cell r="J7351" t="str">
            <v>Heat Treat Furnace</v>
          </cell>
          <cell r="N7351">
            <v>40988</v>
          </cell>
        </row>
        <row r="7352">
          <cell r="A7352" t="str">
            <v>30401005</v>
          </cell>
          <cell r="B7352" t="str">
            <v>Point</v>
          </cell>
          <cell r="C7352" t="str">
            <v>Secondary Metals /Nickel /Induction Furnace (Inlet Air)</v>
          </cell>
          <cell r="D7352" t="str">
            <v>Industrial Processes - Non-ferrous Metals</v>
          </cell>
          <cell r="G7352" t="str">
            <v>Industrial Processes</v>
          </cell>
          <cell r="H7352" t="str">
            <v>Secondary Metal Production</v>
          </cell>
          <cell r="I7352" t="str">
            <v>Nickel</v>
          </cell>
          <cell r="J7352" t="str">
            <v>Induction Furnace (Inlet Air)</v>
          </cell>
          <cell r="N7352">
            <v>40988</v>
          </cell>
        </row>
        <row r="7353">
          <cell r="A7353" t="str">
            <v>30401006</v>
          </cell>
          <cell r="B7353" t="str">
            <v>Point</v>
          </cell>
          <cell r="C7353" t="str">
            <v>Secondary Metals /Nickel /Induction Furnace (Under Vacuum)</v>
          </cell>
          <cell r="D7353" t="str">
            <v>Industrial Processes - Non-ferrous Metals</v>
          </cell>
          <cell r="G7353" t="str">
            <v>Industrial Processes</v>
          </cell>
          <cell r="H7353" t="str">
            <v>Secondary Metal Production</v>
          </cell>
          <cell r="I7353" t="str">
            <v>Nickel</v>
          </cell>
          <cell r="J7353" t="str">
            <v>Induction Furnace (Under Vacuum)</v>
          </cell>
          <cell r="N7353">
            <v>40988</v>
          </cell>
        </row>
        <row r="7354">
          <cell r="A7354" t="str">
            <v>30401007</v>
          </cell>
          <cell r="B7354" t="str">
            <v>Point</v>
          </cell>
          <cell r="C7354" t="str">
            <v>Secondary Metals /Nickel /Electric Arc Furnace with Carbon Electrode</v>
          </cell>
          <cell r="D7354" t="str">
            <v>Industrial Processes - Non-ferrous Metals</v>
          </cell>
          <cell r="G7354" t="str">
            <v>Industrial Processes</v>
          </cell>
          <cell r="H7354" t="str">
            <v>Secondary Metal Production</v>
          </cell>
          <cell r="I7354" t="str">
            <v>Nickel</v>
          </cell>
          <cell r="J7354" t="str">
            <v>Electric Arc Furnace with Carbon Electrode</v>
          </cell>
          <cell r="N7354">
            <v>40988</v>
          </cell>
        </row>
        <row r="7355">
          <cell r="A7355" t="str">
            <v>30401008</v>
          </cell>
          <cell r="B7355" t="str">
            <v>Point</v>
          </cell>
          <cell r="C7355" t="str">
            <v>Secondary Metals /Nickel /Electric Arc Furnace</v>
          </cell>
          <cell r="D7355" t="str">
            <v>Industrial Processes - Non-ferrous Metals</v>
          </cell>
          <cell r="G7355" t="str">
            <v>Industrial Processes</v>
          </cell>
          <cell r="H7355" t="str">
            <v>Secondary Metal Production</v>
          </cell>
          <cell r="I7355" t="str">
            <v>Nickel</v>
          </cell>
          <cell r="J7355" t="str">
            <v>Electric Arc Furnace</v>
          </cell>
          <cell r="N7355">
            <v>40988</v>
          </cell>
        </row>
        <row r="7356">
          <cell r="A7356" t="str">
            <v>30401010</v>
          </cell>
          <cell r="B7356" t="str">
            <v>Point</v>
          </cell>
          <cell r="C7356" t="str">
            <v>Secondary Metals /Nickel /Finishing: Pickling/Neutralizing</v>
          </cell>
          <cell r="D7356" t="str">
            <v>Industrial Processes - Non-ferrous Metals</v>
          </cell>
          <cell r="G7356" t="str">
            <v>Industrial Processes</v>
          </cell>
          <cell r="H7356" t="str">
            <v>Secondary Metal Production</v>
          </cell>
          <cell r="I7356" t="str">
            <v>Nickel</v>
          </cell>
          <cell r="J7356" t="str">
            <v>Finishing: Pickling/Neutralizing</v>
          </cell>
          <cell r="N7356">
            <v>40988</v>
          </cell>
        </row>
        <row r="7357">
          <cell r="A7357" t="str">
            <v>30401011</v>
          </cell>
          <cell r="B7357" t="str">
            <v>Point</v>
          </cell>
          <cell r="C7357" t="str">
            <v>Secondary Metals /Nickel /Finishing: Grinding</v>
          </cell>
          <cell r="D7357" t="str">
            <v>Industrial Processes - Non-ferrous Metals</v>
          </cell>
          <cell r="G7357" t="str">
            <v>Industrial Processes</v>
          </cell>
          <cell r="H7357" t="str">
            <v>Secondary Metal Production</v>
          </cell>
          <cell r="I7357" t="str">
            <v>Nickel</v>
          </cell>
          <cell r="J7357" t="str">
            <v>Finishing: Grinding</v>
          </cell>
          <cell r="N7357">
            <v>40988</v>
          </cell>
        </row>
        <row r="7358">
          <cell r="A7358" t="str">
            <v>30401015</v>
          </cell>
          <cell r="B7358" t="str">
            <v>Point</v>
          </cell>
          <cell r="C7358" t="str">
            <v>Secondary Metals /Nickel /Multiple Hearth Roaster</v>
          </cell>
          <cell r="D7358" t="str">
            <v>Industrial Processes - Non-ferrous Metals</v>
          </cell>
          <cell r="G7358" t="str">
            <v>Industrial Processes</v>
          </cell>
          <cell r="H7358" t="str">
            <v>Secondary Metal Production</v>
          </cell>
          <cell r="I7358" t="str">
            <v>Nickel</v>
          </cell>
          <cell r="J7358" t="str">
            <v>Multiple Hearth Roaster</v>
          </cell>
          <cell r="N7358">
            <v>40988</v>
          </cell>
        </row>
        <row r="7359">
          <cell r="A7359" t="str">
            <v>30401016</v>
          </cell>
          <cell r="B7359" t="str">
            <v>Point</v>
          </cell>
          <cell r="C7359" t="str">
            <v>Secondary Metals /Nickel /Converters</v>
          </cell>
          <cell r="D7359" t="str">
            <v>Industrial Processes - Non-ferrous Metals</v>
          </cell>
          <cell r="G7359" t="str">
            <v>Industrial Processes</v>
          </cell>
          <cell r="H7359" t="str">
            <v>Secondary Metal Production</v>
          </cell>
          <cell r="I7359" t="str">
            <v>Nickel</v>
          </cell>
          <cell r="J7359" t="str">
            <v>Converters</v>
          </cell>
          <cell r="N7359">
            <v>40988</v>
          </cell>
        </row>
        <row r="7360">
          <cell r="A7360" t="str">
            <v>30401017</v>
          </cell>
          <cell r="B7360" t="str">
            <v>Point</v>
          </cell>
          <cell r="C7360" t="str">
            <v>Secondary Metals /Nickel /Reverberatory Furnace</v>
          </cell>
          <cell r="D7360" t="str">
            <v>Industrial Processes - Non-ferrous Metals</v>
          </cell>
          <cell r="G7360" t="str">
            <v>Industrial Processes</v>
          </cell>
          <cell r="H7360" t="str">
            <v>Secondary Metal Production</v>
          </cell>
          <cell r="I7360" t="str">
            <v>Nickel</v>
          </cell>
          <cell r="J7360" t="str">
            <v>Reverberatory Furnace</v>
          </cell>
          <cell r="N7360">
            <v>40988</v>
          </cell>
        </row>
        <row r="7361">
          <cell r="A7361" t="str">
            <v>30401018</v>
          </cell>
          <cell r="B7361" t="str">
            <v>Point</v>
          </cell>
          <cell r="C7361" t="str">
            <v>Secondary Metals /Nickel /Electric Furnace</v>
          </cell>
          <cell r="D7361" t="str">
            <v>Industrial Processes - Non-ferrous Metals</v>
          </cell>
          <cell r="G7361" t="str">
            <v>Industrial Processes</v>
          </cell>
          <cell r="H7361" t="str">
            <v>Secondary Metal Production</v>
          </cell>
          <cell r="I7361" t="str">
            <v>Nickel</v>
          </cell>
          <cell r="J7361" t="str">
            <v>Electric Furnace</v>
          </cell>
          <cell r="N7361">
            <v>40988</v>
          </cell>
        </row>
        <row r="7362">
          <cell r="A7362" t="str">
            <v>30401019</v>
          </cell>
          <cell r="B7362" t="str">
            <v>Point</v>
          </cell>
          <cell r="C7362" t="str">
            <v>Secondary Metals /Nickel /Sinter Machine</v>
          </cell>
          <cell r="D7362" t="str">
            <v>Industrial Processes - Non-ferrous Metals</v>
          </cell>
          <cell r="G7362" t="str">
            <v>Industrial Processes</v>
          </cell>
          <cell r="H7362" t="str">
            <v>Secondary Metal Production</v>
          </cell>
          <cell r="I7362" t="str">
            <v>Nickel</v>
          </cell>
          <cell r="J7362" t="str">
            <v>Sinter Machine</v>
          </cell>
          <cell r="N7362">
            <v>40988</v>
          </cell>
        </row>
        <row r="7363">
          <cell r="A7363" t="str">
            <v>30401061</v>
          </cell>
          <cell r="B7363" t="str">
            <v>Point</v>
          </cell>
          <cell r="C7363" t="str">
            <v>Secondary Metals /Nickel /Roasting: Fugitive Emissions</v>
          </cell>
          <cell r="D7363" t="str">
            <v>Industrial Processes - Non-ferrous Metals</v>
          </cell>
          <cell r="G7363" t="str">
            <v>Industrial Processes</v>
          </cell>
          <cell r="H7363" t="str">
            <v>Secondary Metal Production</v>
          </cell>
          <cell r="I7363" t="str">
            <v>Nickel</v>
          </cell>
          <cell r="J7363" t="str">
            <v>Roasting: Fugitive Emissions</v>
          </cell>
          <cell r="N7363">
            <v>40988</v>
          </cell>
        </row>
        <row r="7364">
          <cell r="A7364" t="str">
            <v>30401062</v>
          </cell>
          <cell r="B7364" t="str">
            <v>Point</v>
          </cell>
          <cell r="C7364" t="str">
            <v>Secondary Metals /Nickel /Reverberatory Furnace: Fugitive Emissions</v>
          </cell>
          <cell r="D7364" t="str">
            <v>Industrial Processes - Non-ferrous Metals</v>
          </cell>
          <cell r="G7364" t="str">
            <v>Industrial Processes</v>
          </cell>
          <cell r="H7364" t="str">
            <v>Secondary Metal Production</v>
          </cell>
          <cell r="I7364" t="str">
            <v>Nickel</v>
          </cell>
          <cell r="J7364" t="str">
            <v>Reverberatory Furnace: Fugitive Emissions</v>
          </cell>
          <cell r="N7364">
            <v>40988</v>
          </cell>
        </row>
        <row r="7365">
          <cell r="A7365" t="str">
            <v>30401063</v>
          </cell>
          <cell r="B7365" t="str">
            <v>Point</v>
          </cell>
          <cell r="C7365" t="str">
            <v>Secondary Metals /Nickel /Converter: Fugitive Emissions</v>
          </cell>
          <cell r="D7365" t="str">
            <v>Industrial Processes - Non-ferrous Metals</v>
          </cell>
          <cell r="G7365" t="str">
            <v>Industrial Processes</v>
          </cell>
          <cell r="H7365" t="str">
            <v>Secondary Metal Production</v>
          </cell>
          <cell r="I7365" t="str">
            <v>Nickel</v>
          </cell>
          <cell r="J7365" t="str">
            <v>Converter: Fugitive Emissions</v>
          </cell>
          <cell r="N7365">
            <v>40988</v>
          </cell>
        </row>
        <row r="7366">
          <cell r="A7366" t="str">
            <v>30401099</v>
          </cell>
          <cell r="B7366" t="str">
            <v>Point</v>
          </cell>
          <cell r="C7366" t="str">
            <v>Secondary Metals /Nickel /Other Not Classified</v>
          </cell>
          <cell r="D7366" t="str">
            <v>Industrial Processes - Non-ferrous Metals</v>
          </cell>
          <cell r="G7366" t="str">
            <v>Industrial Processes</v>
          </cell>
          <cell r="H7366" t="str">
            <v>Secondary Metal Production</v>
          </cell>
          <cell r="I7366" t="str">
            <v>Nickel</v>
          </cell>
          <cell r="J7366" t="str">
            <v>Other Not Classified</v>
          </cell>
          <cell r="N7366">
            <v>40988</v>
          </cell>
        </row>
        <row r="7367">
          <cell r="A7367" t="str">
            <v>30402001</v>
          </cell>
          <cell r="B7367" t="str">
            <v>Point</v>
          </cell>
          <cell r="C7367" t="str">
            <v>Secondary Metals /Furnace Electrode Manuf /Calcination</v>
          </cell>
          <cell r="D7367" t="str">
            <v>Industrial Processes - NEC</v>
          </cell>
          <cell r="G7367" t="str">
            <v>Industrial Processes</v>
          </cell>
          <cell r="H7367" t="str">
            <v>Secondary Metal Production</v>
          </cell>
          <cell r="I7367" t="str">
            <v>Furnace Electrode Manufacture</v>
          </cell>
          <cell r="J7367" t="str">
            <v>Calcination</v>
          </cell>
          <cell r="N7367">
            <v>40988</v>
          </cell>
        </row>
        <row r="7368">
          <cell r="A7368" t="str">
            <v>30402002</v>
          </cell>
          <cell r="B7368" t="str">
            <v>Point</v>
          </cell>
          <cell r="C7368" t="str">
            <v>Secondary Metals /Furnace Electrode Manuf /Mixing</v>
          </cell>
          <cell r="D7368" t="str">
            <v>Industrial Processes - NEC</v>
          </cell>
          <cell r="G7368" t="str">
            <v>Industrial Processes</v>
          </cell>
          <cell r="H7368" t="str">
            <v>Secondary Metal Production</v>
          </cell>
          <cell r="I7368" t="str">
            <v>Furnace Electrode Manufacture</v>
          </cell>
          <cell r="J7368" t="str">
            <v>Mixing</v>
          </cell>
          <cell r="N7368">
            <v>40988</v>
          </cell>
        </row>
        <row r="7369">
          <cell r="A7369" t="str">
            <v>30402003</v>
          </cell>
          <cell r="B7369" t="str">
            <v>Point</v>
          </cell>
          <cell r="C7369" t="str">
            <v>Secondary Metals /Furnace Electrode Manuf /Pitch Treating</v>
          </cell>
          <cell r="D7369" t="str">
            <v>Industrial Processes - NEC</v>
          </cell>
          <cell r="G7369" t="str">
            <v>Industrial Processes</v>
          </cell>
          <cell r="H7369" t="str">
            <v>Secondary Metal Production</v>
          </cell>
          <cell r="I7369" t="str">
            <v>Furnace Electrode Manufacture</v>
          </cell>
          <cell r="J7369" t="str">
            <v>Pitch Treating</v>
          </cell>
          <cell r="N7369">
            <v>40988</v>
          </cell>
        </row>
        <row r="7370">
          <cell r="A7370" t="str">
            <v>30402004</v>
          </cell>
          <cell r="B7370" t="str">
            <v>Point</v>
          </cell>
          <cell r="C7370" t="str">
            <v>Secondary Metals /Furnace Electrode Manuf /Bake Furnaces</v>
          </cell>
          <cell r="D7370" t="str">
            <v>Industrial Processes - NEC</v>
          </cell>
          <cell r="G7370" t="str">
            <v>Industrial Processes</v>
          </cell>
          <cell r="H7370" t="str">
            <v>Secondary Metal Production</v>
          </cell>
          <cell r="I7370" t="str">
            <v>Furnace Electrode Manufacture</v>
          </cell>
          <cell r="J7370" t="str">
            <v>Bake Furnaces</v>
          </cell>
          <cell r="N7370">
            <v>40988</v>
          </cell>
        </row>
        <row r="7371">
          <cell r="A7371" t="str">
            <v>30402005</v>
          </cell>
          <cell r="B7371" t="str">
            <v>Point</v>
          </cell>
          <cell r="C7371" t="str">
            <v>Secondary Metals /Furnace Electrode Manuf /Grafitization of Coal by Heating Process</v>
          </cell>
          <cell r="D7371" t="str">
            <v>Industrial Processes - NEC</v>
          </cell>
          <cell r="G7371" t="str">
            <v>Industrial Processes</v>
          </cell>
          <cell r="H7371" t="str">
            <v>Secondary Metal Production</v>
          </cell>
          <cell r="I7371" t="str">
            <v>Furnace Electrode Manufacture</v>
          </cell>
          <cell r="J7371" t="str">
            <v>Grafitization of Coal by Heating Process</v>
          </cell>
          <cell r="N7371">
            <v>40988</v>
          </cell>
        </row>
        <row r="7372">
          <cell r="A7372" t="str">
            <v>30402099</v>
          </cell>
          <cell r="B7372" t="str">
            <v>Point</v>
          </cell>
          <cell r="C7372" t="str">
            <v>Secondary Metals /Furnace Electrode Manuf /Other Not Classified</v>
          </cell>
          <cell r="D7372" t="str">
            <v>Industrial Processes - NEC</v>
          </cell>
          <cell r="G7372" t="str">
            <v>Industrial Processes</v>
          </cell>
          <cell r="H7372" t="str">
            <v>Secondary Metal Production</v>
          </cell>
          <cell r="I7372" t="str">
            <v>Furnace Electrode Manufacture</v>
          </cell>
          <cell r="J7372" t="str">
            <v>Other Not Classified</v>
          </cell>
          <cell r="N7372">
            <v>40988</v>
          </cell>
        </row>
        <row r="7373">
          <cell r="A7373" t="str">
            <v>30402201</v>
          </cell>
          <cell r="B7373" t="str">
            <v>Point</v>
          </cell>
          <cell r="C7373" t="str">
            <v>Secondary Metals /Metal Heat Treating /Furnace: General</v>
          </cell>
          <cell r="D7373" t="str">
            <v>Industrial Processes - Non-ferrous Metals</v>
          </cell>
          <cell r="G7373" t="str">
            <v>Industrial Processes</v>
          </cell>
          <cell r="H7373" t="str">
            <v>Secondary Metal Production</v>
          </cell>
          <cell r="I7373" t="str">
            <v>Metal Heat Treating</v>
          </cell>
          <cell r="J7373" t="str">
            <v>Furnace: General</v>
          </cell>
          <cell r="N7373">
            <v>40988</v>
          </cell>
        </row>
        <row r="7374">
          <cell r="A7374" t="str">
            <v>30402210</v>
          </cell>
          <cell r="B7374" t="str">
            <v>Point</v>
          </cell>
          <cell r="C7374" t="str">
            <v>Secondary Metals /Metal Heat Treating /Quench Bath</v>
          </cell>
          <cell r="D7374" t="str">
            <v>Industrial Processes - Non-ferrous Metals</v>
          </cell>
          <cell r="G7374" t="str">
            <v>Industrial Processes</v>
          </cell>
          <cell r="H7374" t="str">
            <v>Secondary Metal Production</v>
          </cell>
          <cell r="I7374" t="str">
            <v>Metal Heat Treating</v>
          </cell>
          <cell r="J7374" t="str">
            <v>Quench Bath</v>
          </cell>
          <cell r="N7374">
            <v>40988</v>
          </cell>
        </row>
        <row r="7375">
          <cell r="A7375" t="str">
            <v>30402211</v>
          </cell>
          <cell r="B7375" t="str">
            <v>Point</v>
          </cell>
          <cell r="C7375" t="str">
            <v>Secondary Metals /Metal Heat Treating /Quenching</v>
          </cell>
          <cell r="D7375" t="str">
            <v>Industrial Processes - Non-ferrous Metals</v>
          </cell>
          <cell r="G7375" t="str">
            <v>Industrial Processes</v>
          </cell>
          <cell r="H7375" t="str">
            <v>Secondary Metal Production</v>
          </cell>
          <cell r="I7375" t="str">
            <v>Metal Heat Treating</v>
          </cell>
          <cell r="J7375" t="str">
            <v>Quenching</v>
          </cell>
          <cell r="N7375">
            <v>40988</v>
          </cell>
        </row>
        <row r="7376">
          <cell r="A7376" t="str">
            <v>30404001</v>
          </cell>
          <cell r="B7376" t="str">
            <v>Point</v>
          </cell>
          <cell r="C7376" t="str">
            <v>Secondary Metals /Lead Cable Coating /General</v>
          </cell>
          <cell r="D7376" t="str">
            <v>Industrial Processes - Non-ferrous Metals</v>
          </cell>
          <cell r="G7376" t="str">
            <v>Industrial Processes</v>
          </cell>
          <cell r="H7376" t="str">
            <v>Secondary Metal Production</v>
          </cell>
          <cell r="I7376" t="str">
            <v>Lead Cable Coating</v>
          </cell>
          <cell r="J7376" t="str">
            <v>General</v>
          </cell>
          <cell r="N7376">
            <v>40988</v>
          </cell>
        </row>
        <row r="7377">
          <cell r="A7377" t="str">
            <v>30404901</v>
          </cell>
          <cell r="B7377" t="str">
            <v>Point</v>
          </cell>
          <cell r="C7377" t="str">
            <v>Secondary Metals /Misc Casting &amp; Fabricating /Wax Burnout Oven</v>
          </cell>
          <cell r="D7377" t="str">
            <v>Industrial Processes - Non-ferrous Metals</v>
          </cell>
          <cell r="G7377" t="str">
            <v>Industrial Processes</v>
          </cell>
          <cell r="H7377" t="str">
            <v>Secondary Metal Production</v>
          </cell>
          <cell r="I7377" t="str">
            <v>Miscellaneous Casting and Fabricating</v>
          </cell>
          <cell r="J7377" t="str">
            <v>Wax Burnout Oven</v>
          </cell>
          <cell r="N7377">
            <v>40988</v>
          </cell>
        </row>
        <row r="7378">
          <cell r="A7378" t="str">
            <v>30404902</v>
          </cell>
          <cell r="B7378" t="str">
            <v>Point</v>
          </cell>
          <cell r="C7378" t="str">
            <v>Secondary Metals /Misc Casting &amp; Fabricating /Wax Burnout Oven</v>
          </cell>
          <cell r="D7378" t="str">
            <v>Industrial Processes - Non-ferrous Metals</v>
          </cell>
          <cell r="G7378" t="str">
            <v>Industrial Processes</v>
          </cell>
          <cell r="H7378" t="str">
            <v>Secondary Metal Production</v>
          </cell>
          <cell r="I7378" t="str">
            <v>Miscellaneous Casting and Fabricating</v>
          </cell>
          <cell r="J7378" t="str">
            <v>Wax Burnout Oven</v>
          </cell>
          <cell r="K7378" t="str">
            <v>30404901</v>
          </cell>
          <cell r="L7378" t="str">
            <v>2005</v>
          </cell>
          <cell r="N7378">
            <v>40988</v>
          </cell>
        </row>
        <row r="7379">
          <cell r="A7379" t="str">
            <v>30404999</v>
          </cell>
          <cell r="B7379" t="str">
            <v>Point</v>
          </cell>
          <cell r="C7379" t="str">
            <v>Secondary Metals /Misc Casting &amp; Fabricating /Wax Burnout Oven</v>
          </cell>
          <cell r="D7379" t="str">
            <v>Industrial Processes - Non-ferrous Metals</v>
          </cell>
          <cell r="G7379" t="str">
            <v>Industrial Processes</v>
          </cell>
          <cell r="H7379" t="str">
            <v>Secondary Metal Production</v>
          </cell>
          <cell r="I7379" t="str">
            <v>Miscellaneous Casting and Fabricating</v>
          </cell>
          <cell r="J7379" t="str">
            <v>Wax Burnout Oven</v>
          </cell>
          <cell r="K7379" t="str">
            <v>30404901</v>
          </cell>
          <cell r="L7379" t="str">
            <v>2005</v>
          </cell>
          <cell r="N7379">
            <v>40988</v>
          </cell>
        </row>
        <row r="7380">
          <cell r="A7380" t="str">
            <v>30405001</v>
          </cell>
          <cell r="B7380" t="str">
            <v>Point</v>
          </cell>
          <cell r="C7380" t="str">
            <v>Secondary Metals /Misc Casting Fabricating /Other Not Classified</v>
          </cell>
          <cell r="D7380" t="str">
            <v>Industrial Processes - Non-ferrous Metals</v>
          </cell>
          <cell r="G7380" t="str">
            <v>Industrial Processes</v>
          </cell>
          <cell r="H7380" t="str">
            <v>Secondary Metal Production</v>
          </cell>
          <cell r="I7380" t="str">
            <v>Miscellaneous Casting Fabricating</v>
          </cell>
          <cell r="J7380" t="str">
            <v>Other Not Classified</v>
          </cell>
          <cell r="N7380">
            <v>41130</v>
          </cell>
        </row>
        <row r="7381">
          <cell r="A7381" t="str">
            <v>30405099</v>
          </cell>
          <cell r="B7381" t="str">
            <v>Point</v>
          </cell>
          <cell r="C7381" t="str">
            <v>Secondary Metals /Misc Casting Fabricating /Other Not Classified</v>
          </cell>
          <cell r="D7381" t="str">
            <v>Industrial Processes - Non-ferrous Metals</v>
          </cell>
          <cell r="G7381" t="str">
            <v>Industrial Processes</v>
          </cell>
          <cell r="H7381" t="str">
            <v>Secondary Metal Production</v>
          </cell>
          <cell r="I7381" t="str">
            <v>Miscellaneous Casting Fabricating</v>
          </cell>
          <cell r="J7381" t="str">
            <v>Other Not Classified</v>
          </cell>
          <cell r="K7381" t="str">
            <v>30405001</v>
          </cell>
          <cell r="L7381" t="str">
            <v>2005</v>
          </cell>
          <cell r="N7381">
            <v>41130</v>
          </cell>
        </row>
        <row r="7382">
          <cell r="A7382" t="str">
            <v>30405101</v>
          </cell>
          <cell r="B7382" t="str">
            <v>Point</v>
          </cell>
          <cell r="C7382" t="str">
            <v>Secondary Metals /Metallic Lead Products /Ammunition</v>
          </cell>
          <cell r="D7382" t="str">
            <v>Industrial Processes - Non-ferrous Metals</v>
          </cell>
          <cell r="G7382" t="str">
            <v>Industrial Processes</v>
          </cell>
          <cell r="H7382" t="str">
            <v>Secondary Metal Production</v>
          </cell>
          <cell r="I7382" t="str">
            <v>Metallic Lead Products</v>
          </cell>
          <cell r="J7382" t="str">
            <v>Ammunition</v>
          </cell>
          <cell r="N7382">
            <v>41130</v>
          </cell>
        </row>
        <row r="7383">
          <cell r="A7383" t="str">
            <v>30405102</v>
          </cell>
          <cell r="B7383" t="str">
            <v>Point</v>
          </cell>
          <cell r="C7383" t="str">
            <v>Secondary Metals /Metallic Lead Products /Bearing Metals</v>
          </cell>
          <cell r="D7383" t="str">
            <v>Industrial Processes - Non-ferrous Metals</v>
          </cell>
          <cell r="G7383" t="str">
            <v>Industrial Processes</v>
          </cell>
          <cell r="H7383" t="str">
            <v>Secondary Metal Production</v>
          </cell>
          <cell r="I7383" t="str">
            <v>Metallic Lead Products</v>
          </cell>
          <cell r="J7383" t="str">
            <v>Bearing Metals</v>
          </cell>
          <cell r="N7383">
            <v>41130</v>
          </cell>
        </row>
        <row r="7384">
          <cell r="A7384" t="str">
            <v>30405103</v>
          </cell>
          <cell r="B7384" t="str">
            <v>Point</v>
          </cell>
          <cell r="C7384" t="str">
            <v>Secondary Metals /Metallic Lead Products /Other Sources of Lead</v>
          </cell>
          <cell r="D7384" t="str">
            <v>Industrial Processes - Non-ferrous Metals</v>
          </cell>
          <cell r="G7384" t="str">
            <v>Industrial Processes</v>
          </cell>
          <cell r="H7384" t="str">
            <v>Secondary Metal Production</v>
          </cell>
          <cell r="I7384" t="str">
            <v>Metallic Lead Products</v>
          </cell>
          <cell r="J7384" t="str">
            <v>Other Sources of Lead</v>
          </cell>
          <cell r="N7384">
            <v>41130</v>
          </cell>
        </row>
        <row r="7385">
          <cell r="A7385" t="str">
            <v>30480001</v>
          </cell>
          <cell r="B7385" t="str">
            <v>Point</v>
          </cell>
          <cell r="C7385" t="str">
            <v>Secondary Metals /Equipment Leaks /Equipment Leaks</v>
          </cell>
          <cell r="D7385" t="str">
            <v>Industrial Processes - Non-ferrous Metals</v>
          </cell>
          <cell r="G7385" t="str">
            <v>Industrial Processes</v>
          </cell>
          <cell r="H7385" t="str">
            <v>Secondary Metal Production</v>
          </cell>
          <cell r="I7385" t="str">
            <v>Equipment Leaks</v>
          </cell>
          <cell r="J7385" t="str">
            <v>Equipment Leaks</v>
          </cell>
          <cell r="N7385">
            <v>40988</v>
          </cell>
        </row>
        <row r="7386">
          <cell r="A7386" t="str">
            <v>30482001</v>
          </cell>
          <cell r="B7386" t="str">
            <v>Point</v>
          </cell>
          <cell r="C7386" t="str">
            <v>Secondary Metals /Wastewater, Aggregate /Process Area Drains</v>
          </cell>
          <cell r="D7386" t="str">
            <v>Industrial Processes - Non-ferrous Metals</v>
          </cell>
          <cell r="G7386" t="str">
            <v>Industrial Processes</v>
          </cell>
          <cell r="H7386" t="str">
            <v>Secondary Metal Production</v>
          </cell>
          <cell r="I7386" t="str">
            <v>Wastewater, Aggregate</v>
          </cell>
          <cell r="J7386" t="str">
            <v>Process Area Drains</v>
          </cell>
          <cell r="N7386">
            <v>40988</v>
          </cell>
        </row>
        <row r="7387">
          <cell r="A7387" t="str">
            <v>30482002</v>
          </cell>
          <cell r="B7387" t="str">
            <v>Point</v>
          </cell>
          <cell r="C7387" t="str">
            <v>Secondary Metals /Wastewater, Aggregate /Process Equipment Drains</v>
          </cell>
          <cell r="D7387" t="str">
            <v>Industrial Processes - Non-ferrous Metals</v>
          </cell>
          <cell r="G7387" t="str">
            <v>Industrial Processes</v>
          </cell>
          <cell r="H7387" t="str">
            <v>Secondary Metal Production</v>
          </cell>
          <cell r="I7387" t="str">
            <v>Wastewater, Aggregate</v>
          </cell>
          <cell r="J7387" t="str">
            <v>Process Equipment Drains</v>
          </cell>
          <cell r="N7387">
            <v>40988</v>
          </cell>
        </row>
        <row r="7388">
          <cell r="A7388" t="str">
            <v>30482599</v>
          </cell>
          <cell r="B7388" t="str">
            <v>Point</v>
          </cell>
          <cell r="C7388" t="str">
            <v>Secondary Metals /Wastewater, Pts of Generation /Specify Point of Generation</v>
          </cell>
          <cell r="D7388" t="str">
            <v>Industrial Processes - Non-ferrous Metals</v>
          </cell>
          <cell r="G7388" t="str">
            <v>Industrial Processes</v>
          </cell>
          <cell r="H7388" t="str">
            <v>Secondary Metal Production</v>
          </cell>
          <cell r="I7388" t="str">
            <v>Wastewater, Points of Generation</v>
          </cell>
          <cell r="J7388" t="str">
            <v>Specify Point of Generation</v>
          </cell>
          <cell r="N7388">
            <v>40988</v>
          </cell>
        </row>
        <row r="7389">
          <cell r="A7389" t="str">
            <v>30488801</v>
          </cell>
          <cell r="B7389" t="str">
            <v>Point</v>
          </cell>
          <cell r="C7389" t="str">
            <v>Secondary Metals /Fugitive Emissions /Specify in Comments Field</v>
          </cell>
          <cell r="D7389" t="str">
            <v>Industrial Processes - Non-ferrous Metals</v>
          </cell>
          <cell r="G7389" t="str">
            <v>Industrial Processes</v>
          </cell>
          <cell r="H7389" t="str">
            <v>Secondary Metal Production</v>
          </cell>
          <cell r="I7389" t="str">
            <v>Fugitive Emissions</v>
          </cell>
          <cell r="J7389" t="str">
            <v>Specify in Comments Field</v>
          </cell>
          <cell r="N7389">
            <v>40988</v>
          </cell>
        </row>
        <row r="7390">
          <cell r="A7390" t="str">
            <v>30488802</v>
          </cell>
          <cell r="B7390" t="str">
            <v>Point</v>
          </cell>
          <cell r="C7390" t="str">
            <v>Secondary Metals /Fugitive Emissions /Specify in Comments Field</v>
          </cell>
          <cell r="D7390" t="str">
            <v>Industrial Processes - Non-ferrous Metals</v>
          </cell>
          <cell r="G7390" t="str">
            <v>Industrial Processes</v>
          </cell>
          <cell r="H7390" t="str">
            <v>Secondary Metal Production</v>
          </cell>
          <cell r="I7390" t="str">
            <v>Fugitive Emissions</v>
          </cell>
          <cell r="J7390" t="str">
            <v>Specify in Comments Field</v>
          </cell>
          <cell r="K7390" t="str">
            <v>30488801</v>
          </cell>
          <cell r="L7390" t="str">
            <v>2002</v>
          </cell>
          <cell r="N7390">
            <v>40988</v>
          </cell>
        </row>
        <row r="7391">
          <cell r="A7391" t="str">
            <v>30488803</v>
          </cell>
          <cell r="B7391" t="str">
            <v>Point</v>
          </cell>
          <cell r="C7391" t="str">
            <v>Secondary Metals /Fugitive Emissions /Specify in Comments Field</v>
          </cell>
          <cell r="D7391" t="str">
            <v>Industrial Processes - Non-ferrous Metals</v>
          </cell>
          <cell r="G7391" t="str">
            <v>Industrial Processes</v>
          </cell>
          <cell r="H7391" t="str">
            <v>Secondary Metal Production</v>
          </cell>
          <cell r="I7391" t="str">
            <v>Fugitive Emissions</v>
          </cell>
          <cell r="J7391" t="str">
            <v>Specify in Comments Field</v>
          </cell>
          <cell r="K7391" t="str">
            <v>30488801</v>
          </cell>
          <cell r="L7391" t="str">
            <v>2002</v>
          </cell>
          <cell r="N7391">
            <v>40988</v>
          </cell>
        </row>
        <row r="7392">
          <cell r="A7392" t="str">
            <v>30488804</v>
          </cell>
          <cell r="B7392" t="str">
            <v>Point</v>
          </cell>
          <cell r="C7392" t="str">
            <v>Secondary Metals /Fugitive Emissions /Specify in Comments Field</v>
          </cell>
          <cell r="D7392" t="str">
            <v>Industrial Processes - Non-ferrous Metals</v>
          </cell>
          <cell r="G7392" t="str">
            <v>Industrial Processes</v>
          </cell>
          <cell r="H7392" t="str">
            <v>Secondary Metal Production</v>
          </cell>
          <cell r="I7392" t="str">
            <v>Fugitive Emissions</v>
          </cell>
          <cell r="J7392" t="str">
            <v>Specify in Comments Field</v>
          </cell>
          <cell r="K7392" t="str">
            <v>30488801</v>
          </cell>
          <cell r="L7392" t="str">
            <v>2002</v>
          </cell>
          <cell r="N7392">
            <v>40988</v>
          </cell>
        </row>
        <row r="7393">
          <cell r="A7393" t="str">
            <v>30488805</v>
          </cell>
          <cell r="B7393" t="str">
            <v>Point</v>
          </cell>
          <cell r="C7393" t="str">
            <v>Secondary Metals /Fugitive Emissions /Specify in Comments Field</v>
          </cell>
          <cell r="D7393" t="str">
            <v>Industrial Processes - Non-ferrous Metals</v>
          </cell>
          <cell r="G7393" t="str">
            <v>Industrial Processes</v>
          </cell>
          <cell r="H7393" t="str">
            <v>Secondary Metal Production</v>
          </cell>
          <cell r="I7393" t="str">
            <v>Fugitive Emissions</v>
          </cell>
          <cell r="J7393" t="str">
            <v>Specify in Comments Field</v>
          </cell>
          <cell r="K7393" t="str">
            <v>30488801</v>
          </cell>
          <cell r="L7393" t="str">
            <v>2002</v>
          </cell>
          <cell r="N7393">
            <v>40988</v>
          </cell>
        </row>
        <row r="7394">
          <cell r="A7394" t="str">
            <v>30490001</v>
          </cell>
          <cell r="B7394" t="str">
            <v>Point</v>
          </cell>
          <cell r="C7394" t="str">
            <v>Secondary Metals /Fuel Fired Equipment /Distillate Oil (No. 2): Process Heaters</v>
          </cell>
          <cell r="D7394" t="str">
            <v>Industrial Processes - Non-ferrous Metals</v>
          </cell>
          <cell r="G7394" t="str">
            <v>Industrial Processes</v>
          </cell>
          <cell r="H7394" t="str">
            <v>Secondary Metal Production</v>
          </cell>
          <cell r="I7394" t="str">
            <v>Fuel Fired Equipment</v>
          </cell>
          <cell r="J7394" t="str">
            <v>Distillate Oil (No. 2): Process Heaters</v>
          </cell>
          <cell r="N7394">
            <v>40988</v>
          </cell>
        </row>
        <row r="7395">
          <cell r="A7395" t="str">
            <v>30490002</v>
          </cell>
          <cell r="B7395" t="str">
            <v>Point</v>
          </cell>
          <cell r="C7395" t="str">
            <v>Secondary Metals /Fuel Fired Equipment /Residual Oil: Process Heaters</v>
          </cell>
          <cell r="D7395" t="str">
            <v>Industrial Processes - Non-ferrous Metals</v>
          </cell>
          <cell r="G7395" t="str">
            <v>Industrial Processes</v>
          </cell>
          <cell r="H7395" t="str">
            <v>Secondary Metal Production</v>
          </cell>
          <cell r="I7395" t="str">
            <v>Fuel Fired Equipment</v>
          </cell>
          <cell r="J7395" t="str">
            <v>Residual Oil: Process Heaters</v>
          </cell>
          <cell r="N7395">
            <v>40988</v>
          </cell>
        </row>
        <row r="7396">
          <cell r="A7396" t="str">
            <v>30490003</v>
          </cell>
          <cell r="B7396" t="str">
            <v>Point</v>
          </cell>
          <cell r="C7396" t="str">
            <v>Secondary Metals /Fuel Fired Equipment /Natural Gas: Process Heaters</v>
          </cell>
          <cell r="D7396" t="str">
            <v>Industrial Processes - Non-ferrous Metals</v>
          </cell>
          <cell r="G7396" t="str">
            <v>Industrial Processes</v>
          </cell>
          <cell r="H7396" t="str">
            <v>Secondary Metal Production</v>
          </cell>
          <cell r="I7396" t="str">
            <v>Fuel Fired Equipment</v>
          </cell>
          <cell r="J7396" t="str">
            <v>Natural Gas: Process Heaters</v>
          </cell>
          <cell r="N7396">
            <v>40988</v>
          </cell>
        </row>
        <row r="7397">
          <cell r="A7397" t="str">
            <v>30490004</v>
          </cell>
          <cell r="B7397" t="str">
            <v>Point</v>
          </cell>
          <cell r="C7397" t="str">
            <v>Secondary Metals /Fuel Fired Equipment /Process Gas: Process Heaters</v>
          </cell>
          <cell r="D7397" t="str">
            <v>Industrial Processes - Non-ferrous Metals</v>
          </cell>
          <cell r="G7397" t="str">
            <v>Industrial Processes</v>
          </cell>
          <cell r="H7397" t="str">
            <v>Secondary Metal Production</v>
          </cell>
          <cell r="I7397" t="str">
            <v>Fuel Fired Equipment</v>
          </cell>
          <cell r="J7397" t="str">
            <v>Process Gas: Process Heaters</v>
          </cell>
          <cell r="N7397">
            <v>40988</v>
          </cell>
        </row>
        <row r="7398">
          <cell r="A7398" t="str">
            <v>30490011</v>
          </cell>
          <cell r="B7398" t="str">
            <v>Point</v>
          </cell>
          <cell r="C7398" t="str">
            <v>Secondary Metals /Fuel Fired Equipment /Distillate Oil (No. 2): Incinerators</v>
          </cell>
          <cell r="D7398" t="str">
            <v>Industrial Processes - Non-ferrous Metals</v>
          </cell>
          <cell r="G7398" t="str">
            <v>Industrial Processes</v>
          </cell>
          <cell r="H7398" t="str">
            <v>Secondary Metal Production</v>
          </cell>
          <cell r="I7398" t="str">
            <v>Fuel Fired Equipment</v>
          </cell>
          <cell r="J7398" t="str">
            <v>Distillate Oil (No. 2): Incinerators</v>
          </cell>
          <cell r="N7398">
            <v>40988</v>
          </cell>
        </row>
        <row r="7399">
          <cell r="A7399" t="str">
            <v>30490012</v>
          </cell>
          <cell r="B7399" t="str">
            <v>Point</v>
          </cell>
          <cell r="C7399" t="str">
            <v>Secondary Metals /Fuel Fired Equipment /Residual Oil: Incinerators</v>
          </cell>
          <cell r="D7399" t="str">
            <v>Industrial Processes - Non-ferrous Metals</v>
          </cell>
          <cell r="G7399" t="str">
            <v>Industrial Processes</v>
          </cell>
          <cell r="H7399" t="str">
            <v>Secondary Metal Production</v>
          </cell>
          <cell r="I7399" t="str">
            <v>Fuel Fired Equipment</v>
          </cell>
          <cell r="J7399" t="str">
            <v>Residual Oil: Incinerators</v>
          </cell>
          <cell r="N7399">
            <v>40988</v>
          </cell>
        </row>
        <row r="7400">
          <cell r="A7400" t="str">
            <v>30490013</v>
          </cell>
          <cell r="B7400" t="str">
            <v>Point</v>
          </cell>
          <cell r="C7400" t="str">
            <v>Secondary Metals /Fuel Fired Equipment /Natural Gas: Incinerators</v>
          </cell>
          <cell r="D7400" t="str">
            <v>Industrial Processes - Non-ferrous Metals</v>
          </cell>
          <cell r="G7400" t="str">
            <v>Industrial Processes</v>
          </cell>
          <cell r="H7400" t="str">
            <v>Secondary Metal Production</v>
          </cell>
          <cell r="I7400" t="str">
            <v>Fuel Fired Equipment</v>
          </cell>
          <cell r="J7400" t="str">
            <v>Natural Gas: Incinerators</v>
          </cell>
          <cell r="N7400">
            <v>40988</v>
          </cell>
        </row>
        <row r="7401">
          <cell r="A7401" t="str">
            <v>30490014</v>
          </cell>
          <cell r="B7401" t="str">
            <v>Point</v>
          </cell>
          <cell r="C7401" t="str">
            <v>Secondary Metals /Fuel Fired Equipment /Process Gas: Incinerators</v>
          </cell>
          <cell r="D7401" t="str">
            <v>Industrial Processes - Non-ferrous Metals</v>
          </cell>
          <cell r="G7401" t="str">
            <v>Industrial Processes</v>
          </cell>
          <cell r="H7401" t="str">
            <v>Secondary Metal Production</v>
          </cell>
          <cell r="I7401" t="str">
            <v>Fuel Fired Equipment</v>
          </cell>
          <cell r="J7401" t="str">
            <v>Process Gas: Incinerators</v>
          </cell>
          <cell r="N7401">
            <v>40988</v>
          </cell>
        </row>
        <row r="7402">
          <cell r="A7402" t="str">
            <v>30490021</v>
          </cell>
          <cell r="B7402" t="str">
            <v>Point</v>
          </cell>
          <cell r="C7402" t="str">
            <v>Secondary Metals /Fuel Fired Equipment /Distillate Oil (No. 2): Flares</v>
          </cell>
          <cell r="D7402" t="str">
            <v>Industrial Processes - Non-ferrous Metals</v>
          </cell>
          <cell r="G7402" t="str">
            <v>Industrial Processes</v>
          </cell>
          <cell r="H7402" t="str">
            <v>Secondary Metal Production</v>
          </cell>
          <cell r="I7402" t="str">
            <v>Fuel Fired Equipment</v>
          </cell>
          <cell r="J7402" t="str">
            <v>Distillate Oil (No. 2): Flares</v>
          </cell>
          <cell r="N7402">
            <v>40988</v>
          </cell>
        </row>
        <row r="7403">
          <cell r="A7403" t="str">
            <v>30490022</v>
          </cell>
          <cell r="B7403" t="str">
            <v>Point</v>
          </cell>
          <cell r="C7403" t="str">
            <v>Secondary Metals /Fuel Fired Equipment /Residual Oil: Flares</v>
          </cell>
          <cell r="D7403" t="str">
            <v>Industrial Processes - Non-ferrous Metals</v>
          </cell>
          <cell r="G7403" t="str">
            <v>Industrial Processes</v>
          </cell>
          <cell r="H7403" t="str">
            <v>Secondary Metal Production</v>
          </cell>
          <cell r="I7403" t="str">
            <v>Fuel Fired Equipment</v>
          </cell>
          <cell r="J7403" t="str">
            <v>Residual Oil: Flares</v>
          </cell>
          <cell r="N7403">
            <v>40988</v>
          </cell>
        </row>
        <row r="7404">
          <cell r="A7404" t="str">
            <v>30490023</v>
          </cell>
          <cell r="B7404" t="str">
            <v>Point</v>
          </cell>
          <cell r="C7404" t="str">
            <v>Secondary Metals /Fuel Fired Equipment /Natural Gas: Flares</v>
          </cell>
          <cell r="D7404" t="str">
            <v>Industrial Processes - Non-ferrous Metals</v>
          </cell>
          <cell r="G7404" t="str">
            <v>Industrial Processes</v>
          </cell>
          <cell r="H7404" t="str">
            <v>Secondary Metal Production</v>
          </cell>
          <cell r="I7404" t="str">
            <v>Fuel Fired Equipment</v>
          </cell>
          <cell r="J7404" t="str">
            <v>Natural Gas: Flares</v>
          </cell>
          <cell r="N7404">
            <v>40988</v>
          </cell>
        </row>
        <row r="7405">
          <cell r="A7405" t="str">
            <v>30490024</v>
          </cell>
          <cell r="B7405" t="str">
            <v>Point</v>
          </cell>
          <cell r="C7405" t="str">
            <v>Secondary Metals /Fuel Fired Equipment /Process Gas: Flares</v>
          </cell>
          <cell r="D7405" t="str">
            <v>Industrial Processes - Non-ferrous Metals</v>
          </cell>
          <cell r="G7405" t="str">
            <v>Industrial Processes</v>
          </cell>
          <cell r="H7405" t="str">
            <v>Secondary Metal Production</v>
          </cell>
          <cell r="I7405" t="str">
            <v>Fuel Fired Equipment</v>
          </cell>
          <cell r="J7405" t="str">
            <v>Process Gas: Flares</v>
          </cell>
          <cell r="N7405">
            <v>40988</v>
          </cell>
        </row>
        <row r="7406">
          <cell r="A7406" t="str">
            <v>30490031</v>
          </cell>
          <cell r="B7406" t="str">
            <v>Point</v>
          </cell>
          <cell r="C7406" t="str">
            <v>Secondary Metals /Fuel Fired Equipment /Distillate Oil (No. 2): Furnaces</v>
          </cell>
          <cell r="D7406" t="str">
            <v>Industrial Processes - Non-ferrous Metals</v>
          </cell>
          <cell r="G7406" t="str">
            <v>Industrial Processes</v>
          </cell>
          <cell r="H7406" t="str">
            <v>Secondary Metal Production</v>
          </cell>
          <cell r="I7406" t="str">
            <v>Fuel Fired Equipment</v>
          </cell>
          <cell r="J7406" t="str">
            <v>Distillate Oil (No. 2): Furnaces</v>
          </cell>
          <cell r="N7406">
            <v>40988</v>
          </cell>
        </row>
        <row r="7407">
          <cell r="A7407" t="str">
            <v>30490032</v>
          </cell>
          <cell r="B7407" t="str">
            <v>Point</v>
          </cell>
          <cell r="C7407" t="str">
            <v>Secondary Metals /Fuel Fired Equipment /Residual Oil: Furnaces</v>
          </cell>
          <cell r="D7407" t="str">
            <v>Industrial Processes - Non-ferrous Metals</v>
          </cell>
          <cell r="G7407" t="str">
            <v>Industrial Processes</v>
          </cell>
          <cell r="H7407" t="str">
            <v>Secondary Metal Production</v>
          </cell>
          <cell r="I7407" t="str">
            <v>Fuel Fired Equipment</v>
          </cell>
          <cell r="J7407" t="str">
            <v>Residual Oil: Furnaces</v>
          </cell>
          <cell r="N7407">
            <v>40988</v>
          </cell>
        </row>
        <row r="7408">
          <cell r="A7408" t="str">
            <v>30490033</v>
          </cell>
          <cell r="B7408" t="str">
            <v>Point</v>
          </cell>
          <cell r="C7408" t="str">
            <v>Secondary Metals /Fuel Fired Equipment /Natural Gas: Furnaces</v>
          </cell>
          <cell r="D7408" t="str">
            <v>Industrial Processes - Non-ferrous Metals</v>
          </cell>
          <cell r="G7408" t="str">
            <v>Industrial Processes</v>
          </cell>
          <cell r="H7408" t="str">
            <v>Secondary Metal Production</v>
          </cell>
          <cell r="I7408" t="str">
            <v>Fuel Fired Equipment</v>
          </cell>
          <cell r="J7408" t="str">
            <v>Natural Gas: Furnaces</v>
          </cell>
          <cell r="N7408">
            <v>40988</v>
          </cell>
        </row>
        <row r="7409">
          <cell r="A7409" t="str">
            <v>30490034</v>
          </cell>
          <cell r="B7409" t="str">
            <v>Point</v>
          </cell>
          <cell r="C7409" t="str">
            <v>Secondary Metals /Fuel Fired Equipment /Process Gas: Furnaces</v>
          </cell>
          <cell r="D7409" t="str">
            <v>Industrial Processes - Non-ferrous Metals</v>
          </cell>
          <cell r="G7409" t="str">
            <v>Industrial Processes</v>
          </cell>
          <cell r="H7409" t="str">
            <v>Secondary Metal Production</v>
          </cell>
          <cell r="I7409" t="str">
            <v>Fuel Fired Equipment</v>
          </cell>
          <cell r="J7409" t="str">
            <v>Process Gas: Furnaces</v>
          </cell>
          <cell r="N7409">
            <v>40988</v>
          </cell>
        </row>
        <row r="7410">
          <cell r="A7410" t="str">
            <v>30490035</v>
          </cell>
          <cell r="B7410" t="str">
            <v>Point</v>
          </cell>
          <cell r="C7410" t="str">
            <v>Secondary Metals /Fuel Fired Equipment /Propane: Furnaces</v>
          </cell>
          <cell r="D7410" t="str">
            <v>Industrial Processes - Non-ferrous Metals</v>
          </cell>
          <cell r="G7410" t="str">
            <v>Industrial Processes</v>
          </cell>
          <cell r="H7410" t="str">
            <v>Secondary Metal Production</v>
          </cell>
          <cell r="I7410" t="str">
            <v>Fuel Fired Equipment</v>
          </cell>
          <cell r="J7410" t="str">
            <v>Propane: Furnaces</v>
          </cell>
          <cell r="N7410">
            <v>40988</v>
          </cell>
        </row>
        <row r="7411">
          <cell r="A7411" t="str">
            <v>30499999</v>
          </cell>
          <cell r="B7411" t="str">
            <v>Point</v>
          </cell>
          <cell r="C7411" t="str">
            <v>Secondary Metals /Other Not Classified /Specify in Comments Field</v>
          </cell>
          <cell r="D7411" t="str">
            <v>Industrial Processes - Non-ferrous Metals</v>
          </cell>
          <cell r="G7411" t="str">
            <v>Industrial Processes</v>
          </cell>
          <cell r="H7411" t="str">
            <v>Secondary Metal Production</v>
          </cell>
          <cell r="I7411" t="str">
            <v>Other Not Classified</v>
          </cell>
          <cell r="J7411" t="str">
            <v>Specify in Comments Field</v>
          </cell>
          <cell r="N7411">
            <v>40988</v>
          </cell>
        </row>
        <row r="7412">
          <cell r="A7412" t="str">
            <v>30500101</v>
          </cell>
          <cell r="B7412" t="str">
            <v>Point</v>
          </cell>
          <cell r="C7412" t="str">
            <v>Asphalt Roofing Manufacture /Asphalt Blowing: Saturant (Use 3-05-050-10 for MACT)</v>
          </cell>
          <cell r="D7412" t="str">
            <v>Industrial Processes - NEC</v>
          </cell>
          <cell r="G7412" t="str">
            <v>Industrial Processes</v>
          </cell>
          <cell r="H7412" t="str">
            <v>Mineral Products</v>
          </cell>
          <cell r="I7412" t="str">
            <v>Asphalt Roofing Manufacture</v>
          </cell>
          <cell r="J7412" t="str">
            <v>Asphalt Blowing: Saturant (Use 3-05-050-10 for MACT)</v>
          </cell>
          <cell r="N7412">
            <v>40988</v>
          </cell>
        </row>
        <row r="7413">
          <cell r="A7413" t="str">
            <v>30500102</v>
          </cell>
          <cell r="B7413" t="str">
            <v>Point</v>
          </cell>
          <cell r="C7413" t="str">
            <v>Asphalt Roofing Manufacture /Asphalt Blowing: Coating (Use 3-05-050-10 for MACT)</v>
          </cell>
          <cell r="D7413" t="str">
            <v>Industrial Processes - NEC</v>
          </cell>
          <cell r="G7413" t="str">
            <v>Industrial Processes</v>
          </cell>
          <cell r="H7413" t="str">
            <v>Mineral Products</v>
          </cell>
          <cell r="I7413" t="str">
            <v>Asphalt Roofing Manufacture</v>
          </cell>
          <cell r="J7413" t="str">
            <v>Asphalt Blowing: Coating (Use 3-05-050-10 for MACT)</v>
          </cell>
          <cell r="N7413">
            <v>40988</v>
          </cell>
        </row>
        <row r="7414">
          <cell r="A7414" t="str">
            <v>30500103</v>
          </cell>
          <cell r="B7414" t="str">
            <v>Point</v>
          </cell>
          <cell r="C7414" t="str">
            <v>Asphalt Roofing Manufacture /Felt Saturation: Dipping Only</v>
          </cell>
          <cell r="D7414" t="str">
            <v>Industrial Processes - NEC</v>
          </cell>
          <cell r="G7414" t="str">
            <v>Industrial Processes</v>
          </cell>
          <cell r="H7414" t="str">
            <v>Mineral Products</v>
          </cell>
          <cell r="I7414" t="str">
            <v>Asphalt Roofing Manufacture</v>
          </cell>
          <cell r="J7414" t="str">
            <v>Felt Saturation: Dipping Only</v>
          </cell>
          <cell r="N7414">
            <v>40988</v>
          </cell>
        </row>
        <row r="7415">
          <cell r="A7415" t="str">
            <v>30500104</v>
          </cell>
          <cell r="B7415" t="str">
            <v>Point</v>
          </cell>
          <cell r="C7415" t="str">
            <v>Asphalt Roofing Manufacture /Felt Saturation: Dipping/Spraying</v>
          </cell>
          <cell r="D7415" t="str">
            <v>Industrial Processes - NEC</v>
          </cell>
          <cell r="G7415" t="str">
            <v>Industrial Processes</v>
          </cell>
          <cell r="H7415" t="str">
            <v>Mineral Products</v>
          </cell>
          <cell r="I7415" t="str">
            <v>Asphalt Roofing Manufacture</v>
          </cell>
          <cell r="J7415" t="str">
            <v>Felt Saturation: Dipping/Spraying</v>
          </cell>
          <cell r="N7415">
            <v>40988</v>
          </cell>
        </row>
        <row r="7416">
          <cell r="A7416" t="str">
            <v>30500105</v>
          </cell>
          <cell r="B7416" t="str">
            <v>Point</v>
          </cell>
          <cell r="C7416" t="str">
            <v>Asphalt Roofing Manufacture /General **</v>
          </cell>
          <cell r="D7416" t="str">
            <v>Industrial Processes - NEC</v>
          </cell>
          <cell r="G7416" t="str">
            <v>Industrial Processes</v>
          </cell>
          <cell r="H7416" t="str">
            <v>Mineral Products</v>
          </cell>
          <cell r="I7416" t="str">
            <v>Asphalt Roofing Manufacture</v>
          </cell>
          <cell r="J7416" t="str">
            <v>General **</v>
          </cell>
          <cell r="N7416">
            <v>40988</v>
          </cell>
        </row>
        <row r="7417">
          <cell r="A7417" t="str">
            <v>30500106</v>
          </cell>
          <cell r="B7417" t="str">
            <v>Point</v>
          </cell>
          <cell r="C7417" t="str">
            <v>Asphalt Roofing Manufacture /Shingles and Rolls: Spraying Only</v>
          </cell>
          <cell r="D7417" t="str">
            <v>Industrial Processes - NEC</v>
          </cell>
          <cell r="G7417" t="str">
            <v>Industrial Processes</v>
          </cell>
          <cell r="H7417" t="str">
            <v>Mineral Products</v>
          </cell>
          <cell r="I7417" t="str">
            <v>Asphalt Roofing Manufacture</v>
          </cell>
          <cell r="J7417" t="str">
            <v>Shingles and Rolls: Spraying Only</v>
          </cell>
          <cell r="N7417">
            <v>40988</v>
          </cell>
        </row>
        <row r="7418">
          <cell r="A7418" t="str">
            <v>30500107</v>
          </cell>
          <cell r="B7418" t="str">
            <v>Point</v>
          </cell>
          <cell r="C7418" t="str">
            <v>Asphalt Roofing Manufacture /Shingles and Rolls: Mineral Dryer</v>
          </cell>
          <cell r="D7418" t="str">
            <v>Industrial Processes - NEC</v>
          </cell>
          <cell r="G7418" t="str">
            <v>Industrial Processes</v>
          </cell>
          <cell r="H7418" t="str">
            <v>Mineral Products</v>
          </cell>
          <cell r="I7418" t="str">
            <v>Asphalt Roofing Manufacture</v>
          </cell>
          <cell r="J7418" t="str">
            <v>Shingles and Rolls: Mineral Dryer</v>
          </cell>
          <cell r="N7418">
            <v>40988</v>
          </cell>
        </row>
        <row r="7419">
          <cell r="A7419" t="str">
            <v>30500108</v>
          </cell>
          <cell r="B7419" t="str">
            <v>Point</v>
          </cell>
          <cell r="C7419" t="str">
            <v>Asphalt Roofing Manufacture /Shingles and Rolls: Coating</v>
          </cell>
          <cell r="D7419" t="str">
            <v>Industrial Processes - NEC</v>
          </cell>
          <cell r="G7419" t="str">
            <v>Industrial Processes</v>
          </cell>
          <cell r="H7419" t="str">
            <v>Mineral Products</v>
          </cell>
          <cell r="I7419" t="str">
            <v>Asphalt Roofing Manufacture</v>
          </cell>
          <cell r="J7419" t="str">
            <v>Shingles and Rolls: Coating</v>
          </cell>
          <cell r="N7419">
            <v>40988</v>
          </cell>
        </row>
        <row r="7420">
          <cell r="A7420" t="str">
            <v>30500110</v>
          </cell>
          <cell r="B7420" t="str">
            <v>Point</v>
          </cell>
          <cell r="C7420" t="str">
            <v>Asphalt Roofing Manufacture /Blowing (Use 3-05-050-01 for MACT)</v>
          </cell>
          <cell r="D7420" t="str">
            <v>Industrial Processes - NEC</v>
          </cell>
          <cell r="G7420" t="str">
            <v>Industrial Processes</v>
          </cell>
          <cell r="H7420" t="str">
            <v>Mineral Products</v>
          </cell>
          <cell r="I7420" t="str">
            <v>Asphalt Roofing Manufacture</v>
          </cell>
          <cell r="J7420" t="str">
            <v>Blowing (Use 3-05-050-01 for MACT)</v>
          </cell>
          <cell r="N7420">
            <v>40988</v>
          </cell>
        </row>
        <row r="7421">
          <cell r="A7421" t="str">
            <v>30500111</v>
          </cell>
          <cell r="B7421" t="str">
            <v>Point</v>
          </cell>
          <cell r="C7421" t="str">
            <v>Asphalt Roofing Manufacture /Dipping Only</v>
          </cell>
          <cell r="D7421" t="str">
            <v>Industrial Processes - NEC</v>
          </cell>
          <cell r="G7421" t="str">
            <v>Industrial Processes</v>
          </cell>
          <cell r="H7421" t="str">
            <v>Mineral Products</v>
          </cell>
          <cell r="I7421" t="str">
            <v>Asphalt Roofing Manufacture</v>
          </cell>
          <cell r="J7421" t="str">
            <v>Dipping Only</v>
          </cell>
          <cell r="N7421">
            <v>40988</v>
          </cell>
        </row>
        <row r="7422">
          <cell r="A7422" t="str">
            <v>30500112</v>
          </cell>
          <cell r="B7422" t="str">
            <v>Point</v>
          </cell>
          <cell r="C7422" t="str">
            <v>Asphalt Roofing Manufacture /Spraying Only</v>
          </cell>
          <cell r="D7422" t="str">
            <v>Industrial Processes - NEC</v>
          </cell>
          <cell r="G7422" t="str">
            <v>Industrial Processes</v>
          </cell>
          <cell r="H7422" t="str">
            <v>Mineral Products</v>
          </cell>
          <cell r="I7422" t="str">
            <v>Asphalt Roofing Manufacture</v>
          </cell>
          <cell r="J7422" t="str">
            <v>Spraying Only</v>
          </cell>
          <cell r="N7422">
            <v>40988</v>
          </cell>
        </row>
        <row r="7423">
          <cell r="A7423" t="str">
            <v>30500113</v>
          </cell>
          <cell r="B7423" t="str">
            <v>Point</v>
          </cell>
          <cell r="C7423" t="str">
            <v>Asphalt Roofing Manufacture /Dipping/Spraying</v>
          </cell>
          <cell r="D7423" t="str">
            <v>Industrial Processes - NEC</v>
          </cell>
          <cell r="G7423" t="str">
            <v>Industrial Processes</v>
          </cell>
          <cell r="H7423" t="str">
            <v>Mineral Products</v>
          </cell>
          <cell r="I7423" t="str">
            <v>Asphalt Roofing Manufacture</v>
          </cell>
          <cell r="J7423" t="str">
            <v>Dipping/Spraying</v>
          </cell>
          <cell r="N7423">
            <v>40988</v>
          </cell>
        </row>
        <row r="7424">
          <cell r="A7424" t="str">
            <v>30500114</v>
          </cell>
          <cell r="B7424" t="str">
            <v>Point</v>
          </cell>
          <cell r="C7424" t="str">
            <v>Asphalt Roofing Manufacture /Asphaltic Felt: Coating</v>
          </cell>
          <cell r="D7424" t="str">
            <v>Industrial Processes - NEC</v>
          </cell>
          <cell r="G7424" t="str">
            <v>Industrial Processes</v>
          </cell>
          <cell r="H7424" t="str">
            <v>Mineral Products</v>
          </cell>
          <cell r="I7424" t="str">
            <v>Asphalt Roofing Manufacture</v>
          </cell>
          <cell r="J7424" t="str">
            <v>Asphaltic Felt: Coating</v>
          </cell>
          <cell r="N7424">
            <v>40988</v>
          </cell>
        </row>
        <row r="7425">
          <cell r="A7425" t="str">
            <v>30500115</v>
          </cell>
          <cell r="B7425" t="str">
            <v>Point</v>
          </cell>
          <cell r="C7425" t="str">
            <v>Asphalt Roofing Manufacture /Storage Bins: Steam Drying Drums</v>
          </cell>
          <cell r="D7425" t="str">
            <v>Industrial Processes - NEC</v>
          </cell>
          <cell r="G7425" t="str">
            <v>Industrial Processes</v>
          </cell>
          <cell r="H7425" t="str">
            <v>Mineral Products</v>
          </cell>
          <cell r="I7425" t="str">
            <v>Asphalt Roofing Manufacture</v>
          </cell>
          <cell r="J7425" t="str">
            <v>Storage Bins: Steam Drying Drums</v>
          </cell>
          <cell r="N7425">
            <v>40988</v>
          </cell>
        </row>
        <row r="7426">
          <cell r="A7426" t="str">
            <v>30500116</v>
          </cell>
          <cell r="B7426" t="str">
            <v>Point</v>
          </cell>
          <cell r="C7426" t="str">
            <v>Asphalt Roofing Manufacture /Shingle Saturation: Dip Saturator, Drying-in Drum, Hot Looper &amp; Coater</v>
          </cell>
          <cell r="D7426" t="str">
            <v>Industrial Processes - NEC</v>
          </cell>
          <cell r="G7426" t="str">
            <v>Industrial Processes</v>
          </cell>
          <cell r="H7426" t="str">
            <v>Mineral Products</v>
          </cell>
          <cell r="I7426" t="str">
            <v>Asphalt Roofing Manufacture</v>
          </cell>
          <cell r="J7426" t="str">
            <v>Shingle Saturation: Dip Saturator, Drying-in Drum, Hot Looper &amp; Coater</v>
          </cell>
          <cell r="N7426">
            <v>40988</v>
          </cell>
        </row>
        <row r="7427">
          <cell r="A7427" t="str">
            <v>30500117</v>
          </cell>
          <cell r="B7427" t="str">
            <v>Point</v>
          </cell>
          <cell r="C7427" t="str">
            <v>Asphalt Roofing Manufacture /Shingle Saturation: Dip Saturator, Drying-in Drum and Coater</v>
          </cell>
          <cell r="D7427" t="str">
            <v>Industrial Processes - NEC</v>
          </cell>
          <cell r="G7427" t="str">
            <v>Industrial Processes</v>
          </cell>
          <cell r="H7427" t="str">
            <v>Mineral Products</v>
          </cell>
          <cell r="I7427" t="str">
            <v>Asphalt Roofing Manufacture</v>
          </cell>
          <cell r="J7427" t="str">
            <v>Shingle Saturation: Dip Saturator, Drying-in Drum and Coater</v>
          </cell>
          <cell r="N7427">
            <v>40988</v>
          </cell>
        </row>
        <row r="7428">
          <cell r="A7428" t="str">
            <v>30500118</v>
          </cell>
          <cell r="B7428" t="str">
            <v>Point</v>
          </cell>
          <cell r="C7428" t="str">
            <v>Asphalt Roofing Manufacture /Shingle Saturation: Dip Saturator, Drying-in Drum and Hot Looper</v>
          </cell>
          <cell r="D7428" t="str">
            <v>Industrial Processes - NEC</v>
          </cell>
          <cell r="G7428" t="str">
            <v>Industrial Processes</v>
          </cell>
          <cell r="H7428" t="str">
            <v>Mineral Products</v>
          </cell>
          <cell r="I7428" t="str">
            <v>Asphalt Roofing Manufacture</v>
          </cell>
          <cell r="J7428" t="str">
            <v>Shingle Saturation: Dip Saturator, Drying-in Drum and Hot Looper</v>
          </cell>
          <cell r="N7428">
            <v>40988</v>
          </cell>
        </row>
        <row r="7429">
          <cell r="A7429" t="str">
            <v>30500119</v>
          </cell>
          <cell r="B7429" t="str">
            <v>Point</v>
          </cell>
          <cell r="C7429" t="str">
            <v>Asphalt Roofing Manufacture /Shingle Sation:Spray/Dip Satur,Drying-in Drm,Hot Loopr,Coatr &amp; Str Tk</v>
          </cell>
          <cell r="D7429" t="str">
            <v>Industrial Processes - NEC</v>
          </cell>
          <cell r="G7429" t="str">
            <v>Industrial Processes</v>
          </cell>
          <cell r="H7429" t="str">
            <v>Mineral Products</v>
          </cell>
          <cell r="I7429" t="str">
            <v>Asphalt Roofing Manufacture</v>
          </cell>
          <cell r="J7429" t="str">
            <v>Shingle Sation:Spray/Dip Satur,Drying-in Drm,Hot Loopr,Coatr &amp; Str Tk</v>
          </cell>
          <cell r="N7429">
            <v>40988</v>
          </cell>
        </row>
        <row r="7430">
          <cell r="A7430" t="str">
            <v>30500120</v>
          </cell>
          <cell r="B7430" t="str">
            <v>Point</v>
          </cell>
          <cell r="C7430" t="str">
            <v>Asphalt Roofing Manufacture /Storage Bins: Ferric Chloride</v>
          </cell>
          <cell r="D7430" t="str">
            <v>Industrial Processes - NEC</v>
          </cell>
          <cell r="G7430" t="str">
            <v>Industrial Processes</v>
          </cell>
          <cell r="H7430" t="str">
            <v>Mineral Products</v>
          </cell>
          <cell r="I7430" t="str">
            <v>Asphalt Roofing Manufacture</v>
          </cell>
          <cell r="J7430" t="str">
            <v>Storage Bins: Ferric Chloride</v>
          </cell>
          <cell r="N7430">
            <v>40988</v>
          </cell>
        </row>
        <row r="7431">
          <cell r="A7431" t="str">
            <v>30500121</v>
          </cell>
          <cell r="B7431" t="str">
            <v>Point</v>
          </cell>
          <cell r="C7431" t="str">
            <v>Asphalt Roofing Manufacture /Storage Bins: Mineral Stabilizer</v>
          </cell>
          <cell r="D7431" t="str">
            <v>Industrial Processes - NEC</v>
          </cell>
          <cell r="G7431" t="str">
            <v>Industrial Processes</v>
          </cell>
          <cell r="H7431" t="str">
            <v>Mineral Products</v>
          </cell>
          <cell r="I7431" t="str">
            <v>Asphalt Roofing Manufacture</v>
          </cell>
          <cell r="J7431" t="str">
            <v>Storage Bins: Mineral Stabilizer</v>
          </cell>
          <cell r="N7431">
            <v>40988</v>
          </cell>
        </row>
        <row r="7432">
          <cell r="A7432" t="str">
            <v>30500130</v>
          </cell>
          <cell r="B7432" t="str">
            <v>Point</v>
          </cell>
          <cell r="C7432" t="str">
            <v>Asphalt Roofing Manufacture /Fixed Roof Tank: Asphalt/Breathing Loss</v>
          </cell>
          <cell r="D7432" t="str">
            <v>Industrial Processes - NEC</v>
          </cell>
          <cell r="G7432" t="str">
            <v>Industrial Processes</v>
          </cell>
          <cell r="H7432" t="str">
            <v>Mineral Products</v>
          </cell>
          <cell r="I7432" t="str">
            <v>Asphalt Roofing Manufacture</v>
          </cell>
          <cell r="J7432" t="str">
            <v>Fixed Roof Tank: Asphalt/Breathing Loss</v>
          </cell>
          <cell r="N7432">
            <v>40988</v>
          </cell>
        </row>
        <row r="7433">
          <cell r="A7433" t="str">
            <v>30500131</v>
          </cell>
          <cell r="B7433" t="str">
            <v>Point</v>
          </cell>
          <cell r="C7433" t="str">
            <v>Asphalt Roofing Manufacture /Fixed Roof Tank: Working Loss</v>
          </cell>
          <cell r="D7433" t="str">
            <v>Industrial Processes - NEC</v>
          </cell>
          <cell r="G7433" t="str">
            <v>Industrial Processes</v>
          </cell>
          <cell r="H7433" t="str">
            <v>Mineral Products</v>
          </cell>
          <cell r="I7433" t="str">
            <v>Asphalt Roofing Manufacture</v>
          </cell>
          <cell r="J7433" t="str">
            <v>Fixed Roof Tank: Working Loss</v>
          </cell>
          <cell r="N7433">
            <v>40988</v>
          </cell>
        </row>
        <row r="7434">
          <cell r="A7434" t="str">
            <v>30500132</v>
          </cell>
          <cell r="B7434" t="str">
            <v>Point</v>
          </cell>
          <cell r="C7434" t="str">
            <v>Asphalt Roofing Manufacture /Floating Roof Tank: Standing Loss</v>
          </cell>
          <cell r="D7434" t="str">
            <v>Industrial Processes - NEC</v>
          </cell>
          <cell r="G7434" t="str">
            <v>Industrial Processes</v>
          </cell>
          <cell r="H7434" t="str">
            <v>Mineral Products</v>
          </cell>
          <cell r="I7434" t="str">
            <v>Asphalt Roofing Manufacture</v>
          </cell>
          <cell r="J7434" t="str">
            <v>Floating Roof Tank: Standing Loss</v>
          </cell>
          <cell r="N7434">
            <v>40988</v>
          </cell>
        </row>
        <row r="7435">
          <cell r="A7435" t="str">
            <v>30500133</v>
          </cell>
          <cell r="B7435" t="str">
            <v>Point</v>
          </cell>
          <cell r="C7435" t="str">
            <v>Asphalt Roofing Manufacture /Floating Roof Tank: Working Loss</v>
          </cell>
          <cell r="D7435" t="str">
            <v>Industrial Processes - NEC</v>
          </cell>
          <cell r="G7435" t="str">
            <v>Industrial Processes</v>
          </cell>
          <cell r="H7435" t="str">
            <v>Mineral Products</v>
          </cell>
          <cell r="I7435" t="str">
            <v>Asphalt Roofing Manufacture</v>
          </cell>
          <cell r="J7435" t="str">
            <v>Floating Roof Tank: Working Loss</v>
          </cell>
          <cell r="N7435">
            <v>40988</v>
          </cell>
        </row>
        <row r="7436">
          <cell r="A7436" t="str">
            <v>30500134</v>
          </cell>
          <cell r="B7436" t="str">
            <v>Point</v>
          </cell>
          <cell r="C7436" t="str">
            <v>Asphalt Roofing Manufacture /Blown Saturant Storage</v>
          </cell>
          <cell r="D7436" t="str">
            <v>Industrial Processes - Storage and Transfer</v>
          </cell>
          <cell r="G7436" t="str">
            <v>Industrial Processes</v>
          </cell>
          <cell r="H7436" t="str">
            <v>Mineral Products</v>
          </cell>
          <cell r="I7436" t="str">
            <v>Asphalt Roofing Manufacture</v>
          </cell>
          <cell r="J7436" t="str">
            <v>Blown Saturant Storage</v>
          </cell>
          <cell r="N7436">
            <v>40988</v>
          </cell>
        </row>
        <row r="7437">
          <cell r="A7437" t="str">
            <v>30500135</v>
          </cell>
          <cell r="B7437" t="str">
            <v>Point</v>
          </cell>
          <cell r="C7437" t="str">
            <v>Asphalt Roofing Manufacture /Blown Coating Storage</v>
          </cell>
          <cell r="D7437" t="str">
            <v>Industrial Processes - Storage and Transfer</v>
          </cell>
          <cell r="G7437" t="str">
            <v>Industrial Processes</v>
          </cell>
          <cell r="H7437" t="str">
            <v>Mineral Products</v>
          </cell>
          <cell r="I7437" t="str">
            <v>Asphalt Roofing Manufacture</v>
          </cell>
          <cell r="J7437" t="str">
            <v>Blown Coating Storage</v>
          </cell>
          <cell r="N7437">
            <v>40988</v>
          </cell>
        </row>
        <row r="7438">
          <cell r="A7438" t="str">
            <v>30500140</v>
          </cell>
          <cell r="B7438" t="str">
            <v>Point</v>
          </cell>
          <cell r="C7438" t="str">
            <v>Asphalt Roofing Manufacture /Granules Unloading</v>
          </cell>
          <cell r="D7438" t="str">
            <v>Industrial Processes - Storage and Transfer</v>
          </cell>
          <cell r="G7438" t="str">
            <v>Industrial Processes</v>
          </cell>
          <cell r="H7438" t="str">
            <v>Mineral Products</v>
          </cell>
          <cell r="I7438" t="str">
            <v>Asphalt Roofing Manufacture</v>
          </cell>
          <cell r="J7438" t="str">
            <v>Granules Unloading</v>
          </cell>
          <cell r="N7438">
            <v>40988</v>
          </cell>
        </row>
        <row r="7439">
          <cell r="A7439" t="str">
            <v>30500141</v>
          </cell>
          <cell r="B7439" t="str">
            <v>Point</v>
          </cell>
          <cell r="C7439" t="str">
            <v>Asphalt Roofing Manufacture /Granules Storage</v>
          </cell>
          <cell r="D7439" t="str">
            <v>Industrial Processes - Storage and Transfer</v>
          </cell>
          <cell r="G7439" t="str">
            <v>Industrial Processes</v>
          </cell>
          <cell r="H7439" t="str">
            <v>Mineral Products</v>
          </cell>
          <cell r="I7439" t="str">
            <v>Asphalt Roofing Manufacture</v>
          </cell>
          <cell r="J7439" t="str">
            <v>Granules Storage</v>
          </cell>
          <cell r="N7439">
            <v>40988</v>
          </cell>
        </row>
        <row r="7440">
          <cell r="A7440" t="str">
            <v>30500142</v>
          </cell>
          <cell r="B7440" t="str">
            <v>Point</v>
          </cell>
          <cell r="C7440" t="str">
            <v>Asphalt Roofing Manufacture /Mineral Dust Unloading</v>
          </cell>
          <cell r="D7440" t="str">
            <v>Industrial Processes - Storage and Transfer</v>
          </cell>
          <cell r="G7440" t="str">
            <v>Industrial Processes</v>
          </cell>
          <cell r="H7440" t="str">
            <v>Mineral Products</v>
          </cell>
          <cell r="I7440" t="str">
            <v>Asphalt Roofing Manufacture</v>
          </cell>
          <cell r="J7440" t="str">
            <v>Mineral Dust Unloading</v>
          </cell>
          <cell r="N7440">
            <v>40988</v>
          </cell>
        </row>
        <row r="7441">
          <cell r="A7441" t="str">
            <v>30500143</v>
          </cell>
          <cell r="B7441" t="str">
            <v>Point</v>
          </cell>
          <cell r="C7441" t="str">
            <v>Asphalt Roofing Manufacture /Mineral Dust Storage</v>
          </cell>
          <cell r="D7441" t="str">
            <v>Industrial Processes - Storage and Transfer</v>
          </cell>
          <cell r="G7441" t="str">
            <v>Industrial Processes</v>
          </cell>
          <cell r="H7441" t="str">
            <v>Mineral Products</v>
          </cell>
          <cell r="I7441" t="str">
            <v>Asphalt Roofing Manufacture</v>
          </cell>
          <cell r="J7441" t="str">
            <v>Mineral Dust Storage</v>
          </cell>
          <cell r="N7441">
            <v>40988</v>
          </cell>
        </row>
        <row r="7442">
          <cell r="A7442" t="str">
            <v>30500144</v>
          </cell>
          <cell r="B7442" t="str">
            <v>Point</v>
          </cell>
          <cell r="C7442" t="str">
            <v>Asphalt Roofing Manufacture /Granules Transport Screw Conveyor and Bucket Elevator</v>
          </cell>
          <cell r="D7442" t="str">
            <v>Industrial Processes - Storage and Transfer</v>
          </cell>
          <cell r="G7442" t="str">
            <v>Industrial Processes</v>
          </cell>
          <cell r="H7442" t="str">
            <v>Mineral Products</v>
          </cell>
          <cell r="I7442" t="str">
            <v>Asphalt Roofing Manufacture</v>
          </cell>
          <cell r="J7442" t="str">
            <v>Granules Transport Screw Conveyor and Bucket Elevator</v>
          </cell>
          <cell r="N7442">
            <v>40988</v>
          </cell>
        </row>
        <row r="7443">
          <cell r="A7443" t="str">
            <v>30500145</v>
          </cell>
          <cell r="B7443" t="str">
            <v>Point</v>
          </cell>
          <cell r="C7443" t="str">
            <v>Asphalt Roofing Manufacture /Mineral Dust Transport Screw Conveyor and Bucket Elevator</v>
          </cell>
          <cell r="D7443" t="str">
            <v>Industrial Processes - Storage and Transfer</v>
          </cell>
          <cell r="G7443" t="str">
            <v>Industrial Processes</v>
          </cell>
          <cell r="H7443" t="str">
            <v>Mineral Products</v>
          </cell>
          <cell r="I7443" t="str">
            <v>Asphalt Roofing Manufacture</v>
          </cell>
          <cell r="J7443" t="str">
            <v>Mineral Dust Transport Screw Conveyor and Bucket Elevator</v>
          </cell>
          <cell r="N7443">
            <v>40988</v>
          </cell>
        </row>
        <row r="7444">
          <cell r="A7444" t="str">
            <v>30500146</v>
          </cell>
          <cell r="B7444" t="str">
            <v>Point</v>
          </cell>
          <cell r="C7444" t="str">
            <v>Asphalt Roofing Manufacture /Sand Surge Bin</v>
          </cell>
          <cell r="D7444" t="str">
            <v>Industrial Processes - NEC</v>
          </cell>
          <cell r="G7444" t="str">
            <v>Industrial Processes</v>
          </cell>
          <cell r="H7444" t="str">
            <v>Mineral Products</v>
          </cell>
          <cell r="I7444" t="str">
            <v>Asphalt Roofing Manufacture</v>
          </cell>
          <cell r="J7444" t="str">
            <v>Sand Surge Bin</v>
          </cell>
          <cell r="N7444">
            <v>40988</v>
          </cell>
        </row>
        <row r="7445">
          <cell r="A7445" t="str">
            <v>30500147</v>
          </cell>
          <cell r="B7445" t="str">
            <v>Point</v>
          </cell>
          <cell r="C7445" t="str">
            <v>Asphalt Roofing Manufacture /Granules Surge Bin</v>
          </cell>
          <cell r="D7445" t="str">
            <v>Industrial Processes - NEC</v>
          </cell>
          <cell r="G7445" t="str">
            <v>Industrial Processes</v>
          </cell>
          <cell r="H7445" t="str">
            <v>Mineral Products</v>
          </cell>
          <cell r="I7445" t="str">
            <v>Asphalt Roofing Manufacture</v>
          </cell>
          <cell r="J7445" t="str">
            <v>Granules Surge Bin</v>
          </cell>
          <cell r="N7445">
            <v>40988</v>
          </cell>
        </row>
        <row r="7446">
          <cell r="A7446" t="str">
            <v>30500150</v>
          </cell>
          <cell r="B7446" t="str">
            <v>Point</v>
          </cell>
          <cell r="C7446" t="str">
            <v>Asphalt Roofing Manufacture /Mineral Dust (Filler) and Asphalt Coating Mixer</v>
          </cell>
          <cell r="D7446" t="str">
            <v>Industrial Processes - NEC</v>
          </cell>
          <cell r="G7446" t="str">
            <v>Industrial Processes</v>
          </cell>
          <cell r="H7446" t="str">
            <v>Mineral Products</v>
          </cell>
          <cell r="I7446" t="str">
            <v>Asphalt Roofing Manufacture</v>
          </cell>
          <cell r="J7446" t="str">
            <v>Mineral Dust (Filler) and Asphalt Coating Mixer</v>
          </cell>
          <cell r="N7446">
            <v>40988</v>
          </cell>
        </row>
        <row r="7447">
          <cell r="A7447" t="str">
            <v>30500151</v>
          </cell>
          <cell r="B7447" t="str">
            <v>Point</v>
          </cell>
          <cell r="C7447" t="str">
            <v>Asphalt Roofing Manufacture /Granules</v>
          </cell>
          <cell r="D7447" t="str">
            <v>Industrial Processes - NEC</v>
          </cell>
          <cell r="G7447" t="str">
            <v>Industrial Processes</v>
          </cell>
          <cell r="H7447" t="str">
            <v>Mineral Products</v>
          </cell>
          <cell r="I7447" t="str">
            <v>Asphalt Roofing Manufacture</v>
          </cell>
          <cell r="J7447" t="str">
            <v>Granules</v>
          </cell>
          <cell r="N7447">
            <v>40988</v>
          </cell>
        </row>
        <row r="7448">
          <cell r="A7448" t="str">
            <v>30500152</v>
          </cell>
          <cell r="B7448" t="str">
            <v>Point</v>
          </cell>
          <cell r="C7448" t="str">
            <v>Asphalt Roofing Manufacture /Sand Applicator</v>
          </cell>
          <cell r="D7448" t="str">
            <v>Industrial Processes - NEC</v>
          </cell>
          <cell r="G7448" t="str">
            <v>Industrial Processes</v>
          </cell>
          <cell r="H7448" t="str">
            <v>Mineral Products</v>
          </cell>
          <cell r="I7448" t="str">
            <v>Asphalt Roofing Manufacture</v>
          </cell>
          <cell r="J7448" t="str">
            <v>Sand Applicator</v>
          </cell>
          <cell r="N7448">
            <v>40988</v>
          </cell>
        </row>
        <row r="7449">
          <cell r="A7449" t="str">
            <v>30500153</v>
          </cell>
          <cell r="B7449" t="str">
            <v>Point</v>
          </cell>
          <cell r="C7449" t="str">
            <v>Asphalt Roofing Manufacture /Cooling Rolls</v>
          </cell>
          <cell r="D7449" t="str">
            <v>Industrial Processes - NEC</v>
          </cell>
          <cell r="G7449" t="str">
            <v>Industrial Processes</v>
          </cell>
          <cell r="H7449" t="str">
            <v>Mineral Products</v>
          </cell>
          <cell r="I7449" t="str">
            <v>Asphalt Roofing Manufacture</v>
          </cell>
          <cell r="J7449" t="str">
            <v>Cooling Rolls</v>
          </cell>
          <cell r="N7449">
            <v>40988</v>
          </cell>
        </row>
        <row r="7450">
          <cell r="A7450" t="str">
            <v>30500154</v>
          </cell>
          <cell r="B7450" t="str">
            <v>Point</v>
          </cell>
          <cell r="C7450" t="str">
            <v>Asphalt Roofing Manufacture /Finish Floating Looper</v>
          </cell>
          <cell r="D7450" t="str">
            <v>Industrial Processes - NEC</v>
          </cell>
          <cell r="G7450" t="str">
            <v>Industrial Processes</v>
          </cell>
          <cell r="H7450" t="str">
            <v>Mineral Products</v>
          </cell>
          <cell r="I7450" t="str">
            <v>Asphalt Roofing Manufacture</v>
          </cell>
          <cell r="J7450" t="str">
            <v>Finish Floating Looper</v>
          </cell>
          <cell r="N7450">
            <v>40988</v>
          </cell>
        </row>
        <row r="7451">
          <cell r="A7451" t="str">
            <v>30500198</v>
          </cell>
          <cell r="B7451" t="str">
            <v>Point</v>
          </cell>
          <cell r="C7451" t="str">
            <v>Asphalt Roofing Manufacture /Other Not Classified</v>
          </cell>
          <cell r="D7451" t="str">
            <v>Industrial Processes - NEC</v>
          </cell>
          <cell r="G7451" t="str">
            <v>Industrial Processes</v>
          </cell>
          <cell r="H7451" t="str">
            <v>Mineral Products</v>
          </cell>
          <cell r="I7451" t="str">
            <v>Asphalt Roofing Manufacture</v>
          </cell>
          <cell r="J7451" t="str">
            <v>Other Not Classified</v>
          </cell>
          <cell r="N7451">
            <v>40988</v>
          </cell>
        </row>
        <row r="7452">
          <cell r="A7452" t="str">
            <v>30500199</v>
          </cell>
          <cell r="B7452" t="str">
            <v>Point</v>
          </cell>
          <cell r="C7452" t="str">
            <v>Asphalt Roofing Manufacture /See Comment **</v>
          </cell>
          <cell r="D7452" t="str">
            <v>Industrial Processes - NEC</v>
          </cell>
          <cell r="G7452" t="str">
            <v>Industrial Processes</v>
          </cell>
          <cell r="H7452" t="str">
            <v>Mineral Products</v>
          </cell>
          <cell r="I7452" t="str">
            <v>Asphalt Roofing Manufacture</v>
          </cell>
          <cell r="J7452" t="str">
            <v>See Comment **</v>
          </cell>
          <cell r="N7452">
            <v>40988</v>
          </cell>
        </row>
        <row r="7453">
          <cell r="A7453" t="str">
            <v>30500201</v>
          </cell>
          <cell r="B7453" t="str">
            <v>Point</v>
          </cell>
          <cell r="C7453" t="str">
            <v>Asphalt Concrete /Rotary Dryer: Conventional Plant (see 3-05-002-50 to -53 for subtypes)</v>
          </cell>
          <cell r="D7453" t="str">
            <v>Industrial Processes - NEC</v>
          </cell>
          <cell r="G7453" t="str">
            <v>Industrial Processes</v>
          </cell>
          <cell r="H7453" t="str">
            <v>Mineral Products</v>
          </cell>
          <cell r="I7453" t="str">
            <v>Asphalt Concrete</v>
          </cell>
          <cell r="J7453" t="str">
            <v>Rotary Dryer: Conventional Plant (see 3-05-002-50 to -53 for subtypes)</v>
          </cell>
          <cell r="N7453">
            <v>40988</v>
          </cell>
        </row>
        <row r="7454">
          <cell r="A7454" t="str">
            <v>30500202</v>
          </cell>
          <cell r="B7454" t="str">
            <v>Point</v>
          </cell>
          <cell r="C7454" t="str">
            <v>Asphalt Concrete /Batch Mix Plant: Hot Elevs, Screens, Bins&amp;Mixer (also see -45 thru -47</v>
          </cell>
          <cell r="D7454" t="str">
            <v>Industrial Processes - NEC</v>
          </cell>
          <cell r="G7454" t="str">
            <v>Industrial Processes</v>
          </cell>
          <cell r="H7454" t="str">
            <v>Mineral Products</v>
          </cell>
          <cell r="I7454" t="str">
            <v>Asphalt Concrete</v>
          </cell>
          <cell r="J7454" t="str">
            <v>Batch Mix Plant: Hot Elevs, Screens, Bins&amp;Mixer (also see -45 thru -47</v>
          </cell>
          <cell r="N7454">
            <v>40988</v>
          </cell>
        </row>
        <row r="7455">
          <cell r="A7455" t="str">
            <v>30500203</v>
          </cell>
          <cell r="B7455" t="str">
            <v>Point</v>
          </cell>
          <cell r="C7455" t="str">
            <v>Asphalt Concrete /Storage Piles</v>
          </cell>
          <cell r="D7455" t="str">
            <v>Industrial Processes - Storage and Transfer</v>
          </cell>
          <cell r="G7455" t="str">
            <v>Industrial Processes</v>
          </cell>
          <cell r="H7455" t="str">
            <v>Mineral Products</v>
          </cell>
          <cell r="I7455" t="str">
            <v>Asphalt Concrete</v>
          </cell>
          <cell r="J7455" t="str">
            <v>Storage Piles</v>
          </cell>
          <cell r="N7455">
            <v>40988</v>
          </cell>
        </row>
        <row r="7456">
          <cell r="A7456" t="str">
            <v>30500204</v>
          </cell>
          <cell r="B7456" t="str">
            <v>Point</v>
          </cell>
          <cell r="C7456" t="str">
            <v>Asphalt Concrete /Cold Aggregate Handling</v>
          </cell>
          <cell r="D7456" t="str">
            <v>Industrial Processes - NEC</v>
          </cell>
          <cell r="G7456" t="str">
            <v>Industrial Processes</v>
          </cell>
          <cell r="H7456" t="str">
            <v>Mineral Products</v>
          </cell>
          <cell r="I7456" t="str">
            <v>Asphalt Concrete</v>
          </cell>
          <cell r="J7456" t="str">
            <v>Cold Aggregate Handling</v>
          </cell>
          <cell r="N7456">
            <v>40988</v>
          </cell>
        </row>
        <row r="7457">
          <cell r="A7457" t="str">
            <v>30500205</v>
          </cell>
          <cell r="B7457" t="str">
            <v>Point</v>
          </cell>
          <cell r="C7457" t="str">
            <v>Asphalt Concrete /Drum Dryer: Drum Mix Plant (see 3-05-002-55 thru -63 for subtypes)</v>
          </cell>
          <cell r="D7457" t="str">
            <v>Industrial Processes - NEC</v>
          </cell>
          <cell r="G7457" t="str">
            <v>Industrial Processes</v>
          </cell>
          <cell r="H7457" t="str">
            <v>Mineral Products</v>
          </cell>
          <cell r="I7457" t="str">
            <v>Asphalt Concrete</v>
          </cell>
          <cell r="J7457" t="str">
            <v>Drum Dryer: Drum Mix Plant (see 3-05-002-55 thru -63 for subtypes)</v>
          </cell>
          <cell r="N7457">
            <v>40988</v>
          </cell>
        </row>
        <row r="7458">
          <cell r="A7458" t="str">
            <v>30500206</v>
          </cell>
          <cell r="B7458" t="str">
            <v>Point</v>
          </cell>
          <cell r="C7458" t="str">
            <v>Asphalt Concrete /Asphalt Heater: Natural Gas</v>
          </cell>
          <cell r="D7458" t="str">
            <v>Industrial Processes - NEC</v>
          </cell>
          <cell r="G7458" t="str">
            <v>Industrial Processes</v>
          </cell>
          <cell r="H7458" t="str">
            <v>Mineral Products</v>
          </cell>
          <cell r="I7458" t="str">
            <v>Asphalt Concrete</v>
          </cell>
          <cell r="J7458" t="str">
            <v>Asphalt Heater: Natural Gas</v>
          </cell>
          <cell r="N7458">
            <v>40988</v>
          </cell>
        </row>
        <row r="7459">
          <cell r="A7459" t="str">
            <v>30500207</v>
          </cell>
          <cell r="B7459" t="str">
            <v>Point</v>
          </cell>
          <cell r="C7459" t="str">
            <v>Asphalt Concrete /Asphalt Heater: Residual Oil</v>
          </cell>
          <cell r="D7459" t="str">
            <v>Industrial Processes - NEC</v>
          </cell>
          <cell r="G7459" t="str">
            <v>Industrial Processes</v>
          </cell>
          <cell r="H7459" t="str">
            <v>Mineral Products</v>
          </cell>
          <cell r="I7459" t="str">
            <v>Asphalt Concrete</v>
          </cell>
          <cell r="J7459" t="str">
            <v>Asphalt Heater: Residual Oil</v>
          </cell>
          <cell r="N7459">
            <v>40988</v>
          </cell>
        </row>
        <row r="7460">
          <cell r="A7460" t="str">
            <v>30500208</v>
          </cell>
          <cell r="B7460" t="str">
            <v>Point</v>
          </cell>
          <cell r="C7460" t="str">
            <v>Asphalt Concrete /Asphalt Heater: Distillate Oil</v>
          </cell>
          <cell r="D7460" t="str">
            <v>Industrial Processes - NEC</v>
          </cell>
          <cell r="G7460" t="str">
            <v>Industrial Processes</v>
          </cell>
          <cell r="H7460" t="str">
            <v>Mineral Products</v>
          </cell>
          <cell r="I7460" t="str">
            <v>Asphalt Concrete</v>
          </cell>
          <cell r="J7460" t="str">
            <v>Asphalt Heater: Distillate Oil</v>
          </cell>
          <cell r="N7460">
            <v>40988</v>
          </cell>
        </row>
        <row r="7461">
          <cell r="A7461" t="str">
            <v>30500209</v>
          </cell>
          <cell r="B7461" t="str">
            <v>Point</v>
          </cell>
          <cell r="C7461" t="str">
            <v>Asphalt Concrete /Asphalt Heater: LPG</v>
          </cell>
          <cell r="D7461" t="str">
            <v>Industrial Processes - NEC</v>
          </cell>
          <cell r="G7461" t="str">
            <v>Industrial Processes</v>
          </cell>
          <cell r="H7461" t="str">
            <v>Mineral Products</v>
          </cell>
          <cell r="I7461" t="str">
            <v>Asphalt Concrete</v>
          </cell>
          <cell r="J7461" t="str">
            <v>Asphalt Heater: LPG</v>
          </cell>
          <cell r="N7461">
            <v>40988</v>
          </cell>
        </row>
        <row r="7462">
          <cell r="A7462" t="str">
            <v>30500210</v>
          </cell>
          <cell r="B7462" t="str">
            <v>Point</v>
          </cell>
          <cell r="C7462" t="str">
            <v>Asphalt Concrete /Asphalt Heater: Waste Oil</v>
          </cell>
          <cell r="D7462" t="str">
            <v>Industrial Processes - NEC</v>
          </cell>
          <cell r="G7462" t="str">
            <v>Industrial Processes</v>
          </cell>
          <cell r="H7462" t="str">
            <v>Mineral Products</v>
          </cell>
          <cell r="I7462" t="str">
            <v>Asphalt Concrete</v>
          </cell>
          <cell r="J7462" t="str">
            <v>Asphalt Heater: Waste Oil</v>
          </cell>
          <cell r="N7462">
            <v>40988</v>
          </cell>
        </row>
        <row r="7463">
          <cell r="A7463" t="str">
            <v>30500211</v>
          </cell>
          <cell r="B7463" t="str">
            <v>Point</v>
          </cell>
          <cell r="C7463" t="str">
            <v>Asphalt Concrete /Rotary Dryer Conventional Plant with Cyclone ** use 3-05-002-01 w/CTL</v>
          </cell>
          <cell r="D7463" t="str">
            <v>Industrial Processes - NEC</v>
          </cell>
          <cell r="G7463" t="str">
            <v>Industrial Processes</v>
          </cell>
          <cell r="H7463" t="str">
            <v>Mineral Products</v>
          </cell>
          <cell r="I7463" t="str">
            <v>Asphalt Concrete</v>
          </cell>
          <cell r="J7463" t="str">
            <v>Rotary Dryer Conventional Plant with Cyclone ** use 3-05-002-01 w/CTL</v>
          </cell>
          <cell r="N7463">
            <v>40988</v>
          </cell>
        </row>
        <row r="7464">
          <cell r="A7464" t="str">
            <v>30500212</v>
          </cell>
          <cell r="B7464" t="str">
            <v>Point</v>
          </cell>
          <cell r="C7464" t="str">
            <v>Asphalt Concrete /Heated Asphalt Storage Tanks</v>
          </cell>
          <cell r="D7464" t="str">
            <v>Industrial Processes - Storage and Transfer</v>
          </cell>
          <cell r="G7464" t="str">
            <v>Industrial Processes</v>
          </cell>
          <cell r="H7464" t="str">
            <v>Mineral Products</v>
          </cell>
          <cell r="I7464" t="str">
            <v>Asphalt Concrete</v>
          </cell>
          <cell r="J7464" t="str">
            <v>Heated Asphalt Storage Tanks</v>
          </cell>
          <cell r="N7464">
            <v>40988</v>
          </cell>
        </row>
        <row r="7465">
          <cell r="A7465" t="str">
            <v>30500213</v>
          </cell>
          <cell r="B7465" t="str">
            <v>Point</v>
          </cell>
          <cell r="C7465" t="str">
            <v>Asphalt Concrete /Storage Silo</v>
          </cell>
          <cell r="D7465" t="str">
            <v>Industrial Processes - Storage and Transfer</v>
          </cell>
          <cell r="G7465" t="str">
            <v>Industrial Processes</v>
          </cell>
          <cell r="H7465" t="str">
            <v>Mineral Products</v>
          </cell>
          <cell r="I7465" t="str">
            <v>Asphalt Concrete</v>
          </cell>
          <cell r="J7465" t="str">
            <v>Storage Silo</v>
          </cell>
          <cell r="N7465">
            <v>40988</v>
          </cell>
        </row>
        <row r="7466">
          <cell r="A7466" t="str">
            <v>30500214</v>
          </cell>
          <cell r="B7466" t="str">
            <v>Point</v>
          </cell>
          <cell r="C7466" t="str">
            <v>Asphalt Concrete /Truck Load-out</v>
          </cell>
          <cell r="D7466" t="str">
            <v>Industrial Processes - Storage and Transfer</v>
          </cell>
          <cell r="G7466" t="str">
            <v>Industrial Processes</v>
          </cell>
          <cell r="H7466" t="str">
            <v>Mineral Products</v>
          </cell>
          <cell r="I7466" t="str">
            <v>Asphalt Concrete</v>
          </cell>
          <cell r="J7466" t="str">
            <v>Truck Load-out</v>
          </cell>
          <cell r="N7466">
            <v>40988</v>
          </cell>
        </row>
        <row r="7467">
          <cell r="A7467" t="str">
            <v>30500215</v>
          </cell>
          <cell r="B7467" t="str">
            <v>Point</v>
          </cell>
          <cell r="C7467" t="str">
            <v>Asphalt Concrete /In Place Recycling: Propane</v>
          </cell>
          <cell r="D7467" t="str">
            <v>Industrial Processes - NEC</v>
          </cell>
          <cell r="G7467" t="str">
            <v>Industrial Processes</v>
          </cell>
          <cell r="H7467" t="str">
            <v>Mineral Products</v>
          </cell>
          <cell r="I7467" t="str">
            <v>Asphalt Concrete</v>
          </cell>
          <cell r="J7467" t="str">
            <v>In Place Recycling: Propane</v>
          </cell>
          <cell r="N7467">
            <v>40988</v>
          </cell>
        </row>
        <row r="7468">
          <cell r="A7468" t="str">
            <v>30500216</v>
          </cell>
          <cell r="B7468" t="str">
            <v>Point</v>
          </cell>
          <cell r="C7468" t="str">
            <v>Asphalt Concrete /Cold Aggregate Feed Bins</v>
          </cell>
          <cell r="D7468" t="str">
            <v>Industrial Processes - NEC</v>
          </cell>
          <cell r="G7468" t="str">
            <v>Industrial Processes</v>
          </cell>
          <cell r="H7468" t="str">
            <v>Mineral Products</v>
          </cell>
          <cell r="I7468" t="str">
            <v>Asphalt Concrete</v>
          </cell>
          <cell r="J7468" t="str">
            <v>Cold Aggregate Feed Bins</v>
          </cell>
          <cell r="N7468">
            <v>40988</v>
          </cell>
        </row>
        <row r="7469">
          <cell r="A7469" t="str">
            <v>30500217</v>
          </cell>
          <cell r="B7469" t="str">
            <v>Point</v>
          </cell>
          <cell r="C7469" t="str">
            <v>Asphalt Concrete /Cold Aggregate Conveyors and Elevators</v>
          </cell>
          <cell r="D7469" t="str">
            <v>Industrial Processes - Storage and Transfer</v>
          </cell>
          <cell r="G7469" t="str">
            <v>Industrial Processes</v>
          </cell>
          <cell r="H7469" t="str">
            <v>Mineral Products</v>
          </cell>
          <cell r="I7469" t="str">
            <v>Asphalt Concrete</v>
          </cell>
          <cell r="J7469" t="str">
            <v>Cold Aggregate Conveyors and Elevators</v>
          </cell>
          <cell r="N7469">
            <v>40988</v>
          </cell>
        </row>
        <row r="7470">
          <cell r="A7470" t="str">
            <v>30500220</v>
          </cell>
          <cell r="B7470" t="str">
            <v>Point</v>
          </cell>
          <cell r="C7470" t="str">
            <v>Asphalt Concrete /Elevators: Batch Process (also see -45 thru -47 for combos w/scr,bins</v>
          </cell>
          <cell r="D7470" t="str">
            <v>Industrial Processes - Storage and Transfer</v>
          </cell>
          <cell r="G7470" t="str">
            <v>Industrial Processes</v>
          </cell>
          <cell r="H7470" t="str">
            <v>Mineral Products</v>
          </cell>
          <cell r="I7470" t="str">
            <v>Asphalt Concrete</v>
          </cell>
          <cell r="J7470" t="str">
            <v>Elevators: Batch Process (also see -45 thru -47 for combos w/scr,bins</v>
          </cell>
          <cell r="N7470">
            <v>40988</v>
          </cell>
        </row>
        <row r="7471">
          <cell r="A7471" t="str">
            <v>30500221</v>
          </cell>
          <cell r="B7471" t="str">
            <v>Point</v>
          </cell>
          <cell r="C7471" t="str">
            <v>Asphalt Concrete /Elevators: Continuous Process</v>
          </cell>
          <cell r="D7471" t="str">
            <v>Industrial Processes - Storage and Transfer</v>
          </cell>
          <cell r="G7471" t="str">
            <v>Industrial Processes</v>
          </cell>
          <cell r="H7471" t="str">
            <v>Mineral Products</v>
          </cell>
          <cell r="I7471" t="str">
            <v>Asphalt Concrete</v>
          </cell>
          <cell r="J7471" t="str">
            <v>Elevators: Continuous Process</v>
          </cell>
          <cell r="N7471">
            <v>40988</v>
          </cell>
        </row>
        <row r="7472">
          <cell r="A7472" t="str">
            <v>30500230</v>
          </cell>
          <cell r="B7472" t="str">
            <v>Point</v>
          </cell>
          <cell r="C7472" t="str">
            <v>Asphalt Concrete /Hot Bins and Screens: Batch Process (also see -45 thru -47 for combos)</v>
          </cell>
          <cell r="D7472" t="str">
            <v>Industrial Processes - NEC</v>
          </cell>
          <cell r="G7472" t="str">
            <v>Industrial Processes</v>
          </cell>
          <cell r="H7472" t="str">
            <v>Mineral Products</v>
          </cell>
          <cell r="I7472" t="str">
            <v>Asphalt Concrete</v>
          </cell>
          <cell r="J7472" t="str">
            <v>Hot Bins and Screens: Batch Process (also see -45 thru -47 for combos)</v>
          </cell>
          <cell r="N7472">
            <v>40988</v>
          </cell>
        </row>
        <row r="7473">
          <cell r="A7473" t="str">
            <v>30500231</v>
          </cell>
          <cell r="B7473" t="str">
            <v>Point</v>
          </cell>
          <cell r="C7473" t="str">
            <v>Asphalt Concrete /Hot Bins and Screens: Continuous Process</v>
          </cell>
          <cell r="D7473" t="str">
            <v>Industrial Processes - NEC</v>
          </cell>
          <cell r="G7473" t="str">
            <v>Industrial Processes</v>
          </cell>
          <cell r="H7473" t="str">
            <v>Mineral Products</v>
          </cell>
          <cell r="I7473" t="str">
            <v>Asphalt Concrete</v>
          </cell>
          <cell r="J7473" t="str">
            <v>Hot Bins and Screens: Continuous Process</v>
          </cell>
          <cell r="N7473">
            <v>40988</v>
          </cell>
        </row>
        <row r="7474">
          <cell r="A7474" t="str">
            <v>30500240</v>
          </cell>
          <cell r="B7474" t="str">
            <v>Point</v>
          </cell>
          <cell r="C7474" t="str">
            <v>Asphalt Concrete /Mixers: Batch Process (also see -45 thru -47 for combos w/scr,bins</v>
          </cell>
          <cell r="D7474" t="str">
            <v>Industrial Processes - NEC</v>
          </cell>
          <cell r="G7474" t="str">
            <v>Industrial Processes</v>
          </cell>
          <cell r="H7474" t="str">
            <v>Mineral Products</v>
          </cell>
          <cell r="I7474" t="str">
            <v>Asphalt Concrete</v>
          </cell>
          <cell r="J7474" t="str">
            <v>Mixers: Batch Process (also see -45 thru -47 for combos w/scr,bins</v>
          </cell>
          <cell r="N7474">
            <v>40988</v>
          </cell>
        </row>
        <row r="7475">
          <cell r="A7475" t="str">
            <v>30500241</v>
          </cell>
          <cell r="B7475" t="str">
            <v>Point</v>
          </cell>
          <cell r="C7475" t="str">
            <v>Asphalt Concrete /Mixers: Continuous Mix (outside the drum) Process</v>
          </cell>
          <cell r="D7475" t="str">
            <v>Industrial Processes - NEC</v>
          </cell>
          <cell r="G7475" t="str">
            <v>Industrial Processes</v>
          </cell>
          <cell r="H7475" t="str">
            <v>Mineral Products</v>
          </cell>
          <cell r="I7475" t="str">
            <v>Asphalt Concrete</v>
          </cell>
          <cell r="J7475" t="str">
            <v>Mixers: Continuous Mix (outside the drum) Process</v>
          </cell>
          <cell r="N7475">
            <v>40988</v>
          </cell>
        </row>
        <row r="7476">
          <cell r="A7476" t="str">
            <v>30500242</v>
          </cell>
          <cell r="B7476" t="str">
            <v>Point</v>
          </cell>
          <cell r="C7476" t="str">
            <v>Asphalt Concrete /Mixers: Drum Mix Process ** (use 3-05-002-005 and subtypes)</v>
          </cell>
          <cell r="D7476" t="str">
            <v>Industrial Processes - NEC</v>
          </cell>
          <cell r="G7476" t="str">
            <v>Industrial Processes</v>
          </cell>
          <cell r="H7476" t="str">
            <v>Mineral Products</v>
          </cell>
          <cell r="I7476" t="str">
            <v>Asphalt Concrete</v>
          </cell>
          <cell r="J7476" t="str">
            <v>Mixers: Drum Mix Process ** (use 3-05-002-005 and subtypes)</v>
          </cell>
          <cell r="N7476">
            <v>40988</v>
          </cell>
        </row>
        <row r="7477">
          <cell r="A7477" t="str">
            <v>30500245</v>
          </cell>
          <cell r="B7477" t="str">
            <v>Point</v>
          </cell>
          <cell r="C7477" t="str">
            <v>Asphalt Concrete /Batch Mix Plant: Hot Elevators, Screens, Bins, Mixer &amp; NG Rot Dryer</v>
          </cell>
          <cell r="D7477" t="str">
            <v>Industrial Processes - NEC</v>
          </cell>
          <cell r="G7477" t="str">
            <v>Industrial Processes</v>
          </cell>
          <cell r="H7477" t="str">
            <v>Mineral Products</v>
          </cell>
          <cell r="I7477" t="str">
            <v>Asphalt Concrete</v>
          </cell>
          <cell r="J7477" t="str">
            <v>Batch Mix Plant: Hot Elevators, Screens, Bins, Mixer &amp; NG Rot Dryer</v>
          </cell>
          <cell r="M7477">
            <v>36866</v>
          </cell>
          <cell r="N7477">
            <v>40988</v>
          </cell>
        </row>
        <row r="7478">
          <cell r="A7478" t="str">
            <v>30500246</v>
          </cell>
          <cell r="B7478" t="str">
            <v>Point</v>
          </cell>
          <cell r="C7478" t="str">
            <v>Asphalt Concrete /Batch Mix Plant: Hot Elevators, Screens, Bins, Mixer&amp; #2 Oil Rot Dryer</v>
          </cell>
          <cell r="D7478" t="str">
            <v>Industrial Processes - NEC</v>
          </cell>
          <cell r="G7478" t="str">
            <v>Industrial Processes</v>
          </cell>
          <cell r="H7478" t="str">
            <v>Mineral Products</v>
          </cell>
          <cell r="I7478" t="str">
            <v>Asphalt Concrete</v>
          </cell>
          <cell r="J7478" t="str">
            <v>Batch Mix Plant: Hot Elevators, Screens, Bins, Mixer&amp; #2 Oil Rot Dryer</v>
          </cell>
          <cell r="M7478">
            <v>36866</v>
          </cell>
          <cell r="N7478">
            <v>40988</v>
          </cell>
        </row>
        <row r="7479">
          <cell r="A7479" t="str">
            <v>30500247</v>
          </cell>
          <cell r="B7479" t="str">
            <v>Point</v>
          </cell>
          <cell r="C7479" t="str">
            <v>Asphalt Concrete /Batch Mix Plant: Hot Elevs, Scrns, Bins, Mixer&amp; Waste/Drain/#6 Oil Rot</v>
          </cell>
          <cell r="D7479" t="str">
            <v>Industrial Processes - NEC</v>
          </cell>
          <cell r="G7479" t="str">
            <v>Industrial Processes</v>
          </cell>
          <cell r="H7479" t="str">
            <v>Mineral Products</v>
          </cell>
          <cell r="I7479" t="str">
            <v>Asphalt Concrete</v>
          </cell>
          <cell r="J7479" t="str">
            <v>Batch Mix Plant: Hot Elevs, Scrns, Bins, Mixer&amp; Waste/Drain/#6 Oil Rot</v>
          </cell>
          <cell r="M7479">
            <v>36866</v>
          </cell>
          <cell r="N7479">
            <v>40988</v>
          </cell>
        </row>
        <row r="7480">
          <cell r="A7480" t="str">
            <v>30500250</v>
          </cell>
          <cell r="B7480" t="str">
            <v>Point</v>
          </cell>
          <cell r="C7480" t="str">
            <v>Asphalt Concrete /Conventional Continuous Mix (outside of drum) Plant: Rotary Dryer</v>
          </cell>
          <cell r="D7480" t="str">
            <v>Industrial Processes - NEC</v>
          </cell>
          <cell r="G7480" t="str">
            <v>Industrial Processes</v>
          </cell>
          <cell r="H7480" t="str">
            <v>Mineral Products</v>
          </cell>
          <cell r="I7480" t="str">
            <v>Asphalt Concrete</v>
          </cell>
          <cell r="J7480" t="str">
            <v>Conventional Continuous Mix (outside of drum) Plant: Rotary Dryer</v>
          </cell>
          <cell r="N7480">
            <v>40988</v>
          </cell>
        </row>
        <row r="7481">
          <cell r="A7481" t="str">
            <v>30500251</v>
          </cell>
          <cell r="B7481" t="str">
            <v>Point</v>
          </cell>
          <cell r="C7481" t="str">
            <v>Asphalt Concrete /Batch Mix Plant: Rotary Dryer, Natural Gas-Fired (also see -45)</v>
          </cell>
          <cell r="D7481" t="str">
            <v>Industrial Processes - NEC</v>
          </cell>
          <cell r="G7481" t="str">
            <v>Industrial Processes</v>
          </cell>
          <cell r="H7481" t="str">
            <v>Mineral Products</v>
          </cell>
          <cell r="I7481" t="str">
            <v>Asphalt Concrete</v>
          </cell>
          <cell r="J7481" t="str">
            <v>Batch Mix Plant: Rotary Dryer, Natural Gas-Fired (also see -45)</v>
          </cell>
          <cell r="N7481">
            <v>40988</v>
          </cell>
        </row>
        <row r="7482">
          <cell r="A7482" t="str">
            <v>30500252</v>
          </cell>
          <cell r="B7482" t="str">
            <v>Point</v>
          </cell>
          <cell r="C7482" t="str">
            <v>Asphalt Concrete /Batch Mix Plant: Rotary Dryer, Oil-Fired (also see -46)</v>
          </cell>
          <cell r="D7482" t="str">
            <v>Industrial Processes - NEC</v>
          </cell>
          <cell r="G7482" t="str">
            <v>Industrial Processes</v>
          </cell>
          <cell r="H7482" t="str">
            <v>Mineral Products</v>
          </cell>
          <cell r="I7482" t="str">
            <v>Asphalt Concrete</v>
          </cell>
          <cell r="J7482" t="str">
            <v>Batch Mix Plant: Rotary Dryer, Oil-Fired (also see -46)</v>
          </cell>
          <cell r="N7482">
            <v>40988</v>
          </cell>
        </row>
        <row r="7483">
          <cell r="A7483" t="str">
            <v>30500253</v>
          </cell>
          <cell r="B7483" t="str">
            <v>Point</v>
          </cell>
          <cell r="C7483" t="str">
            <v>Asphalt Concrete /Batch Mix Plant: Rotary Dryer, Waste/Drain/# 6 Oil-Fired (also see -47</v>
          </cell>
          <cell r="D7483" t="str">
            <v>Industrial Processes - NEC</v>
          </cell>
          <cell r="G7483" t="str">
            <v>Industrial Processes</v>
          </cell>
          <cell r="H7483" t="str">
            <v>Mineral Products</v>
          </cell>
          <cell r="I7483" t="str">
            <v>Asphalt Concrete</v>
          </cell>
          <cell r="J7483" t="str">
            <v>Batch Mix Plant: Rotary Dryer, Waste/Drain/# 6 Oil-Fired (also see -47</v>
          </cell>
          <cell r="M7483">
            <v>36866</v>
          </cell>
          <cell r="N7483">
            <v>40988</v>
          </cell>
        </row>
        <row r="7484">
          <cell r="A7484" t="str">
            <v>30500255</v>
          </cell>
          <cell r="B7484" t="str">
            <v>Point</v>
          </cell>
          <cell r="C7484" t="str">
            <v>Asphalt Concrete /Drum Mix Plant: Rotary Drum Dryer / Mixer, Natural Gas-Fired</v>
          </cell>
          <cell r="D7484" t="str">
            <v>Industrial Processes - NEC</v>
          </cell>
          <cell r="G7484" t="str">
            <v>Industrial Processes</v>
          </cell>
          <cell r="H7484" t="str">
            <v>Mineral Products</v>
          </cell>
          <cell r="I7484" t="str">
            <v>Asphalt Concrete</v>
          </cell>
          <cell r="J7484" t="str">
            <v>Drum Mix Plant: Rotary Drum Dryer / Mixer, Natural Gas-Fired</v>
          </cell>
          <cell r="N7484">
            <v>40988</v>
          </cell>
        </row>
        <row r="7485">
          <cell r="A7485" t="str">
            <v>30500256</v>
          </cell>
          <cell r="B7485" t="str">
            <v>Point</v>
          </cell>
          <cell r="C7485" t="str">
            <v>Asphalt Concrete /Drum Mix Plant: Rotary Drum Dryer / Mixer, Natural Gas, Parallel Flow</v>
          </cell>
          <cell r="D7485" t="str">
            <v>Industrial Processes - NEC</v>
          </cell>
          <cell r="G7485" t="str">
            <v>Industrial Processes</v>
          </cell>
          <cell r="H7485" t="str">
            <v>Mineral Products</v>
          </cell>
          <cell r="I7485" t="str">
            <v>Asphalt Concrete</v>
          </cell>
          <cell r="J7485" t="str">
            <v>Drum Mix Plant: Rotary Drum Dryer / Mixer, Natural Gas, Parallel Flow</v>
          </cell>
          <cell r="N7485">
            <v>40988</v>
          </cell>
        </row>
        <row r="7486">
          <cell r="A7486" t="str">
            <v>30500257</v>
          </cell>
          <cell r="B7486" t="str">
            <v>Point</v>
          </cell>
          <cell r="C7486" t="str">
            <v>Asphalt Concrete /Drum Mix Plant: Rotary Drum Dryer / Mixer, Natural Gas, Counterflow</v>
          </cell>
          <cell r="D7486" t="str">
            <v>Industrial Processes - NEC</v>
          </cell>
          <cell r="G7486" t="str">
            <v>Industrial Processes</v>
          </cell>
          <cell r="H7486" t="str">
            <v>Mineral Products</v>
          </cell>
          <cell r="I7486" t="str">
            <v>Asphalt Concrete</v>
          </cell>
          <cell r="J7486" t="str">
            <v>Drum Mix Plant: Rotary Drum Dryer / Mixer, Natural Gas, Counterflow</v>
          </cell>
          <cell r="N7486">
            <v>40988</v>
          </cell>
        </row>
        <row r="7487">
          <cell r="A7487" t="str">
            <v>30500258</v>
          </cell>
          <cell r="B7487" t="str">
            <v>Point</v>
          </cell>
          <cell r="C7487" t="str">
            <v>Asphalt Concrete /Drum Mix Plant: Rotary Drum Dryer / Mixer, #2 Oil-Fired</v>
          </cell>
          <cell r="D7487" t="str">
            <v>Industrial Processes - NEC</v>
          </cell>
          <cell r="G7487" t="str">
            <v>Industrial Processes</v>
          </cell>
          <cell r="H7487" t="str">
            <v>Mineral Products</v>
          </cell>
          <cell r="I7487" t="str">
            <v>Asphalt Concrete</v>
          </cell>
          <cell r="J7487" t="str">
            <v>Drum Mix Plant: Rotary Drum Dryer / Mixer, #2 Oil-Fired</v>
          </cell>
          <cell r="N7487">
            <v>40988</v>
          </cell>
        </row>
        <row r="7488">
          <cell r="A7488" t="str">
            <v>30500259</v>
          </cell>
          <cell r="B7488" t="str">
            <v>Point</v>
          </cell>
          <cell r="C7488" t="str">
            <v>Asphalt Concrete /Drum Mix Plant: Rotary Drum Dryer / Mixer, #2 Oil-Fired, Parallel Flow</v>
          </cell>
          <cell r="D7488" t="str">
            <v>Industrial Processes - NEC</v>
          </cell>
          <cell r="G7488" t="str">
            <v>Industrial Processes</v>
          </cell>
          <cell r="H7488" t="str">
            <v>Mineral Products</v>
          </cell>
          <cell r="I7488" t="str">
            <v>Asphalt Concrete</v>
          </cell>
          <cell r="J7488" t="str">
            <v>Drum Mix Plant: Rotary Drum Dryer / Mixer, #2 Oil-Fired, Parallel Flow</v>
          </cell>
          <cell r="N7488">
            <v>40988</v>
          </cell>
        </row>
        <row r="7489">
          <cell r="A7489" t="str">
            <v>30500260</v>
          </cell>
          <cell r="B7489" t="str">
            <v>Point</v>
          </cell>
          <cell r="C7489" t="str">
            <v>Asphalt Concrete /Drum Mix Plant: Rotary Drum Dryer / Mixer, #2 Oil-Fired, Counterflow</v>
          </cell>
          <cell r="D7489" t="str">
            <v>Industrial Processes - NEC</v>
          </cell>
          <cell r="G7489" t="str">
            <v>Industrial Processes</v>
          </cell>
          <cell r="H7489" t="str">
            <v>Mineral Products</v>
          </cell>
          <cell r="I7489" t="str">
            <v>Asphalt Concrete</v>
          </cell>
          <cell r="J7489" t="str">
            <v>Drum Mix Plant: Rotary Drum Dryer / Mixer, #2 Oil-Fired, Counterflow</v>
          </cell>
          <cell r="N7489">
            <v>40988</v>
          </cell>
        </row>
        <row r="7490">
          <cell r="A7490" t="str">
            <v>30500261</v>
          </cell>
          <cell r="B7490" t="str">
            <v>Point</v>
          </cell>
          <cell r="C7490" t="str">
            <v>Asphalt Concrete /Drum Mix Plant: Rotary Drum Dryer/Mixer, Waste/Drain/#6 Oil-Fired</v>
          </cell>
          <cell r="D7490" t="str">
            <v>Industrial Processes - NEC</v>
          </cell>
          <cell r="G7490" t="str">
            <v>Industrial Processes</v>
          </cell>
          <cell r="H7490" t="str">
            <v>Mineral Products</v>
          </cell>
          <cell r="I7490" t="str">
            <v>Asphalt Concrete</v>
          </cell>
          <cell r="J7490" t="str">
            <v>Drum Mix Plant: Rotary Drum Dryer/Mixer, Waste/Drain/#6 Oil-Fired</v>
          </cell>
          <cell r="M7490">
            <v>36866</v>
          </cell>
          <cell r="N7490">
            <v>40988</v>
          </cell>
        </row>
        <row r="7491">
          <cell r="A7491" t="str">
            <v>30500262</v>
          </cell>
          <cell r="B7491" t="str">
            <v>Point</v>
          </cell>
          <cell r="C7491" t="str">
            <v>Asphalt Concrete /Drum Mix Pl: Rotary Drum Dryer/Mixer, Waste/Drain/#6 Oil, Parallel Flo</v>
          </cell>
          <cell r="D7491" t="str">
            <v>Industrial Processes - NEC</v>
          </cell>
          <cell r="G7491" t="str">
            <v>Industrial Processes</v>
          </cell>
          <cell r="H7491" t="str">
            <v>Mineral Products</v>
          </cell>
          <cell r="I7491" t="str">
            <v>Asphalt Concrete</v>
          </cell>
          <cell r="J7491" t="str">
            <v>Drum Mix Pl: Rotary Drum Dryer/Mixer, Waste/Drain/#6 Oil, Parallel Flo</v>
          </cell>
          <cell r="M7491">
            <v>36866</v>
          </cell>
          <cell r="N7491">
            <v>40988</v>
          </cell>
        </row>
        <row r="7492">
          <cell r="A7492" t="str">
            <v>30500263</v>
          </cell>
          <cell r="B7492" t="str">
            <v>Point</v>
          </cell>
          <cell r="C7492" t="str">
            <v>Asphalt Concrete /Drum Mix Pl: Rotary Drum Dryer/Mixer, Waste/Drain/#6 Oil, Counterflow</v>
          </cell>
          <cell r="D7492" t="str">
            <v>Industrial Processes - NEC</v>
          </cell>
          <cell r="G7492" t="str">
            <v>Industrial Processes</v>
          </cell>
          <cell r="H7492" t="str">
            <v>Mineral Products</v>
          </cell>
          <cell r="I7492" t="str">
            <v>Asphalt Concrete</v>
          </cell>
          <cell r="J7492" t="str">
            <v>Drum Mix Pl: Rotary Drum Dryer/Mixer, Waste/Drain/#6 Oil, Counterflow</v>
          </cell>
          <cell r="M7492">
            <v>36866</v>
          </cell>
          <cell r="N7492">
            <v>40988</v>
          </cell>
        </row>
        <row r="7493">
          <cell r="A7493" t="str">
            <v>30500270</v>
          </cell>
          <cell r="B7493" t="str">
            <v>Point</v>
          </cell>
          <cell r="C7493" t="str">
            <v>Asphalt Concrete /Yard Emissions:  Emissions from asphalt in truck beds</v>
          </cell>
          <cell r="D7493" t="str">
            <v>Industrial Processes - NEC</v>
          </cell>
          <cell r="G7493" t="str">
            <v>Industrial Processes</v>
          </cell>
          <cell r="H7493" t="str">
            <v>Mineral Products</v>
          </cell>
          <cell r="I7493" t="str">
            <v>Asphalt Concrete</v>
          </cell>
          <cell r="J7493" t="str">
            <v>Yard Emissions:  Emissions from asphalt in truck beds</v>
          </cell>
          <cell r="M7493">
            <v>36866</v>
          </cell>
          <cell r="N7493">
            <v>40988</v>
          </cell>
        </row>
        <row r="7494">
          <cell r="A7494" t="str">
            <v>30500290</v>
          </cell>
          <cell r="B7494" t="str">
            <v>Point</v>
          </cell>
          <cell r="C7494" t="str">
            <v>Asphalt Concrete /Haul Roads: General</v>
          </cell>
          <cell r="D7494" t="str">
            <v>Industrial Processes - NEC</v>
          </cell>
          <cell r="G7494" t="str">
            <v>Industrial Processes</v>
          </cell>
          <cell r="H7494" t="str">
            <v>Mineral Products</v>
          </cell>
          <cell r="I7494" t="str">
            <v>Asphalt Concrete</v>
          </cell>
          <cell r="J7494" t="str">
            <v>Haul Roads: General</v>
          </cell>
          <cell r="N7494">
            <v>40988</v>
          </cell>
        </row>
        <row r="7495">
          <cell r="A7495" t="str">
            <v>30500298</v>
          </cell>
          <cell r="B7495" t="str">
            <v>Point</v>
          </cell>
          <cell r="C7495" t="str">
            <v>Asphalt Concrete /Other Not Classified</v>
          </cell>
          <cell r="D7495" t="str">
            <v>Industrial Processes - NEC</v>
          </cell>
          <cell r="G7495" t="str">
            <v>Industrial Processes</v>
          </cell>
          <cell r="H7495" t="str">
            <v>Mineral Products</v>
          </cell>
          <cell r="I7495" t="str">
            <v>Asphalt Concrete</v>
          </cell>
          <cell r="J7495" t="str">
            <v>Other Not Classified</v>
          </cell>
          <cell r="N7495">
            <v>40988</v>
          </cell>
        </row>
        <row r="7496">
          <cell r="A7496" t="str">
            <v>30500299</v>
          </cell>
          <cell r="B7496" t="str">
            <v>Point</v>
          </cell>
          <cell r="C7496" t="str">
            <v>Asphalt Concrete /See Comment **</v>
          </cell>
          <cell r="D7496" t="str">
            <v>Industrial Processes - NEC</v>
          </cell>
          <cell r="G7496" t="str">
            <v>Industrial Processes</v>
          </cell>
          <cell r="H7496" t="str">
            <v>Mineral Products</v>
          </cell>
          <cell r="I7496" t="str">
            <v>Asphalt Concrete</v>
          </cell>
          <cell r="J7496" t="str">
            <v>See Comment **</v>
          </cell>
          <cell r="N7496">
            <v>40988</v>
          </cell>
        </row>
        <row r="7497">
          <cell r="A7497" t="str">
            <v>30500301</v>
          </cell>
          <cell r="B7497" t="str">
            <v>Point</v>
          </cell>
          <cell r="C7497" t="str">
            <v>Brick Manuf /Raw Material Drying</v>
          </cell>
          <cell r="D7497" t="str">
            <v>Industrial Processes - NEC</v>
          </cell>
          <cell r="G7497" t="str">
            <v>Industrial Processes</v>
          </cell>
          <cell r="H7497" t="str">
            <v>Mineral Products</v>
          </cell>
          <cell r="I7497" t="str">
            <v>Brick Manufacture</v>
          </cell>
          <cell r="J7497" t="str">
            <v>Raw Material Drying</v>
          </cell>
          <cell r="N7497">
            <v>40988</v>
          </cell>
        </row>
        <row r="7498">
          <cell r="A7498" t="str">
            <v>30500302</v>
          </cell>
          <cell r="B7498" t="str">
            <v>Point</v>
          </cell>
          <cell r="C7498" t="str">
            <v>Brick Manuf /Raw Material Grinding &amp; Screening</v>
          </cell>
          <cell r="D7498" t="str">
            <v>Industrial Processes - NEC</v>
          </cell>
          <cell r="G7498" t="str">
            <v>Industrial Processes</v>
          </cell>
          <cell r="H7498" t="str">
            <v>Mineral Products</v>
          </cell>
          <cell r="I7498" t="str">
            <v>Brick Manufacture</v>
          </cell>
          <cell r="J7498" t="str">
            <v>Raw Material Grinding &amp; Screening</v>
          </cell>
          <cell r="N7498">
            <v>40988</v>
          </cell>
        </row>
        <row r="7499">
          <cell r="A7499" t="str">
            <v>30500303</v>
          </cell>
          <cell r="B7499" t="str">
            <v>Point</v>
          </cell>
          <cell r="C7499" t="str">
            <v>Brick Manuf /Storage of Raw Materials</v>
          </cell>
          <cell r="D7499" t="str">
            <v>Industrial Processes - Storage and Transfer</v>
          </cell>
          <cell r="G7499" t="str">
            <v>Industrial Processes</v>
          </cell>
          <cell r="H7499" t="str">
            <v>Mineral Products</v>
          </cell>
          <cell r="I7499" t="str">
            <v>Brick Manufacture</v>
          </cell>
          <cell r="J7499" t="str">
            <v>Storage of Raw Materials</v>
          </cell>
          <cell r="N7499">
            <v>40988</v>
          </cell>
        </row>
        <row r="7500">
          <cell r="A7500" t="str">
            <v>30500304</v>
          </cell>
          <cell r="B7500" t="str">
            <v>Point</v>
          </cell>
          <cell r="C7500" t="str">
            <v>Brick Manuf /Curing **</v>
          </cell>
          <cell r="D7500" t="str">
            <v>Industrial Processes - NEC</v>
          </cell>
          <cell r="G7500" t="str">
            <v>Industrial Processes</v>
          </cell>
          <cell r="H7500" t="str">
            <v>Mineral Products</v>
          </cell>
          <cell r="I7500" t="str">
            <v>Brick Manufacture</v>
          </cell>
          <cell r="J7500" t="str">
            <v>Curing **</v>
          </cell>
          <cell r="N7500">
            <v>40988</v>
          </cell>
        </row>
        <row r="7501">
          <cell r="A7501" t="str">
            <v>30500305</v>
          </cell>
          <cell r="B7501" t="str">
            <v>Point</v>
          </cell>
          <cell r="C7501" t="str">
            <v>Brick Manuf /Raw Material Handling and Transferring</v>
          </cell>
          <cell r="D7501" t="str">
            <v>Industrial Processes - Storage and Transfer</v>
          </cell>
          <cell r="G7501" t="str">
            <v>Industrial Processes</v>
          </cell>
          <cell r="H7501" t="str">
            <v>Mineral Products</v>
          </cell>
          <cell r="I7501" t="str">
            <v>Brick Manufacture</v>
          </cell>
          <cell r="J7501" t="str">
            <v>Raw Material Handling and Transferring</v>
          </cell>
          <cell r="N7501">
            <v>40988</v>
          </cell>
        </row>
        <row r="7502">
          <cell r="A7502" t="str">
            <v>30500306</v>
          </cell>
          <cell r="B7502" t="str">
            <v>Point</v>
          </cell>
          <cell r="C7502" t="str">
            <v>Brick Manuf /Pulverizing</v>
          </cell>
          <cell r="D7502" t="str">
            <v>Industrial Processes - NEC</v>
          </cell>
          <cell r="G7502" t="str">
            <v>Industrial Processes</v>
          </cell>
          <cell r="H7502" t="str">
            <v>Mineral Products</v>
          </cell>
          <cell r="I7502" t="str">
            <v>Brick Manufacture</v>
          </cell>
          <cell r="J7502" t="str">
            <v>Pulverizing</v>
          </cell>
          <cell r="N7502">
            <v>40988</v>
          </cell>
        </row>
        <row r="7503">
          <cell r="A7503" t="str">
            <v>30500307</v>
          </cell>
          <cell r="B7503" t="str">
            <v>Point</v>
          </cell>
          <cell r="C7503" t="str">
            <v>Brick Manuf /Calcining</v>
          </cell>
          <cell r="D7503" t="str">
            <v>Industrial Processes - NEC</v>
          </cell>
          <cell r="G7503" t="str">
            <v>Industrial Processes</v>
          </cell>
          <cell r="H7503" t="str">
            <v>Mineral Products</v>
          </cell>
          <cell r="I7503" t="str">
            <v>Brick Manufacture</v>
          </cell>
          <cell r="J7503" t="str">
            <v>Calcining</v>
          </cell>
          <cell r="N7503">
            <v>40988</v>
          </cell>
        </row>
        <row r="7504">
          <cell r="A7504" t="str">
            <v>30500308</v>
          </cell>
          <cell r="B7504" t="str">
            <v>Point</v>
          </cell>
          <cell r="C7504" t="str">
            <v>Brick Manuf /Screening</v>
          </cell>
          <cell r="D7504" t="str">
            <v>Industrial Processes - NEC</v>
          </cell>
          <cell r="G7504" t="str">
            <v>Industrial Processes</v>
          </cell>
          <cell r="H7504" t="str">
            <v>Mineral Products</v>
          </cell>
          <cell r="I7504" t="str">
            <v>Brick Manufacture</v>
          </cell>
          <cell r="J7504" t="str">
            <v>Screening</v>
          </cell>
          <cell r="N7504">
            <v>40988</v>
          </cell>
        </row>
        <row r="7505">
          <cell r="A7505" t="str">
            <v>30500309</v>
          </cell>
          <cell r="B7505" t="str">
            <v>Point</v>
          </cell>
          <cell r="C7505" t="str">
            <v>Brick Manuf /Blending and Mixing</v>
          </cell>
          <cell r="D7505" t="str">
            <v>Industrial Processes - NEC</v>
          </cell>
          <cell r="G7505" t="str">
            <v>Industrial Processes</v>
          </cell>
          <cell r="H7505" t="str">
            <v>Mineral Products</v>
          </cell>
          <cell r="I7505" t="str">
            <v>Brick Manufacture</v>
          </cell>
          <cell r="J7505" t="str">
            <v>Blending and Mixing</v>
          </cell>
          <cell r="N7505">
            <v>40988</v>
          </cell>
        </row>
        <row r="7506">
          <cell r="A7506" t="str">
            <v>30500310</v>
          </cell>
          <cell r="B7506" t="str">
            <v>Point</v>
          </cell>
          <cell r="C7506" t="str">
            <v>Brick Manuf /Curing and Firing: Sawdust Fired Tunnel Kilns</v>
          </cell>
          <cell r="D7506" t="str">
            <v>Industrial Processes - NEC</v>
          </cell>
          <cell r="G7506" t="str">
            <v>Industrial Processes</v>
          </cell>
          <cell r="H7506" t="str">
            <v>Mineral Products</v>
          </cell>
          <cell r="I7506" t="str">
            <v>Brick Manufacture</v>
          </cell>
          <cell r="J7506" t="str">
            <v>Curing and Firing: Sawdust Fired Tunnel Kilns</v>
          </cell>
          <cell r="N7506">
            <v>40988</v>
          </cell>
        </row>
        <row r="7507">
          <cell r="A7507" t="str">
            <v>30500311</v>
          </cell>
          <cell r="B7507" t="str">
            <v>Point</v>
          </cell>
          <cell r="C7507" t="str">
            <v>Brick Manuf /Curing and Firing: Gas-fired Tunnel Kilns</v>
          </cell>
          <cell r="D7507" t="str">
            <v>Industrial Processes - NEC</v>
          </cell>
          <cell r="G7507" t="str">
            <v>Industrial Processes</v>
          </cell>
          <cell r="H7507" t="str">
            <v>Mineral Products</v>
          </cell>
          <cell r="I7507" t="str">
            <v>Brick Manufacture</v>
          </cell>
          <cell r="J7507" t="str">
            <v>Curing and Firing: Gas-fired Tunnel Kilns</v>
          </cell>
          <cell r="N7507">
            <v>40988</v>
          </cell>
        </row>
        <row r="7508">
          <cell r="A7508" t="str">
            <v>30500312</v>
          </cell>
          <cell r="B7508" t="str">
            <v>Point</v>
          </cell>
          <cell r="C7508" t="str">
            <v>Brick Manuf /Curing and Firing: Oil-fired Tunnel Kilns</v>
          </cell>
          <cell r="D7508" t="str">
            <v>Industrial Processes - NEC</v>
          </cell>
          <cell r="G7508" t="str">
            <v>Industrial Processes</v>
          </cell>
          <cell r="H7508" t="str">
            <v>Mineral Products</v>
          </cell>
          <cell r="I7508" t="str">
            <v>Brick Manufacture</v>
          </cell>
          <cell r="J7508" t="str">
            <v>Curing and Firing: Oil-fired Tunnel Kilns</v>
          </cell>
          <cell r="N7508">
            <v>40988</v>
          </cell>
        </row>
        <row r="7509">
          <cell r="A7509" t="str">
            <v>30500313</v>
          </cell>
          <cell r="B7509" t="str">
            <v>Point</v>
          </cell>
          <cell r="C7509" t="str">
            <v>Brick Manuf /Curing and Firing: Coal-fired Tunnel Kilns</v>
          </cell>
          <cell r="D7509" t="str">
            <v>Industrial Processes - NEC</v>
          </cell>
          <cell r="G7509" t="str">
            <v>Industrial Processes</v>
          </cell>
          <cell r="H7509" t="str">
            <v>Mineral Products</v>
          </cell>
          <cell r="I7509" t="str">
            <v>Brick Manufacture</v>
          </cell>
          <cell r="J7509" t="str">
            <v>Curing and Firing: Coal-fired Tunnel Kilns</v>
          </cell>
          <cell r="N7509">
            <v>40988</v>
          </cell>
        </row>
        <row r="7510">
          <cell r="A7510" t="str">
            <v>30500314</v>
          </cell>
          <cell r="B7510" t="str">
            <v>Point</v>
          </cell>
          <cell r="C7510" t="str">
            <v>Brick Manuf /Curing and Firing: Gas-fired Periodic Kilns</v>
          </cell>
          <cell r="D7510" t="str">
            <v>Industrial Processes - NEC</v>
          </cell>
          <cell r="G7510" t="str">
            <v>Industrial Processes</v>
          </cell>
          <cell r="H7510" t="str">
            <v>Mineral Products</v>
          </cell>
          <cell r="I7510" t="str">
            <v>Brick Manufacture</v>
          </cell>
          <cell r="J7510" t="str">
            <v>Curing and Firing: Gas-fired Periodic Kilns</v>
          </cell>
          <cell r="N7510">
            <v>40988</v>
          </cell>
        </row>
        <row r="7511">
          <cell r="A7511" t="str">
            <v>30500315</v>
          </cell>
          <cell r="B7511" t="str">
            <v>Point</v>
          </cell>
          <cell r="C7511" t="str">
            <v>Brick Manuf /Curing and Firing: Oil-fired Periodic Kilns</v>
          </cell>
          <cell r="D7511" t="str">
            <v>Industrial Processes - NEC</v>
          </cell>
          <cell r="G7511" t="str">
            <v>Industrial Processes</v>
          </cell>
          <cell r="H7511" t="str">
            <v>Mineral Products</v>
          </cell>
          <cell r="I7511" t="str">
            <v>Brick Manufacture</v>
          </cell>
          <cell r="J7511" t="str">
            <v>Curing and Firing: Oil-fired Periodic Kilns</v>
          </cell>
          <cell r="N7511">
            <v>40988</v>
          </cell>
        </row>
        <row r="7512">
          <cell r="A7512" t="str">
            <v>30500316</v>
          </cell>
          <cell r="B7512" t="str">
            <v>Point</v>
          </cell>
          <cell r="C7512" t="str">
            <v>Brick Manuf /Curing and Firing: Coal-fired Periodic Kilns</v>
          </cell>
          <cell r="D7512" t="str">
            <v>Industrial Processes - NEC</v>
          </cell>
          <cell r="G7512" t="str">
            <v>Industrial Processes</v>
          </cell>
          <cell r="H7512" t="str">
            <v>Mineral Products</v>
          </cell>
          <cell r="I7512" t="str">
            <v>Brick Manufacture</v>
          </cell>
          <cell r="J7512" t="str">
            <v>Curing and Firing: Coal-fired Periodic Kilns</v>
          </cell>
          <cell r="N7512">
            <v>40988</v>
          </cell>
        </row>
        <row r="7513">
          <cell r="A7513" t="str">
            <v>30500317</v>
          </cell>
          <cell r="B7513" t="str">
            <v>Point</v>
          </cell>
          <cell r="C7513" t="str">
            <v>Brick Manuf /Raw Material Unloading</v>
          </cell>
          <cell r="D7513" t="str">
            <v>Industrial Processes - Storage and Transfer</v>
          </cell>
          <cell r="G7513" t="str">
            <v>Industrial Processes</v>
          </cell>
          <cell r="H7513" t="str">
            <v>Mineral Products</v>
          </cell>
          <cell r="I7513" t="str">
            <v>Brick Manufacture</v>
          </cell>
          <cell r="J7513" t="str">
            <v>Raw Material Unloading</v>
          </cell>
          <cell r="N7513">
            <v>40988</v>
          </cell>
        </row>
        <row r="7514">
          <cell r="A7514" t="str">
            <v>30500318</v>
          </cell>
          <cell r="B7514" t="str">
            <v>Point</v>
          </cell>
          <cell r="C7514" t="str">
            <v>Brick Manuf /Tunnel Kiln: Wood-fired</v>
          </cell>
          <cell r="D7514" t="str">
            <v>Industrial Processes - NEC</v>
          </cell>
          <cell r="G7514" t="str">
            <v>Industrial Processes</v>
          </cell>
          <cell r="H7514" t="str">
            <v>Mineral Products</v>
          </cell>
          <cell r="I7514" t="str">
            <v>Brick Manufacture</v>
          </cell>
          <cell r="J7514" t="str">
            <v>Tunnel Kiln: Wood-fired</v>
          </cell>
          <cell r="N7514">
            <v>40988</v>
          </cell>
        </row>
        <row r="7515">
          <cell r="A7515" t="str">
            <v>30500319</v>
          </cell>
          <cell r="B7515" t="str">
            <v>Point</v>
          </cell>
          <cell r="C7515" t="str">
            <v>Brick Manuf /Transfer and Conveying</v>
          </cell>
          <cell r="D7515" t="str">
            <v>Industrial Processes - Storage and Transfer</v>
          </cell>
          <cell r="G7515" t="str">
            <v>Industrial Processes</v>
          </cell>
          <cell r="H7515" t="str">
            <v>Mineral Products</v>
          </cell>
          <cell r="I7515" t="str">
            <v>Brick Manufacture</v>
          </cell>
          <cell r="J7515" t="str">
            <v>Transfer and Conveying</v>
          </cell>
          <cell r="N7515">
            <v>40988</v>
          </cell>
        </row>
        <row r="7516">
          <cell r="A7516" t="str">
            <v>30500321</v>
          </cell>
          <cell r="B7516" t="str">
            <v>Point</v>
          </cell>
          <cell r="C7516" t="str">
            <v>Brick Manuf /General</v>
          </cell>
          <cell r="D7516" t="str">
            <v>Industrial Processes - NEC</v>
          </cell>
          <cell r="G7516" t="str">
            <v>Industrial Processes</v>
          </cell>
          <cell r="H7516" t="str">
            <v>Mineral Products</v>
          </cell>
          <cell r="I7516" t="str">
            <v>Brick Manufacture</v>
          </cell>
          <cell r="J7516" t="str">
            <v>General</v>
          </cell>
          <cell r="N7516">
            <v>40988</v>
          </cell>
        </row>
        <row r="7517">
          <cell r="A7517" t="str">
            <v>30500322</v>
          </cell>
          <cell r="B7517" t="str">
            <v>Point</v>
          </cell>
          <cell r="C7517" t="str">
            <v>Brick Manuf /Firing: Natural Gas-fired Tunnel Kiln Firing High-Sulfur Material</v>
          </cell>
          <cell r="D7517" t="str">
            <v>Industrial Processes - NEC</v>
          </cell>
          <cell r="G7517" t="str">
            <v>Industrial Processes</v>
          </cell>
          <cell r="H7517" t="str">
            <v>Mineral Products</v>
          </cell>
          <cell r="I7517" t="str">
            <v>Brick Manufacture</v>
          </cell>
          <cell r="J7517" t="str">
            <v>Firing: Natural Gas-fired Tunnel Kiln Firing High-Sulfur Material</v>
          </cell>
          <cell r="N7517">
            <v>40988</v>
          </cell>
        </row>
        <row r="7518">
          <cell r="A7518" t="str">
            <v>30500330</v>
          </cell>
          <cell r="B7518" t="str">
            <v>Point</v>
          </cell>
          <cell r="C7518" t="str">
            <v>Brick Manuf /Curing and Firing: Dual Fuel-fired Periodic Kiln</v>
          </cell>
          <cell r="D7518" t="str">
            <v>Industrial Processes - NEC</v>
          </cell>
          <cell r="G7518" t="str">
            <v>Industrial Processes</v>
          </cell>
          <cell r="H7518" t="str">
            <v>Mineral Products</v>
          </cell>
          <cell r="I7518" t="str">
            <v>Brick Manufacture</v>
          </cell>
          <cell r="J7518" t="str">
            <v>Curing and Firing: Dual Fuel-fired Periodic Kiln</v>
          </cell>
          <cell r="N7518">
            <v>40988</v>
          </cell>
        </row>
        <row r="7519">
          <cell r="A7519" t="str">
            <v>30500331</v>
          </cell>
          <cell r="B7519" t="str">
            <v>Point</v>
          </cell>
          <cell r="C7519" t="str">
            <v>Brick Manuf /Curing and Firing: Dual Fuel Fired Tunnel Kiln</v>
          </cell>
          <cell r="D7519" t="str">
            <v>Industrial Processes - NEC</v>
          </cell>
          <cell r="G7519" t="str">
            <v>Industrial Processes</v>
          </cell>
          <cell r="H7519" t="str">
            <v>Mineral Products</v>
          </cell>
          <cell r="I7519" t="str">
            <v>Brick Manufacture</v>
          </cell>
          <cell r="J7519" t="str">
            <v>Curing and Firing: Dual Fuel Fired Tunnel Kiln</v>
          </cell>
          <cell r="N7519">
            <v>40988</v>
          </cell>
        </row>
        <row r="7520">
          <cell r="A7520" t="str">
            <v>30500332</v>
          </cell>
          <cell r="B7520" t="str">
            <v>Point</v>
          </cell>
          <cell r="C7520" t="str">
            <v>Brick Manuf /Curing and Firing: Gas-fired Kiln, Other Type</v>
          </cell>
          <cell r="D7520" t="str">
            <v>Industrial Processes - NEC</v>
          </cell>
          <cell r="G7520" t="str">
            <v>Industrial Processes</v>
          </cell>
          <cell r="H7520" t="str">
            <v>Mineral Products</v>
          </cell>
          <cell r="I7520" t="str">
            <v>Brick Manufacture</v>
          </cell>
          <cell r="J7520" t="str">
            <v>Curing and Firing: Gas-fired Kiln, Other Type</v>
          </cell>
          <cell r="N7520">
            <v>40988</v>
          </cell>
        </row>
        <row r="7521">
          <cell r="A7521" t="str">
            <v>30500333</v>
          </cell>
          <cell r="B7521" t="str">
            <v>Point</v>
          </cell>
          <cell r="C7521" t="str">
            <v>Brick Manuf /Curing and Firing: Oil-fired Kiln, Other Type</v>
          </cell>
          <cell r="D7521" t="str">
            <v>Industrial Processes - NEC</v>
          </cell>
          <cell r="G7521" t="str">
            <v>Industrial Processes</v>
          </cell>
          <cell r="H7521" t="str">
            <v>Mineral Products</v>
          </cell>
          <cell r="I7521" t="str">
            <v>Brick Manufacture</v>
          </cell>
          <cell r="J7521" t="str">
            <v>Curing and Firing: Oil-fired Kiln, Other Type</v>
          </cell>
          <cell r="N7521">
            <v>40988</v>
          </cell>
        </row>
        <row r="7522">
          <cell r="A7522" t="str">
            <v>30500334</v>
          </cell>
          <cell r="B7522" t="str">
            <v>Point</v>
          </cell>
          <cell r="C7522" t="str">
            <v>Brick Manuf /Curing and Firing: Coal-fired Kiln, Other Type</v>
          </cell>
          <cell r="D7522" t="str">
            <v>Industrial Processes - NEC</v>
          </cell>
          <cell r="G7522" t="str">
            <v>Industrial Processes</v>
          </cell>
          <cell r="H7522" t="str">
            <v>Mineral Products</v>
          </cell>
          <cell r="I7522" t="str">
            <v>Brick Manufacture</v>
          </cell>
          <cell r="J7522" t="str">
            <v>Curing and Firing: Coal-fired Kiln, Other Type</v>
          </cell>
          <cell r="N7522">
            <v>40988</v>
          </cell>
        </row>
        <row r="7523">
          <cell r="A7523" t="str">
            <v>30500335</v>
          </cell>
          <cell r="B7523" t="str">
            <v>Point</v>
          </cell>
          <cell r="C7523" t="str">
            <v>Brick Manuf /Curing and Firing: Dual Fuel-fired Kiln, Other Type</v>
          </cell>
          <cell r="D7523" t="str">
            <v>Industrial Processes - NEC</v>
          </cell>
          <cell r="G7523" t="str">
            <v>Industrial Processes</v>
          </cell>
          <cell r="H7523" t="str">
            <v>Mineral Products</v>
          </cell>
          <cell r="I7523" t="str">
            <v>Brick Manufacture</v>
          </cell>
          <cell r="J7523" t="str">
            <v>Curing and Firing: Dual Fuel-fired Kiln, Other Type</v>
          </cell>
          <cell r="N7523">
            <v>40988</v>
          </cell>
        </row>
        <row r="7524">
          <cell r="A7524" t="str">
            <v>30500340</v>
          </cell>
          <cell r="B7524" t="str">
            <v>Point</v>
          </cell>
          <cell r="C7524" t="str">
            <v>Brick Manuf /Primary Crusher</v>
          </cell>
          <cell r="D7524" t="str">
            <v>Industrial Processes - NEC</v>
          </cell>
          <cell r="G7524" t="str">
            <v>Industrial Processes</v>
          </cell>
          <cell r="H7524" t="str">
            <v>Mineral Products</v>
          </cell>
          <cell r="I7524" t="str">
            <v>Brick Manufacture</v>
          </cell>
          <cell r="J7524" t="str">
            <v>Primary Crusher</v>
          </cell>
          <cell r="N7524">
            <v>40988</v>
          </cell>
        </row>
        <row r="7525">
          <cell r="A7525" t="str">
            <v>30500342</v>
          </cell>
          <cell r="B7525" t="str">
            <v>Point</v>
          </cell>
          <cell r="C7525" t="str">
            <v>Brick Manuf /Extrusion Line</v>
          </cell>
          <cell r="D7525" t="str">
            <v>Industrial Processes - NEC</v>
          </cell>
          <cell r="G7525" t="str">
            <v>Industrial Processes</v>
          </cell>
          <cell r="H7525" t="str">
            <v>Mineral Products</v>
          </cell>
          <cell r="I7525" t="str">
            <v>Brick Manufacture</v>
          </cell>
          <cell r="J7525" t="str">
            <v>Extrusion Line</v>
          </cell>
          <cell r="N7525">
            <v>40988</v>
          </cell>
        </row>
        <row r="7526">
          <cell r="A7526" t="str">
            <v>30500350</v>
          </cell>
          <cell r="B7526" t="str">
            <v>Point</v>
          </cell>
          <cell r="C7526" t="str">
            <v>Brick Manuf /Brick Dryer: Heated With Waste Heat From Kiln Cooling Zone</v>
          </cell>
          <cell r="D7526" t="str">
            <v>Industrial Processes - NEC</v>
          </cell>
          <cell r="G7526" t="str">
            <v>Industrial Processes</v>
          </cell>
          <cell r="H7526" t="str">
            <v>Mineral Products</v>
          </cell>
          <cell r="I7526" t="str">
            <v>Brick Manufacture</v>
          </cell>
          <cell r="J7526" t="str">
            <v>Brick Dryer: Heated With Waste Heat From Kiln Cooling Zone</v>
          </cell>
          <cell r="N7526">
            <v>40988</v>
          </cell>
        </row>
        <row r="7527">
          <cell r="A7527" t="str">
            <v>30500351</v>
          </cell>
          <cell r="B7527" t="str">
            <v>Point</v>
          </cell>
          <cell r="C7527" t="str">
            <v>Brick Manuf /Brick Dryer: Heated With Waste Heat And Supplemental Gas Burners</v>
          </cell>
          <cell r="D7527" t="str">
            <v>Industrial Processes - NEC</v>
          </cell>
          <cell r="G7527" t="str">
            <v>Industrial Processes</v>
          </cell>
          <cell r="H7527" t="str">
            <v>Mineral Products</v>
          </cell>
          <cell r="I7527" t="str">
            <v>Brick Manufacture</v>
          </cell>
          <cell r="J7527" t="str">
            <v>Brick Dryer: Heated With Waste Heat And Supplemental Gas Burners</v>
          </cell>
          <cell r="N7527">
            <v>40988</v>
          </cell>
        </row>
        <row r="7528">
          <cell r="A7528" t="str">
            <v>30500355</v>
          </cell>
          <cell r="B7528" t="str">
            <v>Point</v>
          </cell>
          <cell r="C7528" t="str">
            <v>Brick Manuf /Coal Crushing And Storage System</v>
          </cell>
          <cell r="D7528" t="str">
            <v>Industrial Processes - Storage and Transfer</v>
          </cell>
          <cell r="G7528" t="str">
            <v>Industrial Processes</v>
          </cell>
          <cell r="H7528" t="str">
            <v>Mineral Products</v>
          </cell>
          <cell r="I7528" t="str">
            <v>Brick Manufacture</v>
          </cell>
          <cell r="J7528" t="str">
            <v>Coal Crushing And Storage System</v>
          </cell>
          <cell r="N7528">
            <v>40988</v>
          </cell>
        </row>
        <row r="7529">
          <cell r="A7529" t="str">
            <v>30500360</v>
          </cell>
          <cell r="B7529" t="str">
            <v>Point</v>
          </cell>
          <cell r="C7529" t="str">
            <v>Brick Manuf /Sawdust Dryer</v>
          </cell>
          <cell r="D7529" t="str">
            <v>Industrial Processes - NEC</v>
          </cell>
          <cell r="G7529" t="str">
            <v>Industrial Processes</v>
          </cell>
          <cell r="H7529" t="str">
            <v>Mineral Products</v>
          </cell>
          <cell r="I7529" t="str">
            <v>Brick Manufacture</v>
          </cell>
          <cell r="J7529" t="str">
            <v>Sawdust Dryer</v>
          </cell>
          <cell r="N7529">
            <v>40988</v>
          </cell>
        </row>
        <row r="7530">
          <cell r="A7530" t="str">
            <v>30500361</v>
          </cell>
          <cell r="B7530" t="str">
            <v>Point</v>
          </cell>
          <cell r="C7530" t="str">
            <v>Brick Manuf /Sawdust Dryer: Heated With Exhaust From Sawdust-fired Kiln</v>
          </cell>
          <cell r="D7530" t="str">
            <v>Industrial Processes - NEC</v>
          </cell>
          <cell r="G7530" t="str">
            <v>Industrial Processes</v>
          </cell>
          <cell r="H7530" t="str">
            <v>Mineral Products</v>
          </cell>
          <cell r="I7530" t="str">
            <v>Brick Manufacture</v>
          </cell>
          <cell r="J7530" t="str">
            <v>Sawdust Dryer: Heated With Exhaust From Sawdust-fired Kiln</v>
          </cell>
          <cell r="N7530">
            <v>40988</v>
          </cell>
        </row>
        <row r="7531">
          <cell r="A7531" t="str">
            <v>30500370</v>
          </cell>
          <cell r="B7531" t="str">
            <v>Point</v>
          </cell>
          <cell r="C7531" t="str">
            <v>Brick Manuf /Firing: Natural Gas-fired Tunnel Kiln Firing Structural Clay Tile</v>
          </cell>
          <cell r="D7531" t="str">
            <v>Industrial Processes - NEC</v>
          </cell>
          <cell r="G7531" t="str">
            <v>Industrial Processes</v>
          </cell>
          <cell r="H7531" t="str">
            <v>Mineral Products</v>
          </cell>
          <cell r="I7531" t="str">
            <v>Brick Manufacture</v>
          </cell>
          <cell r="J7531" t="str">
            <v>Firing: Natural Gas-fired Tunnel Kiln Firing Structural Clay Tile</v>
          </cell>
          <cell r="N7531">
            <v>40988</v>
          </cell>
        </row>
        <row r="7532">
          <cell r="A7532" t="str">
            <v>30500397</v>
          </cell>
          <cell r="B7532" t="str">
            <v>Point</v>
          </cell>
          <cell r="C7532" t="str">
            <v>Brick Manuf /Other Not Classified</v>
          </cell>
          <cell r="D7532" t="str">
            <v>Industrial Processes - NEC</v>
          </cell>
          <cell r="G7532" t="str">
            <v>Industrial Processes</v>
          </cell>
          <cell r="H7532" t="str">
            <v>Mineral Products</v>
          </cell>
          <cell r="I7532" t="str">
            <v>Brick Manufacture</v>
          </cell>
          <cell r="J7532" t="str">
            <v>Other Not Classified</v>
          </cell>
          <cell r="N7532">
            <v>40988</v>
          </cell>
        </row>
        <row r="7533">
          <cell r="A7533" t="str">
            <v>30500398</v>
          </cell>
          <cell r="B7533" t="str">
            <v>Point</v>
          </cell>
          <cell r="C7533" t="str">
            <v>Brick Manuf /Other Not Classified</v>
          </cell>
          <cell r="D7533" t="str">
            <v>Industrial Processes - NEC</v>
          </cell>
          <cell r="G7533" t="str">
            <v>Industrial Processes</v>
          </cell>
          <cell r="H7533" t="str">
            <v>Mineral Products</v>
          </cell>
          <cell r="I7533" t="str">
            <v>Brick Manufacture</v>
          </cell>
          <cell r="J7533" t="str">
            <v>Other Not Classified</v>
          </cell>
          <cell r="N7533">
            <v>40988</v>
          </cell>
        </row>
        <row r="7534">
          <cell r="A7534" t="str">
            <v>30500399</v>
          </cell>
          <cell r="B7534" t="str">
            <v>Point</v>
          </cell>
          <cell r="C7534" t="str">
            <v>Brick Manuf /Other Not Classified</v>
          </cell>
          <cell r="D7534" t="str">
            <v>Industrial Processes - NEC</v>
          </cell>
          <cell r="G7534" t="str">
            <v>Industrial Processes</v>
          </cell>
          <cell r="H7534" t="str">
            <v>Mineral Products</v>
          </cell>
          <cell r="I7534" t="str">
            <v>Brick Manufacture</v>
          </cell>
          <cell r="J7534" t="str">
            <v>Other Not Classified</v>
          </cell>
          <cell r="N7534">
            <v>40988</v>
          </cell>
        </row>
        <row r="7535">
          <cell r="A7535" t="str">
            <v>30500401</v>
          </cell>
          <cell r="B7535" t="str">
            <v>Point</v>
          </cell>
          <cell r="C7535" t="str">
            <v>Calcium Carbide /Electric Furnace: Hoods and Main Stack</v>
          </cell>
          <cell r="D7535" t="str">
            <v>Industrial Processes - NEC</v>
          </cell>
          <cell r="G7535" t="str">
            <v>Industrial Processes</v>
          </cell>
          <cell r="H7535" t="str">
            <v>Mineral Products</v>
          </cell>
          <cell r="I7535" t="str">
            <v>Calcium Carbide</v>
          </cell>
          <cell r="J7535" t="str">
            <v>Electric Furnace: Hoods and Main Stack</v>
          </cell>
          <cell r="N7535">
            <v>40988</v>
          </cell>
        </row>
        <row r="7536">
          <cell r="A7536" t="str">
            <v>30500402</v>
          </cell>
          <cell r="B7536" t="str">
            <v>Point</v>
          </cell>
          <cell r="C7536" t="str">
            <v>Calcium Carbide /Coke Dryer</v>
          </cell>
          <cell r="D7536" t="str">
            <v>Industrial Processes - NEC</v>
          </cell>
          <cell r="G7536" t="str">
            <v>Industrial Processes</v>
          </cell>
          <cell r="H7536" t="str">
            <v>Mineral Products</v>
          </cell>
          <cell r="I7536" t="str">
            <v>Calcium Carbide</v>
          </cell>
          <cell r="J7536" t="str">
            <v>Coke Dryer</v>
          </cell>
          <cell r="N7536">
            <v>40988</v>
          </cell>
        </row>
        <row r="7537">
          <cell r="A7537" t="str">
            <v>30500403</v>
          </cell>
          <cell r="B7537" t="str">
            <v>Point</v>
          </cell>
          <cell r="C7537" t="str">
            <v>Calcium Carbide /Furnace Room Vents</v>
          </cell>
          <cell r="D7537" t="str">
            <v>Industrial Processes - NEC</v>
          </cell>
          <cell r="G7537" t="str">
            <v>Industrial Processes</v>
          </cell>
          <cell r="H7537" t="str">
            <v>Mineral Products</v>
          </cell>
          <cell r="I7537" t="str">
            <v>Calcium Carbide</v>
          </cell>
          <cell r="J7537" t="str">
            <v>Furnace Room Vents</v>
          </cell>
          <cell r="N7537">
            <v>40988</v>
          </cell>
        </row>
        <row r="7538">
          <cell r="A7538" t="str">
            <v>30500404</v>
          </cell>
          <cell r="B7538" t="str">
            <v>Point</v>
          </cell>
          <cell r="C7538" t="str">
            <v>Calcium Carbide /Tap Fume Vents</v>
          </cell>
          <cell r="D7538" t="str">
            <v>Industrial Processes - NEC</v>
          </cell>
          <cell r="G7538" t="str">
            <v>Industrial Processes</v>
          </cell>
          <cell r="H7538" t="str">
            <v>Mineral Products</v>
          </cell>
          <cell r="I7538" t="str">
            <v>Calcium Carbide</v>
          </cell>
          <cell r="J7538" t="str">
            <v>Tap Fume Vents</v>
          </cell>
          <cell r="N7538">
            <v>40988</v>
          </cell>
        </row>
        <row r="7539">
          <cell r="A7539" t="str">
            <v>30500405</v>
          </cell>
          <cell r="B7539" t="str">
            <v>Point</v>
          </cell>
          <cell r="C7539" t="str">
            <v>Calcium Carbide /Primary/Secondary Crushing</v>
          </cell>
          <cell r="D7539" t="str">
            <v>Industrial Processes - NEC</v>
          </cell>
          <cell r="G7539" t="str">
            <v>Industrial Processes</v>
          </cell>
          <cell r="H7539" t="str">
            <v>Mineral Products</v>
          </cell>
          <cell r="I7539" t="str">
            <v>Calcium Carbide</v>
          </cell>
          <cell r="J7539" t="str">
            <v>Primary/Secondary Crushing</v>
          </cell>
          <cell r="N7539">
            <v>40988</v>
          </cell>
        </row>
        <row r="7540">
          <cell r="A7540" t="str">
            <v>30500406</v>
          </cell>
          <cell r="B7540" t="str">
            <v>Point</v>
          </cell>
          <cell r="C7540" t="str">
            <v>Calcium Carbide /Circular Charging: Conveyor</v>
          </cell>
          <cell r="D7540" t="str">
            <v>Industrial Processes - Storage and Transfer</v>
          </cell>
          <cell r="G7540" t="str">
            <v>Industrial Processes</v>
          </cell>
          <cell r="H7540" t="str">
            <v>Mineral Products</v>
          </cell>
          <cell r="I7540" t="str">
            <v>Calcium Carbide</v>
          </cell>
          <cell r="J7540" t="str">
            <v>Circular Charging: Conveyor</v>
          </cell>
          <cell r="N7540">
            <v>40988</v>
          </cell>
        </row>
        <row r="7541">
          <cell r="A7541" t="str">
            <v>30500499</v>
          </cell>
          <cell r="B7541" t="str">
            <v>Point</v>
          </cell>
          <cell r="C7541" t="str">
            <v>Calcium Carbide /Other Not Classified</v>
          </cell>
          <cell r="D7541" t="str">
            <v>Industrial Processes - NEC</v>
          </cell>
          <cell r="G7541" t="str">
            <v>Industrial Processes</v>
          </cell>
          <cell r="H7541" t="str">
            <v>Mineral Products</v>
          </cell>
          <cell r="I7541" t="str">
            <v>Calcium Carbide</v>
          </cell>
          <cell r="J7541" t="str">
            <v>Other Not Classified</v>
          </cell>
          <cell r="N7541">
            <v>40988</v>
          </cell>
        </row>
        <row r="7542">
          <cell r="A7542" t="str">
            <v>30500501</v>
          </cell>
          <cell r="B7542" t="str">
            <v>Point</v>
          </cell>
          <cell r="C7542" t="str">
            <v>Castable Refractory /Fire Clay: Rotary Dryer</v>
          </cell>
          <cell r="D7542" t="str">
            <v>Industrial Processes - NEC</v>
          </cell>
          <cell r="G7542" t="str">
            <v>Industrial Processes</v>
          </cell>
          <cell r="H7542" t="str">
            <v>Mineral Products</v>
          </cell>
          <cell r="I7542" t="str">
            <v>Castable Refractory</v>
          </cell>
          <cell r="J7542" t="str">
            <v>Fire Clay: Rotary Dryer</v>
          </cell>
          <cell r="N7542">
            <v>40988</v>
          </cell>
        </row>
        <row r="7543">
          <cell r="A7543" t="str">
            <v>30500502</v>
          </cell>
          <cell r="B7543" t="str">
            <v>Point</v>
          </cell>
          <cell r="C7543" t="str">
            <v>Castable Refractory /Raw Material Crushing/Processing</v>
          </cell>
          <cell r="D7543" t="str">
            <v>Industrial Processes - NEC</v>
          </cell>
          <cell r="G7543" t="str">
            <v>Industrial Processes</v>
          </cell>
          <cell r="H7543" t="str">
            <v>Mineral Products</v>
          </cell>
          <cell r="I7543" t="str">
            <v>Castable Refractory</v>
          </cell>
          <cell r="J7543" t="str">
            <v>Raw Material Crushing/Processing</v>
          </cell>
          <cell r="N7543">
            <v>40988</v>
          </cell>
        </row>
        <row r="7544">
          <cell r="A7544" t="str">
            <v>30500503</v>
          </cell>
          <cell r="B7544" t="str">
            <v>Point</v>
          </cell>
          <cell r="C7544" t="str">
            <v>Castable Refractory /Electric Arc Melt Furnace</v>
          </cell>
          <cell r="D7544" t="str">
            <v>Industrial Processes - NEC</v>
          </cell>
          <cell r="G7544" t="str">
            <v>Industrial Processes</v>
          </cell>
          <cell r="H7544" t="str">
            <v>Mineral Products</v>
          </cell>
          <cell r="I7544" t="str">
            <v>Castable Refractory</v>
          </cell>
          <cell r="J7544" t="str">
            <v>Electric Arc Melt Furnace</v>
          </cell>
          <cell r="N7544">
            <v>40988</v>
          </cell>
        </row>
        <row r="7545">
          <cell r="A7545" t="str">
            <v>30500504</v>
          </cell>
          <cell r="B7545" t="str">
            <v>Point</v>
          </cell>
          <cell r="C7545" t="str">
            <v>Castable Refractory /Curing Oven</v>
          </cell>
          <cell r="D7545" t="str">
            <v>Industrial Processes - NEC</v>
          </cell>
          <cell r="G7545" t="str">
            <v>Industrial Processes</v>
          </cell>
          <cell r="H7545" t="str">
            <v>Mineral Products</v>
          </cell>
          <cell r="I7545" t="str">
            <v>Castable Refractory</v>
          </cell>
          <cell r="J7545" t="str">
            <v>Curing Oven</v>
          </cell>
          <cell r="N7545">
            <v>40988</v>
          </cell>
        </row>
        <row r="7546">
          <cell r="A7546" t="str">
            <v>30500505</v>
          </cell>
          <cell r="B7546" t="str">
            <v>Point</v>
          </cell>
          <cell r="C7546" t="str">
            <v>Castable Refractory /Molding and Shakeout</v>
          </cell>
          <cell r="D7546" t="str">
            <v>Industrial Processes - NEC</v>
          </cell>
          <cell r="G7546" t="str">
            <v>Industrial Processes</v>
          </cell>
          <cell r="H7546" t="str">
            <v>Mineral Products</v>
          </cell>
          <cell r="I7546" t="str">
            <v>Castable Refractory</v>
          </cell>
          <cell r="J7546" t="str">
            <v>Molding and Shakeout</v>
          </cell>
          <cell r="N7546">
            <v>40988</v>
          </cell>
        </row>
        <row r="7547">
          <cell r="A7547" t="str">
            <v>30500506</v>
          </cell>
          <cell r="B7547" t="str">
            <v>Point</v>
          </cell>
          <cell r="C7547" t="str">
            <v>Castable Refractory /Fire Clay: Rotary Calciner</v>
          </cell>
          <cell r="D7547" t="str">
            <v>Industrial Processes - NEC</v>
          </cell>
          <cell r="G7547" t="str">
            <v>Industrial Processes</v>
          </cell>
          <cell r="H7547" t="str">
            <v>Mineral Products</v>
          </cell>
          <cell r="I7547" t="str">
            <v>Castable Refractory</v>
          </cell>
          <cell r="J7547" t="str">
            <v>Fire Clay: Rotary Calciner</v>
          </cell>
          <cell r="N7547">
            <v>40988</v>
          </cell>
        </row>
        <row r="7548">
          <cell r="A7548" t="str">
            <v>30500507</v>
          </cell>
          <cell r="B7548" t="str">
            <v>Point</v>
          </cell>
          <cell r="C7548" t="str">
            <v>Castable Refractory /Fire Clay: Tunnel Kiln</v>
          </cell>
          <cell r="D7548" t="str">
            <v>Industrial Processes - NEC</v>
          </cell>
          <cell r="G7548" t="str">
            <v>Industrial Processes</v>
          </cell>
          <cell r="H7548" t="str">
            <v>Mineral Products</v>
          </cell>
          <cell r="I7548" t="str">
            <v>Castable Refractory</v>
          </cell>
          <cell r="J7548" t="str">
            <v>Fire Clay: Tunnel Kiln</v>
          </cell>
          <cell r="N7548">
            <v>40988</v>
          </cell>
        </row>
        <row r="7549">
          <cell r="A7549" t="str">
            <v>30500508</v>
          </cell>
          <cell r="B7549" t="str">
            <v>Point</v>
          </cell>
          <cell r="C7549" t="str">
            <v>Castable Refractory /Chromite-Magnesite Ore: Rotary Dryer</v>
          </cell>
          <cell r="D7549" t="str">
            <v>Industrial Processes - NEC</v>
          </cell>
          <cell r="G7549" t="str">
            <v>Industrial Processes</v>
          </cell>
          <cell r="H7549" t="str">
            <v>Mineral Products</v>
          </cell>
          <cell r="I7549" t="str">
            <v>Castable Refractory</v>
          </cell>
          <cell r="J7549" t="str">
            <v>Chromite-Magnesite Ore: Rotary Dryer</v>
          </cell>
          <cell r="N7549">
            <v>40988</v>
          </cell>
        </row>
        <row r="7550">
          <cell r="A7550" t="str">
            <v>30500509</v>
          </cell>
          <cell r="B7550" t="str">
            <v>Point</v>
          </cell>
          <cell r="C7550" t="str">
            <v>Castable Refractory /Chromite-Magnesite Ore: Tunnel Kiln</v>
          </cell>
          <cell r="D7550" t="str">
            <v>Industrial Processes - NEC</v>
          </cell>
          <cell r="G7550" t="str">
            <v>Industrial Processes</v>
          </cell>
          <cell r="H7550" t="str">
            <v>Mineral Products</v>
          </cell>
          <cell r="I7550" t="str">
            <v>Castable Refractory</v>
          </cell>
          <cell r="J7550" t="str">
            <v>Chromite-Magnesite Ore: Tunnel Kiln</v>
          </cell>
          <cell r="N7550">
            <v>40988</v>
          </cell>
        </row>
        <row r="7551">
          <cell r="A7551" t="str">
            <v>30500598</v>
          </cell>
          <cell r="B7551" t="str">
            <v>Point</v>
          </cell>
          <cell r="C7551" t="str">
            <v>Castable Refractory /Other Not Classified</v>
          </cell>
          <cell r="D7551" t="str">
            <v>Industrial Processes - NEC</v>
          </cell>
          <cell r="G7551" t="str">
            <v>Industrial Processes</v>
          </cell>
          <cell r="H7551" t="str">
            <v>Mineral Products</v>
          </cell>
          <cell r="I7551" t="str">
            <v>Castable Refractory</v>
          </cell>
          <cell r="J7551" t="str">
            <v>Other Not Classified</v>
          </cell>
          <cell r="K7551" t="str">
            <v>30500599</v>
          </cell>
          <cell r="L7551" t="str">
            <v>2005</v>
          </cell>
          <cell r="N7551">
            <v>40988</v>
          </cell>
        </row>
        <row r="7552">
          <cell r="A7552" t="str">
            <v>30500599</v>
          </cell>
          <cell r="B7552" t="str">
            <v>Point</v>
          </cell>
          <cell r="C7552" t="str">
            <v>Castable Refractory /Other Not Classified</v>
          </cell>
          <cell r="D7552" t="str">
            <v>Industrial Processes - NEC</v>
          </cell>
          <cell r="G7552" t="str">
            <v>Industrial Processes</v>
          </cell>
          <cell r="H7552" t="str">
            <v>Mineral Products</v>
          </cell>
          <cell r="I7552" t="str">
            <v>Castable Refractory</v>
          </cell>
          <cell r="J7552" t="str">
            <v>Other Not Classified</v>
          </cell>
          <cell r="N7552">
            <v>40988</v>
          </cell>
        </row>
        <row r="7553">
          <cell r="A7553" t="str">
            <v>30500606</v>
          </cell>
          <cell r="B7553" t="str">
            <v>Point</v>
          </cell>
          <cell r="C7553" t="str">
            <v>Cement Manuf (Dry Proc) /Kilns</v>
          </cell>
          <cell r="D7553" t="str">
            <v>Industrial Processes - Cement Manuf</v>
          </cell>
          <cell r="G7553" t="str">
            <v>Industrial Processes</v>
          </cell>
          <cell r="H7553" t="str">
            <v>Mineral Products</v>
          </cell>
          <cell r="I7553" t="str">
            <v>Cement Manufacturing (Dry Process)</v>
          </cell>
          <cell r="J7553" t="str">
            <v>Long Kiln</v>
          </cell>
          <cell r="N7553">
            <v>40995</v>
          </cell>
        </row>
        <row r="7554">
          <cell r="A7554" t="str">
            <v>30500607</v>
          </cell>
          <cell r="B7554" t="str">
            <v>Point</v>
          </cell>
          <cell r="C7554" t="str">
            <v>Cement Manuf (Dry Proc) /Raw Material Unloading</v>
          </cell>
          <cell r="D7554" t="str">
            <v>Industrial Processes - Storage and Transfer</v>
          </cell>
          <cell r="G7554" t="str">
            <v>Industrial Processes</v>
          </cell>
          <cell r="H7554" t="str">
            <v>Mineral Products</v>
          </cell>
          <cell r="I7554" t="str">
            <v>Cement Manufacturing (Dry Process)</v>
          </cell>
          <cell r="J7554" t="str">
            <v>Raw Material Unloading</v>
          </cell>
          <cell r="N7554">
            <v>40988</v>
          </cell>
        </row>
        <row r="7555">
          <cell r="A7555" t="str">
            <v>30500608</v>
          </cell>
          <cell r="B7555" t="str">
            <v>Point</v>
          </cell>
          <cell r="C7555" t="str">
            <v>Cement Manuf (Dry Proc) /Raw Material Piles</v>
          </cell>
          <cell r="D7555" t="str">
            <v>Industrial Processes - Storage and Transfer</v>
          </cell>
          <cell r="G7555" t="str">
            <v>Industrial Processes</v>
          </cell>
          <cell r="H7555" t="str">
            <v>Mineral Products</v>
          </cell>
          <cell r="I7555" t="str">
            <v>Cement Manufacturing (Dry Process)</v>
          </cell>
          <cell r="J7555" t="str">
            <v>Raw Material Piles</v>
          </cell>
          <cell r="N7555">
            <v>40988</v>
          </cell>
        </row>
        <row r="7556">
          <cell r="A7556" t="str">
            <v>30500609</v>
          </cell>
          <cell r="B7556" t="str">
            <v>Point</v>
          </cell>
          <cell r="C7556" t="str">
            <v>Cement Manuf (Dry Proc) /Primary Crushing</v>
          </cell>
          <cell r="D7556" t="str">
            <v>Industrial Processes - Cement Manuf</v>
          </cell>
          <cell r="G7556" t="str">
            <v>Industrial Processes</v>
          </cell>
          <cell r="H7556" t="str">
            <v>Mineral Products</v>
          </cell>
          <cell r="I7556" t="str">
            <v>Cement Manufacturing (Dry Process)</v>
          </cell>
          <cell r="J7556" t="str">
            <v>Primary Crushing</v>
          </cell>
          <cell r="N7556">
            <v>40988</v>
          </cell>
        </row>
        <row r="7557">
          <cell r="A7557" t="str">
            <v>30500610</v>
          </cell>
          <cell r="B7557" t="str">
            <v>Point</v>
          </cell>
          <cell r="C7557" t="str">
            <v>Cement Manuf (Dry Proc) /Secondary Crushing</v>
          </cell>
          <cell r="D7557" t="str">
            <v>Industrial Processes - Cement Manuf</v>
          </cell>
          <cell r="G7557" t="str">
            <v>Industrial Processes</v>
          </cell>
          <cell r="H7557" t="str">
            <v>Mineral Products</v>
          </cell>
          <cell r="I7557" t="str">
            <v>Cement Manufacturing (Dry Process)</v>
          </cell>
          <cell r="J7557" t="str">
            <v>Secondary Crushing</v>
          </cell>
          <cell r="N7557">
            <v>40988</v>
          </cell>
        </row>
        <row r="7558">
          <cell r="A7558" t="str">
            <v>30500611</v>
          </cell>
          <cell r="B7558" t="str">
            <v>Point</v>
          </cell>
          <cell r="C7558" t="str">
            <v>Cement Manuf (Dry Proc) /Screening</v>
          </cell>
          <cell r="D7558" t="str">
            <v>Industrial Processes - Cement Manuf</v>
          </cell>
          <cell r="G7558" t="str">
            <v>Industrial Processes</v>
          </cell>
          <cell r="H7558" t="str">
            <v>Mineral Products</v>
          </cell>
          <cell r="I7558" t="str">
            <v>Cement Manufacturing (Dry Process)</v>
          </cell>
          <cell r="J7558" t="str">
            <v>Screening</v>
          </cell>
          <cell r="N7558">
            <v>40988</v>
          </cell>
        </row>
        <row r="7559">
          <cell r="A7559" t="str">
            <v>30500612</v>
          </cell>
          <cell r="B7559" t="str">
            <v>Point</v>
          </cell>
          <cell r="C7559" t="str">
            <v>Cement Manuf (Dry Proc) /Raw Material Transfer</v>
          </cell>
          <cell r="D7559" t="str">
            <v>Industrial Processes - Storage and Transfer</v>
          </cell>
          <cell r="G7559" t="str">
            <v>Industrial Processes</v>
          </cell>
          <cell r="H7559" t="str">
            <v>Mineral Products</v>
          </cell>
          <cell r="I7559" t="str">
            <v>Cement Manufacturing (Dry Process)</v>
          </cell>
          <cell r="J7559" t="str">
            <v>Raw Material Transfer</v>
          </cell>
          <cell r="N7559">
            <v>40988</v>
          </cell>
        </row>
        <row r="7560">
          <cell r="A7560" t="str">
            <v>30500613</v>
          </cell>
          <cell r="B7560" t="str">
            <v>Point</v>
          </cell>
          <cell r="C7560" t="str">
            <v>Cement Manuf (Dry Proc) /Raw Material Grinding and Drying</v>
          </cell>
          <cell r="D7560" t="str">
            <v>Industrial Processes - Cement Manuf</v>
          </cell>
          <cell r="G7560" t="str">
            <v>Industrial Processes</v>
          </cell>
          <cell r="H7560" t="str">
            <v>Mineral Products</v>
          </cell>
          <cell r="I7560" t="str">
            <v>Cement Manufacturing (Dry Process)</v>
          </cell>
          <cell r="J7560" t="str">
            <v>Raw Material Grinding and Drying</v>
          </cell>
          <cell r="N7560">
            <v>40988</v>
          </cell>
        </row>
        <row r="7561">
          <cell r="A7561" t="str">
            <v>30500614</v>
          </cell>
          <cell r="B7561" t="str">
            <v>Point</v>
          </cell>
          <cell r="C7561" t="str">
            <v>Cement Manuf (Dry Proc) /Clinker Cooler</v>
          </cell>
          <cell r="D7561" t="str">
            <v>Industrial Processes - Cement Manuf</v>
          </cell>
          <cell r="G7561" t="str">
            <v>Industrial Processes</v>
          </cell>
          <cell r="H7561" t="str">
            <v>Mineral Products</v>
          </cell>
          <cell r="I7561" t="str">
            <v>Cement Manufacturing (Dry Process)</v>
          </cell>
          <cell r="J7561" t="str">
            <v>Clinker Cooler</v>
          </cell>
          <cell r="N7561">
            <v>40988</v>
          </cell>
        </row>
        <row r="7562">
          <cell r="A7562" t="str">
            <v>30500615</v>
          </cell>
          <cell r="B7562" t="str">
            <v>Point</v>
          </cell>
          <cell r="C7562" t="str">
            <v>Cement Manuf (Dry Proc) /Clinker Piles</v>
          </cell>
          <cell r="D7562" t="str">
            <v>Industrial Processes - Storage and Transfer</v>
          </cell>
          <cell r="G7562" t="str">
            <v>Industrial Processes</v>
          </cell>
          <cell r="H7562" t="str">
            <v>Mineral Products</v>
          </cell>
          <cell r="I7562" t="str">
            <v>Cement Manufacturing (Dry Process)</v>
          </cell>
          <cell r="J7562" t="str">
            <v>Clinker Piles</v>
          </cell>
          <cell r="N7562">
            <v>40988</v>
          </cell>
        </row>
        <row r="7563">
          <cell r="A7563" t="str">
            <v>30500616</v>
          </cell>
          <cell r="B7563" t="str">
            <v>Point</v>
          </cell>
          <cell r="C7563" t="str">
            <v>Cement Manuf (Dry Proc) /Clinker Transfer</v>
          </cell>
          <cell r="D7563" t="str">
            <v>Industrial Processes - Storage and Transfer</v>
          </cell>
          <cell r="G7563" t="str">
            <v>Industrial Processes</v>
          </cell>
          <cell r="H7563" t="str">
            <v>Mineral Products</v>
          </cell>
          <cell r="I7563" t="str">
            <v>Cement Manufacturing (Dry Process)</v>
          </cell>
          <cell r="J7563" t="str">
            <v>Clinker Transfer</v>
          </cell>
          <cell r="N7563">
            <v>40988</v>
          </cell>
        </row>
        <row r="7564">
          <cell r="A7564" t="str">
            <v>30500617</v>
          </cell>
          <cell r="B7564" t="str">
            <v>Point</v>
          </cell>
          <cell r="C7564" t="str">
            <v>Cement Manuf (Dry Proc) /Clinker Grinding</v>
          </cell>
          <cell r="D7564" t="str">
            <v>Industrial Processes - Cement Manuf</v>
          </cell>
          <cell r="G7564" t="str">
            <v>Industrial Processes</v>
          </cell>
          <cell r="H7564" t="str">
            <v>Mineral Products</v>
          </cell>
          <cell r="I7564" t="str">
            <v>Cement Manufacturing (Dry Process)</v>
          </cell>
          <cell r="J7564" t="str">
            <v>Clinker Grinding</v>
          </cell>
          <cell r="N7564">
            <v>40988</v>
          </cell>
        </row>
        <row r="7565">
          <cell r="A7565" t="str">
            <v>30500618</v>
          </cell>
          <cell r="B7565" t="str">
            <v>Point</v>
          </cell>
          <cell r="C7565" t="str">
            <v>Cement Manuf (Dry Proc) /Cement Silos</v>
          </cell>
          <cell r="D7565" t="str">
            <v>Industrial Processes - Storage and Transfer</v>
          </cell>
          <cell r="G7565" t="str">
            <v>Industrial Processes</v>
          </cell>
          <cell r="H7565" t="str">
            <v>Mineral Products</v>
          </cell>
          <cell r="I7565" t="str">
            <v>Cement Manufacturing (Dry Process)</v>
          </cell>
          <cell r="J7565" t="str">
            <v>Cement Silos</v>
          </cell>
          <cell r="N7565">
            <v>40988</v>
          </cell>
        </row>
        <row r="7566">
          <cell r="A7566" t="str">
            <v>30500619</v>
          </cell>
          <cell r="B7566" t="str">
            <v>Point</v>
          </cell>
          <cell r="C7566" t="str">
            <v>Cement Manuf (Dry Proc) /Cement Load Out</v>
          </cell>
          <cell r="D7566" t="str">
            <v>Industrial Processes - Cement Manuf</v>
          </cell>
          <cell r="G7566" t="str">
            <v>Industrial Processes</v>
          </cell>
          <cell r="H7566" t="str">
            <v>Mineral Products</v>
          </cell>
          <cell r="I7566" t="str">
            <v>Cement Manufacturing (Dry Process)</v>
          </cell>
          <cell r="J7566" t="str">
            <v>Cement Load Out</v>
          </cell>
          <cell r="N7566">
            <v>40988</v>
          </cell>
        </row>
        <row r="7567">
          <cell r="A7567" t="str">
            <v>30500620</v>
          </cell>
          <cell r="B7567" t="str">
            <v>Point</v>
          </cell>
          <cell r="C7567" t="str">
            <v>Cement Manuf (Dry Proc) /Predryer</v>
          </cell>
          <cell r="D7567" t="str">
            <v>Industrial Processes - Cement Manuf</v>
          </cell>
          <cell r="G7567" t="str">
            <v>Industrial Processes</v>
          </cell>
          <cell r="H7567" t="str">
            <v>Mineral Products</v>
          </cell>
          <cell r="I7567" t="str">
            <v>Cement Manufacturing (Dry Process)</v>
          </cell>
          <cell r="J7567" t="str">
            <v>Predryer</v>
          </cell>
          <cell r="N7567">
            <v>40988</v>
          </cell>
        </row>
        <row r="7568">
          <cell r="A7568" t="str">
            <v>30500621</v>
          </cell>
          <cell r="B7568" t="str">
            <v>Point</v>
          </cell>
          <cell r="C7568" t="str">
            <v>Cement Manuf (Dry Proc) /Pulverized Coal Kiln Feed Units</v>
          </cell>
          <cell r="D7568" t="str">
            <v>Industrial Processes - Cement Manuf</v>
          </cell>
          <cell r="G7568" t="str">
            <v>Industrial Processes</v>
          </cell>
          <cell r="H7568" t="str">
            <v>Mineral Products</v>
          </cell>
          <cell r="I7568" t="str">
            <v>Cement Manufacturing (Wet or Dry Process)</v>
          </cell>
          <cell r="J7568" t="str">
            <v>Pulverized Coal Kiln Feed Units</v>
          </cell>
          <cell r="N7568">
            <v>40995</v>
          </cell>
        </row>
        <row r="7569">
          <cell r="A7569" t="str">
            <v>30500622</v>
          </cell>
          <cell r="B7569" t="str">
            <v>Point</v>
          </cell>
          <cell r="C7569" t="str">
            <v>Cement Manuf (Dry Proc) /Preheater Kiln</v>
          </cell>
          <cell r="D7569" t="str">
            <v>Industrial Processes - Cement Manuf</v>
          </cell>
          <cell r="G7569" t="str">
            <v>Industrial Processes</v>
          </cell>
          <cell r="H7569" t="str">
            <v>Mineral Products</v>
          </cell>
          <cell r="I7569" t="str">
            <v>Cement Manufacturing (Dry Process)</v>
          </cell>
          <cell r="J7569" t="str">
            <v>Preheater Kiln</v>
          </cell>
          <cell r="N7569">
            <v>40988</v>
          </cell>
        </row>
        <row r="7570">
          <cell r="A7570" t="str">
            <v>30500623</v>
          </cell>
          <cell r="B7570" t="str">
            <v>Point</v>
          </cell>
          <cell r="C7570" t="str">
            <v>Cement Manuf (Dry Proc) /Preheater/Precalciner Kiln</v>
          </cell>
          <cell r="D7570" t="str">
            <v>Industrial Processes - Cement Manuf</v>
          </cell>
          <cell r="G7570" t="str">
            <v>Industrial Processes</v>
          </cell>
          <cell r="H7570" t="str">
            <v>Mineral Products</v>
          </cell>
          <cell r="I7570" t="str">
            <v>Cement Manufacturing (Dry Process)</v>
          </cell>
          <cell r="J7570" t="str">
            <v>Preheater/Precalciner Kiln</v>
          </cell>
          <cell r="N7570">
            <v>40988</v>
          </cell>
        </row>
        <row r="7571">
          <cell r="A7571" t="str">
            <v>30500624</v>
          </cell>
          <cell r="B7571" t="str">
            <v>Point</v>
          </cell>
          <cell r="C7571" t="str">
            <v>Cement Manuf (Dry Proc) /Raw Mill Feed Belt</v>
          </cell>
          <cell r="D7571" t="str">
            <v>Industrial Processes - Cement Manuf</v>
          </cell>
          <cell r="G7571" t="str">
            <v>Industrial Processes</v>
          </cell>
          <cell r="H7571" t="str">
            <v>Mineral Products</v>
          </cell>
          <cell r="I7571" t="str">
            <v>Cement Manufacturing (Dry Process)</v>
          </cell>
          <cell r="J7571" t="str">
            <v>Raw Mill Feed Belt</v>
          </cell>
          <cell r="N7571">
            <v>40988</v>
          </cell>
        </row>
        <row r="7572">
          <cell r="A7572" t="str">
            <v>30500625</v>
          </cell>
          <cell r="B7572" t="str">
            <v>Point</v>
          </cell>
          <cell r="C7572" t="str">
            <v>Cement Manuf (Dry Proc) /Raw Mill Weigh Hopper</v>
          </cell>
          <cell r="D7572" t="str">
            <v>Industrial Processes - Cement Manuf</v>
          </cell>
          <cell r="G7572" t="str">
            <v>Industrial Processes</v>
          </cell>
          <cell r="H7572" t="str">
            <v>Mineral Products</v>
          </cell>
          <cell r="I7572" t="str">
            <v>Cement Manufacturing (Dry Process)</v>
          </cell>
          <cell r="J7572" t="str">
            <v>Raw Mill Weigh Hopper</v>
          </cell>
          <cell r="N7572">
            <v>40988</v>
          </cell>
        </row>
        <row r="7573">
          <cell r="A7573" t="str">
            <v>30500626</v>
          </cell>
          <cell r="B7573" t="str">
            <v>Point</v>
          </cell>
          <cell r="C7573" t="str">
            <v>Cement Manuf (Dry Proc) /Raw Mill Air Separator</v>
          </cell>
          <cell r="D7573" t="str">
            <v>Industrial Processes - Cement Manuf</v>
          </cell>
          <cell r="G7573" t="str">
            <v>Industrial Processes</v>
          </cell>
          <cell r="H7573" t="str">
            <v>Mineral Products</v>
          </cell>
          <cell r="I7573" t="str">
            <v>Cement Manufacturing (Dry Process)</v>
          </cell>
          <cell r="J7573" t="str">
            <v>Raw Mill Air Separator</v>
          </cell>
          <cell r="N7573">
            <v>40988</v>
          </cell>
        </row>
        <row r="7574">
          <cell r="A7574" t="str">
            <v>30500627</v>
          </cell>
          <cell r="B7574" t="str">
            <v>Point</v>
          </cell>
          <cell r="C7574" t="str">
            <v>Cement Manuf (Dry Proc) /Finish Grinding Mill Feed Belt</v>
          </cell>
          <cell r="D7574" t="str">
            <v>Industrial Processes - Cement Manuf</v>
          </cell>
          <cell r="G7574" t="str">
            <v>Industrial Processes</v>
          </cell>
          <cell r="H7574" t="str">
            <v>Mineral Products</v>
          </cell>
          <cell r="I7574" t="str">
            <v>Cement Manufacturing (Dry Process)</v>
          </cell>
          <cell r="J7574" t="str">
            <v>Finish Grinding Mill Feed Belt</v>
          </cell>
          <cell r="N7574">
            <v>40988</v>
          </cell>
        </row>
        <row r="7575">
          <cell r="A7575" t="str">
            <v>30500628</v>
          </cell>
          <cell r="B7575" t="str">
            <v>Point</v>
          </cell>
          <cell r="C7575" t="str">
            <v>Cement Manuf (Dry Proc) /Finish Grinding Mill Weigh Hopper</v>
          </cell>
          <cell r="D7575" t="str">
            <v>Industrial Processes - Cement Manuf</v>
          </cell>
          <cell r="G7575" t="str">
            <v>Industrial Processes</v>
          </cell>
          <cell r="H7575" t="str">
            <v>Mineral Products</v>
          </cell>
          <cell r="I7575" t="str">
            <v>Cement Manufacturing (Dry Process)</v>
          </cell>
          <cell r="J7575" t="str">
            <v>Finish Grinding Mill Weigh Hopper</v>
          </cell>
          <cell r="N7575">
            <v>40988</v>
          </cell>
        </row>
        <row r="7576">
          <cell r="A7576" t="str">
            <v>30500629</v>
          </cell>
          <cell r="B7576" t="str">
            <v>Point</v>
          </cell>
          <cell r="C7576" t="str">
            <v>Cement Manuf (Dry Proc) /Finish Grinding Mill Air Separator</v>
          </cell>
          <cell r="D7576" t="str">
            <v>Industrial Processes - Cement Manuf</v>
          </cell>
          <cell r="G7576" t="str">
            <v>Industrial Processes</v>
          </cell>
          <cell r="H7576" t="str">
            <v>Mineral Products</v>
          </cell>
          <cell r="I7576" t="str">
            <v>Cement Manufacturing (Dry Process)</v>
          </cell>
          <cell r="J7576" t="str">
            <v>Finish Grinding Mill Air Separator</v>
          </cell>
          <cell r="N7576">
            <v>40988</v>
          </cell>
        </row>
        <row r="7577">
          <cell r="A7577" t="str">
            <v>30500699</v>
          </cell>
          <cell r="B7577" t="str">
            <v>Point</v>
          </cell>
          <cell r="C7577" t="str">
            <v>Cement Manuf (Dry Proc) /Other Not Classified</v>
          </cell>
          <cell r="D7577" t="str">
            <v>Industrial Processes - Cement Manuf</v>
          </cell>
          <cell r="G7577" t="str">
            <v>Industrial Processes</v>
          </cell>
          <cell r="H7577" t="str">
            <v>Mineral Products</v>
          </cell>
          <cell r="I7577" t="str">
            <v>Cement Manufacturing (Dry Process)</v>
          </cell>
          <cell r="J7577" t="str">
            <v>Other Not Classified</v>
          </cell>
          <cell r="N7577">
            <v>40988</v>
          </cell>
        </row>
        <row r="7578">
          <cell r="A7578" t="str">
            <v>30500706</v>
          </cell>
          <cell r="B7578" t="str">
            <v>Point</v>
          </cell>
          <cell r="C7578" t="str">
            <v>Cement Manuf (Wet Proc) /Kilns</v>
          </cell>
          <cell r="D7578" t="str">
            <v>Industrial Processes - Cement Manuf</v>
          </cell>
          <cell r="G7578" t="str">
            <v>Industrial Processes</v>
          </cell>
          <cell r="H7578" t="str">
            <v>Mineral Products</v>
          </cell>
          <cell r="I7578" t="str">
            <v>Cement Manufacturing (Wet Process)</v>
          </cell>
          <cell r="J7578" t="str">
            <v>Kilns</v>
          </cell>
          <cell r="N7578">
            <v>40988</v>
          </cell>
        </row>
        <row r="7579">
          <cell r="A7579" t="str">
            <v>30500707</v>
          </cell>
          <cell r="B7579" t="str">
            <v>Point</v>
          </cell>
          <cell r="C7579" t="str">
            <v>Cement Manuf (Wet Proc) /Raw Material Unloading</v>
          </cell>
          <cell r="D7579" t="str">
            <v>Industrial Processes - Storage and Transfer</v>
          </cell>
          <cell r="G7579" t="str">
            <v>Industrial Processes</v>
          </cell>
          <cell r="H7579" t="str">
            <v>Mineral Products</v>
          </cell>
          <cell r="I7579" t="str">
            <v>Cement Manufacturing (Wet Process)</v>
          </cell>
          <cell r="J7579" t="str">
            <v>Raw Material Unloading</v>
          </cell>
          <cell r="N7579">
            <v>40988</v>
          </cell>
        </row>
        <row r="7580">
          <cell r="A7580" t="str">
            <v>30500708</v>
          </cell>
          <cell r="B7580" t="str">
            <v>Point</v>
          </cell>
          <cell r="C7580" t="str">
            <v>Cement Manuf (Wet Proc) /Raw Material Piles</v>
          </cell>
          <cell r="D7580" t="str">
            <v>Industrial Processes - Storage and Transfer</v>
          </cell>
          <cell r="G7580" t="str">
            <v>Industrial Processes</v>
          </cell>
          <cell r="H7580" t="str">
            <v>Mineral Products</v>
          </cell>
          <cell r="I7580" t="str">
            <v>Cement Manufacturing (Wet Process)</v>
          </cell>
          <cell r="J7580" t="str">
            <v>Raw Material Piles</v>
          </cell>
          <cell r="N7580">
            <v>40988</v>
          </cell>
        </row>
        <row r="7581">
          <cell r="A7581" t="str">
            <v>30500709</v>
          </cell>
          <cell r="B7581" t="str">
            <v>Point</v>
          </cell>
          <cell r="C7581" t="str">
            <v>Cement Manuf (Wet Proc) /Primary Crushing</v>
          </cell>
          <cell r="D7581" t="str">
            <v>Industrial Processes - Cement Manuf</v>
          </cell>
          <cell r="G7581" t="str">
            <v>Industrial Processes</v>
          </cell>
          <cell r="H7581" t="str">
            <v>Mineral Products</v>
          </cell>
          <cell r="I7581" t="str">
            <v>Cement Manufacturing (Wet Process)</v>
          </cell>
          <cell r="J7581" t="str">
            <v>Primary Crushing</v>
          </cell>
          <cell r="N7581">
            <v>40988</v>
          </cell>
        </row>
        <row r="7582">
          <cell r="A7582" t="str">
            <v>30500710</v>
          </cell>
          <cell r="B7582" t="str">
            <v>Point</v>
          </cell>
          <cell r="C7582" t="str">
            <v>Cement Manuf (Wet Proc) /Secondary Crushing</v>
          </cell>
          <cell r="D7582" t="str">
            <v>Industrial Processes - Cement Manuf</v>
          </cell>
          <cell r="G7582" t="str">
            <v>Industrial Processes</v>
          </cell>
          <cell r="H7582" t="str">
            <v>Mineral Products</v>
          </cell>
          <cell r="I7582" t="str">
            <v>Cement Manufacturing (Wet Process)</v>
          </cell>
          <cell r="J7582" t="str">
            <v>Secondary Crushing</v>
          </cell>
          <cell r="N7582">
            <v>40988</v>
          </cell>
        </row>
        <row r="7583">
          <cell r="A7583" t="str">
            <v>30500711</v>
          </cell>
          <cell r="B7583" t="str">
            <v>Point</v>
          </cell>
          <cell r="C7583" t="str">
            <v>Cement Manuf (Wet Proc) /Screening</v>
          </cell>
          <cell r="D7583" t="str">
            <v>Industrial Processes - Cement Manuf</v>
          </cell>
          <cell r="G7583" t="str">
            <v>Industrial Processes</v>
          </cell>
          <cell r="H7583" t="str">
            <v>Mineral Products</v>
          </cell>
          <cell r="I7583" t="str">
            <v>Cement Manufacturing (Wet Process)</v>
          </cell>
          <cell r="J7583" t="str">
            <v>Screening</v>
          </cell>
          <cell r="N7583">
            <v>40988</v>
          </cell>
        </row>
        <row r="7584">
          <cell r="A7584" t="str">
            <v>30500712</v>
          </cell>
          <cell r="B7584" t="str">
            <v>Point</v>
          </cell>
          <cell r="C7584" t="str">
            <v>Cement Manuf (Wet Proc) /Raw Material Transfer</v>
          </cell>
          <cell r="D7584" t="str">
            <v>Industrial Processes - Storage and Transfer</v>
          </cell>
          <cell r="G7584" t="str">
            <v>Industrial Processes</v>
          </cell>
          <cell r="H7584" t="str">
            <v>Mineral Products</v>
          </cell>
          <cell r="I7584" t="str">
            <v>Cement Manufacturing (Wet Process)</v>
          </cell>
          <cell r="J7584" t="str">
            <v>Raw Material Transfer</v>
          </cell>
          <cell r="N7584">
            <v>40988</v>
          </cell>
        </row>
        <row r="7585">
          <cell r="A7585" t="str">
            <v>30500714</v>
          </cell>
          <cell r="B7585" t="str">
            <v>Point</v>
          </cell>
          <cell r="C7585" t="str">
            <v>Cement Manuf (Wet Proc) /Clinker Cooler</v>
          </cell>
          <cell r="D7585" t="str">
            <v>Industrial Processes - Cement Manuf</v>
          </cell>
          <cell r="G7585" t="str">
            <v>Industrial Processes</v>
          </cell>
          <cell r="H7585" t="str">
            <v>Mineral Products</v>
          </cell>
          <cell r="I7585" t="str">
            <v>Cement Manufacturing (Wet Process)</v>
          </cell>
          <cell r="J7585" t="str">
            <v>Clinker Cooler</v>
          </cell>
          <cell r="N7585">
            <v>40988</v>
          </cell>
        </row>
        <row r="7586">
          <cell r="A7586" t="str">
            <v>30500715</v>
          </cell>
          <cell r="B7586" t="str">
            <v>Point</v>
          </cell>
          <cell r="C7586" t="str">
            <v>Cement Manuf (Wet Proc) /Clinker Piles</v>
          </cell>
          <cell r="D7586" t="str">
            <v>Industrial Processes - Storage and Transfer</v>
          </cell>
          <cell r="G7586" t="str">
            <v>Industrial Processes</v>
          </cell>
          <cell r="H7586" t="str">
            <v>Mineral Products</v>
          </cell>
          <cell r="I7586" t="str">
            <v>Cement Manufacturing (Wet Process)</v>
          </cell>
          <cell r="J7586" t="str">
            <v>Clinker Piles</v>
          </cell>
          <cell r="N7586">
            <v>40988</v>
          </cell>
        </row>
        <row r="7587">
          <cell r="A7587" t="str">
            <v>30500716</v>
          </cell>
          <cell r="B7587" t="str">
            <v>Point</v>
          </cell>
          <cell r="C7587" t="str">
            <v>Cement Manuf (Wet Proc) /Clinker Transfer</v>
          </cell>
          <cell r="D7587" t="str">
            <v>Industrial Processes - Storage and Transfer</v>
          </cell>
          <cell r="G7587" t="str">
            <v>Industrial Processes</v>
          </cell>
          <cell r="H7587" t="str">
            <v>Mineral Products</v>
          </cell>
          <cell r="I7587" t="str">
            <v>Cement Manufacturing (Wet Process)</v>
          </cell>
          <cell r="J7587" t="str">
            <v>Clinker Transfer</v>
          </cell>
          <cell r="N7587">
            <v>40988</v>
          </cell>
        </row>
        <row r="7588">
          <cell r="A7588" t="str">
            <v>30500717</v>
          </cell>
          <cell r="B7588" t="str">
            <v>Point</v>
          </cell>
          <cell r="C7588" t="str">
            <v>Cement Manuf (Wet Proc) /Clinker Grinding</v>
          </cell>
          <cell r="D7588" t="str">
            <v>Industrial Processes - Cement Manuf</v>
          </cell>
          <cell r="G7588" t="str">
            <v>Industrial Processes</v>
          </cell>
          <cell r="H7588" t="str">
            <v>Mineral Products</v>
          </cell>
          <cell r="I7588" t="str">
            <v>Cement Manufacturing (Wet Process)</v>
          </cell>
          <cell r="J7588" t="str">
            <v>Clinker Grinding</v>
          </cell>
          <cell r="N7588">
            <v>40988</v>
          </cell>
        </row>
        <row r="7589">
          <cell r="A7589" t="str">
            <v>30500718</v>
          </cell>
          <cell r="B7589" t="str">
            <v>Point</v>
          </cell>
          <cell r="C7589" t="str">
            <v>Cement Manuf (Wet Proc) /Cement Silos</v>
          </cell>
          <cell r="D7589" t="str">
            <v>Industrial Processes - Storage and Transfer</v>
          </cell>
          <cell r="G7589" t="str">
            <v>Industrial Processes</v>
          </cell>
          <cell r="H7589" t="str">
            <v>Mineral Products</v>
          </cell>
          <cell r="I7589" t="str">
            <v>Cement Manufacturing (Wet Process)</v>
          </cell>
          <cell r="J7589" t="str">
            <v>Cement Silos</v>
          </cell>
          <cell r="N7589">
            <v>40988</v>
          </cell>
        </row>
        <row r="7590">
          <cell r="A7590" t="str">
            <v>30500719</v>
          </cell>
          <cell r="B7590" t="str">
            <v>Point</v>
          </cell>
          <cell r="C7590" t="str">
            <v>Cement Manuf (Wet Proc) /Cement Load Out</v>
          </cell>
          <cell r="D7590" t="str">
            <v>Industrial Processes - Cement Manuf</v>
          </cell>
          <cell r="G7590" t="str">
            <v>Industrial Processes</v>
          </cell>
          <cell r="H7590" t="str">
            <v>Mineral Products</v>
          </cell>
          <cell r="I7590" t="str">
            <v>Cement Manufacturing (Wet Process)</v>
          </cell>
          <cell r="J7590" t="str">
            <v>Cement Load Out</v>
          </cell>
          <cell r="N7590">
            <v>40988</v>
          </cell>
        </row>
        <row r="7591">
          <cell r="A7591" t="str">
            <v>30500727</v>
          </cell>
          <cell r="B7591" t="str">
            <v>Point</v>
          </cell>
          <cell r="C7591" t="str">
            <v>Cement Manuf (Wet Proc) /Finish Grinding Mill Feed Belt</v>
          </cell>
          <cell r="D7591" t="str">
            <v>Industrial Processes - Cement Manuf</v>
          </cell>
          <cell r="G7591" t="str">
            <v>Industrial Processes</v>
          </cell>
          <cell r="H7591" t="str">
            <v>Mineral Products</v>
          </cell>
          <cell r="I7591" t="str">
            <v>Cement Manufacturing (Wet Process)</v>
          </cell>
          <cell r="J7591" t="str">
            <v>Finish Grinding Mill Feed Belt</v>
          </cell>
          <cell r="N7591">
            <v>40988</v>
          </cell>
        </row>
        <row r="7592">
          <cell r="A7592" t="str">
            <v>30500728</v>
          </cell>
          <cell r="B7592" t="str">
            <v>Point</v>
          </cell>
          <cell r="C7592" t="str">
            <v>Cement Manuf (Wet Proc) /Finish Grinding Mill Weigh Hopper</v>
          </cell>
          <cell r="D7592" t="str">
            <v>Industrial Processes - Cement Manuf</v>
          </cell>
          <cell r="G7592" t="str">
            <v>Industrial Processes</v>
          </cell>
          <cell r="H7592" t="str">
            <v>Mineral Products</v>
          </cell>
          <cell r="I7592" t="str">
            <v>Cement Manufacturing (Wet Process)</v>
          </cell>
          <cell r="J7592" t="str">
            <v>Finish Grinding Mill Weigh Hopper</v>
          </cell>
          <cell r="N7592">
            <v>40988</v>
          </cell>
        </row>
        <row r="7593">
          <cell r="A7593" t="str">
            <v>30500729</v>
          </cell>
          <cell r="B7593" t="str">
            <v>Point</v>
          </cell>
          <cell r="C7593" t="str">
            <v>Cement Manuf (Wet Proc) /Finish Grinding Mill Air Separator</v>
          </cell>
          <cell r="D7593" t="str">
            <v>Industrial Processes - Cement Manuf</v>
          </cell>
          <cell r="G7593" t="str">
            <v>Industrial Processes</v>
          </cell>
          <cell r="H7593" t="str">
            <v>Mineral Products</v>
          </cell>
          <cell r="I7593" t="str">
            <v>Cement Manufacturing (Wet Process)</v>
          </cell>
          <cell r="J7593" t="str">
            <v>Finish Grinding Mill Air Separator</v>
          </cell>
          <cell r="N7593">
            <v>40988</v>
          </cell>
        </row>
        <row r="7594">
          <cell r="A7594" t="str">
            <v>30500799</v>
          </cell>
          <cell r="B7594" t="str">
            <v>Point</v>
          </cell>
          <cell r="C7594" t="str">
            <v>Cement Manuf (Wet Proc) /Other Not Classified</v>
          </cell>
          <cell r="D7594" t="str">
            <v>Industrial Processes - Cement Manuf</v>
          </cell>
          <cell r="G7594" t="str">
            <v>Industrial Processes</v>
          </cell>
          <cell r="H7594" t="str">
            <v>Mineral Products</v>
          </cell>
          <cell r="I7594" t="str">
            <v>Cement Manufacturing (Wet Process)</v>
          </cell>
          <cell r="J7594" t="str">
            <v>Other Not Classified</v>
          </cell>
          <cell r="N7594">
            <v>40988</v>
          </cell>
        </row>
        <row r="7595">
          <cell r="A7595" t="str">
            <v>30500801</v>
          </cell>
          <cell r="B7595" t="str">
            <v>Point</v>
          </cell>
          <cell r="C7595" t="str">
            <v>Ceramic Clay-Tile Manuf /Drying ** (use SCC 3-05-008-13)</v>
          </cell>
          <cell r="D7595" t="str">
            <v>Industrial Processes - NEC</v>
          </cell>
          <cell r="G7595" t="str">
            <v>Industrial Processes</v>
          </cell>
          <cell r="H7595" t="str">
            <v>Mineral Products</v>
          </cell>
          <cell r="I7595" t="str">
            <v>Ceramic Clay/Tile Manufacture</v>
          </cell>
          <cell r="J7595" t="str">
            <v>Drying ** (use SCC 3-05-008-13)</v>
          </cell>
          <cell r="N7595">
            <v>40988</v>
          </cell>
        </row>
        <row r="7596">
          <cell r="A7596" t="str">
            <v>30500802</v>
          </cell>
          <cell r="B7596" t="str">
            <v>Point</v>
          </cell>
          <cell r="C7596" t="str">
            <v>Ceramic Clay-Tile Manuf /Comminution - Crushing, Grinding, &amp; Milling</v>
          </cell>
          <cell r="D7596" t="str">
            <v>Industrial Processes - NEC</v>
          </cell>
          <cell r="G7596" t="str">
            <v>Industrial Processes</v>
          </cell>
          <cell r="H7596" t="str">
            <v>Mineral Products</v>
          </cell>
          <cell r="I7596" t="str">
            <v>Ceramic Clay/Tile Manufacture</v>
          </cell>
          <cell r="J7596" t="str">
            <v>Comminution - Crushing, Grinding, &amp; Milling</v>
          </cell>
          <cell r="N7596">
            <v>40988</v>
          </cell>
        </row>
        <row r="7597">
          <cell r="A7597" t="str">
            <v>30500803</v>
          </cell>
          <cell r="B7597" t="str">
            <v>Point</v>
          </cell>
          <cell r="C7597" t="str">
            <v>Ceramic Clay-Tile Manuf /Raw Material Storage</v>
          </cell>
          <cell r="D7597" t="str">
            <v>Industrial Processes - Storage and Transfer</v>
          </cell>
          <cell r="G7597" t="str">
            <v>Industrial Processes</v>
          </cell>
          <cell r="H7597" t="str">
            <v>Mineral Products</v>
          </cell>
          <cell r="I7597" t="str">
            <v>Ceramic Clay/Tile Manufacture</v>
          </cell>
          <cell r="J7597" t="str">
            <v>Raw Material Storage</v>
          </cell>
          <cell r="N7597">
            <v>40988</v>
          </cell>
        </row>
        <row r="7598">
          <cell r="A7598" t="str">
            <v>30500804</v>
          </cell>
          <cell r="B7598" t="str">
            <v>Point</v>
          </cell>
          <cell r="C7598" t="str">
            <v>Ceramic Clay-Tile Manuf /Screening and floating ** (use SCC 3-05-008-16)</v>
          </cell>
          <cell r="D7598" t="str">
            <v>Industrial Processes - NEC</v>
          </cell>
          <cell r="G7598" t="str">
            <v>Industrial Processes</v>
          </cell>
          <cell r="H7598" t="str">
            <v>Mineral Products</v>
          </cell>
          <cell r="I7598" t="str">
            <v>Ceramic Clay/Tile Manufacture</v>
          </cell>
          <cell r="J7598" t="str">
            <v>Screening and floating ** (use SCC 3-05-008-16)</v>
          </cell>
          <cell r="N7598">
            <v>40988</v>
          </cell>
        </row>
        <row r="7599">
          <cell r="A7599" t="str">
            <v>30500805</v>
          </cell>
          <cell r="B7599" t="str">
            <v>Point</v>
          </cell>
          <cell r="C7599" t="str">
            <v>Ceramic Clay-Tile Manuf /Granulation - Direct Mixing of Ceramic Powder and Binder Solution</v>
          </cell>
          <cell r="D7599" t="str">
            <v>Industrial Processes - NEC</v>
          </cell>
          <cell r="G7599" t="str">
            <v>Industrial Processes</v>
          </cell>
          <cell r="H7599" t="str">
            <v>Mineral Products</v>
          </cell>
          <cell r="I7599" t="str">
            <v>Ceramic Clay/Tile Manufacture</v>
          </cell>
          <cell r="J7599" t="str">
            <v>Granulation - Direct Mixing of Ceramic Powder and Binder Solution</v>
          </cell>
          <cell r="N7599">
            <v>40988</v>
          </cell>
        </row>
        <row r="7600">
          <cell r="A7600" t="str">
            <v>30500806</v>
          </cell>
          <cell r="B7600" t="str">
            <v>Point</v>
          </cell>
          <cell r="C7600" t="str">
            <v>Ceramic Clay-Tile Manuf /Raw Material Handling and Transfer</v>
          </cell>
          <cell r="D7600" t="str">
            <v>Industrial Processes - Storage and Transfer</v>
          </cell>
          <cell r="G7600" t="str">
            <v>Industrial Processes</v>
          </cell>
          <cell r="H7600" t="str">
            <v>Mineral Products</v>
          </cell>
          <cell r="I7600" t="str">
            <v>Ceramic Clay/Tile Manufacture</v>
          </cell>
          <cell r="J7600" t="str">
            <v>Raw Material Handling and Transfer</v>
          </cell>
          <cell r="N7600">
            <v>40988</v>
          </cell>
        </row>
        <row r="7601">
          <cell r="A7601" t="str">
            <v>30500807</v>
          </cell>
          <cell r="B7601" t="str">
            <v>Point</v>
          </cell>
          <cell r="C7601" t="str">
            <v>Ceramic Clay-Tile Manuf /Grinding, dry ** (use SCC 3-05-008-02)</v>
          </cell>
          <cell r="D7601" t="str">
            <v>Industrial Processes - NEC</v>
          </cell>
          <cell r="G7601" t="str">
            <v>Industrial Processes</v>
          </cell>
          <cell r="H7601" t="str">
            <v>Mineral Products</v>
          </cell>
          <cell r="I7601" t="str">
            <v>Ceramic Clay/Tile Manufacture</v>
          </cell>
          <cell r="J7601" t="str">
            <v>Grinding, dry ** (use SCC 3-05-008-02)</v>
          </cell>
          <cell r="N7601">
            <v>40988</v>
          </cell>
        </row>
        <row r="7602">
          <cell r="A7602" t="str">
            <v>30500810</v>
          </cell>
          <cell r="B7602" t="str">
            <v>Point</v>
          </cell>
          <cell r="C7602" t="str">
            <v>Ceramic Clay-Tile Manuf /Granulation - Natural Gas-fired Spray Dryer</v>
          </cell>
          <cell r="D7602" t="str">
            <v>Industrial Processes - NEC</v>
          </cell>
          <cell r="G7602" t="str">
            <v>Industrial Processes</v>
          </cell>
          <cell r="H7602" t="str">
            <v>Mineral Products</v>
          </cell>
          <cell r="I7602" t="str">
            <v>Ceramic Clay/Tile Manufacture</v>
          </cell>
          <cell r="J7602" t="str">
            <v>Granulation - Natural Gas-fired Spray Dryer</v>
          </cell>
          <cell r="N7602">
            <v>40988</v>
          </cell>
        </row>
        <row r="7603">
          <cell r="A7603" t="str">
            <v>30500811</v>
          </cell>
          <cell r="B7603" t="str">
            <v>Point</v>
          </cell>
          <cell r="C7603" t="str">
            <v>Ceramic Clay-Tile Manuf /Drying - Infrared (IR) Drying Prior to Firing</v>
          </cell>
          <cell r="D7603" t="str">
            <v>Industrial Processes - NEC</v>
          </cell>
          <cell r="G7603" t="str">
            <v>Industrial Processes</v>
          </cell>
          <cell r="H7603" t="str">
            <v>Mineral Products</v>
          </cell>
          <cell r="I7603" t="str">
            <v>Ceramic Clay/Tile Manufacture</v>
          </cell>
          <cell r="J7603" t="str">
            <v>Drying - Infrared (IR) Drying Prior to Firing</v>
          </cell>
          <cell r="N7603">
            <v>40988</v>
          </cell>
        </row>
        <row r="7604">
          <cell r="A7604" t="str">
            <v>30500812</v>
          </cell>
          <cell r="B7604" t="str">
            <v>Point</v>
          </cell>
          <cell r="C7604" t="str">
            <v>Ceramic Clay-Tile Manuf /Glazing and firing kiln ** (use SCCs 3-05-008-45 &amp; -50)</v>
          </cell>
          <cell r="D7604" t="str">
            <v>Industrial Processes - NEC</v>
          </cell>
          <cell r="G7604" t="str">
            <v>Industrial Processes</v>
          </cell>
          <cell r="H7604" t="str">
            <v>Mineral Products</v>
          </cell>
          <cell r="I7604" t="str">
            <v>Ceramic Clay/Tile Manufacture</v>
          </cell>
          <cell r="J7604" t="str">
            <v>Glazing and firing kiln ** (use SCCs 3-05-008-45 &amp; -50)</v>
          </cell>
          <cell r="N7604">
            <v>40988</v>
          </cell>
        </row>
        <row r="7605">
          <cell r="A7605" t="str">
            <v>30500813</v>
          </cell>
          <cell r="B7605" t="str">
            <v>Point</v>
          </cell>
          <cell r="C7605" t="str">
            <v>Ceramic Clay-Tile Manuf /Drying - Convection Drying Prior to Firing</v>
          </cell>
          <cell r="D7605" t="str">
            <v>Industrial Processes - NEC</v>
          </cell>
          <cell r="G7605" t="str">
            <v>Industrial Processes</v>
          </cell>
          <cell r="H7605" t="str">
            <v>Mineral Products</v>
          </cell>
          <cell r="I7605" t="str">
            <v>Ceramic Clay/Tile Manufacture</v>
          </cell>
          <cell r="J7605" t="str">
            <v>Drying - Convection Drying Prior to Firing</v>
          </cell>
          <cell r="N7605">
            <v>40988</v>
          </cell>
        </row>
        <row r="7606">
          <cell r="A7606" t="str">
            <v>30500816</v>
          </cell>
          <cell r="B7606" t="str">
            <v>Point</v>
          </cell>
          <cell r="C7606" t="str">
            <v>Ceramic Clay-Tile Manuf /Sizing - Vibrating Screens</v>
          </cell>
          <cell r="D7606" t="str">
            <v>Industrial Processes - NEC</v>
          </cell>
          <cell r="G7606" t="str">
            <v>Industrial Processes</v>
          </cell>
          <cell r="H7606" t="str">
            <v>Mineral Products</v>
          </cell>
          <cell r="I7606" t="str">
            <v>Ceramic Clay/Tile Manufacture</v>
          </cell>
          <cell r="J7606" t="str">
            <v>Sizing - Vibrating Screens</v>
          </cell>
          <cell r="N7606">
            <v>40988</v>
          </cell>
        </row>
        <row r="7607">
          <cell r="A7607" t="str">
            <v>30500818</v>
          </cell>
          <cell r="B7607" t="str">
            <v>Point</v>
          </cell>
          <cell r="C7607" t="str">
            <v>Ceramic Clay-Tile Manuf /Air Classifier</v>
          </cell>
          <cell r="D7607" t="str">
            <v>Industrial Processes - NEC</v>
          </cell>
          <cell r="G7607" t="str">
            <v>Industrial Processes</v>
          </cell>
          <cell r="H7607" t="str">
            <v>Mineral Products</v>
          </cell>
          <cell r="I7607" t="str">
            <v>Ceramic Clay/Tile Manufacture</v>
          </cell>
          <cell r="J7607" t="str">
            <v>Air Classifier</v>
          </cell>
          <cell r="N7607">
            <v>40988</v>
          </cell>
        </row>
        <row r="7608">
          <cell r="A7608" t="str">
            <v>30500821</v>
          </cell>
          <cell r="B7608" t="str">
            <v>Point</v>
          </cell>
          <cell r="C7608" t="str">
            <v>Ceramic Clay-Tile Manuf /Calcining-Natural Gas-fired Rotary Calciner</v>
          </cell>
          <cell r="D7608" t="str">
            <v>Industrial Processes - NEC</v>
          </cell>
          <cell r="G7608" t="str">
            <v>Industrial Processes</v>
          </cell>
          <cell r="H7608" t="str">
            <v>Mineral Products</v>
          </cell>
          <cell r="I7608" t="str">
            <v>Ceramic Clay/Tile Manufacture</v>
          </cell>
          <cell r="J7608" t="str">
            <v>Calcining-Natural Gas-fired Rotary Calciner</v>
          </cell>
          <cell r="N7608">
            <v>40988</v>
          </cell>
        </row>
        <row r="7609">
          <cell r="A7609" t="str">
            <v>30500822</v>
          </cell>
          <cell r="B7609" t="str">
            <v>Point</v>
          </cell>
          <cell r="C7609" t="str">
            <v>Ceramic Clay-Tile Manuf /Calcining-Fuel Oil-fired Rotary Calciner</v>
          </cell>
          <cell r="D7609" t="str">
            <v>Industrial Processes - NEC</v>
          </cell>
          <cell r="G7609" t="str">
            <v>Industrial Processes</v>
          </cell>
          <cell r="H7609" t="str">
            <v>Mineral Products</v>
          </cell>
          <cell r="I7609" t="str">
            <v>Ceramic Clay/Tile Manufacture</v>
          </cell>
          <cell r="J7609" t="str">
            <v>Calcining-Fuel Oil-fired Rotary Calciner</v>
          </cell>
          <cell r="N7609">
            <v>40988</v>
          </cell>
        </row>
        <row r="7610">
          <cell r="A7610" t="str">
            <v>30500823</v>
          </cell>
          <cell r="B7610" t="str">
            <v>Point</v>
          </cell>
          <cell r="C7610" t="str">
            <v>Ceramic Clay-Tile Manuf /Calcining-Natural Gas-fired Fluidized Bed Calciner</v>
          </cell>
          <cell r="D7610" t="str">
            <v>Industrial Processes - NEC</v>
          </cell>
          <cell r="G7610" t="str">
            <v>Industrial Processes</v>
          </cell>
          <cell r="H7610" t="str">
            <v>Mineral Products</v>
          </cell>
          <cell r="I7610" t="str">
            <v>Ceramic Clay/Tile Manufacture</v>
          </cell>
          <cell r="J7610" t="str">
            <v>Calcining-Natural Gas-fired Fluidized Bed Calciner</v>
          </cell>
          <cell r="N7610">
            <v>40988</v>
          </cell>
        </row>
        <row r="7611">
          <cell r="A7611" t="str">
            <v>30500824</v>
          </cell>
          <cell r="B7611" t="str">
            <v>Point</v>
          </cell>
          <cell r="C7611" t="str">
            <v>Ceramic Clay-Tile Manuf /Calcining-Fuel Oil-fired Fluidized Bed Calciner</v>
          </cell>
          <cell r="D7611" t="str">
            <v>Industrial Processes - NEC</v>
          </cell>
          <cell r="G7611" t="str">
            <v>Industrial Processes</v>
          </cell>
          <cell r="H7611" t="str">
            <v>Mineral Products</v>
          </cell>
          <cell r="I7611" t="str">
            <v>Ceramic Clay/Tile Manufacture</v>
          </cell>
          <cell r="J7611" t="str">
            <v>Calcining-Fuel Oil-fired Fluidized Bed Calciner</v>
          </cell>
          <cell r="N7611">
            <v>40988</v>
          </cell>
        </row>
        <row r="7612">
          <cell r="A7612" t="str">
            <v>30500828</v>
          </cell>
          <cell r="B7612" t="str">
            <v>Point</v>
          </cell>
          <cell r="C7612" t="str">
            <v>Ceramic Clay-Tile Manuf /Mixing - Raw Matls, Binders, Plasticizers, Surfactants, &amp; Other Agent</v>
          </cell>
          <cell r="D7612" t="str">
            <v>Industrial Processes - NEC</v>
          </cell>
          <cell r="G7612" t="str">
            <v>Industrial Processes</v>
          </cell>
          <cell r="H7612" t="str">
            <v>Mineral Products</v>
          </cell>
          <cell r="I7612" t="str">
            <v>Ceramic Clay/Tile Manufacture</v>
          </cell>
          <cell r="J7612" t="str">
            <v>Mixing - Raw Matls, Binders, Plasticizers, Surfactants, &amp; Other Agent</v>
          </cell>
          <cell r="N7612">
            <v>40988</v>
          </cell>
        </row>
        <row r="7613">
          <cell r="A7613" t="str">
            <v>30500830</v>
          </cell>
          <cell r="B7613" t="str">
            <v>Point</v>
          </cell>
          <cell r="C7613" t="str">
            <v>Ceramic Clay-Tile Manuf /Forming - General</v>
          </cell>
          <cell r="D7613" t="str">
            <v>Industrial Processes - NEC</v>
          </cell>
          <cell r="G7613" t="str">
            <v>Industrial Processes</v>
          </cell>
          <cell r="H7613" t="str">
            <v>Mineral Products</v>
          </cell>
          <cell r="I7613" t="str">
            <v>Ceramic Clay/Tile Manufacture</v>
          </cell>
          <cell r="J7613" t="str">
            <v>Forming - General</v>
          </cell>
          <cell r="N7613">
            <v>40988</v>
          </cell>
        </row>
        <row r="7614">
          <cell r="A7614" t="str">
            <v>30500831</v>
          </cell>
          <cell r="B7614" t="str">
            <v>Point</v>
          </cell>
          <cell r="C7614" t="str">
            <v>Ceramic Clay-Tile Manuf /Forming - Tape Casters</v>
          </cell>
          <cell r="D7614" t="str">
            <v>Industrial Processes - NEC</v>
          </cell>
          <cell r="G7614" t="str">
            <v>Industrial Processes</v>
          </cell>
          <cell r="H7614" t="str">
            <v>Mineral Products</v>
          </cell>
          <cell r="I7614" t="str">
            <v>Ceramic Clay/Tile Manufacture</v>
          </cell>
          <cell r="J7614" t="str">
            <v>Forming - Tape Casters</v>
          </cell>
          <cell r="N7614">
            <v>40988</v>
          </cell>
        </row>
        <row r="7615">
          <cell r="A7615" t="str">
            <v>30500835</v>
          </cell>
          <cell r="B7615" t="str">
            <v>Point</v>
          </cell>
          <cell r="C7615" t="str">
            <v>Ceramic Clay-Tile Manuf /Green Machining-Grindg, Cutg, or Laminatg Formed Ceramics Prior to Fir</v>
          </cell>
          <cell r="D7615" t="str">
            <v>Industrial Processes - NEC</v>
          </cell>
          <cell r="G7615" t="str">
            <v>Industrial Processes</v>
          </cell>
          <cell r="H7615" t="str">
            <v>Mineral Products</v>
          </cell>
          <cell r="I7615" t="str">
            <v>Ceramic Clay/Tile Manufacture</v>
          </cell>
          <cell r="J7615" t="str">
            <v>Green Machining-Grindg, Cutg, or Laminatg Formed Ceramics Prior to Fir</v>
          </cell>
          <cell r="N7615">
            <v>40988</v>
          </cell>
        </row>
        <row r="7616">
          <cell r="A7616" t="str">
            <v>30500840</v>
          </cell>
          <cell r="B7616" t="str">
            <v>Point</v>
          </cell>
          <cell r="C7616" t="str">
            <v>Ceramic Clay-Tile Manuf /Presinter Thermal Processing - Natural Gas-fired Kiln</v>
          </cell>
          <cell r="D7616" t="str">
            <v>Industrial Processes - NEC</v>
          </cell>
          <cell r="G7616" t="str">
            <v>Industrial Processes</v>
          </cell>
          <cell r="H7616" t="str">
            <v>Mineral Products</v>
          </cell>
          <cell r="I7616" t="str">
            <v>Ceramic Clay/Tile Manufacture</v>
          </cell>
          <cell r="J7616" t="str">
            <v>Presinter Thermal Processing - Natural Gas-fired Kiln</v>
          </cell>
          <cell r="N7616">
            <v>40988</v>
          </cell>
        </row>
        <row r="7617">
          <cell r="A7617" t="str">
            <v>30500841</v>
          </cell>
          <cell r="B7617" t="str">
            <v>Point</v>
          </cell>
          <cell r="C7617" t="str">
            <v>Ceramic Clay-Tile Manuf /Presinter Thermal Processing - Fuel Oil-fired Kiln</v>
          </cell>
          <cell r="D7617" t="str">
            <v>Industrial Processes - NEC</v>
          </cell>
          <cell r="G7617" t="str">
            <v>Industrial Processes</v>
          </cell>
          <cell r="H7617" t="str">
            <v>Mineral Products</v>
          </cell>
          <cell r="I7617" t="str">
            <v>Ceramic Clay/Tile Manufacture</v>
          </cell>
          <cell r="J7617" t="str">
            <v>Presinter Thermal Processing - Fuel Oil-fired Kiln</v>
          </cell>
          <cell r="N7617">
            <v>40988</v>
          </cell>
        </row>
        <row r="7618">
          <cell r="A7618" t="str">
            <v>30500843</v>
          </cell>
          <cell r="B7618" t="str">
            <v>Point</v>
          </cell>
          <cell r="C7618" t="str">
            <v>Ceramic Clay-Tile Manuf /Glaze Preparation - Ballmill or Attrition Mill</v>
          </cell>
          <cell r="D7618" t="str">
            <v>Industrial Processes - NEC</v>
          </cell>
          <cell r="G7618" t="str">
            <v>Industrial Processes</v>
          </cell>
          <cell r="H7618" t="str">
            <v>Mineral Products</v>
          </cell>
          <cell r="I7618" t="str">
            <v>Ceramic Clay/Tile Manufacture</v>
          </cell>
          <cell r="J7618" t="str">
            <v>Glaze Preparation - Ballmill or Attrition Mill</v>
          </cell>
          <cell r="N7618">
            <v>40988</v>
          </cell>
        </row>
        <row r="7619">
          <cell r="A7619" t="str">
            <v>30500845</v>
          </cell>
          <cell r="B7619" t="str">
            <v>Point</v>
          </cell>
          <cell r="C7619" t="str">
            <v>Ceramic Clay-Tile Manuf /Ceramic Glaze Spray Booth</v>
          </cell>
          <cell r="D7619" t="str">
            <v>Industrial Processes - NEC</v>
          </cell>
          <cell r="G7619" t="str">
            <v>Industrial Processes</v>
          </cell>
          <cell r="H7619" t="str">
            <v>Mineral Products</v>
          </cell>
          <cell r="I7619" t="str">
            <v>Ceramic Clay/Tile Manufacture</v>
          </cell>
          <cell r="J7619" t="str">
            <v>Ceramic Glaze Spray Booth</v>
          </cell>
          <cell r="N7619">
            <v>40988</v>
          </cell>
        </row>
        <row r="7620">
          <cell r="A7620" t="str">
            <v>30500850</v>
          </cell>
          <cell r="B7620" t="str">
            <v>Point</v>
          </cell>
          <cell r="C7620" t="str">
            <v>Ceramic Clay-Tile Manuf /Firing - Natural Gas-fired Kiln</v>
          </cell>
          <cell r="D7620" t="str">
            <v>Industrial Processes - NEC</v>
          </cell>
          <cell r="G7620" t="str">
            <v>Industrial Processes</v>
          </cell>
          <cell r="H7620" t="str">
            <v>Mineral Products</v>
          </cell>
          <cell r="I7620" t="str">
            <v>Ceramic Clay/Tile Manufacture</v>
          </cell>
          <cell r="J7620" t="str">
            <v>Firing - Natural Gas-fired Kiln</v>
          </cell>
          <cell r="N7620">
            <v>40988</v>
          </cell>
        </row>
        <row r="7621">
          <cell r="A7621" t="str">
            <v>30500854</v>
          </cell>
          <cell r="B7621" t="str">
            <v>Point</v>
          </cell>
          <cell r="C7621" t="str">
            <v>Ceramic Clay-Tile Manuf /Firing - Fuel Oil-fired Kiln</v>
          </cell>
          <cell r="D7621" t="str">
            <v>Industrial Processes - NEC</v>
          </cell>
          <cell r="G7621" t="str">
            <v>Industrial Processes</v>
          </cell>
          <cell r="H7621" t="str">
            <v>Mineral Products</v>
          </cell>
          <cell r="I7621" t="str">
            <v>Ceramic Clay/Tile Manufacture</v>
          </cell>
          <cell r="J7621" t="str">
            <v>Firing - Fuel Oil-fired Kiln</v>
          </cell>
          <cell r="N7621">
            <v>40988</v>
          </cell>
        </row>
        <row r="7622">
          <cell r="A7622" t="str">
            <v>30500856</v>
          </cell>
          <cell r="B7622" t="str">
            <v>Point</v>
          </cell>
          <cell r="C7622" t="str">
            <v>Ceramic Clay-Tile Manuf /Refiring Kiln - Refiring after Decal, Paint, or Ink Applied; Natural-g</v>
          </cell>
          <cell r="D7622" t="str">
            <v>Industrial Processes - NEC</v>
          </cell>
          <cell r="G7622" t="str">
            <v>Industrial Processes</v>
          </cell>
          <cell r="H7622" t="str">
            <v>Mineral Products</v>
          </cell>
          <cell r="I7622" t="str">
            <v>Ceramic Clay/Tile Manufacture</v>
          </cell>
          <cell r="J7622" t="str">
            <v>Refiring Kiln - Refiring after Decal, Paint, or Ink Applied; Natural-g</v>
          </cell>
          <cell r="N7622">
            <v>40988</v>
          </cell>
        </row>
        <row r="7623">
          <cell r="A7623" t="str">
            <v>30500858</v>
          </cell>
          <cell r="B7623" t="str">
            <v>Point</v>
          </cell>
          <cell r="C7623" t="str">
            <v>Ceramic Clay-Tile Manuf /Cooler - Cooling Ceramics Following Firing</v>
          </cell>
          <cell r="D7623" t="str">
            <v>Industrial Processes - NEC</v>
          </cell>
          <cell r="G7623" t="str">
            <v>Industrial Processes</v>
          </cell>
          <cell r="H7623" t="str">
            <v>Mineral Products</v>
          </cell>
          <cell r="I7623" t="str">
            <v>Ceramic Clay/Tile Manufacture</v>
          </cell>
          <cell r="J7623" t="str">
            <v>Cooler - Cooling Ceramics Following Firing</v>
          </cell>
          <cell r="N7623">
            <v>40988</v>
          </cell>
        </row>
        <row r="7624">
          <cell r="A7624" t="str">
            <v>30500860</v>
          </cell>
          <cell r="B7624" t="str">
            <v>Point</v>
          </cell>
          <cell r="C7624" t="str">
            <v>Ceramic Clay-Tile Manuf /Final Processing - Grinding and Polishing</v>
          </cell>
          <cell r="D7624" t="str">
            <v>Industrial Processes - NEC</v>
          </cell>
          <cell r="G7624" t="str">
            <v>Industrial Processes</v>
          </cell>
          <cell r="H7624" t="str">
            <v>Mineral Products</v>
          </cell>
          <cell r="I7624" t="str">
            <v>Ceramic Clay/Tile Manufacture</v>
          </cell>
          <cell r="J7624" t="str">
            <v>Final Processing - Grinding and Polishing</v>
          </cell>
          <cell r="N7624">
            <v>40988</v>
          </cell>
        </row>
        <row r="7625">
          <cell r="A7625" t="str">
            <v>30500870</v>
          </cell>
          <cell r="B7625" t="str">
            <v>Point</v>
          </cell>
          <cell r="C7625" t="str">
            <v>Ceramic Clay-Tile Manuf /Final Processing - Annealing</v>
          </cell>
          <cell r="D7625" t="str">
            <v>Industrial Processes - NEC</v>
          </cell>
          <cell r="G7625" t="str">
            <v>Industrial Processes</v>
          </cell>
          <cell r="H7625" t="str">
            <v>Mineral Products</v>
          </cell>
          <cell r="I7625" t="str">
            <v>Ceramic Clay/Tile Manufacture</v>
          </cell>
          <cell r="J7625" t="str">
            <v>Final Processing - Annealing</v>
          </cell>
          <cell r="N7625">
            <v>40988</v>
          </cell>
        </row>
        <row r="7626">
          <cell r="A7626" t="str">
            <v>30500880</v>
          </cell>
          <cell r="B7626" t="str">
            <v>Point</v>
          </cell>
          <cell r="C7626" t="str">
            <v>Ceramic Clay-Tile Manuf /Final Processing - Surface Coating</v>
          </cell>
          <cell r="D7626" t="str">
            <v>Industrial Processes - NEC</v>
          </cell>
          <cell r="G7626" t="str">
            <v>Industrial Processes</v>
          </cell>
          <cell r="H7626" t="str">
            <v>Mineral Products</v>
          </cell>
          <cell r="I7626" t="str">
            <v>Ceramic Clay/Tile Manufacture</v>
          </cell>
          <cell r="J7626" t="str">
            <v>Final Processing - Surface Coating</v>
          </cell>
          <cell r="N7626">
            <v>40988</v>
          </cell>
        </row>
        <row r="7627">
          <cell r="A7627" t="str">
            <v>30500899</v>
          </cell>
          <cell r="B7627" t="str">
            <v>Point</v>
          </cell>
          <cell r="C7627" t="str">
            <v>Ceramic Clay-Tile Manuf /Other Not Classified</v>
          </cell>
          <cell r="D7627" t="str">
            <v>Industrial Processes - NEC</v>
          </cell>
          <cell r="G7627" t="str">
            <v>Industrial Processes</v>
          </cell>
          <cell r="H7627" t="str">
            <v>Mineral Products</v>
          </cell>
          <cell r="I7627" t="str">
            <v>Ceramic Clay/Tile Manufacture</v>
          </cell>
          <cell r="J7627" t="str">
            <v>Other Not Classified</v>
          </cell>
          <cell r="N7627">
            <v>40988</v>
          </cell>
        </row>
        <row r="7628">
          <cell r="A7628" t="str">
            <v>30500901</v>
          </cell>
          <cell r="B7628" t="str">
            <v>Point</v>
          </cell>
          <cell r="C7628" t="str">
            <v>Clay and Fly Ash Sintering /Fly Ash Sintering</v>
          </cell>
          <cell r="D7628" t="str">
            <v>Industrial Processes - NEC</v>
          </cell>
          <cell r="G7628" t="str">
            <v>Industrial Processes</v>
          </cell>
          <cell r="H7628" t="str">
            <v>Mineral Products</v>
          </cell>
          <cell r="I7628" t="str">
            <v>Clay and Fly Ash Sintering</v>
          </cell>
          <cell r="J7628" t="str">
            <v>Fly Ash Sintering</v>
          </cell>
          <cell r="N7628">
            <v>40988</v>
          </cell>
        </row>
        <row r="7629">
          <cell r="A7629" t="str">
            <v>30500902</v>
          </cell>
          <cell r="B7629" t="str">
            <v>Point</v>
          </cell>
          <cell r="C7629" t="str">
            <v>Clay and Fly Ash Sintering /Clay/Coke Sintering</v>
          </cell>
          <cell r="D7629" t="str">
            <v>Industrial Processes - NEC</v>
          </cell>
          <cell r="G7629" t="str">
            <v>Industrial Processes</v>
          </cell>
          <cell r="H7629" t="str">
            <v>Mineral Products</v>
          </cell>
          <cell r="I7629" t="str">
            <v>Clay and Fly Ash Sintering</v>
          </cell>
          <cell r="J7629" t="str">
            <v>Clay/Coke Sintering</v>
          </cell>
          <cell r="N7629">
            <v>40988</v>
          </cell>
        </row>
        <row r="7630">
          <cell r="A7630" t="str">
            <v>30500903</v>
          </cell>
          <cell r="B7630" t="str">
            <v>Point</v>
          </cell>
          <cell r="C7630" t="str">
            <v>Clay and Fly Ash Sintering /Natural Clay/Shale Sintering</v>
          </cell>
          <cell r="D7630" t="str">
            <v>Industrial Processes - NEC</v>
          </cell>
          <cell r="G7630" t="str">
            <v>Industrial Processes</v>
          </cell>
          <cell r="H7630" t="str">
            <v>Mineral Products</v>
          </cell>
          <cell r="I7630" t="str">
            <v>Clay and Fly Ash Sintering</v>
          </cell>
          <cell r="J7630" t="str">
            <v>Natural Clay/Shale Sintering</v>
          </cell>
          <cell r="N7630">
            <v>40988</v>
          </cell>
        </row>
        <row r="7631">
          <cell r="A7631" t="str">
            <v>30500904</v>
          </cell>
          <cell r="B7631" t="str">
            <v>Point</v>
          </cell>
          <cell r="C7631" t="str">
            <v>Clay and Fly Ash Sintering /Raw Clay/Shale Crushing/Screening</v>
          </cell>
          <cell r="D7631" t="str">
            <v>Industrial Processes - NEC</v>
          </cell>
          <cell r="G7631" t="str">
            <v>Industrial Processes</v>
          </cell>
          <cell r="H7631" t="str">
            <v>Mineral Products</v>
          </cell>
          <cell r="I7631" t="str">
            <v>Clay and Fly Ash Sintering</v>
          </cell>
          <cell r="J7631" t="str">
            <v>Raw Clay/Shale Crushing/Screening</v>
          </cell>
          <cell r="N7631">
            <v>40988</v>
          </cell>
        </row>
        <row r="7632">
          <cell r="A7632" t="str">
            <v>30500905</v>
          </cell>
          <cell r="B7632" t="str">
            <v>Point</v>
          </cell>
          <cell r="C7632" t="str">
            <v>Clay and Fly Ash Sintering /Raw Clay/Shale Transfer/Conveying</v>
          </cell>
          <cell r="D7632" t="str">
            <v>Industrial Processes - Storage and Transfer</v>
          </cell>
          <cell r="G7632" t="str">
            <v>Industrial Processes</v>
          </cell>
          <cell r="H7632" t="str">
            <v>Mineral Products</v>
          </cell>
          <cell r="I7632" t="str">
            <v>Clay and Fly Ash Sintering</v>
          </cell>
          <cell r="J7632" t="str">
            <v>Raw Clay/Shale Transfer/Conveying</v>
          </cell>
          <cell r="N7632">
            <v>40988</v>
          </cell>
        </row>
        <row r="7633">
          <cell r="A7633" t="str">
            <v>30500906</v>
          </cell>
          <cell r="B7633" t="str">
            <v>Point</v>
          </cell>
          <cell r="C7633" t="str">
            <v>Clay and Fly Ash Sintering /Raw Clay/Shale Storage Piles</v>
          </cell>
          <cell r="D7633" t="str">
            <v>Industrial Processes - Storage and Transfer</v>
          </cell>
          <cell r="G7633" t="str">
            <v>Industrial Processes</v>
          </cell>
          <cell r="H7633" t="str">
            <v>Mineral Products</v>
          </cell>
          <cell r="I7633" t="str">
            <v>Clay and Fly Ash Sintering</v>
          </cell>
          <cell r="J7633" t="str">
            <v>Raw Clay/Shale Storage Piles</v>
          </cell>
          <cell r="N7633">
            <v>40988</v>
          </cell>
        </row>
        <row r="7634">
          <cell r="A7634" t="str">
            <v>30500907</v>
          </cell>
          <cell r="B7634" t="str">
            <v>Point</v>
          </cell>
          <cell r="C7634" t="str">
            <v>Clay and Fly Ash Sintering /Sintered Clay/Coke Product Crushing/Screening</v>
          </cell>
          <cell r="D7634" t="str">
            <v>Industrial Processes - NEC</v>
          </cell>
          <cell r="G7634" t="str">
            <v>Industrial Processes</v>
          </cell>
          <cell r="H7634" t="str">
            <v>Mineral Products</v>
          </cell>
          <cell r="I7634" t="str">
            <v>Clay and Fly Ash Sintering</v>
          </cell>
          <cell r="J7634" t="str">
            <v>Sintered Clay/Coke Product Crushing/Screening</v>
          </cell>
          <cell r="N7634">
            <v>40988</v>
          </cell>
        </row>
        <row r="7635">
          <cell r="A7635" t="str">
            <v>30500908</v>
          </cell>
          <cell r="B7635" t="str">
            <v>Point</v>
          </cell>
          <cell r="C7635" t="str">
            <v>Clay and Fly Ash Sintering /Sintered Clay/Shale Product Crushing/Screening</v>
          </cell>
          <cell r="D7635" t="str">
            <v>Industrial Processes - NEC</v>
          </cell>
          <cell r="G7635" t="str">
            <v>Industrial Processes</v>
          </cell>
          <cell r="H7635" t="str">
            <v>Mineral Products</v>
          </cell>
          <cell r="I7635" t="str">
            <v>Clay and Fly Ash Sintering</v>
          </cell>
          <cell r="J7635" t="str">
            <v>Sintered Clay/Shale Product Crushing/Screening</v>
          </cell>
          <cell r="N7635">
            <v>40988</v>
          </cell>
        </row>
        <row r="7636">
          <cell r="A7636" t="str">
            <v>30500909</v>
          </cell>
          <cell r="B7636" t="str">
            <v>Point</v>
          </cell>
          <cell r="C7636" t="str">
            <v>Clay and Fly Ash Sintering /Expanded Shale Clinker Cooling</v>
          </cell>
          <cell r="D7636" t="str">
            <v>Industrial Processes - NEC</v>
          </cell>
          <cell r="G7636" t="str">
            <v>Industrial Processes</v>
          </cell>
          <cell r="H7636" t="str">
            <v>Mineral Products</v>
          </cell>
          <cell r="I7636" t="str">
            <v>Clay and Fly Ash Sintering</v>
          </cell>
          <cell r="J7636" t="str">
            <v>Expanded Shale Clinker Cooling</v>
          </cell>
          <cell r="N7636">
            <v>40988</v>
          </cell>
        </row>
        <row r="7637">
          <cell r="A7637" t="str">
            <v>30500910</v>
          </cell>
          <cell r="B7637" t="str">
            <v>Point</v>
          </cell>
          <cell r="C7637" t="str">
            <v>Clay and Fly Ash Sintering /Expanded Shale Storage</v>
          </cell>
          <cell r="D7637" t="str">
            <v>Industrial Processes - Storage and Transfer</v>
          </cell>
          <cell r="G7637" t="str">
            <v>Industrial Processes</v>
          </cell>
          <cell r="H7637" t="str">
            <v>Mineral Products</v>
          </cell>
          <cell r="I7637" t="str">
            <v>Clay and Fly Ash Sintering</v>
          </cell>
          <cell r="J7637" t="str">
            <v>Expanded Shale Storage</v>
          </cell>
          <cell r="N7637">
            <v>40988</v>
          </cell>
        </row>
        <row r="7638">
          <cell r="A7638" t="str">
            <v>30500915</v>
          </cell>
          <cell r="B7638" t="str">
            <v>Point</v>
          </cell>
          <cell r="C7638" t="str">
            <v>Clay and Fly Ash Sintering /Rotary Kiln</v>
          </cell>
          <cell r="D7638" t="str">
            <v>Industrial Processes - NEC</v>
          </cell>
          <cell r="G7638" t="str">
            <v>Industrial Processes</v>
          </cell>
          <cell r="H7638" t="str">
            <v>Mineral Products</v>
          </cell>
          <cell r="I7638" t="str">
            <v>Clay and Fly Ash Sintering</v>
          </cell>
          <cell r="J7638" t="str">
            <v>Rotary Kiln</v>
          </cell>
          <cell r="N7638">
            <v>40988</v>
          </cell>
        </row>
        <row r="7639">
          <cell r="A7639" t="str">
            <v>30500916</v>
          </cell>
          <cell r="B7639" t="str">
            <v>Point</v>
          </cell>
          <cell r="C7639" t="str">
            <v>Clay and Fly Ash Sintering /Dryer</v>
          </cell>
          <cell r="D7639" t="str">
            <v>Industrial Processes - NEC</v>
          </cell>
          <cell r="G7639" t="str">
            <v>Industrial Processes</v>
          </cell>
          <cell r="H7639" t="str">
            <v>Mineral Products</v>
          </cell>
          <cell r="I7639" t="str">
            <v>Clay and Fly Ash Sintering</v>
          </cell>
          <cell r="J7639" t="str">
            <v>Dryer</v>
          </cell>
          <cell r="N7639">
            <v>40988</v>
          </cell>
        </row>
        <row r="7640">
          <cell r="A7640" t="str">
            <v>30500917</v>
          </cell>
          <cell r="B7640" t="str">
            <v>Point</v>
          </cell>
          <cell r="C7640" t="str">
            <v>Clay and Fly Ash Sintering /Clay Reciprocating Grate Clinker Cooler</v>
          </cell>
          <cell r="D7640" t="str">
            <v>Industrial Processes - NEC</v>
          </cell>
          <cell r="G7640" t="str">
            <v>Industrial Processes</v>
          </cell>
          <cell r="H7640" t="str">
            <v>Mineral Products</v>
          </cell>
          <cell r="I7640" t="str">
            <v>Clay and Fly Ash Sintering</v>
          </cell>
          <cell r="J7640" t="str">
            <v>Clay Reciprocating Grate Clinker Cooler</v>
          </cell>
          <cell r="N7640">
            <v>40988</v>
          </cell>
        </row>
        <row r="7641">
          <cell r="A7641" t="str">
            <v>30500999</v>
          </cell>
          <cell r="B7641" t="str">
            <v>Point</v>
          </cell>
          <cell r="C7641" t="str">
            <v>Clay and Fly Ash Sintering /Other Not Classified</v>
          </cell>
          <cell r="D7641" t="str">
            <v>Industrial Processes - NEC</v>
          </cell>
          <cell r="G7641" t="str">
            <v>Industrial Processes</v>
          </cell>
          <cell r="H7641" t="str">
            <v>Mineral Products</v>
          </cell>
          <cell r="I7641" t="str">
            <v>Clay and Fly Ash Sintering</v>
          </cell>
          <cell r="J7641" t="str">
            <v>Other Not Classified</v>
          </cell>
          <cell r="N7641">
            <v>40988</v>
          </cell>
        </row>
        <row r="7642">
          <cell r="A7642" t="str">
            <v>30501001</v>
          </cell>
          <cell r="B7642" t="str">
            <v>Point</v>
          </cell>
          <cell r="C7642" t="str">
            <v>Coal Mining, Cleaning &amp; Material Handling /Fluidized Bed</v>
          </cell>
          <cell r="D7642" t="str">
            <v>Industrial Processes - Mining</v>
          </cell>
          <cell r="G7642" t="str">
            <v>Industrial Processes</v>
          </cell>
          <cell r="H7642" t="str">
            <v>Mineral Products</v>
          </cell>
          <cell r="I7642" t="str">
            <v>Coal Mining, Cleaning, and Material Handling</v>
          </cell>
          <cell r="J7642" t="str">
            <v>Fluidized Bed Reactor</v>
          </cell>
          <cell r="N7642">
            <v>40995</v>
          </cell>
        </row>
        <row r="7643">
          <cell r="A7643" t="str">
            <v>30501002</v>
          </cell>
          <cell r="B7643" t="str">
            <v>Point</v>
          </cell>
          <cell r="C7643" t="str">
            <v>Coal Mining, Cleaning &amp; Material Handling /Flash or Suspension</v>
          </cell>
          <cell r="D7643" t="str">
            <v>Industrial Processes - Mining</v>
          </cell>
          <cell r="G7643" t="str">
            <v>Industrial Processes</v>
          </cell>
          <cell r="H7643" t="str">
            <v>Mineral Products</v>
          </cell>
          <cell r="I7643" t="str">
            <v>Coal Mining, Cleaning, and Material Handling</v>
          </cell>
          <cell r="J7643" t="str">
            <v>Flash or Suspension Dryer</v>
          </cell>
          <cell r="N7643">
            <v>40995</v>
          </cell>
        </row>
        <row r="7644">
          <cell r="A7644" t="str">
            <v>30501003</v>
          </cell>
          <cell r="B7644" t="str">
            <v>Point</v>
          </cell>
          <cell r="C7644" t="str">
            <v>Coal Mining, Cleaning &amp; Material Handling /Multilouvered</v>
          </cell>
          <cell r="D7644" t="str">
            <v>Industrial Processes - Mining</v>
          </cell>
          <cell r="G7644" t="str">
            <v>Industrial Processes</v>
          </cell>
          <cell r="H7644" t="str">
            <v>Mineral Products</v>
          </cell>
          <cell r="I7644" t="str">
            <v>Coal Mining, Cleaning, and Material Handling</v>
          </cell>
          <cell r="J7644" t="str">
            <v>Multilouvered Dryer</v>
          </cell>
          <cell r="N7644">
            <v>40995</v>
          </cell>
        </row>
        <row r="7645">
          <cell r="A7645" t="str">
            <v>30501004</v>
          </cell>
          <cell r="B7645" t="str">
            <v>Point</v>
          </cell>
          <cell r="C7645" t="str">
            <v>Coal Mining, Cleaning &amp; Material Handling /Rotary</v>
          </cell>
          <cell r="D7645" t="str">
            <v>Industrial Processes - Mining</v>
          </cell>
          <cell r="G7645" t="str">
            <v>Industrial Processes</v>
          </cell>
          <cell r="H7645" t="str">
            <v>Mineral Products</v>
          </cell>
          <cell r="I7645" t="str">
            <v>Coal Mining, Cleaning, and Material Handling</v>
          </cell>
          <cell r="J7645" t="str">
            <v>Rotary Dryer</v>
          </cell>
          <cell r="N7645">
            <v>40995</v>
          </cell>
        </row>
        <row r="7646">
          <cell r="A7646" t="str">
            <v>30501005</v>
          </cell>
          <cell r="B7646" t="str">
            <v>Point</v>
          </cell>
          <cell r="C7646" t="str">
            <v>Coal Mining, Cleaning &amp; Material Handling /Cascade</v>
          </cell>
          <cell r="D7646" t="str">
            <v>Industrial Processes - Mining</v>
          </cell>
          <cell r="G7646" t="str">
            <v>Industrial Processes</v>
          </cell>
          <cell r="H7646" t="str">
            <v>Mineral Products</v>
          </cell>
          <cell r="I7646" t="str">
            <v>Coal Mining, Cleaning, and Material Handling</v>
          </cell>
          <cell r="J7646" t="str">
            <v>Cascade Dryer</v>
          </cell>
          <cell r="N7646">
            <v>40995</v>
          </cell>
        </row>
        <row r="7647">
          <cell r="A7647" t="str">
            <v>30501006</v>
          </cell>
          <cell r="B7647" t="str">
            <v>Point</v>
          </cell>
          <cell r="C7647" t="str">
            <v>Coal Mining, Cleaning &amp; Material Handling /Continuous Carrier</v>
          </cell>
          <cell r="D7647" t="str">
            <v>Industrial Processes - Mining</v>
          </cell>
          <cell r="G7647" t="str">
            <v>Industrial Processes</v>
          </cell>
          <cell r="H7647" t="str">
            <v>Mineral Products</v>
          </cell>
          <cell r="I7647" t="str">
            <v>Coal Mining, Cleaning, and Material Handling</v>
          </cell>
          <cell r="J7647" t="str">
            <v>Continuous Carrier/Conveyor</v>
          </cell>
          <cell r="N7647">
            <v>40995</v>
          </cell>
        </row>
        <row r="7648">
          <cell r="A7648" t="str">
            <v>30501007</v>
          </cell>
          <cell r="B7648" t="str">
            <v>Point</v>
          </cell>
          <cell r="C7648" t="str">
            <v>Coal Mining, Cleaning &amp; Material Handling /Screen</v>
          </cell>
          <cell r="D7648" t="str">
            <v>Industrial Processes - Mining</v>
          </cell>
          <cell r="G7648" t="str">
            <v>Industrial Processes</v>
          </cell>
          <cell r="H7648" t="str">
            <v>Mineral Products</v>
          </cell>
          <cell r="I7648" t="str">
            <v>Coal Mining, Cleaning, and Material Handling</v>
          </cell>
          <cell r="J7648" t="str">
            <v>Screen</v>
          </cell>
          <cell r="K7648" t="str">
            <v>30501012</v>
          </cell>
          <cell r="L7648" t="str">
            <v>2011</v>
          </cell>
          <cell r="N7648">
            <v>40995</v>
          </cell>
        </row>
        <row r="7649">
          <cell r="A7649" t="str">
            <v>30501008</v>
          </cell>
          <cell r="B7649" t="str">
            <v>Point</v>
          </cell>
          <cell r="C7649" t="str">
            <v>Coal Mining, Cleaning &amp; Material Handling /Unloading</v>
          </cell>
          <cell r="D7649" t="str">
            <v>Industrial Processes - Mining</v>
          </cell>
          <cell r="G7649" t="str">
            <v>Industrial Processes</v>
          </cell>
          <cell r="H7649" t="str">
            <v>Mineral Products</v>
          </cell>
          <cell r="I7649" t="str">
            <v>Coal Mining, Cleaning, and Material Handling</v>
          </cell>
          <cell r="J7649" t="str">
            <v>Unloading</v>
          </cell>
          <cell r="N7649">
            <v>40995</v>
          </cell>
        </row>
        <row r="7650">
          <cell r="A7650" t="str">
            <v>30501009</v>
          </cell>
          <cell r="B7650" t="str">
            <v>Point</v>
          </cell>
          <cell r="C7650" t="str">
            <v>Coal Mining, Cleaning &amp; Material Handling /Raw Coal Storage</v>
          </cell>
          <cell r="D7650" t="str">
            <v>Industrial Processes - Mining</v>
          </cell>
          <cell r="G7650" t="str">
            <v>Industrial Processes</v>
          </cell>
          <cell r="H7650" t="str">
            <v>Mineral Products</v>
          </cell>
          <cell r="I7650" t="str">
            <v>Coal Mining, Cleaning, and Material Handling</v>
          </cell>
          <cell r="J7650" t="str">
            <v>Raw Coal Storage</v>
          </cell>
          <cell r="N7650">
            <v>40995</v>
          </cell>
        </row>
        <row r="7651">
          <cell r="A7651" t="str">
            <v>30501010</v>
          </cell>
          <cell r="B7651" t="str">
            <v>Point</v>
          </cell>
          <cell r="C7651" t="str">
            <v>Coal Mining, Cleaning &amp; Material Handling /Crushing</v>
          </cell>
          <cell r="D7651" t="str">
            <v>Industrial Processes - Mining</v>
          </cell>
          <cell r="G7651" t="str">
            <v>Industrial Processes</v>
          </cell>
          <cell r="H7651" t="str">
            <v>Mineral Products</v>
          </cell>
          <cell r="I7651" t="str">
            <v>Coal Mining, Cleaning, and Material Handling</v>
          </cell>
          <cell r="J7651" t="str">
            <v>Crushing</v>
          </cell>
          <cell r="N7651">
            <v>40995</v>
          </cell>
        </row>
        <row r="7652">
          <cell r="A7652" t="str">
            <v>30501011</v>
          </cell>
          <cell r="B7652" t="str">
            <v>Point</v>
          </cell>
          <cell r="C7652" t="str">
            <v>Coal Mining, Cleaning &amp; Material Handling /Coal Transfer</v>
          </cell>
          <cell r="D7652" t="str">
            <v>Industrial Processes - Mining</v>
          </cell>
          <cell r="G7652" t="str">
            <v>Industrial Processes</v>
          </cell>
          <cell r="H7652" t="str">
            <v>Mineral Products</v>
          </cell>
          <cell r="I7652" t="str">
            <v>Coal Mining, Cleaning, and Material Handling</v>
          </cell>
          <cell r="J7652" t="str">
            <v>Coal Transfer</v>
          </cell>
          <cell r="N7652">
            <v>40995</v>
          </cell>
        </row>
        <row r="7653">
          <cell r="A7653" t="str">
            <v>30501012</v>
          </cell>
          <cell r="B7653" t="str">
            <v>Point</v>
          </cell>
          <cell r="C7653" t="str">
            <v>Coal Mining, Cleaning &amp; Material Handling /Screening</v>
          </cell>
          <cell r="D7653" t="str">
            <v>Industrial Processes - Mining</v>
          </cell>
          <cell r="G7653" t="str">
            <v>Industrial Processes</v>
          </cell>
          <cell r="H7653" t="str">
            <v>Mineral Products</v>
          </cell>
          <cell r="I7653" t="str">
            <v>Coal Mining, Cleaning, and Material Handling</v>
          </cell>
          <cell r="J7653" t="str">
            <v>Screening</v>
          </cell>
          <cell r="N7653">
            <v>40995</v>
          </cell>
        </row>
        <row r="7654">
          <cell r="A7654" t="str">
            <v>30501013</v>
          </cell>
          <cell r="B7654" t="str">
            <v>Point</v>
          </cell>
          <cell r="C7654" t="str">
            <v>Coal Mining, Cleaning &amp; Material Handling /Air Tables</v>
          </cell>
          <cell r="D7654" t="str">
            <v>Industrial Processes - Mining</v>
          </cell>
          <cell r="G7654" t="str">
            <v>Industrial Processes</v>
          </cell>
          <cell r="H7654" t="str">
            <v>Mineral Products</v>
          </cell>
          <cell r="I7654" t="str">
            <v>Coal Mining, Cleaning, and Material Handling</v>
          </cell>
          <cell r="J7654" t="str">
            <v>Coal Cleaning: Air Table</v>
          </cell>
          <cell r="N7654">
            <v>40995</v>
          </cell>
        </row>
        <row r="7655">
          <cell r="A7655" t="str">
            <v>30501014</v>
          </cell>
          <cell r="B7655" t="str">
            <v>Point</v>
          </cell>
          <cell r="C7655" t="str">
            <v>Coal Mining, Cleaning &amp; Material Handling /Cleaned Coal Storage</v>
          </cell>
          <cell r="D7655" t="str">
            <v>Industrial Processes - Mining</v>
          </cell>
          <cell r="G7655" t="str">
            <v>Industrial Processes</v>
          </cell>
          <cell r="H7655" t="str">
            <v>Mineral Products</v>
          </cell>
          <cell r="I7655" t="str">
            <v>Coal Mining, Cleaning, and Material Handling</v>
          </cell>
          <cell r="J7655" t="str">
            <v>Cleaned Coal Storage</v>
          </cell>
          <cell r="N7655">
            <v>40995</v>
          </cell>
        </row>
        <row r="7656">
          <cell r="A7656" t="str">
            <v>30501015</v>
          </cell>
          <cell r="B7656" t="str">
            <v>Point</v>
          </cell>
          <cell r="C7656" t="str">
            <v>Coal Mining, Cleaning &amp; Material Handling /Loading</v>
          </cell>
          <cell r="D7656" t="str">
            <v>Industrial Processes - Mining</v>
          </cell>
          <cell r="G7656" t="str">
            <v>Industrial Processes</v>
          </cell>
          <cell r="H7656" t="str">
            <v>Mineral Products</v>
          </cell>
          <cell r="I7656" t="str">
            <v>Coal Mining, Cleaning, and Material Handling</v>
          </cell>
          <cell r="J7656" t="str">
            <v>Coal Loading (For Clean Coal Loading USE 30501016)</v>
          </cell>
          <cell r="N7656">
            <v>40995</v>
          </cell>
        </row>
        <row r="7657">
          <cell r="A7657" t="str">
            <v>30501016</v>
          </cell>
          <cell r="B7657" t="str">
            <v>Point</v>
          </cell>
          <cell r="C7657" t="str">
            <v>Coal Mining, Cleaning &amp; Material Handling /Loading: Clean Coal</v>
          </cell>
          <cell r="D7657" t="str">
            <v>Industrial Processes - Mining</v>
          </cell>
          <cell r="G7657" t="str">
            <v>Industrial Processes</v>
          </cell>
          <cell r="H7657" t="str">
            <v>Mineral Products</v>
          </cell>
          <cell r="I7657" t="str">
            <v>Coal Mining, Cleaning, and Material Handling</v>
          </cell>
          <cell r="J7657" t="str">
            <v>Clean Coal Loading</v>
          </cell>
          <cell r="N7657">
            <v>40995</v>
          </cell>
        </row>
        <row r="7658">
          <cell r="A7658" t="str">
            <v>30501017</v>
          </cell>
          <cell r="B7658" t="str">
            <v>Point</v>
          </cell>
          <cell r="C7658" t="str">
            <v>Coal Mining, Cleaning &amp; Material Handling /Secondary Crushing</v>
          </cell>
          <cell r="D7658" t="str">
            <v>Industrial Processes - Mining</v>
          </cell>
          <cell r="G7658" t="str">
            <v>Industrial Processes</v>
          </cell>
          <cell r="H7658" t="str">
            <v>Mineral Products</v>
          </cell>
          <cell r="I7658" t="str">
            <v>Coal Mining, Cleaning, and Material Handling</v>
          </cell>
          <cell r="J7658" t="str">
            <v>Secondary Crushing</v>
          </cell>
          <cell r="N7658">
            <v>40995</v>
          </cell>
        </row>
        <row r="7659">
          <cell r="A7659" t="str">
            <v>30501018</v>
          </cell>
          <cell r="B7659" t="str">
            <v>Point</v>
          </cell>
          <cell r="C7659" t="str">
            <v>Coal Mining,Clean &amp; Mat Handling/Pickling Table</v>
          </cell>
          <cell r="D7659" t="str">
            <v>Industrial Processes - Mining</v>
          </cell>
          <cell r="G7659" t="str">
            <v>Industrial Processes</v>
          </cell>
          <cell r="H7659" t="str">
            <v>Mineral Products</v>
          </cell>
          <cell r="I7659" t="str">
            <v>Coal Mining, Cleaning, and Material Handling</v>
          </cell>
          <cell r="J7659" t="str">
            <v>Coal Cleaning: Pickling Table</v>
          </cell>
          <cell r="M7659">
            <v>40995</v>
          </cell>
          <cell r="N7659">
            <v>41113</v>
          </cell>
          <cell r="O7659" t="str">
            <v>created 3-27-2012 per ERT request</v>
          </cell>
        </row>
        <row r="7660">
          <cell r="A7660" t="str">
            <v>30501019</v>
          </cell>
          <cell r="B7660" t="str">
            <v>Point</v>
          </cell>
          <cell r="C7660" t="str">
            <v>Coal Mining,Clean &amp; Mat Handling/Heavy Media Bath</v>
          </cell>
          <cell r="D7660" t="str">
            <v>Industrial Processes - Mining</v>
          </cell>
          <cell r="G7660" t="str">
            <v>Industrial Processes</v>
          </cell>
          <cell r="H7660" t="str">
            <v>Mineral Products</v>
          </cell>
          <cell r="I7660" t="str">
            <v>Coal Mining, Cleaning, and Material Handling</v>
          </cell>
          <cell r="J7660" t="str">
            <v>Coal Cleaning: Heavy Media Bath</v>
          </cell>
          <cell r="M7660">
            <v>40995</v>
          </cell>
          <cell r="N7660">
            <v>41113</v>
          </cell>
          <cell r="O7660" t="str">
            <v>created 3-27-2012 per ERT request</v>
          </cell>
        </row>
        <row r="7661">
          <cell r="A7661" t="str">
            <v>30501021</v>
          </cell>
          <cell r="B7661" t="str">
            <v>Point</v>
          </cell>
          <cell r="C7661" t="str">
            <v>Coal Mining, Cleaning &amp; Material Handling /Overburden Removal</v>
          </cell>
          <cell r="D7661" t="str">
            <v>Industrial Processes - Mining</v>
          </cell>
          <cell r="G7661" t="str">
            <v>Industrial Processes</v>
          </cell>
          <cell r="H7661" t="str">
            <v>Mineral Products</v>
          </cell>
          <cell r="I7661" t="str">
            <v>Coal Mining, Cleaning, and Material Handling</v>
          </cell>
          <cell r="J7661" t="str">
            <v>Overburden Removal</v>
          </cell>
          <cell r="K7661" t="str">
            <v>30501030</v>
          </cell>
          <cell r="L7661" t="str">
            <v>2011</v>
          </cell>
          <cell r="N7661">
            <v>40995</v>
          </cell>
        </row>
        <row r="7662">
          <cell r="A7662" t="str">
            <v>30501022</v>
          </cell>
          <cell r="B7662" t="str">
            <v>Point</v>
          </cell>
          <cell r="C7662" t="str">
            <v>Coal Mining, Cleaning &amp; Material Handling /Drilling/Blasting</v>
          </cell>
          <cell r="D7662" t="str">
            <v>Industrial Processes - Mining</v>
          </cell>
          <cell r="G7662" t="str">
            <v>Industrial Processes</v>
          </cell>
          <cell r="H7662" t="str">
            <v>Mineral Products</v>
          </cell>
          <cell r="I7662" t="str">
            <v>Coal Mining, Cleaning, and Material Handling</v>
          </cell>
          <cell r="J7662" t="str">
            <v>Drilling/Blasting</v>
          </cell>
          <cell r="N7662">
            <v>40995</v>
          </cell>
        </row>
        <row r="7663">
          <cell r="A7663" t="str">
            <v>30501023</v>
          </cell>
          <cell r="B7663" t="str">
            <v>Point</v>
          </cell>
          <cell r="C7663" t="str">
            <v>Coal Mining, Cleaning &amp; Material Handling /Loading</v>
          </cell>
          <cell r="D7663" t="str">
            <v>Industrial Processes - Mining</v>
          </cell>
          <cell r="G7663" t="str">
            <v>Industrial Processes</v>
          </cell>
          <cell r="H7663" t="str">
            <v>Mineral Products</v>
          </cell>
          <cell r="I7663" t="str">
            <v>Coal Mining, Cleaning, and Material Handling</v>
          </cell>
          <cell r="J7663" t="str">
            <v>Loading</v>
          </cell>
          <cell r="K7663" t="str">
            <v>30501015</v>
          </cell>
          <cell r="L7663" t="str">
            <v>2005</v>
          </cell>
          <cell r="N7663">
            <v>40995</v>
          </cell>
        </row>
        <row r="7664">
          <cell r="A7664" t="str">
            <v>30501024</v>
          </cell>
          <cell r="B7664" t="str">
            <v>Point</v>
          </cell>
          <cell r="C7664" t="str">
            <v>Coal Mining, Cleaning &amp; Material Handling /Hauling</v>
          </cell>
          <cell r="D7664" t="str">
            <v>Industrial Processes - Mining</v>
          </cell>
          <cell r="G7664" t="str">
            <v>Industrial Processes</v>
          </cell>
          <cell r="H7664" t="str">
            <v>Mineral Products</v>
          </cell>
          <cell r="I7664" t="str">
            <v>Coal Mining, Cleaning, and Material Handling</v>
          </cell>
          <cell r="J7664" t="str">
            <v>Hauling</v>
          </cell>
          <cell r="N7664">
            <v>40995</v>
          </cell>
        </row>
        <row r="7665">
          <cell r="A7665" t="str">
            <v>30501025</v>
          </cell>
          <cell r="B7665" t="str">
            <v>Point</v>
          </cell>
          <cell r="C7665" t="str">
            <v>Coal Mining, Cleaning &amp; Material Handling /Jigs</v>
          </cell>
          <cell r="D7665" t="str">
            <v>Industrial Processes - Mining</v>
          </cell>
          <cell r="G7665" t="str">
            <v>Industrial Processes</v>
          </cell>
          <cell r="H7665" t="str">
            <v>Mineral Products</v>
          </cell>
          <cell r="I7665" t="str">
            <v>Coal Mining, Cleaning, and Material Handling</v>
          </cell>
          <cell r="J7665" t="str">
            <v>Coal Cleaning: Jigs</v>
          </cell>
          <cell r="M7665">
            <v>40995</v>
          </cell>
          <cell r="N7665">
            <v>41113</v>
          </cell>
          <cell r="O7665" t="str">
            <v>created 3-27-2012 per ERT request</v>
          </cell>
        </row>
        <row r="7666">
          <cell r="A7666" t="str">
            <v>30501026</v>
          </cell>
          <cell r="B7666" t="str">
            <v>Point</v>
          </cell>
          <cell r="C7666" t="str">
            <v>Coal Mining,Clean &amp; Mat Handling/Digester Table</v>
          </cell>
          <cell r="D7666" t="str">
            <v>Industrial Processes - Mining</v>
          </cell>
          <cell r="G7666" t="str">
            <v>Industrial Processes</v>
          </cell>
          <cell r="H7666" t="str">
            <v>Mineral Products</v>
          </cell>
          <cell r="I7666" t="str">
            <v>Coal Mining, Cleaning, and Material Handling</v>
          </cell>
          <cell r="J7666" t="str">
            <v>Coal Cleaning: Digester Table</v>
          </cell>
          <cell r="M7666">
            <v>40995</v>
          </cell>
          <cell r="N7666">
            <v>41113</v>
          </cell>
          <cell r="O7666" t="str">
            <v>created 3-27-2012 per ERT request</v>
          </cell>
        </row>
        <row r="7667">
          <cell r="A7667" t="str">
            <v>30501027</v>
          </cell>
          <cell r="B7667" t="str">
            <v>Point</v>
          </cell>
          <cell r="C7667" t="str">
            <v>Coal Mining, Cleaning &amp; Material Handling /Cyclone</v>
          </cell>
          <cell r="D7667" t="str">
            <v>Industrial Processes - Mining</v>
          </cell>
          <cell r="G7667" t="str">
            <v>Industrial Processes</v>
          </cell>
          <cell r="H7667" t="str">
            <v>Mineral Products</v>
          </cell>
          <cell r="I7667" t="str">
            <v>Coal Mining, Cleaning, and Material Handling</v>
          </cell>
          <cell r="J7667" t="str">
            <v>Coal Cleaning: Cyclone</v>
          </cell>
          <cell r="M7667">
            <v>40995</v>
          </cell>
          <cell r="N7667">
            <v>41113</v>
          </cell>
          <cell r="O7667" t="str">
            <v>created 3-27-2012 per ERT request</v>
          </cell>
        </row>
        <row r="7668">
          <cell r="A7668" t="str">
            <v>30501028</v>
          </cell>
          <cell r="B7668" t="str">
            <v>Point</v>
          </cell>
          <cell r="C7668" t="str">
            <v>Coal Mining,Clean &amp; Mat Handling/Froth Flotation</v>
          </cell>
          <cell r="D7668" t="str">
            <v>Industrial Processes - Mining</v>
          </cell>
          <cell r="G7668" t="str">
            <v>Industrial Processes</v>
          </cell>
          <cell r="H7668" t="str">
            <v>Mineral Products</v>
          </cell>
          <cell r="I7668" t="str">
            <v>Coal Mining, Cleaning, and Material Handling</v>
          </cell>
          <cell r="J7668" t="str">
            <v>Coal Cleaning: Froth Flotation</v>
          </cell>
          <cell r="M7668">
            <v>40995</v>
          </cell>
          <cell r="N7668">
            <v>41113</v>
          </cell>
          <cell r="O7668" t="str">
            <v>created 3-27-2012 per ERT request</v>
          </cell>
        </row>
        <row r="7669">
          <cell r="A7669" t="str">
            <v>30501029</v>
          </cell>
          <cell r="B7669" t="str">
            <v>Point</v>
          </cell>
          <cell r="C7669" t="str">
            <v>Coal Mining,Clean &amp; Mat Handling/Static Thickener</v>
          </cell>
          <cell r="D7669" t="str">
            <v>Industrial Processes - Mining</v>
          </cell>
          <cell r="G7669" t="str">
            <v>Industrial Processes</v>
          </cell>
          <cell r="H7669" t="str">
            <v>Mineral Products</v>
          </cell>
          <cell r="I7669" t="str">
            <v>Coal Mining, Cleaning, and Material Handling</v>
          </cell>
          <cell r="J7669" t="str">
            <v>Static Thickener</v>
          </cell>
          <cell r="M7669">
            <v>40995</v>
          </cell>
          <cell r="N7669">
            <v>41113</v>
          </cell>
          <cell r="O7669" t="str">
            <v>created 3-27-2012 per ERT request</v>
          </cell>
        </row>
        <row r="7670">
          <cell r="A7670" t="str">
            <v>30501030</v>
          </cell>
          <cell r="B7670" t="str">
            <v>Point</v>
          </cell>
          <cell r="C7670" t="str">
            <v>Coal Mining, Cleaning &amp; Material Handling /Topsoil Removal</v>
          </cell>
          <cell r="D7670" t="str">
            <v>Industrial Processes - Mining</v>
          </cell>
          <cell r="G7670" t="str">
            <v>Industrial Processes</v>
          </cell>
          <cell r="H7670" t="str">
            <v>Mineral Products</v>
          </cell>
          <cell r="I7670" t="str">
            <v>Coal Mining, Cleaning, and Material Handling</v>
          </cell>
          <cell r="J7670" t="str">
            <v>Topsoil Removal (See also 305010 -33, -35, -36, -37, -42, -45, -48)</v>
          </cell>
          <cell r="N7670">
            <v>40995</v>
          </cell>
        </row>
        <row r="7671">
          <cell r="A7671" t="str">
            <v>30501031</v>
          </cell>
          <cell r="B7671" t="str">
            <v>Point</v>
          </cell>
          <cell r="C7671" t="str">
            <v>Coal Mining, Cleaning &amp; Material Handling /Scrapers: Travel Mode</v>
          </cell>
          <cell r="D7671" t="str">
            <v>Industrial Processes - Mining</v>
          </cell>
          <cell r="G7671" t="str">
            <v>Industrial Processes</v>
          </cell>
          <cell r="H7671" t="str">
            <v>Mineral Products</v>
          </cell>
          <cell r="I7671" t="str">
            <v>Coal Mining, Cleaning, and Material Handling</v>
          </cell>
          <cell r="J7671" t="str">
            <v>Scrapers: Travel Mode</v>
          </cell>
          <cell r="N7671">
            <v>40995</v>
          </cell>
        </row>
        <row r="7672">
          <cell r="A7672" t="str">
            <v>30501032</v>
          </cell>
          <cell r="B7672" t="str">
            <v>Point</v>
          </cell>
          <cell r="C7672" t="str">
            <v>Coal Mining, Cleaning &amp; Material Handling /Topsoil Unloading</v>
          </cell>
          <cell r="D7672" t="str">
            <v>Industrial Processes - Mining</v>
          </cell>
          <cell r="G7672" t="str">
            <v>Industrial Processes</v>
          </cell>
          <cell r="H7672" t="str">
            <v>Mineral Products</v>
          </cell>
          <cell r="I7672" t="str">
            <v>Coal Mining, Cleaning, and Material Handling</v>
          </cell>
          <cell r="J7672" t="str">
            <v>Topsoil Unloading</v>
          </cell>
          <cell r="N7672">
            <v>40995</v>
          </cell>
        </row>
        <row r="7673">
          <cell r="A7673" t="str">
            <v>30501033</v>
          </cell>
          <cell r="B7673" t="str">
            <v>Point</v>
          </cell>
          <cell r="C7673" t="str">
            <v>Coal Mining, Cleaning &amp; Material Handling /Overburden</v>
          </cell>
          <cell r="D7673" t="str">
            <v>Industrial Processes - Mining</v>
          </cell>
          <cell r="G7673" t="str">
            <v>Industrial Processes</v>
          </cell>
          <cell r="H7673" t="str">
            <v>Mineral Products</v>
          </cell>
          <cell r="I7673" t="str">
            <v>Coal Mining, Cleaning, and Material Handling</v>
          </cell>
          <cell r="J7673" t="str">
            <v>Overburden (See also 305010 -30, -35, -36, -37, -42, -45, -48)</v>
          </cell>
          <cell r="N7673">
            <v>40995</v>
          </cell>
        </row>
        <row r="7674">
          <cell r="A7674" t="str">
            <v>30501034</v>
          </cell>
          <cell r="B7674" t="str">
            <v>Point</v>
          </cell>
          <cell r="C7674" t="str">
            <v>Coal Mining, Cleaning &amp; Material Handling /Coal Seam: Drilling</v>
          </cell>
          <cell r="D7674" t="str">
            <v>Industrial Processes - Mining</v>
          </cell>
          <cell r="G7674" t="str">
            <v>Industrial Processes</v>
          </cell>
          <cell r="H7674" t="str">
            <v>Mineral Products</v>
          </cell>
          <cell r="I7674" t="str">
            <v>Coal Mining, Cleaning, and Material Handling</v>
          </cell>
          <cell r="J7674" t="str">
            <v>Coal Seam: Drilling</v>
          </cell>
          <cell r="N7674">
            <v>40995</v>
          </cell>
        </row>
        <row r="7675">
          <cell r="A7675" t="str">
            <v>30501035</v>
          </cell>
          <cell r="B7675" t="str">
            <v>Point</v>
          </cell>
          <cell r="C7675" t="str">
            <v>Coal Mining, Cleaning &amp; Material Handling /Blasting: Coal Overburden</v>
          </cell>
          <cell r="D7675" t="str">
            <v>Industrial Processes - Mining</v>
          </cell>
          <cell r="G7675" t="str">
            <v>Industrial Processes</v>
          </cell>
          <cell r="H7675" t="str">
            <v>Mineral Products</v>
          </cell>
          <cell r="I7675" t="str">
            <v>Coal Mining, Cleaning, and Material Handling</v>
          </cell>
          <cell r="J7675" t="str">
            <v>Blasting: Coal Overburden</v>
          </cell>
          <cell r="N7675">
            <v>40995</v>
          </cell>
        </row>
        <row r="7676">
          <cell r="A7676" t="str">
            <v>30501036</v>
          </cell>
          <cell r="B7676" t="str">
            <v>Point</v>
          </cell>
          <cell r="C7676" t="str">
            <v>Coal Mining, Cleaning &amp; Material Handling /Dragline: Overburden Removal</v>
          </cell>
          <cell r="D7676" t="str">
            <v>Industrial Processes - Mining</v>
          </cell>
          <cell r="G7676" t="str">
            <v>Industrial Processes</v>
          </cell>
          <cell r="H7676" t="str">
            <v>Mineral Products</v>
          </cell>
          <cell r="I7676" t="str">
            <v>Coal Mining, Cleaning, and Material Handling</v>
          </cell>
          <cell r="J7676" t="str">
            <v>Dragline: Overburden Removal</v>
          </cell>
          <cell r="N7676">
            <v>40995</v>
          </cell>
        </row>
        <row r="7677">
          <cell r="A7677" t="str">
            <v>30501037</v>
          </cell>
          <cell r="B7677" t="str">
            <v>Point</v>
          </cell>
          <cell r="C7677" t="str">
            <v>Coal Mining, Cleaning &amp; Material Handling /Truck Loading: Overburden</v>
          </cell>
          <cell r="D7677" t="str">
            <v>Industrial Processes - Mining</v>
          </cell>
          <cell r="G7677" t="str">
            <v>Industrial Processes</v>
          </cell>
          <cell r="H7677" t="str">
            <v>Mineral Products</v>
          </cell>
          <cell r="I7677" t="str">
            <v>Coal Mining, Cleaning, and Material Handling</v>
          </cell>
          <cell r="J7677" t="str">
            <v>Truck Loading: Overburden</v>
          </cell>
          <cell r="N7677">
            <v>40995</v>
          </cell>
        </row>
        <row r="7678">
          <cell r="A7678" t="str">
            <v>30501038</v>
          </cell>
          <cell r="B7678" t="str">
            <v>Point</v>
          </cell>
          <cell r="C7678" t="str">
            <v>Coal Mining, Cleaning &amp; Material Handling /Truck Loading: Coal</v>
          </cell>
          <cell r="D7678" t="str">
            <v>Industrial Processes - Mining</v>
          </cell>
          <cell r="G7678" t="str">
            <v>Industrial Processes</v>
          </cell>
          <cell r="H7678" t="str">
            <v>Mineral Products</v>
          </cell>
          <cell r="I7678" t="str">
            <v>Coal Mining, Cleaning, and Material Handling</v>
          </cell>
          <cell r="J7678" t="str">
            <v>Truck Loading: Coal</v>
          </cell>
          <cell r="N7678">
            <v>40995</v>
          </cell>
        </row>
        <row r="7679">
          <cell r="A7679" t="str">
            <v>30501039</v>
          </cell>
          <cell r="B7679" t="str">
            <v>Point</v>
          </cell>
          <cell r="C7679" t="str">
            <v>Coal Mining, Cleaning &amp; Material Handling /Hauling: Haul Trucks</v>
          </cell>
          <cell r="D7679" t="str">
            <v>Industrial Processes - Mining</v>
          </cell>
          <cell r="G7679" t="str">
            <v>Industrial Processes</v>
          </cell>
          <cell r="H7679" t="str">
            <v>Mineral Products</v>
          </cell>
          <cell r="I7679" t="str">
            <v>Coal Mining, Cleaning, and Material Handling</v>
          </cell>
          <cell r="J7679" t="str">
            <v>Hauling: Haul Trucks</v>
          </cell>
          <cell r="N7679">
            <v>40995</v>
          </cell>
        </row>
        <row r="7680">
          <cell r="A7680" t="str">
            <v>30501040</v>
          </cell>
          <cell r="B7680" t="str">
            <v>Point</v>
          </cell>
          <cell r="C7680" t="str">
            <v>Coal Mining, Cleaning &amp; Material Handling /Truck Unloading: End Dump - Coal</v>
          </cell>
          <cell r="D7680" t="str">
            <v>Industrial Processes - Mining</v>
          </cell>
          <cell r="G7680" t="str">
            <v>Industrial Processes</v>
          </cell>
          <cell r="H7680" t="str">
            <v>Mineral Products</v>
          </cell>
          <cell r="I7680" t="str">
            <v>Coal Mining, Cleaning, and Material Handling</v>
          </cell>
          <cell r="J7680" t="str">
            <v>Truck Unloading: End Dump - Coal</v>
          </cell>
          <cell r="N7680">
            <v>40995</v>
          </cell>
        </row>
        <row r="7681">
          <cell r="A7681" t="str">
            <v>30501041</v>
          </cell>
          <cell r="B7681" t="str">
            <v>Point</v>
          </cell>
          <cell r="C7681" t="str">
            <v>Coal Mining, Cleaning &amp; Material Handling /Truck Unloading: Bottom Dump - Coal</v>
          </cell>
          <cell r="D7681" t="str">
            <v>Industrial Processes - Mining</v>
          </cell>
          <cell r="G7681" t="str">
            <v>Industrial Processes</v>
          </cell>
          <cell r="H7681" t="str">
            <v>Mineral Products</v>
          </cell>
          <cell r="I7681" t="str">
            <v>Coal Mining, Cleaning, and Material Handling</v>
          </cell>
          <cell r="J7681" t="str">
            <v>Truck Unloading: Bottom Dump - Coal</v>
          </cell>
          <cell r="N7681">
            <v>40995</v>
          </cell>
        </row>
        <row r="7682">
          <cell r="A7682" t="str">
            <v>30501042</v>
          </cell>
          <cell r="B7682" t="str">
            <v>Point</v>
          </cell>
          <cell r="C7682" t="str">
            <v>Coal Mining, Cleaning &amp; Material Handling /Truck Unloading: Bottom Dump - Overburden</v>
          </cell>
          <cell r="D7682" t="str">
            <v>Industrial Processes - Mining</v>
          </cell>
          <cell r="G7682" t="str">
            <v>Industrial Processes</v>
          </cell>
          <cell r="H7682" t="str">
            <v>Mineral Products</v>
          </cell>
          <cell r="I7682" t="str">
            <v>Coal Mining, Cleaning, and Material Handling</v>
          </cell>
          <cell r="J7682" t="str">
            <v>Truck Unloading: Bottom Dump - Overburden</v>
          </cell>
          <cell r="N7682">
            <v>40995</v>
          </cell>
        </row>
        <row r="7683">
          <cell r="A7683" t="str">
            <v>30501043</v>
          </cell>
          <cell r="B7683" t="str">
            <v>Point</v>
          </cell>
          <cell r="C7683" t="str">
            <v>Coal Mining, Cleaning &amp; Material Handling /Open Storage Pile: Coal</v>
          </cell>
          <cell r="D7683" t="str">
            <v>Industrial Processes - Mining</v>
          </cell>
          <cell r="G7683" t="str">
            <v>Industrial Processes</v>
          </cell>
          <cell r="H7683" t="str">
            <v>Mineral Products</v>
          </cell>
          <cell r="I7683" t="str">
            <v>Coal Mining, Cleaning, and Material Handling</v>
          </cell>
          <cell r="J7683" t="str">
            <v>Open Storage Pile: Coal</v>
          </cell>
          <cell r="N7683">
            <v>40995</v>
          </cell>
        </row>
        <row r="7684">
          <cell r="A7684" t="str">
            <v>30501044</v>
          </cell>
          <cell r="B7684" t="str">
            <v>Point</v>
          </cell>
          <cell r="C7684" t="str">
            <v>Coal Mining, Cleaning &amp; Material Handling /Train Loading: Coal</v>
          </cell>
          <cell r="D7684" t="str">
            <v>Industrial Processes - Mining</v>
          </cell>
          <cell r="G7684" t="str">
            <v>Industrial Processes</v>
          </cell>
          <cell r="H7684" t="str">
            <v>Mineral Products</v>
          </cell>
          <cell r="I7684" t="str">
            <v>Coal Mining, Cleaning, and Material Handling</v>
          </cell>
          <cell r="J7684" t="str">
            <v>Train Loading: Coal</v>
          </cell>
          <cell r="N7684">
            <v>40995</v>
          </cell>
        </row>
        <row r="7685">
          <cell r="A7685" t="str">
            <v>30501045</v>
          </cell>
          <cell r="B7685" t="str">
            <v>Point</v>
          </cell>
          <cell r="C7685" t="str">
            <v>Coal Mining, Cleaning &amp; Material Handling /Bulldozing: Overburden</v>
          </cell>
          <cell r="D7685" t="str">
            <v>Industrial Processes - Mining</v>
          </cell>
          <cell r="G7685" t="str">
            <v>Industrial Processes</v>
          </cell>
          <cell r="H7685" t="str">
            <v>Mineral Products</v>
          </cell>
          <cell r="I7685" t="str">
            <v>Coal Mining, Cleaning, and Material Handling</v>
          </cell>
          <cell r="J7685" t="str">
            <v>Bulldozing: Overburden</v>
          </cell>
          <cell r="N7685">
            <v>40995</v>
          </cell>
        </row>
        <row r="7686">
          <cell r="A7686" t="str">
            <v>30501046</v>
          </cell>
          <cell r="B7686" t="str">
            <v>Point</v>
          </cell>
          <cell r="C7686" t="str">
            <v>Coal Mining, Cleaning &amp; Material Handling /Bulldozing: Coal</v>
          </cell>
          <cell r="D7686" t="str">
            <v>Industrial Processes - Mining</v>
          </cell>
          <cell r="G7686" t="str">
            <v>Industrial Processes</v>
          </cell>
          <cell r="H7686" t="str">
            <v>Mineral Products</v>
          </cell>
          <cell r="I7686" t="str">
            <v>Coal Mining, Cleaning, and Material Handling</v>
          </cell>
          <cell r="J7686" t="str">
            <v>Bulldozing: Coal</v>
          </cell>
          <cell r="N7686">
            <v>40995</v>
          </cell>
        </row>
        <row r="7687">
          <cell r="A7687" t="str">
            <v>30501047</v>
          </cell>
          <cell r="B7687" t="str">
            <v>Point</v>
          </cell>
          <cell r="C7687" t="str">
            <v>Coal Mining, Cleaning &amp; Material Handling /Grading</v>
          </cell>
          <cell r="D7687" t="str">
            <v>Industrial Processes - Mining</v>
          </cell>
          <cell r="G7687" t="str">
            <v>Industrial Processes</v>
          </cell>
          <cell r="H7687" t="str">
            <v>Mineral Products</v>
          </cell>
          <cell r="I7687" t="str">
            <v>Coal Mining, Cleaning, and Material Handling</v>
          </cell>
          <cell r="J7687" t="str">
            <v>Grading</v>
          </cell>
          <cell r="N7687">
            <v>40995</v>
          </cell>
        </row>
        <row r="7688">
          <cell r="A7688" t="str">
            <v>30501048</v>
          </cell>
          <cell r="B7688" t="str">
            <v>Point</v>
          </cell>
          <cell r="C7688" t="str">
            <v>Coal Mining, Cleaning &amp; Material Handling /Overburden Replacement</v>
          </cell>
          <cell r="D7688" t="str">
            <v>Industrial Processes - Mining</v>
          </cell>
          <cell r="G7688" t="str">
            <v>Industrial Processes</v>
          </cell>
          <cell r="H7688" t="str">
            <v>Mineral Products</v>
          </cell>
          <cell r="I7688" t="str">
            <v>Coal Mining, Cleaning, and Material Handling</v>
          </cell>
          <cell r="J7688" t="str">
            <v>Overburden Replacement</v>
          </cell>
          <cell r="N7688">
            <v>40995</v>
          </cell>
        </row>
        <row r="7689">
          <cell r="A7689" t="str">
            <v>30501049</v>
          </cell>
          <cell r="B7689" t="str">
            <v>Point</v>
          </cell>
          <cell r="C7689" t="str">
            <v>Coal Mining, Cleaning &amp; Material Handling /Wind Erosion: Exposed Areas</v>
          </cell>
          <cell r="D7689" t="str">
            <v>Industrial Processes - Mining</v>
          </cell>
          <cell r="G7689" t="str">
            <v>Industrial Processes</v>
          </cell>
          <cell r="H7689" t="str">
            <v>Mineral Products</v>
          </cell>
          <cell r="I7689" t="str">
            <v>Coal Mining, Cleaning, and Material Handling</v>
          </cell>
          <cell r="J7689" t="str">
            <v>Wind Erosion: Exposed Areas</v>
          </cell>
          <cell r="N7689">
            <v>40995</v>
          </cell>
        </row>
        <row r="7690">
          <cell r="A7690" t="str">
            <v>30501050</v>
          </cell>
          <cell r="B7690" t="str">
            <v>Point</v>
          </cell>
          <cell r="C7690" t="str">
            <v>Coal Mining, Cleaning &amp; Material Handling /Vehicle Traffic: Light/Medium Vehicles</v>
          </cell>
          <cell r="D7690" t="str">
            <v>Industrial Processes - Mining</v>
          </cell>
          <cell r="G7690" t="str">
            <v>Industrial Processes</v>
          </cell>
          <cell r="H7690" t="str">
            <v>Mineral Products</v>
          </cell>
          <cell r="I7690" t="str">
            <v>Coal Mining, Cleaning, and Material Handling</v>
          </cell>
          <cell r="J7690" t="str">
            <v>Vehicle Traffic: Light/Medium Vehicles</v>
          </cell>
          <cell r="N7690">
            <v>40995</v>
          </cell>
        </row>
        <row r="7691">
          <cell r="A7691" t="str">
            <v>30501051</v>
          </cell>
          <cell r="B7691" t="str">
            <v>Point</v>
          </cell>
          <cell r="C7691" t="str">
            <v>Coal Mining, Cleaning &amp; Material Handling /Surface Mining Operations: Open Storage Pile: Spoils</v>
          </cell>
          <cell r="D7691" t="str">
            <v>Industrial Processes - Mining</v>
          </cell>
          <cell r="G7691" t="str">
            <v>Industrial Processes</v>
          </cell>
          <cell r="H7691" t="str">
            <v>Mineral Products</v>
          </cell>
          <cell r="I7691" t="str">
            <v>Coal Mining, Cleaning, and Material Handling</v>
          </cell>
          <cell r="J7691" t="str">
            <v>Surface Mining Operations: Open Storage Pile: Spoils</v>
          </cell>
          <cell r="N7691">
            <v>40995</v>
          </cell>
        </row>
        <row r="7692">
          <cell r="A7692" t="str">
            <v>30501060</v>
          </cell>
          <cell r="B7692" t="str">
            <v>Point</v>
          </cell>
          <cell r="C7692" t="str">
            <v>Coal Mining, Cleaning &amp; Material Handling /Surface Mining Operations: Primary Crusher</v>
          </cell>
          <cell r="D7692" t="str">
            <v>Industrial Processes - Mining</v>
          </cell>
          <cell r="G7692" t="str">
            <v>Industrial Processes</v>
          </cell>
          <cell r="H7692" t="str">
            <v>Mineral Products</v>
          </cell>
          <cell r="I7692" t="str">
            <v>Coal Mining, Cleaning, and Material Handling</v>
          </cell>
          <cell r="J7692" t="str">
            <v>Surface Mining Operations: Primary Crusher</v>
          </cell>
          <cell r="N7692">
            <v>40995</v>
          </cell>
        </row>
        <row r="7693">
          <cell r="A7693" t="str">
            <v>30501061</v>
          </cell>
          <cell r="B7693" t="str">
            <v>Point</v>
          </cell>
          <cell r="C7693" t="str">
            <v>Coal Mining, Cleaning &amp; Material Handling /Surface Mining Operations: Secondary Crusher</v>
          </cell>
          <cell r="D7693" t="str">
            <v>Industrial Processes - Mining</v>
          </cell>
          <cell r="G7693" t="str">
            <v>Industrial Processes</v>
          </cell>
          <cell r="H7693" t="str">
            <v>Mineral Products</v>
          </cell>
          <cell r="I7693" t="str">
            <v>Coal Mining, Cleaning, and Material Handling</v>
          </cell>
          <cell r="J7693" t="str">
            <v>Surface Mining Operations: Secondary Crusher</v>
          </cell>
          <cell r="N7693">
            <v>40995</v>
          </cell>
        </row>
        <row r="7694">
          <cell r="A7694" t="str">
            <v>30501062</v>
          </cell>
          <cell r="B7694" t="str">
            <v>Point</v>
          </cell>
          <cell r="C7694" t="str">
            <v>Coal Mining, Cleaning &amp; Material Handling /Surface Mining Operations: Screens</v>
          </cell>
          <cell r="D7694" t="str">
            <v>Industrial Processes - Mining</v>
          </cell>
          <cell r="G7694" t="str">
            <v>Industrial Processes</v>
          </cell>
          <cell r="H7694" t="str">
            <v>Mineral Products</v>
          </cell>
          <cell r="I7694" t="str">
            <v>Coal Mining, Cleaning, and Material Handling</v>
          </cell>
          <cell r="J7694" t="str">
            <v>Surface Mining Operations: Screens</v>
          </cell>
          <cell r="N7694">
            <v>40995</v>
          </cell>
        </row>
        <row r="7695">
          <cell r="A7695" t="str">
            <v>30501090</v>
          </cell>
          <cell r="B7695" t="str">
            <v>Point</v>
          </cell>
          <cell r="C7695" t="str">
            <v>Coal Mining, Cleaning &amp; Material Handling /Haul Roads: General</v>
          </cell>
          <cell r="D7695" t="str">
            <v>Industrial Processes - Mining</v>
          </cell>
          <cell r="G7695" t="str">
            <v>Industrial Processes</v>
          </cell>
          <cell r="H7695" t="str">
            <v>Mineral Products</v>
          </cell>
          <cell r="I7695" t="str">
            <v>Coal Mining, Cleaning, and Material Handling</v>
          </cell>
          <cell r="J7695" t="str">
            <v>Haul Roads: General</v>
          </cell>
          <cell r="N7695">
            <v>40995</v>
          </cell>
        </row>
        <row r="7696">
          <cell r="A7696" t="str">
            <v>30501099</v>
          </cell>
          <cell r="B7696" t="str">
            <v>Point</v>
          </cell>
          <cell r="C7696" t="str">
            <v>Coal Mining, Cleaning &amp; Material Handling /Other Not Classified</v>
          </cell>
          <cell r="D7696" t="str">
            <v>Industrial Processes - Mining</v>
          </cell>
          <cell r="G7696" t="str">
            <v>Industrial Processes</v>
          </cell>
          <cell r="H7696" t="str">
            <v>Mineral Products</v>
          </cell>
          <cell r="I7696" t="str">
            <v>Coal Mining, Cleaning, and Material Handling</v>
          </cell>
          <cell r="J7696" t="str">
            <v>Other Not Classified</v>
          </cell>
          <cell r="N7696">
            <v>40995</v>
          </cell>
        </row>
        <row r="7697">
          <cell r="A7697" t="str">
            <v>30501101</v>
          </cell>
          <cell r="B7697" t="str">
            <v>Point</v>
          </cell>
          <cell r="C7697" t="str">
            <v>Concrete Batching /Total Facility Emissions except road dust &amp; wind-blown dust</v>
          </cell>
          <cell r="D7697" t="str">
            <v>Industrial Processes - NEC</v>
          </cell>
          <cell r="G7697" t="str">
            <v>Industrial Processes</v>
          </cell>
          <cell r="H7697" t="str">
            <v>Mineral Products</v>
          </cell>
          <cell r="I7697" t="str">
            <v>Concrete Batching</v>
          </cell>
          <cell r="J7697" t="str">
            <v>Total Facility Emissions except road dust &amp; wind-blown dust</v>
          </cell>
          <cell r="N7697">
            <v>40988</v>
          </cell>
        </row>
        <row r="7698">
          <cell r="A7698" t="str">
            <v>30501104</v>
          </cell>
          <cell r="B7698" t="str">
            <v>Point</v>
          </cell>
          <cell r="C7698" t="str">
            <v>Concrete Batching /Aggregate Transfer to Elevated Storage</v>
          </cell>
          <cell r="D7698" t="str">
            <v>Industrial Processes - Storage and Transfer</v>
          </cell>
          <cell r="G7698" t="str">
            <v>Industrial Processes</v>
          </cell>
          <cell r="H7698" t="str">
            <v>Mineral Products</v>
          </cell>
          <cell r="I7698" t="str">
            <v>Concrete Batching</v>
          </cell>
          <cell r="J7698" t="str">
            <v>Aggregate Transfer to Elevated Storage</v>
          </cell>
          <cell r="N7698">
            <v>40988</v>
          </cell>
        </row>
        <row r="7699">
          <cell r="A7699" t="str">
            <v>30501105</v>
          </cell>
          <cell r="B7699" t="str">
            <v>Point</v>
          </cell>
          <cell r="C7699" t="str">
            <v>Concrete Batching /Sand Transfer to Elevated Storage</v>
          </cell>
          <cell r="D7699" t="str">
            <v>Industrial Processes - Storage and Transfer</v>
          </cell>
          <cell r="G7699" t="str">
            <v>Industrial Processes</v>
          </cell>
          <cell r="H7699" t="str">
            <v>Mineral Products</v>
          </cell>
          <cell r="I7699" t="str">
            <v>Concrete Batching</v>
          </cell>
          <cell r="J7699" t="str">
            <v>Sand Transfer to Elevated Storage</v>
          </cell>
          <cell r="N7699">
            <v>40988</v>
          </cell>
        </row>
        <row r="7700">
          <cell r="A7700" t="str">
            <v>30501106</v>
          </cell>
          <cell r="B7700" t="str">
            <v>Point</v>
          </cell>
          <cell r="C7700" t="str">
            <v>Concrete Batching /Transfer: Sand/Aggregate to Elevated Bins (See Also -04 &amp; -05)</v>
          </cell>
          <cell r="D7700" t="str">
            <v>Industrial Processes - Storage and Transfer</v>
          </cell>
          <cell r="G7700" t="str">
            <v>Industrial Processes</v>
          </cell>
          <cell r="H7700" t="str">
            <v>Mineral Products</v>
          </cell>
          <cell r="I7700" t="str">
            <v>Concrete Batching</v>
          </cell>
          <cell r="J7700" t="str">
            <v>Transfer: Sand/Aggregate to Elevated Bins (See Also -04 &amp; -05)</v>
          </cell>
          <cell r="N7700">
            <v>40988</v>
          </cell>
        </row>
        <row r="7701">
          <cell r="A7701" t="str">
            <v>30501107</v>
          </cell>
          <cell r="B7701" t="str">
            <v>Point</v>
          </cell>
          <cell r="C7701" t="str">
            <v>Concrete Batching /Cement Unloading to Elevated Storage Silo</v>
          </cell>
          <cell r="D7701" t="str">
            <v>Industrial Processes - Storage and Transfer</v>
          </cell>
          <cell r="G7701" t="str">
            <v>Industrial Processes</v>
          </cell>
          <cell r="H7701" t="str">
            <v>Mineral Products</v>
          </cell>
          <cell r="I7701" t="str">
            <v>Concrete Batching</v>
          </cell>
          <cell r="J7701" t="str">
            <v>Cement Unloading to Elevated Storage Silo</v>
          </cell>
          <cell r="N7701">
            <v>40988</v>
          </cell>
        </row>
        <row r="7702">
          <cell r="A7702" t="str">
            <v>30501108</v>
          </cell>
          <cell r="B7702" t="str">
            <v>Point</v>
          </cell>
          <cell r="C7702" t="str">
            <v>Concrete Batching /Weight Hopper Loading of Sand and Aggregate</v>
          </cell>
          <cell r="D7702" t="str">
            <v>Industrial Processes - Storage and Transfer</v>
          </cell>
          <cell r="G7702" t="str">
            <v>Industrial Processes</v>
          </cell>
          <cell r="H7702" t="str">
            <v>Mineral Products</v>
          </cell>
          <cell r="I7702" t="str">
            <v>Concrete Batching</v>
          </cell>
          <cell r="J7702" t="str">
            <v>Weight Hopper Loading of Sand and Aggregate</v>
          </cell>
          <cell r="N7702">
            <v>40988</v>
          </cell>
        </row>
        <row r="7703">
          <cell r="A7703" t="str">
            <v>30501109</v>
          </cell>
          <cell r="B7703" t="str">
            <v>Point</v>
          </cell>
          <cell r="C7703" t="str">
            <v>Concrete Batching /Mixer Loading of Cement/Sand/Aggregate</v>
          </cell>
          <cell r="D7703" t="str">
            <v>Industrial Processes - Storage and Transfer</v>
          </cell>
          <cell r="G7703" t="str">
            <v>Industrial Processes</v>
          </cell>
          <cell r="H7703" t="str">
            <v>Mineral Products</v>
          </cell>
          <cell r="I7703" t="str">
            <v>Concrete Batching</v>
          </cell>
          <cell r="J7703" t="str">
            <v>Mixer Loading of Cement/Sand/Aggregate</v>
          </cell>
          <cell r="N7703">
            <v>40988</v>
          </cell>
        </row>
        <row r="7704">
          <cell r="A7704" t="str">
            <v>30501110</v>
          </cell>
          <cell r="B7704" t="str">
            <v>Point</v>
          </cell>
          <cell r="C7704" t="str">
            <v>Concrete Batching /Loading of Transit Mix Truck</v>
          </cell>
          <cell r="D7704" t="str">
            <v>Industrial Processes - Storage and Transfer</v>
          </cell>
          <cell r="G7704" t="str">
            <v>Industrial Processes</v>
          </cell>
          <cell r="H7704" t="str">
            <v>Mineral Products</v>
          </cell>
          <cell r="I7704" t="str">
            <v>Concrete Batching</v>
          </cell>
          <cell r="J7704" t="str">
            <v>Loading of Transit Mix Truck</v>
          </cell>
          <cell r="N7704">
            <v>40988</v>
          </cell>
        </row>
        <row r="7705">
          <cell r="A7705" t="str">
            <v>30501111</v>
          </cell>
          <cell r="B7705" t="str">
            <v>Point</v>
          </cell>
          <cell r="C7705" t="str">
            <v>Concrete Batching /Loading of Dry-batch Truck</v>
          </cell>
          <cell r="D7705" t="str">
            <v>Industrial Processes - Storage and Transfer</v>
          </cell>
          <cell r="G7705" t="str">
            <v>Industrial Processes</v>
          </cell>
          <cell r="H7705" t="str">
            <v>Mineral Products</v>
          </cell>
          <cell r="I7705" t="str">
            <v>Concrete Batching</v>
          </cell>
          <cell r="J7705" t="str">
            <v>Loading of Dry-batch Truck</v>
          </cell>
          <cell r="N7705">
            <v>40988</v>
          </cell>
        </row>
        <row r="7706">
          <cell r="A7706" t="str">
            <v>30501112</v>
          </cell>
          <cell r="B7706" t="str">
            <v>Point</v>
          </cell>
          <cell r="C7706" t="str">
            <v>Concrete Batching /Mixing: Wet</v>
          </cell>
          <cell r="D7706" t="str">
            <v>Industrial Processes - NEC</v>
          </cell>
          <cell r="G7706" t="str">
            <v>Industrial Processes</v>
          </cell>
          <cell r="H7706" t="str">
            <v>Mineral Products</v>
          </cell>
          <cell r="I7706" t="str">
            <v>Concrete Batching</v>
          </cell>
          <cell r="J7706" t="str">
            <v>Mixing: Wet</v>
          </cell>
          <cell r="N7706">
            <v>40988</v>
          </cell>
        </row>
        <row r="7707">
          <cell r="A7707" t="str">
            <v>30501113</v>
          </cell>
          <cell r="B7707" t="str">
            <v>Point</v>
          </cell>
          <cell r="C7707" t="str">
            <v>Concrete Batching /Mixing: Dry</v>
          </cell>
          <cell r="D7707" t="str">
            <v>Industrial Processes - NEC</v>
          </cell>
          <cell r="G7707" t="str">
            <v>Industrial Processes</v>
          </cell>
          <cell r="H7707" t="str">
            <v>Mineral Products</v>
          </cell>
          <cell r="I7707" t="str">
            <v>Concrete Batching</v>
          </cell>
          <cell r="J7707" t="str">
            <v>Mixing: Dry</v>
          </cell>
          <cell r="N7707">
            <v>40988</v>
          </cell>
        </row>
        <row r="7708">
          <cell r="A7708" t="str">
            <v>30501114</v>
          </cell>
          <cell r="B7708" t="str">
            <v>Point</v>
          </cell>
          <cell r="C7708" t="str">
            <v>Concrete Batching /Transferring: Conveyors/Elevators</v>
          </cell>
          <cell r="D7708" t="str">
            <v>Industrial Processes - Storage and Transfer</v>
          </cell>
          <cell r="G7708" t="str">
            <v>Industrial Processes</v>
          </cell>
          <cell r="H7708" t="str">
            <v>Mineral Products</v>
          </cell>
          <cell r="I7708" t="str">
            <v>Concrete Batching</v>
          </cell>
          <cell r="J7708" t="str">
            <v>Transferring: Conveyors/Elevators</v>
          </cell>
          <cell r="N7708">
            <v>40988</v>
          </cell>
        </row>
        <row r="7709">
          <cell r="A7709" t="str">
            <v>30501115</v>
          </cell>
          <cell r="B7709" t="str">
            <v>Point</v>
          </cell>
          <cell r="C7709" t="str">
            <v>Concrete Batching /Storage: Bins/Hoppers</v>
          </cell>
          <cell r="D7709" t="str">
            <v>Industrial Processes - Storage and Transfer</v>
          </cell>
          <cell r="G7709" t="str">
            <v>Industrial Processes</v>
          </cell>
          <cell r="H7709" t="str">
            <v>Mineral Products</v>
          </cell>
          <cell r="I7709" t="str">
            <v>Concrete Batching</v>
          </cell>
          <cell r="J7709" t="str">
            <v>Storage: Bins/Hoppers</v>
          </cell>
          <cell r="N7709">
            <v>40988</v>
          </cell>
        </row>
        <row r="7710">
          <cell r="A7710" t="str">
            <v>30501117</v>
          </cell>
          <cell r="B7710" t="str">
            <v>Point</v>
          </cell>
          <cell r="C7710" t="str">
            <v>Concrete Batching /Cement Supplement Unloading to Elevated Storage Silo</v>
          </cell>
          <cell r="D7710" t="str">
            <v>Industrial Processes - Storage and Transfer</v>
          </cell>
          <cell r="G7710" t="str">
            <v>Industrial Processes</v>
          </cell>
          <cell r="H7710" t="str">
            <v>Mineral Products</v>
          </cell>
          <cell r="I7710" t="str">
            <v>Concrete Batching</v>
          </cell>
          <cell r="J7710" t="str">
            <v>Cement Supplement Unloading to Elevated Storage Silo</v>
          </cell>
          <cell r="N7710">
            <v>40988</v>
          </cell>
        </row>
        <row r="7711">
          <cell r="A7711" t="str">
            <v>30501120</v>
          </cell>
          <cell r="B7711" t="str">
            <v>Point</v>
          </cell>
          <cell r="C7711" t="str">
            <v>Concrete Batching /Asbestos/Cement Products</v>
          </cell>
          <cell r="D7711" t="str">
            <v>Industrial Processes - NEC</v>
          </cell>
          <cell r="G7711" t="str">
            <v>Industrial Processes</v>
          </cell>
          <cell r="H7711" t="str">
            <v>Mineral Products</v>
          </cell>
          <cell r="I7711" t="str">
            <v>Concrete Batching</v>
          </cell>
          <cell r="J7711" t="str">
            <v>Asbestos/Cement Products</v>
          </cell>
          <cell r="N7711">
            <v>40988</v>
          </cell>
        </row>
        <row r="7712">
          <cell r="A7712" t="str">
            <v>30501121</v>
          </cell>
          <cell r="B7712" t="str">
            <v>Point</v>
          </cell>
          <cell r="C7712" t="str">
            <v>Concrete Batching /Aggregate Delivery to Ground Storage</v>
          </cell>
          <cell r="D7712" t="str">
            <v>Industrial Processes - Storage and Transfer</v>
          </cell>
          <cell r="G7712" t="str">
            <v>Industrial Processes</v>
          </cell>
          <cell r="H7712" t="str">
            <v>Mineral Products</v>
          </cell>
          <cell r="I7712" t="str">
            <v>Concrete Batching</v>
          </cell>
          <cell r="J7712" t="str">
            <v>Aggregate Delivery to Ground Storage</v>
          </cell>
          <cell r="N7712">
            <v>40988</v>
          </cell>
        </row>
        <row r="7713">
          <cell r="A7713" t="str">
            <v>30501122</v>
          </cell>
          <cell r="B7713" t="str">
            <v>Point</v>
          </cell>
          <cell r="C7713" t="str">
            <v>Concrete Batching /Sand Delivery to Ground Storage</v>
          </cell>
          <cell r="D7713" t="str">
            <v>Industrial Processes - Storage and Transfer</v>
          </cell>
          <cell r="G7713" t="str">
            <v>Industrial Processes</v>
          </cell>
          <cell r="H7713" t="str">
            <v>Mineral Products</v>
          </cell>
          <cell r="I7713" t="str">
            <v>Concrete Batching</v>
          </cell>
          <cell r="J7713" t="str">
            <v>Sand Delivery to Ground Storage</v>
          </cell>
          <cell r="N7713">
            <v>40988</v>
          </cell>
        </row>
        <row r="7714">
          <cell r="A7714" t="str">
            <v>30501123</v>
          </cell>
          <cell r="B7714" t="str">
            <v>Point</v>
          </cell>
          <cell r="C7714" t="str">
            <v>Concrete Batching /Aggregate Transfer to Conveyor</v>
          </cell>
          <cell r="D7714" t="str">
            <v>Industrial Processes - Storage and Transfer</v>
          </cell>
          <cell r="G7714" t="str">
            <v>Industrial Processes</v>
          </cell>
          <cell r="H7714" t="str">
            <v>Mineral Products</v>
          </cell>
          <cell r="I7714" t="str">
            <v>Concrete Batching</v>
          </cell>
          <cell r="J7714" t="str">
            <v>Aggregate Transfer to Conveyor</v>
          </cell>
          <cell r="N7714">
            <v>40988</v>
          </cell>
        </row>
        <row r="7715">
          <cell r="A7715" t="str">
            <v>30501124</v>
          </cell>
          <cell r="B7715" t="str">
            <v>Point</v>
          </cell>
          <cell r="C7715" t="str">
            <v>Concrete Batching /Sand Transfer to Conveyor</v>
          </cell>
          <cell r="D7715" t="str">
            <v>Industrial Processes - Storage and Transfer</v>
          </cell>
          <cell r="G7715" t="str">
            <v>Industrial Processes</v>
          </cell>
          <cell r="H7715" t="str">
            <v>Mineral Products</v>
          </cell>
          <cell r="I7715" t="str">
            <v>Concrete Batching</v>
          </cell>
          <cell r="J7715" t="str">
            <v>Sand Transfer to Conveyor</v>
          </cell>
          <cell r="N7715">
            <v>40988</v>
          </cell>
        </row>
        <row r="7716">
          <cell r="A7716" t="str">
            <v>30501199</v>
          </cell>
          <cell r="B7716" t="str">
            <v>Point</v>
          </cell>
          <cell r="C7716" t="str">
            <v>Concrete Batching /Other Not Classified</v>
          </cell>
          <cell r="D7716" t="str">
            <v>Industrial Processes - NEC</v>
          </cell>
          <cell r="G7716" t="str">
            <v>Industrial Processes</v>
          </cell>
          <cell r="H7716" t="str">
            <v>Mineral Products</v>
          </cell>
          <cell r="I7716" t="str">
            <v>Concrete Batching</v>
          </cell>
          <cell r="J7716" t="str">
            <v>Other Not Classified</v>
          </cell>
          <cell r="N7716">
            <v>40988</v>
          </cell>
        </row>
        <row r="7717">
          <cell r="A7717" t="str">
            <v>30501201</v>
          </cell>
          <cell r="B7717" t="str">
            <v>Point</v>
          </cell>
          <cell r="C7717" t="str">
            <v>Fiberglass Manuf /Regenerative Furnace (Wool-type Fiber)</v>
          </cell>
          <cell r="D7717" t="str">
            <v>Industrial Processes - NEC</v>
          </cell>
          <cell r="G7717" t="str">
            <v>Industrial Processes</v>
          </cell>
          <cell r="H7717" t="str">
            <v>Mineral Products</v>
          </cell>
          <cell r="I7717" t="str">
            <v>Fiberglass Manufacturing</v>
          </cell>
          <cell r="J7717" t="str">
            <v>Regenerative Furnace (Wool-type Fiber)</v>
          </cell>
          <cell r="N7717">
            <v>40988</v>
          </cell>
        </row>
        <row r="7718">
          <cell r="A7718" t="str">
            <v>30501202</v>
          </cell>
          <cell r="B7718" t="str">
            <v>Point</v>
          </cell>
          <cell r="C7718" t="str">
            <v>Fiberglass Manuf /Recuperative Furnace (Wool-type Fiber)</v>
          </cell>
          <cell r="D7718" t="str">
            <v>Industrial Processes - NEC</v>
          </cell>
          <cell r="G7718" t="str">
            <v>Industrial Processes</v>
          </cell>
          <cell r="H7718" t="str">
            <v>Mineral Products</v>
          </cell>
          <cell r="I7718" t="str">
            <v>Fiberglass Manufacturing</v>
          </cell>
          <cell r="J7718" t="str">
            <v>Recuperative Furnace (Wool-type Fiber)</v>
          </cell>
          <cell r="N7718">
            <v>40988</v>
          </cell>
        </row>
        <row r="7719">
          <cell r="A7719" t="str">
            <v>30501203</v>
          </cell>
          <cell r="B7719" t="str">
            <v>Point</v>
          </cell>
          <cell r="C7719" t="str">
            <v>Fiberglass Manuf /Electric Furnace (Wool-type Fiber)</v>
          </cell>
          <cell r="D7719" t="str">
            <v>Industrial Processes - NEC</v>
          </cell>
          <cell r="G7719" t="str">
            <v>Industrial Processes</v>
          </cell>
          <cell r="H7719" t="str">
            <v>Mineral Products</v>
          </cell>
          <cell r="I7719" t="str">
            <v>Fiberglass Manufacturing</v>
          </cell>
          <cell r="J7719" t="str">
            <v>Electric Furnace (Wool-type Fiber)</v>
          </cell>
          <cell r="N7719">
            <v>40988</v>
          </cell>
        </row>
        <row r="7720">
          <cell r="A7720" t="str">
            <v>30501204</v>
          </cell>
          <cell r="B7720" t="str">
            <v>Point</v>
          </cell>
          <cell r="C7720" t="str">
            <v>Fiberglass Manuf /Forming: Rotary Spun (Wool-type Fiber)</v>
          </cell>
          <cell r="D7720" t="str">
            <v>Industrial Processes - NEC</v>
          </cell>
          <cell r="G7720" t="str">
            <v>Industrial Processes</v>
          </cell>
          <cell r="H7720" t="str">
            <v>Mineral Products</v>
          </cell>
          <cell r="I7720" t="str">
            <v>Fiberglass Manufacturing</v>
          </cell>
          <cell r="J7720" t="str">
            <v>Forming: Rotary Spun (Wool-type Fiber)</v>
          </cell>
          <cell r="N7720">
            <v>40988</v>
          </cell>
        </row>
        <row r="7721">
          <cell r="A7721" t="str">
            <v>30501205</v>
          </cell>
          <cell r="B7721" t="str">
            <v>Point</v>
          </cell>
          <cell r="C7721" t="str">
            <v>Fiberglass Manuf /Curing Oven: Rotary Spun (Wool-type Fiber)</v>
          </cell>
          <cell r="D7721" t="str">
            <v>Industrial Processes - NEC</v>
          </cell>
          <cell r="G7721" t="str">
            <v>Industrial Processes</v>
          </cell>
          <cell r="H7721" t="str">
            <v>Mineral Products</v>
          </cell>
          <cell r="I7721" t="str">
            <v>Fiberglass Manufacturing</v>
          </cell>
          <cell r="J7721" t="str">
            <v>Curing Oven: Rotary Spun (Wool-type Fiber)</v>
          </cell>
          <cell r="N7721">
            <v>40988</v>
          </cell>
        </row>
        <row r="7722">
          <cell r="A7722" t="str">
            <v>30501206</v>
          </cell>
          <cell r="B7722" t="str">
            <v>Point</v>
          </cell>
          <cell r="C7722" t="str">
            <v>Fiberglass Manuf /Cooling (Wool-type Fiber)</v>
          </cell>
          <cell r="D7722" t="str">
            <v>Industrial Processes - NEC</v>
          </cell>
          <cell r="G7722" t="str">
            <v>Industrial Processes</v>
          </cell>
          <cell r="H7722" t="str">
            <v>Mineral Products</v>
          </cell>
          <cell r="I7722" t="str">
            <v>Fiberglass Manufacturing</v>
          </cell>
          <cell r="J7722" t="str">
            <v>Cooling (Wool-type Fiber)</v>
          </cell>
          <cell r="N7722">
            <v>40988</v>
          </cell>
        </row>
        <row r="7723">
          <cell r="A7723" t="str">
            <v>30501207</v>
          </cell>
          <cell r="B7723" t="str">
            <v>Point</v>
          </cell>
          <cell r="C7723" t="str">
            <v>Fiberglass Manuf /Unit Melter Furnace (Wool-type Fiber)</v>
          </cell>
          <cell r="D7723" t="str">
            <v>Industrial Processes - NEC</v>
          </cell>
          <cell r="G7723" t="str">
            <v>Industrial Processes</v>
          </cell>
          <cell r="H7723" t="str">
            <v>Mineral Products</v>
          </cell>
          <cell r="I7723" t="str">
            <v>Fiberglass Manufacturing</v>
          </cell>
          <cell r="J7723" t="str">
            <v>Unit Melter Furnace (Wool-type Fiber)</v>
          </cell>
          <cell r="N7723">
            <v>40988</v>
          </cell>
        </row>
        <row r="7724">
          <cell r="A7724" t="str">
            <v>30501208</v>
          </cell>
          <cell r="B7724" t="str">
            <v>Point</v>
          </cell>
          <cell r="C7724" t="str">
            <v>Fiberglass Manuf /Forming: Flame Attenuation (Wool-type Fiber)</v>
          </cell>
          <cell r="D7724" t="str">
            <v>Industrial Processes - NEC</v>
          </cell>
          <cell r="G7724" t="str">
            <v>Industrial Processes</v>
          </cell>
          <cell r="H7724" t="str">
            <v>Mineral Products</v>
          </cell>
          <cell r="I7724" t="str">
            <v>Fiberglass Manufacturing</v>
          </cell>
          <cell r="J7724" t="str">
            <v>Forming: Flame Attenuation (Wool-type Fiber)</v>
          </cell>
          <cell r="N7724">
            <v>40988</v>
          </cell>
        </row>
        <row r="7725">
          <cell r="A7725" t="str">
            <v>30501209</v>
          </cell>
          <cell r="B7725" t="str">
            <v>Point</v>
          </cell>
          <cell r="C7725" t="str">
            <v>Fiberglass Manuf /Curing: Flame Attenuation (Wool-type Fiber)</v>
          </cell>
          <cell r="D7725" t="str">
            <v>Industrial Processes - NEC</v>
          </cell>
          <cell r="G7725" t="str">
            <v>Industrial Processes</v>
          </cell>
          <cell r="H7725" t="str">
            <v>Mineral Products</v>
          </cell>
          <cell r="I7725" t="str">
            <v>Fiberglass Manufacturing</v>
          </cell>
          <cell r="J7725" t="str">
            <v>Curing: Flame Attenuation (Wool-type Fiber)</v>
          </cell>
          <cell r="N7725">
            <v>40988</v>
          </cell>
        </row>
        <row r="7726">
          <cell r="A7726" t="str">
            <v>30501211</v>
          </cell>
          <cell r="B7726" t="str">
            <v>Point</v>
          </cell>
          <cell r="C7726" t="str">
            <v>Fiberglass Manuf /Regenerative Furnace (Textile-type Fiber)</v>
          </cell>
          <cell r="D7726" t="str">
            <v>Industrial Processes - NEC</v>
          </cell>
          <cell r="G7726" t="str">
            <v>Industrial Processes</v>
          </cell>
          <cell r="H7726" t="str">
            <v>Mineral Products</v>
          </cell>
          <cell r="I7726" t="str">
            <v>Fiberglass Manufacturing</v>
          </cell>
          <cell r="J7726" t="str">
            <v>Regenerative Furnace (Textile-type Fiber)</v>
          </cell>
          <cell r="N7726">
            <v>40988</v>
          </cell>
        </row>
        <row r="7727">
          <cell r="A7727" t="str">
            <v>30501212</v>
          </cell>
          <cell r="B7727" t="str">
            <v>Point</v>
          </cell>
          <cell r="C7727" t="str">
            <v>Fiberglass Manuf /Recuperative Furnace (Textile-type Fiber)</v>
          </cell>
          <cell r="D7727" t="str">
            <v>Industrial Processes - NEC</v>
          </cell>
          <cell r="G7727" t="str">
            <v>Industrial Processes</v>
          </cell>
          <cell r="H7727" t="str">
            <v>Mineral Products</v>
          </cell>
          <cell r="I7727" t="str">
            <v>Fiberglass Manufacturing</v>
          </cell>
          <cell r="J7727" t="str">
            <v>Recuperative Furnace (Textile-type Fiber)</v>
          </cell>
          <cell r="N7727">
            <v>40988</v>
          </cell>
        </row>
        <row r="7728">
          <cell r="A7728" t="str">
            <v>30501213</v>
          </cell>
          <cell r="B7728" t="str">
            <v>Point</v>
          </cell>
          <cell r="C7728" t="str">
            <v>Fiberglass Manuf /Unit Melter Furnace (Textile-type Fiber)</v>
          </cell>
          <cell r="D7728" t="str">
            <v>Industrial Processes - NEC</v>
          </cell>
          <cell r="G7728" t="str">
            <v>Industrial Processes</v>
          </cell>
          <cell r="H7728" t="str">
            <v>Mineral Products</v>
          </cell>
          <cell r="I7728" t="str">
            <v>Fiberglass Manufacturing</v>
          </cell>
          <cell r="J7728" t="str">
            <v>Unit Melter Furnace (Textile-type Fiber)</v>
          </cell>
          <cell r="N7728">
            <v>40988</v>
          </cell>
        </row>
        <row r="7729">
          <cell r="A7729" t="str">
            <v>30501214</v>
          </cell>
          <cell r="B7729" t="str">
            <v>Point</v>
          </cell>
          <cell r="C7729" t="str">
            <v>Fiberglass Manuf /Forming Process (Textile-type Fiber)</v>
          </cell>
          <cell r="D7729" t="str">
            <v>Industrial Processes - NEC</v>
          </cell>
          <cell r="G7729" t="str">
            <v>Industrial Processes</v>
          </cell>
          <cell r="H7729" t="str">
            <v>Mineral Products</v>
          </cell>
          <cell r="I7729" t="str">
            <v>Fiberglass Manufacturing</v>
          </cell>
          <cell r="J7729" t="str">
            <v>Forming Process (Textile-type Fiber)</v>
          </cell>
          <cell r="N7729">
            <v>40988</v>
          </cell>
        </row>
        <row r="7730">
          <cell r="A7730" t="str">
            <v>30501215</v>
          </cell>
          <cell r="B7730" t="str">
            <v>Point</v>
          </cell>
          <cell r="C7730" t="str">
            <v>Fiberglass Manuf /Curing Oven (Textile-type Fiber)</v>
          </cell>
          <cell r="D7730" t="str">
            <v>Industrial Processes - NEC</v>
          </cell>
          <cell r="G7730" t="str">
            <v>Industrial Processes</v>
          </cell>
          <cell r="H7730" t="str">
            <v>Mineral Products</v>
          </cell>
          <cell r="I7730" t="str">
            <v>Fiberglass Manufacturing</v>
          </cell>
          <cell r="J7730" t="str">
            <v>Curing Oven (Textile-type Fiber)</v>
          </cell>
          <cell r="N7730">
            <v>40988</v>
          </cell>
        </row>
        <row r="7731">
          <cell r="A7731" t="str">
            <v>30501221</v>
          </cell>
          <cell r="B7731" t="str">
            <v>Point</v>
          </cell>
          <cell r="C7731" t="str">
            <v>Fiberglass Manuf /Raw Material: Unloading/Conveying</v>
          </cell>
          <cell r="D7731" t="str">
            <v>Industrial Processes - Storage and Transfer</v>
          </cell>
          <cell r="G7731" t="str">
            <v>Industrial Processes</v>
          </cell>
          <cell r="H7731" t="str">
            <v>Mineral Products</v>
          </cell>
          <cell r="I7731" t="str">
            <v>Fiberglass Manufacturing</v>
          </cell>
          <cell r="J7731" t="str">
            <v>Raw Material: Unloading/Conveying</v>
          </cell>
          <cell r="N7731">
            <v>40988</v>
          </cell>
        </row>
        <row r="7732">
          <cell r="A7732" t="str">
            <v>30501222</v>
          </cell>
          <cell r="B7732" t="str">
            <v>Point</v>
          </cell>
          <cell r="C7732" t="str">
            <v>Fiberglass Manuf /Raw Material: Storage Bins</v>
          </cell>
          <cell r="D7732" t="str">
            <v>Industrial Processes - Storage and Transfer</v>
          </cell>
          <cell r="G7732" t="str">
            <v>Industrial Processes</v>
          </cell>
          <cell r="H7732" t="str">
            <v>Mineral Products</v>
          </cell>
          <cell r="I7732" t="str">
            <v>Fiberglass Manufacturing</v>
          </cell>
          <cell r="J7732" t="str">
            <v>Raw Material: Storage Bins</v>
          </cell>
          <cell r="N7732">
            <v>40988</v>
          </cell>
        </row>
        <row r="7733">
          <cell r="A7733" t="str">
            <v>30501223</v>
          </cell>
          <cell r="B7733" t="str">
            <v>Point</v>
          </cell>
          <cell r="C7733" t="str">
            <v>Fiberglass Manuf /Raw Material: Mixing/Weighing</v>
          </cell>
          <cell r="D7733" t="str">
            <v>Industrial Processes - NEC</v>
          </cell>
          <cell r="G7733" t="str">
            <v>Industrial Processes</v>
          </cell>
          <cell r="H7733" t="str">
            <v>Mineral Products</v>
          </cell>
          <cell r="I7733" t="str">
            <v>Fiberglass Manufacturing</v>
          </cell>
          <cell r="J7733" t="str">
            <v>Raw Material: Mixing/Weighing</v>
          </cell>
          <cell r="N7733">
            <v>40988</v>
          </cell>
        </row>
        <row r="7734">
          <cell r="A7734" t="str">
            <v>30501224</v>
          </cell>
          <cell r="B7734" t="str">
            <v>Point</v>
          </cell>
          <cell r="C7734" t="str">
            <v>Fiberglass Manuf /Raw Material: Crushing/Charging</v>
          </cell>
          <cell r="D7734" t="str">
            <v>Industrial Processes - NEC</v>
          </cell>
          <cell r="G7734" t="str">
            <v>Industrial Processes</v>
          </cell>
          <cell r="H7734" t="str">
            <v>Mineral Products</v>
          </cell>
          <cell r="I7734" t="str">
            <v>Fiberglass Manufacturing</v>
          </cell>
          <cell r="J7734" t="str">
            <v>Raw Material: Crushing/Charging</v>
          </cell>
          <cell r="N7734">
            <v>40988</v>
          </cell>
        </row>
        <row r="7735">
          <cell r="A7735" t="str">
            <v>30501299</v>
          </cell>
          <cell r="B7735" t="str">
            <v>Point</v>
          </cell>
          <cell r="C7735" t="str">
            <v>Fiberglass Manuf /Other Not Classified</v>
          </cell>
          <cell r="D7735" t="str">
            <v>Industrial Processes - NEC</v>
          </cell>
          <cell r="G7735" t="str">
            <v>Industrial Processes</v>
          </cell>
          <cell r="H7735" t="str">
            <v>Mineral Products</v>
          </cell>
          <cell r="I7735" t="str">
            <v>Fiberglass Manufacturing</v>
          </cell>
          <cell r="J7735" t="str">
            <v>Other Not Classified</v>
          </cell>
          <cell r="N7735">
            <v>40988</v>
          </cell>
        </row>
        <row r="7736">
          <cell r="A7736" t="str">
            <v>30501301</v>
          </cell>
          <cell r="B7736" t="str">
            <v>Point</v>
          </cell>
          <cell r="C7736" t="str">
            <v>Frit Manufacture /General ** (use 3-05-013-05 or 3-05-013-06)</v>
          </cell>
          <cell r="D7736" t="str">
            <v>Industrial Processes - NEC</v>
          </cell>
          <cell r="G7736" t="str">
            <v>Industrial Processes</v>
          </cell>
          <cell r="H7736" t="str">
            <v>Mineral Products</v>
          </cell>
          <cell r="I7736" t="str">
            <v>Frit Manufacture</v>
          </cell>
          <cell r="J7736" t="str">
            <v>General ** (use 3-05-013-05 or 3-05-013-06)</v>
          </cell>
          <cell r="N7736">
            <v>40988</v>
          </cell>
        </row>
        <row r="7737">
          <cell r="A7737" t="str">
            <v>30501302</v>
          </cell>
          <cell r="B7737" t="str">
            <v>Point</v>
          </cell>
          <cell r="C7737" t="str">
            <v>Frit Manufacture /Weighing of raw materials</v>
          </cell>
          <cell r="D7737" t="str">
            <v>Industrial Processes - NEC</v>
          </cell>
          <cell r="G7737" t="str">
            <v>Industrial Processes</v>
          </cell>
          <cell r="H7737" t="str">
            <v>Mineral Products</v>
          </cell>
          <cell r="I7737" t="str">
            <v>Frit Manufacture</v>
          </cell>
          <cell r="J7737" t="str">
            <v>Weighing of raw materials</v>
          </cell>
          <cell r="N7737">
            <v>40988</v>
          </cell>
        </row>
        <row r="7738">
          <cell r="A7738" t="str">
            <v>30501303</v>
          </cell>
          <cell r="B7738" t="str">
            <v>Point</v>
          </cell>
          <cell r="C7738" t="str">
            <v>Frit Manufacture /Dry Mixing of raw materials</v>
          </cell>
          <cell r="D7738" t="str">
            <v>Industrial Processes - NEC</v>
          </cell>
          <cell r="G7738" t="str">
            <v>Industrial Processes</v>
          </cell>
          <cell r="H7738" t="str">
            <v>Mineral Products</v>
          </cell>
          <cell r="I7738" t="str">
            <v>Frit Manufacture</v>
          </cell>
          <cell r="J7738" t="str">
            <v>Dry Mixing of raw materials</v>
          </cell>
          <cell r="N7738">
            <v>40988</v>
          </cell>
        </row>
        <row r="7739">
          <cell r="A7739" t="str">
            <v>30501304</v>
          </cell>
          <cell r="B7739" t="str">
            <v>Point</v>
          </cell>
          <cell r="C7739" t="str">
            <v>Frit Manufacture /Smelting Furnace Charging</v>
          </cell>
          <cell r="D7739" t="str">
            <v>Industrial Processes - NEC</v>
          </cell>
          <cell r="G7739" t="str">
            <v>Industrial Processes</v>
          </cell>
          <cell r="H7739" t="str">
            <v>Mineral Products</v>
          </cell>
          <cell r="I7739" t="str">
            <v>Frit Manufacture</v>
          </cell>
          <cell r="J7739" t="str">
            <v>Smelting Furnace Charging</v>
          </cell>
          <cell r="N7739">
            <v>40988</v>
          </cell>
        </row>
        <row r="7740">
          <cell r="A7740" t="str">
            <v>30501305</v>
          </cell>
          <cell r="B7740" t="str">
            <v>Point</v>
          </cell>
          <cell r="C7740" t="str">
            <v>Frit Manufacture /Rotary Smelting Furnace</v>
          </cell>
          <cell r="D7740" t="str">
            <v>Industrial Processes - NEC</v>
          </cell>
          <cell r="G7740" t="str">
            <v>Industrial Processes</v>
          </cell>
          <cell r="H7740" t="str">
            <v>Mineral Products</v>
          </cell>
          <cell r="I7740" t="str">
            <v>Frit Manufacture</v>
          </cell>
          <cell r="J7740" t="str">
            <v>Rotary Smelting Furnace</v>
          </cell>
          <cell r="N7740">
            <v>40988</v>
          </cell>
        </row>
        <row r="7741">
          <cell r="A7741" t="str">
            <v>30501306</v>
          </cell>
          <cell r="B7741" t="str">
            <v>Point</v>
          </cell>
          <cell r="C7741" t="str">
            <v>Frit Manufacture /Continuous Smelting Furnace</v>
          </cell>
          <cell r="D7741" t="str">
            <v>Industrial Processes - NEC</v>
          </cell>
          <cell r="G7741" t="str">
            <v>Industrial Processes</v>
          </cell>
          <cell r="H7741" t="str">
            <v>Mineral Products</v>
          </cell>
          <cell r="I7741" t="str">
            <v>Frit Manufacture</v>
          </cell>
          <cell r="J7741" t="str">
            <v>Continuous Smelting Furnace</v>
          </cell>
          <cell r="N7741">
            <v>40988</v>
          </cell>
        </row>
        <row r="7742">
          <cell r="A7742" t="str">
            <v>30501310</v>
          </cell>
          <cell r="B7742" t="str">
            <v>Point</v>
          </cell>
          <cell r="C7742" t="str">
            <v>Frit Manufacture /Water Spray Quenching to shatter material into small particles</v>
          </cell>
          <cell r="D7742" t="str">
            <v>Industrial Processes - NEC</v>
          </cell>
          <cell r="G7742" t="str">
            <v>Industrial Processes</v>
          </cell>
          <cell r="H7742" t="str">
            <v>Mineral Products</v>
          </cell>
          <cell r="I7742" t="str">
            <v>Frit Manufacture</v>
          </cell>
          <cell r="J7742" t="str">
            <v>Water Spray Quenching to shatter material into small particles</v>
          </cell>
          <cell r="N7742">
            <v>40988</v>
          </cell>
        </row>
        <row r="7743">
          <cell r="A7743" t="str">
            <v>30501311</v>
          </cell>
          <cell r="B7743" t="str">
            <v>Point</v>
          </cell>
          <cell r="C7743" t="str">
            <v>Frit Manufacture /Rotary Dryer (usually not used with a continuous furnace)</v>
          </cell>
          <cell r="D7743" t="str">
            <v>Industrial Processes - NEC</v>
          </cell>
          <cell r="G7743" t="str">
            <v>Industrial Processes</v>
          </cell>
          <cell r="H7743" t="str">
            <v>Mineral Products</v>
          </cell>
          <cell r="I7743" t="str">
            <v>Frit Manufacture</v>
          </cell>
          <cell r="J7743" t="str">
            <v>Rotary Dryer (usually not used with a continuous furnace)</v>
          </cell>
          <cell r="N7743">
            <v>40988</v>
          </cell>
        </row>
        <row r="7744">
          <cell r="A7744" t="str">
            <v>30501315</v>
          </cell>
          <cell r="B7744" t="str">
            <v>Point</v>
          </cell>
          <cell r="C7744" t="str">
            <v>Frit Manufacture /Dry Milling of quenched frit with a ball mill</v>
          </cell>
          <cell r="D7744" t="str">
            <v>Industrial Processes - NEC</v>
          </cell>
          <cell r="G7744" t="str">
            <v>Industrial Processes</v>
          </cell>
          <cell r="H7744" t="str">
            <v>Mineral Products</v>
          </cell>
          <cell r="I7744" t="str">
            <v>Frit Manufacture</v>
          </cell>
          <cell r="J7744" t="str">
            <v>Dry Milling of quenched frit with a ball mill</v>
          </cell>
          <cell r="N7744">
            <v>40988</v>
          </cell>
        </row>
        <row r="7745">
          <cell r="A7745" t="str">
            <v>30501316</v>
          </cell>
          <cell r="B7745" t="str">
            <v>Point</v>
          </cell>
          <cell r="C7745" t="str">
            <v>Frit Manufacture /Product Screening</v>
          </cell>
          <cell r="D7745" t="str">
            <v>Industrial Processes - NEC</v>
          </cell>
          <cell r="G7745" t="str">
            <v>Industrial Processes</v>
          </cell>
          <cell r="H7745" t="str">
            <v>Mineral Products</v>
          </cell>
          <cell r="I7745" t="str">
            <v>Frit Manufacture</v>
          </cell>
          <cell r="J7745" t="str">
            <v>Product Screening</v>
          </cell>
          <cell r="N7745">
            <v>40988</v>
          </cell>
        </row>
        <row r="7746">
          <cell r="A7746" t="str">
            <v>30501399</v>
          </cell>
          <cell r="B7746" t="str">
            <v>Point</v>
          </cell>
          <cell r="C7746" t="str">
            <v>Frit Manufacture /Other Not Classified</v>
          </cell>
          <cell r="D7746" t="str">
            <v>Industrial Processes - NEC</v>
          </cell>
          <cell r="G7746" t="str">
            <v>Industrial Processes</v>
          </cell>
          <cell r="H7746" t="str">
            <v>Mineral Products</v>
          </cell>
          <cell r="I7746" t="str">
            <v>Frit Manufacture</v>
          </cell>
          <cell r="J7746" t="str">
            <v>Other Not Classified</v>
          </cell>
          <cell r="N7746">
            <v>40988</v>
          </cell>
        </row>
        <row r="7747">
          <cell r="A7747" t="str">
            <v>30501401</v>
          </cell>
          <cell r="B7747" t="str">
            <v>Point</v>
          </cell>
          <cell r="C7747" t="str">
            <v>Glass Manuf /Furnace/General**</v>
          </cell>
          <cell r="D7747" t="str">
            <v>Industrial Processes - NEC</v>
          </cell>
          <cell r="G7747" t="str">
            <v>Industrial Processes</v>
          </cell>
          <cell r="H7747" t="str">
            <v>Mineral Products</v>
          </cell>
          <cell r="I7747" t="str">
            <v>Glass Manufacture</v>
          </cell>
          <cell r="J7747" t="str">
            <v>Furnace/General**</v>
          </cell>
          <cell r="N7747">
            <v>40988</v>
          </cell>
        </row>
        <row r="7748">
          <cell r="A7748" t="str">
            <v>30501402</v>
          </cell>
          <cell r="B7748" t="str">
            <v>Point</v>
          </cell>
          <cell r="C7748" t="str">
            <v>Glass Manuf /Container Glass: Melting Furnace</v>
          </cell>
          <cell r="D7748" t="str">
            <v>Industrial Processes - NEC</v>
          </cell>
          <cell r="G7748" t="str">
            <v>Industrial Processes</v>
          </cell>
          <cell r="H7748" t="str">
            <v>Mineral Products</v>
          </cell>
          <cell r="I7748" t="str">
            <v>Glass Manufacture</v>
          </cell>
          <cell r="J7748" t="str">
            <v>Container Glass: Melting Furnace</v>
          </cell>
          <cell r="N7748">
            <v>40988</v>
          </cell>
        </row>
        <row r="7749">
          <cell r="A7749" t="str">
            <v>30501403</v>
          </cell>
          <cell r="B7749" t="str">
            <v>Point</v>
          </cell>
          <cell r="C7749" t="str">
            <v>Glass Manuf /Flat Glass: Melting Furnace</v>
          </cell>
          <cell r="D7749" t="str">
            <v>Industrial Processes - NEC</v>
          </cell>
          <cell r="G7749" t="str">
            <v>Industrial Processes</v>
          </cell>
          <cell r="H7749" t="str">
            <v>Mineral Products</v>
          </cell>
          <cell r="I7749" t="str">
            <v>Glass Manufacture</v>
          </cell>
          <cell r="J7749" t="str">
            <v>Flat Glass: Melting Furnace</v>
          </cell>
          <cell r="N7749">
            <v>40988</v>
          </cell>
        </row>
        <row r="7750">
          <cell r="A7750" t="str">
            <v>30501404</v>
          </cell>
          <cell r="B7750" t="str">
            <v>Point</v>
          </cell>
          <cell r="C7750" t="str">
            <v>Glass Manuf /Pressed and Blown Glass: Melting Furnace</v>
          </cell>
          <cell r="D7750" t="str">
            <v>Industrial Processes - NEC</v>
          </cell>
          <cell r="G7750" t="str">
            <v>Industrial Processes</v>
          </cell>
          <cell r="H7750" t="str">
            <v>Mineral Products</v>
          </cell>
          <cell r="I7750" t="str">
            <v>Glass Manufacture</v>
          </cell>
          <cell r="J7750" t="str">
            <v>Pressed and Blown Glass: Melting Furnace</v>
          </cell>
          <cell r="N7750">
            <v>40988</v>
          </cell>
        </row>
        <row r="7751">
          <cell r="A7751" t="str">
            <v>30501405</v>
          </cell>
          <cell r="B7751" t="str">
            <v>Point</v>
          </cell>
          <cell r="C7751" t="str">
            <v>Glass Manuf /Presintering</v>
          </cell>
          <cell r="D7751" t="str">
            <v>Industrial Processes - NEC</v>
          </cell>
          <cell r="G7751" t="str">
            <v>Industrial Processes</v>
          </cell>
          <cell r="H7751" t="str">
            <v>Mineral Products</v>
          </cell>
          <cell r="I7751" t="str">
            <v>Glass Manufacture</v>
          </cell>
          <cell r="J7751" t="str">
            <v>Presintering</v>
          </cell>
          <cell r="N7751">
            <v>40988</v>
          </cell>
        </row>
        <row r="7752">
          <cell r="A7752" t="str">
            <v>30501406</v>
          </cell>
          <cell r="B7752" t="str">
            <v>Point</v>
          </cell>
          <cell r="C7752" t="str">
            <v>Glass Manuf /Container Glass: Forming/Finishing</v>
          </cell>
          <cell r="D7752" t="str">
            <v>Industrial Processes - NEC</v>
          </cell>
          <cell r="G7752" t="str">
            <v>Industrial Processes</v>
          </cell>
          <cell r="H7752" t="str">
            <v>Mineral Products</v>
          </cell>
          <cell r="I7752" t="str">
            <v>Glass Manufacture</v>
          </cell>
          <cell r="J7752" t="str">
            <v>Container Glass: Forming/Finishing</v>
          </cell>
          <cell r="N7752">
            <v>40988</v>
          </cell>
        </row>
        <row r="7753">
          <cell r="A7753" t="str">
            <v>30501407</v>
          </cell>
          <cell r="B7753" t="str">
            <v>Point</v>
          </cell>
          <cell r="C7753" t="str">
            <v>Glass Manuf /Flat Glass: Forming/Finishing</v>
          </cell>
          <cell r="D7753" t="str">
            <v>Industrial Processes - NEC</v>
          </cell>
          <cell r="G7753" t="str">
            <v>Industrial Processes</v>
          </cell>
          <cell r="H7753" t="str">
            <v>Mineral Products</v>
          </cell>
          <cell r="I7753" t="str">
            <v>Glass Manufacture</v>
          </cell>
          <cell r="J7753" t="str">
            <v>Flat Glass: Forming/Finishing</v>
          </cell>
          <cell r="N7753">
            <v>40988</v>
          </cell>
        </row>
        <row r="7754">
          <cell r="A7754" t="str">
            <v>30501408</v>
          </cell>
          <cell r="B7754" t="str">
            <v>Point</v>
          </cell>
          <cell r="C7754" t="str">
            <v>Glass Manuf /Pressed and Blown Glass: Forming/Finishing</v>
          </cell>
          <cell r="D7754" t="str">
            <v>Industrial Processes - NEC</v>
          </cell>
          <cell r="G7754" t="str">
            <v>Industrial Processes</v>
          </cell>
          <cell r="H7754" t="str">
            <v>Mineral Products</v>
          </cell>
          <cell r="I7754" t="str">
            <v>Glass Manufacture</v>
          </cell>
          <cell r="J7754" t="str">
            <v>Pressed and Blown Glass: Forming/Finishing</v>
          </cell>
          <cell r="N7754">
            <v>40988</v>
          </cell>
        </row>
        <row r="7755">
          <cell r="A7755" t="str">
            <v>30501410</v>
          </cell>
          <cell r="B7755" t="str">
            <v>Point</v>
          </cell>
          <cell r="C7755" t="str">
            <v>Glass Manuf /Raw Material Handling (All Types of Glass)</v>
          </cell>
          <cell r="D7755" t="str">
            <v>Industrial Processes - NEC</v>
          </cell>
          <cell r="G7755" t="str">
            <v>Industrial Processes</v>
          </cell>
          <cell r="H7755" t="str">
            <v>Mineral Products</v>
          </cell>
          <cell r="I7755" t="str">
            <v>Glass Manufacture</v>
          </cell>
          <cell r="J7755" t="str">
            <v>Raw Material Handling (All Types of Glass)</v>
          </cell>
          <cell r="N7755">
            <v>40988</v>
          </cell>
        </row>
        <row r="7756">
          <cell r="A7756" t="str">
            <v>30501411</v>
          </cell>
          <cell r="B7756" t="str">
            <v>Point</v>
          </cell>
          <cell r="C7756" t="str">
            <v>Glass Manuf /General **</v>
          </cell>
          <cell r="D7756" t="str">
            <v>Industrial Processes - NEC</v>
          </cell>
          <cell r="G7756" t="str">
            <v>Industrial Processes</v>
          </cell>
          <cell r="H7756" t="str">
            <v>Mineral Products</v>
          </cell>
          <cell r="I7756" t="str">
            <v>Glass Manufacture</v>
          </cell>
          <cell r="J7756" t="str">
            <v>General **</v>
          </cell>
          <cell r="N7756">
            <v>40988</v>
          </cell>
        </row>
        <row r="7757">
          <cell r="A7757" t="str">
            <v>30501412</v>
          </cell>
          <cell r="B7757" t="str">
            <v>Point</v>
          </cell>
          <cell r="C7757" t="str">
            <v>Glass Manuf /Hold Tanks **</v>
          </cell>
          <cell r="D7757" t="str">
            <v>Industrial Processes - Storage and Transfer</v>
          </cell>
          <cell r="G7757" t="str">
            <v>Industrial Processes</v>
          </cell>
          <cell r="H7757" t="str">
            <v>Mineral Products</v>
          </cell>
          <cell r="I7757" t="str">
            <v>Glass Manufacture</v>
          </cell>
          <cell r="J7757" t="str">
            <v>Hold Tanks **</v>
          </cell>
          <cell r="N7757">
            <v>40988</v>
          </cell>
        </row>
        <row r="7758">
          <cell r="A7758" t="str">
            <v>30501413</v>
          </cell>
          <cell r="B7758" t="str">
            <v>Point</v>
          </cell>
          <cell r="C7758" t="str">
            <v>Glass Manuf /Cullet: Crushing/Grinding</v>
          </cell>
          <cell r="D7758" t="str">
            <v>Industrial Processes - NEC</v>
          </cell>
          <cell r="G7758" t="str">
            <v>Industrial Processes</v>
          </cell>
          <cell r="H7758" t="str">
            <v>Mineral Products</v>
          </cell>
          <cell r="I7758" t="str">
            <v>Glass Manufacture</v>
          </cell>
          <cell r="J7758" t="str">
            <v>Cullet: Crushing/Grinding</v>
          </cell>
          <cell r="N7758">
            <v>40988</v>
          </cell>
        </row>
        <row r="7759">
          <cell r="A7759" t="str">
            <v>30501414</v>
          </cell>
          <cell r="B7759" t="str">
            <v>Point</v>
          </cell>
          <cell r="C7759" t="str">
            <v>Glass Manuf /Ground Cullet Beading Furnace</v>
          </cell>
          <cell r="D7759" t="str">
            <v>Industrial Processes - NEC</v>
          </cell>
          <cell r="G7759" t="str">
            <v>Industrial Processes</v>
          </cell>
          <cell r="H7759" t="str">
            <v>Mineral Products</v>
          </cell>
          <cell r="I7759" t="str">
            <v>Glass Manufacture</v>
          </cell>
          <cell r="J7759" t="str">
            <v>Ground Cullet Beading Furnace</v>
          </cell>
          <cell r="N7759">
            <v>40988</v>
          </cell>
        </row>
        <row r="7760">
          <cell r="A7760" t="str">
            <v>30501415</v>
          </cell>
          <cell r="B7760" t="str">
            <v>Point</v>
          </cell>
          <cell r="C7760" t="str">
            <v>Glass Manuf /Glass Etching with Hydrofluoric Acid Solution</v>
          </cell>
          <cell r="D7760" t="str">
            <v>Industrial Processes - NEC</v>
          </cell>
          <cell r="G7760" t="str">
            <v>Industrial Processes</v>
          </cell>
          <cell r="H7760" t="str">
            <v>Mineral Products</v>
          </cell>
          <cell r="I7760" t="str">
            <v>Glass Manufacture</v>
          </cell>
          <cell r="J7760" t="str">
            <v>Glass Etching with Hydrofluoric Acid Solution</v>
          </cell>
          <cell r="N7760">
            <v>40988</v>
          </cell>
        </row>
        <row r="7761">
          <cell r="A7761" t="str">
            <v>30501416</v>
          </cell>
          <cell r="B7761" t="str">
            <v>Point</v>
          </cell>
          <cell r="C7761" t="str">
            <v>Glass Manuf /Glass Manufacturing</v>
          </cell>
          <cell r="D7761" t="str">
            <v>Industrial Processes - NEC</v>
          </cell>
          <cell r="G7761" t="str">
            <v>Industrial Processes</v>
          </cell>
          <cell r="H7761" t="str">
            <v>Mineral Products</v>
          </cell>
          <cell r="I7761" t="str">
            <v>Glass Manufacture</v>
          </cell>
          <cell r="J7761" t="str">
            <v>Glass Manufacturing</v>
          </cell>
          <cell r="N7761">
            <v>40988</v>
          </cell>
        </row>
        <row r="7762">
          <cell r="A7762" t="str">
            <v>30501417</v>
          </cell>
          <cell r="B7762" t="str">
            <v>Point</v>
          </cell>
          <cell r="C7762" t="str">
            <v>Glass Manuf /Briquetting</v>
          </cell>
          <cell r="D7762" t="str">
            <v>Industrial Processes - NEC</v>
          </cell>
          <cell r="G7762" t="str">
            <v>Industrial Processes</v>
          </cell>
          <cell r="H7762" t="str">
            <v>Mineral Products</v>
          </cell>
          <cell r="I7762" t="str">
            <v>Glass Manufacture</v>
          </cell>
          <cell r="J7762" t="str">
            <v>Briquetting</v>
          </cell>
          <cell r="N7762">
            <v>40988</v>
          </cell>
        </row>
        <row r="7763">
          <cell r="A7763" t="str">
            <v>30501418</v>
          </cell>
          <cell r="B7763" t="str">
            <v>Point</v>
          </cell>
          <cell r="C7763" t="str">
            <v>Glass Manuf /Pelletizing</v>
          </cell>
          <cell r="D7763" t="str">
            <v>Industrial Processes - NEC</v>
          </cell>
          <cell r="G7763" t="str">
            <v>Industrial Processes</v>
          </cell>
          <cell r="H7763" t="str">
            <v>Mineral Products</v>
          </cell>
          <cell r="I7763" t="str">
            <v>Glass Manufacture</v>
          </cell>
          <cell r="J7763" t="str">
            <v>Pelletizing</v>
          </cell>
          <cell r="N7763">
            <v>40988</v>
          </cell>
        </row>
        <row r="7764">
          <cell r="A7764" t="str">
            <v>30501420</v>
          </cell>
          <cell r="B7764" t="str">
            <v>Point</v>
          </cell>
          <cell r="C7764" t="str">
            <v>Glass Manuf /Mirror Plating: General</v>
          </cell>
          <cell r="D7764" t="str">
            <v>Industrial Processes - NEC</v>
          </cell>
          <cell r="G7764" t="str">
            <v>Industrial Processes</v>
          </cell>
          <cell r="H7764" t="str">
            <v>Mineral Products</v>
          </cell>
          <cell r="I7764" t="str">
            <v>Glass Manufacture</v>
          </cell>
          <cell r="J7764" t="str">
            <v>Mirror Plating: General</v>
          </cell>
          <cell r="N7764">
            <v>40988</v>
          </cell>
        </row>
        <row r="7765">
          <cell r="A7765" t="str">
            <v>30501421</v>
          </cell>
          <cell r="B7765" t="str">
            <v>Point</v>
          </cell>
          <cell r="C7765" t="str">
            <v>Glass Manuf /Demineralizer: General</v>
          </cell>
          <cell r="D7765" t="str">
            <v>Industrial Processes - NEC</v>
          </cell>
          <cell r="G7765" t="str">
            <v>Industrial Processes</v>
          </cell>
          <cell r="H7765" t="str">
            <v>Mineral Products</v>
          </cell>
          <cell r="I7765" t="str">
            <v>Glass Manufacture</v>
          </cell>
          <cell r="J7765" t="str">
            <v>Demineralizer: General</v>
          </cell>
          <cell r="N7765">
            <v>40988</v>
          </cell>
        </row>
        <row r="7766">
          <cell r="A7766" t="str">
            <v>30501499</v>
          </cell>
          <cell r="B7766" t="str">
            <v>Point</v>
          </cell>
          <cell r="C7766" t="str">
            <v>Glass Manuf /See Comment **</v>
          </cell>
          <cell r="D7766" t="str">
            <v>Industrial Processes - NEC</v>
          </cell>
          <cell r="G7766" t="str">
            <v>Industrial Processes</v>
          </cell>
          <cell r="H7766" t="str">
            <v>Mineral Products</v>
          </cell>
          <cell r="I7766" t="str">
            <v>Glass Manufacture</v>
          </cell>
          <cell r="J7766" t="str">
            <v>See Comment **</v>
          </cell>
          <cell r="N7766">
            <v>40988</v>
          </cell>
        </row>
        <row r="7767">
          <cell r="A7767" t="str">
            <v>30501501</v>
          </cell>
          <cell r="B7767" t="str">
            <v>Point</v>
          </cell>
          <cell r="C7767" t="str">
            <v>Gypsum Manuf /Rotary Ore Dryer</v>
          </cell>
          <cell r="D7767" t="str">
            <v>Industrial Processes - NEC</v>
          </cell>
          <cell r="G7767" t="str">
            <v>Industrial Processes</v>
          </cell>
          <cell r="H7767" t="str">
            <v>Mineral Products</v>
          </cell>
          <cell r="I7767" t="str">
            <v>Gypsum Manufacture</v>
          </cell>
          <cell r="J7767" t="str">
            <v>Rotary Ore Dryer</v>
          </cell>
          <cell r="N7767">
            <v>40988</v>
          </cell>
        </row>
        <row r="7768">
          <cell r="A7768" t="str">
            <v>30501502</v>
          </cell>
          <cell r="B7768" t="str">
            <v>Point</v>
          </cell>
          <cell r="C7768" t="str">
            <v>Gypsum Manuf /Primary Grinder/Roller Mills</v>
          </cell>
          <cell r="D7768" t="str">
            <v>Industrial Processes - NEC</v>
          </cell>
          <cell r="G7768" t="str">
            <v>Industrial Processes</v>
          </cell>
          <cell r="H7768" t="str">
            <v>Mineral Products</v>
          </cell>
          <cell r="I7768" t="str">
            <v>Gypsum Manufacture</v>
          </cell>
          <cell r="J7768" t="str">
            <v>Primary Grinder/Roller Mills</v>
          </cell>
          <cell r="N7768">
            <v>40988</v>
          </cell>
        </row>
        <row r="7769">
          <cell r="A7769" t="str">
            <v>30501503</v>
          </cell>
          <cell r="B7769" t="str">
            <v>Point</v>
          </cell>
          <cell r="C7769" t="str">
            <v>Gypsum Manuf /Not Classified **</v>
          </cell>
          <cell r="D7769" t="str">
            <v>Industrial Processes - NEC</v>
          </cell>
          <cell r="G7769" t="str">
            <v>Industrial Processes</v>
          </cell>
          <cell r="H7769" t="str">
            <v>Mineral Products</v>
          </cell>
          <cell r="I7769" t="str">
            <v>Gypsum Manufacture</v>
          </cell>
          <cell r="J7769" t="str">
            <v>Not Classified **</v>
          </cell>
          <cell r="N7769">
            <v>40988</v>
          </cell>
        </row>
        <row r="7770">
          <cell r="A7770" t="str">
            <v>30501504</v>
          </cell>
          <cell r="B7770" t="str">
            <v>Point</v>
          </cell>
          <cell r="C7770" t="str">
            <v>Gypsum Manuf /Conveying</v>
          </cell>
          <cell r="D7770" t="str">
            <v>Industrial Processes - Storage and Transfer</v>
          </cell>
          <cell r="G7770" t="str">
            <v>Industrial Processes</v>
          </cell>
          <cell r="H7770" t="str">
            <v>Mineral Products</v>
          </cell>
          <cell r="I7770" t="str">
            <v>Gypsum Manufacture</v>
          </cell>
          <cell r="J7770" t="str">
            <v>Conveying</v>
          </cell>
          <cell r="N7770">
            <v>40988</v>
          </cell>
        </row>
        <row r="7771">
          <cell r="A7771" t="str">
            <v>30501505</v>
          </cell>
          <cell r="B7771" t="str">
            <v>Point</v>
          </cell>
          <cell r="C7771" t="str">
            <v>Gypsum Manuf /Primary Crushing: Gypsum Ore</v>
          </cell>
          <cell r="D7771" t="str">
            <v>Industrial Processes - NEC</v>
          </cell>
          <cell r="G7771" t="str">
            <v>Industrial Processes</v>
          </cell>
          <cell r="H7771" t="str">
            <v>Mineral Products</v>
          </cell>
          <cell r="I7771" t="str">
            <v>Gypsum Manufacture</v>
          </cell>
          <cell r="J7771" t="str">
            <v>Primary Crushing: Gypsum Ore</v>
          </cell>
          <cell r="N7771">
            <v>40988</v>
          </cell>
        </row>
        <row r="7772">
          <cell r="A7772" t="str">
            <v>30501506</v>
          </cell>
          <cell r="B7772" t="str">
            <v>Point</v>
          </cell>
          <cell r="C7772" t="str">
            <v>Gypsum Manuf /Secondary Crushing: Gypsum Ore</v>
          </cell>
          <cell r="D7772" t="str">
            <v>Industrial Processes - NEC</v>
          </cell>
          <cell r="G7772" t="str">
            <v>Industrial Processes</v>
          </cell>
          <cell r="H7772" t="str">
            <v>Mineral Products</v>
          </cell>
          <cell r="I7772" t="str">
            <v>Gypsum Manufacture</v>
          </cell>
          <cell r="J7772" t="str">
            <v>Secondary Crushing: Gypsum Ore</v>
          </cell>
          <cell r="N7772">
            <v>40988</v>
          </cell>
        </row>
        <row r="7773">
          <cell r="A7773" t="str">
            <v>30501507</v>
          </cell>
          <cell r="B7773" t="str">
            <v>Point</v>
          </cell>
          <cell r="C7773" t="str">
            <v>Gypsum Manuf /Screening: Gypsum Ore</v>
          </cell>
          <cell r="D7773" t="str">
            <v>Industrial Processes - NEC</v>
          </cell>
          <cell r="G7773" t="str">
            <v>Industrial Processes</v>
          </cell>
          <cell r="H7773" t="str">
            <v>Mineral Products</v>
          </cell>
          <cell r="I7773" t="str">
            <v>Gypsum Manufacture</v>
          </cell>
          <cell r="J7773" t="str">
            <v>Screening: Gypsum Ore</v>
          </cell>
          <cell r="N7773">
            <v>40988</v>
          </cell>
        </row>
        <row r="7774">
          <cell r="A7774" t="str">
            <v>30501508</v>
          </cell>
          <cell r="B7774" t="str">
            <v>Point</v>
          </cell>
          <cell r="C7774" t="str">
            <v>Gypsum Manuf /Stockpile: Gypsum Ore</v>
          </cell>
          <cell r="D7774" t="str">
            <v>Industrial Processes - Storage and Transfer</v>
          </cell>
          <cell r="G7774" t="str">
            <v>Industrial Processes</v>
          </cell>
          <cell r="H7774" t="str">
            <v>Mineral Products</v>
          </cell>
          <cell r="I7774" t="str">
            <v>Gypsum Manufacture</v>
          </cell>
          <cell r="J7774" t="str">
            <v>Stockpile: Gypsum Ore</v>
          </cell>
          <cell r="N7774">
            <v>40988</v>
          </cell>
        </row>
        <row r="7775">
          <cell r="A7775" t="str">
            <v>30501509</v>
          </cell>
          <cell r="B7775" t="str">
            <v>Point</v>
          </cell>
          <cell r="C7775" t="str">
            <v>Gypsum Manuf /Storage Bins: Gypsum Ore</v>
          </cell>
          <cell r="D7775" t="str">
            <v>Industrial Processes - Storage and Transfer</v>
          </cell>
          <cell r="G7775" t="str">
            <v>Industrial Processes</v>
          </cell>
          <cell r="H7775" t="str">
            <v>Mineral Products</v>
          </cell>
          <cell r="I7775" t="str">
            <v>Gypsum Manufacture</v>
          </cell>
          <cell r="J7775" t="str">
            <v>Storage Bins: Gypsum Ore</v>
          </cell>
          <cell r="N7775">
            <v>40988</v>
          </cell>
        </row>
        <row r="7776">
          <cell r="A7776" t="str">
            <v>30501510</v>
          </cell>
          <cell r="B7776" t="str">
            <v>Point</v>
          </cell>
          <cell r="C7776" t="str">
            <v>Gypsum Manuf /Storage Bins: Landplaster</v>
          </cell>
          <cell r="D7776" t="str">
            <v>Industrial Processes - Storage and Transfer</v>
          </cell>
          <cell r="G7776" t="str">
            <v>Industrial Processes</v>
          </cell>
          <cell r="H7776" t="str">
            <v>Mineral Products</v>
          </cell>
          <cell r="I7776" t="str">
            <v>Gypsum Manufacture</v>
          </cell>
          <cell r="J7776" t="str">
            <v>Storage Bins: Landplaster</v>
          </cell>
          <cell r="N7776">
            <v>40988</v>
          </cell>
        </row>
        <row r="7777">
          <cell r="A7777" t="str">
            <v>30501511</v>
          </cell>
          <cell r="B7777" t="str">
            <v>Point</v>
          </cell>
          <cell r="C7777" t="str">
            <v>Gypsum Manuf /Continuous Kettle: Calciner</v>
          </cell>
          <cell r="D7777" t="str">
            <v>Industrial Processes - NEC</v>
          </cell>
          <cell r="G7777" t="str">
            <v>Industrial Processes</v>
          </cell>
          <cell r="H7777" t="str">
            <v>Mineral Products</v>
          </cell>
          <cell r="I7777" t="str">
            <v>Gypsum Manufacture</v>
          </cell>
          <cell r="J7777" t="str">
            <v>Continuous Kettle: Calciner</v>
          </cell>
          <cell r="N7777">
            <v>40988</v>
          </cell>
        </row>
        <row r="7778">
          <cell r="A7778" t="str">
            <v>30501512</v>
          </cell>
          <cell r="B7778" t="str">
            <v>Point</v>
          </cell>
          <cell r="C7778" t="str">
            <v>Gypsum Manuf /Flash Calciner</v>
          </cell>
          <cell r="D7778" t="str">
            <v>Industrial Processes - NEC</v>
          </cell>
          <cell r="G7778" t="str">
            <v>Industrial Processes</v>
          </cell>
          <cell r="H7778" t="str">
            <v>Mineral Products</v>
          </cell>
          <cell r="I7778" t="str">
            <v>Gypsum Manufacture</v>
          </cell>
          <cell r="J7778" t="str">
            <v>Flash Calciner</v>
          </cell>
          <cell r="N7778">
            <v>40988</v>
          </cell>
        </row>
        <row r="7779">
          <cell r="A7779" t="str">
            <v>30501513</v>
          </cell>
          <cell r="B7779" t="str">
            <v>Point</v>
          </cell>
          <cell r="C7779" t="str">
            <v>Gypsum Manuf /Impact Mill</v>
          </cell>
          <cell r="D7779" t="str">
            <v>Industrial Processes - NEC</v>
          </cell>
          <cell r="G7779" t="str">
            <v>Industrial Processes</v>
          </cell>
          <cell r="H7779" t="str">
            <v>Mineral Products</v>
          </cell>
          <cell r="I7779" t="str">
            <v>Gypsum Manufacture</v>
          </cell>
          <cell r="J7779" t="str">
            <v>Impact Mill</v>
          </cell>
          <cell r="N7779">
            <v>40988</v>
          </cell>
        </row>
        <row r="7780">
          <cell r="A7780" t="str">
            <v>30501514</v>
          </cell>
          <cell r="B7780" t="str">
            <v>Point</v>
          </cell>
          <cell r="C7780" t="str">
            <v>Gypsum Manuf /Storage Bins: Stucco</v>
          </cell>
          <cell r="D7780" t="str">
            <v>Industrial Processes - Storage and Transfer</v>
          </cell>
          <cell r="G7780" t="str">
            <v>Industrial Processes</v>
          </cell>
          <cell r="H7780" t="str">
            <v>Mineral Products</v>
          </cell>
          <cell r="I7780" t="str">
            <v>Gypsum Manufacture</v>
          </cell>
          <cell r="J7780" t="str">
            <v>Storage Bins: Stucco</v>
          </cell>
          <cell r="N7780">
            <v>40988</v>
          </cell>
        </row>
        <row r="7781">
          <cell r="A7781" t="str">
            <v>30501515</v>
          </cell>
          <cell r="B7781" t="str">
            <v>Point</v>
          </cell>
          <cell r="C7781" t="str">
            <v>Gypsum Manuf /Tube/Ball Mills</v>
          </cell>
          <cell r="D7781" t="str">
            <v>Industrial Processes - NEC</v>
          </cell>
          <cell r="G7781" t="str">
            <v>Industrial Processes</v>
          </cell>
          <cell r="H7781" t="str">
            <v>Mineral Products</v>
          </cell>
          <cell r="I7781" t="str">
            <v>Gypsum Manufacture</v>
          </cell>
          <cell r="J7781" t="str">
            <v>Tube/Ball Mills</v>
          </cell>
          <cell r="N7781">
            <v>40988</v>
          </cell>
        </row>
        <row r="7782">
          <cell r="A7782" t="str">
            <v>30501516</v>
          </cell>
          <cell r="B7782" t="str">
            <v>Point</v>
          </cell>
          <cell r="C7782" t="str">
            <v>Gypsum Manuf /Mixers</v>
          </cell>
          <cell r="D7782" t="str">
            <v>Industrial Processes - NEC</v>
          </cell>
          <cell r="G7782" t="str">
            <v>Industrial Processes</v>
          </cell>
          <cell r="H7782" t="str">
            <v>Mineral Products</v>
          </cell>
          <cell r="I7782" t="str">
            <v>Gypsum Manufacture</v>
          </cell>
          <cell r="J7782" t="str">
            <v>Mixers</v>
          </cell>
          <cell r="N7782">
            <v>40988</v>
          </cell>
        </row>
        <row r="7783">
          <cell r="A7783" t="str">
            <v>30501517</v>
          </cell>
          <cell r="B7783" t="str">
            <v>Point</v>
          </cell>
          <cell r="C7783" t="str">
            <v>Gypsum Manuf /Bagging</v>
          </cell>
          <cell r="D7783" t="str">
            <v>Industrial Processes - NEC</v>
          </cell>
          <cell r="G7783" t="str">
            <v>Industrial Processes</v>
          </cell>
          <cell r="H7783" t="str">
            <v>Mineral Products</v>
          </cell>
          <cell r="I7783" t="str">
            <v>Gypsum Manufacture</v>
          </cell>
          <cell r="J7783" t="str">
            <v>Bagging</v>
          </cell>
          <cell r="N7783">
            <v>40988</v>
          </cell>
        </row>
        <row r="7784">
          <cell r="A7784" t="str">
            <v>30501518</v>
          </cell>
          <cell r="B7784" t="str">
            <v>Point</v>
          </cell>
          <cell r="C7784" t="str">
            <v>Gypsum Manuf /Mixers/Conveyors</v>
          </cell>
          <cell r="D7784" t="str">
            <v>Industrial Processes - Storage and Transfer</v>
          </cell>
          <cell r="G7784" t="str">
            <v>Industrial Processes</v>
          </cell>
          <cell r="H7784" t="str">
            <v>Mineral Products</v>
          </cell>
          <cell r="I7784" t="str">
            <v>Gypsum Manufacture</v>
          </cell>
          <cell r="J7784" t="str">
            <v>Mixers/Conveyors</v>
          </cell>
          <cell r="N7784">
            <v>40988</v>
          </cell>
        </row>
        <row r="7785">
          <cell r="A7785" t="str">
            <v>30501519</v>
          </cell>
          <cell r="B7785" t="str">
            <v>Point</v>
          </cell>
          <cell r="C7785" t="str">
            <v>Gypsum Manuf /Forming Line</v>
          </cell>
          <cell r="D7785" t="str">
            <v>Industrial Processes - NEC</v>
          </cell>
          <cell r="G7785" t="str">
            <v>Industrial Processes</v>
          </cell>
          <cell r="H7785" t="str">
            <v>Mineral Products</v>
          </cell>
          <cell r="I7785" t="str">
            <v>Gypsum Manufacture</v>
          </cell>
          <cell r="J7785" t="str">
            <v>Forming Line</v>
          </cell>
          <cell r="N7785">
            <v>40988</v>
          </cell>
        </row>
        <row r="7786">
          <cell r="A7786" t="str">
            <v>30501520</v>
          </cell>
          <cell r="B7786" t="str">
            <v>Point</v>
          </cell>
          <cell r="C7786" t="str">
            <v>Gypsum Manuf /Drying Kiln</v>
          </cell>
          <cell r="D7786" t="str">
            <v>Industrial Processes - NEC</v>
          </cell>
          <cell r="G7786" t="str">
            <v>Industrial Processes</v>
          </cell>
          <cell r="H7786" t="str">
            <v>Mineral Products</v>
          </cell>
          <cell r="I7786" t="str">
            <v>Gypsum Manufacture</v>
          </cell>
          <cell r="J7786" t="str">
            <v>Drying Kiln</v>
          </cell>
          <cell r="N7786">
            <v>40988</v>
          </cell>
        </row>
        <row r="7787">
          <cell r="A7787" t="str">
            <v>30501521</v>
          </cell>
          <cell r="B7787" t="str">
            <v>Point</v>
          </cell>
          <cell r="C7787" t="str">
            <v>Gypsum Manuf /End Sawing (8 Ft.)</v>
          </cell>
          <cell r="D7787" t="str">
            <v>Industrial Processes - NEC</v>
          </cell>
          <cell r="G7787" t="str">
            <v>Industrial Processes</v>
          </cell>
          <cell r="H7787" t="str">
            <v>Mineral Products</v>
          </cell>
          <cell r="I7787" t="str">
            <v>Gypsum Manufacture</v>
          </cell>
          <cell r="J7787" t="str">
            <v>End Sawing (8 Ft.)</v>
          </cell>
          <cell r="N7787">
            <v>40988</v>
          </cell>
        </row>
        <row r="7788">
          <cell r="A7788" t="str">
            <v>30501522</v>
          </cell>
          <cell r="B7788" t="str">
            <v>Point</v>
          </cell>
          <cell r="C7788" t="str">
            <v>Gypsum Manuf /End Sawing (12 Ft.)</v>
          </cell>
          <cell r="D7788" t="str">
            <v>Industrial Processes - NEC</v>
          </cell>
          <cell r="G7788" t="str">
            <v>Industrial Processes</v>
          </cell>
          <cell r="H7788" t="str">
            <v>Mineral Products</v>
          </cell>
          <cell r="I7788" t="str">
            <v>Gypsum Manufacture</v>
          </cell>
          <cell r="J7788" t="str">
            <v>End Sawing (12 Ft.)</v>
          </cell>
          <cell r="N7788">
            <v>40988</v>
          </cell>
        </row>
        <row r="7789">
          <cell r="A7789" t="str">
            <v>30501599</v>
          </cell>
          <cell r="B7789" t="str">
            <v>Point</v>
          </cell>
          <cell r="C7789" t="str">
            <v>Gypsum Manuf /See Comment **</v>
          </cell>
          <cell r="D7789" t="str">
            <v>Industrial Processes - NEC</v>
          </cell>
          <cell r="G7789" t="str">
            <v>Industrial Processes</v>
          </cell>
          <cell r="H7789" t="str">
            <v>Mineral Products</v>
          </cell>
          <cell r="I7789" t="str">
            <v>Gypsum Manufacture</v>
          </cell>
          <cell r="J7789" t="str">
            <v>See Comment **</v>
          </cell>
          <cell r="N7789">
            <v>40988</v>
          </cell>
        </row>
        <row r="7790">
          <cell r="A7790" t="str">
            <v>30501601</v>
          </cell>
          <cell r="B7790" t="str">
            <v>Point</v>
          </cell>
          <cell r="C7790" t="str">
            <v>Lime Manuf /Primary Crushing</v>
          </cell>
          <cell r="D7790" t="str">
            <v>Industrial Processes - NEC</v>
          </cell>
          <cell r="G7790" t="str">
            <v>Industrial Processes</v>
          </cell>
          <cell r="H7790" t="str">
            <v>Mineral Products</v>
          </cell>
          <cell r="I7790" t="str">
            <v>Lime Manufacture</v>
          </cell>
          <cell r="J7790" t="str">
            <v>Primary Crushing</v>
          </cell>
          <cell r="N7790">
            <v>40988</v>
          </cell>
        </row>
        <row r="7791">
          <cell r="A7791" t="str">
            <v>30501602</v>
          </cell>
          <cell r="B7791" t="str">
            <v>Point</v>
          </cell>
          <cell r="C7791" t="str">
            <v>Lime Manuf /Secondary Crushing/Screening</v>
          </cell>
          <cell r="D7791" t="str">
            <v>Industrial Processes - NEC</v>
          </cell>
          <cell r="G7791" t="str">
            <v>Industrial Processes</v>
          </cell>
          <cell r="H7791" t="str">
            <v>Mineral Products</v>
          </cell>
          <cell r="I7791" t="str">
            <v>Lime Manufacture</v>
          </cell>
          <cell r="J7791" t="str">
            <v>Secondary Crushing/Screening</v>
          </cell>
          <cell r="N7791">
            <v>40988</v>
          </cell>
        </row>
        <row r="7792">
          <cell r="A7792" t="str">
            <v>30501603</v>
          </cell>
          <cell r="B7792" t="str">
            <v>Point</v>
          </cell>
          <cell r="C7792" t="str">
            <v>Lime Manuf /Calcining: Vertical Kiln</v>
          </cell>
          <cell r="D7792" t="str">
            <v>Industrial Processes - NEC</v>
          </cell>
          <cell r="G7792" t="str">
            <v>Industrial Processes</v>
          </cell>
          <cell r="H7792" t="str">
            <v>Mineral Products</v>
          </cell>
          <cell r="I7792" t="str">
            <v>Lime Manufacture</v>
          </cell>
          <cell r="J7792" t="str">
            <v>Calcining: Vertical Kiln</v>
          </cell>
          <cell r="N7792">
            <v>40988</v>
          </cell>
        </row>
        <row r="7793">
          <cell r="A7793" t="str">
            <v>30501604</v>
          </cell>
          <cell r="B7793" t="str">
            <v>Point</v>
          </cell>
          <cell r="C7793" t="str">
            <v>Lime Manuf /Calcining: Rotary Kiln ** (See SCC Codes 3-05-016-18,-19,-20,-21)</v>
          </cell>
          <cell r="D7793" t="str">
            <v>Industrial Processes - NEC</v>
          </cell>
          <cell r="G7793" t="str">
            <v>Industrial Processes</v>
          </cell>
          <cell r="H7793" t="str">
            <v>Mineral Products</v>
          </cell>
          <cell r="I7793" t="str">
            <v>Lime Manufacture</v>
          </cell>
          <cell r="J7793" t="str">
            <v>Calcining: Rotary Kiln ** (See SCC Codes 3-05-016-18,-19,-20,-21)</v>
          </cell>
          <cell r="N7793">
            <v>40988</v>
          </cell>
        </row>
        <row r="7794">
          <cell r="A7794" t="str">
            <v>30501605</v>
          </cell>
          <cell r="B7794" t="str">
            <v>Point</v>
          </cell>
          <cell r="C7794" t="str">
            <v>Lime Manuf /Calcining: Gas-fired Calcimatic Kiln</v>
          </cell>
          <cell r="D7794" t="str">
            <v>Industrial Processes - NEC</v>
          </cell>
          <cell r="G7794" t="str">
            <v>Industrial Processes</v>
          </cell>
          <cell r="H7794" t="str">
            <v>Mineral Products</v>
          </cell>
          <cell r="I7794" t="str">
            <v>Lime Manufacture</v>
          </cell>
          <cell r="J7794" t="str">
            <v>Calcining: Gas-fired Calcimatic Kiln</v>
          </cell>
          <cell r="N7794">
            <v>40988</v>
          </cell>
        </row>
        <row r="7795">
          <cell r="A7795" t="str">
            <v>30501606</v>
          </cell>
          <cell r="B7795" t="str">
            <v>Point</v>
          </cell>
          <cell r="C7795" t="str">
            <v>Lime Manuf /Fluidized Bed Kiln</v>
          </cell>
          <cell r="D7795" t="str">
            <v>Industrial Processes - NEC</v>
          </cell>
          <cell r="G7795" t="str">
            <v>Industrial Processes</v>
          </cell>
          <cell r="H7795" t="str">
            <v>Mineral Products</v>
          </cell>
          <cell r="I7795" t="str">
            <v>Lime Manufacture</v>
          </cell>
          <cell r="J7795" t="str">
            <v>Fluidized Bed Kiln</v>
          </cell>
          <cell r="N7795">
            <v>40988</v>
          </cell>
        </row>
        <row r="7796">
          <cell r="A7796" t="str">
            <v>30501607</v>
          </cell>
          <cell r="B7796" t="str">
            <v>Point</v>
          </cell>
          <cell r="C7796" t="str">
            <v>Lime Manuf /Raw Material Transfer and Conveying</v>
          </cell>
          <cell r="D7796" t="str">
            <v>Industrial Processes - Storage and Transfer</v>
          </cell>
          <cell r="G7796" t="str">
            <v>Industrial Processes</v>
          </cell>
          <cell r="H7796" t="str">
            <v>Mineral Products</v>
          </cell>
          <cell r="I7796" t="str">
            <v>Lime Manufacture</v>
          </cell>
          <cell r="J7796" t="str">
            <v>Raw Material Transfer and Conveying</v>
          </cell>
          <cell r="N7796">
            <v>40988</v>
          </cell>
        </row>
        <row r="7797">
          <cell r="A7797" t="str">
            <v>30501608</v>
          </cell>
          <cell r="B7797" t="str">
            <v>Point</v>
          </cell>
          <cell r="C7797" t="str">
            <v>Lime Manuf /Raw Material Unloading</v>
          </cell>
          <cell r="D7797" t="str">
            <v>Industrial Processes - Storage and Transfer</v>
          </cell>
          <cell r="G7797" t="str">
            <v>Industrial Processes</v>
          </cell>
          <cell r="H7797" t="str">
            <v>Mineral Products</v>
          </cell>
          <cell r="I7797" t="str">
            <v>Lime Manufacture</v>
          </cell>
          <cell r="J7797" t="str">
            <v>Raw Material Unloading</v>
          </cell>
          <cell r="N7797">
            <v>40988</v>
          </cell>
        </row>
        <row r="7798">
          <cell r="A7798" t="str">
            <v>30501609</v>
          </cell>
          <cell r="B7798" t="str">
            <v>Point</v>
          </cell>
          <cell r="C7798" t="str">
            <v>Lime Manuf /Hydrator: Atmospheric</v>
          </cell>
          <cell r="D7798" t="str">
            <v>Industrial Processes - NEC</v>
          </cell>
          <cell r="G7798" t="str">
            <v>Industrial Processes</v>
          </cell>
          <cell r="H7798" t="str">
            <v>Mineral Products</v>
          </cell>
          <cell r="I7798" t="str">
            <v>Lime Manufacture</v>
          </cell>
          <cell r="J7798" t="str">
            <v>Hydrator: Atmospheric</v>
          </cell>
          <cell r="N7798">
            <v>40988</v>
          </cell>
        </row>
        <row r="7799">
          <cell r="A7799" t="str">
            <v>30501610</v>
          </cell>
          <cell r="B7799" t="str">
            <v>Point</v>
          </cell>
          <cell r="C7799" t="str">
            <v>Lime Manuf /Raw Material Storage Piles</v>
          </cell>
          <cell r="D7799" t="str">
            <v>Industrial Processes - Storage and Transfer</v>
          </cell>
          <cell r="G7799" t="str">
            <v>Industrial Processes</v>
          </cell>
          <cell r="H7799" t="str">
            <v>Mineral Products</v>
          </cell>
          <cell r="I7799" t="str">
            <v>Lime Manufacture</v>
          </cell>
          <cell r="J7799" t="str">
            <v>Raw Material Storage Piles</v>
          </cell>
          <cell r="N7799">
            <v>40988</v>
          </cell>
        </row>
        <row r="7800">
          <cell r="A7800" t="str">
            <v>30501611</v>
          </cell>
          <cell r="B7800" t="str">
            <v>Point</v>
          </cell>
          <cell r="C7800" t="str">
            <v>Lime Manuf /Product Cooler</v>
          </cell>
          <cell r="D7800" t="str">
            <v>Industrial Processes - NEC</v>
          </cell>
          <cell r="G7800" t="str">
            <v>Industrial Processes</v>
          </cell>
          <cell r="H7800" t="str">
            <v>Mineral Products</v>
          </cell>
          <cell r="I7800" t="str">
            <v>Lime Manufacture</v>
          </cell>
          <cell r="J7800" t="str">
            <v>Product Cooler</v>
          </cell>
          <cell r="N7800">
            <v>40988</v>
          </cell>
        </row>
        <row r="7801">
          <cell r="A7801" t="str">
            <v>30501612</v>
          </cell>
          <cell r="B7801" t="str">
            <v>Point</v>
          </cell>
          <cell r="C7801" t="str">
            <v>Lime Manuf /Pressure Hydrator</v>
          </cell>
          <cell r="D7801" t="str">
            <v>Industrial Processes - NEC</v>
          </cell>
          <cell r="G7801" t="str">
            <v>Industrial Processes</v>
          </cell>
          <cell r="H7801" t="str">
            <v>Mineral Products</v>
          </cell>
          <cell r="I7801" t="str">
            <v>Lime Manufacture</v>
          </cell>
          <cell r="J7801" t="str">
            <v>Pressure Hydrator</v>
          </cell>
          <cell r="N7801">
            <v>40988</v>
          </cell>
        </row>
        <row r="7802">
          <cell r="A7802" t="str">
            <v>30501613</v>
          </cell>
          <cell r="B7802" t="str">
            <v>Point</v>
          </cell>
          <cell r="C7802" t="str">
            <v>Lime Manuf /Lime Silos</v>
          </cell>
          <cell r="D7802" t="str">
            <v>Industrial Processes - Storage and Transfer</v>
          </cell>
          <cell r="G7802" t="str">
            <v>Industrial Processes</v>
          </cell>
          <cell r="H7802" t="str">
            <v>Mineral Products</v>
          </cell>
          <cell r="I7802" t="str">
            <v>Lime Manufacture</v>
          </cell>
          <cell r="J7802" t="str">
            <v>Lime Silos</v>
          </cell>
          <cell r="N7802">
            <v>40988</v>
          </cell>
        </row>
        <row r="7803">
          <cell r="A7803" t="str">
            <v>30501614</v>
          </cell>
          <cell r="B7803" t="str">
            <v>Point</v>
          </cell>
          <cell r="C7803" t="str">
            <v>Lime Manuf /Packing/Shipping</v>
          </cell>
          <cell r="D7803" t="str">
            <v>Industrial Processes - Storage and Transfer</v>
          </cell>
          <cell r="G7803" t="str">
            <v>Industrial Processes</v>
          </cell>
          <cell r="H7803" t="str">
            <v>Mineral Products</v>
          </cell>
          <cell r="I7803" t="str">
            <v>Lime Manufacture</v>
          </cell>
          <cell r="J7803" t="str">
            <v>Packing/Shipping</v>
          </cell>
          <cell r="N7803">
            <v>40988</v>
          </cell>
        </row>
        <row r="7804">
          <cell r="A7804" t="str">
            <v>30501615</v>
          </cell>
          <cell r="B7804" t="str">
            <v>Point</v>
          </cell>
          <cell r="C7804" t="str">
            <v>Lime Manuf /Product Transfer and Conveying</v>
          </cell>
          <cell r="D7804" t="str">
            <v>Industrial Processes - Storage and Transfer</v>
          </cell>
          <cell r="G7804" t="str">
            <v>Industrial Processes</v>
          </cell>
          <cell r="H7804" t="str">
            <v>Mineral Products</v>
          </cell>
          <cell r="I7804" t="str">
            <v>Lime Manufacture</v>
          </cell>
          <cell r="J7804" t="str">
            <v>Product Transfer and Conveying</v>
          </cell>
          <cell r="N7804">
            <v>40988</v>
          </cell>
        </row>
        <row r="7805">
          <cell r="A7805" t="str">
            <v>30501616</v>
          </cell>
          <cell r="B7805" t="str">
            <v>Point</v>
          </cell>
          <cell r="C7805" t="str">
            <v>Lime Manuf /Primary Screening</v>
          </cell>
          <cell r="D7805" t="str">
            <v>Industrial Processes - NEC</v>
          </cell>
          <cell r="G7805" t="str">
            <v>Industrial Processes</v>
          </cell>
          <cell r="H7805" t="str">
            <v>Mineral Products</v>
          </cell>
          <cell r="I7805" t="str">
            <v>Lime Manufacture</v>
          </cell>
          <cell r="J7805" t="str">
            <v>Primary Screening</v>
          </cell>
          <cell r="N7805">
            <v>40988</v>
          </cell>
        </row>
        <row r="7806">
          <cell r="A7806" t="str">
            <v>30501617</v>
          </cell>
          <cell r="B7806" t="str">
            <v>Point</v>
          </cell>
          <cell r="C7806" t="str">
            <v>Lime Manuf /Multiple Hearth Calciner</v>
          </cell>
          <cell r="D7806" t="str">
            <v>Industrial Processes - NEC</v>
          </cell>
          <cell r="G7806" t="str">
            <v>Industrial Processes</v>
          </cell>
          <cell r="H7806" t="str">
            <v>Mineral Products</v>
          </cell>
          <cell r="I7806" t="str">
            <v>Lime Manufacture</v>
          </cell>
          <cell r="J7806" t="str">
            <v>Multiple Hearth Calciner</v>
          </cell>
          <cell r="N7806">
            <v>40988</v>
          </cell>
        </row>
        <row r="7807">
          <cell r="A7807" t="str">
            <v>30501618</v>
          </cell>
          <cell r="B7807" t="str">
            <v>Point</v>
          </cell>
          <cell r="C7807" t="str">
            <v>Lime Manuf /Calcining: Coal-fired Rotary Kiln</v>
          </cell>
          <cell r="D7807" t="str">
            <v>Industrial Processes - NEC</v>
          </cell>
          <cell r="G7807" t="str">
            <v>Industrial Processes</v>
          </cell>
          <cell r="H7807" t="str">
            <v>Mineral Products</v>
          </cell>
          <cell r="I7807" t="str">
            <v>Lime Manufacture</v>
          </cell>
          <cell r="J7807" t="str">
            <v>Calcining: Coal-fired Rotary Kiln</v>
          </cell>
          <cell r="N7807">
            <v>40988</v>
          </cell>
        </row>
        <row r="7808">
          <cell r="A7808" t="str">
            <v>30501619</v>
          </cell>
          <cell r="B7808" t="str">
            <v>Point</v>
          </cell>
          <cell r="C7808" t="str">
            <v>Lime Manuf /Calcining: Gas-fired Rotary Kiln</v>
          </cell>
          <cell r="D7808" t="str">
            <v>Industrial Processes - NEC</v>
          </cell>
          <cell r="G7808" t="str">
            <v>Industrial Processes</v>
          </cell>
          <cell r="H7808" t="str">
            <v>Mineral Products</v>
          </cell>
          <cell r="I7808" t="str">
            <v>Lime Manufacture</v>
          </cell>
          <cell r="J7808" t="str">
            <v>Calcining: Gas-fired Rotary Kiln</v>
          </cell>
          <cell r="N7808">
            <v>40988</v>
          </cell>
        </row>
        <row r="7809">
          <cell r="A7809" t="str">
            <v>30501620</v>
          </cell>
          <cell r="B7809" t="str">
            <v>Point</v>
          </cell>
          <cell r="C7809" t="str">
            <v>Lime Manuf /Calcining: Coal- and Gas-fired Rotary Kiln</v>
          </cell>
          <cell r="D7809" t="str">
            <v>Industrial Processes - NEC</v>
          </cell>
          <cell r="G7809" t="str">
            <v>Industrial Processes</v>
          </cell>
          <cell r="H7809" t="str">
            <v>Mineral Products</v>
          </cell>
          <cell r="I7809" t="str">
            <v>Lime Manufacture</v>
          </cell>
          <cell r="J7809" t="str">
            <v>Calcining: Coal- and Gas-fired Rotary Kiln</v>
          </cell>
          <cell r="N7809">
            <v>40988</v>
          </cell>
        </row>
        <row r="7810">
          <cell r="A7810" t="str">
            <v>30501621</v>
          </cell>
          <cell r="B7810" t="str">
            <v>Point</v>
          </cell>
          <cell r="C7810" t="str">
            <v>Lime Manuf /Calcining: Coal- and Coke-fired Rotary Kiln</v>
          </cell>
          <cell r="D7810" t="str">
            <v>Industrial Processes - NEC</v>
          </cell>
          <cell r="G7810" t="str">
            <v>Industrial Processes</v>
          </cell>
          <cell r="H7810" t="str">
            <v>Mineral Products</v>
          </cell>
          <cell r="I7810" t="str">
            <v>Lime Manufacture</v>
          </cell>
          <cell r="J7810" t="str">
            <v>Calcining: Coal- and Coke-fired Rotary Kiln</v>
          </cell>
          <cell r="N7810">
            <v>40988</v>
          </cell>
        </row>
        <row r="7811">
          <cell r="A7811" t="str">
            <v>30501622</v>
          </cell>
          <cell r="B7811" t="str">
            <v>Point</v>
          </cell>
          <cell r="C7811" t="str">
            <v>Lime Manuf /Calcining: Coal-fired Rotary Preheater Kiln</v>
          </cell>
          <cell r="D7811" t="str">
            <v>Industrial Processes - NEC</v>
          </cell>
          <cell r="G7811" t="str">
            <v>Industrial Processes</v>
          </cell>
          <cell r="H7811" t="str">
            <v>Mineral Products</v>
          </cell>
          <cell r="I7811" t="str">
            <v>Lime Manufacture</v>
          </cell>
          <cell r="J7811" t="str">
            <v>Calcining: Coal-fired Rotary Preheater Kiln</v>
          </cell>
          <cell r="N7811">
            <v>40988</v>
          </cell>
        </row>
        <row r="7812">
          <cell r="A7812" t="str">
            <v>30501623</v>
          </cell>
          <cell r="B7812" t="str">
            <v>Point</v>
          </cell>
          <cell r="C7812" t="str">
            <v>Lime Manuf /Calcining: Gas-fired Parallel Flow Regenerative Kiln</v>
          </cell>
          <cell r="D7812" t="str">
            <v>Industrial Processes - NEC</v>
          </cell>
          <cell r="G7812" t="str">
            <v>Industrial Processes</v>
          </cell>
          <cell r="H7812" t="str">
            <v>Mineral Products</v>
          </cell>
          <cell r="I7812" t="str">
            <v>Lime Manufacture</v>
          </cell>
          <cell r="J7812" t="str">
            <v>Calcining: Gas-fired Parallel Flow Regenerative Kiln</v>
          </cell>
          <cell r="N7812">
            <v>40988</v>
          </cell>
        </row>
        <row r="7813">
          <cell r="A7813" t="str">
            <v>30501624</v>
          </cell>
          <cell r="B7813" t="str">
            <v>Point</v>
          </cell>
          <cell r="C7813" t="str">
            <v>Lime Manuf /Conveyor Transfer - Primary Crushed Material</v>
          </cell>
          <cell r="D7813" t="str">
            <v>Industrial Processes - Storage and Transfer</v>
          </cell>
          <cell r="G7813" t="str">
            <v>Industrial Processes</v>
          </cell>
          <cell r="H7813" t="str">
            <v>Mineral Products</v>
          </cell>
          <cell r="I7813" t="str">
            <v>Lime Manufacture</v>
          </cell>
          <cell r="J7813" t="str">
            <v>Conveyor Transfer - Primary Crushed Material</v>
          </cell>
          <cell r="N7813">
            <v>40988</v>
          </cell>
        </row>
        <row r="7814">
          <cell r="A7814" t="str">
            <v>30501625</v>
          </cell>
          <cell r="B7814" t="str">
            <v>Point</v>
          </cell>
          <cell r="C7814" t="str">
            <v>Lime Manuf /Secondary/Tertiary Screening</v>
          </cell>
          <cell r="D7814" t="str">
            <v>Industrial Processes - NEC</v>
          </cell>
          <cell r="G7814" t="str">
            <v>Industrial Processes</v>
          </cell>
          <cell r="H7814" t="str">
            <v>Mineral Products</v>
          </cell>
          <cell r="I7814" t="str">
            <v>Lime Manufacture</v>
          </cell>
          <cell r="J7814" t="str">
            <v>Secondary/Tertiary Screening</v>
          </cell>
          <cell r="N7814">
            <v>40988</v>
          </cell>
        </row>
        <row r="7815">
          <cell r="A7815" t="str">
            <v>30501626</v>
          </cell>
          <cell r="B7815" t="str">
            <v>Point</v>
          </cell>
          <cell r="C7815" t="str">
            <v>Lime Manuf /Product Loading, Enclosed Truck</v>
          </cell>
          <cell r="D7815" t="str">
            <v>Industrial Processes - Storage and Transfer</v>
          </cell>
          <cell r="G7815" t="str">
            <v>Industrial Processes</v>
          </cell>
          <cell r="H7815" t="str">
            <v>Mineral Products</v>
          </cell>
          <cell r="I7815" t="str">
            <v>Lime Manufacture</v>
          </cell>
          <cell r="J7815" t="str">
            <v>Product Loading, Enclosed Truck</v>
          </cell>
          <cell r="N7815">
            <v>40988</v>
          </cell>
        </row>
        <row r="7816">
          <cell r="A7816" t="str">
            <v>30501627</v>
          </cell>
          <cell r="B7816" t="str">
            <v>Point</v>
          </cell>
          <cell r="C7816" t="str">
            <v>Lime Manuf /Product Loading, Open Truck</v>
          </cell>
          <cell r="D7816" t="str">
            <v>Industrial Processes - Storage and Transfer</v>
          </cell>
          <cell r="G7816" t="str">
            <v>Industrial Processes</v>
          </cell>
          <cell r="H7816" t="str">
            <v>Mineral Products</v>
          </cell>
          <cell r="I7816" t="str">
            <v>Lime Manufacture</v>
          </cell>
          <cell r="J7816" t="str">
            <v>Product Loading, Open Truck</v>
          </cell>
          <cell r="N7816">
            <v>40988</v>
          </cell>
        </row>
        <row r="7817">
          <cell r="A7817" t="str">
            <v>30501628</v>
          </cell>
          <cell r="B7817" t="str">
            <v>Point</v>
          </cell>
          <cell r="C7817" t="str">
            <v>Lime Manuf /Pulverizing</v>
          </cell>
          <cell r="D7817" t="str">
            <v>Industrial Processes - NEC</v>
          </cell>
          <cell r="G7817" t="str">
            <v>Industrial Processes</v>
          </cell>
          <cell r="H7817" t="str">
            <v>Mineral Products</v>
          </cell>
          <cell r="I7817" t="str">
            <v>Lime Manufacture</v>
          </cell>
          <cell r="J7817" t="str">
            <v>Pulverizing</v>
          </cell>
          <cell r="N7817">
            <v>40988</v>
          </cell>
        </row>
        <row r="7818">
          <cell r="A7818" t="str">
            <v>30501629</v>
          </cell>
          <cell r="B7818" t="str">
            <v>Point</v>
          </cell>
          <cell r="C7818" t="str">
            <v>Lime Manuf /Tertiary Screening After Pulverizing</v>
          </cell>
          <cell r="D7818" t="str">
            <v>Industrial Processes - NEC</v>
          </cell>
          <cell r="G7818" t="str">
            <v>Industrial Processes</v>
          </cell>
          <cell r="H7818" t="str">
            <v>Mineral Products</v>
          </cell>
          <cell r="I7818" t="str">
            <v>Lime Manufacture</v>
          </cell>
          <cell r="J7818" t="str">
            <v>Tertiary Screening After Pulverizing</v>
          </cell>
          <cell r="N7818">
            <v>40988</v>
          </cell>
        </row>
        <row r="7819">
          <cell r="A7819" t="str">
            <v>30501630</v>
          </cell>
          <cell r="B7819" t="str">
            <v>Point</v>
          </cell>
          <cell r="C7819" t="str">
            <v>Lime Manuf /Screening After Calcination</v>
          </cell>
          <cell r="D7819" t="str">
            <v>Industrial Processes - NEC</v>
          </cell>
          <cell r="G7819" t="str">
            <v>Industrial Processes</v>
          </cell>
          <cell r="H7819" t="str">
            <v>Mineral Products</v>
          </cell>
          <cell r="I7819" t="str">
            <v>Lime Manufacture</v>
          </cell>
          <cell r="J7819" t="str">
            <v>Screening After Calcination</v>
          </cell>
          <cell r="N7819">
            <v>40988</v>
          </cell>
        </row>
        <row r="7820">
          <cell r="A7820" t="str">
            <v>30501631</v>
          </cell>
          <cell r="B7820" t="str">
            <v>Point</v>
          </cell>
          <cell r="C7820" t="str">
            <v>Lime Manuf /Crushing and Pulverizing After Calcinating</v>
          </cell>
          <cell r="D7820" t="str">
            <v>Industrial Processes - NEC</v>
          </cell>
          <cell r="G7820" t="str">
            <v>Industrial Processes</v>
          </cell>
          <cell r="H7820" t="str">
            <v>Mineral Products</v>
          </cell>
          <cell r="I7820" t="str">
            <v>Lime Manufacture</v>
          </cell>
          <cell r="J7820" t="str">
            <v>Crushing and Pulverizing After Calcinating</v>
          </cell>
          <cell r="N7820">
            <v>40988</v>
          </cell>
        </row>
        <row r="7821">
          <cell r="A7821" t="str">
            <v>30501632</v>
          </cell>
          <cell r="B7821" t="str">
            <v>Point</v>
          </cell>
          <cell r="C7821" t="str">
            <v>Lime Manuf /Milling</v>
          </cell>
          <cell r="D7821" t="str">
            <v>Industrial Processes - NEC</v>
          </cell>
          <cell r="G7821" t="str">
            <v>Industrial Processes</v>
          </cell>
          <cell r="H7821" t="str">
            <v>Mineral Products</v>
          </cell>
          <cell r="I7821" t="str">
            <v>Lime Manufacture</v>
          </cell>
          <cell r="J7821" t="str">
            <v>Milling</v>
          </cell>
          <cell r="N7821">
            <v>40988</v>
          </cell>
        </row>
        <row r="7822">
          <cell r="A7822" t="str">
            <v>30501633</v>
          </cell>
          <cell r="B7822" t="str">
            <v>Point</v>
          </cell>
          <cell r="C7822" t="str">
            <v>Lime Manuf /Separator After Hydrator</v>
          </cell>
          <cell r="D7822" t="str">
            <v>Industrial Processes - NEC</v>
          </cell>
          <cell r="G7822" t="str">
            <v>Industrial Processes</v>
          </cell>
          <cell r="H7822" t="str">
            <v>Mineral Products</v>
          </cell>
          <cell r="I7822" t="str">
            <v>Lime Manufacture</v>
          </cell>
          <cell r="J7822" t="str">
            <v>Separator After Hydrator</v>
          </cell>
          <cell r="N7822">
            <v>40988</v>
          </cell>
        </row>
        <row r="7823">
          <cell r="A7823" t="str">
            <v>30501640</v>
          </cell>
          <cell r="B7823" t="str">
            <v>Point</v>
          </cell>
          <cell r="C7823" t="str">
            <v>Lime Manuf /Vehicle Traffic</v>
          </cell>
          <cell r="D7823" t="str">
            <v>Industrial Processes - Mining</v>
          </cell>
          <cell r="G7823" t="str">
            <v>Industrial Processes</v>
          </cell>
          <cell r="H7823" t="str">
            <v>Mineral Products</v>
          </cell>
          <cell r="I7823" t="str">
            <v>Lime Manufacture</v>
          </cell>
          <cell r="J7823" t="str">
            <v>Vehicle Traffic</v>
          </cell>
          <cell r="N7823">
            <v>40988</v>
          </cell>
        </row>
        <row r="7824">
          <cell r="A7824" t="str">
            <v>30501650</v>
          </cell>
          <cell r="B7824" t="str">
            <v>Point</v>
          </cell>
          <cell r="C7824" t="str">
            <v>Lime Manuf /Quarrying Raw Limestone</v>
          </cell>
          <cell r="D7824" t="str">
            <v>Industrial Processes - Mining</v>
          </cell>
          <cell r="G7824" t="str">
            <v>Industrial Processes</v>
          </cell>
          <cell r="H7824" t="str">
            <v>Mineral Products</v>
          </cell>
          <cell r="I7824" t="str">
            <v>Lime Manufacture</v>
          </cell>
          <cell r="J7824" t="str">
            <v>Quarrying Raw Limestone</v>
          </cell>
          <cell r="N7824">
            <v>40988</v>
          </cell>
        </row>
        <row r="7825">
          <cell r="A7825" t="str">
            <v>30501660</v>
          </cell>
          <cell r="B7825" t="str">
            <v>Point</v>
          </cell>
          <cell r="C7825" t="str">
            <v>Lime Manuf /Waste Treatment</v>
          </cell>
          <cell r="D7825" t="str">
            <v>Industrial Processes - NEC</v>
          </cell>
          <cell r="G7825" t="str">
            <v>Industrial Processes</v>
          </cell>
          <cell r="H7825" t="str">
            <v>Mineral Products</v>
          </cell>
          <cell r="I7825" t="str">
            <v>Lime Manufacture</v>
          </cell>
          <cell r="J7825" t="str">
            <v>Waste Treatment</v>
          </cell>
          <cell r="N7825">
            <v>40988</v>
          </cell>
        </row>
        <row r="7826">
          <cell r="A7826" t="str">
            <v>30501699</v>
          </cell>
          <cell r="B7826" t="str">
            <v>Point</v>
          </cell>
          <cell r="C7826" t="str">
            <v>Lime Manuf /See Comment **</v>
          </cell>
          <cell r="D7826" t="str">
            <v>Industrial Processes - NEC</v>
          </cell>
          <cell r="G7826" t="str">
            <v>Industrial Processes</v>
          </cell>
          <cell r="H7826" t="str">
            <v>Mineral Products</v>
          </cell>
          <cell r="I7826" t="str">
            <v>Lime Manufacture</v>
          </cell>
          <cell r="J7826" t="str">
            <v>See Comment **</v>
          </cell>
          <cell r="N7826">
            <v>40988</v>
          </cell>
        </row>
        <row r="7827">
          <cell r="A7827" t="str">
            <v>30501701</v>
          </cell>
          <cell r="B7827" t="str">
            <v>Point</v>
          </cell>
          <cell r="C7827" t="str">
            <v>Mineral Wool /Cupola</v>
          </cell>
          <cell r="D7827" t="str">
            <v>Industrial Processes - NEC</v>
          </cell>
          <cell r="G7827" t="str">
            <v>Industrial Processes</v>
          </cell>
          <cell r="H7827" t="str">
            <v>Mineral Products</v>
          </cell>
          <cell r="I7827" t="str">
            <v>Mineral Wool</v>
          </cell>
          <cell r="J7827" t="str">
            <v>Cupola</v>
          </cell>
          <cell r="N7827">
            <v>40988</v>
          </cell>
        </row>
        <row r="7828">
          <cell r="A7828" t="str">
            <v>30501702</v>
          </cell>
          <cell r="B7828" t="str">
            <v>Point</v>
          </cell>
          <cell r="C7828" t="str">
            <v>Mineral Wool /Reverberatory Furnace</v>
          </cell>
          <cell r="D7828" t="str">
            <v>Industrial Processes - NEC</v>
          </cell>
          <cell r="G7828" t="str">
            <v>Industrial Processes</v>
          </cell>
          <cell r="H7828" t="str">
            <v>Mineral Products</v>
          </cell>
          <cell r="I7828" t="str">
            <v>Mineral Wool</v>
          </cell>
          <cell r="J7828" t="str">
            <v>Reverberatory Furnace</v>
          </cell>
          <cell r="N7828">
            <v>40988</v>
          </cell>
        </row>
        <row r="7829">
          <cell r="A7829" t="str">
            <v>30501703</v>
          </cell>
          <cell r="B7829" t="str">
            <v>Point</v>
          </cell>
          <cell r="C7829" t="str">
            <v>Mineral Wool /Blow Chamber</v>
          </cell>
          <cell r="D7829" t="str">
            <v>Industrial Processes - NEC</v>
          </cell>
          <cell r="G7829" t="str">
            <v>Industrial Processes</v>
          </cell>
          <cell r="H7829" t="str">
            <v>Mineral Products</v>
          </cell>
          <cell r="I7829" t="str">
            <v>Mineral Wool</v>
          </cell>
          <cell r="J7829" t="str">
            <v>Blow Chamber</v>
          </cell>
          <cell r="N7829">
            <v>40988</v>
          </cell>
        </row>
        <row r="7830">
          <cell r="A7830" t="str">
            <v>30501704</v>
          </cell>
          <cell r="B7830" t="str">
            <v>Point</v>
          </cell>
          <cell r="C7830" t="str">
            <v>Mineral Wool /Curing Oven</v>
          </cell>
          <cell r="D7830" t="str">
            <v>Industrial Processes - NEC</v>
          </cell>
          <cell r="G7830" t="str">
            <v>Industrial Processes</v>
          </cell>
          <cell r="H7830" t="str">
            <v>Mineral Products</v>
          </cell>
          <cell r="I7830" t="str">
            <v>Mineral Wool</v>
          </cell>
          <cell r="J7830" t="str">
            <v>Curing Oven</v>
          </cell>
          <cell r="N7830">
            <v>40988</v>
          </cell>
        </row>
        <row r="7831">
          <cell r="A7831" t="str">
            <v>30501705</v>
          </cell>
          <cell r="B7831" t="str">
            <v>Point</v>
          </cell>
          <cell r="C7831" t="str">
            <v>Mineral Wool /Cooler</v>
          </cell>
          <cell r="D7831" t="str">
            <v>Industrial Processes - NEC</v>
          </cell>
          <cell r="G7831" t="str">
            <v>Industrial Processes</v>
          </cell>
          <cell r="H7831" t="str">
            <v>Mineral Products</v>
          </cell>
          <cell r="I7831" t="str">
            <v>Mineral Wool</v>
          </cell>
          <cell r="J7831" t="str">
            <v>Cooler</v>
          </cell>
          <cell r="N7831">
            <v>40988</v>
          </cell>
        </row>
        <row r="7832">
          <cell r="A7832" t="str">
            <v>30501706</v>
          </cell>
          <cell r="B7832" t="str">
            <v>Point</v>
          </cell>
          <cell r="C7832" t="str">
            <v>Mineral Wool /Granulated Products Processing</v>
          </cell>
          <cell r="D7832" t="str">
            <v>Industrial Processes - NEC</v>
          </cell>
          <cell r="G7832" t="str">
            <v>Industrial Processes</v>
          </cell>
          <cell r="H7832" t="str">
            <v>Mineral Products</v>
          </cell>
          <cell r="I7832" t="str">
            <v>Mineral Wool</v>
          </cell>
          <cell r="J7832" t="str">
            <v>Granulated Products Processing</v>
          </cell>
          <cell r="N7832">
            <v>40988</v>
          </cell>
        </row>
        <row r="7833">
          <cell r="A7833" t="str">
            <v>30501707</v>
          </cell>
          <cell r="B7833" t="str">
            <v>Point</v>
          </cell>
          <cell r="C7833" t="str">
            <v>Mineral Wool /Handling Operations</v>
          </cell>
          <cell r="D7833" t="str">
            <v>Industrial Processes - NEC</v>
          </cell>
          <cell r="G7833" t="str">
            <v>Industrial Processes</v>
          </cell>
          <cell r="H7833" t="str">
            <v>Mineral Products</v>
          </cell>
          <cell r="I7833" t="str">
            <v>Mineral Wool</v>
          </cell>
          <cell r="J7833" t="str">
            <v>Handling Operations</v>
          </cell>
          <cell r="N7833">
            <v>40988</v>
          </cell>
        </row>
        <row r="7834">
          <cell r="A7834" t="str">
            <v>30501708</v>
          </cell>
          <cell r="B7834" t="str">
            <v>Point</v>
          </cell>
          <cell r="C7834" t="str">
            <v>Mineral Wool /Packaging Operations</v>
          </cell>
          <cell r="D7834" t="str">
            <v>Industrial Processes - NEC</v>
          </cell>
          <cell r="G7834" t="str">
            <v>Industrial Processes</v>
          </cell>
          <cell r="H7834" t="str">
            <v>Mineral Products</v>
          </cell>
          <cell r="I7834" t="str">
            <v>Mineral Wool</v>
          </cell>
          <cell r="J7834" t="str">
            <v>Packaging Operations</v>
          </cell>
          <cell r="N7834">
            <v>40988</v>
          </cell>
        </row>
        <row r="7835">
          <cell r="A7835" t="str">
            <v>30501709</v>
          </cell>
          <cell r="B7835" t="str">
            <v>Point</v>
          </cell>
          <cell r="C7835" t="str">
            <v>Mineral Wool /Batt Application</v>
          </cell>
          <cell r="D7835" t="str">
            <v>Industrial Processes - NEC</v>
          </cell>
          <cell r="G7835" t="str">
            <v>Industrial Processes</v>
          </cell>
          <cell r="H7835" t="str">
            <v>Mineral Products</v>
          </cell>
          <cell r="I7835" t="str">
            <v>Mineral Wool</v>
          </cell>
          <cell r="J7835" t="str">
            <v>Batt Application</v>
          </cell>
          <cell r="N7835">
            <v>40988</v>
          </cell>
        </row>
        <row r="7836">
          <cell r="A7836" t="str">
            <v>30501710</v>
          </cell>
          <cell r="B7836" t="str">
            <v>Point</v>
          </cell>
          <cell r="C7836" t="str">
            <v>Mineral Wool /Storage of Oils and Binders</v>
          </cell>
          <cell r="D7836" t="str">
            <v>Industrial Processes - Storage and Transfer</v>
          </cell>
          <cell r="G7836" t="str">
            <v>Industrial Processes</v>
          </cell>
          <cell r="H7836" t="str">
            <v>Mineral Products</v>
          </cell>
          <cell r="I7836" t="str">
            <v>Mineral Wool</v>
          </cell>
          <cell r="J7836" t="str">
            <v>Storage of Oils and Binders</v>
          </cell>
          <cell r="N7836">
            <v>40988</v>
          </cell>
        </row>
        <row r="7837">
          <cell r="A7837" t="str">
            <v>30501711</v>
          </cell>
          <cell r="B7837" t="str">
            <v>Point</v>
          </cell>
          <cell r="C7837" t="str">
            <v>Mineral Wool /Mixing of Oils and Binders</v>
          </cell>
          <cell r="D7837" t="str">
            <v>Industrial Processes - NEC</v>
          </cell>
          <cell r="G7837" t="str">
            <v>Industrial Processes</v>
          </cell>
          <cell r="H7837" t="str">
            <v>Mineral Products</v>
          </cell>
          <cell r="I7837" t="str">
            <v>Mineral Wool</v>
          </cell>
          <cell r="J7837" t="str">
            <v>Mixing of Oils and Binders</v>
          </cell>
          <cell r="N7837">
            <v>40988</v>
          </cell>
        </row>
        <row r="7838">
          <cell r="A7838" t="str">
            <v>30501799</v>
          </cell>
          <cell r="B7838" t="str">
            <v>Point</v>
          </cell>
          <cell r="C7838" t="str">
            <v>Mineral Wool /Other Not Classified</v>
          </cell>
          <cell r="D7838" t="str">
            <v>Industrial Processes - NEC</v>
          </cell>
          <cell r="G7838" t="str">
            <v>Industrial Processes</v>
          </cell>
          <cell r="H7838" t="str">
            <v>Mineral Products</v>
          </cell>
          <cell r="I7838" t="str">
            <v>Mineral Wool</v>
          </cell>
          <cell r="J7838" t="str">
            <v>Other Not Classified</v>
          </cell>
          <cell r="N7838">
            <v>40988</v>
          </cell>
        </row>
        <row r="7839">
          <cell r="A7839" t="str">
            <v>30501801</v>
          </cell>
          <cell r="B7839" t="str">
            <v>Point</v>
          </cell>
          <cell r="C7839" t="str">
            <v>Perlite Manuf /Vertical Furnace</v>
          </cell>
          <cell r="D7839" t="str">
            <v>Industrial Processes - NEC</v>
          </cell>
          <cell r="G7839" t="str">
            <v>Industrial Processes</v>
          </cell>
          <cell r="H7839" t="str">
            <v>Mineral Products</v>
          </cell>
          <cell r="I7839" t="str">
            <v>Perlite Manufacturing</v>
          </cell>
          <cell r="J7839" t="str">
            <v>Vertical Furnace</v>
          </cell>
          <cell r="N7839">
            <v>40988</v>
          </cell>
        </row>
        <row r="7840">
          <cell r="A7840" t="str">
            <v>30501899</v>
          </cell>
          <cell r="B7840" t="str">
            <v>Point</v>
          </cell>
          <cell r="C7840" t="str">
            <v>Perlite Manuf /Other Not Classified</v>
          </cell>
          <cell r="D7840" t="str">
            <v>Industrial Processes - NEC</v>
          </cell>
          <cell r="G7840" t="str">
            <v>Industrial Processes</v>
          </cell>
          <cell r="H7840" t="str">
            <v>Mineral Products</v>
          </cell>
          <cell r="I7840" t="str">
            <v>Perlite Manufacturing</v>
          </cell>
          <cell r="J7840" t="str">
            <v>Other Not Classified</v>
          </cell>
          <cell r="N7840">
            <v>40988</v>
          </cell>
        </row>
        <row r="7841">
          <cell r="A7841" t="str">
            <v>30501901</v>
          </cell>
          <cell r="B7841" t="str">
            <v>Point</v>
          </cell>
          <cell r="C7841" t="str">
            <v>Phosphate Rock /Drying</v>
          </cell>
          <cell r="D7841" t="str">
            <v>Industrial Processes - NEC</v>
          </cell>
          <cell r="G7841" t="str">
            <v>Industrial Processes</v>
          </cell>
          <cell r="H7841" t="str">
            <v>Mineral Products</v>
          </cell>
          <cell r="I7841" t="str">
            <v>Phosphate Rock</v>
          </cell>
          <cell r="J7841" t="str">
            <v>Drying</v>
          </cell>
          <cell r="N7841">
            <v>40988</v>
          </cell>
        </row>
        <row r="7842">
          <cell r="A7842" t="str">
            <v>30501902</v>
          </cell>
          <cell r="B7842" t="str">
            <v>Point</v>
          </cell>
          <cell r="C7842" t="str">
            <v>Phosphate Rock /Grinding</v>
          </cell>
          <cell r="D7842" t="str">
            <v>Industrial Processes - NEC</v>
          </cell>
          <cell r="G7842" t="str">
            <v>Industrial Processes</v>
          </cell>
          <cell r="H7842" t="str">
            <v>Mineral Products</v>
          </cell>
          <cell r="I7842" t="str">
            <v>Phosphate Rock</v>
          </cell>
          <cell r="J7842" t="str">
            <v>Grinding</v>
          </cell>
          <cell r="N7842">
            <v>40988</v>
          </cell>
        </row>
        <row r="7843">
          <cell r="A7843" t="str">
            <v>30501903</v>
          </cell>
          <cell r="B7843" t="str">
            <v>Point</v>
          </cell>
          <cell r="C7843" t="str">
            <v>Phosphate Rock /Transfer/Storage</v>
          </cell>
          <cell r="D7843" t="str">
            <v>Industrial Processes - Storage and Transfer</v>
          </cell>
          <cell r="G7843" t="str">
            <v>Industrial Processes</v>
          </cell>
          <cell r="H7843" t="str">
            <v>Mineral Products</v>
          </cell>
          <cell r="I7843" t="str">
            <v>Phosphate Rock</v>
          </cell>
          <cell r="J7843" t="str">
            <v>Transfer/Storage</v>
          </cell>
          <cell r="N7843">
            <v>40988</v>
          </cell>
        </row>
        <row r="7844">
          <cell r="A7844" t="str">
            <v>30501904</v>
          </cell>
          <cell r="B7844" t="str">
            <v>Point</v>
          </cell>
          <cell r="C7844" t="str">
            <v>Phosphate Rock /Open Storage</v>
          </cell>
          <cell r="D7844" t="str">
            <v>Industrial Processes - Storage and Transfer</v>
          </cell>
          <cell r="G7844" t="str">
            <v>Industrial Processes</v>
          </cell>
          <cell r="H7844" t="str">
            <v>Mineral Products</v>
          </cell>
          <cell r="I7844" t="str">
            <v>Phosphate Rock</v>
          </cell>
          <cell r="J7844" t="str">
            <v>Open Storage</v>
          </cell>
          <cell r="N7844">
            <v>40988</v>
          </cell>
        </row>
        <row r="7845">
          <cell r="A7845" t="str">
            <v>30501905</v>
          </cell>
          <cell r="B7845" t="str">
            <v>Point</v>
          </cell>
          <cell r="C7845" t="str">
            <v>Phosphate Rock /Calcining</v>
          </cell>
          <cell r="D7845" t="str">
            <v>Industrial Processes - NEC</v>
          </cell>
          <cell r="G7845" t="str">
            <v>Industrial Processes</v>
          </cell>
          <cell r="H7845" t="str">
            <v>Mineral Products</v>
          </cell>
          <cell r="I7845" t="str">
            <v>Phosphate Rock</v>
          </cell>
          <cell r="J7845" t="str">
            <v>Calcining</v>
          </cell>
          <cell r="N7845">
            <v>40988</v>
          </cell>
        </row>
        <row r="7846">
          <cell r="A7846" t="str">
            <v>30501906</v>
          </cell>
          <cell r="B7846" t="str">
            <v>Point</v>
          </cell>
          <cell r="C7846" t="str">
            <v>Phosphate Rock /Rotary Dryer</v>
          </cell>
          <cell r="D7846" t="str">
            <v>Industrial Processes - NEC</v>
          </cell>
          <cell r="G7846" t="str">
            <v>Industrial Processes</v>
          </cell>
          <cell r="H7846" t="str">
            <v>Mineral Products</v>
          </cell>
          <cell r="I7846" t="str">
            <v>Phosphate Rock</v>
          </cell>
          <cell r="J7846" t="str">
            <v>Rotary Dryer</v>
          </cell>
          <cell r="N7846">
            <v>40988</v>
          </cell>
        </row>
        <row r="7847">
          <cell r="A7847" t="str">
            <v>30501907</v>
          </cell>
          <cell r="B7847" t="str">
            <v>Point</v>
          </cell>
          <cell r="C7847" t="str">
            <v>Phosphate Rock /Ball Mill</v>
          </cell>
          <cell r="D7847" t="str">
            <v>Industrial Processes - NEC</v>
          </cell>
          <cell r="G7847" t="str">
            <v>Industrial Processes</v>
          </cell>
          <cell r="H7847" t="str">
            <v>Mineral Products</v>
          </cell>
          <cell r="I7847" t="str">
            <v>Phosphate Rock</v>
          </cell>
          <cell r="J7847" t="str">
            <v>Ball Mill</v>
          </cell>
          <cell r="N7847">
            <v>40988</v>
          </cell>
        </row>
        <row r="7848">
          <cell r="A7848" t="str">
            <v>30501908</v>
          </cell>
          <cell r="B7848" t="str">
            <v>Point</v>
          </cell>
          <cell r="C7848" t="str">
            <v>Phosphate Rock /Mineral Products Benification</v>
          </cell>
          <cell r="D7848" t="str">
            <v>Industrial Processes - NEC</v>
          </cell>
          <cell r="G7848" t="str">
            <v>Industrial Processes</v>
          </cell>
          <cell r="H7848" t="str">
            <v>Mineral Products</v>
          </cell>
          <cell r="I7848" t="str">
            <v>Phosphate Rock</v>
          </cell>
          <cell r="J7848" t="str">
            <v>Mineral Products Benification</v>
          </cell>
          <cell r="N7848">
            <v>40988</v>
          </cell>
        </row>
        <row r="7849">
          <cell r="A7849" t="str">
            <v>30501999</v>
          </cell>
          <cell r="B7849" t="str">
            <v>Point</v>
          </cell>
          <cell r="C7849" t="str">
            <v>Phosphate Rock /Other Not Classified</v>
          </cell>
          <cell r="D7849" t="str">
            <v>Industrial Processes - NEC</v>
          </cell>
          <cell r="G7849" t="str">
            <v>Industrial Processes</v>
          </cell>
          <cell r="H7849" t="str">
            <v>Mineral Products</v>
          </cell>
          <cell r="I7849" t="str">
            <v>Phosphate Rock</v>
          </cell>
          <cell r="J7849" t="str">
            <v>Other Not Classified</v>
          </cell>
          <cell r="N7849">
            <v>40988</v>
          </cell>
        </row>
        <row r="7850">
          <cell r="A7850" t="str">
            <v>30502001</v>
          </cell>
          <cell r="B7850" t="str">
            <v>Point</v>
          </cell>
          <cell r="C7850" t="str">
            <v>Stone Quarrying &amp; Processing /Primary Crushing</v>
          </cell>
          <cell r="D7850" t="str">
            <v>Industrial Processes - NEC</v>
          </cell>
          <cell r="G7850" t="str">
            <v>Industrial Processes</v>
          </cell>
          <cell r="H7850" t="str">
            <v>Mineral Products</v>
          </cell>
          <cell r="I7850" t="str">
            <v>Stone Quarrying - Processing (See also 305320)</v>
          </cell>
          <cell r="J7850" t="str">
            <v>Primary Crushing</v>
          </cell>
          <cell r="N7850">
            <v>40988</v>
          </cell>
        </row>
        <row r="7851">
          <cell r="A7851" t="str">
            <v>30502002</v>
          </cell>
          <cell r="B7851" t="str">
            <v>Point</v>
          </cell>
          <cell r="C7851" t="str">
            <v>Stone Quarrying &amp; Processing /Secondary Crushing/Screening</v>
          </cell>
          <cell r="D7851" t="str">
            <v>Industrial Processes - NEC</v>
          </cell>
          <cell r="G7851" t="str">
            <v>Industrial Processes</v>
          </cell>
          <cell r="H7851" t="str">
            <v>Mineral Products</v>
          </cell>
          <cell r="I7851" t="str">
            <v>Stone Quarrying - Processing (See also 305320)</v>
          </cell>
          <cell r="J7851" t="str">
            <v>Secondary Crushing/Screening</v>
          </cell>
          <cell r="N7851">
            <v>40988</v>
          </cell>
        </row>
        <row r="7852">
          <cell r="A7852" t="str">
            <v>30502003</v>
          </cell>
          <cell r="B7852" t="str">
            <v>Point</v>
          </cell>
          <cell r="C7852" t="str">
            <v>Stone Quarrying &amp; Processing /Tertiary Crushing/Screening</v>
          </cell>
          <cell r="D7852" t="str">
            <v>Industrial Processes - NEC</v>
          </cell>
          <cell r="G7852" t="str">
            <v>Industrial Processes</v>
          </cell>
          <cell r="H7852" t="str">
            <v>Mineral Products</v>
          </cell>
          <cell r="I7852" t="str">
            <v>Stone Quarrying - Processing (See also 305320)</v>
          </cell>
          <cell r="J7852" t="str">
            <v>Tertiary Crushing/Screening</v>
          </cell>
          <cell r="N7852">
            <v>40988</v>
          </cell>
        </row>
        <row r="7853">
          <cell r="A7853" t="str">
            <v>30502004</v>
          </cell>
          <cell r="B7853" t="str">
            <v>Point</v>
          </cell>
          <cell r="C7853" t="str">
            <v>Stone Quarrying &amp; Processing /Recrushing/Screening</v>
          </cell>
          <cell r="D7853" t="str">
            <v>Industrial Processes - NEC</v>
          </cell>
          <cell r="G7853" t="str">
            <v>Industrial Processes</v>
          </cell>
          <cell r="H7853" t="str">
            <v>Mineral Products</v>
          </cell>
          <cell r="I7853" t="str">
            <v>Stone Quarrying - Processing (See also 305320)</v>
          </cell>
          <cell r="J7853" t="str">
            <v>Recrushing/Screening</v>
          </cell>
          <cell r="N7853">
            <v>40988</v>
          </cell>
        </row>
        <row r="7854">
          <cell r="A7854" t="str">
            <v>30502005</v>
          </cell>
          <cell r="B7854" t="str">
            <v>Point</v>
          </cell>
          <cell r="C7854" t="str">
            <v>Stone Quarrying &amp; Processing /Fines Mill</v>
          </cell>
          <cell r="D7854" t="str">
            <v>Industrial Processes - NEC</v>
          </cell>
          <cell r="G7854" t="str">
            <v>Industrial Processes</v>
          </cell>
          <cell r="H7854" t="str">
            <v>Mineral Products</v>
          </cell>
          <cell r="I7854" t="str">
            <v>Stone Quarrying - Processing (See also 305320)</v>
          </cell>
          <cell r="J7854" t="str">
            <v>Fines Mill</v>
          </cell>
          <cell r="N7854">
            <v>40988</v>
          </cell>
        </row>
        <row r="7855">
          <cell r="A7855" t="str">
            <v>30502006</v>
          </cell>
          <cell r="B7855" t="str">
            <v>Point</v>
          </cell>
          <cell r="C7855" t="str">
            <v>Stone Quarrying &amp; Processing /Miscellaneous Operations: Screen/Convey/Handling</v>
          </cell>
          <cell r="D7855" t="str">
            <v>Industrial Processes - NEC</v>
          </cell>
          <cell r="G7855" t="str">
            <v>Industrial Processes</v>
          </cell>
          <cell r="H7855" t="str">
            <v>Mineral Products</v>
          </cell>
          <cell r="I7855" t="str">
            <v>Stone Quarrying - Processing (See also 305320)</v>
          </cell>
          <cell r="J7855" t="str">
            <v>Miscellaneous Operations: Screen/Convey/Handling</v>
          </cell>
          <cell r="N7855">
            <v>40988</v>
          </cell>
        </row>
        <row r="7856">
          <cell r="A7856" t="str">
            <v>30502007</v>
          </cell>
          <cell r="B7856" t="str">
            <v>Point</v>
          </cell>
          <cell r="C7856" t="str">
            <v>Stone Quarrying &amp; Processing /Open Storage</v>
          </cell>
          <cell r="D7856" t="str">
            <v>Industrial Processes - Storage and Transfer</v>
          </cell>
          <cell r="G7856" t="str">
            <v>Industrial Processes</v>
          </cell>
          <cell r="H7856" t="str">
            <v>Mineral Products</v>
          </cell>
          <cell r="I7856" t="str">
            <v>Stone Quarrying - Processing (See also 305320)</v>
          </cell>
          <cell r="J7856" t="str">
            <v>Open Storage</v>
          </cell>
          <cell r="N7856">
            <v>40988</v>
          </cell>
        </row>
        <row r="7857">
          <cell r="A7857" t="str">
            <v>30502008</v>
          </cell>
          <cell r="B7857" t="str">
            <v>Point</v>
          </cell>
          <cell r="C7857" t="str">
            <v>Stone Quarrying &amp; Processing /Cut Stone: General</v>
          </cell>
          <cell r="D7857" t="str">
            <v>Industrial Processes - NEC</v>
          </cell>
          <cell r="G7857" t="str">
            <v>Industrial Processes</v>
          </cell>
          <cell r="H7857" t="str">
            <v>Mineral Products</v>
          </cell>
          <cell r="I7857" t="str">
            <v>Stone Quarrying - Processing (See also 305320)</v>
          </cell>
          <cell r="J7857" t="str">
            <v>Cut Stone: General</v>
          </cell>
          <cell r="N7857">
            <v>40988</v>
          </cell>
        </row>
        <row r="7858">
          <cell r="A7858" t="str">
            <v>30502009</v>
          </cell>
          <cell r="B7858" t="str">
            <v>Point</v>
          </cell>
          <cell r="C7858" t="str">
            <v>Stone Quarrying &amp; Processing /Blasting: General</v>
          </cell>
          <cell r="D7858" t="str">
            <v>Industrial Processes - Mining</v>
          </cell>
          <cell r="G7858" t="str">
            <v>Industrial Processes</v>
          </cell>
          <cell r="H7858" t="str">
            <v>Mineral Products</v>
          </cell>
          <cell r="I7858" t="str">
            <v>Stone Quarrying - Processing (See also 305320)</v>
          </cell>
          <cell r="J7858" t="str">
            <v>Blasting: General</v>
          </cell>
          <cell r="N7858">
            <v>40988</v>
          </cell>
        </row>
        <row r="7859">
          <cell r="A7859" t="str">
            <v>30502010</v>
          </cell>
          <cell r="B7859" t="str">
            <v>Point</v>
          </cell>
          <cell r="C7859" t="str">
            <v>Stone Quarrying &amp; Processing /Drilling</v>
          </cell>
          <cell r="D7859" t="str">
            <v>Industrial Processes - Mining</v>
          </cell>
          <cell r="G7859" t="str">
            <v>Industrial Processes</v>
          </cell>
          <cell r="H7859" t="str">
            <v>Mineral Products</v>
          </cell>
          <cell r="I7859" t="str">
            <v>Stone Quarrying - Processing (See also 305320)</v>
          </cell>
          <cell r="J7859" t="str">
            <v>Drilling</v>
          </cell>
          <cell r="N7859">
            <v>40988</v>
          </cell>
        </row>
        <row r="7860">
          <cell r="A7860" t="str">
            <v>30502011</v>
          </cell>
          <cell r="B7860" t="str">
            <v>Point</v>
          </cell>
          <cell r="C7860" t="str">
            <v>Stone Quarrying &amp; Processing /Hauling</v>
          </cell>
          <cell r="D7860" t="str">
            <v>Industrial Processes - Storage and Transfer</v>
          </cell>
          <cell r="G7860" t="str">
            <v>Industrial Processes</v>
          </cell>
          <cell r="H7860" t="str">
            <v>Mineral Products</v>
          </cell>
          <cell r="I7860" t="str">
            <v>Stone Quarrying - Processing (See also 305320)</v>
          </cell>
          <cell r="J7860" t="str">
            <v>Hauling</v>
          </cell>
          <cell r="N7860">
            <v>40988</v>
          </cell>
        </row>
        <row r="7861">
          <cell r="A7861" t="str">
            <v>30502012</v>
          </cell>
          <cell r="B7861" t="str">
            <v>Point</v>
          </cell>
          <cell r="C7861" t="str">
            <v>Stone Quarrying &amp; Processing /Drying</v>
          </cell>
          <cell r="D7861" t="str">
            <v>Industrial Processes - NEC</v>
          </cell>
          <cell r="G7861" t="str">
            <v>Industrial Processes</v>
          </cell>
          <cell r="H7861" t="str">
            <v>Mineral Products</v>
          </cell>
          <cell r="I7861" t="str">
            <v>Stone Quarrying - Processing (See also 305320)</v>
          </cell>
          <cell r="J7861" t="str">
            <v>Drying</v>
          </cell>
          <cell r="N7861">
            <v>40988</v>
          </cell>
        </row>
        <row r="7862">
          <cell r="A7862" t="str">
            <v>30502013</v>
          </cell>
          <cell r="B7862" t="str">
            <v>Point</v>
          </cell>
          <cell r="C7862" t="str">
            <v>Stone Quarrying &amp; Processing /Bar Grizzlies</v>
          </cell>
          <cell r="D7862" t="str">
            <v>Industrial Processes - NEC</v>
          </cell>
          <cell r="G7862" t="str">
            <v>Industrial Processes</v>
          </cell>
          <cell r="H7862" t="str">
            <v>Mineral Products</v>
          </cell>
          <cell r="I7862" t="str">
            <v>Stone Quarrying - Processing (See also 305320)</v>
          </cell>
          <cell r="J7862" t="str">
            <v>Bar Grizzlies</v>
          </cell>
          <cell r="N7862">
            <v>40988</v>
          </cell>
        </row>
        <row r="7863">
          <cell r="A7863" t="str">
            <v>30502014</v>
          </cell>
          <cell r="B7863" t="str">
            <v>Point</v>
          </cell>
          <cell r="C7863" t="str">
            <v>Stone Quarrying &amp; Processing /Shaker Screens</v>
          </cell>
          <cell r="D7863" t="str">
            <v>Industrial Processes - NEC</v>
          </cell>
          <cell r="G7863" t="str">
            <v>Industrial Processes</v>
          </cell>
          <cell r="H7863" t="str">
            <v>Mineral Products</v>
          </cell>
          <cell r="I7863" t="str">
            <v>Stone Quarrying - Processing (See also 305320)</v>
          </cell>
          <cell r="J7863" t="str">
            <v>Shaker Screens</v>
          </cell>
          <cell r="N7863">
            <v>40988</v>
          </cell>
        </row>
        <row r="7864">
          <cell r="A7864" t="str">
            <v>30502015</v>
          </cell>
          <cell r="B7864" t="str">
            <v>Point</v>
          </cell>
          <cell r="C7864" t="str">
            <v>Stone Quarrying &amp; Processing /Vibrating Screens</v>
          </cell>
          <cell r="D7864" t="str">
            <v>Industrial Processes - NEC</v>
          </cell>
          <cell r="G7864" t="str">
            <v>Industrial Processes</v>
          </cell>
          <cell r="H7864" t="str">
            <v>Mineral Products</v>
          </cell>
          <cell r="I7864" t="str">
            <v>Stone Quarrying - Processing (See also 305320)</v>
          </cell>
          <cell r="J7864" t="str">
            <v>Vibrating Screens</v>
          </cell>
          <cell r="N7864">
            <v>40988</v>
          </cell>
        </row>
        <row r="7865">
          <cell r="A7865" t="str">
            <v>30502016</v>
          </cell>
          <cell r="B7865" t="str">
            <v>Point</v>
          </cell>
          <cell r="C7865" t="str">
            <v>Stone Quarrying &amp; Processing /Revolving Screens</v>
          </cell>
          <cell r="D7865" t="str">
            <v>Industrial Processes - NEC</v>
          </cell>
          <cell r="G7865" t="str">
            <v>Industrial Processes</v>
          </cell>
          <cell r="H7865" t="str">
            <v>Mineral Products</v>
          </cell>
          <cell r="I7865" t="str">
            <v>Stone Quarrying - Processing (See also 305320)</v>
          </cell>
          <cell r="J7865" t="str">
            <v>Revolving Screens</v>
          </cell>
          <cell r="N7865">
            <v>40988</v>
          </cell>
        </row>
        <row r="7866">
          <cell r="A7866" t="str">
            <v>30502017</v>
          </cell>
          <cell r="B7866" t="str">
            <v>Point</v>
          </cell>
          <cell r="C7866" t="str">
            <v>Stone Quarrying &amp; Processing /Pugmill</v>
          </cell>
          <cell r="D7866" t="str">
            <v>Industrial Processes - NEC</v>
          </cell>
          <cell r="G7866" t="str">
            <v>Industrial Processes</v>
          </cell>
          <cell r="H7866" t="str">
            <v>Mineral Products</v>
          </cell>
          <cell r="I7866" t="str">
            <v>Stone Quarrying - Processing (See also 305320)</v>
          </cell>
          <cell r="J7866" t="str">
            <v>Pugmill</v>
          </cell>
          <cell r="N7866">
            <v>40988</v>
          </cell>
        </row>
        <row r="7867">
          <cell r="A7867" t="str">
            <v>30502018</v>
          </cell>
          <cell r="B7867" t="str">
            <v>Point</v>
          </cell>
          <cell r="C7867" t="str">
            <v>Stone Quarrying &amp; Processing /Drilling with Liquid Injection</v>
          </cell>
          <cell r="D7867" t="str">
            <v>Industrial Processes - Mining</v>
          </cell>
          <cell r="G7867" t="str">
            <v>Industrial Processes</v>
          </cell>
          <cell r="H7867" t="str">
            <v>Mineral Products</v>
          </cell>
          <cell r="I7867" t="str">
            <v>Stone Quarrying - Processing (See also 305320)</v>
          </cell>
          <cell r="J7867" t="str">
            <v>Drilling with Liquid Injection</v>
          </cell>
          <cell r="N7867">
            <v>40988</v>
          </cell>
        </row>
        <row r="7868">
          <cell r="A7868" t="str">
            <v>30502020</v>
          </cell>
          <cell r="B7868" t="str">
            <v>Point</v>
          </cell>
          <cell r="C7868" t="str">
            <v>Stone Quarrying &amp; Processing /Drilling</v>
          </cell>
          <cell r="D7868" t="str">
            <v>Industrial Processes - Mining</v>
          </cell>
          <cell r="G7868" t="str">
            <v>Industrial Processes</v>
          </cell>
          <cell r="H7868" t="str">
            <v>Mineral Products</v>
          </cell>
          <cell r="I7868" t="str">
            <v>Stone Quarrying - Processing (See also 305320)</v>
          </cell>
          <cell r="J7868" t="str">
            <v>Drilling</v>
          </cell>
          <cell r="K7868" t="str">
            <v>30502010</v>
          </cell>
          <cell r="L7868" t="str">
            <v>2005</v>
          </cell>
          <cell r="N7868">
            <v>40988</v>
          </cell>
        </row>
        <row r="7869">
          <cell r="A7869" t="str">
            <v>30502021</v>
          </cell>
          <cell r="B7869" t="str">
            <v>Point</v>
          </cell>
          <cell r="C7869" t="str">
            <v>Stone Quarrying &amp; Processing /Fines Screening</v>
          </cell>
          <cell r="D7869" t="str">
            <v>Industrial Processes - NEC</v>
          </cell>
          <cell r="G7869" t="str">
            <v>Industrial Processes</v>
          </cell>
          <cell r="H7869" t="str">
            <v>Mineral Products</v>
          </cell>
          <cell r="I7869" t="str">
            <v>Stone Quarrying - Processing (See also 305320)</v>
          </cell>
          <cell r="J7869" t="str">
            <v>Fines Screening</v>
          </cell>
          <cell r="N7869">
            <v>40988</v>
          </cell>
        </row>
        <row r="7870">
          <cell r="A7870" t="str">
            <v>30502031</v>
          </cell>
          <cell r="B7870" t="str">
            <v>Point</v>
          </cell>
          <cell r="C7870" t="str">
            <v>Stone Quarrying &amp; Processing /Truck Unloading</v>
          </cell>
          <cell r="D7870" t="str">
            <v>Industrial Processes - Storage and Transfer</v>
          </cell>
          <cell r="G7870" t="str">
            <v>Industrial Processes</v>
          </cell>
          <cell r="H7870" t="str">
            <v>Mineral Products</v>
          </cell>
          <cell r="I7870" t="str">
            <v>Stone Quarrying - Processing (See also 305320)</v>
          </cell>
          <cell r="J7870" t="str">
            <v>Truck Unloading</v>
          </cell>
          <cell r="N7870">
            <v>40988</v>
          </cell>
        </row>
        <row r="7871">
          <cell r="A7871" t="str">
            <v>30502032</v>
          </cell>
          <cell r="B7871" t="str">
            <v>Point</v>
          </cell>
          <cell r="C7871" t="str">
            <v>Stone Quarrying &amp; Processing /Truck Loading: Conveyor</v>
          </cell>
          <cell r="D7871" t="str">
            <v>Industrial Processes - Storage and Transfer</v>
          </cell>
          <cell r="G7871" t="str">
            <v>Industrial Processes</v>
          </cell>
          <cell r="H7871" t="str">
            <v>Mineral Products</v>
          </cell>
          <cell r="I7871" t="str">
            <v>Stone Quarrying - Processing (See also 305320)</v>
          </cell>
          <cell r="J7871" t="str">
            <v>Truck Loading: Conveyor</v>
          </cell>
          <cell r="N7871">
            <v>40988</v>
          </cell>
        </row>
        <row r="7872">
          <cell r="A7872" t="str">
            <v>30502033</v>
          </cell>
          <cell r="B7872" t="str">
            <v>Point</v>
          </cell>
          <cell r="C7872" t="str">
            <v>Stone Quarrying &amp; Processing /Truck Loading: Front End Loader</v>
          </cell>
          <cell r="D7872" t="str">
            <v>Industrial Processes - Storage and Transfer</v>
          </cell>
          <cell r="G7872" t="str">
            <v>Industrial Processes</v>
          </cell>
          <cell r="H7872" t="str">
            <v>Mineral Products</v>
          </cell>
          <cell r="I7872" t="str">
            <v>Stone Quarrying - Processing (See also 305320)</v>
          </cell>
          <cell r="J7872" t="str">
            <v>Truck Loading: Front End Loader</v>
          </cell>
          <cell r="N7872">
            <v>40988</v>
          </cell>
        </row>
        <row r="7873">
          <cell r="A7873" t="str">
            <v>30502090</v>
          </cell>
          <cell r="B7873" t="str">
            <v>Point</v>
          </cell>
          <cell r="C7873" t="str">
            <v>Stone Quarrying &amp; Processing /Haul Roads - General</v>
          </cell>
          <cell r="D7873" t="str">
            <v>Industrial Processes - NEC</v>
          </cell>
          <cell r="G7873" t="str">
            <v>Industrial Processes</v>
          </cell>
          <cell r="H7873" t="str">
            <v>Mineral Products</v>
          </cell>
          <cell r="I7873" t="str">
            <v>Stone Quarrying - Processing (See also 305020 for diff. units)</v>
          </cell>
          <cell r="J7873" t="str">
            <v>Haul Roads - General</v>
          </cell>
          <cell r="N7873">
            <v>40988</v>
          </cell>
        </row>
        <row r="7874">
          <cell r="A7874" t="str">
            <v>30502099</v>
          </cell>
          <cell r="B7874" t="str">
            <v>Point</v>
          </cell>
          <cell r="C7874" t="str">
            <v>Stone Quarrying &amp; Processing /Not Classified **</v>
          </cell>
          <cell r="D7874" t="str">
            <v>Industrial Processes - NEC</v>
          </cell>
          <cell r="G7874" t="str">
            <v>Industrial Processes</v>
          </cell>
          <cell r="H7874" t="str">
            <v>Mineral Products</v>
          </cell>
          <cell r="I7874" t="str">
            <v>Stone Quarrying - Processing (See also 305320)</v>
          </cell>
          <cell r="J7874" t="str">
            <v>Not Classified **</v>
          </cell>
          <cell r="N7874">
            <v>40988</v>
          </cell>
        </row>
        <row r="7875">
          <cell r="A7875" t="str">
            <v>30502101</v>
          </cell>
          <cell r="B7875" t="str">
            <v>Point</v>
          </cell>
          <cell r="C7875" t="str">
            <v>Salt Mining /General</v>
          </cell>
          <cell r="D7875" t="str">
            <v>Industrial Processes - NEC</v>
          </cell>
          <cell r="G7875" t="str">
            <v>Industrial Processes</v>
          </cell>
          <cell r="H7875" t="str">
            <v>Mineral Products</v>
          </cell>
          <cell r="I7875" t="str">
            <v>Salt Mining</v>
          </cell>
          <cell r="J7875" t="str">
            <v>General</v>
          </cell>
          <cell r="N7875">
            <v>40988</v>
          </cell>
        </row>
        <row r="7876">
          <cell r="A7876" t="str">
            <v>30502102</v>
          </cell>
          <cell r="B7876" t="str">
            <v>Point</v>
          </cell>
          <cell r="C7876" t="str">
            <v>Salt Mining /Granulation: Stack Dryer</v>
          </cell>
          <cell r="D7876" t="str">
            <v>Industrial Processes - NEC</v>
          </cell>
          <cell r="G7876" t="str">
            <v>Industrial Processes</v>
          </cell>
          <cell r="H7876" t="str">
            <v>Mineral Products</v>
          </cell>
          <cell r="I7876" t="str">
            <v>Salt Mining</v>
          </cell>
          <cell r="J7876" t="str">
            <v>Granulation: Stack Dryer</v>
          </cell>
          <cell r="N7876">
            <v>40988</v>
          </cell>
        </row>
        <row r="7877">
          <cell r="A7877" t="str">
            <v>30502103</v>
          </cell>
          <cell r="B7877" t="str">
            <v>Point</v>
          </cell>
          <cell r="C7877" t="str">
            <v>Salt Mining /Filtration: Vacuum Filter</v>
          </cell>
          <cell r="D7877" t="str">
            <v>Industrial Processes - NEC</v>
          </cell>
          <cell r="G7877" t="str">
            <v>Industrial Processes</v>
          </cell>
          <cell r="H7877" t="str">
            <v>Mineral Products</v>
          </cell>
          <cell r="I7877" t="str">
            <v>Salt Mining</v>
          </cell>
          <cell r="J7877" t="str">
            <v>Filtration: Vacuum Filter</v>
          </cell>
          <cell r="N7877">
            <v>40988</v>
          </cell>
        </row>
        <row r="7878">
          <cell r="A7878" t="str">
            <v>30502104</v>
          </cell>
          <cell r="B7878" t="str">
            <v>Point</v>
          </cell>
          <cell r="C7878" t="str">
            <v>Salt Mining /Crushing</v>
          </cell>
          <cell r="D7878" t="str">
            <v>Industrial Processes - NEC</v>
          </cell>
          <cell r="G7878" t="str">
            <v>Industrial Processes</v>
          </cell>
          <cell r="H7878" t="str">
            <v>Mineral Products</v>
          </cell>
          <cell r="I7878" t="str">
            <v>Salt Mining</v>
          </cell>
          <cell r="J7878" t="str">
            <v>Crushing</v>
          </cell>
          <cell r="N7878">
            <v>40988</v>
          </cell>
        </row>
        <row r="7879">
          <cell r="A7879" t="str">
            <v>30502105</v>
          </cell>
          <cell r="B7879" t="str">
            <v>Point</v>
          </cell>
          <cell r="C7879" t="str">
            <v>Salt Mining /Screening</v>
          </cell>
          <cell r="D7879" t="str">
            <v>Industrial Processes - NEC</v>
          </cell>
          <cell r="G7879" t="str">
            <v>Industrial Processes</v>
          </cell>
          <cell r="H7879" t="str">
            <v>Mineral Products</v>
          </cell>
          <cell r="I7879" t="str">
            <v>Salt Mining</v>
          </cell>
          <cell r="J7879" t="str">
            <v>Screening</v>
          </cell>
          <cell r="N7879">
            <v>40988</v>
          </cell>
        </row>
        <row r="7880">
          <cell r="A7880" t="str">
            <v>30502106</v>
          </cell>
          <cell r="B7880" t="str">
            <v>Point</v>
          </cell>
          <cell r="C7880" t="str">
            <v>Salt Mining /Conveying</v>
          </cell>
          <cell r="D7880" t="str">
            <v>Industrial Processes - Storage and Transfer</v>
          </cell>
          <cell r="G7880" t="str">
            <v>Industrial Processes</v>
          </cell>
          <cell r="H7880" t="str">
            <v>Mineral Products</v>
          </cell>
          <cell r="I7880" t="str">
            <v>Salt Mining</v>
          </cell>
          <cell r="J7880" t="str">
            <v>Conveying</v>
          </cell>
          <cell r="N7880">
            <v>40988</v>
          </cell>
        </row>
        <row r="7881">
          <cell r="A7881" t="str">
            <v>30502201</v>
          </cell>
          <cell r="B7881" t="str">
            <v>Point</v>
          </cell>
          <cell r="C7881" t="str">
            <v>Potash Production /Mine: Grinding/Drying</v>
          </cell>
          <cell r="D7881" t="str">
            <v>Industrial Processes - NEC</v>
          </cell>
          <cell r="G7881" t="str">
            <v>Industrial Processes</v>
          </cell>
          <cell r="H7881" t="str">
            <v>Mineral Products</v>
          </cell>
          <cell r="I7881" t="str">
            <v>Potash Production</v>
          </cell>
          <cell r="J7881" t="str">
            <v>Mine: Grinding/Drying</v>
          </cell>
          <cell r="N7881">
            <v>40988</v>
          </cell>
        </row>
        <row r="7882">
          <cell r="A7882" t="str">
            <v>30502299</v>
          </cell>
          <cell r="B7882" t="str">
            <v>Point</v>
          </cell>
          <cell r="C7882" t="str">
            <v>Potash Production /Other Not Classified</v>
          </cell>
          <cell r="D7882" t="str">
            <v>Industrial Processes - NEC</v>
          </cell>
          <cell r="G7882" t="str">
            <v>Industrial Processes</v>
          </cell>
          <cell r="H7882" t="str">
            <v>Mineral Products</v>
          </cell>
          <cell r="I7882" t="str">
            <v>Potash Production</v>
          </cell>
          <cell r="J7882" t="str">
            <v>Other Not Classified</v>
          </cell>
          <cell r="N7882">
            <v>40988</v>
          </cell>
        </row>
        <row r="7883">
          <cell r="A7883" t="str">
            <v>30502401</v>
          </cell>
          <cell r="B7883" t="str">
            <v>Point</v>
          </cell>
          <cell r="C7883" t="str">
            <v>Magnesium Carbonate /Mine/Process</v>
          </cell>
          <cell r="D7883" t="str">
            <v>Industrial Processes - NEC</v>
          </cell>
          <cell r="G7883" t="str">
            <v>Industrial Processes</v>
          </cell>
          <cell r="H7883" t="str">
            <v>Mineral Products</v>
          </cell>
          <cell r="I7883" t="str">
            <v>Magnesium Carbonate</v>
          </cell>
          <cell r="J7883" t="str">
            <v>Mine/Process</v>
          </cell>
          <cell r="N7883">
            <v>40988</v>
          </cell>
        </row>
        <row r="7884">
          <cell r="A7884" t="str">
            <v>30502499</v>
          </cell>
          <cell r="B7884" t="str">
            <v>Point</v>
          </cell>
          <cell r="C7884" t="str">
            <v>Magnesium Carbonate /Other Not Classified</v>
          </cell>
          <cell r="D7884" t="str">
            <v>Industrial Processes - NEC</v>
          </cell>
          <cell r="G7884" t="str">
            <v>Industrial Processes</v>
          </cell>
          <cell r="H7884" t="str">
            <v>Mineral Products</v>
          </cell>
          <cell r="I7884" t="str">
            <v>Magnesium Carbonate</v>
          </cell>
          <cell r="J7884" t="str">
            <v>Other Not Classified</v>
          </cell>
          <cell r="N7884">
            <v>40988</v>
          </cell>
        </row>
        <row r="7885">
          <cell r="A7885" t="str">
            <v>30502501</v>
          </cell>
          <cell r="B7885" t="str">
            <v>Point</v>
          </cell>
          <cell r="C7885" t="str">
            <v>Construction Sand &amp; Gravel /Total Plant: General **</v>
          </cell>
          <cell r="D7885" t="str">
            <v>Industrial Processes - NEC</v>
          </cell>
          <cell r="G7885" t="str">
            <v>Industrial Processes</v>
          </cell>
          <cell r="H7885" t="str">
            <v>Mineral Products</v>
          </cell>
          <cell r="I7885" t="str">
            <v>Construction Sand and Gravel</v>
          </cell>
          <cell r="J7885" t="str">
            <v>Total Plant: General **</v>
          </cell>
          <cell r="N7885">
            <v>40988</v>
          </cell>
        </row>
        <row r="7886">
          <cell r="A7886" t="str">
            <v>30502502</v>
          </cell>
          <cell r="B7886" t="str">
            <v>Point</v>
          </cell>
          <cell r="C7886" t="str">
            <v>Construction Sand &amp; Gravel /Aggregate Storage</v>
          </cell>
          <cell r="D7886" t="str">
            <v>Industrial Processes - Storage and Transfer</v>
          </cell>
          <cell r="G7886" t="str">
            <v>Industrial Processes</v>
          </cell>
          <cell r="H7886" t="str">
            <v>Mineral Products</v>
          </cell>
          <cell r="I7886" t="str">
            <v>Construction Sand and Gravel</v>
          </cell>
          <cell r="J7886" t="str">
            <v>Aggregate Storage</v>
          </cell>
          <cell r="N7886">
            <v>40988</v>
          </cell>
        </row>
        <row r="7887">
          <cell r="A7887" t="str">
            <v>30502503</v>
          </cell>
          <cell r="B7887" t="str">
            <v>Point</v>
          </cell>
          <cell r="C7887" t="str">
            <v>Construction Sand &amp; Gravel /Material Transfer &amp; Conveying</v>
          </cell>
          <cell r="D7887" t="str">
            <v>Industrial Processes - Storage and Transfer</v>
          </cell>
          <cell r="G7887" t="str">
            <v>Industrial Processes</v>
          </cell>
          <cell r="H7887" t="str">
            <v>Mineral Products</v>
          </cell>
          <cell r="I7887" t="str">
            <v>Construction Sand and Gravel</v>
          </cell>
          <cell r="J7887" t="str">
            <v>Material Transfer and Conveying</v>
          </cell>
          <cell r="N7887">
            <v>40988</v>
          </cell>
        </row>
        <row r="7888">
          <cell r="A7888" t="str">
            <v>30502504</v>
          </cell>
          <cell r="B7888" t="str">
            <v>Point</v>
          </cell>
          <cell r="C7888" t="str">
            <v>Construction Sand &amp; Gravel /Hauling</v>
          </cell>
          <cell r="D7888" t="str">
            <v>Industrial Processes - Storage and Transfer</v>
          </cell>
          <cell r="G7888" t="str">
            <v>Industrial Processes</v>
          </cell>
          <cell r="H7888" t="str">
            <v>Mineral Products</v>
          </cell>
          <cell r="I7888" t="str">
            <v>Construction Sand and Gravel</v>
          </cell>
          <cell r="J7888" t="str">
            <v>Hauling</v>
          </cell>
          <cell r="N7888">
            <v>40988</v>
          </cell>
        </row>
        <row r="7889">
          <cell r="A7889" t="str">
            <v>30502505</v>
          </cell>
          <cell r="B7889" t="str">
            <v>Point</v>
          </cell>
          <cell r="C7889" t="str">
            <v>Construction Sand &amp; Gravel /Pile Forming: Stacker</v>
          </cell>
          <cell r="D7889" t="str">
            <v>Industrial Processes - Storage and Transfer</v>
          </cell>
          <cell r="G7889" t="str">
            <v>Industrial Processes</v>
          </cell>
          <cell r="H7889" t="str">
            <v>Mineral Products</v>
          </cell>
          <cell r="I7889" t="str">
            <v>Construction Sand and Gravel</v>
          </cell>
          <cell r="J7889" t="str">
            <v>Pile Forming: Stacker</v>
          </cell>
          <cell r="N7889">
            <v>40988</v>
          </cell>
        </row>
        <row r="7890">
          <cell r="A7890" t="str">
            <v>30502506</v>
          </cell>
          <cell r="B7890" t="str">
            <v>Point</v>
          </cell>
          <cell r="C7890" t="str">
            <v>Construction Sand &amp; Gravel /Bulk Loading</v>
          </cell>
          <cell r="D7890" t="str">
            <v>Industrial Processes - Storage and Transfer</v>
          </cell>
          <cell r="G7890" t="str">
            <v>Industrial Processes</v>
          </cell>
          <cell r="H7890" t="str">
            <v>Mineral Products</v>
          </cell>
          <cell r="I7890" t="str">
            <v>Construction Sand and Gravel</v>
          </cell>
          <cell r="J7890" t="str">
            <v>Bulk Loading</v>
          </cell>
          <cell r="N7890">
            <v>40988</v>
          </cell>
        </row>
        <row r="7891">
          <cell r="A7891" t="str">
            <v>30502507</v>
          </cell>
          <cell r="B7891" t="str">
            <v>Point</v>
          </cell>
          <cell r="C7891" t="str">
            <v>Construction Sand &amp; Gravel /Storage Piles</v>
          </cell>
          <cell r="D7891" t="str">
            <v>Industrial Processes - Storage and Transfer</v>
          </cell>
          <cell r="G7891" t="str">
            <v>Industrial Processes</v>
          </cell>
          <cell r="H7891" t="str">
            <v>Mineral Products</v>
          </cell>
          <cell r="I7891" t="str">
            <v>Construction Sand and Gravel</v>
          </cell>
          <cell r="J7891" t="str">
            <v>Storage Piles</v>
          </cell>
          <cell r="N7891">
            <v>40988</v>
          </cell>
        </row>
        <row r="7892">
          <cell r="A7892" t="str">
            <v>30502508</v>
          </cell>
          <cell r="B7892" t="str">
            <v>Point</v>
          </cell>
          <cell r="C7892" t="str">
            <v>Construction Sand &amp; Gravel /Dryer ** (See 3-05-027-20 thru -24 for Industrial Sand Dryers)</v>
          </cell>
          <cell r="D7892" t="str">
            <v>Industrial Processes - NEC</v>
          </cell>
          <cell r="G7892" t="str">
            <v>Industrial Processes</v>
          </cell>
          <cell r="H7892" t="str">
            <v>Mineral Products</v>
          </cell>
          <cell r="I7892" t="str">
            <v>Construction Sand and Gravel</v>
          </cell>
          <cell r="J7892" t="str">
            <v>Dryer ** (See 3-05-027-20 thru -24 for Industrial Sand Dryers)</v>
          </cell>
          <cell r="N7892">
            <v>40988</v>
          </cell>
        </row>
        <row r="7893">
          <cell r="A7893" t="str">
            <v>30502509</v>
          </cell>
          <cell r="B7893" t="str">
            <v>Point</v>
          </cell>
          <cell r="C7893" t="str">
            <v>Construction Sand &amp; Gravel /Cooler ** (See 3-05-027-30 for Industrial Sand Coolers)</v>
          </cell>
          <cell r="D7893" t="str">
            <v>Industrial Processes - NEC</v>
          </cell>
          <cell r="G7893" t="str">
            <v>Industrial Processes</v>
          </cell>
          <cell r="H7893" t="str">
            <v>Mineral Products</v>
          </cell>
          <cell r="I7893" t="str">
            <v>Construction Sand and Gravel</v>
          </cell>
          <cell r="J7893" t="str">
            <v>Cooler ** (See 3-05-027-30 for Industrial Sand Coolers)</v>
          </cell>
          <cell r="N7893">
            <v>40988</v>
          </cell>
        </row>
        <row r="7894">
          <cell r="A7894" t="str">
            <v>30502510</v>
          </cell>
          <cell r="B7894" t="str">
            <v>Point</v>
          </cell>
          <cell r="C7894" t="str">
            <v>Construction Sand &amp; Gravel /Crushing</v>
          </cell>
          <cell r="D7894" t="str">
            <v>Industrial Processes - NEC</v>
          </cell>
          <cell r="G7894" t="str">
            <v>Industrial Processes</v>
          </cell>
          <cell r="H7894" t="str">
            <v>Mineral Products</v>
          </cell>
          <cell r="I7894" t="str">
            <v>Construction Sand and Gravel</v>
          </cell>
          <cell r="J7894" t="str">
            <v>Crushing</v>
          </cell>
          <cell r="N7894">
            <v>40988</v>
          </cell>
        </row>
        <row r="7895">
          <cell r="A7895" t="str">
            <v>30502511</v>
          </cell>
          <cell r="B7895" t="str">
            <v>Point</v>
          </cell>
          <cell r="C7895" t="str">
            <v>Construction Sand &amp; Gravel /Screening</v>
          </cell>
          <cell r="D7895" t="str">
            <v>Industrial Processes - NEC</v>
          </cell>
          <cell r="G7895" t="str">
            <v>Industrial Processes</v>
          </cell>
          <cell r="H7895" t="str">
            <v>Mineral Products</v>
          </cell>
          <cell r="I7895" t="str">
            <v>Construction Sand and Gravel</v>
          </cell>
          <cell r="J7895" t="str">
            <v>Screening</v>
          </cell>
          <cell r="N7895">
            <v>40988</v>
          </cell>
        </row>
        <row r="7896">
          <cell r="A7896" t="str">
            <v>30502512</v>
          </cell>
          <cell r="B7896" t="str">
            <v>Point</v>
          </cell>
          <cell r="C7896" t="str">
            <v>Construction Sand &amp; Gravel /Overburden Removal</v>
          </cell>
          <cell r="D7896" t="str">
            <v>Industrial Processes - Storage and Transfer</v>
          </cell>
          <cell r="G7896" t="str">
            <v>Industrial Processes</v>
          </cell>
          <cell r="H7896" t="str">
            <v>Mineral Products</v>
          </cell>
          <cell r="I7896" t="str">
            <v>Construction Sand and Gravel</v>
          </cell>
          <cell r="J7896" t="str">
            <v>Overburden Removal</v>
          </cell>
          <cell r="N7896">
            <v>40988</v>
          </cell>
        </row>
        <row r="7897">
          <cell r="A7897" t="str">
            <v>30502513</v>
          </cell>
          <cell r="B7897" t="str">
            <v>Point</v>
          </cell>
          <cell r="C7897" t="str">
            <v>Construction Sand &amp; Gravel /Excavating</v>
          </cell>
          <cell r="D7897" t="str">
            <v>Industrial Processes - Mining</v>
          </cell>
          <cell r="G7897" t="str">
            <v>Industrial Processes</v>
          </cell>
          <cell r="H7897" t="str">
            <v>Mineral Products</v>
          </cell>
          <cell r="I7897" t="str">
            <v>Construction Sand and Gravel</v>
          </cell>
          <cell r="J7897" t="str">
            <v>Excavating</v>
          </cell>
          <cell r="N7897">
            <v>40988</v>
          </cell>
        </row>
        <row r="7898">
          <cell r="A7898" t="str">
            <v>30502514</v>
          </cell>
          <cell r="B7898" t="str">
            <v>Point</v>
          </cell>
          <cell r="C7898" t="str">
            <v>Construction Sand &amp; Gravel /Drilling and Blasting</v>
          </cell>
          <cell r="D7898" t="str">
            <v>Industrial Processes - Mining</v>
          </cell>
          <cell r="G7898" t="str">
            <v>Industrial Processes</v>
          </cell>
          <cell r="H7898" t="str">
            <v>Mineral Products</v>
          </cell>
          <cell r="I7898" t="str">
            <v>Construction Sand and Gravel</v>
          </cell>
          <cell r="J7898" t="str">
            <v>Drilling and Blasting</v>
          </cell>
          <cell r="N7898">
            <v>40988</v>
          </cell>
        </row>
        <row r="7899">
          <cell r="A7899" t="str">
            <v>30502522</v>
          </cell>
          <cell r="B7899" t="str">
            <v>Point</v>
          </cell>
          <cell r="C7899" t="str">
            <v>Construction Sand &amp; Gravel /Rodmilling: Fine Crushing of Construction Sand</v>
          </cell>
          <cell r="D7899" t="str">
            <v>Industrial Processes - NEC</v>
          </cell>
          <cell r="G7899" t="str">
            <v>Industrial Processes</v>
          </cell>
          <cell r="H7899" t="str">
            <v>Mineral Products</v>
          </cell>
          <cell r="I7899" t="str">
            <v>Construction Sand and Gravel</v>
          </cell>
          <cell r="J7899" t="str">
            <v>Rodmilling: Fine Crushing of Construction Sand</v>
          </cell>
          <cell r="N7899">
            <v>40988</v>
          </cell>
        </row>
        <row r="7900">
          <cell r="A7900" t="str">
            <v>30502523</v>
          </cell>
          <cell r="B7900" t="str">
            <v>Point</v>
          </cell>
          <cell r="C7900" t="str">
            <v>Construction Sand &amp; Gravel /Fine Screening of Construction Sand Following Dewatering or Rodmilling</v>
          </cell>
          <cell r="D7900" t="str">
            <v>Industrial Processes - NEC</v>
          </cell>
          <cell r="G7900" t="str">
            <v>Industrial Processes</v>
          </cell>
          <cell r="H7900" t="str">
            <v>Mineral Products</v>
          </cell>
          <cell r="I7900" t="str">
            <v>Construction Sand and Gravel</v>
          </cell>
          <cell r="J7900" t="str">
            <v>Fine Screening of Construction Sand Following Dewatering or Rodmilling</v>
          </cell>
          <cell r="N7900">
            <v>40988</v>
          </cell>
        </row>
        <row r="7901">
          <cell r="A7901" t="str">
            <v>30502599</v>
          </cell>
          <cell r="B7901" t="str">
            <v>Point</v>
          </cell>
          <cell r="C7901" t="str">
            <v>Construction Sand &amp; Gravel /Not Classified **</v>
          </cell>
          <cell r="D7901" t="str">
            <v>Industrial Processes - NEC</v>
          </cell>
          <cell r="G7901" t="str">
            <v>Industrial Processes</v>
          </cell>
          <cell r="H7901" t="str">
            <v>Mineral Products</v>
          </cell>
          <cell r="I7901" t="str">
            <v>Construction Sand and Gravel</v>
          </cell>
          <cell r="J7901" t="str">
            <v>Not Classified **</v>
          </cell>
          <cell r="N7901">
            <v>40988</v>
          </cell>
        </row>
        <row r="7902">
          <cell r="A7902" t="str">
            <v>30502601</v>
          </cell>
          <cell r="B7902" t="str">
            <v>Point</v>
          </cell>
          <cell r="C7902" t="str">
            <v>Diatomaceous Earth /Handling</v>
          </cell>
          <cell r="D7902" t="str">
            <v>Industrial Processes - NEC</v>
          </cell>
          <cell r="G7902" t="str">
            <v>Industrial Processes</v>
          </cell>
          <cell r="H7902" t="str">
            <v>Mineral Products</v>
          </cell>
          <cell r="I7902" t="str">
            <v>Diatomaceous Earth</v>
          </cell>
          <cell r="J7902" t="str">
            <v>Handling</v>
          </cell>
          <cell r="N7902">
            <v>40988</v>
          </cell>
        </row>
        <row r="7903">
          <cell r="A7903" t="str">
            <v>30502699</v>
          </cell>
          <cell r="B7903" t="str">
            <v>Point</v>
          </cell>
          <cell r="C7903" t="str">
            <v>Diatomaceous Earth /Other Not Classified</v>
          </cell>
          <cell r="D7903" t="str">
            <v>Industrial Processes - NEC</v>
          </cell>
          <cell r="G7903" t="str">
            <v>Industrial Processes</v>
          </cell>
          <cell r="H7903" t="str">
            <v>Mineral Products</v>
          </cell>
          <cell r="I7903" t="str">
            <v>Diatomaceous Earth</v>
          </cell>
          <cell r="J7903" t="str">
            <v>Other Not Classified</v>
          </cell>
          <cell r="N7903">
            <v>40988</v>
          </cell>
        </row>
        <row r="7904">
          <cell r="A7904" t="str">
            <v>30502701</v>
          </cell>
          <cell r="B7904" t="str">
            <v>Point</v>
          </cell>
          <cell r="C7904" t="str">
            <v>Industrial Sand &amp; Gravel /Primary Crushing of Raw Material</v>
          </cell>
          <cell r="D7904" t="str">
            <v>Industrial Processes - NEC</v>
          </cell>
          <cell r="G7904" t="str">
            <v>Industrial Processes</v>
          </cell>
          <cell r="H7904" t="str">
            <v>Mineral Products</v>
          </cell>
          <cell r="I7904" t="str">
            <v>Industrial Sand and Gravel</v>
          </cell>
          <cell r="J7904" t="str">
            <v>Primary Crushing of Raw Material</v>
          </cell>
          <cell r="N7904">
            <v>40988</v>
          </cell>
        </row>
        <row r="7905">
          <cell r="A7905" t="str">
            <v>30502705</v>
          </cell>
          <cell r="B7905" t="str">
            <v>Point</v>
          </cell>
          <cell r="C7905" t="str">
            <v>Industrial Sand &amp; Gravel /Secondary Crushing</v>
          </cell>
          <cell r="D7905" t="str">
            <v>Industrial Processes - NEC</v>
          </cell>
          <cell r="G7905" t="str">
            <v>Industrial Processes</v>
          </cell>
          <cell r="H7905" t="str">
            <v>Mineral Products</v>
          </cell>
          <cell r="I7905" t="str">
            <v>Industrial Sand and Gravel</v>
          </cell>
          <cell r="J7905" t="str">
            <v>Secondary Crushing</v>
          </cell>
          <cell r="N7905">
            <v>40988</v>
          </cell>
        </row>
        <row r="7906">
          <cell r="A7906" t="str">
            <v>30502709</v>
          </cell>
          <cell r="B7906" t="str">
            <v>Point</v>
          </cell>
          <cell r="C7906" t="str">
            <v>Industrial Sand &amp; Gravel /Grinding: Size Reduction to 50 Microns or Smaller</v>
          </cell>
          <cell r="D7906" t="str">
            <v>Industrial Processes - NEC</v>
          </cell>
          <cell r="G7906" t="str">
            <v>Industrial Processes</v>
          </cell>
          <cell r="H7906" t="str">
            <v>Mineral Products</v>
          </cell>
          <cell r="I7906" t="str">
            <v>Industrial Sand and Gravel</v>
          </cell>
          <cell r="J7906" t="str">
            <v>Grinding: Size Reduction to 50 Microns or Smaller</v>
          </cell>
          <cell r="N7906">
            <v>40988</v>
          </cell>
        </row>
        <row r="7907">
          <cell r="A7907" t="str">
            <v>30502713</v>
          </cell>
          <cell r="B7907" t="str">
            <v>Point</v>
          </cell>
          <cell r="C7907" t="str">
            <v>Industrial Sand &amp; Gravel /Screening: Size Classification</v>
          </cell>
          <cell r="D7907" t="str">
            <v>Industrial Processes - NEC</v>
          </cell>
          <cell r="G7907" t="str">
            <v>Industrial Processes</v>
          </cell>
          <cell r="H7907" t="str">
            <v>Mineral Products</v>
          </cell>
          <cell r="I7907" t="str">
            <v>Industrial Sand and Gravel</v>
          </cell>
          <cell r="J7907" t="str">
            <v>Screening: Size Classification</v>
          </cell>
          <cell r="N7907">
            <v>40988</v>
          </cell>
        </row>
        <row r="7908">
          <cell r="A7908" t="str">
            <v>30502717</v>
          </cell>
          <cell r="B7908" t="str">
            <v>Point</v>
          </cell>
          <cell r="C7908" t="str">
            <v>Industrial Sand &amp; Gravel /Draining: Removal of Moisture to About 6% After Froth Flotation</v>
          </cell>
          <cell r="D7908" t="str">
            <v>Industrial Processes - NEC</v>
          </cell>
          <cell r="G7908" t="str">
            <v>Industrial Processes</v>
          </cell>
          <cell r="H7908" t="str">
            <v>Mineral Products</v>
          </cell>
          <cell r="I7908" t="str">
            <v>Industrial Sand and Gravel</v>
          </cell>
          <cell r="J7908" t="str">
            <v>Draining: Removal of Moisture to About 6% After Froth Flotation</v>
          </cell>
          <cell r="N7908">
            <v>40988</v>
          </cell>
        </row>
        <row r="7909">
          <cell r="A7909" t="str">
            <v>30502720</v>
          </cell>
          <cell r="B7909" t="str">
            <v>Point</v>
          </cell>
          <cell r="C7909" t="str">
            <v>Industrial Sand &amp; Gravel /Sand Drying: Gas- or Oil-fired Rotary or Fluidized Bed Dryer</v>
          </cell>
          <cell r="D7909" t="str">
            <v>Industrial Processes - NEC</v>
          </cell>
          <cell r="G7909" t="str">
            <v>Industrial Processes</v>
          </cell>
          <cell r="H7909" t="str">
            <v>Mineral Products</v>
          </cell>
          <cell r="I7909" t="str">
            <v>Industrial Sand and Gravel</v>
          </cell>
          <cell r="J7909" t="str">
            <v>Sand Drying: Gas- or Oil-fired Rotary or Fluidized Bed Dryer</v>
          </cell>
          <cell r="N7909">
            <v>40988</v>
          </cell>
        </row>
        <row r="7910">
          <cell r="A7910" t="str">
            <v>30502721</v>
          </cell>
          <cell r="B7910" t="str">
            <v>Point</v>
          </cell>
          <cell r="C7910" t="str">
            <v>Industrial Sand &amp; Gravel /Sand Drying: Gas-fired Rotary Dryer</v>
          </cell>
          <cell r="D7910" t="str">
            <v>Industrial Processes - NEC</v>
          </cell>
          <cell r="G7910" t="str">
            <v>Industrial Processes</v>
          </cell>
          <cell r="H7910" t="str">
            <v>Mineral Products</v>
          </cell>
          <cell r="I7910" t="str">
            <v>Industrial Sand and Gravel</v>
          </cell>
          <cell r="J7910" t="str">
            <v>Sand Drying: Gas-fired Rotary Dryer</v>
          </cell>
          <cell r="N7910">
            <v>40988</v>
          </cell>
        </row>
        <row r="7911">
          <cell r="A7911" t="str">
            <v>30502722</v>
          </cell>
          <cell r="B7911" t="str">
            <v>Point</v>
          </cell>
          <cell r="C7911" t="str">
            <v>Industrial Sand &amp; Gravel /Sand Drying: Oil-fired Rotary Dryer</v>
          </cell>
          <cell r="D7911" t="str">
            <v>Industrial Processes - NEC</v>
          </cell>
          <cell r="G7911" t="str">
            <v>Industrial Processes</v>
          </cell>
          <cell r="H7911" t="str">
            <v>Mineral Products</v>
          </cell>
          <cell r="I7911" t="str">
            <v>Industrial Sand and Gravel</v>
          </cell>
          <cell r="J7911" t="str">
            <v>Sand Drying: Oil-fired Rotary Dryer</v>
          </cell>
          <cell r="N7911">
            <v>40988</v>
          </cell>
        </row>
        <row r="7912">
          <cell r="A7912" t="str">
            <v>30502723</v>
          </cell>
          <cell r="B7912" t="str">
            <v>Point</v>
          </cell>
          <cell r="C7912" t="str">
            <v>Industrial Sand &amp; Gravel /Sand Drying: Gas-fired Fluidized Bed Dryer</v>
          </cell>
          <cell r="D7912" t="str">
            <v>Industrial Processes - NEC</v>
          </cell>
          <cell r="G7912" t="str">
            <v>Industrial Processes</v>
          </cell>
          <cell r="H7912" t="str">
            <v>Mineral Products</v>
          </cell>
          <cell r="I7912" t="str">
            <v>Industrial Sand and Gravel</v>
          </cell>
          <cell r="J7912" t="str">
            <v>Sand Drying: Gas-fired Fluidized Bed Dryer</v>
          </cell>
          <cell r="N7912">
            <v>40988</v>
          </cell>
        </row>
        <row r="7913">
          <cell r="A7913" t="str">
            <v>30502724</v>
          </cell>
          <cell r="B7913" t="str">
            <v>Point</v>
          </cell>
          <cell r="C7913" t="str">
            <v>Industrial Sand &amp; Gravel /Sand Drying: Oil-fired Fluidized Bed Dryer</v>
          </cell>
          <cell r="D7913" t="str">
            <v>Industrial Processes - NEC</v>
          </cell>
          <cell r="G7913" t="str">
            <v>Industrial Processes</v>
          </cell>
          <cell r="H7913" t="str">
            <v>Mineral Products</v>
          </cell>
          <cell r="I7913" t="str">
            <v>Industrial Sand and Gravel</v>
          </cell>
          <cell r="J7913" t="str">
            <v>Sand Drying: Oil-fired Fluidized Bed Dryer</v>
          </cell>
          <cell r="N7913">
            <v>40988</v>
          </cell>
        </row>
        <row r="7914">
          <cell r="A7914" t="str">
            <v>30502730</v>
          </cell>
          <cell r="B7914" t="str">
            <v>Point</v>
          </cell>
          <cell r="C7914" t="str">
            <v>Industrial Sand &amp; Gravel /Cooling of Dried Sand</v>
          </cell>
          <cell r="D7914" t="str">
            <v>Industrial Processes - NEC</v>
          </cell>
          <cell r="G7914" t="str">
            <v>Industrial Processes</v>
          </cell>
          <cell r="H7914" t="str">
            <v>Mineral Products</v>
          </cell>
          <cell r="I7914" t="str">
            <v>Industrial Sand and Gravel</v>
          </cell>
          <cell r="J7914" t="str">
            <v>Cooling of Dried Sand</v>
          </cell>
          <cell r="N7914">
            <v>40988</v>
          </cell>
        </row>
        <row r="7915">
          <cell r="A7915" t="str">
            <v>30502740</v>
          </cell>
          <cell r="B7915" t="str">
            <v>Point</v>
          </cell>
          <cell r="C7915" t="str">
            <v>Industrial Sand &amp; Gravel /Final Classifying: Screening to Classify Sand by Size</v>
          </cell>
          <cell r="D7915" t="str">
            <v>Industrial Processes - NEC</v>
          </cell>
          <cell r="G7915" t="str">
            <v>Industrial Processes</v>
          </cell>
          <cell r="H7915" t="str">
            <v>Mineral Products</v>
          </cell>
          <cell r="I7915" t="str">
            <v>Industrial Sand and Gravel</v>
          </cell>
          <cell r="J7915" t="str">
            <v>Final Classifying: Screening to Classify Sand by Size</v>
          </cell>
          <cell r="N7915">
            <v>40988</v>
          </cell>
        </row>
        <row r="7916">
          <cell r="A7916" t="str">
            <v>30502760</v>
          </cell>
          <cell r="B7916" t="str">
            <v>Point</v>
          </cell>
          <cell r="C7916" t="str">
            <v>Industrial Sand &amp; Gravel /Sand Handling, Transfer, and Storage</v>
          </cell>
          <cell r="D7916" t="str">
            <v>Industrial Processes - Storage and Transfer</v>
          </cell>
          <cell r="G7916" t="str">
            <v>Industrial Processes</v>
          </cell>
          <cell r="H7916" t="str">
            <v>Mineral Products</v>
          </cell>
          <cell r="I7916" t="str">
            <v>Industrial Sand and Gravel</v>
          </cell>
          <cell r="J7916" t="str">
            <v>Sand Handling, Transfer, and Storage</v>
          </cell>
          <cell r="N7916">
            <v>40988</v>
          </cell>
        </row>
        <row r="7917">
          <cell r="A7917" t="str">
            <v>30502910</v>
          </cell>
          <cell r="B7917" t="str">
            <v>Point</v>
          </cell>
          <cell r="C7917" t="str">
            <v>Lightweight Aggregate Manuf /Rotary Kiln</v>
          </cell>
          <cell r="D7917" t="str">
            <v>Industrial Processes - NEC</v>
          </cell>
          <cell r="G7917" t="str">
            <v>Industrial Processes</v>
          </cell>
          <cell r="H7917" t="str">
            <v>Mineral Products</v>
          </cell>
          <cell r="I7917" t="str">
            <v>Lightweight Aggregate Manufacture</v>
          </cell>
          <cell r="J7917" t="str">
            <v>Rotary Kiln</v>
          </cell>
          <cell r="N7917">
            <v>40988</v>
          </cell>
        </row>
        <row r="7918">
          <cell r="A7918" t="str">
            <v>30502920</v>
          </cell>
          <cell r="B7918" t="str">
            <v>Point</v>
          </cell>
          <cell r="C7918" t="str">
            <v>Lightweight Aggregate Manuf /Clinker Cooler</v>
          </cell>
          <cell r="D7918" t="str">
            <v>Industrial Processes - NEC</v>
          </cell>
          <cell r="G7918" t="str">
            <v>Industrial Processes</v>
          </cell>
          <cell r="H7918" t="str">
            <v>Mineral Products</v>
          </cell>
          <cell r="I7918" t="str">
            <v>Lightweight Aggregate Manufacture</v>
          </cell>
          <cell r="J7918" t="str">
            <v>Clinker Cooler</v>
          </cell>
          <cell r="N7918">
            <v>40988</v>
          </cell>
        </row>
        <row r="7919">
          <cell r="A7919" t="str">
            <v>30503099</v>
          </cell>
          <cell r="B7919" t="str">
            <v>Point</v>
          </cell>
          <cell r="C7919" t="str">
            <v>Ceramic Electric Parts /Other Not Classified</v>
          </cell>
          <cell r="D7919" t="str">
            <v>Industrial Processes - NEC</v>
          </cell>
          <cell r="G7919" t="str">
            <v>Industrial Processes</v>
          </cell>
          <cell r="H7919" t="str">
            <v>Mineral Products</v>
          </cell>
          <cell r="I7919" t="str">
            <v>Ceramic Electric Parts</v>
          </cell>
          <cell r="J7919" t="str">
            <v>Other Not Classified</v>
          </cell>
          <cell r="N7919">
            <v>40988</v>
          </cell>
        </row>
        <row r="7920">
          <cell r="A7920" t="str">
            <v>30503101</v>
          </cell>
          <cell r="B7920" t="str">
            <v>Point</v>
          </cell>
          <cell r="C7920" t="str">
            <v>Asbestos Mining /Surface Blasting</v>
          </cell>
          <cell r="D7920" t="str">
            <v>Industrial Processes - Mining</v>
          </cell>
          <cell r="G7920" t="str">
            <v>Industrial Processes</v>
          </cell>
          <cell r="H7920" t="str">
            <v>Mineral Products</v>
          </cell>
          <cell r="I7920" t="str">
            <v>Asbestos Mining</v>
          </cell>
          <cell r="J7920" t="str">
            <v>Surface Blasting</v>
          </cell>
          <cell r="N7920">
            <v>40988</v>
          </cell>
        </row>
        <row r="7921">
          <cell r="A7921" t="str">
            <v>30503102</v>
          </cell>
          <cell r="B7921" t="str">
            <v>Point</v>
          </cell>
          <cell r="C7921" t="str">
            <v>Asbestos Mining /Surface Drilling</v>
          </cell>
          <cell r="D7921" t="str">
            <v>Industrial Processes - Mining</v>
          </cell>
          <cell r="G7921" t="str">
            <v>Industrial Processes</v>
          </cell>
          <cell r="H7921" t="str">
            <v>Mineral Products</v>
          </cell>
          <cell r="I7921" t="str">
            <v>Asbestos Mining</v>
          </cell>
          <cell r="J7921" t="str">
            <v>Surface Drilling</v>
          </cell>
          <cell r="N7921">
            <v>40988</v>
          </cell>
        </row>
        <row r="7922">
          <cell r="A7922" t="str">
            <v>30503103</v>
          </cell>
          <cell r="B7922" t="str">
            <v>Point</v>
          </cell>
          <cell r="C7922" t="str">
            <v>Asbestos Mining /Cobbing</v>
          </cell>
          <cell r="D7922" t="str">
            <v>Industrial Processes - Mining</v>
          </cell>
          <cell r="G7922" t="str">
            <v>Industrial Processes</v>
          </cell>
          <cell r="H7922" t="str">
            <v>Mineral Products</v>
          </cell>
          <cell r="I7922" t="str">
            <v>Asbestos Mining</v>
          </cell>
          <cell r="J7922" t="str">
            <v>Cobbing</v>
          </cell>
          <cell r="N7922">
            <v>40988</v>
          </cell>
        </row>
        <row r="7923">
          <cell r="A7923" t="str">
            <v>30503104</v>
          </cell>
          <cell r="B7923" t="str">
            <v>Point</v>
          </cell>
          <cell r="C7923" t="str">
            <v>Asbestos Mining /Loading</v>
          </cell>
          <cell r="D7923" t="str">
            <v>Industrial Processes - Storage and Transfer</v>
          </cell>
          <cell r="G7923" t="str">
            <v>Industrial Processes</v>
          </cell>
          <cell r="H7923" t="str">
            <v>Mineral Products</v>
          </cell>
          <cell r="I7923" t="str">
            <v>Asbestos Mining</v>
          </cell>
          <cell r="J7923" t="str">
            <v>Loading</v>
          </cell>
          <cell r="N7923">
            <v>40988</v>
          </cell>
        </row>
        <row r="7924">
          <cell r="A7924" t="str">
            <v>30503105</v>
          </cell>
          <cell r="B7924" t="str">
            <v>Point</v>
          </cell>
          <cell r="C7924" t="str">
            <v>Asbestos Mining /Convey/Haul Asbestos</v>
          </cell>
          <cell r="D7924" t="str">
            <v>Industrial Processes - Storage and Transfer</v>
          </cell>
          <cell r="G7924" t="str">
            <v>Industrial Processes</v>
          </cell>
          <cell r="H7924" t="str">
            <v>Mineral Products</v>
          </cell>
          <cell r="I7924" t="str">
            <v>Asbestos Mining</v>
          </cell>
          <cell r="J7924" t="str">
            <v>Convey/Haul Asbestos</v>
          </cell>
          <cell r="N7924">
            <v>40988</v>
          </cell>
        </row>
        <row r="7925">
          <cell r="A7925" t="str">
            <v>30503106</v>
          </cell>
          <cell r="B7925" t="str">
            <v>Point</v>
          </cell>
          <cell r="C7925" t="str">
            <v>Asbestos Mining /Convey/Haul Waste</v>
          </cell>
          <cell r="D7925" t="str">
            <v>Industrial Processes - Storage and Transfer</v>
          </cell>
          <cell r="G7925" t="str">
            <v>Industrial Processes</v>
          </cell>
          <cell r="H7925" t="str">
            <v>Mineral Products</v>
          </cell>
          <cell r="I7925" t="str">
            <v>Asbestos Mining</v>
          </cell>
          <cell r="J7925" t="str">
            <v>Convey/Haul Waste</v>
          </cell>
          <cell r="N7925">
            <v>40988</v>
          </cell>
        </row>
        <row r="7926">
          <cell r="A7926" t="str">
            <v>30503107</v>
          </cell>
          <cell r="B7926" t="str">
            <v>Point</v>
          </cell>
          <cell r="C7926" t="str">
            <v>Asbestos Mining /Unloading</v>
          </cell>
          <cell r="D7926" t="str">
            <v>Industrial Processes - Storage and Transfer</v>
          </cell>
          <cell r="G7926" t="str">
            <v>Industrial Processes</v>
          </cell>
          <cell r="H7926" t="str">
            <v>Mineral Products</v>
          </cell>
          <cell r="I7926" t="str">
            <v>Asbestos Mining</v>
          </cell>
          <cell r="J7926" t="str">
            <v>Unloading</v>
          </cell>
          <cell r="N7926">
            <v>40988</v>
          </cell>
        </row>
        <row r="7927">
          <cell r="A7927" t="str">
            <v>30503108</v>
          </cell>
          <cell r="B7927" t="str">
            <v>Point</v>
          </cell>
          <cell r="C7927" t="str">
            <v>Asbestos Mining /Overburden Stripping</v>
          </cell>
          <cell r="D7927" t="str">
            <v>Industrial Processes - Mining</v>
          </cell>
          <cell r="G7927" t="str">
            <v>Industrial Processes</v>
          </cell>
          <cell r="H7927" t="str">
            <v>Mineral Products</v>
          </cell>
          <cell r="I7927" t="str">
            <v>Asbestos Mining</v>
          </cell>
          <cell r="J7927" t="str">
            <v>Overburden Stripping</v>
          </cell>
          <cell r="N7927">
            <v>40988</v>
          </cell>
        </row>
        <row r="7928">
          <cell r="A7928" t="str">
            <v>30503109</v>
          </cell>
          <cell r="B7928" t="str">
            <v>Point</v>
          </cell>
          <cell r="C7928" t="str">
            <v>Asbestos Mining /Ventilation of Process Operations</v>
          </cell>
          <cell r="D7928" t="str">
            <v>Industrial Processes - Mining</v>
          </cell>
          <cell r="G7928" t="str">
            <v>Industrial Processes</v>
          </cell>
          <cell r="H7928" t="str">
            <v>Mineral Products</v>
          </cell>
          <cell r="I7928" t="str">
            <v>Asbestos Mining</v>
          </cell>
          <cell r="J7928" t="str">
            <v>Ventilation of Process Operations</v>
          </cell>
          <cell r="N7928">
            <v>40988</v>
          </cell>
        </row>
        <row r="7929">
          <cell r="A7929" t="str">
            <v>30503110</v>
          </cell>
          <cell r="B7929" t="str">
            <v>Point</v>
          </cell>
          <cell r="C7929" t="str">
            <v>Asbestos Mining /Stockpiling</v>
          </cell>
          <cell r="D7929" t="str">
            <v>Industrial Processes - Storage and Transfer</v>
          </cell>
          <cell r="G7929" t="str">
            <v>Industrial Processes</v>
          </cell>
          <cell r="H7929" t="str">
            <v>Mineral Products</v>
          </cell>
          <cell r="I7929" t="str">
            <v>Asbestos Mining</v>
          </cell>
          <cell r="J7929" t="str">
            <v>Stockpiling</v>
          </cell>
          <cell r="N7929">
            <v>40988</v>
          </cell>
        </row>
        <row r="7930">
          <cell r="A7930" t="str">
            <v>30503111</v>
          </cell>
          <cell r="B7930" t="str">
            <v>Point</v>
          </cell>
          <cell r="C7930" t="str">
            <v>Asbestos Mining /Tailing Piles</v>
          </cell>
          <cell r="D7930" t="str">
            <v>Industrial Processes - Storage and Transfer</v>
          </cell>
          <cell r="G7930" t="str">
            <v>Industrial Processes</v>
          </cell>
          <cell r="H7930" t="str">
            <v>Mineral Products</v>
          </cell>
          <cell r="I7930" t="str">
            <v>Asbestos Mining</v>
          </cell>
          <cell r="J7930" t="str">
            <v>Tailing Piles</v>
          </cell>
          <cell r="N7930">
            <v>40988</v>
          </cell>
        </row>
        <row r="7931">
          <cell r="A7931" t="str">
            <v>30503199</v>
          </cell>
          <cell r="B7931" t="str">
            <v>Point</v>
          </cell>
          <cell r="C7931" t="str">
            <v>Asbestos Mining /Other Not Classified</v>
          </cell>
          <cell r="D7931" t="str">
            <v>Industrial Processes - Mining</v>
          </cell>
          <cell r="G7931" t="str">
            <v>Industrial Processes</v>
          </cell>
          <cell r="H7931" t="str">
            <v>Mineral Products</v>
          </cell>
          <cell r="I7931" t="str">
            <v>Asbestos Mining</v>
          </cell>
          <cell r="J7931" t="str">
            <v>Other Not Classified</v>
          </cell>
          <cell r="N7931">
            <v>40988</v>
          </cell>
        </row>
        <row r="7932">
          <cell r="A7932" t="str">
            <v>30503201</v>
          </cell>
          <cell r="B7932" t="str">
            <v>Point</v>
          </cell>
          <cell r="C7932" t="str">
            <v>Asbestos Milling /Crushing</v>
          </cell>
          <cell r="D7932" t="str">
            <v>Industrial Processes - NEC</v>
          </cell>
          <cell r="G7932" t="str">
            <v>Industrial Processes</v>
          </cell>
          <cell r="H7932" t="str">
            <v>Mineral Products</v>
          </cell>
          <cell r="I7932" t="str">
            <v>Asbestos Milling</v>
          </cell>
          <cell r="J7932" t="str">
            <v>Crushing</v>
          </cell>
          <cell r="N7932">
            <v>40988</v>
          </cell>
        </row>
        <row r="7933">
          <cell r="A7933" t="str">
            <v>30503202</v>
          </cell>
          <cell r="B7933" t="str">
            <v>Point</v>
          </cell>
          <cell r="C7933" t="str">
            <v>Asbestos Milling /Drying</v>
          </cell>
          <cell r="D7933" t="str">
            <v>Industrial Processes - NEC</v>
          </cell>
          <cell r="G7933" t="str">
            <v>Industrial Processes</v>
          </cell>
          <cell r="H7933" t="str">
            <v>Mineral Products</v>
          </cell>
          <cell r="I7933" t="str">
            <v>Asbestos Milling</v>
          </cell>
          <cell r="J7933" t="str">
            <v>Drying</v>
          </cell>
          <cell r="N7933">
            <v>40988</v>
          </cell>
        </row>
        <row r="7934">
          <cell r="A7934" t="str">
            <v>30503203</v>
          </cell>
          <cell r="B7934" t="str">
            <v>Point</v>
          </cell>
          <cell r="C7934" t="str">
            <v>Asbestos Milling /Recrushing</v>
          </cell>
          <cell r="D7934" t="str">
            <v>Industrial Processes - NEC</v>
          </cell>
          <cell r="G7934" t="str">
            <v>Industrial Processes</v>
          </cell>
          <cell r="H7934" t="str">
            <v>Mineral Products</v>
          </cell>
          <cell r="I7934" t="str">
            <v>Asbestos Milling</v>
          </cell>
          <cell r="J7934" t="str">
            <v>Recrushing</v>
          </cell>
          <cell r="N7934">
            <v>40988</v>
          </cell>
        </row>
        <row r="7935">
          <cell r="A7935" t="str">
            <v>30503204</v>
          </cell>
          <cell r="B7935" t="str">
            <v>Point</v>
          </cell>
          <cell r="C7935" t="str">
            <v>Asbestos Milling /Screening</v>
          </cell>
          <cell r="D7935" t="str">
            <v>Industrial Processes - NEC</v>
          </cell>
          <cell r="G7935" t="str">
            <v>Industrial Processes</v>
          </cell>
          <cell r="H7935" t="str">
            <v>Mineral Products</v>
          </cell>
          <cell r="I7935" t="str">
            <v>Asbestos Milling</v>
          </cell>
          <cell r="J7935" t="str">
            <v>Screening</v>
          </cell>
          <cell r="N7935">
            <v>40988</v>
          </cell>
        </row>
        <row r="7936">
          <cell r="A7936" t="str">
            <v>30503205</v>
          </cell>
          <cell r="B7936" t="str">
            <v>Point</v>
          </cell>
          <cell r="C7936" t="str">
            <v>Asbestos Milling /Fiberizing</v>
          </cell>
          <cell r="D7936" t="str">
            <v>Industrial Processes - NEC</v>
          </cell>
          <cell r="G7936" t="str">
            <v>Industrial Processes</v>
          </cell>
          <cell r="H7936" t="str">
            <v>Mineral Products</v>
          </cell>
          <cell r="I7936" t="str">
            <v>Asbestos Milling</v>
          </cell>
          <cell r="J7936" t="str">
            <v>Fiberizing</v>
          </cell>
          <cell r="N7936">
            <v>40988</v>
          </cell>
        </row>
        <row r="7937">
          <cell r="A7937" t="str">
            <v>30503206</v>
          </cell>
          <cell r="B7937" t="str">
            <v>Point</v>
          </cell>
          <cell r="C7937" t="str">
            <v>Asbestos Milling /Bagging</v>
          </cell>
          <cell r="D7937" t="str">
            <v>Industrial Processes - NEC</v>
          </cell>
          <cell r="G7937" t="str">
            <v>Industrial Processes</v>
          </cell>
          <cell r="H7937" t="str">
            <v>Mineral Products</v>
          </cell>
          <cell r="I7937" t="str">
            <v>Asbestos Milling</v>
          </cell>
          <cell r="J7937" t="str">
            <v>Bagging</v>
          </cell>
          <cell r="N7937">
            <v>40988</v>
          </cell>
        </row>
        <row r="7938">
          <cell r="A7938" t="str">
            <v>30503299</v>
          </cell>
          <cell r="B7938" t="str">
            <v>Point</v>
          </cell>
          <cell r="C7938" t="str">
            <v>Asbestos Milling /Other Not Classified</v>
          </cell>
          <cell r="D7938" t="str">
            <v>Industrial Processes - NEC</v>
          </cell>
          <cell r="G7938" t="str">
            <v>Industrial Processes</v>
          </cell>
          <cell r="H7938" t="str">
            <v>Mineral Products</v>
          </cell>
          <cell r="I7938" t="str">
            <v>Asbestos Milling</v>
          </cell>
          <cell r="J7938" t="str">
            <v>Other Not Classified</v>
          </cell>
          <cell r="N7938">
            <v>40988</v>
          </cell>
        </row>
        <row r="7939">
          <cell r="A7939" t="str">
            <v>30503301</v>
          </cell>
          <cell r="B7939" t="str">
            <v>Point</v>
          </cell>
          <cell r="C7939" t="str">
            <v>Vermiculite /General</v>
          </cell>
          <cell r="D7939" t="str">
            <v>Industrial Processes - NEC</v>
          </cell>
          <cell r="G7939" t="str">
            <v>Industrial Processes</v>
          </cell>
          <cell r="H7939" t="str">
            <v>Mineral Products</v>
          </cell>
          <cell r="I7939" t="str">
            <v>Vermiculite</v>
          </cell>
          <cell r="J7939" t="str">
            <v>General</v>
          </cell>
          <cell r="N7939">
            <v>40988</v>
          </cell>
        </row>
        <row r="7940">
          <cell r="A7940" t="str">
            <v>30503312</v>
          </cell>
          <cell r="B7940" t="str">
            <v>Point</v>
          </cell>
          <cell r="C7940" t="str">
            <v>Vermiculite /Screening of Crude Vermiculite Ore</v>
          </cell>
          <cell r="D7940" t="str">
            <v>Industrial Processes - NEC</v>
          </cell>
          <cell r="G7940" t="str">
            <v>Industrial Processes</v>
          </cell>
          <cell r="H7940" t="str">
            <v>Mineral Products</v>
          </cell>
          <cell r="I7940" t="str">
            <v>Vermiculite</v>
          </cell>
          <cell r="J7940" t="str">
            <v>Screening of Crude Vermiculite Ore</v>
          </cell>
          <cell r="N7940">
            <v>40988</v>
          </cell>
        </row>
        <row r="7941">
          <cell r="A7941" t="str">
            <v>30503319</v>
          </cell>
          <cell r="B7941" t="str">
            <v>Point</v>
          </cell>
          <cell r="C7941" t="str">
            <v>Vermiculite /Blending of Vermiculite Ore</v>
          </cell>
          <cell r="D7941" t="str">
            <v>Industrial Processes - NEC</v>
          </cell>
          <cell r="G7941" t="str">
            <v>Industrial Processes</v>
          </cell>
          <cell r="H7941" t="str">
            <v>Mineral Products</v>
          </cell>
          <cell r="I7941" t="str">
            <v>Vermiculite</v>
          </cell>
          <cell r="J7941" t="str">
            <v>Blending of Vermiculite Ore</v>
          </cell>
          <cell r="N7941">
            <v>40988</v>
          </cell>
        </row>
        <row r="7942">
          <cell r="A7942" t="str">
            <v>30503321</v>
          </cell>
          <cell r="B7942" t="str">
            <v>Point</v>
          </cell>
          <cell r="C7942" t="str">
            <v>Vermiculite /Vermiculite Concentrate Drying: Rotary Dryer, Gas-fired</v>
          </cell>
          <cell r="D7942" t="str">
            <v>Industrial Processes - NEC</v>
          </cell>
          <cell r="G7942" t="str">
            <v>Industrial Processes</v>
          </cell>
          <cell r="H7942" t="str">
            <v>Mineral Products</v>
          </cell>
          <cell r="I7942" t="str">
            <v>Vermiculite</v>
          </cell>
          <cell r="J7942" t="str">
            <v>Vermiculite Concentrate Drying: Rotary Dryer, Gas-fired</v>
          </cell>
          <cell r="N7942">
            <v>40988</v>
          </cell>
        </row>
        <row r="7943">
          <cell r="A7943" t="str">
            <v>30503322</v>
          </cell>
          <cell r="B7943" t="str">
            <v>Point</v>
          </cell>
          <cell r="C7943" t="str">
            <v>Vermiculite /Vermiculite Concentrate Drying: Rotary Dryer, Oil-fired</v>
          </cell>
          <cell r="D7943" t="str">
            <v>Industrial Processes - NEC</v>
          </cell>
          <cell r="G7943" t="str">
            <v>Industrial Processes</v>
          </cell>
          <cell r="H7943" t="str">
            <v>Mineral Products</v>
          </cell>
          <cell r="I7943" t="str">
            <v>Vermiculite</v>
          </cell>
          <cell r="J7943" t="str">
            <v>Vermiculite Concentrate Drying: Rotary Dryer, Oil-fired</v>
          </cell>
          <cell r="N7943">
            <v>40988</v>
          </cell>
        </row>
        <row r="7944">
          <cell r="A7944" t="str">
            <v>30503326</v>
          </cell>
          <cell r="B7944" t="str">
            <v>Point</v>
          </cell>
          <cell r="C7944" t="str">
            <v>Vermiculite /Vermiculite Concentrate Drying: Fluidized Bed Dryer, Gas-fired</v>
          </cell>
          <cell r="D7944" t="str">
            <v>Industrial Processes - NEC</v>
          </cell>
          <cell r="G7944" t="str">
            <v>Industrial Processes</v>
          </cell>
          <cell r="H7944" t="str">
            <v>Mineral Products</v>
          </cell>
          <cell r="I7944" t="str">
            <v>Vermiculite</v>
          </cell>
          <cell r="J7944" t="str">
            <v>Vermiculite Concentrate Drying: Fluidized Bed Dryer, Gas-fired</v>
          </cell>
          <cell r="N7944">
            <v>40988</v>
          </cell>
        </row>
        <row r="7945">
          <cell r="A7945" t="str">
            <v>30503327</v>
          </cell>
          <cell r="B7945" t="str">
            <v>Point</v>
          </cell>
          <cell r="C7945" t="str">
            <v>Vermiculite /Vermiculite Concentrate Drying: Fluidized Bed Dryer, Oil-fired</v>
          </cell>
          <cell r="D7945" t="str">
            <v>Industrial Processes - NEC</v>
          </cell>
          <cell r="G7945" t="str">
            <v>Industrial Processes</v>
          </cell>
          <cell r="H7945" t="str">
            <v>Mineral Products</v>
          </cell>
          <cell r="I7945" t="str">
            <v>Vermiculite</v>
          </cell>
          <cell r="J7945" t="str">
            <v>Vermiculite Concentrate Drying: Fluidized Bed Dryer, Oil-fired</v>
          </cell>
          <cell r="N7945">
            <v>40988</v>
          </cell>
        </row>
        <row r="7946">
          <cell r="A7946" t="str">
            <v>30503331</v>
          </cell>
          <cell r="B7946" t="str">
            <v>Point</v>
          </cell>
          <cell r="C7946" t="str">
            <v>Vermiculite /Crushing of Dried Vermiculite Concentrate</v>
          </cell>
          <cell r="D7946" t="str">
            <v>Industrial Processes - NEC</v>
          </cell>
          <cell r="G7946" t="str">
            <v>Industrial Processes</v>
          </cell>
          <cell r="H7946" t="str">
            <v>Mineral Products</v>
          </cell>
          <cell r="I7946" t="str">
            <v>Vermiculite</v>
          </cell>
          <cell r="J7946" t="str">
            <v>Crushing of Dried Vermiculite Concentrate</v>
          </cell>
          <cell r="N7946">
            <v>40988</v>
          </cell>
        </row>
        <row r="7947">
          <cell r="A7947" t="str">
            <v>30503336</v>
          </cell>
          <cell r="B7947" t="str">
            <v>Point</v>
          </cell>
          <cell r="C7947" t="str">
            <v>Vermiculite /Screening: Size Classification of Crushed Vermiculite Concentrate</v>
          </cell>
          <cell r="D7947" t="str">
            <v>Industrial Processes - NEC</v>
          </cell>
          <cell r="G7947" t="str">
            <v>Industrial Processes</v>
          </cell>
          <cell r="H7947" t="str">
            <v>Mineral Products</v>
          </cell>
          <cell r="I7947" t="str">
            <v>Vermiculite</v>
          </cell>
          <cell r="J7947" t="str">
            <v>Screening: Size Classification of Crushed Vermiculite Concentrate</v>
          </cell>
          <cell r="N7947">
            <v>40988</v>
          </cell>
        </row>
        <row r="7948">
          <cell r="A7948" t="str">
            <v>30503341</v>
          </cell>
          <cell r="B7948" t="str">
            <v>Point</v>
          </cell>
          <cell r="C7948" t="str">
            <v>Vermiculite /Conveying of Vermiculite Concentrate to Storage</v>
          </cell>
          <cell r="D7948" t="str">
            <v>Industrial Processes - Storage and Transfer</v>
          </cell>
          <cell r="G7948" t="str">
            <v>Industrial Processes</v>
          </cell>
          <cell r="H7948" t="str">
            <v>Mineral Products</v>
          </cell>
          <cell r="I7948" t="str">
            <v>Vermiculite</v>
          </cell>
          <cell r="J7948" t="str">
            <v>Conveying of Vermiculite Concentrate to Storage</v>
          </cell>
          <cell r="N7948">
            <v>40988</v>
          </cell>
        </row>
        <row r="7949">
          <cell r="A7949" t="str">
            <v>30503351</v>
          </cell>
          <cell r="B7949" t="str">
            <v>Point</v>
          </cell>
          <cell r="C7949" t="str">
            <v>Vermiculite /Exfoliation of Vermiculite Concentrate: Gas-fired Vertical Furnace</v>
          </cell>
          <cell r="D7949" t="str">
            <v>Industrial Processes - NEC</v>
          </cell>
          <cell r="G7949" t="str">
            <v>Industrial Processes</v>
          </cell>
          <cell r="H7949" t="str">
            <v>Mineral Products</v>
          </cell>
          <cell r="I7949" t="str">
            <v>Vermiculite</v>
          </cell>
          <cell r="J7949" t="str">
            <v>Exfoliation of Vermiculite Concentrate: Gas-fired Vertical Furnace</v>
          </cell>
          <cell r="N7949">
            <v>40988</v>
          </cell>
        </row>
        <row r="7950">
          <cell r="A7950" t="str">
            <v>30503352</v>
          </cell>
          <cell r="B7950" t="str">
            <v>Point</v>
          </cell>
          <cell r="C7950" t="str">
            <v>Vermiculite /Exfoliation of Vermiculite Concentrate: Oil-fired Vertical Furnace</v>
          </cell>
          <cell r="D7950" t="str">
            <v>Industrial Processes - NEC</v>
          </cell>
          <cell r="G7950" t="str">
            <v>Industrial Processes</v>
          </cell>
          <cell r="H7950" t="str">
            <v>Mineral Products</v>
          </cell>
          <cell r="I7950" t="str">
            <v>Vermiculite</v>
          </cell>
          <cell r="J7950" t="str">
            <v>Exfoliation of Vermiculite Concentrate: Oil-fired Vertical Furnace</v>
          </cell>
          <cell r="N7950">
            <v>40988</v>
          </cell>
        </row>
        <row r="7951">
          <cell r="A7951" t="str">
            <v>30503361</v>
          </cell>
          <cell r="B7951" t="str">
            <v>Point</v>
          </cell>
          <cell r="C7951" t="str">
            <v>Vermiculite /Product Grinding: Grinding of Exfoliated Vermiculite</v>
          </cell>
          <cell r="D7951" t="str">
            <v>Industrial Processes - NEC</v>
          </cell>
          <cell r="G7951" t="str">
            <v>Industrial Processes</v>
          </cell>
          <cell r="H7951" t="str">
            <v>Mineral Products</v>
          </cell>
          <cell r="I7951" t="str">
            <v>Vermiculite</v>
          </cell>
          <cell r="J7951" t="str">
            <v>Product Grinding: Grinding of Exfoliated Vermiculite</v>
          </cell>
          <cell r="N7951">
            <v>40988</v>
          </cell>
        </row>
        <row r="7952">
          <cell r="A7952" t="str">
            <v>30503366</v>
          </cell>
          <cell r="B7952" t="str">
            <v>Point</v>
          </cell>
          <cell r="C7952" t="str">
            <v>Vermiculite /Product Classifying: Air Classification of Exfoliated Vermiculite</v>
          </cell>
          <cell r="D7952" t="str">
            <v>Industrial Processes - NEC</v>
          </cell>
          <cell r="G7952" t="str">
            <v>Industrial Processes</v>
          </cell>
          <cell r="H7952" t="str">
            <v>Mineral Products</v>
          </cell>
          <cell r="I7952" t="str">
            <v>Vermiculite</v>
          </cell>
          <cell r="J7952" t="str">
            <v>Product Classifying: Air Classification of Exfoliated Vermiculite</v>
          </cell>
          <cell r="N7952">
            <v>40988</v>
          </cell>
        </row>
        <row r="7953">
          <cell r="A7953" t="str">
            <v>30503401</v>
          </cell>
          <cell r="B7953" t="str">
            <v>Point</v>
          </cell>
          <cell r="C7953" t="str">
            <v>Feldspar /Ball Mill</v>
          </cell>
          <cell r="D7953" t="str">
            <v>Industrial Processes - NEC</v>
          </cell>
          <cell r="G7953" t="str">
            <v>Industrial Processes</v>
          </cell>
          <cell r="H7953" t="str">
            <v>Mineral Products</v>
          </cell>
          <cell r="I7953" t="str">
            <v>Feldspar</v>
          </cell>
          <cell r="J7953" t="str">
            <v>Ball Mill</v>
          </cell>
          <cell r="N7953">
            <v>40988</v>
          </cell>
        </row>
        <row r="7954">
          <cell r="A7954" t="str">
            <v>30503402</v>
          </cell>
          <cell r="B7954" t="str">
            <v>Point</v>
          </cell>
          <cell r="C7954" t="str">
            <v>Feldspar /Dryer</v>
          </cell>
          <cell r="D7954" t="str">
            <v>Industrial Processes - NEC</v>
          </cell>
          <cell r="G7954" t="str">
            <v>Industrial Processes</v>
          </cell>
          <cell r="H7954" t="str">
            <v>Mineral Products</v>
          </cell>
          <cell r="I7954" t="str">
            <v>Feldspar</v>
          </cell>
          <cell r="J7954" t="str">
            <v>Dryer</v>
          </cell>
          <cell r="N7954">
            <v>40988</v>
          </cell>
        </row>
        <row r="7955">
          <cell r="A7955" t="str">
            <v>30503501</v>
          </cell>
          <cell r="B7955" t="str">
            <v>Point</v>
          </cell>
          <cell r="C7955" t="str">
            <v>Abrasive Grain Processing /Primary Crushing</v>
          </cell>
          <cell r="D7955" t="str">
            <v>Industrial Processes - NEC</v>
          </cell>
          <cell r="G7955" t="str">
            <v>Industrial Processes</v>
          </cell>
          <cell r="H7955" t="str">
            <v>Mineral Products</v>
          </cell>
          <cell r="I7955" t="str">
            <v>Abrasive Grain Processing</v>
          </cell>
          <cell r="J7955" t="str">
            <v>Primary Crushing</v>
          </cell>
          <cell r="N7955">
            <v>40988</v>
          </cell>
        </row>
        <row r="7956">
          <cell r="A7956" t="str">
            <v>30503502</v>
          </cell>
          <cell r="B7956" t="str">
            <v>Point</v>
          </cell>
          <cell r="C7956" t="str">
            <v>Abrasive Grain Processing /Secondary Crushing</v>
          </cell>
          <cell r="D7956" t="str">
            <v>Industrial Processes - NEC</v>
          </cell>
          <cell r="G7956" t="str">
            <v>Industrial Processes</v>
          </cell>
          <cell r="H7956" t="str">
            <v>Mineral Products</v>
          </cell>
          <cell r="I7956" t="str">
            <v>Abrasive Grain Processing</v>
          </cell>
          <cell r="J7956" t="str">
            <v>Secondary Crushing</v>
          </cell>
          <cell r="N7956">
            <v>40988</v>
          </cell>
        </row>
        <row r="7957">
          <cell r="A7957" t="str">
            <v>30503503</v>
          </cell>
          <cell r="B7957" t="str">
            <v>Point</v>
          </cell>
          <cell r="C7957" t="str">
            <v>Abrasive Grain Processing /Final Crushing</v>
          </cell>
          <cell r="D7957" t="str">
            <v>Industrial Processes - NEC</v>
          </cell>
          <cell r="G7957" t="str">
            <v>Industrial Processes</v>
          </cell>
          <cell r="H7957" t="str">
            <v>Mineral Products</v>
          </cell>
          <cell r="I7957" t="str">
            <v>Abrasive Grain Processing</v>
          </cell>
          <cell r="J7957" t="str">
            <v>Final Crushing</v>
          </cell>
          <cell r="N7957">
            <v>40988</v>
          </cell>
        </row>
        <row r="7958">
          <cell r="A7958" t="str">
            <v>30503504</v>
          </cell>
          <cell r="B7958" t="str">
            <v>Point</v>
          </cell>
          <cell r="C7958" t="str">
            <v>Abrasive Grain Processing /Crushed Grain Screening</v>
          </cell>
          <cell r="D7958" t="str">
            <v>Industrial Processes - NEC</v>
          </cell>
          <cell r="G7958" t="str">
            <v>Industrial Processes</v>
          </cell>
          <cell r="H7958" t="str">
            <v>Mineral Products</v>
          </cell>
          <cell r="I7958" t="str">
            <v>Abrasive Grain Processing</v>
          </cell>
          <cell r="J7958" t="str">
            <v>Crushed Grain Screening</v>
          </cell>
          <cell r="N7958">
            <v>40988</v>
          </cell>
        </row>
        <row r="7959">
          <cell r="A7959" t="str">
            <v>30503505</v>
          </cell>
          <cell r="B7959" t="str">
            <v>Point</v>
          </cell>
          <cell r="C7959" t="str">
            <v>Abrasive Grain Processing /Washing/Drying</v>
          </cell>
          <cell r="D7959" t="str">
            <v>Industrial Processes - NEC</v>
          </cell>
          <cell r="G7959" t="str">
            <v>Industrial Processes</v>
          </cell>
          <cell r="H7959" t="str">
            <v>Mineral Products</v>
          </cell>
          <cell r="I7959" t="str">
            <v>Abrasive Grain Processing</v>
          </cell>
          <cell r="J7959" t="str">
            <v>Washing/Drying</v>
          </cell>
          <cell r="N7959">
            <v>40988</v>
          </cell>
        </row>
        <row r="7960">
          <cell r="A7960" t="str">
            <v>30503506</v>
          </cell>
          <cell r="B7960" t="str">
            <v>Point</v>
          </cell>
          <cell r="C7960" t="str">
            <v>Abrasive Grain Processing /Final Screening</v>
          </cell>
          <cell r="D7960" t="str">
            <v>Industrial Processes - NEC</v>
          </cell>
          <cell r="G7960" t="str">
            <v>Industrial Processes</v>
          </cell>
          <cell r="H7960" t="str">
            <v>Mineral Products</v>
          </cell>
          <cell r="I7960" t="str">
            <v>Abrasive Grain Processing</v>
          </cell>
          <cell r="J7960" t="str">
            <v>Final Screening</v>
          </cell>
          <cell r="N7960">
            <v>40988</v>
          </cell>
        </row>
        <row r="7961">
          <cell r="A7961" t="str">
            <v>30503507</v>
          </cell>
          <cell r="B7961" t="str">
            <v>Point</v>
          </cell>
          <cell r="C7961" t="str">
            <v>Abrasive Grain Processing /Air Classification</v>
          </cell>
          <cell r="D7961" t="str">
            <v>Industrial Processes - NEC</v>
          </cell>
          <cell r="G7961" t="str">
            <v>Industrial Processes</v>
          </cell>
          <cell r="H7961" t="str">
            <v>Mineral Products</v>
          </cell>
          <cell r="I7961" t="str">
            <v>Abrasive Grain Processing</v>
          </cell>
          <cell r="J7961" t="str">
            <v>Air Classification</v>
          </cell>
          <cell r="N7961">
            <v>40988</v>
          </cell>
        </row>
        <row r="7962">
          <cell r="A7962" t="str">
            <v>30503601</v>
          </cell>
          <cell r="B7962" t="str">
            <v>Point</v>
          </cell>
          <cell r="C7962" t="str">
            <v>Bonded Abrasives Manuf /Mixing</v>
          </cell>
          <cell r="D7962" t="str">
            <v>Industrial Processes - NEC</v>
          </cell>
          <cell r="G7962" t="str">
            <v>Industrial Processes</v>
          </cell>
          <cell r="H7962" t="str">
            <v>Mineral Products</v>
          </cell>
          <cell r="I7962" t="str">
            <v>Bonded Abrasives Manufacturing</v>
          </cell>
          <cell r="J7962" t="str">
            <v>Mixing</v>
          </cell>
          <cell r="N7962">
            <v>40988</v>
          </cell>
        </row>
        <row r="7963">
          <cell r="A7963" t="str">
            <v>30503602</v>
          </cell>
          <cell r="B7963" t="str">
            <v>Point</v>
          </cell>
          <cell r="C7963" t="str">
            <v>Bonded Abrasives Manuf /Molding</v>
          </cell>
          <cell r="D7963" t="str">
            <v>Industrial Processes - NEC</v>
          </cell>
          <cell r="G7963" t="str">
            <v>Industrial Processes</v>
          </cell>
          <cell r="H7963" t="str">
            <v>Mineral Products</v>
          </cell>
          <cell r="I7963" t="str">
            <v>Bonded Abrasives Manufacturing</v>
          </cell>
          <cell r="J7963" t="str">
            <v>Molding</v>
          </cell>
          <cell r="N7963">
            <v>40988</v>
          </cell>
        </row>
        <row r="7964">
          <cell r="A7964" t="str">
            <v>30503603</v>
          </cell>
          <cell r="B7964" t="str">
            <v>Point</v>
          </cell>
          <cell r="C7964" t="str">
            <v>Bonded Abrasives Manuf /Steam Autoclaving</v>
          </cell>
          <cell r="D7964" t="str">
            <v>Industrial Processes - NEC</v>
          </cell>
          <cell r="G7964" t="str">
            <v>Industrial Processes</v>
          </cell>
          <cell r="H7964" t="str">
            <v>Mineral Products</v>
          </cell>
          <cell r="I7964" t="str">
            <v>Bonded Abrasives Manufacturing</v>
          </cell>
          <cell r="J7964" t="str">
            <v>Steam Autoclaving</v>
          </cell>
          <cell r="N7964">
            <v>40988</v>
          </cell>
        </row>
        <row r="7965">
          <cell r="A7965" t="str">
            <v>30503604</v>
          </cell>
          <cell r="B7965" t="str">
            <v>Point</v>
          </cell>
          <cell r="C7965" t="str">
            <v>Bonded Abrasives Manuf /Drying</v>
          </cell>
          <cell r="D7965" t="str">
            <v>Industrial Processes - NEC</v>
          </cell>
          <cell r="G7965" t="str">
            <v>Industrial Processes</v>
          </cell>
          <cell r="H7965" t="str">
            <v>Mineral Products</v>
          </cell>
          <cell r="I7965" t="str">
            <v>Bonded Abrasives Manufacturing</v>
          </cell>
          <cell r="J7965" t="str">
            <v>Drying</v>
          </cell>
          <cell r="N7965">
            <v>40988</v>
          </cell>
        </row>
        <row r="7966">
          <cell r="A7966" t="str">
            <v>30503605</v>
          </cell>
          <cell r="B7966" t="str">
            <v>Point</v>
          </cell>
          <cell r="C7966" t="str">
            <v>Bonded Abrasives Manuf /Firing or Curing</v>
          </cell>
          <cell r="D7966" t="str">
            <v>Industrial Processes - NEC</v>
          </cell>
          <cell r="G7966" t="str">
            <v>Industrial Processes</v>
          </cell>
          <cell r="H7966" t="str">
            <v>Mineral Products</v>
          </cell>
          <cell r="I7966" t="str">
            <v>Bonded Abrasives Manufacturing</v>
          </cell>
          <cell r="J7966" t="str">
            <v>Firing or Curing</v>
          </cell>
          <cell r="N7966">
            <v>40988</v>
          </cell>
        </row>
        <row r="7967">
          <cell r="A7967" t="str">
            <v>30503606</v>
          </cell>
          <cell r="B7967" t="str">
            <v>Point</v>
          </cell>
          <cell r="C7967" t="str">
            <v>Bonded Abrasives Manuf /Cooling</v>
          </cell>
          <cell r="D7967" t="str">
            <v>Industrial Processes - NEC</v>
          </cell>
          <cell r="G7967" t="str">
            <v>Industrial Processes</v>
          </cell>
          <cell r="H7967" t="str">
            <v>Mineral Products</v>
          </cell>
          <cell r="I7967" t="str">
            <v>Bonded Abrasives Manufacturing</v>
          </cell>
          <cell r="J7967" t="str">
            <v>Cooling</v>
          </cell>
          <cell r="N7967">
            <v>40988</v>
          </cell>
        </row>
        <row r="7968">
          <cell r="A7968" t="str">
            <v>30503607</v>
          </cell>
          <cell r="B7968" t="str">
            <v>Point</v>
          </cell>
          <cell r="C7968" t="str">
            <v>Bonded Abrasives Manuf /Final Machining</v>
          </cell>
          <cell r="D7968" t="str">
            <v>Industrial Processes - NEC</v>
          </cell>
          <cell r="G7968" t="str">
            <v>Industrial Processes</v>
          </cell>
          <cell r="H7968" t="str">
            <v>Mineral Products</v>
          </cell>
          <cell r="I7968" t="str">
            <v>Bonded Abrasives Manufacturing</v>
          </cell>
          <cell r="J7968" t="str">
            <v>Final Machining</v>
          </cell>
          <cell r="N7968">
            <v>40988</v>
          </cell>
        </row>
        <row r="7969">
          <cell r="A7969" t="str">
            <v>30503701</v>
          </cell>
          <cell r="B7969" t="str">
            <v>Point</v>
          </cell>
          <cell r="C7969" t="str">
            <v>Coated Abrasives Manuf /Printing of Backing</v>
          </cell>
          <cell r="D7969" t="str">
            <v>Industrial Processes - NEC</v>
          </cell>
          <cell r="G7969" t="str">
            <v>Industrial Processes</v>
          </cell>
          <cell r="H7969" t="str">
            <v>Mineral Products</v>
          </cell>
          <cell r="I7969" t="str">
            <v>Coated Abrasives Manufacturing</v>
          </cell>
          <cell r="J7969" t="str">
            <v>Printing of Backing</v>
          </cell>
          <cell r="N7969">
            <v>40988</v>
          </cell>
        </row>
        <row r="7970">
          <cell r="A7970" t="str">
            <v>30503702</v>
          </cell>
          <cell r="B7970" t="str">
            <v>Point</v>
          </cell>
          <cell r="C7970" t="str">
            <v>Coated Abrasives Manuf /Make Coat Application</v>
          </cell>
          <cell r="D7970" t="str">
            <v>Industrial Processes - NEC</v>
          </cell>
          <cell r="G7970" t="str">
            <v>Industrial Processes</v>
          </cell>
          <cell r="H7970" t="str">
            <v>Mineral Products</v>
          </cell>
          <cell r="I7970" t="str">
            <v>Coated Abrasives Manufacturing</v>
          </cell>
          <cell r="J7970" t="str">
            <v>Make Coat Application</v>
          </cell>
          <cell r="N7970">
            <v>40988</v>
          </cell>
        </row>
        <row r="7971">
          <cell r="A7971" t="str">
            <v>30503703</v>
          </cell>
          <cell r="B7971" t="str">
            <v>Point</v>
          </cell>
          <cell r="C7971" t="str">
            <v>Coated Abrasives Manuf /Grain Application</v>
          </cell>
          <cell r="D7971" t="str">
            <v>Industrial Processes - NEC</v>
          </cell>
          <cell r="G7971" t="str">
            <v>Industrial Processes</v>
          </cell>
          <cell r="H7971" t="str">
            <v>Mineral Products</v>
          </cell>
          <cell r="I7971" t="str">
            <v>Coated Abrasives Manufacturing</v>
          </cell>
          <cell r="J7971" t="str">
            <v>Grain Application</v>
          </cell>
          <cell r="N7971">
            <v>40988</v>
          </cell>
        </row>
        <row r="7972">
          <cell r="A7972" t="str">
            <v>30503704</v>
          </cell>
          <cell r="B7972" t="str">
            <v>Point</v>
          </cell>
          <cell r="C7972" t="str">
            <v>Coated Abrasives Manuf /Drying</v>
          </cell>
          <cell r="D7972" t="str">
            <v>Industrial Processes - NEC</v>
          </cell>
          <cell r="G7972" t="str">
            <v>Industrial Processes</v>
          </cell>
          <cell r="H7972" t="str">
            <v>Mineral Products</v>
          </cell>
          <cell r="I7972" t="str">
            <v>Coated Abrasives Manufacturing</v>
          </cell>
          <cell r="J7972" t="str">
            <v>Drying</v>
          </cell>
          <cell r="N7972">
            <v>40988</v>
          </cell>
        </row>
        <row r="7973">
          <cell r="A7973" t="str">
            <v>30503705</v>
          </cell>
          <cell r="B7973" t="str">
            <v>Point</v>
          </cell>
          <cell r="C7973" t="str">
            <v>Coated Abrasives Manuf /Size Coat Application</v>
          </cell>
          <cell r="D7973" t="str">
            <v>Industrial Processes - NEC</v>
          </cell>
          <cell r="G7973" t="str">
            <v>Industrial Processes</v>
          </cell>
          <cell r="H7973" t="str">
            <v>Mineral Products</v>
          </cell>
          <cell r="I7973" t="str">
            <v>Coated Abrasives Manufacturing</v>
          </cell>
          <cell r="J7973" t="str">
            <v>Size Coat Application</v>
          </cell>
          <cell r="N7973">
            <v>40988</v>
          </cell>
        </row>
        <row r="7974">
          <cell r="A7974" t="str">
            <v>30503706</v>
          </cell>
          <cell r="B7974" t="str">
            <v>Point</v>
          </cell>
          <cell r="C7974" t="str">
            <v>Coated Abrasives Manuf /Final Drying and Curing</v>
          </cell>
          <cell r="D7974" t="str">
            <v>Industrial Processes - NEC</v>
          </cell>
          <cell r="G7974" t="str">
            <v>Industrial Processes</v>
          </cell>
          <cell r="H7974" t="str">
            <v>Mineral Products</v>
          </cell>
          <cell r="I7974" t="str">
            <v>Coated Abrasives Manufacturing</v>
          </cell>
          <cell r="J7974" t="str">
            <v>Final Drying and Curing</v>
          </cell>
          <cell r="N7974">
            <v>40988</v>
          </cell>
        </row>
        <row r="7975">
          <cell r="A7975" t="str">
            <v>30503707</v>
          </cell>
          <cell r="B7975" t="str">
            <v>Point</v>
          </cell>
          <cell r="C7975" t="str">
            <v>Coated Abrasives Manuf /Roll Winding</v>
          </cell>
          <cell r="D7975" t="str">
            <v>Industrial Processes - NEC</v>
          </cell>
          <cell r="G7975" t="str">
            <v>Industrial Processes</v>
          </cell>
          <cell r="H7975" t="str">
            <v>Mineral Products</v>
          </cell>
          <cell r="I7975" t="str">
            <v>Coated Abrasives Manufacturing</v>
          </cell>
          <cell r="J7975" t="str">
            <v>Roll Winding</v>
          </cell>
          <cell r="N7975">
            <v>40988</v>
          </cell>
        </row>
        <row r="7976">
          <cell r="A7976" t="str">
            <v>30503708</v>
          </cell>
          <cell r="B7976" t="str">
            <v>Point</v>
          </cell>
          <cell r="C7976" t="str">
            <v>Coated Abrasives Manuf /Final Production</v>
          </cell>
          <cell r="D7976" t="str">
            <v>Industrial Processes - NEC</v>
          </cell>
          <cell r="G7976" t="str">
            <v>Industrial Processes</v>
          </cell>
          <cell r="H7976" t="str">
            <v>Mineral Products</v>
          </cell>
          <cell r="I7976" t="str">
            <v>Coated Abrasives Manufacturing</v>
          </cell>
          <cell r="J7976" t="str">
            <v>Final Production</v>
          </cell>
          <cell r="N7976">
            <v>40988</v>
          </cell>
        </row>
        <row r="7977">
          <cell r="A7977" t="str">
            <v>30503811</v>
          </cell>
          <cell r="B7977" t="str">
            <v>Point</v>
          </cell>
          <cell r="C7977" t="str">
            <v>Pulverized Mineral Processing /Coarse and Fine Grinding (Dry Mode)</v>
          </cell>
          <cell r="D7977" t="str">
            <v>Industrial Processes - NEC</v>
          </cell>
          <cell r="G7977" t="str">
            <v>Industrial Processes</v>
          </cell>
          <cell r="H7977" t="str">
            <v>Mineral Products</v>
          </cell>
          <cell r="I7977" t="str">
            <v>Pulverized Mineral Processing</v>
          </cell>
          <cell r="J7977" t="str">
            <v>Coarse and Fine Grinding (Dry Mode)</v>
          </cell>
          <cell r="M7977">
            <v>37771</v>
          </cell>
          <cell r="N7977">
            <v>40988</v>
          </cell>
        </row>
        <row r="7978">
          <cell r="A7978" t="str">
            <v>30503812</v>
          </cell>
          <cell r="B7978" t="str">
            <v>Point</v>
          </cell>
          <cell r="C7978" t="str">
            <v>Pulverized Mineral Processing /Classification (Dry Mode)</v>
          </cell>
          <cell r="D7978" t="str">
            <v>Industrial Processes - NEC</v>
          </cell>
          <cell r="G7978" t="str">
            <v>Industrial Processes</v>
          </cell>
          <cell r="H7978" t="str">
            <v>Mineral Products</v>
          </cell>
          <cell r="I7978" t="str">
            <v>Pulverized Mineral Processing</v>
          </cell>
          <cell r="J7978" t="str">
            <v>Classification (Dry Mode)</v>
          </cell>
          <cell r="M7978">
            <v>37771</v>
          </cell>
          <cell r="N7978">
            <v>40988</v>
          </cell>
        </row>
        <row r="7979">
          <cell r="A7979" t="str">
            <v>30503813</v>
          </cell>
          <cell r="B7979" t="str">
            <v>Point</v>
          </cell>
          <cell r="C7979" t="str">
            <v>Pulverized Mineral Processing /Product Storage</v>
          </cell>
          <cell r="D7979" t="str">
            <v>Industrial Processes - Storage and Transfer</v>
          </cell>
          <cell r="G7979" t="str">
            <v>Industrial Processes</v>
          </cell>
          <cell r="H7979" t="str">
            <v>Mineral Products</v>
          </cell>
          <cell r="I7979" t="str">
            <v>Pulverized Mineral Processing</v>
          </cell>
          <cell r="J7979" t="str">
            <v>Product Storage</v>
          </cell>
          <cell r="M7979">
            <v>37771</v>
          </cell>
          <cell r="N7979">
            <v>40988</v>
          </cell>
        </row>
        <row r="7980">
          <cell r="A7980" t="str">
            <v>30503814</v>
          </cell>
          <cell r="B7980" t="str">
            <v>Point</v>
          </cell>
          <cell r="C7980" t="str">
            <v>Pulverized Mineral Processing /Product Packaging and Bulk Loading</v>
          </cell>
          <cell r="D7980" t="str">
            <v>Industrial Processes - Storage and Transfer</v>
          </cell>
          <cell r="G7980" t="str">
            <v>Industrial Processes</v>
          </cell>
          <cell r="H7980" t="str">
            <v>Mineral Products</v>
          </cell>
          <cell r="I7980" t="str">
            <v>Pulverized Mineral Processing</v>
          </cell>
          <cell r="J7980" t="str">
            <v>Product Packaging and Bulk Loading</v>
          </cell>
          <cell r="M7980">
            <v>37771</v>
          </cell>
          <cell r="N7980">
            <v>40988</v>
          </cell>
        </row>
        <row r="7981">
          <cell r="A7981" t="str">
            <v>30503831</v>
          </cell>
          <cell r="B7981" t="str">
            <v>Point</v>
          </cell>
          <cell r="C7981" t="str">
            <v>Pulverized Mineral Processing /Coarse Grinding (Wet Mode)</v>
          </cell>
          <cell r="D7981" t="str">
            <v>Industrial Processes - NEC</v>
          </cell>
          <cell r="G7981" t="str">
            <v>Industrial Processes</v>
          </cell>
          <cell r="H7981" t="str">
            <v>Mineral Products</v>
          </cell>
          <cell r="I7981" t="str">
            <v>Pulverized Mineral Processing</v>
          </cell>
          <cell r="J7981" t="str">
            <v>Coarse Grinding (Wet Mode)</v>
          </cell>
          <cell r="M7981">
            <v>37771</v>
          </cell>
          <cell r="N7981">
            <v>40988</v>
          </cell>
        </row>
        <row r="7982">
          <cell r="A7982" t="str">
            <v>30503832</v>
          </cell>
          <cell r="B7982" t="str">
            <v>Point</v>
          </cell>
          <cell r="C7982" t="str">
            <v>Pulverized Mineral Processing /Beneficiation via Flotation</v>
          </cell>
          <cell r="D7982" t="str">
            <v>Industrial Processes - NEC</v>
          </cell>
          <cell r="G7982" t="str">
            <v>Industrial Processes</v>
          </cell>
          <cell r="H7982" t="str">
            <v>Mineral Products</v>
          </cell>
          <cell r="I7982" t="str">
            <v>Pulverized Mineral Processing</v>
          </cell>
          <cell r="J7982" t="str">
            <v>Beneficiation via Flotation</v>
          </cell>
          <cell r="M7982">
            <v>37771</v>
          </cell>
          <cell r="N7982">
            <v>40988</v>
          </cell>
        </row>
        <row r="7983">
          <cell r="A7983" t="str">
            <v>30503833</v>
          </cell>
          <cell r="B7983" t="str">
            <v>Point</v>
          </cell>
          <cell r="C7983" t="str">
            <v>Pulverized Mineral Processing /Fine Grinding (Wet Mode)</v>
          </cell>
          <cell r="D7983" t="str">
            <v>Industrial Processes - NEC</v>
          </cell>
          <cell r="G7983" t="str">
            <v>Industrial Processes</v>
          </cell>
          <cell r="H7983" t="str">
            <v>Mineral Products</v>
          </cell>
          <cell r="I7983" t="str">
            <v>Pulverized Mineral Processing</v>
          </cell>
          <cell r="J7983" t="str">
            <v>Fine Grinding (Wet Mode)</v>
          </cell>
          <cell r="M7983">
            <v>37771</v>
          </cell>
          <cell r="N7983">
            <v>40988</v>
          </cell>
        </row>
        <row r="7984">
          <cell r="A7984" t="str">
            <v>30503834</v>
          </cell>
          <cell r="B7984" t="str">
            <v>Point</v>
          </cell>
          <cell r="C7984" t="str">
            <v>Pulverized Mineral Processing /Solids Concentrator (Wet Mode)</v>
          </cell>
          <cell r="D7984" t="str">
            <v>Industrial Processes - NEC</v>
          </cell>
          <cell r="G7984" t="str">
            <v>Industrial Processes</v>
          </cell>
          <cell r="H7984" t="str">
            <v>Mineral Products</v>
          </cell>
          <cell r="I7984" t="str">
            <v>Pulverized Mineral Processing</v>
          </cell>
          <cell r="J7984" t="str">
            <v>Solids Concentrator (Wet Mode)</v>
          </cell>
          <cell r="M7984">
            <v>37771</v>
          </cell>
          <cell r="N7984">
            <v>40988</v>
          </cell>
        </row>
        <row r="7985">
          <cell r="A7985" t="str">
            <v>30503835</v>
          </cell>
          <cell r="B7985" t="str">
            <v>Point</v>
          </cell>
          <cell r="C7985" t="str">
            <v>Pulverized Mineral Processing /Flash Dryer</v>
          </cell>
          <cell r="D7985" t="str">
            <v>Industrial Processes - NEC</v>
          </cell>
          <cell r="G7985" t="str">
            <v>Industrial Processes</v>
          </cell>
          <cell r="H7985" t="str">
            <v>Mineral Products</v>
          </cell>
          <cell r="I7985" t="str">
            <v>Pulverized Mineral Processing</v>
          </cell>
          <cell r="J7985" t="str">
            <v>Flash Dryer</v>
          </cell>
          <cell r="M7985">
            <v>37771</v>
          </cell>
          <cell r="N7985">
            <v>40988</v>
          </cell>
        </row>
        <row r="7986">
          <cell r="A7986" t="str">
            <v>30503901</v>
          </cell>
          <cell r="B7986" t="str">
            <v>Point</v>
          </cell>
          <cell r="C7986" t="str">
            <v>Pyrrhotite /Fluid Bed Roaster</v>
          </cell>
          <cell r="D7986" t="str">
            <v>Industrial Processes - NEC</v>
          </cell>
          <cell r="G7986" t="str">
            <v>Industrial Processes</v>
          </cell>
          <cell r="H7986" t="str">
            <v>Mineral Products</v>
          </cell>
          <cell r="I7986" t="str">
            <v>Pyrrhotite</v>
          </cell>
          <cell r="J7986" t="str">
            <v>Fluid Bed Roaster</v>
          </cell>
          <cell r="N7986">
            <v>40988</v>
          </cell>
        </row>
        <row r="7987">
          <cell r="A7987" t="str">
            <v>30503902</v>
          </cell>
          <cell r="B7987" t="str">
            <v>Point</v>
          </cell>
          <cell r="C7987" t="str">
            <v>Pyrrhotite /Reduction Kiln</v>
          </cell>
          <cell r="D7987" t="str">
            <v>Industrial Processes - NEC</v>
          </cell>
          <cell r="G7987" t="str">
            <v>Industrial Processes</v>
          </cell>
          <cell r="H7987" t="str">
            <v>Mineral Products</v>
          </cell>
          <cell r="I7987" t="str">
            <v>Pyrrhotite</v>
          </cell>
          <cell r="J7987" t="str">
            <v>Reduction Kiln</v>
          </cell>
          <cell r="N7987">
            <v>40988</v>
          </cell>
        </row>
        <row r="7988">
          <cell r="A7988" t="str">
            <v>30504001</v>
          </cell>
          <cell r="B7988" t="str">
            <v>Point</v>
          </cell>
          <cell r="C7988" t="str">
            <v>Mining&amp;Quarrying Nonmetallic Minerals /Open Pit Blasting</v>
          </cell>
          <cell r="D7988" t="str">
            <v>Industrial Processes - Mining</v>
          </cell>
          <cell r="G7988" t="str">
            <v>Industrial Processes</v>
          </cell>
          <cell r="H7988" t="str">
            <v>Mineral Products</v>
          </cell>
          <cell r="I7988" t="str">
            <v>Mining and Quarrying of Nonmetallic Minerals</v>
          </cell>
          <cell r="J7988" t="str">
            <v>Open Pit Blasting</v>
          </cell>
          <cell r="N7988">
            <v>40988</v>
          </cell>
        </row>
        <row r="7989">
          <cell r="A7989" t="str">
            <v>30504002</v>
          </cell>
          <cell r="B7989" t="str">
            <v>Point</v>
          </cell>
          <cell r="C7989" t="str">
            <v>Mining&amp;Quarrying Nonmetallic Minerals /Open Pit Drilling</v>
          </cell>
          <cell r="D7989" t="str">
            <v>Industrial Processes - Mining</v>
          </cell>
          <cell r="G7989" t="str">
            <v>Industrial Processes</v>
          </cell>
          <cell r="H7989" t="str">
            <v>Mineral Products</v>
          </cell>
          <cell r="I7989" t="str">
            <v>Mining and Quarrying of Nonmetallic Minerals</v>
          </cell>
          <cell r="J7989" t="str">
            <v>Open Pit Drilling</v>
          </cell>
          <cell r="N7989">
            <v>40988</v>
          </cell>
        </row>
        <row r="7990">
          <cell r="A7990" t="str">
            <v>30504003</v>
          </cell>
          <cell r="B7990" t="str">
            <v>Point</v>
          </cell>
          <cell r="C7990" t="str">
            <v>Mining&amp;Quarrying Nonmetallic Minerals /Open Pit Cobbing</v>
          </cell>
          <cell r="D7990" t="str">
            <v>Industrial Processes - Mining</v>
          </cell>
          <cell r="G7990" t="str">
            <v>Industrial Processes</v>
          </cell>
          <cell r="H7990" t="str">
            <v>Mineral Products</v>
          </cell>
          <cell r="I7990" t="str">
            <v>Mining and Quarrying of Nonmetallic Minerals</v>
          </cell>
          <cell r="J7990" t="str">
            <v>Open Pit Cobbing</v>
          </cell>
          <cell r="N7990">
            <v>40988</v>
          </cell>
        </row>
        <row r="7991">
          <cell r="A7991" t="str">
            <v>30504010</v>
          </cell>
          <cell r="B7991" t="str">
            <v>Point</v>
          </cell>
          <cell r="C7991" t="str">
            <v>Mining&amp;Quarrying Nonmetallic Minerals /Underground Ventilation</v>
          </cell>
          <cell r="D7991" t="str">
            <v>Industrial Processes - Mining</v>
          </cell>
          <cell r="G7991" t="str">
            <v>Industrial Processes</v>
          </cell>
          <cell r="H7991" t="str">
            <v>Mineral Products</v>
          </cell>
          <cell r="I7991" t="str">
            <v>Mining and Quarrying of Nonmetallic Minerals</v>
          </cell>
          <cell r="J7991" t="str">
            <v>Underground Ventilation</v>
          </cell>
          <cell r="N7991">
            <v>40988</v>
          </cell>
        </row>
        <row r="7992">
          <cell r="A7992" t="str">
            <v>30504020</v>
          </cell>
          <cell r="B7992" t="str">
            <v>Point</v>
          </cell>
          <cell r="C7992" t="str">
            <v>Mining&amp;Quarrying Nonmetallic Minerals /Loading</v>
          </cell>
          <cell r="D7992" t="str">
            <v>Industrial Processes - Storage and Transfer</v>
          </cell>
          <cell r="G7992" t="str">
            <v>Industrial Processes</v>
          </cell>
          <cell r="H7992" t="str">
            <v>Mineral Products</v>
          </cell>
          <cell r="I7992" t="str">
            <v>Mining and Quarrying of Nonmetallic Minerals</v>
          </cell>
          <cell r="J7992" t="str">
            <v>Loading</v>
          </cell>
          <cell r="N7992">
            <v>40988</v>
          </cell>
        </row>
        <row r="7993">
          <cell r="A7993" t="str">
            <v>30504021</v>
          </cell>
          <cell r="B7993" t="str">
            <v>Point</v>
          </cell>
          <cell r="C7993" t="str">
            <v>Mining&amp;Quarrying Nonmetallic Minerals /Convey/Haul Material</v>
          </cell>
          <cell r="D7993" t="str">
            <v>Industrial Processes - Storage and Transfer</v>
          </cell>
          <cell r="G7993" t="str">
            <v>Industrial Processes</v>
          </cell>
          <cell r="H7993" t="str">
            <v>Mineral Products</v>
          </cell>
          <cell r="I7993" t="str">
            <v>Mining and Quarrying of Nonmetallic Minerals</v>
          </cell>
          <cell r="J7993" t="str">
            <v>Convey/Haul Material</v>
          </cell>
          <cell r="N7993">
            <v>40988</v>
          </cell>
        </row>
        <row r="7994">
          <cell r="A7994" t="str">
            <v>30504022</v>
          </cell>
          <cell r="B7994" t="str">
            <v>Point</v>
          </cell>
          <cell r="C7994" t="str">
            <v>Mining&amp;Quarrying Nonmetallic Minerals /Convey/Haul Waste</v>
          </cell>
          <cell r="D7994" t="str">
            <v>Industrial Processes - Storage and Transfer</v>
          </cell>
          <cell r="G7994" t="str">
            <v>Industrial Processes</v>
          </cell>
          <cell r="H7994" t="str">
            <v>Mineral Products</v>
          </cell>
          <cell r="I7994" t="str">
            <v>Mining and Quarrying of Nonmetallic Minerals</v>
          </cell>
          <cell r="J7994" t="str">
            <v>Convey/Haul Waste</v>
          </cell>
          <cell r="N7994">
            <v>40988</v>
          </cell>
        </row>
        <row r="7995">
          <cell r="A7995" t="str">
            <v>30504023</v>
          </cell>
          <cell r="B7995" t="str">
            <v>Point</v>
          </cell>
          <cell r="C7995" t="str">
            <v>Mining&amp;Quarrying Nonmetallic Minerals /Unloading</v>
          </cell>
          <cell r="D7995" t="str">
            <v>Industrial Processes - Storage and Transfer</v>
          </cell>
          <cell r="G7995" t="str">
            <v>Industrial Processes</v>
          </cell>
          <cell r="H7995" t="str">
            <v>Mineral Products</v>
          </cell>
          <cell r="I7995" t="str">
            <v>Mining and Quarrying of Nonmetallic Minerals</v>
          </cell>
          <cell r="J7995" t="str">
            <v>Unloading</v>
          </cell>
          <cell r="N7995">
            <v>40988</v>
          </cell>
        </row>
        <row r="7996">
          <cell r="A7996" t="str">
            <v>30504024</v>
          </cell>
          <cell r="B7996" t="str">
            <v>Point</v>
          </cell>
          <cell r="C7996" t="str">
            <v>Mining&amp;Quarrying Nonmetallic Minerals /Overburden Stripping</v>
          </cell>
          <cell r="D7996" t="str">
            <v>Industrial Processes - Mining</v>
          </cell>
          <cell r="G7996" t="str">
            <v>Industrial Processes</v>
          </cell>
          <cell r="H7996" t="str">
            <v>Mineral Products</v>
          </cell>
          <cell r="I7996" t="str">
            <v>Mining and Quarrying of Nonmetallic Minerals</v>
          </cell>
          <cell r="J7996" t="str">
            <v>Overburden Stripping</v>
          </cell>
          <cell r="N7996">
            <v>40988</v>
          </cell>
        </row>
        <row r="7997">
          <cell r="A7997" t="str">
            <v>30504025</v>
          </cell>
          <cell r="B7997" t="str">
            <v>Point</v>
          </cell>
          <cell r="C7997" t="str">
            <v>Mining&amp;Quarrying Nonmetallic Minerals /Stockpiling</v>
          </cell>
          <cell r="D7997" t="str">
            <v>Industrial Processes - Storage and Transfer</v>
          </cell>
          <cell r="G7997" t="str">
            <v>Industrial Processes</v>
          </cell>
          <cell r="H7997" t="str">
            <v>Mineral Products</v>
          </cell>
          <cell r="I7997" t="str">
            <v>Mining and Quarrying of Nonmetallic Minerals</v>
          </cell>
          <cell r="J7997" t="str">
            <v>Stockpiling</v>
          </cell>
          <cell r="N7997">
            <v>40988</v>
          </cell>
        </row>
        <row r="7998">
          <cell r="A7998" t="str">
            <v>30504030</v>
          </cell>
          <cell r="B7998" t="str">
            <v>Point</v>
          </cell>
          <cell r="C7998" t="str">
            <v>Mining&amp;Quarrying Nonmetallic Minerals /Primary Crusher</v>
          </cell>
          <cell r="D7998" t="str">
            <v>Industrial Processes - NEC</v>
          </cell>
          <cell r="G7998" t="str">
            <v>Industrial Processes</v>
          </cell>
          <cell r="H7998" t="str">
            <v>Mineral Products</v>
          </cell>
          <cell r="I7998" t="str">
            <v>Mining and Quarrying of Nonmetallic Minerals</v>
          </cell>
          <cell r="J7998" t="str">
            <v>Primary Crusher</v>
          </cell>
          <cell r="N7998">
            <v>40988</v>
          </cell>
        </row>
        <row r="7999">
          <cell r="A7999" t="str">
            <v>30504031</v>
          </cell>
          <cell r="B7999" t="str">
            <v>Point</v>
          </cell>
          <cell r="C7999" t="str">
            <v>Mining&amp;Quarrying Nonmetallic Minerals /Secondary Crusher</v>
          </cell>
          <cell r="D7999" t="str">
            <v>Industrial Processes - NEC</v>
          </cell>
          <cell r="G7999" t="str">
            <v>Industrial Processes</v>
          </cell>
          <cell r="H7999" t="str">
            <v>Mineral Products</v>
          </cell>
          <cell r="I7999" t="str">
            <v>Mining and Quarrying of Nonmetallic Minerals</v>
          </cell>
          <cell r="J7999" t="str">
            <v>Secondary Crusher</v>
          </cell>
          <cell r="N7999">
            <v>40988</v>
          </cell>
        </row>
        <row r="8000">
          <cell r="A8000" t="str">
            <v>30504032</v>
          </cell>
          <cell r="B8000" t="str">
            <v>Point</v>
          </cell>
          <cell r="C8000" t="str">
            <v>Mining&amp;Quarrying Nonmetallic Minerals /Ore Concentrator</v>
          </cell>
          <cell r="D8000" t="str">
            <v>Industrial Processes - NEC</v>
          </cell>
          <cell r="G8000" t="str">
            <v>Industrial Processes</v>
          </cell>
          <cell r="H8000" t="str">
            <v>Mineral Products</v>
          </cell>
          <cell r="I8000" t="str">
            <v>Mining and Quarrying of Nonmetallic Minerals</v>
          </cell>
          <cell r="J8000" t="str">
            <v>Ore Concentrator</v>
          </cell>
          <cell r="N8000">
            <v>40988</v>
          </cell>
        </row>
        <row r="8001">
          <cell r="A8001" t="str">
            <v>30504033</v>
          </cell>
          <cell r="B8001" t="str">
            <v>Point</v>
          </cell>
          <cell r="C8001" t="str">
            <v>Mining&amp;Quarrying Nonmetallic Minerals /Ore Dryer</v>
          </cell>
          <cell r="D8001" t="str">
            <v>Industrial Processes - NEC</v>
          </cell>
          <cell r="G8001" t="str">
            <v>Industrial Processes</v>
          </cell>
          <cell r="H8001" t="str">
            <v>Mineral Products</v>
          </cell>
          <cell r="I8001" t="str">
            <v>Mining and Quarrying of Nonmetallic Minerals</v>
          </cell>
          <cell r="J8001" t="str">
            <v>Ore Dryer</v>
          </cell>
          <cell r="N8001">
            <v>40988</v>
          </cell>
        </row>
        <row r="8002">
          <cell r="A8002" t="str">
            <v>30504034</v>
          </cell>
          <cell r="B8002" t="str">
            <v>Point</v>
          </cell>
          <cell r="C8002" t="str">
            <v>Mining&amp;Quarrying Nonmetallic Minerals /Screening</v>
          </cell>
          <cell r="D8002" t="str">
            <v>Industrial Processes - NEC</v>
          </cell>
          <cell r="G8002" t="str">
            <v>Industrial Processes</v>
          </cell>
          <cell r="H8002" t="str">
            <v>Mineral Products</v>
          </cell>
          <cell r="I8002" t="str">
            <v>Mining and Quarrying of Nonmetallic Minerals</v>
          </cell>
          <cell r="J8002" t="str">
            <v>Screening</v>
          </cell>
          <cell r="N8002">
            <v>40988</v>
          </cell>
        </row>
        <row r="8003">
          <cell r="A8003" t="str">
            <v>30504036</v>
          </cell>
          <cell r="B8003" t="str">
            <v>Point</v>
          </cell>
          <cell r="C8003" t="str">
            <v>Mining&amp;Quarrying Nonmetallic Minerals /Tailing Piles</v>
          </cell>
          <cell r="D8003" t="str">
            <v>Industrial Processes - Storage and Transfer</v>
          </cell>
          <cell r="G8003" t="str">
            <v>Industrial Processes</v>
          </cell>
          <cell r="H8003" t="str">
            <v>Mineral Products</v>
          </cell>
          <cell r="I8003" t="str">
            <v>Mining and Quarrying of Nonmetallic Minerals</v>
          </cell>
          <cell r="J8003" t="str">
            <v>Tailing Piles</v>
          </cell>
          <cell r="N8003">
            <v>40988</v>
          </cell>
        </row>
        <row r="8004">
          <cell r="A8004" t="str">
            <v>30504099</v>
          </cell>
          <cell r="B8004" t="str">
            <v>Point</v>
          </cell>
          <cell r="C8004" t="str">
            <v>Mining&amp;Quarrying Nonmetallic Minerals /Other Not Classified</v>
          </cell>
          <cell r="D8004" t="str">
            <v>Industrial Processes - NEC</v>
          </cell>
          <cell r="G8004" t="str">
            <v>Industrial Processes</v>
          </cell>
          <cell r="H8004" t="str">
            <v>Mineral Products</v>
          </cell>
          <cell r="I8004" t="str">
            <v>Mining and Quarrying of Nonmetallic Minerals</v>
          </cell>
          <cell r="J8004" t="str">
            <v>Other Not Classified</v>
          </cell>
          <cell r="N8004">
            <v>40988</v>
          </cell>
        </row>
        <row r="8005">
          <cell r="A8005" t="str">
            <v>30504101</v>
          </cell>
          <cell r="B8005" t="str">
            <v>Point</v>
          </cell>
          <cell r="C8005" t="str">
            <v>Clay processing: Kaolin /Mining</v>
          </cell>
          <cell r="D8005" t="str">
            <v>Industrial Processes - Mining</v>
          </cell>
          <cell r="G8005" t="str">
            <v>Industrial Processes</v>
          </cell>
          <cell r="H8005" t="str">
            <v>Mineral Products</v>
          </cell>
          <cell r="I8005" t="str">
            <v>Clay processing: Kaolin</v>
          </cell>
          <cell r="J8005" t="str">
            <v>Mining</v>
          </cell>
          <cell r="N8005">
            <v>40988</v>
          </cell>
        </row>
        <row r="8006">
          <cell r="A8006" t="str">
            <v>30504102</v>
          </cell>
          <cell r="B8006" t="str">
            <v>Point</v>
          </cell>
          <cell r="C8006" t="str">
            <v>Clay processing: Kaolin /Raw material storage</v>
          </cell>
          <cell r="D8006" t="str">
            <v>Industrial Processes - Storage and Transfer</v>
          </cell>
          <cell r="G8006" t="str">
            <v>Industrial Processes</v>
          </cell>
          <cell r="H8006" t="str">
            <v>Mineral Products</v>
          </cell>
          <cell r="I8006" t="str">
            <v>Clay processing: Kaolin</v>
          </cell>
          <cell r="J8006" t="str">
            <v>Raw material storage</v>
          </cell>
          <cell r="N8006">
            <v>40988</v>
          </cell>
        </row>
        <row r="8007">
          <cell r="A8007" t="str">
            <v>30504103</v>
          </cell>
          <cell r="B8007" t="str">
            <v>Point</v>
          </cell>
          <cell r="C8007" t="str">
            <v>Clay processing: Kaolin /Raw material transfer</v>
          </cell>
          <cell r="D8007" t="str">
            <v>Industrial Processes - Storage and Transfer</v>
          </cell>
          <cell r="G8007" t="str">
            <v>Industrial Processes</v>
          </cell>
          <cell r="H8007" t="str">
            <v>Mineral Products</v>
          </cell>
          <cell r="I8007" t="str">
            <v>Clay processing: Kaolin</v>
          </cell>
          <cell r="J8007" t="str">
            <v>Raw material transfer</v>
          </cell>
          <cell r="N8007">
            <v>40988</v>
          </cell>
        </row>
        <row r="8008">
          <cell r="A8008" t="str">
            <v>30504115</v>
          </cell>
          <cell r="B8008" t="str">
            <v>Point</v>
          </cell>
          <cell r="C8008" t="str">
            <v>Clay processing: Kaolin /Raw material crushing, NEC</v>
          </cell>
          <cell r="D8008" t="str">
            <v>Industrial Processes - NEC</v>
          </cell>
          <cell r="G8008" t="str">
            <v>Industrial Processes</v>
          </cell>
          <cell r="H8008" t="str">
            <v>Mineral Products</v>
          </cell>
          <cell r="I8008" t="str">
            <v>Clay processing: Kaolin</v>
          </cell>
          <cell r="J8008" t="str">
            <v>Raw material crushing, NEC</v>
          </cell>
          <cell r="N8008">
            <v>40988</v>
          </cell>
        </row>
        <row r="8009">
          <cell r="A8009" t="str">
            <v>30504119</v>
          </cell>
          <cell r="B8009" t="str">
            <v>Point</v>
          </cell>
          <cell r="C8009" t="str">
            <v>Clay processing: Kaolin /Raw material grinding, NEC</v>
          </cell>
          <cell r="D8009" t="str">
            <v>Industrial Processes - NEC</v>
          </cell>
          <cell r="G8009" t="str">
            <v>Industrial Processes</v>
          </cell>
          <cell r="H8009" t="str">
            <v>Mineral Products</v>
          </cell>
          <cell r="I8009" t="str">
            <v>Clay processing: Kaolin</v>
          </cell>
          <cell r="J8009" t="str">
            <v>Raw material grinding, NEC</v>
          </cell>
          <cell r="N8009">
            <v>40988</v>
          </cell>
        </row>
        <row r="8010">
          <cell r="A8010" t="str">
            <v>30504129</v>
          </cell>
          <cell r="B8010" t="str">
            <v>Point</v>
          </cell>
          <cell r="C8010" t="str">
            <v>Clay processing: Kaolin /Screening, NEC</v>
          </cell>
          <cell r="D8010" t="str">
            <v>Industrial Processes - NEC</v>
          </cell>
          <cell r="G8010" t="str">
            <v>Industrial Processes</v>
          </cell>
          <cell r="H8010" t="str">
            <v>Mineral Products</v>
          </cell>
          <cell r="I8010" t="str">
            <v>Clay processing: Kaolin</v>
          </cell>
          <cell r="J8010" t="str">
            <v>Screening, NEC</v>
          </cell>
          <cell r="N8010">
            <v>40988</v>
          </cell>
        </row>
        <row r="8011">
          <cell r="A8011" t="str">
            <v>30504130</v>
          </cell>
          <cell r="B8011" t="str">
            <v>Point</v>
          </cell>
          <cell r="C8011" t="str">
            <v>Clay processing: Kaolin /Drying, rotary dryer</v>
          </cell>
          <cell r="D8011" t="str">
            <v>Industrial Processes - NEC</v>
          </cell>
          <cell r="G8011" t="str">
            <v>Industrial Processes</v>
          </cell>
          <cell r="H8011" t="str">
            <v>Mineral Products</v>
          </cell>
          <cell r="I8011" t="str">
            <v>Clay processing: Kaolin</v>
          </cell>
          <cell r="J8011" t="str">
            <v>Drying, rotary dryer</v>
          </cell>
          <cell r="N8011">
            <v>40988</v>
          </cell>
        </row>
        <row r="8012">
          <cell r="A8012" t="str">
            <v>30504131</v>
          </cell>
          <cell r="B8012" t="str">
            <v>Point</v>
          </cell>
          <cell r="C8012" t="str">
            <v>Clay processing: Kaolin /Drying, spray dryer</v>
          </cell>
          <cell r="D8012" t="str">
            <v>Industrial Processes - NEC</v>
          </cell>
          <cell r="G8012" t="str">
            <v>Industrial Processes</v>
          </cell>
          <cell r="H8012" t="str">
            <v>Mineral Products</v>
          </cell>
          <cell r="I8012" t="str">
            <v>Clay processing: Kaolin</v>
          </cell>
          <cell r="J8012" t="str">
            <v>Drying, spray dryer</v>
          </cell>
          <cell r="N8012">
            <v>40988</v>
          </cell>
        </row>
        <row r="8013">
          <cell r="A8013" t="str">
            <v>30504132</v>
          </cell>
          <cell r="B8013" t="str">
            <v>Point</v>
          </cell>
          <cell r="C8013" t="str">
            <v>Clay processing: Kaolin /Drying, apron dryer</v>
          </cell>
          <cell r="D8013" t="str">
            <v>Industrial Processes - NEC</v>
          </cell>
          <cell r="G8013" t="str">
            <v>Industrial Processes</v>
          </cell>
          <cell r="H8013" t="str">
            <v>Mineral Products</v>
          </cell>
          <cell r="I8013" t="str">
            <v>Clay processing: Kaolin</v>
          </cell>
          <cell r="J8013" t="str">
            <v>Drying, apron dryer</v>
          </cell>
          <cell r="N8013">
            <v>40988</v>
          </cell>
        </row>
        <row r="8014">
          <cell r="A8014" t="str">
            <v>30504133</v>
          </cell>
          <cell r="B8014" t="str">
            <v>Point</v>
          </cell>
          <cell r="C8014" t="str">
            <v>Clay processing: Kaolin /Drying, vibrating grate dryer</v>
          </cell>
          <cell r="D8014" t="str">
            <v>Industrial Processes - NEC</v>
          </cell>
          <cell r="G8014" t="str">
            <v>Industrial Processes</v>
          </cell>
          <cell r="H8014" t="str">
            <v>Mineral Products</v>
          </cell>
          <cell r="I8014" t="str">
            <v>Clay processing: Kaolin</v>
          </cell>
          <cell r="J8014" t="str">
            <v>Drying, vibrating grate dryer</v>
          </cell>
          <cell r="N8014">
            <v>40988</v>
          </cell>
        </row>
        <row r="8015">
          <cell r="A8015" t="str">
            <v>30504139</v>
          </cell>
          <cell r="B8015" t="str">
            <v>Point</v>
          </cell>
          <cell r="C8015" t="str">
            <v>Clay processing: Kaolin /Drying, dryer NEC</v>
          </cell>
          <cell r="D8015" t="str">
            <v>Industrial Processes - NEC</v>
          </cell>
          <cell r="G8015" t="str">
            <v>Industrial Processes</v>
          </cell>
          <cell r="H8015" t="str">
            <v>Mineral Products</v>
          </cell>
          <cell r="I8015" t="str">
            <v>Clay processing: Kaolin</v>
          </cell>
          <cell r="J8015" t="str">
            <v>Drying, dryer NEC</v>
          </cell>
          <cell r="N8015">
            <v>40988</v>
          </cell>
        </row>
        <row r="8016">
          <cell r="A8016" t="str">
            <v>30504140</v>
          </cell>
          <cell r="B8016" t="str">
            <v>Point</v>
          </cell>
          <cell r="C8016" t="str">
            <v>Clay processing: Kaolin /Calcining, rotary calciner</v>
          </cell>
          <cell r="D8016" t="str">
            <v>Industrial Processes - NEC</v>
          </cell>
          <cell r="G8016" t="str">
            <v>Industrial Processes</v>
          </cell>
          <cell r="H8016" t="str">
            <v>Mineral Products</v>
          </cell>
          <cell r="I8016" t="str">
            <v>Clay processing: Kaolin</v>
          </cell>
          <cell r="J8016" t="str">
            <v>Calcining, rotary calciner</v>
          </cell>
          <cell r="N8016">
            <v>40988</v>
          </cell>
        </row>
        <row r="8017">
          <cell r="A8017" t="str">
            <v>30504141</v>
          </cell>
          <cell r="B8017" t="str">
            <v>Point</v>
          </cell>
          <cell r="C8017" t="str">
            <v>Clay processing: Kaolin /Calcining, multiple hearth furnace</v>
          </cell>
          <cell r="D8017" t="str">
            <v>Industrial Processes - NEC</v>
          </cell>
          <cell r="G8017" t="str">
            <v>Industrial Processes</v>
          </cell>
          <cell r="H8017" t="str">
            <v>Mineral Products</v>
          </cell>
          <cell r="I8017" t="str">
            <v>Clay processing: Kaolin</v>
          </cell>
          <cell r="J8017" t="str">
            <v>Calcining, multiple hearth furnace</v>
          </cell>
          <cell r="N8017">
            <v>40988</v>
          </cell>
        </row>
        <row r="8018">
          <cell r="A8018" t="str">
            <v>30504142</v>
          </cell>
          <cell r="B8018" t="str">
            <v>Point</v>
          </cell>
          <cell r="C8018" t="str">
            <v>Clay processing: Kaolin /Calcining, flash calciner</v>
          </cell>
          <cell r="D8018" t="str">
            <v>Industrial Processes - NEC</v>
          </cell>
          <cell r="G8018" t="str">
            <v>Industrial Processes</v>
          </cell>
          <cell r="H8018" t="str">
            <v>Mineral Products</v>
          </cell>
          <cell r="I8018" t="str">
            <v>Clay processing: Kaolin</v>
          </cell>
          <cell r="J8018" t="str">
            <v>Calcining, flash calciner</v>
          </cell>
          <cell r="N8018">
            <v>40988</v>
          </cell>
        </row>
        <row r="8019">
          <cell r="A8019" t="str">
            <v>30504149</v>
          </cell>
          <cell r="B8019" t="str">
            <v>Point</v>
          </cell>
          <cell r="C8019" t="str">
            <v>Clay processing: Kaolin /Calcining, calciner NEC</v>
          </cell>
          <cell r="D8019" t="str">
            <v>Industrial Processes - NEC</v>
          </cell>
          <cell r="G8019" t="str">
            <v>Industrial Processes</v>
          </cell>
          <cell r="H8019" t="str">
            <v>Mineral Products</v>
          </cell>
          <cell r="I8019" t="str">
            <v>Clay processing: Kaolin</v>
          </cell>
          <cell r="J8019" t="str">
            <v>Calcining, calciner NEC</v>
          </cell>
          <cell r="N8019">
            <v>40988</v>
          </cell>
        </row>
        <row r="8020">
          <cell r="A8020" t="str">
            <v>30504150</v>
          </cell>
          <cell r="B8020" t="str">
            <v>Point</v>
          </cell>
          <cell r="C8020" t="str">
            <v>Clay processing: Kaolin /Product grinding</v>
          </cell>
          <cell r="D8020" t="str">
            <v>Industrial Processes - NEC</v>
          </cell>
          <cell r="G8020" t="str">
            <v>Industrial Processes</v>
          </cell>
          <cell r="H8020" t="str">
            <v>Mineral Products</v>
          </cell>
          <cell r="I8020" t="str">
            <v>Clay processing: Kaolin</v>
          </cell>
          <cell r="J8020" t="str">
            <v>Product grinding</v>
          </cell>
          <cell r="N8020">
            <v>40988</v>
          </cell>
        </row>
        <row r="8021">
          <cell r="A8021" t="str">
            <v>30504151</v>
          </cell>
          <cell r="B8021" t="str">
            <v>Point</v>
          </cell>
          <cell r="C8021" t="str">
            <v>Clay processing: Kaolin /Product screening/classification</v>
          </cell>
          <cell r="D8021" t="str">
            <v>Industrial Processes - NEC</v>
          </cell>
          <cell r="G8021" t="str">
            <v>Industrial Processes</v>
          </cell>
          <cell r="H8021" t="str">
            <v>Mineral Products</v>
          </cell>
          <cell r="I8021" t="str">
            <v>Clay processing: Kaolin</v>
          </cell>
          <cell r="J8021" t="str">
            <v>Product screening/classification</v>
          </cell>
          <cell r="N8021">
            <v>40988</v>
          </cell>
        </row>
        <row r="8022">
          <cell r="A8022" t="str">
            <v>30504160</v>
          </cell>
          <cell r="B8022" t="str">
            <v>Point</v>
          </cell>
          <cell r="C8022" t="str">
            <v>Clay processing: Kaolin /Bleaching</v>
          </cell>
          <cell r="D8022" t="str">
            <v>Industrial Processes - NEC</v>
          </cell>
          <cell r="G8022" t="str">
            <v>Industrial Processes</v>
          </cell>
          <cell r="H8022" t="str">
            <v>Mineral Products</v>
          </cell>
          <cell r="I8022" t="str">
            <v>Clay processing: Kaolin</v>
          </cell>
          <cell r="J8022" t="str">
            <v>Bleaching</v>
          </cell>
          <cell r="N8022">
            <v>40988</v>
          </cell>
        </row>
        <row r="8023">
          <cell r="A8023" t="str">
            <v>30504170</v>
          </cell>
          <cell r="B8023" t="str">
            <v>Point</v>
          </cell>
          <cell r="C8023" t="str">
            <v>Clay processing: Kaolin /Product transfer</v>
          </cell>
          <cell r="D8023" t="str">
            <v>Industrial Processes - Storage and Transfer</v>
          </cell>
          <cell r="G8023" t="str">
            <v>Industrial Processes</v>
          </cell>
          <cell r="H8023" t="str">
            <v>Mineral Products</v>
          </cell>
          <cell r="I8023" t="str">
            <v>Clay processing: Kaolin</v>
          </cell>
          <cell r="J8023" t="str">
            <v>Product transfer</v>
          </cell>
          <cell r="N8023">
            <v>40988</v>
          </cell>
        </row>
        <row r="8024">
          <cell r="A8024" t="str">
            <v>30504171</v>
          </cell>
          <cell r="B8024" t="str">
            <v>Point</v>
          </cell>
          <cell r="C8024" t="str">
            <v>Clay processing: Kaolin /Product storage</v>
          </cell>
          <cell r="D8024" t="str">
            <v>Industrial Processes - Storage and Transfer</v>
          </cell>
          <cell r="G8024" t="str">
            <v>Industrial Processes</v>
          </cell>
          <cell r="H8024" t="str">
            <v>Mineral Products</v>
          </cell>
          <cell r="I8024" t="str">
            <v>Clay processing: Kaolin</v>
          </cell>
          <cell r="J8024" t="str">
            <v>Product storage</v>
          </cell>
          <cell r="N8024">
            <v>40988</v>
          </cell>
        </row>
        <row r="8025">
          <cell r="A8025" t="str">
            <v>30504172</v>
          </cell>
          <cell r="B8025" t="str">
            <v>Point</v>
          </cell>
          <cell r="C8025" t="str">
            <v>Clay processing: Kaolin /Product packaging</v>
          </cell>
          <cell r="D8025" t="str">
            <v>Industrial Processes - NEC</v>
          </cell>
          <cell r="G8025" t="str">
            <v>Industrial Processes</v>
          </cell>
          <cell r="H8025" t="str">
            <v>Mineral Products</v>
          </cell>
          <cell r="I8025" t="str">
            <v>Clay processing: Kaolin</v>
          </cell>
          <cell r="J8025" t="str">
            <v>Product packaging</v>
          </cell>
          <cell r="N8025">
            <v>40988</v>
          </cell>
        </row>
        <row r="8026">
          <cell r="A8026" t="str">
            <v>30504201</v>
          </cell>
          <cell r="B8026" t="str">
            <v>Point</v>
          </cell>
          <cell r="C8026" t="str">
            <v>Clay processing: Ball clay /Mining</v>
          </cell>
          <cell r="D8026" t="str">
            <v>Industrial Processes - Mining</v>
          </cell>
          <cell r="G8026" t="str">
            <v>Industrial Processes</v>
          </cell>
          <cell r="H8026" t="str">
            <v>Mineral Products</v>
          </cell>
          <cell r="I8026" t="str">
            <v>Clay processing: Ball clay</v>
          </cell>
          <cell r="J8026" t="str">
            <v>Mining</v>
          </cell>
          <cell r="N8026">
            <v>40988</v>
          </cell>
        </row>
        <row r="8027">
          <cell r="A8027" t="str">
            <v>30504202</v>
          </cell>
          <cell r="B8027" t="str">
            <v>Point</v>
          </cell>
          <cell r="C8027" t="str">
            <v>Clay processing: Ball clay /Raw material storage</v>
          </cell>
          <cell r="D8027" t="str">
            <v>Industrial Processes - Storage and Transfer</v>
          </cell>
          <cell r="G8027" t="str">
            <v>Industrial Processes</v>
          </cell>
          <cell r="H8027" t="str">
            <v>Mineral Products</v>
          </cell>
          <cell r="I8027" t="str">
            <v>Clay processing: Ball clay</v>
          </cell>
          <cell r="J8027" t="str">
            <v>Raw material storage</v>
          </cell>
          <cell r="N8027">
            <v>40988</v>
          </cell>
        </row>
        <row r="8028">
          <cell r="A8028" t="str">
            <v>30504203</v>
          </cell>
          <cell r="B8028" t="str">
            <v>Point</v>
          </cell>
          <cell r="C8028" t="str">
            <v>Clay processing: Ball clay /Raw material transfer</v>
          </cell>
          <cell r="D8028" t="str">
            <v>Industrial Processes - Storage and Transfer</v>
          </cell>
          <cell r="G8028" t="str">
            <v>Industrial Processes</v>
          </cell>
          <cell r="H8028" t="str">
            <v>Mineral Products</v>
          </cell>
          <cell r="I8028" t="str">
            <v>Clay processing: Ball clay</v>
          </cell>
          <cell r="J8028" t="str">
            <v>Raw material transfer</v>
          </cell>
          <cell r="N8028">
            <v>40988</v>
          </cell>
        </row>
        <row r="8029">
          <cell r="A8029" t="str">
            <v>30504215</v>
          </cell>
          <cell r="B8029" t="str">
            <v>Point</v>
          </cell>
          <cell r="C8029" t="str">
            <v>Clay processing: Ball clay /Raw material crushing, NEC</v>
          </cell>
          <cell r="D8029" t="str">
            <v>Industrial Processes - NEC</v>
          </cell>
          <cell r="G8029" t="str">
            <v>Industrial Processes</v>
          </cell>
          <cell r="H8029" t="str">
            <v>Mineral Products</v>
          </cell>
          <cell r="I8029" t="str">
            <v>Clay processing: Ball clay</v>
          </cell>
          <cell r="J8029" t="str">
            <v>Raw material crushing, NEC</v>
          </cell>
          <cell r="N8029">
            <v>40988</v>
          </cell>
        </row>
        <row r="8030">
          <cell r="A8030" t="str">
            <v>30504219</v>
          </cell>
          <cell r="B8030" t="str">
            <v>Point</v>
          </cell>
          <cell r="C8030" t="str">
            <v>Clay processing: Ball clay /Raw material grinding, NEC</v>
          </cell>
          <cell r="D8030" t="str">
            <v>Industrial Processes - NEC</v>
          </cell>
          <cell r="G8030" t="str">
            <v>Industrial Processes</v>
          </cell>
          <cell r="H8030" t="str">
            <v>Mineral Products</v>
          </cell>
          <cell r="I8030" t="str">
            <v>Clay processing: Ball clay</v>
          </cell>
          <cell r="J8030" t="str">
            <v>Raw material grinding, NEC</v>
          </cell>
          <cell r="N8030">
            <v>40988</v>
          </cell>
        </row>
        <row r="8031">
          <cell r="A8031" t="str">
            <v>30504230</v>
          </cell>
          <cell r="B8031" t="str">
            <v>Point</v>
          </cell>
          <cell r="C8031" t="str">
            <v>Clay processing: Ball clay /Drying, rotary dryer</v>
          </cell>
          <cell r="D8031" t="str">
            <v>Industrial Processes - NEC</v>
          </cell>
          <cell r="G8031" t="str">
            <v>Industrial Processes</v>
          </cell>
          <cell r="H8031" t="str">
            <v>Mineral Products</v>
          </cell>
          <cell r="I8031" t="str">
            <v>Clay processing: Ball clay</v>
          </cell>
          <cell r="J8031" t="str">
            <v>Drying, rotary dryer</v>
          </cell>
          <cell r="N8031">
            <v>40988</v>
          </cell>
        </row>
        <row r="8032">
          <cell r="A8032" t="str">
            <v>30504231</v>
          </cell>
          <cell r="B8032" t="str">
            <v>Point</v>
          </cell>
          <cell r="C8032" t="str">
            <v>Clay processing: Ball clay /Drying, spray dryer</v>
          </cell>
          <cell r="D8032" t="str">
            <v>Industrial Processes - NEC</v>
          </cell>
          <cell r="G8032" t="str">
            <v>Industrial Processes</v>
          </cell>
          <cell r="H8032" t="str">
            <v>Mineral Products</v>
          </cell>
          <cell r="I8032" t="str">
            <v>Clay processing: Ball clay</v>
          </cell>
          <cell r="J8032" t="str">
            <v>Drying, spray dryer</v>
          </cell>
          <cell r="N8032">
            <v>40988</v>
          </cell>
        </row>
        <row r="8033">
          <cell r="A8033" t="str">
            <v>30504232</v>
          </cell>
          <cell r="B8033" t="str">
            <v>Point</v>
          </cell>
          <cell r="C8033" t="str">
            <v>Clay processing: Ball clay /Drying, apron dryer</v>
          </cell>
          <cell r="D8033" t="str">
            <v>Industrial Processes - NEC</v>
          </cell>
          <cell r="G8033" t="str">
            <v>Industrial Processes</v>
          </cell>
          <cell r="H8033" t="str">
            <v>Mineral Products</v>
          </cell>
          <cell r="I8033" t="str">
            <v>Clay processing: Ball clay</v>
          </cell>
          <cell r="J8033" t="str">
            <v>Drying, apron dryer</v>
          </cell>
          <cell r="N8033">
            <v>40988</v>
          </cell>
        </row>
        <row r="8034">
          <cell r="A8034" t="str">
            <v>30504233</v>
          </cell>
          <cell r="B8034" t="str">
            <v>Point</v>
          </cell>
          <cell r="C8034" t="str">
            <v>Clay processing: Ball clay /Drying, vibrating grate dryer</v>
          </cell>
          <cell r="D8034" t="str">
            <v>Industrial Processes - NEC</v>
          </cell>
          <cell r="G8034" t="str">
            <v>Industrial Processes</v>
          </cell>
          <cell r="H8034" t="str">
            <v>Mineral Products</v>
          </cell>
          <cell r="I8034" t="str">
            <v>Clay processing: Ball clay</v>
          </cell>
          <cell r="J8034" t="str">
            <v>Drying, vibrating grate dryer</v>
          </cell>
          <cell r="N8034">
            <v>40988</v>
          </cell>
        </row>
        <row r="8035">
          <cell r="A8035" t="str">
            <v>30504239</v>
          </cell>
          <cell r="B8035" t="str">
            <v>Point</v>
          </cell>
          <cell r="C8035" t="str">
            <v>Clay processing: Ball clay /Drying, dryer NEC</v>
          </cell>
          <cell r="D8035" t="str">
            <v>Industrial Processes - NEC</v>
          </cell>
          <cell r="G8035" t="str">
            <v>Industrial Processes</v>
          </cell>
          <cell r="H8035" t="str">
            <v>Mineral Products</v>
          </cell>
          <cell r="I8035" t="str">
            <v>Clay processing: Ball clay</v>
          </cell>
          <cell r="J8035" t="str">
            <v>Drying, dryer NEC</v>
          </cell>
          <cell r="N8035">
            <v>40988</v>
          </cell>
        </row>
        <row r="8036">
          <cell r="A8036" t="str">
            <v>30504250</v>
          </cell>
          <cell r="B8036" t="str">
            <v>Point</v>
          </cell>
          <cell r="C8036" t="str">
            <v>Clay processing: Ball clay /Product grinding</v>
          </cell>
          <cell r="D8036" t="str">
            <v>Industrial Processes - NEC</v>
          </cell>
          <cell r="G8036" t="str">
            <v>Industrial Processes</v>
          </cell>
          <cell r="H8036" t="str">
            <v>Mineral Products</v>
          </cell>
          <cell r="I8036" t="str">
            <v>Clay processing: Ball clay</v>
          </cell>
          <cell r="J8036" t="str">
            <v>Product grinding</v>
          </cell>
          <cell r="N8036">
            <v>40988</v>
          </cell>
        </row>
        <row r="8037">
          <cell r="A8037" t="str">
            <v>30504270</v>
          </cell>
          <cell r="B8037" t="str">
            <v>Point</v>
          </cell>
          <cell r="C8037" t="str">
            <v>Clay processing: Ball clay /Product transfer</v>
          </cell>
          <cell r="D8037" t="str">
            <v>Industrial Processes - Storage and Transfer</v>
          </cell>
          <cell r="G8037" t="str">
            <v>Industrial Processes</v>
          </cell>
          <cell r="H8037" t="str">
            <v>Mineral Products</v>
          </cell>
          <cell r="I8037" t="str">
            <v>Clay processing: Ball clay</v>
          </cell>
          <cell r="J8037" t="str">
            <v>Product transfer</v>
          </cell>
          <cell r="N8037">
            <v>40988</v>
          </cell>
        </row>
        <row r="8038">
          <cell r="A8038" t="str">
            <v>30504271</v>
          </cell>
          <cell r="B8038" t="str">
            <v>Point</v>
          </cell>
          <cell r="C8038" t="str">
            <v>Clay processing: Ball clay /Product storage</v>
          </cell>
          <cell r="D8038" t="str">
            <v>Industrial Processes - Storage and Transfer</v>
          </cell>
          <cell r="G8038" t="str">
            <v>Industrial Processes</v>
          </cell>
          <cell r="H8038" t="str">
            <v>Mineral Products</v>
          </cell>
          <cell r="I8038" t="str">
            <v>Clay processing: Ball clay</v>
          </cell>
          <cell r="J8038" t="str">
            <v>Product storage</v>
          </cell>
          <cell r="N8038">
            <v>40988</v>
          </cell>
        </row>
        <row r="8039">
          <cell r="A8039" t="str">
            <v>30504272</v>
          </cell>
          <cell r="B8039" t="str">
            <v>Point</v>
          </cell>
          <cell r="C8039" t="str">
            <v>Clay processing: Ball clay /Product packaging</v>
          </cell>
          <cell r="D8039" t="str">
            <v>Industrial Processes - NEC</v>
          </cell>
          <cell r="G8039" t="str">
            <v>Industrial Processes</v>
          </cell>
          <cell r="H8039" t="str">
            <v>Mineral Products</v>
          </cell>
          <cell r="I8039" t="str">
            <v>Clay processing: Ball clay</v>
          </cell>
          <cell r="J8039" t="str">
            <v>Product packaging</v>
          </cell>
          <cell r="N8039">
            <v>40988</v>
          </cell>
        </row>
        <row r="8040">
          <cell r="A8040" t="str">
            <v>30504301</v>
          </cell>
          <cell r="B8040" t="str">
            <v>Point</v>
          </cell>
          <cell r="C8040" t="str">
            <v>Clay processing: Fire clay /Mining</v>
          </cell>
          <cell r="D8040" t="str">
            <v>Industrial Processes - Mining</v>
          </cell>
          <cell r="G8040" t="str">
            <v>Industrial Processes</v>
          </cell>
          <cell r="H8040" t="str">
            <v>Mineral Products</v>
          </cell>
          <cell r="I8040" t="str">
            <v>Clay processing: Fire clay</v>
          </cell>
          <cell r="J8040" t="str">
            <v>Mining</v>
          </cell>
          <cell r="N8040">
            <v>40988</v>
          </cell>
        </row>
        <row r="8041">
          <cell r="A8041" t="str">
            <v>30504302</v>
          </cell>
          <cell r="B8041" t="str">
            <v>Point</v>
          </cell>
          <cell r="C8041" t="str">
            <v>Clay processing: Fire clay /Raw material storage</v>
          </cell>
          <cell r="D8041" t="str">
            <v>Industrial Processes - Storage and Transfer</v>
          </cell>
          <cell r="G8041" t="str">
            <v>Industrial Processes</v>
          </cell>
          <cell r="H8041" t="str">
            <v>Mineral Products</v>
          </cell>
          <cell r="I8041" t="str">
            <v>Clay processing: Fire clay</v>
          </cell>
          <cell r="J8041" t="str">
            <v>Raw material storage</v>
          </cell>
          <cell r="N8041">
            <v>40988</v>
          </cell>
        </row>
        <row r="8042">
          <cell r="A8042" t="str">
            <v>30504303</v>
          </cell>
          <cell r="B8042" t="str">
            <v>Point</v>
          </cell>
          <cell r="C8042" t="str">
            <v>Clay processing: Fire clay /Raw material transfer</v>
          </cell>
          <cell r="D8042" t="str">
            <v>Industrial Processes - Storage and Transfer</v>
          </cell>
          <cell r="G8042" t="str">
            <v>Industrial Processes</v>
          </cell>
          <cell r="H8042" t="str">
            <v>Mineral Products</v>
          </cell>
          <cell r="I8042" t="str">
            <v>Clay processing: Fire clay</v>
          </cell>
          <cell r="J8042" t="str">
            <v>Raw material transfer</v>
          </cell>
          <cell r="N8042">
            <v>40988</v>
          </cell>
        </row>
        <row r="8043">
          <cell r="A8043" t="str">
            <v>30504315</v>
          </cell>
          <cell r="B8043" t="str">
            <v>Point</v>
          </cell>
          <cell r="C8043" t="str">
            <v>Clay processing: Fire clay /Raw material crushing, NEC</v>
          </cell>
          <cell r="D8043" t="str">
            <v>Industrial Processes - NEC</v>
          </cell>
          <cell r="G8043" t="str">
            <v>Industrial Processes</v>
          </cell>
          <cell r="H8043" t="str">
            <v>Mineral Products</v>
          </cell>
          <cell r="I8043" t="str">
            <v>Clay processing: Fire clay</v>
          </cell>
          <cell r="J8043" t="str">
            <v>Raw material crushing, NEC</v>
          </cell>
          <cell r="N8043">
            <v>40988</v>
          </cell>
        </row>
        <row r="8044">
          <cell r="A8044" t="str">
            <v>30504319</v>
          </cell>
          <cell r="B8044" t="str">
            <v>Point</v>
          </cell>
          <cell r="C8044" t="str">
            <v>Clay processing: Fire clay /Raw material grinding, NEC</v>
          </cell>
          <cell r="D8044" t="str">
            <v>Industrial Processes - NEC</v>
          </cell>
          <cell r="G8044" t="str">
            <v>Industrial Processes</v>
          </cell>
          <cell r="H8044" t="str">
            <v>Mineral Products</v>
          </cell>
          <cell r="I8044" t="str">
            <v>Clay processing: Fire clay</v>
          </cell>
          <cell r="J8044" t="str">
            <v>Raw material grinding, NEC</v>
          </cell>
          <cell r="N8044">
            <v>40988</v>
          </cell>
        </row>
        <row r="8045">
          <cell r="A8045" t="str">
            <v>30504329</v>
          </cell>
          <cell r="B8045" t="str">
            <v>Point</v>
          </cell>
          <cell r="C8045" t="str">
            <v>Clay processing: Fire clay /Screening, NEC</v>
          </cell>
          <cell r="D8045" t="str">
            <v>Industrial Processes - NEC</v>
          </cell>
          <cell r="G8045" t="str">
            <v>Industrial Processes</v>
          </cell>
          <cell r="H8045" t="str">
            <v>Mineral Products</v>
          </cell>
          <cell r="I8045" t="str">
            <v>Clay processing: Fire clay</v>
          </cell>
          <cell r="J8045" t="str">
            <v>Screening, NEC</v>
          </cell>
          <cell r="N8045">
            <v>40988</v>
          </cell>
        </row>
        <row r="8046">
          <cell r="A8046" t="str">
            <v>30504330</v>
          </cell>
          <cell r="B8046" t="str">
            <v>Point</v>
          </cell>
          <cell r="C8046" t="str">
            <v>Clay processing: Fire clay /Drying, rotary dryer</v>
          </cell>
          <cell r="D8046" t="str">
            <v>Industrial Processes - NEC</v>
          </cell>
          <cell r="G8046" t="str">
            <v>Industrial Processes</v>
          </cell>
          <cell r="H8046" t="str">
            <v>Mineral Products</v>
          </cell>
          <cell r="I8046" t="str">
            <v>Clay processing: Fire clay</v>
          </cell>
          <cell r="J8046" t="str">
            <v>Drying, rotary dryer</v>
          </cell>
          <cell r="N8046">
            <v>40988</v>
          </cell>
        </row>
        <row r="8047">
          <cell r="A8047" t="str">
            <v>30504331</v>
          </cell>
          <cell r="B8047" t="str">
            <v>Point</v>
          </cell>
          <cell r="C8047" t="str">
            <v>Clay processing: Fire clay /Drying, spray dryer</v>
          </cell>
          <cell r="D8047" t="str">
            <v>Industrial Processes - NEC</v>
          </cell>
          <cell r="G8047" t="str">
            <v>Industrial Processes</v>
          </cell>
          <cell r="H8047" t="str">
            <v>Mineral Products</v>
          </cell>
          <cell r="I8047" t="str">
            <v>Clay processing: Fire clay</v>
          </cell>
          <cell r="J8047" t="str">
            <v>Drying, spray dryer</v>
          </cell>
          <cell r="N8047">
            <v>40988</v>
          </cell>
        </row>
        <row r="8048">
          <cell r="A8048" t="str">
            <v>30504332</v>
          </cell>
          <cell r="B8048" t="str">
            <v>Point</v>
          </cell>
          <cell r="C8048" t="str">
            <v>Clay processing: Fire clay /Drying, apron dryer</v>
          </cell>
          <cell r="D8048" t="str">
            <v>Industrial Processes - NEC</v>
          </cell>
          <cell r="G8048" t="str">
            <v>Industrial Processes</v>
          </cell>
          <cell r="H8048" t="str">
            <v>Mineral Products</v>
          </cell>
          <cell r="I8048" t="str">
            <v>Clay processing: Fire clay</v>
          </cell>
          <cell r="J8048" t="str">
            <v>Drying, apron dryer</v>
          </cell>
          <cell r="N8048">
            <v>40988</v>
          </cell>
        </row>
        <row r="8049">
          <cell r="A8049" t="str">
            <v>30504333</v>
          </cell>
          <cell r="B8049" t="str">
            <v>Point</v>
          </cell>
          <cell r="C8049" t="str">
            <v>Clay processing: Fire clay /Drying, vibrating grate dryer</v>
          </cell>
          <cell r="D8049" t="str">
            <v>Industrial Processes - NEC</v>
          </cell>
          <cell r="G8049" t="str">
            <v>Industrial Processes</v>
          </cell>
          <cell r="H8049" t="str">
            <v>Mineral Products</v>
          </cell>
          <cell r="I8049" t="str">
            <v>Clay processing: Fire clay</v>
          </cell>
          <cell r="J8049" t="str">
            <v>Drying, vibrating grate dryer</v>
          </cell>
          <cell r="N8049">
            <v>40988</v>
          </cell>
        </row>
        <row r="8050">
          <cell r="A8050" t="str">
            <v>30504339</v>
          </cell>
          <cell r="B8050" t="str">
            <v>Point</v>
          </cell>
          <cell r="C8050" t="str">
            <v>Clay processing: Fire clay /Drying, dryer NEC</v>
          </cell>
          <cell r="D8050" t="str">
            <v>Industrial Processes - NEC</v>
          </cell>
          <cell r="G8050" t="str">
            <v>Industrial Processes</v>
          </cell>
          <cell r="H8050" t="str">
            <v>Mineral Products</v>
          </cell>
          <cell r="I8050" t="str">
            <v>Clay processing: Fire clay</v>
          </cell>
          <cell r="J8050" t="str">
            <v>Drying, dryer NEC</v>
          </cell>
          <cell r="N8050">
            <v>40988</v>
          </cell>
        </row>
        <row r="8051">
          <cell r="A8051" t="str">
            <v>30504340</v>
          </cell>
          <cell r="B8051" t="str">
            <v>Point</v>
          </cell>
          <cell r="C8051" t="str">
            <v>Clay processing: Fire clay /Calcining, rotary calciner</v>
          </cell>
          <cell r="D8051" t="str">
            <v>Industrial Processes - NEC</v>
          </cell>
          <cell r="G8051" t="str">
            <v>Industrial Processes</v>
          </cell>
          <cell r="H8051" t="str">
            <v>Mineral Products</v>
          </cell>
          <cell r="I8051" t="str">
            <v>Clay processing: Fire clay</v>
          </cell>
          <cell r="J8051" t="str">
            <v>Calcining, rotary calciner</v>
          </cell>
          <cell r="N8051">
            <v>40988</v>
          </cell>
        </row>
        <row r="8052">
          <cell r="A8052" t="str">
            <v>30504341</v>
          </cell>
          <cell r="B8052" t="str">
            <v>Point</v>
          </cell>
          <cell r="C8052" t="str">
            <v>Clay processing: Fire clay /Calcining, multiple hearth furnace</v>
          </cell>
          <cell r="D8052" t="str">
            <v>Industrial Processes - NEC</v>
          </cell>
          <cell r="G8052" t="str">
            <v>Industrial Processes</v>
          </cell>
          <cell r="H8052" t="str">
            <v>Mineral Products</v>
          </cell>
          <cell r="I8052" t="str">
            <v>Clay processing: Fire clay</v>
          </cell>
          <cell r="J8052" t="str">
            <v>Calcining, multiple hearth furnace</v>
          </cell>
          <cell r="N8052">
            <v>40988</v>
          </cell>
        </row>
        <row r="8053">
          <cell r="A8053" t="str">
            <v>30504342</v>
          </cell>
          <cell r="B8053" t="str">
            <v>Point</v>
          </cell>
          <cell r="C8053" t="str">
            <v>Clay processing: Fire clay /Calcining, flash calciner</v>
          </cell>
          <cell r="D8053" t="str">
            <v>Industrial Processes - NEC</v>
          </cell>
          <cell r="G8053" t="str">
            <v>Industrial Processes</v>
          </cell>
          <cell r="H8053" t="str">
            <v>Mineral Products</v>
          </cell>
          <cell r="I8053" t="str">
            <v>Clay processing: Fire clay</v>
          </cell>
          <cell r="J8053" t="str">
            <v>Calcining, flash calciner</v>
          </cell>
          <cell r="N8053">
            <v>40988</v>
          </cell>
        </row>
        <row r="8054">
          <cell r="A8054" t="str">
            <v>30504349</v>
          </cell>
          <cell r="B8054" t="str">
            <v>Point</v>
          </cell>
          <cell r="C8054" t="str">
            <v>Clay processing: Fire clay /Calcining, calciner NEC</v>
          </cell>
          <cell r="D8054" t="str">
            <v>Industrial Processes - NEC</v>
          </cell>
          <cell r="G8054" t="str">
            <v>Industrial Processes</v>
          </cell>
          <cell r="H8054" t="str">
            <v>Mineral Products</v>
          </cell>
          <cell r="I8054" t="str">
            <v>Clay processing: Fire clay</v>
          </cell>
          <cell r="J8054" t="str">
            <v>Calcining, calciner NEC</v>
          </cell>
          <cell r="N8054">
            <v>40988</v>
          </cell>
        </row>
        <row r="8055">
          <cell r="A8055" t="str">
            <v>30504350</v>
          </cell>
          <cell r="B8055" t="str">
            <v>Point</v>
          </cell>
          <cell r="C8055" t="str">
            <v>Clay processing: Fire clay /Product grinding</v>
          </cell>
          <cell r="D8055" t="str">
            <v>Industrial Processes - NEC</v>
          </cell>
          <cell r="G8055" t="str">
            <v>Industrial Processes</v>
          </cell>
          <cell r="H8055" t="str">
            <v>Mineral Products</v>
          </cell>
          <cell r="I8055" t="str">
            <v>Clay processing: Fire clay</v>
          </cell>
          <cell r="J8055" t="str">
            <v>Product grinding</v>
          </cell>
          <cell r="N8055">
            <v>40988</v>
          </cell>
        </row>
        <row r="8056">
          <cell r="A8056" t="str">
            <v>30504351</v>
          </cell>
          <cell r="B8056" t="str">
            <v>Point</v>
          </cell>
          <cell r="C8056" t="str">
            <v>Clay processing: Fire clay /Product screening/classification</v>
          </cell>
          <cell r="D8056" t="str">
            <v>Industrial Processes - NEC</v>
          </cell>
          <cell r="G8056" t="str">
            <v>Industrial Processes</v>
          </cell>
          <cell r="H8056" t="str">
            <v>Mineral Products</v>
          </cell>
          <cell r="I8056" t="str">
            <v>Clay processing: Fire clay</v>
          </cell>
          <cell r="J8056" t="str">
            <v>Product screening/classification</v>
          </cell>
          <cell r="N8056">
            <v>40988</v>
          </cell>
        </row>
        <row r="8057">
          <cell r="A8057" t="str">
            <v>30504370</v>
          </cell>
          <cell r="B8057" t="str">
            <v>Point</v>
          </cell>
          <cell r="C8057" t="str">
            <v>Clay processing: Fire clay /Product transfer</v>
          </cell>
          <cell r="D8057" t="str">
            <v>Industrial Processes - Storage and Transfer</v>
          </cell>
          <cell r="G8057" t="str">
            <v>Industrial Processes</v>
          </cell>
          <cell r="H8057" t="str">
            <v>Mineral Products</v>
          </cell>
          <cell r="I8057" t="str">
            <v>Clay processing: Fire clay</v>
          </cell>
          <cell r="J8057" t="str">
            <v>Product transfer</v>
          </cell>
          <cell r="N8057">
            <v>40988</v>
          </cell>
        </row>
        <row r="8058">
          <cell r="A8058" t="str">
            <v>30504371</v>
          </cell>
          <cell r="B8058" t="str">
            <v>Point</v>
          </cell>
          <cell r="C8058" t="str">
            <v>Clay processing: Fire clay /Product storage</v>
          </cell>
          <cell r="D8058" t="str">
            <v>Industrial Processes - Storage and Transfer</v>
          </cell>
          <cell r="G8058" t="str">
            <v>Industrial Processes</v>
          </cell>
          <cell r="H8058" t="str">
            <v>Mineral Products</v>
          </cell>
          <cell r="I8058" t="str">
            <v>Clay processing: Fire clay</v>
          </cell>
          <cell r="J8058" t="str">
            <v>Product storage</v>
          </cell>
          <cell r="N8058">
            <v>40988</v>
          </cell>
        </row>
        <row r="8059">
          <cell r="A8059" t="str">
            <v>30504372</v>
          </cell>
          <cell r="B8059" t="str">
            <v>Point</v>
          </cell>
          <cell r="C8059" t="str">
            <v>Clay processing: Fire clay /Product packaging</v>
          </cell>
          <cell r="D8059" t="str">
            <v>Industrial Processes - NEC</v>
          </cell>
          <cell r="G8059" t="str">
            <v>Industrial Processes</v>
          </cell>
          <cell r="H8059" t="str">
            <v>Mineral Products</v>
          </cell>
          <cell r="I8059" t="str">
            <v>Clay processing: Fire clay</v>
          </cell>
          <cell r="J8059" t="str">
            <v>Product packaging</v>
          </cell>
          <cell r="N8059">
            <v>40988</v>
          </cell>
        </row>
        <row r="8060">
          <cell r="A8060" t="str">
            <v>30504401</v>
          </cell>
          <cell r="B8060" t="str">
            <v>Point</v>
          </cell>
          <cell r="C8060" t="str">
            <v>Clay processing: Bentonite /Mining</v>
          </cell>
          <cell r="D8060" t="str">
            <v>Industrial Processes - Mining</v>
          </cell>
          <cell r="G8060" t="str">
            <v>Industrial Processes</v>
          </cell>
          <cell r="H8060" t="str">
            <v>Mineral Products</v>
          </cell>
          <cell r="I8060" t="str">
            <v>Clay processing: Bentonite</v>
          </cell>
          <cell r="J8060" t="str">
            <v>Mining</v>
          </cell>
          <cell r="N8060">
            <v>40988</v>
          </cell>
        </row>
        <row r="8061">
          <cell r="A8061" t="str">
            <v>30504402</v>
          </cell>
          <cell r="B8061" t="str">
            <v>Point</v>
          </cell>
          <cell r="C8061" t="str">
            <v>Clay processing: Bentonite /Raw material storage</v>
          </cell>
          <cell r="D8061" t="str">
            <v>Industrial Processes - Storage and Transfer</v>
          </cell>
          <cell r="G8061" t="str">
            <v>Industrial Processes</v>
          </cell>
          <cell r="H8061" t="str">
            <v>Mineral Products</v>
          </cell>
          <cell r="I8061" t="str">
            <v>Clay processing: Bentonite</v>
          </cell>
          <cell r="J8061" t="str">
            <v>Raw material storage</v>
          </cell>
          <cell r="N8061">
            <v>40988</v>
          </cell>
        </row>
        <row r="8062">
          <cell r="A8062" t="str">
            <v>30504403</v>
          </cell>
          <cell r="B8062" t="str">
            <v>Point</v>
          </cell>
          <cell r="C8062" t="str">
            <v>Clay processing: Bentonite /Raw material transfer</v>
          </cell>
          <cell r="D8062" t="str">
            <v>Industrial Processes - Storage and Transfer</v>
          </cell>
          <cell r="G8062" t="str">
            <v>Industrial Processes</v>
          </cell>
          <cell r="H8062" t="str">
            <v>Mineral Products</v>
          </cell>
          <cell r="I8062" t="str">
            <v>Clay processing: Bentonite</v>
          </cell>
          <cell r="J8062" t="str">
            <v>Raw material transfer</v>
          </cell>
          <cell r="N8062">
            <v>40988</v>
          </cell>
        </row>
        <row r="8063">
          <cell r="A8063" t="str">
            <v>30504415</v>
          </cell>
          <cell r="B8063" t="str">
            <v>Point</v>
          </cell>
          <cell r="C8063" t="str">
            <v>Clay processing: Bentonite /Raw material crushing, NEC</v>
          </cell>
          <cell r="D8063" t="str">
            <v>Industrial Processes - NEC</v>
          </cell>
          <cell r="G8063" t="str">
            <v>Industrial Processes</v>
          </cell>
          <cell r="H8063" t="str">
            <v>Mineral Products</v>
          </cell>
          <cell r="I8063" t="str">
            <v>Clay processing: Bentonite</v>
          </cell>
          <cell r="J8063" t="str">
            <v>Raw material crushing, NEC</v>
          </cell>
          <cell r="N8063">
            <v>40988</v>
          </cell>
        </row>
        <row r="8064">
          <cell r="A8064" t="str">
            <v>30504419</v>
          </cell>
          <cell r="B8064" t="str">
            <v>Point</v>
          </cell>
          <cell r="C8064" t="str">
            <v>Clay processing: Bentonite /Raw material grinding, NEC</v>
          </cell>
          <cell r="D8064" t="str">
            <v>Industrial Processes - NEC</v>
          </cell>
          <cell r="G8064" t="str">
            <v>Industrial Processes</v>
          </cell>
          <cell r="H8064" t="str">
            <v>Mineral Products</v>
          </cell>
          <cell r="I8064" t="str">
            <v>Clay processing: Bentonite</v>
          </cell>
          <cell r="J8064" t="str">
            <v>Raw material grinding, NEC</v>
          </cell>
          <cell r="N8064">
            <v>40988</v>
          </cell>
        </row>
        <row r="8065">
          <cell r="A8065" t="str">
            <v>30504430</v>
          </cell>
          <cell r="B8065" t="str">
            <v>Point</v>
          </cell>
          <cell r="C8065" t="str">
            <v>Clay processing: Bentonite /Drying, rotary dryer</v>
          </cell>
          <cell r="D8065" t="str">
            <v>Industrial Processes - NEC</v>
          </cell>
          <cell r="G8065" t="str">
            <v>Industrial Processes</v>
          </cell>
          <cell r="H8065" t="str">
            <v>Mineral Products</v>
          </cell>
          <cell r="I8065" t="str">
            <v>Clay processing: Bentonite</v>
          </cell>
          <cell r="J8065" t="str">
            <v>Drying, rotary dryer</v>
          </cell>
          <cell r="N8065">
            <v>40988</v>
          </cell>
        </row>
        <row r="8066">
          <cell r="A8066" t="str">
            <v>30504431</v>
          </cell>
          <cell r="B8066" t="str">
            <v>Point</v>
          </cell>
          <cell r="C8066" t="str">
            <v>Clay processing: Bentonite /Drying, spray dryer</v>
          </cell>
          <cell r="D8066" t="str">
            <v>Industrial Processes - NEC</v>
          </cell>
          <cell r="G8066" t="str">
            <v>Industrial Processes</v>
          </cell>
          <cell r="H8066" t="str">
            <v>Mineral Products</v>
          </cell>
          <cell r="I8066" t="str">
            <v>Clay processing: Bentonite</v>
          </cell>
          <cell r="J8066" t="str">
            <v>Drying, spray dryer</v>
          </cell>
          <cell r="N8066">
            <v>40988</v>
          </cell>
        </row>
        <row r="8067">
          <cell r="A8067" t="str">
            <v>30504432</v>
          </cell>
          <cell r="B8067" t="str">
            <v>Point</v>
          </cell>
          <cell r="C8067" t="str">
            <v>Clay processing: Bentonite /Drying, apron dryer</v>
          </cell>
          <cell r="D8067" t="str">
            <v>Industrial Processes - NEC</v>
          </cell>
          <cell r="G8067" t="str">
            <v>Industrial Processes</v>
          </cell>
          <cell r="H8067" t="str">
            <v>Mineral Products</v>
          </cell>
          <cell r="I8067" t="str">
            <v>Clay processing: Bentonite</v>
          </cell>
          <cell r="J8067" t="str">
            <v>Drying, apron dryer</v>
          </cell>
          <cell r="N8067">
            <v>40988</v>
          </cell>
        </row>
        <row r="8068">
          <cell r="A8068" t="str">
            <v>30504433</v>
          </cell>
          <cell r="B8068" t="str">
            <v>Point</v>
          </cell>
          <cell r="C8068" t="str">
            <v>Clay processing: Bentonite /Drying, vibrating grate dryer</v>
          </cell>
          <cell r="D8068" t="str">
            <v>Industrial Processes - NEC</v>
          </cell>
          <cell r="G8068" t="str">
            <v>Industrial Processes</v>
          </cell>
          <cell r="H8068" t="str">
            <v>Mineral Products</v>
          </cell>
          <cell r="I8068" t="str">
            <v>Clay processing: Bentonite</v>
          </cell>
          <cell r="J8068" t="str">
            <v>Drying, vibrating grate dryer</v>
          </cell>
          <cell r="N8068">
            <v>40988</v>
          </cell>
        </row>
        <row r="8069">
          <cell r="A8069" t="str">
            <v>30504439</v>
          </cell>
          <cell r="B8069" t="str">
            <v>Point</v>
          </cell>
          <cell r="C8069" t="str">
            <v>Clay processing: Bentonite /Drying, dryer NEC</v>
          </cell>
          <cell r="D8069" t="str">
            <v>Industrial Processes - NEC</v>
          </cell>
          <cell r="G8069" t="str">
            <v>Industrial Processes</v>
          </cell>
          <cell r="H8069" t="str">
            <v>Mineral Products</v>
          </cell>
          <cell r="I8069" t="str">
            <v>Clay processing: Bentonite</v>
          </cell>
          <cell r="J8069" t="str">
            <v>Drying, dryer NEC</v>
          </cell>
          <cell r="N8069">
            <v>40988</v>
          </cell>
        </row>
        <row r="8070">
          <cell r="A8070" t="str">
            <v>30504450</v>
          </cell>
          <cell r="B8070" t="str">
            <v>Point</v>
          </cell>
          <cell r="C8070" t="str">
            <v>Clay processing: Bentonite /Product grinding</v>
          </cell>
          <cell r="D8070" t="str">
            <v>Industrial Processes - NEC</v>
          </cell>
          <cell r="G8070" t="str">
            <v>Industrial Processes</v>
          </cell>
          <cell r="H8070" t="str">
            <v>Mineral Products</v>
          </cell>
          <cell r="I8070" t="str">
            <v>Clay processing: Bentonite</v>
          </cell>
          <cell r="J8070" t="str">
            <v>Product grinding</v>
          </cell>
          <cell r="N8070">
            <v>40988</v>
          </cell>
        </row>
        <row r="8071">
          <cell r="A8071" t="str">
            <v>30504451</v>
          </cell>
          <cell r="B8071" t="str">
            <v>Point</v>
          </cell>
          <cell r="C8071" t="str">
            <v>Clay processing: Bentonite /Product screening/classification</v>
          </cell>
          <cell r="D8071" t="str">
            <v>Industrial Processes - NEC</v>
          </cell>
          <cell r="G8071" t="str">
            <v>Industrial Processes</v>
          </cell>
          <cell r="H8071" t="str">
            <v>Mineral Products</v>
          </cell>
          <cell r="I8071" t="str">
            <v>Clay processing: Bentonite</v>
          </cell>
          <cell r="J8071" t="str">
            <v>Product screening/classification</v>
          </cell>
          <cell r="N8071">
            <v>40988</v>
          </cell>
        </row>
        <row r="8072">
          <cell r="A8072" t="str">
            <v>30504470</v>
          </cell>
          <cell r="B8072" t="str">
            <v>Point</v>
          </cell>
          <cell r="C8072" t="str">
            <v>Clay processing: Bentonite /Product transfer</v>
          </cell>
          <cell r="D8072" t="str">
            <v>Industrial Processes - Storage and Transfer</v>
          </cell>
          <cell r="G8072" t="str">
            <v>Industrial Processes</v>
          </cell>
          <cell r="H8072" t="str">
            <v>Mineral Products</v>
          </cell>
          <cell r="I8072" t="str">
            <v>Clay processing: Bentonite</v>
          </cell>
          <cell r="J8072" t="str">
            <v>Product transfer</v>
          </cell>
          <cell r="N8072">
            <v>40988</v>
          </cell>
        </row>
        <row r="8073">
          <cell r="A8073" t="str">
            <v>30504471</v>
          </cell>
          <cell r="B8073" t="str">
            <v>Point</v>
          </cell>
          <cell r="C8073" t="str">
            <v>Clay processing: Bentonite /Product storage</v>
          </cell>
          <cell r="D8073" t="str">
            <v>Industrial Processes - Storage and Transfer</v>
          </cell>
          <cell r="G8073" t="str">
            <v>Industrial Processes</v>
          </cell>
          <cell r="H8073" t="str">
            <v>Mineral Products</v>
          </cell>
          <cell r="I8073" t="str">
            <v>Clay processing: Bentonite</v>
          </cell>
          <cell r="J8073" t="str">
            <v>Product storage</v>
          </cell>
          <cell r="N8073">
            <v>40988</v>
          </cell>
        </row>
        <row r="8074">
          <cell r="A8074" t="str">
            <v>30504472</v>
          </cell>
          <cell r="B8074" t="str">
            <v>Point</v>
          </cell>
          <cell r="C8074" t="str">
            <v>Clay processing: Bentonite /Product packaging</v>
          </cell>
          <cell r="D8074" t="str">
            <v>Industrial Processes - NEC</v>
          </cell>
          <cell r="G8074" t="str">
            <v>Industrial Processes</v>
          </cell>
          <cell r="H8074" t="str">
            <v>Mineral Products</v>
          </cell>
          <cell r="I8074" t="str">
            <v>Clay processing: Bentonite</v>
          </cell>
          <cell r="J8074" t="str">
            <v>Product packaging</v>
          </cell>
          <cell r="N8074">
            <v>40988</v>
          </cell>
        </row>
        <row r="8075">
          <cell r="A8075" t="str">
            <v>30504501</v>
          </cell>
          <cell r="B8075" t="str">
            <v>Point</v>
          </cell>
          <cell r="C8075" t="str">
            <v>Clay Processing: Fullers earth /Mining</v>
          </cell>
          <cell r="D8075" t="str">
            <v>Industrial Processes - Mining</v>
          </cell>
          <cell r="G8075" t="str">
            <v>Industrial Processes</v>
          </cell>
          <cell r="H8075" t="str">
            <v>Mineral Products</v>
          </cell>
          <cell r="I8075" t="str">
            <v>Clay processing: Fullers earth</v>
          </cell>
          <cell r="J8075" t="str">
            <v>Mining</v>
          </cell>
          <cell r="N8075">
            <v>40988</v>
          </cell>
        </row>
        <row r="8076">
          <cell r="A8076" t="str">
            <v>30504502</v>
          </cell>
          <cell r="B8076" t="str">
            <v>Point</v>
          </cell>
          <cell r="C8076" t="str">
            <v>Clay Processing: Fullers earth /Raw material storage</v>
          </cell>
          <cell r="D8076" t="str">
            <v>Industrial Processes - Storage and Transfer</v>
          </cell>
          <cell r="G8076" t="str">
            <v>Industrial Processes</v>
          </cell>
          <cell r="H8076" t="str">
            <v>Mineral Products</v>
          </cell>
          <cell r="I8076" t="str">
            <v>Clay processing: Fullers earth</v>
          </cell>
          <cell r="J8076" t="str">
            <v>Raw material storage</v>
          </cell>
          <cell r="N8076">
            <v>40988</v>
          </cell>
        </row>
        <row r="8077">
          <cell r="A8077" t="str">
            <v>30504503</v>
          </cell>
          <cell r="B8077" t="str">
            <v>Point</v>
          </cell>
          <cell r="C8077" t="str">
            <v>Clay Processing: Fullers earth /Raw material transfer</v>
          </cell>
          <cell r="D8077" t="str">
            <v>Industrial Processes - Storage and Transfer</v>
          </cell>
          <cell r="G8077" t="str">
            <v>Industrial Processes</v>
          </cell>
          <cell r="H8077" t="str">
            <v>Mineral Products</v>
          </cell>
          <cell r="I8077" t="str">
            <v>Clay processing: Fullers earth</v>
          </cell>
          <cell r="J8077" t="str">
            <v>Raw material transfer</v>
          </cell>
          <cell r="N8077">
            <v>40988</v>
          </cell>
        </row>
        <row r="8078">
          <cell r="A8078" t="str">
            <v>30504515</v>
          </cell>
          <cell r="B8078" t="str">
            <v>Point</v>
          </cell>
          <cell r="C8078" t="str">
            <v>Clay Processing: Fullers earth /Raw material crushing, NEC</v>
          </cell>
          <cell r="D8078" t="str">
            <v>Industrial Processes - NEC</v>
          </cell>
          <cell r="G8078" t="str">
            <v>Industrial Processes</v>
          </cell>
          <cell r="H8078" t="str">
            <v>Mineral Products</v>
          </cell>
          <cell r="I8078" t="str">
            <v>Clay processing: Fullers earth</v>
          </cell>
          <cell r="J8078" t="str">
            <v>Raw material crushing, NEC</v>
          </cell>
          <cell r="N8078">
            <v>40988</v>
          </cell>
        </row>
        <row r="8079">
          <cell r="A8079" t="str">
            <v>30504519</v>
          </cell>
          <cell r="B8079" t="str">
            <v>Point</v>
          </cell>
          <cell r="C8079" t="str">
            <v>Clay Processing: Fullers earth /Raw material grinding, NEC</v>
          </cell>
          <cell r="D8079" t="str">
            <v>Industrial Processes - NEC</v>
          </cell>
          <cell r="G8079" t="str">
            <v>Industrial Processes</v>
          </cell>
          <cell r="H8079" t="str">
            <v>Mineral Products</v>
          </cell>
          <cell r="I8079" t="str">
            <v>Clay processing: Fullers earth</v>
          </cell>
          <cell r="J8079" t="str">
            <v>Raw material grinding, NEC</v>
          </cell>
          <cell r="N8079">
            <v>40988</v>
          </cell>
        </row>
        <row r="8080">
          <cell r="A8080" t="str">
            <v>30504530</v>
          </cell>
          <cell r="B8080" t="str">
            <v>Point</v>
          </cell>
          <cell r="C8080" t="str">
            <v>Clay Processing: Fullers earth /Drying, rotary dryer</v>
          </cell>
          <cell r="D8080" t="str">
            <v>Industrial Processes - NEC</v>
          </cell>
          <cell r="G8080" t="str">
            <v>Industrial Processes</v>
          </cell>
          <cell r="H8080" t="str">
            <v>Mineral Products</v>
          </cell>
          <cell r="I8080" t="str">
            <v>Clay processing: Fullers earth</v>
          </cell>
          <cell r="J8080" t="str">
            <v>Drying, rotary dryer</v>
          </cell>
          <cell r="N8080">
            <v>40988</v>
          </cell>
        </row>
        <row r="8081">
          <cell r="A8081" t="str">
            <v>30504531</v>
          </cell>
          <cell r="B8081" t="str">
            <v>Point</v>
          </cell>
          <cell r="C8081" t="str">
            <v>Clay Processing: Fullers earth /Drying, spray dryer</v>
          </cell>
          <cell r="D8081" t="str">
            <v>Industrial Processes - NEC</v>
          </cell>
          <cell r="G8081" t="str">
            <v>Industrial Processes</v>
          </cell>
          <cell r="H8081" t="str">
            <v>Mineral Products</v>
          </cell>
          <cell r="I8081" t="str">
            <v>Clay processing: Fullers earth</v>
          </cell>
          <cell r="J8081" t="str">
            <v>Drying, spray dryer</v>
          </cell>
          <cell r="N8081">
            <v>40988</v>
          </cell>
        </row>
        <row r="8082">
          <cell r="A8082" t="str">
            <v>30504532</v>
          </cell>
          <cell r="B8082" t="str">
            <v>Point</v>
          </cell>
          <cell r="C8082" t="str">
            <v>Clay Processing: Fullers earth /Drying, apron dryer</v>
          </cell>
          <cell r="D8082" t="str">
            <v>Industrial Processes - NEC</v>
          </cell>
          <cell r="G8082" t="str">
            <v>Industrial Processes</v>
          </cell>
          <cell r="H8082" t="str">
            <v>Mineral Products</v>
          </cell>
          <cell r="I8082" t="str">
            <v>Clay processing: Fullers earth</v>
          </cell>
          <cell r="J8082" t="str">
            <v>Drying, apron dryer</v>
          </cell>
          <cell r="N8082">
            <v>40988</v>
          </cell>
        </row>
        <row r="8083">
          <cell r="A8083" t="str">
            <v>30504533</v>
          </cell>
          <cell r="B8083" t="str">
            <v>Point</v>
          </cell>
          <cell r="C8083" t="str">
            <v>Clay Processing: Fullers earth /Drying, vibrating grate dryer</v>
          </cell>
          <cell r="D8083" t="str">
            <v>Industrial Processes - NEC</v>
          </cell>
          <cell r="G8083" t="str">
            <v>Industrial Processes</v>
          </cell>
          <cell r="H8083" t="str">
            <v>Mineral Products</v>
          </cell>
          <cell r="I8083" t="str">
            <v>Clay processing: Fullers earth</v>
          </cell>
          <cell r="J8083" t="str">
            <v>Drying, vibrating grate dryer</v>
          </cell>
          <cell r="N8083">
            <v>40988</v>
          </cell>
        </row>
        <row r="8084">
          <cell r="A8084" t="str">
            <v>30504539</v>
          </cell>
          <cell r="B8084" t="str">
            <v>Point</v>
          </cell>
          <cell r="C8084" t="str">
            <v>Clay Processing: Fullers earth /Drying, dryer NEC</v>
          </cell>
          <cell r="D8084" t="str">
            <v>Industrial Processes - NEC</v>
          </cell>
          <cell r="G8084" t="str">
            <v>Industrial Processes</v>
          </cell>
          <cell r="H8084" t="str">
            <v>Mineral Products</v>
          </cell>
          <cell r="I8084" t="str">
            <v>Clay processing: Fullers earth</v>
          </cell>
          <cell r="J8084" t="str">
            <v>Drying, dryer NEC</v>
          </cell>
          <cell r="N8084">
            <v>40988</v>
          </cell>
        </row>
        <row r="8085">
          <cell r="A8085" t="str">
            <v>30504550</v>
          </cell>
          <cell r="B8085" t="str">
            <v>Point</v>
          </cell>
          <cell r="C8085" t="str">
            <v>Clay Processing: Fullers earth /Product grinding</v>
          </cell>
          <cell r="D8085" t="str">
            <v>Industrial Processes - NEC</v>
          </cell>
          <cell r="G8085" t="str">
            <v>Industrial Processes</v>
          </cell>
          <cell r="H8085" t="str">
            <v>Mineral Products</v>
          </cell>
          <cell r="I8085" t="str">
            <v>Clay processing: Fullers earth</v>
          </cell>
          <cell r="J8085" t="str">
            <v>Product grinding</v>
          </cell>
          <cell r="N8085">
            <v>40988</v>
          </cell>
        </row>
        <row r="8086">
          <cell r="A8086" t="str">
            <v>30504551</v>
          </cell>
          <cell r="B8086" t="str">
            <v>Point</v>
          </cell>
          <cell r="C8086" t="str">
            <v>Clay Processing: Fullers earth /Product screening/classification</v>
          </cell>
          <cell r="D8086" t="str">
            <v>Industrial Processes - NEC</v>
          </cell>
          <cell r="G8086" t="str">
            <v>Industrial Processes</v>
          </cell>
          <cell r="H8086" t="str">
            <v>Mineral Products</v>
          </cell>
          <cell r="I8086" t="str">
            <v>Clay processing: Fullers earth</v>
          </cell>
          <cell r="J8086" t="str">
            <v>Product screening/classification</v>
          </cell>
          <cell r="N8086">
            <v>40988</v>
          </cell>
        </row>
        <row r="8087">
          <cell r="A8087" t="str">
            <v>30504570</v>
          </cell>
          <cell r="B8087" t="str">
            <v>Point</v>
          </cell>
          <cell r="C8087" t="str">
            <v>Clay Processing: Fullers earth /Product transfer</v>
          </cell>
          <cell r="D8087" t="str">
            <v>Industrial Processes - Storage and Transfer</v>
          </cell>
          <cell r="G8087" t="str">
            <v>Industrial Processes</v>
          </cell>
          <cell r="H8087" t="str">
            <v>Mineral Products</v>
          </cell>
          <cell r="I8087" t="str">
            <v>Clay processing: Fullers earth</v>
          </cell>
          <cell r="J8087" t="str">
            <v>Product transfer</v>
          </cell>
          <cell r="N8087">
            <v>40988</v>
          </cell>
        </row>
        <row r="8088">
          <cell r="A8088" t="str">
            <v>30504571</v>
          </cell>
          <cell r="B8088" t="str">
            <v>Point</v>
          </cell>
          <cell r="C8088" t="str">
            <v>Clay Processing: Fullers earth /Product storage</v>
          </cell>
          <cell r="D8088" t="str">
            <v>Industrial Processes - Storage and Transfer</v>
          </cell>
          <cell r="G8088" t="str">
            <v>Industrial Processes</v>
          </cell>
          <cell r="H8088" t="str">
            <v>Mineral Products</v>
          </cell>
          <cell r="I8088" t="str">
            <v>Clay processing: Fullers earth</v>
          </cell>
          <cell r="J8088" t="str">
            <v>Product storage</v>
          </cell>
          <cell r="N8088">
            <v>40988</v>
          </cell>
        </row>
        <row r="8089">
          <cell r="A8089" t="str">
            <v>30504572</v>
          </cell>
          <cell r="B8089" t="str">
            <v>Point</v>
          </cell>
          <cell r="C8089" t="str">
            <v>Clay Processing: Fullers earth /Product packaging</v>
          </cell>
          <cell r="D8089" t="str">
            <v>Industrial Processes - NEC</v>
          </cell>
          <cell r="G8089" t="str">
            <v>Industrial Processes</v>
          </cell>
          <cell r="H8089" t="str">
            <v>Mineral Products</v>
          </cell>
          <cell r="I8089" t="str">
            <v>Clay processing: Fullers earth</v>
          </cell>
          <cell r="J8089" t="str">
            <v>Product packaging</v>
          </cell>
          <cell r="N8089">
            <v>40988</v>
          </cell>
        </row>
        <row r="8090">
          <cell r="A8090" t="str">
            <v>30504601</v>
          </cell>
          <cell r="B8090" t="str">
            <v>Point</v>
          </cell>
          <cell r="C8090" t="str">
            <v>Common clay&amp;shale proc, NEC /Mining</v>
          </cell>
          <cell r="D8090" t="str">
            <v>Industrial Processes - Mining</v>
          </cell>
          <cell r="G8090" t="str">
            <v>Industrial Processes</v>
          </cell>
          <cell r="H8090" t="str">
            <v>Mineral Products</v>
          </cell>
          <cell r="I8090" t="str">
            <v>Clay processing: Common clay and shale, NEC</v>
          </cell>
          <cell r="J8090" t="str">
            <v>Mining</v>
          </cell>
          <cell r="N8090">
            <v>40988</v>
          </cell>
        </row>
        <row r="8091">
          <cell r="A8091" t="str">
            <v>30504602</v>
          </cell>
          <cell r="B8091" t="str">
            <v>Point</v>
          </cell>
          <cell r="C8091" t="str">
            <v>Common clay&amp;shale proc, NEC /Raw material storage</v>
          </cell>
          <cell r="D8091" t="str">
            <v>Industrial Processes - Storage and Transfer</v>
          </cell>
          <cell r="G8091" t="str">
            <v>Industrial Processes</v>
          </cell>
          <cell r="H8091" t="str">
            <v>Mineral Products</v>
          </cell>
          <cell r="I8091" t="str">
            <v>Clay processing: Common clay and shale, NEC</v>
          </cell>
          <cell r="J8091" t="str">
            <v>Raw material storage</v>
          </cell>
          <cell r="N8091">
            <v>40988</v>
          </cell>
        </row>
        <row r="8092">
          <cell r="A8092" t="str">
            <v>30504603</v>
          </cell>
          <cell r="B8092" t="str">
            <v>Point</v>
          </cell>
          <cell r="C8092" t="str">
            <v>Common clay&amp;shale proc, NEC /Raw material transfer</v>
          </cell>
          <cell r="D8092" t="str">
            <v>Industrial Processes - Storage and Transfer</v>
          </cell>
          <cell r="G8092" t="str">
            <v>Industrial Processes</v>
          </cell>
          <cell r="H8092" t="str">
            <v>Mineral Products</v>
          </cell>
          <cell r="I8092" t="str">
            <v>Clay processing: Common clay and shale, NEC</v>
          </cell>
          <cell r="J8092" t="str">
            <v>Raw material transfer</v>
          </cell>
          <cell r="N8092">
            <v>40988</v>
          </cell>
        </row>
        <row r="8093">
          <cell r="A8093" t="str">
            <v>30504615</v>
          </cell>
          <cell r="B8093" t="str">
            <v>Point</v>
          </cell>
          <cell r="C8093" t="str">
            <v>Common clay&amp;shale proc, NEC /Raw material crushing, NEC</v>
          </cell>
          <cell r="D8093" t="str">
            <v>Industrial Processes - NEC</v>
          </cell>
          <cell r="G8093" t="str">
            <v>Industrial Processes</v>
          </cell>
          <cell r="H8093" t="str">
            <v>Mineral Products</v>
          </cell>
          <cell r="I8093" t="str">
            <v>Clay processing: Common clay and shale, NEC</v>
          </cell>
          <cell r="J8093" t="str">
            <v>Raw material crushing, NEC</v>
          </cell>
          <cell r="N8093">
            <v>40988</v>
          </cell>
        </row>
        <row r="8094">
          <cell r="A8094" t="str">
            <v>30504619</v>
          </cell>
          <cell r="B8094" t="str">
            <v>Point</v>
          </cell>
          <cell r="C8094" t="str">
            <v>Common clay&amp;shale proc, NEC /Raw material grinding, NEC</v>
          </cell>
          <cell r="D8094" t="str">
            <v>Industrial Processes - NEC</v>
          </cell>
          <cell r="G8094" t="str">
            <v>Industrial Processes</v>
          </cell>
          <cell r="H8094" t="str">
            <v>Mineral Products</v>
          </cell>
          <cell r="I8094" t="str">
            <v>Clay processing: Common clay and shale, NEC</v>
          </cell>
          <cell r="J8094" t="str">
            <v>Raw material grinding, NEC</v>
          </cell>
          <cell r="N8094">
            <v>40988</v>
          </cell>
        </row>
        <row r="8095">
          <cell r="A8095" t="str">
            <v>30504629</v>
          </cell>
          <cell r="B8095" t="str">
            <v>Point</v>
          </cell>
          <cell r="C8095" t="str">
            <v>Common clay&amp;shale proc, NEC /Screening, NEC</v>
          </cell>
          <cell r="D8095" t="str">
            <v>Industrial Processes - NEC</v>
          </cell>
          <cell r="G8095" t="str">
            <v>Industrial Processes</v>
          </cell>
          <cell r="H8095" t="str">
            <v>Mineral Products</v>
          </cell>
          <cell r="I8095" t="str">
            <v>Clay processing: Common clay and shale, NEC</v>
          </cell>
          <cell r="J8095" t="str">
            <v>Screening, NEC</v>
          </cell>
          <cell r="N8095">
            <v>40988</v>
          </cell>
        </row>
        <row r="8096">
          <cell r="A8096" t="str">
            <v>30504630</v>
          </cell>
          <cell r="B8096" t="str">
            <v>Point</v>
          </cell>
          <cell r="C8096" t="str">
            <v>Common clay&amp;shale proc, NEC /Drying, rotary dryer</v>
          </cell>
          <cell r="D8096" t="str">
            <v>Industrial Processes - NEC</v>
          </cell>
          <cell r="G8096" t="str">
            <v>Industrial Processes</v>
          </cell>
          <cell r="H8096" t="str">
            <v>Mineral Products</v>
          </cell>
          <cell r="I8096" t="str">
            <v>Clay processing: Common clay and shale, NEC</v>
          </cell>
          <cell r="J8096" t="str">
            <v>Drying, rotary dryer</v>
          </cell>
          <cell r="N8096">
            <v>40988</v>
          </cell>
        </row>
        <row r="8097">
          <cell r="A8097" t="str">
            <v>30504631</v>
          </cell>
          <cell r="B8097" t="str">
            <v>Point</v>
          </cell>
          <cell r="C8097" t="str">
            <v>Common clay&amp;shale proc, NEC /Drying, spray dryer</v>
          </cell>
          <cell r="D8097" t="str">
            <v>Industrial Processes - NEC</v>
          </cell>
          <cell r="G8097" t="str">
            <v>Industrial Processes</v>
          </cell>
          <cell r="H8097" t="str">
            <v>Mineral Products</v>
          </cell>
          <cell r="I8097" t="str">
            <v>Clay processing: Common clay and shale, NEC</v>
          </cell>
          <cell r="J8097" t="str">
            <v>Drying, spray dryer</v>
          </cell>
          <cell r="N8097">
            <v>40988</v>
          </cell>
        </row>
        <row r="8098">
          <cell r="A8098" t="str">
            <v>30504632</v>
          </cell>
          <cell r="B8098" t="str">
            <v>Point</v>
          </cell>
          <cell r="C8098" t="str">
            <v>Common clay&amp;shale proc, NEC /Drying, apron dryer</v>
          </cell>
          <cell r="D8098" t="str">
            <v>Industrial Processes - NEC</v>
          </cell>
          <cell r="G8098" t="str">
            <v>Industrial Processes</v>
          </cell>
          <cell r="H8098" t="str">
            <v>Mineral Products</v>
          </cell>
          <cell r="I8098" t="str">
            <v>Clay processing: Common clay and shale, NEC</v>
          </cell>
          <cell r="J8098" t="str">
            <v>Drying, apron dryer</v>
          </cell>
          <cell r="N8098">
            <v>40988</v>
          </cell>
        </row>
        <row r="8099">
          <cell r="A8099" t="str">
            <v>30504633</v>
          </cell>
          <cell r="B8099" t="str">
            <v>Point</v>
          </cell>
          <cell r="C8099" t="str">
            <v>Common clay&amp;shale proc, NEC /Drying, vibrating grate dryer</v>
          </cell>
          <cell r="D8099" t="str">
            <v>Industrial Processes - NEC</v>
          </cell>
          <cell r="G8099" t="str">
            <v>Industrial Processes</v>
          </cell>
          <cell r="H8099" t="str">
            <v>Mineral Products</v>
          </cell>
          <cell r="I8099" t="str">
            <v>Clay processing: Common clay and shale, NEC</v>
          </cell>
          <cell r="J8099" t="str">
            <v>Drying, vibrating grate dryer</v>
          </cell>
          <cell r="N8099">
            <v>40988</v>
          </cell>
        </row>
        <row r="8100">
          <cell r="A8100" t="str">
            <v>30504639</v>
          </cell>
          <cell r="B8100" t="str">
            <v>Point</v>
          </cell>
          <cell r="C8100" t="str">
            <v>Common clay&amp;shale proc, NEC /Drying, dryer NEC</v>
          </cell>
          <cell r="D8100" t="str">
            <v>Industrial Processes - NEC</v>
          </cell>
          <cell r="G8100" t="str">
            <v>Industrial Processes</v>
          </cell>
          <cell r="H8100" t="str">
            <v>Mineral Products</v>
          </cell>
          <cell r="I8100" t="str">
            <v>Clay processing: Common clay and shale, NEC</v>
          </cell>
          <cell r="J8100" t="str">
            <v>Drying, dryer NEC</v>
          </cell>
          <cell r="N8100">
            <v>40988</v>
          </cell>
        </row>
        <row r="8101">
          <cell r="A8101" t="str">
            <v>30504670</v>
          </cell>
          <cell r="B8101" t="str">
            <v>Point</v>
          </cell>
          <cell r="C8101" t="str">
            <v>Common clay&amp;shale proc, NEC /Product transfer</v>
          </cell>
          <cell r="D8101" t="str">
            <v>Industrial Processes - Storage and Transfer</v>
          </cell>
          <cell r="G8101" t="str">
            <v>Industrial Processes</v>
          </cell>
          <cell r="H8101" t="str">
            <v>Mineral Products</v>
          </cell>
          <cell r="I8101" t="str">
            <v>Clay processing: Common clay and shale, NEC</v>
          </cell>
          <cell r="J8101" t="str">
            <v>Product transfer</v>
          </cell>
          <cell r="N8101">
            <v>40988</v>
          </cell>
        </row>
        <row r="8102">
          <cell r="A8102" t="str">
            <v>30504671</v>
          </cell>
          <cell r="B8102" t="str">
            <v>Point</v>
          </cell>
          <cell r="C8102" t="str">
            <v>Common clay&amp;shale proc, NEC /Product storage</v>
          </cell>
          <cell r="D8102" t="str">
            <v>Industrial Processes - Storage and Transfer</v>
          </cell>
          <cell r="G8102" t="str">
            <v>Industrial Processes</v>
          </cell>
          <cell r="H8102" t="str">
            <v>Mineral Products</v>
          </cell>
          <cell r="I8102" t="str">
            <v>Clay processing: Common clay and shale, NEC</v>
          </cell>
          <cell r="J8102" t="str">
            <v>Product storage</v>
          </cell>
          <cell r="N8102">
            <v>40988</v>
          </cell>
        </row>
        <row r="8103">
          <cell r="A8103" t="str">
            <v>30504672</v>
          </cell>
          <cell r="B8103" t="str">
            <v>Point</v>
          </cell>
          <cell r="C8103" t="str">
            <v>Common clay&amp;shale proc, NEC /Product packaging</v>
          </cell>
          <cell r="D8103" t="str">
            <v>Industrial Processes - NEC</v>
          </cell>
          <cell r="G8103" t="str">
            <v>Industrial Processes</v>
          </cell>
          <cell r="H8103" t="str">
            <v>Mineral Products</v>
          </cell>
          <cell r="I8103" t="str">
            <v>Clay processing: Common clay and shale, NEC</v>
          </cell>
          <cell r="J8103" t="str">
            <v>Product packaging</v>
          </cell>
          <cell r="N8103">
            <v>40988</v>
          </cell>
        </row>
        <row r="8104">
          <cell r="A8104" t="str">
            <v>30505001</v>
          </cell>
          <cell r="B8104" t="str">
            <v>Point</v>
          </cell>
          <cell r="C8104" t="str">
            <v>Asphalt Processing (Blowing) /Asphalt Processing (Blowing)</v>
          </cell>
          <cell r="D8104" t="str">
            <v>Industrial Processes - NEC</v>
          </cell>
          <cell r="G8104" t="str">
            <v>Industrial Processes</v>
          </cell>
          <cell r="H8104" t="str">
            <v>Mineral Products</v>
          </cell>
          <cell r="I8104" t="str">
            <v>Asphalt Processing (Blowing)</v>
          </cell>
          <cell r="J8104" t="str">
            <v>Asphalt Processing (Blowing)</v>
          </cell>
          <cell r="N8104">
            <v>40988</v>
          </cell>
        </row>
        <row r="8105">
          <cell r="A8105" t="str">
            <v>30505005</v>
          </cell>
          <cell r="B8105" t="str">
            <v>Point</v>
          </cell>
          <cell r="C8105" t="str">
            <v>Asphalt Processing (Blowing) /Asphalt Storage (Prior to Blowing)</v>
          </cell>
          <cell r="D8105" t="str">
            <v>Industrial Processes - Storage and Transfer</v>
          </cell>
          <cell r="G8105" t="str">
            <v>Industrial Processes</v>
          </cell>
          <cell r="H8105" t="str">
            <v>Mineral Products</v>
          </cell>
          <cell r="I8105" t="str">
            <v>Asphalt Processing (Blowing)</v>
          </cell>
          <cell r="J8105" t="str">
            <v>Asphalt Storage (Prior to Blowing)</v>
          </cell>
          <cell r="N8105">
            <v>40988</v>
          </cell>
        </row>
        <row r="8106">
          <cell r="A8106" t="str">
            <v>30505010</v>
          </cell>
          <cell r="B8106" t="str">
            <v>Point</v>
          </cell>
          <cell r="C8106" t="str">
            <v>Asphalt Processing (Blowing) /Asphalt Blowing Still</v>
          </cell>
          <cell r="D8106" t="str">
            <v>Industrial Processes - NEC</v>
          </cell>
          <cell r="G8106" t="str">
            <v>Industrial Processes</v>
          </cell>
          <cell r="H8106" t="str">
            <v>Mineral Products</v>
          </cell>
          <cell r="I8106" t="str">
            <v>Asphalt Processing (Blowing)</v>
          </cell>
          <cell r="J8106" t="str">
            <v>Asphalt Blowing Still</v>
          </cell>
          <cell r="N8106">
            <v>40988</v>
          </cell>
        </row>
        <row r="8107">
          <cell r="A8107" t="str">
            <v>30505020</v>
          </cell>
          <cell r="B8107" t="str">
            <v>Point</v>
          </cell>
          <cell r="C8107" t="str">
            <v>Asphalt Processing (Blowing) /Asphalt Heater: Natural Gas</v>
          </cell>
          <cell r="D8107" t="str">
            <v>Industrial Processes - NEC</v>
          </cell>
          <cell r="G8107" t="str">
            <v>Industrial Processes</v>
          </cell>
          <cell r="H8107" t="str">
            <v>Mineral Products</v>
          </cell>
          <cell r="I8107" t="str">
            <v>Asphalt Processing (Blowing)</v>
          </cell>
          <cell r="J8107" t="str">
            <v>Asphalt Heater: Natural Gas</v>
          </cell>
          <cell r="N8107">
            <v>40988</v>
          </cell>
        </row>
        <row r="8108">
          <cell r="A8108" t="str">
            <v>30505021</v>
          </cell>
          <cell r="B8108" t="str">
            <v>Point</v>
          </cell>
          <cell r="C8108" t="str">
            <v>Asphalt Processing (Blowing) /Asphalt Heater: Residual Oil</v>
          </cell>
          <cell r="D8108" t="str">
            <v>Industrial Processes - NEC</v>
          </cell>
          <cell r="G8108" t="str">
            <v>Industrial Processes</v>
          </cell>
          <cell r="H8108" t="str">
            <v>Mineral Products</v>
          </cell>
          <cell r="I8108" t="str">
            <v>Asphalt Processing (Blowing)</v>
          </cell>
          <cell r="J8108" t="str">
            <v>Asphalt Heater: Residual Oil</v>
          </cell>
          <cell r="N8108">
            <v>40988</v>
          </cell>
        </row>
        <row r="8109">
          <cell r="A8109" t="str">
            <v>30505022</v>
          </cell>
          <cell r="B8109" t="str">
            <v>Point</v>
          </cell>
          <cell r="C8109" t="str">
            <v>Asphalt Processing (Blowing) /Asphalt Heater: Distillate Oil</v>
          </cell>
          <cell r="D8109" t="str">
            <v>Industrial Processes - NEC</v>
          </cell>
          <cell r="G8109" t="str">
            <v>Industrial Processes</v>
          </cell>
          <cell r="H8109" t="str">
            <v>Mineral Products</v>
          </cell>
          <cell r="I8109" t="str">
            <v>Asphalt Processing (Blowing)</v>
          </cell>
          <cell r="J8109" t="str">
            <v>Asphalt Heater: Distillate Oil</v>
          </cell>
          <cell r="N8109">
            <v>40988</v>
          </cell>
        </row>
        <row r="8110">
          <cell r="A8110" t="str">
            <v>30505023</v>
          </cell>
          <cell r="B8110" t="str">
            <v>Point</v>
          </cell>
          <cell r="C8110" t="str">
            <v>Asphalt Processing (Blowing) /Asphalt Heater: LP Gas</v>
          </cell>
          <cell r="D8110" t="str">
            <v>Industrial Processes - NEC</v>
          </cell>
          <cell r="G8110" t="str">
            <v>Industrial Processes</v>
          </cell>
          <cell r="H8110" t="str">
            <v>Mineral Products</v>
          </cell>
          <cell r="I8110" t="str">
            <v>Asphalt Processing (Blowing)</v>
          </cell>
          <cell r="J8110" t="str">
            <v>Asphalt Heater: LP Gas</v>
          </cell>
          <cell r="N8110">
            <v>40988</v>
          </cell>
        </row>
        <row r="8111">
          <cell r="A8111" t="str">
            <v>30508906</v>
          </cell>
          <cell r="B8111" t="str">
            <v>Point</v>
          </cell>
          <cell r="C8111" t="str">
            <v>Talc Processing /Storage of Raw Mined Talc Before Processing</v>
          </cell>
          <cell r="D8111" t="str">
            <v>Industrial Processes - Storage and Transfer</v>
          </cell>
          <cell r="G8111" t="str">
            <v>Industrial Processes</v>
          </cell>
          <cell r="H8111" t="str">
            <v>Mineral Products</v>
          </cell>
          <cell r="I8111" t="str">
            <v>Talc Processing</v>
          </cell>
          <cell r="J8111" t="str">
            <v>Storage of Raw Mined Talc Before Processing</v>
          </cell>
          <cell r="N8111">
            <v>40988</v>
          </cell>
        </row>
        <row r="8112">
          <cell r="A8112" t="str">
            <v>30508908</v>
          </cell>
          <cell r="B8112" t="str">
            <v>Point</v>
          </cell>
          <cell r="C8112" t="str">
            <v>Talc Processing /Conveyor Transfer of Raw Talc to Primary Crusher</v>
          </cell>
          <cell r="D8112" t="str">
            <v>Industrial Processes - Storage and Transfer</v>
          </cell>
          <cell r="G8112" t="str">
            <v>Industrial Processes</v>
          </cell>
          <cell r="H8112" t="str">
            <v>Mineral Products</v>
          </cell>
          <cell r="I8112" t="str">
            <v>Talc Processing</v>
          </cell>
          <cell r="J8112" t="str">
            <v>Conveyor Transfer of Raw Talc to Primary Crusher</v>
          </cell>
          <cell r="N8112">
            <v>40988</v>
          </cell>
        </row>
        <row r="8113">
          <cell r="A8113" t="str">
            <v>30508909</v>
          </cell>
          <cell r="B8113" t="str">
            <v>Point</v>
          </cell>
          <cell r="C8113" t="str">
            <v>Talc Processing /Natural Gas Fired Crude Ore Dryer</v>
          </cell>
          <cell r="D8113" t="str">
            <v>Industrial Processes - NEC</v>
          </cell>
          <cell r="G8113" t="str">
            <v>Industrial Processes</v>
          </cell>
          <cell r="H8113" t="str">
            <v>Mineral Products</v>
          </cell>
          <cell r="I8113" t="str">
            <v>Talc Processing</v>
          </cell>
          <cell r="J8113" t="str">
            <v>Natural Gas Fired Crude Ore Dryer</v>
          </cell>
          <cell r="N8113">
            <v>40988</v>
          </cell>
        </row>
        <row r="8114">
          <cell r="A8114" t="str">
            <v>30508910</v>
          </cell>
          <cell r="B8114" t="str">
            <v>Point</v>
          </cell>
          <cell r="C8114" t="str">
            <v>Talc Processing /Fuel Oil Fired Crude Ore Dryer</v>
          </cell>
          <cell r="D8114" t="str">
            <v>Industrial Processes - NEC</v>
          </cell>
          <cell r="G8114" t="str">
            <v>Industrial Processes</v>
          </cell>
          <cell r="H8114" t="str">
            <v>Mineral Products</v>
          </cell>
          <cell r="I8114" t="str">
            <v>Talc Processing</v>
          </cell>
          <cell r="J8114" t="str">
            <v>Fuel Oil Fired Crude Ore Dryer</v>
          </cell>
          <cell r="N8114">
            <v>40988</v>
          </cell>
        </row>
        <row r="8115">
          <cell r="A8115" t="str">
            <v>30508911</v>
          </cell>
          <cell r="B8115" t="str">
            <v>Point</v>
          </cell>
          <cell r="C8115" t="str">
            <v>Talc Processing /Primary crusher</v>
          </cell>
          <cell r="D8115" t="str">
            <v>Industrial Processes - NEC</v>
          </cell>
          <cell r="G8115" t="str">
            <v>Industrial Processes</v>
          </cell>
          <cell r="H8115" t="str">
            <v>Mineral Products</v>
          </cell>
          <cell r="I8115" t="str">
            <v>Talc Processing</v>
          </cell>
          <cell r="J8115" t="str">
            <v>Primary crusher</v>
          </cell>
          <cell r="N8115">
            <v>40988</v>
          </cell>
        </row>
        <row r="8116">
          <cell r="A8116" t="str">
            <v>30508912</v>
          </cell>
          <cell r="B8116" t="str">
            <v>Point</v>
          </cell>
          <cell r="C8116" t="str">
            <v>Talc Processing /Crushed Talc Railcar Loading</v>
          </cell>
          <cell r="D8116" t="str">
            <v>Industrial Processes - Storage and Transfer</v>
          </cell>
          <cell r="G8116" t="str">
            <v>Industrial Processes</v>
          </cell>
          <cell r="H8116" t="str">
            <v>Mineral Products</v>
          </cell>
          <cell r="I8116" t="str">
            <v>Talc Processing</v>
          </cell>
          <cell r="J8116" t="str">
            <v>Crushed Talc Railcar Loading</v>
          </cell>
          <cell r="N8116">
            <v>40988</v>
          </cell>
        </row>
        <row r="8117">
          <cell r="A8117" t="str">
            <v>30508914</v>
          </cell>
          <cell r="B8117" t="str">
            <v>Point</v>
          </cell>
          <cell r="C8117" t="str">
            <v>Talc Processing /Crushed Talc Storage Bin Loading</v>
          </cell>
          <cell r="D8117" t="str">
            <v>Industrial Processes - Storage and Transfer</v>
          </cell>
          <cell r="G8117" t="str">
            <v>Industrial Processes</v>
          </cell>
          <cell r="H8117" t="str">
            <v>Mineral Products</v>
          </cell>
          <cell r="I8117" t="str">
            <v>Talc Processing</v>
          </cell>
          <cell r="J8117" t="str">
            <v>Crushed Talc Storage Bin Loading</v>
          </cell>
          <cell r="N8117">
            <v>40988</v>
          </cell>
        </row>
        <row r="8118">
          <cell r="A8118" t="str">
            <v>30508917</v>
          </cell>
          <cell r="B8118" t="str">
            <v>Point</v>
          </cell>
          <cell r="C8118" t="str">
            <v>Talc Processing /Screening Oversize Ore to Return to Primary Crusher</v>
          </cell>
          <cell r="D8118" t="str">
            <v>Industrial Processes - NEC</v>
          </cell>
          <cell r="G8118" t="str">
            <v>Industrial Processes</v>
          </cell>
          <cell r="H8118" t="str">
            <v>Mineral Products</v>
          </cell>
          <cell r="I8118" t="str">
            <v>Talc Processing</v>
          </cell>
          <cell r="J8118" t="str">
            <v>Screening Oversize Ore to Return to Primary Crusher</v>
          </cell>
          <cell r="N8118">
            <v>40988</v>
          </cell>
        </row>
        <row r="8119">
          <cell r="A8119" t="str">
            <v>30508921</v>
          </cell>
          <cell r="B8119" t="str">
            <v>Point</v>
          </cell>
          <cell r="C8119" t="str">
            <v>Talc Processing /Natural Gas-fired Rotary Dryer</v>
          </cell>
          <cell r="D8119" t="str">
            <v>Industrial Processes - NEC</v>
          </cell>
          <cell r="G8119" t="str">
            <v>Industrial Processes</v>
          </cell>
          <cell r="H8119" t="str">
            <v>Mineral Products</v>
          </cell>
          <cell r="I8119" t="str">
            <v>Talc Processing</v>
          </cell>
          <cell r="J8119" t="str">
            <v>Natural Gas-fired Rotary Dryer</v>
          </cell>
          <cell r="N8119">
            <v>40988</v>
          </cell>
        </row>
        <row r="8120">
          <cell r="A8120" t="str">
            <v>30508923</v>
          </cell>
          <cell r="B8120" t="str">
            <v>Point</v>
          </cell>
          <cell r="C8120" t="str">
            <v>Talc Processing /Fuel Oil-fired Rotary Dryer</v>
          </cell>
          <cell r="D8120" t="str">
            <v>Industrial Processes - NEC</v>
          </cell>
          <cell r="G8120" t="str">
            <v>Industrial Processes</v>
          </cell>
          <cell r="H8120" t="str">
            <v>Mineral Products</v>
          </cell>
          <cell r="I8120" t="str">
            <v>Talc Processing</v>
          </cell>
          <cell r="J8120" t="str">
            <v>Fuel Oil-fired Rotary Dryer</v>
          </cell>
          <cell r="N8120">
            <v>40988</v>
          </cell>
        </row>
        <row r="8121">
          <cell r="A8121" t="str">
            <v>30508931</v>
          </cell>
          <cell r="B8121" t="str">
            <v>Point</v>
          </cell>
          <cell r="C8121" t="str">
            <v>Talc Processing /Natural Gas-fired Rotary Calciner</v>
          </cell>
          <cell r="D8121" t="str">
            <v>Industrial Processes - NEC</v>
          </cell>
          <cell r="G8121" t="str">
            <v>Industrial Processes</v>
          </cell>
          <cell r="H8121" t="str">
            <v>Mineral Products</v>
          </cell>
          <cell r="I8121" t="str">
            <v>Talc Processing</v>
          </cell>
          <cell r="J8121" t="str">
            <v>Natural Gas-fired Rotary Calciner</v>
          </cell>
          <cell r="N8121">
            <v>40988</v>
          </cell>
        </row>
        <row r="8122">
          <cell r="A8122" t="str">
            <v>30508933</v>
          </cell>
          <cell r="B8122" t="str">
            <v>Point</v>
          </cell>
          <cell r="C8122" t="str">
            <v>Talc Processing /Fuel Oil-fired Rotary Calciner</v>
          </cell>
          <cell r="D8122" t="str">
            <v>Industrial Processes - NEC</v>
          </cell>
          <cell r="G8122" t="str">
            <v>Industrial Processes</v>
          </cell>
          <cell r="H8122" t="str">
            <v>Mineral Products</v>
          </cell>
          <cell r="I8122" t="str">
            <v>Talc Processing</v>
          </cell>
          <cell r="J8122" t="str">
            <v>Fuel Oil-fired Rotary Calciner</v>
          </cell>
          <cell r="N8122">
            <v>40988</v>
          </cell>
        </row>
        <row r="8123">
          <cell r="A8123" t="str">
            <v>30508941</v>
          </cell>
          <cell r="B8123" t="str">
            <v>Point</v>
          </cell>
          <cell r="C8123" t="str">
            <v>Talc Processing /Rotary Cooler Following Calciner</v>
          </cell>
          <cell r="D8123" t="str">
            <v>Industrial Processes - NEC</v>
          </cell>
          <cell r="G8123" t="str">
            <v>Industrial Processes</v>
          </cell>
          <cell r="H8123" t="str">
            <v>Mineral Products</v>
          </cell>
          <cell r="I8123" t="str">
            <v>Talc Processing</v>
          </cell>
          <cell r="J8123" t="str">
            <v>Rotary Cooler Following Calciner</v>
          </cell>
          <cell r="N8123">
            <v>40988</v>
          </cell>
        </row>
        <row r="8124">
          <cell r="A8124" t="str">
            <v>30508945</v>
          </cell>
          <cell r="B8124" t="str">
            <v>Point</v>
          </cell>
          <cell r="C8124" t="str">
            <v>Talc Processing /Grinding of Dried Talc</v>
          </cell>
          <cell r="D8124" t="str">
            <v>Industrial Processes - NEC</v>
          </cell>
          <cell r="G8124" t="str">
            <v>Industrial Processes</v>
          </cell>
          <cell r="H8124" t="str">
            <v>Mineral Products</v>
          </cell>
          <cell r="I8124" t="str">
            <v>Talc Processing</v>
          </cell>
          <cell r="J8124" t="str">
            <v>Grinding of Dried Talc</v>
          </cell>
          <cell r="N8124">
            <v>40988</v>
          </cell>
        </row>
        <row r="8125">
          <cell r="A8125" t="str">
            <v>30508947</v>
          </cell>
          <cell r="B8125" t="str">
            <v>Point</v>
          </cell>
          <cell r="C8125" t="str">
            <v>Talc Processing /Grinding/Drying of Talc with Heated Makeup Air</v>
          </cell>
          <cell r="D8125" t="str">
            <v>Industrial Processes - NEC</v>
          </cell>
          <cell r="G8125" t="str">
            <v>Industrial Processes</v>
          </cell>
          <cell r="H8125" t="str">
            <v>Mineral Products</v>
          </cell>
          <cell r="I8125" t="str">
            <v>Talc Processing</v>
          </cell>
          <cell r="J8125" t="str">
            <v>Grinding/Drying of Talc with Heated Makeup Air</v>
          </cell>
          <cell r="N8125">
            <v>40988</v>
          </cell>
        </row>
        <row r="8126">
          <cell r="A8126" t="str">
            <v>30508949</v>
          </cell>
          <cell r="B8126" t="str">
            <v>Point</v>
          </cell>
          <cell r="C8126" t="str">
            <v>Talc Processing /Ground Talc Storage Bin Loading</v>
          </cell>
          <cell r="D8126" t="str">
            <v>Industrial Processes - Storage and Transfer</v>
          </cell>
          <cell r="G8126" t="str">
            <v>Industrial Processes</v>
          </cell>
          <cell r="H8126" t="str">
            <v>Mineral Products</v>
          </cell>
          <cell r="I8126" t="str">
            <v>Talc Processing</v>
          </cell>
          <cell r="J8126" t="str">
            <v>Ground Talc Storage Bin Loading</v>
          </cell>
          <cell r="N8126">
            <v>40988</v>
          </cell>
        </row>
        <row r="8127">
          <cell r="A8127" t="str">
            <v>30508950</v>
          </cell>
          <cell r="B8127" t="str">
            <v>Point</v>
          </cell>
          <cell r="C8127" t="str">
            <v>Talc Processing /Air Classifier - Size Classification of Ground Talc</v>
          </cell>
          <cell r="D8127" t="str">
            <v>Industrial Processes - NEC</v>
          </cell>
          <cell r="G8127" t="str">
            <v>Industrial Processes</v>
          </cell>
          <cell r="H8127" t="str">
            <v>Mineral Products</v>
          </cell>
          <cell r="I8127" t="str">
            <v>Talc Processing</v>
          </cell>
          <cell r="J8127" t="str">
            <v>Air Classifier - Size Classification of Ground Talc</v>
          </cell>
          <cell r="N8127">
            <v>40988</v>
          </cell>
        </row>
        <row r="8128">
          <cell r="A8128" t="str">
            <v>30508953</v>
          </cell>
          <cell r="B8128" t="str">
            <v>Point</v>
          </cell>
          <cell r="C8128" t="str">
            <v>Talc Processing /Pelletizer</v>
          </cell>
          <cell r="D8128" t="str">
            <v>Industrial Processes - NEC</v>
          </cell>
          <cell r="G8128" t="str">
            <v>Industrial Processes</v>
          </cell>
          <cell r="H8128" t="str">
            <v>Mineral Products</v>
          </cell>
          <cell r="I8128" t="str">
            <v>Talc Processing</v>
          </cell>
          <cell r="J8128" t="str">
            <v>Pelletizer</v>
          </cell>
          <cell r="N8128">
            <v>40988</v>
          </cell>
        </row>
        <row r="8129">
          <cell r="A8129" t="str">
            <v>30508955</v>
          </cell>
          <cell r="B8129" t="str">
            <v>Point</v>
          </cell>
          <cell r="C8129" t="str">
            <v>Talc Processing /Pellet Dryer</v>
          </cell>
          <cell r="D8129" t="str">
            <v>Industrial Processes - NEC</v>
          </cell>
          <cell r="G8129" t="str">
            <v>Industrial Processes</v>
          </cell>
          <cell r="H8129" t="str">
            <v>Mineral Products</v>
          </cell>
          <cell r="I8129" t="str">
            <v>Talc Processing</v>
          </cell>
          <cell r="J8129" t="str">
            <v>Pellet Dryer</v>
          </cell>
          <cell r="N8129">
            <v>40988</v>
          </cell>
        </row>
        <row r="8130">
          <cell r="A8130" t="str">
            <v>30508958</v>
          </cell>
          <cell r="B8130" t="str">
            <v>Point</v>
          </cell>
          <cell r="C8130" t="str">
            <v>Talc Processing /Pneumatic Conveyor Vents</v>
          </cell>
          <cell r="D8130" t="str">
            <v>Industrial Processes - NEC</v>
          </cell>
          <cell r="G8130" t="str">
            <v>Industrial Processes</v>
          </cell>
          <cell r="H8130" t="str">
            <v>Mineral Products</v>
          </cell>
          <cell r="I8130" t="str">
            <v>Talc Processing</v>
          </cell>
          <cell r="J8130" t="str">
            <v>Pneumatic Conveyor Vents</v>
          </cell>
          <cell r="N8130">
            <v>40988</v>
          </cell>
        </row>
        <row r="8131">
          <cell r="A8131" t="str">
            <v>30508961</v>
          </cell>
          <cell r="B8131" t="str">
            <v>Point</v>
          </cell>
          <cell r="C8131" t="str">
            <v>Talc Processing /Concentration of Talc Fines Using Shaking Table</v>
          </cell>
          <cell r="D8131" t="str">
            <v>Industrial Processes - NEC</v>
          </cell>
          <cell r="G8131" t="str">
            <v>Industrial Processes</v>
          </cell>
          <cell r="H8131" t="str">
            <v>Mineral Products</v>
          </cell>
          <cell r="I8131" t="str">
            <v>Talc Processing</v>
          </cell>
          <cell r="J8131" t="str">
            <v>Concentration of Talc Fines Using Shaking Table</v>
          </cell>
          <cell r="N8131">
            <v>40988</v>
          </cell>
        </row>
        <row r="8132">
          <cell r="A8132" t="str">
            <v>30508971</v>
          </cell>
          <cell r="B8132" t="str">
            <v>Point</v>
          </cell>
          <cell r="C8132" t="str">
            <v>Talc Processing /Natural Gas-fired Flash Drying of Slurry after Flotation</v>
          </cell>
          <cell r="D8132" t="str">
            <v>Industrial Processes - NEC</v>
          </cell>
          <cell r="G8132" t="str">
            <v>Industrial Processes</v>
          </cell>
          <cell r="H8132" t="str">
            <v>Mineral Products</v>
          </cell>
          <cell r="I8132" t="str">
            <v>Talc Processing</v>
          </cell>
          <cell r="J8132" t="str">
            <v>Natural Gas-fired Flash Drying of Slurry after Flotation</v>
          </cell>
          <cell r="N8132">
            <v>40988</v>
          </cell>
        </row>
        <row r="8133">
          <cell r="A8133" t="str">
            <v>30508973</v>
          </cell>
          <cell r="B8133" t="str">
            <v>Point</v>
          </cell>
          <cell r="C8133" t="str">
            <v>Talc Processing /Fuel Oil-fired Flash Drying of Slurry after Flotation</v>
          </cell>
          <cell r="D8133" t="str">
            <v>Industrial Processes - NEC</v>
          </cell>
          <cell r="G8133" t="str">
            <v>Industrial Processes</v>
          </cell>
          <cell r="H8133" t="str">
            <v>Mineral Products</v>
          </cell>
          <cell r="I8133" t="str">
            <v>Talc Processing</v>
          </cell>
          <cell r="J8133" t="str">
            <v>Fuel Oil-fired Flash Drying of Slurry after Flotation</v>
          </cell>
          <cell r="N8133">
            <v>40988</v>
          </cell>
        </row>
        <row r="8134">
          <cell r="A8134" t="str">
            <v>30508982</v>
          </cell>
          <cell r="B8134" t="str">
            <v>Point</v>
          </cell>
          <cell r="C8134" t="str">
            <v>Talc Processing /Custom Grinding - Additional Size Reduction</v>
          </cell>
          <cell r="D8134" t="str">
            <v>Industrial Processes - NEC</v>
          </cell>
          <cell r="G8134" t="str">
            <v>Industrial Processes</v>
          </cell>
          <cell r="H8134" t="str">
            <v>Mineral Products</v>
          </cell>
          <cell r="I8134" t="str">
            <v>Talc Processing</v>
          </cell>
          <cell r="J8134" t="str">
            <v>Custom Grinding - Additional Size Reduction</v>
          </cell>
          <cell r="N8134">
            <v>40988</v>
          </cell>
        </row>
        <row r="8135">
          <cell r="A8135" t="str">
            <v>30508985</v>
          </cell>
          <cell r="B8135" t="str">
            <v>Point</v>
          </cell>
          <cell r="C8135" t="str">
            <v>Talc Processing /Final Product Storage Bin Loading</v>
          </cell>
          <cell r="D8135" t="str">
            <v>Industrial Processes - Storage and Transfer</v>
          </cell>
          <cell r="G8135" t="str">
            <v>Industrial Processes</v>
          </cell>
          <cell r="H8135" t="str">
            <v>Mineral Products</v>
          </cell>
          <cell r="I8135" t="str">
            <v>Talc Processing</v>
          </cell>
          <cell r="J8135" t="str">
            <v>Final Product Storage Bin Loading</v>
          </cell>
          <cell r="N8135">
            <v>40988</v>
          </cell>
        </row>
        <row r="8136">
          <cell r="A8136" t="str">
            <v>30508988</v>
          </cell>
          <cell r="B8136" t="str">
            <v>Point</v>
          </cell>
          <cell r="C8136" t="str">
            <v>Talc Processing /Packaging</v>
          </cell>
          <cell r="D8136" t="str">
            <v>Industrial Processes - NEC</v>
          </cell>
          <cell r="G8136" t="str">
            <v>Industrial Processes</v>
          </cell>
          <cell r="H8136" t="str">
            <v>Mineral Products</v>
          </cell>
          <cell r="I8136" t="str">
            <v>Talc Processing</v>
          </cell>
          <cell r="J8136" t="str">
            <v>Packaging</v>
          </cell>
          <cell r="N8136">
            <v>40988</v>
          </cell>
        </row>
        <row r="8137">
          <cell r="A8137" t="str">
            <v>30509001</v>
          </cell>
          <cell r="B8137" t="str">
            <v>Point</v>
          </cell>
          <cell r="C8137" t="str">
            <v>Mica /Rotary Dryer</v>
          </cell>
          <cell r="D8137" t="str">
            <v>Industrial Processes - NEC</v>
          </cell>
          <cell r="G8137" t="str">
            <v>Industrial Processes</v>
          </cell>
          <cell r="H8137" t="str">
            <v>Mineral Products</v>
          </cell>
          <cell r="I8137" t="str">
            <v>Mica</v>
          </cell>
          <cell r="J8137" t="str">
            <v>Rotary Dryer</v>
          </cell>
          <cell r="N8137">
            <v>40988</v>
          </cell>
        </row>
        <row r="8138">
          <cell r="A8138" t="str">
            <v>30509002</v>
          </cell>
          <cell r="B8138" t="str">
            <v>Point</v>
          </cell>
          <cell r="C8138" t="str">
            <v>Mica /Fluid Energy Mill - Grinding</v>
          </cell>
          <cell r="D8138" t="str">
            <v>Industrial Processes - NEC</v>
          </cell>
          <cell r="G8138" t="str">
            <v>Industrial Processes</v>
          </cell>
          <cell r="H8138" t="str">
            <v>Mineral Products</v>
          </cell>
          <cell r="I8138" t="str">
            <v>Mica</v>
          </cell>
          <cell r="J8138" t="str">
            <v>Fluid Energy Mill - Grinding</v>
          </cell>
          <cell r="N8138">
            <v>40988</v>
          </cell>
        </row>
        <row r="8139">
          <cell r="A8139" t="str">
            <v>30509101</v>
          </cell>
          <cell r="B8139" t="str">
            <v>Point</v>
          </cell>
          <cell r="C8139" t="str">
            <v>Sandspar /Rotary Dryer</v>
          </cell>
          <cell r="D8139" t="str">
            <v>Industrial Processes - NEC</v>
          </cell>
          <cell r="G8139" t="str">
            <v>Industrial Processes</v>
          </cell>
          <cell r="H8139" t="str">
            <v>Mineral Products</v>
          </cell>
          <cell r="I8139" t="str">
            <v>Sandspar</v>
          </cell>
          <cell r="J8139" t="str">
            <v>Rotary Dryer</v>
          </cell>
          <cell r="N8139">
            <v>40988</v>
          </cell>
        </row>
        <row r="8140">
          <cell r="A8140" t="str">
            <v>30509201</v>
          </cell>
          <cell r="B8140" t="str">
            <v>Point</v>
          </cell>
          <cell r="C8140" t="str">
            <v>Catalyst Manuf /Transferring and Handling</v>
          </cell>
          <cell r="D8140" t="str">
            <v>Industrial Processes - Storage and Transfer</v>
          </cell>
          <cell r="G8140" t="str">
            <v>Industrial Processes</v>
          </cell>
          <cell r="H8140" t="str">
            <v>Mineral Products</v>
          </cell>
          <cell r="I8140" t="str">
            <v>Catalyst Manufacturing</v>
          </cell>
          <cell r="J8140" t="str">
            <v>Transferring and Handling</v>
          </cell>
          <cell r="N8140">
            <v>40988</v>
          </cell>
        </row>
        <row r="8141">
          <cell r="A8141" t="str">
            <v>30509202</v>
          </cell>
          <cell r="B8141" t="str">
            <v>Point</v>
          </cell>
          <cell r="C8141" t="str">
            <v>Catalyst Manuf /Mixing and Blending</v>
          </cell>
          <cell r="D8141" t="str">
            <v>Industrial Processes - NEC</v>
          </cell>
          <cell r="G8141" t="str">
            <v>Industrial Processes</v>
          </cell>
          <cell r="H8141" t="str">
            <v>Mineral Products</v>
          </cell>
          <cell r="I8141" t="str">
            <v>Catalyst Manufacturing</v>
          </cell>
          <cell r="J8141" t="str">
            <v>Mixing and Blending</v>
          </cell>
          <cell r="N8141">
            <v>40988</v>
          </cell>
        </row>
        <row r="8142">
          <cell r="A8142" t="str">
            <v>30509203</v>
          </cell>
          <cell r="B8142" t="str">
            <v>Point</v>
          </cell>
          <cell r="C8142" t="str">
            <v>Catalyst Manuf /Reacting</v>
          </cell>
          <cell r="D8142" t="str">
            <v>Industrial Processes - NEC</v>
          </cell>
          <cell r="G8142" t="str">
            <v>Industrial Processes</v>
          </cell>
          <cell r="H8142" t="str">
            <v>Mineral Products</v>
          </cell>
          <cell r="I8142" t="str">
            <v>Catalyst Manufacturing</v>
          </cell>
          <cell r="J8142" t="str">
            <v>Reacting</v>
          </cell>
          <cell r="N8142">
            <v>40988</v>
          </cell>
        </row>
        <row r="8143">
          <cell r="A8143" t="str">
            <v>30509204</v>
          </cell>
          <cell r="B8143" t="str">
            <v>Point</v>
          </cell>
          <cell r="C8143" t="str">
            <v>Catalyst Manuf /Drying</v>
          </cell>
          <cell r="D8143" t="str">
            <v>Industrial Processes - NEC</v>
          </cell>
          <cell r="G8143" t="str">
            <v>Industrial Processes</v>
          </cell>
          <cell r="H8143" t="str">
            <v>Mineral Products</v>
          </cell>
          <cell r="I8143" t="str">
            <v>Catalyst Manufacturing</v>
          </cell>
          <cell r="J8143" t="str">
            <v>Drying</v>
          </cell>
          <cell r="N8143">
            <v>40988</v>
          </cell>
        </row>
        <row r="8144">
          <cell r="A8144" t="str">
            <v>30509205</v>
          </cell>
          <cell r="B8144" t="str">
            <v>Point</v>
          </cell>
          <cell r="C8144" t="str">
            <v>Catalyst Manuf /Storage</v>
          </cell>
          <cell r="D8144" t="str">
            <v>Industrial Processes - Storage and Transfer</v>
          </cell>
          <cell r="G8144" t="str">
            <v>Industrial Processes</v>
          </cell>
          <cell r="H8144" t="str">
            <v>Mineral Products</v>
          </cell>
          <cell r="I8144" t="str">
            <v>Catalyst Manufacturing</v>
          </cell>
          <cell r="J8144" t="str">
            <v>Storage</v>
          </cell>
          <cell r="N8144">
            <v>40988</v>
          </cell>
        </row>
        <row r="8145">
          <cell r="A8145" t="str">
            <v>30510001</v>
          </cell>
          <cell r="B8145" t="str">
            <v>Point</v>
          </cell>
          <cell r="C8145" t="str">
            <v>Mineral Prods /Bulk Materials Elevators /Unloading</v>
          </cell>
          <cell r="D8145" t="str">
            <v>Industrial Processes - Storage and Transfer</v>
          </cell>
          <cell r="G8145" t="str">
            <v>Industrial Processes</v>
          </cell>
          <cell r="H8145" t="str">
            <v>Mineral Products</v>
          </cell>
          <cell r="I8145" t="str">
            <v>Bulk Materials Elevators</v>
          </cell>
          <cell r="J8145" t="str">
            <v>Unloading</v>
          </cell>
          <cell r="N8145">
            <v>40988</v>
          </cell>
        </row>
        <row r="8146">
          <cell r="A8146" t="str">
            <v>30510002</v>
          </cell>
          <cell r="B8146" t="str">
            <v>Point</v>
          </cell>
          <cell r="C8146" t="str">
            <v>Mineral Prods /Bulk Materials Elevators /Loading</v>
          </cell>
          <cell r="D8146" t="str">
            <v>Industrial Processes - Storage and Transfer</v>
          </cell>
          <cell r="G8146" t="str">
            <v>Industrial Processes</v>
          </cell>
          <cell r="H8146" t="str">
            <v>Mineral Products</v>
          </cell>
          <cell r="I8146" t="str">
            <v>Bulk Materials Elevators</v>
          </cell>
          <cell r="J8146" t="str">
            <v>Loading</v>
          </cell>
          <cell r="N8146">
            <v>40988</v>
          </cell>
        </row>
        <row r="8147">
          <cell r="A8147" t="str">
            <v>30510003</v>
          </cell>
          <cell r="B8147" t="str">
            <v>Point</v>
          </cell>
          <cell r="C8147" t="str">
            <v>Mineral Prods /Bulk Materials Elevators /Removal from Bins</v>
          </cell>
          <cell r="D8147" t="str">
            <v>Industrial Processes - Storage and Transfer</v>
          </cell>
          <cell r="G8147" t="str">
            <v>Industrial Processes</v>
          </cell>
          <cell r="H8147" t="str">
            <v>Mineral Products</v>
          </cell>
          <cell r="I8147" t="str">
            <v>Bulk Materials Elevators</v>
          </cell>
          <cell r="J8147" t="str">
            <v>Removal from Bins</v>
          </cell>
          <cell r="N8147">
            <v>40988</v>
          </cell>
        </row>
        <row r="8148">
          <cell r="A8148" t="str">
            <v>30510004</v>
          </cell>
          <cell r="B8148" t="str">
            <v>Point</v>
          </cell>
          <cell r="C8148" t="str">
            <v>Mineral Prods /Bulk Materials Elevators /Drying</v>
          </cell>
          <cell r="D8148" t="str">
            <v>Industrial Processes - Storage and Transfer</v>
          </cell>
          <cell r="G8148" t="str">
            <v>Industrial Processes</v>
          </cell>
          <cell r="H8148" t="str">
            <v>Mineral Products</v>
          </cell>
          <cell r="I8148" t="str">
            <v>Bulk Materials Elevators</v>
          </cell>
          <cell r="J8148" t="str">
            <v>Drying</v>
          </cell>
          <cell r="N8148">
            <v>40988</v>
          </cell>
        </row>
        <row r="8149">
          <cell r="A8149" t="str">
            <v>30510005</v>
          </cell>
          <cell r="B8149" t="str">
            <v>Point</v>
          </cell>
          <cell r="C8149" t="str">
            <v>Mineral Prods /Bulk Materials Elevators /Cleaning</v>
          </cell>
          <cell r="D8149" t="str">
            <v>Industrial Processes - Storage and Transfer</v>
          </cell>
          <cell r="G8149" t="str">
            <v>Industrial Processes</v>
          </cell>
          <cell r="H8149" t="str">
            <v>Mineral Products</v>
          </cell>
          <cell r="I8149" t="str">
            <v>Bulk Materials Elevators</v>
          </cell>
          <cell r="J8149" t="str">
            <v>Cleaning</v>
          </cell>
          <cell r="N8149">
            <v>40988</v>
          </cell>
        </row>
        <row r="8150">
          <cell r="A8150" t="str">
            <v>30510006</v>
          </cell>
          <cell r="B8150" t="str">
            <v>Point</v>
          </cell>
          <cell r="C8150" t="str">
            <v>Mineral Prods /Bulk Materials Elevators /Elevator Legs (Headhouse)</v>
          </cell>
          <cell r="D8150" t="str">
            <v>Industrial Processes - Storage and Transfer</v>
          </cell>
          <cell r="G8150" t="str">
            <v>Industrial Processes</v>
          </cell>
          <cell r="H8150" t="str">
            <v>Mineral Products</v>
          </cell>
          <cell r="I8150" t="str">
            <v>Bulk Materials Elevators</v>
          </cell>
          <cell r="J8150" t="str">
            <v>Elevator Legs (Headhouse)</v>
          </cell>
          <cell r="N8150">
            <v>40988</v>
          </cell>
        </row>
        <row r="8151">
          <cell r="A8151" t="str">
            <v>30510007</v>
          </cell>
          <cell r="B8151" t="str">
            <v>Point</v>
          </cell>
          <cell r="C8151" t="str">
            <v>Mineral Prods /Bulk Materials Elevators /Tripper (Gallery Belt)</v>
          </cell>
          <cell r="D8151" t="str">
            <v>Industrial Processes - Storage and Transfer</v>
          </cell>
          <cell r="G8151" t="str">
            <v>Industrial Processes</v>
          </cell>
          <cell r="H8151" t="str">
            <v>Mineral Products</v>
          </cell>
          <cell r="I8151" t="str">
            <v>Bulk Materials Elevators</v>
          </cell>
          <cell r="J8151" t="str">
            <v>Tripper (Gallery Belt)</v>
          </cell>
          <cell r="N8151">
            <v>40988</v>
          </cell>
        </row>
        <row r="8152">
          <cell r="A8152" t="str">
            <v>30510101</v>
          </cell>
          <cell r="B8152" t="str">
            <v>Point</v>
          </cell>
          <cell r="C8152" t="str">
            <v>Mineral Prods /Bulk Materials Conveyors /Ammonium Sulfate</v>
          </cell>
          <cell r="D8152" t="str">
            <v>Industrial Processes - Storage and Transfer</v>
          </cell>
          <cell r="G8152" t="str">
            <v>Industrial Processes</v>
          </cell>
          <cell r="H8152" t="str">
            <v>Mineral Products</v>
          </cell>
          <cell r="I8152" t="str">
            <v>Bulk Materials Conveyors</v>
          </cell>
          <cell r="J8152" t="str">
            <v>Ammonium Sulfate</v>
          </cell>
          <cell r="N8152">
            <v>40988</v>
          </cell>
        </row>
        <row r="8153">
          <cell r="A8153" t="str">
            <v>30510102</v>
          </cell>
          <cell r="B8153" t="str">
            <v>Point</v>
          </cell>
          <cell r="C8153" t="str">
            <v>Mineral Prods /Bulk Materials Conveyors /Cement</v>
          </cell>
          <cell r="D8153" t="str">
            <v>Industrial Processes - Storage and Transfer</v>
          </cell>
          <cell r="G8153" t="str">
            <v>Industrial Processes</v>
          </cell>
          <cell r="H8153" t="str">
            <v>Mineral Products</v>
          </cell>
          <cell r="I8153" t="str">
            <v>Bulk Materials Conveyors</v>
          </cell>
          <cell r="J8153" t="str">
            <v>Cement</v>
          </cell>
          <cell r="N8153">
            <v>40988</v>
          </cell>
        </row>
        <row r="8154">
          <cell r="A8154" t="str">
            <v>30510103</v>
          </cell>
          <cell r="B8154" t="str">
            <v>Point</v>
          </cell>
          <cell r="C8154" t="str">
            <v>Mineral Prods /Bulk Materials Conveyors /Coal</v>
          </cell>
          <cell r="D8154" t="str">
            <v>Industrial Processes - Storage and Transfer</v>
          </cell>
          <cell r="G8154" t="str">
            <v>Industrial Processes</v>
          </cell>
          <cell r="H8154" t="str">
            <v>Mineral Products</v>
          </cell>
          <cell r="I8154" t="str">
            <v>Bulk Materials Conveyors</v>
          </cell>
          <cell r="J8154" t="str">
            <v>Coal</v>
          </cell>
          <cell r="N8154">
            <v>40988</v>
          </cell>
        </row>
        <row r="8155">
          <cell r="A8155" t="str">
            <v>30510104</v>
          </cell>
          <cell r="B8155" t="str">
            <v>Point</v>
          </cell>
          <cell r="C8155" t="str">
            <v>Mineral Prods /Bulk Materials Conveyors /Coke</v>
          </cell>
          <cell r="D8155" t="str">
            <v>Industrial Processes - Storage and Transfer</v>
          </cell>
          <cell r="G8155" t="str">
            <v>Industrial Processes</v>
          </cell>
          <cell r="H8155" t="str">
            <v>Mineral Products</v>
          </cell>
          <cell r="I8155" t="str">
            <v>Bulk Materials Conveyors</v>
          </cell>
          <cell r="J8155" t="str">
            <v>Coke</v>
          </cell>
          <cell r="N8155">
            <v>40988</v>
          </cell>
        </row>
        <row r="8156">
          <cell r="A8156" t="str">
            <v>30510105</v>
          </cell>
          <cell r="B8156" t="str">
            <v>Point</v>
          </cell>
          <cell r="C8156" t="str">
            <v>Mineral Prods /Bulk Materials Conveyors /Limestone</v>
          </cell>
          <cell r="D8156" t="str">
            <v>Industrial Processes - Storage and Transfer</v>
          </cell>
          <cell r="G8156" t="str">
            <v>Industrial Processes</v>
          </cell>
          <cell r="H8156" t="str">
            <v>Mineral Products</v>
          </cell>
          <cell r="I8156" t="str">
            <v>Bulk Materials Conveyors</v>
          </cell>
          <cell r="J8156" t="str">
            <v>Limestone</v>
          </cell>
          <cell r="N8156">
            <v>40988</v>
          </cell>
        </row>
        <row r="8157">
          <cell r="A8157" t="str">
            <v>30510106</v>
          </cell>
          <cell r="B8157" t="str">
            <v>Point</v>
          </cell>
          <cell r="C8157" t="str">
            <v>Mineral Prods /Bulk Materials Conveyors /Phosphate Rock</v>
          </cell>
          <cell r="D8157" t="str">
            <v>Industrial Processes - Storage and Transfer</v>
          </cell>
          <cell r="G8157" t="str">
            <v>Industrial Processes</v>
          </cell>
          <cell r="H8157" t="str">
            <v>Mineral Products</v>
          </cell>
          <cell r="I8157" t="str">
            <v>Bulk Materials Conveyors</v>
          </cell>
          <cell r="J8157" t="str">
            <v>Phosphate Rock</v>
          </cell>
          <cell r="N8157">
            <v>40988</v>
          </cell>
        </row>
        <row r="8158">
          <cell r="A8158" t="str">
            <v>30510107</v>
          </cell>
          <cell r="B8158" t="str">
            <v>Point</v>
          </cell>
          <cell r="C8158" t="str">
            <v>Mineral Prods /Bulk Materials Conveyors /Scrap Metal</v>
          </cell>
          <cell r="D8158" t="str">
            <v>Industrial Processes - Storage and Transfer</v>
          </cell>
          <cell r="G8158" t="str">
            <v>Industrial Processes</v>
          </cell>
          <cell r="H8158" t="str">
            <v>Mineral Products</v>
          </cell>
          <cell r="I8158" t="str">
            <v>Bulk Materials Conveyors</v>
          </cell>
          <cell r="J8158" t="str">
            <v>Scrap Metal</v>
          </cell>
          <cell r="N8158">
            <v>40988</v>
          </cell>
        </row>
        <row r="8159">
          <cell r="A8159" t="str">
            <v>30510108</v>
          </cell>
          <cell r="B8159" t="str">
            <v>Point</v>
          </cell>
          <cell r="C8159" t="str">
            <v>Mineral Prods /Bulk Materials Conveyors /Sulfur</v>
          </cell>
          <cell r="D8159" t="str">
            <v>Industrial Processes - Storage and Transfer</v>
          </cell>
          <cell r="G8159" t="str">
            <v>Industrial Processes</v>
          </cell>
          <cell r="H8159" t="str">
            <v>Mineral Products</v>
          </cell>
          <cell r="I8159" t="str">
            <v>Bulk Materials Conveyors</v>
          </cell>
          <cell r="J8159" t="str">
            <v>Sulfur</v>
          </cell>
          <cell r="N8159">
            <v>40988</v>
          </cell>
        </row>
        <row r="8160">
          <cell r="A8160" t="str">
            <v>30510196</v>
          </cell>
          <cell r="B8160" t="str">
            <v>Point</v>
          </cell>
          <cell r="C8160" t="str">
            <v>Mineral Prods /Bulk Materials Conveyors /Chemical: Specify in Comments</v>
          </cell>
          <cell r="D8160" t="str">
            <v>Industrial Processes - Storage and Transfer</v>
          </cell>
          <cell r="G8160" t="str">
            <v>Industrial Processes</v>
          </cell>
          <cell r="H8160" t="str">
            <v>Mineral Products</v>
          </cell>
          <cell r="I8160" t="str">
            <v>Bulk Materials Conveyors</v>
          </cell>
          <cell r="J8160" t="str">
            <v>Chemical: Specify in Comments</v>
          </cell>
          <cell r="N8160">
            <v>40988</v>
          </cell>
        </row>
        <row r="8161">
          <cell r="A8161" t="str">
            <v>30510197</v>
          </cell>
          <cell r="B8161" t="str">
            <v>Point</v>
          </cell>
          <cell r="C8161" t="str">
            <v>Mineral Prods /Bulk Materials Conveyors /Fertilizer: Specify in Comments</v>
          </cell>
          <cell r="D8161" t="str">
            <v>Industrial Processes - Storage and Transfer</v>
          </cell>
          <cell r="G8161" t="str">
            <v>Industrial Processes</v>
          </cell>
          <cell r="H8161" t="str">
            <v>Mineral Products</v>
          </cell>
          <cell r="I8161" t="str">
            <v>Bulk Materials Conveyors</v>
          </cell>
          <cell r="J8161" t="str">
            <v>Fertilizer: Specify in Comments</v>
          </cell>
          <cell r="N8161">
            <v>40988</v>
          </cell>
        </row>
        <row r="8162">
          <cell r="A8162" t="str">
            <v>30510198</v>
          </cell>
          <cell r="B8162" t="str">
            <v>Point</v>
          </cell>
          <cell r="C8162" t="str">
            <v>Mineral Prods /Bulk Materials Conveyors /Mineral: Specify in Comments</v>
          </cell>
          <cell r="D8162" t="str">
            <v>Industrial Processes - Storage and Transfer</v>
          </cell>
          <cell r="G8162" t="str">
            <v>Industrial Processes</v>
          </cell>
          <cell r="H8162" t="str">
            <v>Mineral Products</v>
          </cell>
          <cell r="I8162" t="str">
            <v>Bulk Materials Conveyors</v>
          </cell>
          <cell r="J8162" t="str">
            <v>Mineral: Specify in Comments</v>
          </cell>
          <cell r="N8162">
            <v>40988</v>
          </cell>
        </row>
        <row r="8163">
          <cell r="A8163" t="str">
            <v>30510199</v>
          </cell>
          <cell r="B8163" t="str">
            <v>Point</v>
          </cell>
          <cell r="C8163" t="str">
            <v>Mineral Prods /Bulk Materials Conveyors /Other Not Classified</v>
          </cell>
          <cell r="D8163" t="str">
            <v>Industrial Processes - Storage and Transfer</v>
          </cell>
          <cell r="G8163" t="str">
            <v>Industrial Processes</v>
          </cell>
          <cell r="H8163" t="str">
            <v>Mineral Products</v>
          </cell>
          <cell r="I8163" t="str">
            <v>Bulk Materials Conveyors</v>
          </cell>
          <cell r="J8163" t="str">
            <v>Other Not Classified</v>
          </cell>
          <cell r="N8163">
            <v>40988</v>
          </cell>
        </row>
        <row r="8164">
          <cell r="A8164" t="str">
            <v>30510201</v>
          </cell>
          <cell r="B8164" t="str">
            <v>Point</v>
          </cell>
          <cell r="C8164" t="str">
            <v>Mineral Prods /Bulk Materials Storage Bins /Ammonium Sulfate</v>
          </cell>
          <cell r="D8164" t="str">
            <v>Industrial Processes - Storage and Transfer</v>
          </cell>
          <cell r="G8164" t="str">
            <v>Industrial Processes</v>
          </cell>
          <cell r="H8164" t="str">
            <v>Mineral Products</v>
          </cell>
          <cell r="I8164" t="str">
            <v>Bulk Materials Storage Bins</v>
          </cell>
          <cell r="J8164" t="str">
            <v>Ammonium Sulfate</v>
          </cell>
          <cell r="N8164">
            <v>40988</v>
          </cell>
        </row>
        <row r="8165">
          <cell r="A8165" t="str">
            <v>30510202</v>
          </cell>
          <cell r="B8165" t="str">
            <v>Point</v>
          </cell>
          <cell r="C8165" t="str">
            <v>Mineral Prods /Bulk Materials Storage Bins /Cement</v>
          </cell>
          <cell r="D8165" t="str">
            <v>Industrial Processes - Storage and Transfer</v>
          </cell>
          <cell r="G8165" t="str">
            <v>Industrial Processes</v>
          </cell>
          <cell r="H8165" t="str">
            <v>Mineral Products</v>
          </cell>
          <cell r="I8165" t="str">
            <v>Bulk Materials Storage Bins</v>
          </cell>
          <cell r="J8165" t="str">
            <v>Cement</v>
          </cell>
          <cell r="N8165">
            <v>40988</v>
          </cell>
        </row>
        <row r="8166">
          <cell r="A8166" t="str">
            <v>30510203</v>
          </cell>
          <cell r="B8166" t="str">
            <v>Point</v>
          </cell>
          <cell r="C8166" t="str">
            <v>Mineral Prods /Bulk Materials Storage Bins /Coal</v>
          </cell>
          <cell r="D8166" t="str">
            <v>Industrial Processes - Storage and Transfer</v>
          </cell>
          <cell r="G8166" t="str">
            <v>Industrial Processes</v>
          </cell>
          <cell r="H8166" t="str">
            <v>Mineral Products</v>
          </cell>
          <cell r="I8166" t="str">
            <v>Bulk Materials Storage Bins</v>
          </cell>
          <cell r="J8166" t="str">
            <v>Coal</v>
          </cell>
          <cell r="N8166">
            <v>40988</v>
          </cell>
        </row>
        <row r="8167">
          <cell r="A8167" t="str">
            <v>30510204</v>
          </cell>
          <cell r="B8167" t="str">
            <v>Point</v>
          </cell>
          <cell r="C8167" t="str">
            <v>Mineral Prods /Bulk Materials Storage Bins /Coke</v>
          </cell>
          <cell r="D8167" t="str">
            <v>Industrial Processes - Storage and Transfer</v>
          </cell>
          <cell r="G8167" t="str">
            <v>Industrial Processes</v>
          </cell>
          <cell r="H8167" t="str">
            <v>Mineral Products</v>
          </cell>
          <cell r="I8167" t="str">
            <v>Bulk Materials Storage Bins</v>
          </cell>
          <cell r="J8167" t="str">
            <v>Coke</v>
          </cell>
          <cell r="N8167">
            <v>40988</v>
          </cell>
        </row>
        <row r="8168">
          <cell r="A8168" t="str">
            <v>30510205</v>
          </cell>
          <cell r="B8168" t="str">
            <v>Point</v>
          </cell>
          <cell r="C8168" t="str">
            <v>Mineral Prods /Bulk Materials Storage Bins /Limestone</v>
          </cell>
          <cell r="D8168" t="str">
            <v>Industrial Processes - Storage and Transfer</v>
          </cell>
          <cell r="G8168" t="str">
            <v>Industrial Processes</v>
          </cell>
          <cell r="H8168" t="str">
            <v>Mineral Products</v>
          </cell>
          <cell r="I8168" t="str">
            <v>Bulk Materials Storage Bins</v>
          </cell>
          <cell r="J8168" t="str">
            <v>Limestone</v>
          </cell>
          <cell r="N8168">
            <v>40988</v>
          </cell>
        </row>
        <row r="8169">
          <cell r="A8169" t="str">
            <v>30510206</v>
          </cell>
          <cell r="B8169" t="str">
            <v>Point</v>
          </cell>
          <cell r="C8169" t="str">
            <v>Mineral Prods /Bulk Materials Storage Bins /Phosphate Rock</v>
          </cell>
          <cell r="D8169" t="str">
            <v>Industrial Processes - Storage and Transfer</v>
          </cell>
          <cell r="G8169" t="str">
            <v>Industrial Processes</v>
          </cell>
          <cell r="H8169" t="str">
            <v>Mineral Products</v>
          </cell>
          <cell r="I8169" t="str">
            <v>Bulk Materials Storage Bins</v>
          </cell>
          <cell r="J8169" t="str">
            <v>Phosphate Rock</v>
          </cell>
          <cell r="N8169">
            <v>40988</v>
          </cell>
        </row>
        <row r="8170">
          <cell r="A8170" t="str">
            <v>30510207</v>
          </cell>
          <cell r="B8170" t="str">
            <v>Point</v>
          </cell>
          <cell r="C8170" t="str">
            <v>Mineral Prods /Bulk Materials Storage Bins /Scrap Metal</v>
          </cell>
          <cell r="D8170" t="str">
            <v>Industrial Processes - Storage and Transfer</v>
          </cell>
          <cell r="G8170" t="str">
            <v>Industrial Processes</v>
          </cell>
          <cell r="H8170" t="str">
            <v>Mineral Products</v>
          </cell>
          <cell r="I8170" t="str">
            <v>Bulk Materials Storage Bins</v>
          </cell>
          <cell r="J8170" t="str">
            <v>Scrap Metal</v>
          </cell>
          <cell r="N8170">
            <v>40988</v>
          </cell>
        </row>
        <row r="8171">
          <cell r="A8171" t="str">
            <v>30510208</v>
          </cell>
          <cell r="B8171" t="str">
            <v>Point</v>
          </cell>
          <cell r="C8171" t="str">
            <v>Mineral Prods /Bulk Materials Storage Bins /Sulfur</v>
          </cell>
          <cell r="D8171" t="str">
            <v>Industrial Processes - Storage and Transfer</v>
          </cell>
          <cell r="G8171" t="str">
            <v>Industrial Processes</v>
          </cell>
          <cell r="H8171" t="str">
            <v>Mineral Products</v>
          </cell>
          <cell r="I8171" t="str">
            <v>Bulk Materials Storage Bins</v>
          </cell>
          <cell r="J8171" t="str">
            <v>Sulfur</v>
          </cell>
          <cell r="N8171">
            <v>40988</v>
          </cell>
        </row>
        <row r="8172">
          <cell r="A8172" t="str">
            <v>30510209</v>
          </cell>
          <cell r="B8172" t="str">
            <v>Point</v>
          </cell>
          <cell r="C8172" t="str">
            <v>Mineral Prods /Bulk Materials Storage Bins /Sand</v>
          </cell>
          <cell r="D8172" t="str">
            <v>Industrial Processes - Storage and Transfer</v>
          </cell>
          <cell r="G8172" t="str">
            <v>Industrial Processes</v>
          </cell>
          <cell r="H8172" t="str">
            <v>Mineral Products</v>
          </cell>
          <cell r="I8172" t="str">
            <v>Bulk Materials Storage Bins</v>
          </cell>
          <cell r="J8172" t="str">
            <v>Sand</v>
          </cell>
          <cell r="N8172">
            <v>40988</v>
          </cell>
        </row>
        <row r="8173">
          <cell r="A8173" t="str">
            <v>30510296</v>
          </cell>
          <cell r="B8173" t="str">
            <v>Point</v>
          </cell>
          <cell r="C8173" t="str">
            <v>Mineral Prods /Bulk Materials Storage Bins /Chemical: Specify in Comments</v>
          </cell>
          <cell r="D8173" t="str">
            <v>Industrial Processes - Storage and Transfer</v>
          </cell>
          <cell r="G8173" t="str">
            <v>Industrial Processes</v>
          </cell>
          <cell r="H8173" t="str">
            <v>Mineral Products</v>
          </cell>
          <cell r="I8173" t="str">
            <v>Bulk Materials Storage Bins</v>
          </cell>
          <cell r="J8173" t="str">
            <v>Chemical: Specify in Comments</v>
          </cell>
          <cell r="N8173">
            <v>40988</v>
          </cell>
        </row>
        <row r="8174">
          <cell r="A8174" t="str">
            <v>30510297</v>
          </cell>
          <cell r="B8174" t="str">
            <v>Point</v>
          </cell>
          <cell r="C8174" t="str">
            <v>Mineral Prods /Bulk Materials Storage Bins /Fertilizer: Specify in Comments</v>
          </cell>
          <cell r="D8174" t="str">
            <v>Industrial Processes - Storage and Transfer</v>
          </cell>
          <cell r="G8174" t="str">
            <v>Industrial Processes</v>
          </cell>
          <cell r="H8174" t="str">
            <v>Mineral Products</v>
          </cell>
          <cell r="I8174" t="str">
            <v>Bulk Materials Storage Bins</v>
          </cell>
          <cell r="J8174" t="str">
            <v>Fertilizer: Specify in Comments</v>
          </cell>
          <cell r="N8174">
            <v>40988</v>
          </cell>
        </row>
        <row r="8175">
          <cell r="A8175" t="str">
            <v>30510298</v>
          </cell>
          <cell r="B8175" t="str">
            <v>Point</v>
          </cell>
          <cell r="C8175" t="str">
            <v>Mineral Prods /Bulk Materials Storage Bins /Mineral: Specify in Comments</v>
          </cell>
          <cell r="D8175" t="str">
            <v>Industrial Processes - Storage and Transfer</v>
          </cell>
          <cell r="G8175" t="str">
            <v>Industrial Processes</v>
          </cell>
          <cell r="H8175" t="str">
            <v>Mineral Products</v>
          </cell>
          <cell r="I8175" t="str">
            <v>Bulk Materials Storage Bins</v>
          </cell>
          <cell r="J8175" t="str">
            <v>Mineral: Specify in Comments</v>
          </cell>
          <cell r="N8175">
            <v>40988</v>
          </cell>
        </row>
        <row r="8176">
          <cell r="A8176" t="str">
            <v>30510299</v>
          </cell>
          <cell r="B8176" t="str">
            <v>Point</v>
          </cell>
          <cell r="C8176" t="str">
            <v>Mineral Prods /Bulk Materials Storage Bins /Other Not Classified</v>
          </cell>
          <cell r="D8176" t="str">
            <v>Industrial Processes - Storage and Transfer</v>
          </cell>
          <cell r="G8176" t="str">
            <v>Industrial Processes</v>
          </cell>
          <cell r="H8176" t="str">
            <v>Mineral Products</v>
          </cell>
          <cell r="I8176" t="str">
            <v>Bulk Materials Storage Bins</v>
          </cell>
          <cell r="J8176" t="str">
            <v>Other Not Classified</v>
          </cell>
          <cell r="N8176">
            <v>40988</v>
          </cell>
        </row>
        <row r="8177">
          <cell r="A8177" t="str">
            <v>30510301</v>
          </cell>
          <cell r="B8177" t="str">
            <v>Point</v>
          </cell>
          <cell r="C8177" t="str">
            <v>Mineral Prods /Bulk Materials Open Stockpiles /Ammonium Sulfate</v>
          </cell>
          <cell r="D8177" t="str">
            <v>Industrial Processes - Storage and Transfer</v>
          </cell>
          <cell r="G8177" t="str">
            <v>Industrial Processes</v>
          </cell>
          <cell r="H8177" t="str">
            <v>Mineral Products</v>
          </cell>
          <cell r="I8177" t="str">
            <v>Bulk Materials Open Stockpiles</v>
          </cell>
          <cell r="J8177" t="str">
            <v>Ammonium Sulfate</v>
          </cell>
          <cell r="N8177">
            <v>40988</v>
          </cell>
        </row>
        <row r="8178">
          <cell r="A8178" t="str">
            <v>30510302</v>
          </cell>
          <cell r="B8178" t="str">
            <v>Point</v>
          </cell>
          <cell r="C8178" t="str">
            <v>Mineral Prods /Bulk Materials Open Stockpiles /Cement</v>
          </cell>
          <cell r="D8178" t="str">
            <v>Industrial Processes - Storage and Transfer</v>
          </cell>
          <cell r="G8178" t="str">
            <v>Industrial Processes</v>
          </cell>
          <cell r="H8178" t="str">
            <v>Mineral Products</v>
          </cell>
          <cell r="I8178" t="str">
            <v>Bulk Materials Open Stockpiles</v>
          </cell>
          <cell r="J8178" t="str">
            <v>Cement</v>
          </cell>
          <cell r="N8178">
            <v>40988</v>
          </cell>
        </row>
        <row r="8179">
          <cell r="A8179" t="str">
            <v>30510303</v>
          </cell>
          <cell r="B8179" t="str">
            <v>Point</v>
          </cell>
          <cell r="C8179" t="str">
            <v>Mineral Prods /Bulk Materials Open Stockpiles /Coal</v>
          </cell>
          <cell r="D8179" t="str">
            <v>Industrial Processes - Storage and Transfer</v>
          </cell>
          <cell r="G8179" t="str">
            <v>Industrial Processes</v>
          </cell>
          <cell r="H8179" t="str">
            <v>Mineral Products</v>
          </cell>
          <cell r="I8179" t="str">
            <v>Bulk Materials Open Stockpiles</v>
          </cell>
          <cell r="J8179" t="str">
            <v>Coal</v>
          </cell>
          <cell r="N8179">
            <v>40988</v>
          </cell>
        </row>
        <row r="8180">
          <cell r="A8180" t="str">
            <v>30510304</v>
          </cell>
          <cell r="B8180" t="str">
            <v>Point</v>
          </cell>
          <cell r="C8180" t="str">
            <v>Mineral Prods /Bulk Materials Open Stockpiles /Coke</v>
          </cell>
          <cell r="D8180" t="str">
            <v>Industrial Processes - Storage and Transfer</v>
          </cell>
          <cell r="G8180" t="str">
            <v>Industrial Processes</v>
          </cell>
          <cell r="H8180" t="str">
            <v>Mineral Products</v>
          </cell>
          <cell r="I8180" t="str">
            <v>Bulk Materials Open Stockpiles</v>
          </cell>
          <cell r="J8180" t="str">
            <v>Coke</v>
          </cell>
          <cell r="N8180">
            <v>40988</v>
          </cell>
        </row>
        <row r="8181">
          <cell r="A8181" t="str">
            <v>30510305</v>
          </cell>
          <cell r="B8181" t="str">
            <v>Point</v>
          </cell>
          <cell r="C8181" t="str">
            <v>Mineral Prods /Bulk Materials Open Stockpiles /Limestone</v>
          </cell>
          <cell r="D8181" t="str">
            <v>Industrial Processes - Storage and Transfer</v>
          </cell>
          <cell r="G8181" t="str">
            <v>Industrial Processes</v>
          </cell>
          <cell r="H8181" t="str">
            <v>Mineral Products</v>
          </cell>
          <cell r="I8181" t="str">
            <v>Bulk Materials Open Stockpiles</v>
          </cell>
          <cell r="J8181" t="str">
            <v>Limestone</v>
          </cell>
          <cell r="N8181">
            <v>40988</v>
          </cell>
        </row>
        <row r="8182">
          <cell r="A8182" t="str">
            <v>30510306</v>
          </cell>
          <cell r="B8182" t="str">
            <v>Point</v>
          </cell>
          <cell r="C8182" t="str">
            <v>Mineral Prods /Bulk Materials Open Stockpiles /Phosphate Rock</v>
          </cell>
          <cell r="D8182" t="str">
            <v>Industrial Processes - Storage and Transfer</v>
          </cell>
          <cell r="G8182" t="str">
            <v>Industrial Processes</v>
          </cell>
          <cell r="H8182" t="str">
            <v>Mineral Products</v>
          </cell>
          <cell r="I8182" t="str">
            <v>Bulk Materials Open Stockpiles</v>
          </cell>
          <cell r="J8182" t="str">
            <v>Phosphate Rock</v>
          </cell>
          <cell r="N8182">
            <v>40988</v>
          </cell>
        </row>
        <row r="8183">
          <cell r="A8183" t="str">
            <v>30510307</v>
          </cell>
          <cell r="B8183" t="str">
            <v>Point</v>
          </cell>
          <cell r="C8183" t="str">
            <v>Mineral Prods /Bulk Materials Open Stockpiles /Scrap Metal</v>
          </cell>
          <cell r="D8183" t="str">
            <v>Industrial Processes - Storage and Transfer</v>
          </cell>
          <cell r="G8183" t="str">
            <v>Industrial Processes</v>
          </cell>
          <cell r="H8183" t="str">
            <v>Mineral Products</v>
          </cell>
          <cell r="I8183" t="str">
            <v>Bulk Materials Open Stockpiles</v>
          </cell>
          <cell r="J8183" t="str">
            <v>Scrap Metal</v>
          </cell>
          <cell r="N8183">
            <v>40988</v>
          </cell>
        </row>
        <row r="8184">
          <cell r="A8184" t="str">
            <v>30510308</v>
          </cell>
          <cell r="B8184" t="str">
            <v>Point</v>
          </cell>
          <cell r="C8184" t="str">
            <v>Mineral Prods /Bulk Materials Open Stockpiles /Sulfur</v>
          </cell>
          <cell r="D8184" t="str">
            <v>Industrial Processes - Storage and Transfer</v>
          </cell>
          <cell r="G8184" t="str">
            <v>Industrial Processes</v>
          </cell>
          <cell r="H8184" t="str">
            <v>Mineral Products</v>
          </cell>
          <cell r="I8184" t="str">
            <v>Bulk Materials Open Stockpiles</v>
          </cell>
          <cell r="J8184" t="str">
            <v>Sulfur</v>
          </cell>
          <cell r="N8184">
            <v>40988</v>
          </cell>
        </row>
        <row r="8185">
          <cell r="A8185" t="str">
            <v>30510309</v>
          </cell>
          <cell r="B8185" t="str">
            <v>Point</v>
          </cell>
          <cell r="C8185" t="str">
            <v>Mineral Prods /Bulk Materials Open Stockpiles /Sand</v>
          </cell>
          <cell r="D8185" t="str">
            <v>Industrial Processes - Storage and Transfer</v>
          </cell>
          <cell r="G8185" t="str">
            <v>Industrial Processes</v>
          </cell>
          <cell r="H8185" t="str">
            <v>Mineral Products</v>
          </cell>
          <cell r="I8185" t="str">
            <v>Bulk Materials Open Stockpiles</v>
          </cell>
          <cell r="J8185" t="str">
            <v>Sand</v>
          </cell>
          <cell r="N8185">
            <v>40988</v>
          </cell>
        </row>
        <row r="8186">
          <cell r="A8186" t="str">
            <v>30510310</v>
          </cell>
          <cell r="B8186" t="str">
            <v>Point</v>
          </cell>
          <cell r="C8186" t="str">
            <v>Mineral Prods /Bulk Materials Open Stockpiles /Fluxes</v>
          </cell>
          <cell r="D8186" t="str">
            <v>Industrial Processes - Storage and Transfer</v>
          </cell>
          <cell r="G8186" t="str">
            <v>Industrial Processes</v>
          </cell>
          <cell r="H8186" t="str">
            <v>Mineral Products</v>
          </cell>
          <cell r="I8186" t="str">
            <v>Bulk Materials Open Stockpiles</v>
          </cell>
          <cell r="J8186" t="str">
            <v>Fluxes</v>
          </cell>
          <cell r="N8186">
            <v>40988</v>
          </cell>
        </row>
        <row r="8187">
          <cell r="A8187" t="str">
            <v>30510396</v>
          </cell>
          <cell r="B8187" t="str">
            <v>Point</v>
          </cell>
          <cell r="C8187" t="str">
            <v>Mineral Prods /Bulk Materials Open Stockpiles /Chemical: Specify in Comments</v>
          </cell>
          <cell r="D8187" t="str">
            <v>Industrial Processes - Storage and Transfer</v>
          </cell>
          <cell r="G8187" t="str">
            <v>Industrial Processes</v>
          </cell>
          <cell r="H8187" t="str">
            <v>Mineral Products</v>
          </cell>
          <cell r="I8187" t="str">
            <v>Bulk Materials Open Stockpiles</v>
          </cell>
          <cell r="J8187" t="str">
            <v>Chemical: Specify in Comments</v>
          </cell>
          <cell r="N8187">
            <v>40988</v>
          </cell>
        </row>
        <row r="8188">
          <cell r="A8188" t="str">
            <v>30510397</v>
          </cell>
          <cell r="B8188" t="str">
            <v>Point</v>
          </cell>
          <cell r="C8188" t="str">
            <v>Mineral Prods /Bulk Materials Open Stockpiles /Fertilizer: Specify in Comments</v>
          </cell>
          <cell r="D8188" t="str">
            <v>Industrial Processes - Storage and Transfer</v>
          </cell>
          <cell r="G8188" t="str">
            <v>Industrial Processes</v>
          </cell>
          <cell r="H8188" t="str">
            <v>Mineral Products</v>
          </cell>
          <cell r="I8188" t="str">
            <v>Bulk Materials Open Stockpiles</v>
          </cell>
          <cell r="J8188" t="str">
            <v>Fertilizer: Specify in Comments</v>
          </cell>
          <cell r="N8188">
            <v>40988</v>
          </cell>
        </row>
        <row r="8189">
          <cell r="A8189" t="str">
            <v>30510398</v>
          </cell>
          <cell r="B8189" t="str">
            <v>Point</v>
          </cell>
          <cell r="C8189" t="str">
            <v>Mineral Prods /Bulk Materials Open Stockpiles /Mineral: Specify in Comments</v>
          </cell>
          <cell r="D8189" t="str">
            <v>Industrial Processes - Storage and Transfer</v>
          </cell>
          <cell r="G8189" t="str">
            <v>Industrial Processes</v>
          </cell>
          <cell r="H8189" t="str">
            <v>Mineral Products</v>
          </cell>
          <cell r="I8189" t="str">
            <v>Bulk Materials Open Stockpiles</v>
          </cell>
          <cell r="J8189" t="str">
            <v>Mineral: Specify in Comments</v>
          </cell>
          <cell r="N8189">
            <v>40988</v>
          </cell>
        </row>
        <row r="8190">
          <cell r="A8190" t="str">
            <v>30510399</v>
          </cell>
          <cell r="B8190" t="str">
            <v>Point</v>
          </cell>
          <cell r="C8190" t="str">
            <v>Mineral Prods /Bulk Materials Open Stockpiles /Other Not Classified</v>
          </cell>
          <cell r="D8190" t="str">
            <v>Industrial Processes - Storage and Transfer</v>
          </cell>
          <cell r="G8190" t="str">
            <v>Industrial Processes</v>
          </cell>
          <cell r="H8190" t="str">
            <v>Mineral Products</v>
          </cell>
          <cell r="I8190" t="str">
            <v>Bulk Materials Open Stockpiles</v>
          </cell>
          <cell r="J8190" t="str">
            <v>Other Not Classified</v>
          </cell>
          <cell r="N8190">
            <v>40988</v>
          </cell>
        </row>
        <row r="8191">
          <cell r="A8191" t="str">
            <v>30510401</v>
          </cell>
          <cell r="B8191" t="str">
            <v>Point</v>
          </cell>
          <cell r="C8191" t="str">
            <v>Mineral Prods /Bulk Materials Unloading Op /Ammonium Sulfate</v>
          </cell>
          <cell r="D8191" t="str">
            <v>Industrial Processes - Storage and Transfer</v>
          </cell>
          <cell r="G8191" t="str">
            <v>Industrial Processes</v>
          </cell>
          <cell r="H8191" t="str">
            <v>Mineral Products</v>
          </cell>
          <cell r="I8191" t="str">
            <v>Bulk Materials Unloading Operation</v>
          </cell>
          <cell r="J8191" t="str">
            <v>Ammonium Sulfate</v>
          </cell>
          <cell r="N8191">
            <v>40988</v>
          </cell>
        </row>
        <row r="8192">
          <cell r="A8192" t="str">
            <v>30510402</v>
          </cell>
          <cell r="B8192" t="str">
            <v>Point</v>
          </cell>
          <cell r="C8192" t="str">
            <v>Mineral Prods /Bulk Materials Unloading Op /Cement</v>
          </cell>
          <cell r="D8192" t="str">
            <v>Industrial Processes - Storage and Transfer</v>
          </cell>
          <cell r="G8192" t="str">
            <v>Industrial Processes</v>
          </cell>
          <cell r="H8192" t="str">
            <v>Mineral Products</v>
          </cell>
          <cell r="I8192" t="str">
            <v>Bulk Materials Unloading Operation</v>
          </cell>
          <cell r="J8192" t="str">
            <v>Cement</v>
          </cell>
          <cell r="N8192">
            <v>40988</v>
          </cell>
        </row>
        <row r="8193">
          <cell r="A8193" t="str">
            <v>30510403</v>
          </cell>
          <cell r="B8193" t="str">
            <v>Point</v>
          </cell>
          <cell r="C8193" t="str">
            <v>Mineral Prods /Bulk Materials Unloading Op /Coal</v>
          </cell>
          <cell r="D8193" t="str">
            <v>Industrial Processes - Storage and Transfer</v>
          </cell>
          <cell r="G8193" t="str">
            <v>Industrial Processes</v>
          </cell>
          <cell r="H8193" t="str">
            <v>Mineral Products</v>
          </cell>
          <cell r="I8193" t="str">
            <v>Bulk Materials Unloading Operation</v>
          </cell>
          <cell r="J8193" t="str">
            <v>Coal</v>
          </cell>
          <cell r="N8193">
            <v>40988</v>
          </cell>
        </row>
        <row r="8194">
          <cell r="A8194" t="str">
            <v>30510404</v>
          </cell>
          <cell r="B8194" t="str">
            <v>Point</v>
          </cell>
          <cell r="C8194" t="str">
            <v>Mineral Prods /Bulk Materials Unloading Op /Coke</v>
          </cell>
          <cell r="D8194" t="str">
            <v>Industrial Processes - Storage and Transfer</v>
          </cell>
          <cell r="G8194" t="str">
            <v>Industrial Processes</v>
          </cell>
          <cell r="H8194" t="str">
            <v>Mineral Products</v>
          </cell>
          <cell r="I8194" t="str">
            <v>Bulk Materials Unloading Operation</v>
          </cell>
          <cell r="J8194" t="str">
            <v>Coke</v>
          </cell>
          <cell r="N8194">
            <v>40988</v>
          </cell>
        </row>
        <row r="8195">
          <cell r="A8195" t="str">
            <v>30510405</v>
          </cell>
          <cell r="B8195" t="str">
            <v>Point</v>
          </cell>
          <cell r="C8195" t="str">
            <v>Mineral Prods /Bulk Materials Unloading Op /Limestone</v>
          </cell>
          <cell r="D8195" t="str">
            <v>Industrial Processes - Storage and Transfer</v>
          </cell>
          <cell r="G8195" t="str">
            <v>Industrial Processes</v>
          </cell>
          <cell r="H8195" t="str">
            <v>Mineral Products</v>
          </cell>
          <cell r="I8195" t="str">
            <v>Bulk Materials Unloading Operation</v>
          </cell>
          <cell r="J8195" t="str">
            <v>Limestone</v>
          </cell>
          <cell r="N8195">
            <v>40988</v>
          </cell>
        </row>
        <row r="8196">
          <cell r="A8196" t="str">
            <v>30510406</v>
          </cell>
          <cell r="B8196" t="str">
            <v>Point</v>
          </cell>
          <cell r="C8196" t="str">
            <v>Mineral Prods /Bulk Materials Unloading Op /Phosphate Rock</v>
          </cell>
          <cell r="D8196" t="str">
            <v>Industrial Processes - Storage and Transfer</v>
          </cell>
          <cell r="G8196" t="str">
            <v>Industrial Processes</v>
          </cell>
          <cell r="H8196" t="str">
            <v>Mineral Products</v>
          </cell>
          <cell r="I8196" t="str">
            <v>Bulk Materials Unloading Operation</v>
          </cell>
          <cell r="J8196" t="str">
            <v>Phosphate Rock</v>
          </cell>
          <cell r="N8196">
            <v>40988</v>
          </cell>
        </row>
        <row r="8197">
          <cell r="A8197" t="str">
            <v>30510407</v>
          </cell>
          <cell r="B8197" t="str">
            <v>Point</v>
          </cell>
          <cell r="C8197" t="str">
            <v>Mineral Prods /Bulk Materials Unloading Op /Scrap Metal</v>
          </cell>
          <cell r="D8197" t="str">
            <v>Industrial Processes - Storage and Transfer</v>
          </cell>
          <cell r="G8197" t="str">
            <v>Industrial Processes</v>
          </cell>
          <cell r="H8197" t="str">
            <v>Mineral Products</v>
          </cell>
          <cell r="I8197" t="str">
            <v>Bulk Materials Unloading Operation</v>
          </cell>
          <cell r="J8197" t="str">
            <v>Scrap Metal</v>
          </cell>
          <cell r="N8197">
            <v>40988</v>
          </cell>
        </row>
        <row r="8198">
          <cell r="A8198" t="str">
            <v>30510408</v>
          </cell>
          <cell r="B8198" t="str">
            <v>Point</v>
          </cell>
          <cell r="C8198" t="str">
            <v>Mineral Prods /Bulk Materials Unloading Op /Sulfur</v>
          </cell>
          <cell r="D8198" t="str">
            <v>Industrial Processes - Storage and Transfer</v>
          </cell>
          <cell r="G8198" t="str">
            <v>Industrial Processes</v>
          </cell>
          <cell r="H8198" t="str">
            <v>Mineral Products</v>
          </cell>
          <cell r="I8198" t="str">
            <v>Bulk Materials Unloading Operation</v>
          </cell>
          <cell r="J8198" t="str">
            <v>Sulfur</v>
          </cell>
          <cell r="N8198">
            <v>40988</v>
          </cell>
        </row>
        <row r="8199">
          <cell r="A8199" t="str">
            <v>30510496</v>
          </cell>
          <cell r="B8199" t="str">
            <v>Point</v>
          </cell>
          <cell r="C8199" t="str">
            <v>Mineral Prods /Bulk Materials Unloading Op /Chemical: Specify in Comments</v>
          </cell>
          <cell r="D8199" t="str">
            <v>Industrial Processes - Storage and Transfer</v>
          </cell>
          <cell r="G8199" t="str">
            <v>Industrial Processes</v>
          </cell>
          <cell r="H8199" t="str">
            <v>Mineral Products</v>
          </cell>
          <cell r="I8199" t="str">
            <v>Bulk Materials Unloading Operation</v>
          </cell>
          <cell r="J8199" t="str">
            <v>Chemical: Specify in Comments</v>
          </cell>
          <cell r="N8199">
            <v>40988</v>
          </cell>
        </row>
        <row r="8200">
          <cell r="A8200" t="str">
            <v>30510497</v>
          </cell>
          <cell r="B8200" t="str">
            <v>Point</v>
          </cell>
          <cell r="C8200" t="str">
            <v>Mineral Prods /Bulk Materials Unloading Op /Fertilizer: Specify in Comments</v>
          </cell>
          <cell r="D8200" t="str">
            <v>Industrial Processes - Storage and Transfer</v>
          </cell>
          <cell r="G8200" t="str">
            <v>Industrial Processes</v>
          </cell>
          <cell r="H8200" t="str">
            <v>Mineral Products</v>
          </cell>
          <cell r="I8200" t="str">
            <v>Bulk Materials Unloading Operation</v>
          </cell>
          <cell r="J8200" t="str">
            <v>Fertilizer: Specify in Comments</v>
          </cell>
          <cell r="N8200">
            <v>40988</v>
          </cell>
        </row>
        <row r="8201">
          <cell r="A8201" t="str">
            <v>30510498</v>
          </cell>
          <cell r="B8201" t="str">
            <v>Point</v>
          </cell>
          <cell r="C8201" t="str">
            <v>Mineral Prods /Bulk Materials Unloading Op /Mineral: Specify in Comments</v>
          </cell>
          <cell r="D8201" t="str">
            <v>Industrial Processes - Storage and Transfer</v>
          </cell>
          <cell r="G8201" t="str">
            <v>Industrial Processes</v>
          </cell>
          <cell r="H8201" t="str">
            <v>Mineral Products</v>
          </cell>
          <cell r="I8201" t="str">
            <v>Bulk Materials Unloading Operation</v>
          </cell>
          <cell r="J8201" t="str">
            <v>Mineral: Specify in Comments</v>
          </cell>
          <cell r="N8201">
            <v>40988</v>
          </cell>
        </row>
        <row r="8202">
          <cell r="A8202" t="str">
            <v>30510499</v>
          </cell>
          <cell r="B8202" t="str">
            <v>Point</v>
          </cell>
          <cell r="C8202" t="str">
            <v>Mineral Prods /Bulk Materials Unloading Op /Other Not Classified</v>
          </cell>
          <cell r="D8202" t="str">
            <v>Industrial Processes - Storage and Transfer</v>
          </cell>
          <cell r="G8202" t="str">
            <v>Industrial Processes</v>
          </cell>
          <cell r="H8202" t="str">
            <v>Mineral Products</v>
          </cell>
          <cell r="I8202" t="str">
            <v>Bulk Materials Unloading Operation</v>
          </cell>
          <cell r="J8202" t="str">
            <v>Other Not Classified</v>
          </cell>
          <cell r="N8202">
            <v>40988</v>
          </cell>
        </row>
        <row r="8203">
          <cell r="A8203" t="str">
            <v>30510501</v>
          </cell>
          <cell r="B8203" t="str">
            <v>Point</v>
          </cell>
          <cell r="C8203" t="str">
            <v>Mineral Prods /Bulk Materials Loading  /Ammonium Sulfate</v>
          </cell>
          <cell r="D8203" t="str">
            <v>Industrial Processes - Storage and Transfer</v>
          </cell>
          <cell r="G8203" t="str">
            <v>Industrial Processes</v>
          </cell>
          <cell r="H8203" t="str">
            <v>Mineral Products</v>
          </cell>
          <cell r="I8203" t="str">
            <v>Bulk Materials Loading Operation</v>
          </cell>
          <cell r="J8203" t="str">
            <v>Ammonium Sulfate</v>
          </cell>
          <cell r="N8203">
            <v>40988</v>
          </cell>
        </row>
        <row r="8204">
          <cell r="A8204" t="str">
            <v>30510502</v>
          </cell>
          <cell r="B8204" t="str">
            <v>Point</v>
          </cell>
          <cell r="C8204" t="str">
            <v>Mineral Prods /Bulk Materials Loading  /Cement</v>
          </cell>
          <cell r="D8204" t="str">
            <v>Industrial Processes - Storage and Transfer</v>
          </cell>
          <cell r="G8204" t="str">
            <v>Industrial Processes</v>
          </cell>
          <cell r="H8204" t="str">
            <v>Mineral Products</v>
          </cell>
          <cell r="I8204" t="str">
            <v>Bulk Materials Loading Operation</v>
          </cell>
          <cell r="J8204" t="str">
            <v>Cement</v>
          </cell>
          <cell r="N8204">
            <v>40988</v>
          </cell>
        </row>
        <row r="8205">
          <cell r="A8205" t="str">
            <v>30510503</v>
          </cell>
          <cell r="B8205" t="str">
            <v>Point</v>
          </cell>
          <cell r="C8205" t="str">
            <v>Mineral Prods /Bulk Materials Loading  /Coal</v>
          </cell>
          <cell r="D8205" t="str">
            <v>Industrial Processes - Storage and Transfer</v>
          </cell>
          <cell r="G8205" t="str">
            <v>Industrial Processes</v>
          </cell>
          <cell r="H8205" t="str">
            <v>Mineral Products</v>
          </cell>
          <cell r="I8205" t="str">
            <v>Bulk Materials Loading Operation</v>
          </cell>
          <cell r="J8205" t="str">
            <v>Coal</v>
          </cell>
          <cell r="N8205">
            <v>40988</v>
          </cell>
        </row>
        <row r="8206">
          <cell r="A8206" t="str">
            <v>30510504</v>
          </cell>
          <cell r="B8206" t="str">
            <v>Point</v>
          </cell>
          <cell r="C8206" t="str">
            <v>Mineral Prods /Bulk Materials Loading  /Coke</v>
          </cell>
          <cell r="D8206" t="str">
            <v>Industrial Processes - Storage and Transfer</v>
          </cell>
          <cell r="G8206" t="str">
            <v>Industrial Processes</v>
          </cell>
          <cell r="H8206" t="str">
            <v>Mineral Products</v>
          </cell>
          <cell r="I8206" t="str">
            <v>Bulk Materials Loading Operation</v>
          </cell>
          <cell r="J8206" t="str">
            <v>Coke</v>
          </cell>
          <cell r="N8206">
            <v>40988</v>
          </cell>
        </row>
        <row r="8207">
          <cell r="A8207" t="str">
            <v>30510505</v>
          </cell>
          <cell r="B8207" t="str">
            <v>Point</v>
          </cell>
          <cell r="C8207" t="str">
            <v>Mineral Prods /Bulk Materials Loading  /Limestone</v>
          </cell>
          <cell r="D8207" t="str">
            <v>Industrial Processes - Storage and Transfer</v>
          </cell>
          <cell r="G8207" t="str">
            <v>Industrial Processes</v>
          </cell>
          <cell r="H8207" t="str">
            <v>Mineral Products</v>
          </cell>
          <cell r="I8207" t="str">
            <v>Bulk Materials Loading Operation</v>
          </cell>
          <cell r="J8207" t="str">
            <v>Limestone</v>
          </cell>
          <cell r="N8207">
            <v>40988</v>
          </cell>
        </row>
        <row r="8208">
          <cell r="A8208" t="str">
            <v>30510506</v>
          </cell>
          <cell r="B8208" t="str">
            <v>Point</v>
          </cell>
          <cell r="C8208" t="str">
            <v>Mineral Prods /Bulk Materials Loading  /Phosphate Rock</v>
          </cell>
          <cell r="D8208" t="str">
            <v>Industrial Processes - Storage and Transfer</v>
          </cell>
          <cell r="G8208" t="str">
            <v>Industrial Processes</v>
          </cell>
          <cell r="H8208" t="str">
            <v>Mineral Products</v>
          </cell>
          <cell r="I8208" t="str">
            <v>Bulk Materials Loading Operation</v>
          </cell>
          <cell r="J8208" t="str">
            <v>Phosphate Rock</v>
          </cell>
          <cell r="N8208">
            <v>40988</v>
          </cell>
        </row>
        <row r="8209">
          <cell r="A8209" t="str">
            <v>30510507</v>
          </cell>
          <cell r="B8209" t="str">
            <v>Point</v>
          </cell>
          <cell r="C8209" t="str">
            <v>Mineral Prods /Bulk Materials Loading  /Scrap Metal</v>
          </cell>
          <cell r="D8209" t="str">
            <v>Industrial Processes - Storage and Transfer</v>
          </cell>
          <cell r="G8209" t="str">
            <v>Industrial Processes</v>
          </cell>
          <cell r="H8209" t="str">
            <v>Mineral Products</v>
          </cell>
          <cell r="I8209" t="str">
            <v>Bulk Materials Loading Operation</v>
          </cell>
          <cell r="J8209" t="str">
            <v>Scrap Metal</v>
          </cell>
          <cell r="N8209">
            <v>40988</v>
          </cell>
        </row>
        <row r="8210">
          <cell r="A8210" t="str">
            <v>30510508</v>
          </cell>
          <cell r="B8210" t="str">
            <v>Point</v>
          </cell>
          <cell r="C8210" t="str">
            <v>Mineral Prods /Bulk Materials Loading  /Sulfur</v>
          </cell>
          <cell r="D8210" t="str">
            <v>Industrial Processes - Storage and Transfer</v>
          </cell>
          <cell r="G8210" t="str">
            <v>Industrial Processes</v>
          </cell>
          <cell r="H8210" t="str">
            <v>Mineral Products</v>
          </cell>
          <cell r="I8210" t="str">
            <v>Bulk Materials Loading Operation</v>
          </cell>
          <cell r="J8210" t="str">
            <v>Sulfur</v>
          </cell>
          <cell r="N8210">
            <v>40988</v>
          </cell>
        </row>
        <row r="8211">
          <cell r="A8211" t="str">
            <v>30510596</v>
          </cell>
          <cell r="B8211" t="str">
            <v>Point</v>
          </cell>
          <cell r="C8211" t="str">
            <v>Mineral Prods /Bulk Materials Loading  /Chemical: Specify in Comments</v>
          </cell>
          <cell r="D8211" t="str">
            <v>Industrial Processes - Storage and Transfer</v>
          </cell>
          <cell r="G8211" t="str">
            <v>Industrial Processes</v>
          </cell>
          <cell r="H8211" t="str">
            <v>Mineral Products</v>
          </cell>
          <cell r="I8211" t="str">
            <v>Bulk Materials Loading Operation</v>
          </cell>
          <cell r="J8211" t="str">
            <v>Chemical: Specify in Comments</v>
          </cell>
          <cell r="N8211">
            <v>40988</v>
          </cell>
        </row>
        <row r="8212">
          <cell r="A8212" t="str">
            <v>30510597</v>
          </cell>
          <cell r="B8212" t="str">
            <v>Point</v>
          </cell>
          <cell r="C8212" t="str">
            <v>Mineral Prods /Bulk Materials Loading  /Fertilizer: Specify in Comments</v>
          </cell>
          <cell r="D8212" t="str">
            <v>Industrial Processes - Storage and Transfer</v>
          </cell>
          <cell r="G8212" t="str">
            <v>Industrial Processes</v>
          </cell>
          <cell r="H8212" t="str">
            <v>Mineral Products</v>
          </cell>
          <cell r="I8212" t="str">
            <v>Bulk Materials Loading Operation</v>
          </cell>
          <cell r="J8212" t="str">
            <v>Fertilizer: Specify in Comments</v>
          </cell>
          <cell r="N8212">
            <v>40988</v>
          </cell>
        </row>
        <row r="8213">
          <cell r="A8213" t="str">
            <v>30510598</v>
          </cell>
          <cell r="B8213" t="str">
            <v>Point</v>
          </cell>
          <cell r="C8213" t="str">
            <v>Mineral Prods /Bulk Materials Loading  /Mineral: Specify in Comments</v>
          </cell>
          <cell r="D8213" t="str">
            <v>Industrial Processes - Storage and Transfer</v>
          </cell>
          <cell r="G8213" t="str">
            <v>Industrial Processes</v>
          </cell>
          <cell r="H8213" t="str">
            <v>Mineral Products</v>
          </cell>
          <cell r="I8213" t="str">
            <v>Bulk Materials Loading Operation</v>
          </cell>
          <cell r="J8213" t="str">
            <v>Mineral: Specify in Comments</v>
          </cell>
          <cell r="N8213">
            <v>40988</v>
          </cell>
        </row>
        <row r="8214">
          <cell r="A8214" t="str">
            <v>30510599</v>
          </cell>
          <cell r="B8214" t="str">
            <v>Point</v>
          </cell>
          <cell r="C8214" t="str">
            <v>Mineral Prods /Bulk Materials Loading  /Other Not Classified</v>
          </cell>
          <cell r="D8214" t="str">
            <v>Industrial Processes - Storage and Transfer</v>
          </cell>
          <cell r="G8214" t="str">
            <v>Industrial Processes</v>
          </cell>
          <cell r="H8214" t="str">
            <v>Mineral Products</v>
          </cell>
          <cell r="I8214" t="str">
            <v>Bulk Materials Loading Operation</v>
          </cell>
          <cell r="J8214" t="str">
            <v>Other Not Classified</v>
          </cell>
          <cell r="N8214">
            <v>40988</v>
          </cell>
        </row>
        <row r="8215">
          <cell r="A8215" t="str">
            <v>30510604</v>
          </cell>
          <cell r="B8215" t="str">
            <v>Point</v>
          </cell>
          <cell r="C8215" t="str">
            <v>Mineral Prods /Bulk Materials Screening&amp;Sizing /Coke</v>
          </cell>
          <cell r="D8215" t="str">
            <v>Industrial Processes - Storage and Transfer</v>
          </cell>
          <cell r="G8215" t="str">
            <v>Industrial Processes</v>
          </cell>
          <cell r="H8215" t="str">
            <v>Mineral Products</v>
          </cell>
          <cell r="I8215" t="str">
            <v>Bulk Materials Screening/Size Classification</v>
          </cell>
          <cell r="J8215" t="str">
            <v>Coke</v>
          </cell>
          <cell r="N8215">
            <v>40988</v>
          </cell>
        </row>
        <row r="8216">
          <cell r="A8216" t="str">
            <v>30510708</v>
          </cell>
          <cell r="B8216" t="str">
            <v>Point</v>
          </cell>
          <cell r="C8216" t="str">
            <v>Mineral Prods /Bulk Materials Separation: Cyclones /Sulfur</v>
          </cell>
          <cell r="D8216" t="str">
            <v>Industrial Processes - NEC</v>
          </cell>
          <cell r="G8216" t="str">
            <v>Industrial Processes</v>
          </cell>
          <cell r="H8216" t="str">
            <v>Mineral Products</v>
          </cell>
          <cell r="I8216" t="str">
            <v>Bulk Materials Separation: Cyclones</v>
          </cell>
          <cell r="J8216" t="str">
            <v>Sulfur</v>
          </cell>
          <cell r="N8216">
            <v>40988</v>
          </cell>
        </row>
        <row r="8217">
          <cell r="A8217" t="str">
            <v>30510709</v>
          </cell>
          <cell r="B8217" t="str">
            <v>Point</v>
          </cell>
          <cell r="C8217" t="str">
            <v>Mineral Prods /Bulk Materials Separation: Cyclones /Bauxite</v>
          </cell>
          <cell r="D8217" t="str">
            <v>Industrial Processes - NEC</v>
          </cell>
          <cell r="G8217" t="str">
            <v>Industrial Processes</v>
          </cell>
          <cell r="H8217" t="str">
            <v>Mineral Products</v>
          </cell>
          <cell r="I8217" t="str">
            <v>Bulk Materials Separation: Cyclones</v>
          </cell>
          <cell r="J8217" t="str">
            <v>Bauxite</v>
          </cell>
          <cell r="N8217">
            <v>40988</v>
          </cell>
        </row>
        <row r="8218">
          <cell r="A8218" t="str">
            <v>30510808</v>
          </cell>
          <cell r="B8218" t="str">
            <v>Point</v>
          </cell>
          <cell r="C8218" t="str">
            <v>Mineral Prods /Bulk Materials: Grinding-Crushing /Sulfur</v>
          </cell>
          <cell r="D8218" t="str">
            <v>Industrial Processes - NEC</v>
          </cell>
          <cell r="G8218" t="str">
            <v>Industrial Processes</v>
          </cell>
          <cell r="H8218" t="str">
            <v>Mineral Products</v>
          </cell>
          <cell r="I8218" t="str">
            <v>Bulk Materials: Grinding/Crushing</v>
          </cell>
          <cell r="J8218" t="str">
            <v>Sulfur</v>
          </cell>
          <cell r="N8218">
            <v>40988</v>
          </cell>
        </row>
        <row r="8219">
          <cell r="A8219" t="str">
            <v>30510809</v>
          </cell>
          <cell r="B8219" t="str">
            <v>Point</v>
          </cell>
          <cell r="C8219" t="str">
            <v>Mineral Prods /Bulk Materials: Grinding-Crushing /Bauxite</v>
          </cell>
          <cell r="D8219" t="str">
            <v>Industrial Processes - NEC</v>
          </cell>
          <cell r="G8219" t="str">
            <v>Industrial Processes</v>
          </cell>
          <cell r="H8219" t="str">
            <v>Mineral Products</v>
          </cell>
          <cell r="I8219" t="str">
            <v>Bulk Materials: Grinding/Crushing</v>
          </cell>
          <cell r="J8219" t="str">
            <v>Bauxite</v>
          </cell>
          <cell r="N8219">
            <v>40988</v>
          </cell>
        </row>
        <row r="8220">
          <cell r="A8220" t="str">
            <v>30515001</v>
          </cell>
          <cell r="B8220" t="str">
            <v>Point</v>
          </cell>
          <cell r="C8220" t="str">
            <v>Mineral Prods /Calcining /Raw Material Handling</v>
          </cell>
          <cell r="D8220" t="str">
            <v>Industrial Processes - NEC</v>
          </cell>
          <cell r="G8220" t="str">
            <v>Industrial Processes</v>
          </cell>
          <cell r="H8220" t="str">
            <v>Mineral Products</v>
          </cell>
          <cell r="I8220" t="str">
            <v>Calcining</v>
          </cell>
          <cell r="J8220" t="str">
            <v>Raw Material Handling</v>
          </cell>
          <cell r="N8220">
            <v>40988</v>
          </cell>
        </row>
        <row r="8221">
          <cell r="A8221" t="str">
            <v>30515002</v>
          </cell>
          <cell r="B8221" t="str">
            <v>Point</v>
          </cell>
          <cell r="C8221" t="str">
            <v>Mineral Prods /Calcining /General</v>
          </cell>
          <cell r="D8221" t="str">
            <v>Industrial Processes - NEC</v>
          </cell>
          <cell r="G8221" t="str">
            <v>Industrial Processes</v>
          </cell>
          <cell r="H8221" t="str">
            <v>Mineral Products</v>
          </cell>
          <cell r="I8221" t="str">
            <v>Calcining</v>
          </cell>
          <cell r="J8221" t="str">
            <v>General</v>
          </cell>
          <cell r="N8221">
            <v>40988</v>
          </cell>
        </row>
        <row r="8222">
          <cell r="A8222" t="str">
            <v>30515003</v>
          </cell>
          <cell r="B8222" t="str">
            <v>Point</v>
          </cell>
          <cell r="C8222" t="str">
            <v>Mineral Prods /Calcining /Grinding/Milling</v>
          </cell>
          <cell r="D8222" t="str">
            <v>Industrial Processes - NEC</v>
          </cell>
          <cell r="G8222" t="str">
            <v>Industrial Processes</v>
          </cell>
          <cell r="H8222" t="str">
            <v>Mineral Products</v>
          </cell>
          <cell r="I8222" t="str">
            <v>Calcining</v>
          </cell>
          <cell r="J8222" t="str">
            <v>Grinding/Milling</v>
          </cell>
          <cell r="N8222">
            <v>40988</v>
          </cell>
        </row>
        <row r="8223">
          <cell r="A8223" t="str">
            <v>30515004</v>
          </cell>
          <cell r="B8223" t="str">
            <v>Point</v>
          </cell>
          <cell r="C8223" t="str">
            <v>Mineral Prods /Calcining /Finished Product Handling</v>
          </cell>
          <cell r="D8223" t="str">
            <v>Industrial Processes - NEC</v>
          </cell>
          <cell r="G8223" t="str">
            <v>Industrial Processes</v>
          </cell>
          <cell r="H8223" t="str">
            <v>Mineral Products</v>
          </cell>
          <cell r="I8223" t="str">
            <v>Calcining</v>
          </cell>
          <cell r="J8223" t="str">
            <v>Finished Product Handling</v>
          </cell>
          <cell r="N8223">
            <v>40988</v>
          </cell>
        </row>
        <row r="8224">
          <cell r="A8224" t="str">
            <v>30515005</v>
          </cell>
          <cell r="B8224" t="str">
            <v>Point</v>
          </cell>
          <cell r="C8224" t="str">
            <v>Mineral Prods /Calcining /Mixing</v>
          </cell>
          <cell r="D8224" t="str">
            <v>Industrial Processes - NEC</v>
          </cell>
          <cell r="G8224" t="str">
            <v>Industrial Processes</v>
          </cell>
          <cell r="H8224" t="str">
            <v>Mineral Products</v>
          </cell>
          <cell r="I8224" t="str">
            <v>Calcining</v>
          </cell>
          <cell r="J8224" t="str">
            <v>Mixing</v>
          </cell>
          <cell r="N8224">
            <v>40988</v>
          </cell>
        </row>
        <row r="8225">
          <cell r="A8225" t="str">
            <v>30531001</v>
          </cell>
          <cell r="B8225" t="str">
            <v>Point</v>
          </cell>
          <cell r="C8225" t="str">
            <v>Coal Mining, Cleaning &amp; Material Handling /Fluidized Bed</v>
          </cell>
          <cell r="D8225" t="str">
            <v>Industrial Processes - Mining</v>
          </cell>
          <cell r="G8225" t="str">
            <v>Industrial Processes</v>
          </cell>
          <cell r="H8225" t="str">
            <v>Mineral Products</v>
          </cell>
          <cell r="I8225" t="str">
            <v>Coal Mining, Cleaning, and Material Handling (See 305010)</v>
          </cell>
          <cell r="J8225" t="str">
            <v>Fluidized Bed</v>
          </cell>
          <cell r="K8225" t="str">
            <v>30501001</v>
          </cell>
          <cell r="L8225" t="str">
            <v>2005</v>
          </cell>
          <cell r="N8225">
            <v>40988</v>
          </cell>
        </row>
        <row r="8226">
          <cell r="A8226" t="str">
            <v>30531002</v>
          </cell>
          <cell r="B8226" t="str">
            <v>Point</v>
          </cell>
          <cell r="C8226" t="str">
            <v>Coal Mining, Cleaning &amp; Material Handling /Flash or Suspension</v>
          </cell>
          <cell r="D8226" t="str">
            <v>Industrial Processes - Mining</v>
          </cell>
          <cell r="G8226" t="str">
            <v>Industrial Processes</v>
          </cell>
          <cell r="H8226" t="str">
            <v>Mineral Products</v>
          </cell>
          <cell r="I8226" t="str">
            <v>Coal Mining, Cleaning, and Material Handling (See 305010)</v>
          </cell>
          <cell r="J8226" t="str">
            <v>Flash or Suspension</v>
          </cell>
          <cell r="K8226" t="str">
            <v>30501002</v>
          </cell>
          <cell r="L8226" t="str">
            <v>2005</v>
          </cell>
          <cell r="N8226">
            <v>40988</v>
          </cell>
        </row>
        <row r="8227">
          <cell r="A8227" t="str">
            <v>30531003</v>
          </cell>
          <cell r="B8227" t="str">
            <v>Point</v>
          </cell>
          <cell r="C8227" t="str">
            <v>Coal Mining, Cleaning &amp; Material Handling /Multilouvered</v>
          </cell>
          <cell r="D8227" t="str">
            <v>Industrial Processes - Mining</v>
          </cell>
          <cell r="G8227" t="str">
            <v>Industrial Processes</v>
          </cell>
          <cell r="H8227" t="str">
            <v>Mineral Products</v>
          </cell>
          <cell r="I8227" t="str">
            <v>Coal Mining, Cleaning, and Material Handling (See 305010)</v>
          </cell>
          <cell r="J8227" t="str">
            <v>Multilouvered</v>
          </cell>
          <cell r="K8227" t="str">
            <v>30501003</v>
          </cell>
          <cell r="L8227" t="str">
            <v>2005</v>
          </cell>
          <cell r="N8227">
            <v>40988</v>
          </cell>
        </row>
        <row r="8228">
          <cell r="A8228" t="str">
            <v>30531004</v>
          </cell>
          <cell r="B8228" t="str">
            <v>Point</v>
          </cell>
          <cell r="C8228" t="str">
            <v>Coal Mining, Cleaning &amp; Material Handling /Rotary</v>
          </cell>
          <cell r="D8228" t="str">
            <v>Industrial Processes - Mining</v>
          </cell>
          <cell r="G8228" t="str">
            <v>Industrial Processes</v>
          </cell>
          <cell r="H8228" t="str">
            <v>Mineral Products</v>
          </cell>
          <cell r="I8228" t="str">
            <v>Coal Mining, Cleaning, and Material Handling (See 305010)</v>
          </cell>
          <cell r="J8228" t="str">
            <v>Rotary</v>
          </cell>
          <cell r="K8228" t="str">
            <v>30501004</v>
          </cell>
          <cell r="L8228" t="str">
            <v>2005</v>
          </cell>
          <cell r="N8228">
            <v>40988</v>
          </cell>
        </row>
        <row r="8229">
          <cell r="A8229" t="str">
            <v>30531005</v>
          </cell>
          <cell r="B8229" t="str">
            <v>Point</v>
          </cell>
          <cell r="C8229" t="str">
            <v>Coal Mining, Cleaning &amp; Material Handling /Cascade</v>
          </cell>
          <cell r="D8229" t="str">
            <v>Industrial Processes - Mining</v>
          </cell>
          <cell r="G8229" t="str">
            <v>Industrial Processes</v>
          </cell>
          <cell r="H8229" t="str">
            <v>Mineral Products</v>
          </cell>
          <cell r="I8229" t="str">
            <v>Coal Mining, Cleaning, and Material Handling (See 305010)</v>
          </cell>
          <cell r="J8229" t="str">
            <v>Cascade</v>
          </cell>
          <cell r="K8229" t="str">
            <v>30501005</v>
          </cell>
          <cell r="L8229" t="str">
            <v>2005</v>
          </cell>
          <cell r="N8229">
            <v>40988</v>
          </cell>
        </row>
        <row r="8230">
          <cell r="A8230" t="str">
            <v>30531006</v>
          </cell>
          <cell r="B8230" t="str">
            <v>Point</v>
          </cell>
          <cell r="C8230" t="str">
            <v>Coal Mining, Cleaning &amp; Material Handling /Continuous Carrier</v>
          </cell>
          <cell r="D8230" t="str">
            <v>Industrial Processes - Mining</v>
          </cell>
          <cell r="G8230" t="str">
            <v>Industrial Processes</v>
          </cell>
          <cell r="H8230" t="str">
            <v>Mineral Products</v>
          </cell>
          <cell r="I8230" t="str">
            <v>Coal Mining, Cleaning, and Material Handling (See 305010)</v>
          </cell>
          <cell r="J8230" t="str">
            <v>Continuous Carrier</v>
          </cell>
          <cell r="K8230" t="str">
            <v>30501006</v>
          </cell>
          <cell r="L8230" t="str">
            <v>2005</v>
          </cell>
          <cell r="N8230">
            <v>40988</v>
          </cell>
        </row>
        <row r="8231">
          <cell r="A8231" t="str">
            <v>30531007</v>
          </cell>
          <cell r="B8231" t="str">
            <v>Point</v>
          </cell>
          <cell r="C8231" t="str">
            <v>Coal Mining, Cleaning &amp; Material Handling /Screen</v>
          </cell>
          <cell r="D8231" t="str">
            <v>Industrial Processes - Mining</v>
          </cell>
          <cell r="G8231" t="str">
            <v>Industrial Processes</v>
          </cell>
          <cell r="H8231" t="str">
            <v>Mineral Products</v>
          </cell>
          <cell r="I8231" t="str">
            <v>Coal Mining, Cleaning, and Material Handling (See 305010)</v>
          </cell>
          <cell r="J8231" t="str">
            <v>Screen</v>
          </cell>
          <cell r="K8231" t="str">
            <v>30501007</v>
          </cell>
          <cell r="L8231" t="str">
            <v>2005</v>
          </cell>
          <cell r="N8231">
            <v>40988</v>
          </cell>
        </row>
        <row r="8232">
          <cell r="A8232" t="str">
            <v>30531008</v>
          </cell>
          <cell r="B8232" t="str">
            <v>Point</v>
          </cell>
          <cell r="C8232" t="str">
            <v>Coal Mining, Cleaning &amp; Material Handling /Unloading</v>
          </cell>
          <cell r="D8232" t="str">
            <v>Industrial Processes - Mining</v>
          </cell>
          <cell r="G8232" t="str">
            <v>Industrial Processes</v>
          </cell>
          <cell r="H8232" t="str">
            <v>Mineral Products</v>
          </cell>
          <cell r="I8232" t="str">
            <v>Coal Mining, Cleaning, and Material Handling (See 305010)</v>
          </cell>
          <cell r="J8232" t="str">
            <v>Unloading</v>
          </cell>
          <cell r="K8232" t="str">
            <v>30501008</v>
          </cell>
          <cell r="L8232" t="str">
            <v>2005</v>
          </cell>
          <cell r="N8232">
            <v>40988</v>
          </cell>
        </row>
        <row r="8233">
          <cell r="A8233" t="str">
            <v>30531009</v>
          </cell>
          <cell r="B8233" t="str">
            <v>Point</v>
          </cell>
          <cell r="C8233" t="str">
            <v>Coal Mining, Cleaning &amp; Material Handling /Raw Coal Storage</v>
          </cell>
          <cell r="D8233" t="str">
            <v>Industrial Processes - Mining</v>
          </cell>
          <cell r="G8233" t="str">
            <v>Industrial Processes</v>
          </cell>
          <cell r="H8233" t="str">
            <v>Mineral Products</v>
          </cell>
          <cell r="I8233" t="str">
            <v>Coal Mining, Cleaning, and Material Handling (See 305010)</v>
          </cell>
          <cell r="J8233" t="str">
            <v>Raw Coal Storage</v>
          </cell>
          <cell r="K8233" t="str">
            <v>30501009</v>
          </cell>
          <cell r="L8233" t="str">
            <v>2005</v>
          </cell>
          <cell r="N8233">
            <v>40988</v>
          </cell>
        </row>
        <row r="8234">
          <cell r="A8234" t="str">
            <v>30531010</v>
          </cell>
          <cell r="B8234" t="str">
            <v>Point</v>
          </cell>
          <cell r="C8234" t="str">
            <v>Coal Mining, Cleaning &amp; Material Handling /Crushing</v>
          </cell>
          <cell r="D8234" t="str">
            <v>Industrial Processes - Mining</v>
          </cell>
          <cell r="G8234" t="str">
            <v>Industrial Processes</v>
          </cell>
          <cell r="H8234" t="str">
            <v>Mineral Products</v>
          </cell>
          <cell r="I8234" t="str">
            <v>Coal Mining, Cleaning, and Material Handling (See 305010)</v>
          </cell>
          <cell r="J8234" t="str">
            <v>Crushing</v>
          </cell>
          <cell r="K8234" t="str">
            <v>30501010</v>
          </cell>
          <cell r="L8234" t="str">
            <v>2005</v>
          </cell>
          <cell r="N8234">
            <v>40988</v>
          </cell>
        </row>
        <row r="8235">
          <cell r="A8235" t="str">
            <v>30531011</v>
          </cell>
          <cell r="B8235" t="str">
            <v>Point</v>
          </cell>
          <cell r="C8235" t="str">
            <v>Coal Mining, Cleaning &amp; Material Handling /Coal Transfer</v>
          </cell>
          <cell r="D8235" t="str">
            <v>Industrial Processes - Mining</v>
          </cell>
          <cell r="G8235" t="str">
            <v>Industrial Processes</v>
          </cell>
          <cell r="H8235" t="str">
            <v>Mineral Products</v>
          </cell>
          <cell r="I8235" t="str">
            <v>Coal Mining, Cleaning, and Material Handling (See 305010)</v>
          </cell>
          <cell r="J8235" t="str">
            <v>Coal Transfer</v>
          </cell>
          <cell r="K8235" t="str">
            <v>30501011</v>
          </cell>
          <cell r="L8235" t="str">
            <v>2005</v>
          </cell>
          <cell r="N8235">
            <v>40988</v>
          </cell>
        </row>
        <row r="8236">
          <cell r="A8236" t="str">
            <v>30531012</v>
          </cell>
          <cell r="B8236" t="str">
            <v>Point</v>
          </cell>
          <cell r="C8236" t="str">
            <v>Coal Mining, Cleaning &amp; Material Handling /Screening</v>
          </cell>
          <cell r="D8236" t="str">
            <v>Industrial Processes - Mining</v>
          </cell>
          <cell r="G8236" t="str">
            <v>Industrial Processes</v>
          </cell>
          <cell r="H8236" t="str">
            <v>Mineral Products</v>
          </cell>
          <cell r="I8236" t="str">
            <v>Coal Mining, Cleaning, and Material Handling (See 305010)</v>
          </cell>
          <cell r="J8236" t="str">
            <v>Screening</v>
          </cell>
          <cell r="K8236" t="str">
            <v>30501012</v>
          </cell>
          <cell r="L8236" t="str">
            <v>2005</v>
          </cell>
          <cell r="N8236">
            <v>40988</v>
          </cell>
        </row>
        <row r="8237">
          <cell r="A8237" t="str">
            <v>30531013</v>
          </cell>
          <cell r="B8237" t="str">
            <v>Point</v>
          </cell>
          <cell r="C8237" t="str">
            <v>Coal Mining, Cleaning &amp; Material Handling /Air Tables</v>
          </cell>
          <cell r="D8237" t="str">
            <v>Industrial Processes - Mining</v>
          </cell>
          <cell r="G8237" t="str">
            <v>Industrial Processes</v>
          </cell>
          <cell r="H8237" t="str">
            <v>Mineral Products</v>
          </cell>
          <cell r="I8237" t="str">
            <v>Coal Mining, Cleaning, and Material Handling (See 305010)</v>
          </cell>
          <cell r="J8237" t="str">
            <v>Air Tables</v>
          </cell>
          <cell r="K8237" t="str">
            <v>30501013</v>
          </cell>
          <cell r="L8237" t="str">
            <v>2005</v>
          </cell>
          <cell r="N8237">
            <v>40988</v>
          </cell>
        </row>
        <row r="8238">
          <cell r="A8238" t="str">
            <v>30531014</v>
          </cell>
          <cell r="B8238" t="str">
            <v>Point</v>
          </cell>
          <cell r="C8238" t="str">
            <v>Coal Mining, Cleaning &amp; Material Handling /Cleaned Coal Storage</v>
          </cell>
          <cell r="D8238" t="str">
            <v>Industrial Processes - Mining</v>
          </cell>
          <cell r="G8238" t="str">
            <v>Industrial Processes</v>
          </cell>
          <cell r="H8238" t="str">
            <v>Mineral Products</v>
          </cell>
          <cell r="I8238" t="str">
            <v>Coal Mining, Cleaning, and Material Handling (See 305010)</v>
          </cell>
          <cell r="J8238" t="str">
            <v>Cleaned Coal Storage</v>
          </cell>
          <cell r="K8238" t="str">
            <v>30501014</v>
          </cell>
          <cell r="L8238" t="str">
            <v>2005</v>
          </cell>
          <cell r="N8238">
            <v>40988</v>
          </cell>
        </row>
        <row r="8239">
          <cell r="A8239" t="str">
            <v>30531015</v>
          </cell>
          <cell r="B8239" t="str">
            <v>Point</v>
          </cell>
          <cell r="C8239" t="str">
            <v>Coal Mining, Cleaning &amp; Material Handling /Loading</v>
          </cell>
          <cell r="D8239" t="str">
            <v>Industrial Processes - Mining</v>
          </cell>
          <cell r="G8239" t="str">
            <v>Industrial Processes</v>
          </cell>
          <cell r="H8239" t="str">
            <v>Mineral Products</v>
          </cell>
          <cell r="I8239" t="str">
            <v>Coal Mining, Cleaning, and Material Handling (See 305010)</v>
          </cell>
          <cell r="J8239" t="str">
            <v>Loading</v>
          </cell>
          <cell r="K8239" t="str">
            <v>30501015</v>
          </cell>
          <cell r="L8239" t="str">
            <v>2005</v>
          </cell>
          <cell r="N8239">
            <v>40988</v>
          </cell>
        </row>
        <row r="8240">
          <cell r="A8240" t="str">
            <v>30531016</v>
          </cell>
          <cell r="B8240" t="str">
            <v>Point</v>
          </cell>
          <cell r="C8240" t="str">
            <v>Coal Mining, Cleaning &amp; Material Handling /Loading: Clean Coal</v>
          </cell>
          <cell r="D8240" t="str">
            <v>Industrial Processes - Mining</v>
          </cell>
          <cell r="G8240" t="str">
            <v>Industrial Processes</v>
          </cell>
          <cell r="H8240" t="str">
            <v>Mineral Products</v>
          </cell>
          <cell r="I8240" t="str">
            <v>Coal Mining, Cleaning, and Material Handling (See 305010)</v>
          </cell>
          <cell r="J8240" t="str">
            <v>Loading: Clean Coal</v>
          </cell>
          <cell r="K8240" t="str">
            <v>30501016</v>
          </cell>
          <cell r="L8240" t="str">
            <v>2005</v>
          </cell>
          <cell r="N8240">
            <v>40988</v>
          </cell>
        </row>
        <row r="8241">
          <cell r="A8241" t="str">
            <v>30531017</v>
          </cell>
          <cell r="B8241" t="str">
            <v>Point</v>
          </cell>
          <cell r="C8241" t="str">
            <v>Coal Mining, Cleaning &amp; Material Handling /Secondary Crushing</v>
          </cell>
          <cell r="D8241" t="str">
            <v>Industrial Processes - Mining</v>
          </cell>
          <cell r="G8241" t="str">
            <v>Industrial Processes</v>
          </cell>
          <cell r="H8241" t="str">
            <v>Mineral Products</v>
          </cell>
          <cell r="I8241" t="str">
            <v>Coal Mining, Cleaning, and Material Handling (See 305010)</v>
          </cell>
          <cell r="J8241" t="str">
            <v>Secondary Crushing</v>
          </cell>
          <cell r="K8241" t="str">
            <v>30501017</v>
          </cell>
          <cell r="L8241" t="str">
            <v>2005</v>
          </cell>
          <cell r="N8241">
            <v>40988</v>
          </cell>
        </row>
        <row r="8242">
          <cell r="A8242" t="str">
            <v>30531090</v>
          </cell>
          <cell r="B8242" t="str">
            <v>Point</v>
          </cell>
          <cell r="C8242" t="str">
            <v>Coal Mining, Cleaning &amp; Material Handling /Haul Roads: General</v>
          </cell>
          <cell r="D8242" t="str">
            <v>Industrial Processes - Mining</v>
          </cell>
          <cell r="G8242" t="str">
            <v>Industrial Processes</v>
          </cell>
          <cell r="H8242" t="str">
            <v>Mineral Products</v>
          </cell>
          <cell r="I8242" t="str">
            <v>Coal Mining, Cleaning, and Material Handling (See 305010)</v>
          </cell>
          <cell r="J8242" t="str">
            <v>Haul Roads: General</v>
          </cell>
          <cell r="K8242" t="str">
            <v>30501090</v>
          </cell>
          <cell r="L8242" t="str">
            <v>2005</v>
          </cell>
          <cell r="N8242">
            <v>40988</v>
          </cell>
        </row>
        <row r="8243">
          <cell r="A8243" t="str">
            <v>30531099</v>
          </cell>
          <cell r="B8243" t="str">
            <v>Point</v>
          </cell>
          <cell r="C8243" t="str">
            <v>Coal Mining, Cleaning &amp; Material Handling /Other Not Classified</v>
          </cell>
          <cell r="D8243" t="str">
            <v>Industrial Processes - Mining</v>
          </cell>
          <cell r="G8243" t="str">
            <v>Industrial Processes</v>
          </cell>
          <cell r="H8243" t="str">
            <v>Mineral Products</v>
          </cell>
          <cell r="I8243" t="str">
            <v>Coal Mining, Cleaning, and Material Handling (See 305010)</v>
          </cell>
          <cell r="J8243" t="str">
            <v>Other Not Classified</v>
          </cell>
          <cell r="K8243" t="str">
            <v>30501099</v>
          </cell>
          <cell r="L8243" t="str">
            <v>2005</v>
          </cell>
          <cell r="N8243">
            <v>40988</v>
          </cell>
        </row>
        <row r="8244">
          <cell r="A8244" t="str">
            <v>30532001</v>
          </cell>
          <cell r="B8244" t="str">
            <v>Point</v>
          </cell>
          <cell r="C8244" t="str">
            <v>Stone Quarrying &amp; Processing /Primary Crushing</v>
          </cell>
          <cell r="D8244" t="str">
            <v>Industrial Processes - NEC</v>
          </cell>
          <cell r="G8244" t="str">
            <v>Industrial Processes</v>
          </cell>
          <cell r="H8244" t="str">
            <v>Mineral Products</v>
          </cell>
          <cell r="I8244" t="str">
            <v>Stone Quarrying - Processing (See also 305020 for diff. units)</v>
          </cell>
          <cell r="J8244" t="str">
            <v>Primary Crushing</v>
          </cell>
          <cell r="K8244" t="str">
            <v>30502001</v>
          </cell>
          <cell r="L8244" t="str">
            <v>2002</v>
          </cell>
          <cell r="N8244">
            <v>40988</v>
          </cell>
        </row>
        <row r="8245">
          <cell r="A8245" t="str">
            <v>30532002</v>
          </cell>
          <cell r="B8245" t="str">
            <v>Point</v>
          </cell>
          <cell r="C8245" t="str">
            <v>Stone Quarrying &amp; Processing /Secondary Crushing/Screening</v>
          </cell>
          <cell r="D8245" t="str">
            <v>Industrial Processes - NEC</v>
          </cell>
          <cell r="G8245" t="str">
            <v>Industrial Processes</v>
          </cell>
          <cell r="H8245" t="str">
            <v>Mineral Products</v>
          </cell>
          <cell r="I8245" t="str">
            <v>Stone Quarrying - Processing (See also 305020 for diff. units)</v>
          </cell>
          <cell r="J8245" t="str">
            <v>Secondary Crushing/Screening</v>
          </cell>
          <cell r="K8245" t="str">
            <v>30502002</v>
          </cell>
          <cell r="L8245" t="str">
            <v>2002</v>
          </cell>
          <cell r="N8245">
            <v>40988</v>
          </cell>
        </row>
        <row r="8246">
          <cell r="A8246" t="str">
            <v>30532003</v>
          </cell>
          <cell r="B8246" t="str">
            <v>Point</v>
          </cell>
          <cell r="C8246" t="str">
            <v>Stone Quarrying &amp; Processing /Tertiary Crushing/Screening</v>
          </cell>
          <cell r="D8246" t="str">
            <v>Industrial Processes - NEC</v>
          </cell>
          <cell r="G8246" t="str">
            <v>Industrial Processes</v>
          </cell>
          <cell r="H8246" t="str">
            <v>Mineral Products</v>
          </cell>
          <cell r="I8246" t="str">
            <v>Stone Quarrying - Processing (See also 305020 for diff. units)</v>
          </cell>
          <cell r="J8246" t="str">
            <v>Tertiary Crushing/Screening</v>
          </cell>
          <cell r="K8246" t="str">
            <v>30502003</v>
          </cell>
          <cell r="L8246" t="str">
            <v>2002</v>
          </cell>
          <cell r="N8246">
            <v>40988</v>
          </cell>
        </row>
        <row r="8247">
          <cell r="A8247" t="str">
            <v>30532004</v>
          </cell>
          <cell r="B8247" t="str">
            <v>Point</v>
          </cell>
          <cell r="C8247" t="str">
            <v>Stone Quarrying &amp; Processing /Recrushing/Screening</v>
          </cell>
          <cell r="D8247" t="str">
            <v>Industrial Processes - NEC</v>
          </cell>
          <cell r="G8247" t="str">
            <v>Industrial Processes</v>
          </cell>
          <cell r="H8247" t="str">
            <v>Mineral Products</v>
          </cell>
          <cell r="I8247" t="str">
            <v>Stone Quarrying - Processing (See also 305020 for diff. units)</v>
          </cell>
          <cell r="J8247" t="str">
            <v>Recrushing/Screening</v>
          </cell>
          <cell r="K8247" t="str">
            <v>30502004</v>
          </cell>
          <cell r="L8247" t="str">
            <v>2002</v>
          </cell>
          <cell r="N8247">
            <v>40988</v>
          </cell>
        </row>
        <row r="8248">
          <cell r="A8248" t="str">
            <v>30532005</v>
          </cell>
          <cell r="B8248" t="str">
            <v>Point</v>
          </cell>
          <cell r="C8248" t="str">
            <v>Stone Quarrying &amp; Processing /Fines Mill</v>
          </cell>
          <cell r="D8248" t="str">
            <v>Industrial Processes - NEC</v>
          </cell>
          <cell r="G8248" t="str">
            <v>Industrial Processes</v>
          </cell>
          <cell r="H8248" t="str">
            <v>Mineral Products</v>
          </cell>
          <cell r="I8248" t="str">
            <v>Stone Quarrying - Processing (See also 305020 for diff. units)</v>
          </cell>
          <cell r="J8248" t="str">
            <v>Fines Mill</v>
          </cell>
          <cell r="K8248" t="str">
            <v>30502005</v>
          </cell>
          <cell r="L8248" t="str">
            <v>2002</v>
          </cell>
          <cell r="N8248">
            <v>40988</v>
          </cell>
        </row>
        <row r="8249">
          <cell r="A8249" t="str">
            <v>30532006</v>
          </cell>
          <cell r="B8249" t="str">
            <v>Point</v>
          </cell>
          <cell r="C8249" t="str">
            <v>Stone Quarrying &amp; Processing /Miscellaneous Operations: Screen/Convey/Handling</v>
          </cell>
          <cell r="D8249" t="str">
            <v>Industrial Processes - NEC</v>
          </cell>
          <cell r="G8249" t="str">
            <v>Industrial Processes</v>
          </cell>
          <cell r="H8249" t="str">
            <v>Mineral Products</v>
          </cell>
          <cell r="I8249" t="str">
            <v>Stone Quarrying - Processing (See also 305020 for diff. units)</v>
          </cell>
          <cell r="J8249" t="str">
            <v>Miscellaneous Operations: Screen/Convey/Handling</v>
          </cell>
          <cell r="K8249" t="str">
            <v>30502006</v>
          </cell>
          <cell r="L8249" t="str">
            <v>2002</v>
          </cell>
          <cell r="N8249">
            <v>40988</v>
          </cell>
        </row>
        <row r="8250">
          <cell r="A8250" t="str">
            <v>30532007</v>
          </cell>
          <cell r="B8250" t="str">
            <v>Point</v>
          </cell>
          <cell r="C8250" t="str">
            <v>Stone Quarrying &amp; Processing /Open Storage</v>
          </cell>
          <cell r="D8250" t="str">
            <v>Industrial Processes - Storage and Transfer</v>
          </cell>
          <cell r="G8250" t="str">
            <v>Industrial Processes</v>
          </cell>
          <cell r="H8250" t="str">
            <v>Mineral Products</v>
          </cell>
          <cell r="I8250" t="str">
            <v>Stone Quarrying - Processing (See also 305020 for diff. units)</v>
          </cell>
          <cell r="J8250" t="str">
            <v>Open Storage</v>
          </cell>
          <cell r="K8250" t="str">
            <v>30502007</v>
          </cell>
          <cell r="L8250" t="str">
            <v>2002</v>
          </cell>
          <cell r="N8250">
            <v>40988</v>
          </cell>
        </row>
        <row r="8251">
          <cell r="A8251" t="str">
            <v>30532008</v>
          </cell>
          <cell r="B8251" t="str">
            <v>Point</v>
          </cell>
          <cell r="C8251" t="str">
            <v>Stone Quarrying &amp; Processing /Cut Stone: General</v>
          </cell>
          <cell r="D8251" t="str">
            <v>Industrial Processes - NEC</v>
          </cell>
          <cell r="G8251" t="str">
            <v>Industrial Processes</v>
          </cell>
          <cell r="H8251" t="str">
            <v>Mineral Products</v>
          </cell>
          <cell r="I8251" t="str">
            <v>Stone Quarrying - Processing (See also 305020 for diff. units)</v>
          </cell>
          <cell r="J8251" t="str">
            <v>Cut Stone: General</v>
          </cell>
          <cell r="K8251" t="str">
            <v>30502008</v>
          </cell>
          <cell r="L8251" t="str">
            <v>2002</v>
          </cell>
          <cell r="N8251">
            <v>40988</v>
          </cell>
        </row>
        <row r="8252">
          <cell r="A8252" t="str">
            <v>30532009</v>
          </cell>
          <cell r="B8252" t="str">
            <v>Point</v>
          </cell>
          <cell r="C8252" t="str">
            <v>Stone Quarrying &amp; Processing /Blasting: General</v>
          </cell>
          <cell r="D8252" t="str">
            <v>Industrial Processes - Mining</v>
          </cell>
          <cell r="G8252" t="str">
            <v>Industrial Processes</v>
          </cell>
          <cell r="H8252" t="str">
            <v>Mineral Products</v>
          </cell>
          <cell r="I8252" t="str">
            <v>Stone Quarrying - Processing (See also 305020 for diff. units)</v>
          </cell>
          <cell r="J8252" t="str">
            <v>Blasting: General</v>
          </cell>
          <cell r="K8252" t="str">
            <v>30502009</v>
          </cell>
          <cell r="L8252" t="str">
            <v>2002</v>
          </cell>
          <cell r="N8252">
            <v>40988</v>
          </cell>
        </row>
        <row r="8253">
          <cell r="A8253" t="str">
            <v>30532010</v>
          </cell>
          <cell r="B8253" t="str">
            <v>Point</v>
          </cell>
          <cell r="C8253" t="str">
            <v>Stone Quarrying &amp; Processing /Drilling</v>
          </cell>
          <cell r="D8253" t="str">
            <v>Industrial Processes - Mining</v>
          </cell>
          <cell r="G8253" t="str">
            <v>Industrial Processes</v>
          </cell>
          <cell r="H8253" t="str">
            <v>Mineral Products</v>
          </cell>
          <cell r="I8253" t="str">
            <v>Stone Quarrying - Processing (See also 305020 for diff. units)</v>
          </cell>
          <cell r="J8253" t="str">
            <v>Drilling</v>
          </cell>
          <cell r="K8253" t="str">
            <v>30502010</v>
          </cell>
          <cell r="L8253" t="str">
            <v>2002</v>
          </cell>
          <cell r="N8253">
            <v>40988</v>
          </cell>
        </row>
        <row r="8254">
          <cell r="A8254" t="str">
            <v>30532011</v>
          </cell>
          <cell r="B8254" t="str">
            <v>Point</v>
          </cell>
          <cell r="C8254" t="str">
            <v>Stone Quarrying &amp; Processing /Hauling</v>
          </cell>
          <cell r="D8254" t="str">
            <v>Industrial Processes - Mining</v>
          </cell>
          <cell r="G8254" t="str">
            <v>Industrial Processes</v>
          </cell>
          <cell r="H8254" t="str">
            <v>Mineral Products</v>
          </cell>
          <cell r="I8254" t="str">
            <v>Stone Quarrying - Processing (See also 305020 for diff. units)</v>
          </cell>
          <cell r="J8254" t="str">
            <v>Hauling</v>
          </cell>
          <cell r="K8254" t="str">
            <v>30502011</v>
          </cell>
          <cell r="L8254" t="str">
            <v>2002</v>
          </cell>
          <cell r="N8254">
            <v>40988</v>
          </cell>
        </row>
        <row r="8255">
          <cell r="A8255" t="str">
            <v>30532012</v>
          </cell>
          <cell r="B8255" t="str">
            <v>Point</v>
          </cell>
          <cell r="C8255" t="str">
            <v>Stone Quarrying &amp; Processing /Drying</v>
          </cell>
          <cell r="D8255" t="str">
            <v>Industrial Processes - NEC</v>
          </cell>
          <cell r="G8255" t="str">
            <v>Industrial Processes</v>
          </cell>
          <cell r="H8255" t="str">
            <v>Mineral Products</v>
          </cell>
          <cell r="I8255" t="str">
            <v>Stone Quarrying - Processing (See also 305020 for diff. units)</v>
          </cell>
          <cell r="J8255" t="str">
            <v>Drying</v>
          </cell>
          <cell r="K8255" t="str">
            <v>30502012</v>
          </cell>
          <cell r="L8255" t="str">
            <v>2002</v>
          </cell>
          <cell r="N8255">
            <v>40988</v>
          </cell>
        </row>
        <row r="8256">
          <cell r="A8256" t="str">
            <v>30532013</v>
          </cell>
          <cell r="B8256" t="str">
            <v>Point</v>
          </cell>
          <cell r="C8256" t="str">
            <v>Stone Quarrying &amp; Processing /Bar Grizzlies</v>
          </cell>
          <cell r="D8256" t="str">
            <v>Industrial Processes - NEC</v>
          </cell>
          <cell r="G8256" t="str">
            <v>Industrial Processes</v>
          </cell>
          <cell r="H8256" t="str">
            <v>Mineral Products</v>
          </cell>
          <cell r="I8256" t="str">
            <v>Stone Quarrying - Processing (See also 305020 for diff. units)</v>
          </cell>
          <cell r="J8256" t="str">
            <v>Bar Grizzlies</v>
          </cell>
          <cell r="K8256" t="str">
            <v>30502013</v>
          </cell>
          <cell r="L8256" t="str">
            <v>2002</v>
          </cell>
          <cell r="N8256">
            <v>40988</v>
          </cell>
        </row>
        <row r="8257">
          <cell r="A8257" t="str">
            <v>30532014</v>
          </cell>
          <cell r="B8257" t="str">
            <v>Point</v>
          </cell>
          <cell r="C8257" t="str">
            <v>Stone Quarrying &amp; Processing /Shaker Screens</v>
          </cell>
          <cell r="D8257" t="str">
            <v>Industrial Processes - NEC</v>
          </cell>
          <cell r="G8257" t="str">
            <v>Industrial Processes</v>
          </cell>
          <cell r="H8257" t="str">
            <v>Mineral Products</v>
          </cell>
          <cell r="I8257" t="str">
            <v>Stone Quarrying - Processing (See also 305020 for diff. units)</v>
          </cell>
          <cell r="J8257" t="str">
            <v>Shaker Screens</v>
          </cell>
          <cell r="K8257" t="str">
            <v>30502014</v>
          </cell>
          <cell r="L8257" t="str">
            <v>2002</v>
          </cell>
          <cell r="N8257">
            <v>40988</v>
          </cell>
        </row>
        <row r="8258">
          <cell r="A8258" t="str">
            <v>30532015</v>
          </cell>
          <cell r="B8258" t="str">
            <v>Point</v>
          </cell>
          <cell r="C8258" t="str">
            <v>Stone Quarrying &amp; Processing /Vibrating Screens</v>
          </cell>
          <cell r="D8258" t="str">
            <v>Industrial Processes - NEC</v>
          </cell>
          <cell r="G8258" t="str">
            <v>Industrial Processes</v>
          </cell>
          <cell r="H8258" t="str">
            <v>Mineral Products</v>
          </cell>
          <cell r="I8258" t="str">
            <v>Stone Quarrying - Processing (See also 305020 for diff. units)</v>
          </cell>
          <cell r="J8258" t="str">
            <v>Vibrating Screens</v>
          </cell>
          <cell r="K8258" t="str">
            <v>30502015</v>
          </cell>
          <cell r="L8258" t="str">
            <v>2002</v>
          </cell>
          <cell r="N8258">
            <v>40988</v>
          </cell>
        </row>
        <row r="8259">
          <cell r="A8259" t="str">
            <v>30532016</v>
          </cell>
          <cell r="B8259" t="str">
            <v>Point</v>
          </cell>
          <cell r="C8259" t="str">
            <v>Stone Quarrying &amp; Processing /Revolving Screens</v>
          </cell>
          <cell r="D8259" t="str">
            <v>Industrial Processes - NEC</v>
          </cell>
          <cell r="G8259" t="str">
            <v>Industrial Processes</v>
          </cell>
          <cell r="H8259" t="str">
            <v>Mineral Products</v>
          </cell>
          <cell r="I8259" t="str">
            <v>Stone Quarrying - Processing (See also 305020 for diff. units)</v>
          </cell>
          <cell r="J8259" t="str">
            <v>Revolving Screens</v>
          </cell>
          <cell r="K8259" t="str">
            <v>30502016</v>
          </cell>
          <cell r="L8259" t="str">
            <v>2002</v>
          </cell>
          <cell r="N8259">
            <v>40988</v>
          </cell>
        </row>
        <row r="8260">
          <cell r="A8260" t="str">
            <v>30532017</v>
          </cell>
          <cell r="B8260" t="str">
            <v>Point</v>
          </cell>
          <cell r="C8260" t="str">
            <v>Stone Quarrying &amp; Processing /Pugmill</v>
          </cell>
          <cell r="D8260" t="str">
            <v>Industrial Processes - NEC</v>
          </cell>
          <cell r="G8260" t="str">
            <v>Industrial Processes</v>
          </cell>
          <cell r="H8260" t="str">
            <v>Mineral Products</v>
          </cell>
          <cell r="I8260" t="str">
            <v>Stone Quarrying - Processing (See also 305020 for diff. units)</v>
          </cell>
          <cell r="J8260" t="str">
            <v>Pugmill</v>
          </cell>
          <cell r="K8260" t="str">
            <v>30502017</v>
          </cell>
          <cell r="L8260" t="str">
            <v>2002</v>
          </cell>
          <cell r="N8260">
            <v>40988</v>
          </cell>
        </row>
        <row r="8261">
          <cell r="A8261" t="str">
            <v>30532018</v>
          </cell>
          <cell r="B8261" t="str">
            <v>Point</v>
          </cell>
          <cell r="C8261" t="str">
            <v>Stone Quarrying &amp; Processing /Drilling with Liquid Injection</v>
          </cell>
          <cell r="D8261" t="str">
            <v>Industrial Processes - NEC</v>
          </cell>
          <cell r="G8261" t="str">
            <v>Industrial Processes</v>
          </cell>
          <cell r="H8261" t="str">
            <v>Mineral Products</v>
          </cell>
          <cell r="I8261" t="str">
            <v>Stone Quarrying - Processing (See also 305020 for diff. units)</v>
          </cell>
          <cell r="J8261" t="str">
            <v>Drilling with Liquid Injection</v>
          </cell>
          <cell r="K8261" t="str">
            <v>30502018</v>
          </cell>
          <cell r="L8261" t="str">
            <v>2002</v>
          </cell>
          <cell r="N8261">
            <v>40988</v>
          </cell>
        </row>
        <row r="8262">
          <cell r="A8262" t="str">
            <v>30532020</v>
          </cell>
          <cell r="B8262" t="str">
            <v>Point</v>
          </cell>
          <cell r="C8262" t="str">
            <v>Stone Quarrying &amp; Processing /Drilling</v>
          </cell>
          <cell r="D8262" t="str">
            <v>Industrial Processes - Mining</v>
          </cell>
          <cell r="G8262" t="str">
            <v>Industrial Processes</v>
          </cell>
          <cell r="H8262" t="str">
            <v>Mineral Products</v>
          </cell>
          <cell r="I8262" t="str">
            <v>Stone Quarrying - Processing (See also 305020 for diff. units)</v>
          </cell>
          <cell r="J8262" t="str">
            <v>Drilling</v>
          </cell>
          <cell r="K8262" t="str">
            <v>30502010</v>
          </cell>
          <cell r="L8262" t="str">
            <v>2002</v>
          </cell>
          <cell r="N8262">
            <v>40988</v>
          </cell>
        </row>
        <row r="8263">
          <cell r="A8263" t="str">
            <v>30532031</v>
          </cell>
          <cell r="B8263" t="str">
            <v>Point</v>
          </cell>
          <cell r="C8263" t="str">
            <v>Stone Quarrying &amp; Processing /Truck Unloading</v>
          </cell>
          <cell r="D8263" t="str">
            <v>Industrial Processes - Storage and Transfer</v>
          </cell>
          <cell r="G8263" t="str">
            <v>Industrial Processes</v>
          </cell>
          <cell r="H8263" t="str">
            <v>Mineral Products</v>
          </cell>
          <cell r="I8263" t="str">
            <v>Stone Quarrying - Processing (See also 305020 for diff. units)</v>
          </cell>
          <cell r="J8263" t="str">
            <v>Truck Unloading</v>
          </cell>
          <cell r="K8263" t="str">
            <v>30502031</v>
          </cell>
          <cell r="L8263" t="str">
            <v>2002</v>
          </cell>
          <cell r="N8263">
            <v>40988</v>
          </cell>
        </row>
        <row r="8264">
          <cell r="A8264" t="str">
            <v>30532032</v>
          </cell>
          <cell r="B8264" t="str">
            <v>Point</v>
          </cell>
          <cell r="C8264" t="str">
            <v>Stone Quarrying &amp; Processing /Truck Loading: Conveyor</v>
          </cell>
          <cell r="D8264" t="str">
            <v>Industrial Processes - Storage and Transfer</v>
          </cell>
          <cell r="G8264" t="str">
            <v>Industrial Processes</v>
          </cell>
          <cell r="H8264" t="str">
            <v>Mineral Products</v>
          </cell>
          <cell r="I8264" t="str">
            <v>Stone Quarrying - Processing (See also 305020 for diff. units)</v>
          </cell>
          <cell r="J8264" t="str">
            <v>Truck Loading: Conveyor</v>
          </cell>
          <cell r="K8264" t="str">
            <v>30502032</v>
          </cell>
          <cell r="L8264" t="str">
            <v>2002</v>
          </cell>
          <cell r="N8264">
            <v>40988</v>
          </cell>
        </row>
        <row r="8265">
          <cell r="A8265" t="str">
            <v>30532033</v>
          </cell>
          <cell r="B8265" t="str">
            <v>Point</v>
          </cell>
          <cell r="C8265" t="str">
            <v>Stone Quarrying &amp; Processing /Truck Loading: Front End Loader</v>
          </cell>
          <cell r="D8265" t="str">
            <v>Industrial Processes - Storage and Transfer</v>
          </cell>
          <cell r="G8265" t="str">
            <v>Industrial Processes</v>
          </cell>
          <cell r="H8265" t="str">
            <v>Mineral Products</v>
          </cell>
          <cell r="I8265" t="str">
            <v>Stone Quarrying - Processing (See also 305020 for diff. units)</v>
          </cell>
          <cell r="J8265" t="str">
            <v>Truck Loading: Front End Loader</v>
          </cell>
          <cell r="K8265" t="str">
            <v>30502033</v>
          </cell>
          <cell r="L8265" t="str">
            <v>2002</v>
          </cell>
          <cell r="N8265">
            <v>40988</v>
          </cell>
        </row>
        <row r="8266">
          <cell r="A8266" t="str">
            <v>30532090</v>
          </cell>
          <cell r="B8266" t="str">
            <v>Point</v>
          </cell>
          <cell r="C8266" t="str">
            <v>Stone Quarrying &amp; Processing /Haul Roads - General</v>
          </cell>
          <cell r="D8266" t="str">
            <v>Industrial Processes - Mining</v>
          </cell>
          <cell r="G8266" t="str">
            <v>Industrial Processes</v>
          </cell>
          <cell r="H8266" t="str">
            <v>Mineral Products</v>
          </cell>
          <cell r="I8266" t="str">
            <v>Stone Quarrying - Processing (See also 305020 for diff. units)</v>
          </cell>
          <cell r="J8266" t="str">
            <v>Haul Roads - General</v>
          </cell>
          <cell r="K8266" t="str">
            <v>30502090</v>
          </cell>
          <cell r="L8266" t="str">
            <v>2002</v>
          </cell>
          <cell r="M8266">
            <v>36278</v>
          </cell>
          <cell r="N8266">
            <v>40988</v>
          </cell>
        </row>
        <row r="8267">
          <cell r="A8267" t="str">
            <v>30580001</v>
          </cell>
          <cell r="B8267" t="str">
            <v>Point</v>
          </cell>
          <cell r="C8267" t="str">
            <v>Mineral Prods /Equipment Leaks /Equipment Leaks</v>
          </cell>
          <cell r="D8267" t="str">
            <v>Industrial Processes - NEC</v>
          </cell>
          <cell r="G8267" t="str">
            <v>Industrial Processes</v>
          </cell>
          <cell r="H8267" t="str">
            <v>Mineral Products</v>
          </cell>
          <cell r="I8267" t="str">
            <v>Equipment Leaks</v>
          </cell>
          <cell r="J8267" t="str">
            <v>Equipment Leaks</v>
          </cell>
          <cell r="N8267">
            <v>40988</v>
          </cell>
        </row>
        <row r="8268">
          <cell r="A8268" t="str">
            <v>30582001</v>
          </cell>
          <cell r="B8268" t="str">
            <v>Point</v>
          </cell>
          <cell r="C8268" t="str">
            <v>Mineral Prods /Wastewater, Aggregate /Process Area Drains</v>
          </cell>
          <cell r="D8268" t="str">
            <v>Industrial Processes - NEC</v>
          </cell>
          <cell r="G8268" t="str">
            <v>Industrial Processes</v>
          </cell>
          <cell r="H8268" t="str">
            <v>Mineral Products</v>
          </cell>
          <cell r="I8268" t="str">
            <v>Wastewater, Aggregate</v>
          </cell>
          <cell r="J8268" t="str">
            <v>Process Area Drains</v>
          </cell>
          <cell r="N8268">
            <v>40988</v>
          </cell>
        </row>
        <row r="8269">
          <cell r="A8269" t="str">
            <v>30582002</v>
          </cell>
          <cell r="B8269" t="str">
            <v>Point</v>
          </cell>
          <cell r="C8269" t="str">
            <v>Mineral Prods /Wastewater, Aggregate /Process Equipment Drains</v>
          </cell>
          <cell r="D8269" t="str">
            <v>Industrial Processes - NEC</v>
          </cell>
          <cell r="G8269" t="str">
            <v>Industrial Processes</v>
          </cell>
          <cell r="H8269" t="str">
            <v>Mineral Products</v>
          </cell>
          <cell r="I8269" t="str">
            <v>Wastewater, Aggregate</v>
          </cell>
          <cell r="J8269" t="str">
            <v>Process Equipment Drains</v>
          </cell>
          <cell r="N8269">
            <v>40988</v>
          </cell>
        </row>
        <row r="8270">
          <cell r="A8270" t="str">
            <v>30582599</v>
          </cell>
          <cell r="B8270" t="str">
            <v>Point</v>
          </cell>
          <cell r="C8270" t="str">
            <v>Mineral Prods /Wastewater, Pts of Generation /Specify Point of Generation</v>
          </cell>
          <cell r="D8270" t="str">
            <v>Industrial Processes - NEC</v>
          </cell>
          <cell r="G8270" t="str">
            <v>Industrial Processes</v>
          </cell>
          <cell r="H8270" t="str">
            <v>Mineral Products</v>
          </cell>
          <cell r="I8270" t="str">
            <v>Wastewater, Points of Generation</v>
          </cell>
          <cell r="J8270" t="str">
            <v>Specify Point of Generation</v>
          </cell>
          <cell r="N8270">
            <v>40988</v>
          </cell>
        </row>
        <row r="8271">
          <cell r="A8271" t="str">
            <v>30588801</v>
          </cell>
          <cell r="B8271" t="str">
            <v>Point</v>
          </cell>
          <cell r="C8271" t="str">
            <v>Mineral Prods /Fugitive Emissions /Specify in Comments Field</v>
          </cell>
          <cell r="D8271" t="str">
            <v>Industrial Processes - NEC</v>
          </cell>
          <cell r="G8271" t="str">
            <v>Industrial Processes</v>
          </cell>
          <cell r="H8271" t="str">
            <v>Mineral Products</v>
          </cell>
          <cell r="I8271" t="str">
            <v>Fugitive Emissions</v>
          </cell>
          <cell r="J8271" t="str">
            <v>Specify in Comments Field</v>
          </cell>
          <cell r="N8271">
            <v>40988</v>
          </cell>
        </row>
        <row r="8272">
          <cell r="A8272" t="str">
            <v>30588802</v>
          </cell>
          <cell r="B8272" t="str">
            <v>Point</v>
          </cell>
          <cell r="C8272" t="str">
            <v>Mineral Prods /Fugitive Emissions /Specify in Comments Field</v>
          </cell>
          <cell r="D8272" t="str">
            <v>Industrial Processes - NEC</v>
          </cell>
          <cell r="G8272" t="str">
            <v>Industrial Processes</v>
          </cell>
          <cell r="H8272" t="str">
            <v>Mineral Products</v>
          </cell>
          <cell r="I8272" t="str">
            <v>Fugitive Emissions</v>
          </cell>
          <cell r="J8272" t="str">
            <v>Specify in Comments Field</v>
          </cell>
          <cell r="K8272" t="str">
            <v>30588801</v>
          </cell>
          <cell r="L8272" t="str">
            <v>2005</v>
          </cell>
          <cell r="N8272">
            <v>40988</v>
          </cell>
        </row>
        <row r="8273">
          <cell r="A8273" t="str">
            <v>30588803</v>
          </cell>
          <cell r="B8273" t="str">
            <v>Point</v>
          </cell>
          <cell r="C8273" t="str">
            <v>Mineral Prods /Fugitive Emissions /Specify in Comments Field</v>
          </cell>
          <cell r="D8273" t="str">
            <v>Industrial Processes - NEC</v>
          </cell>
          <cell r="G8273" t="str">
            <v>Industrial Processes</v>
          </cell>
          <cell r="H8273" t="str">
            <v>Mineral Products</v>
          </cell>
          <cell r="I8273" t="str">
            <v>Fugitive Emissions</v>
          </cell>
          <cell r="J8273" t="str">
            <v>Specify in Comments Field</v>
          </cell>
          <cell r="K8273" t="str">
            <v>30588801</v>
          </cell>
          <cell r="L8273" t="str">
            <v>2005</v>
          </cell>
          <cell r="N8273">
            <v>40988</v>
          </cell>
        </row>
        <row r="8274">
          <cell r="A8274" t="str">
            <v>30588804</v>
          </cell>
          <cell r="B8274" t="str">
            <v>Point</v>
          </cell>
          <cell r="C8274" t="str">
            <v>Mineral Prods /Fugitive Emissions /Specify in Comments Field</v>
          </cell>
          <cell r="D8274" t="str">
            <v>Industrial Processes - NEC</v>
          </cell>
          <cell r="G8274" t="str">
            <v>Industrial Processes</v>
          </cell>
          <cell r="H8274" t="str">
            <v>Mineral Products</v>
          </cell>
          <cell r="I8274" t="str">
            <v>Fugitive Emissions</v>
          </cell>
          <cell r="J8274" t="str">
            <v>Specify in Comments Field</v>
          </cell>
          <cell r="K8274" t="str">
            <v>30588801</v>
          </cell>
          <cell r="L8274" t="str">
            <v>2005</v>
          </cell>
          <cell r="N8274">
            <v>40988</v>
          </cell>
        </row>
        <row r="8275">
          <cell r="A8275" t="str">
            <v>30588805</v>
          </cell>
          <cell r="B8275" t="str">
            <v>Point</v>
          </cell>
          <cell r="C8275" t="str">
            <v>Mineral Prods /Fugitive Emissions /Specify in Comments Field</v>
          </cell>
          <cell r="D8275" t="str">
            <v>Industrial Processes - NEC</v>
          </cell>
          <cell r="G8275" t="str">
            <v>Industrial Processes</v>
          </cell>
          <cell r="H8275" t="str">
            <v>Mineral Products</v>
          </cell>
          <cell r="I8275" t="str">
            <v>Fugitive Emissions</v>
          </cell>
          <cell r="J8275" t="str">
            <v>Specify in Comments Field</v>
          </cell>
          <cell r="K8275" t="str">
            <v>30588801</v>
          </cell>
          <cell r="L8275" t="str">
            <v>2005</v>
          </cell>
          <cell r="N8275">
            <v>40988</v>
          </cell>
        </row>
        <row r="8276">
          <cell r="A8276" t="str">
            <v>30590001</v>
          </cell>
          <cell r="B8276" t="str">
            <v>Point</v>
          </cell>
          <cell r="C8276" t="str">
            <v>Mineral Prods /Fuel Fired Equipment /Distillate Oil (No. 2): Process Heaters</v>
          </cell>
          <cell r="D8276" t="str">
            <v>Industrial Processes - NEC</v>
          </cell>
          <cell r="G8276" t="str">
            <v>Industrial Processes</v>
          </cell>
          <cell r="H8276" t="str">
            <v>Mineral Products</v>
          </cell>
          <cell r="I8276" t="str">
            <v>Fuel Fired Equipment</v>
          </cell>
          <cell r="J8276" t="str">
            <v>Distillate Oil (No. 2): Process Heaters</v>
          </cell>
          <cell r="N8276">
            <v>40988</v>
          </cell>
        </row>
        <row r="8277">
          <cell r="A8277" t="str">
            <v>30590002</v>
          </cell>
          <cell r="B8277" t="str">
            <v>Point</v>
          </cell>
          <cell r="C8277" t="str">
            <v>Mineral Prods /Fuel Fired Equipment /Residual Oil: Process Heaters</v>
          </cell>
          <cell r="D8277" t="str">
            <v>Industrial Processes - NEC</v>
          </cell>
          <cell r="G8277" t="str">
            <v>Industrial Processes</v>
          </cell>
          <cell r="H8277" t="str">
            <v>Mineral Products</v>
          </cell>
          <cell r="I8277" t="str">
            <v>Fuel Fired Equipment</v>
          </cell>
          <cell r="J8277" t="str">
            <v>Residual Oil: Process Heaters</v>
          </cell>
          <cell r="N8277">
            <v>40988</v>
          </cell>
        </row>
        <row r="8278">
          <cell r="A8278" t="str">
            <v>30590003</v>
          </cell>
          <cell r="B8278" t="str">
            <v>Point</v>
          </cell>
          <cell r="C8278" t="str">
            <v>Mineral Prods /Fuel Fired Equipment /Natural Gas: Process Heaters</v>
          </cell>
          <cell r="D8278" t="str">
            <v>Industrial Processes - NEC</v>
          </cell>
          <cell r="G8278" t="str">
            <v>Industrial Processes</v>
          </cell>
          <cell r="H8278" t="str">
            <v>Mineral Products</v>
          </cell>
          <cell r="I8278" t="str">
            <v>Fuel Fired Equipment</v>
          </cell>
          <cell r="J8278" t="str">
            <v>Natural Gas: Process Heaters</v>
          </cell>
          <cell r="N8278">
            <v>40988</v>
          </cell>
        </row>
        <row r="8279">
          <cell r="A8279" t="str">
            <v>30590005</v>
          </cell>
          <cell r="B8279" t="str">
            <v>Point</v>
          </cell>
          <cell r="C8279" t="str">
            <v>Mineral Prods /Fuel Fired Equipment /Liquified Petroleum Gas (LPG): Process Heaters</v>
          </cell>
          <cell r="D8279" t="str">
            <v>Industrial Processes - NEC</v>
          </cell>
          <cell r="G8279" t="str">
            <v>Industrial Processes</v>
          </cell>
          <cell r="H8279" t="str">
            <v>Mineral Products</v>
          </cell>
          <cell r="I8279" t="str">
            <v>Fuel Fired Equipment</v>
          </cell>
          <cell r="J8279" t="str">
            <v>Liquified Petroleum Gas (LPG): Process Heaters</v>
          </cell>
          <cell r="N8279">
            <v>40988</v>
          </cell>
        </row>
        <row r="8280">
          <cell r="A8280" t="str">
            <v>30590011</v>
          </cell>
          <cell r="B8280" t="str">
            <v>Point</v>
          </cell>
          <cell r="C8280" t="str">
            <v>Mineral Prods /Fuel Fired Equipment /Distillate Oil (No. 2): Incinerators</v>
          </cell>
          <cell r="D8280" t="str">
            <v>Industrial Processes - NEC</v>
          </cell>
          <cell r="G8280" t="str">
            <v>Industrial Processes</v>
          </cell>
          <cell r="H8280" t="str">
            <v>Mineral Products</v>
          </cell>
          <cell r="I8280" t="str">
            <v>Fuel Fired Equipment</v>
          </cell>
          <cell r="J8280" t="str">
            <v>Distillate Oil (No. 2): Incinerators</v>
          </cell>
          <cell r="N8280">
            <v>40988</v>
          </cell>
        </row>
        <row r="8281">
          <cell r="A8281" t="str">
            <v>30590012</v>
          </cell>
          <cell r="B8281" t="str">
            <v>Point</v>
          </cell>
          <cell r="C8281" t="str">
            <v>Mineral Prods /Fuel Fired Equipment /Residual Oil: Incinerators</v>
          </cell>
          <cell r="D8281" t="str">
            <v>Industrial Processes - NEC</v>
          </cell>
          <cell r="G8281" t="str">
            <v>Industrial Processes</v>
          </cell>
          <cell r="H8281" t="str">
            <v>Mineral Products</v>
          </cell>
          <cell r="I8281" t="str">
            <v>Fuel Fired Equipment</v>
          </cell>
          <cell r="J8281" t="str">
            <v>Residual Oil: Incinerators</v>
          </cell>
          <cell r="N8281">
            <v>40988</v>
          </cell>
        </row>
        <row r="8282">
          <cell r="A8282" t="str">
            <v>30590013</v>
          </cell>
          <cell r="B8282" t="str">
            <v>Point</v>
          </cell>
          <cell r="C8282" t="str">
            <v>Mineral Prods /Fuel Fired Equipment /Natural Gas: Incinerators</v>
          </cell>
          <cell r="D8282" t="str">
            <v>Industrial Processes - NEC</v>
          </cell>
          <cell r="G8282" t="str">
            <v>Industrial Processes</v>
          </cell>
          <cell r="H8282" t="str">
            <v>Mineral Products</v>
          </cell>
          <cell r="I8282" t="str">
            <v>Fuel Fired Equipment</v>
          </cell>
          <cell r="J8282" t="str">
            <v>Natural Gas: Incinerators</v>
          </cell>
          <cell r="N8282">
            <v>40988</v>
          </cell>
        </row>
        <row r="8283">
          <cell r="A8283" t="str">
            <v>30590021</v>
          </cell>
          <cell r="B8283" t="str">
            <v>Point</v>
          </cell>
          <cell r="C8283" t="str">
            <v>Mineral Prods /Fuel Fired Equipment /Distillate Oil (No. 2): Flares</v>
          </cell>
          <cell r="D8283" t="str">
            <v>Industrial Processes - NEC</v>
          </cell>
          <cell r="G8283" t="str">
            <v>Industrial Processes</v>
          </cell>
          <cell r="H8283" t="str">
            <v>Mineral Products</v>
          </cell>
          <cell r="I8283" t="str">
            <v>Fuel Fired Equipment</v>
          </cell>
          <cell r="J8283" t="str">
            <v>Distillate Oil (No. 2): Flares</v>
          </cell>
          <cell r="M8283">
            <v>36278</v>
          </cell>
          <cell r="N8283">
            <v>40988</v>
          </cell>
        </row>
        <row r="8284">
          <cell r="A8284" t="str">
            <v>30590023</v>
          </cell>
          <cell r="B8284" t="str">
            <v>Point</v>
          </cell>
          <cell r="C8284" t="str">
            <v>Mineral Prods /Fuel Fired Equipment /Natural Gas: Flares</v>
          </cell>
          <cell r="D8284" t="str">
            <v>Industrial Processes - NEC</v>
          </cell>
          <cell r="G8284" t="str">
            <v>Industrial Processes</v>
          </cell>
          <cell r="H8284" t="str">
            <v>Mineral Products</v>
          </cell>
          <cell r="I8284" t="str">
            <v>Fuel Fired Equipment</v>
          </cell>
          <cell r="J8284" t="str">
            <v>Natural Gas: Flares</v>
          </cell>
          <cell r="N8284">
            <v>40988</v>
          </cell>
        </row>
        <row r="8285">
          <cell r="A8285" t="str">
            <v>30599999</v>
          </cell>
          <cell r="B8285" t="str">
            <v>Point</v>
          </cell>
          <cell r="C8285" t="str">
            <v>Mineral Prods /Other Not Defined /Specify in Comments Field</v>
          </cell>
          <cell r="D8285" t="str">
            <v>Industrial Processes - NEC</v>
          </cell>
          <cell r="G8285" t="str">
            <v>Industrial Processes</v>
          </cell>
          <cell r="H8285" t="str">
            <v>Mineral Products</v>
          </cell>
          <cell r="I8285" t="str">
            <v>Other Not Defined</v>
          </cell>
          <cell r="J8285" t="str">
            <v>Specify in Comments Field</v>
          </cell>
          <cell r="N8285">
            <v>40988</v>
          </cell>
        </row>
        <row r="8286">
          <cell r="A8286" t="str">
            <v>30600101</v>
          </cell>
          <cell r="B8286" t="str">
            <v>Point</v>
          </cell>
          <cell r="C8286" t="str">
            <v>Petrol Indus /Process Heaters /Oil-fired **</v>
          </cell>
          <cell r="D8286" t="str">
            <v>Industrial Processes - Petroleum Refineries</v>
          </cell>
          <cell r="G8286" t="str">
            <v>Industrial Processes</v>
          </cell>
          <cell r="H8286" t="str">
            <v>Petroleum Industry</v>
          </cell>
          <cell r="I8286" t="str">
            <v>Process Heaters</v>
          </cell>
          <cell r="J8286" t="str">
            <v>Oil-fired **</v>
          </cell>
          <cell r="N8286">
            <v>40988</v>
          </cell>
        </row>
        <row r="8287">
          <cell r="A8287" t="str">
            <v>30600102</v>
          </cell>
          <cell r="B8287" t="str">
            <v>Point</v>
          </cell>
          <cell r="C8287" t="str">
            <v>Petrol Indus /Process Heaters /Gas-fired **</v>
          </cell>
          <cell r="D8287" t="str">
            <v>Industrial Processes - Petroleum Refineries</v>
          </cell>
          <cell r="G8287" t="str">
            <v>Industrial Processes</v>
          </cell>
          <cell r="H8287" t="str">
            <v>Petroleum Industry</v>
          </cell>
          <cell r="I8287" t="str">
            <v>Process Heaters</v>
          </cell>
          <cell r="J8287" t="str">
            <v>Gas-fired **</v>
          </cell>
          <cell r="N8287">
            <v>40988</v>
          </cell>
        </row>
        <row r="8288">
          <cell r="A8288" t="str">
            <v>30600103</v>
          </cell>
          <cell r="B8288" t="str">
            <v>Point</v>
          </cell>
          <cell r="C8288" t="str">
            <v>Petrol Indus /Process Heaters /Oil-fired</v>
          </cell>
          <cell r="D8288" t="str">
            <v>Industrial Processes - Petroleum Refineries</v>
          </cell>
          <cell r="G8288" t="str">
            <v>Industrial Processes</v>
          </cell>
          <cell r="H8288" t="str">
            <v>Petroleum Industry</v>
          </cell>
          <cell r="I8288" t="str">
            <v>Process Heaters</v>
          </cell>
          <cell r="J8288" t="str">
            <v>Oil-fired</v>
          </cell>
          <cell r="N8288">
            <v>40988</v>
          </cell>
        </row>
        <row r="8289">
          <cell r="A8289" t="str">
            <v>30600104</v>
          </cell>
          <cell r="B8289" t="str">
            <v>Point</v>
          </cell>
          <cell r="C8289" t="str">
            <v>Petrol Indus /Process Heaters /Gas-fired</v>
          </cell>
          <cell r="D8289" t="str">
            <v>Industrial Processes - Petroleum Refineries</v>
          </cell>
          <cell r="G8289" t="str">
            <v>Industrial Processes</v>
          </cell>
          <cell r="H8289" t="str">
            <v>Petroleum Industry</v>
          </cell>
          <cell r="I8289" t="str">
            <v>Process Heaters</v>
          </cell>
          <cell r="J8289" t="str">
            <v>Gas-fired</v>
          </cell>
          <cell r="N8289">
            <v>40988</v>
          </cell>
        </row>
        <row r="8290">
          <cell r="A8290" t="str">
            <v>30600105</v>
          </cell>
          <cell r="B8290" t="str">
            <v>Point</v>
          </cell>
          <cell r="C8290" t="str">
            <v>Petrol Indus /Process Heaters /Natural Gas-fired</v>
          </cell>
          <cell r="D8290" t="str">
            <v>Industrial Processes - Petroleum Refineries</v>
          </cell>
          <cell r="G8290" t="str">
            <v>Industrial Processes</v>
          </cell>
          <cell r="H8290" t="str">
            <v>Petroleum Industry</v>
          </cell>
          <cell r="I8290" t="str">
            <v>Process Heaters</v>
          </cell>
          <cell r="J8290" t="str">
            <v>Natural Gas-fired</v>
          </cell>
          <cell r="N8290">
            <v>40988</v>
          </cell>
        </row>
        <row r="8291">
          <cell r="A8291" t="str">
            <v>30600106</v>
          </cell>
          <cell r="B8291" t="str">
            <v>Point</v>
          </cell>
          <cell r="C8291" t="str">
            <v>Petrol Indus /Process Heaters /Process Gas-fired</v>
          </cell>
          <cell r="D8291" t="str">
            <v>Industrial Processes - Petroleum Refineries</v>
          </cell>
          <cell r="G8291" t="str">
            <v>Industrial Processes</v>
          </cell>
          <cell r="H8291" t="str">
            <v>Petroleum Industry</v>
          </cell>
          <cell r="I8291" t="str">
            <v>Process Heaters</v>
          </cell>
          <cell r="J8291" t="str">
            <v>Process Gas-fired</v>
          </cell>
          <cell r="N8291">
            <v>40988</v>
          </cell>
        </row>
        <row r="8292">
          <cell r="A8292" t="str">
            <v>30600107</v>
          </cell>
          <cell r="B8292" t="str">
            <v>Point</v>
          </cell>
          <cell r="C8292" t="str">
            <v>Petrol Indus /Process Heaters /LPG-fired</v>
          </cell>
          <cell r="D8292" t="str">
            <v>Industrial Processes - Petroleum Refineries</v>
          </cell>
          <cell r="G8292" t="str">
            <v>Industrial Processes</v>
          </cell>
          <cell r="H8292" t="str">
            <v>Petroleum Industry</v>
          </cell>
          <cell r="I8292" t="str">
            <v>Process Heaters</v>
          </cell>
          <cell r="J8292" t="str">
            <v>LPG-fired</v>
          </cell>
          <cell r="N8292">
            <v>40988</v>
          </cell>
        </row>
        <row r="8293">
          <cell r="A8293" t="str">
            <v>30600108</v>
          </cell>
          <cell r="B8293" t="str">
            <v>Point</v>
          </cell>
          <cell r="C8293" t="str">
            <v>Petrol Indus /Process Heaters /Landfill Gas-fired</v>
          </cell>
          <cell r="D8293" t="str">
            <v>Industrial Processes - Petroleum Refineries</v>
          </cell>
          <cell r="G8293" t="str">
            <v>Industrial Processes</v>
          </cell>
          <cell r="H8293" t="str">
            <v>Petroleum Industry</v>
          </cell>
          <cell r="I8293" t="str">
            <v>Process Heaters</v>
          </cell>
          <cell r="J8293" t="str">
            <v>Landfill Gas-fired</v>
          </cell>
          <cell r="N8293">
            <v>40988</v>
          </cell>
        </row>
        <row r="8294">
          <cell r="A8294" t="str">
            <v>30600111</v>
          </cell>
          <cell r="B8294" t="str">
            <v>Point</v>
          </cell>
          <cell r="C8294" t="str">
            <v>Petrol Indus /Process Heaters /Oil-fired (No. 6 Oil) : 100 Million Btu Capacity</v>
          </cell>
          <cell r="D8294" t="str">
            <v>Industrial Processes - Petroleum Refineries</v>
          </cell>
          <cell r="G8294" t="str">
            <v>Industrial Processes</v>
          </cell>
          <cell r="H8294" t="str">
            <v>Petroleum Industry</v>
          </cell>
          <cell r="I8294" t="str">
            <v>Process Heaters</v>
          </cell>
          <cell r="J8294" t="str">
            <v>Oil-fired (No. 6 Oil) : 100 Million Btu Capacity</v>
          </cell>
          <cell r="N8294">
            <v>40988</v>
          </cell>
        </row>
        <row r="8295">
          <cell r="A8295" t="str">
            <v>30600199</v>
          </cell>
          <cell r="B8295" t="str">
            <v>Point</v>
          </cell>
          <cell r="C8295" t="str">
            <v>Petrol Indus /Process Heaters /Other Not Classified</v>
          </cell>
          <cell r="D8295" t="str">
            <v>Industrial Processes - Petroleum Refineries</v>
          </cell>
          <cell r="G8295" t="str">
            <v>Industrial Processes</v>
          </cell>
          <cell r="H8295" t="str">
            <v>Petroleum Industry</v>
          </cell>
          <cell r="I8295" t="str">
            <v>Process Heaters</v>
          </cell>
          <cell r="J8295" t="str">
            <v>Other Not Classified</v>
          </cell>
          <cell r="N8295">
            <v>40988</v>
          </cell>
        </row>
        <row r="8296">
          <cell r="A8296" t="str">
            <v>30600201</v>
          </cell>
          <cell r="B8296" t="str">
            <v>Point</v>
          </cell>
          <cell r="C8296" t="str">
            <v>Petrol Indus /Catalytic Cracking Units /Fluid Catalytic Cracking Unit</v>
          </cell>
          <cell r="D8296" t="str">
            <v>Industrial Processes - Petroleum Refineries</v>
          </cell>
          <cell r="G8296" t="str">
            <v>Industrial Processes</v>
          </cell>
          <cell r="H8296" t="str">
            <v>Petroleum Industry</v>
          </cell>
          <cell r="I8296" t="str">
            <v>Catalytic Cracking Units</v>
          </cell>
          <cell r="J8296" t="str">
            <v>Fluid Catalytic Cracking Unit</v>
          </cell>
          <cell r="N8296">
            <v>40988</v>
          </cell>
        </row>
        <row r="8297">
          <cell r="A8297" t="str">
            <v>30600202</v>
          </cell>
          <cell r="B8297" t="str">
            <v>Point</v>
          </cell>
          <cell r="C8297" t="str">
            <v>Petrol Indus /Catalytic Cracking Units /Catalyst Handling System</v>
          </cell>
          <cell r="D8297" t="str">
            <v>Industrial Processes - Petroleum Refineries</v>
          </cell>
          <cell r="G8297" t="str">
            <v>Industrial Processes</v>
          </cell>
          <cell r="H8297" t="str">
            <v>Petroleum Industry</v>
          </cell>
          <cell r="I8297" t="str">
            <v>Catalytic Cracking Units</v>
          </cell>
          <cell r="J8297" t="str">
            <v>Catalyst Handling System</v>
          </cell>
          <cell r="N8297">
            <v>40988</v>
          </cell>
        </row>
        <row r="8298">
          <cell r="A8298" t="str">
            <v>30600301</v>
          </cell>
          <cell r="B8298" t="str">
            <v>Point</v>
          </cell>
          <cell r="C8298" t="str">
            <v>Petrol Indus /Catalytic Cracking Units /Thermal Catalytic Cracking Unit</v>
          </cell>
          <cell r="D8298" t="str">
            <v>Industrial Processes - Petroleum Refineries</v>
          </cell>
          <cell r="G8298" t="str">
            <v>Industrial Processes</v>
          </cell>
          <cell r="H8298" t="str">
            <v>Petroleum Industry</v>
          </cell>
          <cell r="I8298" t="str">
            <v>Catalytic Cracking Units</v>
          </cell>
          <cell r="J8298" t="str">
            <v>Thermal Catalytic Cracking Unit</v>
          </cell>
          <cell r="N8298">
            <v>40988</v>
          </cell>
        </row>
        <row r="8299">
          <cell r="A8299" t="str">
            <v>30600401</v>
          </cell>
          <cell r="B8299" t="str">
            <v>Point</v>
          </cell>
          <cell r="C8299" t="str">
            <v>Petrol Indus /Blowdown Systems /Blowdown System with Vapor Recovery System with Flaring</v>
          </cell>
          <cell r="D8299" t="str">
            <v>Industrial Processes - Petroleum Refineries</v>
          </cell>
          <cell r="G8299" t="str">
            <v>Industrial Processes</v>
          </cell>
          <cell r="H8299" t="str">
            <v>Petroleum Industry</v>
          </cell>
          <cell r="I8299" t="str">
            <v>Blowdown Systems</v>
          </cell>
          <cell r="J8299" t="str">
            <v>Blowdown System with Vapor Recovery System with Flaring</v>
          </cell>
          <cell r="N8299">
            <v>40988</v>
          </cell>
        </row>
        <row r="8300">
          <cell r="A8300" t="str">
            <v>30600402</v>
          </cell>
          <cell r="B8300" t="str">
            <v>Point</v>
          </cell>
          <cell r="C8300" t="str">
            <v>Petrol Indus /Blowdown Systems /Blowdown System w/o Controls</v>
          </cell>
          <cell r="D8300" t="str">
            <v>Industrial Processes - Petroleum Refineries</v>
          </cell>
          <cell r="G8300" t="str">
            <v>Industrial Processes</v>
          </cell>
          <cell r="H8300" t="str">
            <v>Petroleum Industry</v>
          </cell>
          <cell r="I8300" t="str">
            <v>Blowdown Systems</v>
          </cell>
          <cell r="J8300" t="str">
            <v>Blowdown System w/o Controls</v>
          </cell>
          <cell r="N8300">
            <v>40988</v>
          </cell>
        </row>
        <row r="8301">
          <cell r="A8301" t="str">
            <v>30600503</v>
          </cell>
          <cell r="B8301" t="str">
            <v>Point</v>
          </cell>
          <cell r="C8301" t="str">
            <v>Petrol Indus /Wastewater Treatment /Process Drains and Wastewater Separators</v>
          </cell>
          <cell r="D8301" t="str">
            <v>Industrial Processes - Petroleum Refineries</v>
          </cell>
          <cell r="G8301" t="str">
            <v>Industrial Processes</v>
          </cell>
          <cell r="H8301" t="str">
            <v>Petroleum Industry</v>
          </cell>
          <cell r="I8301" t="str">
            <v>Wastewater Treatment</v>
          </cell>
          <cell r="J8301" t="str">
            <v>Process Drains and Wastewater Separators</v>
          </cell>
          <cell r="N8301">
            <v>40988</v>
          </cell>
        </row>
        <row r="8302">
          <cell r="A8302" t="str">
            <v>30600504</v>
          </cell>
          <cell r="B8302" t="str">
            <v>Point</v>
          </cell>
          <cell r="C8302" t="str">
            <v>Petrol Indus /Wastewater Treatment /Process Drains and Wastewater Separators</v>
          </cell>
          <cell r="D8302" t="str">
            <v>Industrial Processes - Petroleum Refineries</v>
          </cell>
          <cell r="G8302" t="str">
            <v>Industrial Processes</v>
          </cell>
          <cell r="H8302" t="str">
            <v>Petroleum Industry</v>
          </cell>
          <cell r="I8302" t="str">
            <v>Wastewater Treatment</v>
          </cell>
          <cell r="J8302" t="str">
            <v>Process Drains and Wastewater Separators</v>
          </cell>
          <cell r="K8302" t="str">
            <v>30600503</v>
          </cell>
          <cell r="L8302" t="str">
            <v>2002</v>
          </cell>
          <cell r="N8302">
            <v>40988</v>
          </cell>
        </row>
        <row r="8303">
          <cell r="A8303" t="str">
            <v>30600505</v>
          </cell>
          <cell r="B8303" t="str">
            <v>Point</v>
          </cell>
          <cell r="C8303" t="str">
            <v>Petrol Indus /Wastewater Treatment /Wastewater Treatment w/o Separator</v>
          </cell>
          <cell r="D8303" t="str">
            <v>Industrial Processes - Petroleum Refineries</v>
          </cell>
          <cell r="G8303" t="str">
            <v>Industrial Processes</v>
          </cell>
          <cell r="H8303" t="str">
            <v>Petroleum Industry</v>
          </cell>
          <cell r="I8303" t="str">
            <v>Wastewater Treatment</v>
          </cell>
          <cell r="J8303" t="str">
            <v>Wastewater Treatment w/o Separator</v>
          </cell>
          <cell r="N8303">
            <v>40988</v>
          </cell>
        </row>
        <row r="8304">
          <cell r="A8304" t="str">
            <v>30600506</v>
          </cell>
          <cell r="B8304" t="str">
            <v>Point</v>
          </cell>
          <cell r="C8304" t="str">
            <v>Petrol Indus /Wastewater Treatment /Wastewater Treatment w/o Separator</v>
          </cell>
          <cell r="D8304" t="str">
            <v>Industrial Processes - Petroleum Refineries</v>
          </cell>
          <cell r="G8304" t="str">
            <v>Industrial Processes</v>
          </cell>
          <cell r="H8304" t="str">
            <v>Petroleum Industry</v>
          </cell>
          <cell r="I8304" t="str">
            <v>Wastewater Treatment</v>
          </cell>
          <cell r="J8304" t="str">
            <v>Wastewater Treatment w/o Separator</v>
          </cell>
          <cell r="K8304" t="str">
            <v>30600505</v>
          </cell>
          <cell r="L8304" t="str">
            <v>2002</v>
          </cell>
          <cell r="N8304">
            <v>40988</v>
          </cell>
        </row>
        <row r="8305">
          <cell r="A8305" t="str">
            <v>30600508</v>
          </cell>
          <cell r="B8305" t="str">
            <v>Point</v>
          </cell>
          <cell r="C8305" t="str">
            <v>Petrol Indus /Wastewater Treatment /Oil/Water Separator</v>
          </cell>
          <cell r="D8305" t="str">
            <v>Industrial Processes - Petroleum Refineries</v>
          </cell>
          <cell r="G8305" t="str">
            <v>Industrial Processes</v>
          </cell>
          <cell r="H8305" t="str">
            <v>Petroleum Industry</v>
          </cell>
          <cell r="I8305" t="str">
            <v>Wastewater Treatment</v>
          </cell>
          <cell r="J8305" t="str">
            <v>Oil/Water Separator</v>
          </cell>
          <cell r="N8305">
            <v>40988</v>
          </cell>
        </row>
        <row r="8306">
          <cell r="A8306" t="str">
            <v>30600510</v>
          </cell>
          <cell r="B8306" t="str">
            <v>Point</v>
          </cell>
          <cell r="C8306" t="str">
            <v>Petrol Indus /Wastewater Treatment /Liquid-Liquid Separator: Hydrocarbon/Amine</v>
          </cell>
          <cell r="D8306" t="str">
            <v>Industrial Processes - Petroleum Refineries</v>
          </cell>
          <cell r="G8306" t="str">
            <v>Industrial Processes</v>
          </cell>
          <cell r="H8306" t="str">
            <v>Petroleum Industry</v>
          </cell>
          <cell r="I8306" t="str">
            <v>Wastewater Treatment</v>
          </cell>
          <cell r="J8306" t="str">
            <v>Liquid-Liquid Separator: Hydrocarbon/Amine</v>
          </cell>
          <cell r="N8306">
            <v>40988</v>
          </cell>
        </row>
        <row r="8307">
          <cell r="A8307" t="str">
            <v>30600511</v>
          </cell>
          <cell r="B8307" t="str">
            <v>Point</v>
          </cell>
          <cell r="C8307" t="str">
            <v>Petrol Indus /Wastewater Treatment /Sour Water Treating</v>
          </cell>
          <cell r="D8307" t="str">
            <v>Industrial Processes - Petroleum Refineries</v>
          </cell>
          <cell r="G8307" t="str">
            <v>Industrial Processes</v>
          </cell>
          <cell r="H8307" t="str">
            <v>Petroleum Industry</v>
          </cell>
          <cell r="I8307" t="str">
            <v>Wastewater Treatment</v>
          </cell>
          <cell r="J8307" t="str">
            <v>Sour Water Treating</v>
          </cell>
          <cell r="N8307">
            <v>40988</v>
          </cell>
        </row>
        <row r="8308">
          <cell r="A8308" t="str">
            <v>30600514</v>
          </cell>
          <cell r="B8308" t="str">
            <v>Point</v>
          </cell>
          <cell r="C8308" t="str">
            <v>Petrol Indus /Wastewater Treatment /Petroleum Refinery Wastewater System: Junction Box</v>
          </cell>
          <cell r="D8308" t="str">
            <v>Industrial Processes - Petroleum Refineries</v>
          </cell>
          <cell r="G8308" t="str">
            <v>Industrial Processes</v>
          </cell>
          <cell r="H8308" t="str">
            <v>Petroleum Industry</v>
          </cell>
          <cell r="I8308" t="str">
            <v>Wastewater Treatment</v>
          </cell>
          <cell r="J8308" t="str">
            <v>Petroleum Refinery Wastewater System: Junction Box</v>
          </cell>
          <cell r="N8308">
            <v>40988</v>
          </cell>
        </row>
        <row r="8309">
          <cell r="A8309" t="str">
            <v>30600515</v>
          </cell>
          <cell r="B8309" t="str">
            <v>Point</v>
          </cell>
          <cell r="C8309" t="str">
            <v>Petrol Indus /Wastewater Treatment /Petroleum Refinery Wastewater System: Lift Station</v>
          </cell>
          <cell r="D8309" t="str">
            <v>Industrial Processes - Petroleum Refineries</v>
          </cell>
          <cell r="G8309" t="str">
            <v>Industrial Processes</v>
          </cell>
          <cell r="H8309" t="str">
            <v>Petroleum Industry</v>
          </cell>
          <cell r="I8309" t="str">
            <v>Wastewater Treatment</v>
          </cell>
          <cell r="J8309" t="str">
            <v>Petroleum Refinery Wastewater System: Lift Station</v>
          </cell>
          <cell r="N8309">
            <v>40988</v>
          </cell>
        </row>
        <row r="8310">
          <cell r="A8310" t="str">
            <v>30600516</v>
          </cell>
          <cell r="B8310" t="str">
            <v>Point</v>
          </cell>
          <cell r="C8310" t="str">
            <v>Petrol Indus /Wastewater Treatment /Petroleum Refinery Wastewater System: Aerated Impoundment</v>
          </cell>
          <cell r="D8310" t="str">
            <v>Industrial Processes - Petroleum Refineries</v>
          </cell>
          <cell r="G8310" t="str">
            <v>Industrial Processes</v>
          </cell>
          <cell r="H8310" t="str">
            <v>Petroleum Industry</v>
          </cell>
          <cell r="I8310" t="str">
            <v>Wastewater Treatment</v>
          </cell>
          <cell r="J8310" t="str">
            <v>Petroleum Refinery Wastewater System: Aerated Impoundment</v>
          </cell>
          <cell r="N8310">
            <v>40988</v>
          </cell>
        </row>
        <row r="8311">
          <cell r="A8311" t="str">
            <v>30600517</v>
          </cell>
          <cell r="B8311" t="str">
            <v>Point</v>
          </cell>
          <cell r="C8311" t="str">
            <v>Petrol Indus /Wastewater Treatment /Petroleum Refinery Wastewater System: Non-aerated Impoundment</v>
          </cell>
          <cell r="D8311" t="str">
            <v>Industrial Processes - Petroleum Refineries</v>
          </cell>
          <cell r="G8311" t="str">
            <v>Industrial Processes</v>
          </cell>
          <cell r="H8311" t="str">
            <v>Petroleum Industry</v>
          </cell>
          <cell r="I8311" t="str">
            <v>Wastewater Treatment</v>
          </cell>
          <cell r="J8311" t="str">
            <v>Petroleum Refinery Wastewater System: Non-aerated Impoundment</v>
          </cell>
          <cell r="N8311">
            <v>40988</v>
          </cell>
        </row>
        <row r="8312">
          <cell r="A8312" t="str">
            <v>30600518</v>
          </cell>
          <cell r="B8312" t="str">
            <v>Point</v>
          </cell>
          <cell r="C8312" t="str">
            <v>Petrol Indus /Wastewater Treatment /Petroleum Refinery Wastewater System: Weir</v>
          </cell>
          <cell r="D8312" t="str">
            <v>Industrial Processes - Petroleum Refineries</v>
          </cell>
          <cell r="G8312" t="str">
            <v>Industrial Processes</v>
          </cell>
          <cell r="H8312" t="str">
            <v>Petroleum Industry</v>
          </cell>
          <cell r="I8312" t="str">
            <v>Wastewater Treatment</v>
          </cell>
          <cell r="J8312" t="str">
            <v>Petroleum Refinery Wastewater System: Weir</v>
          </cell>
          <cell r="N8312">
            <v>40988</v>
          </cell>
        </row>
        <row r="8313">
          <cell r="A8313" t="str">
            <v>30600519</v>
          </cell>
          <cell r="B8313" t="str">
            <v>Point</v>
          </cell>
          <cell r="C8313" t="str">
            <v>Petrol Indus /Wastewater Treatment /Petroleum Refinery Wastewater System: Activated Sludge Impoundment</v>
          </cell>
          <cell r="D8313" t="str">
            <v>Industrial Processes - Petroleum Refineries</v>
          </cell>
          <cell r="G8313" t="str">
            <v>Industrial Processes</v>
          </cell>
          <cell r="H8313" t="str">
            <v>Petroleum Industry</v>
          </cell>
          <cell r="I8313" t="str">
            <v>Wastewater Treatment</v>
          </cell>
          <cell r="J8313" t="str">
            <v>Petroleum Refinery Wastewater System: Activated Sludge Impoundment</v>
          </cell>
          <cell r="N8313">
            <v>40988</v>
          </cell>
        </row>
        <row r="8314">
          <cell r="A8314" t="str">
            <v>30600520</v>
          </cell>
          <cell r="B8314" t="str">
            <v>Point</v>
          </cell>
          <cell r="C8314" t="str">
            <v>Petrol Indus /Wastewater Treatment /Petroleum Refinery Wastewater System: Clarifier</v>
          </cell>
          <cell r="D8314" t="str">
            <v>Industrial Processes - Petroleum Refineries</v>
          </cell>
          <cell r="G8314" t="str">
            <v>Industrial Processes</v>
          </cell>
          <cell r="H8314" t="str">
            <v>Petroleum Industry</v>
          </cell>
          <cell r="I8314" t="str">
            <v>Wastewater Treatment</v>
          </cell>
          <cell r="J8314" t="str">
            <v>Petroleum Refinery Wastewater System: Clarifier</v>
          </cell>
          <cell r="N8314">
            <v>40988</v>
          </cell>
        </row>
        <row r="8315">
          <cell r="A8315" t="str">
            <v>30600521</v>
          </cell>
          <cell r="B8315" t="str">
            <v>Point</v>
          </cell>
          <cell r="C8315" t="str">
            <v>Petrol Indus /Wastewater Treatment /Petroleum Refinery Wastewater System: Open Trench</v>
          </cell>
          <cell r="D8315" t="str">
            <v>Industrial Processes - Petroleum Refineries</v>
          </cell>
          <cell r="G8315" t="str">
            <v>Industrial Processes</v>
          </cell>
          <cell r="H8315" t="str">
            <v>Petroleum Industry</v>
          </cell>
          <cell r="I8315" t="str">
            <v>Wastewater Treatment</v>
          </cell>
          <cell r="J8315" t="str">
            <v>Petroleum Refinery Wastewater System: Open Trench</v>
          </cell>
          <cell r="N8315">
            <v>40988</v>
          </cell>
        </row>
        <row r="8316">
          <cell r="A8316" t="str">
            <v>30600522</v>
          </cell>
          <cell r="B8316" t="str">
            <v>Point</v>
          </cell>
          <cell r="C8316" t="str">
            <v>Petrol Indus /Wastewater Treatment /Petroleum Refinery Wastewater System: Auger Pumps</v>
          </cell>
          <cell r="D8316" t="str">
            <v>Industrial Processes - Petroleum Refineries</v>
          </cell>
          <cell r="G8316" t="str">
            <v>Industrial Processes</v>
          </cell>
          <cell r="H8316" t="str">
            <v>Petroleum Industry</v>
          </cell>
          <cell r="I8316" t="str">
            <v>Wastewater Treatment</v>
          </cell>
          <cell r="J8316" t="str">
            <v>Petroleum Refinery Wastewater System: Auger Pumps</v>
          </cell>
          <cell r="N8316">
            <v>40988</v>
          </cell>
        </row>
        <row r="8317">
          <cell r="A8317" t="str">
            <v>30600602</v>
          </cell>
          <cell r="B8317" t="str">
            <v>Point</v>
          </cell>
          <cell r="C8317" t="str">
            <v>Petrol Indus /Vacuum Distillate Column Condensors /Vacuum Distillation Column Condenser</v>
          </cell>
          <cell r="D8317" t="str">
            <v>Industrial Processes - Petroleum Refineries</v>
          </cell>
          <cell r="G8317" t="str">
            <v>Industrial Processes</v>
          </cell>
          <cell r="H8317" t="str">
            <v>Petroleum Industry</v>
          </cell>
          <cell r="I8317" t="str">
            <v>Vacuum Distillate Column Condensors</v>
          </cell>
          <cell r="J8317" t="str">
            <v>Vacuum Distillation Column Condenser</v>
          </cell>
          <cell r="N8317">
            <v>40988</v>
          </cell>
        </row>
        <row r="8318">
          <cell r="A8318" t="str">
            <v>30600603</v>
          </cell>
          <cell r="B8318" t="str">
            <v>Point</v>
          </cell>
          <cell r="C8318" t="str">
            <v>Petrol Indus /Vacuum Distillate Column Condensors /Vacuum Distillation Column Condenser</v>
          </cell>
          <cell r="D8318" t="str">
            <v>Industrial Processes - Petroleum Refineries</v>
          </cell>
          <cell r="G8318" t="str">
            <v>Industrial Processes</v>
          </cell>
          <cell r="H8318" t="str">
            <v>Petroleum Industry</v>
          </cell>
          <cell r="I8318" t="str">
            <v>Vacuum Distillate Column Condensors</v>
          </cell>
          <cell r="J8318" t="str">
            <v>Vacuum Distillation Column Condenser</v>
          </cell>
          <cell r="K8318" t="str">
            <v>30600602</v>
          </cell>
          <cell r="L8318" t="str">
            <v>2002</v>
          </cell>
          <cell r="N8318">
            <v>40988</v>
          </cell>
        </row>
        <row r="8319">
          <cell r="A8319" t="str">
            <v>30600701</v>
          </cell>
          <cell r="B8319" t="str">
            <v>Point</v>
          </cell>
          <cell r="C8319" t="str">
            <v>Petrol Indus /Cooling Towers /Cooling Towers</v>
          </cell>
          <cell r="D8319" t="str">
            <v>Industrial Processes - Petroleum Refineries</v>
          </cell>
          <cell r="G8319" t="str">
            <v>Industrial Processes</v>
          </cell>
          <cell r="H8319" t="str">
            <v>Petroleum Industry</v>
          </cell>
          <cell r="I8319" t="str">
            <v>Cooling Towers</v>
          </cell>
          <cell r="J8319" t="str">
            <v>Cooling Towers</v>
          </cell>
          <cell r="N8319">
            <v>40988</v>
          </cell>
        </row>
        <row r="8320">
          <cell r="A8320" t="str">
            <v>30600702</v>
          </cell>
          <cell r="B8320" t="str">
            <v>Point</v>
          </cell>
          <cell r="C8320" t="str">
            <v>Petrol Indus /Cooling Towers /Cooling Towers</v>
          </cell>
          <cell r="D8320" t="str">
            <v>Industrial Processes - Petroleum Refineries</v>
          </cell>
          <cell r="G8320" t="str">
            <v>Industrial Processes</v>
          </cell>
          <cell r="H8320" t="str">
            <v>Petroleum Industry</v>
          </cell>
          <cell r="I8320" t="str">
            <v>Cooling Towers</v>
          </cell>
          <cell r="J8320" t="str">
            <v>Cooling Towers</v>
          </cell>
          <cell r="K8320" t="str">
            <v>30600701</v>
          </cell>
          <cell r="L8320" t="str">
            <v>2002</v>
          </cell>
          <cell r="N8320">
            <v>40988</v>
          </cell>
        </row>
        <row r="8321">
          <cell r="A8321" t="str">
            <v>30600801</v>
          </cell>
          <cell r="B8321" t="str">
            <v>Point</v>
          </cell>
          <cell r="C8321" t="str">
            <v>Petrol Indus /Fugitive Emissions /Pipeline Valves and Flanges</v>
          </cell>
          <cell r="D8321" t="str">
            <v>Industrial Processes - Petroleum Refineries</v>
          </cell>
          <cell r="G8321" t="str">
            <v>Industrial Processes</v>
          </cell>
          <cell r="H8321" t="str">
            <v>Petroleum Industry</v>
          </cell>
          <cell r="I8321" t="str">
            <v>Fugitive Emissions</v>
          </cell>
          <cell r="J8321" t="str">
            <v>Pipeline Valves and Flanges</v>
          </cell>
          <cell r="N8321">
            <v>40988</v>
          </cell>
        </row>
        <row r="8322">
          <cell r="A8322" t="str">
            <v>30600802</v>
          </cell>
          <cell r="B8322" t="str">
            <v>Point</v>
          </cell>
          <cell r="C8322" t="str">
            <v>Petrol Indus /Fugitive Emissions /Vessel Relief Valves</v>
          </cell>
          <cell r="D8322" t="str">
            <v>Industrial Processes - Petroleum Refineries</v>
          </cell>
          <cell r="G8322" t="str">
            <v>Industrial Processes</v>
          </cell>
          <cell r="H8322" t="str">
            <v>Petroleum Industry</v>
          </cell>
          <cell r="I8322" t="str">
            <v>Fugitive Emissions</v>
          </cell>
          <cell r="J8322" t="str">
            <v>Vessel Relief Valves</v>
          </cell>
          <cell r="N8322">
            <v>40988</v>
          </cell>
        </row>
        <row r="8323">
          <cell r="A8323" t="str">
            <v>30600803</v>
          </cell>
          <cell r="B8323" t="str">
            <v>Point</v>
          </cell>
          <cell r="C8323" t="str">
            <v>Petrol Indus /Fugitive Emissions /Pump Seals w/o Controls</v>
          </cell>
          <cell r="D8323" t="str">
            <v>Industrial Processes - Petroleum Refineries</v>
          </cell>
          <cell r="G8323" t="str">
            <v>Industrial Processes</v>
          </cell>
          <cell r="H8323" t="str">
            <v>Petroleum Industry</v>
          </cell>
          <cell r="I8323" t="str">
            <v>Fugitive Emissions</v>
          </cell>
          <cell r="J8323" t="str">
            <v>Pump Seals w/o Controls</v>
          </cell>
          <cell r="N8323">
            <v>40988</v>
          </cell>
        </row>
        <row r="8324">
          <cell r="A8324" t="str">
            <v>30600804</v>
          </cell>
          <cell r="B8324" t="str">
            <v>Point</v>
          </cell>
          <cell r="C8324" t="str">
            <v>Petrol Indus /Fugitive Emissions /Compressor Seals</v>
          </cell>
          <cell r="D8324" t="str">
            <v>Industrial Processes - Petroleum Refineries</v>
          </cell>
          <cell r="G8324" t="str">
            <v>Industrial Processes</v>
          </cell>
          <cell r="H8324" t="str">
            <v>Petroleum Industry</v>
          </cell>
          <cell r="I8324" t="str">
            <v>Fugitive Emissions</v>
          </cell>
          <cell r="J8324" t="str">
            <v>Compressor Seals</v>
          </cell>
          <cell r="N8324">
            <v>40988</v>
          </cell>
        </row>
        <row r="8325">
          <cell r="A8325" t="str">
            <v>30600805</v>
          </cell>
          <cell r="B8325" t="str">
            <v>Point</v>
          </cell>
          <cell r="C8325" t="str">
            <v>Petrol Indus /Fugitive Emissions /Miscellaneous: Sampling/Non-Asphalt Blowing/Purging/etc.</v>
          </cell>
          <cell r="D8325" t="str">
            <v>Industrial Processes - Petroleum Refineries</v>
          </cell>
          <cell r="G8325" t="str">
            <v>Industrial Processes</v>
          </cell>
          <cell r="H8325" t="str">
            <v>Petroleum Industry</v>
          </cell>
          <cell r="I8325" t="str">
            <v>Fugitive Emissions</v>
          </cell>
          <cell r="J8325" t="str">
            <v>Miscellaneous: Sampling/Non-Asphalt Blowing/Purging/etc.</v>
          </cell>
          <cell r="N8325">
            <v>40988</v>
          </cell>
        </row>
        <row r="8326">
          <cell r="A8326" t="str">
            <v>30600806</v>
          </cell>
          <cell r="B8326" t="str">
            <v>Point</v>
          </cell>
          <cell r="C8326" t="str">
            <v>Petrol Indus /Fugitive Emissions /Pump Seals with Controls</v>
          </cell>
          <cell r="D8326" t="str">
            <v>Industrial Processes - Petroleum Refineries</v>
          </cell>
          <cell r="G8326" t="str">
            <v>Industrial Processes</v>
          </cell>
          <cell r="H8326" t="str">
            <v>Petroleum Industry</v>
          </cell>
          <cell r="I8326" t="str">
            <v>Fugitive Emissions</v>
          </cell>
          <cell r="J8326" t="str">
            <v>Pump Seals with Controls</v>
          </cell>
          <cell r="N8326">
            <v>40988</v>
          </cell>
        </row>
        <row r="8327">
          <cell r="A8327" t="str">
            <v>30600807</v>
          </cell>
          <cell r="B8327" t="str">
            <v>Point</v>
          </cell>
          <cell r="C8327" t="str">
            <v>Petrol Indus /Fugitive Emissions /Blind Changing</v>
          </cell>
          <cell r="D8327" t="str">
            <v>Industrial Processes - Petroleum Refineries</v>
          </cell>
          <cell r="G8327" t="str">
            <v>Industrial Processes</v>
          </cell>
          <cell r="H8327" t="str">
            <v>Petroleum Industry</v>
          </cell>
          <cell r="I8327" t="str">
            <v>Fugitive Emissions</v>
          </cell>
          <cell r="J8327" t="str">
            <v>Blind Changing</v>
          </cell>
          <cell r="N8327">
            <v>40988</v>
          </cell>
        </row>
        <row r="8328">
          <cell r="A8328" t="str">
            <v>30600811</v>
          </cell>
          <cell r="B8328" t="str">
            <v>Point</v>
          </cell>
          <cell r="C8328" t="str">
            <v>Petrol Indus /Fugitive Emissions /Pipeline Valves: Gas Streams</v>
          </cell>
          <cell r="D8328" t="str">
            <v>Industrial Processes - Petroleum Refineries</v>
          </cell>
          <cell r="G8328" t="str">
            <v>Industrial Processes</v>
          </cell>
          <cell r="H8328" t="str">
            <v>Petroleum Industry</v>
          </cell>
          <cell r="I8328" t="str">
            <v>Fugitive Emissions</v>
          </cell>
          <cell r="J8328" t="str">
            <v>Pipeline Valves: Gas Streams</v>
          </cell>
          <cell r="N8328">
            <v>40988</v>
          </cell>
        </row>
        <row r="8329">
          <cell r="A8329" t="str">
            <v>30600812</v>
          </cell>
          <cell r="B8329" t="str">
            <v>Point</v>
          </cell>
          <cell r="C8329" t="str">
            <v>Petrol Indus /Fugitive Emissions /Pipeline Valves: Light Liquid/Gas Streams</v>
          </cell>
          <cell r="D8329" t="str">
            <v>Industrial Processes - Petroleum Refineries</v>
          </cell>
          <cell r="G8329" t="str">
            <v>Industrial Processes</v>
          </cell>
          <cell r="H8329" t="str">
            <v>Petroleum Industry</v>
          </cell>
          <cell r="I8329" t="str">
            <v>Fugitive Emissions</v>
          </cell>
          <cell r="J8329" t="str">
            <v>Pipeline Valves: Light Liquid/Gas Streams</v>
          </cell>
          <cell r="N8329">
            <v>40988</v>
          </cell>
        </row>
        <row r="8330">
          <cell r="A8330" t="str">
            <v>30600813</v>
          </cell>
          <cell r="B8330" t="str">
            <v>Point</v>
          </cell>
          <cell r="C8330" t="str">
            <v>Petrol Indus /Fugitive Emissions /Pipeline Valves: Heavy Liquid Streams</v>
          </cell>
          <cell r="D8330" t="str">
            <v>Industrial Processes - Petroleum Refineries</v>
          </cell>
          <cell r="G8330" t="str">
            <v>Industrial Processes</v>
          </cell>
          <cell r="H8330" t="str">
            <v>Petroleum Industry</v>
          </cell>
          <cell r="I8330" t="str">
            <v>Fugitive Emissions</v>
          </cell>
          <cell r="J8330" t="str">
            <v>Pipeline Valves: Heavy Liquid Streams</v>
          </cell>
          <cell r="N8330">
            <v>40988</v>
          </cell>
        </row>
        <row r="8331">
          <cell r="A8331" t="str">
            <v>30600814</v>
          </cell>
          <cell r="B8331" t="str">
            <v>Point</v>
          </cell>
          <cell r="C8331" t="str">
            <v>Petrol Indus /Fugitive Emissions /Pipeline Valves: Hydrogen Streams</v>
          </cell>
          <cell r="D8331" t="str">
            <v>Industrial Processes - Petroleum Refineries</v>
          </cell>
          <cell r="G8331" t="str">
            <v>Industrial Processes</v>
          </cell>
          <cell r="H8331" t="str">
            <v>Petroleum Industry</v>
          </cell>
          <cell r="I8331" t="str">
            <v>Fugitive Emissions</v>
          </cell>
          <cell r="J8331" t="str">
            <v>Pipeline Valves: Hydrogen Streams</v>
          </cell>
          <cell r="N8331">
            <v>40988</v>
          </cell>
        </row>
        <row r="8332">
          <cell r="A8332" t="str">
            <v>30600815</v>
          </cell>
          <cell r="B8332" t="str">
            <v>Point</v>
          </cell>
          <cell r="C8332" t="str">
            <v>Petrol Indus /Fugitive Emissions /Open-ended Valves: All Streams</v>
          </cell>
          <cell r="D8332" t="str">
            <v>Industrial Processes - Petroleum Refineries</v>
          </cell>
          <cell r="G8332" t="str">
            <v>Industrial Processes</v>
          </cell>
          <cell r="H8332" t="str">
            <v>Petroleum Industry</v>
          </cell>
          <cell r="I8332" t="str">
            <v>Fugitive Emissions</v>
          </cell>
          <cell r="J8332" t="str">
            <v>Open-ended Valves: All Streams</v>
          </cell>
          <cell r="N8332">
            <v>40988</v>
          </cell>
        </row>
        <row r="8333">
          <cell r="A8333" t="str">
            <v>30600816</v>
          </cell>
          <cell r="B8333" t="str">
            <v>Point</v>
          </cell>
          <cell r="C8333" t="str">
            <v>Petrol Indus /Fugitive Emissions /Flanges: All Streams</v>
          </cell>
          <cell r="D8333" t="str">
            <v>Industrial Processes - Petroleum Refineries</v>
          </cell>
          <cell r="G8333" t="str">
            <v>Industrial Processes</v>
          </cell>
          <cell r="H8333" t="str">
            <v>Petroleum Industry</v>
          </cell>
          <cell r="I8333" t="str">
            <v>Fugitive Emissions</v>
          </cell>
          <cell r="J8333" t="str">
            <v>Flanges: All Streams</v>
          </cell>
          <cell r="N8333">
            <v>40988</v>
          </cell>
        </row>
        <row r="8334">
          <cell r="A8334" t="str">
            <v>30600817</v>
          </cell>
          <cell r="B8334" t="str">
            <v>Point</v>
          </cell>
          <cell r="C8334" t="str">
            <v>Petrol Indus /Fugitive Emissions /Pump Seals: Light Liquid/Gas Streams</v>
          </cell>
          <cell r="D8334" t="str">
            <v>Industrial Processes - Petroleum Refineries</v>
          </cell>
          <cell r="G8334" t="str">
            <v>Industrial Processes</v>
          </cell>
          <cell r="H8334" t="str">
            <v>Petroleum Industry</v>
          </cell>
          <cell r="I8334" t="str">
            <v>Fugitive Emissions</v>
          </cell>
          <cell r="J8334" t="str">
            <v>Pump Seals: Light Liquid/Gas Streams</v>
          </cell>
          <cell r="N8334">
            <v>40988</v>
          </cell>
        </row>
        <row r="8335">
          <cell r="A8335" t="str">
            <v>30600818</v>
          </cell>
          <cell r="B8335" t="str">
            <v>Point</v>
          </cell>
          <cell r="C8335" t="str">
            <v>Petrol Indus /Fugitive Emissions /Pump Seals: Heavy Liquid Streams</v>
          </cell>
          <cell r="D8335" t="str">
            <v>Industrial Processes - Petroleum Refineries</v>
          </cell>
          <cell r="G8335" t="str">
            <v>Industrial Processes</v>
          </cell>
          <cell r="H8335" t="str">
            <v>Petroleum Industry</v>
          </cell>
          <cell r="I8335" t="str">
            <v>Fugitive Emissions</v>
          </cell>
          <cell r="J8335" t="str">
            <v>Pump Seals: Heavy Liquid Streams</v>
          </cell>
          <cell r="N8335">
            <v>40988</v>
          </cell>
        </row>
        <row r="8336">
          <cell r="A8336" t="str">
            <v>30600819</v>
          </cell>
          <cell r="B8336" t="str">
            <v>Point</v>
          </cell>
          <cell r="C8336" t="str">
            <v>Petrol Indus /Fugitive Emissions /Compressor Seals: Gas Streams</v>
          </cell>
          <cell r="D8336" t="str">
            <v>Industrial Processes - Petroleum Refineries</v>
          </cell>
          <cell r="G8336" t="str">
            <v>Industrial Processes</v>
          </cell>
          <cell r="H8336" t="str">
            <v>Petroleum Industry</v>
          </cell>
          <cell r="I8336" t="str">
            <v>Fugitive Emissions</v>
          </cell>
          <cell r="J8336" t="str">
            <v>Compressor Seals: Gas Streams</v>
          </cell>
          <cell r="N8336">
            <v>40988</v>
          </cell>
        </row>
        <row r="8337">
          <cell r="A8337" t="str">
            <v>30600820</v>
          </cell>
          <cell r="B8337" t="str">
            <v>Point</v>
          </cell>
          <cell r="C8337" t="str">
            <v>Petrol Indus /Fugitive Emissions /Compressor Seals: Heavy Liquid Streams</v>
          </cell>
          <cell r="D8337" t="str">
            <v>Industrial Processes - Petroleum Refineries</v>
          </cell>
          <cell r="G8337" t="str">
            <v>Industrial Processes</v>
          </cell>
          <cell r="H8337" t="str">
            <v>Petroleum Industry</v>
          </cell>
          <cell r="I8337" t="str">
            <v>Fugitive Emissions</v>
          </cell>
          <cell r="J8337" t="str">
            <v>Compressor Seals: Heavy Liquid Streams</v>
          </cell>
          <cell r="N8337">
            <v>40988</v>
          </cell>
        </row>
        <row r="8338">
          <cell r="A8338" t="str">
            <v>30600821</v>
          </cell>
          <cell r="B8338" t="str">
            <v>Point</v>
          </cell>
          <cell r="C8338" t="str">
            <v>Petrol Indus /Fugitive Emissions /Drains: All Streams</v>
          </cell>
          <cell r="D8338" t="str">
            <v>Industrial Processes - Petroleum Refineries</v>
          </cell>
          <cell r="G8338" t="str">
            <v>Industrial Processes</v>
          </cell>
          <cell r="H8338" t="str">
            <v>Petroleum Industry</v>
          </cell>
          <cell r="I8338" t="str">
            <v>Fugitive Emissions</v>
          </cell>
          <cell r="J8338" t="str">
            <v>Drains: All Streams</v>
          </cell>
          <cell r="N8338">
            <v>40988</v>
          </cell>
        </row>
        <row r="8339">
          <cell r="A8339" t="str">
            <v>30600822</v>
          </cell>
          <cell r="B8339" t="str">
            <v>Point</v>
          </cell>
          <cell r="C8339" t="str">
            <v>Petrol Indus /Fugitive Emissions /Vessel Relief Valves: All Streams</v>
          </cell>
          <cell r="D8339" t="str">
            <v>Industrial Processes - Petroleum Refineries</v>
          </cell>
          <cell r="G8339" t="str">
            <v>Industrial Processes</v>
          </cell>
          <cell r="H8339" t="str">
            <v>Petroleum Industry</v>
          </cell>
          <cell r="I8339" t="str">
            <v>Fugitive Emissions</v>
          </cell>
          <cell r="J8339" t="str">
            <v>Vessel Relief Valves: All Streams</v>
          </cell>
          <cell r="N8339">
            <v>40988</v>
          </cell>
        </row>
        <row r="8340">
          <cell r="A8340" t="str">
            <v>30600901</v>
          </cell>
          <cell r="B8340" t="str">
            <v>Point</v>
          </cell>
          <cell r="C8340" t="str">
            <v>Petrol Indus /Flares /Distillate Oil</v>
          </cell>
          <cell r="D8340" t="str">
            <v>Industrial Processes - Petroleum Refineries</v>
          </cell>
          <cell r="G8340" t="str">
            <v>Industrial Processes</v>
          </cell>
          <cell r="H8340" t="str">
            <v>Petroleum Industry</v>
          </cell>
          <cell r="I8340" t="str">
            <v>Flares</v>
          </cell>
          <cell r="J8340" t="str">
            <v>Distillate Oil</v>
          </cell>
          <cell r="N8340">
            <v>40988</v>
          </cell>
        </row>
        <row r="8341">
          <cell r="A8341" t="str">
            <v>30600902</v>
          </cell>
          <cell r="B8341" t="str">
            <v>Point</v>
          </cell>
          <cell r="C8341" t="str">
            <v>Petrol Indus /Flares /Residual Oil</v>
          </cell>
          <cell r="D8341" t="str">
            <v>Industrial Processes - Petroleum Refineries</v>
          </cell>
          <cell r="G8341" t="str">
            <v>Industrial Processes</v>
          </cell>
          <cell r="H8341" t="str">
            <v>Petroleum Industry</v>
          </cell>
          <cell r="I8341" t="str">
            <v>Flares</v>
          </cell>
          <cell r="J8341" t="str">
            <v>Residual Oil</v>
          </cell>
          <cell r="N8341">
            <v>40988</v>
          </cell>
        </row>
        <row r="8342">
          <cell r="A8342" t="str">
            <v>30600903</v>
          </cell>
          <cell r="B8342" t="str">
            <v>Point</v>
          </cell>
          <cell r="C8342" t="str">
            <v>Petrol Indus /Flares /Natural Gas</v>
          </cell>
          <cell r="D8342" t="str">
            <v>Industrial Processes - Petroleum Refineries</v>
          </cell>
          <cell r="G8342" t="str">
            <v>Industrial Processes</v>
          </cell>
          <cell r="H8342" t="str">
            <v>Petroleum Industry</v>
          </cell>
          <cell r="I8342" t="str">
            <v>Flares</v>
          </cell>
          <cell r="J8342" t="str">
            <v>Natural Gas</v>
          </cell>
          <cell r="N8342">
            <v>40988</v>
          </cell>
        </row>
        <row r="8343">
          <cell r="A8343" t="str">
            <v>30600904</v>
          </cell>
          <cell r="B8343" t="str">
            <v>Point</v>
          </cell>
          <cell r="C8343" t="str">
            <v>Petrol Indus /Flares /Process Gas</v>
          </cell>
          <cell r="D8343" t="str">
            <v>Industrial Processes - Petroleum Refineries</v>
          </cell>
          <cell r="G8343" t="str">
            <v>Industrial Processes</v>
          </cell>
          <cell r="H8343" t="str">
            <v>Petroleum Industry</v>
          </cell>
          <cell r="I8343" t="str">
            <v>Flares</v>
          </cell>
          <cell r="J8343" t="str">
            <v>Process Gas</v>
          </cell>
          <cell r="N8343">
            <v>40988</v>
          </cell>
        </row>
        <row r="8344">
          <cell r="A8344" t="str">
            <v>30600905</v>
          </cell>
          <cell r="B8344" t="str">
            <v>Point</v>
          </cell>
          <cell r="C8344" t="str">
            <v>Petrol Indus /Flares /Liquified Petroleum Gas</v>
          </cell>
          <cell r="D8344" t="str">
            <v>Industrial Processes - Petroleum Refineries</v>
          </cell>
          <cell r="G8344" t="str">
            <v>Industrial Processes</v>
          </cell>
          <cell r="H8344" t="str">
            <v>Petroleum Industry</v>
          </cell>
          <cell r="I8344" t="str">
            <v>Flares</v>
          </cell>
          <cell r="J8344" t="str">
            <v>Liquified Petroleum Gas</v>
          </cell>
          <cell r="N8344">
            <v>40988</v>
          </cell>
        </row>
        <row r="8345">
          <cell r="A8345" t="str">
            <v>30600906</v>
          </cell>
          <cell r="B8345" t="str">
            <v>Point</v>
          </cell>
          <cell r="C8345" t="str">
            <v>Petrol Indus /Flares /Hydrogen Sulfide</v>
          </cell>
          <cell r="D8345" t="str">
            <v>Industrial Processes - Petroleum Refineries</v>
          </cell>
          <cell r="G8345" t="str">
            <v>Industrial Processes</v>
          </cell>
          <cell r="H8345" t="str">
            <v>Petroleum Industry</v>
          </cell>
          <cell r="I8345" t="str">
            <v>Flares</v>
          </cell>
          <cell r="J8345" t="str">
            <v>Hydrogen Sulfide</v>
          </cell>
          <cell r="N8345">
            <v>40988</v>
          </cell>
        </row>
        <row r="8346">
          <cell r="A8346" t="str">
            <v>30600999</v>
          </cell>
          <cell r="B8346" t="str">
            <v>Point</v>
          </cell>
          <cell r="C8346" t="str">
            <v>Petrol Indus /Flares /Not Classified **</v>
          </cell>
          <cell r="D8346" t="str">
            <v>Industrial Processes - Petroleum Refineries</v>
          </cell>
          <cell r="G8346" t="str">
            <v>Industrial Processes</v>
          </cell>
          <cell r="H8346" t="str">
            <v>Petroleum Industry</v>
          </cell>
          <cell r="I8346" t="str">
            <v>Flares</v>
          </cell>
          <cell r="J8346" t="str">
            <v>Not Classified **</v>
          </cell>
          <cell r="N8346">
            <v>40988</v>
          </cell>
        </row>
        <row r="8347">
          <cell r="A8347" t="str">
            <v>30601001</v>
          </cell>
          <cell r="B8347" t="str">
            <v>Point</v>
          </cell>
          <cell r="C8347" t="str">
            <v>Petrol Indus /Sludge Converter /General</v>
          </cell>
          <cell r="D8347" t="str">
            <v>Industrial Processes - Petroleum Refineries</v>
          </cell>
          <cell r="G8347" t="str">
            <v>Industrial Processes</v>
          </cell>
          <cell r="H8347" t="str">
            <v>Petroleum Industry</v>
          </cell>
          <cell r="I8347" t="str">
            <v>Sludge Converter</v>
          </cell>
          <cell r="J8347" t="str">
            <v>General</v>
          </cell>
          <cell r="N8347">
            <v>40988</v>
          </cell>
        </row>
        <row r="8348">
          <cell r="A8348" t="str">
            <v>30601011</v>
          </cell>
          <cell r="B8348" t="str">
            <v>Point</v>
          </cell>
          <cell r="C8348" t="str">
            <v>Petrol Indus /Sludge Converter /Oil/Sludge Dewatering Unit: General</v>
          </cell>
          <cell r="D8348" t="str">
            <v>Industrial Processes - Petroleum Refineries</v>
          </cell>
          <cell r="G8348" t="str">
            <v>Industrial Processes</v>
          </cell>
          <cell r="H8348" t="str">
            <v>Petroleum Industry</v>
          </cell>
          <cell r="I8348" t="str">
            <v>Sludge Converter</v>
          </cell>
          <cell r="J8348" t="str">
            <v>Oil/Sludge Dewatering Unit: General</v>
          </cell>
          <cell r="N8348">
            <v>40988</v>
          </cell>
        </row>
        <row r="8349">
          <cell r="A8349" t="str">
            <v>30601101</v>
          </cell>
          <cell r="B8349" t="str">
            <v>Point</v>
          </cell>
          <cell r="C8349" t="str">
            <v>Petrol Indus /Asphalt Blowing /General</v>
          </cell>
          <cell r="D8349" t="str">
            <v>Industrial Processes - Petroleum Refineries</v>
          </cell>
          <cell r="G8349" t="str">
            <v>Industrial Processes</v>
          </cell>
          <cell r="H8349" t="str">
            <v>Petroleum Industry</v>
          </cell>
          <cell r="I8349" t="str">
            <v>Asphalt Blowing</v>
          </cell>
          <cell r="J8349" t="str">
            <v>General</v>
          </cell>
          <cell r="N8349">
            <v>40988</v>
          </cell>
        </row>
        <row r="8350">
          <cell r="A8350" t="str">
            <v>30601201</v>
          </cell>
          <cell r="B8350" t="str">
            <v>Point</v>
          </cell>
          <cell r="C8350" t="str">
            <v>Petrol Indus /Fluid Coking Units /General</v>
          </cell>
          <cell r="D8350" t="str">
            <v>Industrial Processes - Petroleum Refineries</v>
          </cell>
          <cell r="G8350" t="str">
            <v>Industrial Processes</v>
          </cell>
          <cell r="H8350" t="str">
            <v>Petroleum Industry</v>
          </cell>
          <cell r="I8350" t="str">
            <v>Fluid Coking Units</v>
          </cell>
          <cell r="J8350" t="str">
            <v>General</v>
          </cell>
          <cell r="N8350">
            <v>40988</v>
          </cell>
        </row>
        <row r="8351">
          <cell r="A8351" t="str">
            <v>30601301</v>
          </cell>
          <cell r="B8351" t="str">
            <v>Point</v>
          </cell>
          <cell r="C8351" t="str">
            <v>Petrol Indus /Coke Handling System /Storage and Transfer</v>
          </cell>
          <cell r="D8351" t="str">
            <v>Industrial Processes - Storage and Transfer</v>
          </cell>
          <cell r="G8351" t="str">
            <v>Industrial Processes</v>
          </cell>
          <cell r="H8351" t="str">
            <v>Petroleum Industry</v>
          </cell>
          <cell r="I8351" t="str">
            <v>Coke Handling System</v>
          </cell>
          <cell r="J8351" t="str">
            <v>Storage and Transfer</v>
          </cell>
          <cell r="N8351">
            <v>40988</v>
          </cell>
        </row>
        <row r="8352">
          <cell r="A8352" t="str">
            <v>30601401</v>
          </cell>
          <cell r="B8352" t="str">
            <v>Point</v>
          </cell>
          <cell r="C8352" t="str">
            <v>Petrol Indus /Petroleum Coke Calcining /Coke Calciner</v>
          </cell>
          <cell r="D8352" t="str">
            <v>Industrial Processes - Petroleum Refineries</v>
          </cell>
          <cell r="G8352" t="str">
            <v>Industrial Processes</v>
          </cell>
          <cell r="H8352" t="str">
            <v>Petroleum Industry</v>
          </cell>
          <cell r="I8352" t="str">
            <v>Petroleum Coke Calcining</v>
          </cell>
          <cell r="J8352" t="str">
            <v>Coke Calciner</v>
          </cell>
          <cell r="N8352">
            <v>40988</v>
          </cell>
        </row>
        <row r="8353">
          <cell r="A8353" t="str">
            <v>30601402</v>
          </cell>
          <cell r="B8353" t="str">
            <v>Point</v>
          </cell>
          <cell r="C8353" t="str">
            <v>Petrol Indus /Petroleum Coke Calcining /Delayed Coking</v>
          </cell>
          <cell r="D8353" t="str">
            <v>Industrial Processes - Petroleum Refineries</v>
          </cell>
          <cell r="G8353" t="str">
            <v>Industrial Processes</v>
          </cell>
          <cell r="H8353" t="str">
            <v>Petroleum Industry</v>
          </cell>
          <cell r="I8353" t="str">
            <v>Petroleum Coke Calcining</v>
          </cell>
          <cell r="J8353" t="str">
            <v>Delayed Coking</v>
          </cell>
          <cell r="N8353">
            <v>40988</v>
          </cell>
        </row>
        <row r="8354">
          <cell r="A8354" t="str">
            <v>30601599</v>
          </cell>
          <cell r="B8354" t="str">
            <v>Point</v>
          </cell>
          <cell r="C8354" t="str">
            <v>Petrol Indus /Bauxite Burning /Other Not Classified</v>
          </cell>
          <cell r="D8354" t="str">
            <v>Industrial Processes - Petroleum Refineries</v>
          </cell>
          <cell r="G8354" t="str">
            <v>Industrial Processes</v>
          </cell>
          <cell r="H8354" t="str">
            <v>Petroleum Industry</v>
          </cell>
          <cell r="I8354" t="str">
            <v>Bauxite Burning</v>
          </cell>
          <cell r="J8354" t="str">
            <v>Other Not Classified</v>
          </cell>
          <cell r="N8354">
            <v>40988</v>
          </cell>
        </row>
        <row r="8355">
          <cell r="A8355" t="str">
            <v>30601601</v>
          </cell>
          <cell r="B8355" t="str">
            <v>Point</v>
          </cell>
          <cell r="C8355" t="str">
            <v>Petrol Indus /Catalytic Reforming Unit /General</v>
          </cell>
          <cell r="D8355" t="str">
            <v>Industrial Processes - Petroleum Refineries</v>
          </cell>
          <cell r="G8355" t="str">
            <v>Industrial Processes</v>
          </cell>
          <cell r="H8355" t="str">
            <v>Petroleum Industry</v>
          </cell>
          <cell r="I8355" t="str">
            <v>Catalytic Reforming Unit</v>
          </cell>
          <cell r="J8355" t="str">
            <v>General</v>
          </cell>
          <cell r="N8355">
            <v>40988</v>
          </cell>
        </row>
        <row r="8356">
          <cell r="A8356" t="str">
            <v>30601602</v>
          </cell>
          <cell r="B8356" t="str">
            <v>Point</v>
          </cell>
          <cell r="C8356" t="str">
            <v>Petrol Indus /Catalytic Reforming Unit /Alkylation Feed Treater</v>
          </cell>
          <cell r="D8356" t="str">
            <v>Industrial Processes - Petroleum Refineries</v>
          </cell>
          <cell r="G8356" t="str">
            <v>Industrial Processes</v>
          </cell>
          <cell r="H8356" t="str">
            <v>Petroleum Industry</v>
          </cell>
          <cell r="I8356" t="str">
            <v>Catalytic Reforming Unit</v>
          </cell>
          <cell r="J8356" t="str">
            <v>Alkylation Feed Treater</v>
          </cell>
          <cell r="N8356">
            <v>40988</v>
          </cell>
        </row>
        <row r="8357">
          <cell r="A8357" t="str">
            <v>30601603</v>
          </cell>
          <cell r="B8357" t="str">
            <v>Point</v>
          </cell>
          <cell r="C8357" t="str">
            <v>Petrol Indus /Catalytic Reforming Unit /Alkylation Unit: Hydrofluoric Acid</v>
          </cell>
          <cell r="D8357" t="str">
            <v>Industrial Processes - Petroleum Refineries</v>
          </cell>
          <cell r="G8357" t="str">
            <v>Industrial Processes</v>
          </cell>
          <cell r="H8357" t="str">
            <v>Petroleum Industry</v>
          </cell>
          <cell r="I8357" t="str">
            <v>Catalytic Reforming Unit</v>
          </cell>
          <cell r="J8357" t="str">
            <v>Alkylation Unit: Hydrofluoric Acid</v>
          </cell>
          <cell r="N8357">
            <v>40988</v>
          </cell>
        </row>
        <row r="8358">
          <cell r="A8358" t="str">
            <v>30601604</v>
          </cell>
          <cell r="B8358" t="str">
            <v>Point</v>
          </cell>
          <cell r="C8358" t="str">
            <v>Petrol Indus /Catalytic Reforming Unit /Alkylation Unit: Sulfuric Acid</v>
          </cell>
          <cell r="D8358" t="str">
            <v>Industrial Processes - Petroleum Refineries</v>
          </cell>
          <cell r="G8358" t="str">
            <v>Industrial Processes</v>
          </cell>
          <cell r="H8358" t="str">
            <v>Petroleum Industry</v>
          </cell>
          <cell r="I8358" t="str">
            <v>Catalytic Reforming Unit</v>
          </cell>
          <cell r="J8358" t="str">
            <v>Alkylation Unit: Sulfuric Acid</v>
          </cell>
          <cell r="N8358">
            <v>40988</v>
          </cell>
        </row>
        <row r="8359">
          <cell r="A8359" t="str">
            <v>30601701</v>
          </cell>
          <cell r="B8359" t="str">
            <v>Point</v>
          </cell>
          <cell r="C8359" t="str">
            <v>Petrol Indus /Catalytic Hydrotreating Unit /General</v>
          </cell>
          <cell r="D8359" t="str">
            <v>Industrial Processes - Petroleum Refineries</v>
          </cell>
          <cell r="G8359" t="str">
            <v>Industrial Processes</v>
          </cell>
          <cell r="H8359" t="str">
            <v>Petroleum Industry</v>
          </cell>
          <cell r="I8359" t="str">
            <v>Catalytic Hydrotreating Unit</v>
          </cell>
          <cell r="J8359" t="str">
            <v>General</v>
          </cell>
          <cell r="N8359">
            <v>40988</v>
          </cell>
        </row>
        <row r="8360">
          <cell r="A8360" t="str">
            <v>30601801</v>
          </cell>
          <cell r="B8360" t="str">
            <v>Point</v>
          </cell>
          <cell r="C8360" t="str">
            <v>Petrol Indus /Hydrogen Generation Unit /General</v>
          </cell>
          <cell r="D8360" t="str">
            <v>Industrial Processes - Petroleum Refineries</v>
          </cell>
          <cell r="G8360" t="str">
            <v>Industrial Processes</v>
          </cell>
          <cell r="H8360" t="str">
            <v>Petroleum Industry</v>
          </cell>
          <cell r="I8360" t="str">
            <v>Hydrogen Generation Unit</v>
          </cell>
          <cell r="J8360" t="str">
            <v>General</v>
          </cell>
          <cell r="N8360">
            <v>40988</v>
          </cell>
        </row>
        <row r="8361">
          <cell r="A8361" t="str">
            <v>30601901</v>
          </cell>
          <cell r="B8361" t="str">
            <v>Point</v>
          </cell>
          <cell r="C8361" t="str">
            <v>Petrol Indus /Merox Treating Unit /General</v>
          </cell>
          <cell r="D8361" t="str">
            <v>Industrial Processes - Petroleum Refineries</v>
          </cell>
          <cell r="G8361" t="str">
            <v>Industrial Processes</v>
          </cell>
          <cell r="H8361" t="str">
            <v>Petroleum Industry</v>
          </cell>
          <cell r="I8361" t="str">
            <v>Merox Treating Unit</v>
          </cell>
          <cell r="J8361" t="str">
            <v>General</v>
          </cell>
          <cell r="N8361">
            <v>40988</v>
          </cell>
        </row>
        <row r="8362">
          <cell r="A8362" t="str">
            <v>30602001</v>
          </cell>
          <cell r="B8362" t="str">
            <v>Point</v>
          </cell>
          <cell r="C8362" t="str">
            <v>Petrol Indus /Crude Unit Atmos Distillation /General</v>
          </cell>
          <cell r="D8362" t="str">
            <v>Industrial Processes - Petroleum Refineries</v>
          </cell>
          <cell r="G8362" t="str">
            <v>Industrial Processes</v>
          </cell>
          <cell r="H8362" t="str">
            <v>Petroleum Industry</v>
          </cell>
          <cell r="I8362" t="str">
            <v>Crude Unit Atmospheric Distillation</v>
          </cell>
          <cell r="J8362" t="str">
            <v>General</v>
          </cell>
          <cell r="N8362">
            <v>40988</v>
          </cell>
        </row>
        <row r="8363">
          <cell r="A8363" t="str">
            <v>30602101</v>
          </cell>
          <cell r="B8363" t="str">
            <v>Point</v>
          </cell>
          <cell r="C8363" t="str">
            <v>Petrol Indus /Light Ends Fractionation Unit /General</v>
          </cell>
          <cell r="D8363" t="str">
            <v>Industrial Processes - Petroleum Refineries</v>
          </cell>
          <cell r="G8363" t="str">
            <v>Industrial Processes</v>
          </cell>
          <cell r="H8363" t="str">
            <v>Petroleum Industry</v>
          </cell>
          <cell r="I8363" t="str">
            <v>Light Ends Fractionation Unit</v>
          </cell>
          <cell r="J8363" t="str">
            <v>General</v>
          </cell>
          <cell r="N8363">
            <v>40988</v>
          </cell>
        </row>
        <row r="8364">
          <cell r="A8364" t="str">
            <v>30602201</v>
          </cell>
          <cell r="B8364" t="str">
            <v>Point</v>
          </cell>
          <cell r="C8364" t="str">
            <v>Petrol Indus /Gasoline Blending Unit /General</v>
          </cell>
          <cell r="D8364" t="str">
            <v>Industrial Processes - Petroleum Refineries</v>
          </cell>
          <cell r="G8364" t="str">
            <v>Industrial Processes</v>
          </cell>
          <cell r="H8364" t="str">
            <v>Petroleum Industry</v>
          </cell>
          <cell r="I8364" t="str">
            <v>Gasoline Blending Unit</v>
          </cell>
          <cell r="J8364" t="str">
            <v>General</v>
          </cell>
          <cell r="N8364">
            <v>40988</v>
          </cell>
        </row>
        <row r="8365">
          <cell r="A8365" t="str">
            <v>30602301</v>
          </cell>
          <cell r="B8365" t="str">
            <v>Point</v>
          </cell>
          <cell r="C8365" t="str">
            <v>Petrol Indus /Hydrocracking Unit /General</v>
          </cell>
          <cell r="D8365" t="str">
            <v>Industrial Processes - Petroleum Refineries</v>
          </cell>
          <cell r="G8365" t="str">
            <v>Industrial Processes</v>
          </cell>
          <cell r="H8365" t="str">
            <v>Petroleum Industry</v>
          </cell>
          <cell r="I8365" t="str">
            <v>Hydrocracking Unit</v>
          </cell>
          <cell r="J8365" t="str">
            <v>General</v>
          </cell>
          <cell r="N8365">
            <v>40988</v>
          </cell>
        </row>
        <row r="8366">
          <cell r="A8366" t="str">
            <v>30602401</v>
          </cell>
          <cell r="B8366" t="str">
            <v>Point</v>
          </cell>
          <cell r="C8366" t="str">
            <v>Int Comb /Industrial /Natural Gas /Reciprocating</v>
          </cell>
          <cell r="D8366" t="str">
            <v>Industrial Processes - Petroleum Refineries</v>
          </cell>
          <cell r="G8366" t="str">
            <v>Industrial Processes</v>
          </cell>
          <cell r="H8366" t="str">
            <v>Petroleum Industry</v>
          </cell>
          <cell r="I8366" t="str">
            <v>Reciprocating Engine Compressors</v>
          </cell>
          <cell r="J8366" t="str">
            <v>Natural Gas Fired</v>
          </cell>
          <cell r="K8366" t="str">
            <v>20200202</v>
          </cell>
          <cell r="L8366" t="str">
            <v>2005</v>
          </cell>
          <cell r="M8366">
            <v>36797</v>
          </cell>
          <cell r="N8366">
            <v>40988</v>
          </cell>
        </row>
        <row r="8367">
          <cell r="A8367" t="str">
            <v>30603201</v>
          </cell>
          <cell r="B8367" t="str">
            <v>Point</v>
          </cell>
          <cell r="C8367" t="str">
            <v>Petrol Indus /Sour Gas Treating Unit /General</v>
          </cell>
          <cell r="D8367" t="str">
            <v>Industrial Processes - Petroleum Refineries</v>
          </cell>
          <cell r="G8367" t="str">
            <v>Industrial Processes</v>
          </cell>
          <cell r="H8367" t="str">
            <v>Petroleum Industry</v>
          </cell>
          <cell r="I8367" t="str">
            <v>Sour Gas Treating Unit</v>
          </cell>
          <cell r="J8367" t="str">
            <v>General</v>
          </cell>
          <cell r="N8367">
            <v>40988</v>
          </cell>
        </row>
        <row r="8368">
          <cell r="A8368" t="str">
            <v>30603301</v>
          </cell>
          <cell r="B8368" t="str">
            <v>Point</v>
          </cell>
          <cell r="C8368" t="str">
            <v>Petrol Indus /Desulfurization /Sulfur Recovery Unit</v>
          </cell>
          <cell r="D8368" t="str">
            <v>Industrial Processes - Petroleum Refineries</v>
          </cell>
          <cell r="G8368" t="str">
            <v>Industrial Processes</v>
          </cell>
          <cell r="H8368" t="str">
            <v>Petroleum Industry</v>
          </cell>
          <cell r="I8368" t="str">
            <v>Desulfurization</v>
          </cell>
          <cell r="J8368" t="str">
            <v>Sulfur Recovery Unit</v>
          </cell>
          <cell r="N8368">
            <v>40988</v>
          </cell>
        </row>
        <row r="8369">
          <cell r="A8369" t="str">
            <v>30609901</v>
          </cell>
          <cell r="B8369" t="str">
            <v>Point</v>
          </cell>
          <cell r="C8369" t="str">
            <v>Petrol Indus /Incinerators /Distillate Oil (No. 2)</v>
          </cell>
          <cell r="D8369" t="str">
            <v>Industrial Processes - Petroleum Refineries</v>
          </cell>
          <cell r="G8369" t="str">
            <v>Industrial Processes</v>
          </cell>
          <cell r="H8369" t="str">
            <v>Petroleum Industry</v>
          </cell>
          <cell r="I8369" t="str">
            <v>Incinerators</v>
          </cell>
          <cell r="J8369" t="str">
            <v>Distillate Oil (No. 2)</v>
          </cell>
          <cell r="N8369">
            <v>40988</v>
          </cell>
        </row>
        <row r="8370">
          <cell r="A8370" t="str">
            <v>30609902</v>
          </cell>
          <cell r="B8370" t="str">
            <v>Point</v>
          </cell>
          <cell r="C8370" t="str">
            <v>Petrol Indus /Incinerators /Residual Oil</v>
          </cell>
          <cell r="D8370" t="str">
            <v>Industrial Processes - Petroleum Refineries</v>
          </cell>
          <cell r="G8370" t="str">
            <v>Industrial Processes</v>
          </cell>
          <cell r="H8370" t="str">
            <v>Petroleum Industry</v>
          </cell>
          <cell r="I8370" t="str">
            <v>Incinerators</v>
          </cell>
          <cell r="J8370" t="str">
            <v>Residual Oil</v>
          </cell>
          <cell r="N8370">
            <v>40988</v>
          </cell>
        </row>
        <row r="8371">
          <cell r="A8371" t="str">
            <v>30609903</v>
          </cell>
          <cell r="B8371" t="str">
            <v>Point</v>
          </cell>
          <cell r="C8371" t="str">
            <v>Petrol Indus /Incinerators /Natural Gas</v>
          </cell>
          <cell r="D8371" t="str">
            <v>Industrial Processes - Petroleum Refineries</v>
          </cell>
          <cell r="G8371" t="str">
            <v>Industrial Processes</v>
          </cell>
          <cell r="H8371" t="str">
            <v>Petroleum Industry</v>
          </cell>
          <cell r="I8371" t="str">
            <v>Incinerators</v>
          </cell>
          <cell r="J8371" t="str">
            <v>Natural Gas</v>
          </cell>
          <cell r="N8371">
            <v>40988</v>
          </cell>
        </row>
        <row r="8372">
          <cell r="A8372" t="str">
            <v>30609904</v>
          </cell>
          <cell r="B8372" t="str">
            <v>Point</v>
          </cell>
          <cell r="C8372" t="str">
            <v>Petrol Indus /Incinerators /Process Gas</v>
          </cell>
          <cell r="D8372" t="str">
            <v>Industrial Processes - Petroleum Refineries</v>
          </cell>
          <cell r="G8372" t="str">
            <v>Industrial Processes</v>
          </cell>
          <cell r="H8372" t="str">
            <v>Petroleum Industry</v>
          </cell>
          <cell r="I8372" t="str">
            <v>Incinerators</v>
          </cell>
          <cell r="J8372" t="str">
            <v>Process Gas</v>
          </cell>
          <cell r="N8372">
            <v>40988</v>
          </cell>
        </row>
        <row r="8373">
          <cell r="A8373" t="str">
            <v>30609905</v>
          </cell>
          <cell r="B8373" t="str">
            <v>Point</v>
          </cell>
          <cell r="C8373" t="str">
            <v>Petrol Indus /Incinerators /Liquified Petroleum Gas</v>
          </cell>
          <cell r="D8373" t="str">
            <v>Industrial Processes - Petroleum Refineries</v>
          </cell>
          <cell r="G8373" t="str">
            <v>Industrial Processes</v>
          </cell>
          <cell r="H8373" t="str">
            <v>Petroleum Industry</v>
          </cell>
          <cell r="I8373" t="str">
            <v>Incinerators</v>
          </cell>
          <cell r="J8373" t="str">
            <v>Liquified Petroleum Gas</v>
          </cell>
          <cell r="N8373">
            <v>40988</v>
          </cell>
        </row>
        <row r="8374">
          <cell r="A8374" t="str">
            <v>30610001</v>
          </cell>
          <cell r="B8374" t="str">
            <v>Point</v>
          </cell>
          <cell r="C8374" t="str">
            <v>Petrol Indus /Lube Oil Refining /General</v>
          </cell>
          <cell r="D8374" t="str">
            <v>Industrial Processes - Petroleum Refineries</v>
          </cell>
          <cell r="G8374" t="str">
            <v>Industrial Processes</v>
          </cell>
          <cell r="H8374" t="str">
            <v>Petroleum Industry</v>
          </cell>
          <cell r="I8374" t="str">
            <v>Lube Oil Refining</v>
          </cell>
          <cell r="J8374" t="str">
            <v>General</v>
          </cell>
          <cell r="N8374">
            <v>40988</v>
          </cell>
        </row>
        <row r="8375">
          <cell r="A8375" t="str">
            <v>30622001</v>
          </cell>
          <cell r="B8375" t="str">
            <v>Point</v>
          </cell>
          <cell r="C8375" t="str">
            <v>Petrol Indus /Underground Storage Remediation &amp; Other Remediation /Soil</v>
          </cell>
          <cell r="D8375" t="str">
            <v>Industrial Processes - Storage and Transfer</v>
          </cell>
          <cell r="G8375" t="str">
            <v>Industrial Processes</v>
          </cell>
          <cell r="H8375" t="str">
            <v>Petroleum Industry</v>
          </cell>
          <cell r="I8375" t="str">
            <v>Underground Storage Remediation &amp; Other Remediation</v>
          </cell>
          <cell r="J8375" t="str">
            <v>Soil</v>
          </cell>
          <cell r="N8375">
            <v>40988</v>
          </cell>
        </row>
        <row r="8376">
          <cell r="A8376" t="str">
            <v>30622002</v>
          </cell>
          <cell r="B8376" t="str">
            <v>Point</v>
          </cell>
          <cell r="C8376" t="str">
            <v>Petrol Indus /Underground Storage Remediation &amp; Other Remediation /Soil: Residual Oil</v>
          </cell>
          <cell r="D8376" t="str">
            <v>Industrial Processes - Storage and Transfer</v>
          </cell>
          <cell r="G8376" t="str">
            <v>Industrial Processes</v>
          </cell>
          <cell r="H8376" t="str">
            <v>Petroleum Industry</v>
          </cell>
          <cell r="I8376" t="str">
            <v>Underground Storage Remediation &amp; Other Remediation</v>
          </cell>
          <cell r="J8376" t="str">
            <v>Soil: Residual Oil</v>
          </cell>
          <cell r="N8376">
            <v>40988</v>
          </cell>
        </row>
        <row r="8377">
          <cell r="A8377" t="str">
            <v>30622003</v>
          </cell>
          <cell r="B8377" t="str">
            <v>Point</v>
          </cell>
          <cell r="C8377" t="str">
            <v>Petrol Indus /Underground Storage Remediation &amp; Other Remediation /Soil: Natural Gas</v>
          </cell>
          <cell r="D8377" t="str">
            <v>Industrial Processes - Storage and Transfer</v>
          </cell>
          <cell r="G8377" t="str">
            <v>Industrial Processes</v>
          </cell>
          <cell r="H8377" t="str">
            <v>Petroleum Industry</v>
          </cell>
          <cell r="I8377" t="str">
            <v>Underground Storage Remediation &amp; Other Remediation</v>
          </cell>
          <cell r="J8377" t="str">
            <v>Soil: Natural Gas</v>
          </cell>
          <cell r="N8377">
            <v>40988</v>
          </cell>
        </row>
        <row r="8378">
          <cell r="A8378" t="str">
            <v>30622004</v>
          </cell>
          <cell r="B8378" t="str">
            <v>Point</v>
          </cell>
          <cell r="C8378" t="str">
            <v>Petrol Indus /Underground Storage Remediation &amp; Other Remediation /Soil: Distillate Oil</v>
          </cell>
          <cell r="D8378" t="str">
            <v>Industrial Processes - Storage and Transfer</v>
          </cell>
          <cell r="G8378" t="str">
            <v>Industrial Processes</v>
          </cell>
          <cell r="H8378" t="str">
            <v>Petroleum Industry</v>
          </cell>
          <cell r="I8378" t="str">
            <v>Underground Storage Remediation &amp; Other Remediation</v>
          </cell>
          <cell r="J8378" t="str">
            <v>Soil: Distillate Oil</v>
          </cell>
          <cell r="N8378">
            <v>40988</v>
          </cell>
        </row>
        <row r="8379">
          <cell r="A8379" t="str">
            <v>30622005</v>
          </cell>
          <cell r="B8379" t="str">
            <v>Point</v>
          </cell>
          <cell r="C8379" t="str">
            <v>Petrol Indus /Underground Storage Remediation &amp; Other Remediation /Soil: LPG</v>
          </cell>
          <cell r="D8379" t="str">
            <v>Industrial Processes - Storage and Transfer</v>
          </cell>
          <cell r="G8379" t="str">
            <v>Industrial Processes</v>
          </cell>
          <cell r="H8379" t="str">
            <v>Petroleum Industry</v>
          </cell>
          <cell r="I8379" t="str">
            <v>Underground Storage Remediation &amp; Other Remediation</v>
          </cell>
          <cell r="J8379" t="str">
            <v>Soil: LPG</v>
          </cell>
          <cell r="N8379">
            <v>40988</v>
          </cell>
        </row>
        <row r="8380">
          <cell r="A8380" t="str">
            <v>30622006</v>
          </cell>
          <cell r="B8380" t="str">
            <v>Point</v>
          </cell>
          <cell r="C8380" t="str">
            <v>Petrol Indus /Underground Storage Remediation &amp; Other Remediation /Soil: Waste Oil</v>
          </cell>
          <cell r="D8380" t="str">
            <v>Industrial Processes - Storage and Transfer</v>
          </cell>
          <cell r="G8380" t="str">
            <v>Industrial Processes</v>
          </cell>
          <cell r="H8380" t="str">
            <v>Petroleum Industry</v>
          </cell>
          <cell r="I8380" t="str">
            <v>Underground Storage Remediation &amp; Other Remediation</v>
          </cell>
          <cell r="J8380" t="str">
            <v>Soil: Waste Oil</v>
          </cell>
          <cell r="N8380">
            <v>40988</v>
          </cell>
        </row>
        <row r="8381">
          <cell r="A8381" t="str">
            <v>30622201</v>
          </cell>
          <cell r="B8381" t="str">
            <v>Point</v>
          </cell>
          <cell r="C8381" t="str">
            <v>Petrol Indus /Underground Storage Remediation &amp; Other Remediation /Vapor Extract</v>
          </cell>
          <cell r="D8381" t="str">
            <v>Industrial Processes - Storage and Transfer</v>
          </cell>
          <cell r="G8381" t="str">
            <v>Industrial Processes</v>
          </cell>
          <cell r="H8381" t="str">
            <v>Petroleum Industry</v>
          </cell>
          <cell r="I8381" t="str">
            <v>Underground Storage Remediation &amp; Other Remediation</v>
          </cell>
          <cell r="J8381" t="str">
            <v>Vapor Extract</v>
          </cell>
          <cell r="N8381">
            <v>40988</v>
          </cell>
        </row>
        <row r="8382">
          <cell r="A8382" t="str">
            <v>30622202</v>
          </cell>
          <cell r="B8382" t="str">
            <v>Point</v>
          </cell>
          <cell r="C8382" t="str">
            <v>Petrol Indus /Underground Storage Remediation &amp; Other Remediation /Vapor Extract: Residual Oil</v>
          </cell>
          <cell r="D8382" t="str">
            <v>Industrial Processes - Storage and Transfer</v>
          </cell>
          <cell r="G8382" t="str">
            <v>Industrial Processes</v>
          </cell>
          <cell r="H8382" t="str">
            <v>Petroleum Industry</v>
          </cell>
          <cell r="I8382" t="str">
            <v>Underground Storage Remediation &amp; Other Remediation</v>
          </cell>
          <cell r="J8382" t="str">
            <v>Vapor Extract: Residual Oil</v>
          </cell>
          <cell r="N8382">
            <v>40988</v>
          </cell>
        </row>
        <row r="8383">
          <cell r="A8383" t="str">
            <v>30622203</v>
          </cell>
          <cell r="B8383" t="str">
            <v>Point</v>
          </cell>
          <cell r="C8383" t="str">
            <v>Petrol Indus /Underground Storage Remediation &amp; Other Remediation /Vapor Extract: Natural Gas</v>
          </cell>
          <cell r="D8383" t="str">
            <v>Industrial Processes - Storage and Transfer</v>
          </cell>
          <cell r="G8383" t="str">
            <v>Industrial Processes</v>
          </cell>
          <cell r="H8383" t="str">
            <v>Petroleum Industry</v>
          </cell>
          <cell r="I8383" t="str">
            <v>Underground Storage Remediation &amp; Other Remediation</v>
          </cell>
          <cell r="J8383" t="str">
            <v>Vapor Extract: Natural Gas</v>
          </cell>
          <cell r="N8383">
            <v>40988</v>
          </cell>
        </row>
        <row r="8384">
          <cell r="A8384" t="str">
            <v>30622204</v>
          </cell>
          <cell r="B8384" t="str">
            <v>Point</v>
          </cell>
          <cell r="C8384" t="str">
            <v>Petrol Indus /Underground Storage Remediation &amp; Other Remediation /Vapor Extract: Distillate Oil</v>
          </cell>
          <cell r="D8384" t="str">
            <v>Industrial Processes - Storage and Transfer</v>
          </cell>
          <cell r="G8384" t="str">
            <v>Industrial Processes</v>
          </cell>
          <cell r="H8384" t="str">
            <v>Petroleum Industry</v>
          </cell>
          <cell r="I8384" t="str">
            <v>Underground Storage Remediation &amp; Other Remediation</v>
          </cell>
          <cell r="J8384" t="str">
            <v>Vapor Extract: Distillate Oil</v>
          </cell>
          <cell r="N8384">
            <v>40988</v>
          </cell>
        </row>
        <row r="8385">
          <cell r="A8385" t="str">
            <v>30622205</v>
          </cell>
          <cell r="B8385" t="str">
            <v>Point</v>
          </cell>
          <cell r="C8385" t="str">
            <v>Petrol Indus /Underground Storage Remediation &amp; Other Remediation /Vapor Extract: LPG</v>
          </cell>
          <cell r="D8385" t="str">
            <v>Industrial Processes - Storage and Transfer</v>
          </cell>
          <cell r="G8385" t="str">
            <v>Industrial Processes</v>
          </cell>
          <cell r="H8385" t="str">
            <v>Petroleum Industry</v>
          </cell>
          <cell r="I8385" t="str">
            <v>Underground Storage Remediation &amp; Other Remediation</v>
          </cell>
          <cell r="J8385" t="str">
            <v>Vapor Extract: LPG</v>
          </cell>
          <cell r="N8385">
            <v>40988</v>
          </cell>
        </row>
        <row r="8386">
          <cell r="A8386" t="str">
            <v>30622206</v>
          </cell>
          <cell r="B8386" t="str">
            <v>Point</v>
          </cell>
          <cell r="C8386" t="str">
            <v>Petrol Indus /Underground Storage Remediation &amp; Other Remediation /Vapor Extract: Waste Oil</v>
          </cell>
          <cell r="D8386" t="str">
            <v>Industrial Processes - Storage and Transfer</v>
          </cell>
          <cell r="G8386" t="str">
            <v>Industrial Processes</v>
          </cell>
          <cell r="H8386" t="str">
            <v>Petroleum Industry</v>
          </cell>
          <cell r="I8386" t="str">
            <v>Underground Storage Remediation &amp; Other Remediation</v>
          </cell>
          <cell r="J8386" t="str">
            <v>Vapor Extract: Waste Oil</v>
          </cell>
          <cell r="N8386">
            <v>40988</v>
          </cell>
        </row>
        <row r="8387">
          <cell r="A8387" t="str">
            <v>30622401</v>
          </cell>
          <cell r="B8387" t="str">
            <v>Point</v>
          </cell>
          <cell r="C8387" t="str">
            <v>Petrol Indus /Underground Storage Remediation &amp; Other Remediation /Air Stripping</v>
          </cell>
          <cell r="D8387" t="str">
            <v>Industrial Processes - Storage and Transfer</v>
          </cell>
          <cell r="G8387" t="str">
            <v>Industrial Processes</v>
          </cell>
          <cell r="H8387" t="str">
            <v>Petroleum Industry</v>
          </cell>
          <cell r="I8387" t="str">
            <v>Underground Storage Remediation &amp; Other Remediation</v>
          </cell>
          <cell r="J8387" t="str">
            <v>Air Stripping</v>
          </cell>
          <cell r="N8387">
            <v>40988</v>
          </cell>
        </row>
        <row r="8388">
          <cell r="A8388" t="str">
            <v>30622402</v>
          </cell>
          <cell r="B8388" t="str">
            <v>Point</v>
          </cell>
          <cell r="C8388" t="str">
            <v>Petrol Indus /Underground Storage Remediation &amp; Other Remediation /Air Stripping: Residual Oil</v>
          </cell>
          <cell r="D8388" t="str">
            <v>Industrial Processes - Storage and Transfer</v>
          </cell>
          <cell r="G8388" t="str">
            <v>Industrial Processes</v>
          </cell>
          <cell r="H8388" t="str">
            <v>Petroleum Industry</v>
          </cell>
          <cell r="I8388" t="str">
            <v>Underground Storage Remediation &amp; Other Remediation</v>
          </cell>
          <cell r="J8388" t="str">
            <v>Air Stripping: Residual Oil</v>
          </cell>
          <cell r="N8388">
            <v>40988</v>
          </cell>
        </row>
        <row r="8389">
          <cell r="A8389" t="str">
            <v>30622403</v>
          </cell>
          <cell r="B8389" t="str">
            <v>Point</v>
          </cell>
          <cell r="C8389" t="str">
            <v>Petrol Indus /Underground Storage Remediation &amp; Other Remediation /Air Stripping: Natural Gas</v>
          </cell>
          <cell r="D8389" t="str">
            <v>Industrial Processes - Storage and Transfer</v>
          </cell>
          <cell r="G8389" t="str">
            <v>Industrial Processes</v>
          </cell>
          <cell r="H8389" t="str">
            <v>Petroleum Industry</v>
          </cell>
          <cell r="I8389" t="str">
            <v>Underground Storage Remediation &amp; Other Remediation</v>
          </cell>
          <cell r="J8389" t="str">
            <v>Air Stripping: Natural Gas</v>
          </cell>
          <cell r="N8389">
            <v>40988</v>
          </cell>
        </row>
        <row r="8390">
          <cell r="A8390" t="str">
            <v>30622404</v>
          </cell>
          <cell r="B8390" t="str">
            <v>Point</v>
          </cell>
          <cell r="C8390" t="str">
            <v>Petrol Indus /Underground Storage Remediation &amp; Other Remediation /Air Stripping: Distillate Oil</v>
          </cell>
          <cell r="D8390" t="str">
            <v>Industrial Processes - Storage and Transfer</v>
          </cell>
          <cell r="G8390" t="str">
            <v>Industrial Processes</v>
          </cell>
          <cell r="H8390" t="str">
            <v>Petroleum Industry</v>
          </cell>
          <cell r="I8390" t="str">
            <v>Underground Storage Remediation &amp; Other Remediation</v>
          </cell>
          <cell r="J8390" t="str">
            <v>Air Stripping: Distillate Oil</v>
          </cell>
          <cell r="N8390">
            <v>40988</v>
          </cell>
        </row>
        <row r="8391">
          <cell r="A8391" t="str">
            <v>30622405</v>
          </cell>
          <cell r="B8391" t="str">
            <v>Point</v>
          </cell>
          <cell r="C8391" t="str">
            <v>Petrol Indus /Underground Storage Remediation &amp; Other Remediation /Air Stripping: LPG</v>
          </cell>
          <cell r="D8391" t="str">
            <v>Industrial Processes - Storage and Transfer</v>
          </cell>
          <cell r="G8391" t="str">
            <v>Industrial Processes</v>
          </cell>
          <cell r="H8391" t="str">
            <v>Petroleum Industry</v>
          </cell>
          <cell r="I8391" t="str">
            <v>Underground Storage Remediation &amp; Other Remediation</v>
          </cell>
          <cell r="J8391" t="str">
            <v>Air Stripping: LPG</v>
          </cell>
          <cell r="N8391">
            <v>40988</v>
          </cell>
        </row>
        <row r="8392">
          <cell r="A8392" t="str">
            <v>30622406</v>
          </cell>
          <cell r="B8392" t="str">
            <v>Point</v>
          </cell>
          <cell r="C8392" t="str">
            <v>Petrol Indus /Underground Storage Remediation &amp; Other Remediation /Air Stripping: Waste Oil</v>
          </cell>
          <cell r="D8392" t="str">
            <v>Industrial Processes - Storage and Transfer</v>
          </cell>
          <cell r="G8392" t="str">
            <v>Industrial Processes</v>
          </cell>
          <cell r="H8392" t="str">
            <v>Petroleum Industry</v>
          </cell>
          <cell r="I8392" t="str">
            <v>Underground Storage Remediation &amp; Other Remediation</v>
          </cell>
          <cell r="J8392" t="str">
            <v>Air Stripping: Waste Oil</v>
          </cell>
          <cell r="N8392">
            <v>40988</v>
          </cell>
        </row>
        <row r="8393">
          <cell r="A8393" t="str">
            <v>30630005</v>
          </cell>
          <cell r="B8393" t="str">
            <v>Point</v>
          </cell>
          <cell r="C8393" t="str">
            <v>Petrol Indus /Re-refining Lube Oils &amp; Greases /Waste Oil Still Vent</v>
          </cell>
          <cell r="D8393" t="str">
            <v>Industrial Processes - Petroleum Refineries</v>
          </cell>
          <cell r="G8393" t="str">
            <v>Industrial Processes</v>
          </cell>
          <cell r="H8393" t="str">
            <v>Petroleum Industry</v>
          </cell>
          <cell r="I8393" t="str">
            <v>Re-refining of Lube Oils and Greases</v>
          </cell>
          <cell r="J8393" t="str">
            <v>Waste Oil Still Vent</v>
          </cell>
          <cell r="N8393">
            <v>40988</v>
          </cell>
        </row>
        <row r="8394">
          <cell r="A8394" t="str">
            <v>30630006</v>
          </cell>
          <cell r="B8394" t="str">
            <v>Point</v>
          </cell>
          <cell r="C8394" t="str">
            <v>Petrol Indus /Re-refining Lube Oils &amp; Greases /Waste Oil Storage Tank</v>
          </cell>
          <cell r="D8394" t="str">
            <v>Industrial Processes - Storage and Transfer</v>
          </cell>
          <cell r="G8394" t="str">
            <v>Industrial Processes</v>
          </cell>
          <cell r="H8394" t="str">
            <v>Petroleum Industry</v>
          </cell>
          <cell r="I8394" t="str">
            <v>Re-refining of Lube Oils and Greases</v>
          </cell>
          <cell r="J8394" t="str">
            <v>Waste Oil Storage Tank</v>
          </cell>
          <cell r="N8394">
            <v>40988</v>
          </cell>
        </row>
        <row r="8395">
          <cell r="A8395" t="str">
            <v>30630007</v>
          </cell>
          <cell r="B8395" t="str">
            <v>Point</v>
          </cell>
          <cell r="C8395" t="str">
            <v>Petrol Indus /Re-refining Lube Oils &amp; Greases /Finished Product Storage Tank</v>
          </cell>
          <cell r="D8395" t="str">
            <v>Industrial Processes - Storage and Transfer</v>
          </cell>
          <cell r="G8395" t="str">
            <v>Industrial Processes</v>
          </cell>
          <cell r="H8395" t="str">
            <v>Petroleum Industry</v>
          </cell>
          <cell r="I8395" t="str">
            <v>Re-refining of Lube Oils and Greases</v>
          </cell>
          <cell r="J8395" t="str">
            <v>Finished Product Storage Tank</v>
          </cell>
          <cell r="N8395">
            <v>40988</v>
          </cell>
        </row>
        <row r="8396">
          <cell r="A8396" t="str">
            <v>30688801</v>
          </cell>
          <cell r="B8396" t="str">
            <v>Point</v>
          </cell>
          <cell r="C8396" t="str">
            <v>Petrol Indus /Fugitive Emissions /Specify in Comments Field</v>
          </cell>
          <cell r="D8396" t="str">
            <v>Industrial Processes - Petroleum Refineries</v>
          </cell>
          <cell r="G8396" t="str">
            <v>Industrial Processes</v>
          </cell>
          <cell r="H8396" t="str">
            <v>Petroleum Industry</v>
          </cell>
          <cell r="I8396" t="str">
            <v>Fugitive Emissions</v>
          </cell>
          <cell r="J8396" t="str">
            <v>Specify in Comments Field</v>
          </cell>
          <cell r="N8396">
            <v>40988</v>
          </cell>
        </row>
        <row r="8397">
          <cell r="A8397" t="str">
            <v>30688802</v>
          </cell>
          <cell r="B8397" t="str">
            <v>Point</v>
          </cell>
          <cell r="C8397" t="str">
            <v>Petrol Indus /Fugitive Emissions /Specify in Comments Field</v>
          </cell>
          <cell r="D8397" t="str">
            <v>Industrial Processes - Petroleum Refineries</v>
          </cell>
          <cell r="G8397" t="str">
            <v>Industrial Processes</v>
          </cell>
          <cell r="H8397" t="str">
            <v>Petroleum Industry</v>
          </cell>
          <cell r="I8397" t="str">
            <v>Fugitive Emissions</v>
          </cell>
          <cell r="J8397" t="str">
            <v>Specify in Comments Field</v>
          </cell>
          <cell r="K8397" t="str">
            <v>30688801</v>
          </cell>
          <cell r="L8397" t="str">
            <v>2002</v>
          </cell>
          <cell r="N8397">
            <v>40988</v>
          </cell>
        </row>
        <row r="8398">
          <cell r="A8398" t="str">
            <v>30688803</v>
          </cell>
          <cell r="B8398" t="str">
            <v>Point</v>
          </cell>
          <cell r="C8398" t="str">
            <v>Petrol Indus /Fugitive Emissions /Specify in Comments Field</v>
          </cell>
          <cell r="D8398" t="str">
            <v>Industrial Processes - Petroleum Refineries</v>
          </cell>
          <cell r="G8398" t="str">
            <v>Industrial Processes</v>
          </cell>
          <cell r="H8398" t="str">
            <v>Petroleum Industry</v>
          </cell>
          <cell r="I8398" t="str">
            <v>Fugitive Emissions</v>
          </cell>
          <cell r="J8398" t="str">
            <v>Specify in Comments Field</v>
          </cell>
          <cell r="K8398" t="str">
            <v>30688801</v>
          </cell>
          <cell r="L8398" t="str">
            <v>2002</v>
          </cell>
          <cell r="N8398">
            <v>40988</v>
          </cell>
        </row>
        <row r="8399">
          <cell r="A8399" t="str">
            <v>30688804</v>
          </cell>
          <cell r="B8399" t="str">
            <v>Point</v>
          </cell>
          <cell r="C8399" t="str">
            <v>Petrol Indus /Fugitive Emissions /Specify in Comments Field</v>
          </cell>
          <cell r="D8399" t="str">
            <v>Industrial Processes - Petroleum Refineries</v>
          </cell>
          <cell r="G8399" t="str">
            <v>Industrial Processes</v>
          </cell>
          <cell r="H8399" t="str">
            <v>Petroleum Industry</v>
          </cell>
          <cell r="I8399" t="str">
            <v>Fugitive Emissions</v>
          </cell>
          <cell r="J8399" t="str">
            <v>Specify in Comments Field</v>
          </cell>
          <cell r="K8399" t="str">
            <v>30688801</v>
          </cell>
          <cell r="L8399" t="str">
            <v>2002</v>
          </cell>
          <cell r="N8399">
            <v>40988</v>
          </cell>
        </row>
        <row r="8400">
          <cell r="A8400" t="str">
            <v>30688805</v>
          </cell>
          <cell r="B8400" t="str">
            <v>Point</v>
          </cell>
          <cell r="C8400" t="str">
            <v>Petrol Indus /Fugitive Emissions /Specify in Comments Field</v>
          </cell>
          <cell r="D8400" t="str">
            <v>Industrial Processes - Petroleum Refineries</v>
          </cell>
          <cell r="G8400" t="str">
            <v>Industrial Processes</v>
          </cell>
          <cell r="H8400" t="str">
            <v>Petroleum Industry</v>
          </cell>
          <cell r="I8400" t="str">
            <v>Fugitive Emissions</v>
          </cell>
          <cell r="J8400" t="str">
            <v>Specify in Comments Field</v>
          </cell>
          <cell r="K8400" t="str">
            <v>30688801</v>
          </cell>
          <cell r="L8400" t="str">
            <v>2002</v>
          </cell>
          <cell r="N8400">
            <v>40988</v>
          </cell>
        </row>
        <row r="8401">
          <cell r="A8401" t="str">
            <v>30699998</v>
          </cell>
          <cell r="B8401" t="str">
            <v>Point</v>
          </cell>
          <cell r="C8401" t="str">
            <v>Petrol Indus /Petrol Products - Not Classified **</v>
          </cell>
          <cell r="D8401" t="str">
            <v>Industrial Processes - Petroleum Refineries</v>
          </cell>
          <cell r="G8401" t="str">
            <v>Industrial Processes</v>
          </cell>
          <cell r="H8401" t="str">
            <v>Petroleum Industry</v>
          </cell>
          <cell r="I8401" t="str">
            <v>Petroleum Products - Not Classified</v>
          </cell>
          <cell r="J8401" t="str">
            <v>Not Classified **</v>
          </cell>
          <cell r="K8401" t="str">
            <v>30699999</v>
          </cell>
          <cell r="L8401" t="str">
            <v>2002</v>
          </cell>
          <cell r="N8401">
            <v>40988</v>
          </cell>
        </row>
        <row r="8402">
          <cell r="A8402" t="str">
            <v>30699999</v>
          </cell>
          <cell r="B8402" t="str">
            <v>Point</v>
          </cell>
          <cell r="C8402" t="str">
            <v>Petrol Indus /Petrol Products - Not Classified **</v>
          </cell>
          <cell r="D8402" t="str">
            <v>Industrial Processes - Petroleum Refineries</v>
          </cell>
          <cell r="G8402" t="str">
            <v>Industrial Processes</v>
          </cell>
          <cell r="H8402" t="str">
            <v>Petroleum Industry</v>
          </cell>
          <cell r="I8402" t="str">
            <v>Petroleum Products - Not Classified</v>
          </cell>
          <cell r="J8402" t="str">
            <v>Not Classified **</v>
          </cell>
          <cell r="N8402">
            <v>40988</v>
          </cell>
        </row>
        <row r="8403">
          <cell r="A8403" t="str">
            <v>30700101</v>
          </cell>
          <cell r="B8403" t="str">
            <v>Point</v>
          </cell>
          <cell r="C8403" t="str">
            <v>Sulfate (Kraft) Pulping /Digester System - Continuous or Batch</v>
          </cell>
          <cell r="D8403" t="str">
            <v>Industrial Processes - Pulp &amp; Paper</v>
          </cell>
          <cell r="G8403" t="str">
            <v>Industrial Processes</v>
          </cell>
          <cell r="H8403" t="str">
            <v>Pulp and Paper and Wood Products</v>
          </cell>
          <cell r="I8403" t="str">
            <v>Sulfate (Kraft) Pulping</v>
          </cell>
          <cell r="J8403" t="str">
            <v>Digester System - Continuous or Batch</v>
          </cell>
          <cell r="N8403">
            <v>40988</v>
          </cell>
        </row>
        <row r="8404">
          <cell r="A8404" t="str">
            <v>30700102</v>
          </cell>
          <cell r="B8404" t="str">
            <v>Point</v>
          </cell>
          <cell r="C8404" t="str">
            <v>Sulfate (Kraft) Pulping /Brown Stock Washing System</v>
          </cell>
          <cell r="D8404" t="str">
            <v>Industrial Processes - Pulp &amp; Paper</v>
          </cell>
          <cell r="G8404" t="str">
            <v>Industrial Processes</v>
          </cell>
          <cell r="H8404" t="str">
            <v>Pulp and Paper and Wood Products</v>
          </cell>
          <cell r="I8404" t="str">
            <v>Sulfate (Kraft) Pulping</v>
          </cell>
          <cell r="J8404" t="str">
            <v>Brown Stock Washing System</v>
          </cell>
          <cell r="N8404">
            <v>40988</v>
          </cell>
        </row>
        <row r="8405">
          <cell r="A8405" t="str">
            <v>30700103</v>
          </cell>
          <cell r="B8405" t="str">
            <v>Point</v>
          </cell>
          <cell r="C8405" t="str">
            <v>Sulfate (Kraft) Pulping /Multi-effect Evaporators and Concentrators</v>
          </cell>
          <cell r="D8405" t="str">
            <v>Industrial Processes - Pulp &amp; Paper</v>
          </cell>
          <cell r="G8405" t="str">
            <v>Industrial Processes</v>
          </cell>
          <cell r="H8405" t="str">
            <v>Pulp and Paper and Wood Products</v>
          </cell>
          <cell r="I8405" t="str">
            <v>Sulfate (Kraft) Pulping</v>
          </cell>
          <cell r="J8405" t="str">
            <v>Multiple Effect Evaporators and Concentrators</v>
          </cell>
          <cell r="N8405">
            <v>40988</v>
          </cell>
        </row>
        <row r="8406">
          <cell r="A8406" t="str">
            <v>30700104</v>
          </cell>
          <cell r="B8406" t="str">
            <v>Point</v>
          </cell>
          <cell r="C8406" t="str">
            <v>Sulfate (Kraft) Pulping /Recovery Furnace/Direct Contact Evaporator</v>
          </cell>
          <cell r="D8406" t="str">
            <v>Industrial Processes - Pulp &amp; Paper</v>
          </cell>
          <cell r="G8406" t="str">
            <v>Industrial Processes</v>
          </cell>
          <cell r="H8406" t="str">
            <v>Pulp and Paper and Wood Products</v>
          </cell>
          <cell r="I8406" t="str">
            <v>Sulfate (Kraft) Pulping</v>
          </cell>
          <cell r="J8406" t="str">
            <v>Recovery Furnace/Direct Contact Evaporator</v>
          </cell>
          <cell r="N8406">
            <v>40988</v>
          </cell>
        </row>
        <row r="8407">
          <cell r="A8407" t="str">
            <v>30700105</v>
          </cell>
          <cell r="B8407" t="str">
            <v>Point</v>
          </cell>
          <cell r="C8407" t="str">
            <v>Sulfate (Kraft) Pulping /Smelt Dissolving Tank</v>
          </cell>
          <cell r="D8407" t="str">
            <v>Industrial Processes - Pulp &amp; Paper</v>
          </cell>
          <cell r="G8407" t="str">
            <v>Industrial Processes</v>
          </cell>
          <cell r="H8407" t="str">
            <v>Pulp and Paper and Wood Products</v>
          </cell>
          <cell r="I8407" t="str">
            <v>Sulfate (Kraft) Pulping</v>
          </cell>
          <cell r="J8407" t="str">
            <v>Smelt Dissolving Tank</v>
          </cell>
          <cell r="N8407">
            <v>40988</v>
          </cell>
        </row>
        <row r="8408">
          <cell r="A8408" t="str">
            <v>30700106</v>
          </cell>
          <cell r="B8408" t="str">
            <v>Point</v>
          </cell>
          <cell r="C8408" t="str">
            <v>Sulfate (Kraft) Pulping /Lime Kiln</v>
          </cell>
          <cell r="D8408" t="str">
            <v>Industrial Processes - Pulp &amp; Paper</v>
          </cell>
          <cell r="G8408" t="str">
            <v>Industrial Processes</v>
          </cell>
          <cell r="H8408" t="str">
            <v>Pulp and Paper and Wood Products</v>
          </cell>
          <cell r="I8408" t="str">
            <v>Sulfate (Kraft) Pulping</v>
          </cell>
          <cell r="J8408" t="str">
            <v>Lime Kiln</v>
          </cell>
          <cell r="N8408">
            <v>40988</v>
          </cell>
        </row>
        <row r="8409">
          <cell r="A8409" t="str">
            <v>30700107</v>
          </cell>
          <cell r="B8409" t="str">
            <v>Point</v>
          </cell>
          <cell r="C8409" t="str">
            <v>Sulfate (Kraft) Pulping /Turpentine Condenser</v>
          </cell>
          <cell r="D8409" t="str">
            <v>Industrial Processes - Pulp &amp; Paper</v>
          </cell>
          <cell r="G8409" t="str">
            <v>Industrial Processes</v>
          </cell>
          <cell r="H8409" t="str">
            <v>Pulp and Paper and Wood Products</v>
          </cell>
          <cell r="I8409" t="str">
            <v>Sulfate (Kraft) Pulping</v>
          </cell>
          <cell r="J8409" t="str">
            <v>Turpentine Condenser</v>
          </cell>
          <cell r="N8409">
            <v>40988</v>
          </cell>
        </row>
        <row r="8410">
          <cell r="A8410" t="str">
            <v>30700108</v>
          </cell>
          <cell r="B8410" t="str">
            <v>Point</v>
          </cell>
          <cell r="C8410" t="str">
            <v>Sulfate (Kraft) Pulping /Fluid Bed Calciner</v>
          </cell>
          <cell r="D8410" t="str">
            <v>Industrial Processes - Pulp &amp; Paper</v>
          </cell>
          <cell r="G8410" t="str">
            <v>Industrial Processes</v>
          </cell>
          <cell r="H8410" t="str">
            <v>Pulp and Paper and Wood Products</v>
          </cell>
          <cell r="I8410" t="str">
            <v>Sulfate (Kraft) Pulping</v>
          </cell>
          <cell r="J8410" t="str">
            <v>Fluid Bed Calciner</v>
          </cell>
          <cell r="N8410">
            <v>40988</v>
          </cell>
        </row>
        <row r="8411">
          <cell r="A8411" t="str">
            <v>30700109</v>
          </cell>
          <cell r="B8411" t="str">
            <v>Point</v>
          </cell>
          <cell r="C8411" t="str">
            <v>Sulfate (Kraft) Pulping /Black Liquor Oxidation System</v>
          </cell>
          <cell r="D8411" t="str">
            <v>Industrial Processes - Pulp &amp; Paper</v>
          </cell>
          <cell r="G8411" t="str">
            <v>Industrial Processes</v>
          </cell>
          <cell r="H8411" t="str">
            <v>Pulp and Paper and Wood Products</v>
          </cell>
          <cell r="I8411" t="str">
            <v>Sulfate (Kraft) Pulping</v>
          </cell>
          <cell r="J8411" t="str">
            <v>Black Liquor Oxidation System</v>
          </cell>
          <cell r="N8411">
            <v>40988</v>
          </cell>
        </row>
        <row r="8412">
          <cell r="A8412" t="str">
            <v>30700110</v>
          </cell>
          <cell r="B8412" t="str">
            <v>Point</v>
          </cell>
          <cell r="C8412" t="str">
            <v>Sulfate (Kraft) Pulping /Recovery Furnace/Indirect Contact Evaporator</v>
          </cell>
          <cell r="D8412" t="str">
            <v>Industrial Processes - Pulp &amp; Paper</v>
          </cell>
          <cell r="G8412" t="str">
            <v>Industrial Processes</v>
          </cell>
          <cell r="H8412" t="str">
            <v>Pulp and Paper and Wood Products</v>
          </cell>
          <cell r="I8412" t="str">
            <v>Sulfate (Kraft) Pulping</v>
          </cell>
          <cell r="J8412" t="str">
            <v>Recovery Furnace/Indirect Contact Evaporator</v>
          </cell>
          <cell r="N8412">
            <v>40988</v>
          </cell>
        </row>
        <row r="8413">
          <cell r="A8413" t="str">
            <v>30700111</v>
          </cell>
          <cell r="B8413" t="str">
            <v>Point</v>
          </cell>
          <cell r="C8413" t="str">
            <v>Sulfate (Kraft) Pulping /Filtrate Tanks</v>
          </cell>
          <cell r="D8413" t="str">
            <v>Industrial Processes - Pulp &amp; Paper</v>
          </cell>
          <cell r="G8413" t="str">
            <v>Industrial Processes</v>
          </cell>
          <cell r="H8413" t="str">
            <v>Pulp and Paper and Wood Products</v>
          </cell>
          <cell r="I8413" t="str">
            <v>Sulfate (Kraft) Pulping</v>
          </cell>
          <cell r="J8413" t="str">
            <v>Filtrate Tanks</v>
          </cell>
          <cell r="L8413" t="str">
            <v>2005</v>
          </cell>
          <cell r="N8413">
            <v>40988</v>
          </cell>
        </row>
        <row r="8414">
          <cell r="A8414" t="str">
            <v>30700112</v>
          </cell>
          <cell r="B8414" t="str">
            <v>Point</v>
          </cell>
          <cell r="C8414" t="str">
            <v>Sulfate (Kraft) Pulping /Lime Mud Washers</v>
          </cell>
          <cell r="D8414" t="str">
            <v>Industrial Processes - Pulp &amp; Paper</v>
          </cell>
          <cell r="G8414" t="str">
            <v>Industrial Processes</v>
          </cell>
          <cell r="H8414" t="str">
            <v>Pulp and Paper and Wood Products</v>
          </cell>
          <cell r="I8414" t="str">
            <v>Sulfate (Kraft) Pulping</v>
          </cell>
          <cell r="J8414" t="str">
            <v>Lime Mud Washers</v>
          </cell>
          <cell r="N8414">
            <v>40988</v>
          </cell>
        </row>
        <row r="8415">
          <cell r="A8415" t="str">
            <v>30700113</v>
          </cell>
          <cell r="B8415" t="str">
            <v>Point</v>
          </cell>
          <cell r="C8415" t="str">
            <v>Sulfate (Kraft) Pulping /Lime Mud Filter System</v>
          </cell>
          <cell r="D8415" t="str">
            <v>Industrial Processes - Pulp &amp; Paper</v>
          </cell>
          <cell r="G8415" t="str">
            <v>Industrial Processes</v>
          </cell>
          <cell r="H8415" t="str">
            <v>Pulp and Paper and Wood Products</v>
          </cell>
          <cell r="I8415" t="str">
            <v>Sulfate (Kraft) Pulping</v>
          </cell>
          <cell r="J8415" t="str">
            <v>Lime Mud Filter System</v>
          </cell>
          <cell r="N8415">
            <v>40988</v>
          </cell>
        </row>
        <row r="8416">
          <cell r="A8416" t="str">
            <v>30700114</v>
          </cell>
          <cell r="B8416" t="str">
            <v>Point</v>
          </cell>
          <cell r="C8416" t="str">
            <v>Sulfate (Kraft) Pulping /Bleach Plant</v>
          </cell>
          <cell r="D8416" t="str">
            <v>Industrial Processes - Pulp &amp; Paper</v>
          </cell>
          <cell r="G8416" t="str">
            <v>Industrial Processes</v>
          </cell>
          <cell r="H8416" t="str">
            <v>Pulp and Paper and Wood Products</v>
          </cell>
          <cell r="I8416" t="str">
            <v>Sulfate (Kraft) Pulping</v>
          </cell>
          <cell r="J8416" t="str">
            <v>Bleach Plant</v>
          </cell>
          <cell r="N8416">
            <v>40988</v>
          </cell>
        </row>
        <row r="8417">
          <cell r="A8417" t="str">
            <v>30700115</v>
          </cell>
          <cell r="B8417" t="str">
            <v>Point</v>
          </cell>
          <cell r="C8417" t="str">
            <v>Sulfate (Kraft) Pulping /Chlorine Dioxide Generator</v>
          </cell>
          <cell r="D8417" t="str">
            <v>Industrial Processes - Pulp &amp; Paper</v>
          </cell>
          <cell r="G8417" t="str">
            <v>Industrial Processes</v>
          </cell>
          <cell r="H8417" t="str">
            <v>Pulp and Paper and Wood Products</v>
          </cell>
          <cell r="I8417" t="str">
            <v>Sulfate (Kraft) Pulping</v>
          </cell>
          <cell r="J8417" t="str">
            <v>Chlorine Dioxide Generator</v>
          </cell>
          <cell r="N8417">
            <v>40988</v>
          </cell>
        </row>
        <row r="8418">
          <cell r="A8418" t="str">
            <v>30700116</v>
          </cell>
          <cell r="B8418" t="str">
            <v>Point</v>
          </cell>
          <cell r="C8418" t="str">
            <v>Sulfate (Kraft) Pulping /Turpentine Loading Facilities</v>
          </cell>
          <cell r="D8418" t="str">
            <v>Industrial Processes - Pulp &amp; Paper</v>
          </cell>
          <cell r="G8418" t="str">
            <v>Industrial Processes</v>
          </cell>
          <cell r="H8418" t="str">
            <v>Pulp and Paper and Wood Products</v>
          </cell>
          <cell r="I8418" t="str">
            <v>Sulfate (Kraft) Pulping</v>
          </cell>
          <cell r="J8418" t="str">
            <v>Turpentine Storage and Loading (incl decanting, storage and loading)</v>
          </cell>
          <cell r="N8418">
            <v>40988</v>
          </cell>
        </row>
        <row r="8419">
          <cell r="A8419" t="str">
            <v>30700117</v>
          </cell>
          <cell r="B8419" t="str">
            <v>Point</v>
          </cell>
          <cell r="C8419" t="str">
            <v>Sulfate (Kraft) Pulping /Venting of condensate stripper off-gases</v>
          </cell>
          <cell r="D8419" t="str">
            <v>Industrial Processes - Pulp &amp; Paper</v>
          </cell>
          <cell r="G8419" t="str">
            <v>Industrial Processes</v>
          </cell>
          <cell r="H8419" t="str">
            <v>Pulp and Paper and Wood Products</v>
          </cell>
          <cell r="I8419" t="str">
            <v>Sulfate (Kraft) Pulping</v>
          </cell>
          <cell r="J8419" t="str">
            <v>Venting of condensate stripper off-gases</v>
          </cell>
          <cell r="N8419">
            <v>40988</v>
          </cell>
        </row>
        <row r="8420">
          <cell r="A8420" t="str">
            <v>30700118</v>
          </cell>
          <cell r="B8420" t="str">
            <v>Point</v>
          </cell>
          <cell r="C8420" t="str">
            <v>Sulfate (Kraft) Pulping /Liquor Clarifiers</v>
          </cell>
          <cell r="D8420" t="str">
            <v>Industrial Processes - Pulp &amp; Paper</v>
          </cell>
          <cell r="G8420" t="str">
            <v>Industrial Processes</v>
          </cell>
          <cell r="H8420" t="str">
            <v>Pulp and Paper and Wood Products</v>
          </cell>
          <cell r="I8420" t="str">
            <v>Sulfate (Kraft) Pulping</v>
          </cell>
          <cell r="J8420" t="str">
            <v>Liquor Clarifiers</v>
          </cell>
          <cell r="L8420" t="str">
            <v>2005</v>
          </cell>
          <cell r="N8420">
            <v>40988</v>
          </cell>
        </row>
        <row r="8421">
          <cell r="A8421" t="str">
            <v>30700119</v>
          </cell>
          <cell r="B8421" t="str">
            <v>Point</v>
          </cell>
          <cell r="C8421" t="str">
            <v>Sulfate (Kraft) Pulping /Salt Cake Mix Tank (Boiler Ash Handling)</v>
          </cell>
          <cell r="D8421" t="str">
            <v>Industrial Processes - Pulp &amp; Paper</v>
          </cell>
          <cell r="G8421" t="str">
            <v>Industrial Processes</v>
          </cell>
          <cell r="H8421" t="str">
            <v>Pulp and Paper and Wood Products</v>
          </cell>
          <cell r="I8421" t="str">
            <v>Sulfate (Kraft) Pulping</v>
          </cell>
          <cell r="J8421" t="str">
            <v>Salt Cake Mix Tank (Boiler Ash Handling)</v>
          </cell>
          <cell r="N8421">
            <v>40988</v>
          </cell>
        </row>
        <row r="8422">
          <cell r="A8422" t="str">
            <v>30700120</v>
          </cell>
          <cell r="B8422" t="str">
            <v>Point</v>
          </cell>
          <cell r="C8422" t="str">
            <v>Sulfate (Kraft) Pulping /Stock Washing/Screening</v>
          </cell>
          <cell r="D8422" t="str">
            <v>Industrial Processes - Pulp &amp; Paper</v>
          </cell>
          <cell r="G8422" t="str">
            <v>Industrial Processes</v>
          </cell>
          <cell r="H8422" t="str">
            <v>Pulp and Paper and Wood Products</v>
          </cell>
          <cell r="I8422" t="str">
            <v>Sulfate (Kraft) Pulping</v>
          </cell>
          <cell r="J8422" t="str">
            <v>Stock Washing/Screening</v>
          </cell>
          <cell r="N8422">
            <v>40988</v>
          </cell>
        </row>
        <row r="8423">
          <cell r="A8423" t="str">
            <v>30700121</v>
          </cell>
          <cell r="B8423" t="str">
            <v>Point</v>
          </cell>
          <cell r="C8423" t="str">
            <v>Sulfate (Kraft) Pulping /Wastewater: General</v>
          </cell>
          <cell r="D8423" t="str">
            <v>Industrial Processes - Pulp &amp; Paper</v>
          </cell>
          <cell r="G8423" t="str">
            <v>Industrial Processes</v>
          </cell>
          <cell r="H8423" t="str">
            <v>Pulp and Paper and Wood Products</v>
          </cell>
          <cell r="I8423" t="str">
            <v>Sulfate (Kraft) Pulping</v>
          </cell>
          <cell r="J8423" t="str">
            <v>Wastewater: General</v>
          </cell>
          <cell r="N8423">
            <v>40988</v>
          </cell>
        </row>
        <row r="8424">
          <cell r="A8424" t="str">
            <v>30700122</v>
          </cell>
          <cell r="B8424" t="str">
            <v>Point</v>
          </cell>
          <cell r="C8424" t="str">
            <v>Sulfate (Kraft) Pulping /Causticizing: Miscellaneous</v>
          </cell>
          <cell r="D8424" t="str">
            <v>Industrial Processes - Pulp &amp; Paper</v>
          </cell>
          <cell r="G8424" t="str">
            <v>Industrial Processes</v>
          </cell>
          <cell r="H8424" t="str">
            <v>Pulp and Paper and Wood Products</v>
          </cell>
          <cell r="I8424" t="str">
            <v>Sulfate (Kraft) Pulping</v>
          </cell>
          <cell r="J8424" t="str">
            <v>Causticizing: Miscellaneous</v>
          </cell>
          <cell r="N8424">
            <v>40988</v>
          </cell>
        </row>
        <row r="8425">
          <cell r="A8425" t="str">
            <v>30700123</v>
          </cell>
          <cell r="B8425" t="str">
            <v>Point</v>
          </cell>
          <cell r="C8425" t="str">
            <v>Sulfate (Kraft) Pulping / Lime Slaker Vent</v>
          </cell>
          <cell r="D8425" t="str">
            <v>Industrial Processes - Pulp &amp; Paper</v>
          </cell>
          <cell r="G8425" t="str">
            <v>Industrial Processes</v>
          </cell>
          <cell r="H8425" t="str">
            <v>Pulp and Paper and Wood Products</v>
          </cell>
          <cell r="I8425" t="str">
            <v>Sulfate (Kraft) Pulping</v>
          </cell>
          <cell r="J8425" t="str">
            <v>Lime Slaker Vent</v>
          </cell>
          <cell r="M8425">
            <v>40102</v>
          </cell>
          <cell r="N8425">
            <v>40988</v>
          </cell>
        </row>
        <row r="8426">
          <cell r="A8426" t="str">
            <v>30700124</v>
          </cell>
          <cell r="B8426" t="str">
            <v>Point</v>
          </cell>
          <cell r="C8426" t="str">
            <v>Sulfate (Kraft) Pulping / Black Liquor Storage Tanks</v>
          </cell>
          <cell r="D8426" t="str">
            <v>Industrial Processes - Pulp &amp; Paper</v>
          </cell>
          <cell r="G8426" t="str">
            <v>Industrial Processes</v>
          </cell>
          <cell r="H8426" t="str">
            <v>Pulp and Paper and Wood Products</v>
          </cell>
          <cell r="I8426" t="str">
            <v>Sulfate (Kraft) Pulping</v>
          </cell>
          <cell r="J8426" t="str">
            <v>Black Liquor Storage Tanks</v>
          </cell>
          <cell r="M8426">
            <v>40102</v>
          </cell>
          <cell r="N8426">
            <v>40988</v>
          </cell>
        </row>
        <row r="8427">
          <cell r="A8427" t="str">
            <v>30700125</v>
          </cell>
          <cell r="B8427" t="str">
            <v>Point</v>
          </cell>
          <cell r="C8427" t="str">
            <v>Sulfate (Kraft) Pulping / Low Volume High Concentration System Venting of Non-condensible Gases</v>
          </cell>
          <cell r="D8427" t="str">
            <v>Industrial Processes - Pulp &amp; Paper</v>
          </cell>
          <cell r="G8427" t="str">
            <v>Industrial Processes</v>
          </cell>
          <cell r="H8427" t="str">
            <v>Pulp and Paper and Wood Products</v>
          </cell>
          <cell r="I8427" t="str">
            <v>Sulfate (Kraft) Pulping</v>
          </cell>
          <cell r="J8427" t="str">
            <v>Low Volume High Concentration System Venting of Non-condensible Gases</v>
          </cell>
          <cell r="M8427">
            <v>40102</v>
          </cell>
          <cell r="N8427">
            <v>40988</v>
          </cell>
        </row>
        <row r="8428">
          <cell r="A8428" t="str">
            <v>30700126</v>
          </cell>
          <cell r="B8428" t="str">
            <v>Point</v>
          </cell>
          <cell r="C8428" t="str">
            <v>Sulfate (Kraft) Pulping / High Volume Low Concentration System Venting of Non-condensible Gases</v>
          </cell>
          <cell r="D8428" t="str">
            <v>Industrial Processes - Pulp &amp; Paper</v>
          </cell>
          <cell r="G8428" t="str">
            <v>Industrial Processes</v>
          </cell>
          <cell r="H8428" t="str">
            <v>Pulp and Paper and Wood Products</v>
          </cell>
          <cell r="I8428" t="str">
            <v>Sulfate (Kraft) Pulping</v>
          </cell>
          <cell r="J8428" t="str">
            <v>High Volume Low Concentration System Venting of Non-condensible Gases</v>
          </cell>
          <cell r="M8428">
            <v>40102</v>
          </cell>
          <cell r="N8428">
            <v>40988</v>
          </cell>
        </row>
        <row r="8429">
          <cell r="A8429" t="str">
            <v>30700127</v>
          </cell>
          <cell r="B8429" t="str">
            <v>Point</v>
          </cell>
          <cell r="C8429" t="str">
            <v>Sulfate (Kraft) Pulping / Non-condensible Gases Incinerator</v>
          </cell>
          <cell r="D8429" t="str">
            <v>Industrial Processes - Pulp &amp; Paper</v>
          </cell>
          <cell r="G8429" t="str">
            <v>Industrial Processes</v>
          </cell>
          <cell r="H8429" t="str">
            <v>Pulp and Paper and Wood Products</v>
          </cell>
          <cell r="I8429" t="str">
            <v>Sulfate (Kraft) Pulping</v>
          </cell>
          <cell r="J8429" t="str">
            <v>Non-condensible Gases Incinerator</v>
          </cell>
          <cell r="M8429">
            <v>40102</v>
          </cell>
          <cell r="N8429">
            <v>40988</v>
          </cell>
        </row>
        <row r="8430">
          <cell r="A8430" t="str">
            <v>30700128</v>
          </cell>
          <cell r="B8430" t="str">
            <v>Point</v>
          </cell>
          <cell r="C8430" t="str">
            <v>Sulfate (Kraft) Pulping / Total Reduced Sulfur Thermal Oxidizer</v>
          </cell>
          <cell r="D8430" t="str">
            <v>Industrial Processes - Pulp &amp; Paper</v>
          </cell>
          <cell r="G8430" t="str">
            <v>Industrial Processes</v>
          </cell>
          <cell r="H8430" t="str">
            <v>Pulp and Paper and Wood Products</v>
          </cell>
          <cell r="I8430" t="str">
            <v>Sulfate (Kraft) Pulping</v>
          </cell>
          <cell r="J8430" t="str">
            <v>Total Reduced Sulfur Thermal Oxidizer (any supplemental fuel)</v>
          </cell>
          <cell r="M8430">
            <v>40102</v>
          </cell>
          <cell r="N8430">
            <v>40988</v>
          </cell>
        </row>
        <row r="8431">
          <cell r="A8431" t="str">
            <v>30700129</v>
          </cell>
          <cell r="B8431" t="str">
            <v>Point</v>
          </cell>
          <cell r="C8431" t="str">
            <v>Sulfate (Kraft) Pulping / Enclosed secondary wastewater treatment system vents</v>
          </cell>
          <cell r="D8431" t="str">
            <v>Industrial Processes - Pulp &amp; Paper</v>
          </cell>
          <cell r="G8431" t="str">
            <v>Industrial Processes</v>
          </cell>
          <cell r="H8431" t="str">
            <v>Pulp and Paper and Wood Products</v>
          </cell>
          <cell r="I8431" t="str">
            <v>Sulfate (Kraft) Pulping</v>
          </cell>
          <cell r="J8431" t="str">
            <v>Enclosed secondary wastewater treatment system vents</v>
          </cell>
          <cell r="M8431">
            <v>40102</v>
          </cell>
          <cell r="N8431">
            <v>40988</v>
          </cell>
        </row>
        <row r="8432">
          <cell r="A8432" t="str">
            <v>30700130</v>
          </cell>
          <cell r="B8432" t="str">
            <v>Point</v>
          </cell>
          <cell r="C8432" t="str">
            <v>Sulfate (Kraft) Pulping / Decker system</v>
          </cell>
          <cell r="D8432" t="str">
            <v>Industrial Processes - Pulp &amp; Paper</v>
          </cell>
          <cell r="G8432" t="str">
            <v>Industrial Processes</v>
          </cell>
          <cell r="H8432" t="str">
            <v>Pulp and Paper and Wood Products</v>
          </cell>
          <cell r="I8432" t="str">
            <v>Sulfate (Kraft) Pulping</v>
          </cell>
          <cell r="J8432" t="str">
            <v>Decker System</v>
          </cell>
          <cell r="M8432">
            <v>40102</v>
          </cell>
          <cell r="N8432">
            <v>40988</v>
          </cell>
        </row>
        <row r="8433">
          <cell r="A8433" t="str">
            <v>30700131</v>
          </cell>
          <cell r="B8433" t="str">
            <v>Point</v>
          </cell>
          <cell r="C8433" t="str">
            <v>Sulfate (Kraft) Pulping / Knotter / Deknotter System</v>
          </cell>
          <cell r="D8433" t="str">
            <v>Industrial Processes - Pulp &amp; Paper</v>
          </cell>
          <cell r="G8433" t="str">
            <v>Industrial Processes</v>
          </cell>
          <cell r="H8433" t="str">
            <v>Pulp and Paper and Wood Products</v>
          </cell>
          <cell r="I8433" t="str">
            <v>Sulfate (Kraft) Pulping</v>
          </cell>
          <cell r="J8433" t="str">
            <v>Knotter / Deknotter System</v>
          </cell>
          <cell r="M8433">
            <v>40102</v>
          </cell>
          <cell r="N8433">
            <v>40988</v>
          </cell>
        </row>
        <row r="8434">
          <cell r="A8434" t="str">
            <v>30700132</v>
          </cell>
          <cell r="B8434" t="str">
            <v>Point</v>
          </cell>
          <cell r="C8434" t="str">
            <v>Sulfate (Kraft) Pulping / Green Liquor Processing</v>
          </cell>
          <cell r="D8434" t="str">
            <v>Industrial Processes - Pulp &amp; Paper</v>
          </cell>
          <cell r="G8434" t="str">
            <v>Industrial Processes</v>
          </cell>
          <cell r="H8434" t="str">
            <v>Pulp and Paper and Wood Products</v>
          </cell>
          <cell r="I8434" t="str">
            <v>Sulfate (Kraft) Pulping</v>
          </cell>
          <cell r="J8434" t="str">
            <v>Green Liquor Processing</v>
          </cell>
          <cell r="M8434">
            <v>40102</v>
          </cell>
          <cell r="N8434">
            <v>40988</v>
          </cell>
        </row>
        <row r="8435">
          <cell r="A8435" t="str">
            <v>30700133</v>
          </cell>
          <cell r="B8435" t="str">
            <v>Point</v>
          </cell>
          <cell r="C8435" t="str">
            <v>Sulfate (Kraft) Pulping / White Liquor Processing</v>
          </cell>
          <cell r="D8435" t="str">
            <v>Industrial Processes - Pulp &amp; Paper</v>
          </cell>
          <cell r="G8435" t="str">
            <v>Industrial Processes</v>
          </cell>
          <cell r="H8435" t="str">
            <v>Pulp and Paper and Wood Products</v>
          </cell>
          <cell r="I8435" t="str">
            <v>Sulfate (Kraft) Pulping</v>
          </cell>
          <cell r="J8435" t="str">
            <v>White Liquor Processing</v>
          </cell>
          <cell r="M8435">
            <v>40102</v>
          </cell>
          <cell r="N8435">
            <v>40988</v>
          </cell>
        </row>
        <row r="8436">
          <cell r="A8436" t="str">
            <v>30700134</v>
          </cell>
          <cell r="B8436" t="str">
            <v>Point</v>
          </cell>
          <cell r="C8436" t="str">
            <v>Sulfate (Kraft) Pulping / Oxygen delignification system</v>
          </cell>
          <cell r="D8436" t="str">
            <v>Industrial Processes - Pulp &amp; Paper</v>
          </cell>
          <cell r="G8436" t="str">
            <v>Industrial Processes</v>
          </cell>
          <cell r="H8436" t="str">
            <v>Pulp and Paper and Wood Products</v>
          </cell>
          <cell r="I8436" t="str">
            <v>Sulfate (Kraft) Pulping</v>
          </cell>
          <cell r="J8436" t="str">
            <v>Oxygen Delignification System</v>
          </cell>
          <cell r="M8436">
            <v>40102</v>
          </cell>
          <cell r="N8436">
            <v>40988</v>
          </cell>
        </row>
        <row r="8437">
          <cell r="A8437" t="str">
            <v>30700135</v>
          </cell>
          <cell r="B8437" t="str">
            <v>Point</v>
          </cell>
          <cell r="C8437" t="str">
            <v>Sulfate (Kraft) Pulping / Pulp Storage - Bleached and Unbleached</v>
          </cell>
          <cell r="D8437" t="str">
            <v>Industrial Processes - Pulp &amp; Paper</v>
          </cell>
          <cell r="G8437" t="str">
            <v>Industrial Processes</v>
          </cell>
          <cell r="H8437" t="str">
            <v>Pulp and Paper and Wood Products</v>
          </cell>
          <cell r="I8437" t="str">
            <v>Sulfate (Kraft) Pulping</v>
          </cell>
          <cell r="J8437" t="str">
            <v>Pulp Storage - Bleached and Unbleached</v>
          </cell>
          <cell r="M8437">
            <v>40102</v>
          </cell>
          <cell r="N8437">
            <v>40988</v>
          </cell>
        </row>
        <row r="8438">
          <cell r="A8438" t="str">
            <v>30700136</v>
          </cell>
          <cell r="B8438" t="str">
            <v>Point</v>
          </cell>
          <cell r="C8438" t="str">
            <v>Sulfate (Kraft) Pulping / Tall Oil System</v>
          </cell>
          <cell r="D8438" t="str">
            <v>Industrial Processes - Pulp &amp; Paper</v>
          </cell>
          <cell r="G8438" t="str">
            <v>Industrial Processes</v>
          </cell>
          <cell r="H8438" t="str">
            <v>Pulp and Paper and Wood Products</v>
          </cell>
          <cell r="I8438" t="str">
            <v>Sulfate (Kraft) Pulping</v>
          </cell>
          <cell r="J8438" t="str">
            <v>Tall Oil System (includes tall oil reactor and tall oil storage)</v>
          </cell>
          <cell r="M8438">
            <v>40102</v>
          </cell>
          <cell r="N8438">
            <v>40988</v>
          </cell>
        </row>
        <row r="8439">
          <cell r="A8439" t="str">
            <v>30700199</v>
          </cell>
          <cell r="B8439" t="str">
            <v>Point</v>
          </cell>
          <cell r="C8439" t="str">
            <v>Sulfate (Kraft) Pulping /Other Not Classified</v>
          </cell>
          <cell r="D8439" t="str">
            <v>Industrial Processes - Pulp &amp; Paper</v>
          </cell>
          <cell r="G8439" t="str">
            <v>Industrial Processes</v>
          </cell>
          <cell r="H8439" t="str">
            <v>Pulp and Paper and Wood Products</v>
          </cell>
          <cell r="I8439" t="str">
            <v>Sulfate (Kraft) Pulping</v>
          </cell>
          <cell r="J8439" t="str">
            <v>Other Not Classified</v>
          </cell>
          <cell r="N8439">
            <v>40988</v>
          </cell>
        </row>
        <row r="8440">
          <cell r="A8440" t="str">
            <v>30700203</v>
          </cell>
          <cell r="B8440" t="str">
            <v>Point</v>
          </cell>
          <cell r="C8440" t="str">
            <v>Sulfite Pulping /Digester/Blow Pit/Dump Tank: All Bases except Calcium</v>
          </cell>
          <cell r="D8440" t="str">
            <v>Industrial Processes - Pulp &amp; Paper</v>
          </cell>
          <cell r="G8440" t="str">
            <v>Industrial Processes</v>
          </cell>
          <cell r="H8440" t="str">
            <v>Pulp and Paper and Wood Products</v>
          </cell>
          <cell r="I8440" t="str">
            <v>Sulfite Pulping</v>
          </cell>
          <cell r="J8440" t="str">
            <v>Digester/Blow Pit/Dump Tank: All Bases except Calcium</v>
          </cell>
          <cell r="L8440" t="str">
            <v>2005</v>
          </cell>
          <cell r="N8440">
            <v>40988</v>
          </cell>
        </row>
        <row r="8441">
          <cell r="A8441" t="str">
            <v>30700211</v>
          </cell>
          <cell r="B8441" t="str">
            <v>Point</v>
          </cell>
          <cell r="C8441" t="str">
            <v>Sulfite Pulping /Digester/Blow Pit/Dump Tank: Calcium</v>
          </cell>
          <cell r="D8441" t="str">
            <v>Industrial Processes - Pulp &amp; Paper</v>
          </cell>
          <cell r="G8441" t="str">
            <v>Industrial Processes</v>
          </cell>
          <cell r="H8441" t="str">
            <v>Pulp and Paper and Wood Products</v>
          </cell>
          <cell r="I8441" t="str">
            <v>Sulfite Pulping</v>
          </cell>
          <cell r="J8441" t="str">
            <v>Digester/Blow Pit/Dump Tank: Calcium</v>
          </cell>
          <cell r="N8441">
            <v>40988</v>
          </cell>
        </row>
        <row r="8442">
          <cell r="A8442" t="str">
            <v>30700212</v>
          </cell>
          <cell r="B8442" t="str">
            <v>Point</v>
          </cell>
          <cell r="C8442" t="str">
            <v>Sulfite Pulping /Digester/Blow Pit/Dump Tank: MgO with Recovery System</v>
          </cell>
          <cell r="D8442" t="str">
            <v>Industrial Processes - Pulp &amp; Paper</v>
          </cell>
          <cell r="G8442" t="str">
            <v>Industrial Processes</v>
          </cell>
          <cell r="H8442" t="str">
            <v>Pulp and Paper and Wood Products</v>
          </cell>
          <cell r="I8442" t="str">
            <v>Sulfite Pulping</v>
          </cell>
          <cell r="J8442" t="str">
            <v>Digester/Blow Pit/Dump Tank: MgO with Recovery System</v>
          </cell>
          <cell r="L8442" t="str">
            <v>2005</v>
          </cell>
          <cell r="N8442">
            <v>40988</v>
          </cell>
        </row>
        <row r="8443">
          <cell r="A8443" t="str">
            <v>30700213</v>
          </cell>
          <cell r="B8443" t="str">
            <v>Point</v>
          </cell>
          <cell r="C8443" t="str">
            <v>Sulfite Pulping /Digester/Blow Pit/Dump Tank: MgO with Process Change</v>
          </cell>
          <cell r="D8443" t="str">
            <v>Industrial Processes - Pulp &amp; Paper</v>
          </cell>
          <cell r="G8443" t="str">
            <v>Industrial Processes</v>
          </cell>
          <cell r="H8443" t="str">
            <v>Pulp and Paper and Wood Products</v>
          </cell>
          <cell r="I8443" t="str">
            <v>Sulfite Pulping</v>
          </cell>
          <cell r="J8443" t="str">
            <v>Digester/Blow Pit/Dump Tank: MgO with Process Change</v>
          </cell>
          <cell r="L8443" t="str">
            <v>2005</v>
          </cell>
          <cell r="N8443">
            <v>40988</v>
          </cell>
        </row>
        <row r="8444">
          <cell r="A8444" t="str">
            <v>30700214</v>
          </cell>
          <cell r="B8444" t="str">
            <v>Point</v>
          </cell>
          <cell r="C8444" t="str">
            <v>Sulfite Pulping /Digester/Blow Pit/Dump Tank: NH3 with Process Change</v>
          </cell>
          <cell r="D8444" t="str">
            <v>Industrial Processes - Pulp &amp; Paper</v>
          </cell>
          <cell r="G8444" t="str">
            <v>Industrial Processes</v>
          </cell>
          <cell r="H8444" t="str">
            <v>Pulp and Paper and Wood Products</v>
          </cell>
          <cell r="I8444" t="str">
            <v>Sulfite Pulping</v>
          </cell>
          <cell r="J8444" t="str">
            <v>Digester/Blow Pit/Dump Tank: NH3 with Process Change</v>
          </cell>
          <cell r="N8444">
            <v>40988</v>
          </cell>
        </row>
        <row r="8445">
          <cell r="A8445" t="str">
            <v>30700215</v>
          </cell>
          <cell r="B8445" t="str">
            <v>Point</v>
          </cell>
          <cell r="C8445" t="str">
            <v>Sulfite Pulping /Digester/Blow Pit/Dump Tank: Na with Process Change</v>
          </cell>
          <cell r="D8445" t="str">
            <v>Industrial Processes - Pulp &amp; Paper</v>
          </cell>
          <cell r="G8445" t="str">
            <v>Industrial Processes</v>
          </cell>
          <cell r="H8445" t="str">
            <v>Pulp and Paper and Wood Products</v>
          </cell>
          <cell r="I8445" t="str">
            <v>Sulfite Pulping</v>
          </cell>
          <cell r="J8445" t="str">
            <v>Digester/Blow Pit/Dump Tank: Na with Process Change</v>
          </cell>
          <cell r="L8445" t="str">
            <v>2005</v>
          </cell>
          <cell r="N8445">
            <v>40988</v>
          </cell>
        </row>
        <row r="8446">
          <cell r="A8446" t="str">
            <v>30700216</v>
          </cell>
          <cell r="B8446" t="str">
            <v>Point</v>
          </cell>
          <cell r="C8446" t="str">
            <v>Sulfite Pulping / Bleach Plant</v>
          </cell>
          <cell r="D8446" t="str">
            <v>Industrial Processes - Pulp &amp; Paper</v>
          </cell>
          <cell r="G8446" t="str">
            <v>Industrial Processes</v>
          </cell>
          <cell r="H8446" t="str">
            <v>Pulp and Paper and Wood Products</v>
          </cell>
          <cell r="I8446" t="str">
            <v>Sulfite Pulping</v>
          </cell>
          <cell r="J8446" t="str">
            <v>Bleach Plant (includes bleaching towers, filtrate tanks, vacuum pump)</v>
          </cell>
          <cell r="M8446">
            <v>40102</v>
          </cell>
          <cell r="N8446">
            <v>40988</v>
          </cell>
        </row>
        <row r="8447">
          <cell r="A8447" t="str">
            <v>30700221</v>
          </cell>
          <cell r="B8447" t="str">
            <v>Point</v>
          </cell>
          <cell r="C8447" t="str">
            <v>Sulfite Pulping /Recovery System: MgO</v>
          </cell>
          <cell r="D8447" t="str">
            <v>Industrial Processes - Pulp &amp; Paper</v>
          </cell>
          <cell r="G8447" t="str">
            <v>Industrial Processes</v>
          </cell>
          <cell r="H8447" t="str">
            <v>Pulp and Paper and Wood Products</v>
          </cell>
          <cell r="I8447" t="str">
            <v>Sulfite Pulping</v>
          </cell>
          <cell r="J8447" t="str">
            <v>Recovery System: MgO</v>
          </cell>
          <cell r="L8447" t="str">
            <v>2005</v>
          </cell>
          <cell r="N8447">
            <v>40988</v>
          </cell>
        </row>
        <row r="8448">
          <cell r="A8448" t="str">
            <v>30700222</v>
          </cell>
          <cell r="B8448" t="str">
            <v>Point</v>
          </cell>
          <cell r="C8448" t="str">
            <v>Sulfite Pulping /Recovery System: NH3</v>
          </cell>
          <cell r="D8448" t="str">
            <v>Industrial Processes - Pulp &amp; Paper</v>
          </cell>
          <cell r="G8448" t="str">
            <v>Industrial Processes</v>
          </cell>
          <cell r="H8448" t="str">
            <v>Pulp and Paper and Wood Products</v>
          </cell>
          <cell r="I8448" t="str">
            <v>Sulfite Pulping</v>
          </cell>
          <cell r="J8448" t="str">
            <v>Recovery System: NH3 including liquor evaporators</v>
          </cell>
          <cell r="N8448">
            <v>40988</v>
          </cell>
        </row>
        <row r="8449">
          <cell r="A8449" t="str">
            <v>30700223</v>
          </cell>
          <cell r="B8449" t="str">
            <v>Point</v>
          </cell>
          <cell r="C8449" t="str">
            <v>Sulfite Pulping /Recovery System: Na</v>
          </cell>
          <cell r="D8449" t="str">
            <v>Industrial Processes - Pulp &amp; Paper</v>
          </cell>
          <cell r="G8449" t="str">
            <v>Industrial Processes</v>
          </cell>
          <cell r="H8449" t="str">
            <v>Pulp and Paper and Wood Products</v>
          </cell>
          <cell r="I8449" t="str">
            <v>Sulfite Pulping</v>
          </cell>
          <cell r="J8449" t="str">
            <v>Recovery System: Na</v>
          </cell>
          <cell r="L8449" t="str">
            <v>2005</v>
          </cell>
          <cell r="N8449">
            <v>40988</v>
          </cell>
        </row>
        <row r="8450">
          <cell r="A8450" t="str">
            <v>30700224</v>
          </cell>
          <cell r="B8450" t="str">
            <v>Point</v>
          </cell>
          <cell r="C8450" t="str">
            <v>Sulfite Pulping /Wastewater: General</v>
          </cell>
          <cell r="D8450" t="str">
            <v>Industrial Processes - Pulp &amp; Paper</v>
          </cell>
          <cell r="G8450" t="str">
            <v>Industrial Processes</v>
          </cell>
          <cell r="H8450" t="str">
            <v>Pulp and Paper and Wood Products</v>
          </cell>
          <cell r="I8450" t="str">
            <v>Sulfite Pulping</v>
          </cell>
          <cell r="J8450" t="str">
            <v>Wastewater: General</v>
          </cell>
          <cell r="M8450">
            <v>40102</v>
          </cell>
          <cell r="N8450">
            <v>40988</v>
          </cell>
        </row>
        <row r="8451">
          <cell r="A8451" t="str">
            <v>30700231</v>
          </cell>
          <cell r="B8451" t="str">
            <v>Point</v>
          </cell>
          <cell r="C8451" t="str">
            <v>Sulfite Pulping /Acid Plant: NH3</v>
          </cell>
          <cell r="D8451" t="str">
            <v>Industrial Processes - Pulp &amp; Paper</v>
          </cell>
          <cell r="G8451" t="str">
            <v>Industrial Processes</v>
          </cell>
          <cell r="H8451" t="str">
            <v>Pulp and Paper and Wood Products</v>
          </cell>
          <cell r="I8451" t="str">
            <v>Sulfite Pulping</v>
          </cell>
          <cell r="J8451" t="str">
            <v>Acid Plant: NH3</v>
          </cell>
          <cell r="N8451">
            <v>40988</v>
          </cell>
        </row>
        <row r="8452">
          <cell r="A8452" t="str">
            <v>30700232</v>
          </cell>
          <cell r="B8452" t="str">
            <v>Point</v>
          </cell>
          <cell r="C8452" t="str">
            <v>Sulfite Pulping /Acid Plant: Na</v>
          </cell>
          <cell r="D8452" t="str">
            <v>Industrial Processes - Pulp &amp; Paper</v>
          </cell>
          <cell r="G8452" t="str">
            <v>Industrial Processes</v>
          </cell>
          <cell r="H8452" t="str">
            <v>Pulp and Paper and Wood Products</v>
          </cell>
          <cell r="I8452" t="str">
            <v>Sulfite Pulping</v>
          </cell>
          <cell r="J8452" t="str">
            <v>Acid Plant: Na</v>
          </cell>
          <cell r="L8452" t="str">
            <v>2005</v>
          </cell>
          <cell r="N8452">
            <v>40988</v>
          </cell>
        </row>
        <row r="8453">
          <cell r="A8453" t="str">
            <v>30700233</v>
          </cell>
          <cell r="B8453" t="str">
            <v>Point</v>
          </cell>
          <cell r="C8453" t="str">
            <v>Sulfite Pulping /Acid Plant: Ca</v>
          </cell>
          <cell r="D8453" t="str">
            <v>Industrial Processes - Pulp &amp; Paper</v>
          </cell>
          <cell r="G8453" t="str">
            <v>Industrial Processes</v>
          </cell>
          <cell r="H8453" t="str">
            <v>Pulp and Paper and Wood Products</v>
          </cell>
          <cell r="I8453" t="str">
            <v>Sulfite Pulping</v>
          </cell>
          <cell r="J8453" t="str">
            <v>Acid Plant: Ca</v>
          </cell>
          <cell r="N8453">
            <v>40988</v>
          </cell>
        </row>
        <row r="8454">
          <cell r="A8454" t="str">
            <v>30700234</v>
          </cell>
          <cell r="B8454" t="str">
            <v>Point</v>
          </cell>
          <cell r="C8454" t="str">
            <v>Sulfite Pulping /Knotters/Washers/Screens/etc.</v>
          </cell>
          <cell r="D8454" t="str">
            <v>Industrial Processes - Pulp &amp; Paper</v>
          </cell>
          <cell r="G8454" t="str">
            <v>Industrial Processes</v>
          </cell>
          <cell r="H8454" t="str">
            <v>Pulp and Paper and Wood Products</v>
          </cell>
          <cell r="I8454" t="str">
            <v>Sulfite Pulping</v>
          </cell>
          <cell r="J8454" t="str">
            <v>Knotters/Washers/Screens/etc.</v>
          </cell>
          <cell r="N8454">
            <v>40988</v>
          </cell>
        </row>
        <row r="8455">
          <cell r="A8455" t="str">
            <v>30700299</v>
          </cell>
          <cell r="B8455" t="str">
            <v>Point</v>
          </cell>
          <cell r="C8455" t="str">
            <v>Sulfite Pulping /See Comment **</v>
          </cell>
          <cell r="D8455" t="str">
            <v>Industrial Processes - Pulp &amp; Paper</v>
          </cell>
          <cell r="G8455" t="str">
            <v>Industrial Processes</v>
          </cell>
          <cell r="H8455" t="str">
            <v>Pulp and Paper and Wood Products</v>
          </cell>
          <cell r="I8455" t="str">
            <v>Sulfite Pulping</v>
          </cell>
          <cell r="J8455" t="str">
            <v>See Comment **</v>
          </cell>
          <cell r="N8455">
            <v>40988</v>
          </cell>
        </row>
        <row r="8456">
          <cell r="A8456" t="str">
            <v>30700301</v>
          </cell>
          <cell r="B8456" t="str">
            <v>Point</v>
          </cell>
          <cell r="C8456" t="str">
            <v>Neutral Sulfite Semichemical Pulping /Digester/Blow Pit/Dump Tank</v>
          </cell>
          <cell r="D8456" t="str">
            <v>Industrial Processes - Pulp &amp; Paper</v>
          </cell>
          <cell r="G8456" t="str">
            <v>Industrial Processes</v>
          </cell>
          <cell r="H8456" t="str">
            <v>Pulp and Paper and Wood Products</v>
          </cell>
          <cell r="I8456" t="str">
            <v>Neutral Sulfite Semichemical Pulping</v>
          </cell>
          <cell r="J8456" t="str">
            <v>Digester/Blow Pit/Dump Tank</v>
          </cell>
          <cell r="N8456">
            <v>40988</v>
          </cell>
        </row>
        <row r="8457">
          <cell r="A8457" t="str">
            <v>30700302</v>
          </cell>
          <cell r="B8457" t="str">
            <v>Point</v>
          </cell>
          <cell r="C8457" t="str">
            <v>Neutral Sulfite Semichemical Pulping /Evaporator</v>
          </cell>
          <cell r="D8457" t="str">
            <v>Industrial Processes - Pulp &amp; Paper</v>
          </cell>
          <cell r="G8457" t="str">
            <v>Industrial Processes</v>
          </cell>
          <cell r="H8457" t="str">
            <v>Pulp and Paper and Wood Products</v>
          </cell>
          <cell r="I8457" t="str">
            <v>Neutral Sulfite Semichemical Pulping</v>
          </cell>
          <cell r="J8457" t="str">
            <v>Evaporator</v>
          </cell>
          <cell r="N8457">
            <v>40988</v>
          </cell>
        </row>
        <row r="8458">
          <cell r="A8458" t="str">
            <v>30700303</v>
          </cell>
          <cell r="B8458" t="str">
            <v>Point</v>
          </cell>
          <cell r="C8458" t="str">
            <v>Neutral Sulfite Semichemical Pulping /Fluid Bed Reactor</v>
          </cell>
          <cell r="D8458" t="str">
            <v>Industrial Processes - Pulp &amp; Paper</v>
          </cell>
          <cell r="G8458" t="str">
            <v>Industrial Processes</v>
          </cell>
          <cell r="H8458" t="str">
            <v>Pulp and Paper and Wood Products</v>
          </cell>
          <cell r="I8458" t="str">
            <v>Neutral Sulfite Semichemical Pulping</v>
          </cell>
          <cell r="J8458" t="str">
            <v>Fluid Bed Reactor</v>
          </cell>
          <cell r="L8458" t="str">
            <v>2005</v>
          </cell>
          <cell r="N8458">
            <v>40988</v>
          </cell>
        </row>
        <row r="8459">
          <cell r="A8459" t="str">
            <v>30700304</v>
          </cell>
          <cell r="B8459" t="str">
            <v>Point</v>
          </cell>
          <cell r="C8459" t="str">
            <v>Neutral Sulfite Semichemical Pulping /Sulfur Burner/Absorbers</v>
          </cell>
          <cell r="D8459" t="str">
            <v>Industrial Processes - Pulp &amp; Paper</v>
          </cell>
          <cell r="G8459" t="str">
            <v>Industrial Processes</v>
          </cell>
          <cell r="H8459" t="str">
            <v>Pulp and Paper and Wood Products</v>
          </cell>
          <cell r="I8459" t="str">
            <v>Neutral Sulfite Semichemical Pulping</v>
          </cell>
          <cell r="J8459" t="str">
            <v>Sulfur Burner/Absorbers</v>
          </cell>
          <cell r="N8459">
            <v>40988</v>
          </cell>
        </row>
        <row r="8460">
          <cell r="A8460" t="str">
            <v>30700305</v>
          </cell>
          <cell r="B8460" t="str">
            <v>Point</v>
          </cell>
          <cell r="C8460" t="str">
            <v>Neutral Sulfite Semichemical Pulping / Liquor Combustion</v>
          </cell>
          <cell r="D8460" t="str">
            <v>Industrial Processes - Pulp &amp; Paper</v>
          </cell>
          <cell r="G8460" t="str">
            <v>Industrial Processes</v>
          </cell>
          <cell r="H8460" t="str">
            <v>Pulp and Paper and Wood Products</v>
          </cell>
          <cell r="I8460" t="str">
            <v>Neutral Sulfite Semichemical Pulping</v>
          </cell>
          <cell r="J8460" t="str">
            <v>Liquor combustion (incl recovery furnace and fluidized bed reactors)</v>
          </cell>
          <cell r="M8460">
            <v>40102</v>
          </cell>
          <cell r="N8460">
            <v>40988</v>
          </cell>
        </row>
        <row r="8461">
          <cell r="A8461" t="str">
            <v>30700306</v>
          </cell>
          <cell r="B8461" t="str">
            <v>Point</v>
          </cell>
          <cell r="C8461" t="str">
            <v>Neutral Sulfite Semichemical Pulping /Wastewater: General</v>
          </cell>
          <cell r="D8461" t="str">
            <v>Industrial Processes - Pulp &amp; Paper</v>
          </cell>
          <cell r="G8461" t="str">
            <v>Industrial Processes</v>
          </cell>
          <cell r="H8461" t="str">
            <v>Pulp and Paper and Wood Products</v>
          </cell>
          <cell r="I8461" t="str">
            <v>Neutral Sulfite Semichemical Pulping</v>
          </cell>
          <cell r="J8461" t="str">
            <v>Wastewater: General</v>
          </cell>
          <cell r="M8461">
            <v>40102</v>
          </cell>
          <cell r="N8461">
            <v>40988</v>
          </cell>
        </row>
        <row r="8462">
          <cell r="A8462" t="str">
            <v>30700307</v>
          </cell>
          <cell r="B8462" t="str">
            <v>Point</v>
          </cell>
          <cell r="C8462" t="str">
            <v>Neutral Sulfite Semichemical Pulping / Pulp washing system</v>
          </cell>
          <cell r="D8462" t="str">
            <v>Industrial Processes - Pulp &amp; Paper</v>
          </cell>
          <cell r="G8462" t="str">
            <v>Industrial Processes</v>
          </cell>
          <cell r="H8462" t="str">
            <v>Pulp and Paper and Wood Products</v>
          </cell>
          <cell r="I8462" t="str">
            <v>Neutral Sulfite Semichemical Pulping</v>
          </cell>
          <cell r="J8462" t="str">
            <v>Pulp washing system</v>
          </cell>
          <cell r="M8462">
            <v>40102</v>
          </cell>
          <cell r="N8462">
            <v>40988</v>
          </cell>
        </row>
        <row r="8463">
          <cell r="A8463" t="str">
            <v>30700308</v>
          </cell>
          <cell r="B8463" t="str">
            <v>Point</v>
          </cell>
          <cell r="C8463" t="str">
            <v>Neutral Sulfite Semichemical Pulping / Pulp storage tanks/stock chests</v>
          </cell>
          <cell r="D8463" t="str">
            <v>Industrial Processes - Pulp &amp; Paper</v>
          </cell>
          <cell r="G8463" t="str">
            <v>Industrial Processes</v>
          </cell>
          <cell r="H8463" t="str">
            <v>Pulp and Paper and Wood Products</v>
          </cell>
          <cell r="I8463" t="str">
            <v>Neutral Sulfite Semichemical Pulping</v>
          </cell>
          <cell r="J8463" t="str">
            <v>Pulp storage tanks/stock chests</v>
          </cell>
          <cell r="M8463">
            <v>40102</v>
          </cell>
          <cell r="N8463">
            <v>40988</v>
          </cell>
        </row>
        <row r="8464">
          <cell r="A8464" t="str">
            <v>30700309</v>
          </cell>
          <cell r="B8464" t="str">
            <v>Point</v>
          </cell>
          <cell r="C8464" t="str">
            <v>Neutral Sulfite Semichemical Pulping / Liquor storage tanks</v>
          </cell>
          <cell r="D8464" t="str">
            <v>Industrial Processes - Pulp &amp; Paper</v>
          </cell>
          <cell r="G8464" t="str">
            <v>Industrial Processes</v>
          </cell>
          <cell r="H8464" t="str">
            <v>Pulp and Paper and Wood Products</v>
          </cell>
          <cell r="I8464" t="str">
            <v>Neutral Sulfite Semichemical Pulping</v>
          </cell>
          <cell r="J8464" t="str">
            <v>Liquor storage tanks</v>
          </cell>
          <cell r="M8464">
            <v>40102</v>
          </cell>
          <cell r="N8464">
            <v>40988</v>
          </cell>
        </row>
        <row r="8465">
          <cell r="A8465" t="str">
            <v>30700320</v>
          </cell>
          <cell r="B8465" t="str">
            <v>Point</v>
          </cell>
          <cell r="C8465" t="str">
            <v>Semi-chemical (non-sulfur) / Pulp washing system</v>
          </cell>
          <cell r="D8465" t="str">
            <v>Industrial Processes - Pulp &amp; Paper</v>
          </cell>
          <cell r="G8465" t="str">
            <v>Industrial Processes</v>
          </cell>
          <cell r="H8465" t="str">
            <v>Pulp and Paper and Wood Products</v>
          </cell>
          <cell r="I8465" t="str">
            <v>Semi-chemical (non-sulfur)</v>
          </cell>
          <cell r="J8465" t="str">
            <v>Pulp washing system</v>
          </cell>
          <cell r="M8465">
            <v>40102</v>
          </cell>
          <cell r="N8465">
            <v>40988</v>
          </cell>
        </row>
        <row r="8466">
          <cell r="A8466" t="str">
            <v>30700321</v>
          </cell>
          <cell r="B8466" t="str">
            <v>Point</v>
          </cell>
          <cell r="C8466" t="str">
            <v>Semi-chemical (non-sulfur) / Pulp storage tanks/stock chests</v>
          </cell>
          <cell r="D8466" t="str">
            <v>Industrial Processes - Pulp &amp; Paper</v>
          </cell>
          <cell r="G8466" t="str">
            <v>Industrial Processes</v>
          </cell>
          <cell r="H8466" t="str">
            <v>Pulp and Paper and Wood Products</v>
          </cell>
          <cell r="I8466" t="str">
            <v>Semi-chemical (non-sulfur)</v>
          </cell>
          <cell r="J8466" t="str">
            <v>Pulp storage tanks/stock chests</v>
          </cell>
          <cell r="M8466">
            <v>40102</v>
          </cell>
          <cell r="N8466">
            <v>40988</v>
          </cell>
        </row>
        <row r="8467">
          <cell r="A8467" t="str">
            <v>30700322</v>
          </cell>
          <cell r="B8467" t="str">
            <v>Point</v>
          </cell>
          <cell r="C8467" t="str">
            <v>Semi-chemical (non-sulfur) / Liquor making system</v>
          </cell>
          <cell r="D8467" t="str">
            <v>Industrial Processes - Pulp &amp; Paper</v>
          </cell>
          <cell r="G8467" t="str">
            <v>Industrial Processes</v>
          </cell>
          <cell r="H8467" t="str">
            <v>Pulp and Paper and Wood Products</v>
          </cell>
          <cell r="I8467" t="str">
            <v>Semi-chemical (non-sulfur)</v>
          </cell>
          <cell r="J8467" t="str">
            <v>Liquor making system</v>
          </cell>
          <cell r="M8467">
            <v>40102</v>
          </cell>
          <cell r="N8467">
            <v>40988</v>
          </cell>
        </row>
        <row r="8468">
          <cell r="A8468" t="str">
            <v>30700323</v>
          </cell>
          <cell r="B8468" t="str">
            <v>Point</v>
          </cell>
          <cell r="C8468" t="str">
            <v>Semi-chemical (non-sulfur) / Liquor evaporator system</v>
          </cell>
          <cell r="D8468" t="str">
            <v>Industrial Processes - Pulp &amp; Paper</v>
          </cell>
          <cell r="G8468" t="str">
            <v>Industrial Processes</v>
          </cell>
          <cell r="H8468" t="str">
            <v>Pulp and Paper and Wood Products</v>
          </cell>
          <cell r="I8468" t="str">
            <v>Semi-chemical (non-sulfur)</v>
          </cell>
          <cell r="J8468" t="str">
            <v>Liquor evaporator system</v>
          </cell>
          <cell r="M8468">
            <v>40102</v>
          </cell>
          <cell r="N8468">
            <v>40988</v>
          </cell>
        </row>
        <row r="8469">
          <cell r="A8469" t="str">
            <v>30700324</v>
          </cell>
          <cell r="B8469" t="str">
            <v>Point</v>
          </cell>
          <cell r="C8469" t="str">
            <v>Semi-chemical (non-sulfur) / Liquor combustion</v>
          </cell>
          <cell r="D8469" t="str">
            <v>Industrial Processes - Pulp &amp; Paper</v>
          </cell>
          <cell r="G8469" t="str">
            <v>Industrial Processes</v>
          </cell>
          <cell r="H8469" t="str">
            <v>Pulp and Paper and Wood Products</v>
          </cell>
          <cell r="I8469" t="str">
            <v>Semi-chemical (non-sulfur)</v>
          </cell>
          <cell r="J8469" t="str">
            <v>Liquor combustion</v>
          </cell>
          <cell r="M8469">
            <v>40102</v>
          </cell>
          <cell r="N8469">
            <v>40988</v>
          </cell>
        </row>
        <row r="8470">
          <cell r="A8470" t="str">
            <v>30700325</v>
          </cell>
          <cell r="B8470" t="str">
            <v>Point</v>
          </cell>
          <cell r="C8470" t="str">
            <v>Semi-chemical (non-sulfur) / Liquor storage tanks</v>
          </cell>
          <cell r="D8470" t="str">
            <v>Industrial Processes - Pulp &amp; Paper</v>
          </cell>
          <cell r="G8470" t="str">
            <v>Industrial Processes</v>
          </cell>
          <cell r="H8470" t="str">
            <v>Pulp and Paper and Wood Products</v>
          </cell>
          <cell r="I8470" t="str">
            <v>Semi-chemical (non-sulfur)</v>
          </cell>
          <cell r="J8470" t="str">
            <v>Liquor storage tanks</v>
          </cell>
          <cell r="M8470">
            <v>40102</v>
          </cell>
          <cell r="N8470">
            <v>40988</v>
          </cell>
        </row>
        <row r="8471">
          <cell r="A8471" t="str">
            <v>30700326</v>
          </cell>
          <cell r="B8471" t="str">
            <v>Point</v>
          </cell>
          <cell r="C8471" t="str">
            <v>Semi-chemical (non-sulfur) / Digesters/refiners/blow tanks/blow heat recovery system</v>
          </cell>
          <cell r="D8471" t="str">
            <v>Industrial Processes - Pulp &amp; Paper</v>
          </cell>
          <cell r="G8471" t="str">
            <v>Industrial Processes</v>
          </cell>
          <cell r="H8471" t="str">
            <v>Pulp and Paper and Wood Products</v>
          </cell>
          <cell r="I8471" t="str">
            <v>Semi-chemical (non-sulfur)</v>
          </cell>
          <cell r="J8471" t="str">
            <v>Digesters/refiners/blow tanks/blow heat recovery system</v>
          </cell>
          <cell r="M8471">
            <v>40102</v>
          </cell>
          <cell r="N8471">
            <v>40988</v>
          </cell>
        </row>
        <row r="8472">
          <cell r="A8472" t="str">
            <v>30700327</v>
          </cell>
          <cell r="B8472" t="str">
            <v>Point</v>
          </cell>
          <cell r="C8472" t="str">
            <v>Semi-chemical (non-sulfur) / Smelt tank</v>
          </cell>
          <cell r="D8472" t="str">
            <v>Industrial Processes - Pulp &amp; Paper</v>
          </cell>
          <cell r="G8472" t="str">
            <v>Industrial Processes</v>
          </cell>
          <cell r="H8472" t="str">
            <v>Pulp and Paper and Wood Products</v>
          </cell>
          <cell r="I8472" t="str">
            <v>Semi-chemical (non-sulfur)</v>
          </cell>
          <cell r="J8472" t="str">
            <v>Smelt tank</v>
          </cell>
          <cell r="M8472">
            <v>40102</v>
          </cell>
          <cell r="N8472">
            <v>40988</v>
          </cell>
        </row>
        <row r="8473">
          <cell r="A8473" t="str">
            <v>30700328</v>
          </cell>
          <cell r="B8473" t="str">
            <v>Point</v>
          </cell>
          <cell r="C8473" t="str">
            <v>Semi-chemical (non-sulfur) /Wastewater: General</v>
          </cell>
          <cell r="D8473" t="str">
            <v>Industrial Processes - Pulp &amp; Paper</v>
          </cell>
          <cell r="G8473" t="str">
            <v>Industrial Processes</v>
          </cell>
          <cell r="H8473" t="str">
            <v>Pulp and Paper and Wood Products</v>
          </cell>
          <cell r="I8473" t="str">
            <v>Semi-chemical (non-sulfur)</v>
          </cell>
          <cell r="J8473" t="str">
            <v>Wastewater: General</v>
          </cell>
          <cell r="M8473">
            <v>40102</v>
          </cell>
          <cell r="N8473">
            <v>40988</v>
          </cell>
        </row>
        <row r="8474">
          <cell r="A8474" t="str">
            <v>30700329</v>
          </cell>
          <cell r="B8474" t="str">
            <v>Point</v>
          </cell>
          <cell r="C8474" t="str">
            <v>Semi-chemical (non-sulfur) /Other Not Classified</v>
          </cell>
          <cell r="D8474" t="str">
            <v>Industrial Processes - Pulp &amp; Paper</v>
          </cell>
          <cell r="G8474" t="str">
            <v>Industrial Processes</v>
          </cell>
          <cell r="H8474" t="str">
            <v>Pulp and Paper and Wood Products</v>
          </cell>
          <cell r="I8474" t="str">
            <v>Semi-chemical (non-sulfur)</v>
          </cell>
          <cell r="J8474" t="str">
            <v>Other Not Classified</v>
          </cell>
          <cell r="M8474">
            <v>40102</v>
          </cell>
          <cell r="N8474">
            <v>40988</v>
          </cell>
        </row>
        <row r="8475">
          <cell r="A8475" t="str">
            <v>30700351</v>
          </cell>
          <cell r="B8475" t="str">
            <v>Point</v>
          </cell>
          <cell r="C8475" t="str">
            <v>Soda / recovery furnace</v>
          </cell>
          <cell r="D8475" t="str">
            <v>Industrial Processes - Pulp &amp; Paper</v>
          </cell>
          <cell r="G8475" t="str">
            <v>Industrial Processes</v>
          </cell>
          <cell r="H8475" t="str">
            <v>Pulp and Paper and Wood Products</v>
          </cell>
          <cell r="I8475" t="str">
            <v>Soda</v>
          </cell>
          <cell r="J8475" t="str">
            <v>recovery furnace</v>
          </cell>
          <cell r="M8475">
            <v>40102</v>
          </cell>
          <cell r="N8475">
            <v>40988</v>
          </cell>
        </row>
        <row r="8476">
          <cell r="A8476" t="str">
            <v>30700352</v>
          </cell>
          <cell r="B8476" t="str">
            <v>Point</v>
          </cell>
          <cell r="C8476" t="str">
            <v>Soda / smelt tank</v>
          </cell>
          <cell r="D8476" t="str">
            <v>Industrial Processes - Pulp &amp; Paper</v>
          </cell>
          <cell r="G8476" t="str">
            <v>Industrial Processes</v>
          </cell>
          <cell r="H8476" t="str">
            <v>Pulp and Paper and Wood Products</v>
          </cell>
          <cell r="I8476" t="str">
            <v>Soda</v>
          </cell>
          <cell r="J8476" t="str">
            <v>smelt tank</v>
          </cell>
          <cell r="M8476">
            <v>40102</v>
          </cell>
          <cell r="N8476">
            <v>40988</v>
          </cell>
        </row>
        <row r="8477">
          <cell r="A8477" t="str">
            <v>30700353</v>
          </cell>
          <cell r="B8477" t="str">
            <v>Point</v>
          </cell>
          <cell r="C8477" t="str">
            <v>Soda / lime kiln</v>
          </cell>
          <cell r="D8477" t="str">
            <v>Industrial Processes - Pulp &amp; Paper</v>
          </cell>
          <cell r="G8477" t="str">
            <v>Industrial Processes</v>
          </cell>
          <cell r="H8477" t="str">
            <v>Pulp and Paper and Wood Products</v>
          </cell>
          <cell r="I8477" t="str">
            <v>Soda</v>
          </cell>
          <cell r="J8477" t="str">
            <v>lime kiln</v>
          </cell>
          <cell r="M8477">
            <v>40102</v>
          </cell>
          <cell r="N8477">
            <v>40988</v>
          </cell>
        </row>
        <row r="8478">
          <cell r="A8478" t="str">
            <v>30700354</v>
          </cell>
          <cell r="B8478" t="str">
            <v>Point</v>
          </cell>
          <cell r="C8478" t="str">
            <v>Soda /Other Not Classified</v>
          </cell>
          <cell r="D8478" t="str">
            <v>Industrial Processes - Pulp &amp; Paper</v>
          </cell>
          <cell r="G8478" t="str">
            <v>Industrial Processes</v>
          </cell>
          <cell r="H8478" t="str">
            <v>Pulp and Paper and Wood Products</v>
          </cell>
          <cell r="I8478" t="str">
            <v>Soda</v>
          </cell>
          <cell r="J8478" t="str">
            <v>Other Not Classified</v>
          </cell>
          <cell r="M8478">
            <v>40102</v>
          </cell>
          <cell r="N8478">
            <v>40988</v>
          </cell>
        </row>
        <row r="8479">
          <cell r="A8479" t="str">
            <v>30700399</v>
          </cell>
          <cell r="B8479" t="str">
            <v>Point</v>
          </cell>
          <cell r="C8479" t="str">
            <v>Neutral Sulfite Semichemical Pulping /Other Not Classified</v>
          </cell>
          <cell r="D8479" t="str">
            <v>Industrial Processes - Pulp &amp; Paper</v>
          </cell>
          <cell r="G8479" t="str">
            <v>Industrial Processes</v>
          </cell>
          <cell r="H8479" t="str">
            <v>Pulp and Paper and Wood Products</v>
          </cell>
          <cell r="I8479" t="str">
            <v>Neutral Sulfite Semichemical Pulping</v>
          </cell>
          <cell r="J8479" t="str">
            <v>Other Not Classified</v>
          </cell>
          <cell r="N8479">
            <v>40988</v>
          </cell>
        </row>
        <row r="8480">
          <cell r="A8480" t="str">
            <v>30700401</v>
          </cell>
          <cell r="B8480" t="str">
            <v>Point</v>
          </cell>
          <cell r="C8480" t="str">
            <v>Paper and Paperboard Manufacture / Paper Machine / Pulp Dryer</v>
          </cell>
          <cell r="D8480" t="str">
            <v>Industrial Processes - Pulp &amp; Paper</v>
          </cell>
          <cell r="G8480" t="str">
            <v>Industrial Processes</v>
          </cell>
          <cell r="H8480" t="str">
            <v>Pulp and Paper and Wood Products</v>
          </cell>
          <cell r="I8480" t="str">
            <v>Paper and Paperboard Manufacture</v>
          </cell>
          <cell r="J8480" t="str">
            <v>Paper Machine / Pulp Dryer</v>
          </cell>
          <cell r="N8480">
            <v>40988</v>
          </cell>
        </row>
        <row r="8481">
          <cell r="A8481" t="str">
            <v>30700402</v>
          </cell>
          <cell r="B8481" t="str">
            <v>Point</v>
          </cell>
          <cell r="C8481" t="str">
            <v>Pulpboard Manuf /Fiberboard: General</v>
          </cell>
          <cell r="D8481" t="str">
            <v>Industrial Processes - Pulp &amp; Paper</v>
          </cell>
          <cell r="G8481" t="str">
            <v>Industrial Processes</v>
          </cell>
          <cell r="H8481" t="str">
            <v>Pulp and Paper and Wood Products</v>
          </cell>
          <cell r="I8481" t="str">
            <v>Pulpboard Manufacture</v>
          </cell>
          <cell r="J8481" t="str">
            <v>Fiberboard: General</v>
          </cell>
          <cell r="L8481" t="str">
            <v>2005</v>
          </cell>
          <cell r="N8481">
            <v>40988</v>
          </cell>
        </row>
        <row r="8482">
          <cell r="A8482" t="str">
            <v>30700403</v>
          </cell>
          <cell r="B8482" t="str">
            <v>Point</v>
          </cell>
          <cell r="C8482" t="str">
            <v>Pulpboard Manuf /Raw Material Storage and Handling</v>
          </cell>
          <cell r="D8482" t="str">
            <v>Industrial Processes - Storage and Transfer</v>
          </cell>
          <cell r="G8482" t="str">
            <v>Industrial Processes</v>
          </cell>
          <cell r="H8482" t="str">
            <v>Pulp and Paper and Wood Products</v>
          </cell>
          <cell r="I8482" t="str">
            <v>Pulpboard Manufacture</v>
          </cell>
          <cell r="J8482" t="str">
            <v>Raw Material Storage and Handling</v>
          </cell>
          <cell r="N8482">
            <v>40988</v>
          </cell>
        </row>
        <row r="8483">
          <cell r="A8483" t="str">
            <v>30700404</v>
          </cell>
          <cell r="B8483" t="str">
            <v>Point</v>
          </cell>
          <cell r="C8483" t="str">
            <v>Secondary Fiber Pulping /Stock Preparation and Repulper</v>
          </cell>
          <cell r="D8483" t="str">
            <v>Industrial Processes - Pulp &amp; Paper</v>
          </cell>
          <cell r="G8483" t="str">
            <v>Industrial Processes</v>
          </cell>
          <cell r="H8483" t="str">
            <v>Pulp and Paper and Wood Products</v>
          </cell>
          <cell r="I8483" t="str">
            <v>Secondary Fiber Pulping</v>
          </cell>
          <cell r="J8483" t="str">
            <v>Stock Preparation and Repulper</v>
          </cell>
          <cell r="N8483">
            <v>40988</v>
          </cell>
        </row>
        <row r="8484">
          <cell r="A8484" t="str">
            <v>30700405</v>
          </cell>
          <cell r="B8484" t="str">
            <v>Point</v>
          </cell>
          <cell r="C8484" t="str">
            <v>Pulpboard Manuf /Paper/Board Forming</v>
          </cell>
          <cell r="D8484" t="str">
            <v>Industrial Processes - Pulp &amp; Paper</v>
          </cell>
          <cell r="G8484" t="str">
            <v>Industrial Processes</v>
          </cell>
          <cell r="H8484" t="str">
            <v>Pulp and Paper and Wood Products</v>
          </cell>
          <cell r="I8484" t="str">
            <v>Pulpboard Manufacture</v>
          </cell>
          <cell r="J8484" t="str">
            <v>Paper/Board Forming</v>
          </cell>
          <cell r="L8484" t="str">
            <v>2005</v>
          </cell>
          <cell r="N8484">
            <v>40988</v>
          </cell>
        </row>
        <row r="8485">
          <cell r="A8485" t="str">
            <v>30700406</v>
          </cell>
          <cell r="B8485" t="str">
            <v>Point</v>
          </cell>
          <cell r="C8485" t="str">
            <v>Pulpboard Manuf /Multi-effect Evaporator/Dryer</v>
          </cell>
          <cell r="D8485" t="str">
            <v>Industrial Processes - Pulp &amp; Paper</v>
          </cell>
          <cell r="G8485" t="str">
            <v>Industrial Processes</v>
          </cell>
          <cell r="H8485" t="str">
            <v>Pulp and Paper and Wood Products</v>
          </cell>
          <cell r="I8485" t="str">
            <v>Pulpboard Manufacture</v>
          </cell>
          <cell r="J8485" t="str">
            <v>Multi-effect Evaporator/Dryer</v>
          </cell>
          <cell r="L8485" t="str">
            <v>2005</v>
          </cell>
          <cell r="N8485">
            <v>40988</v>
          </cell>
        </row>
        <row r="8486">
          <cell r="A8486" t="str">
            <v>30700407</v>
          </cell>
          <cell r="B8486" t="str">
            <v>Point</v>
          </cell>
          <cell r="C8486" t="str">
            <v>Paper and Paperboard Manufacture /Coating Operations: On-Machine</v>
          </cell>
          <cell r="D8486" t="str">
            <v>Industrial Processes - Pulp &amp; Paper</v>
          </cell>
          <cell r="G8486" t="str">
            <v>Industrial Processes</v>
          </cell>
          <cell r="H8486" t="str">
            <v>Pulp and Paper and Wood Products</v>
          </cell>
          <cell r="I8486" t="str">
            <v>Paper and Paperboard Manufacture</v>
          </cell>
          <cell r="J8486" t="str">
            <v>Coating Operations: On-Machine</v>
          </cell>
          <cell r="N8486">
            <v>40988</v>
          </cell>
        </row>
        <row r="8487">
          <cell r="A8487" t="str">
            <v>30700408</v>
          </cell>
          <cell r="B8487" t="str">
            <v>Point</v>
          </cell>
          <cell r="C8487" t="str">
            <v>Secondary Fiber Pulping / Deinking operations</v>
          </cell>
          <cell r="D8487" t="str">
            <v>Industrial Processes - Pulp &amp; Paper</v>
          </cell>
          <cell r="G8487" t="str">
            <v>Industrial Processes</v>
          </cell>
          <cell r="H8487" t="str">
            <v>Pulp and Paper and Wood Products</v>
          </cell>
          <cell r="I8487" t="str">
            <v>Secondary Fiber Pulping</v>
          </cell>
          <cell r="J8487" t="str">
            <v>Deinking operations</v>
          </cell>
          <cell r="M8487">
            <v>40102</v>
          </cell>
          <cell r="N8487">
            <v>40988</v>
          </cell>
        </row>
        <row r="8488">
          <cell r="A8488" t="str">
            <v>30700409</v>
          </cell>
          <cell r="B8488" t="str">
            <v>Point</v>
          </cell>
          <cell r="C8488" t="str">
            <v>Paper and Paperboard Manufacture / Coating Operations: Off-Machine</v>
          </cell>
          <cell r="D8488" t="str">
            <v>Industrial Processes - Pulp &amp; Paper</v>
          </cell>
          <cell r="G8488" t="str">
            <v>Industrial Processes</v>
          </cell>
          <cell r="H8488" t="str">
            <v>Pulp and Paper and Wood Products</v>
          </cell>
          <cell r="I8488" t="str">
            <v>Paper and Paperboard Manufacture</v>
          </cell>
          <cell r="J8488" t="str">
            <v>Coating Operations: Off-Machine</v>
          </cell>
          <cell r="M8488">
            <v>40102</v>
          </cell>
          <cell r="N8488">
            <v>40988</v>
          </cell>
        </row>
        <row r="8489">
          <cell r="A8489" t="str">
            <v>30700410</v>
          </cell>
          <cell r="B8489" t="str">
            <v>Point</v>
          </cell>
          <cell r="C8489" t="str">
            <v>Secondary Fiber Pulping / Bleaching / Brightening / Decoloring</v>
          </cell>
          <cell r="D8489" t="str">
            <v>Industrial Processes - Pulp &amp; Paper</v>
          </cell>
          <cell r="G8489" t="str">
            <v>Industrial Processes</v>
          </cell>
          <cell r="H8489" t="str">
            <v>Pulp and Paper and Wood Products</v>
          </cell>
          <cell r="I8489" t="str">
            <v>Secondary Fiber Pulping</v>
          </cell>
          <cell r="J8489" t="str">
            <v>Bleaching / Brightening / Decoloring</v>
          </cell>
          <cell r="M8489">
            <v>40102</v>
          </cell>
          <cell r="N8489">
            <v>40988</v>
          </cell>
        </row>
        <row r="8490">
          <cell r="A8490" t="str">
            <v>30700499</v>
          </cell>
          <cell r="B8490" t="str">
            <v>Point</v>
          </cell>
          <cell r="C8490" t="str">
            <v>Paper and Paperboard Manuf /See Comment **</v>
          </cell>
          <cell r="D8490" t="str">
            <v>Industrial Processes - Pulp &amp; Paper</v>
          </cell>
          <cell r="G8490" t="str">
            <v>Industrial Processes</v>
          </cell>
          <cell r="H8490" t="str">
            <v>Pulp and Paper and Wood Products</v>
          </cell>
          <cell r="I8490" t="str">
            <v>Paper and Paperboard Manufacture</v>
          </cell>
          <cell r="J8490" t="str">
            <v>See Comment **</v>
          </cell>
          <cell r="N8490">
            <v>40988</v>
          </cell>
        </row>
        <row r="8491">
          <cell r="A8491" t="str">
            <v>30700501</v>
          </cell>
          <cell r="B8491" t="str">
            <v>Point</v>
          </cell>
          <cell r="C8491" t="str">
            <v>Wood Pressure Treating /Creosote</v>
          </cell>
          <cell r="D8491" t="str">
            <v>Industrial Processes - Pulp &amp; Paper</v>
          </cell>
          <cell r="G8491" t="str">
            <v>Industrial Processes</v>
          </cell>
          <cell r="H8491" t="str">
            <v>Pulp and Paper and Wood Products</v>
          </cell>
          <cell r="I8491" t="str">
            <v>Wood Pressure Treating</v>
          </cell>
          <cell r="J8491" t="str">
            <v>Creosote</v>
          </cell>
          <cell r="N8491">
            <v>40988</v>
          </cell>
        </row>
        <row r="8492">
          <cell r="A8492" t="str">
            <v>30700505</v>
          </cell>
          <cell r="B8492" t="str">
            <v>Point</v>
          </cell>
          <cell r="C8492" t="str">
            <v>Wood Pressure Treating /Untreated wood storage</v>
          </cell>
          <cell r="D8492" t="str">
            <v>Industrial Processes - Storage and Transfer</v>
          </cell>
          <cell r="G8492" t="str">
            <v>Industrial Processes</v>
          </cell>
          <cell r="H8492" t="str">
            <v>Pulp and Paper and Wood Products</v>
          </cell>
          <cell r="I8492" t="str">
            <v>Wood Pressure Treating</v>
          </cell>
          <cell r="J8492" t="str">
            <v>Untreated wood storage</v>
          </cell>
          <cell r="M8492">
            <v>36396</v>
          </cell>
          <cell r="N8492">
            <v>40988</v>
          </cell>
        </row>
        <row r="8493">
          <cell r="A8493" t="str">
            <v>30700510</v>
          </cell>
          <cell r="B8493" t="str">
            <v>Point</v>
          </cell>
          <cell r="C8493" t="str">
            <v>Wood Pressure Treating /Full-cell process, creosote</v>
          </cell>
          <cell r="D8493" t="str">
            <v>Industrial Processes - Pulp &amp; Paper</v>
          </cell>
          <cell r="G8493" t="str">
            <v>Industrial Processes</v>
          </cell>
          <cell r="H8493" t="str">
            <v>Pulp and Paper and Wood Products</v>
          </cell>
          <cell r="I8493" t="str">
            <v>Wood Pressure Treating</v>
          </cell>
          <cell r="J8493" t="str">
            <v>Full-cell process, creosote</v>
          </cell>
          <cell r="M8493">
            <v>36396</v>
          </cell>
          <cell r="N8493">
            <v>40988</v>
          </cell>
        </row>
        <row r="8494">
          <cell r="A8494" t="str">
            <v>30700511</v>
          </cell>
          <cell r="B8494" t="str">
            <v>Point</v>
          </cell>
          <cell r="C8494" t="str">
            <v>Wood Pressure Treating /Full-cell process, pentachlorophenol</v>
          </cell>
          <cell r="D8494" t="str">
            <v>Industrial Processes - Pulp &amp; Paper</v>
          </cell>
          <cell r="G8494" t="str">
            <v>Industrial Processes</v>
          </cell>
          <cell r="H8494" t="str">
            <v>Pulp and Paper and Wood Products</v>
          </cell>
          <cell r="I8494" t="str">
            <v>Wood Pressure Treating</v>
          </cell>
          <cell r="J8494" t="str">
            <v>Full-cell process, pentachlorophenol</v>
          </cell>
          <cell r="M8494">
            <v>36396</v>
          </cell>
          <cell r="N8494">
            <v>40988</v>
          </cell>
        </row>
        <row r="8495">
          <cell r="A8495" t="str">
            <v>30700512</v>
          </cell>
          <cell r="B8495" t="str">
            <v>Point</v>
          </cell>
          <cell r="C8495" t="str">
            <v>Wood Pressure Treating /Full-cell process, other oilborne preservative</v>
          </cell>
          <cell r="D8495" t="str">
            <v>Industrial Processes - Pulp &amp; Paper</v>
          </cell>
          <cell r="G8495" t="str">
            <v>Industrial Processes</v>
          </cell>
          <cell r="H8495" t="str">
            <v>Pulp and Paper and Wood Products</v>
          </cell>
          <cell r="I8495" t="str">
            <v>Wood Pressure Treating</v>
          </cell>
          <cell r="J8495" t="str">
            <v>Full-cell process, other oilborne preservative</v>
          </cell>
          <cell r="M8495">
            <v>36396</v>
          </cell>
          <cell r="N8495">
            <v>40988</v>
          </cell>
        </row>
        <row r="8496">
          <cell r="A8496" t="str">
            <v>30700513</v>
          </cell>
          <cell r="B8496" t="str">
            <v>Point</v>
          </cell>
          <cell r="C8496" t="str">
            <v>Wood Pressure Treating /Modified full-cell process, chromated copper arsenate</v>
          </cell>
          <cell r="D8496" t="str">
            <v>Industrial Processes - Pulp &amp; Paper</v>
          </cell>
          <cell r="G8496" t="str">
            <v>Industrial Processes</v>
          </cell>
          <cell r="H8496" t="str">
            <v>Pulp and Paper and Wood Products</v>
          </cell>
          <cell r="I8496" t="str">
            <v>Wood Pressure Treating</v>
          </cell>
          <cell r="J8496" t="str">
            <v>Modified full-cell process, chromated copper arsenate</v>
          </cell>
          <cell r="M8496">
            <v>36396</v>
          </cell>
          <cell r="N8496">
            <v>40988</v>
          </cell>
        </row>
        <row r="8497">
          <cell r="A8497" t="str">
            <v>30700514</v>
          </cell>
          <cell r="B8497" t="str">
            <v>Point</v>
          </cell>
          <cell r="C8497" t="str">
            <v>Wood Pressure Treating /Modified full-cell process, other waterborne preservative</v>
          </cell>
          <cell r="D8497" t="str">
            <v>Industrial Processes - Pulp &amp; Paper</v>
          </cell>
          <cell r="G8497" t="str">
            <v>Industrial Processes</v>
          </cell>
          <cell r="H8497" t="str">
            <v>Pulp and Paper and Wood Products</v>
          </cell>
          <cell r="I8497" t="str">
            <v>Wood Pressure Treating</v>
          </cell>
          <cell r="J8497" t="str">
            <v>Modified full-cell process, other waterborne preservative</v>
          </cell>
          <cell r="M8497">
            <v>36396</v>
          </cell>
          <cell r="N8497">
            <v>40988</v>
          </cell>
        </row>
        <row r="8498">
          <cell r="A8498" t="str">
            <v>30700520</v>
          </cell>
          <cell r="B8498" t="str">
            <v>Point</v>
          </cell>
          <cell r="C8498" t="str">
            <v>Wood Pressure Treating /Full-cell process with artificial conditioning, creosote</v>
          </cell>
          <cell r="D8498" t="str">
            <v>Industrial Processes - Pulp &amp; Paper</v>
          </cell>
          <cell r="G8498" t="str">
            <v>Industrial Processes</v>
          </cell>
          <cell r="H8498" t="str">
            <v>Pulp and Paper and Wood Products</v>
          </cell>
          <cell r="I8498" t="str">
            <v>Wood Pressure Treating</v>
          </cell>
          <cell r="J8498" t="str">
            <v>Full-cell process with artificial conditioning, creosote</v>
          </cell>
          <cell r="M8498">
            <v>36396</v>
          </cell>
          <cell r="N8498">
            <v>40988</v>
          </cell>
        </row>
        <row r="8499">
          <cell r="A8499" t="str">
            <v>30700521</v>
          </cell>
          <cell r="B8499" t="str">
            <v>Point</v>
          </cell>
          <cell r="C8499" t="str">
            <v>Wood Pressure Treating /Full-cell process with artificial conditioning, pentachlorophenol</v>
          </cell>
          <cell r="D8499" t="str">
            <v>Industrial Processes - Pulp &amp; Paper</v>
          </cell>
          <cell r="G8499" t="str">
            <v>Industrial Processes</v>
          </cell>
          <cell r="H8499" t="str">
            <v>Pulp and Paper and Wood Products</v>
          </cell>
          <cell r="I8499" t="str">
            <v>Wood Pressure Treating</v>
          </cell>
          <cell r="J8499" t="str">
            <v>Full-cell process with artificial conditioning, pentachlorophenol</v>
          </cell>
          <cell r="M8499">
            <v>36396</v>
          </cell>
          <cell r="N8499">
            <v>40988</v>
          </cell>
        </row>
        <row r="8500">
          <cell r="A8500" t="str">
            <v>30700522</v>
          </cell>
          <cell r="B8500" t="str">
            <v>Point</v>
          </cell>
          <cell r="C8500" t="str">
            <v>Wood Pressure Treating /Full-cell process with artificial conditioning, other oilborne preserv</v>
          </cell>
          <cell r="D8500" t="str">
            <v>Industrial Processes - Pulp &amp; Paper</v>
          </cell>
          <cell r="G8500" t="str">
            <v>Industrial Processes</v>
          </cell>
          <cell r="H8500" t="str">
            <v>Pulp and Paper and Wood Products</v>
          </cell>
          <cell r="I8500" t="str">
            <v>Wood Pressure Treating</v>
          </cell>
          <cell r="J8500" t="str">
            <v>Full-cell process with artificial conditioning, other oilborne preserv</v>
          </cell>
          <cell r="M8500">
            <v>36396</v>
          </cell>
          <cell r="N8500">
            <v>40988</v>
          </cell>
        </row>
        <row r="8501">
          <cell r="A8501" t="str">
            <v>30700523</v>
          </cell>
          <cell r="B8501" t="str">
            <v>Point</v>
          </cell>
          <cell r="C8501" t="str">
            <v>Wood Pressure Treating /Modified full-cell process with artif cond, chromated copper arsenate</v>
          </cell>
          <cell r="D8501" t="str">
            <v>Industrial Processes - Pulp &amp; Paper</v>
          </cell>
          <cell r="G8501" t="str">
            <v>Industrial Processes</v>
          </cell>
          <cell r="H8501" t="str">
            <v>Pulp and Paper and Wood Products</v>
          </cell>
          <cell r="I8501" t="str">
            <v>Wood Pressure Treating</v>
          </cell>
          <cell r="J8501" t="str">
            <v>Modified full-cell process with artif cond, chromated copper arsenate</v>
          </cell>
          <cell r="M8501">
            <v>36396</v>
          </cell>
          <cell r="N8501">
            <v>40988</v>
          </cell>
        </row>
        <row r="8502">
          <cell r="A8502" t="str">
            <v>30700524</v>
          </cell>
          <cell r="B8502" t="str">
            <v>Point</v>
          </cell>
          <cell r="C8502" t="str">
            <v>Wood Pressure Treating /Modified full-cell process with artif cond, other waterborne preservat</v>
          </cell>
          <cell r="D8502" t="str">
            <v>Industrial Processes - Pulp &amp; Paper</v>
          </cell>
          <cell r="G8502" t="str">
            <v>Industrial Processes</v>
          </cell>
          <cell r="H8502" t="str">
            <v>Pulp and Paper and Wood Products</v>
          </cell>
          <cell r="I8502" t="str">
            <v>Wood Pressure Treating</v>
          </cell>
          <cell r="J8502" t="str">
            <v>Modified full-cell process with artif cond, other waterborne preservat</v>
          </cell>
          <cell r="M8502">
            <v>36396</v>
          </cell>
          <cell r="N8502">
            <v>40988</v>
          </cell>
        </row>
        <row r="8503">
          <cell r="A8503" t="str">
            <v>30700530</v>
          </cell>
          <cell r="B8503" t="str">
            <v>Point</v>
          </cell>
          <cell r="C8503" t="str">
            <v>Wood Pressure Treating /Empty-cell process, creosote</v>
          </cell>
          <cell r="D8503" t="str">
            <v>Industrial Processes - Pulp &amp; Paper</v>
          </cell>
          <cell r="G8503" t="str">
            <v>Industrial Processes</v>
          </cell>
          <cell r="H8503" t="str">
            <v>Pulp and Paper and Wood Products</v>
          </cell>
          <cell r="I8503" t="str">
            <v>Wood Pressure Treating</v>
          </cell>
          <cell r="J8503" t="str">
            <v>Empty-cell process, creosote</v>
          </cell>
          <cell r="M8503">
            <v>36396</v>
          </cell>
          <cell r="N8503">
            <v>40988</v>
          </cell>
        </row>
        <row r="8504">
          <cell r="A8504" t="str">
            <v>30700531</v>
          </cell>
          <cell r="B8504" t="str">
            <v>Point</v>
          </cell>
          <cell r="C8504" t="str">
            <v>Wood Pressure Treating /Empty-cell process, pentachlorophenol</v>
          </cell>
          <cell r="D8504" t="str">
            <v>Industrial Processes - Pulp &amp; Paper</v>
          </cell>
          <cell r="G8504" t="str">
            <v>Industrial Processes</v>
          </cell>
          <cell r="H8504" t="str">
            <v>Pulp and Paper and Wood Products</v>
          </cell>
          <cell r="I8504" t="str">
            <v>Wood Pressure Treating</v>
          </cell>
          <cell r="J8504" t="str">
            <v>Empty-cell process, pentachlorophenol</v>
          </cell>
          <cell r="M8504">
            <v>36396</v>
          </cell>
          <cell r="N8504">
            <v>40988</v>
          </cell>
        </row>
        <row r="8505">
          <cell r="A8505" t="str">
            <v>30700532</v>
          </cell>
          <cell r="B8505" t="str">
            <v>Point</v>
          </cell>
          <cell r="C8505" t="str">
            <v>Wood Pressure Treating /Empty-cell process, other oilborne preservative</v>
          </cell>
          <cell r="D8505" t="str">
            <v>Industrial Processes - Pulp &amp; Paper</v>
          </cell>
          <cell r="G8505" t="str">
            <v>Industrial Processes</v>
          </cell>
          <cell r="H8505" t="str">
            <v>Pulp and Paper and Wood Products</v>
          </cell>
          <cell r="I8505" t="str">
            <v>Wood Pressure Treating</v>
          </cell>
          <cell r="J8505" t="str">
            <v>Empty-cell process, other oilborne preservative</v>
          </cell>
          <cell r="M8505">
            <v>36396</v>
          </cell>
          <cell r="N8505">
            <v>40988</v>
          </cell>
        </row>
        <row r="8506">
          <cell r="A8506" t="str">
            <v>30700533</v>
          </cell>
          <cell r="B8506" t="str">
            <v>Point</v>
          </cell>
          <cell r="C8506" t="str">
            <v>Wood Pressure Treating /Empty-cell process, chromated copper arsenate</v>
          </cell>
          <cell r="D8506" t="str">
            <v>Industrial Processes - Pulp &amp; Paper</v>
          </cell>
          <cell r="G8506" t="str">
            <v>Industrial Processes</v>
          </cell>
          <cell r="H8506" t="str">
            <v>Pulp and Paper and Wood Products</v>
          </cell>
          <cell r="I8506" t="str">
            <v>Wood Pressure Treating</v>
          </cell>
          <cell r="J8506" t="str">
            <v>Empty-cell process, chromated copper arsenate</v>
          </cell>
          <cell r="M8506">
            <v>36396</v>
          </cell>
          <cell r="N8506">
            <v>40988</v>
          </cell>
        </row>
        <row r="8507">
          <cell r="A8507" t="str">
            <v>30700534</v>
          </cell>
          <cell r="B8507" t="str">
            <v>Point</v>
          </cell>
          <cell r="C8507" t="str">
            <v>Wood Pressure Treating /Empty-cell process, other waterborne preservative</v>
          </cell>
          <cell r="D8507" t="str">
            <v>Industrial Processes - Pulp &amp; Paper</v>
          </cell>
          <cell r="G8507" t="str">
            <v>Industrial Processes</v>
          </cell>
          <cell r="H8507" t="str">
            <v>Pulp and Paper and Wood Products</v>
          </cell>
          <cell r="I8507" t="str">
            <v>Wood Pressure Treating</v>
          </cell>
          <cell r="J8507" t="str">
            <v>Empty-cell process, other waterborne preservative</v>
          </cell>
          <cell r="M8507">
            <v>36396</v>
          </cell>
          <cell r="N8507">
            <v>40988</v>
          </cell>
        </row>
        <row r="8508">
          <cell r="A8508" t="str">
            <v>30700540</v>
          </cell>
          <cell r="B8508" t="str">
            <v>Point</v>
          </cell>
          <cell r="C8508" t="str">
            <v>Wood Pressure Treating /Empty-cell process with artificial conditioning, creosote</v>
          </cell>
          <cell r="D8508" t="str">
            <v>Industrial Processes - Pulp &amp; Paper</v>
          </cell>
          <cell r="G8508" t="str">
            <v>Industrial Processes</v>
          </cell>
          <cell r="H8508" t="str">
            <v>Pulp and Paper and Wood Products</v>
          </cell>
          <cell r="I8508" t="str">
            <v>Wood Pressure Treating</v>
          </cell>
          <cell r="J8508" t="str">
            <v>Empty-cell process with artificial conditioning, creosote</v>
          </cell>
          <cell r="M8508">
            <v>36396</v>
          </cell>
          <cell r="N8508">
            <v>40988</v>
          </cell>
        </row>
        <row r="8509">
          <cell r="A8509" t="str">
            <v>30700541</v>
          </cell>
          <cell r="B8509" t="str">
            <v>Point</v>
          </cell>
          <cell r="C8509" t="str">
            <v>Wood Pressure Treating /Empty-cell process with artificial conditioning, pentachlorophenol</v>
          </cell>
          <cell r="D8509" t="str">
            <v>Industrial Processes - Pulp &amp; Paper</v>
          </cell>
          <cell r="G8509" t="str">
            <v>Industrial Processes</v>
          </cell>
          <cell r="H8509" t="str">
            <v>Pulp and Paper and Wood Products</v>
          </cell>
          <cell r="I8509" t="str">
            <v>Wood Pressure Treating</v>
          </cell>
          <cell r="J8509" t="str">
            <v>Empty-cell process with artificial conditioning, pentachlorophenol</v>
          </cell>
          <cell r="M8509">
            <v>36396</v>
          </cell>
          <cell r="N8509">
            <v>40988</v>
          </cell>
        </row>
        <row r="8510">
          <cell r="A8510" t="str">
            <v>30700542</v>
          </cell>
          <cell r="B8510" t="str">
            <v>Point</v>
          </cell>
          <cell r="C8510" t="str">
            <v>Wood Pressure Treating /Empty-cell process with artificial conditioning, other oilborne preser</v>
          </cell>
          <cell r="D8510" t="str">
            <v>Industrial Processes - Pulp &amp; Paper</v>
          </cell>
          <cell r="G8510" t="str">
            <v>Industrial Processes</v>
          </cell>
          <cell r="H8510" t="str">
            <v>Pulp and Paper and Wood Products</v>
          </cell>
          <cell r="I8510" t="str">
            <v>Wood Pressure Treating</v>
          </cell>
          <cell r="J8510" t="str">
            <v>Empty-cell process with artificial conditioning, other oilborne preser</v>
          </cell>
          <cell r="M8510">
            <v>36396</v>
          </cell>
          <cell r="N8510">
            <v>40988</v>
          </cell>
        </row>
        <row r="8511">
          <cell r="A8511" t="str">
            <v>30700543</v>
          </cell>
          <cell r="B8511" t="str">
            <v>Point</v>
          </cell>
          <cell r="C8511" t="str">
            <v>Wood Pressure Treating /Empty-cell process with artificial conditioning, chromated copper arse</v>
          </cell>
          <cell r="D8511" t="str">
            <v>Industrial Processes - Pulp &amp; Paper</v>
          </cell>
          <cell r="G8511" t="str">
            <v>Industrial Processes</v>
          </cell>
          <cell r="H8511" t="str">
            <v>Pulp and Paper and Wood Products</v>
          </cell>
          <cell r="I8511" t="str">
            <v>Wood Pressure Treating</v>
          </cell>
          <cell r="J8511" t="str">
            <v>Empty-cell process with artificial conditioning, chromated copper arse</v>
          </cell>
          <cell r="M8511">
            <v>36396</v>
          </cell>
          <cell r="N8511">
            <v>40988</v>
          </cell>
        </row>
        <row r="8512">
          <cell r="A8512" t="str">
            <v>30700544</v>
          </cell>
          <cell r="B8512" t="str">
            <v>Point</v>
          </cell>
          <cell r="C8512" t="str">
            <v>Wood Pressure Treating /Empty-cell process with artificial conditioning, other waterborne pres</v>
          </cell>
          <cell r="D8512" t="str">
            <v>Industrial Processes - Pulp &amp; Paper</v>
          </cell>
          <cell r="G8512" t="str">
            <v>Industrial Processes</v>
          </cell>
          <cell r="H8512" t="str">
            <v>Pulp and Paper and Wood Products</v>
          </cell>
          <cell r="I8512" t="str">
            <v>Wood Pressure Treating</v>
          </cell>
          <cell r="J8512" t="str">
            <v>Empty-cell process with artificial conditioning, other waterborne pres</v>
          </cell>
          <cell r="M8512">
            <v>36396</v>
          </cell>
          <cell r="N8512">
            <v>40988</v>
          </cell>
        </row>
        <row r="8513">
          <cell r="A8513" t="str">
            <v>30700550</v>
          </cell>
          <cell r="B8513" t="str">
            <v>Point</v>
          </cell>
          <cell r="C8513" t="str">
            <v>Wood Pressure Treating /Empty-cell process with steam heating, creosote</v>
          </cell>
          <cell r="D8513" t="str">
            <v>Industrial Processes - Pulp &amp; Paper</v>
          </cell>
          <cell r="G8513" t="str">
            <v>Industrial Processes</v>
          </cell>
          <cell r="H8513" t="str">
            <v>Pulp and Paper and Wood Products</v>
          </cell>
          <cell r="I8513" t="str">
            <v>Wood Pressure Treating</v>
          </cell>
          <cell r="J8513" t="str">
            <v>Empty-cell process with steam heating, creosote</v>
          </cell>
          <cell r="M8513">
            <v>36396</v>
          </cell>
          <cell r="N8513">
            <v>40988</v>
          </cell>
        </row>
        <row r="8514">
          <cell r="A8514" t="str">
            <v>30700551</v>
          </cell>
          <cell r="B8514" t="str">
            <v>Point</v>
          </cell>
          <cell r="C8514" t="str">
            <v>Wood Pressure Treating /Empty-cell process with steam heating, pentachlorophenol</v>
          </cell>
          <cell r="D8514" t="str">
            <v>Industrial Processes - Pulp &amp; Paper</v>
          </cell>
          <cell r="G8514" t="str">
            <v>Industrial Processes</v>
          </cell>
          <cell r="H8514" t="str">
            <v>Pulp and Paper and Wood Products</v>
          </cell>
          <cell r="I8514" t="str">
            <v>Wood Pressure Treating</v>
          </cell>
          <cell r="J8514" t="str">
            <v>Empty-cell process with steam heating, pentachlorophenol</v>
          </cell>
          <cell r="M8514">
            <v>36396</v>
          </cell>
          <cell r="N8514">
            <v>40988</v>
          </cell>
        </row>
        <row r="8515">
          <cell r="A8515" t="str">
            <v>30700552</v>
          </cell>
          <cell r="B8515" t="str">
            <v>Point</v>
          </cell>
          <cell r="C8515" t="str">
            <v>Wood Pressure Treating /Empty-cell process with steam heating, other oilborne preservative</v>
          </cell>
          <cell r="D8515" t="str">
            <v>Industrial Processes - Pulp &amp; Paper</v>
          </cell>
          <cell r="G8515" t="str">
            <v>Industrial Processes</v>
          </cell>
          <cell r="H8515" t="str">
            <v>Pulp and Paper and Wood Products</v>
          </cell>
          <cell r="I8515" t="str">
            <v>Wood Pressure Treating</v>
          </cell>
          <cell r="J8515" t="str">
            <v>Empty-cell process with steam heating, other oilborne preservative</v>
          </cell>
          <cell r="M8515">
            <v>36396</v>
          </cell>
          <cell r="N8515">
            <v>40988</v>
          </cell>
        </row>
        <row r="8516">
          <cell r="A8516" t="str">
            <v>30700553</v>
          </cell>
          <cell r="B8516" t="str">
            <v>Point</v>
          </cell>
          <cell r="C8516" t="str">
            <v>Wood Pressure Treating /Empty-cell process with steam heating, chromated copper arsenate</v>
          </cell>
          <cell r="D8516" t="str">
            <v>Industrial Processes - Pulp &amp; Paper</v>
          </cell>
          <cell r="G8516" t="str">
            <v>Industrial Processes</v>
          </cell>
          <cell r="H8516" t="str">
            <v>Pulp and Paper and Wood Products</v>
          </cell>
          <cell r="I8516" t="str">
            <v>Wood Pressure Treating</v>
          </cell>
          <cell r="J8516" t="str">
            <v>Empty-cell process with steam heating, chromated copper arsenate</v>
          </cell>
          <cell r="M8516">
            <v>36396</v>
          </cell>
          <cell r="N8516">
            <v>40988</v>
          </cell>
        </row>
        <row r="8517">
          <cell r="A8517" t="str">
            <v>30700554</v>
          </cell>
          <cell r="B8517" t="str">
            <v>Point</v>
          </cell>
          <cell r="C8517" t="str">
            <v>Wood Pressure Treating /Empty-cell process with steam heating, other waterborne preservative</v>
          </cell>
          <cell r="D8517" t="str">
            <v>Industrial Processes - Pulp &amp; Paper</v>
          </cell>
          <cell r="G8517" t="str">
            <v>Industrial Processes</v>
          </cell>
          <cell r="H8517" t="str">
            <v>Pulp and Paper and Wood Products</v>
          </cell>
          <cell r="I8517" t="str">
            <v>Wood Pressure Treating</v>
          </cell>
          <cell r="J8517" t="str">
            <v>Empty-cell process with steam heating, other waterborne preservative</v>
          </cell>
          <cell r="M8517">
            <v>36396</v>
          </cell>
          <cell r="N8517">
            <v>40988</v>
          </cell>
        </row>
        <row r="8518">
          <cell r="A8518" t="str">
            <v>30700560</v>
          </cell>
          <cell r="B8518" t="str">
            <v>Point</v>
          </cell>
          <cell r="C8518" t="str">
            <v>Wood Pressure Treating /Empty-cell process with artif cond &amp; stm heating, creosote</v>
          </cell>
          <cell r="D8518" t="str">
            <v>Industrial Processes - Pulp &amp; Paper</v>
          </cell>
          <cell r="G8518" t="str">
            <v>Industrial Processes</v>
          </cell>
          <cell r="H8518" t="str">
            <v>Pulp and Paper and Wood Products</v>
          </cell>
          <cell r="I8518" t="str">
            <v>Wood Pressure Treating</v>
          </cell>
          <cell r="J8518" t="str">
            <v>Empty-cell process with artif cond &amp; stm heating, creosote</v>
          </cell>
          <cell r="M8518">
            <v>36396</v>
          </cell>
          <cell r="N8518">
            <v>40988</v>
          </cell>
        </row>
        <row r="8519">
          <cell r="A8519" t="str">
            <v>30700561</v>
          </cell>
          <cell r="B8519" t="str">
            <v>Point</v>
          </cell>
          <cell r="C8519" t="str">
            <v>Wood Pressure Treating /Empty-cell process with artif cond &amp; stm heating, pentachlorophenol</v>
          </cell>
          <cell r="D8519" t="str">
            <v>Industrial Processes - Pulp &amp; Paper</v>
          </cell>
          <cell r="G8519" t="str">
            <v>Industrial Processes</v>
          </cell>
          <cell r="H8519" t="str">
            <v>Pulp and Paper and Wood Products</v>
          </cell>
          <cell r="I8519" t="str">
            <v>Wood Pressure Treating</v>
          </cell>
          <cell r="J8519" t="str">
            <v>Empty-cell process with artif cond &amp; stm heating, pentachlorophenol</v>
          </cell>
          <cell r="M8519">
            <v>36396</v>
          </cell>
          <cell r="N8519">
            <v>40988</v>
          </cell>
        </row>
        <row r="8520">
          <cell r="A8520" t="str">
            <v>30700562</v>
          </cell>
          <cell r="B8520" t="str">
            <v>Point</v>
          </cell>
          <cell r="C8520" t="str">
            <v>Wood Pressure Treating /Empty-cell process with artif cond &amp; stm heating, other oilborne prese</v>
          </cell>
          <cell r="D8520" t="str">
            <v>Industrial Processes - Pulp &amp; Paper</v>
          </cell>
          <cell r="G8520" t="str">
            <v>Industrial Processes</v>
          </cell>
          <cell r="H8520" t="str">
            <v>Pulp and Paper and Wood Products</v>
          </cell>
          <cell r="I8520" t="str">
            <v>Wood Pressure Treating</v>
          </cell>
          <cell r="J8520" t="str">
            <v>Empty-cell process with artif cond &amp; stm heating, other oilborne prese</v>
          </cell>
          <cell r="M8520">
            <v>36396</v>
          </cell>
          <cell r="N8520">
            <v>40988</v>
          </cell>
        </row>
        <row r="8521">
          <cell r="A8521" t="str">
            <v>30700563</v>
          </cell>
          <cell r="B8521" t="str">
            <v>Point</v>
          </cell>
          <cell r="C8521" t="str">
            <v>Wood Pressure Treating /Empty-cell process with artif cond &amp; stm heating, chromated copper ars</v>
          </cell>
          <cell r="D8521" t="str">
            <v>Industrial Processes - Pulp &amp; Paper</v>
          </cell>
          <cell r="G8521" t="str">
            <v>Industrial Processes</v>
          </cell>
          <cell r="H8521" t="str">
            <v>Pulp and Paper and Wood Products</v>
          </cell>
          <cell r="I8521" t="str">
            <v>Wood Pressure Treating</v>
          </cell>
          <cell r="J8521" t="str">
            <v>Empty-cell process with artif cond &amp; stm heating, chromated copper ars</v>
          </cell>
          <cell r="M8521">
            <v>36396</v>
          </cell>
          <cell r="N8521">
            <v>40988</v>
          </cell>
        </row>
        <row r="8522">
          <cell r="A8522" t="str">
            <v>30700564</v>
          </cell>
          <cell r="B8522" t="str">
            <v>Point</v>
          </cell>
          <cell r="C8522" t="str">
            <v>Wood Pressure Treating /Empty-cell process with artif cond &amp; stm heating, other waterborne pre</v>
          </cell>
          <cell r="D8522" t="str">
            <v>Industrial Processes - Pulp &amp; Paper</v>
          </cell>
          <cell r="G8522" t="str">
            <v>Industrial Processes</v>
          </cell>
          <cell r="H8522" t="str">
            <v>Pulp and Paper and Wood Products</v>
          </cell>
          <cell r="I8522" t="str">
            <v>Wood Pressure Treating</v>
          </cell>
          <cell r="J8522" t="str">
            <v>Empty-cell process with artif cond &amp; stm heating, other waterborne pre</v>
          </cell>
          <cell r="M8522">
            <v>36396</v>
          </cell>
          <cell r="N8522">
            <v>40988</v>
          </cell>
        </row>
        <row r="8523">
          <cell r="A8523" t="str">
            <v>30700570</v>
          </cell>
          <cell r="B8523" t="str">
            <v>Point</v>
          </cell>
          <cell r="C8523" t="str">
            <v>Wood Pressure Treating /Quenching, creosote</v>
          </cell>
          <cell r="D8523" t="str">
            <v>Industrial Processes - Pulp &amp; Paper</v>
          </cell>
          <cell r="G8523" t="str">
            <v>Industrial Processes</v>
          </cell>
          <cell r="H8523" t="str">
            <v>Pulp and Paper and Wood Products</v>
          </cell>
          <cell r="I8523" t="str">
            <v>Wood Pressure Treating</v>
          </cell>
          <cell r="J8523" t="str">
            <v>Quenching, creosote</v>
          </cell>
          <cell r="M8523">
            <v>36396</v>
          </cell>
          <cell r="N8523">
            <v>40988</v>
          </cell>
        </row>
        <row r="8524">
          <cell r="A8524" t="str">
            <v>30700571</v>
          </cell>
          <cell r="B8524" t="str">
            <v>Point</v>
          </cell>
          <cell r="C8524" t="str">
            <v>Wood Pressure Treating /Quenching, pentachlorophenol</v>
          </cell>
          <cell r="D8524" t="str">
            <v>Industrial Processes - Pulp &amp; Paper</v>
          </cell>
          <cell r="G8524" t="str">
            <v>Industrial Processes</v>
          </cell>
          <cell r="H8524" t="str">
            <v>Pulp and Paper and Wood Products</v>
          </cell>
          <cell r="I8524" t="str">
            <v>Wood Pressure Treating</v>
          </cell>
          <cell r="J8524" t="str">
            <v>Quenching, pentachlorophenol</v>
          </cell>
          <cell r="M8524">
            <v>36396</v>
          </cell>
          <cell r="N8524">
            <v>40988</v>
          </cell>
        </row>
        <row r="8525">
          <cell r="A8525" t="str">
            <v>30700572</v>
          </cell>
          <cell r="B8525" t="str">
            <v>Point</v>
          </cell>
          <cell r="C8525" t="str">
            <v>Wood Pressure Treating /Quenching, other oilborne preservative</v>
          </cell>
          <cell r="D8525" t="str">
            <v>Industrial Processes - Pulp &amp; Paper</v>
          </cell>
          <cell r="G8525" t="str">
            <v>Industrial Processes</v>
          </cell>
          <cell r="H8525" t="str">
            <v>Pulp and Paper and Wood Products</v>
          </cell>
          <cell r="I8525" t="str">
            <v>Wood Pressure Treating</v>
          </cell>
          <cell r="J8525" t="str">
            <v>Quenching, other oilborne preservative</v>
          </cell>
          <cell r="M8525">
            <v>36396</v>
          </cell>
          <cell r="N8525">
            <v>40988</v>
          </cell>
        </row>
        <row r="8526">
          <cell r="A8526" t="str">
            <v>30700573</v>
          </cell>
          <cell r="B8526" t="str">
            <v>Point</v>
          </cell>
          <cell r="C8526" t="str">
            <v>Wood Pressure Treating /Quenching, chromated copper arsenate</v>
          </cell>
          <cell r="D8526" t="str">
            <v>Industrial Processes - Pulp &amp; Paper</v>
          </cell>
          <cell r="G8526" t="str">
            <v>Industrial Processes</v>
          </cell>
          <cell r="H8526" t="str">
            <v>Pulp and Paper and Wood Products</v>
          </cell>
          <cell r="I8526" t="str">
            <v>Wood Pressure Treating</v>
          </cell>
          <cell r="J8526" t="str">
            <v>Quenching, chromated copper arsenate</v>
          </cell>
          <cell r="M8526">
            <v>36396</v>
          </cell>
          <cell r="N8526">
            <v>40988</v>
          </cell>
        </row>
        <row r="8527">
          <cell r="A8527" t="str">
            <v>30700574</v>
          </cell>
          <cell r="B8527" t="str">
            <v>Point</v>
          </cell>
          <cell r="C8527" t="str">
            <v>Wood Pressure Treating /Quenching, other waterborne preservative</v>
          </cell>
          <cell r="D8527" t="str">
            <v>Industrial Processes - Pulp &amp; Paper</v>
          </cell>
          <cell r="G8527" t="str">
            <v>Industrial Processes</v>
          </cell>
          <cell r="H8527" t="str">
            <v>Pulp and Paper and Wood Products</v>
          </cell>
          <cell r="I8527" t="str">
            <v>Wood Pressure Treating</v>
          </cell>
          <cell r="J8527" t="str">
            <v>Quenching, other waterborne preservative</v>
          </cell>
          <cell r="M8527">
            <v>36396</v>
          </cell>
          <cell r="N8527">
            <v>40988</v>
          </cell>
        </row>
        <row r="8528">
          <cell r="A8528" t="str">
            <v>30700580</v>
          </cell>
          <cell r="B8528" t="str">
            <v>Point</v>
          </cell>
          <cell r="C8528" t="str">
            <v>Wood Pressure Treating /Retort unloading, creosote</v>
          </cell>
          <cell r="D8528" t="str">
            <v>Industrial Processes - Storage and Transfer</v>
          </cell>
          <cell r="G8528" t="str">
            <v>Industrial Processes</v>
          </cell>
          <cell r="H8528" t="str">
            <v>Pulp and Paper and Wood Products</v>
          </cell>
          <cell r="I8528" t="str">
            <v>Wood Pressure Treating</v>
          </cell>
          <cell r="J8528" t="str">
            <v>Retort unloading, creosote</v>
          </cell>
          <cell r="M8528">
            <v>36396</v>
          </cell>
          <cell r="N8528">
            <v>40988</v>
          </cell>
        </row>
        <row r="8529">
          <cell r="A8529" t="str">
            <v>30700581</v>
          </cell>
          <cell r="B8529" t="str">
            <v>Point</v>
          </cell>
          <cell r="C8529" t="str">
            <v>Wood Pressure Treating /Retort unloading, pentachlorophenol</v>
          </cell>
          <cell r="D8529" t="str">
            <v>Industrial Processes - Storage and Transfer</v>
          </cell>
          <cell r="G8529" t="str">
            <v>Industrial Processes</v>
          </cell>
          <cell r="H8529" t="str">
            <v>Pulp and Paper and Wood Products</v>
          </cell>
          <cell r="I8529" t="str">
            <v>Wood Pressure Treating</v>
          </cell>
          <cell r="J8529" t="str">
            <v>Retort unloading, pentachlorophenol</v>
          </cell>
          <cell r="M8529">
            <v>36396</v>
          </cell>
          <cell r="N8529">
            <v>40988</v>
          </cell>
        </row>
        <row r="8530">
          <cell r="A8530" t="str">
            <v>30700582</v>
          </cell>
          <cell r="B8530" t="str">
            <v>Point</v>
          </cell>
          <cell r="C8530" t="str">
            <v>Wood Pressure Treating /Retort unloading, other oilborne preservative</v>
          </cell>
          <cell r="D8530" t="str">
            <v>Industrial Processes - Storage and Transfer</v>
          </cell>
          <cell r="G8530" t="str">
            <v>Industrial Processes</v>
          </cell>
          <cell r="H8530" t="str">
            <v>Pulp and Paper and Wood Products</v>
          </cell>
          <cell r="I8530" t="str">
            <v>Wood Pressure Treating</v>
          </cell>
          <cell r="J8530" t="str">
            <v>Retort unloading, other oilborne preservative</v>
          </cell>
          <cell r="M8530">
            <v>36396</v>
          </cell>
          <cell r="N8530">
            <v>40988</v>
          </cell>
        </row>
        <row r="8531">
          <cell r="A8531" t="str">
            <v>30700583</v>
          </cell>
          <cell r="B8531" t="str">
            <v>Point</v>
          </cell>
          <cell r="C8531" t="str">
            <v>Wood Pressure Treating /Retort unloading, chromated copper arsenate</v>
          </cell>
          <cell r="D8531" t="str">
            <v>Industrial Processes - Storage and Transfer</v>
          </cell>
          <cell r="G8531" t="str">
            <v>Industrial Processes</v>
          </cell>
          <cell r="H8531" t="str">
            <v>Pulp and Paper and Wood Products</v>
          </cell>
          <cell r="I8531" t="str">
            <v>Wood Pressure Treating</v>
          </cell>
          <cell r="J8531" t="str">
            <v>Retort unloading, chromated copper arsenate</v>
          </cell>
          <cell r="M8531">
            <v>36396</v>
          </cell>
          <cell r="N8531">
            <v>40988</v>
          </cell>
        </row>
        <row r="8532">
          <cell r="A8532" t="str">
            <v>30700584</v>
          </cell>
          <cell r="B8532" t="str">
            <v>Point</v>
          </cell>
          <cell r="C8532" t="str">
            <v>Wood Pressure Treating /Retort unloading, other waterborne preservative</v>
          </cell>
          <cell r="D8532" t="str">
            <v>Industrial Processes - Storage and Transfer</v>
          </cell>
          <cell r="G8532" t="str">
            <v>Industrial Processes</v>
          </cell>
          <cell r="H8532" t="str">
            <v>Pulp and Paper and Wood Products</v>
          </cell>
          <cell r="I8532" t="str">
            <v>Wood Pressure Treating</v>
          </cell>
          <cell r="J8532" t="str">
            <v>Retort unloading, other waterborne preservative</v>
          </cell>
          <cell r="M8532">
            <v>36396</v>
          </cell>
          <cell r="N8532">
            <v>40988</v>
          </cell>
        </row>
        <row r="8533">
          <cell r="A8533" t="str">
            <v>30700590</v>
          </cell>
          <cell r="B8533" t="str">
            <v>Point</v>
          </cell>
          <cell r="C8533" t="str">
            <v>Wood Pressure Treating /Treated wood storage, creosote</v>
          </cell>
          <cell r="D8533" t="str">
            <v>Industrial Processes - Storage and Transfer</v>
          </cell>
          <cell r="G8533" t="str">
            <v>Industrial Processes</v>
          </cell>
          <cell r="H8533" t="str">
            <v>Pulp and Paper and Wood Products</v>
          </cell>
          <cell r="I8533" t="str">
            <v>Wood Pressure Treating</v>
          </cell>
          <cell r="J8533" t="str">
            <v>Treated wood storage, creosote</v>
          </cell>
          <cell r="M8533">
            <v>36396</v>
          </cell>
          <cell r="N8533">
            <v>40988</v>
          </cell>
        </row>
        <row r="8534">
          <cell r="A8534" t="str">
            <v>30700591</v>
          </cell>
          <cell r="B8534" t="str">
            <v>Point</v>
          </cell>
          <cell r="C8534" t="str">
            <v>Wood Pressure Treating /Treated wood storage, pentachlorophenol</v>
          </cell>
          <cell r="D8534" t="str">
            <v>Industrial Processes - Storage and Transfer</v>
          </cell>
          <cell r="G8534" t="str">
            <v>Industrial Processes</v>
          </cell>
          <cell r="H8534" t="str">
            <v>Pulp and Paper and Wood Products</v>
          </cell>
          <cell r="I8534" t="str">
            <v>Wood Pressure Treating</v>
          </cell>
          <cell r="J8534" t="str">
            <v>Treated wood storage, pentachlorophenol</v>
          </cell>
          <cell r="M8534">
            <v>36396</v>
          </cell>
          <cell r="N8534">
            <v>40988</v>
          </cell>
        </row>
        <row r="8535">
          <cell r="A8535" t="str">
            <v>30700592</v>
          </cell>
          <cell r="B8535" t="str">
            <v>Point</v>
          </cell>
          <cell r="C8535" t="str">
            <v>Wood Pressure Treating /Treated wood storage, other oilborne preservative</v>
          </cell>
          <cell r="D8535" t="str">
            <v>Industrial Processes - Storage and Transfer</v>
          </cell>
          <cell r="G8535" t="str">
            <v>Industrial Processes</v>
          </cell>
          <cell r="H8535" t="str">
            <v>Pulp and Paper and Wood Products</v>
          </cell>
          <cell r="I8535" t="str">
            <v>Wood Pressure Treating</v>
          </cell>
          <cell r="J8535" t="str">
            <v>Treated wood storage, other oilborne preservative</v>
          </cell>
          <cell r="M8535">
            <v>36396</v>
          </cell>
          <cell r="N8535">
            <v>40988</v>
          </cell>
        </row>
        <row r="8536">
          <cell r="A8536" t="str">
            <v>30700593</v>
          </cell>
          <cell r="B8536" t="str">
            <v>Point</v>
          </cell>
          <cell r="C8536" t="str">
            <v>Wood Pressure Treating /Treated wood storage, chromated copper arsenate</v>
          </cell>
          <cell r="D8536" t="str">
            <v>Industrial Processes - Storage and Transfer</v>
          </cell>
          <cell r="G8536" t="str">
            <v>Industrial Processes</v>
          </cell>
          <cell r="H8536" t="str">
            <v>Pulp and Paper and Wood Products</v>
          </cell>
          <cell r="I8536" t="str">
            <v>Wood Pressure Treating</v>
          </cell>
          <cell r="J8536" t="str">
            <v>Treated wood storage, chromated copper arsenate</v>
          </cell>
          <cell r="M8536">
            <v>36396</v>
          </cell>
          <cell r="N8536">
            <v>40988</v>
          </cell>
        </row>
        <row r="8537">
          <cell r="A8537" t="str">
            <v>30700594</v>
          </cell>
          <cell r="B8537" t="str">
            <v>Point</v>
          </cell>
          <cell r="C8537" t="str">
            <v>Wood Pressure Treating /Treated wood storage, other waterborne preservative</v>
          </cell>
          <cell r="D8537" t="str">
            <v>Industrial Processes - Storage and Transfer</v>
          </cell>
          <cell r="G8537" t="str">
            <v>Industrial Processes</v>
          </cell>
          <cell r="H8537" t="str">
            <v>Pulp and Paper and Wood Products</v>
          </cell>
          <cell r="I8537" t="str">
            <v>Wood Pressure Treating</v>
          </cell>
          <cell r="J8537" t="str">
            <v>Treated wood storage, other waterborne preservative</v>
          </cell>
          <cell r="M8537">
            <v>36396</v>
          </cell>
          <cell r="N8537">
            <v>40988</v>
          </cell>
        </row>
        <row r="8538">
          <cell r="A8538" t="str">
            <v>30700597</v>
          </cell>
          <cell r="B8538" t="str">
            <v>Point</v>
          </cell>
          <cell r="C8538" t="str">
            <v>Wood Pressure Treating /Other Not Classified</v>
          </cell>
          <cell r="D8538" t="str">
            <v>Industrial Processes - Pulp &amp; Paper</v>
          </cell>
          <cell r="G8538" t="str">
            <v>Industrial Processes</v>
          </cell>
          <cell r="H8538" t="str">
            <v>Pulp and Paper and Wood Products</v>
          </cell>
          <cell r="I8538" t="str">
            <v>Wood Pressure Treating</v>
          </cell>
          <cell r="J8538" t="str">
            <v>Other Not Classified</v>
          </cell>
          <cell r="N8538">
            <v>40988</v>
          </cell>
        </row>
        <row r="8539">
          <cell r="A8539" t="str">
            <v>30700598</v>
          </cell>
          <cell r="B8539" t="str">
            <v>Point</v>
          </cell>
          <cell r="C8539" t="str">
            <v>Wood Pressure Treating /Other Not Classified</v>
          </cell>
          <cell r="D8539" t="str">
            <v>Industrial Processes - Pulp &amp; Paper</v>
          </cell>
          <cell r="G8539" t="str">
            <v>Industrial Processes</v>
          </cell>
          <cell r="H8539" t="str">
            <v>Pulp and Paper and Wood Products</v>
          </cell>
          <cell r="I8539" t="str">
            <v>Wood Pressure Treating</v>
          </cell>
          <cell r="J8539" t="str">
            <v>Other Not Classified</v>
          </cell>
          <cell r="N8539">
            <v>40988</v>
          </cell>
        </row>
        <row r="8540">
          <cell r="A8540" t="str">
            <v>30700599</v>
          </cell>
          <cell r="B8540" t="str">
            <v>Point</v>
          </cell>
          <cell r="C8540" t="str">
            <v>Wood Pressure Treating /Other Not Classified</v>
          </cell>
          <cell r="D8540" t="str">
            <v>Industrial Processes - Pulp &amp; Paper</v>
          </cell>
          <cell r="G8540" t="str">
            <v>Industrial Processes</v>
          </cell>
          <cell r="H8540" t="str">
            <v>Pulp and Paper and Wood Products</v>
          </cell>
          <cell r="I8540" t="str">
            <v>Wood Pressure Treating</v>
          </cell>
          <cell r="J8540" t="str">
            <v>Other Not Classified</v>
          </cell>
          <cell r="N8540">
            <v>40988</v>
          </cell>
        </row>
        <row r="8541">
          <cell r="A8541" t="str">
            <v>30700602</v>
          </cell>
          <cell r="B8541" t="str">
            <v>Point</v>
          </cell>
          <cell r="C8541" t="str">
            <v>Particleboard Manuf /Direct Wood-fired Rotary Dryer, Unspecified Pines, &lt;730F Inlet Air</v>
          </cell>
          <cell r="D8541" t="str">
            <v>Industrial Processes - Pulp &amp; Paper</v>
          </cell>
          <cell r="G8541" t="str">
            <v>Industrial Processes</v>
          </cell>
          <cell r="H8541" t="str">
            <v>Pulp and Paper and Wood Products</v>
          </cell>
          <cell r="I8541" t="str">
            <v>Particleboard Manufacture</v>
          </cell>
          <cell r="J8541" t="str">
            <v>Direct Wood-fired Rotary Dryer, Unspecified Pines, &lt;730F Inlet Air</v>
          </cell>
          <cell r="N8541">
            <v>40988</v>
          </cell>
        </row>
        <row r="8542">
          <cell r="A8542" t="str">
            <v>30700604</v>
          </cell>
          <cell r="B8542" t="str">
            <v>Point</v>
          </cell>
          <cell r="C8542" t="str">
            <v>Particleboard Manuf /Direct Wood-fired Rotary Dryer, Unspecified Pines, :900F Inlet Air</v>
          </cell>
          <cell r="D8542" t="str">
            <v>Industrial Processes - Pulp &amp; Paper</v>
          </cell>
          <cell r="G8542" t="str">
            <v>Industrial Processes</v>
          </cell>
          <cell r="H8542" t="str">
            <v>Pulp and Paper and Wood Products</v>
          </cell>
          <cell r="I8542" t="str">
            <v>Particleboard Manufacture</v>
          </cell>
          <cell r="J8542" t="str">
            <v>Direct Wood-fired Rotary Dryer, Unspecified Pines, :900F Inlet Air</v>
          </cell>
          <cell r="N8542">
            <v>40988</v>
          </cell>
        </row>
        <row r="8543">
          <cell r="A8543" t="str">
            <v>30700606</v>
          </cell>
          <cell r="B8543" t="str">
            <v>Point</v>
          </cell>
          <cell r="C8543" t="str">
            <v>Particleboard Manuf /Direct Wood-fired Rotary Dryer, Southern Yellow Pine</v>
          </cell>
          <cell r="D8543" t="str">
            <v>Industrial Processes - Pulp &amp; Paper</v>
          </cell>
          <cell r="G8543" t="str">
            <v>Industrial Processes</v>
          </cell>
          <cell r="H8543" t="str">
            <v>Pulp and Paper and Wood Products</v>
          </cell>
          <cell r="I8543" t="str">
            <v>Particleboard Manufacture</v>
          </cell>
          <cell r="J8543" t="str">
            <v>Direct Wood-fired Rotary Dryer, Southern Yellow Pine</v>
          </cell>
          <cell r="N8543">
            <v>40988</v>
          </cell>
        </row>
        <row r="8544">
          <cell r="A8544" t="str">
            <v>30700607</v>
          </cell>
          <cell r="B8544" t="str">
            <v>Point</v>
          </cell>
          <cell r="C8544" t="str">
            <v>Particleboard Manuf /Direct Wood-fired Rotary Dryer, Softwood</v>
          </cell>
          <cell r="D8544" t="str">
            <v>Industrial Processes - Pulp &amp; Paper</v>
          </cell>
          <cell r="G8544" t="str">
            <v>Industrial Processes</v>
          </cell>
          <cell r="H8544" t="str">
            <v>Pulp and Paper and Wood Products</v>
          </cell>
          <cell r="I8544" t="str">
            <v>Particleboard Manufacture</v>
          </cell>
          <cell r="J8544" t="str">
            <v>Direct Wood-fired Rotary Dryer, Softwood</v>
          </cell>
          <cell r="N8544">
            <v>40988</v>
          </cell>
        </row>
        <row r="8545">
          <cell r="A8545" t="str">
            <v>30700608</v>
          </cell>
          <cell r="B8545" t="str">
            <v>Point</v>
          </cell>
          <cell r="C8545" t="str">
            <v>Particleboard Manuf /Direct Wood-fired Rotary Dryer, mixed soft/hardwoods</v>
          </cell>
          <cell r="D8545" t="str">
            <v>Industrial Processes - Pulp &amp; Paper</v>
          </cell>
          <cell r="G8545" t="str">
            <v>Industrial Processes</v>
          </cell>
          <cell r="H8545" t="str">
            <v>Pulp and Paper and Wood Products</v>
          </cell>
          <cell r="I8545" t="str">
            <v>Particleboard Manufacture</v>
          </cell>
          <cell r="J8545" t="str">
            <v>Direct Wood-fired Rotary Dryer, mixed soft/hardwoods</v>
          </cell>
          <cell r="N8545">
            <v>40988</v>
          </cell>
        </row>
        <row r="8546">
          <cell r="A8546" t="str">
            <v>30700610</v>
          </cell>
          <cell r="B8546" t="str">
            <v>Point</v>
          </cell>
          <cell r="C8546" t="str">
            <v>Particleboard Manuf /Direct Wood-fired Rotary Dryer, Hardwoods</v>
          </cell>
          <cell r="D8546" t="str">
            <v>Industrial Processes - Pulp &amp; Paper</v>
          </cell>
          <cell r="G8546" t="str">
            <v>Industrial Processes</v>
          </cell>
          <cell r="H8546" t="str">
            <v>Pulp and Paper and Wood Products</v>
          </cell>
          <cell r="I8546" t="str">
            <v>Particleboard Manufacture</v>
          </cell>
          <cell r="J8546" t="str">
            <v>Direct Wood-fired Rotary Dryer, Hardwoods</v>
          </cell>
          <cell r="N8546">
            <v>40988</v>
          </cell>
        </row>
        <row r="8547">
          <cell r="A8547" t="str">
            <v>30700611</v>
          </cell>
          <cell r="B8547" t="str">
            <v>Point</v>
          </cell>
          <cell r="C8547" t="str">
            <v>Particleboard Manuf /Direct Natural Gas-Fired Rotary Dryer, Unspecified Pines</v>
          </cell>
          <cell r="D8547" t="str">
            <v>Industrial Processes - Pulp &amp; Paper</v>
          </cell>
          <cell r="G8547" t="str">
            <v>Industrial Processes</v>
          </cell>
          <cell r="H8547" t="str">
            <v>Pulp and Paper and Wood Products</v>
          </cell>
          <cell r="I8547" t="str">
            <v>Particleboard Manufacture</v>
          </cell>
          <cell r="J8547" t="str">
            <v>Direct Natural Gas-Fired Rotary Dryer, Unspecified Pines</v>
          </cell>
          <cell r="N8547">
            <v>40988</v>
          </cell>
        </row>
        <row r="8548">
          <cell r="A8548" t="str">
            <v>30700621</v>
          </cell>
          <cell r="B8548" t="str">
            <v>Point</v>
          </cell>
          <cell r="C8548" t="str">
            <v>Particleboard Manuf /Direct Wood-fired Rotary Final Dryer, Unspecified Pines</v>
          </cell>
          <cell r="D8548" t="str">
            <v>Industrial Processes - Pulp &amp; Paper</v>
          </cell>
          <cell r="G8548" t="str">
            <v>Industrial Processes</v>
          </cell>
          <cell r="H8548" t="str">
            <v>Pulp and Paper and Wood Products</v>
          </cell>
          <cell r="I8548" t="str">
            <v>Particleboard Manufacture</v>
          </cell>
          <cell r="J8548" t="str">
            <v>Direct Wood-fired Rotary Final Dryer, Unspecified Pines</v>
          </cell>
          <cell r="N8548">
            <v>40988</v>
          </cell>
        </row>
        <row r="8549">
          <cell r="A8549" t="str">
            <v>30700625</v>
          </cell>
          <cell r="B8549" t="str">
            <v>Point</v>
          </cell>
          <cell r="C8549" t="str">
            <v>Particleboard Manuf /Direct Wood-fired Rotary Dryer, Softwood, green (:50%inlet moisture)</v>
          </cell>
          <cell r="D8549" t="str">
            <v>Industrial Processes - Pulp &amp; Paper</v>
          </cell>
          <cell r="G8549" t="str">
            <v>Industrial Processes</v>
          </cell>
          <cell r="H8549" t="str">
            <v>Pulp and Paper and Wood Products</v>
          </cell>
          <cell r="I8549" t="str">
            <v>Particleboard Manufacture</v>
          </cell>
          <cell r="J8549" t="str">
            <v>Direct Wood-fired Rotary Dryer, Softwood, green (:50%inlet moisture)</v>
          </cell>
          <cell r="N8549">
            <v>40988</v>
          </cell>
        </row>
        <row r="8550">
          <cell r="A8550" t="str">
            <v>30700626</v>
          </cell>
          <cell r="B8550" t="str">
            <v>Point</v>
          </cell>
          <cell r="C8550" t="str">
            <v>Particleboard Manuf /Direct Wood-fired Rotary Dryer, mixed soft/hardwoods, green</v>
          </cell>
          <cell r="D8550" t="str">
            <v>Industrial Processes - Pulp &amp; Paper</v>
          </cell>
          <cell r="G8550" t="str">
            <v>Industrial Processes</v>
          </cell>
          <cell r="H8550" t="str">
            <v>Pulp and Paper and Wood Products</v>
          </cell>
          <cell r="I8550" t="str">
            <v>Particleboard Manufacture</v>
          </cell>
          <cell r="J8550" t="str">
            <v>Direct Wood-fired Rotary Dryer, mixed soft/hardwoods, green</v>
          </cell>
          <cell r="N8550">
            <v>40988</v>
          </cell>
        </row>
        <row r="8551">
          <cell r="A8551" t="str">
            <v>30700628</v>
          </cell>
          <cell r="B8551" t="str">
            <v>Point</v>
          </cell>
          <cell r="C8551" t="str">
            <v>Particleboard Manuf /Direct Wood-fired Rotary Predryer, Douglas Fir</v>
          </cell>
          <cell r="D8551" t="str">
            <v>Industrial Processes - Pulp &amp; Paper</v>
          </cell>
          <cell r="G8551" t="str">
            <v>Industrial Processes</v>
          </cell>
          <cell r="H8551" t="str">
            <v>Pulp and Paper and Wood Products</v>
          </cell>
          <cell r="I8551" t="str">
            <v>Particleboard Manufacture</v>
          </cell>
          <cell r="J8551" t="str">
            <v>Direct Wood-fired Rotary Predryer, Douglas Fir</v>
          </cell>
          <cell r="N8551">
            <v>40988</v>
          </cell>
        </row>
        <row r="8552">
          <cell r="A8552" t="str">
            <v>30700629</v>
          </cell>
          <cell r="B8552" t="str">
            <v>Point</v>
          </cell>
          <cell r="C8552" t="str">
            <v>Particleboard Manuf /Direct Wood-fired Tube Final Dryer, Douglas Fir</v>
          </cell>
          <cell r="D8552" t="str">
            <v>Industrial Processes - Pulp &amp; Paper</v>
          </cell>
          <cell r="G8552" t="str">
            <v>Industrial Processes</v>
          </cell>
          <cell r="H8552" t="str">
            <v>Pulp and Paper and Wood Products</v>
          </cell>
          <cell r="I8552" t="str">
            <v>Particleboard Manufacture</v>
          </cell>
          <cell r="J8552" t="str">
            <v>Direct Wood-fired Tube Final Dryer, Douglas Fir</v>
          </cell>
          <cell r="N8552">
            <v>40988</v>
          </cell>
        </row>
        <row r="8553">
          <cell r="A8553" t="str">
            <v>30700630</v>
          </cell>
          <cell r="B8553" t="str">
            <v>Point</v>
          </cell>
          <cell r="C8553" t="str">
            <v>Particleboard Manuf /Direct Natural Gas-fired Rotary Dryer, Softwood</v>
          </cell>
          <cell r="D8553" t="str">
            <v>Industrial Processes - Pulp &amp; Paper</v>
          </cell>
          <cell r="G8553" t="str">
            <v>Industrial Processes</v>
          </cell>
          <cell r="H8553" t="str">
            <v>Pulp and Paper and Wood Products</v>
          </cell>
          <cell r="I8553" t="str">
            <v>Particleboard Manufacture</v>
          </cell>
          <cell r="J8553" t="str">
            <v>Direct Natural Gas-fired Rotary Dryer, Softwood</v>
          </cell>
          <cell r="N8553">
            <v>40988</v>
          </cell>
        </row>
        <row r="8554">
          <cell r="A8554" t="str">
            <v>30700631</v>
          </cell>
          <cell r="B8554" t="str">
            <v>Point</v>
          </cell>
          <cell r="C8554" t="str">
            <v>Particleboard Manuf /Direct Natural Gas-fired Rotary Dryer, Softwood, green (:50% moisture)</v>
          </cell>
          <cell r="D8554" t="str">
            <v>Industrial Processes - Pulp &amp; Paper</v>
          </cell>
          <cell r="G8554" t="str">
            <v>Industrial Processes</v>
          </cell>
          <cell r="H8554" t="str">
            <v>Pulp and Paper and Wood Products</v>
          </cell>
          <cell r="I8554" t="str">
            <v>Particleboard Manufacture</v>
          </cell>
          <cell r="J8554" t="str">
            <v>Direct Natural Gas-fired Rotary Dryer, Softwood, green (:50% moisture)</v>
          </cell>
          <cell r="N8554">
            <v>40988</v>
          </cell>
        </row>
        <row r="8555">
          <cell r="A8555" t="str">
            <v>30700632</v>
          </cell>
          <cell r="B8555" t="str">
            <v>Point</v>
          </cell>
          <cell r="C8555" t="str">
            <v>Particleboard Manuf /Direct Natural Gas-fired Rotary Dryer, Hardwood</v>
          </cell>
          <cell r="D8555" t="str">
            <v>Industrial Processes - Pulp &amp; Paper</v>
          </cell>
          <cell r="G8555" t="str">
            <v>Industrial Processes</v>
          </cell>
          <cell r="H8555" t="str">
            <v>Pulp and Paper and Wood Products</v>
          </cell>
          <cell r="I8555" t="str">
            <v>Particleboard Manufacture</v>
          </cell>
          <cell r="J8555" t="str">
            <v>Direct Natural Gas-fired Rotary Dryer, Hardwood</v>
          </cell>
          <cell r="N8555">
            <v>40988</v>
          </cell>
        </row>
        <row r="8556">
          <cell r="A8556" t="str">
            <v>30700635</v>
          </cell>
          <cell r="B8556" t="str">
            <v>Point</v>
          </cell>
          <cell r="C8556" t="str">
            <v>Particleboard Manuf /Indirect Natural Gas-heated Rotary Dryer, Softwood</v>
          </cell>
          <cell r="D8556" t="str">
            <v>Industrial Processes - Pulp &amp; Paper</v>
          </cell>
          <cell r="G8556" t="str">
            <v>Industrial Processes</v>
          </cell>
          <cell r="H8556" t="str">
            <v>Pulp and Paper and Wood Products</v>
          </cell>
          <cell r="I8556" t="str">
            <v>Particleboard Manufacture</v>
          </cell>
          <cell r="J8556" t="str">
            <v>Indirect Natural Gas-heated Rotary Dryer, Softwood</v>
          </cell>
          <cell r="N8556">
            <v>40988</v>
          </cell>
        </row>
        <row r="8557">
          <cell r="A8557" t="str">
            <v>30700640</v>
          </cell>
          <cell r="B8557" t="str">
            <v>Point</v>
          </cell>
          <cell r="C8557" t="str">
            <v>Particleboard Manuf /Direct Wood-fired Tube Dryer, Hardwood, blowline blend, UF Resin</v>
          </cell>
          <cell r="D8557" t="str">
            <v>Industrial Processes - Pulp &amp; Paper</v>
          </cell>
          <cell r="G8557" t="str">
            <v>Industrial Processes</v>
          </cell>
          <cell r="H8557" t="str">
            <v>Pulp and Paper and Wood Products</v>
          </cell>
          <cell r="I8557" t="str">
            <v>Particleboard Manufacture</v>
          </cell>
          <cell r="J8557" t="str">
            <v>Direct Wood-fired Tube Dryer, Hardwood, blowline blend, UF Resin</v>
          </cell>
          <cell r="N8557">
            <v>40988</v>
          </cell>
        </row>
        <row r="8558">
          <cell r="A8558" t="str">
            <v>30700651</v>
          </cell>
          <cell r="B8558" t="str">
            <v>Point</v>
          </cell>
          <cell r="C8558" t="str">
            <v>Particleboard Manuf /Batch Hot Press, Urea Formaldehyde Resin</v>
          </cell>
          <cell r="D8558" t="str">
            <v>Industrial Processes - Pulp &amp; Paper</v>
          </cell>
          <cell r="G8558" t="str">
            <v>Industrial Processes</v>
          </cell>
          <cell r="H8558" t="str">
            <v>Pulp and Paper and Wood Products</v>
          </cell>
          <cell r="I8558" t="str">
            <v>Particleboard Manufacture</v>
          </cell>
          <cell r="J8558" t="str">
            <v>Batch Hot Press, Urea Formaldehyde Resin</v>
          </cell>
          <cell r="N8558">
            <v>40988</v>
          </cell>
        </row>
        <row r="8559">
          <cell r="A8559" t="str">
            <v>30700655</v>
          </cell>
          <cell r="B8559" t="str">
            <v>Point</v>
          </cell>
          <cell r="C8559" t="str">
            <v>Particleboard Manuf /Veneer Press, Urea Formaldehyde Resin</v>
          </cell>
          <cell r="D8559" t="str">
            <v>Industrial Processes - Pulp &amp; Paper</v>
          </cell>
          <cell r="G8559" t="str">
            <v>Industrial Processes</v>
          </cell>
          <cell r="H8559" t="str">
            <v>Pulp and Paper and Wood Products</v>
          </cell>
          <cell r="I8559" t="str">
            <v>Particleboard Manufacture</v>
          </cell>
          <cell r="J8559" t="str">
            <v>Veneer Press, Urea Formaldehyde Resin</v>
          </cell>
          <cell r="N8559">
            <v>40988</v>
          </cell>
        </row>
        <row r="8560">
          <cell r="A8560" t="str">
            <v>30700661</v>
          </cell>
          <cell r="B8560" t="str">
            <v>Point</v>
          </cell>
          <cell r="C8560" t="str">
            <v>Particleboard Manuf /Particleboard Board Cooler, Urea-Formaldehyde Resin</v>
          </cell>
          <cell r="D8560" t="str">
            <v>Industrial Processes - Pulp &amp; Paper</v>
          </cell>
          <cell r="G8560" t="str">
            <v>Industrial Processes</v>
          </cell>
          <cell r="H8560" t="str">
            <v>Pulp and Paper and Wood Products</v>
          </cell>
          <cell r="I8560" t="str">
            <v>Particleboard Manufacture</v>
          </cell>
          <cell r="J8560" t="str">
            <v>Particleboard Board Cooler, Urea-Formaldehyde Resin</v>
          </cell>
          <cell r="N8560">
            <v>40988</v>
          </cell>
        </row>
        <row r="8561">
          <cell r="A8561" t="str">
            <v>30700664</v>
          </cell>
          <cell r="B8561" t="str">
            <v>Point</v>
          </cell>
          <cell r="C8561" t="str">
            <v>Particleboard Manuf /Flaker/refiner/hammermill, softwoods &amp; mixtures containing softwoods</v>
          </cell>
          <cell r="D8561" t="str">
            <v>Industrial Processes - Pulp &amp; Paper</v>
          </cell>
          <cell r="G8561" t="str">
            <v>Industrial Processes</v>
          </cell>
          <cell r="H8561" t="str">
            <v>Pulp and Paper and Wood Products</v>
          </cell>
          <cell r="I8561" t="str">
            <v>Particleboard Manufacture</v>
          </cell>
          <cell r="J8561" t="str">
            <v>Flaker/refiner/hammermill, softwoods &amp; mixtures containing softwoods</v>
          </cell>
          <cell r="N8561">
            <v>40988</v>
          </cell>
        </row>
        <row r="8562">
          <cell r="A8562" t="str">
            <v>30700665</v>
          </cell>
          <cell r="B8562" t="str">
            <v>Point</v>
          </cell>
          <cell r="C8562" t="str">
            <v>Particleboard Manuf /Sander</v>
          </cell>
          <cell r="D8562" t="str">
            <v>Industrial Processes - Pulp &amp; Paper</v>
          </cell>
          <cell r="G8562" t="str">
            <v>Industrial Processes</v>
          </cell>
          <cell r="H8562" t="str">
            <v>Pulp and Paper and Wood Products</v>
          </cell>
          <cell r="I8562" t="str">
            <v>Particleboard Manufacture</v>
          </cell>
          <cell r="J8562" t="str">
            <v>Sander</v>
          </cell>
          <cell r="N8562">
            <v>40988</v>
          </cell>
        </row>
        <row r="8563">
          <cell r="A8563" t="str">
            <v>30700699</v>
          </cell>
          <cell r="B8563" t="str">
            <v>Point</v>
          </cell>
          <cell r="C8563" t="str">
            <v>Particleboard Manuf /Other Not Classified</v>
          </cell>
          <cell r="D8563" t="str">
            <v>Industrial Processes - Pulp &amp; Paper</v>
          </cell>
          <cell r="G8563" t="str">
            <v>Industrial Processes</v>
          </cell>
          <cell r="H8563" t="str">
            <v>Pulp and Paper and Wood Products</v>
          </cell>
          <cell r="I8563" t="str">
            <v>Particleboard Manufacture</v>
          </cell>
          <cell r="J8563" t="str">
            <v>Other Not Classified</v>
          </cell>
          <cell r="M8563">
            <v>37484</v>
          </cell>
          <cell r="N8563">
            <v>40988</v>
          </cell>
        </row>
        <row r="8564">
          <cell r="A8564" t="str">
            <v>30700701</v>
          </cell>
          <cell r="B8564" t="str">
            <v>Point</v>
          </cell>
          <cell r="C8564" t="str">
            <v>Plywood Operations /Other Not Classified</v>
          </cell>
          <cell r="D8564" t="str">
            <v>Industrial Processes - Pulp &amp; Paper</v>
          </cell>
          <cell r="G8564" t="str">
            <v>Industrial Processes</v>
          </cell>
          <cell r="H8564" t="str">
            <v>Pulp and Paper and Wood Products</v>
          </cell>
          <cell r="I8564" t="str">
            <v>Plywood Operations</v>
          </cell>
          <cell r="J8564" t="str">
            <v>General: Not Classified **</v>
          </cell>
          <cell r="K8564" t="str">
            <v>30700799</v>
          </cell>
          <cell r="L8564" t="str">
            <v>2002</v>
          </cell>
          <cell r="N8564">
            <v>40988</v>
          </cell>
        </row>
        <row r="8565">
          <cell r="A8565" t="str">
            <v>30700702</v>
          </cell>
          <cell r="B8565" t="str">
            <v>Point</v>
          </cell>
          <cell r="C8565" t="str">
            <v>Plywood Operations /Sanding Operations</v>
          </cell>
          <cell r="D8565" t="str">
            <v>Industrial Processes - Pulp &amp; Paper</v>
          </cell>
          <cell r="G8565" t="str">
            <v>Industrial Processes</v>
          </cell>
          <cell r="H8565" t="str">
            <v>Pulp and Paper and Wood Products</v>
          </cell>
          <cell r="I8565" t="str">
            <v>Plywood Operations</v>
          </cell>
          <cell r="J8565" t="str">
            <v>Sanding Operations</v>
          </cell>
          <cell r="N8565">
            <v>40988</v>
          </cell>
        </row>
        <row r="8566">
          <cell r="A8566" t="str">
            <v>30700703</v>
          </cell>
          <cell r="B8566" t="str">
            <v>Point</v>
          </cell>
          <cell r="C8566" t="str">
            <v>Plywood Operations /Particleboard Drying(See 3-07-006 For More Detailed Particleboard SCC)</v>
          </cell>
          <cell r="D8566" t="str">
            <v>Industrial Processes - Pulp &amp; Paper</v>
          </cell>
          <cell r="G8566" t="str">
            <v>Industrial Processes</v>
          </cell>
          <cell r="H8566" t="str">
            <v>Pulp and Paper and Wood Products</v>
          </cell>
          <cell r="I8566" t="str">
            <v>Plywood Operations</v>
          </cell>
          <cell r="J8566" t="str">
            <v>Particleboard Drying(See 3-07-006 For More Detailed Particleboard SCC)</v>
          </cell>
          <cell r="N8566">
            <v>40988</v>
          </cell>
        </row>
        <row r="8567">
          <cell r="A8567" t="str">
            <v>30700704</v>
          </cell>
          <cell r="B8567" t="str">
            <v>Point</v>
          </cell>
          <cell r="C8567" t="str">
            <v>Plywood Operations /Waferboard Dryer (See 3-07-010 For More Detailed OSB SCCs)</v>
          </cell>
          <cell r="D8567" t="str">
            <v>Industrial Processes - Pulp &amp; Paper</v>
          </cell>
          <cell r="G8567" t="str">
            <v>Industrial Processes</v>
          </cell>
          <cell r="H8567" t="str">
            <v>Pulp and Paper and Wood Products</v>
          </cell>
          <cell r="I8567" t="str">
            <v>Plywood Operations</v>
          </cell>
          <cell r="J8567" t="str">
            <v>Waferboard Dryer (See 3-07-010 For More Detailed OSB SCCs)</v>
          </cell>
          <cell r="N8567">
            <v>40988</v>
          </cell>
        </row>
        <row r="8568">
          <cell r="A8568" t="str">
            <v>30700705</v>
          </cell>
          <cell r="B8568" t="str">
            <v>Point</v>
          </cell>
          <cell r="C8568" t="str">
            <v>Plywood Operations /Hardboard: Core Dryer</v>
          </cell>
          <cell r="D8568" t="str">
            <v>Industrial Processes - Pulp &amp; Paper</v>
          </cell>
          <cell r="G8568" t="str">
            <v>Industrial Processes</v>
          </cell>
          <cell r="H8568" t="str">
            <v>Pulp and Paper and Wood Products</v>
          </cell>
          <cell r="I8568" t="str">
            <v>Plywood Operations</v>
          </cell>
          <cell r="J8568" t="str">
            <v>Hardboard: Core Dryer</v>
          </cell>
          <cell r="N8568">
            <v>40988</v>
          </cell>
        </row>
        <row r="8569">
          <cell r="A8569" t="str">
            <v>30700706</v>
          </cell>
          <cell r="B8569" t="str">
            <v>Point</v>
          </cell>
          <cell r="C8569" t="str">
            <v>Plywood Operations /Hardboard: Predryer</v>
          </cell>
          <cell r="D8569" t="str">
            <v>Industrial Processes - Pulp &amp; Paper</v>
          </cell>
          <cell r="G8569" t="str">
            <v>Industrial Processes</v>
          </cell>
          <cell r="H8569" t="str">
            <v>Pulp and Paper and Wood Products</v>
          </cell>
          <cell r="I8569" t="str">
            <v>Plywood Operations</v>
          </cell>
          <cell r="J8569" t="str">
            <v>Hardboard: Predryer</v>
          </cell>
          <cell r="N8569">
            <v>40988</v>
          </cell>
        </row>
        <row r="8570">
          <cell r="A8570" t="str">
            <v>30700707</v>
          </cell>
          <cell r="B8570" t="str">
            <v>Point</v>
          </cell>
          <cell r="C8570" t="str">
            <v>Plywood Operations /Hardboard: Pressing</v>
          </cell>
          <cell r="D8570" t="str">
            <v>Industrial Processes - Pulp &amp; Paper</v>
          </cell>
          <cell r="G8570" t="str">
            <v>Industrial Processes</v>
          </cell>
          <cell r="H8570" t="str">
            <v>Pulp and Paper and Wood Products</v>
          </cell>
          <cell r="I8570" t="str">
            <v>Plywood Operations</v>
          </cell>
          <cell r="J8570" t="str">
            <v>Hardboard: Pressing</v>
          </cell>
          <cell r="N8570">
            <v>40988</v>
          </cell>
        </row>
        <row r="8571">
          <cell r="A8571" t="str">
            <v>30700708</v>
          </cell>
          <cell r="B8571" t="str">
            <v>Point</v>
          </cell>
          <cell r="C8571" t="str">
            <v>Plywood Operations /Hardboard: Tempering</v>
          </cell>
          <cell r="D8571" t="str">
            <v>Industrial Processes - Pulp &amp; Paper</v>
          </cell>
          <cell r="G8571" t="str">
            <v>Industrial Processes</v>
          </cell>
          <cell r="H8571" t="str">
            <v>Pulp and Paper and Wood Products</v>
          </cell>
          <cell r="I8571" t="str">
            <v>Plywood Operations</v>
          </cell>
          <cell r="J8571" t="str">
            <v>Hardboard: Tempering</v>
          </cell>
          <cell r="N8571">
            <v>40988</v>
          </cell>
        </row>
        <row r="8572">
          <cell r="A8572" t="str">
            <v>30700709</v>
          </cell>
          <cell r="B8572" t="str">
            <v>Point</v>
          </cell>
          <cell r="C8572" t="str">
            <v>Plywood Operations /Hardboard: Bake Oven</v>
          </cell>
          <cell r="D8572" t="str">
            <v>Industrial Processes - Pulp &amp; Paper</v>
          </cell>
          <cell r="G8572" t="str">
            <v>Industrial Processes</v>
          </cell>
          <cell r="H8572" t="str">
            <v>Pulp and Paper and Wood Products</v>
          </cell>
          <cell r="I8572" t="str">
            <v>Plywood Operations</v>
          </cell>
          <cell r="J8572" t="str">
            <v>Hardboard: Bake Oven</v>
          </cell>
          <cell r="N8572">
            <v>40988</v>
          </cell>
        </row>
        <row r="8573">
          <cell r="A8573" t="str">
            <v>30700710</v>
          </cell>
          <cell r="B8573" t="str">
            <v>Point</v>
          </cell>
          <cell r="C8573" t="str">
            <v>Plywood Operations /Sawing</v>
          </cell>
          <cell r="D8573" t="str">
            <v>Industrial Processes - Pulp &amp; Paper</v>
          </cell>
          <cell r="G8573" t="str">
            <v>Industrial Processes</v>
          </cell>
          <cell r="H8573" t="str">
            <v>Pulp and Paper and Wood Products</v>
          </cell>
          <cell r="I8573" t="str">
            <v>Plywood Operations</v>
          </cell>
          <cell r="J8573" t="str">
            <v>Sawing</v>
          </cell>
          <cell r="N8573">
            <v>40988</v>
          </cell>
        </row>
        <row r="8574">
          <cell r="A8574" t="str">
            <v>30700711</v>
          </cell>
          <cell r="B8574" t="str">
            <v>Point</v>
          </cell>
          <cell r="C8574" t="str">
            <v>Plywood Operations /Fir: Sapwood: Steam-fired Dryer</v>
          </cell>
          <cell r="D8574" t="str">
            <v>Industrial Processes - Pulp &amp; Paper</v>
          </cell>
          <cell r="G8574" t="str">
            <v>Industrial Processes</v>
          </cell>
          <cell r="H8574" t="str">
            <v>Pulp and Paper and Wood Products</v>
          </cell>
          <cell r="I8574" t="str">
            <v>Plywood Operations</v>
          </cell>
          <cell r="J8574" t="str">
            <v>Fir: Sapwood: Steam-fired Dryer</v>
          </cell>
          <cell r="N8574">
            <v>40988</v>
          </cell>
        </row>
        <row r="8575">
          <cell r="A8575" t="str">
            <v>30700712</v>
          </cell>
          <cell r="B8575" t="str">
            <v>Point</v>
          </cell>
          <cell r="C8575" t="str">
            <v>Plywood Operations /Fir: Sapwood: Gas-fired Dryer</v>
          </cell>
          <cell r="D8575" t="str">
            <v>Industrial Processes - Pulp &amp; Paper</v>
          </cell>
          <cell r="G8575" t="str">
            <v>Industrial Processes</v>
          </cell>
          <cell r="H8575" t="str">
            <v>Pulp and Paper and Wood Products</v>
          </cell>
          <cell r="I8575" t="str">
            <v>Plywood Operations</v>
          </cell>
          <cell r="J8575" t="str">
            <v>Fir: Sapwood: Gas-fired Dryer</v>
          </cell>
          <cell r="N8575">
            <v>40988</v>
          </cell>
        </row>
        <row r="8576">
          <cell r="A8576" t="str">
            <v>30700713</v>
          </cell>
          <cell r="B8576" t="str">
            <v>Point</v>
          </cell>
          <cell r="C8576" t="str">
            <v>Plywood Operations /Fir: Heartwood Plywood Veneer Dryer</v>
          </cell>
          <cell r="D8576" t="str">
            <v>Industrial Processes - Pulp &amp; Paper</v>
          </cell>
          <cell r="G8576" t="str">
            <v>Industrial Processes</v>
          </cell>
          <cell r="H8576" t="str">
            <v>Pulp and Paper and Wood Products</v>
          </cell>
          <cell r="I8576" t="str">
            <v>Plywood Operations</v>
          </cell>
          <cell r="J8576" t="str">
            <v>Fir: Heartwood Plywood Veneer Dryer</v>
          </cell>
          <cell r="N8576">
            <v>40988</v>
          </cell>
        </row>
        <row r="8577">
          <cell r="A8577" t="str">
            <v>30700714</v>
          </cell>
          <cell r="B8577" t="str">
            <v>Point</v>
          </cell>
          <cell r="C8577" t="str">
            <v>Plywood Operations /Larch Plywood Veneer Dryer</v>
          </cell>
          <cell r="D8577" t="str">
            <v>Industrial Processes - Pulp &amp; Paper</v>
          </cell>
          <cell r="G8577" t="str">
            <v>Industrial Processes</v>
          </cell>
          <cell r="H8577" t="str">
            <v>Pulp and Paper and Wood Products</v>
          </cell>
          <cell r="I8577" t="str">
            <v>Plywood Operations</v>
          </cell>
          <cell r="J8577" t="str">
            <v>Larch Plywood Veneer Dryer</v>
          </cell>
          <cell r="N8577">
            <v>40988</v>
          </cell>
        </row>
        <row r="8578">
          <cell r="A8578" t="str">
            <v>30700715</v>
          </cell>
          <cell r="B8578" t="str">
            <v>Point</v>
          </cell>
          <cell r="C8578" t="str">
            <v>Plywood Operations /Southern Pine Plywood Veneer Dryer</v>
          </cell>
          <cell r="D8578" t="str">
            <v>Industrial Processes - Pulp &amp; Paper</v>
          </cell>
          <cell r="G8578" t="str">
            <v>Industrial Processes</v>
          </cell>
          <cell r="H8578" t="str">
            <v>Pulp and Paper and Wood Products</v>
          </cell>
          <cell r="I8578" t="str">
            <v>Plywood Operations</v>
          </cell>
          <cell r="J8578" t="str">
            <v>Southern Pine Plywood Veneer Dryer</v>
          </cell>
          <cell r="N8578">
            <v>40988</v>
          </cell>
        </row>
        <row r="8579">
          <cell r="A8579" t="str">
            <v>30700716</v>
          </cell>
          <cell r="B8579" t="str">
            <v>Point</v>
          </cell>
          <cell r="C8579" t="str">
            <v>Plywood Operations /Poplar Wood Fired Veneer Dryer</v>
          </cell>
          <cell r="D8579" t="str">
            <v>Industrial Processes - Pulp &amp; Paper</v>
          </cell>
          <cell r="G8579" t="str">
            <v>Industrial Processes</v>
          </cell>
          <cell r="H8579" t="str">
            <v>Pulp and Paper and Wood Products</v>
          </cell>
          <cell r="I8579" t="str">
            <v>Plywood Operations</v>
          </cell>
          <cell r="J8579" t="str">
            <v>Poplar Wood Fired Veneer Dryer</v>
          </cell>
          <cell r="N8579">
            <v>40988</v>
          </cell>
        </row>
        <row r="8580">
          <cell r="A8580" t="str">
            <v>30700717</v>
          </cell>
          <cell r="B8580" t="str">
            <v>Point</v>
          </cell>
          <cell r="C8580" t="str">
            <v>Plywood Operations /Gas Veneer Dryer: Pines ** (use 3-07-007-50)</v>
          </cell>
          <cell r="D8580" t="str">
            <v>Industrial Processes - Pulp &amp; Paper</v>
          </cell>
          <cell r="G8580" t="str">
            <v>Industrial Processes</v>
          </cell>
          <cell r="H8580" t="str">
            <v>Pulp and Paper and Wood Products</v>
          </cell>
          <cell r="I8580" t="str">
            <v>Plywood Operations</v>
          </cell>
          <cell r="J8580" t="str">
            <v>Gas Veneer Dryer: Pines ** (use 3-07-007-50)</v>
          </cell>
          <cell r="N8580">
            <v>40988</v>
          </cell>
        </row>
        <row r="8581">
          <cell r="A8581" t="str">
            <v>30700718</v>
          </cell>
          <cell r="B8581" t="str">
            <v>Point</v>
          </cell>
          <cell r="C8581" t="str">
            <v>Plywood Operations /Steam Veneer Dryer: Pines ** (use 3-07-007-60)</v>
          </cell>
          <cell r="D8581" t="str">
            <v>Industrial Processes - Pulp &amp; Paper</v>
          </cell>
          <cell r="G8581" t="str">
            <v>Industrial Processes</v>
          </cell>
          <cell r="H8581" t="str">
            <v>Pulp and Paper and Wood Products</v>
          </cell>
          <cell r="I8581" t="str">
            <v>Plywood Operations</v>
          </cell>
          <cell r="J8581" t="str">
            <v>Steam Veneer Dryer: Pines ** (use 3-07-007-60)</v>
          </cell>
          <cell r="N8581">
            <v>40988</v>
          </cell>
        </row>
        <row r="8582">
          <cell r="A8582" t="str">
            <v>30700720</v>
          </cell>
          <cell r="B8582" t="str">
            <v>Point</v>
          </cell>
          <cell r="C8582" t="str">
            <v>Plywood Operations /Veneer Dryer: Steam Heated: Redry</v>
          </cell>
          <cell r="D8582" t="str">
            <v>Industrial Processes - Pulp &amp; Paper</v>
          </cell>
          <cell r="G8582" t="str">
            <v>Industrial Processes</v>
          </cell>
          <cell r="H8582" t="str">
            <v>Pulp and Paper and Wood Products</v>
          </cell>
          <cell r="I8582" t="str">
            <v>Plywood Operations</v>
          </cell>
          <cell r="J8582" t="str">
            <v>Veneer Dryer: Steam Heated: Redry</v>
          </cell>
          <cell r="N8582">
            <v>40988</v>
          </cell>
        </row>
        <row r="8583">
          <cell r="A8583" t="str">
            <v>30700725</v>
          </cell>
          <cell r="B8583" t="str">
            <v>Point</v>
          </cell>
          <cell r="C8583" t="str">
            <v>Plywood Operations /Veneer Cutting</v>
          </cell>
          <cell r="D8583" t="str">
            <v>Industrial Processes - Pulp &amp; Paper</v>
          </cell>
          <cell r="G8583" t="str">
            <v>Industrial Processes</v>
          </cell>
          <cell r="H8583" t="str">
            <v>Pulp and Paper and Wood Products</v>
          </cell>
          <cell r="I8583" t="str">
            <v>Plywood Operations</v>
          </cell>
          <cell r="J8583" t="str">
            <v>Veneer Cutting</v>
          </cell>
          <cell r="N8583">
            <v>40988</v>
          </cell>
        </row>
        <row r="8584">
          <cell r="A8584" t="str">
            <v>30700727</v>
          </cell>
          <cell r="B8584" t="str">
            <v>Point</v>
          </cell>
          <cell r="C8584" t="str">
            <v>Plywood Operations /Veneer Laying and Glue Spreading</v>
          </cell>
          <cell r="D8584" t="str">
            <v>Industrial Processes - Pulp &amp; Paper</v>
          </cell>
          <cell r="G8584" t="str">
            <v>Industrial Processes</v>
          </cell>
          <cell r="H8584" t="str">
            <v>Pulp and Paper and Wood Products</v>
          </cell>
          <cell r="I8584" t="str">
            <v>Plywood Operations</v>
          </cell>
          <cell r="J8584" t="str">
            <v>Veneer Laying and Glue Spreading</v>
          </cell>
          <cell r="N8584">
            <v>40988</v>
          </cell>
        </row>
        <row r="8585">
          <cell r="A8585" t="str">
            <v>30700730</v>
          </cell>
          <cell r="B8585" t="str">
            <v>Point</v>
          </cell>
          <cell r="C8585" t="str">
            <v>Plywood Operations /Wood Steaming</v>
          </cell>
          <cell r="D8585" t="str">
            <v>Industrial Processes - Pulp &amp; Paper</v>
          </cell>
          <cell r="G8585" t="str">
            <v>Industrial Processes</v>
          </cell>
          <cell r="H8585" t="str">
            <v>Pulp and Paper and Wood Products</v>
          </cell>
          <cell r="I8585" t="str">
            <v>Plywood Operations</v>
          </cell>
          <cell r="J8585" t="str">
            <v>Wood Steaming</v>
          </cell>
          <cell r="N8585">
            <v>40988</v>
          </cell>
        </row>
        <row r="8586">
          <cell r="A8586" t="str">
            <v>30700734</v>
          </cell>
          <cell r="B8586" t="str">
            <v>Point</v>
          </cell>
          <cell r="C8586" t="str">
            <v>Plywood Operations /Hardwood Plywood, Veneer Dryer, Direct Wood-fired, Heated Zones</v>
          </cell>
          <cell r="D8586" t="str">
            <v>Industrial Processes - Pulp &amp; Paper</v>
          </cell>
          <cell r="G8586" t="str">
            <v>Industrial Processes</v>
          </cell>
          <cell r="H8586" t="str">
            <v>Pulp and Paper and Wood Products</v>
          </cell>
          <cell r="I8586" t="str">
            <v>Plywood Operations</v>
          </cell>
          <cell r="J8586" t="str">
            <v>Hardwood Plywood, Veneer Dryer, Direct Wood-fired, Heated Zones</v>
          </cell>
          <cell r="M8586">
            <v>37302</v>
          </cell>
          <cell r="N8586">
            <v>40988</v>
          </cell>
        </row>
        <row r="8587">
          <cell r="A8587" t="str">
            <v>30700735</v>
          </cell>
          <cell r="B8587" t="str">
            <v>Point</v>
          </cell>
          <cell r="C8587" t="str">
            <v>Plywood Operations /Hardwood Plywood, Veneer Dryer, Direct Wood-fired, Cooling Section</v>
          </cell>
          <cell r="D8587" t="str">
            <v>Industrial Processes - Pulp &amp; Paper</v>
          </cell>
          <cell r="G8587" t="str">
            <v>Industrial Processes</v>
          </cell>
          <cell r="H8587" t="str">
            <v>Pulp and Paper and Wood Products</v>
          </cell>
          <cell r="I8587" t="str">
            <v>Plywood Operations</v>
          </cell>
          <cell r="J8587" t="str">
            <v>Hardwood Plywood, Veneer Dryer, Direct Wood-fired, Cooling Section</v>
          </cell>
          <cell r="M8587">
            <v>37302</v>
          </cell>
          <cell r="N8587">
            <v>40988</v>
          </cell>
        </row>
        <row r="8588">
          <cell r="A8588" t="str">
            <v>30700736</v>
          </cell>
          <cell r="B8588" t="str">
            <v>Point</v>
          </cell>
          <cell r="C8588" t="str">
            <v>Plywood Operations /Softwood Plywood, Veneer Dryer, Direct Wood-fired, Heated Zones</v>
          </cell>
          <cell r="D8588" t="str">
            <v>Industrial Processes - Pulp &amp; Paper</v>
          </cell>
          <cell r="G8588" t="str">
            <v>Industrial Processes</v>
          </cell>
          <cell r="H8588" t="str">
            <v>Pulp and Paper and Wood Products</v>
          </cell>
          <cell r="I8588" t="str">
            <v>Plywood Operations</v>
          </cell>
          <cell r="J8588" t="str">
            <v>Softwood Plywood, Veneer Dryer, Direct Wood-fired, Heated Zones</v>
          </cell>
          <cell r="M8588">
            <v>37302</v>
          </cell>
          <cell r="N8588">
            <v>40988</v>
          </cell>
        </row>
        <row r="8589">
          <cell r="A8589" t="str">
            <v>30700737</v>
          </cell>
          <cell r="B8589" t="str">
            <v>Point</v>
          </cell>
          <cell r="C8589" t="str">
            <v>Plywood Operations /Softwood Plywood, Veneer Dryer, Direct Wood-fired, Cooling Section</v>
          </cell>
          <cell r="D8589" t="str">
            <v>Industrial Processes - Pulp &amp; Paper</v>
          </cell>
          <cell r="G8589" t="str">
            <v>Industrial Processes</v>
          </cell>
          <cell r="H8589" t="str">
            <v>Pulp and Paper and Wood Products</v>
          </cell>
          <cell r="I8589" t="str">
            <v>Plywood Operations</v>
          </cell>
          <cell r="J8589" t="str">
            <v>Softwood Plywood, Veneer Dryer, Direct Wood-fired, Cooling Section</v>
          </cell>
          <cell r="M8589">
            <v>37302</v>
          </cell>
          <cell r="N8589">
            <v>40988</v>
          </cell>
        </row>
        <row r="8590">
          <cell r="A8590" t="str">
            <v>30700740</v>
          </cell>
          <cell r="B8590" t="str">
            <v>Point</v>
          </cell>
          <cell r="C8590" t="str">
            <v>Plywood Operations /Direct Wood-Fired Dryer: Non-specified Pine Species Veneer</v>
          </cell>
          <cell r="D8590" t="str">
            <v>Industrial Processes - Pulp &amp; Paper</v>
          </cell>
          <cell r="G8590" t="str">
            <v>Industrial Processes</v>
          </cell>
          <cell r="H8590" t="str">
            <v>Pulp and Paper and Wood Products</v>
          </cell>
          <cell r="I8590" t="str">
            <v>Plywood Operations</v>
          </cell>
          <cell r="J8590" t="str">
            <v>Direct Wood-Fired Dryer: Non-specified Pine Species Veneer</v>
          </cell>
          <cell r="N8590">
            <v>40988</v>
          </cell>
        </row>
        <row r="8591">
          <cell r="A8591" t="str">
            <v>30700744</v>
          </cell>
          <cell r="B8591" t="str">
            <v>Point</v>
          </cell>
          <cell r="C8591" t="str">
            <v>Plywood Operations /Direct Wood-Fired Dryer: Hemlock Veneer</v>
          </cell>
          <cell r="D8591" t="str">
            <v>Industrial Processes - Pulp &amp; Paper</v>
          </cell>
          <cell r="G8591" t="str">
            <v>Industrial Processes</v>
          </cell>
          <cell r="H8591" t="str">
            <v>Pulp and Paper and Wood Products</v>
          </cell>
          <cell r="I8591" t="str">
            <v>Plywood Operations</v>
          </cell>
          <cell r="J8591" t="str">
            <v>Direct Wood-Fired Dryer: Hemlock Veneer</v>
          </cell>
          <cell r="N8591">
            <v>40988</v>
          </cell>
        </row>
        <row r="8592">
          <cell r="A8592" t="str">
            <v>30700746</v>
          </cell>
          <cell r="B8592" t="str">
            <v>Point</v>
          </cell>
          <cell r="C8592" t="str">
            <v>Plywood Operations /Direct Wood-Fired Dryer: Non-specified Fir Species Veneer</v>
          </cell>
          <cell r="D8592" t="str">
            <v>Industrial Processes - Pulp &amp; Paper</v>
          </cell>
          <cell r="G8592" t="str">
            <v>Industrial Processes</v>
          </cell>
          <cell r="H8592" t="str">
            <v>Pulp and Paper and Wood Products</v>
          </cell>
          <cell r="I8592" t="str">
            <v>Plywood Operations</v>
          </cell>
          <cell r="J8592" t="str">
            <v>Direct Wood-Fired Dryer: Non-specified Fir Species Veneer</v>
          </cell>
          <cell r="N8592">
            <v>40988</v>
          </cell>
        </row>
        <row r="8593">
          <cell r="A8593" t="str">
            <v>30700747</v>
          </cell>
          <cell r="B8593" t="str">
            <v>Point</v>
          </cell>
          <cell r="C8593" t="str">
            <v>Plywood Operations /Direct Wood-Fired Dryer: Douglas Fir Veneer</v>
          </cell>
          <cell r="D8593" t="str">
            <v>Industrial Processes - Pulp &amp; Paper</v>
          </cell>
          <cell r="G8593" t="str">
            <v>Industrial Processes</v>
          </cell>
          <cell r="H8593" t="str">
            <v>Pulp and Paper and Wood Products</v>
          </cell>
          <cell r="I8593" t="str">
            <v>Plywood Operations</v>
          </cell>
          <cell r="J8593" t="str">
            <v>Direct Wood-Fired Dryer: Douglas Fir Veneer</v>
          </cell>
          <cell r="N8593">
            <v>40988</v>
          </cell>
        </row>
        <row r="8594">
          <cell r="A8594" t="str">
            <v>30700750</v>
          </cell>
          <cell r="B8594" t="str">
            <v>Point</v>
          </cell>
          <cell r="C8594" t="str">
            <v>Plywood Operations /Direct Natural Gas-Fired Dryer: Non-specified Pine Species Veneer</v>
          </cell>
          <cell r="D8594" t="str">
            <v>Industrial Processes - Pulp &amp; Paper</v>
          </cell>
          <cell r="G8594" t="str">
            <v>Industrial Processes</v>
          </cell>
          <cell r="H8594" t="str">
            <v>Pulp and Paper and Wood Products</v>
          </cell>
          <cell r="I8594" t="str">
            <v>Plywood Operations</v>
          </cell>
          <cell r="J8594" t="str">
            <v>Direct Natural Gas-Fired Dryer: Non-specified Pine Species Veneer</v>
          </cell>
          <cell r="N8594">
            <v>40988</v>
          </cell>
        </row>
        <row r="8595">
          <cell r="A8595" t="str">
            <v>30700752</v>
          </cell>
          <cell r="B8595" t="str">
            <v>Point</v>
          </cell>
          <cell r="C8595" t="str">
            <v>Plywood Operations /Softwood Plywood, Veneer Dryer, Direct Natural Gas-Fired, Heated Zones</v>
          </cell>
          <cell r="D8595" t="str">
            <v>Industrial Processes - Pulp &amp; Paper</v>
          </cell>
          <cell r="G8595" t="str">
            <v>Industrial Processes</v>
          </cell>
          <cell r="H8595" t="str">
            <v>Pulp and Paper and Wood Products</v>
          </cell>
          <cell r="I8595" t="str">
            <v>Plywood Operations</v>
          </cell>
          <cell r="J8595" t="str">
            <v>Softwood Plywood, Veneer Dryer, Direct Natural Gas-Fired, Heated Zones</v>
          </cell>
          <cell r="M8595">
            <v>37302</v>
          </cell>
          <cell r="N8595">
            <v>40988</v>
          </cell>
        </row>
        <row r="8596">
          <cell r="A8596" t="str">
            <v>30700753</v>
          </cell>
          <cell r="B8596" t="str">
            <v>Point</v>
          </cell>
          <cell r="C8596" t="str">
            <v>Plywood Operations /Softwood Plywood, Veneer Dryer, Direct Nat Gas-Fired, Cooling Section</v>
          </cell>
          <cell r="D8596" t="str">
            <v>Industrial Processes - Pulp &amp; Paper</v>
          </cell>
          <cell r="G8596" t="str">
            <v>Industrial Processes</v>
          </cell>
          <cell r="H8596" t="str">
            <v>Pulp and Paper and Wood Products</v>
          </cell>
          <cell r="I8596" t="str">
            <v>Plywood Operations</v>
          </cell>
          <cell r="J8596" t="str">
            <v>Softwood Plywood, Veneer Dryer, Direct Nat Gas-Fired, Cooling Section</v>
          </cell>
          <cell r="M8596">
            <v>37302</v>
          </cell>
          <cell r="N8596">
            <v>40988</v>
          </cell>
        </row>
        <row r="8597">
          <cell r="A8597" t="str">
            <v>30700756</v>
          </cell>
          <cell r="B8597" t="str">
            <v>Point</v>
          </cell>
          <cell r="C8597" t="str">
            <v>Plywood Operations /Hardwood Plywood, Veneer Dryer, Indirect-heated, Heated Zones</v>
          </cell>
          <cell r="D8597" t="str">
            <v>Industrial Processes - Pulp &amp; Paper</v>
          </cell>
          <cell r="G8597" t="str">
            <v>Industrial Processes</v>
          </cell>
          <cell r="H8597" t="str">
            <v>Pulp and Paper and Wood Products</v>
          </cell>
          <cell r="I8597" t="str">
            <v>Plywood Operations</v>
          </cell>
          <cell r="J8597" t="str">
            <v>Hardwood Plywood, Veneer Dryer, Indirect-heated, Heated Zones</v>
          </cell>
          <cell r="M8597">
            <v>37302</v>
          </cell>
          <cell r="N8597">
            <v>40988</v>
          </cell>
        </row>
        <row r="8598">
          <cell r="A8598" t="str">
            <v>30700757</v>
          </cell>
          <cell r="B8598" t="str">
            <v>Point</v>
          </cell>
          <cell r="C8598" t="str">
            <v>Plywood Operations /Hardwood Plywood, Veneer Dryer, Indirect-heated, Cooling Section</v>
          </cell>
          <cell r="D8598" t="str">
            <v>Industrial Processes - Pulp &amp; Paper</v>
          </cell>
          <cell r="G8598" t="str">
            <v>Industrial Processes</v>
          </cell>
          <cell r="H8598" t="str">
            <v>Pulp and Paper and Wood Products</v>
          </cell>
          <cell r="I8598" t="str">
            <v>Plywood Operations</v>
          </cell>
          <cell r="J8598" t="str">
            <v>Hardwood Plywood, Veneer Dryer, Indirect-heated, Cooling Section</v>
          </cell>
          <cell r="M8598">
            <v>37302</v>
          </cell>
          <cell r="N8598">
            <v>40988</v>
          </cell>
        </row>
        <row r="8599">
          <cell r="A8599" t="str">
            <v>30700760</v>
          </cell>
          <cell r="B8599" t="str">
            <v>Point</v>
          </cell>
          <cell r="C8599" t="str">
            <v>Plywood Operations /Indirect Heated Dryer: Non-specified Pine Species Veneer</v>
          </cell>
          <cell r="D8599" t="str">
            <v>Industrial Processes - Pulp &amp; Paper</v>
          </cell>
          <cell r="G8599" t="str">
            <v>Industrial Processes</v>
          </cell>
          <cell r="H8599" t="str">
            <v>Pulp and Paper and Wood Products</v>
          </cell>
          <cell r="I8599" t="str">
            <v>Plywood Operations</v>
          </cell>
          <cell r="J8599" t="str">
            <v>Indirect Heated Dryer: Non-specified Pine Species Veneer</v>
          </cell>
          <cell r="N8599">
            <v>40988</v>
          </cell>
        </row>
        <row r="8600">
          <cell r="A8600" t="str">
            <v>30700762</v>
          </cell>
          <cell r="B8600" t="str">
            <v>Point</v>
          </cell>
          <cell r="C8600" t="str">
            <v>Plywood Operations /Softwood Plywood, Veneer Dryer, Indirect-heated, Heated Zones</v>
          </cell>
          <cell r="D8600" t="str">
            <v>Industrial Processes - Pulp &amp; Paper</v>
          </cell>
          <cell r="G8600" t="str">
            <v>Industrial Processes</v>
          </cell>
          <cell r="H8600" t="str">
            <v>Pulp and Paper and Wood Products</v>
          </cell>
          <cell r="I8600" t="str">
            <v>Plywood Operations</v>
          </cell>
          <cell r="J8600" t="str">
            <v>Softwood Plywood, Veneer Dryer, Indirect-heated, Heated Zones</v>
          </cell>
          <cell r="M8600">
            <v>37302</v>
          </cell>
          <cell r="N8600">
            <v>40988</v>
          </cell>
        </row>
        <row r="8601">
          <cell r="A8601" t="str">
            <v>30700763</v>
          </cell>
          <cell r="B8601" t="str">
            <v>Point</v>
          </cell>
          <cell r="C8601" t="str">
            <v>Plywood Operations /Softwood Plywood, Veneer Dryer, Indirect-heated, Cooling Section</v>
          </cell>
          <cell r="D8601" t="str">
            <v>Industrial Processes - Pulp &amp; Paper</v>
          </cell>
          <cell r="G8601" t="str">
            <v>Industrial Processes</v>
          </cell>
          <cell r="H8601" t="str">
            <v>Pulp and Paper and Wood Products</v>
          </cell>
          <cell r="I8601" t="str">
            <v>Plywood Operations</v>
          </cell>
          <cell r="J8601" t="str">
            <v>Softwood Plywood, Veneer Dryer, Indirect-heated, Cooling Section</v>
          </cell>
          <cell r="M8601">
            <v>37302</v>
          </cell>
          <cell r="N8601">
            <v>40988</v>
          </cell>
        </row>
        <row r="8602">
          <cell r="A8602" t="str">
            <v>30700766</v>
          </cell>
          <cell r="B8602" t="str">
            <v>Point</v>
          </cell>
          <cell r="C8602" t="str">
            <v>Plywood Operations /Indirect Heated Dryer: Non-specified Fir Species Veneer</v>
          </cell>
          <cell r="D8602" t="str">
            <v>Industrial Processes - Pulp &amp; Paper</v>
          </cell>
          <cell r="G8602" t="str">
            <v>Industrial Processes</v>
          </cell>
          <cell r="H8602" t="str">
            <v>Pulp and Paper and Wood Products</v>
          </cell>
          <cell r="I8602" t="str">
            <v>Plywood Operations</v>
          </cell>
          <cell r="J8602" t="str">
            <v>Indirect Heated Dryer: Non-specified Fir Species Veneer</v>
          </cell>
          <cell r="N8602">
            <v>40988</v>
          </cell>
        </row>
        <row r="8603">
          <cell r="A8603" t="str">
            <v>30700767</v>
          </cell>
          <cell r="B8603" t="str">
            <v>Point</v>
          </cell>
          <cell r="C8603" t="str">
            <v>Plywood Operations /Indirect Heated Dryer: Douglas Fir Veneer</v>
          </cell>
          <cell r="D8603" t="str">
            <v>Industrial Processes - Pulp &amp; Paper</v>
          </cell>
          <cell r="G8603" t="str">
            <v>Industrial Processes</v>
          </cell>
          <cell r="H8603" t="str">
            <v>Pulp and Paper and Wood Products</v>
          </cell>
          <cell r="I8603" t="str">
            <v>Plywood Operations</v>
          </cell>
          <cell r="J8603" t="str">
            <v>Indirect Heated Dryer: Douglas Fir Veneer</v>
          </cell>
          <cell r="N8603">
            <v>40988</v>
          </cell>
        </row>
        <row r="8604">
          <cell r="A8604" t="str">
            <v>30700769</v>
          </cell>
          <cell r="B8604" t="str">
            <v>Point</v>
          </cell>
          <cell r="C8604" t="str">
            <v>Plywood Operations /Indirect Heated Dryer: Poplar Veneer</v>
          </cell>
          <cell r="D8604" t="str">
            <v>Industrial Processes - Pulp &amp; Paper</v>
          </cell>
          <cell r="G8604" t="str">
            <v>Industrial Processes</v>
          </cell>
          <cell r="H8604" t="str">
            <v>Pulp and Paper and Wood Products</v>
          </cell>
          <cell r="I8604" t="str">
            <v>Plywood Operations</v>
          </cell>
          <cell r="J8604" t="str">
            <v>Indirect Heated Dryer: Poplar Veneer</v>
          </cell>
          <cell r="N8604">
            <v>40988</v>
          </cell>
        </row>
        <row r="8605">
          <cell r="A8605" t="str">
            <v>30700770</v>
          </cell>
          <cell r="B8605" t="str">
            <v>Point</v>
          </cell>
          <cell r="C8605" t="str">
            <v>Plywood Operations /Radio Frequency Heated Dryer: Non-specified Pine Species</v>
          </cell>
          <cell r="D8605" t="str">
            <v>Industrial Processes - Pulp &amp; Paper</v>
          </cell>
          <cell r="G8605" t="str">
            <v>Industrial Processes</v>
          </cell>
          <cell r="H8605" t="str">
            <v>Pulp and Paper and Wood Products</v>
          </cell>
          <cell r="I8605" t="str">
            <v>Plywood Operations</v>
          </cell>
          <cell r="J8605" t="str">
            <v>Radio Frequency Heated Dryer: Non-specified Pine Species</v>
          </cell>
          <cell r="N8605">
            <v>40988</v>
          </cell>
        </row>
        <row r="8606">
          <cell r="A8606" t="str">
            <v>30700771</v>
          </cell>
          <cell r="B8606" t="str">
            <v>Point</v>
          </cell>
          <cell r="C8606" t="str">
            <v>Plywood Operations /Softwood Plywood, Veneer Dryer, Radio Frequency-Heated</v>
          </cell>
          <cell r="D8606" t="str">
            <v>Industrial Processes - Pulp &amp; Paper</v>
          </cell>
          <cell r="G8606" t="str">
            <v>Industrial Processes</v>
          </cell>
          <cell r="H8606" t="str">
            <v>Pulp and Paper and Wood Products</v>
          </cell>
          <cell r="I8606" t="str">
            <v>Plywood Operations</v>
          </cell>
          <cell r="J8606" t="str">
            <v>Softwood Plywood, Veneer Dryer, Radio Frequency-Heated</v>
          </cell>
          <cell r="M8606">
            <v>37302</v>
          </cell>
          <cell r="N8606">
            <v>40988</v>
          </cell>
        </row>
        <row r="8607">
          <cell r="A8607" t="str">
            <v>30700780</v>
          </cell>
          <cell r="B8607" t="str">
            <v>Point</v>
          </cell>
          <cell r="C8607" t="str">
            <v>Plywood Operations /Plywood Press: Phenol-formaldehyde Resin</v>
          </cell>
          <cell r="D8607" t="str">
            <v>Industrial Processes - Pulp &amp; Paper</v>
          </cell>
          <cell r="G8607" t="str">
            <v>Industrial Processes</v>
          </cell>
          <cell r="H8607" t="str">
            <v>Pulp and Paper and Wood Products</v>
          </cell>
          <cell r="I8607" t="str">
            <v>Plywood Operations</v>
          </cell>
          <cell r="J8607" t="str">
            <v>Plywood Press: Phenol-formaldehyde Resin</v>
          </cell>
          <cell r="N8607">
            <v>40988</v>
          </cell>
        </row>
        <row r="8608">
          <cell r="A8608" t="str">
            <v>30700781</v>
          </cell>
          <cell r="B8608" t="str">
            <v>Point</v>
          </cell>
          <cell r="C8608" t="str">
            <v>Plywood Operations /Plywood Press: Urea-formaldehyde Resin</v>
          </cell>
          <cell r="D8608" t="str">
            <v>Industrial Processes - Pulp &amp; Paper</v>
          </cell>
          <cell r="G8608" t="str">
            <v>Industrial Processes</v>
          </cell>
          <cell r="H8608" t="str">
            <v>Pulp and Paper and Wood Products</v>
          </cell>
          <cell r="I8608" t="str">
            <v>Plywood Operations</v>
          </cell>
          <cell r="J8608" t="str">
            <v>Plywood Press: Urea-formaldehyde Resin</v>
          </cell>
          <cell r="N8608">
            <v>40988</v>
          </cell>
        </row>
        <row r="8609">
          <cell r="A8609" t="str">
            <v>30700783</v>
          </cell>
          <cell r="B8609" t="str">
            <v>Point</v>
          </cell>
          <cell r="C8609" t="str">
            <v>Plywood Operations /Softwood Plywood Press:  Phenol-formaldehyde Resin</v>
          </cell>
          <cell r="D8609" t="str">
            <v>Industrial Processes - Pulp &amp; Paper</v>
          </cell>
          <cell r="G8609" t="str">
            <v>Industrial Processes</v>
          </cell>
          <cell r="H8609" t="str">
            <v>Pulp and Paper and Wood Products</v>
          </cell>
          <cell r="I8609" t="str">
            <v>Plywood Operations</v>
          </cell>
          <cell r="J8609" t="str">
            <v>Softwood Plywood Press:  Phenol-formaldehyde Resin</v>
          </cell>
          <cell r="M8609">
            <v>37302</v>
          </cell>
          <cell r="N8609">
            <v>40988</v>
          </cell>
        </row>
        <row r="8610">
          <cell r="A8610" t="str">
            <v>30700785</v>
          </cell>
          <cell r="B8610" t="str">
            <v>Point</v>
          </cell>
          <cell r="C8610" t="str">
            <v>Plywood Operations /Hardwood Plywood Press:  Urea-formaldehyde Resin</v>
          </cell>
          <cell r="D8610" t="str">
            <v>Industrial Processes - Pulp &amp; Paper</v>
          </cell>
          <cell r="G8610" t="str">
            <v>Industrial Processes</v>
          </cell>
          <cell r="H8610" t="str">
            <v>Pulp and Paper and Wood Products</v>
          </cell>
          <cell r="I8610" t="str">
            <v>Plywood Operations</v>
          </cell>
          <cell r="J8610" t="str">
            <v>Hardwood Plywood Press:  Urea-formaldehyde Resin</v>
          </cell>
          <cell r="M8610">
            <v>37302</v>
          </cell>
          <cell r="N8610">
            <v>40988</v>
          </cell>
        </row>
        <row r="8611">
          <cell r="A8611" t="str">
            <v>30700788</v>
          </cell>
          <cell r="B8611" t="str">
            <v>Point</v>
          </cell>
          <cell r="C8611" t="str">
            <v>Plywood Operations /HardwdPlywd,CombdDustBH:Trim&amp;CoreSaws,Composr,DryHog,Hammermill,Sandr</v>
          </cell>
          <cell r="D8611" t="str">
            <v>Industrial Processes - Pulp &amp; Paper</v>
          </cell>
          <cell r="G8611" t="str">
            <v>Industrial Processes</v>
          </cell>
          <cell r="H8611" t="str">
            <v>Pulp and Paper and Wood Products</v>
          </cell>
          <cell r="I8611" t="str">
            <v>Plywood Operations</v>
          </cell>
          <cell r="J8611" t="str">
            <v>HardwdPlywd,CombdDustBH:Trim&amp;CoreSaws,Composr,DryHog,Hammermill,Sandr</v>
          </cell>
          <cell r="M8611">
            <v>37302</v>
          </cell>
          <cell r="N8611">
            <v>40988</v>
          </cell>
        </row>
        <row r="8612">
          <cell r="A8612" t="str">
            <v>30700789</v>
          </cell>
          <cell r="B8612" t="str">
            <v>Point</v>
          </cell>
          <cell r="C8612" t="str">
            <v>Plywood Operations /Softwood Plywood, Log Steaming Vat</v>
          </cell>
          <cell r="D8612" t="str">
            <v>Industrial Processes - Pulp &amp; Paper</v>
          </cell>
          <cell r="G8612" t="str">
            <v>Industrial Processes</v>
          </cell>
          <cell r="H8612" t="str">
            <v>Pulp and Paper and Wood Products</v>
          </cell>
          <cell r="I8612" t="str">
            <v>Plywood Operations</v>
          </cell>
          <cell r="J8612" t="str">
            <v>Softwood Plywood, Log Steaming Vat</v>
          </cell>
          <cell r="M8612">
            <v>37302</v>
          </cell>
          <cell r="N8612">
            <v>40988</v>
          </cell>
        </row>
        <row r="8613">
          <cell r="A8613" t="str">
            <v>30700790</v>
          </cell>
          <cell r="B8613" t="str">
            <v>Point</v>
          </cell>
          <cell r="C8613" t="str">
            <v>Plywood Operations /Softwood Plywood, Dry Veneer Trim Chipper</v>
          </cell>
          <cell r="D8613" t="str">
            <v>Industrial Processes - Pulp &amp; Paper</v>
          </cell>
          <cell r="G8613" t="str">
            <v>Industrial Processes</v>
          </cell>
          <cell r="H8613" t="str">
            <v>Pulp and Paper and Wood Products</v>
          </cell>
          <cell r="I8613" t="str">
            <v>Plywood Operations</v>
          </cell>
          <cell r="J8613" t="str">
            <v>Softwood Plywood, Dry Veneer Trim Chipper</v>
          </cell>
          <cell r="M8613">
            <v>37302</v>
          </cell>
          <cell r="N8613">
            <v>40988</v>
          </cell>
        </row>
        <row r="8614">
          <cell r="A8614" t="str">
            <v>30700791</v>
          </cell>
          <cell r="B8614" t="str">
            <v>Point</v>
          </cell>
          <cell r="C8614" t="str">
            <v>Plywood Operations /Softwood Plywood, Dry Plywood Trim Chippers</v>
          </cell>
          <cell r="D8614" t="str">
            <v>Industrial Processes - Pulp &amp; Paper</v>
          </cell>
          <cell r="G8614" t="str">
            <v>Industrial Processes</v>
          </cell>
          <cell r="H8614" t="str">
            <v>Pulp and Paper and Wood Products</v>
          </cell>
          <cell r="I8614" t="str">
            <v>Plywood Operations</v>
          </cell>
          <cell r="J8614" t="str">
            <v>Softwood Plywood, Dry Plywood Trim Chippers</v>
          </cell>
          <cell r="M8614">
            <v>37302</v>
          </cell>
          <cell r="N8614">
            <v>40988</v>
          </cell>
        </row>
        <row r="8615">
          <cell r="A8615" t="str">
            <v>30700792</v>
          </cell>
          <cell r="B8615" t="str">
            <v>Point</v>
          </cell>
          <cell r="C8615" t="str">
            <v>Plywood Operations /Softwood Plywood, Sanders and Specialty Saw</v>
          </cell>
          <cell r="D8615" t="str">
            <v>Industrial Processes - Pulp &amp; Paper</v>
          </cell>
          <cell r="G8615" t="str">
            <v>Industrial Processes</v>
          </cell>
          <cell r="H8615" t="str">
            <v>Pulp and Paper and Wood Products</v>
          </cell>
          <cell r="I8615" t="str">
            <v>Plywood Operations</v>
          </cell>
          <cell r="J8615" t="str">
            <v>Softwood Plywood, Sanders and Specialty Saw</v>
          </cell>
          <cell r="M8615">
            <v>37302</v>
          </cell>
          <cell r="N8615">
            <v>40988</v>
          </cell>
        </row>
        <row r="8616">
          <cell r="A8616" t="str">
            <v>30700793</v>
          </cell>
          <cell r="B8616" t="str">
            <v>Point</v>
          </cell>
          <cell r="C8616" t="str">
            <v>Plywood Operations /Softwood Plywood, Saws, Hog, and Sander</v>
          </cell>
          <cell r="D8616" t="str">
            <v>Industrial Processes - Pulp &amp; Paper</v>
          </cell>
          <cell r="G8616" t="str">
            <v>Industrial Processes</v>
          </cell>
          <cell r="H8616" t="str">
            <v>Pulp and Paper and Wood Products</v>
          </cell>
          <cell r="I8616" t="str">
            <v>Plywood Operations</v>
          </cell>
          <cell r="J8616" t="str">
            <v>Softwood Plywood, Saws, Hog, and Sander</v>
          </cell>
          <cell r="M8616">
            <v>37302</v>
          </cell>
          <cell r="N8616">
            <v>40988</v>
          </cell>
        </row>
        <row r="8617">
          <cell r="A8617" t="str">
            <v>30700798</v>
          </cell>
          <cell r="B8617" t="str">
            <v>Point</v>
          </cell>
          <cell r="C8617" t="str">
            <v>Plywood Operations /Other Not Classified</v>
          </cell>
          <cell r="D8617" t="str">
            <v>Industrial Processes - Pulp &amp; Paper</v>
          </cell>
          <cell r="G8617" t="str">
            <v>Industrial Processes</v>
          </cell>
          <cell r="H8617" t="str">
            <v>Pulp and Paper and Wood Products</v>
          </cell>
          <cell r="I8617" t="str">
            <v>Plywood Operations</v>
          </cell>
          <cell r="J8617" t="str">
            <v>Other Not Classified</v>
          </cell>
          <cell r="K8617" t="str">
            <v>30700799</v>
          </cell>
          <cell r="L8617" t="str">
            <v>2002</v>
          </cell>
          <cell r="N8617">
            <v>40988</v>
          </cell>
        </row>
        <row r="8618">
          <cell r="A8618" t="str">
            <v>30700799</v>
          </cell>
          <cell r="B8618" t="str">
            <v>Point</v>
          </cell>
          <cell r="C8618" t="str">
            <v>Plywood Operations /Other Not Classified</v>
          </cell>
          <cell r="D8618" t="str">
            <v>Industrial Processes - Pulp &amp; Paper</v>
          </cell>
          <cell r="G8618" t="str">
            <v>Industrial Processes</v>
          </cell>
          <cell r="H8618" t="str">
            <v>Pulp and Paper and Wood Products</v>
          </cell>
          <cell r="I8618" t="str">
            <v>Plywood Operations</v>
          </cell>
          <cell r="J8618" t="str">
            <v>Other Not Classified</v>
          </cell>
          <cell r="N8618">
            <v>40988</v>
          </cell>
        </row>
        <row r="8619">
          <cell r="A8619" t="str">
            <v>30700801</v>
          </cell>
          <cell r="B8619" t="str">
            <v>Point</v>
          </cell>
          <cell r="C8619" t="str">
            <v>Sawmill Operations /Log Debarking</v>
          </cell>
          <cell r="D8619" t="str">
            <v>Industrial Processes - Pulp &amp; Paper</v>
          </cell>
          <cell r="G8619" t="str">
            <v>Industrial Processes</v>
          </cell>
          <cell r="H8619" t="str">
            <v>Pulp and Paper and Wood Products</v>
          </cell>
          <cell r="I8619" t="str">
            <v>Sawmill Operations</v>
          </cell>
          <cell r="J8619" t="str">
            <v>Log Debarking</v>
          </cell>
          <cell r="N8619">
            <v>40988</v>
          </cell>
        </row>
        <row r="8620">
          <cell r="A8620" t="str">
            <v>30700802</v>
          </cell>
          <cell r="B8620" t="str">
            <v>Point</v>
          </cell>
          <cell r="C8620" t="str">
            <v>Sawmill Operations /Log Sawing</v>
          </cell>
          <cell r="D8620" t="str">
            <v>Industrial Processes - Pulp &amp; Paper</v>
          </cell>
          <cell r="G8620" t="str">
            <v>Industrial Processes</v>
          </cell>
          <cell r="H8620" t="str">
            <v>Pulp and Paper and Wood Products</v>
          </cell>
          <cell r="I8620" t="str">
            <v>Sawmill Operations</v>
          </cell>
          <cell r="J8620" t="str">
            <v>Log Sawing</v>
          </cell>
          <cell r="N8620">
            <v>40988</v>
          </cell>
        </row>
        <row r="8621">
          <cell r="A8621" t="str">
            <v>30700803</v>
          </cell>
          <cell r="B8621" t="str">
            <v>Point</v>
          </cell>
          <cell r="C8621" t="str">
            <v>Sawmill Operations /Sawdust Pile Handling</v>
          </cell>
          <cell r="D8621" t="str">
            <v>Industrial Processes - Pulp &amp; Paper</v>
          </cell>
          <cell r="G8621" t="str">
            <v>Industrial Processes</v>
          </cell>
          <cell r="H8621" t="str">
            <v>Pulp and Paper and Wood Products</v>
          </cell>
          <cell r="I8621" t="str">
            <v>Sawmill Operations</v>
          </cell>
          <cell r="J8621" t="str">
            <v>Sawdust Pile Handling</v>
          </cell>
          <cell r="N8621">
            <v>40988</v>
          </cell>
        </row>
        <row r="8622">
          <cell r="A8622" t="str">
            <v>30700804</v>
          </cell>
          <cell r="B8622" t="str">
            <v>Point</v>
          </cell>
          <cell r="C8622" t="str">
            <v>Sawmill Operations /Sawing: Cyclone Exhaust</v>
          </cell>
          <cell r="D8622" t="str">
            <v>Industrial Processes - Pulp &amp; Paper</v>
          </cell>
          <cell r="G8622" t="str">
            <v>Industrial Processes</v>
          </cell>
          <cell r="H8622" t="str">
            <v>Pulp and Paper and Wood Products</v>
          </cell>
          <cell r="I8622" t="str">
            <v>Sawmill Operations</v>
          </cell>
          <cell r="J8622" t="str">
            <v>Sawing: Cyclone Exhaust</v>
          </cell>
          <cell r="N8622">
            <v>40988</v>
          </cell>
        </row>
        <row r="8623">
          <cell r="A8623" t="str">
            <v>30700805</v>
          </cell>
          <cell r="B8623" t="str">
            <v>Point</v>
          </cell>
          <cell r="C8623" t="str">
            <v>Sawmill Operations /Planning/Trimming: Cyclone Exhaust</v>
          </cell>
          <cell r="D8623" t="str">
            <v>Industrial Processes - Pulp &amp; Paper</v>
          </cell>
          <cell r="G8623" t="str">
            <v>Industrial Processes</v>
          </cell>
          <cell r="H8623" t="str">
            <v>Pulp and Paper and Wood Products</v>
          </cell>
          <cell r="I8623" t="str">
            <v>Sawmill Operations</v>
          </cell>
          <cell r="J8623" t="str">
            <v>Planning/Trimming: Cyclone Exhaust</v>
          </cell>
          <cell r="N8623">
            <v>40988</v>
          </cell>
        </row>
        <row r="8624">
          <cell r="A8624" t="str">
            <v>30700806</v>
          </cell>
          <cell r="B8624" t="str">
            <v>Point</v>
          </cell>
          <cell r="C8624" t="str">
            <v>Sawmill Operations /Sanding: Cyclone Exhaust</v>
          </cell>
          <cell r="D8624" t="str">
            <v>Industrial Processes - Pulp &amp; Paper</v>
          </cell>
          <cell r="G8624" t="str">
            <v>Industrial Processes</v>
          </cell>
          <cell r="H8624" t="str">
            <v>Pulp and Paper and Wood Products</v>
          </cell>
          <cell r="I8624" t="str">
            <v>Sawmill Operations</v>
          </cell>
          <cell r="J8624" t="str">
            <v>Sanding: Cyclone Exhaust</v>
          </cell>
          <cell r="N8624">
            <v>40988</v>
          </cell>
        </row>
        <row r="8625">
          <cell r="A8625" t="str">
            <v>30700807</v>
          </cell>
          <cell r="B8625" t="str">
            <v>Point</v>
          </cell>
          <cell r="C8625" t="str">
            <v>Sawmill Operations /Sanderdust: Cyclone Exhaust</v>
          </cell>
          <cell r="D8625" t="str">
            <v>Industrial Processes - Pulp &amp; Paper</v>
          </cell>
          <cell r="G8625" t="str">
            <v>Industrial Processes</v>
          </cell>
          <cell r="H8625" t="str">
            <v>Pulp and Paper and Wood Products</v>
          </cell>
          <cell r="I8625" t="str">
            <v>Sawmill Operations</v>
          </cell>
          <cell r="J8625" t="str">
            <v>Sanderdust: Cyclone Exhaust</v>
          </cell>
          <cell r="N8625">
            <v>40988</v>
          </cell>
        </row>
        <row r="8626">
          <cell r="A8626" t="str">
            <v>30700808</v>
          </cell>
          <cell r="B8626" t="str">
            <v>Point</v>
          </cell>
          <cell r="C8626" t="str">
            <v>Sawmill Operations /Other Cyclones: Exhaust</v>
          </cell>
          <cell r="D8626" t="str">
            <v>Industrial Processes - Pulp &amp; Paper</v>
          </cell>
          <cell r="G8626" t="str">
            <v>Industrial Processes</v>
          </cell>
          <cell r="H8626" t="str">
            <v>Pulp and Paper and Wood Products</v>
          </cell>
          <cell r="I8626" t="str">
            <v>Sawmill Operations</v>
          </cell>
          <cell r="J8626" t="str">
            <v>Other Cyclones: Exhaust</v>
          </cell>
          <cell r="N8626">
            <v>40988</v>
          </cell>
        </row>
        <row r="8627">
          <cell r="A8627" t="str">
            <v>30700820</v>
          </cell>
          <cell r="B8627" t="str">
            <v>Point</v>
          </cell>
          <cell r="C8627" t="str">
            <v>Sawmill Operations /Chipping and Screening</v>
          </cell>
          <cell r="D8627" t="str">
            <v>Industrial Processes - Pulp &amp; Paper</v>
          </cell>
          <cell r="G8627" t="str">
            <v>Industrial Processes</v>
          </cell>
          <cell r="H8627" t="str">
            <v>Pulp and Paper and Wood Products</v>
          </cell>
          <cell r="I8627" t="str">
            <v>Sawmill Operations</v>
          </cell>
          <cell r="J8627" t="str">
            <v>Chipping and Screening</v>
          </cell>
          <cell r="N8627">
            <v>40988</v>
          </cell>
        </row>
        <row r="8628">
          <cell r="A8628" t="str">
            <v>30700821</v>
          </cell>
          <cell r="B8628" t="str">
            <v>Point</v>
          </cell>
          <cell r="C8628" t="str">
            <v>Sawmill Operations /Chip Storage Piles</v>
          </cell>
          <cell r="D8628" t="str">
            <v>Industrial Processes - Storage and Transfer</v>
          </cell>
          <cell r="G8628" t="str">
            <v>Industrial Processes</v>
          </cell>
          <cell r="H8628" t="str">
            <v>Pulp and Paper and Wood Products</v>
          </cell>
          <cell r="I8628" t="str">
            <v>Sawmill Operations</v>
          </cell>
          <cell r="J8628" t="str">
            <v>Chip Storage Piles</v>
          </cell>
          <cell r="N8628">
            <v>40988</v>
          </cell>
        </row>
        <row r="8629">
          <cell r="A8629" t="str">
            <v>30700822</v>
          </cell>
          <cell r="B8629" t="str">
            <v>Point</v>
          </cell>
          <cell r="C8629" t="str">
            <v>Sawmill Operations /Chip Transfer/Conveying</v>
          </cell>
          <cell r="D8629" t="str">
            <v>Industrial Processes - Storage and Transfer</v>
          </cell>
          <cell r="G8629" t="str">
            <v>Industrial Processes</v>
          </cell>
          <cell r="H8629" t="str">
            <v>Pulp and Paper and Wood Products</v>
          </cell>
          <cell r="I8629" t="str">
            <v>Sawmill Operations</v>
          </cell>
          <cell r="J8629" t="str">
            <v>Chip Transfer/Conveying</v>
          </cell>
          <cell r="N8629">
            <v>40988</v>
          </cell>
        </row>
        <row r="8630">
          <cell r="A8630" t="str">
            <v>30700895</v>
          </cell>
          <cell r="B8630" t="str">
            <v>Point</v>
          </cell>
          <cell r="C8630" t="str">
            <v>Sawmill Operations /Log Storage</v>
          </cell>
          <cell r="D8630" t="str">
            <v>Industrial Processes - Storage and Transfer</v>
          </cell>
          <cell r="G8630" t="str">
            <v>Industrial Processes</v>
          </cell>
          <cell r="H8630" t="str">
            <v>Pulp and Paper and Wood Products</v>
          </cell>
          <cell r="I8630" t="str">
            <v>Sawmill Operations</v>
          </cell>
          <cell r="J8630" t="str">
            <v>Log Storage</v>
          </cell>
          <cell r="N8630">
            <v>40988</v>
          </cell>
        </row>
        <row r="8631">
          <cell r="A8631" t="str">
            <v>30700896</v>
          </cell>
          <cell r="B8631" t="str">
            <v>Point</v>
          </cell>
          <cell r="C8631" t="str">
            <v>Sawmill Operations /Other Not Classified</v>
          </cell>
          <cell r="D8631" t="str">
            <v>Industrial Processes - Pulp &amp; Paper</v>
          </cell>
          <cell r="G8631" t="str">
            <v>Industrial Processes</v>
          </cell>
          <cell r="H8631" t="str">
            <v>Pulp and Paper and Wood Products</v>
          </cell>
          <cell r="I8631" t="str">
            <v>Sawmill Operations</v>
          </cell>
          <cell r="J8631" t="str">
            <v>Other Not Classified</v>
          </cell>
          <cell r="N8631">
            <v>40988</v>
          </cell>
        </row>
        <row r="8632">
          <cell r="A8632" t="str">
            <v>30700897</v>
          </cell>
          <cell r="B8632" t="str">
            <v>Point</v>
          </cell>
          <cell r="C8632" t="str">
            <v>Sawmill Operations /Other Not Classified</v>
          </cell>
          <cell r="D8632" t="str">
            <v>Industrial Processes - Pulp &amp; Paper</v>
          </cell>
          <cell r="G8632" t="str">
            <v>Industrial Processes</v>
          </cell>
          <cell r="H8632" t="str">
            <v>Pulp and Paper and Wood Products</v>
          </cell>
          <cell r="I8632" t="str">
            <v>Sawmill Operations</v>
          </cell>
          <cell r="J8632" t="str">
            <v>Other Not Classified</v>
          </cell>
          <cell r="N8632">
            <v>40988</v>
          </cell>
        </row>
        <row r="8633">
          <cell r="A8633" t="str">
            <v>30700898</v>
          </cell>
          <cell r="B8633" t="str">
            <v>Point</v>
          </cell>
          <cell r="C8633" t="str">
            <v>Sawmill Operations /Other Not Classified</v>
          </cell>
          <cell r="D8633" t="str">
            <v>Industrial Processes - Pulp &amp; Paper</v>
          </cell>
          <cell r="G8633" t="str">
            <v>Industrial Processes</v>
          </cell>
          <cell r="H8633" t="str">
            <v>Pulp and Paper and Wood Products</v>
          </cell>
          <cell r="I8633" t="str">
            <v>Sawmill Operations</v>
          </cell>
          <cell r="J8633" t="str">
            <v>Other Not Classified</v>
          </cell>
          <cell r="N8633">
            <v>40988</v>
          </cell>
        </row>
        <row r="8634">
          <cell r="A8634" t="str">
            <v>30700899</v>
          </cell>
          <cell r="B8634" t="str">
            <v>Point</v>
          </cell>
          <cell r="C8634" t="str">
            <v>Sawmill Operations /Other Not Classified</v>
          </cell>
          <cell r="D8634" t="str">
            <v>Industrial Processes - Pulp &amp; Paper</v>
          </cell>
          <cell r="G8634" t="str">
            <v>Industrial Processes</v>
          </cell>
          <cell r="H8634" t="str">
            <v>Pulp and Paper and Wood Products</v>
          </cell>
          <cell r="I8634" t="str">
            <v>Sawmill Operations</v>
          </cell>
          <cell r="J8634" t="str">
            <v>Other Not Classified</v>
          </cell>
          <cell r="N8634">
            <v>40988</v>
          </cell>
        </row>
        <row r="8635">
          <cell r="A8635" t="str">
            <v>30700921</v>
          </cell>
          <cell r="B8635" t="str">
            <v>Point</v>
          </cell>
          <cell r="C8635" t="str">
            <v>Medium Density Fiberboard Manuf /Direct Wood-fired Tube Dryer, Unspecified Pines</v>
          </cell>
          <cell r="D8635" t="str">
            <v>Industrial Processes - Pulp &amp; Paper</v>
          </cell>
          <cell r="G8635" t="str">
            <v>Industrial Processes</v>
          </cell>
          <cell r="H8635" t="str">
            <v>Pulp and Paper and Wood Products</v>
          </cell>
          <cell r="I8635" t="str">
            <v>Medium Density Fiberboard (MDF) Manufacture</v>
          </cell>
          <cell r="J8635" t="str">
            <v>Direct Wood-fired Tube Dryer, Unspecified Pines</v>
          </cell>
          <cell r="N8635">
            <v>40988</v>
          </cell>
        </row>
        <row r="8636">
          <cell r="A8636" t="str">
            <v>30700923</v>
          </cell>
          <cell r="B8636" t="str">
            <v>Point</v>
          </cell>
          <cell r="C8636" t="str">
            <v>Medium Density Fiberboard Manuf /Direct Wood-fired Tube Dryer, Blowline Blend, UF Resin, Softwoods</v>
          </cell>
          <cell r="D8636" t="str">
            <v>Industrial Processes - Pulp &amp; Paper</v>
          </cell>
          <cell r="G8636" t="str">
            <v>Industrial Processes</v>
          </cell>
          <cell r="H8636" t="str">
            <v>Pulp and Paper and Wood Products</v>
          </cell>
          <cell r="I8636" t="str">
            <v>Medium Density Fiberboard (MDF) Manufacture</v>
          </cell>
          <cell r="J8636" t="str">
            <v>Direct Wood-fired Tube Dryer, Blowline Blend, UF Resin, Softwoods</v>
          </cell>
          <cell r="M8636">
            <v>38036</v>
          </cell>
          <cell r="N8636">
            <v>40988</v>
          </cell>
        </row>
        <row r="8637">
          <cell r="A8637" t="str">
            <v>30700925</v>
          </cell>
          <cell r="B8637" t="str">
            <v>Point</v>
          </cell>
          <cell r="C8637" t="str">
            <v>Medium Density Fiberboard Manuf /Direct Wood-fired Tube Dryer, Hardwoods</v>
          </cell>
          <cell r="D8637" t="str">
            <v>Industrial Processes - Pulp &amp; Paper</v>
          </cell>
          <cell r="G8637" t="str">
            <v>Industrial Processes</v>
          </cell>
          <cell r="H8637" t="str">
            <v>Pulp and Paper and Wood Products</v>
          </cell>
          <cell r="I8637" t="str">
            <v>Medium Density Fiberboard (MDF) Manufacture</v>
          </cell>
          <cell r="J8637" t="str">
            <v>Direct Wood-fired Tube Dryer, Hardwoods</v>
          </cell>
          <cell r="N8637">
            <v>40988</v>
          </cell>
        </row>
        <row r="8638">
          <cell r="A8638" t="str">
            <v>30700927</v>
          </cell>
          <cell r="B8638" t="str">
            <v>Point</v>
          </cell>
          <cell r="C8638" t="str">
            <v>Medium Density Fiberboard Manuf /Direct Natural Gas-fired Tube Dryer, Non-blowline Blend, Hardwoods</v>
          </cell>
          <cell r="D8638" t="str">
            <v>Industrial Processes - Pulp &amp; Paper</v>
          </cell>
          <cell r="G8638" t="str">
            <v>Industrial Processes</v>
          </cell>
          <cell r="H8638" t="str">
            <v>Pulp and Paper and Wood Products</v>
          </cell>
          <cell r="I8638" t="str">
            <v>Medium Density Fiberboard (MDF) Manufacture</v>
          </cell>
          <cell r="J8638" t="str">
            <v>Direct Natural Gas-fired Tube Dryer, Non-blowline Blend, Hardwoods</v>
          </cell>
          <cell r="M8638">
            <v>38036</v>
          </cell>
          <cell r="N8638">
            <v>40988</v>
          </cell>
        </row>
        <row r="8639">
          <cell r="A8639" t="str">
            <v>30700931</v>
          </cell>
          <cell r="B8639" t="str">
            <v>Point</v>
          </cell>
          <cell r="C8639" t="str">
            <v>Medium Density Fiberboard Manuf /Indirect-heated Tube Dryer, Unspecified Pines</v>
          </cell>
          <cell r="D8639" t="str">
            <v>Industrial Processes - Pulp &amp; Paper</v>
          </cell>
          <cell r="G8639" t="str">
            <v>Industrial Processes</v>
          </cell>
          <cell r="H8639" t="str">
            <v>Pulp and Paper and Wood Products</v>
          </cell>
          <cell r="I8639" t="str">
            <v>Medium Density Fiberboard (MDF) Manufacture</v>
          </cell>
          <cell r="J8639" t="str">
            <v>Indirect-heated Tube Dryer, Unspecified Pines</v>
          </cell>
          <cell r="N8639">
            <v>40988</v>
          </cell>
        </row>
        <row r="8640">
          <cell r="A8640" t="str">
            <v>30700932</v>
          </cell>
          <cell r="B8640" t="str">
            <v>Point</v>
          </cell>
          <cell r="C8640" t="str">
            <v>Medium Density Fiberboard Manuf /Indirect-heated Tube Dryer, Blowline Blend, UF Resin, Softwoods</v>
          </cell>
          <cell r="D8640" t="str">
            <v>Industrial Processes - Pulp &amp; Paper</v>
          </cell>
          <cell r="G8640" t="str">
            <v>Industrial Processes</v>
          </cell>
          <cell r="H8640" t="str">
            <v>Pulp and Paper and Wood Products</v>
          </cell>
          <cell r="I8640" t="str">
            <v>Medium Density Fiberboard (MDF) Manufacture</v>
          </cell>
          <cell r="J8640" t="str">
            <v>Indirect-heated Tube Dryer, Blowline Blend, UF Resin, Softwoods</v>
          </cell>
          <cell r="M8640">
            <v>38036</v>
          </cell>
          <cell r="N8640">
            <v>40988</v>
          </cell>
        </row>
        <row r="8641">
          <cell r="A8641" t="str">
            <v>30700933</v>
          </cell>
          <cell r="B8641" t="str">
            <v>Point</v>
          </cell>
          <cell r="C8641" t="str">
            <v>Medium Density Fiberboard Manuf /Indirect-heated Tube Dryer, Non-blowline Blend, Softwoods</v>
          </cell>
          <cell r="D8641" t="str">
            <v>Industrial Processes - Pulp &amp; Paper</v>
          </cell>
          <cell r="G8641" t="str">
            <v>Industrial Processes</v>
          </cell>
          <cell r="H8641" t="str">
            <v>Pulp and Paper and Wood Products</v>
          </cell>
          <cell r="I8641" t="str">
            <v>Medium Density Fiberboard (MDF) Manufacture</v>
          </cell>
          <cell r="J8641" t="str">
            <v>Indirect-heated Tube Dryer, Non-blowline Blend, Softwoods</v>
          </cell>
          <cell r="M8641">
            <v>38036</v>
          </cell>
          <cell r="N8641">
            <v>40988</v>
          </cell>
        </row>
        <row r="8642">
          <cell r="A8642" t="str">
            <v>30700935</v>
          </cell>
          <cell r="B8642" t="str">
            <v>Point</v>
          </cell>
          <cell r="C8642" t="str">
            <v>Medium Density Fiberboard Manuf /Indirect-heated Tube Dryer, Hardwoods</v>
          </cell>
          <cell r="D8642" t="str">
            <v>Industrial Processes - Pulp &amp; Paper</v>
          </cell>
          <cell r="G8642" t="str">
            <v>Industrial Processes</v>
          </cell>
          <cell r="H8642" t="str">
            <v>Pulp and Paper and Wood Products</v>
          </cell>
          <cell r="I8642" t="str">
            <v>Medium Density Fiberboard (MDF) Manufacture</v>
          </cell>
          <cell r="J8642" t="str">
            <v>Indirect-heated Tube Dryer, Hardwoods</v>
          </cell>
          <cell r="N8642">
            <v>40988</v>
          </cell>
        </row>
        <row r="8643">
          <cell r="A8643" t="str">
            <v>30700936</v>
          </cell>
          <cell r="B8643" t="str">
            <v>Point</v>
          </cell>
          <cell r="C8643" t="str">
            <v>Medium Density Fiberboard Manuf /Indirect-heated Tube Dryer, Blowline Blend, UF Resin, Hardwoods</v>
          </cell>
          <cell r="D8643" t="str">
            <v>Industrial Processes - Pulp &amp; Paper</v>
          </cell>
          <cell r="G8643" t="str">
            <v>Industrial Processes</v>
          </cell>
          <cell r="H8643" t="str">
            <v>Pulp and Paper and Wood Products</v>
          </cell>
          <cell r="I8643" t="str">
            <v>Medium Density Fiberboard (MDF) Manufacture</v>
          </cell>
          <cell r="J8643" t="str">
            <v>Indirect-heated Tube Dryer, Blowline Blend, UF Resin, Hardwoods</v>
          </cell>
          <cell r="M8643">
            <v>38036</v>
          </cell>
          <cell r="N8643">
            <v>40988</v>
          </cell>
        </row>
        <row r="8644">
          <cell r="A8644" t="str">
            <v>30700937</v>
          </cell>
          <cell r="B8644" t="str">
            <v>Point</v>
          </cell>
          <cell r="C8644" t="str">
            <v>Medium Density Fiberboard Manuf /Indirect-heated Second Stage Tube Dryer, Blowline Blend, Softwoods</v>
          </cell>
          <cell r="D8644" t="str">
            <v>Industrial Processes - Pulp &amp; Paper</v>
          </cell>
          <cell r="G8644" t="str">
            <v>Industrial Processes</v>
          </cell>
          <cell r="H8644" t="str">
            <v>Pulp and Paper and Wood Products</v>
          </cell>
          <cell r="I8644" t="str">
            <v>Medium Density Fiberboard (MDF) Manufacture</v>
          </cell>
          <cell r="J8644" t="str">
            <v>Indirect-heated Second Stage Tube Dryer, Blowline Blend, Softwoods</v>
          </cell>
          <cell r="M8644">
            <v>38036</v>
          </cell>
          <cell r="N8644">
            <v>40988</v>
          </cell>
        </row>
        <row r="8645">
          <cell r="A8645" t="str">
            <v>30700939</v>
          </cell>
          <cell r="B8645" t="str">
            <v>Point</v>
          </cell>
          <cell r="C8645" t="str">
            <v>Medium Density Fiberboard Manuf /Indirect-heated Tube Dryer, 50% Softwood, 50% Hardwood</v>
          </cell>
          <cell r="D8645" t="str">
            <v>Industrial Processes - Pulp &amp; Paper</v>
          </cell>
          <cell r="G8645" t="str">
            <v>Industrial Processes</v>
          </cell>
          <cell r="H8645" t="str">
            <v>Pulp and Paper and Wood Products</v>
          </cell>
          <cell r="I8645" t="str">
            <v>Medium Density Fiberboard (MDF) Manufacture</v>
          </cell>
          <cell r="J8645" t="str">
            <v>Indirect-heated Tube Dryer, 50% Softwood, 50% Hardwood</v>
          </cell>
          <cell r="N8645">
            <v>40988</v>
          </cell>
        </row>
        <row r="8646">
          <cell r="A8646" t="str">
            <v>30700940</v>
          </cell>
          <cell r="B8646" t="str">
            <v>Point</v>
          </cell>
          <cell r="C8646" t="str">
            <v>Medium Density Fiberboard Manuf /Direct Natural Gas-fired Rotary Predryer, Softwoods</v>
          </cell>
          <cell r="D8646" t="str">
            <v>Industrial Processes - Pulp &amp; Paper</v>
          </cell>
          <cell r="G8646" t="str">
            <v>Industrial Processes</v>
          </cell>
          <cell r="H8646" t="str">
            <v>Pulp and Paper and Wood Products</v>
          </cell>
          <cell r="I8646" t="str">
            <v>Medium Density Fiberboard (MDF) Manufacture</v>
          </cell>
          <cell r="J8646" t="str">
            <v>Direct Natural Gas-fired Rotary Predryer, Softwoods</v>
          </cell>
          <cell r="M8646">
            <v>37484</v>
          </cell>
          <cell r="N8646">
            <v>40988</v>
          </cell>
        </row>
        <row r="8647">
          <cell r="A8647" t="str">
            <v>30700950</v>
          </cell>
          <cell r="B8647" t="str">
            <v>Point</v>
          </cell>
          <cell r="C8647" t="str">
            <v>Medium Density Fiberboard Manuf /Continuous Hot Press, UF Resin</v>
          </cell>
          <cell r="D8647" t="str">
            <v>Industrial Processes - Pulp &amp; Paper</v>
          </cell>
          <cell r="G8647" t="str">
            <v>Industrial Processes</v>
          </cell>
          <cell r="H8647" t="str">
            <v>Pulp and Paper and Wood Products</v>
          </cell>
          <cell r="I8647" t="str">
            <v>Medium Density Fiberboard (MDF) Manufacture</v>
          </cell>
          <cell r="J8647" t="str">
            <v>Continuous Hot Press, UF Resin</v>
          </cell>
          <cell r="N8647">
            <v>40988</v>
          </cell>
        </row>
        <row r="8648">
          <cell r="A8648" t="str">
            <v>30700960</v>
          </cell>
          <cell r="B8648" t="str">
            <v>Point</v>
          </cell>
          <cell r="C8648" t="str">
            <v>Medium Density Fiberboard Manuf /Batch Hot Press, UF Resin</v>
          </cell>
          <cell r="D8648" t="str">
            <v>Industrial Processes - Pulp &amp; Paper</v>
          </cell>
          <cell r="G8648" t="str">
            <v>Industrial Processes</v>
          </cell>
          <cell r="H8648" t="str">
            <v>Pulp and Paper and Wood Products</v>
          </cell>
          <cell r="I8648" t="str">
            <v>Medium Density Fiberboard (MDF) Manufacture</v>
          </cell>
          <cell r="J8648" t="str">
            <v>Batch Hot Press, UF Resin</v>
          </cell>
          <cell r="N8648">
            <v>40988</v>
          </cell>
        </row>
        <row r="8649">
          <cell r="A8649" t="str">
            <v>30700971</v>
          </cell>
          <cell r="B8649" t="str">
            <v>Point</v>
          </cell>
          <cell r="C8649" t="str">
            <v>Medium Density Fiberboard Manuf /MDF Board Cooler, UF Resin</v>
          </cell>
          <cell r="D8649" t="str">
            <v>Industrial Processes - Pulp &amp; Paper</v>
          </cell>
          <cell r="G8649" t="str">
            <v>Industrial Processes</v>
          </cell>
          <cell r="H8649" t="str">
            <v>Pulp and Paper and Wood Products</v>
          </cell>
          <cell r="I8649" t="str">
            <v>Medium Density Fiberboard (MDF) Manufacture</v>
          </cell>
          <cell r="J8649" t="str">
            <v>MDF Board Cooler, UF Resin</v>
          </cell>
          <cell r="N8649">
            <v>40988</v>
          </cell>
        </row>
        <row r="8650">
          <cell r="A8650" t="str">
            <v>30700980</v>
          </cell>
          <cell r="B8650" t="str">
            <v>Point</v>
          </cell>
          <cell r="C8650" t="str">
            <v>Medium Density Fiberboard Manuf /Paddle Blender, UF Resin</v>
          </cell>
          <cell r="D8650" t="str">
            <v>Industrial Processes - Pulp &amp; Paper</v>
          </cell>
          <cell r="G8650" t="str">
            <v>Industrial Processes</v>
          </cell>
          <cell r="H8650" t="str">
            <v>Pulp and Paper and Wood Products</v>
          </cell>
          <cell r="I8650" t="str">
            <v>Medium Density Fiberboard (MDF) Manufacture</v>
          </cell>
          <cell r="J8650" t="str">
            <v>Paddle Blender, UF Resin</v>
          </cell>
          <cell r="M8650">
            <v>38036</v>
          </cell>
          <cell r="N8650">
            <v>40988</v>
          </cell>
        </row>
        <row r="8651">
          <cell r="A8651" t="str">
            <v>30700981</v>
          </cell>
          <cell r="B8651" t="str">
            <v>Point</v>
          </cell>
          <cell r="C8651" t="str">
            <v>Medium Density Fiberboard Manuf /Former Without Blowline Blend, UF Resin (includes blender emissions)</v>
          </cell>
          <cell r="D8651" t="str">
            <v>Industrial Processes - Pulp &amp; Paper</v>
          </cell>
          <cell r="G8651" t="str">
            <v>Industrial Processes</v>
          </cell>
          <cell r="H8651" t="str">
            <v>Pulp and Paper and Wood Products</v>
          </cell>
          <cell r="I8651" t="str">
            <v>Medium Density Fiberboard (MDF) Manufacture</v>
          </cell>
          <cell r="J8651" t="str">
            <v>Former Without Blowline Blend, UF Resin (includes blender emissions)</v>
          </cell>
          <cell r="M8651">
            <v>38036</v>
          </cell>
          <cell r="N8651">
            <v>40988</v>
          </cell>
        </row>
        <row r="8652">
          <cell r="A8652" t="str">
            <v>30700982</v>
          </cell>
          <cell r="B8652" t="str">
            <v>Point</v>
          </cell>
          <cell r="C8652" t="str">
            <v>Medium Density Fiberboard Manuf /Former With Blowline Blend, UF Resin</v>
          </cell>
          <cell r="D8652" t="str">
            <v>Industrial Processes - Pulp &amp; Paper</v>
          </cell>
          <cell r="G8652" t="str">
            <v>Industrial Processes</v>
          </cell>
          <cell r="H8652" t="str">
            <v>Pulp and Paper and Wood Products</v>
          </cell>
          <cell r="I8652" t="str">
            <v>Medium Density Fiberboard (MDF) Manufacture</v>
          </cell>
          <cell r="J8652" t="str">
            <v>Former With Blowline Blend, UF Resin</v>
          </cell>
          <cell r="M8652">
            <v>38036</v>
          </cell>
          <cell r="N8652">
            <v>40988</v>
          </cell>
        </row>
        <row r="8653">
          <cell r="A8653" t="str">
            <v>30700983</v>
          </cell>
          <cell r="B8653" t="str">
            <v>Point</v>
          </cell>
          <cell r="C8653" t="str">
            <v>Medium Density Fiberboard Manuf /Sander</v>
          </cell>
          <cell r="D8653" t="str">
            <v>Industrial Processes - Pulp &amp; Paper</v>
          </cell>
          <cell r="G8653" t="str">
            <v>Industrial Processes</v>
          </cell>
          <cell r="H8653" t="str">
            <v>Pulp and Paper and Wood Products</v>
          </cell>
          <cell r="I8653" t="str">
            <v>Medium Density Fiberboard (MDF) Manufacture</v>
          </cell>
          <cell r="J8653" t="str">
            <v>Sander</v>
          </cell>
          <cell r="M8653">
            <v>38036</v>
          </cell>
          <cell r="N8653">
            <v>40988</v>
          </cell>
        </row>
        <row r="8654">
          <cell r="A8654" t="str">
            <v>30700984</v>
          </cell>
          <cell r="B8654" t="str">
            <v>Point</v>
          </cell>
          <cell r="C8654" t="str">
            <v>Medium Density Fiberboard Manuf /Saw and hogger (pulverizer)</v>
          </cell>
          <cell r="D8654" t="str">
            <v>Industrial Processes - Pulp &amp; Paper</v>
          </cell>
          <cell r="G8654" t="str">
            <v>Industrial Processes</v>
          </cell>
          <cell r="H8654" t="str">
            <v>Pulp and Paper and Wood Products</v>
          </cell>
          <cell r="I8654" t="str">
            <v>Medium Density Fiberboard (MDF) Manufacture</v>
          </cell>
          <cell r="J8654" t="str">
            <v>Saw and hogger (pulverizer)</v>
          </cell>
          <cell r="M8654">
            <v>38036</v>
          </cell>
          <cell r="N8654">
            <v>40988</v>
          </cell>
        </row>
        <row r="8655">
          <cell r="A8655" t="str">
            <v>30701001</v>
          </cell>
          <cell r="B8655" t="str">
            <v>Point</v>
          </cell>
          <cell r="C8655" t="str">
            <v>Oriented Strandboard Manuf /Direct Wood-fired Rotary Dryer, Unspecified Pines</v>
          </cell>
          <cell r="D8655" t="str">
            <v>Industrial Processes - Pulp &amp; Paper</v>
          </cell>
          <cell r="G8655" t="str">
            <v>Industrial Processes</v>
          </cell>
          <cell r="H8655" t="str">
            <v>Pulp and Paper and Wood Products</v>
          </cell>
          <cell r="I8655" t="str">
            <v>Oriented Strandboard (OSB) Manufacture</v>
          </cell>
          <cell r="J8655" t="str">
            <v>Direct Wood-fired Rotary Dryer, Unspecified Pines</v>
          </cell>
          <cell r="N8655">
            <v>40988</v>
          </cell>
        </row>
        <row r="8656">
          <cell r="A8656" t="str">
            <v>30701008</v>
          </cell>
          <cell r="B8656" t="str">
            <v>Point</v>
          </cell>
          <cell r="C8656" t="str">
            <v>Oriented Strandboard Manuf /Direct Wood-fired Rotary Dryer, Aspen</v>
          </cell>
          <cell r="D8656" t="str">
            <v>Industrial Processes - Pulp &amp; Paper</v>
          </cell>
          <cell r="G8656" t="str">
            <v>Industrial Processes</v>
          </cell>
          <cell r="H8656" t="str">
            <v>Pulp and Paper and Wood Products</v>
          </cell>
          <cell r="I8656" t="str">
            <v>Oriented Strandboard (OSB) Manufacture</v>
          </cell>
          <cell r="J8656" t="str">
            <v>Direct Wood-fired Rotary Dryer, Aspen</v>
          </cell>
          <cell r="N8656">
            <v>40988</v>
          </cell>
        </row>
        <row r="8657">
          <cell r="A8657" t="str">
            <v>30701009</v>
          </cell>
          <cell r="B8657" t="str">
            <v>Point</v>
          </cell>
          <cell r="C8657" t="str">
            <v>Oriented Strandboard Manuf /Direct Wood-fired Rotary Dryer, Softwoods</v>
          </cell>
          <cell r="D8657" t="str">
            <v>Industrial Processes - Pulp &amp; Paper</v>
          </cell>
          <cell r="G8657" t="str">
            <v>Industrial Processes</v>
          </cell>
          <cell r="H8657" t="str">
            <v>Pulp and Paper and Wood Products</v>
          </cell>
          <cell r="I8657" t="str">
            <v>Oriented Strandboard (OSB) Manufacture</v>
          </cell>
          <cell r="J8657" t="str">
            <v>Direct Wood-fired Rotary Dryer, Softwoods</v>
          </cell>
          <cell r="M8657">
            <v>38036</v>
          </cell>
          <cell r="N8657">
            <v>40988</v>
          </cell>
        </row>
        <row r="8658">
          <cell r="A8658" t="str">
            <v>30701010</v>
          </cell>
          <cell r="B8658" t="str">
            <v>Point</v>
          </cell>
          <cell r="C8658" t="str">
            <v>Oriented Strandboard Manuf /Direct Wood-fired Rotary Dryer, Hardwoods</v>
          </cell>
          <cell r="D8658" t="str">
            <v>Industrial Processes - Pulp &amp; Paper</v>
          </cell>
          <cell r="G8658" t="str">
            <v>Industrial Processes</v>
          </cell>
          <cell r="H8658" t="str">
            <v>Pulp and Paper and Wood Products</v>
          </cell>
          <cell r="I8658" t="str">
            <v>Oriented Strandboard (OSB) Manufacture</v>
          </cell>
          <cell r="J8658" t="str">
            <v>Direct Wood-fired Rotary Dryer, Hardwoods</v>
          </cell>
          <cell r="N8658">
            <v>40988</v>
          </cell>
        </row>
        <row r="8659">
          <cell r="A8659" t="str">
            <v>30701015</v>
          </cell>
          <cell r="B8659" t="str">
            <v>Point</v>
          </cell>
          <cell r="C8659" t="str">
            <v>Oriented Strandboard Manuf /Direct Wood-fired Rotary Dryer, Mixed (40-60% softwd, 40-60% hardwood)</v>
          </cell>
          <cell r="D8659" t="str">
            <v>Industrial Processes - Pulp &amp; Paper</v>
          </cell>
          <cell r="G8659" t="str">
            <v>Industrial Processes</v>
          </cell>
          <cell r="H8659" t="str">
            <v>Pulp and Paper and Wood Products</v>
          </cell>
          <cell r="I8659" t="str">
            <v>Oriented Strandboard (OSB) Manufacture</v>
          </cell>
          <cell r="J8659" t="str">
            <v>Direct Wood-fired Rotary Dryer, Mixed (40-60% softwd, 40-60% hardwood)</v>
          </cell>
          <cell r="M8659">
            <v>38036</v>
          </cell>
          <cell r="N8659">
            <v>40988</v>
          </cell>
        </row>
        <row r="8660">
          <cell r="A8660" t="str">
            <v>30701020</v>
          </cell>
          <cell r="B8660" t="str">
            <v>Point</v>
          </cell>
          <cell r="C8660" t="str">
            <v>Oriented Strandboard Manuf /Direct Natural Gas-fired Rotary Dryer, Hardwoods</v>
          </cell>
          <cell r="D8660" t="str">
            <v>Industrial Processes - Pulp &amp; Paper</v>
          </cell>
          <cell r="G8660" t="str">
            <v>Industrial Processes</v>
          </cell>
          <cell r="H8660" t="str">
            <v>Pulp and Paper and Wood Products</v>
          </cell>
          <cell r="I8660" t="str">
            <v>Oriented Strandboard (OSB) Manufacture</v>
          </cell>
          <cell r="J8660" t="str">
            <v>Direct Natural Gas-fired Rotary Dryer, Hardwoods</v>
          </cell>
          <cell r="N8660">
            <v>40988</v>
          </cell>
        </row>
        <row r="8661">
          <cell r="A8661" t="str">
            <v>30701030</v>
          </cell>
          <cell r="B8661" t="str">
            <v>Point</v>
          </cell>
          <cell r="C8661" t="str">
            <v>Oriented Strandboard Manuf /Indirect-heated Rotary Dryer, Hardwoods</v>
          </cell>
          <cell r="D8661" t="str">
            <v>Industrial Processes - Pulp &amp; Paper</v>
          </cell>
          <cell r="G8661" t="str">
            <v>Industrial Processes</v>
          </cell>
          <cell r="H8661" t="str">
            <v>Pulp and Paper and Wood Products</v>
          </cell>
          <cell r="I8661" t="str">
            <v>Oriented Strandboard (OSB) Manufacture</v>
          </cell>
          <cell r="J8661" t="str">
            <v>Indirect-heated Rotary Dryer, Hardwoods</v>
          </cell>
          <cell r="M8661">
            <v>38036</v>
          </cell>
          <cell r="N8661">
            <v>40988</v>
          </cell>
        </row>
        <row r="8662">
          <cell r="A8662" t="str">
            <v>30701040</v>
          </cell>
          <cell r="B8662" t="str">
            <v>Point</v>
          </cell>
          <cell r="C8662" t="str">
            <v>Oriented Strandboard Manuf /Indirect-heated (heated zones) Conveyor Dryer, Hardwoods</v>
          </cell>
          <cell r="D8662" t="str">
            <v>Industrial Processes - Pulp &amp; Paper</v>
          </cell>
          <cell r="G8662" t="str">
            <v>Industrial Processes</v>
          </cell>
          <cell r="H8662" t="str">
            <v>Pulp and Paper and Wood Products</v>
          </cell>
          <cell r="I8662" t="str">
            <v>Oriented Strandboard (OSB) Manufacture</v>
          </cell>
          <cell r="J8662" t="str">
            <v>Indirect-heated (heated zones) Conveyor Dryer, Hardwoods</v>
          </cell>
          <cell r="M8662">
            <v>38036</v>
          </cell>
          <cell r="N8662">
            <v>40988</v>
          </cell>
        </row>
        <row r="8663">
          <cell r="A8663" t="str">
            <v>30701053</v>
          </cell>
          <cell r="B8663" t="str">
            <v>Point</v>
          </cell>
          <cell r="C8663" t="str">
            <v>Oriented Strandboard Manuf /Hot Press, Phenol-Formaldehyde Resin</v>
          </cell>
          <cell r="D8663" t="str">
            <v>Industrial Processes - Pulp &amp; Paper</v>
          </cell>
          <cell r="G8663" t="str">
            <v>Industrial Processes</v>
          </cell>
          <cell r="H8663" t="str">
            <v>Pulp and Paper and Wood Products</v>
          </cell>
          <cell r="I8663" t="str">
            <v>Oriented Strandboard (OSB) Manufacture</v>
          </cell>
          <cell r="J8663" t="str">
            <v>Hot Press, Phenol-Formaldehyde Resin</v>
          </cell>
          <cell r="N8663">
            <v>40988</v>
          </cell>
        </row>
        <row r="8664">
          <cell r="A8664" t="str">
            <v>30701054</v>
          </cell>
          <cell r="B8664" t="str">
            <v>Point</v>
          </cell>
          <cell r="C8664" t="str">
            <v>Oriented Strandboard Manuf /Hot Press, Phenol-Formaldehyde Resin (Dry)</v>
          </cell>
          <cell r="D8664" t="str">
            <v>Industrial Processes - Pulp &amp; Paper</v>
          </cell>
          <cell r="G8664" t="str">
            <v>Industrial Processes</v>
          </cell>
          <cell r="H8664" t="str">
            <v>Pulp and Paper and Wood Products</v>
          </cell>
          <cell r="I8664" t="str">
            <v>Oriented Strandboard (OSB) Manufacture</v>
          </cell>
          <cell r="J8664" t="str">
            <v>Hot Press, Phenol-Formaldehyde Resin (Dry)</v>
          </cell>
          <cell r="M8664">
            <v>38036</v>
          </cell>
          <cell r="N8664">
            <v>40988</v>
          </cell>
        </row>
        <row r="8665">
          <cell r="A8665" t="str">
            <v>30701055</v>
          </cell>
          <cell r="B8665" t="str">
            <v>Point</v>
          </cell>
          <cell r="C8665" t="str">
            <v>Oriented Strandboard Manuf /Hot Press, Methylene Diphenyl Diisocyanate Resin</v>
          </cell>
          <cell r="D8665" t="str">
            <v>Industrial Processes - Pulp &amp; Paper</v>
          </cell>
          <cell r="G8665" t="str">
            <v>Industrial Processes</v>
          </cell>
          <cell r="H8665" t="str">
            <v>Pulp and Paper and Wood Products</v>
          </cell>
          <cell r="I8665" t="str">
            <v>Oriented Strandboard (OSB) Manufacture</v>
          </cell>
          <cell r="J8665" t="str">
            <v>Hot Press, Methylene Diphenyl Diisocyanate Resin</v>
          </cell>
          <cell r="N8665">
            <v>40988</v>
          </cell>
        </row>
        <row r="8666">
          <cell r="A8666" t="str">
            <v>30701057</v>
          </cell>
          <cell r="B8666" t="str">
            <v>Point</v>
          </cell>
          <cell r="C8666" t="str">
            <v>Oriented Strandboard Manuf /Hot Press, PF Resin (surface layers) / MDI Resin (core layers)</v>
          </cell>
          <cell r="D8666" t="str">
            <v>Industrial Processes - Pulp &amp; Paper</v>
          </cell>
          <cell r="G8666" t="str">
            <v>Industrial Processes</v>
          </cell>
          <cell r="H8666" t="str">
            <v>Pulp and Paper and Wood Products</v>
          </cell>
          <cell r="I8666" t="str">
            <v>Oriented Strandboard (OSB) Manufacture</v>
          </cell>
          <cell r="J8666" t="str">
            <v>Hot Press, PF Resin (surface layers) / MDI Resin (core layers)</v>
          </cell>
          <cell r="N8666">
            <v>40988</v>
          </cell>
        </row>
        <row r="8667">
          <cell r="A8667" t="str">
            <v>30701060</v>
          </cell>
          <cell r="B8667" t="str">
            <v>Point</v>
          </cell>
          <cell r="C8667" t="str">
            <v>Oriented Strandboard Manuf /Blender, PF Resin/MDI Resin</v>
          </cell>
          <cell r="D8667" t="str">
            <v>Industrial Processes - Pulp &amp; Paper</v>
          </cell>
          <cell r="G8667" t="str">
            <v>Industrial Processes</v>
          </cell>
          <cell r="H8667" t="str">
            <v>Pulp and Paper and Wood Products</v>
          </cell>
          <cell r="I8667" t="str">
            <v>Oriented Strandboard (OSB) Manufacture</v>
          </cell>
          <cell r="J8667" t="str">
            <v>Blender, PF Resin/MDI Resin</v>
          </cell>
          <cell r="M8667">
            <v>38036</v>
          </cell>
          <cell r="N8667">
            <v>40988</v>
          </cell>
        </row>
        <row r="8668">
          <cell r="A8668" t="str">
            <v>30701062</v>
          </cell>
          <cell r="B8668" t="str">
            <v>Point</v>
          </cell>
          <cell r="C8668" t="str">
            <v>Oriented Strandboard Manuf /Sanderdust Metering Bin</v>
          </cell>
          <cell r="D8668" t="str">
            <v>Industrial Processes - Pulp &amp; Paper</v>
          </cell>
          <cell r="G8668" t="str">
            <v>Industrial Processes</v>
          </cell>
          <cell r="H8668" t="str">
            <v>Pulp and Paper and Wood Products</v>
          </cell>
          <cell r="I8668" t="str">
            <v>Oriented Strandboard (OSB) Manufacture</v>
          </cell>
          <cell r="J8668" t="str">
            <v>Sanderdust Metering Bin</v>
          </cell>
          <cell r="M8668">
            <v>38036</v>
          </cell>
          <cell r="N8668">
            <v>40988</v>
          </cell>
        </row>
        <row r="8669">
          <cell r="A8669" t="str">
            <v>30701064</v>
          </cell>
          <cell r="B8669" t="str">
            <v>Point</v>
          </cell>
          <cell r="C8669" t="str">
            <v>Oriented Strandboard Manuf /Raw Fuel Bin</v>
          </cell>
          <cell r="D8669" t="str">
            <v>Industrial Processes - Pulp &amp; Paper</v>
          </cell>
          <cell r="G8669" t="str">
            <v>Industrial Processes</v>
          </cell>
          <cell r="H8669" t="str">
            <v>Pulp and Paper and Wood Products</v>
          </cell>
          <cell r="I8669" t="str">
            <v>Oriented Strandboard (OSB) Manufacture</v>
          </cell>
          <cell r="J8669" t="str">
            <v>Raw Fuel Bin</v>
          </cell>
          <cell r="M8669">
            <v>38036</v>
          </cell>
          <cell r="N8669">
            <v>40988</v>
          </cell>
        </row>
        <row r="8670">
          <cell r="A8670" t="str">
            <v>30701199</v>
          </cell>
          <cell r="B8670" t="str">
            <v>Point</v>
          </cell>
          <cell r="C8670" t="str">
            <v>Paper Coating &amp; Glazing /Extrusion Coating Line with Solvent Free Resin/Wax</v>
          </cell>
          <cell r="D8670" t="str">
            <v>Industrial Processes - Pulp &amp; Paper</v>
          </cell>
          <cell r="G8670" t="str">
            <v>Industrial Processes</v>
          </cell>
          <cell r="H8670" t="str">
            <v>Pulp and Paper and Wood Products</v>
          </cell>
          <cell r="I8670" t="str">
            <v>Paper Coating and Glazing</v>
          </cell>
          <cell r="J8670" t="str">
            <v>Extrusion Coating Line with Solvent Free Resin/Wax</v>
          </cell>
          <cell r="N8670">
            <v>40988</v>
          </cell>
        </row>
        <row r="8671">
          <cell r="A8671" t="str">
            <v>30701201</v>
          </cell>
          <cell r="B8671" t="str">
            <v>Point</v>
          </cell>
          <cell r="C8671" t="str">
            <v>Misc Paper Processes /Cyclones</v>
          </cell>
          <cell r="D8671" t="str">
            <v>Industrial Processes - Pulp &amp; Paper</v>
          </cell>
          <cell r="G8671" t="str">
            <v>Industrial Processes</v>
          </cell>
          <cell r="H8671" t="str">
            <v>Pulp and Paper and Wood Products</v>
          </cell>
          <cell r="I8671" t="str">
            <v>Miscellaneous Paper Processes</v>
          </cell>
          <cell r="J8671" t="str">
            <v>Cyclones</v>
          </cell>
          <cell r="N8671">
            <v>40988</v>
          </cell>
        </row>
        <row r="8672">
          <cell r="A8672" t="str">
            <v>30701202</v>
          </cell>
          <cell r="B8672" t="str">
            <v>Point</v>
          </cell>
          <cell r="C8672" t="str">
            <v>Miscellaneous Paper Processes /Wastewater: General</v>
          </cell>
          <cell r="D8672" t="str">
            <v>Industrial Processes - Pulp &amp; Paper</v>
          </cell>
          <cell r="G8672" t="str">
            <v>Industrial Processes</v>
          </cell>
          <cell r="H8672" t="str">
            <v>Pulp and Paper and Wood Products</v>
          </cell>
          <cell r="I8672" t="str">
            <v>Miscellaneous Paper Processes</v>
          </cell>
          <cell r="J8672" t="str">
            <v>Wastewater: General</v>
          </cell>
          <cell r="M8672">
            <v>40102</v>
          </cell>
          <cell r="N8672">
            <v>40988</v>
          </cell>
        </row>
        <row r="8673">
          <cell r="A8673" t="str">
            <v>30701220</v>
          </cell>
          <cell r="B8673" t="str">
            <v>Point</v>
          </cell>
          <cell r="C8673" t="str">
            <v>Mechanical Pulping Ops / Thermomechanical Process and Chemi-thermomechanical Pulping</v>
          </cell>
          <cell r="D8673" t="str">
            <v>Industrial Processes - Pulp &amp; Paper</v>
          </cell>
          <cell r="G8673" t="str">
            <v>Industrial Processes</v>
          </cell>
          <cell r="H8673" t="str">
            <v>Pulp and Paper and Wood Products</v>
          </cell>
          <cell r="I8673" t="str">
            <v>Mechanical Pulping Operations</v>
          </cell>
          <cell r="J8673" t="str">
            <v>Thermomechanical Process and Chemi-thermomechanical Pulping</v>
          </cell>
          <cell r="N8673">
            <v>40988</v>
          </cell>
        </row>
        <row r="8674">
          <cell r="A8674" t="str">
            <v>30701221</v>
          </cell>
          <cell r="B8674" t="str">
            <v>Point</v>
          </cell>
          <cell r="C8674" t="str">
            <v>Mechanical Pulping Ops / Pressurized Groundwood / Stone Groundwood</v>
          </cell>
          <cell r="D8674" t="str">
            <v>Industrial Processes - Pulp &amp; Paper</v>
          </cell>
          <cell r="G8674" t="str">
            <v>Industrial Processes</v>
          </cell>
          <cell r="H8674" t="str">
            <v>Pulp and Paper and Wood Products</v>
          </cell>
          <cell r="I8674" t="str">
            <v>Mechanical Pulping Operations</v>
          </cell>
          <cell r="J8674" t="str">
            <v>Pressurized Groundwood / Stone Groundwood Process</v>
          </cell>
          <cell r="M8674">
            <v>40102</v>
          </cell>
          <cell r="N8674">
            <v>40988</v>
          </cell>
        </row>
        <row r="8675">
          <cell r="A8675" t="str">
            <v>30701222</v>
          </cell>
          <cell r="B8675" t="str">
            <v>Point</v>
          </cell>
          <cell r="C8675" t="str">
            <v>Mechanical Pulping Ops/Bleaching / Brightening</v>
          </cell>
          <cell r="D8675" t="str">
            <v>Industrial Processes - Pulp &amp; Paper</v>
          </cell>
          <cell r="G8675" t="str">
            <v>Industrial Processes</v>
          </cell>
          <cell r="H8675" t="str">
            <v>Pulp and Paper and Wood Products</v>
          </cell>
          <cell r="I8675" t="str">
            <v>Mechanical Pulping Operations</v>
          </cell>
          <cell r="J8675" t="str">
            <v>Bleaching / Brightening</v>
          </cell>
          <cell r="M8675">
            <v>40102</v>
          </cell>
          <cell r="N8675">
            <v>40988</v>
          </cell>
        </row>
        <row r="8676">
          <cell r="A8676" t="str">
            <v>30701223</v>
          </cell>
          <cell r="B8676" t="str">
            <v>Point</v>
          </cell>
          <cell r="C8676" t="str">
            <v>Mechanical and Recycle Paper Processes /Wastewater: General</v>
          </cell>
          <cell r="D8676" t="str">
            <v>Industrial Processes - Pulp &amp; Paper</v>
          </cell>
          <cell r="G8676" t="str">
            <v>Industrial Processes</v>
          </cell>
          <cell r="H8676" t="str">
            <v>Pulp and Paper and Wood Products</v>
          </cell>
          <cell r="I8676" t="str">
            <v>Mechanical Pulping Operations</v>
          </cell>
          <cell r="J8676" t="str">
            <v>Wastewater: General</v>
          </cell>
          <cell r="M8676">
            <v>40102</v>
          </cell>
          <cell r="N8676">
            <v>40988</v>
          </cell>
        </row>
        <row r="8677">
          <cell r="A8677" t="str">
            <v>30701224</v>
          </cell>
          <cell r="B8677" t="str">
            <v>Point</v>
          </cell>
          <cell r="C8677" t="str">
            <v>Mechanical Pulping Ops / Refiner Pulping</v>
          </cell>
          <cell r="D8677" t="str">
            <v>Industrial Processes - Pulp &amp; Paper</v>
          </cell>
          <cell r="G8677" t="str">
            <v>Industrial Processes</v>
          </cell>
          <cell r="H8677" t="str">
            <v>Pulp and Paper and Wood Products</v>
          </cell>
          <cell r="I8677" t="str">
            <v>Mechanical Pulping Operations</v>
          </cell>
          <cell r="J8677" t="str">
            <v>Refiner Pulping</v>
          </cell>
          <cell r="M8677">
            <v>40102</v>
          </cell>
          <cell r="N8677">
            <v>40988</v>
          </cell>
        </row>
        <row r="8678">
          <cell r="A8678" t="str">
            <v>30701301</v>
          </cell>
          <cell r="B8678" t="str">
            <v>Point</v>
          </cell>
          <cell r="C8678" t="str">
            <v>Misc Paper Products /Shredding Newspaper for Insulation Manufacturing</v>
          </cell>
          <cell r="D8678" t="str">
            <v>Industrial Processes - Pulp &amp; Paper</v>
          </cell>
          <cell r="G8678" t="str">
            <v>Industrial Processes</v>
          </cell>
          <cell r="H8678" t="str">
            <v>Pulp and Paper and Wood Products</v>
          </cell>
          <cell r="I8678" t="str">
            <v>Miscellaneous Paper Products</v>
          </cell>
          <cell r="J8678" t="str">
            <v>Shredding Newspaper for Insulation Manufacturing</v>
          </cell>
          <cell r="N8678">
            <v>40988</v>
          </cell>
        </row>
        <row r="8679">
          <cell r="A8679" t="str">
            <v>30701399</v>
          </cell>
          <cell r="B8679" t="str">
            <v>Point</v>
          </cell>
          <cell r="C8679" t="str">
            <v>Misc Paper Products /Other Not Classified</v>
          </cell>
          <cell r="D8679" t="str">
            <v>Industrial Processes - Pulp &amp; Paper</v>
          </cell>
          <cell r="G8679" t="str">
            <v>Industrial Processes</v>
          </cell>
          <cell r="H8679" t="str">
            <v>Pulp and Paper and Wood Products</v>
          </cell>
          <cell r="I8679" t="str">
            <v>Miscellaneous Paper Products</v>
          </cell>
          <cell r="J8679" t="str">
            <v>Other Not Classified</v>
          </cell>
          <cell r="N8679">
            <v>40988</v>
          </cell>
        </row>
        <row r="8680">
          <cell r="A8680" t="str">
            <v>30701410</v>
          </cell>
          <cell r="B8680" t="str">
            <v>Point</v>
          </cell>
          <cell r="C8680" t="str">
            <v>Hardboard (HB) Manuf /Tube dryer, direct wood-fired, blowline blend, PF resin, hardwood</v>
          </cell>
          <cell r="D8680" t="str">
            <v>Industrial Processes - Pulp &amp; Paper</v>
          </cell>
          <cell r="G8680" t="str">
            <v>Industrial Processes</v>
          </cell>
          <cell r="H8680" t="str">
            <v>Pulp and Paper and Wood Products</v>
          </cell>
          <cell r="I8680" t="str">
            <v>Hardboard (HB) Manufacture</v>
          </cell>
          <cell r="J8680" t="str">
            <v>Tube dryer, direct wood-fired, blowline blend, PF resin, hardwood</v>
          </cell>
          <cell r="M8680">
            <v>38036</v>
          </cell>
          <cell r="N8680">
            <v>40988</v>
          </cell>
        </row>
        <row r="8681">
          <cell r="A8681" t="str">
            <v>30701415</v>
          </cell>
          <cell r="B8681" t="str">
            <v>Point</v>
          </cell>
          <cell r="C8681" t="str">
            <v>Hardboard (HB) Manuf /Tube dryer, direct NG-fired, blowline blend, PF resin, hardwood</v>
          </cell>
          <cell r="D8681" t="str">
            <v>Industrial Processes - Pulp &amp; Paper</v>
          </cell>
          <cell r="G8681" t="str">
            <v>Industrial Processes</v>
          </cell>
          <cell r="H8681" t="str">
            <v>Pulp and Paper and Wood Products</v>
          </cell>
          <cell r="I8681" t="str">
            <v>Hardboard (HB) Manufacture</v>
          </cell>
          <cell r="J8681" t="str">
            <v>Tube dryer, direct NG-fired, blowline blend, PF resin, hardwood</v>
          </cell>
          <cell r="M8681">
            <v>38036</v>
          </cell>
          <cell r="N8681">
            <v>40988</v>
          </cell>
        </row>
        <row r="8682">
          <cell r="A8682" t="str">
            <v>30701416</v>
          </cell>
          <cell r="B8682" t="str">
            <v>Point</v>
          </cell>
          <cell r="C8682" t="str">
            <v>Hardboard (HB) Manuf /Board dryer,direct NG-fired,softwood, linseed oil binder(heated zones)</v>
          </cell>
          <cell r="D8682" t="str">
            <v>Industrial Processes - Pulp &amp; Paper</v>
          </cell>
          <cell r="G8682" t="str">
            <v>Industrial Processes</v>
          </cell>
          <cell r="H8682" t="str">
            <v>Pulp and Paper and Wood Products</v>
          </cell>
          <cell r="I8682" t="str">
            <v>Hardboard (HB) Manufacture</v>
          </cell>
          <cell r="J8682" t="str">
            <v>Board dryer,direct NG-fired,softwood, linseed oil binder(heated zones)</v>
          </cell>
          <cell r="M8682">
            <v>38036</v>
          </cell>
          <cell r="N8682">
            <v>40988</v>
          </cell>
        </row>
        <row r="8683">
          <cell r="A8683" t="str">
            <v>30701420</v>
          </cell>
          <cell r="B8683" t="str">
            <v>Point</v>
          </cell>
          <cell r="C8683" t="str">
            <v>Hardboard (HB) Manuf /Tempering oven, direct natural gas-fired, hardwood</v>
          </cell>
          <cell r="D8683" t="str">
            <v>Industrial Processes - Pulp &amp; Paper</v>
          </cell>
          <cell r="G8683" t="str">
            <v>Industrial Processes</v>
          </cell>
          <cell r="H8683" t="str">
            <v>Pulp and Paper and Wood Products</v>
          </cell>
          <cell r="I8683" t="str">
            <v>Hardboard (HB) Manufacture</v>
          </cell>
          <cell r="J8683" t="str">
            <v>Tempering oven, direct natural gas-fired, hardwood</v>
          </cell>
          <cell r="M8683">
            <v>38036</v>
          </cell>
          <cell r="N8683">
            <v>40988</v>
          </cell>
        </row>
        <row r="8684">
          <cell r="A8684" t="str">
            <v>30701425</v>
          </cell>
          <cell r="B8684" t="str">
            <v>Point</v>
          </cell>
          <cell r="C8684" t="str">
            <v>Hardboard (HB) Manuf /Tube dryer, second stage, indirect heated, hardwood</v>
          </cell>
          <cell r="D8684" t="str">
            <v>Industrial Processes - Pulp &amp; Paper</v>
          </cell>
          <cell r="G8684" t="str">
            <v>Industrial Processes</v>
          </cell>
          <cell r="H8684" t="str">
            <v>Pulp and Paper and Wood Products</v>
          </cell>
          <cell r="I8684" t="str">
            <v>Hardboard (HB) Manufacture</v>
          </cell>
          <cell r="J8684" t="str">
            <v>Tube dryer, second stage, indirect heated, hardwood</v>
          </cell>
          <cell r="M8684">
            <v>38036</v>
          </cell>
          <cell r="N8684">
            <v>40988</v>
          </cell>
        </row>
        <row r="8685">
          <cell r="A8685" t="str">
            <v>30701430</v>
          </cell>
          <cell r="B8685" t="str">
            <v>Point</v>
          </cell>
          <cell r="C8685" t="str">
            <v>Hardboard (HB) Manuf /Humidification kiln, indirect heated</v>
          </cell>
          <cell r="D8685" t="str">
            <v>Industrial Processes - Pulp &amp; Paper</v>
          </cell>
          <cell r="G8685" t="str">
            <v>Industrial Processes</v>
          </cell>
          <cell r="H8685" t="str">
            <v>Pulp and Paper and Wood Products</v>
          </cell>
          <cell r="I8685" t="str">
            <v>Hardboard (HB) Manufacture</v>
          </cell>
          <cell r="J8685" t="str">
            <v>Humidification kiln, indirect heated</v>
          </cell>
          <cell r="M8685">
            <v>38036</v>
          </cell>
          <cell r="N8685">
            <v>40988</v>
          </cell>
        </row>
        <row r="8686">
          <cell r="A8686" t="str">
            <v>30701440</v>
          </cell>
          <cell r="B8686" t="str">
            <v>Point</v>
          </cell>
          <cell r="C8686" t="str">
            <v>Hardboard (HB) Manuf /Hot press, PF resin</v>
          </cell>
          <cell r="D8686" t="str">
            <v>Industrial Processes - Pulp &amp; Paper</v>
          </cell>
          <cell r="G8686" t="str">
            <v>Industrial Processes</v>
          </cell>
          <cell r="H8686" t="str">
            <v>Pulp and Paper and Wood Products</v>
          </cell>
          <cell r="I8686" t="str">
            <v>Hardboard (HB) Manufacture</v>
          </cell>
          <cell r="J8686" t="str">
            <v>Hot press, PF resin</v>
          </cell>
          <cell r="M8686">
            <v>38036</v>
          </cell>
          <cell r="N8686">
            <v>40988</v>
          </cell>
        </row>
        <row r="8687">
          <cell r="A8687" t="str">
            <v>30701442</v>
          </cell>
          <cell r="B8687" t="str">
            <v>Point</v>
          </cell>
          <cell r="C8687" t="str">
            <v>Hardboard (HB) Manuf /Hot press, linseed oil binder</v>
          </cell>
          <cell r="D8687" t="str">
            <v>Industrial Processes - Pulp &amp; Paper</v>
          </cell>
          <cell r="G8687" t="str">
            <v>Industrial Processes</v>
          </cell>
          <cell r="H8687" t="str">
            <v>Pulp and Paper and Wood Products</v>
          </cell>
          <cell r="I8687" t="str">
            <v>Hardboard (HB) Manufacture</v>
          </cell>
          <cell r="J8687" t="str">
            <v>Hot press, linseed oil binder</v>
          </cell>
          <cell r="M8687">
            <v>38036</v>
          </cell>
          <cell r="N8687">
            <v>40988</v>
          </cell>
        </row>
        <row r="8688">
          <cell r="A8688" t="str">
            <v>30701480</v>
          </cell>
          <cell r="B8688" t="str">
            <v>Point</v>
          </cell>
          <cell r="C8688" t="str">
            <v>Hardboard (HB) Manuf /Sander</v>
          </cell>
          <cell r="D8688" t="str">
            <v>Industrial Processes - Pulp &amp; Paper</v>
          </cell>
          <cell r="G8688" t="str">
            <v>Industrial Processes</v>
          </cell>
          <cell r="H8688" t="str">
            <v>Pulp and Paper and Wood Products</v>
          </cell>
          <cell r="I8688" t="str">
            <v>Hardboard (HB) Manufacture</v>
          </cell>
          <cell r="J8688" t="str">
            <v>Sander</v>
          </cell>
          <cell r="M8688">
            <v>38036</v>
          </cell>
          <cell r="N8688">
            <v>40988</v>
          </cell>
        </row>
        <row r="8689">
          <cell r="A8689" t="str">
            <v>30701482</v>
          </cell>
          <cell r="B8689" t="str">
            <v>Point</v>
          </cell>
          <cell r="C8689" t="str">
            <v>Hardboard (HB) Manuf /Log chipper, hardwood</v>
          </cell>
          <cell r="D8689" t="str">
            <v>Industrial Processes - Pulp &amp; Paper</v>
          </cell>
          <cell r="G8689" t="str">
            <v>Industrial Processes</v>
          </cell>
          <cell r="H8689" t="str">
            <v>Pulp and Paper and Wood Products</v>
          </cell>
          <cell r="I8689" t="str">
            <v>Hardboard (HB) Manufacture</v>
          </cell>
          <cell r="J8689" t="str">
            <v>Log chipper, hardwood</v>
          </cell>
          <cell r="M8689">
            <v>38036</v>
          </cell>
          <cell r="N8689">
            <v>40988</v>
          </cell>
        </row>
        <row r="8690">
          <cell r="A8690" t="str">
            <v>30701484</v>
          </cell>
          <cell r="B8690" t="str">
            <v>Point</v>
          </cell>
          <cell r="C8690" t="str">
            <v>Hardboard (HB) Manuf /Pressurized digester/refiner, hardwood</v>
          </cell>
          <cell r="D8690" t="str">
            <v>Industrial Processes - Pulp &amp; Paper</v>
          </cell>
          <cell r="G8690" t="str">
            <v>Industrial Processes</v>
          </cell>
          <cell r="H8690" t="str">
            <v>Pulp and Paper and Wood Products</v>
          </cell>
          <cell r="I8690" t="str">
            <v>Hardboard (HB) Manufacture</v>
          </cell>
          <cell r="J8690" t="str">
            <v>Pressurized digester/refiner, hardwood</v>
          </cell>
          <cell r="M8690">
            <v>38036</v>
          </cell>
          <cell r="N8690">
            <v>40988</v>
          </cell>
        </row>
        <row r="8691">
          <cell r="A8691" t="str">
            <v>30701486</v>
          </cell>
          <cell r="B8691" t="str">
            <v>Point</v>
          </cell>
          <cell r="C8691" t="str">
            <v>Hardboard (HB) Manuf /Former, vacuum system, wet, PF resin</v>
          </cell>
          <cell r="D8691" t="str">
            <v>Industrial Processes - Pulp &amp; Paper</v>
          </cell>
          <cell r="G8691" t="str">
            <v>Industrial Processes</v>
          </cell>
          <cell r="H8691" t="str">
            <v>Pulp and Paper and Wood Products</v>
          </cell>
          <cell r="I8691" t="str">
            <v>Hardboard (HB) Manufacture</v>
          </cell>
          <cell r="J8691" t="str">
            <v>Former, vacuum system, wet, PF resin</v>
          </cell>
          <cell r="M8691">
            <v>38036</v>
          </cell>
          <cell r="N8691">
            <v>40988</v>
          </cell>
        </row>
        <row r="8692">
          <cell r="A8692" t="str">
            <v>30701510</v>
          </cell>
          <cell r="B8692" t="str">
            <v>Point</v>
          </cell>
          <cell r="C8692" t="str">
            <v>Fiberboard Manuf /Board dryer, indirect heated, softwood, starch binder (heated zones)</v>
          </cell>
          <cell r="D8692" t="str">
            <v>Industrial Processes - Pulp &amp; Paper</v>
          </cell>
          <cell r="G8692" t="str">
            <v>Industrial Processes</v>
          </cell>
          <cell r="H8692" t="str">
            <v>Pulp and Paper and Wood Products</v>
          </cell>
          <cell r="I8692" t="str">
            <v>Fiberboard (FB) Manufacture</v>
          </cell>
          <cell r="J8692" t="str">
            <v>Board dryer, indirect heated, softwood, starch binder (heated zones)</v>
          </cell>
          <cell r="M8692">
            <v>38036</v>
          </cell>
          <cell r="N8692">
            <v>40988</v>
          </cell>
        </row>
        <row r="8693">
          <cell r="A8693" t="str">
            <v>30701512</v>
          </cell>
          <cell r="B8693" t="str">
            <v>Point</v>
          </cell>
          <cell r="C8693" t="str">
            <v>Fiberboard Manuf /Board dryer,indirect htd, softwood, 6-12% asphalt binder(heated zones)</v>
          </cell>
          <cell r="D8693" t="str">
            <v>Industrial Processes - Pulp &amp; Paper</v>
          </cell>
          <cell r="G8693" t="str">
            <v>Industrial Processes</v>
          </cell>
          <cell r="H8693" t="str">
            <v>Pulp and Paper and Wood Products</v>
          </cell>
          <cell r="I8693" t="str">
            <v>Fiberboard (FB) Manufacture</v>
          </cell>
          <cell r="J8693" t="str">
            <v>Board dryer,indirect htd, softwood, 6-12% asphalt binder(heated zones)</v>
          </cell>
          <cell r="M8693">
            <v>38036</v>
          </cell>
          <cell r="N8693">
            <v>40988</v>
          </cell>
        </row>
        <row r="8694">
          <cell r="A8694" t="str">
            <v>30701530</v>
          </cell>
          <cell r="B8694" t="str">
            <v>Point</v>
          </cell>
          <cell r="C8694" t="str">
            <v>Fiberboard Manuf /Atmospheric refiner and dump chest, softwood</v>
          </cell>
          <cell r="D8694" t="str">
            <v>Industrial Processes - Pulp &amp; Paper</v>
          </cell>
          <cell r="G8694" t="str">
            <v>Industrial Processes</v>
          </cell>
          <cell r="H8694" t="str">
            <v>Pulp and Paper and Wood Products</v>
          </cell>
          <cell r="I8694" t="str">
            <v>Fiberboard (FB) Manufacture</v>
          </cell>
          <cell r="J8694" t="str">
            <v>Atmospheric refiner and dump chest, softwood</v>
          </cell>
          <cell r="M8694">
            <v>38036</v>
          </cell>
          <cell r="N8694">
            <v>40988</v>
          </cell>
        </row>
        <row r="8695">
          <cell r="A8695" t="str">
            <v>30701540</v>
          </cell>
          <cell r="B8695" t="str">
            <v>Point</v>
          </cell>
          <cell r="C8695" t="str">
            <v>Fiberboard Manuf /Washer, softwood</v>
          </cell>
          <cell r="D8695" t="str">
            <v>Industrial Processes - Pulp &amp; Paper</v>
          </cell>
          <cell r="G8695" t="str">
            <v>Industrial Processes</v>
          </cell>
          <cell r="H8695" t="str">
            <v>Pulp and Paper and Wood Products</v>
          </cell>
          <cell r="I8695" t="str">
            <v>Fiberboard (FB) Manufacture</v>
          </cell>
          <cell r="J8695" t="str">
            <v>Washer, softwood</v>
          </cell>
          <cell r="M8695">
            <v>38036</v>
          </cell>
          <cell r="N8695">
            <v>40988</v>
          </cell>
        </row>
        <row r="8696">
          <cell r="A8696" t="str">
            <v>30701550</v>
          </cell>
          <cell r="B8696" t="str">
            <v>Point</v>
          </cell>
          <cell r="C8696" t="str">
            <v>Fiberboard Manuf /Former, vacuum system, wet, 6-12% asphalt</v>
          </cell>
          <cell r="D8696" t="str">
            <v>Industrial Processes - Pulp &amp; Paper</v>
          </cell>
          <cell r="G8696" t="str">
            <v>Industrial Processes</v>
          </cell>
          <cell r="H8696" t="str">
            <v>Pulp and Paper and Wood Products</v>
          </cell>
          <cell r="I8696" t="str">
            <v>Fiberboard (FB) Manufacture</v>
          </cell>
          <cell r="J8696" t="str">
            <v>Former, vacuum system, wet, 6-12% asphalt</v>
          </cell>
          <cell r="M8696">
            <v>38036</v>
          </cell>
          <cell r="N8696">
            <v>40988</v>
          </cell>
        </row>
        <row r="8697">
          <cell r="A8697" t="str">
            <v>30701601</v>
          </cell>
          <cell r="B8697" t="str">
            <v>Point</v>
          </cell>
          <cell r="C8697" t="str">
            <v>Laminated Veneer Lumber Manuf /LVL, veneer, indirect heated, hardwood (heated zones)</v>
          </cell>
          <cell r="D8697" t="str">
            <v>Industrial Processes - Pulp &amp; Paper</v>
          </cell>
          <cell r="G8697" t="str">
            <v>Industrial Processes</v>
          </cell>
          <cell r="H8697" t="str">
            <v>Pulp and Paper and Wood Products</v>
          </cell>
          <cell r="I8697" t="str">
            <v>Laminated Veneer Lumber Manufacture</v>
          </cell>
          <cell r="J8697" t="str">
            <v>LVL, veneer, indirect heated, hardwood (heated zones)</v>
          </cell>
          <cell r="M8697">
            <v>38036</v>
          </cell>
          <cell r="N8697">
            <v>40988</v>
          </cell>
        </row>
        <row r="8698">
          <cell r="A8698" t="str">
            <v>30701602</v>
          </cell>
          <cell r="B8698" t="str">
            <v>Point</v>
          </cell>
          <cell r="C8698" t="str">
            <v>Laminated Veneer Lumber Manuf /LVL, veneer, indirect heated, hardwood (cooling section)</v>
          </cell>
          <cell r="D8698" t="str">
            <v>Industrial Processes - Pulp &amp; Paper</v>
          </cell>
          <cell r="G8698" t="str">
            <v>Industrial Processes</v>
          </cell>
          <cell r="H8698" t="str">
            <v>Pulp and Paper and Wood Products</v>
          </cell>
          <cell r="I8698" t="str">
            <v>Laminated Veneer Lumber Manufacture</v>
          </cell>
          <cell r="J8698" t="str">
            <v>LVL, veneer, indirect heated, hardwood (cooling section)</v>
          </cell>
          <cell r="M8698">
            <v>38036</v>
          </cell>
          <cell r="N8698">
            <v>40988</v>
          </cell>
        </row>
        <row r="8699">
          <cell r="A8699" t="str">
            <v>30701612</v>
          </cell>
          <cell r="B8699" t="str">
            <v>Point</v>
          </cell>
          <cell r="C8699" t="str">
            <v>Laminated Veneer Lumber Manuf /LVL, press, PF resin</v>
          </cell>
          <cell r="D8699" t="str">
            <v>Industrial Processes - Pulp &amp; Paper</v>
          </cell>
          <cell r="G8699" t="str">
            <v>Industrial Processes</v>
          </cell>
          <cell r="H8699" t="str">
            <v>Pulp and Paper and Wood Products</v>
          </cell>
          <cell r="I8699" t="str">
            <v>Laminated Veneer Lumber Manufacture</v>
          </cell>
          <cell r="J8699" t="str">
            <v>LVL, press, PF resin</v>
          </cell>
          <cell r="M8699">
            <v>38036</v>
          </cell>
          <cell r="N8699">
            <v>40988</v>
          </cell>
        </row>
        <row r="8700">
          <cell r="A8700" t="str">
            <v>30701620</v>
          </cell>
          <cell r="B8700" t="str">
            <v>Point</v>
          </cell>
          <cell r="C8700" t="str">
            <v>Laminated Veneer Lumber Manuf /LVL, I-Beam Saw</v>
          </cell>
          <cell r="D8700" t="str">
            <v>Industrial Processes - Pulp &amp; Paper</v>
          </cell>
          <cell r="G8700" t="str">
            <v>Industrial Processes</v>
          </cell>
          <cell r="H8700" t="str">
            <v>Pulp and Paper and Wood Products</v>
          </cell>
          <cell r="I8700" t="str">
            <v>Laminated Veneer Lumber Manufacture</v>
          </cell>
          <cell r="J8700" t="str">
            <v>LVL, I-Beam Saw</v>
          </cell>
          <cell r="M8700">
            <v>38036</v>
          </cell>
          <cell r="N8700">
            <v>40988</v>
          </cell>
        </row>
        <row r="8701">
          <cell r="A8701" t="str">
            <v>30701630</v>
          </cell>
          <cell r="B8701" t="str">
            <v>Point</v>
          </cell>
          <cell r="C8701" t="str">
            <v>Laminated Veneer Lumber Manuf /I-Joist manufacture: I-Joist, curing chamber</v>
          </cell>
          <cell r="D8701" t="str">
            <v>Industrial Processes - Pulp &amp; Paper</v>
          </cell>
          <cell r="G8701" t="str">
            <v>Industrial Processes</v>
          </cell>
          <cell r="H8701" t="str">
            <v>Pulp and Paper and Wood Products</v>
          </cell>
          <cell r="I8701" t="str">
            <v>Laminated Veneer Lumber Manufacture</v>
          </cell>
          <cell r="J8701" t="str">
            <v>I-Joist manufacture: I-Joist, curing chamber</v>
          </cell>
          <cell r="M8701">
            <v>38036</v>
          </cell>
          <cell r="N8701">
            <v>40988</v>
          </cell>
        </row>
        <row r="8702">
          <cell r="A8702" t="str">
            <v>30701640</v>
          </cell>
          <cell r="B8702" t="str">
            <v>Point</v>
          </cell>
          <cell r="C8702" t="str">
            <v>Laminated Strand Lumber Manuf /LSL, rotary, direct wood-fired, hardwood</v>
          </cell>
          <cell r="D8702" t="str">
            <v>Industrial Processes - Pulp &amp; Paper</v>
          </cell>
          <cell r="G8702" t="str">
            <v>Industrial Processes</v>
          </cell>
          <cell r="H8702" t="str">
            <v>Pulp and Paper and Wood Products</v>
          </cell>
          <cell r="I8702" t="str">
            <v>Laminated Strand Lumber Manufacture</v>
          </cell>
          <cell r="J8702" t="str">
            <v>LSL, rotary, direct wood-fired, hardwood</v>
          </cell>
          <cell r="M8702">
            <v>38036</v>
          </cell>
          <cell r="N8702">
            <v>40988</v>
          </cell>
        </row>
        <row r="8703">
          <cell r="A8703" t="str">
            <v>30701641</v>
          </cell>
          <cell r="B8703" t="str">
            <v>Point</v>
          </cell>
          <cell r="C8703" t="str">
            <v>Laminated Strand Lumber Manuf /LSL, conveyor, indirect heated, hardwood</v>
          </cell>
          <cell r="D8703" t="str">
            <v>Industrial Processes - Pulp &amp; Paper</v>
          </cell>
          <cell r="G8703" t="str">
            <v>Industrial Processes</v>
          </cell>
          <cell r="H8703" t="str">
            <v>Pulp and Paper and Wood Products</v>
          </cell>
          <cell r="I8703" t="str">
            <v>Laminated Strand Lumber Manufacture</v>
          </cell>
          <cell r="J8703" t="str">
            <v>LSL, conveyor, indirect heated, hardwood</v>
          </cell>
          <cell r="M8703">
            <v>38036</v>
          </cell>
          <cell r="N8703">
            <v>40988</v>
          </cell>
        </row>
        <row r="8704">
          <cell r="A8704" t="str">
            <v>30701650</v>
          </cell>
          <cell r="B8704" t="str">
            <v>Point</v>
          </cell>
          <cell r="C8704" t="str">
            <v>Laminated Strand Lumber Manuf /LSL, press, MDI resin</v>
          </cell>
          <cell r="D8704" t="str">
            <v>Industrial Processes - Pulp &amp; Paper</v>
          </cell>
          <cell r="G8704" t="str">
            <v>Industrial Processes</v>
          </cell>
          <cell r="H8704" t="str">
            <v>Pulp and Paper and Wood Products</v>
          </cell>
          <cell r="I8704" t="str">
            <v>Laminated Strand Lumber Manufacture</v>
          </cell>
          <cell r="J8704" t="str">
            <v>LSL, press, MDI resin</v>
          </cell>
          <cell r="M8704">
            <v>38036</v>
          </cell>
          <cell r="N8704">
            <v>40988</v>
          </cell>
        </row>
        <row r="8705">
          <cell r="A8705" t="str">
            <v>30701660</v>
          </cell>
          <cell r="B8705" t="str">
            <v>Point</v>
          </cell>
          <cell r="C8705" t="str">
            <v>Laminated Strand Lumber Manuf /LSL, Sander</v>
          </cell>
          <cell r="D8705" t="str">
            <v>Industrial Processes - Pulp &amp; Paper</v>
          </cell>
          <cell r="G8705" t="str">
            <v>Industrial Processes</v>
          </cell>
          <cell r="H8705" t="str">
            <v>Pulp and Paper and Wood Products</v>
          </cell>
          <cell r="I8705" t="str">
            <v>Laminated Strand Lumber Manufacture</v>
          </cell>
          <cell r="J8705" t="str">
            <v>LSL, Sander</v>
          </cell>
          <cell r="M8705">
            <v>38036</v>
          </cell>
          <cell r="N8705">
            <v>40988</v>
          </cell>
        </row>
        <row r="8706">
          <cell r="A8706" t="str">
            <v>30701661</v>
          </cell>
          <cell r="B8706" t="str">
            <v>Point</v>
          </cell>
          <cell r="C8706" t="str">
            <v>Laminated Strand Lumber Manuf /LSL, Saw</v>
          </cell>
          <cell r="D8706" t="str">
            <v>Industrial Processes - Pulp &amp; Paper</v>
          </cell>
          <cell r="G8706" t="str">
            <v>Industrial Processes</v>
          </cell>
          <cell r="H8706" t="str">
            <v>Pulp and Paper and Wood Products</v>
          </cell>
          <cell r="I8706" t="str">
            <v>Laminated Strand Lumber Manufacture</v>
          </cell>
          <cell r="J8706" t="str">
            <v>LSL, Saw</v>
          </cell>
          <cell r="M8706">
            <v>38036</v>
          </cell>
          <cell r="N8706">
            <v>40988</v>
          </cell>
        </row>
        <row r="8707">
          <cell r="A8707" t="str">
            <v>30702001</v>
          </cell>
          <cell r="B8707" t="str">
            <v>Point</v>
          </cell>
          <cell r="C8707" t="str">
            <v>Furniture Manuf /Rough-end</v>
          </cell>
          <cell r="D8707" t="str">
            <v>Industrial Processes - Pulp &amp; Paper</v>
          </cell>
          <cell r="G8707" t="str">
            <v>Industrial Processes</v>
          </cell>
          <cell r="H8707" t="str">
            <v>Pulp and Paper and Wood Products</v>
          </cell>
          <cell r="I8707" t="str">
            <v>Furniture Manufacture</v>
          </cell>
          <cell r="J8707" t="str">
            <v>Rough-end</v>
          </cell>
          <cell r="N8707">
            <v>40988</v>
          </cell>
        </row>
        <row r="8708">
          <cell r="A8708" t="str">
            <v>30702002</v>
          </cell>
          <cell r="B8708" t="str">
            <v>Point</v>
          </cell>
          <cell r="C8708" t="str">
            <v>Furniture Manuf /Machine Room</v>
          </cell>
          <cell r="D8708" t="str">
            <v>Industrial Processes - Pulp &amp; Paper</v>
          </cell>
          <cell r="G8708" t="str">
            <v>Industrial Processes</v>
          </cell>
          <cell r="H8708" t="str">
            <v>Pulp and Paper and Wood Products</v>
          </cell>
          <cell r="I8708" t="str">
            <v>Furniture Manufacture</v>
          </cell>
          <cell r="J8708" t="str">
            <v>Machine Room</v>
          </cell>
          <cell r="N8708">
            <v>40988</v>
          </cell>
        </row>
        <row r="8709">
          <cell r="A8709" t="str">
            <v>30702003</v>
          </cell>
          <cell r="B8709" t="str">
            <v>Point</v>
          </cell>
          <cell r="C8709" t="str">
            <v>Furniture Manuf /Sanding</v>
          </cell>
          <cell r="D8709" t="str">
            <v>Industrial Processes - Pulp &amp; Paper</v>
          </cell>
          <cell r="G8709" t="str">
            <v>Industrial Processes</v>
          </cell>
          <cell r="H8709" t="str">
            <v>Pulp and Paper and Wood Products</v>
          </cell>
          <cell r="I8709" t="str">
            <v>Furniture Manufacture</v>
          </cell>
          <cell r="J8709" t="str">
            <v>Sanding</v>
          </cell>
          <cell r="N8709">
            <v>40988</v>
          </cell>
        </row>
        <row r="8710">
          <cell r="A8710" t="str">
            <v>30702004</v>
          </cell>
          <cell r="B8710" t="str">
            <v>Point</v>
          </cell>
          <cell r="C8710" t="str">
            <v>Furniture Manuf /Wood Hog</v>
          </cell>
          <cell r="D8710" t="str">
            <v>Industrial Processes - Pulp &amp; Paper</v>
          </cell>
          <cell r="G8710" t="str">
            <v>Industrial Processes</v>
          </cell>
          <cell r="H8710" t="str">
            <v>Pulp and Paper and Wood Products</v>
          </cell>
          <cell r="I8710" t="str">
            <v>Furniture Manufacture</v>
          </cell>
          <cell r="J8710" t="str">
            <v>Wood Hog</v>
          </cell>
          <cell r="N8710">
            <v>40988</v>
          </cell>
        </row>
        <row r="8711">
          <cell r="A8711" t="str">
            <v>30702021</v>
          </cell>
          <cell r="B8711" t="str">
            <v>Point</v>
          </cell>
          <cell r="C8711" t="str">
            <v>Furniture Manuf /Veneer Hot Press, Urea Formaldehyde Resin</v>
          </cell>
          <cell r="D8711" t="str">
            <v>Industrial Processes - Pulp &amp; Paper</v>
          </cell>
          <cell r="G8711" t="str">
            <v>Industrial Processes</v>
          </cell>
          <cell r="H8711" t="str">
            <v>Pulp and Paper and Wood Products</v>
          </cell>
          <cell r="I8711" t="str">
            <v>Furniture Manufacture</v>
          </cell>
          <cell r="J8711" t="str">
            <v>Veneer Hot Press, Urea Formaldehyde Resin</v>
          </cell>
          <cell r="N8711">
            <v>40988</v>
          </cell>
        </row>
        <row r="8712">
          <cell r="A8712" t="str">
            <v>30702098</v>
          </cell>
          <cell r="B8712" t="str">
            <v>Point</v>
          </cell>
          <cell r="C8712" t="str">
            <v>Furniture Manuf /Other Not Classified</v>
          </cell>
          <cell r="D8712" t="str">
            <v>Industrial Processes - Pulp &amp; Paper</v>
          </cell>
          <cell r="G8712" t="str">
            <v>Industrial Processes</v>
          </cell>
          <cell r="H8712" t="str">
            <v>Pulp and Paper and Wood Products</v>
          </cell>
          <cell r="I8712" t="str">
            <v>Furniture Manufacture</v>
          </cell>
          <cell r="J8712" t="str">
            <v>Other Not Classified</v>
          </cell>
          <cell r="K8712" t="str">
            <v>30702099</v>
          </cell>
          <cell r="L8712" t="str">
            <v>2005</v>
          </cell>
          <cell r="N8712">
            <v>40988</v>
          </cell>
        </row>
        <row r="8713">
          <cell r="A8713" t="str">
            <v>30702099</v>
          </cell>
          <cell r="B8713" t="str">
            <v>Point</v>
          </cell>
          <cell r="C8713" t="str">
            <v>Furniture Manuf /Other Not Classified</v>
          </cell>
          <cell r="D8713" t="str">
            <v>Industrial Processes - Pulp &amp; Paper</v>
          </cell>
          <cell r="G8713" t="str">
            <v>Industrial Processes</v>
          </cell>
          <cell r="H8713" t="str">
            <v>Pulp and Paper and Wood Products</v>
          </cell>
          <cell r="I8713" t="str">
            <v>Furniture Manufacture</v>
          </cell>
          <cell r="J8713" t="str">
            <v>Other Not Classified</v>
          </cell>
          <cell r="N8713">
            <v>40988</v>
          </cell>
        </row>
        <row r="8714">
          <cell r="A8714" t="str">
            <v>30703001</v>
          </cell>
          <cell r="B8714" t="str">
            <v>Point</v>
          </cell>
          <cell r="C8714" t="str">
            <v>Misc Wood Working Ops /Wood Waste Storage Bin Vent</v>
          </cell>
          <cell r="D8714" t="str">
            <v>Industrial Processes - Storage and Transfer</v>
          </cell>
          <cell r="G8714" t="str">
            <v>Industrial Processes</v>
          </cell>
          <cell r="H8714" t="str">
            <v>Pulp and Paper and Wood Products</v>
          </cell>
          <cell r="I8714" t="str">
            <v>Miscellaneous Wood Working Operations</v>
          </cell>
          <cell r="J8714" t="str">
            <v>Wood Waste Storage Bin Vent</v>
          </cell>
          <cell r="N8714">
            <v>40988</v>
          </cell>
        </row>
        <row r="8715">
          <cell r="A8715" t="str">
            <v>30703002</v>
          </cell>
          <cell r="B8715" t="str">
            <v>Point</v>
          </cell>
          <cell r="C8715" t="str">
            <v>Misc Wood Working Ops /Wood Waste Storage Bin Loadout</v>
          </cell>
          <cell r="D8715" t="str">
            <v>Industrial Processes - Storage and Transfer</v>
          </cell>
          <cell r="G8715" t="str">
            <v>Industrial Processes</v>
          </cell>
          <cell r="H8715" t="str">
            <v>Pulp and Paper and Wood Products</v>
          </cell>
          <cell r="I8715" t="str">
            <v>Miscellaneous Wood Working Operations</v>
          </cell>
          <cell r="J8715" t="str">
            <v>Wood Waste Storage Bin Loadout</v>
          </cell>
          <cell r="N8715">
            <v>40988</v>
          </cell>
        </row>
        <row r="8716">
          <cell r="A8716" t="str">
            <v>30703096</v>
          </cell>
          <cell r="B8716" t="str">
            <v>Point</v>
          </cell>
          <cell r="C8716" t="str">
            <v>Misc Wood Working Ops /Sanding/Planning Operations: Specify</v>
          </cell>
          <cell r="D8716" t="str">
            <v>Industrial Processes - Pulp &amp; Paper</v>
          </cell>
          <cell r="G8716" t="str">
            <v>Industrial Processes</v>
          </cell>
          <cell r="H8716" t="str">
            <v>Pulp and Paper and Wood Products</v>
          </cell>
          <cell r="I8716" t="str">
            <v>Miscellaneous Wood Working Operations</v>
          </cell>
          <cell r="J8716" t="str">
            <v>Sanding/Planning Operations: Specify</v>
          </cell>
          <cell r="K8716" t="str">
            <v>30703099</v>
          </cell>
          <cell r="L8716" t="str">
            <v>2002</v>
          </cell>
          <cell r="N8716">
            <v>40988</v>
          </cell>
        </row>
        <row r="8717">
          <cell r="A8717" t="str">
            <v>30703097</v>
          </cell>
          <cell r="B8717" t="str">
            <v>Point</v>
          </cell>
          <cell r="C8717" t="str">
            <v>Misc Wood Working Ops /Sanding/Planning Operations: Specify</v>
          </cell>
          <cell r="D8717" t="str">
            <v>Industrial Processes - Pulp &amp; Paper</v>
          </cell>
          <cell r="G8717" t="str">
            <v>Industrial Processes</v>
          </cell>
          <cell r="H8717" t="str">
            <v>Pulp and Paper and Wood Products</v>
          </cell>
          <cell r="I8717" t="str">
            <v>Miscellaneous Wood Working Operations</v>
          </cell>
          <cell r="J8717" t="str">
            <v>Sanding/Planning Operations: Specify</v>
          </cell>
          <cell r="K8717" t="str">
            <v>30703099</v>
          </cell>
          <cell r="L8717" t="str">
            <v>2002</v>
          </cell>
          <cell r="N8717">
            <v>40988</v>
          </cell>
        </row>
        <row r="8718">
          <cell r="A8718" t="str">
            <v>30703098</v>
          </cell>
          <cell r="B8718" t="str">
            <v>Point</v>
          </cell>
          <cell r="C8718" t="str">
            <v>Misc Wood Working Ops /Sanding/Planning Operations: Specify</v>
          </cell>
          <cell r="D8718" t="str">
            <v>Industrial Processes - Pulp &amp; Paper</v>
          </cell>
          <cell r="G8718" t="str">
            <v>Industrial Processes</v>
          </cell>
          <cell r="H8718" t="str">
            <v>Pulp and Paper and Wood Products</v>
          </cell>
          <cell r="I8718" t="str">
            <v>Miscellaneous Wood Working Operations</v>
          </cell>
          <cell r="J8718" t="str">
            <v>Sanding/Planning Operations: Specify</v>
          </cell>
          <cell r="K8718" t="str">
            <v>30703099</v>
          </cell>
          <cell r="L8718" t="str">
            <v>2002</v>
          </cell>
          <cell r="N8718">
            <v>40988</v>
          </cell>
        </row>
        <row r="8719">
          <cell r="A8719" t="str">
            <v>30703099</v>
          </cell>
          <cell r="B8719" t="str">
            <v>Point</v>
          </cell>
          <cell r="C8719" t="str">
            <v>Misc Wood Working Ops /Sanding/Planning Operations: Specify</v>
          </cell>
          <cell r="D8719" t="str">
            <v>Industrial Processes - Pulp &amp; Paper</v>
          </cell>
          <cell r="G8719" t="str">
            <v>Industrial Processes</v>
          </cell>
          <cell r="H8719" t="str">
            <v>Pulp and Paper and Wood Products</v>
          </cell>
          <cell r="I8719" t="str">
            <v>Miscellaneous Wood Working Operations</v>
          </cell>
          <cell r="J8719" t="str">
            <v>Sanding/Planning Operations: Specify</v>
          </cell>
          <cell r="N8719">
            <v>40988</v>
          </cell>
        </row>
        <row r="8720">
          <cell r="A8720" t="str">
            <v>30704001</v>
          </cell>
          <cell r="B8720" t="str">
            <v>Point</v>
          </cell>
          <cell r="C8720" t="str">
            <v>Pulp&amp;Paper&amp;Wood /Bulk Handling&amp;Stor: Wood-Bark /Storage Bins</v>
          </cell>
          <cell r="D8720" t="str">
            <v>Industrial Processes - Storage and Transfer</v>
          </cell>
          <cell r="G8720" t="str">
            <v>Industrial Processes</v>
          </cell>
          <cell r="H8720" t="str">
            <v>Pulp and Paper and Wood Products</v>
          </cell>
          <cell r="I8720" t="str">
            <v>Bulk Handling and Storage - Wood/Bark</v>
          </cell>
          <cell r="J8720" t="str">
            <v>Storage Bins</v>
          </cell>
          <cell r="N8720">
            <v>40988</v>
          </cell>
        </row>
        <row r="8721">
          <cell r="A8721" t="str">
            <v>30704002</v>
          </cell>
          <cell r="B8721" t="str">
            <v>Point</v>
          </cell>
          <cell r="C8721" t="str">
            <v>Pulp&amp;Paper&amp;Wood /Bulk Handling&amp;Stor: Wood-Bark /Stockpiles</v>
          </cell>
          <cell r="D8721" t="str">
            <v>Industrial Processes - Storage and Transfer</v>
          </cell>
          <cell r="G8721" t="str">
            <v>Industrial Processes</v>
          </cell>
          <cell r="H8721" t="str">
            <v>Pulp and Paper and Wood Products</v>
          </cell>
          <cell r="I8721" t="str">
            <v>Bulk Handling and Storage - Wood/Bark</v>
          </cell>
          <cell r="J8721" t="str">
            <v>Stockpiles</v>
          </cell>
          <cell r="N8721">
            <v>40988</v>
          </cell>
        </row>
        <row r="8722">
          <cell r="A8722" t="str">
            <v>30704003</v>
          </cell>
          <cell r="B8722" t="str">
            <v>Point</v>
          </cell>
          <cell r="C8722" t="str">
            <v>Pulp&amp;Paper&amp;Wood /Bulk Handling&amp;Stor: Wood-Bark /Unloading</v>
          </cell>
          <cell r="D8722" t="str">
            <v>Industrial Processes - Storage and Transfer</v>
          </cell>
          <cell r="G8722" t="str">
            <v>Industrial Processes</v>
          </cell>
          <cell r="H8722" t="str">
            <v>Pulp and Paper and Wood Products</v>
          </cell>
          <cell r="I8722" t="str">
            <v>Bulk Handling and Storage - Wood/Bark</v>
          </cell>
          <cell r="J8722" t="str">
            <v>Unloading</v>
          </cell>
          <cell r="N8722">
            <v>40988</v>
          </cell>
        </row>
        <row r="8723">
          <cell r="A8723" t="str">
            <v>30704004</v>
          </cell>
          <cell r="B8723" t="str">
            <v>Point</v>
          </cell>
          <cell r="C8723" t="str">
            <v>Pulp&amp;Paper&amp;Wood /Bulk Handling&amp;Stor: Wood-Bark /Loading</v>
          </cell>
          <cell r="D8723" t="str">
            <v>Industrial Processes - Storage and Transfer</v>
          </cell>
          <cell r="G8723" t="str">
            <v>Industrial Processes</v>
          </cell>
          <cell r="H8723" t="str">
            <v>Pulp and Paper and Wood Products</v>
          </cell>
          <cell r="I8723" t="str">
            <v>Bulk Handling and Storage - Wood/Bark</v>
          </cell>
          <cell r="J8723" t="str">
            <v>Loading</v>
          </cell>
          <cell r="N8723">
            <v>40988</v>
          </cell>
        </row>
        <row r="8724">
          <cell r="A8724" t="str">
            <v>30704005</v>
          </cell>
          <cell r="B8724" t="str">
            <v>Point</v>
          </cell>
          <cell r="C8724" t="str">
            <v>Pulp&amp;Paper&amp;Wood /Bulk Handling&amp;Stor: Wood-Bark /Conveyors</v>
          </cell>
          <cell r="D8724" t="str">
            <v>Industrial Processes - Storage and Transfer</v>
          </cell>
          <cell r="G8724" t="str">
            <v>Industrial Processes</v>
          </cell>
          <cell r="H8724" t="str">
            <v>Pulp and Paper and Wood Products</v>
          </cell>
          <cell r="I8724" t="str">
            <v>Bulk Handling and Storage - Wood/Bark</v>
          </cell>
          <cell r="J8724" t="str">
            <v>Conveyors</v>
          </cell>
          <cell r="N8724">
            <v>40988</v>
          </cell>
        </row>
        <row r="8725">
          <cell r="A8725" t="str">
            <v>30788801</v>
          </cell>
          <cell r="B8725" t="str">
            <v>Point</v>
          </cell>
          <cell r="C8725" t="str">
            <v>Pulp&amp;Paper&amp;Wood /Fugitive Emissions /Specify in Comments Field</v>
          </cell>
          <cell r="D8725" t="str">
            <v>Industrial Processes - Pulp &amp; Paper</v>
          </cell>
          <cell r="G8725" t="str">
            <v>Industrial Processes</v>
          </cell>
          <cell r="H8725" t="str">
            <v>Pulp and Paper and Wood Products</v>
          </cell>
          <cell r="I8725" t="str">
            <v>Fugitive Emissions</v>
          </cell>
          <cell r="J8725" t="str">
            <v>Specify in Comments Field</v>
          </cell>
          <cell r="N8725">
            <v>40988</v>
          </cell>
        </row>
        <row r="8726">
          <cell r="A8726" t="str">
            <v>30788802</v>
          </cell>
          <cell r="B8726" t="str">
            <v>Point</v>
          </cell>
          <cell r="C8726" t="str">
            <v>Pulp&amp;Paper&amp;Wood /Fugitive Emissions /Specify in Comments Field</v>
          </cell>
          <cell r="D8726" t="str">
            <v>Industrial Processes - Pulp &amp; Paper</v>
          </cell>
          <cell r="G8726" t="str">
            <v>Industrial Processes</v>
          </cell>
          <cell r="H8726" t="str">
            <v>Pulp and Paper and Wood Products</v>
          </cell>
          <cell r="I8726" t="str">
            <v>Fugitive Emissions</v>
          </cell>
          <cell r="J8726" t="str">
            <v>Specify in Comments Field</v>
          </cell>
          <cell r="K8726" t="str">
            <v>30788801</v>
          </cell>
          <cell r="L8726" t="str">
            <v>2005</v>
          </cell>
          <cell r="N8726">
            <v>40988</v>
          </cell>
        </row>
        <row r="8727">
          <cell r="A8727" t="str">
            <v>30788803</v>
          </cell>
          <cell r="B8727" t="str">
            <v>Point</v>
          </cell>
          <cell r="C8727" t="str">
            <v>Pulp&amp;Paper&amp;Wood /Fugitive Emissions /Specify in Comments Field</v>
          </cell>
          <cell r="D8727" t="str">
            <v>Industrial Processes - Pulp &amp; Paper</v>
          </cell>
          <cell r="G8727" t="str">
            <v>Industrial Processes</v>
          </cell>
          <cell r="H8727" t="str">
            <v>Pulp and Paper and Wood Products</v>
          </cell>
          <cell r="I8727" t="str">
            <v>Fugitive Emissions</v>
          </cell>
          <cell r="J8727" t="str">
            <v>Specify in Comments Field</v>
          </cell>
          <cell r="K8727" t="str">
            <v>30788801</v>
          </cell>
          <cell r="L8727" t="str">
            <v>2005</v>
          </cell>
          <cell r="N8727">
            <v>40988</v>
          </cell>
        </row>
        <row r="8728">
          <cell r="A8728" t="str">
            <v>30788804</v>
          </cell>
          <cell r="B8728" t="str">
            <v>Point</v>
          </cell>
          <cell r="C8728" t="str">
            <v>Pulp&amp;Paper&amp;Wood /Fugitive Emissions /Specify in Comments Field</v>
          </cell>
          <cell r="D8728" t="str">
            <v>Industrial Processes - Pulp &amp; Paper</v>
          </cell>
          <cell r="G8728" t="str">
            <v>Industrial Processes</v>
          </cell>
          <cell r="H8728" t="str">
            <v>Pulp and Paper and Wood Products</v>
          </cell>
          <cell r="I8728" t="str">
            <v>Fugitive Emissions</v>
          </cell>
          <cell r="J8728" t="str">
            <v>Specify in Comments Field</v>
          </cell>
          <cell r="K8728" t="str">
            <v>30788801</v>
          </cell>
          <cell r="L8728" t="str">
            <v>2005</v>
          </cell>
          <cell r="N8728">
            <v>40988</v>
          </cell>
        </row>
        <row r="8729">
          <cell r="A8729" t="str">
            <v>30788805</v>
          </cell>
          <cell r="B8729" t="str">
            <v>Point</v>
          </cell>
          <cell r="C8729" t="str">
            <v>Pulp&amp;Paper&amp;Wood /Fugitive Emissions /Specify in Comments Field</v>
          </cell>
          <cell r="D8729" t="str">
            <v>Industrial Processes - Pulp &amp; Paper</v>
          </cell>
          <cell r="G8729" t="str">
            <v>Industrial Processes</v>
          </cell>
          <cell r="H8729" t="str">
            <v>Pulp and Paper and Wood Products</v>
          </cell>
          <cell r="I8729" t="str">
            <v>Fugitive Emissions</v>
          </cell>
          <cell r="J8729" t="str">
            <v>Specify in Comments Field</v>
          </cell>
          <cell r="K8729" t="str">
            <v>30788801</v>
          </cell>
          <cell r="L8729" t="str">
            <v>2005</v>
          </cell>
          <cell r="N8729">
            <v>40988</v>
          </cell>
        </row>
        <row r="8730">
          <cell r="A8730" t="str">
            <v>30788898</v>
          </cell>
          <cell r="B8730" t="str">
            <v>Point</v>
          </cell>
          <cell r="C8730" t="str">
            <v>Pulp&amp;Paper&amp;Wood /Fugitive Emissions /Specify in Comments Field</v>
          </cell>
          <cell r="D8730" t="str">
            <v>Industrial Processes - Pulp &amp; Paper</v>
          </cell>
          <cell r="G8730" t="str">
            <v>Industrial Processes</v>
          </cell>
          <cell r="H8730" t="str">
            <v>Pulp and Paper and Wood Products</v>
          </cell>
          <cell r="I8730" t="str">
            <v>Fugitive Emissions</v>
          </cell>
          <cell r="J8730" t="str">
            <v>Specify in Comments Field</v>
          </cell>
          <cell r="K8730" t="str">
            <v>30788801</v>
          </cell>
          <cell r="L8730" t="str">
            <v>2005</v>
          </cell>
          <cell r="N8730">
            <v>40988</v>
          </cell>
        </row>
        <row r="8731">
          <cell r="A8731" t="str">
            <v>30790001</v>
          </cell>
          <cell r="B8731" t="str">
            <v>Point</v>
          </cell>
          <cell r="C8731" t="str">
            <v>Pulp&amp;Paper&amp;Wood /Fuel Fired Equipment /Distillate Oil (No. 2): Process Heaters</v>
          </cell>
          <cell r="D8731" t="str">
            <v>Industrial Processes - Pulp &amp; Paper</v>
          </cell>
          <cell r="G8731" t="str">
            <v>Industrial Processes</v>
          </cell>
          <cell r="H8731" t="str">
            <v>Pulp and Paper and Wood Products</v>
          </cell>
          <cell r="I8731" t="str">
            <v>Fuel Fired Equipment</v>
          </cell>
          <cell r="J8731" t="str">
            <v>Distillate Oil (No. 2): Process Heaters</v>
          </cell>
          <cell r="K8731" t="str">
            <v>30700401</v>
          </cell>
          <cell r="L8731" t="str">
            <v>2005</v>
          </cell>
          <cell r="N8731">
            <v>40988</v>
          </cell>
        </row>
        <row r="8732">
          <cell r="A8732" t="str">
            <v>30790002</v>
          </cell>
          <cell r="B8732" t="str">
            <v>Point</v>
          </cell>
          <cell r="C8732" t="str">
            <v>Pulp&amp;Paper&amp;Wood /Fuel Fired Equipment /Residual Oil: Process Heaters</v>
          </cell>
          <cell r="D8732" t="str">
            <v>Industrial Processes - Pulp &amp; Paper</v>
          </cell>
          <cell r="G8732" t="str">
            <v>Industrial Processes</v>
          </cell>
          <cell r="H8732" t="str">
            <v>Pulp and Paper and Wood Products</v>
          </cell>
          <cell r="I8732" t="str">
            <v>Fuel Fired Equipment</v>
          </cell>
          <cell r="J8732" t="str">
            <v>Residual Oil: Process Heaters</v>
          </cell>
          <cell r="K8732" t="str">
            <v>30700401</v>
          </cell>
          <cell r="L8732" t="str">
            <v>2005</v>
          </cell>
          <cell r="N8732">
            <v>40988</v>
          </cell>
        </row>
        <row r="8733">
          <cell r="A8733" t="str">
            <v>30790003</v>
          </cell>
          <cell r="B8733" t="str">
            <v>Point</v>
          </cell>
          <cell r="C8733" t="str">
            <v>Pulp&amp;Paper&amp;Wood /Fuel Fired Equipment /Natural Gas: Process Heaters</v>
          </cell>
          <cell r="D8733" t="str">
            <v>Industrial Processes - Pulp &amp; Paper</v>
          </cell>
          <cell r="G8733" t="str">
            <v>Industrial Processes</v>
          </cell>
          <cell r="H8733" t="str">
            <v>Pulp and Paper and Wood Products</v>
          </cell>
          <cell r="I8733" t="str">
            <v>Fuel Fired Equipment</v>
          </cell>
          <cell r="J8733" t="str">
            <v>Natural Gas: Process Heaters</v>
          </cell>
          <cell r="K8733" t="str">
            <v>30700401</v>
          </cell>
          <cell r="L8733" t="str">
            <v>2005</v>
          </cell>
          <cell r="N8733">
            <v>40988</v>
          </cell>
        </row>
        <row r="8734">
          <cell r="A8734" t="str">
            <v>30790011</v>
          </cell>
          <cell r="B8734" t="str">
            <v>Point</v>
          </cell>
          <cell r="C8734" t="str">
            <v>Pulp&amp;Paper&amp;Wood /Fuel Fired Equipment /Distillate Oil (No. 2): Incinerators</v>
          </cell>
          <cell r="D8734" t="str">
            <v>Industrial Processes - Pulp &amp; Paper</v>
          </cell>
          <cell r="G8734" t="str">
            <v>Industrial Processes</v>
          </cell>
          <cell r="H8734" t="str">
            <v>Pulp and Paper and Wood Products</v>
          </cell>
          <cell r="I8734" t="str">
            <v>Fuel Fired Equipment</v>
          </cell>
          <cell r="J8734" t="str">
            <v>Distillate Oil (No. 2): Incinerators</v>
          </cell>
          <cell r="K8734" t="str">
            <v>30700128</v>
          </cell>
          <cell r="L8734" t="str">
            <v>2005</v>
          </cell>
          <cell r="N8734">
            <v>40988</v>
          </cell>
        </row>
        <row r="8735">
          <cell r="A8735" t="str">
            <v>30790012</v>
          </cell>
          <cell r="B8735" t="str">
            <v>Point</v>
          </cell>
          <cell r="C8735" t="str">
            <v>Pulp&amp;Paper&amp;Wood /Fuel Fired Equipment /Residual Oil: Incinerators</v>
          </cell>
          <cell r="D8735" t="str">
            <v>Industrial Processes - Pulp &amp; Paper</v>
          </cell>
          <cell r="G8735" t="str">
            <v>Industrial Processes</v>
          </cell>
          <cell r="H8735" t="str">
            <v>Pulp and Paper and Wood Products</v>
          </cell>
          <cell r="I8735" t="str">
            <v>Fuel Fired Equipment</v>
          </cell>
          <cell r="J8735" t="str">
            <v>Residual Oil: Incinerators</v>
          </cell>
          <cell r="K8735" t="str">
            <v>30700128</v>
          </cell>
          <cell r="L8735" t="str">
            <v>2005</v>
          </cell>
          <cell r="N8735">
            <v>40988</v>
          </cell>
        </row>
        <row r="8736">
          <cell r="A8736" t="str">
            <v>30790013</v>
          </cell>
          <cell r="B8736" t="str">
            <v>Point</v>
          </cell>
          <cell r="C8736" t="str">
            <v>Pulp&amp;Paper&amp;Wood /Fuel Fired Equipment /Natural Gas: Incinerators</v>
          </cell>
          <cell r="D8736" t="str">
            <v>Industrial Processes - Pulp &amp; Paper</v>
          </cell>
          <cell r="G8736" t="str">
            <v>Industrial Processes</v>
          </cell>
          <cell r="H8736" t="str">
            <v>Pulp and Paper and Wood Products</v>
          </cell>
          <cell r="I8736" t="str">
            <v>Fuel Fired Equipment</v>
          </cell>
          <cell r="J8736" t="str">
            <v>Natural Gas: Incinerators</v>
          </cell>
          <cell r="K8736" t="str">
            <v>30700128</v>
          </cell>
          <cell r="L8736" t="str">
            <v>2005</v>
          </cell>
          <cell r="N8736">
            <v>40988</v>
          </cell>
        </row>
        <row r="8737">
          <cell r="A8737" t="str">
            <v>30790014</v>
          </cell>
          <cell r="B8737" t="str">
            <v>Point</v>
          </cell>
          <cell r="C8737" t="str">
            <v>Pulp&amp;Paper&amp;Wood /Fuel Fired Equipment /Process Gas: Incinerators</v>
          </cell>
          <cell r="D8737" t="str">
            <v>Industrial Processes - Pulp &amp; Paper</v>
          </cell>
          <cell r="G8737" t="str">
            <v>Industrial Processes</v>
          </cell>
          <cell r="H8737" t="str">
            <v>Pulp and Paper and Wood Products</v>
          </cell>
          <cell r="I8737" t="str">
            <v>Fuel Fired Equipment</v>
          </cell>
          <cell r="J8737" t="str">
            <v>Process Gas: Incinerators</v>
          </cell>
          <cell r="K8737" t="str">
            <v>30700128</v>
          </cell>
          <cell r="L8737" t="str">
            <v>2005</v>
          </cell>
          <cell r="N8737">
            <v>40988</v>
          </cell>
        </row>
        <row r="8738">
          <cell r="A8738" t="str">
            <v>30790021</v>
          </cell>
          <cell r="B8738" t="str">
            <v>Point</v>
          </cell>
          <cell r="C8738" t="str">
            <v>Pulp&amp;Paper&amp;Wood /Fuel Fired Equipment /Distillate Oil (No. 2): Flares</v>
          </cell>
          <cell r="D8738" t="str">
            <v>Industrial Processes - Pulp &amp; Paper</v>
          </cell>
          <cell r="G8738" t="str">
            <v>Industrial Processes</v>
          </cell>
          <cell r="H8738" t="str">
            <v>Pulp and Paper and Wood Products</v>
          </cell>
          <cell r="I8738" t="str">
            <v>Fuel Fired Equipment</v>
          </cell>
          <cell r="J8738" t="str">
            <v>Distillate Oil (No. 2): Flares</v>
          </cell>
          <cell r="L8738" t="str">
            <v>2005</v>
          </cell>
          <cell r="N8738">
            <v>40988</v>
          </cell>
        </row>
        <row r="8739">
          <cell r="A8739" t="str">
            <v>30790022</v>
          </cell>
          <cell r="B8739" t="str">
            <v>Point</v>
          </cell>
          <cell r="C8739" t="str">
            <v>Pulp&amp;Paper&amp;Wood /Fuel Fired Equipment /Residual Oil: Flares</v>
          </cell>
          <cell r="D8739" t="str">
            <v>Industrial Processes - Pulp &amp; Paper</v>
          </cell>
          <cell r="G8739" t="str">
            <v>Industrial Processes</v>
          </cell>
          <cell r="H8739" t="str">
            <v>Pulp and Paper and Wood Products</v>
          </cell>
          <cell r="I8739" t="str">
            <v>Fuel Fired Equipment</v>
          </cell>
          <cell r="J8739" t="str">
            <v>Residual Oil: Flares</v>
          </cell>
          <cell r="L8739" t="str">
            <v>2005</v>
          </cell>
          <cell r="N8739">
            <v>40988</v>
          </cell>
        </row>
        <row r="8740">
          <cell r="A8740" t="str">
            <v>30790023</v>
          </cell>
          <cell r="B8740" t="str">
            <v>Point</v>
          </cell>
          <cell r="C8740" t="str">
            <v>Pulp&amp;Paper&amp;Wood /Fuel Fired Equipment /Natural Gas: Flares</v>
          </cell>
          <cell r="D8740" t="str">
            <v>Industrial Processes - Pulp &amp; Paper</v>
          </cell>
          <cell r="G8740" t="str">
            <v>Industrial Processes</v>
          </cell>
          <cell r="H8740" t="str">
            <v>Pulp and Paper and Wood Products</v>
          </cell>
          <cell r="I8740" t="str">
            <v>Fuel Fired Equipment</v>
          </cell>
          <cell r="J8740" t="str">
            <v>Natural Gas: Flares</v>
          </cell>
          <cell r="L8740" t="str">
            <v>2005</v>
          </cell>
          <cell r="N8740">
            <v>40988</v>
          </cell>
        </row>
        <row r="8741">
          <cell r="A8741" t="str">
            <v>30790024</v>
          </cell>
          <cell r="B8741" t="str">
            <v>Point</v>
          </cell>
          <cell r="C8741" t="str">
            <v>Pulp&amp;Paper&amp;Wood /Fuel Fired Equipment /Process Gas: Flares</v>
          </cell>
          <cell r="D8741" t="str">
            <v>Industrial Processes - Pulp &amp; Paper</v>
          </cell>
          <cell r="G8741" t="str">
            <v>Industrial Processes</v>
          </cell>
          <cell r="H8741" t="str">
            <v>Pulp and Paper and Wood Products</v>
          </cell>
          <cell r="I8741" t="str">
            <v>Fuel Fired Equipment</v>
          </cell>
          <cell r="J8741" t="str">
            <v>Process Gas: Flares</v>
          </cell>
          <cell r="L8741" t="str">
            <v>2005</v>
          </cell>
          <cell r="N8741">
            <v>40988</v>
          </cell>
        </row>
        <row r="8742">
          <cell r="A8742" t="str">
            <v>30799901</v>
          </cell>
          <cell r="B8742" t="str">
            <v>Point</v>
          </cell>
          <cell r="C8742" t="str">
            <v>Pulp&amp;Paper&amp;Wood /Other Not Classified /Battery Separators</v>
          </cell>
          <cell r="D8742" t="str">
            <v>Industrial Processes - Pulp &amp; Paper</v>
          </cell>
          <cell r="G8742" t="str">
            <v>Industrial Processes</v>
          </cell>
          <cell r="H8742" t="str">
            <v>Pulp and Paper and Wood Products</v>
          </cell>
          <cell r="I8742" t="str">
            <v>Other Not Classified</v>
          </cell>
          <cell r="J8742" t="str">
            <v>Battery Separators</v>
          </cell>
          <cell r="N8742">
            <v>40988</v>
          </cell>
        </row>
        <row r="8743">
          <cell r="A8743" t="str">
            <v>30799998</v>
          </cell>
          <cell r="B8743" t="str">
            <v>Point</v>
          </cell>
          <cell r="C8743" t="str">
            <v>Pulp&amp;Paper&amp;Wood /Other Not Classified</v>
          </cell>
          <cell r="D8743" t="str">
            <v>Industrial Processes - Pulp &amp; Paper</v>
          </cell>
          <cell r="G8743" t="str">
            <v>Industrial Processes</v>
          </cell>
          <cell r="H8743" t="str">
            <v>Pulp and Paper and Wood Products</v>
          </cell>
          <cell r="I8743" t="str">
            <v>Other Not Classified</v>
          </cell>
          <cell r="J8743" t="str">
            <v>Other Not Classified</v>
          </cell>
          <cell r="N8743">
            <v>40988</v>
          </cell>
        </row>
        <row r="8744">
          <cell r="A8744" t="str">
            <v>30799999</v>
          </cell>
          <cell r="B8744" t="str">
            <v>Point</v>
          </cell>
          <cell r="C8744" t="str">
            <v>Pulp&amp;Paper&amp;Wood /Other Not Classified /See Comment **</v>
          </cell>
          <cell r="D8744" t="str">
            <v>Industrial Processes - Pulp &amp; Paper</v>
          </cell>
          <cell r="G8744" t="str">
            <v>Industrial Processes</v>
          </cell>
          <cell r="H8744" t="str">
            <v>Pulp and Paper and Wood Products</v>
          </cell>
          <cell r="I8744" t="str">
            <v>Other Not Classified</v>
          </cell>
          <cell r="J8744" t="str">
            <v>See Comment **</v>
          </cell>
          <cell r="N8744">
            <v>40988</v>
          </cell>
        </row>
        <row r="8745">
          <cell r="A8745" t="str">
            <v>30800101</v>
          </cell>
          <cell r="B8745" t="str">
            <v>Point</v>
          </cell>
          <cell r="C8745" t="str">
            <v>Tire Manuf /Undertread and Sidewall Cementing</v>
          </cell>
          <cell r="D8745" t="str">
            <v>Industrial Processes - NEC</v>
          </cell>
          <cell r="G8745" t="str">
            <v>Industrial Processes</v>
          </cell>
          <cell r="H8745" t="str">
            <v>Rubber and Miscellaneous Plastics Products</v>
          </cell>
          <cell r="I8745" t="str">
            <v>Tire Manufacture</v>
          </cell>
          <cell r="J8745" t="str">
            <v>Undertread and Sidewall Cementing</v>
          </cell>
          <cell r="N8745">
            <v>40988</v>
          </cell>
        </row>
        <row r="8746">
          <cell r="A8746" t="str">
            <v>30800102</v>
          </cell>
          <cell r="B8746" t="str">
            <v>Point</v>
          </cell>
          <cell r="C8746" t="str">
            <v>Tire Manuf /Bead Dipping</v>
          </cell>
          <cell r="D8746" t="str">
            <v>Industrial Processes - NEC</v>
          </cell>
          <cell r="G8746" t="str">
            <v>Industrial Processes</v>
          </cell>
          <cell r="H8746" t="str">
            <v>Rubber and Miscellaneous Plastics Products</v>
          </cell>
          <cell r="I8746" t="str">
            <v>Tire Manufacture</v>
          </cell>
          <cell r="J8746" t="str">
            <v>Bead Dipping</v>
          </cell>
          <cell r="N8746">
            <v>40988</v>
          </cell>
        </row>
        <row r="8747">
          <cell r="A8747" t="str">
            <v>30800103</v>
          </cell>
          <cell r="B8747" t="str">
            <v>Point</v>
          </cell>
          <cell r="C8747" t="str">
            <v>Tire Manuf /Bead Swabbing</v>
          </cell>
          <cell r="D8747" t="str">
            <v>Industrial Processes - NEC</v>
          </cell>
          <cell r="G8747" t="str">
            <v>Industrial Processes</v>
          </cell>
          <cell r="H8747" t="str">
            <v>Rubber and Miscellaneous Plastics Products</v>
          </cell>
          <cell r="I8747" t="str">
            <v>Tire Manufacture</v>
          </cell>
          <cell r="J8747" t="str">
            <v>Bead Swabbing</v>
          </cell>
          <cell r="N8747">
            <v>40988</v>
          </cell>
        </row>
        <row r="8748">
          <cell r="A8748" t="str">
            <v>30800104</v>
          </cell>
          <cell r="B8748" t="str">
            <v>Point</v>
          </cell>
          <cell r="C8748" t="str">
            <v>Tire Manuf /Tire Building</v>
          </cell>
          <cell r="D8748" t="str">
            <v>Industrial Processes - NEC</v>
          </cell>
          <cell r="G8748" t="str">
            <v>Industrial Processes</v>
          </cell>
          <cell r="H8748" t="str">
            <v>Rubber and Miscellaneous Plastics Products</v>
          </cell>
          <cell r="I8748" t="str">
            <v>Tire Manufacture</v>
          </cell>
          <cell r="J8748" t="str">
            <v>Tire Building</v>
          </cell>
          <cell r="N8748">
            <v>40988</v>
          </cell>
        </row>
        <row r="8749">
          <cell r="A8749" t="str">
            <v>30800105</v>
          </cell>
          <cell r="B8749" t="str">
            <v>Point</v>
          </cell>
          <cell r="C8749" t="str">
            <v>Tire Manuf /Tread End Cementing</v>
          </cell>
          <cell r="D8749" t="str">
            <v>Industrial Processes - NEC</v>
          </cell>
          <cell r="G8749" t="str">
            <v>Industrial Processes</v>
          </cell>
          <cell r="H8749" t="str">
            <v>Rubber and Miscellaneous Plastics Products</v>
          </cell>
          <cell r="I8749" t="str">
            <v>Tire Manufacture</v>
          </cell>
          <cell r="J8749" t="str">
            <v>Tread End Cementing</v>
          </cell>
          <cell r="N8749">
            <v>40988</v>
          </cell>
        </row>
        <row r="8750">
          <cell r="A8750" t="str">
            <v>30800106</v>
          </cell>
          <cell r="B8750" t="str">
            <v>Point</v>
          </cell>
          <cell r="C8750" t="str">
            <v>Tire Manuf /Green Tire Spraying</v>
          </cell>
          <cell r="D8750" t="str">
            <v>Industrial Processes - NEC</v>
          </cell>
          <cell r="G8750" t="str">
            <v>Industrial Processes</v>
          </cell>
          <cell r="H8750" t="str">
            <v>Rubber and Miscellaneous Plastics Products</v>
          </cell>
          <cell r="I8750" t="str">
            <v>Tire Manufacture</v>
          </cell>
          <cell r="J8750" t="str">
            <v>Green Tire Spraying</v>
          </cell>
          <cell r="N8750">
            <v>40988</v>
          </cell>
        </row>
        <row r="8751">
          <cell r="A8751" t="str">
            <v>30800107</v>
          </cell>
          <cell r="B8751" t="str">
            <v>Point</v>
          </cell>
          <cell r="C8751" t="str">
            <v>Tire Manuf /Tire Curing</v>
          </cell>
          <cell r="D8751" t="str">
            <v>Industrial Processes - NEC</v>
          </cell>
          <cell r="G8751" t="str">
            <v>Industrial Processes</v>
          </cell>
          <cell r="H8751" t="str">
            <v>Rubber and Miscellaneous Plastics Products</v>
          </cell>
          <cell r="I8751" t="str">
            <v>Tire Manufacture</v>
          </cell>
          <cell r="J8751" t="str">
            <v>Tire Curing</v>
          </cell>
          <cell r="N8751">
            <v>40988</v>
          </cell>
        </row>
        <row r="8752">
          <cell r="A8752" t="str">
            <v>30800108</v>
          </cell>
          <cell r="B8752" t="str">
            <v>Point</v>
          </cell>
          <cell r="C8752" t="str">
            <v>Tire Manuf /Solvent Mixing</v>
          </cell>
          <cell r="D8752" t="str">
            <v>Industrial Processes - NEC</v>
          </cell>
          <cell r="G8752" t="str">
            <v>Industrial Processes</v>
          </cell>
          <cell r="H8752" t="str">
            <v>Rubber and Miscellaneous Plastics Products</v>
          </cell>
          <cell r="I8752" t="str">
            <v>Tire Manufacture</v>
          </cell>
          <cell r="J8752" t="str">
            <v>Solvent Mixing</v>
          </cell>
          <cell r="N8752">
            <v>40988</v>
          </cell>
        </row>
        <row r="8753">
          <cell r="A8753" t="str">
            <v>30800109</v>
          </cell>
          <cell r="B8753" t="str">
            <v>Point</v>
          </cell>
          <cell r="C8753" t="str">
            <v>Tire Manuf /Solvent Storage ** (Use 4-07-004-01 thru 4-07-999-98 if possible)</v>
          </cell>
          <cell r="D8753" t="str">
            <v>Industrial Processes - Storage and Transfer</v>
          </cell>
          <cell r="G8753" t="str">
            <v>Industrial Processes</v>
          </cell>
          <cell r="H8753" t="str">
            <v>Rubber and Miscellaneous Plastics Products</v>
          </cell>
          <cell r="I8753" t="str">
            <v>Tire Manufacture</v>
          </cell>
          <cell r="J8753" t="str">
            <v>Solvent Storage ** (Use 4-07-004-01 thru 4-07-999-98 if possible)</v>
          </cell>
          <cell r="N8753">
            <v>40988</v>
          </cell>
        </row>
        <row r="8754">
          <cell r="A8754" t="str">
            <v>30800110</v>
          </cell>
          <cell r="B8754" t="str">
            <v>Point</v>
          </cell>
          <cell r="C8754" t="str">
            <v>Tire Manuf /Solvent Storage (Use 4-07-004-01 thru 4-07-999-98 if possible)</v>
          </cell>
          <cell r="D8754" t="str">
            <v>Industrial Processes - Storage and Transfer</v>
          </cell>
          <cell r="G8754" t="str">
            <v>Industrial Processes</v>
          </cell>
          <cell r="H8754" t="str">
            <v>Rubber and Miscellaneous Plastics Products</v>
          </cell>
          <cell r="I8754" t="str">
            <v>Tire Manufacture</v>
          </cell>
          <cell r="J8754" t="str">
            <v>Solvent Storage (Use 4-07-004-01 thru 4-07-999-98 if possible)</v>
          </cell>
          <cell r="N8754">
            <v>40988</v>
          </cell>
        </row>
        <row r="8755">
          <cell r="A8755" t="str">
            <v>30800111</v>
          </cell>
          <cell r="B8755" t="str">
            <v>Point</v>
          </cell>
          <cell r="C8755" t="str">
            <v>Tire Manuf /Compounding</v>
          </cell>
          <cell r="D8755" t="str">
            <v>Industrial Processes - NEC</v>
          </cell>
          <cell r="G8755" t="str">
            <v>Industrial Processes</v>
          </cell>
          <cell r="H8755" t="str">
            <v>Rubber and Miscellaneous Plastics Products</v>
          </cell>
          <cell r="I8755" t="str">
            <v>Tire Manufacture</v>
          </cell>
          <cell r="J8755" t="str">
            <v>Compounding</v>
          </cell>
          <cell r="N8755">
            <v>40988</v>
          </cell>
        </row>
        <row r="8756">
          <cell r="A8756" t="str">
            <v>30800112</v>
          </cell>
          <cell r="B8756" t="str">
            <v>Point</v>
          </cell>
          <cell r="C8756" t="str">
            <v>Tire Manuf /Milling</v>
          </cell>
          <cell r="D8756" t="str">
            <v>Industrial Processes - NEC</v>
          </cell>
          <cell r="G8756" t="str">
            <v>Industrial Processes</v>
          </cell>
          <cell r="H8756" t="str">
            <v>Rubber and Miscellaneous Plastics Products</v>
          </cell>
          <cell r="I8756" t="str">
            <v>Tire Manufacture</v>
          </cell>
          <cell r="J8756" t="str">
            <v>Milling</v>
          </cell>
          <cell r="N8756">
            <v>40988</v>
          </cell>
        </row>
        <row r="8757">
          <cell r="A8757" t="str">
            <v>30800113</v>
          </cell>
          <cell r="B8757" t="str">
            <v>Point</v>
          </cell>
          <cell r="C8757" t="str">
            <v>Tire Manuf /Tread Extruder</v>
          </cell>
          <cell r="D8757" t="str">
            <v>Industrial Processes - NEC</v>
          </cell>
          <cell r="G8757" t="str">
            <v>Industrial Processes</v>
          </cell>
          <cell r="H8757" t="str">
            <v>Rubber and Miscellaneous Plastics Products</v>
          </cell>
          <cell r="I8757" t="str">
            <v>Tire Manufacture</v>
          </cell>
          <cell r="J8757" t="str">
            <v>Tread Extruder</v>
          </cell>
          <cell r="N8757">
            <v>40988</v>
          </cell>
        </row>
        <row r="8758">
          <cell r="A8758" t="str">
            <v>30800114</v>
          </cell>
          <cell r="B8758" t="str">
            <v>Point</v>
          </cell>
          <cell r="C8758" t="str">
            <v>Tire Manuf /Sidewall Extruder</v>
          </cell>
          <cell r="D8758" t="str">
            <v>Industrial Processes - NEC</v>
          </cell>
          <cell r="G8758" t="str">
            <v>Industrial Processes</v>
          </cell>
          <cell r="H8758" t="str">
            <v>Rubber and Miscellaneous Plastics Products</v>
          </cell>
          <cell r="I8758" t="str">
            <v>Tire Manufacture</v>
          </cell>
          <cell r="J8758" t="str">
            <v>Sidewall Extruder</v>
          </cell>
          <cell r="N8758">
            <v>40988</v>
          </cell>
        </row>
        <row r="8759">
          <cell r="A8759" t="str">
            <v>30800115</v>
          </cell>
          <cell r="B8759" t="str">
            <v>Point</v>
          </cell>
          <cell r="C8759" t="str">
            <v>Tire Manuf /Calendering</v>
          </cell>
          <cell r="D8759" t="str">
            <v>Industrial Processes - NEC</v>
          </cell>
          <cell r="G8759" t="str">
            <v>Industrial Processes</v>
          </cell>
          <cell r="H8759" t="str">
            <v>Rubber and Miscellaneous Plastics Products</v>
          </cell>
          <cell r="I8759" t="str">
            <v>Tire Manufacture</v>
          </cell>
          <cell r="J8759" t="str">
            <v>Calendering</v>
          </cell>
          <cell r="N8759">
            <v>40988</v>
          </cell>
        </row>
        <row r="8760">
          <cell r="A8760" t="str">
            <v>30800116</v>
          </cell>
          <cell r="B8760" t="str">
            <v>Point</v>
          </cell>
          <cell r="C8760" t="str">
            <v>Tire Manuf /Latex Dipping</v>
          </cell>
          <cell r="D8760" t="str">
            <v>Industrial Processes - NEC</v>
          </cell>
          <cell r="G8760" t="str">
            <v>Industrial Processes</v>
          </cell>
          <cell r="H8760" t="str">
            <v>Rubber and Miscellaneous Plastics Products</v>
          </cell>
          <cell r="I8760" t="str">
            <v>Tire Manufacture</v>
          </cell>
          <cell r="J8760" t="str">
            <v>Latex Dipping</v>
          </cell>
          <cell r="N8760">
            <v>40988</v>
          </cell>
        </row>
        <row r="8761">
          <cell r="A8761" t="str">
            <v>30800117</v>
          </cell>
          <cell r="B8761" t="str">
            <v>Point</v>
          </cell>
          <cell r="C8761" t="str">
            <v>Tire Manuf /Finishing</v>
          </cell>
          <cell r="D8761" t="str">
            <v>Industrial Processes - NEC</v>
          </cell>
          <cell r="G8761" t="str">
            <v>Industrial Processes</v>
          </cell>
          <cell r="H8761" t="str">
            <v>Rubber and Miscellaneous Plastics Products</v>
          </cell>
          <cell r="I8761" t="str">
            <v>Tire Manufacture</v>
          </cell>
          <cell r="J8761" t="str">
            <v>Finishing</v>
          </cell>
          <cell r="N8761">
            <v>40988</v>
          </cell>
        </row>
        <row r="8762">
          <cell r="A8762" t="str">
            <v>30800120</v>
          </cell>
          <cell r="B8762" t="str">
            <v>Point</v>
          </cell>
          <cell r="C8762" t="str">
            <v>Tire Manuf /Undertread and Sidewall Cementing</v>
          </cell>
          <cell r="D8762" t="str">
            <v>Industrial Processes - NEC</v>
          </cell>
          <cell r="G8762" t="str">
            <v>Industrial Processes</v>
          </cell>
          <cell r="H8762" t="str">
            <v>Rubber and Miscellaneous Plastics Products</v>
          </cell>
          <cell r="I8762" t="str">
            <v>Tire Manufacture</v>
          </cell>
          <cell r="J8762" t="str">
            <v>Undertread and Sidewall Cementing</v>
          </cell>
          <cell r="K8762" t="str">
            <v>30800101</v>
          </cell>
          <cell r="L8762" t="str">
            <v>1999</v>
          </cell>
          <cell r="N8762">
            <v>40988</v>
          </cell>
        </row>
        <row r="8763">
          <cell r="A8763" t="str">
            <v>30800121</v>
          </cell>
          <cell r="B8763" t="str">
            <v>Point</v>
          </cell>
          <cell r="C8763" t="str">
            <v>Tire Manuf /Tread End Cementing</v>
          </cell>
          <cell r="D8763" t="str">
            <v>Industrial Processes - NEC</v>
          </cell>
          <cell r="G8763" t="str">
            <v>Industrial Processes</v>
          </cell>
          <cell r="H8763" t="str">
            <v>Rubber and Miscellaneous Plastics Products</v>
          </cell>
          <cell r="I8763" t="str">
            <v>Tire Manufacture</v>
          </cell>
          <cell r="J8763" t="str">
            <v>Tread End Cementing</v>
          </cell>
          <cell r="K8763" t="str">
            <v>30800105</v>
          </cell>
          <cell r="L8763" t="str">
            <v>1999</v>
          </cell>
          <cell r="N8763">
            <v>40988</v>
          </cell>
        </row>
        <row r="8764">
          <cell r="A8764" t="str">
            <v>30800122</v>
          </cell>
          <cell r="B8764" t="str">
            <v>Point</v>
          </cell>
          <cell r="C8764" t="str">
            <v>Tire Manuf /Bead Dipping</v>
          </cell>
          <cell r="D8764" t="str">
            <v>Industrial Processes - NEC</v>
          </cell>
          <cell r="G8764" t="str">
            <v>Industrial Processes</v>
          </cell>
          <cell r="H8764" t="str">
            <v>Rubber and Miscellaneous Plastics Products</v>
          </cell>
          <cell r="I8764" t="str">
            <v>Tire Manufacture</v>
          </cell>
          <cell r="J8764" t="str">
            <v>Bead Dipping</v>
          </cell>
          <cell r="K8764" t="str">
            <v>30800102</v>
          </cell>
          <cell r="L8764" t="str">
            <v>1999</v>
          </cell>
          <cell r="N8764">
            <v>40988</v>
          </cell>
        </row>
        <row r="8765">
          <cell r="A8765" t="str">
            <v>30800123</v>
          </cell>
          <cell r="B8765" t="str">
            <v>Point</v>
          </cell>
          <cell r="C8765" t="str">
            <v>Tire Manuf /Green Tire Spraying</v>
          </cell>
          <cell r="D8765" t="str">
            <v>Industrial Processes - NEC</v>
          </cell>
          <cell r="G8765" t="str">
            <v>Industrial Processes</v>
          </cell>
          <cell r="H8765" t="str">
            <v>Rubber and Miscellaneous Plastics Products</v>
          </cell>
          <cell r="I8765" t="str">
            <v>Tire Manufacture</v>
          </cell>
          <cell r="J8765" t="str">
            <v>Green Tire Spraying</v>
          </cell>
          <cell r="K8765" t="str">
            <v>30800106</v>
          </cell>
          <cell r="L8765" t="str">
            <v>1999</v>
          </cell>
          <cell r="N8765">
            <v>40988</v>
          </cell>
        </row>
        <row r="8766">
          <cell r="A8766" t="str">
            <v>30800124</v>
          </cell>
          <cell r="B8766" t="str">
            <v>Point</v>
          </cell>
          <cell r="C8766" t="str">
            <v>Tire Manuf /Bead Swabbing</v>
          </cell>
          <cell r="D8766" t="str">
            <v>Industrial Processes - NEC</v>
          </cell>
          <cell r="G8766" t="str">
            <v>Industrial Processes</v>
          </cell>
          <cell r="H8766" t="str">
            <v>Rubber and Miscellaneous Plastics Products</v>
          </cell>
          <cell r="I8766" t="str">
            <v>Tire Manufacture</v>
          </cell>
          <cell r="J8766" t="str">
            <v>Bead Swabbing</v>
          </cell>
          <cell r="K8766" t="str">
            <v>30800103</v>
          </cell>
          <cell r="L8766" t="str">
            <v>1999</v>
          </cell>
          <cell r="N8766">
            <v>40988</v>
          </cell>
        </row>
        <row r="8767">
          <cell r="A8767" t="str">
            <v>30800125</v>
          </cell>
          <cell r="B8767" t="str">
            <v>Point</v>
          </cell>
          <cell r="C8767" t="str">
            <v>Tire Manuf /Tire Building</v>
          </cell>
          <cell r="D8767" t="str">
            <v>Industrial Processes - NEC</v>
          </cell>
          <cell r="G8767" t="str">
            <v>Industrial Processes</v>
          </cell>
          <cell r="H8767" t="str">
            <v>Rubber and Miscellaneous Plastics Products</v>
          </cell>
          <cell r="I8767" t="str">
            <v>Tire Manufacture</v>
          </cell>
          <cell r="J8767" t="str">
            <v>Tire Building</v>
          </cell>
          <cell r="K8767" t="str">
            <v>30800104</v>
          </cell>
          <cell r="L8767" t="str">
            <v>1999</v>
          </cell>
          <cell r="N8767">
            <v>40988</v>
          </cell>
        </row>
        <row r="8768">
          <cell r="A8768" t="str">
            <v>30800126</v>
          </cell>
          <cell r="B8768" t="str">
            <v>Point</v>
          </cell>
          <cell r="C8768" t="str">
            <v>Tire Manuf /Tire Curing</v>
          </cell>
          <cell r="D8768" t="str">
            <v>Industrial Processes - NEC</v>
          </cell>
          <cell r="G8768" t="str">
            <v>Industrial Processes</v>
          </cell>
          <cell r="H8768" t="str">
            <v>Rubber and Miscellaneous Plastics Products</v>
          </cell>
          <cell r="I8768" t="str">
            <v>Tire Manufacture</v>
          </cell>
          <cell r="J8768" t="str">
            <v>Tire Curing</v>
          </cell>
          <cell r="K8768" t="str">
            <v>30800107</v>
          </cell>
          <cell r="L8768" t="str">
            <v>1999</v>
          </cell>
          <cell r="N8768">
            <v>40988</v>
          </cell>
        </row>
        <row r="8769">
          <cell r="A8769" t="str">
            <v>30800127</v>
          </cell>
          <cell r="B8769" t="str">
            <v>Point</v>
          </cell>
          <cell r="C8769" t="str">
            <v>Tire Manuf /Compounding</v>
          </cell>
          <cell r="D8769" t="str">
            <v>Industrial Processes - NEC</v>
          </cell>
          <cell r="G8769" t="str">
            <v>Industrial Processes</v>
          </cell>
          <cell r="H8769" t="str">
            <v>Rubber and Miscellaneous Plastics Products</v>
          </cell>
          <cell r="I8769" t="str">
            <v>Tire Manufacture</v>
          </cell>
          <cell r="J8769" t="str">
            <v>Compounding</v>
          </cell>
          <cell r="K8769" t="str">
            <v>30800111</v>
          </cell>
          <cell r="L8769" t="str">
            <v>1999</v>
          </cell>
          <cell r="N8769">
            <v>40988</v>
          </cell>
        </row>
        <row r="8770">
          <cell r="A8770" t="str">
            <v>30800128</v>
          </cell>
          <cell r="B8770" t="str">
            <v>Point</v>
          </cell>
          <cell r="C8770" t="str">
            <v>Tire Manuf /Milling</v>
          </cell>
          <cell r="D8770" t="str">
            <v>Industrial Processes - NEC</v>
          </cell>
          <cell r="G8770" t="str">
            <v>Industrial Processes</v>
          </cell>
          <cell r="H8770" t="str">
            <v>Rubber and Miscellaneous Plastics Products</v>
          </cell>
          <cell r="I8770" t="str">
            <v>Tire Manufacture</v>
          </cell>
          <cell r="J8770" t="str">
            <v>Milling</v>
          </cell>
          <cell r="K8770" t="str">
            <v>30800112</v>
          </cell>
          <cell r="L8770" t="str">
            <v>1999</v>
          </cell>
          <cell r="N8770">
            <v>40988</v>
          </cell>
        </row>
        <row r="8771">
          <cell r="A8771" t="str">
            <v>30800129</v>
          </cell>
          <cell r="B8771" t="str">
            <v>Point</v>
          </cell>
          <cell r="C8771" t="str">
            <v>Tire Manuf /Tread Extruder</v>
          </cell>
          <cell r="D8771" t="str">
            <v>Industrial Processes - NEC</v>
          </cell>
          <cell r="G8771" t="str">
            <v>Industrial Processes</v>
          </cell>
          <cell r="H8771" t="str">
            <v>Rubber and Miscellaneous Plastics Products</v>
          </cell>
          <cell r="I8771" t="str">
            <v>Tire Manufacture</v>
          </cell>
          <cell r="J8771" t="str">
            <v>Tread Extruder</v>
          </cell>
          <cell r="K8771" t="str">
            <v>30800113</v>
          </cell>
          <cell r="L8771" t="str">
            <v>1999</v>
          </cell>
          <cell r="N8771">
            <v>40988</v>
          </cell>
        </row>
        <row r="8772">
          <cell r="A8772" t="str">
            <v>30800130</v>
          </cell>
          <cell r="B8772" t="str">
            <v>Point</v>
          </cell>
          <cell r="C8772" t="str">
            <v>Tire Manuf /Sidewall Extruder</v>
          </cell>
          <cell r="D8772" t="str">
            <v>Industrial Processes - NEC</v>
          </cell>
          <cell r="G8772" t="str">
            <v>Industrial Processes</v>
          </cell>
          <cell r="H8772" t="str">
            <v>Rubber and Miscellaneous Plastics Products</v>
          </cell>
          <cell r="I8772" t="str">
            <v>Tire Manufacture</v>
          </cell>
          <cell r="J8772" t="str">
            <v>Sidewall Extruder</v>
          </cell>
          <cell r="K8772" t="str">
            <v>30800114</v>
          </cell>
          <cell r="L8772" t="str">
            <v>1999</v>
          </cell>
          <cell r="N8772">
            <v>40988</v>
          </cell>
        </row>
        <row r="8773">
          <cell r="A8773" t="str">
            <v>30800131</v>
          </cell>
          <cell r="B8773" t="str">
            <v>Point</v>
          </cell>
          <cell r="C8773" t="str">
            <v>Tire Manuf /Calendering</v>
          </cell>
          <cell r="D8773" t="str">
            <v>Industrial Processes - NEC</v>
          </cell>
          <cell r="G8773" t="str">
            <v>Industrial Processes</v>
          </cell>
          <cell r="H8773" t="str">
            <v>Rubber and Miscellaneous Plastics Products</v>
          </cell>
          <cell r="I8773" t="str">
            <v>Tire Manufacture</v>
          </cell>
          <cell r="J8773" t="str">
            <v>Calendering</v>
          </cell>
          <cell r="K8773" t="str">
            <v>30800115</v>
          </cell>
          <cell r="L8773" t="str">
            <v>1999</v>
          </cell>
          <cell r="N8773">
            <v>40988</v>
          </cell>
        </row>
        <row r="8774">
          <cell r="A8774" t="str">
            <v>30800132</v>
          </cell>
          <cell r="B8774" t="str">
            <v>Point</v>
          </cell>
          <cell r="C8774" t="str">
            <v>Tire Manuf /Latex Dipping</v>
          </cell>
          <cell r="D8774" t="str">
            <v>Industrial Processes - NEC</v>
          </cell>
          <cell r="G8774" t="str">
            <v>Industrial Processes</v>
          </cell>
          <cell r="H8774" t="str">
            <v>Rubber and Miscellaneous Plastics Products</v>
          </cell>
          <cell r="I8774" t="str">
            <v>Tire Manufacture</v>
          </cell>
          <cell r="J8774" t="str">
            <v>Latex Dipping</v>
          </cell>
          <cell r="K8774" t="str">
            <v>30800116</v>
          </cell>
          <cell r="L8774" t="str">
            <v>1999</v>
          </cell>
          <cell r="N8774">
            <v>40988</v>
          </cell>
        </row>
        <row r="8775">
          <cell r="A8775" t="str">
            <v>30800133</v>
          </cell>
          <cell r="B8775" t="str">
            <v>Point</v>
          </cell>
          <cell r="C8775" t="str">
            <v>Tire Manuf /Finishing</v>
          </cell>
          <cell r="D8775" t="str">
            <v>Industrial Processes - NEC</v>
          </cell>
          <cell r="G8775" t="str">
            <v>Industrial Processes</v>
          </cell>
          <cell r="H8775" t="str">
            <v>Rubber and Miscellaneous Plastics Products</v>
          </cell>
          <cell r="I8775" t="str">
            <v>Tire Manufacture</v>
          </cell>
          <cell r="J8775" t="str">
            <v>Finishing</v>
          </cell>
          <cell r="K8775" t="str">
            <v>30800117</v>
          </cell>
          <cell r="L8775" t="str">
            <v>1999</v>
          </cell>
          <cell r="N8775">
            <v>40988</v>
          </cell>
        </row>
        <row r="8776">
          <cell r="A8776" t="str">
            <v>30800197</v>
          </cell>
          <cell r="B8776" t="str">
            <v>Point</v>
          </cell>
          <cell r="C8776" t="str">
            <v>Tire Manuf /Other Not Classified</v>
          </cell>
          <cell r="D8776" t="str">
            <v>Industrial Processes - NEC</v>
          </cell>
          <cell r="G8776" t="str">
            <v>Industrial Processes</v>
          </cell>
          <cell r="H8776" t="str">
            <v>Rubber and Miscellaneous Plastics Products</v>
          </cell>
          <cell r="I8776" t="str">
            <v>Tire Manufacture</v>
          </cell>
          <cell r="J8776" t="str">
            <v>Other Not Classified</v>
          </cell>
          <cell r="K8776" t="str">
            <v>30800199</v>
          </cell>
          <cell r="L8776" t="str">
            <v>1999</v>
          </cell>
          <cell r="N8776">
            <v>40988</v>
          </cell>
        </row>
        <row r="8777">
          <cell r="A8777" t="str">
            <v>30800198</v>
          </cell>
          <cell r="B8777" t="str">
            <v>Point</v>
          </cell>
          <cell r="C8777" t="str">
            <v>Tire Manuf /Other Not Classified</v>
          </cell>
          <cell r="D8777" t="str">
            <v>Industrial Processes - NEC</v>
          </cell>
          <cell r="G8777" t="str">
            <v>Industrial Processes</v>
          </cell>
          <cell r="H8777" t="str">
            <v>Rubber and Miscellaneous Plastics Products</v>
          </cell>
          <cell r="I8777" t="str">
            <v>Tire Manufacture</v>
          </cell>
          <cell r="J8777" t="str">
            <v>Other Not Classified</v>
          </cell>
          <cell r="K8777" t="str">
            <v>30800199</v>
          </cell>
          <cell r="L8777" t="str">
            <v>1999</v>
          </cell>
          <cell r="N8777">
            <v>40988</v>
          </cell>
        </row>
        <row r="8778">
          <cell r="A8778" t="str">
            <v>30800199</v>
          </cell>
          <cell r="B8778" t="str">
            <v>Point</v>
          </cell>
          <cell r="C8778" t="str">
            <v>Tire Manuf /Other Not Classified</v>
          </cell>
          <cell r="D8778" t="str">
            <v>Industrial Processes - NEC</v>
          </cell>
          <cell r="G8778" t="str">
            <v>Industrial Processes</v>
          </cell>
          <cell r="H8778" t="str">
            <v>Rubber and Miscellaneous Plastics Products</v>
          </cell>
          <cell r="I8778" t="str">
            <v>Tire Manufacture</v>
          </cell>
          <cell r="J8778" t="str">
            <v>Other Not Classified</v>
          </cell>
          <cell r="N8778">
            <v>40988</v>
          </cell>
        </row>
        <row r="8779">
          <cell r="A8779" t="str">
            <v>30800501</v>
          </cell>
          <cell r="B8779" t="str">
            <v>Point</v>
          </cell>
          <cell r="C8779" t="str">
            <v>Tire Retreading /Tire Buffing Machines</v>
          </cell>
          <cell r="D8779" t="str">
            <v>Industrial Processes - NEC</v>
          </cell>
          <cell r="G8779" t="str">
            <v>Industrial Processes</v>
          </cell>
          <cell r="H8779" t="str">
            <v>Rubber and Miscellaneous Plastics Products</v>
          </cell>
          <cell r="I8779" t="str">
            <v>Tire Retreading</v>
          </cell>
          <cell r="J8779" t="str">
            <v>Tire Buffing Machines</v>
          </cell>
          <cell r="N8779">
            <v>40988</v>
          </cell>
        </row>
        <row r="8780">
          <cell r="A8780" t="str">
            <v>30800699</v>
          </cell>
          <cell r="B8780" t="str">
            <v>Point</v>
          </cell>
          <cell r="C8780" t="str">
            <v>Rubber and Plastic Prods /Other Fabricated Plastics /Other Not Classified</v>
          </cell>
          <cell r="D8780" t="str">
            <v>Industrial Processes - NEC</v>
          </cell>
          <cell r="G8780" t="str">
            <v>Industrial Processes</v>
          </cell>
          <cell r="H8780" t="str">
            <v>Rubber and Miscellaneous Plastics Products</v>
          </cell>
          <cell r="I8780" t="str">
            <v>Other Fabricated Plastics</v>
          </cell>
          <cell r="J8780" t="str">
            <v>Other Not Classified</v>
          </cell>
          <cell r="N8780">
            <v>40988</v>
          </cell>
        </row>
        <row r="8781">
          <cell r="A8781" t="str">
            <v>30800701</v>
          </cell>
          <cell r="B8781" t="str">
            <v>Point</v>
          </cell>
          <cell r="C8781" t="str">
            <v>Fiberglass Resin Products /Plastics Machining: Drilling/Sanding/Sawing/etc.</v>
          </cell>
          <cell r="D8781" t="str">
            <v>Industrial Processes - NEC</v>
          </cell>
          <cell r="G8781" t="str">
            <v>Industrial Processes</v>
          </cell>
          <cell r="H8781" t="str">
            <v>Rubber and Miscellaneous Plastics Products</v>
          </cell>
          <cell r="I8781" t="str">
            <v>Fiberglass Resin Products</v>
          </cell>
          <cell r="J8781" t="str">
            <v>Plastics Machining: Drilling/Sanding/Sawing/etc.</v>
          </cell>
          <cell r="N8781">
            <v>40988</v>
          </cell>
        </row>
        <row r="8782">
          <cell r="A8782" t="str">
            <v>30800702</v>
          </cell>
          <cell r="B8782" t="str">
            <v>Point</v>
          </cell>
          <cell r="C8782" t="str">
            <v>Fiberglass Resin Products /Mould Release</v>
          </cell>
          <cell r="D8782" t="str">
            <v>Industrial Processes - NEC</v>
          </cell>
          <cell r="G8782" t="str">
            <v>Industrial Processes</v>
          </cell>
          <cell r="H8782" t="str">
            <v>Rubber and Miscellaneous Plastics Products</v>
          </cell>
          <cell r="I8782" t="str">
            <v>Fiberglass Resin Products</v>
          </cell>
          <cell r="J8782" t="str">
            <v>Mould Release</v>
          </cell>
          <cell r="N8782">
            <v>40988</v>
          </cell>
        </row>
        <row r="8783">
          <cell r="A8783" t="str">
            <v>30800703</v>
          </cell>
          <cell r="B8783" t="str">
            <v>Point</v>
          </cell>
          <cell r="C8783" t="str">
            <v>Fiberglass Resin Products /Solvent Consumption</v>
          </cell>
          <cell r="D8783" t="str">
            <v>Industrial Processes - NEC</v>
          </cell>
          <cell r="G8783" t="str">
            <v>Industrial Processes</v>
          </cell>
          <cell r="H8783" t="str">
            <v>Rubber and Miscellaneous Plastics Products</v>
          </cell>
          <cell r="I8783" t="str">
            <v>Fiberglass Resin Products</v>
          </cell>
          <cell r="J8783" t="str">
            <v>Solvent Consumption</v>
          </cell>
          <cell r="N8783">
            <v>40988</v>
          </cell>
        </row>
        <row r="8784">
          <cell r="A8784" t="str">
            <v>30800704</v>
          </cell>
          <cell r="B8784" t="str">
            <v>Point</v>
          </cell>
          <cell r="C8784" t="str">
            <v>Fiberglass Resin Products /Adhesive Consumption</v>
          </cell>
          <cell r="D8784" t="str">
            <v>Industrial Processes - NEC</v>
          </cell>
          <cell r="G8784" t="str">
            <v>Industrial Processes</v>
          </cell>
          <cell r="H8784" t="str">
            <v>Rubber and Miscellaneous Plastics Products</v>
          </cell>
          <cell r="I8784" t="str">
            <v>Fiberglass Resin Products</v>
          </cell>
          <cell r="J8784" t="str">
            <v>Adhesive Consumption</v>
          </cell>
          <cell r="N8784">
            <v>40988</v>
          </cell>
        </row>
        <row r="8785">
          <cell r="A8785" t="str">
            <v>30800705</v>
          </cell>
          <cell r="B8785" t="str">
            <v>Point</v>
          </cell>
          <cell r="C8785" t="str">
            <v>Fiberglass Resin Products /Wax Burnout Oven</v>
          </cell>
          <cell r="D8785" t="str">
            <v>Industrial Processes - NEC</v>
          </cell>
          <cell r="G8785" t="str">
            <v>Industrial Processes</v>
          </cell>
          <cell r="H8785" t="str">
            <v>Rubber and Miscellaneous Plastics Products</v>
          </cell>
          <cell r="I8785" t="str">
            <v>Fiberglass Resin Products</v>
          </cell>
          <cell r="J8785" t="str">
            <v>Wax Burnout Oven</v>
          </cell>
          <cell r="N8785">
            <v>40988</v>
          </cell>
        </row>
        <row r="8786">
          <cell r="A8786" t="str">
            <v>30800718</v>
          </cell>
          <cell r="B8786" t="str">
            <v>Point</v>
          </cell>
          <cell r="C8786" t="str">
            <v>Fiberglass Resin Products /Gel Coat: Nonatomized Spray</v>
          </cell>
          <cell r="D8786" t="str">
            <v>Industrial Processes - NEC</v>
          </cell>
          <cell r="G8786" t="str">
            <v>Industrial Processes</v>
          </cell>
          <cell r="H8786" t="str">
            <v>Rubber and Miscellaneous Plastics Products</v>
          </cell>
          <cell r="I8786" t="str">
            <v>Fiberglass Resin Products</v>
          </cell>
          <cell r="J8786" t="str">
            <v>Gel Coat: Nonatomized Spray</v>
          </cell>
          <cell r="M8786">
            <v>39317</v>
          </cell>
          <cell r="N8786">
            <v>40988</v>
          </cell>
        </row>
        <row r="8787">
          <cell r="A8787" t="str">
            <v>30800719</v>
          </cell>
          <cell r="B8787" t="str">
            <v>Point</v>
          </cell>
          <cell r="C8787" t="str">
            <v>Fiberglass Resin Products /Gel Coat: Robotic Spray</v>
          </cell>
          <cell r="D8787" t="str">
            <v>Industrial Processes - NEC</v>
          </cell>
          <cell r="G8787" t="str">
            <v>Industrial Processes</v>
          </cell>
          <cell r="H8787" t="str">
            <v>Rubber and Miscellaneous Plastics Products</v>
          </cell>
          <cell r="I8787" t="str">
            <v>Fiberglass Resin Products</v>
          </cell>
          <cell r="J8787" t="str">
            <v>Gel Coat: Robotic Spray</v>
          </cell>
          <cell r="M8787">
            <v>39317</v>
          </cell>
          <cell r="N8787">
            <v>40988</v>
          </cell>
        </row>
        <row r="8788">
          <cell r="A8788" t="str">
            <v>30800720</v>
          </cell>
          <cell r="B8788" t="str">
            <v>Point</v>
          </cell>
          <cell r="C8788" t="str">
            <v>Fiberglass Resin Products /General</v>
          </cell>
          <cell r="D8788" t="str">
            <v>Industrial Processes - NEC</v>
          </cell>
          <cell r="G8788" t="str">
            <v>Industrial Processes</v>
          </cell>
          <cell r="H8788" t="str">
            <v>Rubber and Miscellaneous Plastics Products</v>
          </cell>
          <cell r="I8788" t="str">
            <v>Fiberglass Resin Products</v>
          </cell>
          <cell r="J8788" t="str">
            <v>General</v>
          </cell>
          <cell r="N8788">
            <v>40988</v>
          </cell>
        </row>
        <row r="8789">
          <cell r="A8789" t="str">
            <v>30800721</v>
          </cell>
          <cell r="B8789" t="str">
            <v>Point</v>
          </cell>
          <cell r="C8789" t="str">
            <v>Fiberglass Resin Products /Gel Coat: Manual Application</v>
          </cell>
          <cell r="D8789" t="str">
            <v>Industrial Processes - NEC</v>
          </cell>
          <cell r="G8789" t="str">
            <v>Industrial Processes</v>
          </cell>
          <cell r="H8789" t="str">
            <v>Rubber and Miscellaneous Plastics Products</v>
          </cell>
          <cell r="I8789" t="str">
            <v>Fiberglass Resin Products</v>
          </cell>
          <cell r="J8789" t="str">
            <v>Gel Coat: Manual Application</v>
          </cell>
          <cell r="N8789">
            <v>40988</v>
          </cell>
        </row>
        <row r="8790">
          <cell r="A8790" t="str">
            <v>30800722</v>
          </cell>
          <cell r="B8790" t="str">
            <v>Point</v>
          </cell>
          <cell r="C8790" t="str">
            <v>Fiberglass Resin Products /Gel Coat: Atomized Spray</v>
          </cell>
          <cell r="D8790" t="str">
            <v>Industrial Processes - NEC</v>
          </cell>
          <cell r="G8790" t="str">
            <v>Industrial Processes</v>
          </cell>
          <cell r="H8790" t="str">
            <v>Rubber and Miscellaneous Plastics Products</v>
          </cell>
          <cell r="I8790" t="str">
            <v>Fiberglass Resin Products</v>
          </cell>
          <cell r="J8790" t="str">
            <v>Gel Coat: Atomized Spray</v>
          </cell>
          <cell r="N8790">
            <v>40988</v>
          </cell>
        </row>
        <row r="8791">
          <cell r="A8791" t="str">
            <v>30800723</v>
          </cell>
          <cell r="B8791" t="str">
            <v>Point</v>
          </cell>
          <cell r="C8791" t="str">
            <v>Fiberglass Resin Products /Mechanical Resin Applic: Non-atomized spray(incl pressure fed rollers)</v>
          </cell>
          <cell r="D8791" t="str">
            <v>Industrial Processes - NEC</v>
          </cell>
          <cell r="G8791" t="str">
            <v>Industrial Processes</v>
          </cell>
          <cell r="H8791" t="str">
            <v>Rubber and Miscellaneous Plastics Products</v>
          </cell>
          <cell r="I8791" t="str">
            <v>Fiberglass Resin Products</v>
          </cell>
          <cell r="J8791" t="str">
            <v>Mechanical Resin Applic: Non-atomized spray(incl pressure fed rollers)</v>
          </cell>
          <cell r="N8791">
            <v>40988</v>
          </cell>
        </row>
        <row r="8792">
          <cell r="A8792" t="str">
            <v>30800724</v>
          </cell>
          <cell r="B8792" t="str">
            <v>Point</v>
          </cell>
          <cell r="C8792" t="str">
            <v>Fiberglass Resin Products /General: Spray On</v>
          </cell>
          <cell r="D8792" t="str">
            <v>Industrial Processes - NEC</v>
          </cell>
          <cell r="G8792" t="str">
            <v>Industrial Processes</v>
          </cell>
          <cell r="H8792" t="str">
            <v>Rubber and Miscellaneous Plastics Products</v>
          </cell>
          <cell r="I8792" t="str">
            <v>Fiberglass Resin Products</v>
          </cell>
          <cell r="J8792" t="str">
            <v>Resin: General: Spray On (use 3-08-007-30 or -31)</v>
          </cell>
          <cell r="L8792" t="str">
            <v>2005</v>
          </cell>
          <cell r="N8792">
            <v>40988</v>
          </cell>
        </row>
        <row r="8793">
          <cell r="A8793" t="str">
            <v>30800726</v>
          </cell>
          <cell r="B8793" t="str">
            <v>Point</v>
          </cell>
          <cell r="C8793" t="str">
            <v>Fiberglass Resin Products /Resin: Manual Application: Bucket and Brush</v>
          </cell>
          <cell r="D8793" t="str">
            <v>Industrial Processes - NEC</v>
          </cell>
          <cell r="G8793" t="str">
            <v>Industrial Processes</v>
          </cell>
          <cell r="H8793" t="str">
            <v>Rubber and Miscellaneous Plastics Products</v>
          </cell>
          <cell r="I8793" t="str">
            <v>Fiberglass Resin Products</v>
          </cell>
          <cell r="J8793" t="str">
            <v>Resin: Manual Application: Bucket and Brush</v>
          </cell>
          <cell r="M8793">
            <v>39317</v>
          </cell>
          <cell r="N8793">
            <v>40988</v>
          </cell>
        </row>
        <row r="8794">
          <cell r="A8794" t="str">
            <v>30800730</v>
          </cell>
          <cell r="B8794" t="str">
            <v>Point</v>
          </cell>
          <cell r="C8794" t="str">
            <v>Fiberglass Resin Products /Mechanical Resin Application: (non-vapor-suppressed)</v>
          </cell>
          <cell r="D8794" t="str">
            <v>Industrial Processes - NEC</v>
          </cell>
          <cell r="G8794" t="str">
            <v>Industrial Processes</v>
          </cell>
          <cell r="H8794" t="str">
            <v>Rubber and Miscellaneous Plastics Products</v>
          </cell>
          <cell r="I8794" t="str">
            <v>Fiberglass Resin Products</v>
          </cell>
          <cell r="J8794" t="str">
            <v>Mechanical Resin Application: (non-vapor-suppressed)</v>
          </cell>
          <cell r="N8794">
            <v>40988</v>
          </cell>
        </row>
        <row r="8795">
          <cell r="A8795" t="str">
            <v>30800731</v>
          </cell>
          <cell r="B8795" t="str">
            <v>Point</v>
          </cell>
          <cell r="C8795" t="str">
            <v>Fiberglass Resin Products /Mechanical Resin Application: (vapor-suppressed)</v>
          </cell>
          <cell r="D8795" t="str">
            <v>Industrial Processes - NEC</v>
          </cell>
          <cell r="G8795" t="str">
            <v>Industrial Processes</v>
          </cell>
          <cell r="H8795" t="str">
            <v>Rubber and Miscellaneous Plastics Products</v>
          </cell>
          <cell r="I8795" t="str">
            <v>Fiberglass Resin Products</v>
          </cell>
          <cell r="J8795" t="str">
            <v>Mechanical Resin Application: (vapor-suppressed)</v>
          </cell>
          <cell r="N8795">
            <v>40988</v>
          </cell>
        </row>
        <row r="8796">
          <cell r="A8796" t="str">
            <v>30800732</v>
          </cell>
          <cell r="B8796" t="str">
            <v>Point</v>
          </cell>
          <cell r="C8796" t="str">
            <v>Fiberglass Resin Products /Mechanical Resin Application: (vacuum bagging)</v>
          </cell>
          <cell r="D8796" t="str">
            <v>Industrial Processes - NEC</v>
          </cell>
          <cell r="G8796" t="str">
            <v>Industrial Processes</v>
          </cell>
          <cell r="H8796" t="str">
            <v>Rubber and Miscellaneous Plastics Products</v>
          </cell>
          <cell r="I8796" t="str">
            <v>Fiberglass Resin Products</v>
          </cell>
          <cell r="J8796" t="str">
            <v>Mechanical Resin Application: (vacuum bagging)</v>
          </cell>
          <cell r="N8796">
            <v>40988</v>
          </cell>
        </row>
        <row r="8797">
          <cell r="A8797" t="str">
            <v>30800736</v>
          </cell>
          <cell r="B8797" t="str">
            <v>Point</v>
          </cell>
          <cell r="C8797" t="str">
            <v>Fiberglass Resin Products /Resin Closed Molding</v>
          </cell>
          <cell r="D8797" t="str">
            <v>Industrial Processes - NEC</v>
          </cell>
          <cell r="G8797" t="str">
            <v>Industrial Processes</v>
          </cell>
          <cell r="H8797" t="str">
            <v>Rubber and Miscellaneous Plastics Products</v>
          </cell>
          <cell r="I8797" t="str">
            <v>Fiberglass Resin Products</v>
          </cell>
          <cell r="J8797" t="str">
            <v>Resin Closed Molding</v>
          </cell>
          <cell r="N8797">
            <v>40988</v>
          </cell>
        </row>
        <row r="8798">
          <cell r="A8798" t="str">
            <v>30800742</v>
          </cell>
          <cell r="B8798" t="str">
            <v>Point</v>
          </cell>
          <cell r="C8798" t="str">
            <v>Fiberglass Resin Products /Filament Application</v>
          </cell>
          <cell r="D8798" t="str">
            <v>Industrial Processes - NEC</v>
          </cell>
          <cell r="G8798" t="str">
            <v>Industrial Processes</v>
          </cell>
          <cell r="H8798" t="str">
            <v>Rubber and Miscellaneous Plastics Products</v>
          </cell>
          <cell r="I8798" t="str">
            <v>Fiberglass Resin Products</v>
          </cell>
          <cell r="J8798" t="str">
            <v>Filament Application</v>
          </cell>
          <cell r="M8798">
            <v>39317</v>
          </cell>
          <cell r="N8798">
            <v>40988</v>
          </cell>
        </row>
        <row r="8799">
          <cell r="A8799" t="str">
            <v>30800748</v>
          </cell>
          <cell r="B8799" t="str">
            <v>Point</v>
          </cell>
          <cell r="C8799" t="str">
            <v>Fiberglass Resin Products /Centrifugal Casting</v>
          </cell>
          <cell r="D8799" t="str">
            <v>Industrial Processes - NEC</v>
          </cell>
          <cell r="G8799" t="str">
            <v>Industrial Processes</v>
          </cell>
          <cell r="H8799" t="str">
            <v>Rubber and Miscellaneous Plastics Products</v>
          </cell>
          <cell r="I8799" t="str">
            <v>Fiberglass Resin Products</v>
          </cell>
          <cell r="J8799" t="str">
            <v>Centrifugal Casting</v>
          </cell>
          <cell r="M8799">
            <v>39317</v>
          </cell>
          <cell r="N8799">
            <v>40988</v>
          </cell>
        </row>
        <row r="8800">
          <cell r="A8800" t="str">
            <v>30800754</v>
          </cell>
          <cell r="B8800" t="str">
            <v>Point</v>
          </cell>
          <cell r="C8800" t="str">
            <v>Fiberglass Resin Products /Continuous Lamination</v>
          </cell>
          <cell r="D8800" t="str">
            <v>Industrial Processes - NEC</v>
          </cell>
          <cell r="G8800" t="str">
            <v>Industrial Processes</v>
          </cell>
          <cell r="H8800" t="str">
            <v>Rubber and Miscellaneous Plastics Products</v>
          </cell>
          <cell r="I8800" t="str">
            <v>Fiberglass Resin Products</v>
          </cell>
          <cell r="J8800" t="str">
            <v>Continuous Lamination</v>
          </cell>
          <cell r="M8800">
            <v>39317</v>
          </cell>
          <cell r="N8800">
            <v>40988</v>
          </cell>
        </row>
        <row r="8801">
          <cell r="A8801" t="str">
            <v>30800760</v>
          </cell>
          <cell r="B8801" t="str">
            <v>Point</v>
          </cell>
          <cell r="C8801" t="str">
            <v>Fiberglass Resin Products /Continuous Casting</v>
          </cell>
          <cell r="D8801" t="str">
            <v>Industrial Processes - NEC</v>
          </cell>
          <cell r="G8801" t="str">
            <v>Industrial Processes</v>
          </cell>
          <cell r="H8801" t="str">
            <v>Rubber and Miscellaneous Plastics Products</v>
          </cell>
          <cell r="I8801" t="str">
            <v>Fiberglass Resin Products</v>
          </cell>
          <cell r="J8801" t="str">
            <v>Continuous Casting</v>
          </cell>
          <cell r="M8801">
            <v>39317</v>
          </cell>
          <cell r="N8801">
            <v>40988</v>
          </cell>
        </row>
        <row r="8802">
          <cell r="A8802" t="str">
            <v>30800766</v>
          </cell>
          <cell r="B8802" t="str">
            <v>Point</v>
          </cell>
          <cell r="C8802" t="str">
            <v>Fiberglass Resin Products /Polymer Casting (Cultured Marble or Marble Casting)</v>
          </cell>
          <cell r="D8802" t="str">
            <v>Industrial Processes - NEC</v>
          </cell>
          <cell r="G8802" t="str">
            <v>Industrial Processes</v>
          </cell>
          <cell r="H8802" t="str">
            <v>Rubber and Miscellaneous Plastics Products</v>
          </cell>
          <cell r="I8802" t="str">
            <v>Fiberglass Resin Products</v>
          </cell>
          <cell r="J8802" t="str">
            <v>Polymer Casting (Cultured Marble or Marble Casting)</v>
          </cell>
          <cell r="M8802">
            <v>39317</v>
          </cell>
          <cell r="N8802">
            <v>40988</v>
          </cell>
        </row>
        <row r="8803">
          <cell r="A8803" t="str">
            <v>30800772</v>
          </cell>
          <cell r="B8803" t="str">
            <v>Point</v>
          </cell>
          <cell r="C8803" t="str">
            <v>Fiberglass Resin Products /Pultrusion</v>
          </cell>
          <cell r="D8803" t="str">
            <v>Industrial Processes - NEC</v>
          </cell>
          <cell r="G8803" t="str">
            <v>Industrial Processes</v>
          </cell>
          <cell r="H8803" t="str">
            <v>Rubber and Miscellaneous Plastics Products</v>
          </cell>
          <cell r="I8803" t="str">
            <v>Fiberglass Resin Products</v>
          </cell>
          <cell r="J8803" t="str">
            <v>Pultrusion</v>
          </cell>
          <cell r="M8803">
            <v>39317</v>
          </cell>
          <cell r="N8803">
            <v>40988</v>
          </cell>
        </row>
        <row r="8804">
          <cell r="A8804" t="str">
            <v>30800778</v>
          </cell>
          <cell r="B8804" t="str">
            <v>Point</v>
          </cell>
          <cell r="C8804" t="str">
            <v>Fiberglass Resin Products /Sheet Molding Compound Manufacturing</v>
          </cell>
          <cell r="D8804" t="str">
            <v>Industrial Processes - NEC</v>
          </cell>
          <cell r="G8804" t="str">
            <v>Industrial Processes</v>
          </cell>
          <cell r="H8804" t="str">
            <v>Rubber and Miscellaneous Plastics Products</v>
          </cell>
          <cell r="I8804" t="str">
            <v>Fiberglass Resin Products</v>
          </cell>
          <cell r="J8804" t="str">
            <v>Sheet Molding Compound Manufacturing</v>
          </cell>
          <cell r="M8804">
            <v>39317</v>
          </cell>
          <cell r="N8804">
            <v>40988</v>
          </cell>
        </row>
        <row r="8805">
          <cell r="A8805" t="str">
            <v>30800790</v>
          </cell>
          <cell r="B8805" t="str">
            <v>Point</v>
          </cell>
          <cell r="C8805" t="str">
            <v>Fiberglass Resin Products /Mixing</v>
          </cell>
          <cell r="D8805" t="str">
            <v>Industrial Processes - NEC</v>
          </cell>
          <cell r="G8805" t="str">
            <v>Industrial Processes</v>
          </cell>
          <cell r="H8805" t="str">
            <v>Rubber and Miscellaneous Plastics Products</v>
          </cell>
          <cell r="I8805" t="str">
            <v>Fiberglass Resin Products</v>
          </cell>
          <cell r="J8805" t="str">
            <v>Mixing</v>
          </cell>
          <cell r="M8805">
            <v>39317</v>
          </cell>
          <cell r="N8805">
            <v>40988</v>
          </cell>
        </row>
        <row r="8806">
          <cell r="A8806" t="str">
            <v>30800791</v>
          </cell>
          <cell r="B8806" t="str">
            <v>Point</v>
          </cell>
          <cell r="C8806" t="str">
            <v>Fiberglass Resin Products /Storage</v>
          </cell>
          <cell r="D8806" t="str">
            <v>Industrial Processes - Storage and Transfer</v>
          </cell>
          <cell r="G8806" t="str">
            <v>Industrial Processes</v>
          </cell>
          <cell r="H8806" t="str">
            <v>Rubber and Miscellaneous Plastics Products</v>
          </cell>
          <cell r="I8806" t="str">
            <v>Fiberglass Resin Products</v>
          </cell>
          <cell r="J8806" t="str">
            <v>Storage</v>
          </cell>
          <cell r="M8806">
            <v>39317</v>
          </cell>
          <cell r="N8806">
            <v>40988</v>
          </cell>
        </row>
        <row r="8807">
          <cell r="A8807" t="str">
            <v>30800799</v>
          </cell>
          <cell r="B8807" t="str">
            <v>Point</v>
          </cell>
          <cell r="C8807" t="str">
            <v>Fiberglass Resin Products /Other Not Classified</v>
          </cell>
          <cell r="D8807" t="str">
            <v>Industrial Processes - NEC</v>
          </cell>
          <cell r="G8807" t="str">
            <v>Industrial Processes</v>
          </cell>
          <cell r="H8807" t="str">
            <v>Rubber and Miscellaneous Plastics Products</v>
          </cell>
          <cell r="I8807" t="str">
            <v>Fiberglass Resin Products</v>
          </cell>
          <cell r="J8807" t="str">
            <v>Other Not Classified</v>
          </cell>
          <cell r="N8807">
            <v>40988</v>
          </cell>
        </row>
        <row r="8808">
          <cell r="A8808" t="str">
            <v>30800801</v>
          </cell>
          <cell r="B8808" t="str">
            <v>Point</v>
          </cell>
          <cell r="C8808" t="str">
            <v>Plastic Foam Products /Expansion Process via Steam</v>
          </cell>
          <cell r="D8808" t="str">
            <v>Industrial Processes - NEC</v>
          </cell>
          <cell r="G8808" t="str">
            <v>Industrial Processes</v>
          </cell>
          <cell r="H8808" t="str">
            <v>Rubber and Miscellaneous Plastics Products</v>
          </cell>
          <cell r="I8808" t="str">
            <v>Plastic Foam Products</v>
          </cell>
          <cell r="J8808" t="str">
            <v>Expansion Process via Steam</v>
          </cell>
          <cell r="N8808">
            <v>40988</v>
          </cell>
        </row>
        <row r="8809">
          <cell r="A8809" t="str">
            <v>30800802</v>
          </cell>
          <cell r="B8809" t="str">
            <v>Point</v>
          </cell>
          <cell r="C8809" t="str">
            <v>Plastic Foam Products /Molding</v>
          </cell>
          <cell r="D8809" t="str">
            <v>Industrial Processes - NEC</v>
          </cell>
          <cell r="G8809" t="str">
            <v>Industrial Processes</v>
          </cell>
          <cell r="H8809" t="str">
            <v>Rubber and Miscellaneous Plastics Products</v>
          </cell>
          <cell r="I8809" t="str">
            <v>Plastic Foam Products</v>
          </cell>
          <cell r="J8809" t="str">
            <v>Molding</v>
          </cell>
          <cell r="N8809">
            <v>40988</v>
          </cell>
        </row>
        <row r="8810">
          <cell r="A8810" t="str">
            <v>30800803</v>
          </cell>
          <cell r="B8810" t="str">
            <v>Point</v>
          </cell>
          <cell r="C8810" t="str">
            <v>Plastic Foam Products /Bead Storage</v>
          </cell>
          <cell r="D8810" t="str">
            <v>Industrial Processes - Storage and Transfer</v>
          </cell>
          <cell r="G8810" t="str">
            <v>Industrial Processes</v>
          </cell>
          <cell r="H8810" t="str">
            <v>Rubber and Miscellaneous Plastics Products</v>
          </cell>
          <cell r="I8810" t="str">
            <v>Plastic Foam Products</v>
          </cell>
          <cell r="J8810" t="str">
            <v>Bead Storage</v>
          </cell>
          <cell r="N8810">
            <v>40988</v>
          </cell>
        </row>
        <row r="8811">
          <cell r="A8811" t="str">
            <v>30800901</v>
          </cell>
          <cell r="B8811" t="str">
            <v>Point</v>
          </cell>
          <cell r="C8811" t="str">
            <v>Plastic Misc Products /Polystyrene: General</v>
          </cell>
          <cell r="D8811" t="str">
            <v>Industrial Processes - NEC</v>
          </cell>
          <cell r="G8811" t="str">
            <v>Industrial Processes</v>
          </cell>
          <cell r="H8811" t="str">
            <v>Rubber and Miscellaneous Plastics Products</v>
          </cell>
          <cell r="I8811" t="str">
            <v>Plastic Miscellaneous Products</v>
          </cell>
          <cell r="J8811" t="str">
            <v>Polystyrene: General</v>
          </cell>
          <cell r="N8811">
            <v>40988</v>
          </cell>
        </row>
        <row r="8812">
          <cell r="A8812" t="str">
            <v>30801001</v>
          </cell>
          <cell r="B8812" t="str">
            <v>Point</v>
          </cell>
          <cell r="C8812" t="str">
            <v>Plastic Products Manuf /Adhesives Production: General Process</v>
          </cell>
          <cell r="D8812" t="str">
            <v>Industrial Processes - NEC</v>
          </cell>
          <cell r="G8812" t="str">
            <v>Industrial Processes</v>
          </cell>
          <cell r="H8812" t="str">
            <v>Rubber and Miscellaneous Plastics Products</v>
          </cell>
          <cell r="I8812" t="str">
            <v>Plastic Products Manufacturing</v>
          </cell>
          <cell r="J8812" t="str">
            <v>Adhesives Production: General Process</v>
          </cell>
          <cell r="N8812">
            <v>40988</v>
          </cell>
        </row>
        <row r="8813">
          <cell r="A8813" t="str">
            <v>30801002</v>
          </cell>
          <cell r="B8813" t="str">
            <v>Point</v>
          </cell>
          <cell r="C8813" t="str">
            <v>Plastic Products Manuf /Extruder</v>
          </cell>
          <cell r="D8813" t="str">
            <v>Industrial Processes - NEC</v>
          </cell>
          <cell r="G8813" t="str">
            <v>Industrial Processes</v>
          </cell>
          <cell r="H8813" t="str">
            <v>Rubber and Miscellaneous Plastics Products</v>
          </cell>
          <cell r="I8813" t="str">
            <v>Plastic Products Manufacturing</v>
          </cell>
          <cell r="J8813" t="str">
            <v>Extruder</v>
          </cell>
          <cell r="N8813">
            <v>40988</v>
          </cell>
        </row>
        <row r="8814">
          <cell r="A8814" t="str">
            <v>30801003</v>
          </cell>
          <cell r="B8814" t="str">
            <v>Point</v>
          </cell>
          <cell r="C8814" t="str">
            <v>Plastic Products Manuf /Film Production, Die (Flat/Circular)</v>
          </cell>
          <cell r="D8814" t="str">
            <v>Industrial Processes - NEC</v>
          </cell>
          <cell r="G8814" t="str">
            <v>Industrial Processes</v>
          </cell>
          <cell r="H8814" t="str">
            <v>Rubber and Miscellaneous Plastics Products</v>
          </cell>
          <cell r="I8814" t="str">
            <v>Plastic Products Manufacturing</v>
          </cell>
          <cell r="J8814" t="str">
            <v>Film Production, Die (Flat/Circular)</v>
          </cell>
          <cell r="N8814">
            <v>40988</v>
          </cell>
        </row>
        <row r="8815">
          <cell r="A8815" t="str">
            <v>30801004</v>
          </cell>
          <cell r="B8815" t="str">
            <v>Point</v>
          </cell>
          <cell r="C8815" t="str">
            <v>Plastic Products Manuf /Sheet Production, Polymerizer</v>
          </cell>
          <cell r="D8815" t="str">
            <v>Industrial Processes - NEC</v>
          </cell>
          <cell r="G8815" t="str">
            <v>Industrial Processes</v>
          </cell>
          <cell r="H8815" t="str">
            <v>Rubber and Miscellaneous Plastics Products</v>
          </cell>
          <cell r="I8815" t="str">
            <v>Plastic Products Manufacturing</v>
          </cell>
          <cell r="J8815" t="str">
            <v>Sheet Production, Polymerizer</v>
          </cell>
          <cell r="N8815">
            <v>40988</v>
          </cell>
        </row>
        <row r="8816">
          <cell r="A8816" t="str">
            <v>30801005</v>
          </cell>
          <cell r="B8816" t="str">
            <v>Point</v>
          </cell>
          <cell r="C8816" t="str">
            <v>Plastic Products Manuf /Foam Production - General Process</v>
          </cell>
          <cell r="D8816" t="str">
            <v>Industrial Processes - NEC</v>
          </cell>
          <cell r="G8816" t="str">
            <v>Industrial Processes</v>
          </cell>
          <cell r="H8816" t="str">
            <v>Rubber and Miscellaneous Plastics Products</v>
          </cell>
          <cell r="I8816" t="str">
            <v>Plastic Products Manufacturing</v>
          </cell>
          <cell r="J8816" t="str">
            <v>Foam Production - General Process</v>
          </cell>
          <cell r="N8816">
            <v>40988</v>
          </cell>
        </row>
        <row r="8817">
          <cell r="A8817" t="str">
            <v>30801006</v>
          </cell>
          <cell r="B8817" t="str">
            <v>Point</v>
          </cell>
          <cell r="C8817" t="str">
            <v>Plastic Products Manuf /Lamination, Kettles/Oven</v>
          </cell>
          <cell r="D8817" t="str">
            <v>Industrial Processes - NEC</v>
          </cell>
          <cell r="G8817" t="str">
            <v>Industrial Processes</v>
          </cell>
          <cell r="H8817" t="str">
            <v>Rubber and Miscellaneous Plastics Products</v>
          </cell>
          <cell r="I8817" t="str">
            <v>Plastic Products Manufacturing</v>
          </cell>
          <cell r="J8817" t="str">
            <v>Lamination, Kettles/Oven</v>
          </cell>
          <cell r="N8817">
            <v>40988</v>
          </cell>
        </row>
        <row r="8818">
          <cell r="A8818" t="str">
            <v>30801007</v>
          </cell>
          <cell r="B8818" t="str">
            <v>Point</v>
          </cell>
          <cell r="C8818" t="str">
            <v>Plastic Products Manuf /Molding Machine</v>
          </cell>
          <cell r="D8818" t="str">
            <v>Industrial Processes - NEC</v>
          </cell>
          <cell r="G8818" t="str">
            <v>Industrial Processes</v>
          </cell>
          <cell r="H8818" t="str">
            <v>Rubber and Miscellaneous Plastics Products</v>
          </cell>
          <cell r="I8818" t="str">
            <v>Plastic Products Manufacturing</v>
          </cell>
          <cell r="J8818" t="str">
            <v>Molding Machine</v>
          </cell>
          <cell r="N8818">
            <v>40988</v>
          </cell>
        </row>
        <row r="8819">
          <cell r="A8819" t="str">
            <v>30801008</v>
          </cell>
          <cell r="B8819" t="str">
            <v>Point</v>
          </cell>
          <cell r="C8819" t="str">
            <v>Plastic Products Manuf /Sheet Production, Calendering</v>
          </cell>
          <cell r="D8819" t="str">
            <v>Industrial Processes - NEC</v>
          </cell>
          <cell r="G8819" t="str">
            <v>Industrial Processes</v>
          </cell>
          <cell r="H8819" t="str">
            <v>Rubber and Miscellaneous Plastics Products</v>
          </cell>
          <cell r="I8819" t="str">
            <v>Plastic Products Manufacturing</v>
          </cell>
          <cell r="J8819" t="str">
            <v>Sheet Production, Calendering</v>
          </cell>
          <cell r="N8819">
            <v>40988</v>
          </cell>
        </row>
        <row r="8820">
          <cell r="A8820" t="str">
            <v>30805001</v>
          </cell>
          <cell r="B8820" t="str">
            <v>Point</v>
          </cell>
          <cell r="C8820" t="str">
            <v>Vinyl Floor Tile Manuf /Tile Chip Bin Tipper</v>
          </cell>
          <cell r="D8820" t="str">
            <v>Industrial Processes - NEC</v>
          </cell>
          <cell r="G8820" t="str">
            <v>Industrial Processes</v>
          </cell>
          <cell r="H8820" t="str">
            <v>Rubber and Miscellaneous Plastics Products</v>
          </cell>
          <cell r="I8820" t="str">
            <v>Vinyl Floor Tile Manufacturing</v>
          </cell>
          <cell r="J8820" t="str">
            <v>Tile Chip Bin Tipper</v>
          </cell>
          <cell r="N8820">
            <v>40988</v>
          </cell>
        </row>
        <row r="8821">
          <cell r="A8821" t="str">
            <v>30805002</v>
          </cell>
          <cell r="B8821" t="str">
            <v>Point</v>
          </cell>
          <cell r="C8821" t="str">
            <v>Vinyl Floor Tile Manuf /Tile Chip Receiving Hopper</v>
          </cell>
          <cell r="D8821" t="str">
            <v>Industrial Processes - NEC</v>
          </cell>
          <cell r="G8821" t="str">
            <v>Industrial Processes</v>
          </cell>
          <cell r="H8821" t="str">
            <v>Rubber and Miscellaneous Plastics Products</v>
          </cell>
          <cell r="I8821" t="str">
            <v>Vinyl Floor Tile Manufacturing</v>
          </cell>
          <cell r="J8821" t="str">
            <v>Tile Chip Receiving Hopper</v>
          </cell>
          <cell r="N8821">
            <v>40988</v>
          </cell>
        </row>
        <row r="8822">
          <cell r="A8822" t="str">
            <v>30805003</v>
          </cell>
          <cell r="B8822" t="str">
            <v>Point</v>
          </cell>
          <cell r="C8822" t="str">
            <v>Vinyl Floor Tile Manuf /Tile Chip Belt Conveyors</v>
          </cell>
          <cell r="D8822" t="str">
            <v>Industrial Processes - Storage and Transfer</v>
          </cell>
          <cell r="G8822" t="str">
            <v>Industrial Processes</v>
          </cell>
          <cell r="H8822" t="str">
            <v>Rubber and Miscellaneous Plastics Products</v>
          </cell>
          <cell r="I8822" t="str">
            <v>Vinyl Floor Tile Manufacturing</v>
          </cell>
          <cell r="J8822" t="str">
            <v>Tile Chip Belt Conveyors</v>
          </cell>
          <cell r="N8822">
            <v>40988</v>
          </cell>
        </row>
        <row r="8823">
          <cell r="A8823" t="str">
            <v>30805004</v>
          </cell>
          <cell r="B8823" t="str">
            <v>Point</v>
          </cell>
          <cell r="C8823" t="str">
            <v>Vinyl Floor Tile Manuf /Scrap Hopper</v>
          </cell>
          <cell r="D8823" t="str">
            <v>Industrial Processes - NEC</v>
          </cell>
          <cell r="G8823" t="str">
            <v>Industrial Processes</v>
          </cell>
          <cell r="H8823" t="str">
            <v>Rubber and Miscellaneous Plastics Products</v>
          </cell>
          <cell r="I8823" t="str">
            <v>Vinyl Floor Tile Manufacturing</v>
          </cell>
          <cell r="J8823" t="str">
            <v>Scrap Hopper</v>
          </cell>
          <cell r="N8823">
            <v>40988</v>
          </cell>
        </row>
        <row r="8824">
          <cell r="A8824" t="str">
            <v>30805005</v>
          </cell>
          <cell r="B8824" t="str">
            <v>Point</v>
          </cell>
          <cell r="C8824" t="str">
            <v>Vinyl Floor Tile Manuf /Weigh Scales</v>
          </cell>
          <cell r="D8824" t="str">
            <v>Industrial Processes - NEC</v>
          </cell>
          <cell r="G8824" t="str">
            <v>Industrial Processes</v>
          </cell>
          <cell r="H8824" t="str">
            <v>Rubber and Miscellaneous Plastics Products</v>
          </cell>
          <cell r="I8824" t="str">
            <v>Vinyl Floor Tile Manufacturing</v>
          </cell>
          <cell r="J8824" t="str">
            <v>Weigh Scales</v>
          </cell>
          <cell r="N8824">
            <v>40988</v>
          </cell>
        </row>
        <row r="8825">
          <cell r="A8825" t="str">
            <v>30805006</v>
          </cell>
          <cell r="B8825" t="str">
            <v>Point</v>
          </cell>
          <cell r="C8825" t="str">
            <v>Vinyl Floor Tile Manuf /Mixer</v>
          </cell>
          <cell r="D8825" t="str">
            <v>Industrial Processes - NEC</v>
          </cell>
          <cell r="G8825" t="str">
            <v>Industrial Processes</v>
          </cell>
          <cell r="H8825" t="str">
            <v>Rubber and Miscellaneous Plastics Products</v>
          </cell>
          <cell r="I8825" t="str">
            <v>Vinyl Floor Tile Manufacturing</v>
          </cell>
          <cell r="J8825" t="str">
            <v>Mixer</v>
          </cell>
          <cell r="N8825">
            <v>40988</v>
          </cell>
        </row>
        <row r="8826">
          <cell r="A8826" t="str">
            <v>30805007</v>
          </cell>
          <cell r="B8826" t="str">
            <v>Point</v>
          </cell>
          <cell r="C8826" t="str">
            <v>Vinyl Floor Tile Manuf /Mill</v>
          </cell>
          <cell r="D8826" t="str">
            <v>Industrial Processes - NEC</v>
          </cell>
          <cell r="G8826" t="str">
            <v>Industrial Processes</v>
          </cell>
          <cell r="H8826" t="str">
            <v>Rubber and Miscellaneous Plastics Products</v>
          </cell>
          <cell r="I8826" t="str">
            <v>Vinyl Floor Tile Manufacturing</v>
          </cell>
          <cell r="J8826" t="str">
            <v>Mill</v>
          </cell>
          <cell r="N8826">
            <v>40988</v>
          </cell>
        </row>
        <row r="8827">
          <cell r="A8827" t="str">
            <v>30805008</v>
          </cell>
          <cell r="B8827" t="str">
            <v>Point</v>
          </cell>
          <cell r="C8827" t="str">
            <v>Vinyl Floor Tile Manuf /Blender</v>
          </cell>
          <cell r="D8827" t="str">
            <v>Industrial Processes - NEC</v>
          </cell>
          <cell r="G8827" t="str">
            <v>Industrial Processes</v>
          </cell>
          <cell r="H8827" t="str">
            <v>Rubber and Miscellaneous Plastics Products</v>
          </cell>
          <cell r="I8827" t="str">
            <v>Vinyl Floor Tile Manufacturing</v>
          </cell>
          <cell r="J8827" t="str">
            <v>Blender</v>
          </cell>
          <cell r="N8827">
            <v>40988</v>
          </cell>
        </row>
        <row r="8828">
          <cell r="A8828" t="str">
            <v>30805009</v>
          </cell>
          <cell r="B8828" t="str">
            <v>Point</v>
          </cell>
          <cell r="C8828" t="str">
            <v>Vinyl Floor Tile Manuf /Conveyors</v>
          </cell>
          <cell r="D8828" t="str">
            <v>Industrial Processes - Storage and Transfer</v>
          </cell>
          <cell r="G8828" t="str">
            <v>Industrial Processes</v>
          </cell>
          <cell r="H8828" t="str">
            <v>Rubber and Miscellaneous Plastics Products</v>
          </cell>
          <cell r="I8828" t="str">
            <v>Vinyl Floor Tile Manufacturing</v>
          </cell>
          <cell r="J8828" t="str">
            <v>Conveyors</v>
          </cell>
          <cell r="N8828">
            <v>40988</v>
          </cell>
        </row>
        <row r="8829">
          <cell r="A8829" t="str">
            <v>30805010</v>
          </cell>
          <cell r="B8829" t="str">
            <v>Point</v>
          </cell>
          <cell r="C8829" t="str">
            <v>Vinyl Floor Tile Manuf /Scrap Chopper</v>
          </cell>
          <cell r="D8829" t="str">
            <v>Industrial Processes - NEC</v>
          </cell>
          <cell r="G8829" t="str">
            <v>Industrial Processes</v>
          </cell>
          <cell r="H8829" t="str">
            <v>Rubber and Miscellaneous Plastics Products</v>
          </cell>
          <cell r="I8829" t="str">
            <v>Vinyl Floor Tile Manufacturing</v>
          </cell>
          <cell r="J8829" t="str">
            <v>Scrap Chopper</v>
          </cell>
          <cell r="N8829">
            <v>40988</v>
          </cell>
        </row>
        <row r="8830">
          <cell r="A8830" t="str">
            <v>30805011</v>
          </cell>
          <cell r="B8830" t="str">
            <v>Point</v>
          </cell>
          <cell r="C8830" t="str">
            <v>Vinyl Floor Tile Manuf /Adhesive Applicator</v>
          </cell>
          <cell r="D8830" t="str">
            <v>Industrial Processes - NEC</v>
          </cell>
          <cell r="G8830" t="str">
            <v>Industrial Processes</v>
          </cell>
          <cell r="H8830" t="str">
            <v>Rubber and Miscellaneous Plastics Products</v>
          </cell>
          <cell r="I8830" t="str">
            <v>Vinyl Floor Tile Manufacturing</v>
          </cell>
          <cell r="J8830" t="str">
            <v>Adhesive Applicator</v>
          </cell>
          <cell r="N8830">
            <v>40988</v>
          </cell>
        </row>
        <row r="8831">
          <cell r="A8831" t="str">
            <v>30805012</v>
          </cell>
          <cell r="B8831" t="str">
            <v>Point</v>
          </cell>
          <cell r="C8831" t="str">
            <v>Vinyl Floor Tile Manuf /Limestone Purge</v>
          </cell>
          <cell r="D8831" t="str">
            <v>Industrial Processes - NEC</v>
          </cell>
          <cell r="G8831" t="str">
            <v>Industrial Processes</v>
          </cell>
          <cell r="H8831" t="str">
            <v>Rubber and Miscellaneous Plastics Products</v>
          </cell>
          <cell r="I8831" t="str">
            <v>Vinyl Floor Tile Manufacturing</v>
          </cell>
          <cell r="J8831" t="str">
            <v>Limestone Purge</v>
          </cell>
          <cell r="N8831">
            <v>40988</v>
          </cell>
        </row>
        <row r="8832">
          <cell r="A8832" t="str">
            <v>30805013</v>
          </cell>
          <cell r="B8832" t="str">
            <v>Point</v>
          </cell>
          <cell r="C8832" t="str">
            <v>Vinyl Floor Tile Manuf /Scrap Discharging</v>
          </cell>
          <cell r="D8832" t="str">
            <v>Industrial Processes - NEC</v>
          </cell>
          <cell r="G8832" t="str">
            <v>Industrial Processes</v>
          </cell>
          <cell r="H8832" t="str">
            <v>Rubber and Miscellaneous Plastics Products</v>
          </cell>
          <cell r="I8832" t="str">
            <v>Vinyl Floor Tile Manufacturing</v>
          </cell>
          <cell r="J8832" t="str">
            <v>Scrap Discharging</v>
          </cell>
          <cell r="N8832">
            <v>40988</v>
          </cell>
        </row>
        <row r="8833">
          <cell r="A8833" t="str">
            <v>30805014</v>
          </cell>
          <cell r="B8833" t="str">
            <v>Point</v>
          </cell>
          <cell r="C8833" t="str">
            <v>Vinyl Floor Tile Manuf /PVC Unloading</v>
          </cell>
          <cell r="D8833" t="str">
            <v>Industrial Processes - Storage and Transfer</v>
          </cell>
          <cell r="G8833" t="str">
            <v>Industrial Processes</v>
          </cell>
          <cell r="H8833" t="str">
            <v>Rubber and Miscellaneous Plastics Products</v>
          </cell>
          <cell r="I8833" t="str">
            <v>Vinyl Floor Tile Manufacturing</v>
          </cell>
          <cell r="J8833" t="str">
            <v>PVC Unloading</v>
          </cell>
          <cell r="N8833">
            <v>40988</v>
          </cell>
        </row>
        <row r="8834">
          <cell r="A8834" t="str">
            <v>30805015</v>
          </cell>
          <cell r="B8834" t="str">
            <v>Point</v>
          </cell>
          <cell r="C8834" t="str">
            <v>Vinyl Floor Tile Manuf /PVC Storage</v>
          </cell>
          <cell r="D8834" t="str">
            <v>Industrial Processes - Storage and Transfer</v>
          </cell>
          <cell r="G8834" t="str">
            <v>Industrial Processes</v>
          </cell>
          <cell r="H8834" t="str">
            <v>Rubber and Miscellaneous Plastics Products</v>
          </cell>
          <cell r="I8834" t="str">
            <v>Vinyl Floor Tile Manufacturing</v>
          </cell>
          <cell r="J8834" t="str">
            <v>PVC Storage</v>
          </cell>
          <cell r="N8834">
            <v>40988</v>
          </cell>
        </row>
        <row r="8835">
          <cell r="A8835" t="str">
            <v>30805016</v>
          </cell>
          <cell r="B8835" t="str">
            <v>Point</v>
          </cell>
          <cell r="C8835" t="str">
            <v>Vinyl Floor Tile Manuf /PVC Surge Bins</v>
          </cell>
          <cell r="D8835" t="str">
            <v>Industrial Processes - NEC</v>
          </cell>
          <cell r="G8835" t="str">
            <v>Industrial Processes</v>
          </cell>
          <cell r="H8835" t="str">
            <v>Rubber and Miscellaneous Plastics Products</v>
          </cell>
          <cell r="I8835" t="str">
            <v>Vinyl Floor Tile Manufacturing</v>
          </cell>
          <cell r="J8835" t="str">
            <v>PVC Surge Bins</v>
          </cell>
          <cell r="N8835">
            <v>40988</v>
          </cell>
        </row>
        <row r="8836">
          <cell r="A8836" t="str">
            <v>30805017</v>
          </cell>
          <cell r="B8836" t="str">
            <v>Point</v>
          </cell>
          <cell r="C8836" t="str">
            <v>Vinyl Floor Tile Manuf /Limestone Storage</v>
          </cell>
          <cell r="D8836" t="str">
            <v>Industrial Processes - Storage and Transfer</v>
          </cell>
          <cell r="G8836" t="str">
            <v>Industrial Processes</v>
          </cell>
          <cell r="H8836" t="str">
            <v>Rubber and Miscellaneous Plastics Products</v>
          </cell>
          <cell r="I8836" t="str">
            <v>Vinyl Floor Tile Manufacturing</v>
          </cell>
          <cell r="J8836" t="str">
            <v>Limestone Storage</v>
          </cell>
          <cell r="N8836">
            <v>40988</v>
          </cell>
        </row>
        <row r="8837">
          <cell r="A8837" t="str">
            <v>30805018</v>
          </cell>
          <cell r="B8837" t="str">
            <v>Point</v>
          </cell>
          <cell r="C8837" t="str">
            <v>Vinyl Floor Tile Manuf /Limestone Elevators</v>
          </cell>
          <cell r="D8837" t="str">
            <v>Industrial Processes - Storage and Transfer</v>
          </cell>
          <cell r="G8837" t="str">
            <v>Industrial Processes</v>
          </cell>
          <cell r="H8837" t="str">
            <v>Rubber and Miscellaneous Plastics Products</v>
          </cell>
          <cell r="I8837" t="str">
            <v>Vinyl Floor Tile Manufacturing</v>
          </cell>
          <cell r="J8837" t="str">
            <v>Limestone Elevators</v>
          </cell>
          <cell r="N8837">
            <v>40988</v>
          </cell>
        </row>
        <row r="8838">
          <cell r="A8838" t="str">
            <v>30805019</v>
          </cell>
          <cell r="B8838" t="str">
            <v>Point</v>
          </cell>
          <cell r="C8838" t="str">
            <v>Vinyl Floor Tile Manuf /Unloading Operation, Limestone</v>
          </cell>
          <cell r="D8838" t="str">
            <v>Industrial Processes - Storage and Transfer</v>
          </cell>
          <cell r="G8838" t="str">
            <v>Industrial Processes</v>
          </cell>
          <cell r="H8838" t="str">
            <v>Rubber and Miscellaneous Plastics Products</v>
          </cell>
          <cell r="I8838" t="str">
            <v>Vinyl Floor Tile Manufacturing</v>
          </cell>
          <cell r="J8838" t="str">
            <v>Unloading Operation, Limestone</v>
          </cell>
          <cell r="N8838">
            <v>40988</v>
          </cell>
        </row>
        <row r="8839">
          <cell r="A8839" t="str">
            <v>30805099</v>
          </cell>
          <cell r="B8839" t="str">
            <v>Point</v>
          </cell>
          <cell r="C8839" t="str">
            <v>Vinyl Floor Tile Manuf /Unspecified</v>
          </cell>
          <cell r="D8839" t="str">
            <v>Industrial Processes - NEC</v>
          </cell>
          <cell r="G8839" t="str">
            <v>Industrial Processes</v>
          </cell>
          <cell r="H8839" t="str">
            <v>Rubber and Miscellaneous Plastics Products</v>
          </cell>
          <cell r="I8839" t="str">
            <v>Vinyl Floor Tile Manufacturing</v>
          </cell>
          <cell r="J8839" t="str">
            <v>Unspecified</v>
          </cell>
          <cell r="N8839">
            <v>40988</v>
          </cell>
        </row>
        <row r="8840">
          <cell r="A8840" t="str">
            <v>30880001</v>
          </cell>
          <cell r="B8840" t="str">
            <v>Point</v>
          </cell>
          <cell r="C8840" t="str">
            <v>Rubber and Plastic Prods /Equipment Leaks /Equipment Leaks</v>
          </cell>
          <cell r="D8840" t="str">
            <v>Industrial Processes - NEC</v>
          </cell>
          <cell r="G8840" t="str">
            <v>Industrial Processes</v>
          </cell>
          <cell r="H8840" t="str">
            <v>Rubber and Miscellaneous Plastics Products</v>
          </cell>
          <cell r="I8840" t="str">
            <v>Equipment Leaks</v>
          </cell>
          <cell r="J8840" t="str">
            <v>Equipment Leaks</v>
          </cell>
          <cell r="N8840">
            <v>40988</v>
          </cell>
        </row>
        <row r="8841">
          <cell r="A8841" t="str">
            <v>30882001</v>
          </cell>
          <cell r="B8841" t="str">
            <v>Point</v>
          </cell>
          <cell r="C8841" t="str">
            <v>Rubber and Plastic Prods /Wastewater, Aggregate /Process Area Drains</v>
          </cell>
          <cell r="D8841" t="str">
            <v>Industrial Processes - NEC</v>
          </cell>
          <cell r="G8841" t="str">
            <v>Industrial Processes</v>
          </cell>
          <cell r="H8841" t="str">
            <v>Rubber and Miscellaneous Plastics Products</v>
          </cell>
          <cell r="I8841" t="str">
            <v>Wastewater, Aggregate</v>
          </cell>
          <cell r="J8841" t="str">
            <v>Process Area Drains</v>
          </cell>
          <cell r="N8841">
            <v>40988</v>
          </cell>
        </row>
        <row r="8842">
          <cell r="A8842" t="str">
            <v>30882002</v>
          </cell>
          <cell r="B8842" t="str">
            <v>Point</v>
          </cell>
          <cell r="C8842" t="str">
            <v>Rubber and Plastic Prods /Wastewater, Aggregate /Process Equipment Drains</v>
          </cell>
          <cell r="D8842" t="str">
            <v>Industrial Processes - NEC</v>
          </cell>
          <cell r="G8842" t="str">
            <v>Industrial Processes</v>
          </cell>
          <cell r="H8842" t="str">
            <v>Rubber and Miscellaneous Plastics Products</v>
          </cell>
          <cell r="I8842" t="str">
            <v>Wastewater, Aggregate</v>
          </cell>
          <cell r="J8842" t="str">
            <v>Process Equipment Drains</v>
          </cell>
          <cell r="N8842">
            <v>40988</v>
          </cell>
        </row>
        <row r="8843">
          <cell r="A8843" t="str">
            <v>30882599</v>
          </cell>
          <cell r="B8843" t="str">
            <v>Point</v>
          </cell>
          <cell r="C8843" t="str">
            <v>Rubber and Plastic Prods /Wastewater, Pts of Generation /Specify Point of Generation</v>
          </cell>
          <cell r="D8843" t="str">
            <v>Industrial Processes - NEC</v>
          </cell>
          <cell r="G8843" t="str">
            <v>Industrial Processes</v>
          </cell>
          <cell r="H8843" t="str">
            <v>Rubber and Miscellaneous Plastics Products</v>
          </cell>
          <cell r="I8843" t="str">
            <v>Wastewater, Points of Generation</v>
          </cell>
          <cell r="J8843" t="str">
            <v>Specify Point of Generation</v>
          </cell>
          <cell r="N8843">
            <v>40988</v>
          </cell>
        </row>
        <row r="8844">
          <cell r="A8844" t="str">
            <v>30890001</v>
          </cell>
          <cell r="B8844" t="str">
            <v>Point</v>
          </cell>
          <cell r="C8844" t="str">
            <v>Rubber and Plastic Prods /Fuel Fired Equipment /Distillate Oil (No. 2): Process Heaters</v>
          </cell>
          <cell r="D8844" t="str">
            <v>Industrial Processes - NEC</v>
          </cell>
          <cell r="G8844" t="str">
            <v>Industrial Processes</v>
          </cell>
          <cell r="H8844" t="str">
            <v>Rubber and Miscellaneous Plastics Products</v>
          </cell>
          <cell r="I8844" t="str">
            <v>Fuel Fired Equipment</v>
          </cell>
          <cell r="J8844" t="str">
            <v>Distillate Oil (No. 2): Process Heaters</v>
          </cell>
          <cell r="N8844">
            <v>40988</v>
          </cell>
        </row>
        <row r="8845">
          <cell r="A8845" t="str">
            <v>30890002</v>
          </cell>
          <cell r="B8845" t="str">
            <v>Point</v>
          </cell>
          <cell r="C8845" t="str">
            <v>Rubber and Plastic Prods /Fuel Fired Equipment /Residual Oil: Process Heaters</v>
          </cell>
          <cell r="D8845" t="str">
            <v>Industrial Processes - NEC</v>
          </cell>
          <cell r="G8845" t="str">
            <v>Industrial Processes</v>
          </cell>
          <cell r="H8845" t="str">
            <v>Rubber and Miscellaneous Plastics Products</v>
          </cell>
          <cell r="I8845" t="str">
            <v>Fuel Fired Equipment</v>
          </cell>
          <cell r="J8845" t="str">
            <v>Residual Oil: Process Heaters</v>
          </cell>
          <cell r="N8845">
            <v>40988</v>
          </cell>
        </row>
        <row r="8846">
          <cell r="A8846" t="str">
            <v>30890003</v>
          </cell>
          <cell r="B8846" t="str">
            <v>Point</v>
          </cell>
          <cell r="C8846" t="str">
            <v>Rubber and Plastic Prods /Fuel Fired Equipment /Natural Gas: Process Heaters</v>
          </cell>
          <cell r="D8846" t="str">
            <v>Industrial Processes - NEC</v>
          </cell>
          <cell r="G8846" t="str">
            <v>Industrial Processes</v>
          </cell>
          <cell r="H8846" t="str">
            <v>Rubber and Miscellaneous Plastics Products</v>
          </cell>
          <cell r="I8846" t="str">
            <v>Fuel Fired Equipment</v>
          </cell>
          <cell r="J8846" t="str">
            <v>Natural Gas: Process Heaters</v>
          </cell>
          <cell r="N8846">
            <v>40988</v>
          </cell>
        </row>
        <row r="8847">
          <cell r="A8847" t="str">
            <v>30890004</v>
          </cell>
          <cell r="B8847" t="str">
            <v>Point</v>
          </cell>
          <cell r="C8847" t="str">
            <v>Rubber and Plastic Prods /Fuel Fired Equipment /Liquified Petroleum Gas (LPG): Process Heaters</v>
          </cell>
          <cell r="D8847" t="str">
            <v>Industrial Processes - NEC</v>
          </cell>
          <cell r="G8847" t="str">
            <v>Industrial Processes</v>
          </cell>
          <cell r="H8847" t="str">
            <v>Rubber and Miscellaneous Plastics Products</v>
          </cell>
          <cell r="I8847" t="str">
            <v>Fuel Fired Equipment</v>
          </cell>
          <cell r="J8847" t="str">
            <v>Liquified Petroleum Gas (LPG): Process Heaters</v>
          </cell>
          <cell r="N8847">
            <v>40988</v>
          </cell>
        </row>
        <row r="8848">
          <cell r="A8848" t="str">
            <v>30890011</v>
          </cell>
          <cell r="B8848" t="str">
            <v>Point</v>
          </cell>
          <cell r="C8848" t="str">
            <v>Rubber and Plastic Prods /Fuel Fired Equipment /Distillate Oil (No. 2): Incinerators</v>
          </cell>
          <cell r="D8848" t="str">
            <v>Industrial Processes - NEC</v>
          </cell>
          <cell r="G8848" t="str">
            <v>Industrial Processes</v>
          </cell>
          <cell r="H8848" t="str">
            <v>Rubber and Miscellaneous Plastics Products</v>
          </cell>
          <cell r="I8848" t="str">
            <v>Fuel Fired Equipment</v>
          </cell>
          <cell r="J8848" t="str">
            <v>Distillate Oil (No. 2): Incinerators</v>
          </cell>
          <cell r="N8848">
            <v>40988</v>
          </cell>
        </row>
        <row r="8849">
          <cell r="A8849" t="str">
            <v>30890012</v>
          </cell>
          <cell r="B8849" t="str">
            <v>Point</v>
          </cell>
          <cell r="C8849" t="str">
            <v>Rubber and Plastic Prods /Fuel Fired Equipment /Residual Oil: Incinerators</v>
          </cell>
          <cell r="D8849" t="str">
            <v>Industrial Processes - NEC</v>
          </cell>
          <cell r="G8849" t="str">
            <v>Industrial Processes</v>
          </cell>
          <cell r="H8849" t="str">
            <v>Rubber and Miscellaneous Plastics Products</v>
          </cell>
          <cell r="I8849" t="str">
            <v>Fuel Fired Equipment</v>
          </cell>
          <cell r="J8849" t="str">
            <v>Residual Oil: Incinerators</v>
          </cell>
          <cell r="N8849">
            <v>40988</v>
          </cell>
        </row>
        <row r="8850">
          <cell r="A8850" t="str">
            <v>30890013</v>
          </cell>
          <cell r="B8850" t="str">
            <v>Point</v>
          </cell>
          <cell r="C8850" t="str">
            <v>Rubber and Plastic Prods /Fuel Fired Equipment /Natural Gas: Incinerators</v>
          </cell>
          <cell r="D8850" t="str">
            <v>Industrial Processes - NEC</v>
          </cell>
          <cell r="G8850" t="str">
            <v>Industrial Processes</v>
          </cell>
          <cell r="H8850" t="str">
            <v>Rubber and Miscellaneous Plastics Products</v>
          </cell>
          <cell r="I8850" t="str">
            <v>Fuel Fired Equipment</v>
          </cell>
          <cell r="J8850" t="str">
            <v>Natural Gas: Incinerators</v>
          </cell>
          <cell r="N8850">
            <v>40988</v>
          </cell>
        </row>
        <row r="8851">
          <cell r="A8851" t="str">
            <v>30890021</v>
          </cell>
          <cell r="B8851" t="str">
            <v>Point</v>
          </cell>
          <cell r="C8851" t="str">
            <v>Rubber and Plastic Prods /Fuel Fired Equipment /Distillate Oil (No. 2): Flares</v>
          </cell>
          <cell r="D8851" t="str">
            <v>Industrial Processes - NEC</v>
          </cell>
          <cell r="G8851" t="str">
            <v>Industrial Processes</v>
          </cell>
          <cell r="H8851" t="str">
            <v>Rubber and Miscellaneous Plastics Products</v>
          </cell>
          <cell r="I8851" t="str">
            <v>Fuel Fired Equipment</v>
          </cell>
          <cell r="J8851" t="str">
            <v>Distillate Oil (No. 2): Flares</v>
          </cell>
          <cell r="M8851">
            <v>36278</v>
          </cell>
          <cell r="N8851">
            <v>40988</v>
          </cell>
        </row>
        <row r="8852">
          <cell r="A8852" t="str">
            <v>30890022</v>
          </cell>
          <cell r="B8852" t="str">
            <v>Point</v>
          </cell>
          <cell r="C8852" t="str">
            <v>Rubber and Plastic Prods /Fuel Fired Equipment /Residual Oil: Flares</v>
          </cell>
          <cell r="D8852" t="str">
            <v>Industrial Processes - NEC</v>
          </cell>
          <cell r="G8852" t="str">
            <v>Industrial Processes</v>
          </cell>
          <cell r="H8852" t="str">
            <v>Rubber and Miscellaneous Plastics Products</v>
          </cell>
          <cell r="I8852" t="str">
            <v>Fuel Fired Equipment</v>
          </cell>
          <cell r="J8852" t="str">
            <v>Residual Oil: Flares</v>
          </cell>
          <cell r="M8852">
            <v>36278</v>
          </cell>
          <cell r="N8852">
            <v>40988</v>
          </cell>
        </row>
        <row r="8853">
          <cell r="A8853" t="str">
            <v>30890023</v>
          </cell>
          <cell r="B8853" t="str">
            <v>Point</v>
          </cell>
          <cell r="C8853" t="str">
            <v>Rubber and Plastic Prods /Fuel Fired Equipment /Natural Gas: Flares</v>
          </cell>
          <cell r="D8853" t="str">
            <v>Industrial Processes - NEC</v>
          </cell>
          <cell r="G8853" t="str">
            <v>Industrial Processes</v>
          </cell>
          <cell r="H8853" t="str">
            <v>Rubber and Miscellaneous Plastics Products</v>
          </cell>
          <cell r="I8853" t="str">
            <v>Fuel Fired Equipment</v>
          </cell>
          <cell r="J8853" t="str">
            <v>Natural Gas: Flares</v>
          </cell>
          <cell r="N8853">
            <v>40988</v>
          </cell>
        </row>
        <row r="8854">
          <cell r="A8854" t="str">
            <v>30899999</v>
          </cell>
          <cell r="B8854" t="str">
            <v>Point</v>
          </cell>
          <cell r="C8854" t="str">
            <v>Rubber and Plastic Prods /Other Not Specified /Other Not Classified</v>
          </cell>
          <cell r="D8854" t="str">
            <v>Industrial Processes - NEC</v>
          </cell>
          <cell r="G8854" t="str">
            <v>Industrial Processes</v>
          </cell>
          <cell r="H8854" t="str">
            <v>Rubber and Miscellaneous Plastics Products</v>
          </cell>
          <cell r="I8854" t="str">
            <v>Other Not Specified</v>
          </cell>
          <cell r="J8854" t="str">
            <v>Other Not Classified</v>
          </cell>
          <cell r="N8854">
            <v>40988</v>
          </cell>
        </row>
        <row r="8855">
          <cell r="A8855" t="str">
            <v>30900198</v>
          </cell>
          <cell r="B8855" t="str">
            <v>Point</v>
          </cell>
          <cell r="C8855" t="str">
            <v>Fabricated Metal /General Processes /Other Not Classified</v>
          </cell>
          <cell r="D8855" t="str">
            <v>Industrial Processes - NEC</v>
          </cell>
          <cell r="G8855" t="str">
            <v>Industrial Processes</v>
          </cell>
          <cell r="H8855" t="str">
            <v>Fabricated Metal Products</v>
          </cell>
          <cell r="I8855" t="str">
            <v>General Processes</v>
          </cell>
          <cell r="J8855" t="str">
            <v>Other Not Classified</v>
          </cell>
          <cell r="N8855">
            <v>40988</v>
          </cell>
        </row>
        <row r="8856">
          <cell r="A8856" t="str">
            <v>30900199</v>
          </cell>
          <cell r="B8856" t="str">
            <v>Point</v>
          </cell>
          <cell r="C8856" t="str">
            <v>Fabricated Metal /General Processes /Other Not Classified</v>
          </cell>
          <cell r="D8856" t="str">
            <v>Industrial Processes - NEC</v>
          </cell>
          <cell r="G8856" t="str">
            <v>Industrial Processes</v>
          </cell>
          <cell r="H8856" t="str">
            <v>Fabricated Metal Products</v>
          </cell>
          <cell r="I8856" t="str">
            <v>General Processes</v>
          </cell>
          <cell r="J8856" t="str">
            <v>Other Not Classified</v>
          </cell>
          <cell r="K8856" t="str">
            <v>30900198</v>
          </cell>
          <cell r="L8856" t="str">
            <v>2005</v>
          </cell>
          <cell r="N8856">
            <v>40988</v>
          </cell>
        </row>
        <row r="8857">
          <cell r="A8857" t="str">
            <v>30900201</v>
          </cell>
          <cell r="B8857" t="str">
            <v>Point</v>
          </cell>
          <cell r="C8857" t="str">
            <v>Fabricated Metal /Abrasive Blasting of Metal Parts /General</v>
          </cell>
          <cell r="D8857" t="str">
            <v>Industrial Processes - NEC</v>
          </cell>
          <cell r="G8857" t="str">
            <v>Industrial Processes</v>
          </cell>
          <cell r="H8857" t="str">
            <v>Fabricated Metal Products</v>
          </cell>
          <cell r="I8857" t="str">
            <v>Abrasive Blasting of Metal Parts</v>
          </cell>
          <cell r="J8857" t="str">
            <v>General</v>
          </cell>
          <cell r="N8857">
            <v>40988</v>
          </cell>
        </row>
        <row r="8858">
          <cell r="A8858" t="str">
            <v>30900202</v>
          </cell>
          <cell r="B8858" t="str">
            <v>Point</v>
          </cell>
          <cell r="C8858" t="str">
            <v>Fabricated Metal /Abrasive Blasting of Metal Parts /Sand Abrasive</v>
          </cell>
          <cell r="D8858" t="str">
            <v>Industrial Processes - NEC</v>
          </cell>
          <cell r="G8858" t="str">
            <v>Industrial Processes</v>
          </cell>
          <cell r="H8858" t="str">
            <v>Fabricated Metal Products</v>
          </cell>
          <cell r="I8858" t="str">
            <v>Abrasive Blasting of Metal Parts</v>
          </cell>
          <cell r="J8858" t="str">
            <v>Sand Abrasive</v>
          </cell>
          <cell r="N8858">
            <v>40988</v>
          </cell>
        </row>
        <row r="8859">
          <cell r="A8859" t="str">
            <v>30900203</v>
          </cell>
          <cell r="B8859" t="str">
            <v>Point</v>
          </cell>
          <cell r="C8859" t="str">
            <v>Fabricated Metal /Abrasive Blasting of Metal Parts /Slag Abrasive</v>
          </cell>
          <cell r="D8859" t="str">
            <v>Industrial Processes - NEC</v>
          </cell>
          <cell r="G8859" t="str">
            <v>Industrial Processes</v>
          </cell>
          <cell r="H8859" t="str">
            <v>Fabricated Metal Products</v>
          </cell>
          <cell r="I8859" t="str">
            <v>Abrasive Blasting of Metal Parts</v>
          </cell>
          <cell r="J8859" t="str">
            <v>Slag Abrasive</v>
          </cell>
          <cell r="N8859">
            <v>40988</v>
          </cell>
        </row>
        <row r="8860">
          <cell r="A8860" t="str">
            <v>30900204</v>
          </cell>
          <cell r="B8860" t="str">
            <v>Point</v>
          </cell>
          <cell r="C8860" t="str">
            <v>Fabricated Metal /Abrasive Blasting of Metal Parts /Garnet Abrasive</v>
          </cell>
          <cell r="D8860" t="str">
            <v>Industrial Processes - NEC</v>
          </cell>
          <cell r="G8860" t="str">
            <v>Industrial Processes</v>
          </cell>
          <cell r="H8860" t="str">
            <v>Fabricated Metal Products</v>
          </cell>
          <cell r="I8860" t="str">
            <v>Abrasive Blasting of Metal Parts</v>
          </cell>
          <cell r="J8860" t="str">
            <v>Garnet Abrasive</v>
          </cell>
          <cell r="N8860">
            <v>40988</v>
          </cell>
        </row>
        <row r="8861">
          <cell r="A8861" t="str">
            <v>30900205</v>
          </cell>
          <cell r="B8861" t="str">
            <v>Point</v>
          </cell>
          <cell r="C8861" t="str">
            <v>Fabricated Metal /Abrasive Blasting of Metal Parts /Steel Grit Abrasive</v>
          </cell>
          <cell r="D8861" t="str">
            <v>Industrial Processes - NEC</v>
          </cell>
          <cell r="G8861" t="str">
            <v>Industrial Processes</v>
          </cell>
          <cell r="H8861" t="str">
            <v>Fabricated Metal Products</v>
          </cell>
          <cell r="I8861" t="str">
            <v>Abrasive Blasting of Metal Parts</v>
          </cell>
          <cell r="J8861" t="str">
            <v>Steel Grit Abrasive</v>
          </cell>
          <cell r="N8861">
            <v>40988</v>
          </cell>
        </row>
        <row r="8862">
          <cell r="A8862" t="str">
            <v>30900206</v>
          </cell>
          <cell r="B8862" t="str">
            <v>Point</v>
          </cell>
          <cell r="C8862" t="str">
            <v>Fabricated Metal /Abrasive Blasting of Metal Parts /Walnut Shell Abrasive</v>
          </cell>
          <cell r="D8862" t="str">
            <v>Industrial Processes - NEC</v>
          </cell>
          <cell r="G8862" t="str">
            <v>Industrial Processes</v>
          </cell>
          <cell r="H8862" t="str">
            <v>Fabricated Metal Products</v>
          </cell>
          <cell r="I8862" t="str">
            <v>Abrasive Blasting of Metal Parts</v>
          </cell>
          <cell r="J8862" t="str">
            <v>Walnut Shell Abrasive</v>
          </cell>
          <cell r="N8862">
            <v>40988</v>
          </cell>
        </row>
        <row r="8863">
          <cell r="A8863" t="str">
            <v>30900207</v>
          </cell>
          <cell r="B8863" t="str">
            <v>Point</v>
          </cell>
          <cell r="C8863" t="str">
            <v>Fabricated Metal /Abrasive Blasting of Metal Parts /Shotblast with Air</v>
          </cell>
          <cell r="D8863" t="str">
            <v>Industrial Processes - NEC</v>
          </cell>
          <cell r="G8863" t="str">
            <v>Industrial Processes</v>
          </cell>
          <cell r="H8863" t="str">
            <v>Fabricated Metal Products</v>
          </cell>
          <cell r="I8863" t="str">
            <v>Abrasive Blasting of Metal Parts</v>
          </cell>
          <cell r="J8863" t="str">
            <v>Shotblast with Air</v>
          </cell>
          <cell r="N8863">
            <v>40988</v>
          </cell>
        </row>
        <row r="8864">
          <cell r="A8864" t="str">
            <v>30900208</v>
          </cell>
          <cell r="B8864" t="str">
            <v>Point</v>
          </cell>
          <cell r="C8864" t="str">
            <v>Fabricated Metal /Abrasive Blasting of Metal Parts /Shotblast w/o Air</v>
          </cell>
          <cell r="D8864" t="str">
            <v>Industrial Processes - NEC</v>
          </cell>
          <cell r="G8864" t="str">
            <v>Industrial Processes</v>
          </cell>
          <cell r="H8864" t="str">
            <v>Fabricated Metal Products</v>
          </cell>
          <cell r="I8864" t="str">
            <v>Abrasive Blasting of Metal Parts</v>
          </cell>
          <cell r="J8864" t="str">
            <v>Shotblast w/o Air</v>
          </cell>
          <cell r="N8864">
            <v>40988</v>
          </cell>
        </row>
        <row r="8865">
          <cell r="A8865" t="str">
            <v>30900298</v>
          </cell>
          <cell r="B8865" t="str">
            <v>Point</v>
          </cell>
          <cell r="C8865" t="str">
            <v>Fabricated Metal /Abrasive Blasting of Metal Parts /General</v>
          </cell>
          <cell r="D8865" t="str">
            <v>Industrial Processes - NEC</v>
          </cell>
          <cell r="G8865" t="str">
            <v>Industrial Processes</v>
          </cell>
          <cell r="H8865" t="str">
            <v>Fabricated Metal Products</v>
          </cell>
          <cell r="I8865" t="str">
            <v>Abrasive Blasting of Metal Parts</v>
          </cell>
          <cell r="J8865" t="str">
            <v>General</v>
          </cell>
          <cell r="K8865" t="str">
            <v>30900201</v>
          </cell>
          <cell r="L8865" t="str">
            <v>2005</v>
          </cell>
          <cell r="N8865">
            <v>40988</v>
          </cell>
        </row>
        <row r="8866">
          <cell r="A8866" t="str">
            <v>30900299</v>
          </cell>
          <cell r="B8866" t="str">
            <v>Point</v>
          </cell>
          <cell r="C8866" t="str">
            <v>Fabricated Metal /Abrasive Blasting of Metal Parts /General</v>
          </cell>
          <cell r="D8866" t="str">
            <v>Industrial Processes - NEC</v>
          </cell>
          <cell r="G8866" t="str">
            <v>Industrial Processes</v>
          </cell>
          <cell r="H8866" t="str">
            <v>Fabricated Metal Products</v>
          </cell>
          <cell r="I8866" t="str">
            <v>Abrasive Blasting of Metal Parts</v>
          </cell>
          <cell r="J8866" t="str">
            <v>General</v>
          </cell>
          <cell r="K8866" t="str">
            <v>30900201</v>
          </cell>
          <cell r="L8866" t="str">
            <v>2005</v>
          </cell>
          <cell r="N8866">
            <v>40988</v>
          </cell>
        </row>
        <row r="8867">
          <cell r="A8867" t="str">
            <v>30900301</v>
          </cell>
          <cell r="B8867" t="str">
            <v>Point</v>
          </cell>
          <cell r="C8867" t="str">
            <v>Fabricated Metal /Abrasive Cleaning of Metal Parts /Brush Cleaning</v>
          </cell>
          <cell r="D8867" t="str">
            <v>Industrial Processes - NEC</v>
          </cell>
          <cell r="G8867" t="str">
            <v>Industrial Processes</v>
          </cell>
          <cell r="H8867" t="str">
            <v>Fabricated Metal Products</v>
          </cell>
          <cell r="I8867" t="str">
            <v>Abrasive Cleaning of Metal Parts</v>
          </cell>
          <cell r="J8867" t="str">
            <v>Brush Cleaning</v>
          </cell>
          <cell r="N8867">
            <v>40988</v>
          </cell>
        </row>
        <row r="8868">
          <cell r="A8868" t="str">
            <v>30900302</v>
          </cell>
          <cell r="B8868" t="str">
            <v>Point</v>
          </cell>
          <cell r="C8868" t="str">
            <v>Fabricated Metal /Abrasive Cleaning of Metal Parts /Tumble Cleaning</v>
          </cell>
          <cell r="D8868" t="str">
            <v>Industrial Processes - NEC</v>
          </cell>
          <cell r="G8868" t="str">
            <v>Industrial Processes</v>
          </cell>
          <cell r="H8868" t="str">
            <v>Fabricated Metal Products</v>
          </cell>
          <cell r="I8868" t="str">
            <v>Abrasive Cleaning of Metal Parts</v>
          </cell>
          <cell r="J8868" t="str">
            <v>Tumble Cleaning</v>
          </cell>
          <cell r="N8868">
            <v>40988</v>
          </cell>
        </row>
        <row r="8869">
          <cell r="A8869" t="str">
            <v>30900303</v>
          </cell>
          <cell r="B8869" t="str">
            <v>Point</v>
          </cell>
          <cell r="C8869" t="str">
            <v>Fabricated Metal /Abrasive Cleaning of Metal Parts /Polishing</v>
          </cell>
          <cell r="D8869" t="str">
            <v>Industrial Processes - NEC</v>
          </cell>
          <cell r="G8869" t="str">
            <v>Industrial Processes</v>
          </cell>
          <cell r="H8869" t="str">
            <v>Fabricated Metal Products</v>
          </cell>
          <cell r="I8869" t="str">
            <v>Abrasive Cleaning of Metal Parts</v>
          </cell>
          <cell r="J8869" t="str">
            <v>Polishing</v>
          </cell>
          <cell r="N8869">
            <v>40988</v>
          </cell>
        </row>
        <row r="8870">
          <cell r="A8870" t="str">
            <v>30900304</v>
          </cell>
          <cell r="B8870" t="str">
            <v>Point</v>
          </cell>
          <cell r="C8870" t="str">
            <v>Fabricated Metal /Abrasive Cleaning of Metal Parts /Buffing</v>
          </cell>
          <cell r="D8870" t="str">
            <v>Industrial Processes - NEC</v>
          </cell>
          <cell r="G8870" t="str">
            <v>Industrial Processes</v>
          </cell>
          <cell r="H8870" t="str">
            <v>Fabricated Metal Products</v>
          </cell>
          <cell r="I8870" t="str">
            <v>Abrasive Cleaning of Metal Parts</v>
          </cell>
          <cell r="J8870" t="str">
            <v>Buffing</v>
          </cell>
          <cell r="N8870">
            <v>40988</v>
          </cell>
        </row>
        <row r="8871">
          <cell r="A8871" t="str">
            <v>30900500</v>
          </cell>
          <cell r="B8871" t="str">
            <v>Point</v>
          </cell>
          <cell r="C8871" t="str">
            <v>Fabricated Metal /Welding /General</v>
          </cell>
          <cell r="D8871" t="str">
            <v>Industrial Processes - NEC</v>
          </cell>
          <cell r="G8871" t="str">
            <v>Industrial Processes</v>
          </cell>
          <cell r="H8871" t="str">
            <v>Fabricated Metal Products</v>
          </cell>
          <cell r="I8871" t="str">
            <v>Welding</v>
          </cell>
          <cell r="J8871" t="str">
            <v>General</v>
          </cell>
          <cell r="N8871">
            <v>40988</v>
          </cell>
        </row>
        <row r="8872">
          <cell r="A8872" t="str">
            <v>30900501</v>
          </cell>
          <cell r="B8872" t="str">
            <v>Point</v>
          </cell>
          <cell r="C8872" t="str">
            <v>Fabricated Metal /Welding /Arc Welding: General ** (See 3-09-050)</v>
          </cell>
          <cell r="D8872" t="str">
            <v>Industrial Processes - NEC</v>
          </cell>
          <cell r="G8872" t="str">
            <v>Industrial Processes</v>
          </cell>
          <cell r="H8872" t="str">
            <v>Fabricated Metal Products</v>
          </cell>
          <cell r="I8872" t="str">
            <v>Welding</v>
          </cell>
          <cell r="J8872" t="str">
            <v>Arc Welding: General ** (See 3-09-050)</v>
          </cell>
          <cell r="N8872">
            <v>40988</v>
          </cell>
        </row>
        <row r="8873">
          <cell r="A8873" t="str">
            <v>30900502</v>
          </cell>
          <cell r="B8873" t="str">
            <v>Point</v>
          </cell>
          <cell r="C8873" t="str">
            <v>Fabricated Metal /Welding /Oxyfuel Welding: General ** (See 3-09-044)</v>
          </cell>
          <cell r="D8873" t="str">
            <v>Industrial Processes - NEC</v>
          </cell>
          <cell r="G8873" t="str">
            <v>Industrial Processes</v>
          </cell>
          <cell r="H8873" t="str">
            <v>Fabricated Metal Products</v>
          </cell>
          <cell r="I8873" t="str">
            <v>Welding</v>
          </cell>
          <cell r="J8873" t="str">
            <v>Oxyfuel Welding: General ** (See 3-09-044)</v>
          </cell>
          <cell r="N8873">
            <v>40988</v>
          </cell>
        </row>
        <row r="8874">
          <cell r="A8874" t="str">
            <v>30901001</v>
          </cell>
          <cell r="B8874" t="str">
            <v>Point</v>
          </cell>
          <cell r="C8874" t="str">
            <v>Electroplating Operations /Other Not Classified</v>
          </cell>
          <cell r="D8874" t="str">
            <v>Industrial Processes - NEC</v>
          </cell>
          <cell r="G8874" t="str">
            <v>Industrial Processes</v>
          </cell>
          <cell r="H8874" t="str">
            <v>Fabricated Metal Products</v>
          </cell>
          <cell r="I8874" t="str">
            <v>Electroplating Operations</v>
          </cell>
          <cell r="J8874" t="str">
            <v>Entire Process: General</v>
          </cell>
          <cell r="K8874" t="str">
            <v>30901098</v>
          </cell>
          <cell r="L8874" t="str">
            <v>2002</v>
          </cell>
          <cell r="N8874">
            <v>40988</v>
          </cell>
        </row>
        <row r="8875">
          <cell r="A8875" t="str">
            <v>30901002</v>
          </cell>
          <cell r="B8875" t="str">
            <v>Point</v>
          </cell>
          <cell r="C8875" t="str">
            <v>Electroplating Operations /Other Not Classified</v>
          </cell>
          <cell r="D8875" t="str">
            <v>Industrial Processes - NEC</v>
          </cell>
          <cell r="G8875" t="str">
            <v>Industrial Processes</v>
          </cell>
          <cell r="H8875" t="str">
            <v>Fabricated Metal Products</v>
          </cell>
          <cell r="I8875" t="str">
            <v>Electroplating Operations</v>
          </cell>
          <cell r="J8875" t="str">
            <v>Entire Process: General</v>
          </cell>
          <cell r="K8875" t="str">
            <v>30901098</v>
          </cell>
          <cell r="L8875" t="str">
            <v>2002</v>
          </cell>
          <cell r="N8875">
            <v>40988</v>
          </cell>
        </row>
        <row r="8876">
          <cell r="A8876" t="str">
            <v>30901003</v>
          </cell>
          <cell r="B8876" t="str">
            <v>Point</v>
          </cell>
          <cell r="C8876" t="str">
            <v>Electroplating Operations /Entire Process: Nickel</v>
          </cell>
          <cell r="D8876" t="str">
            <v>Industrial Processes - NEC</v>
          </cell>
          <cell r="G8876" t="str">
            <v>Industrial Processes</v>
          </cell>
          <cell r="H8876" t="str">
            <v>Fabricated Metal Products</v>
          </cell>
          <cell r="I8876" t="str">
            <v>Electroplating Operations</v>
          </cell>
          <cell r="J8876" t="str">
            <v>Entire Process: Nickel</v>
          </cell>
          <cell r="N8876">
            <v>40988</v>
          </cell>
        </row>
        <row r="8877">
          <cell r="A8877" t="str">
            <v>30901004</v>
          </cell>
          <cell r="B8877" t="str">
            <v>Point</v>
          </cell>
          <cell r="C8877" t="str">
            <v>Electroplating Operations /Entire Process: Copper</v>
          </cell>
          <cell r="D8877" t="str">
            <v>Industrial Processes - NEC</v>
          </cell>
          <cell r="G8877" t="str">
            <v>Industrial Processes</v>
          </cell>
          <cell r="H8877" t="str">
            <v>Fabricated Metal Products</v>
          </cell>
          <cell r="I8877" t="str">
            <v>Electroplating Operations</v>
          </cell>
          <cell r="J8877" t="str">
            <v>Entire Process: Copper</v>
          </cell>
          <cell r="N8877">
            <v>40988</v>
          </cell>
        </row>
        <row r="8878">
          <cell r="A8878" t="str">
            <v>30901005</v>
          </cell>
          <cell r="B8878" t="str">
            <v>Point</v>
          </cell>
          <cell r="C8878" t="str">
            <v>Electroplating Operations /Entire Process: Zinc</v>
          </cell>
          <cell r="D8878" t="str">
            <v>Industrial Processes - NEC</v>
          </cell>
          <cell r="G8878" t="str">
            <v>Industrial Processes</v>
          </cell>
          <cell r="H8878" t="str">
            <v>Fabricated Metal Products</v>
          </cell>
          <cell r="I8878" t="str">
            <v>Electroplating Operations</v>
          </cell>
          <cell r="J8878" t="str">
            <v>Entire Process: Zinc</v>
          </cell>
          <cell r="N8878">
            <v>40988</v>
          </cell>
        </row>
        <row r="8879">
          <cell r="A8879" t="str">
            <v>30901006</v>
          </cell>
          <cell r="B8879" t="str">
            <v>Point</v>
          </cell>
          <cell r="C8879" t="str">
            <v>Electroplating Operations /Entire Process: Chrome</v>
          </cell>
          <cell r="D8879" t="str">
            <v>Industrial Processes - NEC</v>
          </cell>
          <cell r="G8879" t="str">
            <v>Industrial Processes</v>
          </cell>
          <cell r="H8879" t="str">
            <v>Fabricated Metal Products</v>
          </cell>
          <cell r="I8879" t="str">
            <v>Electroplating Operations</v>
          </cell>
          <cell r="J8879" t="str">
            <v>Entire Process: Chrome</v>
          </cell>
          <cell r="N8879">
            <v>40988</v>
          </cell>
        </row>
        <row r="8880">
          <cell r="A8880" t="str">
            <v>30901007</v>
          </cell>
          <cell r="B8880" t="str">
            <v>Point</v>
          </cell>
          <cell r="C8880" t="str">
            <v>Electroplating Operations /Entire Process: Cadmium</v>
          </cell>
          <cell r="D8880" t="str">
            <v>Industrial Processes - NEC</v>
          </cell>
          <cell r="G8880" t="str">
            <v>Industrial Processes</v>
          </cell>
          <cell r="H8880" t="str">
            <v>Fabricated Metal Products</v>
          </cell>
          <cell r="I8880" t="str">
            <v>Electroplating Operations</v>
          </cell>
          <cell r="J8880" t="str">
            <v>Entire Process: Cadmium</v>
          </cell>
          <cell r="N8880">
            <v>40988</v>
          </cell>
        </row>
        <row r="8881">
          <cell r="A8881" t="str">
            <v>30901014</v>
          </cell>
          <cell r="B8881" t="str">
            <v>Point</v>
          </cell>
          <cell r="C8881" t="str">
            <v>Electroplating Operations /Chromium (all types) - Alkaline Cleaning</v>
          </cell>
          <cell r="D8881" t="str">
            <v>Industrial Processes - NEC</v>
          </cell>
          <cell r="G8881" t="str">
            <v>Industrial Processes</v>
          </cell>
          <cell r="H8881" t="str">
            <v>Fabricated Metal Products</v>
          </cell>
          <cell r="I8881" t="str">
            <v>Electroplating Operations</v>
          </cell>
          <cell r="J8881" t="str">
            <v>Chromium (all types) - Alkaline Cleaning</v>
          </cell>
          <cell r="N8881">
            <v>40988</v>
          </cell>
        </row>
        <row r="8882">
          <cell r="A8882" t="str">
            <v>30901015</v>
          </cell>
          <cell r="B8882" t="str">
            <v>Point</v>
          </cell>
          <cell r="C8882" t="str">
            <v>Electroplating Operations /Chromium (all types) - Acid Dip</v>
          </cell>
          <cell r="D8882" t="str">
            <v>Industrial Processes - NEC</v>
          </cell>
          <cell r="G8882" t="str">
            <v>Industrial Processes</v>
          </cell>
          <cell r="H8882" t="str">
            <v>Fabricated Metal Products</v>
          </cell>
          <cell r="I8882" t="str">
            <v>Electroplating Operations</v>
          </cell>
          <cell r="J8882" t="str">
            <v>Chromium (all types) - Acid Dip</v>
          </cell>
          <cell r="N8882">
            <v>40988</v>
          </cell>
        </row>
        <row r="8883">
          <cell r="A8883" t="str">
            <v>30901016</v>
          </cell>
          <cell r="B8883" t="str">
            <v>Point</v>
          </cell>
          <cell r="C8883" t="str">
            <v>Electroplating Operations /Hard Chromium - Chromic Acid Anodic Treatment</v>
          </cell>
          <cell r="D8883" t="str">
            <v>Industrial Processes - NEC</v>
          </cell>
          <cell r="G8883" t="str">
            <v>Industrial Processes</v>
          </cell>
          <cell r="H8883" t="str">
            <v>Fabricated Metal Products</v>
          </cell>
          <cell r="I8883" t="str">
            <v>Electroplating Operations</v>
          </cell>
          <cell r="J8883" t="str">
            <v>Hard Chromium - Chromic Acid Anodic Treatment</v>
          </cell>
          <cell r="N8883">
            <v>40988</v>
          </cell>
        </row>
        <row r="8884">
          <cell r="A8884" t="str">
            <v>30901018</v>
          </cell>
          <cell r="B8884" t="str">
            <v>Point</v>
          </cell>
          <cell r="C8884" t="str">
            <v>Electroplating Operations /Hard Chromium - Electroplating Tank</v>
          </cell>
          <cell r="D8884" t="str">
            <v>Industrial Processes - NEC</v>
          </cell>
          <cell r="G8884" t="str">
            <v>Industrial Processes</v>
          </cell>
          <cell r="H8884" t="str">
            <v>Fabricated Metal Products</v>
          </cell>
          <cell r="I8884" t="str">
            <v>Electroplating Operations</v>
          </cell>
          <cell r="J8884" t="str">
            <v>Hard Chromium - Electroplating Tank</v>
          </cell>
          <cell r="N8884">
            <v>40988</v>
          </cell>
        </row>
        <row r="8885">
          <cell r="A8885" t="str">
            <v>30901028</v>
          </cell>
          <cell r="B8885" t="str">
            <v>Point</v>
          </cell>
          <cell r="C8885" t="str">
            <v>Electroplating Operations /Decorative Chromium - Electroplating Tank</v>
          </cell>
          <cell r="D8885" t="str">
            <v>Industrial Processes - NEC</v>
          </cell>
          <cell r="G8885" t="str">
            <v>Industrial Processes</v>
          </cell>
          <cell r="H8885" t="str">
            <v>Fabricated Metal Products</v>
          </cell>
          <cell r="I8885" t="str">
            <v>Electroplating Operations</v>
          </cell>
          <cell r="J8885" t="str">
            <v>Decorative Chromium - Electroplating Tank</v>
          </cell>
          <cell r="N8885">
            <v>40988</v>
          </cell>
        </row>
        <row r="8886">
          <cell r="A8886" t="str">
            <v>30901038</v>
          </cell>
          <cell r="B8886" t="str">
            <v>Point</v>
          </cell>
          <cell r="C8886" t="str">
            <v>Electroplating Operations /Chromic Acid Anodizing - Anodizing Tank</v>
          </cell>
          <cell r="D8886" t="str">
            <v>Industrial Processes - NEC</v>
          </cell>
          <cell r="G8886" t="str">
            <v>Industrial Processes</v>
          </cell>
          <cell r="H8886" t="str">
            <v>Fabricated Metal Products</v>
          </cell>
          <cell r="I8886" t="str">
            <v>Electroplating Operations</v>
          </cell>
          <cell r="J8886" t="str">
            <v>Chromic Acid Anodizing - Anodizing Tank</v>
          </cell>
          <cell r="N8886">
            <v>40988</v>
          </cell>
        </row>
        <row r="8887">
          <cell r="A8887" t="str">
            <v>30901042</v>
          </cell>
          <cell r="B8887" t="str">
            <v>Point</v>
          </cell>
          <cell r="C8887" t="str">
            <v>Electroplating Operations /Copper (cyanide, including strike) - Electroplating Tank</v>
          </cell>
          <cell r="D8887" t="str">
            <v>Industrial Processes - NEC</v>
          </cell>
          <cell r="G8887" t="str">
            <v>Industrial Processes</v>
          </cell>
          <cell r="H8887" t="str">
            <v>Fabricated Metal Products</v>
          </cell>
          <cell r="I8887" t="str">
            <v>Electroplating Operations</v>
          </cell>
          <cell r="J8887" t="str">
            <v>Copper (cyanide, including strike) - Electroplating Tank</v>
          </cell>
          <cell r="N8887">
            <v>40988</v>
          </cell>
        </row>
        <row r="8888">
          <cell r="A8888" t="str">
            <v>30901045</v>
          </cell>
          <cell r="B8888" t="str">
            <v>Point</v>
          </cell>
          <cell r="C8888" t="str">
            <v>Electroplating Operations /Copper (sulfate) - Electroplating Tank</v>
          </cell>
          <cell r="D8888" t="str">
            <v>Industrial Processes - NEC</v>
          </cell>
          <cell r="G8888" t="str">
            <v>Industrial Processes</v>
          </cell>
          <cell r="H8888" t="str">
            <v>Fabricated Metal Products</v>
          </cell>
          <cell r="I8888" t="str">
            <v>Electroplating Operations</v>
          </cell>
          <cell r="J8888" t="str">
            <v>Copper (sulfate) - Electroplating Tank</v>
          </cell>
          <cell r="N8888">
            <v>40988</v>
          </cell>
        </row>
        <row r="8889">
          <cell r="A8889" t="str">
            <v>30901048</v>
          </cell>
          <cell r="B8889" t="str">
            <v>Point</v>
          </cell>
          <cell r="C8889" t="str">
            <v>Electroplating Operations /Copper (general) - Electroplating Tank 1000 amp-hr current applied</v>
          </cell>
          <cell r="D8889" t="str">
            <v>Industrial Processes - NEC</v>
          </cell>
          <cell r="G8889" t="str">
            <v>Industrial Processes</v>
          </cell>
          <cell r="H8889" t="str">
            <v>Fabricated Metal Products</v>
          </cell>
          <cell r="I8889" t="str">
            <v>Electroplating Operations</v>
          </cell>
          <cell r="J8889" t="str">
            <v>Copper (general) - Electroplating Tank 1000 amp-hr current applied</v>
          </cell>
          <cell r="N8889">
            <v>40988</v>
          </cell>
        </row>
        <row r="8890">
          <cell r="A8890" t="str">
            <v>30901052</v>
          </cell>
          <cell r="B8890" t="str">
            <v>Point</v>
          </cell>
          <cell r="C8890" t="str">
            <v>Electroplating Operations /Cadmium (cyanide) - Electroplating Tank 1000 amp-hr current applied</v>
          </cell>
          <cell r="D8890" t="str">
            <v>Industrial Processes - NEC</v>
          </cell>
          <cell r="G8890" t="str">
            <v>Industrial Processes</v>
          </cell>
          <cell r="H8890" t="str">
            <v>Fabricated Metal Products</v>
          </cell>
          <cell r="I8890" t="str">
            <v>Electroplating Operations</v>
          </cell>
          <cell r="J8890" t="str">
            <v>Cadmium (cyanide) - Electroplating Tank 1000 amp-hr current applied</v>
          </cell>
          <cell r="N8890">
            <v>40988</v>
          </cell>
        </row>
        <row r="8891">
          <cell r="A8891" t="str">
            <v>30901054</v>
          </cell>
          <cell r="B8891" t="str">
            <v>Point</v>
          </cell>
          <cell r="C8891" t="str">
            <v>Electroplating Operations /Cadmium (acid fluoborate) - Electroplating Tank 1000 amp-hr current</v>
          </cell>
          <cell r="D8891" t="str">
            <v>Industrial Processes - NEC</v>
          </cell>
          <cell r="G8891" t="str">
            <v>Industrial Processes</v>
          </cell>
          <cell r="H8891" t="str">
            <v>Fabricated Metal Products</v>
          </cell>
          <cell r="I8891" t="str">
            <v>Electroplating Operations</v>
          </cell>
          <cell r="J8891" t="str">
            <v>Cadmium (acid fluoborate) - Electroplating Tank 1000 amp-hr current</v>
          </cell>
          <cell r="N8891">
            <v>40988</v>
          </cell>
        </row>
        <row r="8892">
          <cell r="A8892" t="str">
            <v>30901058</v>
          </cell>
          <cell r="B8892" t="str">
            <v>Point</v>
          </cell>
          <cell r="C8892" t="str">
            <v>Electroplating Operations /Cadmium (general) - Electroplating Tank 1000 amp-hr current applied</v>
          </cell>
          <cell r="D8892" t="str">
            <v>Industrial Processes - NEC</v>
          </cell>
          <cell r="G8892" t="str">
            <v>Industrial Processes</v>
          </cell>
          <cell r="H8892" t="str">
            <v>Fabricated Metal Products</v>
          </cell>
          <cell r="I8892" t="str">
            <v>Electroplating Operations</v>
          </cell>
          <cell r="J8892" t="str">
            <v>Cadmium (general) - Electroplating Tank 1000 amp-hr current applied</v>
          </cell>
          <cell r="N8892">
            <v>40988</v>
          </cell>
        </row>
        <row r="8893">
          <cell r="A8893" t="str">
            <v>30901061</v>
          </cell>
          <cell r="B8893" t="str">
            <v>Point</v>
          </cell>
          <cell r="C8893" t="str">
            <v>Electroplating Operations /Nickel (all chloride) - Electroplating Tank 1000 amp-hr current appli</v>
          </cell>
          <cell r="D8893" t="str">
            <v>Industrial Processes - NEC</v>
          </cell>
          <cell r="G8893" t="str">
            <v>Industrial Processes</v>
          </cell>
          <cell r="H8893" t="str">
            <v>Fabricated Metal Products</v>
          </cell>
          <cell r="I8893" t="str">
            <v>Electroplating Operations</v>
          </cell>
          <cell r="J8893" t="str">
            <v>Nickel (all chloride) - Electroplating Tank 1000 amp-hr current appli</v>
          </cell>
          <cell r="N8893">
            <v>40988</v>
          </cell>
        </row>
        <row r="8894">
          <cell r="A8894" t="str">
            <v>30901063</v>
          </cell>
          <cell r="B8894" t="str">
            <v>Point</v>
          </cell>
          <cell r="C8894" t="str">
            <v>Electroplating Operations /Nickel (chloride sulfate) - Electroplating Tank 1000 amp-hr current</v>
          </cell>
          <cell r="D8894" t="str">
            <v>Industrial Processes - NEC</v>
          </cell>
          <cell r="G8894" t="str">
            <v>Industrial Processes</v>
          </cell>
          <cell r="H8894" t="str">
            <v>Fabricated Metal Products</v>
          </cell>
          <cell r="I8894" t="str">
            <v>Electroplating Operations</v>
          </cell>
          <cell r="J8894" t="str">
            <v>Nickel (chloride sulfate) - Electroplating Tank 1000 amp-hr current</v>
          </cell>
          <cell r="N8894">
            <v>40988</v>
          </cell>
        </row>
        <row r="8895">
          <cell r="A8895" t="str">
            <v>30901065</v>
          </cell>
          <cell r="B8895" t="str">
            <v>Point</v>
          </cell>
          <cell r="C8895" t="str">
            <v>Electroplating Operations /Nickel (sulfamate or watts) - Electroplating Tank 1000 amp-hr current</v>
          </cell>
          <cell r="D8895" t="str">
            <v>Industrial Processes - NEC</v>
          </cell>
          <cell r="G8895" t="str">
            <v>Industrial Processes</v>
          </cell>
          <cell r="H8895" t="str">
            <v>Fabricated Metal Products</v>
          </cell>
          <cell r="I8895" t="str">
            <v>Electroplating Operations</v>
          </cell>
          <cell r="J8895" t="str">
            <v>Nickel (sulfamate or watts) - Electroplating Tank 1000 amp-hr current</v>
          </cell>
          <cell r="N8895">
            <v>40988</v>
          </cell>
        </row>
        <row r="8896">
          <cell r="A8896" t="str">
            <v>30901067</v>
          </cell>
          <cell r="B8896" t="str">
            <v>Point</v>
          </cell>
          <cell r="C8896" t="str">
            <v>Electroplating Operations /Nickel (non-chloride) - Electroplating Tank 1000 amp-hr current appli</v>
          </cell>
          <cell r="D8896" t="str">
            <v>Industrial Processes - NEC</v>
          </cell>
          <cell r="G8896" t="str">
            <v>Industrial Processes</v>
          </cell>
          <cell r="H8896" t="str">
            <v>Fabricated Metal Products</v>
          </cell>
          <cell r="I8896" t="str">
            <v>Electroplating Operations</v>
          </cell>
          <cell r="J8896" t="str">
            <v>Nickel (non-chloride) - Electroplating Tank 1000 amp-hr current appli</v>
          </cell>
          <cell r="N8896">
            <v>40988</v>
          </cell>
        </row>
        <row r="8897">
          <cell r="A8897" t="str">
            <v>30901068</v>
          </cell>
          <cell r="B8897" t="str">
            <v>Point</v>
          </cell>
          <cell r="C8897" t="str">
            <v>Electroplating Operations /Nickel (general) - Electroplating Tank</v>
          </cell>
          <cell r="D8897" t="str">
            <v>Industrial Processes - NEC</v>
          </cell>
          <cell r="G8897" t="str">
            <v>Industrial Processes</v>
          </cell>
          <cell r="H8897" t="str">
            <v>Fabricated Metal Products</v>
          </cell>
          <cell r="I8897" t="str">
            <v>Electroplating Operations</v>
          </cell>
          <cell r="J8897" t="str">
            <v>Nickel (general) - Electroplating Tank</v>
          </cell>
          <cell r="N8897">
            <v>40988</v>
          </cell>
        </row>
        <row r="8898">
          <cell r="A8898" t="str">
            <v>30901078</v>
          </cell>
          <cell r="B8898" t="str">
            <v>Point</v>
          </cell>
          <cell r="C8898" t="str">
            <v>Electroplating Operations /Zinc (general) - Electroplating Tank</v>
          </cell>
          <cell r="D8898" t="str">
            <v>Industrial Processes - NEC</v>
          </cell>
          <cell r="G8898" t="str">
            <v>Industrial Processes</v>
          </cell>
          <cell r="H8898" t="str">
            <v>Fabricated Metal Products</v>
          </cell>
          <cell r="I8898" t="str">
            <v>Electroplating Operations</v>
          </cell>
          <cell r="J8898" t="str">
            <v>Zinc (general) - Electroplating Tank</v>
          </cell>
          <cell r="N8898">
            <v>40988</v>
          </cell>
        </row>
        <row r="8899">
          <cell r="A8899" t="str">
            <v>30901097</v>
          </cell>
          <cell r="B8899" t="str">
            <v>Point</v>
          </cell>
          <cell r="C8899" t="str">
            <v>Electroplating Operations /Other Not Classified</v>
          </cell>
          <cell r="D8899" t="str">
            <v>Industrial Processes - NEC</v>
          </cell>
          <cell r="G8899" t="str">
            <v>Industrial Processes</v>
          </cell>
          <cell r="H8899" t="str">
            <v>Fabricated Metal Products</v>
          </cell>
          <cell r="I8899" t="str">
            <v>Electroplating Operations</v>
          </cell>
          <cell r="J8899" t="str">
            <v>Other Not Classified</v>
          </cell>
          <cell r="K8899" t="str">
            <v>30901098</v>
          </cell>
          <cell r="L8899" t="str">
            <v>2002</v>
          </cell>
          <cell r="N8899">
            <v>40988</v>
          </cell>
        </row>
        <row r="8900">
          <cell r="A8900" t="str">
            <v>30901098</v>
          </cell>
          <cell r="B8900" t="str">
            <v>Point</v>
          </cell>
          <cell r="C8900" t="str">
            <v>Electroplating Operations /Other Not Classified</v>
          </cell>
          <cell r="D8900" t="str">
            <v>Industrial Processes - NEC</v>
          </cell>
          <cell r="G8900" t="str">
            <v>Industrial Processes</v>
          </cell>
          <cell r="H8900" t="str">
            <v>Fabricated Metal Products</v>
          </cell>
          <cell r="I8900" t="str">
            <v>Electroplating Operations</v>
          </cell>
          <cell r="J8900" t="str">
            <v>Other Not Classified</v>
          </cell>
          <cell r="N8900">
            <v>40988</v>
          </cell>
        </row>
        <row r="8901">
          <cell r="A8901" t="str">
            <v>30901099</v>
          </cell>
          <cell r="B8901" t="str">
            <v>Point</v>
          </cell>
          <cell r="C8901" t="str">
            <v>Electroplating Operations /Other Not Classified</v>
          </cell>
          <cell r="D8901" t="str">
            <v>Industrial Processes - NEC</v>
          </cell>
          <cell r="G8901" t="str">
            <v>Industrial Processes</v>
          </cell>
          <cell r="H8901" t="str">
            <v>Fabricated Metal Products</v>
          </cell>
          <cell r="I8901" t="str">
            <v>Electroplating Operations</v>
          </cell>
          <cell r="J8901" t="str">
            <v>See Comment **</v>
          </cell>
          <cell r="K8901" t="str">
            <v>30901098</v>
          </cell>
          <cell r="L8901" t="str">
            <v>2002</v>
          </cell>
          <cell r="N8901">
            <v>40988</v>
          </cell>
        </row>
        <row r="8902">
          <cell r="A8902" t="str">
            <v>30901101</v>
          </cell>
          <cell r="B8902" t="str">
            <v>Point</v>
          </cell>
          <cell r="C8902" t="str">
            <v>Fabricated Metal /Conversion Coating of Metal Products /Alkaline Cleaning Bath</v>
          </cell>
          <cell r="D8902" t="str">
            <v>Industrial Processes - NEC</v>
          </cell>
          <cell r="G8902" t="str">
            <v>Industrial Processes</v>
          </cell>
          <cell r="H8902" t="str">
            <v>Fabricated Metal Products</v>
          </cell>
          <cell r="I8902" t="str">
            <v>Conversion Coating of Metal Products</v>
          </cell>
          <cell r="J8902" t="str">
            <v>Alkaline Cleaning Bath</v>
          </cell>
          <cell r="N8902">
            <v>40988</v>
          </cell>
        </row>
        <row r="8903">
          <cell r="A8903" t="str">
            <v>30901102</v>
          </cell>
          <cell r="B8903" t="str">
            <v>Point</v>
          </cell>
          <cell r="C8903" t="str">
            <v>Fabricated Metal /Conversion Coating of Metal Products /Acid Cleaning Bath (Pickling)</v>
          </cell>
          <cell r="D8903" t="str">
            <v>Industrial Processes - NEC</v>
          </cell>
          <cell r="G8903" t="str">
            <v>Industrial Processes</v>
          </cell>
          <cell r="H8903" t="str">
            <v>Fabricated Metal Products</v>
          </cell>
          <cell r="I8903" t="str">
            <v>Conversion Coating of Metal Products</v>
          </cell>
          <cell r="J8903" t="str">
            <v>Acid Cleaning Bath (Pickling)</v>
          </cell>
          <cell r="N8903">
            <v>40988</v>
          </cell>
        </row>
        <row r="8904">
          <cell r="A8904" t="str">
            <v>30901103</v>
          </cell>
          <cell r="B8904" t="str">
            <v>Point</v>
          </cell>
          <cell r="C8904" t="str">
            <v>Fabricated Metal /Conversion Coating of Metal Products /Anodizing Kettle</v>
          </cell>
          <cell r="D8904" t="str">
            <v>Industrial Processes - NEC</v>
          </cell>
          <cell r="G8904" t="str">
            <v>Industrial Processes</v>
          </cell>
          <cell r="H8904" t="str">
            <v>Fabricated Metal Products</v>
          </cell>
          <cell r="I8904" t="str">
            <v>Conversion Coating of Metal Products</v>
          </cell>
          <cell r="J8904" t="str">
            <v>Anodizing Kettle</v>
          </cell>
          <cell r="N8904">
            <v>40988</v>
          </cell>
        </row>
        <row r="8905">
          <cell r="A8905" t="str">
            <v>30901104</v>
          </cell>
          <cell r="B8905" t="str">
            <v>Point</v>
          </cell>
          <cell r="C8905" t="str">
            <v>Fabricated Metal /Conversion Coating of Metal Products /Rinsing/Finishing</v>
          </cell>
          <cell r="D8905" t="str">
            <v>Industrial Processes - NEC</v>
          </cell>
          <cell r="G8905" t="str">
            <v>Industrial Processes</v>
          </cell>
          <cell r="H8905" t="str">
            <v>Fabricated Metal Products</v>
          </cell>
          <cell r="I8905" t="str">
            <v>Conversion Coating of Metal Products</v>
          </cell>
          <cell r="J8905" t="str">
            <v>Rinsing/Finishing</v>
          </cell>
          <cell r="N8905">
            <v>40988</v>
          </cell>
        </row>
        <row r="8906">
          <cell r="A8906" t="str">
            <v>30901199</v>
          </cell>
          <cell r="B8906" t="str">
            <v>Point</v>
          </cell>
          <cell r="C8906" t="str">
            <v>Fabricated Metal /Conversion Coating of Metal Products /Other Not Classified</v>
          </cell>
          <cell r="D8906" t="str">
            <v>Industrial Processes - NEC</v>
          </cell>
          <cell r="G8906" t="str">
            <v>Industrial Processes</v>
          </cell>
          <cell r="H8906" t="str">
            <v>Fabricated Metal Products</v>
          </cell>
          <cell r="I8906" t="str">
            <v>Conversion Coating of Metal Products</v>
          </cell>
          <cell r="J8906" t="str">
            <v>Other Not Classified</v>
          </cell>
          <cell r="N8906">
            <v>40988</v>
          </cell>
        </row>
        <row r="8907">
          <cell r="A8907" t="str">
            <v>30901201</v>
          </cell>
          <cell r="B8907" t="str">
            <v>Point</v>
          </cell>
          <cell r="C8907" t="str">
            <v>Fabricated Metal /Precious Metals Recovery /Reclamation Furnace</v>
          </cell>
          <cell r="D8907" t="str">
            <v>Industrial Processes - NEC</v>
          </cell>
          <cell r="G8907" t="str">
            <v>Industrial Processes</v>
          </cell>
          <cell r="H8907" t="str">
            <v>Fabricated Metal Products</v>
          </cell>
          <cell r="I8907" t="str">
            <v>Precious Metals Recovery</v>
          </cell>
          <cell r="J8907" t="str">
            <v>Reclamation Furnace</v>
          </cell>
          <cell r="N8907">
            <v>40988</v>
          </cell>
        </row>
        <row r="8908">
          <cell r="A8908" t="str">
            <v>30901202</v>
          </cell>
          <cell r="B8908" t="str">
            <v>Point</v>
          </cell>
          <cell r="C8908" t="str">
            <v>Fabricated Metal /Precious Metals Recovery /Crucible Furnace</v>
          </cell>
          <cell r="D8908" t="str">
            <v>Industrial Processes - NEC</v>
          </cell>
          <cell r="G8908" t="str">
            <v>Industrial Processes</v>
          </cell>
          <cell r="H8908" t="str">
            <v>Fabricated Metal Products</v>
          </cell>
          <cell r="I8908" t="str">
            <v>Precious Metals Recovery</v>
          </cell>
          <cell r="J8908" t="str">
            <v>Crucible Furnace</v>
          </cell>
          <cell r="N8908">
            <v>40988</v>
          </cell>
        </row>
        <row r="8909">
          <cell r="A8909" t="str">
            <v>30901203</v>
          </cell>
          <cell r="B8909" t="str">
            <v>Point</v>
          </cell>
          <cell r="C8909" t="str">
            <v>Fabricated Metal /Precious Metals Recovery /Size Reduction</v>
          </cell>
          <cell r="D8909" t="str">
            <v>Industrial Processes - NEC</v>
          </cell>
          <cell r="G8909" t="str">
            <v>Industrial Processes</v>
          </cell>
          <cell r="H8909" t="str">
            <v>Fabricated Metal Products</v>
          </cell>
          <cell r="I8909" t="str">
            <v>Precious Metals Recovery</v>
          </cell>
          <cell r="J8909" t="str">
            <v>Size Reduction</v>
          </cell>
          <cell r="N8909">
            <v>40988</v>
          </cell>
        </row>
        <row r="8910">
          <cell r="A8910" t="str">
            <v>30901204</v>
          </cell>
          <cell r="B8910" t="str">
            <v>Point</v>
          </cell>
          <cell r="C8910" t="str">
            <v>Fabricated Metal /Precious Metals Recovery /Reactor</v>
          </cell>
          <cell r="D8910" t="str">
            <v>Industrial Processes - NEC</v>
          </cell>
          <cell r="G8910" t="str">
            <v>Industrial Processes</v>
          </cell>
          <cell r="H8910" t="str">
            <v>Fabricated Metal Products</v>
          </cell>
          <cell r="I8910" t="str">
            <v>Precious Metals Recovery</v>
          </cell>
          <cell r="J8910" t="str">
            <v>Reactor</v>
          </cell>
          <cell r="N8910">
            <v>40988</v>
          </cell>
        </row>
        <row r="8911">
          <cell r="A8911" t="str">
            <v>30901205</v>
          </cell>
          <cell r="B8911" t="str">
            <v>Point</v>
          </cell>
          <cell r="C8911" t="str">
            <v>Fabricated Metal /Precious Metals Recovery /Drying</v>
          </cell>
          <cell r="D8911" t="str">
            <v>Industrial Processes - NEC</v>
          </cell>
          <cell r="G8911" t="str">
            <v>Industrial Processes</v>
          </cell>
          <cell r="H8911" t="str">
            <v>Fabricated Metal Products</v>
          </cell>
          <cell r="I8911" t="str">
            <v>Precious Metals Recovery</v>
          </cell>
          <cell r="J8911" t="str">
            <v>Drying</v>
          </cell>
          <cell r="N8911">
            <v>40988</v>
          </cell>
        </row>
        <row r="8912">
          <cell r="A8912" t="str">
            <v>30901501</v>
          </cell>
          <cell r="B8912" t="str">
            <v>Point</v>
          </cell>
          <cell r="C8912" t="str">
            <v>Fabricated Metal /Chemical Milling of Metal Products /Milling Tank</v>
          </cell>
          <cell r="D8912" t="str">
            <v>Industrial Processes - NEC</v>
          </cell>
          <cell r="G8912" t="str">
            <v>Industrial Processes</v>
          </cell>
          <cell r="H8912" t="str">
            <v>Fabricated Metal Products</v>
          </cell>
          <cell r="I8912" t="str">
            <v>Chemical Milling of Metal Products</v>
          </cell>
          <cell r="J8912" t="str">
            <v>Milling Tank</v>
          </cell>
          <cell r="N8912">
            <v>40988</v>
          </cell>
        </row>
        <row r="8913">
          <cell r="A8913" t="str">
            <v>30901601</v>
          </cell>
          <cell r="B8913" t="str">
            <v>Point</v>
          </cell>
          <cell r="C8913" t="str">
            <v>Fabricated Metal /Metal Pipe Coating of Metal Parts /Asphalt Dipping</v>
          </cell>
          <cell r="D8913" t="str">
            <v>Industrial Processes - NEC</v>
          </cell>
          <cell r="G8913" t="str">
            <v>Industrial Processes</v>
          </cell>
          <cell r="H8913" t="str">
            <v>Fabricated Metal Products</v>
          </cell>
          <cell r="I8913" t="str">
            <v>Metal Pipe Coating of Metal Parts</v>
          </cell>
          <cell r="J8913" t="str">
            <v>Asphalt Dipping</v>
          </cell>
          <cell r="N8913">
            <v>40988</v>
          </cell>
        </row>
        <row r="8914">
          <cell r="A8914" t="str">
            <v>30901602</v>
          </cell>
          <cell r="B8914" t="str">
            <v>Point</v>
          </cell>
          <cell r="C8914" t="str">
            <v>Fabricated Metal /Metal Pipe Coating of Metal Parts /Pipe Spinning</v>
          </cell>
          <cell r="D8914" t="str">
            <v>Industrial Processes - NEC</v>
          </cell>
          <cell r="G8914" t="str">
            <v>Industrial Processes</v>
          </cell>
          <cell r="H8914" t="str">
            <v>Fabricated Metal Products</v>
          </cell>
          <cell r="I8914" t="str">
            <v>Metal Pipe Coating of Metal Parts</v>
          </cell>
          <cell r="J8914" t="str">
            <v>Pipe Spinning</v>
          </cell>
          <cell r="N8914">
            <v>40988</v>
          </cell>
        </row>
        <row r="8915">
          <cell r="A8915" t="str">
            <v>30901603</v>
          </cell>
          <cell r="B8915" t="str">
            <v>Point</v>
          </cell>
          <cell r="C8915" t="str">
            <v>Fabricated Metal /Metal Pipe Coating of Metal Parts /Pipe Wrapping</v>
          </cell>
          <cell r="D8915" t="str">
            <v>Industrial Processes - NEC</v>
          </cell>
          <cell r="G8915" t="str">
            <v>Industrial Processes</v>
          </cell>
          <cell r="H8915" t="str">
            <v>Fabricated Metal Products</v>
          </cell>
          <cell r="I8915" t="str">
            <v>Metal Pipe Coating of Metal Parts</v>
          </cell>
          <cell r="J8915" t="str">
            <v>Pipe Wrapping</v>
          </cell>
          <cell r="N8915">
            <v>40988</v>
          </cell>
        </row>
        <row r="8916">
          <cell r="A8916" t="str">
            <v>30901604</v>
          </cell>
          <cell r="B8916" t="str">
            <v>Point</v>
          </cell>
          <cell r="C8916" t="str">
            <v>Fabricated Metal /Metal Pipe Coating of Metal Parts /Coal Tar/Asphalt Melting Kettle</v>
          </cell>
          <cell r="D8916" t="str">
            <v>Industrial Processes - NEC</v>
          </cell>
          <cell r="G8916" t="str">
            <v>Industrial Processes</v>
          </cell>
          <cell r="H8916" t="str">
            <v>Fabricated Metal Products</v>
          </cell>
          <cell r="I8916" t="str">
            <v>Metal Pipe Coating of Metal Parts</v>
          </cell>
          <cell r="J8916" t="str">
            <v>Coal Tar/Asphalt Melting Kettle</v>
          </cell>
          <cell r="N8916">
            <v>40988</v>
          </cell>
        </row>
        <row r="8917">
          <cell r="A8917" t="str">
            <v>30901605</v>
          </cell>
          <cell r="B8917" t="str">
            <v>Point</v>
          </cell>
          <cell r="C8917" t="str">
            <v>Fabricated Metal /Metal Pipe Coating of Metal Parts /Asphalt Dipping</v>
          </cell>
          <cell r="D8917" t="str">
            <v>Industrial Processes - NEC</v>
          </cell>
          <cell r="G8917" t="str">
            <v>Industrial Processes</v>
          </cell>
          <cell r="H8917" t="str">
            <v>Fabricated Metal Products</v>
          </cell>
          <cell r="I8917" t="str">
            <v>Metal Pipe Coating of Metal Parts</v>
          </cell>
          <cell r="J8917" t="str">
            <v>Asphalt Dipping</v>
          </cell>
          <cell r="K8917" t="str">
            <v>30901601</v>
          </cell>
          <cell r="L8917" t="str">
            <v>2005</v>
          </cell>
          <cell r="N8917">
            <v>40988</v>
          </cell>
        </row>
        <row r="8918">
          <cell r="A8918" t="str">
            <v>30901606</v>
          </cell>
          <cell r="B8918" t="str">
            <v>Point</v>
          </cell>
          <cell r="C8918" t="str">
            <v>Fabricated Metal /Metal Pipe Coating of Metal Parts /Pipe Spinning</v>
          </cell>
          <cell r="D8918" t="str">
            <v>Industrial Processes - NEC</v>
          </cell>
          <cell r="G8918" t="str">
            <v>Industrial Processes</v>
          </cell>
          <cell r="H8918" t="str">
            <v>Fabricated Metal Products</v>
          </cell>
          <cell r="I8918" t="str">
            <v>Metal Pipe Coating of Metal Parts</v>
          </cell>
          <cell r="J8918" t="str">
            <v>Pipe Spinning</v>
          </cell>
          <cell r="K8918" t="str">
            <v>30901602</v>
          </cell>
          <cell r="L8918" t="str">
            <v>2005</v>
          </cell>
          <cell r="N8918">
            <v>40988</v>
          </cell>
        </row>
        <row r="8919">
          <cell r="A8919" t="str">
            <v>30901607</v>
          </cell>
          <cell r="B8919" t="str">
            <v>Point</v>
          </cell>
          <cell r="C8919" t="str">
            <v>Fabricated Metal /Metal Pipe Coating of Metal Parts /Pipe Wrapping</v>
          </cell>
          <cell r="D8919" t="str">
            <v>Industrial Processes - NEC</v>
          </cell>
          <cell r="G8919" t="str">
            <v>Industrial Processes</v>
          </cell>
          <cell r="H8919" t="str">
            <v>Fabricated Metal Products</v>
          </cell>
          <cell r="I8919" t="str">
            <v>Metal Pipe Coating of Metal Parts</v>
          </cell>
          <cell r="J8919" t="str">
            <v>Pipe Wrapping</v>
          </cell>
          <cell r="K8919" t="str">
            <v>30901603</v>
          </cell>
          <cell r="L8919" t="str">
            <v>2005</v>
          </cell>
          <cell r="N8919">
            <v>40988</v>
          </cell>
        </row>
        <row r="8920">
          <cell r="A8920" t="str">
            <v>30901610</v>
          </cell>
          <cell r="B8920" t="str">
            <v>Point</v>
          </cell>
          <cell r="C8920" t="str">
            <v>Fabricated Metal /Metal Pipe Coating of Metal Parts /Raw Material Storage: Asphalt</v>
          </cell>
          <cell r="D8920" t="str">
            <v>Industrial Processes - Storage and Transfer</v>
          </cell>
          <cell r="G8920" t="str">
            <v>Industrial Processes</v>
          </cell>
          <cell r="H8920" t="str">
            <v>Fabricated Metal Products</v>
          </cell>
          <cell r="I8920" t="str">
            <v>Metal Pipe Coating of Metal Parts</v>
          </cell>
          <cell r="J8920" t="str">
            <v>Raw Material Storage: Asphalt</v>
          </cell>
          <cell r="N8920">
            <v>40988</v>
          </cell>
        </row>
        <row r="8921">
          <cell r="A8921" t="str">
            <v>30901611</v>
          </cell>
          <cell r="B8921" t="str">
            <v>Point</v>
          </cell>
          <cell r="C8921" t="str">
            <v>Fabricated Metal /Metal Pipe Coating of Metal Parts /Raw Material Storage: Coal Tar</v>
          </cell>
          <cell r="D8921" t="str">
            <v>Industrial Processes - Storage and Transfer</v>
          </cell>
          <cell r="G8921" t="str">
            <v>Industrial Processes</v>
          </cell>
          <cell r="H8921" t="str">
            <v>Fabricated Metal Products</v>
          </cell>
          <cell r="I8921" t="str">
            <v>Metal Pipe Coating of Metal Parts</v>
          </cell>
          <cell r="J8921" t="str">
            <v>Raw Material Storage: Coal Tar</v>
          </cell>
          <cell r="N8921">
            <v>40988</v>
          </cell>
        </row>
        <row r="8922">
          <cell r="A8922" t="str">
            <v>30901699</v>
          </cell>
          <cell r="B8922" t="str">
            <v>Point</v>
          </cell>
          <cell r="C8922" t="str">
            <v>Fabricated Metal /Metal Pipe Coating of Metal Parts /Other Not Classified</v>
          </cell>
          <cell r="D8922" t="str">
            <v>Industrial Processes - NEC</v>
          </cell>
          <cell r="G8922" t="str">
            <v>Industrial Processes</v>
          </cell>
          <cell r="H8922" t="str">
            <v>Fabricated Metal Products</v>
          </cell>
          <cell r="I8922" t="str">
            <v>Metal Pipe Coating of Metal Parts</v>
          </cell>
          <cell r="J8922" t="str">
            <v>Other Not Classified</v>
          </cell>
          <cell r="N8922">
            <v>40988</v>
          </cell>
        </row>
        <row r="8923">
          <cell r="A8923" t="str">
            <v>30902099</v>
          </cell>
          <cell r="B8923" t="str">
            <v>Point</v>
          </cell>
          <cell r="C8923" t="str">
            <v>Fabricated Metal /Other Not Classified /See Comment **</v>
          </cell>
          <cell r="D8923" t="str">
            <v>Industrial Processes - NEC</v>
          </cell>
          <cell r="G8923" t="str">
            <v>Industrial Processes</v>
          </cell>
          <cell r="H8923" t="str">
            <v>Fabricated Metal Products</v>
          </cell>
          <cell r="I8923" t="str">
            <v>Other Not Classified</v>
          </cell>
          <cell r="J8923" t="str">
            <v>See Comment **</v>
          </cell>
          <cell r="N8923">
            <v>40988</v>
          </cell>
        </row>
        <row r="8924">
          <cell r="A8924" t="str">
            <v>30902501</v>
          </cell>
          <cell r="B8924" t="str">
            <v>Point</v>
          </cell>
          <cell r="C8924" t="str">
            <v>Fabricated Metal /Drum Cleaning-Reclamation /Drum Burning Furnace</v>
          </cell>
          <cell r="D8924" t="str">
            <v>Industrial Processes - NEC</v>
          </cell>
          <cell r="G8924" t="str">
            <v>Industrial Processes</v>
          </cell>
          <cell r="H8924" t="str">
            <v>Fabricated Metal Products</v>
          </cell>
          <cell r="I8924" t="str">
            <v>Drum Cleaning/Reclamation</v>
          </cell>
          <cell r="J8924" t="str">
            <v>Drum Burning Furnace</v>
          </cell>
          <cell r="N8924">
            <v>40988</v>
          </cell>
        </row>
        <row r="8925">
          <cell r="A8925" t="str">
            <v>30903004</v>
          </cell>
          <cell r="B8925" t="str">
            <v>Point</v>
          </cell>
          <cell r="C8925" t="str">
            <v>Fabricated Metal /Machining Operations /Specify Material**</v>
          </cell>
          <cell r="D8925" t="str">
            <v>Industrial Processes - NEC</v>
          </cell>
          <cell r="G8925" t="str">
            <v>Industrial Processes</v>
          </cell>
          <cell r="H8925" t="str">
            <v>Fabricated Metal Products</v>
          </cell>
          <cell r="I8925" t="str">
            <v>Machining Operations</v>
          </cell>
          <cell r="J8925" t="str">
            <v>Specify Material**</v>
          </cell>
          <cell r="N8925">
            <v>40988</v>
          </cell>
        </row>
        <row r="8926">
          <cell r="A8926" t="str">
            <v>30903005</v>
          </cell>
          <cell r="B8926" t="str">
            <v>Point</v>
          </cell>
          <cell r="C8926" t="str">
            <v>Fabricated Metal /Machining Operations /Sawing: Specify Material in Comments</v>
          </cell>
          <cell r="D8926" t="str">
            <v>Industrial Processes - NEC</v>
          </cell>
          <cell r="G8926" t="str">
            <v>Industrial Processes</v>
          </cell>
          <cell r="H8926" t="str">
            <v>Fabricated Metal Products</v>
          </cell>
          <cell r="I8926" t="str">
            <v>Machining Operations</v>
          </cell>
          <cell r="J8926" t="str">
            <v>Sawing: Specify Material in Comments</v>
          </cell>
          <cell r="N8926">
            <v>40988</v>
          </cell>
        </row>
        <row r="8927">
          <cell r="A8927" t="str">
            <v>30903006</v>
          </cell>
          <cell r="B8927" t="str">
            <v>Point</v>
          </cell>
          <cell r="C8927" t="str">
            <v>Fabricated Metal /Machining Operations /Honing: Specify Material in Comments</v>
          </cell>
          <cell r="D8927" t="str">
            <v>Industrial Processes - NEC</v>
          </cell>
          <cell r="G8927" t="str">
            <v>Industrial Processes</v>
          </cell>
          <cell r="H8927" t="str">
            <v>Fabricated Metal Products</v>
          </cell>
          <cell r="I8927" t="str">
            <v>Machining Operations</v>
          </cell>
          <cell r="J8927" t="str">
            <v>Honing: Specify Material in Comments</v>
          </cell>
          <cell r="N8927">
            <v>40988</v>
          </cell>
        </row>
        <row r="8928">
          <cell r="A8928" t="str">
            <v>30903007</v>
          </cell>
          <cell r="B8928" t="str">
            <v>Point</v>
          </cell>
          <cell r="C8928" t="str">
            <v>Fabricated Metal /Machining Operations /Lubrication: Specify Material</v>
          </cell>
          <cell r="D8928" t="str">
            <v>Industrial Processes - NEC</v>
          </cell>
          <cell r="G8928" t="str">
            <v>Industrial Processes</v>
          </cell>
          <cell r="H8928" t="str">
            <v>Fabricated Metal Products</v>
          </cell>
          <cell r="I8928" t="str">
            <v>Machining Operations</v>
          </cell>
          <cell r="J8928" t="str">
            <v>Lubrication: Specify Material</v>
          </cell>
          <cell r="N8928">
            <v>40988</v>
          </cell>
        </row>
        <row r="8929">
          <cell r="A8929" t="str">
            <v>30903008</v>
          </cell>
          <cell r="B8929" t="str">
            <v>Point</v>
          </cell>
          <cell r="C8929" t="str">
            <v>Fabricated Metal /Machining Operations /Plasma Torch</v>
          </cell>
          <cell r="D8929" t="str">
            <v>Industrial Processes - NEC</v>
          </cell>
          <cell r="G8929" t="str">
            <v>Industrial Processes</v>
          </cell>
          <cell r="H8929" t="str">
            <v>Fabricated Metal Products</v>
          </cell>
          <cell r="I8929" t="str">
            <v>Machining Operations</v>
          </cell>
          <cell r="J8929" t="str">
            <v>Plasma Torch</v>
          </cell>
          <cell r="N8929">
            <v>40988</v>
          </cell>
        </row>
        <row r="8930">
          <cell r="A8930" t="str">
            <v>30903010</v>
          </cell>
          <cell r="B8930" t="str">
            <v>Point</v>
          </cell>
          <cell r="C8930" t="str">
            <v>Fabricated Metal /Machining Operations /Stamping and Drawing (Auto Body Parts)</v>
          </cell>
          <cell r="D8930" t="str">
            <v>Industrial Processes - NEC</v>
          </cell>
          <cell r="G8930" t="str">
            <v>Industrial Processes</v>
          </cell>
          <cell r="H8930" t="str">
            <v>Fabricated Metal Products</v>
          </cell>
          <cell r="I8930" t="str">
            <v>Machining Operations</v>
          </cell>
          <cell r="J8930" t="str">
            <v>Stamping and Drawing (Auto Body Parts)</v>
          </cell>
          <cell r="N8930">
            <v>40988</v>
          </cell>
        </row>
        <row r="8931">
          <cell r="A8931" t="str">
            <v>30903099</v>
          </cell>
          <cell r="B8931" t="str">
            <v>Point</v>
          </cell>
          <cell r="C8931" t="str">
            <v>Fabricated Metal /Machining Operations /See Comment **</v>
          </cell>
          <cell r="D8931" t="str">
            <v>Industrial Processes - NEC</v>
          </cell>
          <cell r="G8931" t="str">
            <v>Industrial Processes</v>
          </cell>
          <cell r="H8931" t="str">
            <v>Fabricated Metal Products</v>
          </cell>
          <cell r="I8931" t="str">
            <v>Machining Operations</v>
          </cell>
          <cell r="J8931" t="str">
            <v>See Comment **</v>
          </cell>
          <cell r="N8931">
            <v>40988</v>
          </cell>
        </row>
        <row r="8932">
          <cell r="A8932" t="str">
            <v>30903901</v>
          </cell>
          <cell r="B8932" t="str">
            <v>Point</v>
          </cell>
          <cell r="C8932" t="str">
            <v>Fabricated Metal /Powder Metallurgy Part Manuf /Electric Sinter Oven Vents</v>
          </cell>
          <cell r="D8932" t="str">
            <v>Industrial Processes - NEC</v>
          </cell>
          <cell r="G8932" t="str">
            <v>Industrial Processes</v>
          </cell>
          <cell r="H8932" t="str">
            <v>Fabricated Metal Products</v>
          </cell>
          <cell r="I8932" t="str">
            <v>Powder Metallurgy Part Manufacturing (NAICS 332117)</v>
          </cell>
          <cell r="J8932" t="str">
            <v>Electric Sinter Oven Vents</v>
          </cell>
          <cell r="M8932">
            <v>36797</v>
          </cell>
          <cell r="N8932">
            <v>40988</v>
          </cell>
        </row>
        <row r="8933">
          <cell r="A8933" t="str">
            <v>30903902</v>
          </cell>
          <cell r="B8933" t="str">
            <v>Point</v>
          </cell>
          <cell r="C8933" t="str">
            <v>Fabricated Metal /Powder Metallurgy Part Manuf /Electric Sinter Oven Gas Burners</v>
          </cell>
          <cell r="D8933" t="str">
            <v>Industrial Processes - NEC</v>
          </cell>
          <cell r="G8933" t="str">
            <v>Industrial Processes</v>
          </cell>
          <cell r="H8933" t="str">
            <v>Fabricated Metal Products</v>
          </cell>
          <cell r="I8933" t="str">
            <v>Powder Metallurgy Part Manufacturing (NAICS 332117)</v>
          </cell>
          <cell r="J8933" t="str">
            <v>Electric Sinter Oven Gas Burners</v>
          </cell>
          <cell r="M8933">
            <v>36797</v>
          </cell>
          <cell r="N8933">
            <v>40988</v>
          </cell>
        </row>
        <row r="8934">
          <cell r="A8934" t="str">
            <v>30903951</v>
          </cell>
          <cell r="B8934" t="str">
            <v>Point</v>
          </cell>
          <cell r="C8934" t="str">
            <v>Fabricated Metal /Powder Metallurgy Part Manuf /Application of Coatings to Sintered Parts</v>
          </cell>
          <cell r="D8934" t="str">
            <v>Industrial Processes - NEC</v>
          </cell>
          <cell r="G8934" t="str">
            <v>Industrial Processes</v>
          </cell>
          <cell r="H8934" t="str">
            <v>Fabricated Metal Products</v>
          </cell>
          <cell r="I8934" t="str">
            <v>Powder Metallurgy Part Manufacturing (NAICS 332117)</v>
          </cell>
          <cell r="J8934" t="str">
            <v>Application of Coatings to Sintered Parts</v>
          </cell>
          <cell r="M8934">
            <v>36797</v>
          </cell>
          <cell r="N8934">
            <v>40988</v>
          </cell>
        </row>
        <row r="8935">
          <cell r="A8935" t="str">
            <v>30904001</v>
          </cell>
          <cell r="B8935" t="str">
            <v>Point</v>
          </cell>
          <cell r="C8935" t="str">
            <v>Fabricated Metal /Metal Deposition Processes /Metallizing: Wire Atomization and Spraying</v>
          </cell>
          <cell r="D8935" t="str">
            <v>Industrial Processes - NEC</v>
          </cell>
          <cell r="G8935" t="str">
            <v>Industrial Processes</v>
          </cell>
          <cell r="H8935" t="str">
            <v>Fabricated Metal Products</v>
          </cell>
          <cell r="I8935" t="str">
            <v>Metal Deposition Processes</v>
          </cell>
          <cell r="J8935" t="str">
            <v>Metallizing: Wire Atomization and Spraying</v>
          </cell>
          <cell r="N8935">
            <v>40988</v>
          </cell>
        </row>
        <row r="8936">
          <cell r="A8936" t="str">
            <v>30904010</v>
          </cell>
          <cell r="B8936" t="str">
            <v>Point</v>
          </cell>
          <cell r="C8936" t="str">
            <v>Fabricated Metal /Metal Deposition Processes /Thermal Spraying of Powdered Metal</v>
          </cell>
          <cell r="D8936" t="str">
            <v>Industrial Processes - NEC</v>
          </cell>
          <cell r="G8936" t="str">
            <v>Industrial Processes</v>
          </cell>
          <cell r="H8936" t="str">
            <v>Fabricated Metal Products</v>
          </cell>
          <cell r="I8936" t="str">
            <v>Metal Deposition Processes</v>
          </cell>
          <cell r="J8936" t="str">
            <v>Thermal Spraying of Powdered Metal</v>
          </cell>
          <cell r="N8936">
            <v>40988</v>
          </cell>
        </row>
        <row r="8937">
          <cell r="A8937" t="str">
            <v>30904020</v>
          </cell>
          <cell r="B8937" t="str">
            <v>Point</v>
          </cell>
          <cell r="C8937" t="str">
            <v>Fabricated Metal /Metal Deposition Processes /Plasma Arc Spraying of Powdered Metal</v>
          </cell>
          <cell r="D8937" t="str">
            <v>Industrial Processes - NEC</v>
          </cell>
          <cell r="G8937" t="str">
            <v>Industrial Processes</v>
          </cell>
          <cell r="H8937" t="str">
            <v>Fabricated Metal Products</v>
          </cell>
          <cell r="I8937" t="str">
            <v>Metal Deposition Processes</v>
          </cell>
          <cell r="J8937" t="str">
            <v>Plasma Arc Spraying of Powdered Metal</v>
          </cell>
          <cell r="N8937">
            <v>40988</v>
          </cell>
        </row>
        <row r="8938">
          <cell r="A8938" t="str">
            <v>30904030</v>
          </cell>
          <cell r="B8938" t="str">
            <v>Point</v>
          </cell>
          <cell r="C8938" t="str">
            <v>Fabricated Metal /Metal Deposition Processes /Tinning: Batch Process</v>
          </cell>
          <cell r="D8938" t="str">
            <v>Industrial Processes - NEC</v>
          </cell>
          <cell r="G8938" t="str">
            <v>Industrial Processes</v>
          </cell>
          <cell r="H8938" t="str">
            <v>Fabricated Metal Products</v>
          </cell>
          <cell r="I8938" t="str">
            <v>Metal Deposition Processes</v>
          </cell>
          <cell r="J8938" t="str">
            <v>Tinning: Batch Process</v>
          </cell>
          <cell r="N8938">
            <v>40988</v>
          </cell>
        </row>
        <row r="8939">
          <cell r="A8939" t="str">
            <v>30904100</v>
          </cell>
          <cell r="B8939" t="str">
            <v>Point</v>
          </cell>
          <cell r="C8939" t="str">
            <v>Fabricated Metal /Resistance Welding /General</v>
          </cell>
          <cell r="D8939" t="str">
            <v>Industrial Processes - NEC</v>
          </cell>
          <cell r="G8939" t="str">
            <v>Industrial Processes</v>
          </cell>
          <cell r="H8939" t="str">
            <v>Fabricated Metal Products</v>
          </cell>
          <cell r="I8939" t="str">
            <v>Resistance Welding</v>
          </cell>
          <cell r="J8939" t="str">
            <v>General</v>
          </cell>
          <cell r="N8939">
            <v>40988</v>
          </cell>
        </row>
        <row r="8940">
          <cell r="A8940" t="str">
            <v>30904200</v>
          </cell>
          <cell r="B8940" t="str">
            <v>Point</v>
          </cell>
          <cell r="C8940" t="str">
            <v>Fabricated Metal /Brazing /General</v>
          </cell>
          <cell r="D8940" t="str">
            <v>Industrial Processes - NEC</v>
          </cell>
          <cell r="G8940" t="str">
            <v>Industrial Processes</v>
          </cell>
          <cell r="H8940" t="str">
            <v>Fabricated Metal Products</v>
          </cell>
          <cell r="I8940" t="str">
            <v>Brazing</v>
          </cell>
          <cell r="J8940" t="str">
            <v>General</v>
          </cell>
          <cell r="N8940">
            <v>40988</v>
          </cell>
        </row>
        <row r="8941">
          <cell r="A8941" t="str">
            <v>30904300</v>
          </cell>
          <cell r="B8941" t="str">
            <v>Point</v>
          </cell>
          <cell r="C8941" t="str">
            <v>Fabricated Metal /Soldering /General</v>
          </cell>
          <cell r="D8941" t="str">
            <v>Industrial Processes - NEC</v>
          </cell>
          <cell r="G8941" t="str">
            <v>Industrial Processes</v>
          </cell>
          <cell r="H8941" t="str">
            <v>Fabricated Metal Products</v>
          </cell>
          <cell r="I8941" t="str">
            <v>Soldering</v>
          </cell>
          <cell r="J8941" t="str">
            <v>General</v>
          </cell>
          <cell r="N8941">
            <v>40988</v>
          </cell>
        </row>
        <row r="8942">
          <cell r="A8942" t="str">
            <v>30904400</v>
          </cell>
          <cell r="B8942" t="str">
            <v>Point</v>
          </cell>
          <cell r="C8942" t="str">
            <v>Fabricated Metal /Oxyfuel Welding /General</v>
          </cell>
          <cell r="D8942" t="str">
            <v>Industrial Processes - NEC</v>
          </cell>
          <cell r="G8942" t="str">
            <v>Industrial Processes</v>
          </cell>
          <cell r="H8942" t="str">
            <v>Fabricated Metal Products</v>
          </cell>
          <cell r="I8942" t="str">
            <v>Oxyfuel Welding</v>
          </cell>
          <cell r="J8942" t="str">
            <v>General</v>
          </cell>
          <cell r="N8942">
            <v>40988</v>
          </cell>
        </row>
        <row r="8943">
          <cell r="A8943" t="str">
            <v>30904500</v>
          </cell>
          <cell r="B8943" t="str">
            <v>Point</v>
          </cell>
          <cell r="C8943" t="str">
            <v>Fabricated Metal /Thermal Spraying /General</v>
          </cell>
          <cell r="D8943" t="str">
            <v>Industrial Processes - NEC</v>
          </cell>
          <cell r="G8943" t="str">
            <v>Industrial Processes</v>
          </cell>
          <cell r="H8943" t="str">
            <v>Fabricated Metal Products</v>
          </cell>
          <cell r="I8943" t="str">
            <v>Thermal Spraying</v>
          </cell>
          <cell r="J8943" t="str">
            <v>General</v>
          </cell>
          <cell r="N8943">
            <v>40988</v>
          </cell>
        </row>
        <row r="8944">
          <cell r="A8944" t="str">
            <v>30904600</v>
          </cell>
          <cell r="B8944" t="str">
            <v>Point</v>
          </cell>
          <cell r="C8944" t="str">
            <v>Fabricated Metal /Oxyfuel Cutting /General</v>
          </cell>
          <cell r="D8944" t="str">
            <v>Industrial Processes - NEC</v>
          </cell>
          <cell r="G8944" t="str">
            <v>Industrial Processes</v>
          </cell>
          <cell r="H8944" t="str">
            <v>Fabricated Metal Products</v>
          </cell>
          <cell r="I8944" t="str">
            <v>Oxyfuel Cutting</v>
          </cell>
          <cell r="J8944" t="str">
            <v>General</v>
          </cell>
          <cell r="N8944">
            <v>40988</v>
          </cell>
        </row>
        <row r="8945">
          <cell r="A8945" t="str">
            <v>30904700</v>
          </cell>
          <cell r="B8945" t="str">
            <v>Point</v>
          </cell>
          <cell r="C8945" t="str">
            <v>Fabricated Metal /Arc Cutting /General</v>
          </cell>
          <cell r="D8945" t="str">
            <v>Industrial Processes - NEC</v>
          </cell>
          <cell r="G8945" t="str">
            <v>Industrial Processes</v>
          </cell>
          <cell r="H8945" t="str">
            <v>Fabricated Metal Products</v>
          </cell>
          <cell r="I8945" t="str">
            <v>Arc Cutting</v>
          </cell>
          <cell r="J8945" t="str">
            <v>General</v>
          </cell>
          <cell r="N8945">
            <v>40988</v>
          </cell>
        </row>
        <row r="8946">
          <cell r="A8946" t="str">
            <v>30905000</v>
          </cell>
          <cell r="B8946" t="str">
            <v>Point</v>
          </cell>
          <cell r="C8946" t="str">
            <v>Fabricated Metal /Arc Welding: Consummable&amp;Non-cons Electrode /Consumable and Non-consumable Electrode</v>
          </cell>
          <cell r="D8946" t="str">
            <v>Industrial Processes - NEC</v>
          </cell>
          <cell r="G8946" t="str">
            <v>Industrial Processes</v>
          </cell>
          <cell r="H8946" t="str">
            <v>Fabricated Metal Products</v>
          </cell>
          <cell r="I8946" t="str">
            <v>Arc Welding: General: Consummable and Non-consummable Electrode</v>
          </cell>
          <cell r="J8946" t="str">
            <v>Consumable and Non-consumable Electrode</v>
          </cell>
          <cell r="N8946">
            <v>40988</v>
          </cell>
        </row>
        <row r="8947">
          <cell r="A8947" t="str">
            <v>30905100</v>
          </cell>
          <cell r="B8947" t="str">
            <v>Point</v>
          </cell>
          <cell r="C8947" t="str">
            <v>Fabricated Metal /Shielded Metal Arc Welding /General</v>
          </cell>
          <cell r="D8947" t="str">
            <v>Industrial Processes - NEC</v>
          </cell>
          <cell r="G8947" t="str">
            <v>Industrial Processes</v>
          </cell>
          <cell r="H8947" t="str">
            <v>Fabricated Metal Products</v>
          </cell>
          <cell r="I8947" t="str">
            <v>Shielded Metal Arc Welding (SMAW)</v>
          </cell>
          <cell r="J8947" t="str">
            <v>General</v>
          </cell>
          <cell r="N8947">
            <v>40988</v>
          </cell>
        </row>
        <row r="8948">
          <cell r="A8948" t="str">
            <v>30905104</v>
          </cell>
          <cell r="B8948" t="str">
            <v>Point</v>
          </cell>
          <cell r="C8948" t="str">
            <v>Fabricated Metal /Shielded Metal Arc Welding /14Mn-4Cr Electrode</v>
          </cell>
          <cell r="D8948" t="str">
            <v>Industrial Processes - NEC</v>
          </cell>
          <cell r="G8948" t="str">
            <v>Industrial Processes</v>
          </cell>
          <cell r="H8948" t="str">
            <v>Fabricated Metal Products</v>
          </cell>
          <cell r="I8948" t="str">
            <v>Shielded Metal Arc Welding (SMAW)</v>
          </cell>
          <cell r="J8948" t="str">
            <v>14Mn-4Cr Electrode</v>
          </cell>
          <cell r="N8948">
            <v>40988</v>
          </cell>
        </row>
        <row r="8949">
          <cell r="A8949" t="str">
            <v>30905108</v>
          </cell>
          <cell r="B8949" t="str">
            <v>Point</v>
          </cell>
          <cell r="C8949" t="str">
            <v>Fabricated Metal /Shielded Metal Arc Welding /E11018 Electrode</v>
          </cell>
          <cell r="D8949" t="str">
            <v>Industrial Processes - NEC</v>
          </cell>
          <cell r="G8949" t="str">
            <v>Industrial Processes</v>
          </cell>
          <cell r="H8949" t="str">
            <v>Fabricated Metal Products</v>
          </cell>
          <cell r="I8949" t="str">
            <v>Shielded Metal Arc Welding (SMAW)</v>
          </cell>
          <cell r="J8949" t="str">
            <v>E11018 Electrode</v>
          </cell>
          <cell r="N8949">
            <v>40988</v>
          </cell>
        </row>
        <row r="8950">
          <cell r="A8950" t="str">
            <v>30905112</v>
          </cell>
          <cell r="B8950" t="str">
            <v>Point</v>
          </cell>
          <cell r="C8950" t="str">
            <v>Fabricated Metal /Shielded Metal Arc Welding /E308 Electrode</v>
          </cell>
          <cell r="D8950" t="str">
            <v>Industrial Processes - NEC</v>
          </cell>
          <cell r="G8950" t="str">
            <v>Industrial Processes</v>
          </cell>
          <cell r="H8950" t="str">
            <v>Fabricated Metal Products</v>
          </cell>
          <cell r="I8950" t="str">
            <v>Shielded Metal Arc Welding (SMAW)</v>
          </cell>
          <cell r="J8950" t="str">
            <v>E308 Electrode</v>
          </cell>
          <cell r="N8950">
            <v>40988</v>
          </cell>
        </row>
        <row r="8951">
          <cell r="A8951" t="str">
            <v>30905116</v>
          </cell>
          <cell r="B8951" t="str">
            <v>Point</v>
          </cell>
          <cell r="C8951" t="str">
            <v>Fabricated Metal /Shielded Metal Arc Welding /E310 Electrode</v>
          </cell>
          <cell r="D8951" t="str">
            <v>Industrial Processes - NEC</v>
          </cell>
          <cell r="G8951" t="str">
            <v>Industrial Processes</v>
          </cell>
          <cell r="H8951" t="str">
            <v>Fabricated Metal Products</v>
          </cell>
          <cell r="I8951" t="str">
            <v>Shielded Metal Arc Welding (SMAW)</v>
          </cell>
          <cell r="J8951" t="str">
            <v>E310 Electrode</v>
          </cell>
          <cell r="N8951">
            <v>40988</v>
          </cell>
        </row>
        <row r="8952">
          <cell r="A8952" t="str">
            <v>30905120</v>
          </cell>
          <cell r="B8952" t="str">
            <v>Point</v>
          </cell>
          <cell r="C8952" t="str">
            <v>Fabricated Metal /Shielded Metal Arc Welding /E316 Electrode</v>
          </cell>
          <cell r="D8952" t="str">
            <v>Industrial Processes - NEC</v>
          </cell>
          <cell r="G8952" t="str">
            <v>Industrial Processes</v>
          </cell>
          <cell r="H8952" t="str">
            <v>Fabricated Metal Products</v>
          </cell>
          <cell r="I8952" t="str">
            <v>Shielded Metal Arc Welding (SMAW)</v>
          </cell>
          <cell r="J8952" t="str">
            <v>E316 Electrode</v>
          </cell>
          <cell r="N8952">
            <v>40988</v>
          </cell>
        </row>
        <row r="8953">
          <cell r="A8953" t="str">
            <v>30905124</v>
          </cell>
          <cell r="B8953" t="str">
            <v>Point</v>
          </cell>
          <cell r="C8953" t="str">
            <v>Fabricated Metal /Shielded Metal Arc Welding /E410 Electrode</v>
          </cell>
          <cell r="D8953" t="str">
            <v>Industrial Processes - NEC</v>
          </cell>
          <cell r="G8953" t="str">
            <v>Industrial Processes</v>
          </cell>
          <cell r="H8953" t="str">
            <v>Fabricated Metal Products</v>
          </cell>
          <cell r="I8953" t="str">
            <v>Shielded Metal Arc Welding (SMAW)</v>
          </cell>
          <cell r="J8953" t="str">
            <v>E410 Electrode</v>
          </cell>
          <cell r="N8953">
            <v>40988</v>
          </cell>
        </row>
        <row r="8954">
          <cell r="A8954" t="str">
            <v>30905128</v>
          </cell>
          <cell r="B8954" t="str">
            <v>Point</v>
          </cell>
          <cell r="C8954" t="str">
            <v>Fabricated Metal /Shielded Metal Arc Welding /E6010 Electrode</v>
          </cell>
          <cell r="D8954" t="str">
            <v>Industrial Processes - NEC</v>
          </cell>
          <cell r="G8954" t="str">
            <v>Industrial Processes</v>
          </cell>
          <cell r="H8954" t="str">
            <v>Fabricated Metal Products</v>
          </cell>
          <cell r="I8954" t="str">
            <v>Shielded Metal Arc Welding (SMAW)</v>
          </cell>
          <cell r="J8954" t="str">
            <v>E6010 Electrode</v>
          </cell>
          <cell r="N8954">
            <v>40988</v>
          </cell>
        </row>
        <row r="8955">
          <cell r="A8955" t="str">
            <v>30905132</v>
          </cell>
          <cell r="B8955" t="str">
            <v>Point</v>
          </cell>
          <cell r="C8955" t="str">
            <v>Fabricated Metal /Shielded Metal Arc Welding /E6011 Electrode</v>
          </cell>
          <cell r="D8955" t="str">
            <v>Industrial Processes - NEC</v>
          </cell>
          <cell r="G8955" t="str">
            <v>Industrial Processes</v>
          </cell>
          <cell r="H8955" t="str">
            <v>Fabricated Metal Products</v>
          </cell>
          <cell r="I8955" t="str">
            <v>Shielded Metal Arc Welding (SMAW)</v>
          </cell>
          <cell r="J8955" t="str">
            <v>E6011 Electrode</v>
          </cell>
          <cell r="N8955">
            <v>40988</v>
          </cell>
        </row>
        <row r="8956">
          <cell r="A8956" t="str">
            <v>30905136</v>
          </cell>
          <cell r="B8956" t="str">
            <v>Point</v>
          </cell>
          <cell r="C8956" t="str">
            <v>Fabricated Metal /Shielded Metal Arc Welding /E6012 Electrode</v>
          </cell>
          <cell r="D8956" t="str">
            <v>Industrial Processes - NEC</v>
          </cell>
          <cell r="G8956" t="str">
            <v>Industrial Processes</v>
          </cell>
          <cell r="H8956" t="str">
            <v>Fabricated Metal Products</v>
          </cell>
          <cell r="I8956" t="str">
            <v>Shielded Metal Arc Welding (SMAW)</v>
          </cell>
          <cell r="J8956" t="str">
            <v>E6012 Electrode</v>
          </cell>
          <cell r="N8956">
            <v>40988</v>
          </cell>
        </row>
        <row r="8957">
          <cell r="A8957" t="str">
            <v>30905140</v>
          </cell>
          <cell r="B8957" t="str">
            <v>Point</v>
          </cell>
          <cell r="C8957" t="str">
            <v>Fabricated Metal /Shielded Metal Arc Welding /E6013 Electrode</v>
          </cell>
          <cell r="D8957" t="str">
            <v>Industrial Processes - NEC</v>
          </cell>
          <cell r="G8957" t="str">
            <v>Industrial Processes</v>
          </cell>
          <cell r="H8957" t="str">
            <v>Fabricated Metal Products</v>
          </cell>
          <cell r="I8957" t="str">
            <v>Shielded Metal Arc Welding (SMAW)</v>
          </cell>
          <cell r="J8957" t="str">
            <v>E6013 Electrode</v>
          </cell>
          <cell r="N8957">
            <v>40988</v>
          </cell>
        </row>
        <row r="8958">
          <cell r="A8958" t="str">
            <v>30905144</v>
          </cell>
          <cell r="B8958" t="str">
            <v>Point</v>
          </cell>
          <cell r="C8958" t="str">
            <v>Fabricated Metal /Shielded Metal Arc Welding /E7018 Electrode</v>
          </cell>
          <cell r="D8958" t="str">
            <v>Industrial Processes - NEC</v>
          </cell>
          <cell r="G8958" t="str">
            <v>Industrial Processes</v>
          </cell>
          <cell r="H8958" t="str">
            <v>Fabricated Metal Products</v>
          </cell>
          <cell r="I8958" t="str">
            <v>Shielded Metal Arc Welding (SMAW)</v>
          </cell>
          <cell r="J8958" t="str">
            <v>E7018 Electrode</v>
          </cell>
          <cell r="N8958">
            <v>40988</v>
          </cell>
        </row>
        <row r="8959">
          <cell r="A8959" t="str">
            <v>30905148</v>
          </cell>
          <cell r="B8959" t="str">
            <v>Point</v>
          </cell>
          <cell r="C8959" t="str">
            <v>Fabricated Metal /Shielded Metal Arc Welding /E7024 Electrode</v>
          </cell>
          <cell r="D8959" t="str">
            <v>Industrial Processes - NEC</v>
          </cell>
          <cell r="G8959" t="str">
            <v>Industrial Processes</v>
          </cell>
          <cell r="H8959" t="str">
            <v>Fabricated Metal Products</v>
          </cell>
          <cell r="I8959" t="str">
            <v>Shielded Metal Arc Welding (SMAW)</v>
          </cell>
          <cell r="J8959" t="str">
            <v>E7024 Electrode</v>
          </cell>
          <cell r="N8959">
            <v>40988</v>
          </cell>
        </row>
        <row r="8960">
          <cell r="A8960" t="str">
            <v>30905152</v>
          </cell>
          <cell r="B8960" t="str">
            <v>Point</v>
          </cell>
          <cell r="C8960" t="str">
            <v>Fabricated Metal /Shielded Metal Arc Welding /E7028 Electrode</v>
          </cell>
          <cell r="D8960" t="str">
            <v>Industrial Processes - NEC</v>
          </cell>
          <cell r="G8960" t="str">
            <v>Industrial Processes</v>
          </cell>
          <cell r="H8960" t="str">
            <v>Fabricated Metal Products</v>
          </cell>
          <cell r="I8960" t="str">
            <v>Shielded Metal Arc Welding (SMAW)</v>
          </cell>
          <cell r="J8960" t="str">
            <v>E7028 Electrode</v>
          </cell>
          <cell r="N8960">
            <v>40988</v>
          </cell>
        </row>
        <row r="8961">
          <cell r="A8961" t="str">
            <v>30905156</v>
          </cell>
          <cell r="B8961" t="str">
            <v>Point</v>
          </cell>
          <cell r="C8961" t="str">
            <v>Fabricated Metal /Shielded Metal Arc Welding /E8018 Electrode</v>
          </cell>
          <cell r="D8961" t="str">
            <v>Industrial Processes - NEC</v>
          </cell>
          <cell r="G8961" t="str">
            <v>Industrial Processes</v>
          </cell>
          <cell r="H8961" t="str">
            <v>Fabricated Metal Products</v>
          </cell>
          <cell r="I8961" t="str">
            <v>Shielded Metal Arc Welding (SMAW)</v>
          </cell>
          <cell r="J8961" t="str">
            <v>E8018 Electrode</v>
          </cell>
          <cell r="N8961">
            <v>40988</v>
          </cell>
        </row>
        <row r="8962">
          <cell r="A8962" t="str">
            <v>30905160</v>
          </cell>
          <cell r="B8962" t="str">
            <v>Point</v>
          </cell>
          <cell r="C8962" t="str">
            <v>Fabricated Metal /Shielded Metal Arc Welding /E9015 Electrode</v>
          </cell>
          <cell r="D8962" t="str">
            <v>Industrial Processes - NEC</v>
          </cell>
          <cell r="G8962" t="str">
            <v>Industrial Processes</v>
          </cell>
          <cell r="H8962" t="str">
            <v>Fabricated Metal Products</v>
          </cell>
          <cell r="I8962" t="str">
            <v>Shielded Metal Arc Welding (SMAW)</v>
          </cell>
          <cell r="J8962" t="str">
            <v>E9015 Electrode</v>
          </cell>
          <cell r="N8962">
            <v>40988</v>
          </cell>
        </row>
        <row r="8963">
          <cell r="A8963" t="str">
            <v>30905164</v>
          </cell>
          <cell r="B8963" t="str">
            <v>Point</v>
          </cell>
          <cell r="C8963" t="str">
            <v>Fabricated Metal /Shielded Metal Arc Welding /E9018 Electrode</v>
          </cell>
          <cell r="D8963" t="str">
            <v>Industrial Processes - NEC</v>
          </cell>
          <cell r="G8963" t="str">
            <v>Industrial Processes</v>
          </cell>
          <cell r="H8963" t="str">
            <v>Fabricated Metal Products</v>
          </cell>
          <cell r="I8963" t="str">
            <v>Shielded Metal Arc Welding (SMAW)</v>
          </cell>
          <cell r="J8963" t="str">
            <v>E9018 Electrode</v>
          </cell>
          <cell r="N8963">
            <v>40988</v>
          </cell>
        </row>
        <row r="8964">
          <cell r="A8964" t="str">
            <v>30905168</v>
          </cell>
          <cell r="B8964" t="str">
            <v>Point</v>
          </cell>
          <cell r="C8964" t="str">
            <v>Fabricated Metal /Shielded Metal Arc Welding /ECoCr-A Electrode</v>
          </cell>
          <cell r="D8964" t="str">
            <v>Industrial Processes - NEC</v>
          </cell>
          <cell r="G8964" t="str">
            <v>Industrial Processes</v>
          </cell>
          <cell r="H8964" t="str">
            <v>Fabricated Metal Products</v>
          </cell>
          <cell r="I8964" t="str">
            <v>Shielded Metal Arc Welding (SMAW)</v>
          </cell>
          <cell r="J8964" t="str">
            <v>ECoCr-A Electrode</v>
          </cell>
          <cell r="N8964">
            <v>40988</v>
          </cell>
        </row>
        <row r="8965">
          <cell r="A8965" t="str">
            <v>30905172</v>
          </cell>
          <cell r="B8965" t="str">
            <v>Point</v>
          </cell>
          <cell r="C8965" t="str">
            <v>Fabricated Metal /Shielded Metal Arc Welding /ENi-Cl Electrode</v>
          </cell>
          <cell r="D8965" t="str">
            <v>Industrial Processes - NEC</v>
          </cell>
          <cell r="G8965" t="str">
            <v>Industrial Processes</v>
          </cell>
          <cell r="H8965" t="str">
            <v>Fabricated Metal Products</v>
          </cell>
          <cell r="I8965" t="str">
            <v>Shielded Metal Arc Welding (SMAW)</v>
          </cell>
          <cell r="J8965" t="str">
            <v>ENi-Cl Electrode</v>
          </cell>
          <cell r="N8965">
            <v>40988</v>
          </cell>
        </row>
        <row r="8966">
          <cell r="A8966" t="str">
            <v>30905176</v>
          </cell>
          <cell r="B8966" t="str">
            <v>Point</v>
          </cell>
          <cell r="C8966" t="str">
            <v>Fabricated Metal /Shielded Metal Arc Welding /ENiCrMo Electrode</v>
          </cell>
          <cell r="D8966" t="str">
            <v>Industrial Processes - NEC</v>
          </cell>
          <cell r="G8966" t="str">
            <v>Industrial Processes</v>
          </cell>
          <cell r="H8966" t="str">
            <v>Fabricated Metal Products</v>
          </cell>
          <cell r="I8966" t="str">
            <v>Shielded Metal Arc Welding (SMAW)</v>
          </cell>
          <cell r="J8966" t="str">
            <v>ENiCrMo Electrode</v>
          </cell>
          <cell r="N8966">
            <v>40988</v>
          </cell>
        </row>
        <row r="8967">
          <cell r="A8967" t="str">
            <v>30905180</v>
          </cell>
          <cell r="B8967" t="str">
            <v>Point</v>
          </cell>
          <cell r="C8967" t="str">
            <v>Fabricated Metal /Shielded Metal Arc Welding /ENi-Cu Electrode</v>
          </cell>
          <cell r="D8967" t="str">
            <v>Industrial Processes - NEC</v>
          </cell>
          <cell r="G8967" t="str">
            <v>Industrial Processes</v>
          </cell>
          <cell r="H8967" t="str">
            <v>Fabricated Metal Products</v>
          </cell>
          <cell r="I8967" t="str">
            <v>Shielded Metal Arc Welding (SMAW)</v>
          </cell>
          <cell r="J8967" t="str">
            <v>ENi-Cu Electrode</v>
          </cell>
          <cell r="N8967">
            <v>40988</v>
          </cell>
        </row>
        <row r="8968">
          <cell r="A8968" t="str">
            <v>30905200</v>
          </cell>
          <cell r="B8968" t="str">
            <v>Point</v>
          </cell>
          <cell r="C8968" t="str">
            <v>Fabricated Metal /Gas Metal Arc Welding /General</v>
          </cell>
          <cell r="D8968" t="str">
            <v>Industrial Processes - NEC</v>
          </cell>
          <cell r="G8968" t="str">
            <v>Industrial Processes</v>
          </cell>
          <cell r="H8968" t="str">
            <v>Fabricated Metal Products</v>
          </cell>
          <cell r="I8968" t="str">
            <v>Gas Metal Arc Welding (GMAW)</v>
          </cell>
          <cell r="J8968" t="str">
            <v>General</v>
          </cell>
          <cell r="N8968">
            <v>40988</v>
          </cell>
        </row>
        <row r="8969">
          <cell r="A8969" t="str">
            <v>30905210</v>
          </cell>
          <cell r="B8969" t="str">
            <v>Point</v>
          </cell>
          <cell r="C8969" t="str">
            <v>Fabricated Metal /Gas Metal Arc Welding /ER1260 Electrode</v>
          </cell>
          <cell r="D8969" t="str">
            <v>Industrial Processes - NEC</v>
          </cell>
          <cell r="G8969" t="str">
            <v>Industrial Processes</v>
          </cell>
          <cell r="H8969" t="str">
            <v>Fabricated Metal Products</v>
          </cell>
          <cell r="I8969" t="str">
            <v>Gas Metal Arc Welding (GMAW)</v>
          </cell>
          <cell r="J8969" t="str">
            <v>ER1260 Electrode</v>
          </cell>
          <cell r="N8969">
            <v>40988</v>
          </cell>
        </row>
        <row r="8970">
          <cell r="A8970" t="str">
            <v>30905212</v>
          </cell>
          <cell r="B8970" t="str">
            <v>Point</v>
          </cell>
          <cell r="C8970" t="str">
            <v>Fabricated Metal /Gas Metal Arc Welding /E308l Electrode</v>
          </cell>
          <cell r="D8970" t="str">
            <v>Industrial Processes - NEC</v>
          </cell>
          <cell r="G8970" t="str">
            <v>Industrial Processes</v>
          </cell>
          <cell r="H8970" t="str">
            <v>Fabricated Metal Products</v>
          </cell>
          <cell r="I8970" t="str">
            <v>Gas Metal Arc Welding (GMAW)</v>
          </cell>
          <cell r="J8970" t="str">
            <v>E308l Electrode</v>
          </cell>
          <cell r="N8970">
            <v>40988</v>
          </cell>
        </row>
        <row r="8971">
          <cell r="A8971" t="str">
            <v>30905220</v>
          </cell>
          <cell r="B8971" t="str">
            <v>Point</v>
          </cell>
          <cell r="C8971" t="str">
            <v>Fabricated Metal /Gas Metal Arc Welding /ER316 Electrode</v>
          </cell>
          <cell r="D8971" t="str">
            <v>Industrial Processes - NEC</v>
          </cell>
          <cell r="G8971" t="str">
            <v>Industrial Processes</v>
          </cell>
          <cell r="H8971" t="str">
            <v>Fabricated Metal Products</v>
          </cell>
          <cell r="I8971" t="str">
            <v>Gas Metal Arc Welding (GMAW)</v>
          </cell>
          <cell r="J8971" t="str">
            <v>ER316 Electrode</v>
          </cell>
          <cell r="N8971">
            <v>40988</v>
          </cell>
        </row>
        <row r="8972">
          <cell r="A8972" t="str">
            <v>30905226</v>
          </cell>
          <cell r="B8972" t="str">
            <v>Point</v>
          </cell>
          <cell r="C8972" t="str">
            <v>Fabricated Metal /Gas Metal Arc Welding /ER5154 Electrode</v>
          </cell>
          <cell r="D8972" t="str">
            <v>Industrial Processes - NEC</v>
          </cell>
          <cell r="G8972" t="str">
            <v>Industrial Processes</v>
          </cell>
          <cell r="H8972" t="str">
            <v>Fabricated Metal Products</v>
          </cell>
          <cell r="I8972" t="str">
            <v>Gas Metal Arc Welding (GMAW)</v>
          </cell>
          <cell r="J8972" t="str">
            <v>ER5154 Electrode</v>
          </cell>
          <cell r="N8972">
            <v>40988</v>
          </cell>
        </row>
        <row r="8973">
          <cell r="A8973" t="str">
            <v>30905254</v>
          </cell>
          <cell r="B8973" t="str">
            <v>Point</v>
          </cell>
          <cell r="C8973" t="str">
            <v>Fabricated Metal /Gas Metal Arc Welding /E70S Electrode</v>
          </cell>
          <cell r="D8973" t="str">
            <v>Industrial Processes - NEC</v>
          </cell>
          <cell r="G8973" t="str">
            <v>Industrial Processes</v>
          </cell>
          <cell r="H8973" t="str">
            <v>Fabricated Metal Products</v>
          </cell>
          <cell r="I8973" t="str">
            <v>Gas Metal Arc Welding (GMAW)</v>
          </cell>
          <cell r="J8973" t="str">
            <v>E70S Electrode</v>
          </cell>
          <cell r="N8973">
            <v>40988</v>
          </cell>
        </row>
        <row r="8974">
          <cell r="A8974" t="str">
            <v>30905276</v>
          </cell>
          <cell r="B8974" t="str">
            <v>Point</v>
          </cell>
          <cell r="C8974" t="str">
            <v>Fabricated Metal /Gas Metal Arc Welding /ERNiCrMo Electrode</v>
          </cell>
          <cell r="D8974" t="str">
            <v>Industrial Processes - NEC</v>
          </cell>
          <cell r="G8974" t="str">
            <v>Industrial Processes</v>
          </cell>
          <cell r="H8974" t="str">
            <v>Fabricated Metal Products</v>
          </cell>
          <cell r="I8974" t="str">
            <v>Gas Metal Arc Welding (GMAW)</v>
          </cell>
          <cell r="J8974" t="str">
            <v>ERNiCrMo Electrode</v>
          </cell>
          <cell r="N8974">
            <v>40988</v>
          </cell>
        </row>
        <row r="8975">
          <cell r="A8975" t="str">
            <v>30905280</v>
          </cell>
          <cell r="B8975" t="str">
            <v>Point</v>
          </cell>
          <cell r="C8975" t="str">
            <v>Fabricated Metal /Gas Metal Arc Welding /ERNiCu Electrode</v>
          </cell>
          <cell r="D8975" t="str">
            <v>Industrial Processes - NEC</v>
          </cell>
          <cell r="G8975" t="str">
            <v>Industrial Processes</v>
          </cell>
          <cell r="H8975" t="str">
            <v>Fabricated Metal Products</v>
          </cell>
          <cell r="I8975" t="str">
            <v>Gas Metal Arc Welding (GMAW)</v>
          </cell>
          <cell r="J8975" t="str">
            <v>ERNiCu Electrode</v>
          </cell>
          <cell r="N8975">
            <v>40988</v>
          </cell>
        </row>
        <row r="8976">
          <cell r="A8976" t="str">
            <v>30905300</v>
          </cell>
          <cell r="B8976" t="str">
            <v>Point</v>
          </cell>
          <cell r="C8976" t="str">
            <v>Fabricated Metal /Flux Cored Arc Welding /General</v>
          </cell>
          <cell r="D8976" t="str">
            <v>Industrial Processes - NEC</v>
          </cell>
          <cell r="G8976" t="str">
            <v>Industrial Processes</v>
          </cell>
          <cell r="H8976" t="str">
            <v>Fabricated Metal Products</v>
          </cell>
          <cell r="I8976" t="str">
            <v>Flux Cored Arc Welding (FCAW)</v>
          </cell>
          <cell r="J8976" t="str">
            <v>General</v>
          </cell>
          <cell r="N8976">
            <v>40988</v>
          </cell>
        </row>
        <row r="8977">
          <cell r="A8977" t="str">
            <v>30905306</v>
          </cell>
          <cell r="B8977" t="str">
            <v>Point</v>
          </cell>
          <cell r="C8977" t="str">
            <v>Fabricated Metal /Flux Cored Arc Welding /E110 T5-K3 Electrode</v>
          </cell>
          <cell r="D8977" t="str">
            <v>Industrial Processes - NEC</v>
          </cell>
          <cell r="G8977" t="str">
            <v>Industrial Processes</v>
          </cell>
          <cell r="H8977" t="str">
            <v>Fabricated Metal Products</v>
          </cell>
          <cell r="I8977" t="str">
            <v>Flux Cored Arc Welding (FCAW)</v>
          </cell>
          <cell r="J8977" t="str">
            <v>E110 T5-K3 Electrode</v>
          </cell>
          <cell r="N8977">
            <v>40988</v>
          </cell>
        </row>
        <row r="8978">
          <cell r="A8978" t="str">
            <v>30905308</v>
          </cell>
          <cell r="B8978" t="str">
            <v>Point</v>
          </cell>
          <cell r="C8978" t="str">
            <v>Fabricated Metal /Flux Cored Arc Welding /E11018 Electrode</v>
          </cell>
          <cell r="D8978" t="str">
            <v>Industrial Processes - NEC</v>
          </cell>
          <cell r="G8978" t="str">
            <v>Industrial Processes</v>
          </cell>
          <cell r="H8978" t="str">
            <v>Fabricated Metal Products</v>
          </cell>
          <cell r="I8978" t="str">
            <v>Flux Cored Arc Welding (FCAW)</v>
          </cell>
          <cell r="J8978" t="str">
            <v>E11018 Electrode</v>
          </cell>
          <cell r="N8978">
            <v>40988</v>
          </cell>
        </row>
        <row r="8979">
          <cell r="A8979" t="str">
            <v>30905312</v>
          </cell>
          <cell r="B8979" t="str">
            <v>Point</v>
          </cell>
          <cell r="C8979" t="str">
            <v>Fabricated Metal /Flux Cored Arc Welding /E308LT Electrode</v>
          </cell>
          <cell r="D8979" t="str">
            <v>Industrial Processes - NEC</v>
          </cell>
          <cell r="G8979" t="str">
            <v>Industrial Processes</v>
          </cell>
          <cell r="H8979" t="str">
            <v>Fabricated Metal Products</v>
          </cell>
          <cell r="I8979" t="str">
            <v>Flux Cored Arc Welding (FCAW)</v>
          </cell>
          <cell r="J8979" t="str">
            <v>E308LT Electrode</v>
          </cell>
          <cell r="N8979">
            <v>40988</v>
          </cell>
        </row>
        <row r="8980">
          <cell r="A8980" t="str">
            <v>30905320</v>
          </cell>
          <cell r="B8980" t="str">
            <v>Point</v>
          </cell>
          <cell r="C8980" t="str">
            <v>Fabricated Metal /Flux Cored Arc Welding /E316LT Electrode</v>
          </cell>
          <cell r="D8980" t="str">
            <v>Industrial Processes - NEC</v>
          </cell>
          <cell r="G8980" t="str">
            <v>Industrial Processes</v>
          </cell>
          <cell r="H8980" t="str">
            <v>Fabricated Metal Products</v>
          </cell>
          <cell r="I8980" t="str">
            <v>Flux Cored Arc Welding (FCAW)</v>
          </cell>
          <cell r="J8980" t="str">
            <v>E316LT Electrode</v>
          </cell>
          <cell r="N8980">
            <v>40988</v>
          </cell>
        </row>
        <row r="8981">
          <cell r="A8981" t="str">
            <v>30905354</v>
          </cell>
          <cell r="B8981" t="str">
            <v>Point</v>
          </cell>
          <cell r="C8981" t="str">
            <v>Fabricated Metal /Flux Cored Arc Welding /E70T Electrode</v>
          </cell>
          <cell r="D8981" t="str">
            <v>Industrial Processes - NEC</v>
          </cell>
          <cell r="G8981" t="str">
            <v>Industrial Processes</v>
          </cell>
          <cell r="H8981" t="str">
            <v>Fabricated Metal Products</v>
          </cell>
          <cell r="I8981" t="str">
            <v>Flux Cored Arc Welding (FCAW)</v>
          </cell>
          <cell r="J8981" t="str">
            <v>E70T Electrode</v>
          </cell>
          <cell r="N8981">
            <v>40988</v>
          </cell>
        </row>
        <row r="8982">
          <cell r="A8982" t="str">
            <v>30905355</v>
          </cell>
          <cell r="B8982" t="str">
            <v>Point</v>
          </cell>
          <cell r="C8982" t="str">
            <v>Fabricated Metal /Flux Cored Arc Welding /E71T Electrode</v>
          </cell>
          <cell r="D8982" t="str">
            <v>Industrial Processes - NEC</v>
          </cell>
          <cell r="G8982" t="str">
            <v>Industrial Processes</v>
          </cell>
          <cell r="H8982" t="str">
            <v>Fabricated Metal Products</v>
          </cell>
          <cell r="I8982" t="str">
            <v>Flux Cored Arc Welding (FCAW)</v>
          </cell>
          <cell r="J8982" t="str">
            <v>E71T Electrode</v>
          </cell>
          <cell r="N8982">
            <v>40988</v>
          </cell>
        </row>
        <row r="8983">
          <cell r="A8983" t="str">
            <v>30905400</v>
          </cell>
          <cell r="B8983" t="str">
            <v>Point</v>
          </cell>
          <cell r="C8983" t="str">
            <v>Fabricated Metal /Submerged Arc Welding /General</v>
          </cell>
          <cell r="D8983" t="str">
            <v>Industrial Processes - NEC</v>
          </cell>
          <cell r="G8983" t="str">
            <v>Industrial Processes</v>
          </cell>
          <cell r="H8983" t="str">
            <v>Fabricated Metal Products</v>
          </cell>
          <cell r="I8983" t="str">
            <v>Submerged Arc Welding (SAW)</v>
          </cell>
          <cell r="J8983" t="str">
            <v>General</v>
          </cell>
          <cell r="N8983">
            <v>40988</v>
          </cell>
        </row>
        <row r="8984">
          <cell r="A8984" t="str">
            <v>30905410</v>
          </cell>
          <cell r="B8984" t="str">
            <v>Point</v>
          </cell>
          <cell r="C8984" t="str">
            <v>Fabricated Metal /Submerged Arc Welding /EM12K Electrode</v>
          </cell>
          <cell r="D8984" t="str">
            <v>Industrial Processes - NEC</v>
          </cell>
          <cell r="G8984" t="str">
            <v>Industrial Processes</v>
          </cell>
          <cell r="H8984" t="str">
            <v>Fabricated Metal Products</v>
          </cell>
          <cell r="I8984" t="str">
            <v>Submerged Arc Welding (SAW)</v>
          </cell>
          <cell r="J8984" t="str">
            <v>EM12K Electrode</v>
          </cell>
          <cell r="N8984">
            <v>40988</v>
          </cell>
        </row>
        <row r="8985">
          <cell r="A8985" t="str">
            <v>30905500</v>
          </cell>
          <cell r="B8985" t="str">
            <v>Point</v>
          </cell>
          <cell r="C8985" t="str">
            <v>Fabricated Metal /Electrogas Welding /General</v>
          </cell>
          <cell r="D8985" t="str">
            <v>Industrial Processes - NEC</v>
          </cell>
          <cell r="G8985" t="str">
            <v>Industrial Processes</v>
          </cell>
          <cell r="H8985" t="str">
            <v>Fabricated Metal Products</v>
          </cell>
          <cell r="I8985" t="str">
            <v>Electrogas Welding (EGW)</v>
          </cell>
          <cell r="J8985" t="str">
            <v>General</v>
          </cell>
          <cell r="N8985">
            <v>40988</v>
          </cell>
        </row>
        <row r="8986">
          <cell r="A8986" t="str">
            <v>30905600</v>
          </cell>
          <cell r="B8986" t="str">
            <v>Point</v>
          </cell>
          <cell r="C8986" t="str">
            <v>Fabricated Metal /Electrostag Welding /General</v>
          </cell>
          <cell r="D8986" t="str">
            <v>Industrial Processes - NEC</v>
          </cell>
          <cell r="G8986" t="str">
            <v>Industrial Processes</v>
          </cell>
          <cell r="H8986" t="str">
            <v>Fabricated Metal Products</v>
          </cell>
          <cell r="I8986" t="str">
            <v>Electrostag Welding (ESW)</v>
          </cell>
          <cell r="J8986" t="str">
            <v>General</v>
          </cell>
          <cell r="N8986">
            <v>40988</v>
          </cell>
        </row>
        <row r="8987">
          <cell r="A8987" t="str">
            <v>30905800</v>
          </cell>
          <cell r="B8987" t="str">
            <v>Point</v>
          </cell>
          <cell r="C8987" t="str">
            <v>Fabricated Metal /Gas Tungsten Arc Welding /General</v>
          </cell>
          <cell r="D8987" t="str">
            <v>Industrial Processes - NEC</v>
          </cell>
          <cell r="G8987" t="str">
            <v>Industrial Processes</v>
          </cell>
          <cell r="H8987" t="str">
            <v>Fabricated Metal Products</v>
          </cell>
          <cell r="I8987" t="str">
            <v>Gas Tungsten Arc Welding (GTAW)</v>
          </cell>
          <cell r="J8987" t="str">
            <v>General</v>
          </cell>
          <cell r="N8987">
            <v>40988</v>
          </cell>
        </row>
        <row r="8988">
          <cell r="A8988" t="str">
            <v>30905900</v>
          </cell>
          <cell r="B8988" t="str">
            <v>Point</v>
          </cell>
          <cell r="C8988" t="str">
            <v>Fabricated Metal /Plasma Arc Welding (PAW) /General</v>
          </cell>
          <cell r="D8988" t="str">
            <v>Industrial Processes - NEC</v>
          </cell>
          <cell r="G8988" t="str">
            <v>Industrial Processes</v>
          </cell>
          <cell r="H8988" t="str">
            <v>Fabricated Metal Products</v>
          </cell>
          <cell r="I8988" t="str">
            <v>Plasma Arc Welding (PAW)</v>
          </cell>
          <cell r="J8988" t="str">
            <v>General</v>
          </cell>
          <cell r="N8988">
            <v>40988</v>
          </cell>
        </row>
        <row r="8989">
          <cell r="A8989" t="str">
            <v>30906001</v>
          </cell>
          <cell r="B8989" t="str">
            <v>Point</v>
          </cell>
          <cell r="C8989" t="str">
            <v>Fabricated Metal /Porcelain Enamel-Ceramic Glaze Spraying /Spray Booth</v>
          </cell>
          <cell r="D8989" t="str">
            <v>Industrial Processes - NEC</v>
          </cell>
          <cell r="G8989" t="str">
            <v>Industrial Processes</v>
          </cell>
          <cell r="H8989" t="str">
            <v>Fabricated Metal Products</v>
          </cell>
          <cell r="I8989" t="str">
            <v>Porcelain Enamel/Ceramic Glaze Spraying</v>
          </cell>
          <cell r="J8989" t="str">
            <v>Spray Booth</v>
          </cell>
          <cell r="N8989">
            <v>40988</v>
          </cell>
        </row>
        <row r="8990">
          <cell r="A8990" t="str">
            <v>30906002</v>
          </cell>
          <cell r="B8990" t="str">
            <v>Point</v>
          </cell>
          <cell r="C8990" t="str">
            <v>Fabricated Metal /Porcelain Enamel-Ceramic Glaze Spraying /Ceramic Glaze: Material Handling</v>
          </cell>
          <cell r="D8990" t="str">
            <v>Industrial Processes - NEC</v>
          </cell>
          <cell r="G8990" t="str">
            <v>Industrial Processes</v>
          </cell>
          <cell r="H8990" t="str">
            <v>Fabricated Metal Products</v>
          </cell>
          <cell r="I8990" t="str">
            <v>Porcelain Enamel/Ceramic Glaze Spraying</v>
          </cell>
          <cell r="J8990" t="str">
            <v>Ceramic Glaze: Material Handling</v>
          </cell>
          <cell r="N8990">
            <v>40988</v>
          </cell>
        </row>
        <row r="8991">
          <cell r="A8991" t="str">
            <v>30906003</v>
          </cell>
          <cell r="B8991" t="str">
            <v>Point</v>
          </cell>
          <cell r="C8991" t="str">
            <v>Fabricated Metal /Porcelain Enamel-Ceramic Glaze Spraying /Ceramic Glaze: Solution Preparation</v>
          </cell>
          <cell r="D8991" t="str">
            <v>Industrial Processes - NEC</v>
          </cell>
          <cell r="G8991" t="str">
            <v>Industrial Processes</v>
          </cell>
          <cell r="H8991" t="str">
            <v>Fabricated Metal Products</v>
          </cell>
          <cell r="I8991" t="str">
            <v>Porcelain Enamel/Ceramic Glaze Spraying</v>
          </cell>
          <cell r="J8991" t="str">
            <v>Ceramic Glaze: Solution Preparation</v>
          </cell>
          <cell r="N8991">
            <v>40988</v>
          </cell>
        </row>
        <row r="8992">
          <cell r="A8992" t="str">
            <v>30906004</v>
          </cell>
          <cell r="B8992" t="str">
            <v>Point</v>
          </cell>
          <cell r="C8992" t="str">
            <v>Fabricated Metal /Porcelain Enamel-Ceramic Glaze Spraying /Ceramic Glaze: Surface Preparation</v>
          </cell>
          <cell r="D8992" t="str">
            <v>Industrial Processes - NEC</v>
          </cell>
          <cell r="G8992" t="str">
            <v>Industrial Processes</v>
          </cell>
          <cell r="H8992" t="str">
            <v>Fabricated Metal Products</v>
          </cell>
          <cell r="I8992" t="str">
            <v>Porcelain Enamel/Ceramic Glaze Spraying</v>
          </cell>
          <cell r="J8992" t="str">
            <v>Ceramic Glaze: Surface Preparation</v>
          </cell>
          <cell r="N8992">
            <v>40988</v>
          </cell>
        </row>
        <row r="8993">
          <cell r="A8993" t="str">
            <v>30906005</v>
          </cell>
          <cell r="B8993" t="str">
            <v>Point</v>
          </cell>
          <cell r="C8993" t="str">
            <v>Fabricated Metal /Porcelain Enamel-Ceramic Glaze Spraying /Ceramic Glaze: Plating</v>
          </cell>
          <cell r="D8993" t="str">
            <v>Industrial Processes - NEC</v>
          </cell>
          <cell r="G8993" t="str">
            <v>Industrial Processes</v>
          </cell>
          <cell r="H8993" t="str">
            <v>Fabricated Metal Products</v>
          </cell>
          <cell r="I8993" t="str">
            <v>Porcelain Enamel/Ceramic Glaze Spraying</v>
          </cell>
          <cell r="J8993" t="str">
            <v>Ceramic Glaze: Plating</v>
          </cell>
          <cell r="N8993">
            <v>40988</v>
          </cell>
        </row>
        <row r="8994">
          <cell r="A8994" t="str">
            <v>30906006</v>
          </cell>
          <cell r="B8994" t="str">
            <v>Point</v>
          </cell>
          <cell r="C8994" t="str">
            <v>Fabricated Metal /Porcelain Enamel-Ceramic Glaze Spraying /Ceramic Glaze: Storage</v>
          </cell>
          <cell r="D8994" t="str">
            <v>Industrial Processes - Storage and Transfer</v>
          </cell>
          <cell r="G8994" t="str">
            <v>Industrial Processes</v>
          </cell>
          <cell r="H8994" t="str">
            <v>Fabricated Metal Products</v>
          </cell>
          <cell r="I8994" t="str">
            <v>Porcelain Enamel/Ceramic Glaze Spraying</v>
          </cell>
          <cell r="J8994" t="str">
            <v>Ceramic Glaze: Storage</v>
          </cell>
          <cell r="N8994">
            <v>40988</v>
          </cell>
        </row>
        <row r="8995">
          <cell r="A8995" t="str">
            <v>30906007</v>
          </cell>
          <cell r="B8995" t="str">
            <v>Point</v>
          </cell>
          <cell r="C8995" t="str">
            <v>Fabricated Metal /Porcelain Enamel-Ceramic Glaze Spraying /Ceramic Glaze: Drying</v>
          </cell>
          <cell r="D8995" t="str">
            <v>Industrial Processes - NEC</v>
          </cell>
          <cell r="G8995" t="str">
            <v>Industrial Processes</v>
          </cell>
          <cell r="H8995" t="str">
            <v>Fabricated Metal Products</v>
          </cell>
          <cell r="I8995" t="str">
            <v>Porcelain Enamel/Ceramic Glaze Spraying</v>
          </cell>
          <cell r="J8995" t="str">
            <v>Ceramic Glaze: Drying</v>
          </cell>
          <cell r="N8995">
            <v>40988</v>
          </cell>
        </row>
        <row r="8996">
          <cell r="A8996" t="str">
            <v>30906099</v>
          </cell>
          <cell r="B8996" t="str">
            <v>Point</v>
          </cell>
          <cell r="C8996" t="str">
            <v>Fabricated Metal /Porcelain Enamel-Ceramic Glaze Spraying /Spray Booth</v>
          </cell>
          <cell r="D8996" t="str">
            <v>Industrial Processes - NEC</v>
          </cell>
          <cell r="G8996" t="str">
            <v>Industrial Processes</v>
          </cell>
          <cell r="H8996" t="str">
            <v>Fabricated Metal Products</v>
          </cell>
          <cell r="I8996" t="str">
            <v>Porcelain Enamel/Ceramic Glaze Spraying</v>
          </cell>
          <cell r="J8996" t="str">
            <v>Spray Booth</v>
          </cell>
          <cell r="K8996" t="str">
            <v>30906001</v>
          </cell>
          <cell r="L8996" t="str">
            <v>2005</v>
          </cell>
          <cell r="N8996">
            <v>40988</v>
          </cell>
        </row>
        <row r="8997">
          <cell r="A8997" t="str">
            <v>30980001</v>
          </cell>
          <cell r="B8997" t="str">
            <v>Point</v>
          </cell>
          <cell r="C8997" t="str">
            <v>Fabricated Metal /Equipment Leaks /Equipment Leaks</v>
          </cell>
          <cell r="D8997" t="str">
            <v>Industrial Processes - NEC</v>
          </cell>
          <cell r="G8997" t="str">
            <v>Industrial Processes</v>
          </cell>
          <cell r="H8997" t="str">
            <v>Fabricated Metal Products</v>
          </cell>
          <cell r="I8997" t="str">
            <v>Equipment Leaks</v>
          </cell>
          <cell r="J8997" t="str">
            <v>Equipment Leaks</v>
          </cell>
          <cell r="N8997">
            <v>40988</v>
          </cell>
        </row>
        <row r="8998">
          <cell r="A8998" t="str">
            <v>30982001</v>
          </cell>
          <cell r="B8998" t="str">
            <v>Point</v>
          </cell>
          <cell r="C8998" t="str">
            <v>Fabricated Metal /Wastewater, Aggregate /Process Area Drains</v>
          </cell>
          <cell r="D8998" t="str">
            <v>Industrial Processes - NEC</v>
          </cell>
          <cell r="G8998" t="str">
            <v>Industrial Processes</v>
          </cell>
          <cell r="H8998" t="str">
            <v>Fabricated Metal Products</v>
          </cell>
          <cell r="I8998" t="str">
            <v>Wastewater, Aggregate</v>
          </cell>
          <cell r="J8998" t="str">
            <v>Process Area Drains</v>
          </cell>
          <cell r="N8998">
            <v>40988</v>
          </cell>
        </row>
        <row r="8999">
          <cell r="A8999" t="str">
            <v>30982002</v>
          </cell>
          <cell r="B8999" t="str">
            <v>Point</v>
          </cell>
          <cell r="C8999" t="str">
            <v>Fabricated Metal /Wastewater, Aggregate /Process Equipment Drains</v>
          </cell>
          <cell r="D8999" t="str">
            <v>Industrial Processes - NEC</v>
          </cell>
          <cell r="G8999" t="str">
            <v>Industrial Processes</v>
          </cell>
          <cell r="H8999" t="str">
            <v>Fabricated Metal Products</v>
          </cell>
          <cell r="I8999" t="str">
            <v>Wastewater, Aggregate</v>
          </cell>
          <cell r="J8999" t="str">
            <v>Process Equipment Drains</v>
          </cell>
          <cell r="N8999">
            <v>40988</v>
          </cell>
        </row>
        <row r="9000">
          <cell r="A9000" t="str">
            <v>30982599</v>
          </cell>
          <cell r="B9000" t="str">
            <v>Point</v>
          </cell>
          <cell r="C9000" t="str">
            <v>Fabricated Metal /Wastewater, Pts of Generation /Specify Point of Generation</v>
          </cell>
          <cell r="D9000" t="str">
            <v>Industrial Processes - NEC</v>
          </cell>
          <cell r="G9000" t="str">
            <v>Industrial Processes</v>
          </cell>
          <cell r="H9000" t="str">
            <v>Fabricated Metal Products</v>
          </cell>
          <cell r="I9000" t="str">
            <v>Wastewater, Points of Generation</v>
          </cell>
          <cell r="J9000" t="str">
            <v>Specify Point of Generation</v>
          </cell>
          <cell r="N9000">
            <v>40988</v>
          </cell>
        </row>
        <row r="9001">
          <cell r="A9001" t="str">
            <v>30988801</v>
          </cell>
          <cell r="B9001" t="str">
            <v>Point</v>
          </cell>
          <cell r="C9001" t="str">
            <v>Fabricated Metal /Fugitive Emissions /Specify in Comments Field</v>
          </cell>
          <cell r="D9001" t="str">
            <v>Industrial Processes - NEC</v>
          </cell>
          <cell r="G9001" t="str">
            <v>Industrial Processes</v>
          </cell>
          <cell r="H9001" t="str">
            <v>Fabricated Metal Products</v>
          </cell>
          <cell r="I9001" t="str">
            <v>Fugitive Emissions</v>
          </cell>
          <cell r="J9001" t="str">
            <v>Specify in Comments Field</v>
          </cell>
          <cell r="N9001">
            <v>40988</v>
          </cell>
        </row>
        <row r="9002">
          <cell r="A9002" t="str">
            <v>30988802</v>
          </cell>
          <cell r="B9002" t="str">
            <v>Point</v>
          </cell>
          <cell r="C9002" t="str">
            <v>Fabricated Metal /Fugitive Emissions /Specify in Comments Field</v>
          </cell>
          <cell r="D9002" t="str">
            <v>Industrial Processes - NEC</v>
          </cell>
          <cell r="G9002" t="str">
            <v>Industrial Processes</v>
          </cell>
          <cell r="H9002" t="str">
            <v>Fabricated Metal Products</v>
          </cell>
          <cell r="I9002" t="str">
            <v>Fugitive Emissions</v>
          </cell>
          <cell r="J9002" t="str">
            <v>Specify in Comments Field</v>
          </cell>
          <cell r="K9002" t="str">
            <v>30988801</v>
          </cell>
          <cell r="L9002" t="str">
            <v>2005</v>
          </cell>
          <cell r="N9002">
            <v>40988</v>
          </cell>
        </row>
        <row r="9003">
          <cell r="A9003" t="str">
            <v>30988803</v>
          </cell>
          <cell r="B9003" t="str">
            <v>Point</v>
          </cell>
          <cell r="C9003" t="str">
            <v>Fabricated Metal /Fugitive Emissions /Specify in Comments Field</v>
          </cell>
          <cell r="D9003" t="str">
            <v>Industrial Processes - NEC</v>
          </cell>
          <cell r="G9003" t="str">
            <v>Industrial Processes</v>
          </cell>
          <cell r="H9003" t="str">
            <v>Fabricated Metal Products</v>
          </cell>
          <cell r="I9003" t="str">
            <v>Fugitive Emissions</v>
          </cell>
          <cell r="J9003" t="str">
            <v>Specify in Comments Field</v>
          </cell>
          <cell r="K9003" t="str">
            <v>30988801</v>
          </cell>
          <cell r="L9003" t="str">
            <v>2005</v>
          </cell>
          <cell r="N9003">
            <v>40988</v>
          </cell>
        </row>
        <row r="9004">
          <cell r="A9004" t="str">
            <v>30988804</v>
          </cell>
          <cell r="B9004" t="str">
            <v>Point</v>
          </cell>
          <cell r="C9004" t="str">
            <v>Fabricated Metal /Fugitive Emissions /Specify in Comments Field</v>
          </cell>
          <cell r="D9004" t="str">
            <v>Industrial Processes - NEC</v>
          </cell>
          <cell r="G9004" t="str">
            <v>Industrial Processes</v>
          </cell>
          <cell r="H9004" t="str">
            <v>Fabricated Metal Products</v>
          </cell>
          <cell r="I9004" t="str">
            <v>Fugitive Emissions</v>
          </cell>
          <cell r="J9004" t="str">
            <v>Specify in Comments Field</v>
          </cell>
          <cell r="K9004" t="str">
            <v>30988801</v>
          </cell>
          <cell r="L9004" t="str">
            <v>2005</v>
          </cell>
          <cell r="N9004">
            <v>40988</v>
          </cell>
        </row>
        <row r="9005">
          <cell r="A9005" t="str">
            <v>30988805</v>
          </cell>
          <cell r="B9005" t="str">
            <v>Point</v>
          </cell>
          <cell r="C9005" t="str">
            <v>Fabricated Metal /Fugitive Emissions /Specify in Comments Field</v>
          </cell>
          <cell r="D9005" t="str">
            <v>Industrial Processes - NEC</v>
          </cell>
          <cell r="G9005" t="str">
            <v>Industrial Processes</v>
          </cell>
          <cell r="H9005" t="str">
            <v>Fabricated Metal Products</v>
          </cell>
          <cell r="I9005" t="str">
            <v>Fugitive Emissions</v>
          </cell>
          <cell r="J9005" t="str">
            <v>Specify in Comments Field</v>
          </cell>
          <cell r="K9005" t="str">
            <v>30988801</v>
          </cell>
          <cell r="L9005" t="str">
            <v>2005</v>
          </cell>
          <cell r="N9005">
            <v>40988</v>
          </cell>
        </row>
        <row r="9006">
          <cell r="A9006" t="str">
            <v>30988806</v>
          </cell>
          <cell r="B9006" t="str">
            <v>Point</v>
          </cell>
          <cell r="C9006" t="str">
            <v>Fabricated Metal /Fugitive Emissions /Other Not Classified</v>
          </cell>
          <cell r="D9006" t="str">
            <v>Industrial Processes - NEC</v>
          </cell>
          <cell r="G9006" t="str">
            <v>Industrial Processes</v>
          </cell>
          <cell r="H9006" t="str">
            <v>Fabricated Metal Products</v>
          </cell>
          <cell r="I9006" t="str">
            <v>Fugitive Emissions</v>
          </cell>
          <cell r="J9006" t="str">
            <v>Other Not Classified</v>
          </cell>
          <cell r="N9006">
            <v>40988</v>
          </cell>
        </row>
        <row r="9007">
          <cell r="A9007" t="str">
            <v>30990001</v>
          </cell>
          <cell r="B9007" t="str">
            <v>Point</v>
          </cell>
          <cell r="C9007" t="str">
            <v>Fabricated Metal /Fuel Fired Equipment /Distillate Oil (No. 2): Process Heaters</v>
          </cell>
          <cell r="D9007" t="str">
            <v>Industrial Processes - NEC</v>
          </cell>
          <cell r="G9007" t="str">
            <v>Industrial Processes</v>
          </cell>
          <cell r="H9007" t="str">
            <v>Fabricated Metal Products</v>
          </cell>
          <cell r="I9007" t="str">
            <v>Fuel Fired Equipment</v>
          </cell>
          <cell r="J9007" t="str">
            <v>Distillate Oil (No. 2): Process Heaters</v>
          </cell>
          <cell r="N9007">
            <v>40988</v>
          </cell>
        </row>
        <row r="9008">
          <cell r="A9008" t="str">
            <v>30990002</v>
          </cell>
          <cell r="B9008" t="str">
            <v>Point</v>
          </cell>
          <cell r="C9008" t="str">
            <v>Fabricated Metal /Fuel Fired Equipment /Residual Oil: Process Heaters</v>
          </cell>
          <cell r="D9008" t="str">
            <v>Industrial Processes - NEC</v>
          </cell>
          <cell r="G9008" t="str">
            <v>Industrial Processes</v>
          </cell>
          <cell r="H9008" t="str">
            <v>Fabricated Metal Products</v>
          </cell>
          <cell r="I9008" t="str">
            <v>Fuel Fired Equipment</v>
          </cell>
          <cell r="J9008" t="str">
            <v>Residual Oil: Process Heaters</v>
          </cell>
          <cell r="N9008">
            <v>40988</v>
          </cell>
        </row>
        <row r="9009">
          <cell r="A9009" t="str">
            <v>30990003</v>
          </cell>
          <cell r="B9009" t="str">
            <v>Point</v>
          </cell>
          <cell r="C9009" t="str">
            <v>Fabricated Metal /Fuel Fired Equipment /Natural Gas: Process Heaters</v>
          </cell>
          <cell r="D9009" t="str">
            <v>Industrial Processes - NEC</v>
          </cell>
          <cell r="G9009" t="str">
            <v>Industrial Processes</v>
          </cell>
          <cell r="H9009" t="str">
            <v>Fabricated Metal Products</v>
          </cell>
          <cell r="I9009" t="str">
            <v>Fuel Fired Equipment</v>
          </cell>
          <cell r="J9009" t="str">
            <v>Natural Gas: Process Heaters</v>
          </cell>
          <cell r="N9009">
            <v>40988</v>
          </cell>
        </row>
        <row r="9010">
          <cell r="A9010" t="str">
            <v>30990011</v>
          </cell>
          <cell r="B9010" t="str">
            <v>Point</v>
          </cell>
          <cell r="C9010" t="str">
            <v>Fabricated Metal /Fuel Fired Equipment /Distillate Oil (No. 2): Incinerators</v>
          </cell>
          <cell r="D9010" t="str">
            <v>Industrial Processes - NEC</v>
          </cell>
          <cell r="G9010" t="str">
            <v>Industrial Processes</v>
          </cell>
          <cell r="H9010" t="str">
            <v>Fabricated Metal Products</v>
          </cell>
          <cell r="I9010" t="str">
            <v>Fuel Fired Equipment</v>
          </cell>
          <cell r="J9010" t="str">
            <v>Distillate Oil (No. 2): Incinerators</v>
          </cell>
          <cell r="N9010">
            <v>40988</v>
          </cell>
        </row>
        <row r="9011">
          <cell r="A9011" t="str">
            <v>30990012</v>
          </cell>
          <cell r="B9011" t="str">
            <v>Point</v>
          </cell>
          <cell r="C9011" t="str">
            <v>Fabricated Metal /Fuel Fired Equipment /Residual Oil: Incinerators</v>
          </cell>
          <cell r="D9011" t="str">
            <v>Industrial Processes - NEC</v>
          </cell>
          <cell r="G9011" t="str">
            <v>Industrial Processes</v>
          </cell>
          <cell r="H9011" t="str">
            <v>Fabricated Metal Products</v>
          </cell>
          <cell r="I9011" t="str">
            <v>Fuel Fired Equipment</v>
          </cell>
          <cell r="J9011" t="str">
            <v>Residual Oil: Incinerators</v>
          </cell>
          <cell r="N9011">
            <v>40988</v>
          </cell>
        </row>
        <row r="9012">
          <cell r="A9012" t="str">
            <v>30990013</v>
          </cell>
          <cell r="B9012" t="str">
            <v>Point</v>
          </cell>
          <cell r="C9012" t="str">
            <v>Fabricated Metal /Fuel Fired Equipment /Natural Gas: Incinerators</v>
          </cell>
          <cell r="D9012" t="str">
            <v>Industrial Processes - NEC</v>
          </cell>
          <cell r="G9012" t="str">
            <v>Industrial Processes</v>
          </cell>
          <cell r="H9012" t="str">
            <v>Fabricated Metal Products</v>
          </cell>
          <cell r="I9012" t="str">
            <v>Fuel Fired Equipment</v>
          </cell>
          <cell r="J9012" t="str">
            <v>Natural Gas: Incinerators</v>
          </cell>
          <cell r="N9012">
            <v>40988</v>
          </cell>
        </row>
        <row r="9013">
          <cell r="A9013" t="str">
            <v>30990023</v>
          </cell>
          <cell r="B9013" t="str">
            <v>Point</v>
          </cell>
          <cell r="C9013" t="str">
            <v>Fabricated Metal /Fuel Fired Equipment /Natural Gas: Flares</v>
          </cell>
          <cell r="D9013" t="str">
            <v>Industrial Processes - NEC</v>
          </cell>
          <cell r="G9013" t="str">
            <v>Industrial Processes</v>
          </cell>
          <cell r="H9013" t="str">
            <v>Fabricated Metal Products</v>
          </cell>
          <cell r="I9013" t="str">
            <v>Fuel Fired Equipment</v>
          </cell>
          <cell r="J9013" t="str">
            <v>Natural Gas: Flares</v>
          </cell>
          <cell r="N9013">
            <v>40988</v>
          </cell>
        </row>
        <row r="9014">
          <cell r="A9014" t="str">
            <v>30999997</v>
          </cell>
          <cell r="B9014" t="str">
            <v>Point</v>
          </cell>
          <cell r="C9014" t="str">
            <v>Fabricated Metal /Other Not Classified</v>
          </cell>
          <cell r="D9014" t="str">
            <v>Industrial Processes - NEC</v>
          </cell>
          <cell r="G9014" t="str">
            <v>Industrial Processes</v>
          </cell>
          <cell r="H9014" t="str">
            <v>Fabricated Metal Products</v>
          </cell>
          <cell r="I9014" t="str">
            <v>Other Not Classified</v>
          </cell>
          <cell r="J9014" t="str">
            <v>Other Not Classified</v>
          </cell>
          <cell r="K9014" t="str">
            <v>30999999</v>
          </cell>
          <cell r="L9014" t="str">
            <v>2002</v>
          </cell>
          <cell r="N9014">
            <v>40988</v>
          </cell>
        </row>
        <row r="9015">
          <cell r="A9015" t="str">
            <v>30999998</v>
          </cell>
          <cell r="B9015" t="str">
            <v>Point</v>
          </cell>
          <cell r="C9015" t="str">
            <v>Fabricated Metal /Other Not Classified</v>
          </cell>
          <cell r="D9015" t="str">
            <v>Industrial Processes - NEC</v>
          </cell>
          <cell r="G9015" t="str">
            <v>Industrial Processes</v>
          </cell>
          <cell r="H9015" t="str">
            <v>Fabricated Metal Products</v>
          </cell>
          <cell r="I9015" t="str">
            <v>Other Not Classified</v>
          </cell>
          <cell r="J9015" t="str">
            <v>Other Not Classified</v>
          </cell>
          <cell r="K9015" t="str">
            <v>30999999</v>
          </cell>
          <cell r="L9015" t="str">
            <v>2002</v>
          </cell>
          <cell r="N9015">
            <v>40988</v>
          </cell>
        </row>
        <row r="9016">
          <cell r="A9016" t="str">
            <v>30999999</v>
          </cell>
          <cell r="B9016" t="str">
            <v>Point</v>
          </cell>
          <cell r="C9016" t="str">
            <v>Fabricated Metal /Other Not Classified</v>
          </cell>
          <cell r="D9016" t="str">
            <v>Industrial Processes - NEC</v>
          </cell>
          <cell r="G9016" t="str">
            <v>Industrial Processes</v>
          </cell>
          <cell r="H9016" t="str">
            <v>Fabricated Metal Products</v>
          </cell>
          <cell r="I9016" t="str">
            <v>Other Not Classified</v>
          </cell>
          <cell r="J9016" t="str">
            <v>Other Not Classified</v>
          </cell>
          <cell r="N9016">
            <v>40988</v>
          </cell>
        </row>
        <row r="9017">
          <cell r="A9017" t="str">
            <v>31000101</v>
          </cell>
          <cell r="B9017" t="str">
            <v>Point</v>
          </cell>
          <cell r="C9017" t="str">
            <v>Crude Oil Production /Complete Well: Fugitive Emissions</v>
          </cell>
          <cell r="D9017" t="str">
            <v>Industrial Processes - Oil &amp; Gas Production</v>
          </cell>
          <cell r="G9017" t="str">
            <v>Industrial Processes</v>
          </cell>
          <cell r="H9017" t="str">
            <v>Oil and Gas Production</v>
          </cell>
          <cell r="I9017" t="str">
            <v>Crude Oil Production</v>
          </cell>
          <cell r="J9017" t="str">
            <v>Complete Well: Fugitive Emissions</v>
          </cell>
          <cell r="N9017">
            <v>40988</v>
          </cell>
        </row>
        <row r="9018">
          <cell r="A9018" t="str">
            <v>31000102</v>
          </cell>
          <cell r="B9018" t="str">
            <v>Point</v>
          </cell>
          <cell r="C9018" t="str">
            <v>Crude Oil Production /Miscellaneous Well: General</v>
          </cell>
          <cell r="D9018" t="str">
            <v>Industrial Processes - Oil &amp; Gas Production</v>
          </cell>
          <cell r="G9018" t="str">
            <v>Industrial Processes</v>
          </cell>
          <cell r="H9018" t="str">
            <v>Oil and Gas Production</v>
          </cell>
          <cell r="I9018" t="str">
            <v>Crude Oil Production</v>
          </cell>
          <cell r="J9018" t="str">
            <v>Miscellaneous Well: General</v>
          </cell>
          <cell r="N9018">
            <v>40988</v>
          </cell>
        </row>
        <row r="9019">
          <cell r="A9019" t="str">
            <v>31000103</v>
          </cell>
          <cell r="B9019" t="str">
            <v>Point</v>
          </cell>
          <cell r="C9019" t="str">
            <v>Crude Oil Production /Wells: Rod Pumps</v>
          </cell>
          <cell r="D9019" t="str">
            <v>Industrial Processes - Oil &amp; Gas Production</v>
          </cell>
          <cell r="G9019" t="str">
            <v>Industrial Processes</v>
          </cell>
          <cell r="H9019" t="str">
            <v>Oil and Gas Production</v>
          </cell>
          <cell r="I9019" t="str">
            <v>Crude Oil Production</v>
          </cell>
          <cell r="J9019" t="str">
            <v>Wells: Rod Pumps</v>
          </cell>
          <cell r="N9019">
            <v>40988</v>
          </cell>
        </row>
        <row r="9020">
          <cell r="A9020" t="str">
            <v>31000104</v>
          </cell>
          <cell r="B9020" t="str">
            <v>Point</v>
          </cell>
          <cell r="C9020" t="str">
            <v>Crude Oil Production /Crude Oil Sumps</v>
          </cell>
          <cell r="D9020" t="str">
            <v>Industrial Processes - Storage and Transfer</v>
          </cell>
          <cell r="G9020" t="str">
            <v>Industrial Processes</v>
          </cell>
          <cell r="H9020" t="str">
            <v>Oil and Gas Production</v>
          </cell>
          <cell r="I9020" t="str">
            <v>Crude Oil Production</v>
          </cell>
          <cell r="J9020" t="str">
            <v>Crude Oil Sumps</v>
          </cell>
          <cell r="N9020">
            <v>40988</v>
          </cell>
        </row>
        <row r="9021">
          <cell r="A9021" t="str">
            <v>31000105</v>
          </cell>
          <cell r="B9021" t="str">
            <v>Point</v>
          </cell>
          <cell r="C9021" t="str">
            <v>Crude Oil Production /Crude Oil Pits</v>
          </cell>
          <cell r="D9021" t="str">
            <v>Industrial Processes - Storage and Transfer</v>
          </cell>
          <cell r="G9021" t="str">
            <v>Industrial Processes</v>
          </cell>
          <cell r="H9021" t="str">
            <v>Oil and Gas Production</v>
          </cell>
          <cell r="I9021" t="str">
            <v>Crude Oil Production</v>
          </cell>
          <cell r="J9021" t="str">
            <v>Crude Oil Pits</v>
          </cell>
          <cell r="N9021">
            <v>40988</v>
          </cell>
        </row>
        <row r="9022">
          <cell r="A9022" t="str">
            <v>31000106</v>
          </cell>
          <cell r="B9022" t="str">
            <v>Point</v>
          </cell>
          <cell r="C9022" t="str">
            <v>Crude Oil Production /Enhanced Wells, Water Reinjection</v>
          </cell>
          <cell r="D9022" t="str">
            <v>Industrial Processes - Storage and Transfer</v>
          </cell>
          <cell r="G9022" t="str">
            <v>Industrial Processes</v>
          </cell>
          <cell r="H9022" t="str">
            <v>Oil and Gas Production</v>
          </cell>
          <cell r="I9022" t="str">
            <v>Crude Oil Production</v>
          </cell>
          <cell r="J9022" t="str">
            <v>Enhanced Wells, Water Reinjection</v>
          </cell>
          <cell r="N9022">
            <v>40988</v>
          </cell>
        </row>
        <row r="9023">
          <cell r="A9023" t="str">
            <v>31000107</v>
          </cell>
          <cell r="B9023" t="str">
            <v>Point</v>
          </cell>
          <cell r="C9023" t="str">
            <v>Crude Oil Production /Oil/Gas/Water/Separation</v>
          </cell>
          <cell r="D9023" t="str">
            <v>Industrial Processes - Oil &amp; Gas Production</v>
          </cell>
          <cell r="G9023" t="str">
            <v>Industrial Processes</v>
          </cell>
          <cell r="H9023" t="str">
            <v>Oil and Gas Production</v>
          </cell>
          <cell r="I9023" t="str">
            <v>Crude Oil Production</v>
          </cell>
          <cell r="J9023" t="str">
            <v>Oil/Gas/Water/Separation</v>
          </cell>
          <cell r="N9023">
            <v>40988</v>
          </cell>
        </row>
        <row r="9024">
          <cell r="A9024" t="str">
            <v>31000108</v>
          </cell>
          <cell r="B9024" t="str">
            <v>Point</v>
          </cell>
          <cell r="C9024" t="str">
            <v>Crude Oil Production /Evaporation from Liquid Leaks into Oil Well Cellars</v>
          </cell>
          <cell r="D9024" t="str">
            <v>Industrial Processes - Storage and Transfer</v>
          </cell>
          <cell r="G9024" t="str">
            <v>Industrial Processes</v>
          </cell>
          <cell r="H9024" t="str">
            <v>Oil and Gas Production</v>
          </cell>
          <cell r="I9024" t="str">
            <v>Crude Oil Production</v>
          </cell>
          <cell r="J9024" t="str">
            <v>Evaporation from Liquid Leaks into Oil Well Cellars</v>
          </cell>
          <cell r="N9024">
            <v>40988</v>
          </cell>
        </row>
        <row r="9025">
          <cell r="A9025" t="str">
            <v>31000121</v>
          </cell>
          <cell r="B9025" t="str">
            <v>Point</v>
          </cell>
          <cell r="C9025" t="str">
            <v>Crude Oil Production /Site Preparation</v>
          </cell>
          <cell r="D9025" t="str">
            <v>Industrial Processes - Oil &amp; Gas Production</v>
          </cell>
          <cell r="G9025" t="str">
            <v>Industrial Processes</v>
          </cell>
          <cell r="H9025" t="str">
            <v>Oil and Gas Production</v>
          </cell>
          <cell r="I9025" t="str">
            <v>Crude Oil Production</v>
          </cell>
          <cell r="J9025" t="str">
            <v>Site Preparation</v>
          </cell>
          <cell r="N9025">
            <v>40988</v>
          </cell>
        </row>
        <row r="9026">
          <cell r="A9026" t="str">
            <v>31000122</v>
          </cell>
          <cell r="B9026" t="str">
            <v>Point</v>
          </cell>
          <cell r="C9026" t="str">
            <v>Crude Oil Production /Drilling and Well Completion</v>
          </cell>
          <cell r="D9026" t="str">
            <v>Industrial Processes - Oil &amp; Gas Production</v>
          </cell>
          <cell r="G9026" t="str">
            <v>Industrial Processes</v>
          </cell>
          <cell r="H9026" t="str">
            <v>Oil and Gas Production</v>
          </cell>
          <cell r="I9026" t="str">
            <v>Crude Oil Production</v>
          </cell>
          <cell r="J9026" t="str">
            <v>Drilling and Well Completion</v>
          </cell>
          <cell r="N9026">
            <v>40988</v>
          </cell>
        </row>
        <row r="9027">
          <cell r="A9027" t="str">
            <v>31000123</v>
          </cell>
          <cell r="B9027" t="str">
            <v>Point</v>
          </cell>
          <cell r="C9027" t="str">
            <v>Crude Oil Production /Well Casing Vents</v>
          </cell>
          <cell r="D9027" t="str">
            <v>Industrial Processes - Oil &amp; Gas Production</v>
          </cell>
          <cell r="G9027" t="str">
            <v>Industrial Processes</v>
          </cell>
          <cell r="H9027" t="str">
            <v>Oil and Gas Production</v>
          </cell>
          <cell r="I9027" t="str">
            <v>Crude Oil Production</v>
          </cell>
          <cell r="J9027" t="str">
            <v>Well Casing Vents</v>
          </cell>
          <cell r="N9027">
            <v>40988</v>
          </cell>
        </row>
        <row r="9028">
          <cell r="A9028" t="str">
            <v>31000124</v>
          </cell>
          <cell r="B9028" t="str">
            <v>Point</v>
          </cell>
          <cell r="C9028" t="str">
            <v>Crude Oil Production /Valves: General</v>
          </cell>
          <cell r="D9028" t="str">
            <v>Industrial Processes - Oil &amp; Gas Production</v>
          </cell>
          <cell r="G9028" t="str">
            <v>Industrial Processes</v>
          </cell>
          <cell r="H9028" t="str">
            <v>Oil and Gas Production</v>
          </cell>
          <cell r="I9028" t="str">
            <v>Crude Oil Production</v>
          </cell>
          <cell r="J9028" t="str">
            <v>Valves: General</v>
          </cell>
          <cell r="N9028">
            <v>40988</v>
          </cell>
        </row>
        <row r="9029">
          <cell r="A9029" t="str">
            <v>31000125</v>
          </cell>
          <cell r="B9029" t="str">
            <v>Point</v>
          </cell>
          <cell r="C9029" t="str">
            <v>Crude Oil Production /Relief Valves</v>
          </cell>
          <cell r="D9029" t="str">
            <v>Industrial Processes - Oil &amp; Gas Production</v>
          </cell>
          <cell r="G9029" t="str">
            <v>Industrial Processes</v>
          </cell>
          <cell r="H9029" t="str">
            <v>Oil and Gas Production</v>
          </cell>
          <cell r="I9029" t="str">
            <v>Crude Oil Production</v>
          </cell>
          <cell r="J9029" t="str">
            <v>Relief Valves</v>
          </cell>
          <cell r="N9029">
            <v>40988</v>
          </cell>
        </row>
        <row r="9030">
          <cell r="A9030" t="str">
            <v>31000126</v>
          </cell>
          <cell r="B9030" t="str">
            <v>Point</v>
          </cell>
          <cell r="C9030" t="str">
            <v>Crude Oil Production /Pump Seals</v>
          </cell>
          <cell r="D9030" t="str">
            <v>Industrial Processes - Oil &amp; Gas Production</v>
          </cell>
          <cell r="G9030" t="str">
            <v>Industrial Processes</v>
          </cell>
          <cell r="H9030" t="str">
            <v>Oil and Gas Production</v>
          </cell>
          <cell r="I9030" t="str">
            <v>Crude Oil Production</v>
          </cell>
          <cell r="J9030" t="str">
            <v>Pump Seals</v>
          </cell>
          <cell r="N9030">
            <v>40988</v>
          </cell>
        </row>
        <row r="9031">
          <cell r="A9031" t="str">
            <v>31000127</v>
          </cell>
          <cell r="B9031" t="str">
            <v>Point</v>
          </cell>
          <cell r="C9031" t="str">
            <v>Crude Oil Production /Flanges and Connections</v>
          </cell>
          <cell r="D9031" t="str">
            <v>Industrial Processes - Oil &amp; Gas Production</v>
          </cell>
          <cell r="G9031" t="str">
            <v>Industrial Processes</v>
          </cell>
          <cell r="H9031" t="str">
            <v>Oil and Gas Production</v>
          </cell>
          <cell r="I9031" t="str">
            <v>Crude Oil Production</v>
          </cell>
          <cell r="J9031" t="str">
            <v>Flanges and Connections</v>
          </cell>
          <cell r="N9031">
            <v>40988</v>
          </cell>
        </row>
        <row r="9032">
          <cell r="A9032" t="str">
            <v>31000128</v>
          </cell>
          <cell r="B9032" t="str">
            <v>Point</v>
          </cell>
          <cell r="C9032" t="str">
            <v>Crude Oil Production /Oil Heating</v>
          </cell>
          <cell r="D9032" t="str">
            <v>Industrial Processes - Oil &amp; Gas Production</v>
          </cell>
          <cell r="G9032" t="str">
            <v>Industrial Processes</v>
          </cell>
          <cell r="H9032" t="str">
            <v>Oil and Gas Production</v>
          </cell>
          <cell r="I9032" t="str">
            <v>Crude Oil Production</v>
          </cell>
          <cell r="J9032" t="str">
            <v>Oil Heating</v>
          </cell>
          <cell r="N9032">
            <v>40988</v>
          </cell>
        </row>
        <row r="9033">
          <cell r="A9033" t="str">
            <v>31000129</v>
          </cell>
          <cell r="B9033" t="str">
            <v>Point</v>
          </cell>
          <cell r="C9033" t="str">
            <v>Crude Oil Production /Gas/Liquid Separation</v>
          </cell>
          <cell r="D9033" t="str">
            <v>Industrial Processes - Oil &amp; Gas Production</v>
          </cell>
          <cell r="G9033" t="str">
            <v>Industrial Processes</v>
          </cell>
          <cell r="H9033" t="str">
            <v>Oil and Gas Production</v>
          </cell>
          <cell r="I9033" t="str">
            <v>Crude Oil Production</v>
          </cell>
          <cell r="J9033" t="str">
            <v>Gas/Liquid Separation</v>
          </cell>
          <cell r="N9033">
            <v>40988</v>
          </cell>
        </row>
        <row r="9034">
          <cell r="A9034" t="str">
            <v>31000130</v>
          </cell>
          <cell r="B9034" t="str">
            <v>Point</v>
          </cell>
          <cell r="C9034" t="str">
            <v>Crude Oil Production /Fugitives: Compressor Seals</v>
          </cell>
          <cell r="D9034" t="str">
            <v>Industrial Processes - Oil &amp; Gas Production</v>
          </cell>
          <cell r="G9034" t="str">
            <v>Industrial Processes</v>
          </cell>
          <cell r="H9034" t="str">
            <v>Oil and Gas Production</v>
          </cell>
          <cell r="I9034" t="str">
            <v>Crude Oil Production</v>
          </cell>
          <cell r="J9034" t="str">
            <v>Fugitives: Compressor Seals</v>
          </cell>
          <cell r="N9034">
            <v>40988</v>
          </cell>
        </row>
        <row r="9035">
          <cell r="A9035" t="str">
            <v>31000131</v>
          </cell>
          <cell r="B9035" t="str">
            <v>Point</v>
          </cell>
          <cell r="C9035" t="str">
            <v>Crude Oil Production /Fugitives: Drains</v>
          </cell>
          <cell r="D9035" t="str">
            <v>Industrial Processes - Oil &amp; Gas Production</v>
          </cell>
          <cell r="G9035" t="str">
            <v>Industrial Processes</v>
          </cell>
          <cell r="H9035" t="str">
            <v>Oil and Gas Production</v>
          </cell>
          <cell r="I9035" t="str">
            <v>Crude Oil Production</v>
          </cell>
          <cell r="J9035" t="str">
            <v>Fugitives: Drains</v>
          </cell>
          <cell r="N9035">
            <v>40988</v>
          </cell>
        </row>
        <row r="9036">
          <cell r="A9036" t="str">
            <v>31000132</v>
          </cell>
          <cell r="B9036" t="str">
            <v>Point</v>
          </cell>
          <cell r="C9036" t="str">
            <v>Crude Oil Production /Atmospheric Wash Tank (2nd Stage of Gas-Oil Separation): Flashing Loss</v>
          </cell>
          <cell r="D9036" t="str">
            <v>Industrial Processes - Oil &amp; Gas Production</v>
          </cell>
          <cell r="G9036" t="str">
            <v>Industrial Processes</v>
          </cell>
          <cell r="H9036" t="str">
            <v>Oil and Gas Production</v>
          </cell>
          <cell r="I9036" t="str">
            <v>Crude Oil Production</v>
          </cell>
          <cell r="J9036" t="str">
            <v>Atmospheric Wash Tank (2nd Stage of Gas-Oil Separation): Flashing Loss</v>
          </cell>
          <cell r="N9036">
            <v>40988</v>
          </cell>
        </row>
        <row r="9037">
          <cell r="A9037" t="str">
            <v>31000140</v>
          </cell>
          <cell r="B9037" t="str">
            <v>Point</v>
          </cell>
          <cell r="C9037" t="str">
            <v>Crude Oil Production /Waste Sumps: Primary Light Crude</v>
          </cell>
          <cell r="D9037" t="str">
            <v>Industrial Processes - Storage and Transfer</v>
          </cell>
          <cell r="G9037" t="str">
            <v>Industrial Processes</v>
          </cell>
          <cell r="H9037" t="str">
            <v>Oil and Gas Production</v>
          </cell>
          <cell r="I9037" t="str">
            <v>Crude Oil Production</v>
          </cell>
          <cell r="J9037" t="str">
            <v>Waste Sumps: Primary Light Crude</v>
          </cell>
          <cell r="N9037">
            <v>40988</v>
          </cell>
        </row>
        <row r="9038">
          <cell r="A9038" t="str">
            <v>31000141</v>
          </cell>
          <cell r="B9038" t="str">
            <v>Point</v>
          </cell>
          <cell r="C9038" t="str">
            <v>Crude Oil Production /Waste Sumps: Primary Heavy Crude</v>
          </cell>
          <cell r="D9038" t="str">
            <v>Industrial Processes - Storage and Transfer</v>
          </cell>
          <cell r="G9038" t="str">
            <v>Industrial Processes</v>
          </cell>
          <cell r="H9038" t="str">
            <v>Oil and Gas Production</v>
          </cell>
          <cell r="I9038" t="str">
            <v>Crude Oil Production</v>
          </cell>
          <cell r="J9038" t="str">
            <v>Waste Sumps: Primary Heavy Crude</v>
          </cell>
          <cell r="N9038">
            <v>40988</v>
          </cell>
        </row>
        <row r="9039">
          <cell r="A9039" t="str">
            <v>31000142</v>
          </cell>
          <cell r="B9039" t="str">
            <v>Point</v>
          </cell>
          <cell r="C9039" t="str">
            <v>Crude Oil Production /Waste Sumps: Secondary Light Crude</v>
          </cell>
          <cell r="D9039" t="str">
            <v>Industrial Processes - Storage and Transfer</v>
          </cell>
          <cell r="G9039" t="str">
            <v>Industrial Processes</v>
          </cell>
          <cell r="H9039" t="str">
            <v>Oil and Gas Production</v>
          </cell>
          <cell r="I9039" t="str">
            <v>Crude Oil Production</v>
          </cell>
          <cell r="J9039" t="str">
            <v>Waste Sumps: Secondary Light Crude</v>
          </cell>
          <cell r="N9039">
            <v>40988</v>
          </cell>
        </row>
        <row r="9040">
          <cell r="A9040" t="str">
            <v>31000143</v>
          </cell>
          <cell r="B9040" t="str">
            <v>Point</v>
          </cell>
          <cell r="C9040" t="str">
            <v>Crude Oil Production /Waste Sumps: Secondary Heavy Crude</v>
          </cell>
          <cell r="D9040" t="str">
            <v>Industrial Processes - Storage and Transfer</v>
          </cell>
          <cell r="G9040" t="str">
            <v>Industrial Processes</v>
          </cell>
          <cell r="H9040" t="str">
            <v>Oil and Gas Production</v>
          </cell>
          <cell r="I9040" t="str">
            <v>Crude Oil Production</v>
          </cell>
          <cell r="J9040" t="str">
            <v>Waste Sumps: Secondary Heavy Crude</v>
          </cell>
          <cell r="N9040">
            <v>40988</v>
          </cell>
        </row>
        <row r="9041">
          <cell r="A9041" t="str">
            <v>31000144</v>
          </cell>
          <cell r="B9041" t="str">
            <v>Point</v>
          </cell>
          <cell r="C9041" t="str">
            <v>Crude Oil Production /Waste Sumps: Tertiary Light Crude</v>
          </cell>
          <cell r="D9041" t="str">
            <v>Industrial Processes - Storage and Transfer</v>
          </cell>
          <cell r="G9041" t="str">
            <v>Industrial Processes</v>
          </cell>
          <cell r="H9041" t="str">
            <v>Oil and Gas Production</v>
          </cell>
          <cell r="I9041" t="str">
            <v>Crude Oil Production</v>
          </cell>
          <cell r="J9041" t="str">
            <v>Waste Sumps: Tertiary Light Crude</v>
          </cell>
          <cell r="N9041">
            <v>40988</v>
          </cell>
        </row>
        <row r="9042">
          <cell r="A9042" t="str">
            <v>31000145</v>
          </cell>
          <cell r="B9042" t="str">
            <v>Point</v>
          </cell>
          <cell r="C9042" t="str">
            <v>Crude Oil Production /Waste Sumps: Tertiary Heavy Crude</v>
          </cell>
          <cell r="D9042" t="str">
            <v>Industrial Processes - Storage and Transfer</v>
          </cell>
          <cell r="G9042" t="str">
            <v>Industrial Processes</v>
          </cell>
          <cell r="H9042" t="str">
            <v>Oil and Gas Production</v>
          </cell>
          <cell r="I9042" t="str">
            <v>Crude Oil Production</v>
          </cell>
          <cell r="J9042" t="str">
            <v>Waste Sumps: Tertiary Heavy Crude</v>
          </cell>
          <cell r="N9042">
            <v>40988</v>
          </cell>
        </row>
        <row r="9043">
          <cell r="A9043" t="str">
            <v>31000146</v>
          </cell>
          <cell r="B9043" t="str">
            <v>Point</v>
          </cell>
          <cell r="C9043" t="str">
            <v>Crude Oil Production /Gathering Lines</v>
          </cell>
          <cell r="D9043" t="str">
            <v>Industrial Processes - Oil &amp; Gas Production</v>
          </cell>
          <cell r="G9043" t="str">
            <v>Industrial Processes</v>
          </cell>
          <cell r="H9043" t="str">
            <v>Oil and Gas Production</v>
          </cell>
          <cell r="I9043" t="str">
            <v>Crude Oil Production</v>
          </cell>
          <cell r="J9043" t="str">
            <v>Gathering Lines</v>
          </cell>
          <cell r="N9043">
            <v>40988</v>
          </cell>
        </row>
        <row r="9044">
          <cell r="A9044" t="str">
            <v>31000160</v>
          </cell>
          <cell r="B9044" t="str">
            <v>Point</v>
          </cell>
          <cell r="C9044" t="str">
            <v>Crude Oil Production /Flares</v>
          </cell>
          <cell r="D9044" t="str">
            <v>Industrial Processes - Oil &amp; Gas Production</v>
          </cell>
          <cell r="G9044" t="str">
            <v>Industrial Processes</v>
          </cell>
          <cell r="H9044" t="str">
            <v>Oil and Gas Production</v>
          </cell>
          <cell r="I9044" t="str">
            <v>Crude Oil Production</v>
          </cell>
          <cell r="J9044" t="str">
            <v>Flares</v>
          </cell>
          <cell r="N9044">
            <v>40988</v>
          </cell>
        </row>
        <row r="9045">
          <cell r="A9045" t="str">
            <v>31000199</v>
          </cell>
          <cell r="B9045" t="str">
            <v>Point</v>
          </cell>
          <cell r="C9045" t="str">
            <v>Crude Oil Production /Processing Operations: Not Classified</v>
          </cell>
          <cell r="D9045" t="str">
            <v>Industrial Processes - Oil &amp; Gas Production</v>
          </cell>
          <cell r="G9045" t="str">
            <v>Industrial Processes</v>
          </cell>
          <cell r="H9045" t="str">
            <v>Oil and Gas Production</v>
          </cell>
          <cell r="I9045" t="str">
            <v>Crude Oil Production</v>
          </cell>
          <cell r="J9045" t="str">
            <v>Processing Operations: Not Classified</v>
          </cell>
          <cell r="N9045">
            <v>40988</v>
          </cell>
        </row>
        <row r="9046">
          <cell r="A9046" t="str">
            <v>31000201</v>
          </cell>
          <cell r="B9046" t="str">
            <v>Point</v>
          </cell>
          <cell r="C9046" t="str">
            <v>Natural Gas Production /Gas Sweetening: Amine Process</v>
          </cell>
          <cell r="D9046" t="str">
            <v>Industrial Processes - Oil &amp; Gas Production</v>
          </cell>
          <cell r="G9046" t="str">
            <v>Industrial Processes</v>
          </cell>
          <cell r="H9046" t="str">
            <v>Oil and Gas Production</v>
          </cell>
          <cell r="I9046" t="str">
            <v>Natural Gas Production</v>
          </cell>
          <cell r="J9046" t="str">
            <v>Gas Sweetening: Amine Process</v>
          </cell>
          <cell r="N9046">
            <v>40988</v>
          </cell>
        </row>
        <row r="9047">
          <cell r="A9047" t="str">
            <v>31000202</v>
          </cell>
          <cell r="B9047" t="str">
            <v>Point</v>
          </cell>
          <cell r="C9047" t="str">
            <v>Natural Gas Production /Gas Stripping Operations</v>
          </cell>
          <cell r="D9047" t="str">
            <v>Industrial Processes - Oil &amp; Gas Production</v>
          </cell>
          <cell r="G9047" t="str">
            <v>Industrial Processes</v>
          </cell>
          <cell r="H9047" t="str">
            <v>Oil and Gas Production</v>
          </cell>
          <cell r="I9047" t="str">
            <v>Natural Gas Production</v>
          </cell>
          <cell r="J9047" t="str">
            <v>Gas Stripping Operations</v>
          </cell>
          <cell r="N9047">
            <v>40988</v>
          </cell>
        </row>
        <row r="9048">
          <cell r="A9048" t="str">
            <v>31000203</v>
          </cell>
          <cell r="B9048" t="str">
            <v>Point</v>
          </cell>
          <cell r="C9048" t="str">
            <v>Natural Gas Production /Compressors</v>
          </cell>
          <cell r="D9048" t="str">
            <v>Industrial Processes - Oil &amp; Gas Production</v>
          </cell>
          <cell r="G9048" t="str">
            <v>Industrial Processes</v>
          </cell>
          <cell r="H9048" t="str">
            <v>Oil and Gas Production</v>
          </cell>
          <cell r="I9048" t="str">
            <v>Natural Gas Production</v>
          </cell>
          <cell r="J9048" t="str">
            <v>Compressors</v>
          </cell>
          <cell r="N9048">
            <v>40988</v>
          </cell>
        </row>
        <row r="9049">
          <cell r="A9049" t="str">
            <v>31000204</v>
          </cell>
          <cell r="B9049" t="str">
            <v>Point</v>
          </cell>
          <cell r="C9049" t="str">
            <v>Natural Gas Production /Wells</v>
          </cell>
          <cell r="D9049" t="str">
            <v>Industrial Processes - Oil &amp; Gas Production</v>
          </cell>
          <cell r="G9049" t="str">
            <v>Industrial Processes</v>
          </cell>
          <cell r="H9049" t="str">
            <v>Oil and Gas Production</v>
          </cell>
          <cell r="I9049" t="str">
            <v>Natural Gas Production</v>
          </cell>
          <cell r="J9049" t="str">
            <v>Wells</v>
          </cell>
          <cell r="N9049">
            <v>40988</v>
          </cell>
        </row>
        <row r="9050">
          <cell r="A9050" t="str">
            <v>31000205</v>
          </cell>
          <cell r="B9050" t="str">
            <v>Point</v>
          </cell>
          <cell r="C9050" t="str">
            <v>Natural Gas Production /Flares</v>
          </cell>
          <cell r="D9050" t="str">
            <v>Industrial Processes - Oil &amp; Gas Production</v>
          </cell>
          <cell r="G9050" t="str">
            <v>Industrial Processes</v>
          </cell>
          <cell r="H9050" t="str">
            <v>Oil and Gas Production</v>
          </cell>
          <cell r="I9050" t="str">
            <v>Natural Gas Production</v>
          </cell>
          <cell r="J9050" t="str">
            <v>Flares</v>
          </cell>
          <cell r="N9050">
            <v>40988</v>
          </cell>
        </row>
        <row r="9051">
          <cell r="A9051" t="str">
            <v>31000206</v>
          </cell>
          <cell r="B9051" t="str">
            <v>Point</v>
          </cell>
          <cell r="C9051" t="str">
            <v>Natural Gas Production /Gas Lift</v>
          </cell>
          <cell r="D9051" t="str">
            <v>Industrial Processes - Oil &amp; Gas Production</v>
          </cell>
          <cell r="G9051" t="str">
            <v>Industrial Processes</v>
          </cell>
          <cell r="H9051" t="str">
            <v>Oil and Gas Production</v>
          </cell>
          <cell r="I9051" t="str">
            <v>Natural Gas Production</v>
          </cell>
          <cell r="J9051" t="str">
            <v>Gas Lift</v>
          </cell>
          <cell r="N9051">
            <v>40988</v>
          </cell>
        </row>
        <row r="9052">
          <cell r="A9052" t="str">
            <v>31000207</v>
          </cell>
          <cell r="B9052" t="str">
            <v>Point</v>
          </cell>
          <cell r="C9052" t="str">
            <v>Natural Gas Production /Valves: Fugitive Emissions</v>
          </cell>
          <cell r="D9052" t="str">
            <v>Industrial Processes - Oil &amp; Gas Production</v>
          </cell>
          <cell r="G9052" t="str">
            <v>Industrial Processes</v>
          </cell>
          <cell r="H9052" t="str">
            <v>Oil and Gas Production</v>
          </cell>
          <cell r="I9052" t="str">
            <v>Natural Gas Production</v>
          </cell>
          <cell r="J9052" t="str">
            <v>Valves: Fugitive Emissions</v>
          </cell>
          <cell r="N9052">
            <v>40988</v>
          </cell>
        </row>
        <row r="9053">
          <cell r="A9053" t="str">
            <v>31000208</v>
          </cell>
          <cell r="B9053" t="str">
            <v>Point</v>
          </cell>
          <cell r="C9053" t="str">
            <v>Natural Gas Production /Sulfur Recovery Unit</v>
          </cell>
          <cell r="D9053" t="str">
            <v>Industrial Processes - Oil &amp; Gas Production</v>
          </cell>
          <cell r="G9053" t="str">
            <v>Industrial Processes</v>
          </cell>
          <cell r="H9053" t="str">
            <v>Oil and Gas Production</v>
          </cell>
          <cell r="I9053" t="str">
            <v>Natural Gas Production</v>
          </cell>
          <cell r="J9053" t="str">
            <v>Sulfur Recovery Unit</v>
          </cell>
          <cell r="N9053">
            <v>40988</v>
          </cell>
        </row>
        <row r="9054">
          <cell r="A9054" t="str">
            <v>31000209</v>
          </cell>
          <cell r="B9054" t="str">
            <v>Point</v>
          </cell>
          <cell r="C9054" t="str">
            <v>Natural Gas Production /Incinerators Burning Waste Gas or Augmented Waste Gas</v>
          </cell>
          <cell r="D9054" t="str">
            <v>Industrial Processes - Oil &amp; Gas Production</v>
          </cell>
          <cell r="G9054" t="str">
            <v>Industrial Processes</v>
          </cell>
          <cell r="H9054" t="str">
            <v>Oil and Gas Production</v>
          </cell>
          <cell r="I9054" t="str">
            <v>Natural Gas Production</v>
          </cell>
          <cell r="J9054" t="str">
            <v>Incinerators Burning Waste Gas or Augmented Waste Gas</v>
          </cell>
          <cell r="N9054">
            <v>40988</v>
          </cell>
        </row>
        <row r="9055">
          <cell r="A9055" t="str">
            <v>31000211</v>
          </cell>
          <cell r="B9055" t="str">
            <v>Point</v>
          </cell>
          <cell r="C9055" t="str">
            <v>Natural Gas Production /Pipeline Pigging (releases during pig removal)</v>
          </cell>
          <cell r="D9055" t="str">
            <v>Industrial Processes - Oil &amp; Gas Production</v>
          </cell>
          <cell r="G9055" t="str">
            <v>Industrial Processes</v>
          </cell>
          <cell r="H9055" t="str">
            <v>Oil and Gas Production</v>
          </cell>
          <cell r="I9055" t="str">
            <v>Natural Gas Production</v>
          </cell>
          <cell r="J9055" t="str">
            <v>Pipeline Pigging (releases during pig removal)</v>
          </cell>
          <cell r="N9055">
            <v>40988</v>
          </cell>
        </row>
        <row r="9056">
          <cell r="A9056" t="str">
            <v>31000215</v>
          </cell>
          <cell r="B9056" t="str">
            <v>Point</v>
          </cell>
          <cell r="C9056" t="str">
            <v>Natural Gas Production /Flares Combusting Gases :1000 BTU/scf</v>
          </cell>
          <cell r="D9056" t="str">
            <v>Industrial Processes - Oil &amp; Gas Production</v>
          </cell>
          <cell r="G9056" t="str">
            <v>Industrial Processes</v>
          </cell>
          <cell r="H9056" t="str">
            <v>Oil and Gas Production</v>
          </cell>
          <cell r="I9056" t="str">
            <v>Natural Gas Production</v>
          </cell>
          <cell r="J9056" t="str">
            <v>Flares Combusting Gases :1000 BTU/scf</v>
          </cell>
          <cell r="N9056">
            <v>40988</v>
          </cell>
        </row>
        <row r="9057">
          <cell r="A9057" t="str">
            <v>31000216</v>
          </cell>
          <cell r="B9057" t="str">
            <v>Point</v>
          </cell>
          <cell r="C9057" t="str">
            <v>Natural Gas Production /Flares Combusting Gases &lt;1000 BTU/scf</v>
          </cell>
          <cell r="D9057" t="str">
            <v>Industrial Processes - Oil &amp; Gas Production</v>
          </cell>
          <cell r="G9057" t="str">
            <v>Industrial Processes</v>
          </cell>
          <cell r="H9057" t="str">
            <v>Oil and Gas Production</v>
          </cell>
          <cell r="I9057" t="str">
            <v>Natural Gas Production</v>
          </cell>
          <cell r="J9057" t="str">
            <v>Flares Combusting Gases &lt;1000 BTU/scf</v>
          </cell>
          <cell r="N9057">
            <v>40988</v>
          </cell>
        </row>
        <row r="9058">
          <cell r="A9058" t="str">
            <v>31000220</v>
          </cell>
          <cell r="B9058" t="str">
            <v>Point</v>
          </cell>
          <cell r="C9058" t="str">
            <v>Natural Gas Production /All Equipt Leak Fugitives (Valves, Flanges, Connections, Seals, Drains</v>
          </cell>
          <cell r="D9058" t="str">
            <v>Industrial Processes - Oil &amp; Gas Production</v>
          </cell>
          <cell r="G9058" t="str">
            <v>Industrial Processes</v>
          </cell>
          <cell r="H9058" t="str">
            <v>Oil and Gas Production</v>
          </cell>
          <cell r="I9058" t="str">
            <v>Natural Gas Production</v>
          </cell>
          <cell r="J9058" t="str">
            <v>All Equipt Leak Fugitives (Valves, Flanges, Connections, Seals, Drains</v>
          </cell>
          <cell r="N9058">
            <v>40988</v>
          </cell>
        </row>
        <row r="9059">
          <cell r="A9059" t="str">
            <v>31000221</v>
          </cell>
          <cell r="B9059" t="str">
            <v>Point</v>
          </cell>
          <cell r="C9059" t="str">
            <v>Natural Gas Production /Site Preparation</v>
          </cell>
          <cell r="D9059" t="str">
            <v>Industrial Processes - Oil &amp; Gas Production</v>
          </cell>
          <cell r="G9059" t="str">
            <v>Industrial Processes</v>
          </cell>
          <cell r="H9059" t="str">
            <v>Oil and Gas Production</v>
          </cell>
          <cell r="I9059" t="str">
            <v>Natural Gas Production</v>
          </cell>
          <cell r="J9059" t="str">
            <v>Site Preparation</v>
          </cell>
          <cell r="N9059">
            <v>40988</v>
          </cell>
        </row>
        <row r="9060">
          <cell r="A9060" t="str">
            <v>31000222</v>
          </cell>
          <cell r="B9060" t="str">
            <v>Point</v>
          </cell>
          <cell r="C9060" t="str">
            <v>Natural Gas Production /Drilling and Well Completion</v>
          </cell>
          <cell r="D9060" t="str">
            <v>Industrial Processes - Oil &amp; Gas Production</v>
          </cell>
          <cell r="G9060" t="str">
            <v>Industrial Processes</v>
          </cell>
          <cell r="H9060" t="str">
            <v>Oil and Gas Production</v>
          </cell>
          <cell r="I9060" t="str">
            <v>Natural Gas Production</v>
          </cell>
          <cell r="J9060" t="str">
            <v>Drilling and Well Completion</v>
          </cell>
          <cell r="N9060">
            <v>40988</v>
          </cell>
        </row>
        <row r="9061">
          <cell r="A9061" t="str">
            <v>31000223</v>
          </cell>
          <cell r="B9061" t="str">
            <v>Point</v>
          </cell>
          <cell r="C9061" t="str">
            <v>Natural Gas Production /Relief Valves</v>
          </cell>
          <cell r="D9061" t="str">
            <v>Industrial Processes - Oil &amp; Gas Production</v>
          </cell>
          <cell r="G9061" t="str">
            <v>Industrial Processes</v>
          </cell>
          <cell r="H9061" t="str">
            <v>Oil and Gas Production</v>
          </cell>
          <cell r="I9061" t="str">
            <v>Natural Gas Production</v>
          </cell>
          <cell r="J9061" t="str">
            <v>Relief Valves</v>
          </cell>
          <cell r="N9061">
            <v>40988</v>
          </cell>
        </row>
        <row r="9062">
          <cell r="A9062" t="str">
            <v>31000224</v>
          </cell>
          <cell r="B9062" t="str">
            <v>Point</v>
          </cell>
          <cell r="C9062" t="str">
            <v>Natural Gas Production /Pump Seals</v>
          </cell>
          <cell r="D9062" t="str">
            <v>Industrial Processes - Oil &amp; Gas Production</v>
          </cell>
          <cell r="G9062" t="str">
            <v>Industrial Processes</v>
          </cell>
          <cell r="H9062" t="str">
            <v>Oil and Gas Production</v>
          </cell>
          <cell r="I9062" t="str">
            <v>Natural Gas Production</v>
          </cell>
          <cell r="J9062" t="str">
            <v>Pump Seals</v>
          </cell>
          <cell r="N9062">
            <v>40988</v>
          </cell>
        </row>
        <row r="9063">
          <cell r="A9063" t="str">
            <v>31000225</v>
          </cell>
          <cell r="B9063" t="str">
            <v>Point</v>
          </cell>
          <cell r="C9063" t="str">
            <v>Natural Gas Production /Compressor Seals</v>
          </cell>
          <cell r="D9063" t="str">
            <v>Industrial Processes - Oil &amp; Gas Production</v>
          </cell>
          <cell r="G9063" t="str">
            <v>Industrial Processes</v>
          </cell>
          <cell r="H9063" t="str">
            <v>Oil and Gas Production</v>
          </cell>
          <cell r="I9063" t="str">
            <v>Natural Gas Production</v>
          </cell>
          <cell r="J9063" t="str">
            <v>Compressor Seals</v>
          </cell>
          <cell r="N9063">
            <v>40988</v>
          </cell>
        </row>
        <row r="9064">
          <cell r="A9064" t="str">
            <v>31000226</v>
          </cell>
          <cell r="B9064" t="str">
            <v>Point</v>
          </cell>
          <cell r="C9064" t="str">
            <v>Natural Gas Production /Flanges and Connections</v>
          </cell>
          <cell r="D9064" t="str">
            <v>Industrial Processes - Oil &amp; Gas Production</v>
          </cell>
          <cell r="G9064" t="str">
            <v>Industrial Processes</v>
          </cell>
          <cell r="H9064" t="str">
            <v>Oil and Gas Production</v>
          </cell>
          <cell r="I9064" t="str">
            <v>Natural Gas Production</v>
          </cell>
          <cell r="J9064" t="str">
            <v>Flanges and Connections</v>
          </cell>
          <cell r="N9064">
            <v>40988</v>
          </cell>
        </row>
        <row r="9065">
          <cell r="A9065" t="str">
            <v>31000227</v>
          </cell>
          <cell r="B9065" t="str">
            <v>Point</v>
          </cell>
          <cell r="C9065" t="str">
            <v>Natural Gas Production /Glycol Dehydrator Reboiler Still Stack</v>
          </cell>
          <cell r="D9065" t="str">
            <v>Industrial Processes - Oil &amp; Gas Production</v>
          </cell>
          <cell r="G9065" t="str">
            <v>Industrial Processes</v>
          </cell>
          <cell r="H9065" t="str">
            <v>Oil and Gas Production</v>
          </cell>
          <cell r="I9065" t="str">
            <v>Natural Gas Production</v>
          </cell>
          <cell r="J9065" t="str">
            <v>Glycol Dehydrator Reboiler Still Stack</v>
          </cell>
          <cell r="N9065">
            <v>40988</v>
          </cell>
        </row>
        <row r="9066">
          <cell r="A9066" t="str">
            <v>31000228</v>
          </cell>
          <cell r="B9066" t="str">
            <v>Point</v>
          </cell>
          <cell r="C9066" t="str">
            <v>Natural Gas Production /Glycol Dehydrator Reboiler Burner</v>
          </cell>
          <cell r="D9066" t="str">
            <v>Industrial Processes - Oil &amp; Gas Production</v>
          </cell>
          <cell r="G9066" t="str">
            <v>Industrial Processes</v>
          </cell>
          <cell r="H9066" t="str">
            <v>Oil and Gas Production</v>
          </cell>
          <cell r="I9066" t="str">
            <v>Natural Gas Production</v>
          </cell>
          <cell r="J9066" t="str">
            <v>Glycol Dehydrator Reboiler Burner</v>
          </cell>
          <cell r="N9066">
            <v>40988</v>
          </cell>
        </row>
        <row r="9067">
          <cell r="A9067" t="str">
            <v>31000229</v>
          </cell>
          <cell r="B9067" t="str">
            <v>Point</v>
          </cell>
          <cell r="C9067" t="str">
            <v>Natural Gas Production /Gathering Lines</v>
          </cell>
          <cell r="D9067" t="str">
            <v>Industrial Processes - Oil &amp; Gas Production</v>
          </cell>
          <cell r="G9067" t="str">
            <v>Industrial Processes</v>
          </cell>
          <cell r="H9067" t="str">
            <v>Oil and Gas Production</v>
          </cell>
          <cell r="I9067" t="str">
            <v>Natural Gas Production</v>
          </cell>
          <cell r="J9067" t="str">
            <v>Gathering Lines</v>
          </cell>
          <cell r="N9067">
            <v>40988</v>
          </cell>
        </row>
        <row r="9068">
          <cell r="A9068" t="str">
            <v>31000230</v>
          </cell>
          <cell r="B9068" t="str">
            <v>Point</v>
          </cell>
          <cell r="C9068" t="str">
            <v>Natural Gas Production /Hydrocarbon Skimmer</v>
          </cell>
          <cell r="D9068" t="str">
            <v>Industrial Processes - Oil &amp; Gas Production</v>
          </cell>
          <cell r="G9068" t="str">
            <v>Industrial Processes</v>
          </cell>
          <cell r="H9068" t="str">
            <v>Oil and Gas Production</v>
          </cell>
          <cell r="I9068" t="str">
            <v>Natural Gas Production</v>
          </cell>
          <cell r="J9068" t="str">
            <v>Hydrocarbon Skimmer</v>
          </cell>
          <cell r="N9068">
            <v>40988</v>
          </cell>
        </row>
        <row r="9069">
          <cell r="A9069" t="str">
            <v>31000231</v>
          </cell>
          <cell r="B9069" t="str">
            <v>Point</v>
          </cell>
          <cell r="C9069" t="str">
            <v>Natural Gas Production /Fugitives: Drains</v>
          </cell>
          <cell r="D9069" t="str">
            <v>Industrial Processes - Oil &amp; Gas Production</v>
          </cell>
          <cell r="G9069" t="str">
            <v>Industrial Processes</v>
          </cell>
          <cell r="H9069" t="str">
            <v>Oil and Gas Production</v>
          </cell>
          <cell r="I9069" t="str">
            <v>Natural Gas Production</v>
          </cell>
          <cell r="J9069" t="str">
            <v>Fugitives: Drains</v>
          </cell>
          <cell r="N9069">
            <v>40988</v>
          </cell>
        </row>
        <row r="9070">
          <cell r="A9070" t="str">
            <v>31000299</v>
          </cell>
          <cell r="B9070" t="str">
            <v>Point</v>
          </cell>
          <cell r="C9070" t="str">
            <v>Natural Gas Production /Other Not Classified</v>
          </cell>
          <cell r="D9070" t="str">
            <v>Industrial Processes - Oil &amp; Gas Production</v>
          </cell>
          <cell r="G9070" t="str">
            <v>Industrial Processes</v>
          </cell>
          <cell r="H9070" t="str">
            <v>Oil and Gas Production</v>
          </cell>
          <cell r="I9070" t="str">
            <v>Natural Gas Production</v>
          </cell>
          <cell r="J9070" t="str">
            <v>Other Not Classified</v>
          </cell>
          <cell r="N9070">
            <v>40988</v>
          </cell>
        </row>
        <row r="9071">
          <cell r="A9071" t="str">
            <v>31000301</v>
          </cell>
          <cell r="B9071" t="str">
            <v>Point</v>
          </cell>
          <cell r="C9071" t="str">
            <v>Natural Gas Proc Facilities /Glycol Dehydrators: Reboiler Still Vent: Triethylene Glycol</v>
          </cell>
          <cell r="D9071" t="str">
            <v>Industrial Processes - Oil &amp; Gas Production</v>
          </cell>
          <cell r="G9071" t="str">
            <v>Industrial Processes</v>
          </cell>
          <cell r="H9071" t="str">
            <v>Oil and Gas Production</v>
          </cell>
          <cell r="I9071" t="str">
            <v>Natural Gas Processing Facilities</v>
          </cell>
          <cell r="J9071" t="str">
            <v>Glycol Dehydrators: Reboiler Still Vent: Triethylene Glycol</v>
          </cell>
          <cell r="N9071">
            <v>40988</v>
          </cell>
        </row>
        <row r="9072">
          <cell r="A9072" t="str">
            <v>31000302</v>
          </cell>
          <cell r="B9072" t="str">
            <v>Point</v>
          </cell>
          <cell r="C9072" t="str">
            <v>Natural Gas Proc Facilities /Glycol Dehydrators: Reboiler Burner Stack: Triethylene Glycol</v>
          </cell>
          <cell r="D9072" t="str">
            <v>Industrial Processes - Oil &amp; Gas Production</v>
          </cell>
          <cell r="G9072" t="str">
            <v>Industrial Processes</v>
          </cell>
          <cell r="H9072" t="str">
            <v>Oil and Gas Production</v>
          </cell>
          <cell r="I9072" t="str">
            <v>Natural Gas Processing Facilities</v>
          </cell>
          <cell r="J9072" t="str">
            <v>Glycol Dehydrators: Reboiler Burner Stack: Triethylene Glycol</v>
          </cell>
          <cell r="N9072">
            <v>40988</v>
          </cell>
        </row>
        <row r="9073">
          <cell r="A9073" t="str">
            <v>31000303</v>
          </cell>
          <cell r="B9073" t="str">
            <v>Point</v>
          </cell>
          <cell r="C9073" t="str">
            <v>Natural Gas Proc Facilities /Glycol Dehydrators: Phase Separator Vent: Triethylene Glycol</v>
          </cell>
          <cell r="D9073" t="str">
            <v>Industrial Processes - Oil &amp; Gas Production</v>
          </cell>
          <cell r="G9073" t="str">
            <v>Industrial Processes</v>
          </cell>
          <cell r="H9073" t="str">
            <v>Oil and Gas Production</v>
          </cell>
          <cell r="I9073" t="str">
            <v>Natural Gas Processing Facilities</v>
          </cell>
          <cell r="J9073" t="str">
            <v>Glycol Dehydrators: Phase Separator Vent: Triethylene Glycol</v>
          </cell>
          <cell r="N9073">
            <v>40988</v>
          </cell>
        </row>
        <row r="9074">
          <cell r="A9074" t="str">
            <v>31000304</v>
          </cell>
          <cell r="B9074" t="str">
            <v>Point</v>
          </cell>
          <cell r="C9074" t="str">
            <v>Natural Gas Proc Facilities /Glycol Dehydrators: Ethylene Glycol: General</v>
          </cell>
          <cell r="D9074" t="str">
            <v>Industrial Processes - Oil &amp; Gas Production</v>
          </cell>
          <cell r="G9074" t="str">
            <v>Industrial Processes</v>
          </cell>
          <cell r="H9074" t="str">
            <v>Oil and Gas Production</v>
          </cell>
          <cell r="I9074" t="str">
            <v>Natural Gas Processing Facilities</v>
          </cell>
          <cell r="J9074" t="str">
            <v>Glycol Dehydrators: Ethylene Glycol: General</v>
          </cell>
          <cell r="N9074">
            <v>40988</v>
          </cell>
        </row>
        <row r="9075">
          <cell r="A9075" t="str">
            <v>31000305</v>
          </cell>
          <cell r="B9075" t="str">
            <v>Point</v>
          </cell>
          <cell r="C9075" t="str">
            <v>Natural Gas Proc Facilities /Gas Sweeting: Amine Process</v>
          </cell>
          <cell r="D9075" t="str">
            <v>Industrial Processes - Oil &amp; Gas Production</v>
          </cell>
          <cell r="G9075" t="str">
            <v>Industrial Processes</v>
          </cell>
          <cell r="H9075" t="str">
            <v>Oil and Gas Production</v>
          </cell>
          <cell r="I9075" t="str">
            <v>Natural Gas Processing Facilities</v>
          </cell>
          <cell r="J9075" t="str">
            <v>Gas Sweeting: Amine Process</v>
          </cell>
          <cell r="N9075">
            <v>40988</v>
          </cell>
        </row>
        <row r="9076">
          <cell r="A9076" t="str">
            <v>31000306</v>
          </cell>
          <cell r="B9076" t="str">
            <v>Point</v>
          </cell>
          <cell r="C9076" t="str">
            <v>Natural Gas Proc Facilities /Process Valves</v>
          </cell>
          <cell r="D9076" t="str">
            <v>Industrial Processes - Oil &amp; Gas Production</v>
          </cell>
          <cell r="G9076" t="str">
            <v>Industrial Processes</v>
          </cell>
          <cell r="H9076" t="str">
            <v>Oil and Gas Production</v>
          </cell>
          <cell r="I9076" t="str">
            <v>Natural Gas Processing Facilities</v>
          </cell>
          <cell r="J9076" t="str">
            <v>Process Valves</v>
          </cell>
          <cell r="N9076">
            <v>40988</v>
          </cell>
        </row>
        <row r="9077">
          <cell r="A9077" t="str">
            <v>31000307</v>
          </cell>
          <cell r="B9077" t="str">
            <v>Point</v>
          </cell>
          <cell r="C9077" t="str">
            <v>Natural Gas Proc Facilities /Relief Valves</v>
          </cell>
          <cell r="D9077" t="str">
            <v>Industrial Processes - Oil &amp; Gas Production</v>
          </cell>
          <cell r="G9077" t="str">
            <v>Industrial Processes</v>
          </cell>
          <cell r="H9077" t="str">
            <v>Oil and Gas Production</v>
          </cell>
          <cell r="I9077" t="str">
            <v>Natural Gas Processing Facilities</v>
          </cell>
          <cell r="J9077" t="str">
            <v>Relief Valves</v>
          </cell>
          <cell r="N9077">
            <v>40988</v>
          </cell>
        </row>
        <row r="9078">
          <cell r="A9078" t="str">
            <v>31000308</v>
          </cell>
          <cell r="B9078" t="str">
            <v>Point</v>
          </cell>
          <cell r="C9078" t="str">
            <v>Natural Gas Proc Facilities /Open-ended Lines</v>
          </cell>
          <cell r="D9078" t="str">
            <v>Industrial Processes - Oil &amp; Gas Production</v>
          </cell>
          <cell r="G9078" t="str">
            <v>Industrial Processes</v>
          </cell>
          <cell r="H9078" t="str">
            <v>Oil and Gas Production</v>
          </cell>
          <cell r="I9078" t="str">
            <v>Natural Gas Processing Facilities</v>
          </cell>
          <cell r="J9078" t="str">
            <v>Open-ended Lines</v>
          </cell>
          <cell r="N9078">
            <v>40988</v>
          </cell>
        </row>
        <row r="9079">
          <cell r="A9079" t="str">
            <v>31000309</v>
          </cell>
          <cell r="B9079" t="str">
            <v>Point</v>
          </cell>
          <cell r="C9079" t="str">
            <v>Natural Gas Proc Facilities /Compressor Seals</v>
          </cell>
          <cell r="D9079" t="str">
            <v>Industrial Processes - Oil &amp; Gas Production</v>
          </cell>
          <cell r="G9079" t="str">
            <v>Industrial Processes</v>
          </cell>
          <cell r="H9079" t="str">
            <v>Oil and Gas Production</v>
          </cell>
          <cell r="I9079" t="str">
            <v>Natural Gas Processing Facilities</v>
          </cell>
          <cell r="J9079" t="str">
            <v>Compressor Seals</v>
          </cell>
          <cell r="N9079">
            <v>40988</v>
          </cell>
        </row>
        <row r="9080">
          <cell r="A9080" t="str">
            <v>31000310</v>
          </cell>
          <cell r="B9080" t="str">
            <v>Point</v>
          </cell>
          <cell r="C9080" t="str">
            <v>Natural Gas Proc Facilities /Pump Seals</v>
          </cell>
          <cell r="D9080" t="str">
            <v>Industrial Processes - Oil &amp; Gas Production</v>
          </cell>
          <cell r="G9080" t="str">
            <v>Industrial Processes</v>
          </cell>
          <cell r="H9080" t="str">
            <v>Oil and Gas Production</v>
          </cell>
          <cell r="I9080" t="str">
            <v>Natural Gas Processing Facilities</v>
          </cell>
          <cell r="J9080" t="str">
            <v>Pump Seals</v>
          </cell>
          <cell r="N9080">
            <v>40988</v>
          </cell>
        </row>
        <row r="9081">
          <cell r="A9081" t="str">
            <v>31000311</v>
          </cell>
          <cell r="B9081" t="str">
            <v>Point</v>
          </cell>
          <cell r="C9081" t="str">
            <v>Natural Gas Proc Facilities /Flanges and Connections</v>
          </cell>
          <cell r="D9081" t="str">
            <v>Industrial Processes - Oil &amp; Gas Production</v>
          </cell>
          <cell r="G9081" t="str">
            <v>Industrial Processes</v>
          </cell>
          <cell r="H9081" t="str">
            <v>Oil and Gas Production</v>
          </cell>
          <cell r="I9081" t="str">
            <v>Natural Gas Processing Facilities</v>
          </cell>
          <cell r="J9081" t="str">
            <v>Flanges and Connections</v>
          </cell>
          <cell r="N9081">
            <v>40988</v>
          </cell>
        </row>
        <row r="9082">
          <cell r="A9082" t="str">
            <v>31000321</v>
          </cell>
          <cell r="B9082" t="str">
            <v>Point</v>
          </cell>
          <cell r="C9082" t="str">
            <v>Natural Gas Proc Facilities /Glycol Dehydrators: Niagaran Formation (Mich.)</v>
          </cell>
          <cell r="D9082" t="str">
            <v>Industrial Processes - Oil &amp; Gas Production</v>
          </cell>
          <cell r="G9082" t="str">
            <v>Industrial Processes</v>
          </cell>
          <cell r="H9082" t="str">
            <v>Oil and Gas Production</v>
          </cell>
          <cell r="I9082" t="str">
            <v>Natural Gas Processing Facilities</v>
          </cell>
          <cell r="J9082" t="str">
            <v>Glycol Dehydrators: Niagaran Formation (Mich.)</v>
          </cell>
          <cell r="N9082">
            <v>40988</v>
          </cell>
        </row>
        <row r="9083">
          <cell r="A9083" t="str">
            <v>31000322</v>
          </cell>
          <cell r="B9083" t="str">
            <v>Point</v>
          </cell>
          <cell r="C9083" t="str">
            <v>Natural Gas Proc Facilities /Glycol Dehydrators: Prairie du Chien Formation (Mich.)</v>
          </cell>
          <cell r="D9083" t="str">
            <v>Industrial Processes - Oil &amp; Gas Production</v>
          </cell>
          <cell r="G9083" t="str">
            <v>Industrial Processes</v>
          </cell>
          <cell r="H9083" t="str">
            <v>Oil and Gas Production</v>
          </cell>
          <cell r="I9083" t="str">
            <v>Natural Gas Processing Facilities</v>
          </cell>
          <cell r="J9083" t="str">
            <v>Glycol Dehydrators: Prairie du Chien Formation (Mich.)</v>
          </cell>
          <cell r="N9083">
            <v>40988</v>
          </cell>
        </row>
        <row r="9084">
          <cell r="A9084" t="str">
            <v>31000323</v>
          </cell>
          <cell r="B9084" t="str">
            <v>Point</v>
          </cell>
          <cell r="C9084" t="str">
            <v>Natural Gas Proc Facilities /Glycol Dehydrators: Antrim Formation (Mich.)</v>
          </cell>
          <cell r="D9084" t="str">
            <v>Industrial Processes - Oil &amp; Gas Production</v>
          </cell>
          <cell r="G9084" t="str">
            <v>Industrial Processes</v>
          </cell>
          <cell r="H9084" t="str">
            <v>Oil and Gas Production</v>
          </cell>
          <cell r="I9084" t="str">
            <v>Natural Gas Processing Facilities</v>
          </cell>
          <cell r="J9084" t="str">
            <v>Glycol Dehydrators: Antrim Formation (Mich.)</v>
          </cell>
          <cell r="N9084">
            <v>40988</v>
          </cell>
        </row>
        <row r="9085">
          <cell r="A9085" t="str">
            <v>31000324</v>
          </cell>
          <cell r="B9085" t="str">
            <v>Point</v>
          </cell>
          <cell r="C9085" t="str">
            <v>Natural Gas Proc Facilities /Pneumatic Controllers Low Bleed</v>
          </cell>
          <cell r="D9085" t="str">
            <v>Industrial Processes - Oil &amp; Gas Production</v>
          </cell>
          <cell r="G9085" t="str">
            <v>Industrial Processes</v>
          </cell>
          <cell r="H9085" t="str">
            <v>Oil and Gas Production</v>
          </cell>
          <cell r="I9085" t="str">
            <v>Natural Gas Processing Facilities</v>
          </cell>
          <cell r="J9085" t="str">
            <v>Pneumatic Controllers Low Bleed</v>
          </cell>
          <cell r="M9085">
            <v>39917</v>
          </cell>
          <cell r="N9085">
            <v>40988</v>
          </cell>
        </row>
        <row r="9086">
          <cell r="A9086" t="str">
            <v>31000325</v>
          </cell>
          <cell r="B9086" t="str">
            <v>Point</v>
          </cell>
          <cell r="C9086" t="str">
            <v>Natural Gas Proc Facilities /Pneumatic Controllers High Bleed &gt;6 scfm</v>
          </cell>
          <cell r="D9086" t="str">
            <v>Industrial Processes - Oil &amp; Gas Production</v>
          </cell>
          <cell r="G9086" t="str">
            <v>Industrial Processes</v>
          </cell>
          <cell r="H9086" t="str">
            <v>Oil and Gas Production</v>
          </cell>
          <cell r="I9086" t="str">
            <v>Natural Gas Processing Facilities</v>
          </cell>
          <cell r="J9086" t="str">
            <v>Pneumatic Controllers High Bleed &gt;6 scfm</v>
          </cell>
          <cell r="M9086">
            <v>39917</v>
          </cell>
          <cell r="N9086">
            <v>40988</v>
          </cell>
        </row>
        <row r="9087">
          <cell r="A9087" t="str">
            <v>31000401</v>
          </cell>
          <cell r="B9087" t="str">
            <v>Point</v>
          </cell>
          <cell r="C9087" t="str">
            <v>Oil&amp;Gas Prod /Process Heaters /Distillate Oil (No. 2)</v>
          </cell>
          <cell r="D9087" t="str">
            <v>Industrial Processes - Oil &amp; Gas Production</v>
          </cell>
          <cell r="G9087" t="str">
            <v>Industrial Processes</v>
          </cell>
          <cell r="H9087" t="str">
            <v>Oil and Gas Production</v>
          </cell>
          <cell r="I9087" t="str">
            <v>Process Heaters</v>
          </cell>
          <cell r="J9087" t="str">
            <v>Distillate Oil (No. 2)</v>
          </cell>
          <cell r="N9087">
            <v>40988</v>
          </cell>
        </row>
        <row r="9088">
          <cell r="A9088" t="str">
            <v>31000402</v>
          </cell>
          <cell r="B9088" t="str">
            <v>Point</v>
          </cell>
          <cell r="C9088" t="str">
            <v>Oil&amp;Gas Prod /Process Heaters /Residual Oil</v>
          </cell>
          <cell r="D9088" t="str">
            <v>Industrial Processes - Oil &amp; Gas Production</v>
          </cell>
          <cell r="G9088" t="str">
            <v>Industrial Processes</v>
          </cell>
          <cell r="H9088" t="str">
            <v>Oil and Gas Production</v>
          </cell>
          <cell r="I9088" t="str">
            <v>Process Heaters</v>
          </cell>
          <cell r="J9088" t="str">
            <v>Residual Oil</v>
          </cell>
          <cell r="N9088">
            <v>40988</v>
          </cell>
        </row>
        <row r="9089">
          <cell r="A9089" t="str">
            <v>31000403</v>
          </cell>
          <cell r="B9089" t="str">
            <v>Point</v>
          </cell>
          <cell r="C9089" t="str">
            <v>Oil&amp;Gas Prod /Process Heaters /Crude Oil</v>
          </cell>
          <cell r="D9089" t="str">
            <v>Industrial Processes - Oil &amp; Gas Production</v>
          </cell>
          <cell r="G9089" t="str">
            <v>Industrial Processes</v>
          </cell>
          <cell r="H9089" t="str">
            <v>Oil and Gas Production</v>
          </cell>
          <cell r="I9089" t="str">
            <v>Process Heaters</v>
          </cell>
          <cell r="J9089" t="str">
            <v>Crude Oil</v>
          </cell>
          <cell r="N9089">
            <v>40988</v>
          </cell>
        </row>
        <row r="9090">
          <cell r="A9090" t="str">
            <v>31000404</v>
          </cell>
          <cell r="B9090" t="str">
            <v>Point</v>
          </cell>
          <cell r="C9090" t="str">
            <v>Oil&amp;Gas Prod /Process Heaters /Natural Gas</v>
          </cell>
          <cell r="D9090" t="str">
            <v>Industrial Processes - Oil &amp; Gas Production</v>
          </cell>
          <cell r="G9090" t="str">
            <v>Industrial Processes</v>
          </cell>
          <cell r="H9090" t="str">
            <v>Oil and Gas Production</v>
          </cell>
          <cell r="I9090" t="str">
            <v>Process Heaters</v>
          </cell>
          <cell r="J9090" t="str">
            <v>Natural Gas</v>
          </cell>
          <cell r="N9090">
            <v>40988</v>
          </cell>
        </row>
        <row r="9091">
          <cell r="A9091" t="str">
            <v>31000405</v>
          </cell>
          <cell r="B9091" t="str">
            <v>Point</v>
          </cell>
          <cell r="C9091" t="str">
            <v>Oil&amp;Gas Prod /Process Heaters /Process Gas</v>
          </cell>
          <cell r="D9091" t="str">
            <v>Industrial Processes - Oil &amp; Gas Production</v>
          </cell>
          <cell r="G9091" t="str">
            <v>Industrial Processes</v>
          </cell>
          <cell r="H9091" t="str">
            <v>Oil and Gas Production</v>
          </cell>
          <cell r="I9091" t="str">
            <v>Process Heaters</v>
          </cell>
          <cell r="J9091" t="str">
            <v>Process Gas</v>
          </cell>
          <cell r="N9091">
            <v>40988</v>
          </cell>
        </row>
        <row r="9092">
          <cell r="A9092" t="str">
            <v>31000406</v>
          </cell>
          <cell r="B9092" t="str">
            <v>Point</v>
          </cell>
          <cell r="C9092" t="str">
            <v>Oil&amp;Gas Prod /Process Heaters /Propane/Butane</v>
          </cell>
          <cell r="D9092" t="str">
            <v>Industrial Processes - Oil &amp; Gas Production</v>
          </cell>
          <cell r="G9092" t="str">
            <v>Industrial Processes</v>
          </cell>
          <cell r="H9092" t="str">
            <v>Oil and Gas Production</v>
          </cell>
          <cell r="I9092" t="str">
            <v>Process Heaters</v>
          </cell>
          <cell r="J9092" t="str">
            <v>Propane/Butane</v>
          </cell>
          <cell r="N9092">
            <v>40988</v>
          </cell>
        </row>
        <row r="9093">
          <cell r="A9093" t="str">
            <v>31000411</v>
          </cell>
          <cell r="B9093" t="str">
            <v>Point</v>
          </cell>
          <cell r="C9093" t="str">
            <v>Oil&amp;Gas Prod /Process Heaters /Distillate Oil (No. 2): Steam Generators</v>
          </cell>
          <cell r="D9093" t="str">
            <v>Industrial Processes - Oil &amp; Gas Production</v>
          </cell>
          <cell r="G9093" t="str">
            <v>Industrial Processes</v>
          </cell>
          <cell r="H9093" t="str">
            <v>Oil and Gas Production</v>
          </cell>
          <cell r="I9093" t="str">
            <v>Process Heaters</v>
          </cell>
          <cell r="J9093" t="str">
            <v>Distillate Oil (No. 2): Steam Generators</v>
          </cell>
          <cell r="N9093">
            <v>40988</v>
          </cell>
        </row>
        <row r="9094">
          <cell r="A9094" t="str">
            <v>31000412</v>
          </cell>
          <cell r="B9094" t="str">
            <v>Point</v>
          </cell>
          <cell r="C9094" t="str">
            <v>Oil&amp;Gas Prod /Process Heaters /Residual Oil: Steam Generators</v>
          </cell>
          <cell r="D9094" t="str">
            <v>Industrial Processes - Oil &amp; Gas Production</v>
          </cell>
          <cell r="G9094" t="str">
            <v>Industrial Processes</v>
          </cell>
          <cell r="H9094" t="str">
            <v>Oil and Gas Production</v>
          </cell>
          <cell r="I9094" t="str">
            <v>Process Heaters</v>
          </cell>
          <cell r="J9094" t="str">
            <v>Residual Oil: Steam Generators</v>
          </cell>
          <cell r="N9094">
            <v>40988</v>
          </cell>
        </row>
        <row r="9095">
          <cell r="A9095" t="str">
            <v>31000413</v>
          </cell>
          <cell r="B9095" t="str">
            <v>Point</v>
          </cell>
          <cell r="C9095" t="str">
            <v>Oil&amp;Gas Prod /Process Heaters /Crude Oil: Steam Generators</v>
          </cell>
          <cell r="D9095" t="str">
            <v>Industrial Processes - Oil &amp; Gas Production</v>
          </cell>
          <cell r="G9095" t="str">
            <v>Industrial Processes</v>
          </cell>
          <cell r="H9095" t="str">
            <v>Oil and Gas Production</v>
          </cell>
          <cell r="I9095" t="str">
            <v>Process Heaters</v>
          </cell>
          <cell r="J9095" t="str">
            <v>Crude Oil: Steam Generators</v>
          </cell>
          <cell r="N9095">
            <v>40988</v>
          </cell>
        </row>
        <row r="9096">
          <cell r="A9096" t="str">
            <v>31000414</v>
          </cell>
          <cell r="B9096" t="str">
            <v>Point</v>
          </cell>
          <cell r="C9096" t="str">
            <v>Oil&amp;Gas Prod /Process Heaters /Natural Gas: Steam Generators</v>
          </cell>
          <cell r="D9096" t="str">
            <v>Industrial Processes - Oil &amp; Gas Production</v>
          </cell>
          <cell r="G9096" t="str">
            <v>Industrial Processes</v>
          </cell>
          <cell r="H9096" t="str">
            <v>Oil and Gas Production</v>
          </cell>
          <cell r="I9096" t="str">
            <v>Process Heaters</v>
          </cell>
          <cell r="J9096" t="str">
            <v>Natural Gas: Steam Generators</v>
          </cell>
          <cell r="N9096">
            <v>40988</v>
          </cell>
        </row>
        <row r="9097">
          <cell r="A9097" t="str">
            <v>31000415</v>
          </cell>
          <cell r="B9097" t="str">
            <v>Point</v>
          </cell>
          <cell r="C9097" t="str">
            <v>Oil&amp;Gas Prod /Process Heaters /Process Gas: Steam Generators</v>
          </cell>
          <cell r="D9097" t="str">
            <v>Industrial Processes - Oil &amp; Gas Production</v>
          </cell>
          <cell r="G9097" t="str">
            <v>Industrial Processes</v>
          </cell>
          <cell r="H9097" t="str">
            <v>Oil and Gas Production</v>
          </cell>
          <cell r="I9097" t="str">
            <v>Process Heaters</v>
          </cell>
          <cell r="J9097" t="str">
            <v>Process Gas: Steam Generators</v>
          </cell>
          <cell r="N9097">
            <v>40988</v>
          </cell>
        </row>
        <row r="9098">
          <cell r="A9098" t="str">
            <v>31000501</v>
          </cell>
          <cell r="B9098" t="str">
            <v>Point</v>
          </cell>
          <cell r="C9098" t="str">
            <v>Oil&amp;Gas Prod /Liquid Waste Treatment /Floatation Units</v>
          </cell>
          <cell r="D9098" t="str">
            <v>Industrial Processes - Oil &amp; Gas Production</v>
          </cell>
          <cell r="G9098" t="str">
            <v>Industrial Processes</v>
          </cell>
          <cell r="H9098" t="str">
            <v>Oil and Gas Production</v>
          </cell>
          <cell r="I9098" t="str">
            <v>Liquid Waste Treatment</v>
          </cell>
          <cell r="J9098" t="str">
            <v>Floatation Units</v>
          </cell>
          <cell r="N9098">
            <v>40988</v>
          </cell>
        </row>
        <row r="9099">
          <cell r="A9099" t="str">
            <v>31000502</v>
          </cell>
          <cell r="B9099" t="str">
            <v>Point</v>
          </cell>
          <cell r="C9099" t="str">
            <v>Oil&amp;Gas Prod /Liquid Waste Treatment /Liquid - Liquid Separator</v>
          </cell>
          <cell r="D9099" t="str">
            <v>Industrial Processes - Oil &amp; Gas Production</v>
          </cell>
          <cell r="G9099" t="str">
            <v>Industrial Processes</v>
          </cell>
          <cell r="H9099" t="str">
            <v>Oil and Gas Production</v>
          </cell>
          <cell r="I9099" t="str">
            <v>Liquid Waste Treatment</v>
          </cell>
          <cell r="J9099" t="str">
            <v>Liquid - Liquid Separator</v>
          </cell>
          <cell r="N9099">
            <v>40988</v>
          </cell>
        </row>
        <row r="9100">
          <cell r="A9100" t="str">
            <v>31000503</v>
          </cell>
          <cell r="B9100" t="str">
            <v>Point</v>
          </cell>
          <cell r="C9100" t="str">
            <v>Oil&amp;Gas Prod /Liquid Waste Treatment /Oil-Water Separator</v>
          </cell>
          <cell r="D9100" t="str">
            <v>Industrial Processes - Oil &amp; Gas Production</v>
          </cell>
          <cell r="G9100" t="str">
            <v>Industrial Processes</v>
          </cell>
          <cell r="H9100" t="str">
            <v>Oil and Gas Production</v>
          </cell>
          <cell r="I9100" t="str">
            <v>Liquid Waste Treatment</v>
          </cell>
          <cell r="J9100" t="str">
            <v>Oil-Water Separator</v>
          </cell>
          <cell r="N9100">
            <v>40988</v>
          </cell>
        </row>
        <row r="9101">
          <cell r="A9101" t="str">
            <v>31000504</v>
          </cell>
          <cell r="B9101" t="str">
            <v>Point</v>
          </cell>
          <cell r="C9101" t="str">
            <v>Oil&amp;Gas Prod /Liquid Waste Treatment /Oil-Sludge-Waste Water Pit</v>
          </cell>
          <cell r="D9101" t="str">
            <v>Industrial Processes - Oil &amp; Gas Production</v>
          </cell>
          <cell r="G9101" t="str">
            <v>Industrial Processes</v>
          </cell>
          <cell r="H9101" t="str">
            <v>Oil and Gas Production</v>
          </cell>
          <cell r="I9101" t="str">
            <v>Liquid Waste Treatment</v>
          </cell>
          <cell r="J9101" t="str">
            <v>Oil-Sludge-Waste Water Pit</v>
          </cell>
          <cell r="N9101">
            <v>40988</v>
          </cell>
        </row>
        <row r="9102">
          <cell r="A9102" t="str">
            <v>31000505</v>
          </cell>
          <cell r="B9102" t="str">
            <v>Point</v>
          </cell>
          <cell r="C9102" t="str">
            <v>Oil&amp;Gas Prod /Liquid Waste Treatment /Sand Filter Operation</v>
          </cell>
          <cell r="D9102" t="str">
            <v>Industrial Processes - Oil &amp; Gas Production</v>
          </cell>
          <cell r="G9102" t="str">
            <v>Industrial Processes</v>
          </cell>
          <cell r="H9102" t="str">
            <v>Oil and Gas Production</v>
          </cell>
          <cell r="I9102" t="str">
            <v>Liquid Waste Treatment</v>
          </cell>
          <cell r="J9102" t="str">
            <v>Sand Filter Operation</v>
          </cell>
          <cell r="N9102">
            <v>40988</v>
          </cell>
        </row>
        <row r="9103">
          <cell r="A9103" t="str">
            <v>31000506</v>
          </cell>
          <cell r="B9103" t="str">
            <v>Point</v>
          </cell>
          <cell r="C9103" t="str">
            <v>Oil&amp;Gas Prod /Liquid Waste Treatment /Oil-Water Separation Wastewater Holding Tanks</v>
          </cell>
          <cell r="D9103" t="str">
            <v>Industrial Processes - Oil &amp; Gas Production</v>
          </cell>
          <cell r="G9103" t="str">
            <v>Industrial Processes</v>
          </cell>
          <cell r="H9103" t="str">
            <v>Oil and Gas Production</v>
          </cell>
          <cell r="I9103" t="str">
            <v>Liquid Waste Treatment</v>
          </cell>
          <cell r="J9103" t="str">
            <v>Oil-Water Separation Wastewater Holding Tanks</v>
          </cell>
          <cell r="N9103">
            <v>40988</v>
          </cell>
        </row>
        <row r="9104">
          <cell r="A9104" t="str">
            <v>31088801</v>
          </cell>
          <cell r="B9104" t="str">
            <v>Point</v>
          </cell>
          <cell r="C9104" t="str">
            <v>Oil&amp;Gas Prod /Fugitive Emissions /Specify in Comments Field</v>
          </cell>
          <cell r="D9104" t="str">
            <v>Industrial Processes - Oil &amp; Gas Production</v>
          </cell>
          <cell r="G9104" t="str">
            <v>Industrial Processes</v>
          </cell>
          <cell r="H9104" t="str">
            <v>Oil and Gas Production</v>
          </cell>
          <cell r="I9104" t="str">
            <v>Fugitive Emissions</v>
          </cell>
          <cell r="J9104" t="str">
            <v>Specify in Comments Field</v>
          </cell>
          <cell r="N9104">
            <v>40988</v>
          </cell>
        </row>
        <row r="9105">
          <cell r="A9105" t="str">
            <v>31088802</v>
          </cell>
          <cell r="B9105" t="str">
            <v>Point</v>
          </cell>
          <cell r="C9105" t="str">
            <v>Oil&amp;Gas Prod /Fugitive Emissions /Specify in Comments Field</v>
          </cell>
          <cell r="D9105" t="str">
            <v>Industrial Processes - Oil &amp; Gas Production</v>
          </cell>
          <cell r="G9105" t="str">
            <v>Industrial Processes</v>
          </cell>
          <cell r="H9105" t="str">
            <v>Oil and Gas Production</v>
          </cell>
          <cell r="I9105" t="str">
            <v>Fugitive Emissions</v>
          </cell>
          <cell r="J9105" t="str">
            <v>Specify in Comments Field</v>
          </cell>
          <cell r="N9105">
            <v>40988</v>
          </cell>
        </row>
        <row r="9106">
          <cell r="A9106" t="str">
            <v>31088803</v>
          </cell>
          <cell r="B9106" t="str">
            <v>Point</v>
          </cell>
          <cell r="C9106" t="str">
            <v>Oil&amp;Gas Prod /Fugitive Emissions /Specify in Comments Field</v>
          </cell>
          <cell r="D9106" t="str">
            <v>Industrial Processes - Oil &amp; Gas Production</v>
          </cell>
          <cell r="G9106" t="str">
            <v>Industrial Processes</v>
          </cell>
          <cell r="H9106" t="str">
            <v>Oil and Gas Production</v>
          </cell>
          <cell r="I9106" t="str">
            <v>Fugitive Emissions</v>
          </cell>
          <cell r="J9106" t="str">
            <v>Specify in Comments Field</v>
          </cell>
          <cell r="N9106">
            <v>40988</v>
          </cell>
        </row>
        <row r="9107">
          <cell r="A9107" t="str">
            <v>31088804</v>
          </cell>
          <cell r="B9107" t="str">
            <v>Point</v>
          </cell>
          <cell r="C9107" t="str">
            <v>Oil&amp;Gas Prod /Fugitive Emissions /Specify in Comments Field</v>
          </cell>
          <cell r="D9107" t="str">
            <v>Industrial Processes - Oil &amp; Gas Production</v>
          </cell>
          <cell r="G9107" t="str">
            <v>Industrial Processes</v>
          </cell>
          <cell r="H9107" t="str">
            <v>Oil and Gas Production</v>
          </cell>
          <cell r="I9107" t="str">
            <v>Fugitive Emissions</v>
          </cell>
          <cell r="J9107" t="str">
            <v>Specify in Comments Field</v>
          </cell>
          <cell r="N9107">
            <v>40988</v>
          </cell>
        </row>
        <row r="9108">
          <cell r="A9108" t="str">
            <v>31088805</v>
          </cell>
          <cell r="B9108" t="str">
            <v>Point</v>
          </cell>
          <cell r="C9108" t="str">
            <v>Oil&amp;Gas Prod /Fugitive Emissions /Specify in Comments Field</v>
          </cell>
          <cell r="D9108" t="str">
            <v>Industrial Processes - Oil &amp; Gas Production</v>
          </cell>
          <cell r="G9108" t="str">
            <v>Industrial Processes</v>
          </cell>
          <cell r="H9108" t="str">
            <v>Oil and Gas Production</v>
          </cell>
          <cell r="I9108" t="str">
            <v>Fugitive Emissions</v>
          </cell>
          <cell r="J9108" t="str">
            <v>Specify in Comments Field</v>
          </cell>
          <cell r="N9108">
            <v>40988</v>
          </cell>
        </row>
        <row r="9109">
          <cell r="A9109" t="str">
            <v>31088811</v>
          </cell>
          <cell r="B9109" t="str">
            <v>Point</v>
          </cell>
          <cell r="C9109" t="str">
            <v>Oil&amp;Gas Prod /Fugitive Emissions /Fugitive Emissions</v>
          </cell>
          <cell r="D9109" t="str">
            <v>Industrial Processes - Oil &amp; Gas Production</v>
          </cell>
          <cell r="G9109" t="str">
            <v>Industrial Processes</v>
          </cell>
          <cell r="H9109" t="str">
            <v>Oil and Gas Production</v>
          </cell>
          <cell r="I9109" t="str">
            <v>Fugitive Emissions</v>
          </cell>
          <cell r="J9109" t="str">
            <v>Fugitive Emissions</v>
          </cell>
          <cell r="N9109">
            <v>40988</v>
          </cell>
        </row>
        <row r="9110">
          <cell r="A9110" t="str">
            <v>31100101</v>
          </cell>
          <cell r="B9110" t="str">
            <v>Point</v>
          </cell>
          <cell r="C9110" t="str">
            <v>Construction /Construction: Building Contractors /Site Preparation: Topsoil Removal</v>
          </cell>
          <cell r="D9110" t="str">
            <v>Dust - Construction Dust</v>
          </cell>
          <cell r="G9110" t="str">
            <v>Industrial Processes</v>
          </cell>
          <cell r="H9110" t="str">
            <v>Building Construction</v>
          </cell>
          <cell r="I9110" t="str">
            <v>Construction: Building Contractors</v>
          </cell>
          <cell r="J9110" t="str">
            <v>Site Preparation: Topsoil Removal</v>
          </cell>
          <cell r="N9110">
            <v>40988</v>
          </cell>
        </row>
        <row r="9111">
          <cell r="A9111" t="str">
            <v>31100102</v>
          </cell>
          <cell r="B9111" t="str">
            <v>Point</v>
          </cell>
          <cell r="C9111" t="str">
            <v>Construction /Construction: Building Contractors /Site Preparation: Earth Moving (Cut and Fill)</v>
          </cell>
          <cell r="D9111" t="str">
            <v>Dust - Construction Dust</v>
          </cell>
          <cell r="G9111" t="str">
            <v>Industrial Processes</v>
          </cell>
          <cell r="H9111" t="str">
            <v>Building Construction</v>
          </cell>
          <cell r="I9111" t="str">
            <v>Construction: Building Contractors</v>
          </cell>
          <cell r="J9111" t="str">
            <v>Site Preparation: Earth Moving (Cut and Fill)</v>
          </cell>
          <cell r="N9111">
            <v>40988</v>
          </cell>
        </row>
        <row r="9112">
          <cell r="A9112" t="str">
            <v>31100103</v>
          </cell>
          <cell r="B9112" t="str">
            <v>Point</v>
          </cell>
          <cell r="C9112" t="str">
            <v>Construction /Construction: Building Contractors /Site Preparation: Aggregate Hauling (On Dirt)</v>
          </cell>
          <cell r="D9112" t="str">
            <v>Dust - Construction Dust</v>
          </cell>
          <cell r="G9112" t="str">
            <v>Industrial Processes</v>
          </cell>
          <cell r="H9112" t="str">
            <v>Building Construction</v>
          </cell>
          <cell r="I9112" t="str">
            <v>Construction: Building Contractors</v>
          </cell>
          <cell r="J9112" t="str">
            <v>Site Preparation: Aggregate Hauling (On Dirt)</v>
          </cell>
          <cell r="N9112">
            <v>40988</v>
          </cell>
        </row>
        <row r="9113">
          <cell r="A9113" t="str">
            <v>31100199</v>
          </cell>
          <cell r="B9113" t="str">
            <v>Point</v>
          </cell>
          <cell r="C9113" t="str">
            <v>Construction /Construction: Building Contractors /Other Not Classified</v>
          </cell>
          <cell r="D9113" t="str">
            <v>Dust - Construction Dust</v>
          </cell>
          <cell r="G9113" t="str">
            <v>Industrial Processes</v>
          </cell>
          <cell r="H9113" t="str">
            <v>Building Construction</v>
          </cell>
          <cell r="I9113" t="str">
            <v>Construction: Building Contractors</v>
          </cell>
          <cell r="J9113" t="str">
            <v>Other Not Classified</v>
          </cell>
          <cell r="N9113">
            <v>40988</v>
          </cell>
        </row>
        <row r="9114">
          <cell r="A9114" t="str">
            <v>31100201</v>
          </cell>
          <cell r="B9114" t="str">
            <v>Point</v>
          </cell>
          <cell r="C9114" t="str">
            <v>Construction /Demolitions-Special Trade Contracts /Mechanical or Explosive Dismemberment</v>
          </cell>
          <cell r="D9114" t="str">
            <v>Dust - Construction Dust</v>
          </cell>
          <cell r="G9114" t="str">
            <v>Industrial Processes</v>
          </cell>
          <cell r="H9114" t="str">
            <v>Building Construction</v>
          </cell>
          <cell r="I9114" t="str">
            <v>Demolitions/Special Trade Contracts</v>
          </cell>
          <cell r="J9114" t="str">
            <v>Mechanical or Explosive Dismemberment</v>
          </cell>
          <cell r="K9114" t="str">
            <v>31100202</v>
          </cell>
          <cell r="L9114" t="str">
            <v>2005</v>
          </cell>
          <cell r="N9114">
            <v>40988</v>
          </cell>
        </row>
        <row r="9115">
          <cell r="A9115" t="str">
            <v>31100202</v>
          </cell>
          <cell r="B9115" t="str">
            <v>Point</v>
          </cell>
          <cell r="C9115" t="str">
            <v>Construction /Demolitions-Special Trade Contracts /Mechanical or Explosive Dismemberment</v>
          </cell>
          <cell r="D9115" t="str">
            <v>Dust - Construction Dust</v>
          </cell>
          <cell r="G9115" t="str">
            <v>Industrial Processes</v>
          </cell>
          <cell r="H9115" t="str">
            <v>Building Construction</v>
          </cell>
          <cell r="I9115" t="str">
            <v>Demolitions/Special Trade Contracts</v>
          </cell>
          <cell r="J9115" t="str">
            <v>Mechanical or Explosive Dismemberment</v>
          </cell>
          <cell r="N9115">
            <v>40988</v>
          </cell>
        </row>
        <row r="9116">
          <cell r="A9116" t="str">
            <v>31100203</v>
          </cell>
          <cell r="B9116" t="str">
            <v>Point</v>
          </cell>
          <cell r="C9116" t="str">
            <v>Construction /Demolitions-Special Trade Contracts /Debris Loading</v>
          </cell>
          <cell r="D9116" t="str">
            <v>Industrial Processes - Storage and Transfer</v>
          </cell>
          <cell r="G9116" t="str">
            <v>Industrial Processes</v>
          </cell>
          <cell r="H9116" t="str">
            <v>Building Construction</v>
          </cell>
          <cell r="I9116" t="str">
            <v>Demolitions/Special Trade Contracts</v>
          </cell>
          <cell r="J9116" t="str">
            <v>Debris Loading</v>
          </cell>
          <cell r="K9116" t="str">
            <v>31100204</v>
          </cell>
          <cell r="L9116" t="str">
            <v>2005</v>
          </cell>
          <cell r="N9116">
            <v>40988</v>
          </cell>
        </row>
        <row r="9117">
          <cell r="A9117" t="str">
            <v>31100204</v>
          </cell>
          <cell r="B9117" t="str">
            <v>Point</v>
          </cell>
          <cell r="C9117" t="str">
            <v>Construction /Demolitions-Special Trade Contracts /Debris Loading</v>
          </cell>
          <cell r="D9117" t="str">
            <v>Industrial Processes - Storage and Transfer</v>
          </cell>
          <cell r="G9117" t="str">
            <v>Industrial Processes</v>
          </cell>
          <cell r="H9117" t="str">
            <v>Building Construction</v>
          </cell>
          <cell r="I9117" t="str">
            <v>Demolitions/Special Trade Contracts</v>
          </cell>
          <cell r="J9117" t="str">
            <v>Debris Loading</v>
          </cell>
          <cell r="N9117">
            <v>40988</v>
          </cell>
        </row>
        <row r="9118">
          <cell r="A9118" t="str">
            <v>31100205</v>
          </cell>
          <cell r="B9118" t="str">
            <v>Point</v>
          </cell>
          <cell r="C9118" t="str">
            <v>Construction /Demolitions-Special Trade Contracts /On-site Truck Traffic</v>
          </cell>
          <cell r="D9118" t="str">
            <v>Dust - Construction Dust</v>
          </cell>
          <cell r="G9118" t="str">
            <v>Industrial Processes</v>
          </cell>
          <cell r="H9118" t="str">
            <v>Building Construction</v>
          </cell>
          <cell r="I9118" t="str">
            <v>Demolitions/Special Trade Contracts</v>
          </cell>
          <cell r="J9118" t="str">
            <v>On-site Truck Traffic</v>
          </cell>
          <cell r="K9118" t="str">
            <v>31100206</v>
          </cell>
          <cell r="L9118" t="str">
            <v>2005</v>
          </cell>
          <cell r="N9118">
            <v>40988</v>
          </cell>
        </row>
        <row r="9119">
          <cell r="A9119" t="str">
            <v>31100206</v>
          </cell>
          <cell r="B9119" t="str">
            <v>Point</v>
          </cell>
          <cell r="C9119" t="str">
            <v>Construction /Demolitions-Special Trade Contracts /On-site Truck Traffic</v>
          </cell>
          <cell r="D9119" t="str">
            <v>Dust - Construction Dust</v>
          </cell>
          <cell r="G9119" t="str">
            <v>Industrial Processes</v>
          </cell>
          <cell r="H9119" t="str">
            <v>Building Construction</v>
          </cell>
          <cell r="I9119" t="str">
            <v>Demolitions/Special Trade Contracts</v>
          </cell>
          <cell r="J9119" t="str">
            <v>On-site Truck Traffic</v>
          </cell>
          <cell r="N9119">
            <v>40988</v>
          </cell>
        </row>
        <row r="9120">
          <cell r="A9120" t="str">
            <v>31100299</v>
          </cell>
          <cell r="B9120" t="str">
            <v>Point</v>
          </cell>
          <cell r="C9120" t="str">
            <v>Construction /Demolitions-Special Trade Contracts /Other Not Classified: Construction/Demolition</v>
          </cell>
          <cell r="D9120" t="str">
            <v>Dust - Construction Dust</v>
          </cell>
          <cell r="G9120" t="str">
            <v>Industrial Processes</v>
          </cell>
          <cell r="H9120" t="str">
            <v>Building Construction</v>
          </cell>
          <cell r="I9120" t="str">
            <v>Demolitions/Special Trade Contracts</v>
          </cell>
          <cell r="J9120" t="str">
            <v>Other Not Classified: Construction/Demolition</v>
          </cell>
          <cell r="N9120">
            <v>40988</v>
          </cell>
        </row>
        <row r="9121">
          <cell r="A9121" t="str">
            <v>31299999</v>
          </cell>
          <cell r="B9121" t="str">
            <v>Point</v>
          </cell>
          <cell r="C9121" t="str">
            <v>Misc Machinery Manuf /Other Not Classified</v>
          </cell>
          <cell r="D9121" t="str">
            <v>Industrial Processes - NEC</v>
          </cell>
          <cell r="G9121" t="str">
            <v>Industrial Processes</v>
          </cell>
          <cell r="H9121" t="str">
            <v>Machinery, Miscellaneous</v>
          </cell>
          <cell r="I9121" t="str">
            <v>Miscellaneous Machinery</v>
          </cell>
          <cell r="J9121" t="str">
            <v>Other Not Classified</v>
          </cell>
          <cell r="N9121">
            <v>40988</v>
          </cell>
        </row>
        <row r="9122">
          <cell r="A9122" t="str">
            <v>31300500</v>
          </cell>
          <cell r="B9122" t="str">
            <v>Point</v>
          </cell>
          <cell r="C9122" t="str">
            <v>Electrical Equip /Electrical Switch Manuf /Electrical Switch Manufacture: Overall Process</v>
          </cell>
          <cell r="D9122" t="str">
            <v>Industrial Processes - NEC</v>
          </cell>
          <cell r="G9122" t="str">
            <v>Industrial Processes</v>
          </cell>
          <cell r="H9122" t="str">
            <v>Electrical Equipment</v>
          </cell>
          <cell r="I9122" t="str">
            <v>Electrical Switch Manufacture</v>
          </cell>
          <cell r="J9122" t="str">
            <v>Electrical Switch Manufacture: Overall Process</v>
          </cell>
          <cell r="N9122">
            <v>40988</v>
          </cell>
        </row>
        <row r="9123">
          <cell r="A9123" t="str">
            <v>31301001</v>
          </cell>
          <cell r="B9123" t="str">
            <v>Point</v>
          </cell>
          <cell r="C9123" t="str">
            <v>Electrical Equip /Light Bulb Manuf /Light Bulb Glass to Socket Base Lubrication with SO2</v>
          </cell>
          <cell r="D9123" t="str">
            <v>Industrial Processes - NEC</v>
          </cell>
          <cell r="G9123" t="str">
            <v>Industrial Processes</v>
          </cell>
          <cell r="H9123" t="str">
            <v>Electrical Equipment</v>
          </cell>
          <cell r="I9123" t="str">
            <v>Light Bulb Manufacture</v>
          </cell>
          <cell r="J9123" t="str">
            <v>Light Bulb Glass to Socket Base Lubrication with SO2</v>
          </cell>
          <cell r="N9123">
            <v>40988</v>
          </cell>
        </row>
        <row r="9124">
          <cell r="A9124" t="str">
            <v>31301100</v>
          </cell>
          <cell r="B9124" t="str">
            <v>Point</v>
          </cell>
          <cell r="C9124" t="str">
            <v>Electrical Equip /Fluorescent Lamp Manuf /Fluorescent Lamp Manufacture: Overall Process</v>
          </cell>
          <cell r="D9124" t="str">
            <v>Industrial Processes - NEC</v>
          </cell>
          <cell r="G9124" t="str">
            <v>Industrial Processes</v>
          </cell>
          <cell r="H9124" t="str">
            <v>Electrical Equipment</v>
          </cell>
          <cell r="I9124" t="str">
            <v>Fluorescent Lamp Manufacture</v>
          </cell>
          <cell r="J9124" t="str">
            <v>Fluorescent Lamp Manufacture: Overall Process</v>
          </cell>
          <cell r="N9124">
            <v>40988</v>
          </cell>
        </row>
        <row r="9125">
          <cell r="A9125" t="str">
            <v>31301200</v>
          </cell>
          <cell r="B9125" t="str">
            <v>Point</v>
          </cell>
          <cell r="C9125" t="str">
            <v>Electrical Equip /Fluorescent Lamp Recycling /Fluorescent Lamp Recycling: Lamp Crusher</v>
          </cell>
          <cell r="D9125" t="str">
            <v>Industrial Processes - NEC</v>
          </cell>
          <cell r="G9125" t="str">
            <v>Industrial Processes</v>
          </cell>
          <cell r="H9125" t="str">
            <v>Electrical Equipment</v>
          </cell>
          <cell r="I9125" t="str">
            <v>Fluorescent Lamp Recycling</v>
          </cell>
          <cell r="J9125" t="str">
            <v>Fluorescent Lamp Recycling: Lamp Crusher</v>
          </cell>
          <cell r="N9125">
            <v>40988</v>
          </cell>
        </row>
        <row r="9126">
          <cell r="A9126" t="str">
            <v>31302000</v>
          </cell>
          <cell r="B9126" t="str">
            <v>Point</v>
          </cell>
          <cell r="C9126" t="str">
            <v>Electrical Equip /Mercury Oxide Battery Manuf /Mercury Oxide Battery Manufacture: Overall Process</v>
          </cell>
          <cell r="D9126" t="str">
            <v>Industrial Processes - NEC</v>
          </cell>
          <cell r="G9126" t="str">
            <v>Industrial Processes</v>
          </cell>
          <cell r="H9126" t="str">
            <v>Electrical Equipment</v>
          </cell>
          <cell r="I9126" t="str">
            <v>Mercury Oxide Battery Manufacture</v>
          </cell>
          <cell r="J9126" t="str">
            <v>Mercury Oxide Battery Manufacture: Overall Process</v>
          </cell>
          <cell r="N9126">
            <v>40988</v>
          </cell>
        </row>
        <row r="9127">
          <cell r="A9127" t="str">
            <v>31303001</v>
          </cell>
          <cell r="B9127" t="str">
            <v>Point</v>
          </cell>
          <cell r="C9127" t="str">
            <v>Electrical Equip /Manufacturing - General /Circuit Board Manufacturing</v>
          </cell>
          <cell r="D9127" t="str">
            <v>Industrial Processes - NEC</v>
          </cell>
          <cell r="G9127" t="str">
            <v>Industrial Processes</v>
          </cell>
          <cell r="H9127" t="str">
            <v>Electrical Equipment</v>
          </cell>
          <cell r="I9127" t="str">
            <v>Manufacturing - General</v>
          </cell>
          <cell r="J9127" t="str">
            <v>Circuit Board Manufacturing</v>
          </cell>
          <cell r="N9127">
            <v>40988</v>
          </cell>
        </row>
        <row r="9128">
          <cell r="A9128" t="str">
            <v>31303061</v>
          </cell>
          <cell r="B9128" t="str">
            <v>Point</v>
          </cell>
          <cell r="C9128" t="str">
            <v>Electrical Equip /Manufacturing - General /Circuit Board Etching: Acid</v>
          </cell>
          <cell r="D9128" t="str">
            <v>Industrial Processes - NEC</v>
          </cell>
          <cell r="G9128" t="str">
            <v>Industrial Processes</v>
          </cell>
          <cell r="H9128" t="str">
            <v>Electrical Equipment</v>
          </cell>
          <cell r="I9128" t="str">
            <v>Manufacturing - General</v>
          </cell>
          <cell r="J9128" t="str">
            <v>Circuit Board Etching: Acid</v>
          </cell>
          <cell r="N9128">
            <v>40988</v>
          </cell>
        </row>
        <row r="9129">
          <cell r="A9129" t="str">
            <v>31303062</v>
          </cell>
          <cell r="B9129" t="str">
            <v>Point</v>
          </cell>
          <cell r="C9129" t="str">
            <v>Electrical Equip /Manufacturing - General /Circuit Board Etching: Alkaline</v>
          </cell>
          <cell r="D9129" t="str">
            <v>Industrial Processes - NEC</v>
          </cell>
          <cell r="G9129" t="str">
            <v>Industrial Processes</v>
          </cell>
          <cell r="H9129" t="str">
            <v>Electrical Equipment</v>
          </cell>
          <cell r="I9129" t="str">
            <v>Manufacturing - General</v>
          </cell>
          <cell r="J9129" t="str">
            <v>Circuit Board Etching: Alkaline</v>
          </cell>
          <cell r="N9129">
            <v>40988</v>
          </cell>
        </row>
        <row r="9130">
          <cell r="A9130" t="str">
            <v>31303063</v>
          </cell>
          <cell r="B9130" t="str">
            <v>Point</v>
          </cell>
          <cell r="C9130" t="str">
            <v>Electrical Equip /Manufacturing - General /Circuit Board Etching: Plasma</v>
          </cell>
          <cell r="D9130" t="str">
            <v>Industrial Processes - NEC</v>
          </cell>
          <cell r="G9130" t="str">
            <v>Industrial Processes</v>
          </cell>
          <cell r="H9130" t="str">
            <v>Electrical Equipment</v>
          </cell>
          <cell r="I9130" t="str">
            <v>Manufacturing - General</v>
          </cell>
          <cell r="J9130" t="str">
            <v>Circuit Board Etching: Plasma</v>
          </cell>
          <cell r="N9130">
            <v>40988</v>
          </cell>
        </row>
        <row r="9131">
          <cell r="A9131" t="str">
            <v>31303501</v>
          </cell>
          <cell r="B9131" t="str">
            <v>Point</v>
          </cell>
          <cell r="C9131" t="str">
            <v>Electrical Equip /Manufacturing - General Proc /Soldering</v>
          </cell>
          <cell r="D9131" t="str">
            <v>Industrial Processes - NEC</v>
          </cell>
          <cell r="G9131" t="str">
            <v>Industrial Processes</v>
          </cell>
          <cell r="H9131" t="str">
            <v>Electrical Equipment</v>
          </cell>
          <cell r="I9131" t="str">
            <v>Manufacturing - General Processes</v>
          </cell>
          <cell r="J9131" t="str">
            <v>Soldering</v>
          </cell>
          <cell r="N9131">
            <v>40988</v>
          </cell>
        </row>
        <row r="9132">
          <cell r="A9132" t="str">
            <v>31303502</v>
          </cell>
          <cell r="B9132" t="str">
            <v>Point</v>
          </cell>
          <cell r="C9132" t="str">
            <v>Electrical Equip /Manufacturing - General Proc /Cleaning</v>
          </cell>
          <cell r="D9132" t="str">
            <v>Industrial Processes - NEC</v>
          </cell>
          <cell r="G9132" t="str">
            <v>Industrial Processes</v>
          </cell>
          <cell r="H9132" t="str">
            <v>Electrical Equipment</v>
          </cell>
          <cell r="I9132" t="str">
            <v>Manufacturing - General Processes</v>
          </cell>
          <cell r="J9132" t="str">
            <v>Cleaning</v>
          </cell>
          <cell r="N9132">
            <v>40988</v>
          </cell>
        </row>
        <row r="9133">
          <cell r="A9133" t="str">
            <v>31306500</v>
          </cell>
          <cell r="B9133" t="str">
            <v>Point</v>
          </cell>
          <cell r="C9133" t="str">
            <v>Electrical Equip /Semiconductor Manuf /Integrated Circuit Manufacturing: General</v>
          </cell>
          <cell r="D9133" t="str">
            <v>Industrial Processes - NEC</v>
          </cell>
          <cell r="G9133" t="str">
            <v>Industrial Processes</v>
          </cell>
          <cell r="H9133" t="str">
            <v>Electrical Equipment</v>
          </cell>
          <cell r="I9133" t="str">
            <v>Semiconductor Manufacturing</v>
          </cell>
          <cell r="J9133" t="str">
            <v>Integrated Circuit Manufacturing: General</v>
          </cell>
          <cell r="N9133">
            <v>40988</v>
          </cell>
        </row>
        <row r="9134">
          <cell r="A9134" t="str">
            <v>31306501</v>
          </cell>
          <cell r="B9134" t="str">
            <v>Point</v>
          </cell>
          <cell r="C9134" t="str">
            <v>Electrical Equip /Semiconductor Manuf /Cleaning Processes: Wet Chemical: Specify Aqueous Solution</v>
          </cell>
          <cell r="D9134" t="str">
            <v>Industrial Processes - NEC</v>
          </cell>
          <cell r="G9134" t="str">
            <v>Industrial Processes</v>
          </cell>
          <cell r="H9134" t="str">
            <v>Electrical Equipment</v>
          </cell>
          <cell r="I9134" t="str">
            <v>Semiconductor Manufacturing</v>
          </cell>
          <cell r="J9134" t="str">
            <v>Cleaning Processes: Wet Chemical: Specify Aqueous Solution</v>
          </cell>
          <cell r="N9134">
            <v>40988</v>
          </cell>
        </row>
        <row r="9135">
          <cell r="A9135" t="str">
            <v>31306502</v>
          </cell>
          <cell r="B9135" t="str">
            <v>Point</v>
          </cell>
          <cell r="C9135" t="str">
            <v>Electrical Equip /Semiconductor Manuf /Cleaning Process: Plasma Process: Specify Gas Used</v>
          </cell>
          <cell r="D9135" t="str">
            <v>Industrial Processes - NEC</v>
          </cell>
          <cell r="G9135" t="str">
            <v>Industrial Processes</v>
          </cell>
          <cell r="H9135" t="str">
            <v>Electrical Equipment</v>
          </cell>
          <cell r="I9135" t="str">
            <v>Semiconductor Manufacturing</v>
          </cell>
          <cell r="J9135" t="str">
            <v>Cleaning Process: Plasma Process: Specify Gas Used</v>
          </cell>
          <cell r="N9135">
            <v>40988</v>
          </cell>
        </row>
        <row r="9136">
          <cell r="A9136" t="str">
            <v>31306505</v>
          </cell>
          <cell r="B9136" t="str">
            <v>Point</v>
          </cell>
          <cell r="C9136" t="str">
            <v>Electrical Equip /Semiconductor Manuf /Photoresist Operations: General</v>
          </cell>
          <cell r="D9136" t="str">
            <v>Industrial Processes - NEC</v>
          </cell>
          <cell r="G9136" t="str">
            <v>Industrial Processes</v>
          </cell>
          <cell r="H9136" t="str">
            <v>Electrical Equipment</v>
          </cell>
          <cell r="I9136" t="str">
            <v>Semiconductor Manufacturing</v>
          </cell>
          <cell r="J9136" t="str">
            <v>Photoresist Operations: General</v>
          </cell>
          <cell r="N9136">
            <v>40988</v>
          </cell>
        </row>
        <row r="9137">
          <cell r="A9137" t="str">
            <v>31306510</v>
          </cell>
          <cell r="B9137" t="str">
            <v>Point</v>
          </cell>
          <cell r="C9137" t="str">
            <v>Electrical Equip /Semiconductor Manuf /Chemical Vapor Deposition: General: Specify Gas Used</v>
          </cell>
          <cell r="D9137" t="str">
            <v>Industrial Processes - NEC</v>
          </cell>
          <cell r="G9137" t="str">
            <v>Industrial Processes</v>
          </cell>
          <cell r="H9137" t="str">
            <v>Electrical Equipment</v>
          </cell>
          <cell r="I9137" t="str">
            <v>Semiconductor Manufacturing</v>
          </cell>
          <cell r="J9137" t="str">
            <v>Chemical Vapor Deposition: General: Specify Gas Used</v>
          </cell>
          <cell r="N9137">
            <v>40988</v>
          </cell>
        </row>
        <row r="9138">
          <cell r="A9138" t="str">
            <v>31306520</v>
          </cell>
          <cell r="B9138" t="str">
            <v>Point</v>
          </cell>
          <cell r="C9138" t="str">
            <v>Electrical Equip /Semiconductor Manuf /Diffusion Process: Deposition Operation: Specify Gas Used</v>
          </cell>
          <cell r="D9138" t="str">
            <v>Industrial Processes - NEC</v>
          </cell>
          <cell r="G9138" t="str">
            <v>Industrial Processes</v>
          </cell>
          <cell r="H9138" t="str">
            <v>Electrical Equipment</v>
          </cell>
          <cell r="I9138" t="str">
            <v>Semiconductor Manufacturing</v>
          </cell>
          <cell r="J9138" t="str">
            <v>Diffusion Process: Deposition Operation: Specify Gas Used</v>
          </cell>
          <cell r="N9138">
            <v>40988</v>
          </cell>
        </row>
        <row r="9139">
          <cell r="A9139" t="str">
            <v>31306530</v>
          </cell>
          <cell r="B9139" t="str">
            <v>Point</v>
          </cell>
          <cell r="C9139" t="str">
            <v>Electrical Equip /Semiconductor Manuf /Etching Process: Wet Chemical: Specify Aqueous Solution</v>
          </cell>
          <cell r="D9139" t="str">
            <v>Industrial Processes - NEC</v>
          </cell>
          <cell r="G9139" t="str">
            <v>Industrial Processes</v>
          </cell>
          <cell r="H9139" t="str">
            <v>Electrical Equipment</v>
          </cell>
          <cell r="I9139" t="str">
            <v>Semiconductor Manufacturing</v>
          </cell>
          <cell r="J9139" t="str">
            <v>Etching Process: Wet Chemical: Specify Aqueous Solution</v>
          </cell>
          <cell r="N9139">
            <v>40988</v>
          </cell>
        </row>
        <row r="9140">
          <cell r="A9140" t="str">
            <v>31306531</v>
          </cell>
          <cell r="B9140" t="str">
            <v>Point</v>
          </cell>
          <cell r="C9140" t="str">
            <v>Electrical Equip /Semiconductor Manuf /Etching Process: Plasma/Reactive Ion: Specify Gas Used</v>
          </cell>
          <cell r="D9140" t="str">
            <v>Industrial Processes - NEC</v>
          </cell>
          <cell r="G9140" t="str">
            <v>Industrial Processes</v>
          </cell>
          <cell r="H9140" t="str">
            <v>Electrical Equipment</v>
          </cell>
          <cell r="I9140" t="str">
            <v>Semiconductor Manufacturing</v>
          </cell>
          <cell r="J9140" t="str">
            <v>Etching Process: Plasma/Reactive Ion: Specify Gas Used</v>
          </cell>
          <cell r="N9140">
            <v>40988</v>
          </cell>
        </row>
        <row r="9141">
          <cell r="A9141" t="str">
            <v>31306599</v>
          </cell>
          <cell r="B9141" t="str">
            <v>Point</v>
          </cell>
          <cell r="C9141" t="str">
            <v>Electrical Equip /Semiconductor Manuf /Miscellaneous Operations: General: Specify Material</v>
          </cell>
          <cell r="D9141" t="str">
            <v>Industrial Processes - NEC</v>
          </cell>
          <cell r="G9141" t="str">
            <v>Industrial Processes</v>
          </cell>
          <cell r="H9141" t="str">
            <v>Electrical Equipment</v>
          </cell>
          <cell r="I9141" t="str">
            <v>Semiconductor Manufacturing</v>
          </cell>
          <cell r="J9141" t="str">
            <v>Miscellaneous Operations: General: Specify Material</v>
          </cell>
          <cell r="N9141">
            <v>40988</v>
          </cell>
        </row>
        <row r="9142">
          <cell r="A9142" t="str">
            <v>31307001</v>
          </cell>
          <cell r="B9142" t="str">
            <v>Point</v>
          </cell>
          <cell r="C9142" t="str">
            <v>Electrical Equip /Electrical Windings Reclamation /Single Chamber Incinerator/Oven</v>
          </cell>
          <cell r="D9142" t="str">
            <v>Industrial Processes - NEC</v>
          </cell>
          <cell r="G9142" t="str">
            <v>Industrial Processes</v>
          </cell>
          <cell r="H9142" t="str">
            <v>Electrical Equipment</v>
          </cell>
          <cell r="I9142" t="str">
            <v>Electrical Windings Reclamation</v>
          </cell>
          <cell r="J9142" t="str">
            <v>Single Chamber Incinerator/Oven</v>
          </cell>
          <cell r="N9142">
            <v>40988</v>
          </cell>
        </row>
        <row r="9143">
          <cell r="A9143" t="str">
            <v>31307002</v>
          </cell>
          <cell r="B9143" t="str">
            <v>Point</v>
          </cell>
          <cell r="C9143" t="str">
            <v>Electrical Equip /Electrical Windings Reclamation /Multiple Chamber Incinerator/Oven</v>
          </cell>
          <cell r="D9143" t="str">
            <v>Industrial Processes - NEC</v>
          </cell>
          <cell r="G9143" t="str">
            <v>Industrial Processes</v>
          </cell>
          <cell r="H9143" t="str">
            <v>Electrical Equipment</v>
          </cell>
          <cell r="I9143" t="str">
            <v>Electrical Windings Reclamation</v>
          </cell>
          <cell r="J9143" t="str">
            <v>Multiple Chamber Incinerator/Oven</v>
          </cell>
          <cell r="N9143">
            <v>40988</v>
          </cell>
        </row>
        <row r="9144">
          <cell r="A9144" t="str">
            <v>31380001</v>
          </cell>
          <cell r="B9144" t="str">
            <v>Point</v>
          </cell>
          <cell r="C9144" t="str">
            <v>Electrical Equip /Equipment Leaks /Equipment Leaks</v>
          </cell>
          <cell r="D9144" t="str">
            <v>Industrial Processes - NEC</v>
          </cell>
          <cell r="G9144" t="str">
            <v>Industrial Processes</v>
          </cell>
          <cell r="H9144" t="str">
            <v>Electrical Equipment</v>
          </cell>
          <cell r="I9144" t="str">
            <v>Equipment Leaks</v>
          </cell>
          <cell r="J9144" t="str">
            <v>Equipment Leaks</v>
          </cell>
          <cell r="N9144">
            <v>40988</v>
          </cell>
        </row>
        <row r="9145">
          <cell r="A9145" t="str">
            <v>31382001</v>
          </cell>
          <cell r="B9145" t="str">
            <v>Point</v>
          </cell>
          <cell r="C9145" t="str">
            <v>Electrical Equip /Wastewater, Aggregate /Process Area Drains</v>
          </cell>
          <cell r="D9145" t="str">
            <v>Industrial Processes - NEC</v>
          </cell>
          <cell r="G9145" t="str">
            <v>Industrial Processes</v>
          </cell>
          <cell r="H9145" t="str">
            <v>Electrical Equipment</v>
          </cell>
          <cell r="I9145" t="str">
            <v>Wastewater, Aggregate</v>
          </cell>
          <cell r="J9145" t="str">
            <v>Process Area Drains</v>
          </cell>
          <cell r="N9145">
            <v>40988</v>
          </cell>
        </row>
        <row r="9146">
          <cell r="A9146" t="str">
            <v>31382002</v>
          </cell>
          <cell r="B9146" t="str">
            <v>Point</v>
          </cell>
          <cell r="C9146" t="str">
            <v>Electrical Equip /Wastewater, Aggregate /Process Equipment Drains</v>
          </cell>
          <cell r="D9146" t="str">
            <v>Industrial Processes - NEC</v>
          </cell>
          <cell r="G9146" t="str">
            <v>Industrial Processes</v>
          </cell>
          <cell r="H9146" t="str">
            <v>Electrical Equipment</v>
          </cell>
          <cell r="I9146" t="str">
            <v>Wastewater, Aggregate</v>
          </cell>
          <cell r="J9146" t="str">
            <v>Process Equipment Drains</v>
          </cell>
          <cell r="N9146">
            <v>40988</v>
          </cell>
        </row>
        <row r="9147">
          <cell r="A9147" t="str">
            <v>31382599</v>
          </cell>
          <cell r="B9147" t="str">
            <v>Point</v>
          </cell>
          <cell r="C9147" t="str">
            <v>Electrical Equip /Wastewater, Pts of Generation /Specify Point of Generation</v>
          </cell>
          <cell r="D9147" t="str">
            <v>Industrial Processes - NEC</v>
          </cell>
          <cell r="G9147" t="str">
            <v>Industrial Processes</v>
          </cell>
          <cell r="H9147" t="str">
            <v>Electrical Equipment</v>
          </cell>
          <cell r="I9147" t="str">
            <v>Wastewater, Points of Generation</v>
          </cell>
          <cell r="J9147" t="str">
            <v>Specify Point of Generation</v>
          </cell>
          <cell r="N9147">
            <v>40988</v>
          </cell>
        </row>
        <row r="9148">
          <cell r="A9148" t="str">
            <v>31390001</v>
          </cell>
          <cell r="B9148" t="str">
            <v>Point</v>
          </cell>
          <cell r="C9148" t="str">
            <v>Electrical Equip /Process Heaters /Distillate Oil (No. 2)</v>
          </cell>
          <cell r="D9148" t="str">
            <v>Industrial Processes - NEC</v>
          </cell>
          <cell r="G9148" t="str">
            <v>Industrial Processes</v>
          </cell>
          <cell r="H9148" t="str">
            <v>Electrical Equipment</v>
          </cell>
          <cell r="I9148" t="str">
            <v>Process Heaters</v>
          </cell>
          <cell r="J9148" t="str">
            <v>Distillate Oil (No. 2)</v>
          </cell>
          <cell r="N9148">
            <v>40988</v>
          </cell>
        </row>
        <row r="9149">
          <cell r="A9149" t="str">
            <v>31390002</v>
          </cell>
          <cell r="B9149" t="str">
            <v>Point</v>
          </cell>
          <cell r="C9149" t="str">
            <v>Electrical Equip /Process Heaters /Residual Oil</v>
          </cell>
          <cell r="D9149" t="str">
            <v>Industrial Processes - NEC</v>
          </cell>
          <cell r="G9149" t="str">
            <v>Industrial Processes</v>
          </cell>
          <cell r="H9149" t="str">
            <v>Electrical Equipment</v>
          </cell>
          <cell r="I9149" t="str">
            <v>Process Heaters</v>
          </cell>
          <cell r="J9149" t="str">
            <v>Residual Oil</v>
          </cell>
          <cell r="N9149">
            <v>40988</v>
          </cell>
        </row>
        <row r="9150">
          <cell r="A9150" t="str">
            <v>31390003</v>
          </cell>
          <cell r="B9150" t="str">
            <v>Point</v>
          </cell>
          <cell r="C9150" t="str">
            <v>Electrical Equip /Process Heaters /Natural Gas</v>
          </cell>
          <cell r="D9150" t="str">
            <v>Industrial Processes - NEC</v>
          </cell>
          <cell r="G9150" t="str">
            <v>Industrial Processes</v>
          </cell>
          <cell r="H9150" t="str">
            <v>Electrical Equipment</v>
          </cell>
          <cell r="I9150" t="str">
            <v>Process Heaters</v>
          </cell>
          <cell r="J9150" t="str">
            <v>Natural Gas</v>
          </cell>
          <cell r="N9150">
            <v>40988</v>
          </cell>
        </row>
        <row r="9151">
          <cell r="A9151" t="str">
            <v>31399999</v>
          </cell>
          <cell r="B9151" t="str">
            <v>Point</v>
          </cell>
          <cell r="C9151" t="str">
            <v>Electrical Equip /Other Not Classified</v>
          </cell>
          <cell r="D9151" t="str">
            <v>Industrial Processes - NEC</v>
          </cell>
          <cell r="G9151" t="str">
            <v>Industrial Processes</v>
          </cell>
          <cell r="H9151" t="str">
            <v>Electrical Equipment</v>
          </cell>
          <cell r="I9151" t="str">
            <v>Other Not Classified</v>
          </cell>
          <cell r="J9151" t="str">
            <v>Other Not Classified</v>
          </cell>
          <cell r="N9151">
            <v>40988</v>
          </cell>
        </row>
        <row r="9152">
          <cell r="A9152" t="str">
            <v>31400901</v>
          </cell>
          <cell r="B9152" t="str">
            <v>Point</v>
          </cell>
          <cell r="C9152" t="str">
            <v>Auto&amp;Truck Assembly Ops /Solder Joint Grinding</v>
          </cell>
          <cell r="D9152" t="str">
            <v>Industrial Processes - NEC</v>
          </cell>
          <cell r="G9152" t="str">
            <v>Industrial Processes</v>
          </cell>
          <cell r="H9152" t="str">
            <v>Transportation Equipment</v>
          </cell>
          <cell r="I9152" t="str">
            <v>Automobiles/Truck Assembly Operations</v>
          </cell>
          <cell r="J9152" t="str">
            <v>Solder Joint Grinding</v>
          </cell>
          <cell r="N9152">
            <v>40988</v>
          </cell>
        </row>
        <row r="9153">
          <cell r="A9153" t="str">
            <v>31400902</v>
          </cell>
          <cell r="B9153" t="str">
            <v>Point</v>
          </cell>
          <cell r="C9153" t="str">
            <v>Auto&amp;Truck Assembly Ops /Soldering Machine</v>
          </cell>
          <cell r="D9153" t="str">
            <v>Industrial Processes - NEC</v>
          </cell>
          <cell r="G9153" t="str">
            <v>Industrial Processes</v>
          </cell>
          <cell r="H9153" t="str">
            <v>Transportation Equipment</v>
          </cell>
          <cell r="I9153" t="str">
            <v>Automobiles/Truck Assembly Operations</v>
          </cell>
          <cell r="J9153" t="str">
            <v>Soldering Machine</v>
          </cell>
          <cell r="N9153">
            <v>40988</v>
          </cell>
        </row>
        <row r="9154">
          <cell r="A9154" t="str">
            <v>31400903</v>
          </cell>
          <cell r="B9154" t="str">
            <v>Point</v>
          </cell>
          <cell r="C9154" t="str">
            <v>Auto&amp;Truck Assembly Ops /Stamping</v>
          </cell>
          <cell r="D9154" t="str">
            <v>Industrial Processes - NEC</v>
          </cell>
          <cell r="G9154" t="str">
            <v>Industrial Processes</v>
          </cell>
          <cell r="H9154" t="str">
            <v>Transportation Equipment</v>
          </cell>
          <cell r="I9154" t="str">
            <v>Automobiles/Truck Assembly Operations</v>
          </cell>
          <cell r="J9154" t="str">
            <v>Stamping</v>
          </cell>
          <cell r="N9154">
            <v>40988</v>
          </cell>
        </row>
        <row r="9155">
          <cell r="A9155" t="str">
            <v>31401001</v>
          </cell>
          <cell r="B9155" t="str">
            <v>Point</v>
          </cell>
          <cell r="C9155" t="str">
            <v>Brake Shoe Debonding /Single Chamber Incinerator</v>
          </cell>
          <cell r="D9155" t="str">
            <v>Industrial Processes - NEC</v>
          </cell>
          <cell r="G9155" t="str">
            <v>Industrial Processes</v>
          </cell>
          <cell r="H9155" t="str">
            <v>Transportation Equipment</v>
          </cell>
          <cell r="I9155" t="str">
            <v>Brake Shoe Debonding</v>
          </cell>
          <cell r="J9155" t="str">
            <v>Single Chamber Incinerator</v>
          </cell>
          <cell r="N9155">
            <v>40988</v>
          </cell>
        </row>
        <row r="9156">
          <cell r="A9156" t="str">
            <v>31401002</v>
          </cell>
          <cell r="B9156" t="str">
            <v>Point</v>
          </cell>
          <cell r="C9156" t="str">
            <v>Brake Shoe Debonding /Multiple Chamber Incinerator</v>
          </cell>
          <cell r="D9156" t="str">
            <v>Industrial Processes - NEC</v>
          </cell>
          <cell r="G9156" t="str">
            <v>Industrial Processes</v>
          </cell>
          <cell r="H9156" t="str">
            <v>Transportation Equipment</v>
          </cell>
          <cell r="I9156" t="str">
            <v>Brake Shoe Debonding</v>
          </cell>
          <cell r="J9156" t="str">
            <v>Multiple Chamber Incinerator</v>
          </cell>
          <cell r="N9156">
            <v>40988</v>
          </cell>
        </row>
        <row r="9157">
          <cell r="A9157" t="str">
            <v>31401101</v>
          </cell>
          <cell r="B9157" t="str">
            <v>Point</v>
          </cell>
          <cell r="C9157" t="str">
            <v>Auto Body Shredding /Primary Metal Recovery Line</v>
          </cell>
          <cell r="D9157" t="str">
            <v>Industrial Processes - NEC</v>
          </cell>
          <cell r="G9157" t="str">
            <v>Industrial Processes</v>
          </cell>
          <cell r="H9157" t="str">
            <v>Transportation Equipment</v>
          </cell>
          <cell r="I9157" t="str">
            <v>Auto Body Shredding</v>
          </cell>
          <cell r="J9157" t="str">
            <v>Primary Metal Recovery Line</v>
          </cell>
          <cell r="N9157">
            <v>40988</v>
          </cell>
        </row>
        <row r="9158">
          <cell r="A9158" t="str">
            <v>31401102</v>
          </cell>
          <cell r="B9158" t="str">
            <v>Point</v>
          </cell>
          <cell r="C9158" t="str">
            <v>Auto Body Shredding /Secondary Metal Recovery Line</v>
          </cell>
          <cell r="D9158" t="str">
            <v>Industrial Processes - NEC</v>
          </cell>
          <cell r="G9158" t="str">
            <v>Industrial Processes</v>
          </cell>
          <cell r="H9158" t="str">
            <v>Transportation Equipment</v>
          </cell>
          <cell r="I9158" t="str">
            <v>Auto Body Shredding</v>
          </cell>
          <cell r="J9158" t="str">
            <v>Secondary Metal Recovery Line</v>
          </cell>
          <cell r="N9158">
            <v>40988</v>
          </cell>
        </row>
        <row r="9159">
          <cell r="A9159" t="str">
            <v>31401201</v>
          </cell>
          <cell r="B9159" t="str">
            <v>Point</v>
          </cell>
          <cell r="C9159" t="str">
            <v>Auto Repair /Soldering</v>
          </cell>
          <cell r="D9159" t="str">
            <v>Industrial Processes - NEC</v>
          </cell>
          <cell r="G9159" t="str">
            <v>Industrial Processes</v>
          </cell>
          <cell r="H9159" t="str">
            <v>Transportation Equipment</v>
          </cell>
          <cell r="I9159" t="str">
            <v>Welding/Soldering Automotive Repair</v>
          </cell>
          <cell r="J9159" t="str">
            <v>Soldering</v>
          </cell>
          <cell r="N9159">
            <v>40988</v>
          </cell>
        </row>
        <row r="9160">
          <cell r="A9160" t="str">
            <v>31401501</v>
          </cell>
          <cell r="B9160" t="str">
            <v>Point</v>
          </cell>
          <cell r="C9160" t="str">
            <v>Boat Manufacturing /General</v>
          </cell>
          <cell r="D9160" t="str">
            <v>Industrial Processes - NEC</v>
          </cell>
          <cell r="G9160" t="str">
            <v>Industrial Processes</v>
          </cell>
          <cell r="H9160" t="str">
            <v>Transportation Equipment</v>
          </cell>
          <cell r="I9160" t="str">
            <v>Boat Manufacturing</v>
          </cell>
          <cell r="J9160" t="str">
            <v>General</v>
          </cell>
          <cell r="N9160">
            <v>40988</v>
          </cell>
        </row>
        <row r="9161">
          <cell r="A9161" t="str">
            <v>31401503</v>
          </cell>
          <cell r="B9161" t="str">
            <v>Point</v>
          </cell>
          <cell r="C9161" t="str">
            <v>Boat Manufacturing /Resin Storage</v>
          </cell>
          <cell r="D9161" t="str">
            <v>Industrial Processes - Storage and Transfer</v>
          </cell>
          <cell r="G9161" t="str">
            <v>Industrial Processes</v>
          </cell>
          <cell r="H9161" t="str">
            <v>Transportation Equipment</v>
          </cell>
          <cell r="I9161" t="str">
            <v>Boat Manufacturing</v>
          </cell>
          <cell r="J9161" t="str">
            <v>Resin Storage</v>
          </cell>
          <cell r="N9161">
            <v>40988</v>
          </cell>
        </row>
        <row r="9162">
          <cell r="A9162" t="str">
            <v>31401504</v>
          </cell>
          <cell r="B9162" t="str">
            <v>Point</v>
          </cell>
          <cell r="C9162" t="str">
            <v>Boat Manufacturing /Resin Transfer</v>
          </cell>
          <cell r="D9162" t="str">
            <v>Industrial Processes - Storage and Transfer</v>
          </cell>
          <cell r="G9162" t="str">
            <v>Industrial Processes</v>
          </cell>
          <cell r="H9162" t="str">
            <v>Transportation Equipment</v>
          </cell>
          <cell r="I9162" t="str">
            <v>Boat Manufacturing</v>
          </cell>
          <cell r="J9162" t="str">
            <v>Resin Transfer</v>
          </cell>
          <cell r="N9162">
            <v>40988</v>
          </cell>
        </row>
        <row r="9163">
          <cell r="A9163" t="str">
            <v>31401510</v>
          </cell>
          <cell r="B9163" t="str">
            <v>Point</v>
          </cell>
          <cell r="C9163" t="str">
            <v>Boat Manufacturing /Molding and Lamination Operations</v>
          </cell>
          <cell r="D9163" t="str">
            <v>Industrial Processes - NEC</v>
          </cell>
          <cell r="G9163" t="str">
            <v>Industrial Processes</v>
          </cell>
          <cell r="H9163" t="str">
            <v>Transportation Equipment</v>
          </cell>
          <cell r="I9163" t="str">
            <v>Boat Manufacturing</v>
          </cell>
          <cell r="J9163" t="str">
            <v>Molding and Lamination Operations</v>
          </cell>
          <cell r="N9163">
            <v>40988</v>
          </cell>
        </row>
        <row r="9164">
          <cell r="A9164" t="str">
            <v>31401511</v>
          </cell>
          <cell r="B9164" t="str">
            <v>Point</v>
          </cell>
          <cell r="C9164" t="str">
            <v>Boat Manufacturing /Open Contact Molding: Manual Gel Coat Application</v>
          </cell>
          <cell r="D9164" t="str">
            <v>Industrial Processes - NEC</v>
          </cell>
          <cell r="G9164" t="str">
            <v>Industrial Processes</v>
          </cell>
          <cell r="H9164" t="str">
            <v>Transportation Equipment</v>
          </cell>
          <cell r="I9164" t="str">
            <v>Boat Manufacturing</v>
          </cell>
          <cell r="J9164" t="str">
            <v>Open Contact Molding: Manual Gel Coat Application</v>
          </cell>
          <cell r="N9164">
            <v>40988</v>
          </cell>
        </row>
        <row r="9165">
          <cell r="A9165" t="str">
            <v>31401512</v>
          </cell>
          <cell r="B9165" t="str">
            <v>Point</v>
          </cell>
          <cell r="C9165" t="str">
            <v>Boat Manufacturing /Open Contact Molding: Spray Gel Coat Application</v>
          </cell>
          <cell r="D9165" t="str">
            <v>Industrial Processes - NEC</v>
          </cell>
          <cell r="G9165" t="str">
            <v>Industrial Processes</v>
          </cell>
          <cell r="H9165" t="str">
            <v>Transportation Equipment</v>
          </cell>
          <cell r="I9165" t="str">
            <v>Boat Manufacturing</v>
          </cell>
          <cell r="J9165" t="str">
            <v>Open Contact Molding: Spray Gel Coat Application</v>
          </cell>
          <cell r="N9165">
            <v>40988</v>
          </cell>
        </row>
        <row r="9166">
          <cell r="A9166" t="str">
            <v>31401513</v>
          </cell>
          <cell r="B9166" t="str">
            <v>Point</v>
          </cell>
          <cell r="C9166" t="str">
            <v>Boat Manufacturing /Open Contact Molding: Gel Coat Curing</v>
          </cell>
          <cell r="D9166" t="str">
            <v>Industrial Processes - NEC</v>
          </cell>
          <cell r="G9166" t="str">
            <v>Industrial Processes</v>
          </cell>
          <cell r="H9166" t="str">
            <v>Transportation Equipment</v>
          </cell>
          <cell r="I9166" t="str">
            <v>Boat Manufacturing</v>
          </cell>
          <cell r="J9166" t="str">
            <v>Open Contact Molding: Gel Coat Curing</v>
          </cell>
          <cell r="N9166">
            <v>40988</v>
          </cell>
        </row>
        <row r="9167">
          <cell r="A9167" t="str">
            <v>31401514</v>
          </cell>
          <cell r="B9167" t="str">
            <v>Point</v>
          </cell>
          <cell r="C9167" t="str">
            <v>Boat Manufacturing /Open Contact Molding: Resin/Laminate Application, Machine Layup</v>
          </cell>
          <cell r="D9167" t="str">
            <v>Industrial Processes - NEC</v>
          </cell>
          <cell r="G9167" t="str">
            <v>Industrial Processes</v>
          </cell>
          <cell r="H9167" t="str">
            <v>Transportation Equipment</v>
          </cell>
          <cell r="I9167" t="str">
            <v>Boat Manufacturing</v>
          </cell>
          <cell r="J9167" t="str">
            <v>Open Contact Molding: Resin/Laminate Application, Machine Layup</v>
          </cell>
          <cell r="N9167">
            <v>40988</v>
          </cell>
        </row>
        <row r="9168">
          <cell r="A9168" t="str">
            <v>31401515</v>
          </cell>
          <cell r="B9168" t="str">
            <v>Point</v>
          </cell>
          <cell r="C9168" t="str">
            <v>Boat Manufacturing /Open Contact Molding: Resin Spray Layup</v>
          </cell>
          <cell r="D9168" t="str">
            <v>Industrial Processes - NEC</v>
          </cell>
          <cell r="G9168" t="str">
            <v>Industrial Processes</v>
          </cell>
          <cell r="H9168" t="str">
            <v>Transportation Equipment</v>
          </cell>
          <cell r="I9168" t="str">
            <v>Boat Manufacturing</v>
          </cell>
          <cell r="J9168" t="str">
            <v>Open Contact Molding: Resin/Laminate Application, Hand Layup,Spraying</v>
          </cell>
          <cell r="K9168" t="str">
            <v>31401517</v>
          </cell>
          <cell r="L9168" t="str">
            <v>2005</v>
          </cell>
          <cell r="N9168">
            <v>40988</v>
          </cell>
        </row>
        <row r="9169">
          <cell r="A9169" t="str">
            <v>31401516</v>
          </cell>
          <cell r="B9169" t="str">
            <v>Point</v>
          </cell>
          <cell r="C9169" t="str">
            <v>Boat Manufacturing /Open Contact Molding: Resin Hand Layup</v>
          </cell>
          <cell r="D9169" t="str">
            <v>Industrial Processes - NEC</v>
          </cell>
          <cell r="G9169" t="str">
            <v>Industrial Processes</v>
          </cell>
          <cell r="H9169" t="str">
            <v>Transportation Equipment</v>
          </cell>
          <cell r="I9169" t="str">
            <v>Boat Manufacturing</v>
          </cell>
          <cell r="J9169" t="str">
            <v>Open Contact Molding: Resin Hand Layup</v>
          </cell>
          <cell r="N9169">
            <v>40988</v>
          </cell>
        </row>
        <row r="9170">
          <cell r="A9170" t="str">
            <v>31401517</v>
          </cell>
          <cell r="B9170" t="str">
            <v>Point</v>
          </cell>
          <cell r="C9170" t="str">
            <v>Boat Manufacturing /Open Contact Molding: Resin Spray Layup</v>
          </cell>
          <cell r="D9170" t="str">
            <v>Industrial Processes - NEC</v>
          </cell>
          <cell r="G9170" t="str">
            <v>Industrial Processes</v>
          </cell>
          <cell r="H9170" t="str">
            <v>Transportation Equipment</v>
          </cell>
          <cell r="I9170" t="str">
            <v>Boat Manufacturing</v>
          </cell>
          <cell r="J9170" t="str">
            <v>Open Contact Molding: Resin Spray Layup</v>
          </cell>
          <cell r="N9170">
            <v>40988</v>
          </cell>
        </row>
        <row r="9171">
          <cell r="A9171" t="str">
            <v>31401518</v>
          </cell>
          <cell r="B9171" t="str">
            <v>Point</v>
          </cell>
          <cell r="C9171" t="str">
            <v>Boat Manufacturing /Open Contact Molding: Resin/Laminate Curing</v>
          </cell>
          <cell r="D9171" t="str">
            <v>Industrial Processes - NEC</v>
          </cell>
          <cell r="G9171" t="str">
            <v>Industrial Processes</v>
          </cell>
          <cell r="H9171" t="str">
            <v>Transportation Equipment</v>
          </cell>
          <cell r="I9171" t="str">
            <v>Boat Manufacturing</v>
          </cell>
          <cell r="J9171" t="str">
            <v>Open Contact Molding: Resin/Laminate Curing</v>
          </cell>
          <cell r="N9171">
            <v>40988</v>
          </cell>
        </row>
        <row r="9172">
          <cell r="A9172" t="str">
            <v>31401525</v>
          </cell>
          <cell r="B9172" t="str">
            <v>Point</v>
          </cell>
          <cell r="C9172" t="str">
            <v>Boat Manufacturing /Closed Molding</v>
          </cell>
          <cell r="D9172" t="str">
            <v>Industrial Processes - NEC</v>
          </cell>
          <cell r="G9172" t="str">
            <v>Industrial Processes</v>
          </cell>
          <cell r="H9172" t="str">
            <v>Transportation Equipment</v>
          </cell>
          <cell r="I9172" t="str">
            <v>Boat Manufacturing</v>
          </cell>
          <cell r="J9172" t="str">
            <v>Closed Molding</v>
          </cell>
          <cell r="N9172">
            <v>40988</v>
          </cell>
        </row>
        <row r="9173">
          <cell r="A9173" t="str">
            <v>31401530</v>
          </cell>
          <cell r="B9173" t="str">
            <v>Point</v>
          </cell>
          <cell r="C9173" t="str">
            <v>Boat Manufacturing /Bag Molding: Resin/Lamination, Hand Layup</v>
          </cell>
          <cell r="D9173" t="str">
            <v>Industrial Processes - NEC</v>
          </cell>
          <cell r="G9173" t="str">
            <v>Industrial Processes</v>
          </cell>
          <cell r="H9173" t="str">
            <v>Transportation Equipment</v>
          </cell>
          <cell r="I9173" t="str">
            <v>Boat Manufacturing</v>
          </cell>
          <cell r="J9173" t="str">
            <v>Bag Molding: Resin/Lamination, Hand Layup</v>
          </cell>
          <cell r="N9173">
            <v>40988</v>
          </cell>
        </row>
        <row r="9174">
          <cell r="A9174" t="str">
            <v>31401531</v>
          </cell>
          <cell r="B9174" t="str">
            <v>Point</v>
          </cell>
          <cell r="C9174" t="str">
            <v>Boat Manufacturing /Bag Molding: Resin/Lamination, Spray Layup</v>
          </cell>
          <cell r="D9174" t="str">
            <v>Industrial Processes - NEC</v>
          </cell>
          <cell r="G9174" t="str">
            <v>Industrial Processes</v>
          </cell>
          <cell r="H9174" t="str">
            <v>Transportation Equipment</v>
          </cell>
          <cell r="I9174" t="str">
            <v>Boat Manufacturing</v>
          </cell>
          <cell r="J9174" t="str">
            <v>Bag Molding: Resin/Lamination, Spray Layup</v>
          </cell>
          <cell r="N9174">
            <v>40988</v>
          </cell>
        </row>
        <row r="9175">
          <cell r="A9175" t="str">
            <v>31401540</v>
          </cell>
          <cell r="B9175" t="str">
            <v>Point</v>
          </cell>
          <cell r="C9175" t="str">
            <v>Boat Manufacturing /Lamination: Preparation of Resin/Laminate</v>
          </cell>
          <cell r="D9175" t="str">
            <v>Industrial Processes - NEC</v>
          </cell>
          <cell r="G9175" t="str">
            <v>Industrial Processes</v>
          </cell>
          <cell r="H9175" t="str">
            <v>Transportation Equipment</v>
          </cell>
          <cell r="I9175" t="str">
            <v>Boat Manufacturing</v>
          </cell>
          <cell r="J9175" t="str">
            <v>Lamination: Preparation of Resin/Laminate</v>
          </cell>
          <cell r="N9175">
            <v>40988</v>
          </cell>
        </row>
        <row r="9176">
          <cell r="A9176" t="str">
            <v>31401541</v>
          </cell>
          <cell r="B9176" t="str">
            <v>Point</v>
          </cell>
          <cell r="C9176" t="str">
            <v>Boat Manufacturing /Lamination: Polyurethane Foams</v>
          </cell>
          <cell r="D9176" t="str">
            <v>Industrial Processes - NEC</v>
          </cell>
          <cell r="G9176" t="str">
            <v>Industrial Processes</v>
          </cell>
          <cell r="H9176" t="str">
            <v>Transportation Equipment</v>
          </cell>
          <cell r="I9176" t="str">
            <v>Boat Manufacturing</v>
          </cell>
          <cell r="J9176" t="str">
            <v>Lamination: Polyurethane Foams</v>
          </cell>
          <cell r="N9176">
            <v>40988</v>
          </cell>
        </row>
        <row r="9177">
          <cell r="A9177" t="str">
            <v>31401550</v>
          </cell>
          <cell r="B9177" t="str">
            <v>Point</v>
          </cell>
          <cell r="C9177" t="str">
            <v>Boat Manufacturing /Assembly Area</v>
          </cell>
          <cell r="D9177" t="str">
            <v>Industrial Processes - NEC</v>
          </cell>
          <cell r="G9177" t="str">
            <v>Industrial Processes</v>
          </cell>
          <cell r="H9177" t="str">
            <v>Transportation Equipment</v>
          </cell>
          <cell r="I9177" t="str">
            <v>Boat Manufacturing</v>
          </cell>
          <cell r="J9177" t="str">
            <v>Assembly Area</v>
          </cell>
          <cell r="N9177">
            <v>40988</v>
          </cell>
        </row>
        <row r="9178">
          <cell r="A9178" t="str">
            <v>31401551</v>
          </cell>
          <cell r="B9178" t="str">
            <v>Point</v>
          </cell>
          <cell r="C9178" t="str">
            <v>Boat Manufacturing /Assembly Area: Sanding/Trimming of Laminated Parts</v>
          </cell>
          <cell r="D9178" t="str">
            <v>Industrial Processes - NEC</v>
          </cell>
          <cell r="G9178" t="str">
            <v>Industrial Processes</v>
          </cell>
          <cell r="H9178" t="str">
            <v>Transportation Equipment</v>
          </cell>
          <cell r="I9178" t="str">
            <v>Boat Manufacturing</v>
          </cell>
          <cell r="J9178" t="str">
            <v>Assembly Area: Sanding/Trimming of Laminated Parts</v>
          </cell>
          <cell r="N9178">
            <v>40988</v>
          </cell>
        </row>
        <row r="9179">
          <cell r="A9179" t="str">
            <v>31401552</v>
          </cell>
          <cell r="B9179" t="str">
            <v>Point</v>
          </cell>
          <cell r="C9179" t="str">
            <v>Boat Manufacturing /Assembly Area: Paint Spraying</v>
          </cell>
          <cell r="D9179" t="str">
            <v>Industrial Processes - NEC</v>
          </cell>
          <cell r="G9179" t="str">
            <v>Industrial Processes</v>
          </cell>
          <cell r="H9179" t="str">
            <v>Transportation Equipment</v>
          </cell>
          <cell r="I9179" t="str">
            <v>Boat Manufacturing</v>
          </cell>
          <cell r="J9179" t="str">
            <v>Assembly Area: Paint Spraying</v>
          </cell>
          <cell r="N9179">
            <v>40988</v>
          </cell>
        </row>
        <row r="9180">
          <cell r="A9180" t="str">
            <v>31401553</v>
          </cell>
          <cell r="B9180" t="str">
            <v>Point</v>
          </cell>
          <cell r="C9180" t="str">
            <v>Boat Manufacturing /Assembly Area: Carpet Glues</v>
          </cell>
          <cell r="D9180" t="str">
            <v>Industrial Processes - NEC</v>
          </cell>
          <cell r="G9180" t="str">
            <v>Industrial Processes</v>
          </cell>
          <cell r="H9180" t="str">
            <v>Transportation Equipment</v>
          </cell>
          <cell r="I9180" t="str">
            <v>Boat Manufacturing</v>
          </cell>
          <cell r="J9180" t="str">
            <v>Assembly Area: Carpet Glues</v>
          </cell>
          <cell r="N9180">
            <v>40988</v>
          </cell>
        </row>
        <row r="9181">
          <cell r="A9181" t="str">
            <v>31401560</v>
          </cell>
          <cell r="B9181" t="str">
            <v>Point</v>
          </cell>
          <cell r="C9181" t="str">
            <v>Boat Manufacturing /Cleanup</v>
          </cell>
          <cell r="D9181" t="str">
            <v>Industrial Processes - NEC</v>
          </cell>
          <cell r="G9181" t="str">
            <v>Industrial Processes</v>
          </cell>
          <cell r="H9181" t="str">
            <v>Transportation Equipment</v>
          </cell>
          <cell r="I9181" t="str">
            <v>Boat Manufacturing</v>
          </cell>
          <cell r="J9181" t="str">
            <v>Cleanup</v>
          </cell>
          <cell r="N9181">
            <v>40988</v>
          </cell>
        </row>
        <row r="9182">
          <cell r="A9182" t="str">
            <v>31401561</v>
          </cell>
          <cell r="B9182" t="str">
            <v>Point</v>
          </cell>
          <cell r="C9182" t="str">
            <v>Boat Manufacturing /Cleanup: Tools (Other than Spray Guns)</v>
          </cell>
          <cell r="D9182" t="str">
            <v>Industrial Processes - NEC</v>
          </cell>
          <cell r="G9182" t="str">
            <v>Industrial Processes</v>
          </cell>
          <cell r="H9182" t="str">
            <v>Transportation Equipment</v>
          </cell>
          <cell r="I9182" t="str">
            <v>Boat Manufacturing</v>
          </cell>
          <cell r="J9182" t="str">
            <v>Cleanup: Tools (Other than Spray Guns)</v>
          </cell>
          <cell r="N9182">
            <v>40988</v>
          </cell>
        </row>
        <row r="9183">
          <cell r="A9183" t="str">
            <v>31401562</v>
          </cell>
          <cell r="B9183" t="str">
            <v>Point</v>
          </cell>
          <cell r="C9183" t="str">
            <v>Boat Manufacturing /Cleanup: Spray Guns</v>
          </cell>
          <cell r="D9183" t="str">
            <v>Industrial Processes - NEC</v>
          </cell>
          <cell r="G9183" t="str">
            <v>Industrial Processes</v>
          </cell>
          <cell r="H9183" t="str">
            <v>Transportation Equipment</v>
          </cell>
          <cell r="I9183" t="str">
            <v>Boat Manufacturing</v>
          </cell>
          <cell r="J9183" t="str">
            <v>Cleanup: Spray Guns</v>
          </cell>
          <cell r="N9183">
            <v>40988</v>
          </cell>
        </row>
        <row r="9184">
          <cell r="A9184" t="str">
            <v>31401563</v>
          </cell>
          <cell r="B9184" t="str">
            <v>Point</v>
          </cell>
          <cell r="C9184" t="str">
            <v>Boat Manufacturing /Cleanup: Molds</v>
          </cell>
          <cell r="D9184" t="str">
            <v>Industrial Processes - NEC</v>
          </cell>
          <cell r="G9184" t="str">
            <v>Industrial Processes</v>
          </cell>
          <cell r="H9184" t="str">
            <v>Transportation Equipment</v>
          </cell>
          <cell r="I9184" t="str">
            <v>Boat Manufacturing</v>
          </cell>
          <cell r="J9184" t="str">
            <v>Cleanup: Molds</v>
          </cell>
          <cell r="N9184">
            <v>40988</v>
          </cell>
        </row>
        <row r="9185">
          <cell r="A9185" t="str">
            <v>31401570</v>
          </cell>
          <cell r="B9185" t="str">
            <v>Point</v>
          </cell>
          <cell r="C9185" t="str">
            <v>Boat Manufacturing /Waste Disposal: Used Cleanup Solvents</v>
          </cell>
          <cell r="D9185" t="str">
            <v>Industrial Processes - NEC</v>
          </cell>
          <cell r="G9185" t="str">
            <v>Industrial Processes</v>
          </cell>
          <cell r="H9185" t="str">
            <v>Transportation Equipment</v>
          </cell>
          <cell r="I9185" t="str">
            <v>Boat Manufacturing</v>
          </cell>
          <cell r="J9185" t="str">
            <v>Waste Disposal: Used Cleanup Solvents</v>
          </cell>
          <cell r="N9185">
            <v>40988</v>
          </cell>
        </row>
        <row r="9186">
          <cell r="A9186" t="str">
            <v>31401571</v>
          </cell>
          <cell r="B9186" t="str">
            <v>Point</v>
          </cell>
          <cell r="C9186" t="str">
            <v>Boat Manufacturing /Waste Disposal: Stills</v>
          </cell>
          <cell r="D9186" t="str">
            <v>Industrial Processes - NEC</v>
          </cell>
          <cell r="G9186" t="str">
            <v>Industrial Processes</v>
          </cell>
          <cell r="H9186" t="str">
            <v>Transportation Equipment</v>
          </cell>
          <cell r="I9186" t="str">
            <v>Boat Manufacturing</v>
          </cell>
          <cell r="J9186" t="str">
            <v>Waste Disposal: Stills</v>
          </cell>
          <cell r="N9186">
            <v>40988</v>
          </cell>
        </row>
        <row r="9187">
          <cell r="A9187" t="str">
            <v>31480001</v>
          </cell>
          <cell r="B9187" t="str">
            <v>Point</v>
          </cell>
          <cell r="C9187" t="str">
            <v>Transport Equipt /Equipment Leaks /Equipment Leaks</v>
          </cell>
          <cell r="D9187" t="str">
            <v>Industrial Processes - NEC</v>
          </cell>
          <cell r="G9187" t="str">
            <v>Industrial Processes</v>
          </cell>
          <cell r="H9187" t="str">
            <v>Transportation Equipment</v>
          </cell>
          <cell r="I9187" t="str">
            <v>Equipment Leaks</v>
          </cell>
          <cell r="J9187" t="str">
            <v>Equipment Leaks</v>
          </cell>
          <cell r="N9187">
            <v>40988</v>
          </cell>
        </row>
        <row r="9188">
          <cell r="A9188" t="str">
            <v>31482001</v>
          </cell>
          <cell r="B9188" t="str">
            <v>Point</v>
          </cell>
          <cell r="C9188" t="str">
            <v>Transport Equipt /Wastewater, Aggregate /Process Area Drains</v>
          </cell>
          <cell r="D9188" t="str">
            <v>Industrial Processes - NEC</v>
          </cell>
          <cell r="G9188" t="str">
            <v>Industrial Processes</v>
          </cell>
          <cell r="H9188" t="str">
            <v>Transportation Equipment</v>
          </cell>
          <cell r="I9188" t="str">
            <v>Wastewater, Aggregate</v>
          </cell>
          <cell r="J9188" t="str">
            <v>Process Area Drains</v>
          </cell>
          <cell r="N9188">
            <v>40988</v>
          </cell>
        </row>
        <row r="9189">
          <cell r="A9189" t="str">
            <v>31482002</v>
          </cell>
          <cell r="B9189" t="str">
            <v>Point</v>
          </cell>
          <cell r="C9189" t="str">
            <v>Transport Equipt /Wastewater, Aggregate /Process Equipment Drains</v>
          </cell>
          <cell r="D9189" t="str">
            <v>Industrial Processes - NEC</v>
          </cell>
          <cell r="G9189" t="str">
            <v>Industrial Processes</v>
          </cell>
          <cell r="H9189" t="str">
            <v>Transportation Equipment</v>
          </cell>
          <cell r="I9189" t="str">
            <v>Wastewater, Aggregate</v>
          </cell>
          <cell r="J9189" t="str">
            <v>Process Equipment Drains</v>
          </cell>
          <cell r="N9189">
            <v>40988</v>
          </cell>
        </row>
        <row r="9190">
          <cell r="A9190" t="str">
            <v>31482599</v>
          </cell>
          <cell r="B9190" t="str">
            <v>Point</v>
          </cell>
          <cell r="C9190" t="str">
            <v>Transport Equipt /Wastewater, Pts of Generation /Specify Point of Generation</v>
          </cell>
          <cell r="D9190" t="str">
            <v>Industrial Processes - NEC</v>
          </cell>
          <cell r="G9190" t="str">
            <v>Industrial Processes</v>
          </cell>
          <cell r="H9190" t="str">
            <v>Transportation Equipment</v>
          </cell>
          <cell r="I9190" t="str">
            <v>Wastewater, Point of Generation</v>
          </cell>
          <cell r="J9190" t="str">
            <v>Specify Point of Generation</v>
          </cell>
          <cell r="N9190">
            <v>40988</v>
          </cell>
        </row>
        <row r="9191">
          <cell r="A9191" t="str">
            <v>31499999</v>
          </cell>
          <cell r="B9191" t="str">
            <v>Point</v>
          </cell>
          <cell r="C9191" t="str">
            <v>Transport Equipt /Other Not Classified</v>
          </cell>
          <cell r="D9191" t="str">
            <v>Industrial Processes - NEC</v>
          </cell>
          <cell r="G9191" t="str">
            <v>Industrial Processes</v>
          </cell>
          <cell r="H9191" t="str">
            <v>Transportation Equipment</v>
          </cell>
          <cell r="I9191" t="str">
            <v>Other Not Classified</v>
          </cell>
          <cell r="J9191" t="str">
            <v>Other Not Classified</v>
          </cell>
          <cell r="N9191">
            <v>40988</v>
          </cell>
        </row>
        <row r="9192">
          <cell r="A9192" t="str">
            <v>31501001</v>
          </cell>
          <cell r="B9192" t="str">
            <v>Point</v>
          </cell>
          <cell r="C9192" t="str">
            <v>Photocopying Equip Manuf /Resin Transfer/Storage</v>
          </cell>
          <cell r="D9192" t="str">
            <v>Industrial Processes - Storage and Transfer</v>
          </cell>
          <cell r="G9192" t="str">
            <v>Industrial Processes</v>
          </cell>
          <cell r="H9192" t="str">
            <v>Photo Equip/Health Care/Labs/Air Condit/SwimPools</v>
          </cell>
          <cell r="I9192" t="str">
            <v>Photocopying Equipment Manufacturing</v>
          </cell>
          <cell r="J9192" t="str">
            <v>Resin Transfer/Storage</v>
          </cell>
          <cell r="N9192">
            <v>40988</v>
          </cell>
        </row>
        <row r="9193">
          <cell r="A9193" t="str">
            <v>31501002</v>
          </cell>
          <cell r="B9193" t="str">
            <v>Point</v>
          </cell>
          <cell r="C9193" t="str">
            <v>Photocopying Equip Manuf /Toner Classification</v>
          </cell>
          <cell r="D9193" t="str">
            <v>Industrial Processes - NEC</v>
          </cell>
          <cell r="G9193" t="str">
            <v>Industrial Processes</v>
          </cell>
          <cell r="H9193" t="str">
            <v>Photo Equip/Health Care/Labs/Air Condit/SwimPools</v>
          </cell>
          <cell r="I9193" t="str">
            <v>Photocopying Equipment Manufacturing</v>
          </cell>
          <cell r="J9193" t="str">
            <v>Toner Classification</v>
          </cell>
          <cell r="N9193">
            <v>40988</v>
          </cell>
        </row>
        <row r="9194">
          <cell r="A9194" t="str">
            <v>31501003</v>
          </cell>
          <cell r="B9194" t="str">
            <v>Point</v>
          </cell>
          <cell r="C9194" t="str">
            <v>Photocopying Equip Manuf /Toner (Carbon Black) Grinding</v>
          </cell>
          <cell r="D9194" t="str">
            <v>Industrial Processes - NEC</v>
          </cell>
          <cell r="G9194" t="str">
            <v>Industrial Processes</v>
          </cell>
          <cell r="H9194" t="str">
            <v>Photo Equip/Health Care/Labs/Air Condit/SwimPools</v>
          </cell>
          <cell r="I9194" t="str">
            <v>Photocopying Equipment Manufacturing</v>
          </cell>
          <cell r="J9194" t="str">
            <v>Toner (Carbon Black) Grinding</v>
          </cell>
          <cell r="N9194">
            <v>40988</v>
          </cell>
        </row>
        <row r="9195">
          <cell r="A9195" t="str">
            <v>31502001</v>
          </cell>
          <cell r="B9195" t="str">
            <v>Point</v>
          </cell>
          <cell r="C9195" t="str">
            <v>Health Care - Hospitals /Sterilization with Ethylene Oxide</v>
          </cell>
          <cell r="D9195" t="str">
            <v>Industrial Processes - NEC</v>
          </cell>
          <cell r="G9195" t="str">
            <v>Industrial Processes</v>
          </cell>
          <cell r="H9195" t="str">
            <v>Photo Equip/Health Care/Labs/Air Condit/SwimPools</v>
          </cell>
          <cell r="I9195" t="str">
            <v>Health Care - Hospitals</v>
          </cell>
          <cell r="J9195" t="str">
            <v>Sterilization with Ethylene Oxide</v>
          </cell>
          <cell r="N9195">
            <v>40988</v>
          </cell>
        </row>
        <row r="9196">
          <cell r="A9196" t="str">
            <v>31502002</v>
          </cell>
          <cell r="B9196" t="str">
            <v>Point</v>
          </cell>
          <cell r="C9196" t="str">
            <v>Health Care - Hospitals /Sterilization with Freon</v>
          </cell>
          <cell r="D9196" t="str">
            <v>Industrial Processes - NEC</v>
          </cell>
          <cell r="G9196" t="str">
            <v>Industrial Processes</v>
          </cell>
          <cell r="H9196" t="str">
            <v>Photo Equip/Health Care/Labs/Air Condit/SwimPools</v>
          </cell>
          <cell r="I9196" t="str">
            <v>Health Care - Hospitals</v>
          </cell>
          <cell r="J9196" t="str">
            <v>Sterilization with Freon</v>
          </cell>
          <cell r="N9196">
            <v>40988</v>
          </cell>
        </row>
        <row r="9197">
          <cell r="A9197" t="str">
            <v>31502003</v>
          </cell>
          <cell r="B9197" t="str">
            <v>Point</v>
          </cell>
          <cell r="C9197" t="str">
            <v>Health Care - Hospitals /Sterilization with Formaldehyde</v>
          </cell>
          <cell r="D9197" t="str">
            <v>Industrial Processes - NEC</v>
          </cell>
          <cell r="G9197" t="str">
            <v>Industrial Processes</v>
          </cell>
          <cell r="H9197" t="str">
            <v>Photo Equip/Health Care/Labs/Air Condit/SwimPools</v>
          </cell>
          <cell r="I9197" t="str">
            <v>Health Care - Hospitals</v>
          </cell>
          <cell r="J9197" t="str">
            <v>Sterilization with Formaldehyde</v>
          </cell>
          <cell r="N9197">
            <v>40988</v>
          </cell>
        </row>
        <row r="9198">
          <cell r="A9198" t="str">
            <v>31502004</v>
          </cell>
          <cell r="B9198" t="str">
            <v>Point</v>
          </cell>
          <cell r="C9198" t="str">
            <v>Health Care - Hospitals /Sterilization - Steam Autoclaving</v>
          </cell>
          <cell r="D9198" t="str">
            <v>Industrial Processes - NEC</v>
          </cell>
          <cell r="G9198" t="str">
            <v>Industrial Processes</v>
          </cell>
          <cell r="H9198" t="str">
            <v>Photo Equip/Health Care/Labs/Air Condit/SwimPools</v>
          </cell>
          <cell r="I9198" t="str">
            <v>Health Care - Hospitals</v>
          </cell>
          <cell r="J9198" t="str">
            <v>Sterilization - Steam Autoclaving</v>
          </cell>
          <cell r="M9198">
            <v>36797</v>
          </cell>
          <cell r="N9198">
            <v>40988</v>
          </cell>
        </row>
        <row r="9199">
          <cell r="A9199" t="str">
            <v>31502021</v>
          </cell>
          <cell r="B9199" t="str">
            <v>Point</v>
          </cell>
          <cell r="C9199" t="str">
            <v>Health Care - Hospitals /Shredding Medical Waste</v>
          </cell>
          <cell r="D9199" t="str">
            <v>Industrial Processes - NEC</v>
          </cell>
          <cell r="G9199" t="str">
            <v>Industrial Processes</v>
          </cell>
          <cell r="H9199" t="str">
            <v>Photo Equip/Health Care/Labs/Air Condit/SwimPools</v>
          </cell>
          <cell r="I9199" t="str">
            <v>Health Care - Hospitals</v>
          </cell>
          <cell r="J9199" t="str">
            <v>Shredding Medical Waste</v>
          </cell>
          <cell r="M9199">
            <v>36797</v>
          </cell>
          <cell r="N9199">
            <v>40988</v>
          </cell>
        </row>
        <row r="9200">
          <cell r="A9200" t="str">
            <v>31502088</v>
          </cell>
          <cell r="B9200" t="str">
            <v>Point</v>
          </cell>
          <cell r="C9200" t="str">
            <v>Health Care - Hospitals /Laboratory Fugitive Emissions</v>
          </cell>
          <cell r="D9200" t="str">
            <v>Industrial Processes - NEC</v>
          </cell>
          <cell r="G9200" t="str">
            <v>Industrial Processes</v>
          </cell>
          <cell r="H9200" t="str">
            <v>Photo Equip/Health Care/Labs/Air Condit/SwimPools</v>
          </cell>
          <cell r="I9200" t="str">
            <v>Health Care - Hospitals</v>
          </cell>
          <cell r="J9200" t="str">
            <v>Laboratory Fugitive Emissions</v>
          </cell>
          <cell r="N9200">
            <v>40988</v>
          </cell>
        </row>
        <row r="9201">
          <cell r="A9201" t="str">
            <v>31502089</v>
          </cell>
          <cell r="B9201" t="str">
            <v>Point</v>
          </cell>
          <cell r="C9201" t="str">
            <v>Health Care - Hospitals /Misc Fugitive Emissions</v>
          </cell>
          <cell r="D9201" t="str">
            <v>Industrial Processes - NEC</v>
          </cell>
          <cell r="G9201" t="str">
            <v>Industrial Processes</v>
          </cell>
          <cell r="H9201" t="str">
            <v>Photo Equip/Health Care/Labs/Air Condit/SwimPools</v>
          </cell>
          <cell r="I9201" t="str">
            <v>Health Care - Hospitals</v>
          </cell>
          <cell r="J9201" t="str">
            <v>Miscellaneous Fugitive Emissions</v>
          </cell>
          <cell r="N9201">
            <v>40988</v>
          </cell>
        </row>
        <row r="9202">
          <cell r="A9202" t="str">
            <v>31502101</v>
          </cell>
          <cell r="B9202" t="str">
            <v>Point</v>
          </cell>
          <cell r="C9202" t="str">
            <v>Health Care - Crematoriums /Crematory Stack</v>
          </cell>
          <cell r="D9202" t="str">
            <v>Industrial Processes - NEC</v>
          </cell>
          <cell r="G9202" t="str">
            <v>Industrial Processes</v>
          </cell>
          <cell r="H9202" t="str">
            <v>Photo Equip/Health Care/Labs/Air Condit/SwimPools</v>
          </cell>
          <cell r="I9202" t="str">
            <v>Health Care - Crematoriums</v>
          </cell>
          <cell r="J9202" t="str">
            <v>Crematory Stack</v>
          </cell>
          <cell r="N9202">
            <v>40988</v>
          </cell>
        </row>
        <row r="9203">
          <cell r="A9203" t="str">
            <v>31502102</v>
          </cell>
          <cell r="B9203" t="str">
            <v>Point</v>
          </cell>
          <cell r="C9203" t="str">
            <v>Health Care - Crematoriums /Crematory Stack - Human and Animal Crematories</v>
          </cell>
          <cell r="D9203" t="str">
            <v>Industrial Processes - NEC</v>
          </cell>
          <cell r="G9203" t="str">
            <v>Industrial Processes</v>
          </cell>
          <cell r="H9203" t="str">
            <v>Photo Equip/Health Care/Labs/Air Condit/SwimPools</v>
          </cell>
          <cell r="I9203" t="str">
            <v>Health Care - Crematoriums</v>
          </cell>
          <cell r="J9203" t="str">
            <v>Crematory Stack - Human and Animal Crematories</v>
          </cell>
          <cell r="N9203">
            <v>40988</v>
          </cell>
        </row>
        <row r="9204">
          <cell r="A9204" t="str">
            <v>31502500</v>
          </cell>
          <cell r="B9204" t="str">
            <v>Point</v>
          </cell>
          <cell r="C9204" t="str">
            <v>Dental Alloy Production /Dental Alloy (Mercury Amalgams) Production: Overall Process</v>
          </cell>
          <cell r="D9204" t="str">
            <v>Industrial Processes - NEC</v>
          </cell>
          <cell r="G9204" t="str">
            <v>Industrial Processes</v>
          </cell>
          <cell r="H9204" t="str">
            <v>Photo Equip/Health Care/Labs/Air Condit/SwimPools</v>
          </cell>
          <cell r="I9204" t="str">
            <v>Dental Alloy (Mercury Amalgams) Production</v>
          </cell>
          <cell r="J9204" t="str">
            <v>Dental Alloy (Mercury Amalgams) Production: Overall Process</v>
          </cell>
          <cell r="N9204">
            <v>40988</v>
          </cell>
        </row>
        <row r="9205">
          <cell r="A9205" t="str">
            <v>31502700</v>
          </cell>
          <cell r="B9205" t="str">
            <v>Point</v>
          </cell>
          <cell r="C9205" t="str">
            <v>Thermometer Manufacture: Overall Process</v>
          </cell>
          <cell r="D9205" t="str">
            <v>Industrial Processes - NEC</v>
          </cell>
          <cell r="G9205" t="str">
            <v>Industrial Processes</v>
          </cell>
          <cell r="H9205" t="str">
            <v>Photo Equip/Health Care/Labs/Air Condit/SwimPools</v>
          </cell>
          <cell r="I9205" t="str">
            <v>Thermometer Manufacture</v>
          </cell>
          <cell r="J9205" t="str">
            <v>Thermometer Manufacture: Overall Process</v>
          </cell>
          <cell r="N9205">
            <v>40988</v>
          </cell>
        </row>
        <row r="9206">
          <cell r="A9206" t="str">
            <v>31503001</v>
          </cell>
          <cell r="B9206" t="str">
            <v>Point</v>
          </cell>
          <cell r="C9206" t="str">
            <v>Laboratories /Bench Scale Reagents: Research</v>
          </cell>
          <cell r="D9206" t="str">
            <v>Industrial Processes - NEC</v>
          </cell>
          <cell r="G9206" t="str">
            <v>Industrial Processes</v>
          </cell>
          <cell r="H9206" t="str">
            <v>Photo Equip/Health Care/Labs/Air Condit/SwimPools</v>
          </cell>
          <cell r="I9206" t="str">
            <v>Laboratories</v>
          </cell>
          <cell r="J9206" t="str">
            <v>Bench Scale Reagents: Research</v>
          </cell>
          <cell r="N9206">
            <v>40988</v>
          </cell>
        </row>
        <row r="9207">
          <cell r="A9207" t="str">
            <v>31503002</v>
          </cell>
          <cell r="B9207" t="str">
            <v>Point</v>
          </cell>
          <cell r="C9207" t="str">
            <v>Laboratories /Bench Scale Reagents: Testing</v>
          </cell>
          <cell r="D9207" t="str">
            <v>Industrial Processes - NEC</v>
          </cell>
          <cell r="G9207" t="str">
            <v>Industrial Processes</v>
          </cell>
          <cell r="H9207" t="str">
            <v>Photo Equip/Health Care/Labs/Air Condit/SwimPools</v>
          </cell>
          <cell r="I9207" t="str">
            <v>Laboratories</v>
          </cell>
          <cell r="J9207" t="str">
            <v>Bench Scale Reagents: Testing</v>
          </cell>
          <cell r="N9207">
            <v>40988</v>
          </cell>
        </row>
        <row r="9208">
          <cell r="A9208" t="str">
            <v>31503003</v>
          </cell>
          <cell r="B9208" t="str">
            <v>Point</v>
          </cell>
          <cell r="C9208" t="str">
            <v>Laboratories /Bench Scale Reagents: Medical</v>
          </cell>
          <cell r="D9208" t="str">
            <v>Industrial Processes - NEC</v>
          </cell>
          <cell r="G9208" t="str">
            <v>Industrial Processes</v>
          </cell>
          <cell r="H9208" t="str">
            <v>Photo Equip/Health Care/Labs/Air Condit/SwimPools</v>
          </cell>
          <cell r="I9208" t="str">
            <v>Laboratories</v>
          </cell>
          <cell r="J9208" t="str">
            <v>Bench Scale Reagents: Medical</v>
          </cell>
          <cell r="N9208">
            <v>40988</v>
          </cell>
        </row>
        <row r="9209">
          <cell r="A9209" t="str">
            <v>31503101</v>
          </cell>
          <cell r="B9209" t="str">
            <v>Point</v>
          </cell>
          <cell r="C9209" t="str">
            <v>X-rays /Medical: General</v>
          </cell>
          <cell r="D9209" t="str">
            <v>Industrial Processes - NEC</v>
          </cell>
          <cell r="G9209" t="str">
            <v>Industrial Processes</v>
          </cell>
          <cell r="H9209" t="str">
            <v>Photo Equip/Health Care/Labs/Air Condit/SwimPools</v>
          </cell>
          <cell r="I9209" t="str">
            <v>X-rays</v>
          </cell>
          <cell r="J9209" t="str">
            <v>Medical: General</v>
          </cell>
          <cell r="N9209">
            <v>40988</v>
          </cell>
        </row>
        <row r="9210">
          <cell r="A9210" t="str">
            <v>31503102</v>
          </cell>
          <cell r="B9210" t="str">
            <v>Point</v>
          </cell>
          <cell r="C9210" t="str">
            <v>X-rays /Structural: General</v>
          </cell>
          <cell r="D9210" t="str">
            <v>Industrial Processes - NEC</v>
          </cell>
          <cell r="G9210" t="str">
            <v>Industrial Processes</v>
          </cell>
          <cell r="H9210" t="str">
            <v>Photo Equip/Health Care/Labs/Air Condit/SwimPools</v>
          </cell>
          <cell r="I9210" t="str">
            <v>X-rays</v>
          </cell>
          <cell r="J9210" t="str">
            <v>Structural: General</v>
          </cell>
          <cell r="N9210">
            <v>40988</v>
          </cell>
        </row>
        <row r="9211">
          <cell r="A9211" t="str">
            <v>31504001</v>
          </cell>
          <cell r="B9211" t="str">
            <v>Point</v>
          </cell>
          <cell r="C9211" t="str">
            <v>Commercial Swimming Pools - Chlorination-Chloroform</v>
          </cell>
          <cell r="D9211" t="str">
            <v>Industrial Processes - NEC</v>
          </cell>
          <cell r="G9211" t="str">
            <v>Industrial Processes</v>
          </cell>
          <cell r="H9211" t="str">
            <v>Photo Equip/Health Care/Labs/Air Condit/SwimPools</v>
          </cell>
          <cell r="I9211" t="str">
            <v>Commercial Swimming Pools - Chlorination-Chloroform</v>
          </cell>
          <cell r="J9211" t="str">
            <v>Chlorination: Chloroform</v>
          </cell>
          <cell r="N9211">
            <v>40988</v>
          </cell>
        </row>
        <row r="9212">
          <cell r="A9212" t="str">
            <v>31505001</v>
          </cell>
          <cell r="B9212" t="str">
            <v>Point</v>
          </cell>
          <cell r="C9212" t="str">
            <v>Air-conditioning/Refrig /Cooling Fluid: Freons</v>
          </cell>
          <cell r="D9212" t="str">
            <v>Industrial Processes - NEC</v>
          </cell>
          <cell r="G9212" t="str">
            <v>Industrial Processes</v>
          </cell>
          <cell r="H9212" t="str">
            <v>Photo Equip/Health Care/Labs/Air Condit/SwimPools</v>
          </cell>
          <cell r="I9212" t="str">
            <v>Air-conditioning/Refrigeration</v>
          </cell>
          <cell r="J9212" t="str">
            <v>Cooling Fluid: Freons</v>
          </cell>
          <cell r="N9212">
            <v>40988</v>
          </cell>
        </row>
        <row r="9213">
          <cell r="A9213" t="str">
            <v>31505002</v>
          </cell>
          <cell r="B9213" t="str">
            <v>Point</v>
          </cell>
          <cell r="C9213" t="str">
            <v>Air-conditioning/Refrig /Cooling Fluid: Ammonia</v>
          </cell>
          <cell r="D9213" t="str">
            <v>Industrial Processes - NEC</v>
          </cell>
          <cell r="G9213" t="str">
            <v>Industrial Processes</v>
          </cell>
          <cell r="H9213" t="str">
            <v>Photo Equip/Health Care/Labs/Air Condit/SwimPools</v>
          </cell>
          <cell r="I9213" t="str">
            <v>Air-conditioning/Refrigeration</v>
          </cell>
          <cell r="J9213" t="str">
            <v>Cooling Fluid: Ammonia</v>
          </cell>
          <cell r="N9213">
            <v>40988</v>
          </cell>
        </row>
        <row r="9214">
          <cell r="A9214" t="str">
            <v>31505003</v>
          </cell>
          <cell r="B9214" t="str">
            <v>Point</v>
          </cell>
          <cell r="C9214" t="str">
            <v>Air-conditioning/Refrig /Cooling Fluid: Specify Fluid</v>
          </cell>
          <cell r="D9214" t="str">
            <v>Industrial Processes - NEC</v>
          </cell>
          <cell r="G9214" t="str">
            <v>Industrial Processes</v>
          </cell>
          <cell r="H9214" t="str">
            <v>Photo Equip/Health Care/Labs/Air Condit/SwimPools</v>
          </cell>
          <cell r="I9214" t="str">
            <v>Air-conditioning/Refrigeration</v>
          </cell>
          <cell r="J9214" t="str">
            <v>Cooling Fluid: Specify Fluid</v>
          </cell>
          <cell r="N9214">
            <v>40988</v>
          </cell>
        </row>
        <row r="9215">
          <cell r="A9215" t="str">
            <v>31603001</v>
          </cell>
          <cell r="B9215" t="str">
            <v>Point</v>
          </cell>
          <cell r="C9215" t="str">
            <v>Photo Film /Product Manuf - Substrate Prep /Extrusion Operations</v>
          </cell>
          <cell r="D9215" t="str">
            <v>Industrial Processes - NEC</v>
          </cell>
          <cell r="G9215" t="str">
            <v>Industrial Processes</v>
          </cell>
          <cell r="H9215" t="str">
            <v>Photographic Film Manufacturing</v>
          </cell>
          <cell r="I9215" t="str">
            <v>Product Manufacturing - Substrate Preparation</v>
          </cell>
          <cell r="J9215" t="str">
            <v>Extrusion Operations</v>
          </cell>
          <cell r="M9215">
            <v>36797</v>
          </cell>
          <cell r="N9215">
            <v>40988</v>
          </cell>
        </row>
        <row r="9216">
          <cell r="A9216" t="str">
            <v>31603002</v>
          </cell>
          <cell r="B9216" t="str">
            <v>Point</v>
          </cell>
          <cell r="C9216" t="str">
            <v>Photo Film /Product Manuf - Substrate Prep /Film Support Operations</v>
          </cell>
          <cell r="D9216" t="str">
            <v>Industrial Processes - NEC</v>
          </cell>
          <cell r="G9216" t="str">
            <v>Industrial Processes</v>
          </cell>
          <cell r="H9216" t="str">
            <v>Photographic Film Manufacturing</v>
          </cell>
          <cell r="I9216" t="str">
            <v>Product Manufacturing - Substrate Preparation</v>
          </cell>
          <cell r="J9216" t="str">
            <v>Film Support Operations</v>
          </cell>
          <cell r="M9216">
            <v>36797</v>
          </cell>
          <cell r="N9216">
            <v>40988</v>
          </cell>
        </row>
        <row r="9217">
          <cell r="A9217" t="str">
            <v>31604001</v>
          </cell>
          <cell r="B9217" t="str">
            <v>Point</v>
          </cell>
          <cell r="C9217" t="str">
            <v>Photo Film /Product Manuf - Chemical Manufacturing</v>
          </cell>
          <cell r="D9217" t="str">
            <v>Industrial Processes - NEC</v>
          </cell>
          <cell r="G9217" t="str">
            <v>Industrial Processes</v>
          </cell>
          <cell r="H9217" t="str">
            <v>Photographic Film Manufacturing</v>
          </cell>
          <cell r="I9217" t="str">
            <v>Product Manufacturing - Chemical Preparation</v>
          </cell>
          <cell r="J9217" t="str">
            <v>Chemical Manufacturing</v>
          </cell>
          <cell r="M9217">
            <v>36797</v>
          </cell>
          <cell r="N9217">
            <v>40988</v>
          </cell>
        </row>
        <row r="9218">
          <cell r="A9218" t="str">
            <v>31604002</v>
          </cell>
          <cell r="B9218" t="str">
            <v>Point</v>
          </cell>
          <cell r="C9218" t="str">
            <v>Photo Film /Product Manuf - Emulsion Making Operations</v>
          </cell>
          <cell r="D9218" t="str">
            <v>Industrial Processes - NEC</v>
          </cell>
          <cell r="G9218" t="str">
            <v>Industrial Processes</v>
          </cell>
          <cell r="H9218" t="str">
            <v>Photographic Film Manufacturing</v>
          </cell>
          <cell r="I9218" t="str">
            <v>Product Manufacturing - Chemical Preparation</v>
          </cell>
          <cell r="J9218" t="str">
            <v>Emulsion Making Operations</v>
          </cell>
          <cell r="M9218">
            <v>36797</v>
          </cell>
          <cell r="N9218">
            <v>40988</v>
          </cell>
        </row>
        <row r="9219">
          <cell r="A9219" t="str">
            <v>31604003</v>
          </cell>
          <cell r="B9219" t="str">
            <v>Point</v>
          </cell>
          <cell r="C9219" t="str">
            <v>Photo Film /Product Manuf - Chemical Mixing Operations</v>
          </cell>
          <cell r="D9219" t="str">
            <v>Industrial Processes - NEC</v>
          </cell>
          <cell r="G9219" t="str">
            <v>Industrial Processes</v>
          </cell>
          <cell r="H9219" t="str">
            <v>Photographic Film Manufacturing</v>
          </cell>
          <cell r="I9219" t="str">
            <v>Product Manufacturing - Chemical Preparation</v>
          </cell>
          <cell r="J9219" t="str">
            <v>Chemical Mixing Operations</v>
          </cell>
          <cell r="M9219">
            <v>36797</v>
          </cell>
          <cell r="N9219">
            <v>40988</v>
          </cell>
        </row>
        <row r="9220">
          <cell r="A9220" t="str">
            <v>31605001</v>
          </cell>
          <cell r="B9220" t="str">
            <v>Point</v>
          </cell>
          <cell r="C9220" t="str">
            <v>Photo Film /Product Manuf - Surface Treatments /Surface Coating Operations</v>
          </cell>
          <cell r="D9220" t="str">
            <v>Industrial Processes - NEC</v>
          </cell>
          <cell r="G9220" t="str">
            <v>Industrial Processes</v>
          </cell>
          <cell r="H9220" t="str">
            <v>Photographic Film Manufacturing</v>
          </cell>
          <cell r="I9220" t="str">
            <v>Product Manufacturing - Surface Treatments</v>
          </cell>
          <cell r="J9220" t="str">
            <v>Surface Coating Operations</v>
          </cell>
          <cell r="M9220">
            <v>36797</v>
          </cell>
          <cell r="N9220">
            <v>40988</v>
          </cell>
        </row>
        <row r="9221">
          <cell r="A9221" t="str">
            <v>31605002</v>
          </cell>
          <cell r="B9221" t="str">
            <v>Point</v>
          </cell>
          <cell r="C9221" t="str">
            <v>Photo Film /Product Manuf - Surface Treatments /Grid Ionizers</v>
          </cell>
          <cell r="D9221" t="str">
            <v>Industrial Processes - NEC</v>
          </cell>
          <cell r="G9221" t="str">
            <v>Industrial Processes</v>
          </cell>
          <cell r="H9221" t="str">
            <v>Photographic Film Manufacturing</v>
          </cell>
          <cell r="I9221" t="str">
            <v>Product Manufacturing - Surface Treatments</v>
          </cell>
          <cell r="J9221" t="str">
            <v>Grid Ionizers</v>
          </cell>
          <cell r="M9221">
            <v>36797</v>
          </cell>
          <cell r="N9221">
            <v>40988</v>
          </cell>
        </row>
        <row r="9222">
          <cell r="A9222" t="str">
            <v>31605003</v>
          </cell>
          <cell r="B9222" t="str">
            <v>Point</v>
          </cell>
          <cell r="C9222" t="str">
            <v>Photo Film /Product Manuf - Surface Treatments /Corona Discharge Treatment</v>
          </cell>
          <cell r="D9222" t="str">
            <v>Industrial Processes - NEC</v>
          </cell>
          <cell r="G9222" t="str">
            <v>Industrial Processes</v>
          </cell>
          <cell r="H9222" t="str">
            <v>Photographic Film Manufacturing</v>
          </cell>
          <cell r="I9222" t="str">
            <v>Product Manufacturing - Surface Treatments</v>
          </cell>
          <cell r="J9222" t="str">
            <v>Corona Discharge Treatment</v>
          </cell>
          <cell r="M9222">
            <v>36797</v>
          </cell>
          <cell r="N9222">
            <v>40988</v>
          </cell>
        </row>
        <row r="9223">
          <cell r="A9223" t="str">
            <v>31605004</v>
          </cell>
          <cell r="B9223" t="str">
            <v>Point</v>
          </cell>
          <cell r="C9223" t="str">
            <v>Photo Film /Product Manuf - Surface Treatments /Photographic Drying Operations</v>
          </cell>
          <cell r="D9223" t="str">
            <v>Industrial Processes - NEC</v>
          </cell>
          <cell r="G9223" t="str">
            <v>Industrial Processes</v>
          </cell>
          <cell r="H9223" t="str">
            <v>Photographic Film Manufacturing</v>
          </cell>
          <cell r="I9223" t="str">
            <v>Product Manufacturing - Surface Treatments</v>
          </cell>
          <cell r="J9223" t="str">
            <v>Photographic Drying Operations</v>
          </cell>
          <cell r="M9223">
            <v>36797</v>
          </cell>
          <cell r="N9223">
            <v>40988</v>
          </cell>
        </row>
        <row r="9224">
          <cell r="A9224" t="str">
            <v>31606001</v>
          </cell>
          <cell r="B9224" t="str">
            <v>Point</v>
          </cell>
          <cell r="C9224" t="str">
            <v>Photo Film /Product Manuf - Finishing Ops /General Film Manufacturing</v>
          </cell>
          <cell r="D9224" t="str">
            <v>Industrial Processes - NEC</v>
          </cell>
          <cell r="G9224" t="str">
            <v>Industrial Processes</v>
          </cell>
          <cell r="H9224" t="str">
            <v>Photographic Film Manufacturing</v>
          </cell>
          <cell r="I9224" t="str">
            <v>Product Manufacturing - Finishing Operations</v>
          </cell>
          <cell r="J9224" t="str">
            <v>General Film Manufacturing</v>
          </cell>
          <cell r="M9224">
            <v>36797</v>
          </cell>
          <cell r="N9224">
            <v>40988</v>
          </cell>
        </row>
        <row r="9225">
          <cell r="A9225" t="str">
            <v>31606002</v>
          </cell>
          <cell r="B9225" t="str">
            <v>Point</v>
          </cell>
          <cell r="C9225" t="str">
            <v>Photo Film /Product Manuf - Finishing Ops /Cutting/Slitting Operations</v>
          </cell>
          <cell r="D9225" t="str">
            <v>Industrial Processes - NEC</v>
          </cell>
          <cell r="G9225" t="str">
            <v>Industrial Processes</v>
          </cell>
          <cell r="H9225" t="str">
            <v>Photographic Film Manufacturing</v>
          </cell>
          <cell r="I9225" t="str">
            <v>Product Manufacturing - Finishing Operations</v>
          </cell>
          <cell r="J9225" t="str">
            <v>Cutting/Slitting Operations</v>
          </cell>
          <cell r="M9225">
            <v>36797</v>
          </cell>
          <cell r="N9225">
            <v>40988</v>
          </cell>
        </row>
        <row r="9226">
          <cell r="A9226" t="str">
            <v>31612001</v>
          </cell>
          <cell r="B9226" t="str">
            <v>Point</v>
          </cell>
          <cell r="C9226" t="str">
            <v>Photo Film /Support Activities - Tank Cleaning Operations</v>
          </cell>
          <cell r="D9226" t="str">
            <v>Industrial Processes - NEC</v>
          </cell>
          <cell r="G9226" t="str">
            <v>Industrial Processes</v>
          </cell>
          <cell r="H9226" t="str">
            <v>Photographic Film Manufacturing</v>
          </cell>
          <cell r="I9226" t="str">
            <v>Support Activities - Cleaning Operations</v>
          </cell>
          <cell r="J9226" t="str">
            <v>Tank Cleaning Operations</v>
          </cell>
          <cell r="M9226">
            <v>36797</v>
          </cell>
          <cell r="N9226">
            <v>40988</v>
          </cell>
        </row>
        <row r="9227">
          <cell r="A9227" t="str">
            <v>31612002</v>
          </cell>
          <cell r="B9227" t="str">
            <v>Point</v>
          </cell>
          <cell r="C9227" t="str">
            <v>Photo Film /Support Activities - General Cleaning Operations</v>
          </cell>
          <cell r="D9227" t="str">
            <v>Industrial Processes - NEC</v>
          </cell>
          <cell r="G9227" t="str">
            <v>Industrial Processes</v>
          </cell>
          <cell r="H9227" t="str">
            <v>Photographic Film Manufacturing</v>
          </cell>
          <cell r="I9227" t="str">
            <v>Support Activities - Cleaning Operations</v>
          </cell>
          <cell r="J9227" t="str">
            <v>General Cleaning Operations</v>
          </cell>
          <cell r="M9227">
            <v>36797</v>
          </cell>
          <cell r="N9227">
            <v>40988</v>
          </cell>
        </row>
        <row r="9228">
          <cell r="A9228" t="str">
            <v>31612003</v>
          </cell>
          <cell r="B9228" t="str">
            <v>Point</v>
          </cell>
          <cell r="C9228" t="str">
            <v>Photo Film /Support Activities - Parts Cleaning Operations</v>
          </cell>
          <cell r="D9228" t="str">
            <v>Industrial Processes - NEC</v>
          </cell>
          <cell r="G9228" t="str">
            <v>Industrial Processes</v>
          </cell>
          <cell r="H9228" t="str">
            <v>Photographic Film Manufacturing</v>
          </cell>
          <cell r="I9228" t="str">
            <v>Support Activities - Cleaning Operations</v>
          </cell>
          <cell r="J9228" t="str">
            <v>Parts Cleaning Operations</v>
          </cell>
          <cell r="M9228">
            <v>36797</v>
          </cell>
          <cell r="N9228">
            <v>40988</v>
          </cell>
        </row>
        <row r="9229">
          <cell r="A9229" t="str">
            <v>31613001</v>
          </cell>
          <cell r="B9229" t="str">
            <v>Point</v>
          </cell>
          <cell r="C9229" t="str">
            <v>Photo Film /Support Activities - Solvent Storage Operations</v>
          </cell>
          <cell r="D9229" t="str">
            <v>Industrial Processes - NEC</v>
          </cell>
          <cell r="G9229" t="str">
            <v>Industrial Processes</v>
          </cell>
          <cell r="H9229" t="str">
            <v>Photographic Film Manufacturing</v>
          </cell>
          <cell r="I9229" t="str">
            <v>Support Activities - Storage Operations</v>
          </cell>
          <cell r="J9229" t="str">
            <v>Solvent Storage Operations</v>
          </cell>
          <cell r="M9229">
            <v>36797</v>
          </cell>
          <cell r="N9229">
            <v>40988</v>
          </cell>
        </row>
        <row r="9230">
          <cell r="A9230" t="str">
            <v>31613002</v>
          </cell>
          <cell r="B9230" t="str">
            <v>Point</v>
          </cell>
          <cell r="C9230" t="str">
            <v>Photo Film /Support Activities - General Storage Operations</v>
          </cell>
          <cell r="D9230" t="str">
            <v>Industrial Processes - NEC</v>
          </cell>
          <cell r="G9230" t="str">
            <v>Industrial Processes</v>
          </cell>
          <cell r="H9230" t="str">
            <v>Photographic Film Manufacturing</v>
          </cell>
          <cell r="I9230" t="str">
            <v>Support Activities - Storage Operations</v>
          </cell>
          <cell r="J9230" t="str">
            <v>General Storage Operations</v>
          </cell>
          <cell r="M9230">
            <v>36797</v>
          </cell>
          <cell r="N9230">
            <v>40988</v>
          </cell>
        </row>
        <row r="9231">
          <cell r="A9231" t="str">
            <v>31613003</v>
          </cell>
          <cell r="B9231" t="str">
            <v>Point</v>
          </cell>
          <cell r="C9231" t="str">
            <v>Photo Film /Support Activities - Storage Silos</v>
          </cell>
          <cell r="D9231" t="str">
            <v>Industrial Processes - NEC</v>
          </cell>
          <cell r="G9231" t="str">
            <v>Industrial Processes</v>
          </cell>
          <cell r="H9231" t="str">
            <v>Photographic Film Manufacturing</v>
          </cell>
          <cell r="I9231" t="str">
            <v>Support Activities - Storage Operations</v>
          </cell>
          <cell r="J9231" t="str">
            <v>Storage Silos</v>
          </cell>
          <cell r="M9231">
            <v>36797</v>
          </cell>
          <cell r="N9231">
            <v>40988</v>
          </cell>
        </row>
        <row r="9232">
          <cell r="A9232" t="str">
            <v>31613004</v>
          </cell>
          <cell r="B9232" t="str">
            <v>Point</v>
          </cell>
          <cell r="C9232" t="str">
            <v>Photo Film /Support Activities - Waste Storage Operations</v>
          </cell>
          <cell r="D9232" t="str">
            <v>Industrial Processes - NEC</v>
          </cell>
          <cell r="G9232" t="str">
            <v>Industrial Processes</v>
          </cell>
          <cell r="H9232" t="str">
            <v>Photographic Film Manufacturing</v>
          </cell>
          <cell r="I9232" t="str">
            <v>Support Activities - Storage Operations</v>
          </cell>
          <cell r="J9232" t="str">
            <v>Waste Storage Operations</v>
          </cell>
          <cell r="M9232">
            <v>36797</v>
          </cell>
          <cell r="N9232">
            <v>40988</v>
          </cell>
        </row>
        <row r="9233">
          <cell r="A9233" t="str">
            <v>31614001</v>
          </cell>
          <cell r="B9233" t="str">
            <v>Point</v>
          </cell>
          <cell r="C9233" t="str">
            <v>Photo Film /Support Activities - Filling Operations (non petroleum)</v>
          </cell>
          <cell r="D9233" t="str">
            <v>Industrial Processes - NEC</v>
          </cell>
          <cell r="G9233" t="str">
            <v>Industrial Processes</v>
          </cell>
          <cell r="H9233" t="str">
            <v>Photographic Film Manufacturing</v>
          </cell>
          <cell r="I9233" t="str">
            <v>Support Activities - Material Transfer Operations</v>
          </cell>
          <cell r="J9233" t="str">
            <v>Filling Operations (non petroleum)</v>
          </cell>
          <cell r="M9233">
            <v>36797</v>
          </cell>
          <cell r="N9233">
            <v>40988</v>
          </cell>
        </row>
        <row r="9234">
          <cell r="A9234" t="str">
            <v>31614002</v>
          </cell>
          <cell r="B9234" t="str">
            <v>Point</v>
          </cell>
          <cell r="C9234" t="str">
            <v>Photo Film /Support Activities - Transfer of Chemicals</v>
          </cell>
          <cell r="D9234" t="str">
            <v>Industrial Processes - NEC</v>
          </cell>
          <cell r="G9234" t="str">
            <v>Industrial Processes</v>
          </cell>
          <cell r="H9234" t="str">
            <v>Photographic Film Manufacturing</v>
          </cell>
          <cell r="I9234" t="str">
            <v>Support Activities - Material Transfer Operations</v>
          </cell>
          <cell r="J9234" t="str">
            <v>Transfer of Chemicals</v>
          </cell>
          <cell r="M9234">
            <v>36797</v>
          </cell>
          <cell r="N9234">
            <v>40988</v>
          </cell>
        </row>
        <row r="9235">
          <cell r="A9235" t="str">
            <v>31615001</v>
          </cell>
          <cell r="B9235" t="str">
            <v>Point</v>
          </cell>
          <cell r="C9235" t="str">
            <v>Photo Film /Support Activities - Recovery Operations</v>
          </cell>
          <cell r="D9235" t="str">
            <v>Industrial Processes - NEC</v>
          </cell>
          <cell r="G9235" t="str">
            <v>Industrial Processes</v>
          </cell>
          <cell r="H9235" t="str">
            <v>Photographic Film Manufacturing</v>
          </cell>
          <cell r="I9235" t="str">
            <v>Support Activities - Separation Processes</v>
          </cell>
          <cell r="J9235" t="str">
            <v>Recovery Operations</v>
          </cell>
          <cell r="M9235">
            <v>36797</v>
          </cell>
          <cell r="N9235">
            <v>40988</v>
          </cell>
        </row>
        <row r="9236">
          <cell r="A9236" t="str">
            <v>31615002</v>
          </cell>
          <cell r="B9236" t="str">
            <v>Point</v>
          </cell>
          <cell r="C9236" t="str">
            <v>Photo Film /Support Activities - Regeneration Operations</v>
          </cell>
          <cell r="D9236" t="str">
            <v>Industrial Processes - NEC</v>
          </cell>
          <cell r="G9236" t="str">
            <v>Industrial Processes</v>
          </cell>
          <cell r="H9236" t="str">
            <v>Photographic Film Manufacturing</v>
          </cell>
          <cell r="I9236" t="str">
            <v>Support Activities - Separation Processes</v>
          </cell>
          <cell r="J9236" t="str">
            <v>Regeneration Operations</v>
          </cell>
          <cell r="M9236">
            <v>36797</v>
          </cell>
          <cell r="N9236">
            <v>40988</v>
          </cell>
        </row>
        <row r="9237">
          <cell r="A9237" t="str">
            <v>31615003</v>
          </cell>
          <cell r="B9237" t="str">
            <v>Point</v>
          </cell>
          <cell r="C9237" t="str">
            <v>Photo Film /Support Activities - Distillation Operations</v>
          </cell>
          <cell r="D9237" t="str">
            <v>Industrial Processes - NEC</v>
          </cell>
          <cell r="G9237" t="str">
            <v>Industrial Processes</v>
          </cell>
          <cell r="H9237" t="str">
            <v>Photographic Film Manufacturing</v>
          </cell>
          <cell r="I9237" t="str">
            <v>Support Activities - Separation Processes</v>
          </cell>
          <cell r="J9237" t="str">
            <v>Distillation Operations</v>
          </cell>
          <cell r="M9237">
            <v>36797</v>
          </cell>
          <cell r="N9237">
            <v>40988</v>
          </cell>
        </row>
        <row r="9238">
          <cell r="A9238" t="str">
            <v>31615004</v>
          </cell>
          <cell r="B9238" t="str">
            <v>Point</v>
          </cell>
          <cell r="C9238" t="str">
            <v>Photo Film /Support Activities - Filtration Operations</v>
          </cell>
          <cell r="D9238" t="str">
            <v>Industrial Processes - NEC</v>
          </cell>
          <cell r="G9238" t="str">
            <v>Industrial Processes</v>
          </cell>
          <cell r="H9238" t="str">
            <v>Photographic Film Manufacturing</v>
          </cell>
          <cell r="I9238" t="str">
            <v>Support Activities - Separation Processes</v>
          </cell>
          <cell r="J9238" t="str">
            <v>Filtration Operations</v>
          </cell>
          <cell r="M9238">
            <v>36797</v>
          </cell>
          <cell r="N9238">
            <v>40988</v>
          </cell>
        </row>
        <row r="9239">
          <cell r="A9239" t="str">
            <v>31616001</v>
          </cell>
          <cell r="B9239" t="str">
            <v>Point</v>
          </cell>
          <cell r="C9239" t="str">
            <v>Photo Film /Support Activities - General Ventillation - Manufacturing Areas</v>
          </cell>
          <cell r="D9239" t="str">
            <v>Industrial Processes - NEC</v>
          </cell>
          <cell r="G9239" t="str">
            <v>Industrial Processes</v>
          </cell>
          <cell r="H9239" t="str">
            <v>Photographic Film Manufacturing</v>
          </cell>
          <cell r="I9239" t="str">
            <v>Support Activities - Other Operations</v>
          </cell>
          <cell r="J9239" t="str">
            <v>General Ventillation - Manufacturing Areas</v>
          </cell>
          <cell r="M9239">
            <v>36797</v>
          </cell>
          <cell r="N9239">
            <v>40988</v>
          </cell>
        </row>
        <row r="9240">
          <cell r="A9240" t="str">
            <v>31616002</v>
          </cell>
          <cell r="B9240" t="str">
            <v>Point</v>
          </cell>
          <cell r="C9240" t="str">
            <v>Photo Film /Support Activities - General Process Tank Operations</v>
          </cell>
          <cell r="D9240" t="str">
            <v>Industrial Processes - NEC</v>
          </cell>
          <cell r="G9240" t="str">
            <v>Industrial Processes</v>
          </cell>
          <cell r="H9240" t="str">
            <v>Photographic Film Manufacturing</v>
          </cell>
          <cell r="I9240" t="str">
            <v>Support Activities - Other Operations</v>
          </cell>
          <cell r="J9240" t="str">
            <v>General Process Tank Operations</v>
          </cell>
          <cell r="M9240">
            <v>36797</v>
          </cell>
          <cell r="N9240">
            <v>40988</v>
          </cell>
        </row>
        <row r="9241">
          <cell r="A9241" t="str">
            <v>31616003</v>
          </cell>
          <cell r="B9241" t="str">
            <v>Point</v>
          </cell>
          <cell r="C9241" t="str">
            <v>Photo Film /Support Activities - Miscellaneous Manufacturing Operations</v>
          </cell>
          <cell r="D9241" t="str">
            <v>Industrial Processes - NEC</v>
          </cell>
          <cell r="G9241" t="str">
            <v>Industrial Processes</v>
          </cell>
          <cell r="H9241" t="str">
            <v>Photographic Film Manufacturing</v>
          </cell>
          <cell r="I9241" t="str">
            <v>Support Activities - Other Operations</v>
          </cell>
          <cell r="J9241" t="str">
            <v>Miscellaneous Manufacturing Operations</v>
          </cell>
          <cell r="M9241">
            <v>36797</v>
          </cell>
          <cell r="N9241">
            <v>40988</v>
          </cell>
        </row>
        <row r="9242">
          <cell r="A9242" t="str">
            <v>31616004</v>
          </cell>
          <cell r="B9242" t="str">
            <v>Point</v>
          </cell>
          <cell r="C9242" t="str">
            <v>Photo Film /Support Activities - Paint Spraying Operations</v>
          </cell>
          <cell r="D9242" t="str">
            <v>Industrial Processes - NEC</v>
          </cell>
          <cell r="G9242" t="str">
            <v>Industrial Processes</v>
          </cell>
          <cell r="H9242" t="str">
            <v>Photographic Film Manufacturing</v>
          </cell>
          <cell r="I9242" t="str">
            <v>Support Activities - Other Operations</v>
          </cell>
          <cell r="J9242" t="str">
            <v>Paint Spraying Operations</v>
          </cell>
          <cell r="M9242">
            <v>36797</v>
          </cell>
          <cell r="N9242">
            <v>40988</v>
          </cell>
        </row>
        <row r="9243">
          <cell r="A9243" t="str">
            <v>31616005</v>
          </cell>
          <cell r="B9243" t="str">
            <v>Point</v>
          </cell>
          <cell r="C9243" t="str">
            <v>Photo Film /Support Activities - General Maintenance Operations</v>
          </cell>
          <cell r="D9243" t="str">
            <v>Industrial Processes - NEC</v>
          </cell>
          <cell r="G9243" t="str">
            <v>Industrial Processes</v>
          </cell>
          <cell r="H9243" t="str">
            <v>Photographic Film Manufacturing</v>
          </cell>
          <cell r="I9243" t="str">
            <v>Support Activities - Other Operations</v>
          </cell>
          <cell r="J9243" t="str">
            <v>General Maintenance Operations</v>
          </cell>
          <cell r="M9243">
            <v>36797</v>
          </cell>
          <cell r="N9243">
            <v>40988</v>
          </cell>
        </row>
        <row r="9244">
          <cell r="A9244" t="str">
            <v>31616006</v>
          </cell>
          <cell r="B9244" t="str">
            <v>Point</v>
          </cell>
          <cell r="C9244" t="str">
            <v>Photo Film /Support Activities - Chemical Weighing Operations</v>
          </cell>
          <cell r="D9244" t="str">
            <v>Industrial Processes - NEC</v>
          </cell>
          <cell r="G9244" t="str">
            <v>Industrial Processes</v>
          </cell>
          <cell r="H9244" t="str">
            <v>Photographic Film Manufacturing</v>
          </cell>
          <cell r="I9244" t="str">
            <v>Support Activities - Other Operations</v>
          </cell>
          <cell r="J9244" t="str">
            <v>Chemical Weighing Operations</v>
          </cell>
          <cell r="M9244">
            <v>36797</v>
          </cell>
          <cell r="N9244">
            <v>40988</v>
          </cell>
        </row>
        <row r="9245">
          <cell r="A9245" t="str">
            <v>31700101</v>
          </cell>
          <cell r="B9245" t="str">
            <v>Point</v>
          </cell>
          <cell r="C9245" t="str">
            <v>Nat Gas Transmission &amp; Storage Facilities /Pneumatic Controllers Low Bleed</v>
          </cell>
          <cell r="D9245" t="str">
            <v>Industrial Processes - Oil &amp; Gas Production</v>
          </cell>
          <cell r="G9245" t="str">
            <v>Industrial Processes</v>
          </cell>
          <cell r="H9245" t="str">
            <v>NGTS</v>
          </cell>
          <cell r="I9245" t="str">
            <v>Natural Gas Transmission and Storage Facilities</v>
          </cell>
          <cell r="J9245" t="str">
            <v>Pneumatic Controllers Low Bleed</v>
          </cell>
          <cell r="M9245">
            <v>39917</v>
          </cell>
          <cell r="N9245">
            <v>40988</v>
          </cell>
        </row>
        <row r="9246">
          <cell r="A9246" t="str">
            <v>31700102</v>
          </cell>
          <cell r="B9246" t="str">
            <v>Point</v>
          </cell>
          <cell r="C9246" t="str">
            <v>Nat Gas Transmission &amp; Storage Facilities /Pneumatic Controllers High Bleed &gt;6 scfm</v>
          </cell>
          <cell r="D9246" t="str">
            <v>Industrial Processes - Oil &amp; Gas Production</v>
          </cell>
          <cell r="G9246" t="str">
            <v>Industrial Processes</v>
          </cell>
          <cell r="H9246" t="str">
            <v>NGTS</v>
          </cell>
          <cell r="I9246" t="str">
            <v>Natural Gas Transmission and Storage Facilities</v>
          </cell>
          <cell r="J9246" t="str">
            <v>Pneumatic Controllers High Bleed &gt;6 scfm</v>
          </cell>
          <cell r="M9246">
            <v>39917</v>
          </cell>
          <cell r="N9246">
            <v>40988</v>
          </cell>
        </row>
        <row r="9247">
          <cell r="A9247" t="str">
            <v>32099997</v>
          </cell>
          <cell r="B9247" t="str">
            <v>Point</v>
          </cell>
          <cell r="C9247" t="str">
            <v>Leather Products /Other Not Classified</v>
          </cell>
          <cell r="D9247" t="str">
            <v>Industrial Processes - NEC</v>
          </cell>
          <cell r="G9247" t="str">
            <v>Industrial Processes</v>
          </cell>
          <cell r="H9247" t="str">
            <v>Leather and Leather Products</v>
          </cell>
          <cell r="I9247" t="str">
            <v>Other Not Classified</v>
          </cell>
          <cell r="J9247" t="str">
            <v>Other Not Classified</v>
          </cell>
          <cell r="N9247">
            <v>40988</v>
          </cell>
        </row>
        <row r="9248">
          <cell r="A9248" t="str">
            <v>32099998</v>
          </cell>
          <cell r="B9248" t="str">
            <v>Point</v>
          </cell>
          <cell r="C9248" t="str">
            <v>Leather Products /Other Not Classified</v>
          </cell>
          <cell r="D9248" t="str">
            <v>Industrial Processes - NEC</v>
          </cell>
          <cell r="G9248" t="str">
            <v>Industrial Processes</v>
          </cell>
          <cell r="H9248" t="str">
            <v>Leather and Leather Products</v>
          </cell>
          <cell r="I9248" t="str">
            <v>Other Not Classified</v>
          </cell>
          <cell r="J9248" t="str">
            <v>Other Not Classified</v>
          </cell>
          <cell r="N9248">
            <v>40988</v>
          </cell>
        </row>
        <row r="9249">
          <cell r="A9249" t="str">
            <v>32099999</v>
          </cell>
          <cell r="B9249" t="str">
            <v>Point</v>
          </cell>
          <cell r="C9249" t="str">
            <v>Leather Products /Other Not Classified</v>
          </cell>
          <cell r="D9249" t="str">
            <v>Industrial Processes - NEC</v>
          </cell>
          <cell r="G9249" t="str">
            <v>Industrial Processes</v>
          </cell>
          <cell r="H9249" t="str">
            <v>Leather and Leather Products</v>
          </cell>
          <cell r="I9249" t="str">
            <v>Other Not Classified</v>
          </cell>
          <cell r="J9249" t="str">
            <v>Other Not Classified</v>
          </cell>
          <cell r="N9249">
            <v>40988</v>
          </cell>
        </row>
        <row r="9250">
          <cell r="A9250" t="str">
            <v>3210000660</v>
          </cell>
          <cell r="B9250" t="str">
            <v>Nonpoint</v>
          </cell>
          <cell r="D9250" t="str">
            <v>Industrial Processes - Oil &amp; Gas Production</v>
          </cell>
          <cell r="G9250" t="str">
            <v>Industrial Processes</v>
          </cell>
          <cell r="H9250" t="str">
            <v>Oil and Gas Exploration and Production</v>
          </cell>
          <cell r="I9250" t="str">
            <v>All Processes</v>
          </cell>
          <cell r="J9250" t="str">
            <v>Hydraulic Fracturing Engines</v>
          </cell>
          <cell r="L9250" t="str">
            <v>2002</v>
          </cell>
          <cell r="N9250">
            <v>41261</v>
          </cell>
        </row>
        <row r="9251">
          <cell r="A9251" t="str">
            <v>33000101</v>
          </cell>
          <cell r="B9251" t="str">
            <v>Point</v>
          </cell>
          <cell r="C9251" t="str">
            <v>Textiles /Miscellaneous /Yarn Preparation/Bleaching</v>
          </cell>
          <cell r="D9251" t="str">
            <v>Industrial Processes - NEC</v>
          </cell>
          <cell r="G9251" t="str">
            <v>Industrial Processes</v>
          </cell>
          <cell r="H9251" t="str">
            <v>Textile Products</v>
          </cell>
          <cell r="I9251" t="str">
            <v>Miscellaneous</v>
          </cell>
          <cell r="J9251" t="str">
            <v>Yarn Preparation/Bleaching</v>
          </cell>
          <cell r="N9251">
            <v>40988</v>
          </cell>
        </row>
        <row r="9252">
          <cell r="A9252" t="str">
            <v>33000102</v>
          </cell>
          <cell r="B9252" t="str">
            <v>Point</v>
          </cell>
          <cell r="C9252" t="str">
            <v>Textiles /Miscellaneous /Printing</v>
          </cell>
          <cell r="D9252" t="str">
            <v>Industrial Processes - NEC</v>
          </cell>
          <cell r="G9252" t="str">
            <v>Industrial Processes</v>
          </cell>
          <cell r="H9252" t="str">
            <v>Textile Products</v>
          </cell>
          <cell r="I9252" t="str">
            <v>Miscellaneous</v>
          </cell>
          <cell r="J9252" t="str">
            <v>Printing</v>
          </cell>
          <cell r="N9252">
            <v>40988</v>
          </cell>
        </row>
        <row r="9253">
          <cell r="A9253" t="str">
            <v>33000103</v>
          </cell>
          <cell r="B9253" t="str">
            <v>Point</v>
          </cell>
          <cell r="C9253" t="str">
            <v>Textiles /Miscellaneous /Polyester Thread Production</v>
          </cell>
          <cell r="D9253" t="str">
            <v>Industrial Processes - NEC</v>
          </cell>
          <cell r="G9253" t="str">
            <v>Industrial Processes</v>
          </cell>
          <cell r="H9253" t="str">
            <v>Textile Products</v>
          </cell>
          <cell r="I9253" t="str">
            <v>Miscellaneous</v>
          </cell>
          <cell r="J9253" t="str">
            <v>Polyester Thread Production</v>
          </cell>
          <cell r="N9253">
            <v>40988</v>
          </cell>
        </row>
        <row r="9254">
          <cell r="A9254" t="str">
            <v>33000104</v>
          </cell>
          <cell r="B9254" t="str">
            <v>Point</v>
          </cell>
          <cell r="C9254" t="str">
            <v>Textiles /Miscellaneous /Tenter Frames: Heat Setting</v>
          </cell>
          <cell r="D9254" t="str">
            <v>Industrial Processes - NEC</v>
          </cell>
          <cell r="G9254" t="str">
            <v>Industrial Processes</v>
          </cell>
          <cell r="H9254" t="str">
            <v>Textile Products</v>
          </cell>
          <cell r="I9254" t="str">
            <v>Miscellaneous</v>
          </cell>
          <cell r="J9254" t="str">
            <v>Tenter Frames: Heat Setting</v>
          </cell>
          <cell r="N9254">
            <v>40988</v>
          </cell>
        </row>
        <row r="9255">
          <cell r="A9255" t="str">
            <v>33000105</v>
          </cell>
          <cell r="B9255" t="str">
            <v>Point</v>
          </cell>
          <cell r="C9255" t="str">
            <v>Textiles /Miscellaneous /Carding</v>
          </cell>
          <cell r="D9255" t="str">
            <v>Industrial Processes - NEC</v>
          </cell>
          <cell r="G9255" t="str">
            <v>Industrial Processes</v>
          </cell>
          <cell r="H9255" t="str">
            <v>Textile Products</v>
          </cell>
          <cell r="I9255" t="str">
            <v>Miscellaneous</v>
          </cell>
          <cell r="J9255" t="str">
            <v>Carding</v>
          </cell>
          <cell r="N9255">
            <v>40988</v>
          </cell>
        </row>
        <row r="9256">
          <cell r="A9256" t="str">
            <v>33000106</v>
          </cell>
          <cell r="B9256" t="str">
            <v>Point</v>
          </cell>
          <cell r="C9256" t="str">
            <v>Textiles /Miscellaneous /Drying</v>
          </cell>
          <cell r="D9256" t="str">
            <v>Industrial Processes - NEC</v>
          </cell>
          <cell r="G9256" t="str">
            <v>Industrial Processes</v>
          </cell>
          <cell r="H9256" t="str">
            <v>Textile Products</v>
          </cell>
          <cell r="I9256" t="str">
            <v>Miscellaneous</v>
          </cell>
          <cell r="J9256" t="str">
            <v>Drying</v>
          </cell>
          <cell r="N9256">
            <v>40988</v>
          </cell>
        </row>
        <row r="9257">
          <cell r="A9257" t="str">
            <v>33000198</v>
          </cell>
          <cell r="B9257" t="str">
            <v>Point</v>
          </cell>
          <cell r="C9257" t="str">
            <v>Textiles /Miscellaneous /Other Not Classified</v>
          </cell>
          <cell r="D9257" t="str">
            <v>Industrial Processes - NEC</v>
          </cell>
          <cell r="G9257" t="str">
            <v>Industrial Processes</v>
          </cell>
          <cell r="H9257" t="str">
            <v>Textile Products</v>
          </cell>
          <cell r="I9257" t="str">
            <v>Miscellaneous</v>
          </cell>
          <cell r="J9257" t="str">
            <v>Other Not Classified</v>
          </cell>
          <cell r="K9257" t="str">
            <v>33000199</v>
          </cell>
          <cell r="L9257" t="str">
            <v>2005</v>
          </cell>
          <cell r="N9257">
            <v>40988</v>
          </cell>
        </row>
        <row r="9258">
          <cell r="A9258" t="str">
            <v>33000199</v>
          </cell>
          <cell r="B9258" t="str">
            <v>Point</v>
          </cell>
          <cell r="C9258" t="str">
            <v>Textiles /Miscellaneous /Other Not Classified</v>
          </cell>
          <cell r="D9258" t="str">
            <v>Industrial Processes - NEC</v>
          </cell>
          <cell r="G9258" t="str">
            <v>Industrial Processes</v>
          </cell>
          <cell r="H9258" t="str">
            <v>Textile Products</v>
          </cell>
          <cell r="I9258" t="str">
            <v>Miscellaneous</v>
          </cell>
          <cell r="J9258" t="str">
            <v>Other Not Classified</v>
          </cell>
          <cell r="N9258">
            <v>40988</v>
          </cell>
        </row>
        <row r="9259">
          <cell r="A9259" t="str">
            <v>33000201</v>
          </cell>
          <cell r="B9259" t="str">
            <v>Point</v>
          </cell>
          <cell r="C9259" t="str">
            <v>Textiles /Rubberized Fabrics /General</v>
          </cell>
          <cell r="D9259" t="str">
            <v>Industrial Processes - NEC</v>
          </cell>
          <cell r="G9259" t="str">
            <v>Industrial Processes</v>
          </cell>
          <cell r="H9259" t="str">
            <v>Textile Products</v>
          </cell>
          <cell r="I9259" t="str">
            <v>Rubberized Fabrics</v>
          </cell>
          <cell r="J9259" t="str">
            <v>General</v>
          </cell>
          <cell r="N9259">
            <v>40988</v>
          </cell>
        </row>
        <row r="9260">
          <cell r="A9260" t="str">
            <v>33000202</v>
          </cell>
          <cell r="B9260" t="str">
            <v>Point</v>
          </cell>
          <cell r="C9260" t="str">
            <v>Textiles /Rubberized Fabrics /Wet Coating: General **</v>
          </cell>
          <cell r="D9260" t="str">
            <v>Industrial Processes - NEC</v>
          </cell>
          <cell r="G9260" t="str">
            <v>Industrial Processes</v>
          </cell>
          <cell r="H9260" t="str">
            <v>Textile Products</v>
          </cell>
          <cell r="I9260" t="str">
            <v>Rubberized Fabrics</v>
          </cell>
          <cell r="J9260" t="str">
            <v>Wet Coating: General **</v>
          </cell>
          <cell r="N9260">
            <v>40988</v>
          </cell>
        </row>
        <row r="9261">
          <cell r="A9261" t="str">
            <v>33000203</v>
          </cell>
          <cell r="B9261" t="str">
            <v>Point</v>
          </cell>
          <cell r="C9261" t="str">
            <v>Textiles /Rubberized Fabrics /Hot Melt Coating: General **</v>
          </cell>
          <cell r="D9261" t="str">
            <v>Industrial Processes - NEC</v>
          </cell>
          <cell r="G9261" t="str">
            <v>Industrial Processes</v>
          </cell>
          <cell r="H9261" t="str">
            <v>Textile Products</v>
          </cell>
          <cell r="I9261" t="str">
            <v>Rubberized Fabrics</v>
          </cell>
          <cell r="J9261" t="str">
            <v>Hot Melt Coating: General **</v>
          </cell>
          <cell r="N9261">
            <v>40988</v>
          </cell>
        </row>
        <row r="9262">
          <cell r="A9262" t="str">
            <v>33000211</v>
          </cell>
          <cell r="B9262" t="str">
            <v>Point</v>
          </cell>
          <cell r="C9262" t="str">
            <v>Textiles /Rubberized Fabrics /Impregnation</v>
          </cell>
          <cell r="D9262" t="str">
            <v>Industrial Processes - NEC</v>
          </cell>
          <cell r="G9262" t="str">
            <v>Industrial Processes</v>
          </cell>
          <cell r="H9262" t="str">
            <v>Textile Products</v>
          </cell>
          <cell r="I9262" t="str">
            <v>Rubberized Fabrics</v>
          </cell>
          <cell r="J9262" t="str">
            <v>Impregnation</v>
          </cell>
          <cell r="N9262">
            <v>40988</v>
          </cell>
        </row>
        <row r="9263">
          <cell r="A9263" t="str">
            <v>33000212</v>
          </cell>
          <cell r="B9263" t="str">
            <v>Point</v>
          </cell>
          <cell r="C9263" t="str">
            <v>Textiles /Rubberized Fabrics /Wet Coating</v>
          </cell>
          <cell r="D9263" t="str">
            <v>Industrial Processes - NEC</v>
          </cell>
          <cell r="G9263" t="str">
            <v>Industrial Processes</v>
          </cell>
          <cell r="H9263" t="str">
            <v>Textile Products</v>
          </cell>
          <cell r="I9263" t="str">
            <v>Rubberized Fabrics</v>
          </cell>
          <cell r="J9263" t="str">
            <v>Wet Coating</v>
          </cell>
          <cell r="N9263">
            <v>40988</v>
          </cell>
        </row>
        <row r="9264">
          <cell r="A9264" t="str">
            <v>33000213</v>
          </cell>
          <cell r="B9264" t="str">
            <v>Point</v>
          </cell>
          <cell r="C9264" t="str">
            <v>Textiles /Rubberized Fabrics /Hot Melt Coating</v>
          </cell>
          <cell r="D9264" t="str">
            <v>Industrial Processes - NEC</v>
          </cell>
          <cell r="G9264" t="str">
            <v>Industrial Processes</v>
          </cell>
          <cell r="H9264" t="str">
            <v>Textile Products</v>
          </cell>
          <cell r="I9264" t="str">
            <v>Rubberized Fabrics</v>
          </cell>
          <cell r="J9264" t="str">
            <v>Hot Melt Coating</v>
          </cell>
          <cell r="N9264">
            <v>40988</v>
          </cell>
        </row>
        <row r="9265">
          <cell r="A9265" t="str">
            <v>33000214</v>
          </cell>
          <cell r="B9265" t="str">
            <v>Point</v>
          </cell>
          <cell r="C9265" t="str">
            <v>Textiles /Rubberized Fabrics /Wet Coating Mixing</v>
          </cell>
          <cell r="D9265" t="str">
            <v>Industrial Processes - NEC</v>
          </cell>
          <cell r="G9265" t="str">
            <v>Industrial Processes</v>
          </cell>
          <cell r="H9265" t="str">
            <v>Textile Products</v>
          </cell>
          <cell r="I9265" t="str">
            <v>Rubberized Fabrics</v>
          </cell>
          <cell r="J9265" t="str">
            <v>Wet Coating Mixing</v>
          </cell>
          <cell r="N9265">
            <v>40988</v>
          </cell>
        </row>
        <row r="9266">
          <cell r="A9266" t="str">
            <v>33000297</v>
          </cell>
          <cell r="B9266" t="str">
            <v>Point</v>
          </cell>
          <cell r="C9266" t="str">
            <v>Textiles /Rubberized Fabrics /Other Not Classified</v>
          </cell>
          <cell r="D9266" t="str">
            <v>Industrial Processes - NEC</v>
          </cell>
          <cell r="G9266" t="str">
            <v>Industrial Processes</v>
          </cell>
          <cell r="H9266" t="str">
            <v>Textile Products</v>
          </cell>
          <cell r="I9266" t="str">
            <v>Rubberized Fabrics</v>
          </cell>
          <cell r="J9266" t="str">
            <v>Other Not Classified</v>
          </cell>
          <cell r="N9266">
            <v>40988</v>
          </cell>
        </row>
        <row r="9267">
          <cell r="A9267" t="str">
            <v>33000298</v>
          </cell>
          <cell r="B9267" t="str">
            <v>Point</v>
          </cell>
          <cell r="C9267" t="str">
            <v>Textiles /Rubberized Fabrics /Other Not Classified</v>
          </cell>
          <cell r="D9267" t="str">
            <v>Industrial Processes - NEC</v>
          </cell>
          <cell r="G9267" t="str">
            <v>Industrial Processes</v>
          </cell>
          <cell r="H9267" t="str">
            <v>Textile Products</v>
          </cell>
          <cell r="I9267" t="str">
            <v>Rubberized Fabrics</v>
          </cell>
          <cell r="J9267" t="str">
            <v>Other Not Classified</v>
          </cell>
          <cell r="N9267">
            <v>40988</v>
          </cell>
        </row>
        <row r="9268">
          <cell r="A9268" t="str">
            <v>33000299</v>
          </cell>
          <cell r="B9268" t="str">
            <v>Point</v>
          </cell>
          <cell r="C9268" t="str">
            <v>Textiles /Rubberized Fabrics /Other Not Classified</v>
          </cell>
          <cell r="D9268" t="str">
            <v>Industrial Processes - NEC</v>
          </cell>
          <cell r="G9268" t="str">
            <v>Industrial Processes</v>
          </cell>
          <cell r="H9268" t="str">
            <v>Textile Products</v>
          </cell>
          <cell r="I9268" t="str">
            <v>Rubberized Fabrics</v>
          </cell>
          <cell r="J9268" t="str">
            <v>Other Not Classified</v>
          </cell>
          <cell r="N9268">
            <v>40988</v>
          </cell>
        </row>
        <row r="9269">
          <cell r="A9269" t="str">
            <v>33000301</v>
          </cell>
          <cell r="B9269" t="str">
            <v>Point</v>
          </cell>
          <cell r="C9269" t="str">
            <v>Textiles /Carpet Operations /Preparation/Processing</v>
          </cell>
          <cell r="D9269" t="str">
            <v>Industrial Processes - NEC</v>
          </cell>
          <cell r="G9269" t="str">
            <v>Industrial Processes</v>
          </cell>
          <cell r="H9269" t="str">
            <v>Textile Products</v>
          </cell>
          <cell r="I9269" t="str">
            <v>Carpet Operations</v>
          </cell>
          <cell r="J9269" t="str">
            <v>Preparation/Processing</v>
          </cell>
          <cell r="N9269">
            <v>40988</v>
          </cell>
        </row>
        <row r="9270">
          <cell r="A9270" t="str">
            <v>33000302</v>
          </cell>
          <cell r="B9270" t="str">
            <v>Point</v>
          </cell>
          <cell r="C9270" t="str">
            <v>Textiles /Carpet Operations /Printing/Dyeing</v>
          </cell>
          <cell r="D9270" t="str">
            <v>Industrial Processes - NEC</v>
          </cell>
          <cell r="G9270" t="str">
            <v>Industrial Processes</v>
          </cell>
          <cell r="H9270" t="str">
            <v>Textile Products</v>
          </cell>
          <cell r="I9270" t="str">
            <v>Carpet Operations</v>
          </cell>
          <cell r="J9270" t="str">
            <v>Printing/Dyeing</v>
          </cell>
          <cell r="N9270">
            <v>40988</v>
          </cell>
        </row>
        <row r="9271">
          <cell r="A9271" t="str">
            <v>33000303</v>
          </cell>
          <cell r="B9271" t="str">
            <v>Point</v>
          </cell>
          <cell r="C9271" t="str">
            <v>Textiles /Carpet Operations /Basic Material Mixing</v>
          </cell>
          <cell r="D9271" t="str">
            <v>Industrial Processes - NEC</v>
          </cell>
          <cell r="G9271" t="str">
            <v>Industrial Processes</v>
          </cell>
          <cell r="H9271" t="str">
            <v>Textile Products</v>
          </cell>
          <cell r="I9271" t="str">
            <v>Carpet Operations</v>
          </cell>
          <cell r="J9271" t="str">
            <v>Basic Material Mixing</v>
          </cell>
          <cell r="N9271">
            <v>40988</v>
          </cell>
        </row>
        <row r="9272">
          <cell r="A9272" t="str">
            <v>33000304</v>
          </cell>
          <cell r="B9272" t="str">
            <v>Point</v>
          </cell>
          <cell r="C9272" t="str">
            <v>Textiles /Carpet Operations /Shearing</v>
          </cell>
          <cell r="D9272" t="str">
            <v>Industrial Processes - NEC</v>
          </cell>
          <cell r="G9272" t="str">
            <v>Industrial Processes</v>
          </cell>
          <cell r="H9272" t="str">
            <v>Textile Products</v>
          </cell>
          <cell r="I9272" t="str">
            <v>Carpet Operations</v>
          </cell>
          <cell r="J9272" t="str">
            <v>Shearing</v>
          </cell>
          <cell r="N9272">
            <v>40988</v>
          </cell>
        </row>
        <row r="9273">
          <cell r="A9273" t="str">
            <v>33000305</v>
          </cell>
          <cell r="B9273" t="str">
            <v>Point</v>
          </cell>
          <cell r="C9273" t="str">
            <v>Textiles /Carpet Operations /Pile Erector</v>
          </cell>
          <cell r="D9273" t="str">
            <v>Industrial Processes - NEC</v>
          </cell>
          <cell r="G9273" t="str">
            <v>Industrial Processes</v>
          </cell>
          <cell r="H9273" t="str">
            <v>Textile Products</v>
          </cell>
          <cell r="I9273" t="str">
            <v>Carpet Operations</v>
          </cell>
          <cell r="J9273" t="str">
            <v>Pile Erector</v>
          </cell>
          <cell r="N9273">
            <v>40988</v>
          </cell>
        </row>
        <row r="9274">
          <cell r="A9274" t="str">
            <v>33000306</v>
          </cell>
          <cell r="B9274" t="str">
            <v>Point</v>
          </cell>
          <cell r="C9274" t="str">
            <v>Textiles /Carpet Operations /Heat Treating</v>
          </cell>
          <cell r="D9274" t="str">
            <v>Industrial Processes - NEC</v>
          </cell>
          <cell r="G9274" t="str">
            <v>Industrial Processes</v>
          </cell>
          <cell r="H9274" t="str">
            <v>Textile Products</v>
          </cell>
          <cell r="I9274" t="str">
            <v>Carpet Operations</v>
          </cell>
          <cell r="J9274" t="str">
            <v>Heat Treating</v>
          </cell>
          <cell r="N9274">
            <v>40988</v>
          </cell>
        </row>
        <row r="9275">
          <cell r="A9275" t="str">
            <v>33000307</v>
          </cell>
          <cell r="B9275" t="str">
            <v>Point</v>
          </cell>
          <cell r="C9275" t="str">
            <v>Textiles /Carpet Operations /Drying</v>
          </cell>
          <cell r="D9275" t="str">
            <v>Industrial Processes - NEC</v>
          </cell>
          <cell r="G9275" t="str">
            <v>Industrial Processes</v>
          </cell>
          <cell r="H9275" t="str">
            <v>Textile Products</v>
          </cell>
          <cell r="I9275" t="str">
            <v>Carpet Operations</v>
          </cell>
          <cell r="J9275" t="str">
            <v>Drying</v>
          </cell>
          <cell r="N9275">
            <v>40988</v>
          </cell>
        </row>
        <row r="9276">
          <cell r="A9276" t="str">
            <v>33000399</v>
          </cell>
          <cell r="B9276" t="str">
            <v>Point</v>
          </cell>
          <cell r="C9276" t="str">
            <v>Textiles /Carpet Operations /Other Not Classified</v>
          </cell>
          <cell r="D9276" t="str">
            <v>Industrial Processes - NEC</v>
          </cell>
          <cell r="G9276" t="str">
            <v>Industrial Processes</v>
          </cell>
          <cell r="H9276" t="str">
            <v>Textile Products</v>
          </cell>
          <cell r="I9276" t="str">
            <v>Carpet Operations</v>
          </cell>
          <cell r="J9276" t="str">
            <v>Other Not Classified</v>
          </cell>
          <cell r="N9276">
            <v>40988</v>
          </cell>
        </row>
        <row r="9277">
          <cell r="A9277" t="str">
            <v>33000499</v>
          </cell>
          <cell r="B9277" t="str">
            <v>Point</v>
          </cell>
          <cell r="C9277" t="str">
            <v>Textiles /Fabric Finishing /Other Not Classified</v>
          </cell>
          <cell r="D9277" t="str">
            <v>Industrial Processes - NEC</v>
          </cell>
          <cell r="G9277" t="str">
            <v>Industrial Processes</v>
          </cell>
          <cell r="H9277" t="str">
            <v>Textile Products</v>
          </cell>
          <cell r="I9277" t="str">
            <v>Fabric Finishing</v>
          </cell>
          <cell r="J9277" t="str">
            <v>Other Not Classified</v>
          </cell>
          <cell r="N9277">
            <v>40988</v>
          </cell>
        </row>
        <row r="9278">
          <cell r="A9278" t="str">
            <v>33000599</v>
          </cell>
          <cell r="B9278" t="str">
            <v>Point</v>
          </cell>
          <cell r="C9278" t="str">
            <v>Textiles /Fabric Finishing /Other Not Classified</v>
          </cell>
          <cell r="D9278" t="str">
            <v>Industrial Processes - NEC</v>
          </cell>
          <cell r="G9278" t="str">
            <v>Industrial Processes</v>
          </cell>
          <cell r="H9278" t="str">
            <v>Textile Products</v>
          </cell>
          <cell r="I9278" t="str">
            <v>Fabric Finishing</v>
          </cell>
          <cell r="J9278" t="str">
            <v>Other Not Classified</v>
          </cell>
          <cell r="K9278" t="str">
            <v>33000499</v>
          </cell>
          <cell r="L9278" t="str">
            <v>2005</v>
          </cell>
          <cell r="N9278">
            <v>40988</v>
          </cell>
        </row>
        <row r="9279">
          <cell r="A9279" t="str">
            <v>33088801</v>
          </cell>
          <cell r="B9279" t="str">
            <v>Point</v>
          </cell>
          <cell r="C9279" t="str">
            <v>Textiles /Fugitive Emissions /Specify in Comments Field</v>
          </cell>
          <cell r="D9279" t="str">
            <v>Industrial Processes - NEC</v>
          </cell>
          <cell r="G9279" t="str">
            <v>Industrial Processes</v>
          </cell>
          <cell r="H9279" t="str">
            <v>Textile Products</v>
          </cell>
          <cell r="I9279" t="str">
            <v>Fugitive Emissions</v>
          </cell>
          <cell r="J9279" t="str">
            <v>Specify in Comments Field</v>
          </cell>
          <cell r="N9279">
            <v>40988</v>
          </cell>
        </row>
        <row r="9280">
          <cell r="A9280" t="str">
            <v>33088802</v>
          </cell>
          <cell r="B9280" t="str">
            <v>Point</v>
          </cell>
          <cell r="C9280" t="str">
            <v>Textiles /Fugitive Emissions /Specify in Comments Field</v>
          </cell>
          <cell r="D9280" t="str">
            <v>Industrial Processes - NEC</v>
          </cell>
          <cell r="G9280" t="str">
            <v>Industrial Processes</v>
          </cell>
          <cell r="H9280" t="str">
            <v>Textile Products</v>
          </cell>
          <cell r="I9280" t="str">
            <v>Fugitive Emissions</v>
          </cell>
          <cell r="J9280" t="str">
            <v>Specify in Comments Field</v>
          </cell>
          <cell r="K9280" t="str">
            <v>33088801</v>
          </cell>
          <cell r="L9280" t="str">
            <v>2002</v>
          </cell>
          <cell r="N9280">
            <v>40988</v>
          </cell>
        </row>
        <row r="9281">
          <cell r="A9281" t="str">
            <v>33088803</v>
          </cell>
          <cell r="B9281" t="str">
            <v>Point</v>
          </cell>
          <cell r="C9281" t="str">
            <v>Textiles /Fugitive Emissions /Specify in Comments Field</v>
          </cell>
          <cell r="D9281" t="str">
            <v>Industrial Processes - NEC</v>
          </cell>
          <cell r="G9281" t="str">
            <v>Industrial Processes</v>
          </cell>
          <cell r="H9281" t="str">
            <v>Textile Products</v>
          </cell>
          <cell r="I9281" t="str">
            <v>Fugitive Emissions</v>
          </cell>
          <cell r="J9281" t="str">
            <v>Specify in Comments Field</v>
          </cell>
          <cell r="K9281" t="str">
            <v>33088801</v>
          </cell>
          <cell r="L9281" t="str">
            <v>2002</v>
          </cell>
          <cell r="N9281">
            <v>40988</v>
          </cell>
        </row>
        <row r="9282">
          <cell r="A9282" t="str">
            <v>33088804</v>
          </cell>
          <cell r="B9282" t="str">
            <v>Point</v>
          </cell>
          <cell r="C9282" t="str">
            <v>Textiles /Fugitive Emissions /Specify in Comments Field</v>
          </cell>
          <cell r="D9282" t="str">
            <v>Industrial Processes - NEC</v>
          </cell>
          <cell r="G9282" t="str">
            <v>Industrial Processes</v>
          </cell>
          <cell r="H9282" t="str">
            <v>Textile Products</v>
          </cell>
          <cell r="I9282" t="str">
            <v>Fugitive Emissions</v>
          </cell>
          <cell r="J9282" t="str">
            <v>Specify in Comments Field</v>
          </cell>
          <cell r="K9282" t="str">
            <v>33088801</v>
          </cell>
          <cell r="L9282" t="str">
            <v>2002</v>
          </cell>
          <cell r="N9282">
            <v>40988</v>
          </cell>
        </row>
        <row r="9283">
          <cell r="A9283" t="str">
            <v>33088805</v>
          </cell>
          <cell r="B9283" t="str">
            <v>Point</v>
          </cell>
          <cell r="C9283" t="str">
            <v>Textiles /Fugitive Emissions /Specify in Comments Field</v>
          </cell>
          <cell r="D9283" t="str">
            <v>Industrial Processes - NEC</v>
          </cell>
          <cell r="G9283" t="str">
            <v>Industrial Processes</v>
          </cell>
          <cell r="H9283" t="str">
            <v>Textile Products</v>
          </cell>
          <cell r="I9283" t="str">
            <v>Fugitive Emissions</v>
          </cell>
          <cell r="J9283" t="str">
            <v>Specify in Comments Field</v>
          </cell>
          <cell r="K9283" t="str">
            <v>33088801</v>
          </cell>
          <cell r="L9283" t="str">
            <v>2002</v>
          </cell>
          <cell r="N9283">
            <v>40988</v>
          </cell>
        </row>
        <row r="9284">
          <cell r="A9284" t="str">
            <v>3333333333</v>
          </cell>
          <cell r="B9284" t="str">
            <v>Nonpoint</v>
          </cell>
          <cell r="C9284" t="str">
            <v>LPG Distribution /LPG Distribution /LPG Distribution</v>
          </cell>
          <cell r="D9284" t="str">
            <v>Industrial Processes - NEC</v>
          </cell>
          <cell r="G9284" t="str">
            <v>LPG Distribution</v>
          </cell>
          <cell r="H9284" t="str">
            <v>LPG Distribution</v>
          </cell>
          <cell r="I9284" t="str">
            <v>LPG Distribution</v>
          </cell>
          <cell r="J9284" t="str">
            <v>LPG Distribution</v>
          </cell>
          <cell r="L9284" t="str">
            <v>2002</v>
          </cell>
          <cell r="M9284">
            <v>39062</v>
          </cell>
          <cell r="N9284">
            <v>40982</v>
          </cell>
        </row>
        <row r="9285">
          <cell r="A9285" t="str">
            <v>36000101</v>
          </cell>
          <cell r="B9285" t="str">
            <v>Point</v>
          </cell>
          <cell r="C9285" t="str">
            <v>Print-Publish /Typesetting /Remelting (Lead Emissions Only)</v>
          </cell>
          <cell r="D9285" t="str">
            <v>Industrial Processes - Non-ferrous Metals</v>
          </cell>
          <cell r="G9285" t="str">
            <v>Industrial Processes</v>
          </cell>
          <cell r="H9285" t="str">
            <v>Printing and Publishing</v>
          </cell>
          <cell r="I9285" t="str">
            <v>Typesetting (Lead Remelting)</v>
          </cell>
          <cell r="J9285" t="str">
            <v>Remelting (Lead Emissions Only)</v>
          </cell>
          <cell r="N9285">
            <v>40988</v>
          </cell>
        </row>
        <row r="9286">
          <cell r="A9286" t="str">
            <v>38500101</v>
          </cell>
          <cell r="B9286" t="str">
            <v>Point</v>
          </cell>
          <cell r="C9286" t="str">
            <v>Industrial Process Cooling Tower /Mechanical Draft</v>
          </cell>
          <cell r="D9286" t="str">
            <v>Industrial Processes - NEC</v>
          </cell>
          <cell r="G9286" t="str">
            <v>Industrial Processes</v>
          </cell>
          <cell r="H9286" t="str">
            <v>Cooling Tower</v>
          </cell>
          <cell r="I9286" t="str">
            <v>Process Cooling</v>
          </cell>
          <cell r="J9286" t="str">
            <v>Mechanical Draft</v>
          </cell>
          <cell r="N9286">
            <v>40988</v>
          </cell>
        </row>
        <row r="9287">
          <cell r="A9287" t="str">
            <v>38500102</v>
          </cell>
          <cell r="B9287" t="str">
            <v>Point</v>
          </cell>
          <cell r="C9287" t="str">
            <v>Industrial Process Cooling Tower /Natural Draft</v>
          </cell>
          <cell r="D9287" t="str">
            <v>Industrial Processes - NEC</v>
          </cell>
          <cell r="G9287" t="str">
            <v>Industrial Processes</v>
          </cell>
          <cell r="H9287" t="str">
            <v>Cooling Tower</v>
          </cell>
          <cell r="I9287" t="str">
            <v>Process Cooling</v>
          </cell>
          <cell r="J9287" t="str">
            <v>Natural Draft</v>
          </cell>
          <cell r="N9287">
            <v>40988</v>
          </cell>
        </row>
        <row r="9288">
          <cell r="A9288" t="str">
            <v>38500110</v>
          </cell>
          <cell r="B9288" t="str">
            <v>Point</v>
          </cell>
          <cell r="C9288" t="str">
            <v>Industrial Process Cooling Tower /Other Not Specified</v>
          </cell>
          <cell r="D9288" t="str">
            <v>Industrial Processes - NEC</v>
          </cell>
          <cell r="G9288" t="str">
            <v>Industrial Processes</v>
          </cell>
          <cell r="H9288" t="str">
            <v>Cooling Tower</v>
          </cell>
          <cell r="I9288" t="str">
            <v>Process Cooling</v>
          </cell>
          <cell r="J9288" t="str">
            <v>Other Not Specified</v>
          </cell>
          <cell r="N9288">
            <v>40988</v>
          </cell>
        </row>
        <row r="9289">
          <cell r="A9289" t="str">
            <v>39000189</v>
          </cell>
          <cell r="B9289" t="str">
            <v>Point</v>
          </cell>
          <cell r="C9289" t="str">
            <v>In-Process Fuel Use /Anthracite Coal /General</v>
          </cell>
          <cell r="D9289" t="str">
            <v>Industrial Processes - NEC</v>
          </cell>
          <cell r="G9289" t="str">
            <v>Industrial Processes</v>
          </cell>
          <cell r="H9289" t="str">
            <v>In-process Fuel Use</v>
          </cell>
          <cell r="I9289" t="str">
            <v>Anthracite Coal</v>
          </cell>
          <cell r="J9289" t="str">
            <v>General</v>
          </cell>
          <cell r="K9289" t="str">
            <v>39000199</v>
          </cell>
          <cell r="L9289" t="str">
            <v>2002</v>
          </cell>
          <cell r="N9289">
            <v>40988</v>
          </cell>
        </row>
        <row r="9290">
          <cell r="A9290" t="str">
            <v>39000199</v>
          </cell>
          <cell r="B9290" t="str">
            <v>Point</v>
          </cell>
          <cell r="C9290" t="str">
            <v>In-Process Fuel Use /Anthracite Coal /General</v>
          </cell>
          <cell r="D9290" t="str">
            <v>Industrial Processes - NEC</v>
          </cell>
          <cell r="G9290" t="str">
            <v>Industrial Processes</v>
          </cell>
          <cell r="H9290" t="str">
            <v>In-process Fuel Use</v>
          </cell>
          <cell r="I9290" t="str">
            <v>Anthracite Coal</v>
          </cell>
          <cell r="J9290" t="str">
            <v>General</v>
          </cell>
          <cell r="N9290">
            <v>40988</v>
          </cell>
        </row>
        <row r="9291">
          <cell r="A9291" t="str">
            <v>39000201</v>
          </cell>
          <cell r="B9291" t="str">
            <v>Point</v>
          </cell>
          <cell r="C9291" t="str">
            <v>In-Process Fuel Use /Bituminous Coal /Cement Kiln/Dryer</v>
          </cell>
          <cell r="D9291" t="str">
            <v>Industrial Processes - Cement Manuf</v>
          </cell>
          <cell r="G9291" t="str">
            <v>Industrial Processes</v>
          </cell>
          <cell r="H9291" t="str">
            <v>In-process Fuel Use</v>
          </cell>
          <cell r="I9291" t="str">
            <v>Bituminous Coal</v>
          </cell>
          <cell r="J9291" t="str">
            <v>Cement Kiln/Dryer (Bituminous Coal)</v>
          </cell>
          <cell r="N9291">
            <v>40988</v>
          </cell>
        </row>
        <row r="9292">
          <cell r="A9292" t="str">
            <v>39000203</v>
          </cell>
          <cell r="B9292" t="str">
            <v>Point</v>
          </cell>
          <cell r="C9292" t="str">
            <v>In-Process Fuel Use /Bituminous Coal /Lime Kiln</v>
          </cell>
          <cell r="D9292" t="str">
            <v>Industrial Processes - NEC</v>
          </cell>
          <cell r="G9292" t="str">
            <v>Industrial Processes</v>
          </cell>
          <cell r="H9292" t="str">
            <v>In-process Fuel Use</v>
          </cell>
          <cell r="I9292" t="str">
            <v>Bituminous Coal</v>
          </cell>
          <cell r="J9292" t="str">
            <v>Lime Kiln (Bituminous)</v>
          </cell>
          <cell r="N9292">
            <v>40988</v>
          </cell>
        </row>
        <row r="9293">
          <cell r="A9293" t="str">
            <v>39000288</v>
          </cell>
          <cell r="B9293" t="str">
            <v>Point</v>
          </cell>
          <cell r="C9293" t="str">
            <v>In-Process Fuel Use /Subbituminous Coal /General</v>
          </cell>
          <cell r="D9293" t="str">
            <v>Industrial Processes - NEC</v>
          </cell>
          <cell r="G9293" t="str">
            <v>Industrial Processes</v>
          </cell>
          <cell r="H9293" t="str">
            <v>In-process Fuel Use</v>
          </cell>
          <cell r="I9293" t="str">
            <v>Bituminous Coal</v>
          </cell>
          <cell r="J9293" t="str">
            <v>General (Subbituminous)</v>
          </cell>
          <cell r="N9293">
            <v>40988</v>
          </cell>
        </row>
        <row r="9294">
          <cell r="A9294" t="str">
            <v>39000289</v>
          </cell>
          <cell r="B9294" t="str">
            <v>Point</v>
          </cell>
          <cell r="C9294" t="str">
            <v>In-Process Fuel Use /Bituminous Coal /General</v>
          </cell>
          <cell r="D9294" t="str">
            <v>Industrial Processes - NEC</v>
          </cell>
          <cell r="G9294" t="str">
            <v>Industrial Processes</v>
          </cell>
          <cell r="H9294" t="str">
            <v>In-process Fuel Use</v>
          </cell>
          <cell r="I9294" t="str">
            <v>Bituminous Coal</v>
          </cell>
          <cell r="J9294" t="str">
            <v>General (Bituminous)</v>
          </cell>
          <cell r="N9294">
            <v>40988</v>
          </cell>
        </row>
        <row r="9295">
          <cell r="A9295" t="str">
            <v>39000299</v>
          </cell>
          <cell r="B9295" t="str">
            <v>Point</v>
          </cell>
          <cell r="C9295" t="str">
            <v>In-Process Fuel Use /Bituminous Coal /General</v>
          </cell>
          <cell r="D9295" t="str">
            <v>Industrial Processes - NEC</v>
          </cell>
          <cell r="G9295" t="str">
            <v>Industrial Processes</v>
          </cell>
          <cell r="H9295" t="str">
            <v>In-process Fuel Use</v>
          </cell>
          <cell r="I9295" t="str">
            <v>Bituminous Coal</v>
          </cell>
          <cell r="J9295" t="str">
            <v>General (Bituminous)</v>
          </cell>
          <cell r="K9295" t="str">
            <v>39000289</v>
          </cell>
          <cell r="L9295" t="str">
            <v>2002</v>
          </cell>
          <cell r="N9295">
            <v>40988</v>
          </cell>
        </row>
        <row r="9296">
          <cell r="A9296" t="str">
            <v>39000389</v>
          </cell>
          <cell r="B9296" t="str">
            <v>Point</v>
          </cell>
          <cell r="C9296" t="str">
            <v>In-Process Fuel Use /Lignite /General</v>
          </cell>
          <cell r="D9296" t="str">
            <v>Industrial Processes - NEC</v>
          </cell>
          <cell r="G9296" t="str">
            <v>Industrial Processes</v>
          </cell>
          <cell r="H9296" t="str">
            <v>In-process Fuel Use</v>
          </cell>
          <cell r="I9296" t="str">
            <v>Lignite</v>
          </cell>
          <cell r="J9296" t="str">
            <v>General</v>
          </cell>
          <cell r="K9296" t="str">
            <v>39000399</v>
          </cell>
          <cell r="L9296" t="str">
            <v>2002</v>
          </cell>
          <cell r="N9296">
            <v>40988</v>
          </cell>
        </row>
        <row r="9297">
          <cell r="A9297" t="str">
            <v>39000399</v>
          </cell>
          <cell r="B9297" t="str">
            <v>Point</v>
          </cell>
          <cell r="C9297" t="str">
            <v>In-Process Fuel Use /Lignite /General</v>
          </cell>
          <cell r="D9297" t="str">
            <v>Industrial Processes - NEC</v>
          </cell>
          <cell r="G9297" t="str">
            <v>Industrial Processes</v>
          </cell>
          <cell r="H9297" t="str">
            <v>In-process Fuel Use</v>
          </cell>
          <cell r="I9297" t="str">
            <v>Lignite</v>
          </cell>
          <cell r="J9297" t="str">
            <v>General</v>
          </cell>
          <cell r="N9297">
            <v>40988</v>
          </cell>
        </row>
        <row r="9298">
          <cell r="A9298" t="str">
            <v>39000402</v>
          </cell>
          <cell r="B9298" t="str">
            <v>Point</v>
          </cell>
          <cell r="C9298" t="str">
            <v>In-Process Fuel Use /Residual Oil /Cement Kiln/Dryer</v>
          </cell>
          <cell r="D9298" t="str">
            <v>Industrial Processes - Cement Manuf</v>
          </cell>
          <cell r="G9298" t="str">
            <v>Industrial Processes</v>
          </cell>
          <cell r="H9298" t="str">
            <v>In-process Fuel Use</v>
          </cell>
          <cell r="I9298" t="str">
            <v>Residual Oil</v>
          </cell>
          <cell r="J9298" t="str">
            <v>Cement Kiln/Dryer</v>
          </cell>
          <cell r="N9298">
            <v>40988</v>
          </cell>
        </row>
        <row r="9299">
          <cell r="A9299" t="str">
            <v>39000403</v>
          </cell>
          <cell r="B9299" t="str">
            <v>Point</v>
          </cell>
          <cell r="C9299" t="str">
            <v>In-Process Fuel Use /Residual Oil /Lime Kiln</v>
          </cell>
          <cell r="D9299" t="str">
            <v>Industrial Processes - NEC</v>
          </cell>
          <cell r="G9299" t="str">
            <v>Industrial Processes</v>
          </cell>
          <cell r="H9299" t="str">
            <v>In-process Fuel Use</v>
          </cell>
          <cell r="I9299" t="str">
            <v>Residual Oil</v>
          </cell>
          <cell r="J9299" t="str">
            <v>Lime Kiln</v>
          </cell>
          <cell r="N9299">
            <v>40988</v>
          </cell>
        </row>
        <row r="9300">
          <cell r="A9300" t="str">
            <v>39000489</v>
          </cell>
          <cell r="B9300" t="str">
            <v>Point</v>
          </cell>
          <cell r="C9300" t="str">
            <v>In-Process Fuel Use /Residual Oil /General</v>
          </cell>
          <cell r="D9300" t="str">
            <v>Industrial Processes - NEC</v>
          </cell>
          <cell r="G9300" t="str">
            <v>Industrial Processes</v>
          </cell>
          <cell r="H9300" t="str">
            <v>In-process Fuel Use</v>
          </cell>
          <cell r="I9300" t="str">
            <v>Residual Oil</v>
          </cell>
          <cell r="J9300" t="str">
            <v>General</v>
          </cell>
          <cell r="K9300" t="str">
            <v>39000499</v>
          </cell>
          <cell r="L9300" t="str">
            <v>2002</v>
          </cell>
          <cell r="N9300">
            <v>40988</v>
          </cell>
        </row>
        <row r="9301">
          <cell r="A9301" t="str">
            <v>39000499</v>
          </cell>
          <cell r="B9301" t="str">
            <v>Point</v>
          </cell>
          <cell r="C9301" t="str">
            <v>In-Process Fuel Use /Residual Oil /General</v>
          </cell>
          <cell r="D9301" t="str">
            <v>Industrial Processes - NEC</v>
          </cell>
          <cell r="G9301" t="str">
            <v>Industrial Processes</v>
          </cell>
          <cell r="H9301" t="str">
            <v>In-process Fuel Use</v>
          </cell>
          <cell r="I9301" t="str">
            <v>Residual Oil</v>
          </cell>
          <cell r="J9301" t="str">
            <v>General</v>
          </cell>
          <cell r="N9301">
            <v>40988</v>
          </cell>
        </row>
        <row r="9302">
          <cell r="A9302" t="str">
            <v>39000501</v>
          </cell>
          <cell r="B9302" t="str">
            <v>Point</v>
          </cell>
          <cell r="C9302" t="str">
            <v>In-Process Fuel Use /Distillate Oil /Asphalt Dryer **</v>
          </cell>
          <cell r="D9302" t="str">
            <v>Industrial Processes - NEC</v>
          </cell>
          <cell r="G9302" t="str">
            <v>Industrial Processes</v>
          </cell>
          <cell r="H9302" t="str">
            <v>In-process Fuel Use</v>
          </cell>
          <cell r="I9302" t="str">
            <v>Distillate Oil</v>
          </cell>
          <cell r="J9302" t="str">
            <v>Asphalt Dryer **</v>
          </cell>
          <cell r="N9302">
            <v>40988</v>
          </cell>
        </row>
        <row r="9303">
          <cell r="A9303" t="str">
            <v>39000502</v>
          </cell>
          <cell r="B9303" t="str">
            <v>Point</v>
          </cell>
          <cell r="C9303" t="str">
            <v>In-Process Fuel Use /Distillate Oil /Cement Kiln/Dryer</v>
          </cell>
          <cell r="D9303" t="str">
            <v>Industrial Processes - Cement Manuf</v>
          </cell>
          <cell r="G9303" t="str">
            <v>Industrial Processes</v>
          </cell>
          <cell r="H9303" t="str">
            <v>In-process Fuel Use</v>
          </cell>
          <cell r="I9303" t="str">
            <v>Distillate Oil</v>
          </cell>
          <cell r="J9303" t="str">
            <v>Cement Kiln/Dryer</v>
          </cell>
          <cell r="N9303">
            <v>40988</v>
          </cell>
        </row>
        <row r="9304">
          <cell r="A9304" t="str">
            <v>39000503</v>
          </cell>
          <cell r="B9304" t="str">
            <v>Point</v>
          </cell>
          <cell r="C9304" t="str">
            <v>In-Process Fuel Use /Distillate Oil /Lime Kiln</v>
          </cell>
          <cell r="D9304" t="str">
            <v>Industrial Processes - NEC</v>
          </cell>
          <cell r="G9304" t="str">
            <v>Industrial Processes</v>
          </cell>
          <cell r="H9304" t="str">
            <v>In-process Fuel Use</v>
          </cell>
          <cell r="I9304" t="str">
            <v>Distillate Oil</v>
          </cell>
          <cell r="J9304" t="str">
            <v>Lime Kiln</v>
          </cell>
          <cell r="N9304">
            <v>40988</v>
          </cell>
        </row>
        <row r="9305">
          <cell r="A9305" t="str">
            <v>39000589</v>
          </cell>
          <cell r="B9305" t="str">
            <v>Point</v>
          </cell>
          <cell r="C9305" t="str">
            <v>In-Process Fuel Use /Distillate Oil /General</v>
          </cell>
          <cell r="D9305" t="str">
            <v>Industrial Processes - NEC</v>
          </cell>
          <cell r="G9305" t="str">
            <v>Industrial Processes</v>
          </cell>
          <cell r="H9305" t="str">
            <v>In-process Fuel Use</v>
          </cell>
          <cell r="I9305" t="str">
            <v>Distillate Oil</v>
          </cell>
          <cell r="J9305" t="str">
            <v>General</v>
          </cell>
          <cell r="K9305" t="str">
            <v>39000599</v>
          </cell>
          <cell r="L9305" t="str">
            <v>2002</v>
          </cell>
          <cell r="N9305">
            <v>40988</v>
          </cell>
        </row>
        <row r="9306">
          <cell r="A9306" t="str">
            <v>39000598</v>
          </cell>
          <cell r="B9306" t="str">
            <v>Point</v>
          </cell>
          <cell r="C9306" t="str">
            <v>In-Process Fuel Use /Distillate Oil /Grade 4 Oil: General</v>
          </cell>
          <cell r="D9306" t="str">
            <v>Industrial Processes - NEC</v>
          </cell>
          <cell r="G9306" t="str">
            <v>Industrial Processes</v>
          </cell>
          <cell r="H9306" t="str">
            <v>In-process Fuel Use</v>
          </cell>
          <cell r="I9306" t="str">
            <v>Distillate Oil</v>
          </cell>
          <cell r="J9306" t="str">
            <v>Grade 4 Oil: General</v>
          </cell>
          <cell r="N9306">
            <v>40988</v>
          </cell>
        </row>
        <row r="9307">
          <cell r="A9307" t="str">
            <v>39000599</v>
          </cell>
          <cell r="B9307" t="str">
            <v>Point</v>
          </cell>
          <cell r="C9307" t="str">
            <v>In-Process Fuel Use /Distillate Oil /General</v>
          </cell>
          <cell r="D9307" t="str">
            <v>Industrial Processes - NEC</v>
          </cell>
          <cell r="G9307" t="str">
            <v>Industrial Processes</v>
          </cell>
          <cell r="H9307" t="str">
            <v>In-process Fuel Use</v>
          </cell>
          <cell r="I9307" t="str">
            <v>Distillate Oil</v>
          </cell>
          <cell r="J9307" t="str">
            <v>General</v>
          </cell>
          <cell r="N9307">
            <v>40988</v>
          </cell>
        </row>
        <row r="9308">
          <cell r="A9308" t="str">
            <v>39000602</v>
          </cell>
          <cell r="B9308" t="str">
            <v>Point</v>
          </cell>
          <cell r="C9308" t="str">
            <v>In-Process Fuel Use /Natural Gas /Cement Kiln/Dryer</v>
          </cell>
          <cell r="D9308" t="str">
            <v>Industrial Processes - Cement Manuf</v>
          </cell>
          <cell r="G9308" t="str">
            <v>Industrial Processes</v>
          </cell>
          <cell r="H9308" t="str">
            <v>In-process Fuel Use</v>
          </cell>
          <cell r="I9308" t="str">
            <v>Natural Gas</v>
          </cell>
          <cell r="J9308" t="str">
            <v>Cement Kiln/Dryer</v>
          </cell>
          <cell r="N9308">
            <v>40988</v>
          </cell>
        </row>
        <row r="9309">
          <cell r="A9309" t="str">
            <v>39000603</v>
          </cell>
          <cell r="B9309" t="str">
            <v>Point</v>
          </cell>
          <cell r="C9309" t="str">
            <v>In-Process Fuel Use /Natural Gas /Lime Kiln</v>
          </cell>
          <cell r="D9309" t="str">
            <v>Industrial Processes - NEC</v>
          </cell>
          <cell r="G9309" t="str">
            <v>Industrial Processes</v>
          </cell>
          <cell r="H9309" t="str">
            <v>In-process Fuel Use</v>
          </cell>
          <cell r="I9309" t="str">
            <v>Natural Gas</v>
          </cell>
          <cell r="J9309" t="str">
            <v>Lime Kiln</v>
          </cell>
          <cell r="N9309">
            <v>40988</v>
          </cell>
        </row>
        <row r="9310">
          <cell r="A9310" t="str">
            <v>39000605</v>
          </cell>
          <cell r="B9310" t="str">
            <v>Point</v>
          </cell>
          <cell r="C9310" t="str">
            <v>In-Process Fuel Use /Natural Gas /Metal Melting **</v>
          </cell>
          <cell r="D9310" t="str">
            <v>Industrial Processes - NEC</v>
          </cell>
          <cell r="G9310" t="str">
            <v>Industrial Processes</v>
          </cell>
          <cell r="H9310" t="str">
            <v>In-process Fuel Use</v>
          </cell>
          <cell r="I9310" t="str">
            <v>Natural Gas</v>
          </cell>
          <cell r="J9310" t="str">
            <v>Metal Melting **</v>
          </cell>
          <cell r="N9310">
            <v>40988</v>
          </cell>
        </row>
        <row r="9311">
          <cell r="A9311" t="str">
            <v>39000689</v>
          </cell>
          <cell r="B9311" t="str">
            <v>Point</v>
          </cell>
          <cell r="C9311" t="str">
            <v>In-Process Fuel Use /Natural Gas /General</v>
          </cell>
          <cell r="D9311" t="str">
            <v>Industrial Processes - NEC</v>
          </cell>
          <cell r="G9311" t="str">
            <v>Industrial Processes</v>
          </cell>
          <cell r="H9311" t="str">
            <v>In-process Fuel Use</v>
          </cell>
          <cell r="I9311" t="str">
            <v>Natural Gas</v>
          </cell>
          <cell r="J9311" t="str">
            <v>General</v>
          </cell>
          <cell r="K9311" t="str">
            <v>39000699</v>
          </cell>
          <cell r="L9311" t="str">
            <v>2002</v>
          </cell>
          <cell r="N9311">
            <v>40988</v>
          </cell>
        </row>
        <row r="9312">
          <cell r="A9312" t="str">
            <v>39000699</v>
          </cell>
          <cell r="B9312" t="str">
            <v>Point</v>
          </cell>
          <cell r="C9312" t="str">
            <v>In-Process Fuel Use /Natural Gas /General</v>
          </cell>
          <cell r="D9312" t="str">
            <v>Industrial Processes - NEC</v>
          </cell>
          <cell r="G9312" t="str">
            <v>Industrial Processes</v>
          </cell>
          <cell r="H9312" t="str">
            <v>In-process Fuel Use</v>
          </cell>
          <cell r="I9312" t="str">
            <v>Natural Gas</v>
          </cell>
          <cell r="J9312" t="str">
            <v>General</v>
          </cell>
          <cell r="N9312">
            <v>40988</v>
          </cell>
        </row>
        <row r="9313">
          <cell r="A9313" t="str">
            <v>39000701</v>
          </cell>
          <cell r="B9313" t="str">
            <v>Point</v>
          </cell>
          <cell r="C9313" t="str">
            <v>In-Process Fuel Use /Process Gas /Coke Oven or Blast Furnace</v>
          </cell>
          <cell r="D9313" t="str">
            <v>Industrial Processes - NEC</v>
          </cell>
          <cell r="G9313" t="str">
            <v>Industrial Processes</v>
          </cell>
          <cell r="H9313" t="str">
            <v>In-process Fuel Use</v>
          </cell>
          <cell r="I9313" t="str">
            <v>Process Gas</v>
          </cell>
          <cell r="J9313" t="str">
            <v>Coke Oven or Blast Furnace</v>
          </cell>
          <cell r="N9313">
            <v>40988</v>
          </cell>
        </row>
        <row r="9314">
          <cell r="A9314" t="str">
            <v>39000702</v>
          </cell>
          <cell r="B9314" t="str">
            <v>Point</v>
          </cell>
          <cell r="C9314" t="str">
            <v>In-Process Fuel Use /Process Gas /Coke Oven Gas</v>
          </cell>
          <cell r="D9314" t="str">
            <v>Industrial Processes - NEC</v>
          </cell>
          <cell r="G9314" t="str">
            <v>Industrial Processes</v>
          </cell>
          <cell r="H9314" t="str">
            <v>In-process Fuel Use</v>
          </cell>
          <cell r="I9314" t="str">
            <v>Process Gas</v>
          </cell>
          <cell r="J9314" t="str">
            <v>Coke Oven Gas</v>
          </cell>
          <cell r="N9314">
            <v>40988</v>
          </cell>
        </row>
        <row r="9315">
          <cell r="A9315" t="str">
            <v>39000788</v>
          </cell>
          <cell r="B9315" t="str">
            <v>Point</v>
          </cell>
          <cell r="C9315" t="str">
            <v>In-Process Fuel Use /Process Gas /General</v>
          </cell>
          <cell r="D9315" t="str">
            <v>Industrial Processes - NEC</v>
          </cell>
          <cell r="G9315" t="str">
            <v>Industrial Processes</v>
          </cell>
          <cell r="H9315" t="str">
            <v>In-process Fuel Use</v>
          </cell>
          <cell r="I9315" t="str">
            <v>Process Gas</v>
          </cell>
          <cell r="J9315" t="str">
            <v>General</v>
          </cell>
          <cell r="K9315" t="str">
            <v>39000797</v>
          </cell>
          <cell r="L9315" t="str">
            <v>2005</v>
          </cell>
          <cell r="N9315">
            <v>40988</v>
          </cell>
        </row>
        <row r="9316">
          <cell r="A9316" t="str">
            <v>39000789</v>
          </cell>
          <cell r="B9316" t="str">
            <v>Point</v>
          </cell>
          <cell r="C9316" t="str">
            <v>In-Process Fuel Use /Process Gas /Coke Oven Gas</v>
          </cell>
          <cell r="D9316" t="str">
            <v>Industrial Processes - NEC</v>
          </cell>
          <cell r="G9316" t="str">
            <v>Industrial Processes</v>
          </cell>
          <cell r="H9316" t="str">
            <v>In-process Fuel Use</v>
          </cell>
          <cell r="I9316" t="str">
            <v>Process Gas</v>
          </cell>
          <cell r="J9316" t="str">
            <v>Coke Oven Gas</v>
          </cell>
          <cell r="K9316" t="str">
            <v>39000702</v>
          </cell>
          <cell r="L9316" t="str">
            <v>2005</v>
          </cell>
          <cell r="N9316">
            <v>40988</v>
          </cell>
        </row>
        <row r="9317">
          <cell r="A9317" t="str">
            <v>39000797</v>
          </cell>
          <cell r="B9317" t="str">
            <v>Point</v>
          </cell>
          <cell r="C9317" t="str">
            <v>In-Process Fuel Use /Process Gas /General</v>
          </cell>
          <cell r="D9317" t="str">
            <v>Industrial Processes - NEC</v>
          </cell>
          <cell r="G9317" t="str">
            <v>Industrial Processes</v>
          </cell>
          <cell r="H9317" t="str">
            <v>In-process Fuel Use</v>
          </cell>
          <cell r="I9317" t="str">
            <v>Process Gas</v>
          </cell>
          <cell r="J9317" t="str">
            <v>General</v>
          </cell>
          <cell r="N9317">
            <v>40988</v>
          </cell>
        </row>
        <row r="9318">
          <cell r="A9318" t="str">
            <v>39000798</v>
          </cell>
          <cell r="B9318" t="str">
            <v>Point</v>
          </cell>
          <cell r="C9318" t="str">
            <v>In-Process Fuel Use /Process Gas /General</v>
          </cell>
          <cell r="D9318" t="str">
            <v>Industrial Processes - NEC</v>
          </cell>
          <cell r="G9318" t="str">
            <v>Industrial Processes</v>
          </cell>
          <cell r="H9318" t="str">
            <v>In-process Fuel Use</v>
          </cell>
          <cell r="I9318" t="str">
            <v>Process Gas</v>
          </cell>
          <cell r="J9318" t="str">
            <v>General</v>
          </cell>
          <cell r="K9318" t="str">
            <v>39000797</v>
          </cell>
          <cell r="L9318" t="str">
            <v>2005</v>
          </cell>
          <cell r="N9318">
            <v>40988</v>
          </cell>
        </row>
        <row r="9319">
          <cell r="A9319" t="str">
            <v>39000799</v>
          </cell>
          <cell r="B9319" t="str">
            <v>Point</v>
          </cell>
          <cell r="C9319" t="str">
            <v>In-Process Fuel Use /Process Gas /General</v>
          </cell>
          <cell r="D9319" t="str">
            <v>Industrial Processes - NEC</v>
          </cell>
          <cell r="G9319" t="str">
            <v>Industrial Processes</v>
          </cell>
          <cell r="H9319" t="str">
            <v>In-process Fuel Use</v>
          </cell>
          <cell r="I9319" t="str">
            <v>Process Gas</v>
          </cell>
          <cell r="J9319" t="str">
            <v>General</v>
          </cell>
          <cell r="K9319" t="str">
            <v>39000797</v>
          </cell>
          <cell r="L9319" t="str">
            <v>2005</v>
          </cell>
          <cell r="N9319">
            <v>40988</v>
          </cell>
        </row>
        <row r="9320">
          <cell r="A9320" t="str">
            <v>39000801</v>
          </cell>
          <cell r="B9320" t="str">
            <v>Point</v>
          </cell>
          <cell r="C9320" t="str">
            <v>In-Process Fuel Use /Coke /Mineral Wool Fuel **</v>
          </cell>
          <cell r="D9320" t="str">
            <v>Industrial Processes - NEC</v>
          </cell>
          <cell r="G9320" t="str">
            <v>Industrial Processes</v>
          </cell>
          <cell r="H9320" t="str">
            <v>In-process Fuel Use</v>
          </cell>
          <cell r="I9320" t="str">
            <v>Coke</v>
          </cell>
          <cell r="J9320" t="str">
            <v>Mineral Wool Fuel **</v>
          </cell>
          <cell r="N9320">
            <v>40988</v>
          </cell>
        </row>
        <row r="9321">
          <cell r="A9321" t="str">
            <v>39000889</v>
          </cell>
          <cell r="B9321" t="str">
            <v>Point</v>
          </cell>
          <cell r="C9321" t="str">
            <v>In-Process Fuel Use /Coke /General</v>
          </cell>
          <cell r="D9321" t="str">
            <v>Industrial Processes - NEC</v>
          </cell>
          <cell r="G9321" t="str">
            <v>Industrial Processes</v>
          </cell>
          <cell r="H9321" t="str">
            <v>In-process Fuel Use</v>
          </cell>
          <cell r="I9321" t="str">
            <v>Coke</v>
          </cell>
          <cell r="J9321" t="str">
            <v>General</v>
          </cell>
          <cell r="N9321">
            <v>40988</v>
          </cell>
        </row>
        <row r="9322">
          <cell r="A9322" t="str">
            <v>39000899</v>
          </cell>
          <cell r="B9322" t="str">
            <v>Point</v>
          </cell>
          <cell r="C9322" t="str">
            <v>In-Process Fuel Use /Coke /General: Coke</v>
          </cell>
          <cell r="D9322" t="str">
            <v>Industrial Processes - NEC</v>
          </cell>
          <cell r="G9322" t="str">
            <v>Industrial Processes</v>
          </cell>
          <cell r="H9322" t="str">
            <v>In-process Fuel Use</v>
          </cell>
          <cell r="I9322" t="str">
            <v>Coke</v>
          </cell>
          <cell r="J9322" t="str">
            <v>General: Coke</v>
          </cell>
          <cell r="N9322">
            <v>40988</v>
          </cell>
        </row>
        <row r="9323">
          <cell r="A9323" t="str">
            <v>39000989</v>
          </cell>
          <cell r="B9323" t="str">
            <v>Point</v>
          </cell>
          <cell r="C9323" t="str">
            <v>In-Process Fuel Use /Wood /General</v>
          </cell>
          <cell r="D9323" t="str">
            <v>Industrial Processes - NEC</v>
          </cell>
          <cell r="G9323" t="str">
            <v>Industrial Processes</v>
          </cell>
          <cell r="H9323" t="str">
            <v>In-process Fuel Use</v>
          </cell>
          <cell r="I9323" t="str">
            <v>Wood</v>
          </cell>
          <cell r="J9323" t="str">
            <v>General</v>
          </cell>
          <cell r="N9323">
            <v>40988</v>
          </cell>
        </row>
        <row r="9324">
          <cell r="A9324" t="str">
            <v>39000999</v>
          </cell>
          <cell r="B9324" t="str">
            <v>Point</v>
          </cell>
          <cell r="C9324" t="str">
            <v>In-Process Fuel Use /Wood /General: Wood</v>
          </cell>
          <cell r="D9324" t="str">
            <v>Industrial Processes - NEC</v>
          </cell>
          <cell r="G9324" t="str">
            <v>Industrial Processes</v>
          </cell>
          <cell r="H9324" t="str">
            <v>In-process Fuel Use</v>
          </cell>
          <cell r="I9324" t="str">
            <v>Wood</v>
          </cell>
          <cell r="J9324" t="str">
            <v>General: Wood</v>
          </cell>
          <cell r="N9324">
            <v>40988</v>
          </cell>
        </row>
        <row r="9325">
          <cell r="A9325" t="str">
            <v>39001089</v>
          </cell>
          <cell r="B9325" t="str">
            <v>Point</v>
          </cell>
          <cell r="C9325" t="str">
            <v>In-Process Fuel Use /Liquified Petroleum Gas /General</v>
          </cell>
          <cell r="D9325" t="str">
            <v>Industrial Processes - NEC</v>
          </cell>
          <cell r="G9325" t="str">
            <v>Industrial Processes</v>
          </cell>
          <cell r="H9325" t="str">
            <v>In-process Fuel Use</v>
          </cell>
          <cell r="I9325" t="str">
            <v>Liquified Petroleum Gas</v>
          </cell>
          <cell r="J9325" t="str">
            <v>General</v>
          </cell>
          <cell r="K9325" t="str">
            <v>39001099</v>
          </cell>
          <cell r="L9325" t="str">
            <v>2005</v>
          </cell>
          <cell r="N9325">
            <v>40988</v>
          </cell>
        </row>
        <row r="9326">
          <cell r="A9326" t="str">
            <v>39001099</v>
          </cell>
          <cell r="B9326" t="str">
            <v>Point</v>
          </cell>
          <cell r="C9326" t="str">
            <v>In-Process Fuel Use /Liquified Petroleum Gas /General</v>
          </cell>
          <cell r="D9326" t="str">
            <v>Industrial Processes - NEC</v>
          </cell>
          <cell r="G9326" t="str">
            <v>Industrial Processes</v>
          </cell>
          <cell r="H9326" t="str">
            <v>In-process Fuel Use</v>
          </cell>
          <cell r="I9326" t="str">
            <v>Liquified Petroleum Gas</v>
          </cell>
          <cell r="J9326" t="str">
            <v>General</v>
          </cell>
          <cell r="N9326">
            <v>40988</v>
          </cell>
        </row>
        <row r="9327">
          <cell r="A9327" t="str">
            <v>39001289</v>
          </cell>
          <cell r="B9327" t="str">
            <v>Point</v>
          </cell>
          <cell r="C9327" t="str">
            <v>In-Process Fuel Use /Solid Waste /Solid Waste: General</v>
          </cell>
          <cell r="D9327" t="str">
            <v>Industrial Processes - NEC</v>
          </cell>
          <cell r="G9327" t="str">
            <v>Industrial Processes</v>
          </cell>
          <cell r="H9327" t="str">
            <v>In-process Fuel Use</v>
          </cell>
          <cell r="I9327" t="str">
            <v>Solid Waste</v>
          </cell>
          <cell r="J9327" t="str">
            <v>Solid Waste: General</v>
          </cell>
          <cell r="N9327">
            <v>40988</v>
          </cell>
        </row>
        <row r="9328">
          <cell r="A9328" t="str">
            <v>39001299</v>
          </cell>
          <cell r="B9328" t="str">
            <v>Point</v>
          </cell>
          <cell r="C9328" t="str">
            <v>In-Process Fuel Use /Solid Waste /General</v>
          </cell>
          <cell r="D9328" t="str">
            <v>Industrial Processes - NEC</v>
          </cell>
          <cell r="G9328" t="str">
            <v>Industrial Processes</v>
          </cell>
          <cell r="H9328" t="str">
            <v>In-process Fuel Use</v>
          </cell>
          <cell r="I9328" t="str">
            <v>Solid Waste</v>
          </cell>
          <cell r="J9328" t="str">
            <v>General</v>
          </cell>
          <cell r="N9328">
            <v>40988</v>
          </cell>
        </row>
        <row r="9329">
          <cell r="A9329" t="str">
            <v>39001385</v>
          </cell>
          <cell r="B9329" t="str">
            <v>Point</v>
          </cell>
          <cell r="C9329" t="str">
            <v>In-Process Fuel Use /Liquid Waste /Recovered Solvent: General</v>
          </cell>
          <cell r="D9329" t="str">
            <v>Industrial Processes - NEC</v>
          </cell>
          <cell r="G9329" t="str">
            <v>Industrial Processes</v>
          </cell>
          <cell r="H9329" t="str">
            <v>In-process Fuel Use</v>
          </cell>
          <cell r="I9329" t="str">
            <v>Liquid Waste</v>
          </cell>
          <cell r="J9329" t="str">
            <v>Recovered Solvent: General</v>
          </cell>
          <cell r="N9329">
            <v>40988</v>
          </cell>
        </row>
        <row r="9330">
          <cell r="A9330" t="str">
            <v>39001389</v>
          </cell>
          <cell r="B9330" t="str">
            <v>Point</v>
          </cell>
          <cell r="C9330" t="str">
            <v>In-Process Fuel Use /Liquid Waste /General</v>
          </cell>
          <cell r="D9330" t="str">
            <v>Industrial Processes - NEC</v>
          </cell>
          <cell r="G9330" t="str">
            <v>Industrial Processes</v>
          </cell>
          <cell r="H9330" t="str">
            <v>In-process Fuel Use</v>
          </cell>
          <cell r="I9330" t="str">
            <v>Liquid Waste</v>
          </cell>
          <cell r="J9330" t="str">
            <v>General</v>
          </cell>
          <cell r="K9330" t="str">
            <v>39001399</v>
          </cell>
          <cell r="L9330" t="str">
            <v>2005</v>
          </cell>
          <cell r="N9330">
            <v>40988</v>
          </cell>
        </row>
        <row r="9331">
          <cell r="A9331" t="str">
            <v>39001399</v>
          </cell>
          <cell r="B9331" t="str">
            <v>Point</v>
          </cell>
          <cell r="C9331" t="str">
            <v>In-Process Fuel Use /Liquid Waste /General</v>
          </cell>
          <cell r="D9331" t="str">
            <v>Industrial Processes - NEC</v>
          </cell>
          <cell r="G9331" t="str">
            <v>Industrial Processes</v>
          </cell>
          <cell r="H9331" t="str">
            <v>In-process Fuel Use</v>
          </cell>
          <cell r="I9331" t="str">
            <v>Liquid Waste</v>
          </cell>
          <cell r="J9331" t="str">
            <v>General</v>
          </cell>
          <cell r="N9331">
            <v>40988</v>
          </cell>
        </row>
        <row r="9332">
          <cell r="A9332" t="str">
            <v>39090001</v>
          </cell>
          <cell r="B9332" t="str">
            <v>Point</v>
          </cell>
          <cell r="C9332" t="str">
            <v>Fuel Storage - Fixed Roof Tanks /Residual Oil: Breathing Loss</v>
          </cell>
          <cell r="D9332" t="str">
            <v>Industrial Processes - Storage and Transfer</v>
          </cell>
          <cell r="G9332" t="str">
            <v>Industrial Processes</v>
          </cell>
          <cell r="H9332" t="str">
            <v>In-process Fuel Use</v>
          </cell>
          <cell r="I9332" t="str">
            <v>Fuel Storage - Fixed Roof Tanks</v>
          </cell>
          <cell r="J9332" t="str">
            <v>Residual Oil: Breathing Loss</v>
          </cell>
          <cell r="N9332">
            <v>40988</v>
          </cell>
        </row>
        <row r="9333">
          <cell r="A9333" t="str">
            <v>39090002</v>
          </cell>
          <cell r="B9333" t="str">
            <v>Point</v>
          </cell>
          <cell r="C9333" t="str">
            <v>Fuel Storage - Fixed Roof Tanks /Residual Oil: Working Loss</v>
          </cell>
          <cell r="D9333" t="str">
            <v>Industrial Processes - Storage and Transfer</v>
          </cell>
          <cell r="G9333" t="str">
            <v>Industrial Processes</v>
          </cell>
          <cell r="H9333" t="str">
            <v>In-process Fuel Use</v>
          </cell>
          <cell r="I9333" t="str">
            <v>Fuel Storage - Fixed Roof Tanks</v>
          </cell>
          <cell r="J9333" t="str">
            <v>Residual Oil: Working Loss</v>
          </cell>
          <cell r="N9333">
            <v>40988</v>
          </cell>
        </row>
        <row r="9334">
          <cell r="A9334" t="str">
            <v>39090003</v>
          </cell>
          <cell r="B9334" t="str">
            <v>Point</v>
          </cell>
          <cell r="C9334" t="str">
            <v>Fuel Storage - Fixed Roof Tanks /Distillate Oil (No. 2): Breathing Loss</v>
          </cell>
          <cell r="D9334" t="str">
            <v>Industrial Processes - Storage and Transfer</v>
          </cell>
          <cell r="G9334" t="str">
            <v>Industrial Processes</v>
          </cell>
          <cell r="H9334" t="str">
            <v>In-process Fuel Use</v>
          </cell>
          <cell r="I9334" t="str">
            <v>Fuel Storage - Fixed Roof Tanks</v>
          </cell>
          <cell r="J9334" t="str">
            <v>Distillate Oil (No. 2): Breathing Loss</v>
          </cell>
          <cell r="N9334">
            <v>40988</v>
          </cell>
        </row>
        <row r="9335">
          <cell r="A9335" t="str">
            <v>39090004</v>
          </cell>
          <cell r="B9335" t="str">
            <v>Point</v>
          </cell>
          <cell r="C9335" t="str">
            <v>Fuel Storage - Fixed Roof Tanks /Distillate Oil (No. 2): Working Loss</v>
          </cell>
          <cell r="D9335" t="str">
            <v>Industrial Processes - Storage and Transfer</v>
          </cell>
          <cell r="G9335" t="str">
            <v>Industrial Processes</v>
          </cell>
          <cell r="H9335" t="str">
            <v>In-process Fuel Use</v>
          </cell>
          <cell r="I9335" t="str">
            <v>Fuel Storage - Fixed Roof Tanks</v>
          </cell>
          <cell r="J9335" t="str">
            <v>Distillate Oil (No. 2): Working Loss</v>
          </cell>
          <cell r="N9335">
            <v>40988</v>
          </cell>
        </row>
        <row r="9336">
          <cell r="A9336" t="str">
            <v>39090005</v>
          </cell>
          <cell r="B9336" t="str">
            <v>Point</v>
          </cell>
          <cell r="C9336" t="str">
            <v>Fuel Storage - Fixed Roof Tanks /Oil No. 6: Breathing Loss</v>
          </cell>
          <cell r="D9336" t="str">
            <v>Industrial Processes - Storage and Transfer</v>
          </cell>
          <cell r="G9336" t="str">
            <v>Industrial Processes</v>
          </cell>
          <cell r="H9336" t="str">
            <v>In-process Fuel Use</v>
          </cell>
          <cell r="I9336" t="str">
            <v>Fuel Storage - Fixed Roof Tanks</v>
          </cell>
          <cell r="J9336" t="str">
            <v>Oil No. 6: Breathing Loss</v>
          </cell>
          <cell r="N9336">
            <v>40988</v>
          </cell>
        </row>
        <row r="9337">
          <cell r="A9337" t="str">
            <v>39090006</v>
          </cell>
          <cell r="B9337" t="str">
            <v>Point</v>
          </cell>
          <cell r="C9337" t="str">
            <v>Fuel Storage - Fixed Roof Tanks /Oil No. 6: Working Loss</v>
          </cell>
          <cell r="D9337" t="str">
            <v>Industrial Processes - Storage and Transfer</v>
          </cell>
          <cell r="G9337" t="str">
            <v>Industrial Processes</v>
          </cell>
          <cell r="H9337" t="str">
            <v>In-process Fuel Use</v>
          </cell>
          <cell r="I9337" t="str">
            <v>Fuel Storage - Fixed Roof Tanks</v>
          </cell>
          <cell r="J9337" t="str">
            <v>Oil No. 6: Working Loss</v>
          </cell>
          <cell r="N9337">
            <v>40988</v>
          </cell>
        </row>
        <row r="9338">
          <cell r="A9338" t="str">
            <v>39090007</v>
          </cell>
          <cell r="B9338" t="str">
            <v>Point</v>
          </cell>
          <cell r="C9338" t="str">
            <v>Fuel Storage - Fixed Roof Tanks /Methanol: Breathing Loss</v>
          </cell>
          <cell r="D9338" t="str">
            <v>Industrial Processes - Storage and Transfer</v>
          </cell>
          <cell r="G9338" t="str">
            <v>Industrial Processes</v>
          </cell>
          <cell r="H9338" t="str">
            <v>In-process Fuel Use</v>
          </cell>
          <cell r="I9338" t="str">
            <v>Fuel Storage - Fixed Roof Tanks</v>
          </cell>
          <cell r="J9338" t="str">
            <v>Methanol: Breathing Loss</v>
          </cell>
          <cell r="N9338">
            <v>40988</v>
          </cell>
        </row>
        <row r="9339">
          <cell r="A9339" t="str">
            <v>39090008</v>
          </cell>
          <cell r="B9339" t="str">
            <v>Point</v>
          </cell>
          <cell r="C9339" t="str">
            <v>Fuel Storage - Fixed Roof Tanks /Methanol: Working Loss</v>
          </cell>
          <cell r="D9339" t="str">
            <v>Industrial Processes - Storage and Transfer</v>
          </cell>
          <cell r="G9339" t="str">
            <v>Industrial Processes</v>
          </cell>
          <cell r="H9339" t="str">
            <v>In-process Fuel Use</v>
          </cell>
          <cell r="I9339" t="str">
            <v>Fuel Storage - Fixed Roof Tanks</v>
          </cell>
          <cell r="J9339" t="str">
            <v>Methanol: Working Loss</v>
          </cell>
          <cell r="N9339">
            <v>40988</v>
          </cell>
        </row>
        <row r="9340">
          <cell r="A9340" t="str">
            <v>39090009</v>
          </cell>
          <cell r="B9340" t="str">
            <v>Point</v>
          </cell>
          <cell r="C9340" t="str">
            <v>Fuel Storage - Fixed Roof Tanks /Residual Oil/Crude Oil: Breathing Loss</v>
          </cell>
          <cell r="D9340" t="str">
            <v>Industrial Processes - Storage and Transfer</v>
          </cell>
          <cell r="G9340" t="str">
            <v>Industrial Processes</v>
          </cell>
          <cell r="H9340" t="str">
            <v>In-process Fuel Use</v>
          </cell>
          <cell r="I9340" t="str">
            <v>Fuel Storage - Fixed Roof Tanks</v>
          </cell>
          <cell r="J9340" t="str">
            <v>Residual Oil/Crude Oil: Breathing Loss</v>
          </cell>
          <cell r="N9340">
            <v>40988</v>
          </cell>
        </row>
        <row r="9341">
          <cell r="A9341" t="str">
            <v>39090010</v>
          </cell>
          <cell r="B9341" t="str">
            <v>Point</v>
          </cell>
          <cell r="C9341" t="str">
            <v>Fuel Storage - Fixed Roof Tanks /Residual Oil/Crude Oil: Working Loss</v>
          </cell>
          <cell r="D9341" t="str">
            <v>Industrial Processes - Storage and Transfer</v>
          </cell>
          <cell r="G9341" t="str">
            <v>Industrial Processes</v>
          </cell>
          <cell r="H9341" t="str">
            <v>In-process Fuel Use</v>
          </cell>
          <cell r="I9341" t="str">
            <v>Fuel Storage - Fixed Roof Tanks</v>
          </cell>
          <cell r="J9341" t="str">
            <v>Residual Oil/Crude Oil: Working Loss</v>
          </cell>
          <cell r="N9341">
            <v>40988</v>
          </cell>
        </row>
        <row r="9342">
          <cell r="A9342" t="str">
            <v>39090011</v>
          </cell>
          <cell r="B9342" t="str">
            <v>Point</v>
          </cell>
          <cell r="C9342" t="str">
            <v>Fuel Storage - Fixed Roof Tanks /Dual Fuel (Gas/Oil): Breathing Loss</v>
          </cell>
          <cell r="D9342" t="str">
            <v>Industrial Processes - Storage and Transfer</v>
          </cell>
          <cell r="G9342" t="str">
            <v>Industrial Processes</v>
          </cell>
          <cell r="H9342" t="str">
            <v>In-process Fuel Use</v>
          </cell>
          <cell r="I9342" t="str">
            <v>Fuel Storage - Fixed Roof Tanks</v>
          </cell>
          <cell r="J9342" t="str">
            <v>Dual Fuel (Gas/Oil): Breathing Loss</v>
          </cell>
          <cell r="N9342">
            <v>40988</v>
          </cell>
        </row>
        <row r="9343">
          <cell r="A9343" t="str">
            <v>39090012</v>
          </cell>
          <cell r="B9343" t="str">
            <v>Point</v>
          </cell>
          <cell r="C9343" t="str">
            <v>Fuel Storage - Fixed Roof Tanks /Dual Fuel (Gas/Oil): Working Loss</v>
          </cell>
          <cell r="D9343" t="str">
            <v>Industrial Processes - Storage and Transfer</v>
          </cell>
          <cell r="G9343" t="str">
            <v>Industrial Processes</v>
          </cell>
          <cell r="H9343" t="str">
            <v>In-process Fuel Use</v>
          </cell>
          <cell r="I9343" t="str">
            <v>Fuel Storage - Fixed Roof Tanks</v>
          </cell>
          <cell r="J9343" t="str">
            <v>Dual Fuel (Gas/Oil): Working Loss</v>
          </cell>
          <cell r="N9343">
            <v>40988</v>
          </cell>
        </row>
        <row r="9344">
          <cell r="A9344" t="str">
            <v>39091001</v>
          </cell>
          <cell r="B9344" t="str">
            <v>Point</v>
          </cell>
          <cell r="C9344" t="str">
            <v>Fuel Storage - Floating Roof Tanks /Residual Oil: Standing Loss</v>
          </cell>
          <cell r="D9344" t="str">
            <v>Industrial Processes - Storage and Transfer</v>
          </cell>
          <cell r="G9344" t="str">
            <v>Industrial Processes</v>
          </cell>
          <cell r="H9344" t="str">
            <v>In-process Fuel Use</v>
          </cell>
          <cell r="I9344" t="str">
            <v>Fuel Storage - Floating Roof Tanks</v>
          </cell>
          <cell r="J9344" t="str">
            <v>Residual Oil: Standing Loss</v>
          </cell>
          <cell r="N9344">
            <v>40988</v>
          </cell>
        </row>
        <row r="9345">
          <cell r="A9345" t="str">
            <v>39091002</v>
          </cell>
          <cell r="B9345" t="str">
            <v>Point</v>
          </cell>
          <cell r="C9345" t="str">
            <v>Fuel Storage - Floating Roof Tanks /Residual Oil: Withdrawal Loss</v>
          </cell>
          <cell r="D9345" t="str">
            <v>Industrial Processes - Storage and Transfer</v>
          </cell>
          <cell r="G9345" t="str">
            <v>Industrial Processes</v>
          </cell>
          <cell r="H9345" t="str">
            <v>In-process Fuel Use</v>
          </cell>
          <cell r="I9345" t="str">
            <v>Fuel Storage - Floating Roof Tanks</v>
          </cell>
          <cell r="J9345" t="str">
            <v>Residual Oil: Withdrawal Loss</v>
          </cell>
          <cell r="N9345">
            <v>40988</v>
          </cell>
        </row>
        <row r="9346">
          <cell r="A9346" t="str">
            <v>39091003</v>
          </cell>
          <cell r="B9346" t="str">
            <v>Point</v>
          </cell>
          <cell r="C9346" t="str">
            <v>Fuel Storage - Floating Roof Tanks /Distillate Oil (No. 2): Standing Loss</v>
          </cell>
          <cell r="D9346" t="str">
            <v>Industrial Processes - Storage and Transfer</v>
          </cell>
          <cell r="G9346" t="str">
            <v>Industrial Processes</v>
          </cell>
          <cell r="H9346" t="str">
            <v>In-process Fuel Use</v>
          </cell>
          <cell r="I9346" t="str">
            <v>Fuel Storage - Floating Roof Tanks</v>
          </cell>
          <cell r="J9346" t="str">
            <v>Distillate Oil (No. 2): Standing Loss</v>
          </cell>
          <cell r="N9346">
            <v>40988</v>
          </cell>
        </row>
        <row r="9347">
          <cell r="A9347" t="str">
            <v>39091004</v>
          </cell>
          <cell r="B9347" t="str">
            <v>Point</v>
          </cell>
          <cell r="C9347" t="str">
            <v>Fuel Storage - Floating Roof Tanks /Distillate Oil (No. 2): Withdrawal Loss</v>
          </cell>
          <cell r="D9347" t="str">
            <v>Industrial Processes - Storage and Transfer</v>
          </cell>
          <cell r="G9347" t="str">
            <v>Industrial Processes</v>
          </cell>
          <cell r="H9347" t="str">
            <v>In-process Fuel Use</v>
          </cell>
          <cell r="I9347" t="str">
            <v>Fuel Storage - Floating Roof Tanks</v>
          </cell>
          <cell r="J9347" t="str">
            <v>Distillate Oil (No. 2): Withdrawal Loss</v>
          </cell>
          <cell r="N9347">
            <v>40988</v>
          </cell>
        </row>
        <row r="9348">
          <cell r="A9348" t="str">
            <v>39091005</v>
          </cell>
          <cell r="B9348" t="str">
            <v>Point</v>
          </cell>
          <cell r="C9348" t="str">
            <v>Fuel Storage - Floating Roof Tanks /Oil No. 6: Standing Loss</v>
          </cell>
          <cell r="D9348" t="str">
            <v>Industrial Processes - Storage and Transfer</v>
          </cell>
          <cell r="G9348" t="str">
            <v>Industrial Processes</v>
          </cell>
          <cell r="H9348" t="str">
            <v>In-process Fuel Use</v>
          </cell>
          <cell r="I9348" t="str">
            <v>Fuel Storage - Floating Roof Tanks</v>
          </cell>
          <cell r="J9348" t="str">
            <v>Oil No. 6: Standing Loss</v>
          </cell>
          <cell r="N9348">
            <v>40988</v>
          </cell>
        </row>
        <row r="9349">
          <cell r="A9349" t="str">
            <v>39091006</v>
          </cell>
          <cell r="B9349" t="str">
            <v>Point</v>
          </cell>
          <cell r="C9349" t="str">
            <v>Fuel Storage - Floating Roof Tanks /Oil No. 6: Withdrawal Loss</v>
          </cell>
          <cell r="D9349" t="str">
            <v>Industrial Processes - Storage and Transfer</v>
          </cell>
          <cell r="G9349" t="str">
            <v>Industrial Processes</v>
          </cell>
          <cell r="H9349" t="str">
            <v>In-process Fuel Use</v>
          </cell>
          <cell r="I9349" t="str">
            <v>Fuel Storage - Floating Roof Tanks</v>
          </cell>
          <cell r="J9349" t="str">
            <v>Oil No. 6: Withdrawal Loss</v>
          </cell>
          <cell r="N9349">
            <v>40988</v>
          </cell>
        </row>
        <row r="9350">
          <cell r="A9350" t="str">
            <v>39091007</v>
          </cell>
          <cell r="B9350" t="str">
            <v>Point</v>
          </cell>
          <cell r="C9350" t="str">
            <v>Fuel Storage - Floating Roof Tanks /Methanol: Standing Loss</v>
          </cell>
          <cell r="D9350" t="str">
            <v>Industrial Processes - Storage and Transfer</v>
          </cell>
          <cell r="G9350" t="str">
            <v>Industrial Processes</v>
          </cell>
          <cell r="H9350" t="str">
            <v>In-process Fuel Use</v>
          </cell>
          <cell r="I9350" t="str">
            <v>Fuel Storage - Floating Roof Tanks</v>
          </cell>
          <cell r="J9350" t="str">
            <v>Methanol: Standing Loss</v>
          </cell>
          <cell r="N9350">
            <v>40988</v>
          </cell>
        </row>
        <row r="9351">
          <cell r="A9351" t="str">
            <v>39091008</v>
          </cell>
          <cell r="B9351" t="str">
            <v>Point</v>
          </cell>
          <cell r="C9351" t="str">
            <v>Fuel Storage - Floating Roof Tanks /Methanol: Withdrawal Loss</v>
          </cell>
          <cell r="D9351" t="str">
            <v>Industrial Processes - Storage and Transfer</v>
          </cell>
          <cell r="G9351" t="str">
            <v>Industrial Processes</v>
          </cell>
          <cell r="H9351" t="str">
            <v>In-process Fuel Use</v>
          </cell>
          <cell r="I9351" t="str">
            <v>Fuel Storage - Floating Roof Tanks</v>
          </cell>
          <cell r="J9351" t="str">
            <v>Methanol: Withdrawal Loss</v>
          </cell>
          <cell r="N9351">
            <v>40988</v>
          </cell>
        </row>
        <row r="9352">
          <cell r="A9352" t="str">
            <v>39091009</v>
          </cell>
          <cell r="B9352" t="str">
            <v>Point</v>
          </cell>
          <cell r="C9352" t="str">
            <v>Fuel Storage - Floating Roof Tanks /Residual Oil/Crude Oil: Standing Loss</v>
          </cell>
          <cell r="D9352" t="str">
            <v>Industrial Processes - Storage and Transfer</v>
          </cell>
          <cell r="G9352" t="str">
            <v>Industrial Processes</v>
          </cell>
          <cell r="H9352" t="str">
            <v>In-process Fuel Use</v>
          </cell>
          <cell r="I9352" t="str">
            <v>Fuel Storage - Floating Roof Tanks</v>
          </cell>
          <cell r="J9352" t="str">
            <v>Residual Oil/Crude Oil: Standing Loss</v>
          </cell>
          <cell r="N9352">
            <v>40988</v>
          </cell>
        </row>
        <row r="9353">
          <cell r="A9353" t="str">
            <v>39091010</v>
          </cell>
          <cell r="B9353" t="str">
            <v>Point</v>
          </cell>
          <cell r="C9353" t="str">
            <v>Fuel Storage - Floating Roof Tanks /Residual Oil/Crude Oil: Withdrawal Loss</v>
          </cell>
          <cell r="D9353" t="str">
            <v>Industrial Processes - Storage and Transfer</v>
          </cell>
          <cell r="G9353" t="str">
            <v>Industrial Processes</v>
          </cell>
          <cell r="H9353" t="str">
            <v>In-process Fuel Use</v>
          </cell>
          <cell r="I9353" t="str">
            <v>Fuel Storage - Floating Roof Tanks</v>
          </cell>
          <cell r="J9353" t="str">
            <v>Residual Oil/Crude Oil: Withdrawal Loss</v>
          </cell>
          <cell r="N9353">
            <v>40988</v>
          </cell>
        </row>
        <row r="9354">
          <cell r="A9354" t="str">
            <v>39091011</v>
          </cell>
          <cell r="B9354" t="str">
            <v>Point</v>
          </cell>
          <cell r="C9354" t="str">
            <v>Fuel Storage - Floating Roof Tanks /Dual Fuel (Gas/Oil): Standing Loss</v>
          </cell>
          <cell r="D9354" t="str">
            <v>Industrial Processes - Storage and Transfer</v>
          </cell>
          <cell r="G9354" t="str">
            <v>Industrial Processes</v>
          </cell>
          <cell r="H9354" t="str">
            <v>In-process Fuel Use</v>
          </cell>
          <cell r="I9354" t="str">
            <v>Fuel Storage - Floating Roof Tanks</v>
          </cell>
          <cell r="J9354" t="str">
            <v>Dual Fuel (Gas/Oil): Standing Loss</v>
          </cell>
          <cell r="N9354">
            <v>40988</v>
          </cell>
        </row>
        <row r="9355">
          <cell r="A9355" t="str">
            <v>39091012</v>
          </cell>
          <cell r="B9355" t="str">
            <v>Point</v>
          </cell>
          <cell r="C9355" t="str">
            <v>Fuel Storage - Floating Roof Tanks /Dual Fuel (Gas/Oil): Withdrawal Loss</v>
          </cell>
          <cell r="D9355" t="str">
            <v>Industrial Processes - Storage and Transfer</v>
          </cell>
          <cell r="G9355" t="str">
            <v>Industrial Processes</v>
          </cell>
          <cell r="H9355" t="str">
            <v>In-process Fuel Use</v>
          </cell>
          <cell r="I9355" t="str">
            <v>Fuel Storage - Floating Roof Tanks</v>
          </cell>
          <cell r="J9355" t="str">
            <v>Dual Fuel (Gas/Oil): Withdrawal Loss</v>
          </cell>
          <cell r="N9355">
            <v>40988</v>
          </cell>
        </row>
        <row r="9356">
          <cell r="A9356" t="str">
            <v>39092050</v>
          </cell>
          <cell r="B9356" t="str">
            <v>Point</v>
          </cell>
          <cell r="C9356" t="str">
            <v>Fuel Storage - Pressure Tanks /Natural Gas: Withdrawal Loss</v>
          </cell>
          <cell r="D9356" t="str">
            <v>Industrial Processes - Storage and Transfer</v>
          </cell>
          <cell r="G9356" t="str">
            <v>Industrial Processes</v>
          </cell>
          <cell r="H9356" t="str">
            <v>In-process Fuel Use</v>
          </cell>
          <cell r="I9356" t="str">
            <v>Fuel Storage - Pressure Tanks</v>
          </cell>
          <cell r="J9356" t="str">
            <v>Natural Gas: Withdrawal Loss</v>
          </cell>
          <cell r="N9356">
            <v>40988</v>
          </cell>
        </row>
        <row r="9357">
          <cell r="A9357" t="str">
            <v>39092051</v>
          </cell>
          <cell r="B9357" t="str">
            <v>Point</v>
          </cell>
          <cell r="C9357" t="str">
            <v>Fuel Storage - Pressure Tanks /LPG: Withdrawal Loss</v>
          </cell>
          <cell r="D9357" t="str">
            <v>Industrial Processes - Storage and Transfer</v>
          </cell>
          <cell r="G9357" t="str">
            <v>Industrial Processes</v>
          </cell>
          <cell r="H9357" t="str">
            <v>In-process Fuel Use</v>
          </cell>
          <cell r="I9357" t="str">
            <v>Fuel Storage - Pressure Tanks</v>
          </cell>
          <cell r="J9357" t="str">
            <v>LPG: Withdrawal Loss</v>
          </cell>
          <cell r="N9357">
            <v>40988</v>
          </cell>
        </row>
        <row r="9358">
          <cell r="A9358" t="str">
            <v>39092052</v>
          </cell>
          <cell r="B9358" t="str">
            <v>Point</v>
          </cell>
          <cell r="C9358" t="str">
            <v>Fuel Storage - Pressure Tanks /Landfill Gas: Withdrawal Loss</v>
          </cell>
          <cell r="D9358" t="str">
            <v>Industrial Processes - Storage and Transfer</v>
          </cell>
          <cell r="G9358" t="str">
            <v>Industrial Processes</v>
          </cell>
          <cell r="H9358" t="str">
            <v>In-process Fuel Use</v>
          </cell>
          <cell r="I9358" t="str">
            <v>Fuel Storage - Pressure Tanks</v>
          </cell>
          <cell r="J9358" t="str">
            <v>Landfill Gas: Withdrawal Loss</v>
          </cell>
          <cell r="N9358">
            <v>40988</v>
          </cell>
        </row>
        <row r="9359">
          <cell r="A9359" t="str">
            <v>39092053</v>
          </cell>
          <cell r="B9359" t="str">
            <v>Point</v>
          </cell>
          <cell r="C9359" t="str">
            <v>Fuel Storage - Pressure Tanks /Refinery Gas: Withdrawal Loss</v>
          </cell>
          <cell r="D9359" t="str">
            <v>Industrial Processes - Storage and Transfer</v>
          </cell>
          <cell r="G9359" t="str">
            <v>Industrial Processes</v>
          </cell>
          <cell r="H9359" t="str">
            <v>In-process Fuel Use</v>
          </cell>
          <cell r="I9359" t="str">
            <v>Fuel Storage - Pressure Tanks</v>
          </cell>
          <cell r="J9359" t="str">
            <v>Refinery Gas: Withdrawal Loss</v>
          </cell>
          <cell r="N9359">
            <v>40988</v>
          </cell>
        </row>
        <row r="9360">
          <cell r="A9360" t="str">
            <v>39092054</v>
          </cell>
          <cell r="B9360" t="str">
            <v>Point</v>
          </cell>
          <cell r="C9360" t="str">
            <v>Fuel Storage - Pressure Tanks /Digester Gas: Withdrawal Loss</v>
          </cell>
          <cell r="D9360" t="str">
            <v>Industrial Processes - Storage and Transfer</v>
          </cell>
          <cell r="G9360" t="str">
            <v>Industrial Processes</v>
          </cell>
          <cell r="H9360" t="str">
            <v>In-process Fuel Use</v>
          </cell>
          <cell r="I9360" t="str">
            <v>Fuel Storage - Pressure Tanks</v>
          </cell>
          <cell r="J9360" t="str">
            <v>Digester Gas: Withdrawal Loss</v>
          </cell>
          <cell r="N9360">
            <v>40988</v>
          </cell>
        </row>
        <row r="9361">
          <cell r="A9361" t="str">
            <v>39092055</v>
          </cell>
          <cell r="B9361" t="str">
            <v>Point</v>
          </cell>
          <cell r="C9361" t="str">
            <v>Fuel Storage - Pressure Tanks /Process Gas: Withdrawal Loss</v>
          </cell>
          <cell r="D9361" t="str">
            <v>Industrial Processes - Storage and Transfer</v>
          </cell>
          <cell r="G9361" t="str">
            <v>Industrial Processes</v>
          </cell>
          <cell r="H9361" t="str">
            <v>In-process Fuel Use</v>
          </cell>
          <cell r="I9361" t="str">
            <v>Fuel Storage - Pressure Tanks</v>
          </cell>
          <cell r="J9361" t="str">
            <v>Process Gas: Withdrawal Loss</v>
          </cell>
          <cell r="N9361">
            <v>40988</v>
          </cell>
        </row>
        <row r="9362">
          <cell r="A9362" t="str">
            <v>39092056</v>
          </cell>
          <cell r="B9362" t="str">
            <v>Point</v>
          </cell>
          <cell r="C9362" t="str">
            <v>Fuel Storage - Pressure Tanks /Dual Fuel (Gas/Oil): Withdrawal Loss</v>
          </cell>
          <cell r="D9362" t="str">
            <v>Industrial Processes - Storage and Transfer</v>
          </cell>
          <cell r="G9362" t="str">
            <v>Industrial Processes</v>
          </cell>
          <cell r="H9362" t="str">
            <v>In-process Fuel Use</v>
          </cell>
          <cell r="I9362" t="str">
            <v>Fuel Storage - Pressure Tanks</v>
          </cell>
          <cell r="J9362" t="str">
            <v>Dual Fuel (Gas/Oil): Withdrawal Loss</v>
          </cell>
          <cell r="N9362">
            <v>40988</v>
          </cell>
        </row>
        <row r="9363">
          <cell r="A9363" t="str">
            <v>39900501</v>
          </cell>
          <cell r="B9363" t="str">
            <v>Point</v>
          </cell>
          <cell r="C9363" t="str">
            <v>Misc Manuf /Process Heater-Furnace /Distillate Oil</v>
          </cell>
          <cell r="D9363" t="str">
            <v>Industrial Processes - NEC</v>
          </cell>
          <cell r="G9363" t="str">
            <v>Industrial Processes</v>
          </cell>
          <cell r="H9363" t="str">
            <v>Miscellaneous Manufacturing Industries</v>
          </cell>
          <cell r="I9363" t="str">
            <v>Process Heater/Furnace</v>
          </cell>
          <cell r="J9363" t="str">
            <v>Distillate Oil</v>
          </cell>
          <cell r="N9363">
            <v>40988</v>
          </cell>
        </row>
        <row r="9364">
          <cell r="A9364" t="str">
            <v>39900601</v>
          </cell>
          <cell r="B9364" t="str">
            <v>Point</v>
          </cell>
          <cell r="C9364" t="str">
            <v>Misc Manuf /Process Heater-Furnace /Natural Gas</v>
          </cell>
          <cell r="D9364" t="str">
            <v>Industrial Processes - NEC</v>
          </cell>
          <cell r="G9364" t="str">
            <v>Industrial Processes</v>
          </cell>
          <cell r="H9364" t="str">
            <v>Miscellaneous Manufacturing Industries</v>
          </cell>
          <cell r="I9364" t="str">
            <v>Process Heater/Furnace</v>
          </cell>
          <cell r="J9364" t="str">
            <v>Natural Gas</v>
          </cell>
          <cell r="N9364">
            <v>40988</v>
          </cell>
        </row>
        <row r="9365">
          <cell r="A9365" t="str">
            <v>39900701</v>
          </cell>
          <cell r="B9365" t="str">
            <v>Point</v>
          </cell>
          <cell r="C9365" t="str">
            <v>Misc Manuf /Process Heater-Furnace /Process Gas</v>
          </cell>
          <cell r="D9365" t="str">
            <v>Industrial Processes - NEC</v>
          </cell>
          <cell r="G9365" t="str">
            <v>Industrial Processes</v>
          </cell>
          <cell r="H9365" t="str">
            <v>Miscellaneous Manufacturing Industries</v>
          </cell>
          <cell r="I9365" t="str">
            <v>Process Heater/Furnace</v>
          </cell>
          <cell r="J9365" t="str">
            <v>Process Gas</v>
          </cell>
          <cell r="N9365">
            <v>40988</v>
          </cell>
        </row>
        <row r="9366">
          <cell r="A9366" t="str">
            <v>39900711</v>
          </cell>
          <cell r="B9366" t="str">
            <v>Point</v>
          </cell>
          <cell r="C9366" t="str">
            <v>Misc Manuf /Process Heater-Furnace /Refinery Gas</v>
          </cell>
          <cell r="D9366" t="str">
            <v>Industrial Processes - NEC</v>
          </cell>
          <cell r="G9366" t="str">
            <v>Industrial Processes</v>
          </cell>
          <cell r="H9366" t="str">
            <v>Miscellaneous Manufacturing Industries</v>
          </cell>
          <cell r="I9366" t="str">
            <v>Process Heater/Furnace</v>
          </cell>
          <cell r="J9366" t="str">
            <v>Refinery Gas</v>
          </cell>
          <cell r="N9366">
            <v>40988</v>
          </cell>
        </row>
        <row r="9367">
          <cell r="A9367" t="str">
            <v>39900721</v>
          </cell>
          <cell r="B9367" t="str">
            <v>Point</v>
          </cell>
          <cell r="C9367" t="str">
            <v>Misc Manuf /Process Heater-Furnace /Digester Gas</v>
          </cell>
          <cell r="D9367" t="str">
            <v>Industrial Processes - NEC</v>
          </cell>
          <cell r="G9367" t="str">
            <v>Industrial Processes</v>
          </cell>
          <cell r="H9367" t="str">
            <v>Miscellaneous Manufacturing Industries</v>
          </cell>
          <cell r="I9367" t="str">
            <v>Process Heater/Furnace</v>
          </cell>
          <cell r="J9367" t="str">
            <v>Digester Gas</v>
          </cell>
          <cell r="N9367">
            <v>40988</v>
          </cell>
        </row>
        <row r="9368">
          <cell r="A9368" t="str">
            <v>39900801</v>
          </cell>
          <cell r="B9368" t="str">
            <v>Point</v>
          </cell>
          <cell r="C9368" t="str">
            <v>Misc Manuf /Process Heater-Furnace /Landfill Gas</v>
          </cell>
          <cell r="D9368" t="str">
            <v>Industrial Processes - NEC</v>
          </cell>
          <cell r="G9368" t="str">
            <v>Industrial Processes</v>
          </cell>
          <cell r="H9368" t="str">
            <v>Miscellaneous Manufacturing Industries</v>
          </cell>
          <cell r="I9368" t="str">
            <v>Process Heater/Furnace</v>
          </cell>
          <cell r="J9368" t="str">
            <v>Landfill Gas</v>
          </cell>
          <cell r="N9368">
            <v>40988</v>
          </cell>
        </row>
        <row r="9369">
          <cell r="A9369" t="str">
            <v>39901001</v>
          </cell>
          <cell r="B9369" t="str">
            <v>Point</v>
          </cell>
          <cell r="C9369" t="str">
            <v>Misc Manuf /Process Heater-Furnace /LPG</v>
          </cell>
          <cell r="D9369" t="str">
            <v>Industrial Processes - NEC</v>
          </cell>
          <cell r="G9369" t="str">
            <v>Industrial Processes</v>
          </cell>
          <cell r="H9369" t="str">
            <v>Miscellaneous Manufacturing Industries</v>
          </cell>
          <cell r="I9369" t="str">
            <v>Process Heater/Furnace</v>
          </cell>
          <cell r="J9369" t="str">
            <v>LPG</v>
          </cell>
          <cell r="N9369">
            <v>40988</v>
          </cell>
        </row>
        <row r="9370">
          <cell r="A9370" t="str">
            <v>39901601</v>
          </cell>
          <cell r="B9370" t="str">
            <v>Point</v>
          </cell>
          <cell r="C9370" t="str">
            <v>Misc Manuf /Process Heater-Furnace /Methanol</v>
          </cell>
          <cell r="D9370" t="str">
            <v>Industrial Processes - NEC</v>
          </cell>
          <cell r="G9370" t="str">
            <v>Industrial Processes</v>
          </cell>
          <cell r="H9370" t="str">
            <v>Miscellaneous Manufacturing Industries</v>
          </cell>
          <cell r="I9370" t="str">
            <v>Process Heater/Furnace</v>
          </cell>
          <cell r="J9370" t="str">
            <v>Methanol</v>
          </cell>
          <cell r="N9370">
            <v>40988</v>
          </cell>
        </row>
        <row r="9371">
          <cell r="A9371" t="str">
            <v>39901701</v>
          </cell>
          <cell r="B9371" t="str">
            <v>Point</v>
          </cell>
          <cell r="C9371" t="str">
            <v>Misc Manuf /Process Heater-Furnace /Gasoline</v>
          </cell>
          <cell r="D9371" t="str">
            <v>Industrial Processes - NEC</v>
          </cell>
          <cell r="G9371" t="str">
            <v>Industrial Processes</v>
          </cell>
          <cell r="H9371" t="str">
            <v>Miscellaneous Manufacturing Industries</v>
          </cell>
          <cell r="I9371" t="str">
            <v>Process Heater/Furnace</v>
          </cell>
          <cell r="J9371" t="str">
            <v>Gasoline</v>
          </cell>
          <cell r="N9371">
            <v>40988</v>
          </cell>
        </row>
        <row r="9372">
          <cell r="A9372" t="str">
            <v>39990001</v>
          </cell>
          <cell r="B9372" t="str">
            <v>Point</v>
          </cell>
          <cell r="C9372" t="str">
            <v>Misc Manuf Indus /Distillate Oil (No. 2): Process Heaters</v>
          </cell>
          <cell r="D9372" t="str">
            <v>Industrial Processes - NEC</v>
          </cell>
          <cell r="G9372" t="str">
            <v>Industrial Processes</v>
          </cell>
          <cell r="H9372" t="str">
            <v>Miscellaneous Manufacturing Industries</v>
          </cell>
          <cell r="I9372" t="str">
            <v>Miscellaneous Manufacturing Industries</v>
          </cell>
          <cell r="J9372" t="str">
            <v>Distillate Oil (No. 2): Process Heaters</v>
          </cell>
          <cell r="N9372">
            <v>40988</v>
          </cell>
        </row>
        <row r="9373">
          <cell r="A9373" t="str">
            <v>39990002</v>
          </cell>
          <cell r="B9373" t="str">
            <v>Point</v>
          </cell>
          <cell r="C9373" t="str">
            <v>Misc Manuf Indus /Residual Oil: Process Heaters</v>
          </cell>
          <cell r="D9373" t="str">
            <v>Industrial Processes - NEC</v>
          </cell>
          <cell r="G9373" t="str">
            <v>Industrial Processes</v>
          </cell>
          <cell r="H9373" t="str">
            <v>Miscellaneous Manufacturing Industries</v>
          </cell>
          <cell r="I9373" t="str">
            <v>Miscellaneous Manufacturing Industries</v>
          </cell>
          <cell r="J9373" t="str">
            <v>Residual Oil: Process Heaters</v>
          </cell>
          <cell r="N9373">
            <v>40988</v>
          </cell>
        </row>
        <row r="9374">
          <cell r="A9374" t="str">
            <v>39990003</v>
          </cell>
          <cell r="B9374" t="str">
            <v>Point</v>
          </cell>
          <cell r="C9374" t="str">
            <v>Misc Manuf Indus /Natural Gas: Process Heaters</v>
          </cell>
          <cell r="D9374" t="str">
            <v>Industrial Processes - NEC</v>
          </cell>
          <cell r="G9374" t="str">
            <v>Industrial Processes</v>
          </cell>
          <cell r="H9374" t="str">
            <v>Miscellaneous Manufacturing Industries</v>
          </cell>
          <cell r="I9374" t="str">
            <v>Miscellaneous Manufacturing Industries</v>
          </cell>
          <cell r="J9374" t="str">
            <v>Natural Gas: Process Heaters</v>
          </cell>
          <cell r="N9374">
            <v>40988</v>
          </cell>
        </row>
        <row r="9375">
          <cell r="A9375" t="str">
            <v>39990004</v>
          </cell>
          <cell r="B9375" t="str">
            <v>Point</v>
          </cell>
          <cell r="C9375" t="str">
            <v>Misc Manuf Indus /Process Gas: Process Heaters</v>
          </cell>
          <cell r="D9375" t="str">
            <v>Industrial Processes - NEC</v>
          </cell>
          <cell r="G9375" t="str">
            <v>Industrial Processes</v>
          </cell>
          <cell r="H9375" t="str">
            <v>Miscellaneous Manufacturing Industries</v>
          </cell>
          <cell r="I9375" t="str">
            <v>Miscellaneous Manufacturing Industries</v>
          </cell>
          <cell r="J9375" t="str">
            <v>Process Gas: Process Heaters</v>
          </cell>
          <cell r="N9375">
            <v>40988</v>
          </cell>
        </row>
        <row r="9376">
          <cell r="A9376" t="str">
            <v>39990011</v>
          </cell>
          <cell r="B9376" t="str">
            <v>Point</v>
          </cell>
          <cell r="C9376" t="str">
            <v>Misc Manuf Indus /Distillate Oil (No. 2): Incinerators</v>
          </cell>
          <cell r="D9376" t="str">
            <v>Industrial Processes - NEC</v>
          </cell>
          <cell r="G9376" t="str">
            <v>Industrial Processes</v>
          </cell>
          <cell r="H9376" t="str">
            <v>Miscellaneous Manufacturing Industries</v>
          </cell>
          <cell r="I9376" t="str">
            <v>Miscellaneous Manufacturing Industries</v>
          </cell>
          <cell r="J9376" t="str">
            <v>Distillate Oil (No. 2): Incinerators</v>
          </cell>
          <cell r="N9376">
            <v>40988</v>
          </cell>
        </row>
        <row r="9377">
          <cell r="A9377" t="str">
            <v>39990012</v>
          </cell>
          <cell r="B9377" t="str">
            <v>Point</v>
          </cell>
          <cell r="C9377" t="str">
            <v>Misc Manuf Indus /Residual Oil: Incinerators</v>
          </cell>
          <cell r="D9377" t="str">
            <v>Industrial Processes - NEC</v>
          </cell>
          <cell r="G9377" t="str">
            <v>Industrial Processes</v>
          </cell>
          <cell r="H9377" t="str">
            <v>Miscellaneous Manufacturing Industries</v>
          </cell>
          <cell r="I9377" t="str">
            <v>Miscellaneous Manufacturing Industries</v>
          </cell>
          <cell r="J9377" t="str">
            <v>Residual Oil: Incinerators</v>
          </cell>
          <cell r="N9377">
            <v>40988</v>
          </cell>
        </row>
        <row r="9378">
          <cell r="A9378" t="str">
            <v>39990013</v>
          </cell>
          <cell r="B9378" t="str">
            <v>Point</v>
          </cell>
          <cell r="C9378" t="str">
            <v>Misc Manuf Indus /Natural Gas: Incinerators</v>
          </cell>
          <cell r="D9378" t="str">
            <v>Industrial Processes - NEC</v>
          </cell>
          <cell r="G9378" t="str">
            <v>Industrial Processes</v>
          </cell>
          <cell r="H9378" t="str">
            <v>Miscellaneous Manufacturing Industries</v>
          </cell>
          <cell r="I9378" t="str">
            <v>Miscellaneous Manufacturing Industries</v>
          </cell>
          <cell r="J9378" t="str">
            <v>Natural Gas: Incinerators</v>
          </cell>
          <cell r="N9378">
            <v>40988</v>
          </cell>
        </row>
        <row r="9379">
          <cell r="A9379" t="str">
            <v>39990014</v>
          </cell>
          <cell r="B9379" t="str">
            <v>Point</v>
          </cell>
          <cell r="C9379" t="str">
            <v>Misc Manuf Indus /Process Gas: Incinerators</v>
          </cell>
          <cell r="D9379" t="str">
            <v>Industrial Processes - NEC</v>
          </cell>
          <cell r="G9379" t="str">
            <v>Industrial Processes</v>
          </cell>
          <cell r="H9379" t="str">
            <v>Miscellaneous Manufacturing Industries</v>
          </cell>
          <cell r="I9379" t="str">
            <v>Miscellaneous Manufacturing Industries</v>
          </cell>
          <cell r="J9379" t="str">
            <v>Process Gas: Incinerators</v>
          </cell>
          <cell r="N9379">
            <v>40988</v>
          </cell>
        </row>
        <row r="9380">
          <cell r="A9380" t="str">
            <v>39990021</v>
          </cell>
          <cell r="B9380" t="str">
            <v>Point</v>
          </cell>
          <cell r="C9380" t="str">
            <v>Misc Manuf Indus /Distillate Oil (No. 2 Oil): Flares</v>
          </cell>
          <cell r="D9380" t="str">
            <v>Industrial Processes - NEC</v>
          </cell>
          <cell r="G9380" t="str">
            <v>Industrial Processes</v>
          </cell>
          <cell r="H9380" t="str">
            <v>Miscellaneous Manufacturing Industries</v>
          </cell>
          <cell r="I9380" t="str">
            <v>Miscellaneous Manufacturing Industries</v>
          </cell>
          <cell r="J9380" t="str">
            <v>Distillate Oil (No. 2 Oil): Flares</v>
          </cell>
          <cell r="N9380">
            <v>40988</v>
          </cell>
        </row>
        <row r="9381">
          <cell r="A9381" t="str">
            <v>39990022</v>
          </cell>
          <cell r="B9381" t="str">
            <v>Point</v>
          </cell>
          <cell r="C9381" t="str">
            <v>Misc Manuf Indus /Residual Oil: Flares</v>
          </cell>
          <cell r="D9381" t="str">
            <v>Industrial Processes - NEC</v>
          </cell>
          <cell r="G9381" t="str">
            <v>Industrial Processes</v>
          </cell>
          <cell r="H9381" t="str">
            <v>Miscellaneous Manufacturing Industries</v>
          </cell>
          <cell r="I9381" t="str">
            <v>Miscellaneous Manufacturing Industries</v>
          </cell>
          <cell r="J9381" t="str">
            <v>Residual Oil: Flares</v>
          </cell>
          <cell r="N9381">
            <v>40988</v>
          </cell>
        </row>
        <row r="9382">
          <cell r="A9382" t="str">
            <v>39990023</v>
          </cell>
          <cell r="B9382" t="str">
            <v>Point</v>
          </cell>
          <cell r="C9382" t="str">
            <v>Misc Manuf Indus /Natural Gas: Flares</v>
          </cell>
          <cell r="D9382" t="str">
            <v>Industrial Processes - NEC</v>
          </cell>
          <cell r="G9382" t="str">
            <v>Industrial Processes</v>
          </cell>
          <cell r="H9382" t="str">
            <v>Miscellaneous Manufacturing Industries</v>
          </cell>
          <cell r="I9382" t="str">
            <v>Miscellaneous Manufacturing Industries</v>
          </cell>
          <cell r="J9382" t="str">
            <v>Natural Gas: Flares</v>
          </cell>
          <cell r="N9382">
            <v>40988</v>
          </cell>
        </row>
        <row r="9383">
          <cell r="A9383" t="str">
            <v>39990024</v>
          </cell>
          <cell r="B9383" t="str">
            <v>Point</v>
          </cell>
          <cell r="C9383" t="str">
            <v>Misc Manuf Indus /Process Gas: Flares</v>
          </cell>
          <cell r="D9383" t="str">
            <v>Industrial Processes - NEC</v>
          </cell>
          <cell r="G9383" t="str">
            <v>Industrial Processes</v>
          </cell>
          <cell r="H9383" t="str">
            <v>Miscellaneous Manufacturing Industries</v>
          </cell>
          <cell r="I9383" t="str">
            <v>Miscellaneous Manufacturing Industries</v>
          </cell>
          <cell r="J9383" t="str">
            <v>Process Gas: Flares</v>
          </cell>
          <cell r="N9383">
            <v>40988</v>
          </cell>
        </row>
        <row r="9384">
          <cell r="A9384" t="str">
            <v>39999989</v>
          </cell>
          <cell r="B9384" t="str">
            <v>Point</v>
          </cell>
          <cell r="C9384" t="str">
            <v>Misc Manuf / Indus Processes /Other Not Classified</v>
          </cell>
          <cell r="D9384" t="str">
            <v>Industrial Processes - NEC</v>
          </cell>
          <cell r="G9384" t="str">
            <v>Industrial Processes</v>
          </cell>
          <cell r="H9384" t="str">
            <v>Miscellaneous Manufacturing Industries</v>
          </cell>
          <cell r="I9384" t="str">
            <v>Miscellaneous Industrial Processes</v>
          </cell>
          <cell r="J9384" t="str">
            <v>Other Not Classified</v>
          </cell>
          <cell r="N9384">
            <v>40988</v>
          </cell>
        </row>
        <row r="9385">
          <cell r="A9385" t="str">
            <v>39999991</v>
          </cell>
          <cell r="B9385" t="str">
            <v>Point</v>
          </cell>
          <cell r="C9385" t="str">
            <v>Misc Manuf / Indus Processes /Other Not Classified</v>
          </cell>
          <cell r="D9385" t="str">
            <v>Industrial Processes - NEC</v>
          </cell>
          <cell r="G9385" t="str">
            <v>Industrial Processes</v>
          </cell>
          <cell r="H9385" t="str">
            <v>Miscellaneous Manufacturing Industries</v>
          </cell>
          <cell r="I9385" t="str">
            <v>Miscellaneous Industrial Processes</v>
          </cell>
          <cell r="J9385" t="str">
            <v>Other Not Classified</v>
          </cell>
          <cell r="N9385">
            <v>40988</v>
          </cell>
        </row>
        <row r="9386">
          <cell r="A9386" t="str">
            <v>39999992</v>
          </cell>
          <cell r="B9386" t="str">
            <v>Point</v>
          </cell>
          <cell r="C9386" t="str">
            <v>Misc Manuf / Indus Processes /Other Not Classified</v>
          </cell>
          <cell r="D9386" t="str">
            <v>Industrial Processes - NEC</v>
          </cell>
          <cell r="G9386" t="str">
            <v>Industrial Processes</v>
          </cell>
          <cell r="H9386" t="str">
            <v>Miscellaneous Manufacturing Industries</v>
          </cell>
          <cell r="I9386" t="str">
            <v>Miscellaneous Industrial Processes</v>
          </cell>
          <cell r="J9386" t="str">
            <v>Other Not Classified</v>
          </cell>
          <cell r="N9386">
            <v>40988</v>
          </cell>
        </row>
        <row r="9387">
          <cell r="A9387" t="str">
            <v>39999993</v>
          </cell>
          <cell r="B9387" t="str">
            <v>Point</v>
          </cell>
          <cell r="C9387" t="str">
            <v>Misc Manuf / Indus Processes /Other Not Classified</v>
          </cell>
          <cell r="D9387" t="str">
            <v>Industrial Processes - NEC</v>
          </cell>
          <cell r="G9387" t="str">
            <v>Industrial Processes</v>
          </cell>
          <cell r="H9387" t="str">
            <v>Miscellaneous Manufacturing Industries</v>
          </cell>
          <cell r="I9387" t="str">
            <v>Miscellaneous Industrial Processes</v>
          </cell>
          <cell r="J9387" t="str">
            <v>Other Not Classified</v>
          </cell>
          <cell r="N9387">
            <v>40988</v>
          </cell>
        </row>
        <row r="9388">
          <cell r="A9388" t="str">
            <v>39999994</v>
          </cell>
          <cell r="B9388" t="str">
            <v>Point</v>
          </cell>
          <cell r="C9388" t="str">
            <v>Misc Manuf / Indus Processes /Other Not Classified</v>
          </cell>
          <cell r="D9388" t="str">
            <v>Industrial Processes - NEC</v>
          </cell>
          <cell r="G9388" t="str">
            <v>Industrial Processes</v>
          </cell>
          <cell r="H9388" t="str">
            <v>Miscellaneous Manufacturing Industries</v>
          </cell>
          <cell r="I9388" t="str">
            <v>Miscellaneous Industrial Processes</v>
          </cell>
          <cell r="J9388" t="str">
            <v>Other Not Classified</v>
          </cell>
          <cell r="N9388">
            <v>40988</v>
          </cell>
        </row>
        <row r="9389">
          <cell r="A9389" t="str">
            <v>39999995</v>
          </cell>
          <cell r="B9389" t="str">
            <v>Point</v>
          </cell>
          <cell r="C9389" t="str">
            <v>Misc Manuf / Indus Processes /Other Not Classified</v>
          </cell>
          <cell r="D9389" t="str">
            <v>Industrial Processes - NEC</v>
          </cell>
          <cell r="G9389" t="str">
            <v>Industrial Processes</v>
          </cell>
          <cell r="H9389" t="str">
            <v>Miscellaneous Manufacturing Industries</v>
          </cell>
          <cell r="I9389" t="str">
            <v>Miscellaneous Industrial Processes</v>
          </cell>
          <cell r="J9389" t="str">
            <v>Other Not Classified</v>
          </cell>
          <cell r="N9389">
            <v>40988</v>
          </cell>
        </row>
        <row r="9390">
          <cell r="A9390" t="str">
            <v>39999996</v>
          </cell>
          <cell r="B9390" t="str">
            <v>Point</v>
          </cell>
          <cell r="C9390" t="str">
            <v>Misc Manuf / Indus Processes /Other Not Classified</v>
          </cell>
          <cell r="D9390" t="str">
            <v>Industrial Processes - NEC</v>
          </cell>
          <cell r="G9390" t="str">
            <v>Industrial Processes</v>
          </cell>
          <cell r="H9390" t="str">
            <v>Miscellaneous Manufacturing Industries</v>
          </cell>
          <cell r="I9390" t="str">
            <v>Miscellaneous Industrial Processes</v>
          </cell>
          <cell r="J9390" t="str">
            <v>Other Not Classified</v>
          </cell>
          <cell r="N9390">
            <v>40988</v>
          </cell>
        </row>
        <row r="9391">
          <cell r="A9391" t="str">
            <v>39999997</v>
          </cell>
          <cell r="B9391" t="str">
            <v>Point</v>
          </cell>
          <cell r="C9391" t="str">
            <v>Misc Manuf / Indus Processes /Other Not Classified</v>
          </cell>
          <cell r="D9391" t="str">
            <v>Industrial Processes - NEC</v>
          </cell>
          <cell r="G9391" t="str">
            <v>Industrial Processes</v>
          </cell>
          <cell r="H9391" t="str">
            <v>Miscellaneous Manufacturing Industries</v>
          </cell>
          <cell r="I9391" t="str">
            <v>Miscellaneous Industrial Processes</v>
          </cell>
          <cell r="J9391" t="str">
            <v>Other Not Classified</v>
          </cell>
          <cell r="M9391">
            <v>36278</v>
          </cell>
          <cell r="N9391">
            <v>40988</v>
          </cell>
        </row>
        <row r="9392">
          <cell r="A9392" t="str">
            <v>39999998</v>
          </cell>
          <cell r="B9392" t="str">
            <v>Point</v>
          </cell>
          <cell r="C9392" t="str">
            <v>Misc Manuf / Indus Processes /Other Not Classified</v>
          </cell>
          <cell r="D9392" t="str">
            <v>Industrial Processes - NEC</v>
          </cell>
          <cell r="G9392" t="str">
            <v>Industrial Processes</v>
          </cell>
          <cell r="H9392" t="str">
            <v>Miscellaneous Manufacturing Industries</v>
          </cell>
          <cell r="I9392" t="str">
            <v>Miscellaneous Industrial Processes</v>
          </cell>
          <cell r="J9392" t="str">
            <v>Other Not Classified</v>
          </cell>
          <cell r="N9392">
            <v>40988</v>
          </cell>
        </row>
        <row r="9393">
          <cell r="A9393" t="str">
            <v>39999999</v>
          </cell>
          <cell r="B9393" t="str">
            <v>Point</v>
          </cell>
          <cell r="C9393" t="str">
            <v>Misc Manuf / Indus Processes /Other Not Classified</v>
          </cell>
          <cell r="D9393" t="str">
            <v>Industrial Processes - NEC</v>
          </cell>
          <cell r="G9393" t="str">
            <v>Industrial Processes</v>
          </cell>
          <cell r="H9393" t="str">
            <v>Miscellaneous Manufacturing Industries</v>
          </cell>
          <cell r="I9393" t="str">
            <v>Miscellaneous Industrial Processes</v>
          </cell>
          <cell r="J9393" t="str">
            <v>Other Not Classified</v>
          </cell>
          <cell r="N9393">
            <v>40988</v>
          </cell>
        </row>
        <row r="9394">
          <cell r="A9394" t="str">
            <v>40100101</v>
          </cell>
          <cell r="B9394" t="str">
            <v>Point</v>
          </cell>
          <cell r="C9394" t="str">
            <v>Dry Cleaning /Perchloroethylene</v>
          </cell>
          <cell r="D9394" t="str">
            <v>Solvent - Dry Cleaning</v>
          </cell>
          <cell r="G9394" t="str">
            <v>Petroleum and Solvent Evaporation</v>
          </cell>
          <cell r="H9394" t="str">
            <v>Organic Solvent Evaporation</v>
          </cell>
          <cell r="I9394" t="str">
            <v>Dry Cleaning</v>
          </cell>
          <cell r="J9394" t="str">
            <v>Perchloroethylene</v>
          </cell>
          <cell r="N9394">
            <v>40988</v>
          </cell>
        </row>
        <row r="9395">
          <cell r="A9395" t="str">
            <v>40100102</v>
          </cell>
          <cell r="B9395" t="str">
            <v>Point</v>
          </cell>
          <cell r="C9395" t="str">
            <v>Dry Cleaning /Stoddard (Petrol Solvent) ** (Use 4-10-001-01 or 4-10-002-01)</v>
          </cell>
          <cell r="D9395" t="str">
            <v>Solvent - Dry Cleaning</v>
          </cell>
          <cell r="G9395" t="str">
            <v>Petroleum and Solvent Evaporation</v>
          </cell>
          <cell r="H9395" t="str">
            <v>Organic Solvent Evaporation</v>
          </cell>
          <cell r="I9395" t="str">
            <v>Dry Cleaning</v>
          </cell>
          <cell r="J9395" t="str">
            <v>Stoddard (Petroleum Solvent) ** (Use 4-10-001-01 or 4-10-002-01)</v>
          </cell>
          <cell r="N9395">
            <v>40988</v>
          </cell>
        </row>
        <row r="9396">
          <cell r="A9396" t="str">
            <v>40100103</v>
          </cell>
          <cell r="B9396" t="str">
            <v>Point</v>
          </cell>
          <cell r="C9396" t="str">
            <v>Dry Cleaning /Perchloroethylene</v>
          </cell>
          <cell r="D9396" t="str">
            <v>Solvent - Dry Cleaning</v>
          </cell>
          <cell r="G9396" t="str">
            <v>Petroleum and Solvent Evaporation</v>
          </cell>
          <cell r="H9396" t="str">
            <v>Organic Solvent Evaporation</v>
          </cell>
          <cell r="I9396" t="str">
            <v>Dry Cleaning</v>
          </cell>
          <cell r="J9396" t="str">
            <v>Perchloroethylene</v>
          </cell>
          <cell r="K9396" t="str">
            <v>40100101</v>
          </cell>
          <cell r="L9396" t="str">
            <v>2005</v>
          </cell>
          <cell r="N9396">
            <v>40988</v>
          </cell>
        </row>
        <row r="9397">
          <cell r="A9397" t="str">
            <v>40100104</v>
          </cell>
          <cell r="B9397" t="str">
            <v>Point</v>
          </cell>
          <cell r="C9397" t="str">
            <v>Dry Cleaning /Stoddard (Petrol Solvent) ** (Use 4-10-001-02 or 4-10-002-02)</v>
          </cell>
          <cell r="D9397" t="str">
            <v>Solvent - Dry Cleaning</v>
          </cell>
          <cell r="G9397" t="str">
            <v>Petroleum and Solvent Evaporation</v>
          </cell>
          <cell r="H9397" t="str">
            <v>Organic Solvent Evaporation</v>
          </cell>
          <cell r="I9397" t="str">
            <v>Dry Cleaning</v>
          </cell>
          <cell r="J9397" t="str">
            <v>Stoddard (Petroleum Solvent) ** (Use 4-10-001-02 or 4-10-002-02)</v>
          </cell>
          <cell r="N9397">
            <v>40988</v>
          </cell>
        </row>
        <row r="9398">
          <cell r="A9398" t="str">
            <v>40100105</v>
          </cell>
          <cell r="B9398" t="str">
            <v>Point</v>
          </cell>
          <cell r="C9398" t="str">
            <v>Dry Cleaning /Trichlorotrifluoroethane (Freon)</v>
          </cell>
          <cell r="D9398" t="str">
            <v>Solvent - Dry Cleaning</v>
          </cell>
          <cell r="G9398" t="str">
            <v>Petroleum and Solvent Evaporation</v>
          </cell>
          <cell r="H9398" t="str">
            <v>Organic Solvent Evaporation</v>
          </cell>
          <cell r="I9398" t="str">
            <v>Dry Cleaning</v>
          </cell>
          <cell r="J9398" t="str">
            <v>Trichlorotrifluoroethane (Freon)</v>
          </cell>
          <cell r="N9398">
            <v>40988</v>
          </cell>
        </row>
        <row r="9399">
          <cell r="A9399" t="str">
            <v>40100106</v>
          </cell>
          <cell r="B9399" t="str">
            <v>Point</v>
          </cell>
          <cell r="C9399" t="str">
            <v>Dry Cleaning /Trichlorotrifluoroethane (Freon)</v>
          </cell>
          <cell r="D9399" t="str">
            <v>Solvent - Dry Cleaning</v>
          </cell>
          <cell r="G9399" t="str">
            <v>Petroleum and Solvent Evaporation</v>
          </cell>
          <cell r="H9399" t="str">
            <v>Organic Solvent Evaporation</v>
          </cell>
          <cell r="I9399" t="str">
            <v>Dry Cleaning</v>
          </cell>
          <cell r="J9399" t="str">
            <v>Trichlorotrifluoroethane (Freon)</v>
          </cell>
          <cell r="K9399" t="str">
            <v>40100105</v>
          </cell>
          <cell r="L9399" t="str">
            <v>2005</v>
          </cell>
          <cell r="N9399">
            <v>40988</v>
          </cell>
        </row>
        <row r="9400">
          <cell r="A9400" t="str">
            <v>40100107</v>
          </cell>
          <cell r="B9400" t="str">
            <v>Point</v>
          </cell>
          <cell r="C9400" t="str">
            <v>Dry Cleaning /Ethylene Oxide: General</v>
          </cell>
          <cell r="D9400" t="str">
            <v>Solvent - Dry Cleaning</v>
          </cell>
          <cell r="G9400" t="str">
            <v>Petroleum and Solvent Evaporation</v>
          </cell>
          <cell r="H9400" t="str">
            <v>Organic Solvent Evaporation</v>
          </cell>
          <cell r="I9400" t="str">
            <v>Dry Cleaning</v>
          </cell>
          <cell r="J9400" t="str">
            <v>Ethylene Oxide: General</v>
          </cell>
          <cell r="N9400">
            <v>40988</v>
          </cell>
        </row>
        <row r="9401">
          <cell r="A9401" t="str">
            <v>40100113</v>
          </cell>
          <cell r="B9401" t="str">
            <v>Point</v>
          </cell>
          <cell r="C9401" t="str">
            <v>Dry Cleaning /Perchloroethylene</v>
          </cell>
          <cell r="D9401" t="str">
            <v>Solvent - Dry Cleaning</v>
          </cell>
          <cell r="G9401" t="str">
            <v>Petroleum and Solvent Evaporation</v>
          </cell>
          <cell r="H9401" t="str">
            <v>Organic Solvent Evaporation</v>
          </cell>
          <cell r="I9401" t="str">
            <v>Dry Cleaning</v>
          </cell>
          <cell r="J9401" t="str">
            <v>Perchloroethylene</v>
          </cell>
          <cell r="K9401" t="str">
            <v>40100101</v>
          </cell>
          <cell r="L9401" t="str">
            <v>2005</v>
          </cell>
          <cell r="N9401">
            <v>40988</v>
          </cell>
        </row>
        <row r="9402">
          <cell r="A9402" t="str">
            <v>40100146</v>
          </cell>
          <cell r="B9402" t="str">
            <v>Point</v>
          </cell>
          <cell r="C9402" t="str">
            <v>Dry Cleaning /Stoddard:Filtr Disp/Cooked Muck(Drained)**(Use 4-10-001-61 or 002-61)</v>
          </cell>
          <cell r="D9402" t="str">
            <v>Solvent - Dry Cleaning</v>
          </cell>
          <cell r="G9402" t="str">
            <v>Petroleum and Solvent Evaporation</v>
          </cell>
          <cell r="H9402" t="str">
            <v>Organic Solvent Evaporation</v>
          </cell>
          <cell r="I9402" t="str">
            <v>Dry Cleaning</v>
          </cell>
          <cell r="J9402" t="str">
            <v>Stoddard:Filtr Disp/Cooked Muck(Drained)**(Use 4-10-001-61 or 002-61)</v>
          </cell>
          <cell r="N9402">
            <v>40988</v>
          </cell>
        </row>
        <row r="9403">
          <cell r="A9403" t="str">
            <v>40100147</v>
          </cell>
          <cell r="B9403" t="str">
            <v>Point</v>
          </cell>
          <cell r="C9403" t="str">
            <v>Dry Cleaning /Stoddard:Filtr Disp/Cooked Muck (Centrif)**(Use 4-10-001-62 or 002-62)</v>
          </cell>
          <cell r="D9403" t="str">
            <v>Solvent - Dry Cleaning</v>
          </cell>
          <cell r="G9403" t="str">
            <v>Petroleum and Solvent Evaporation</v>
          </cell>
          <cell r="H9403" t="str">
            <v>Organic Solvent Evaporation</v>
          </cell>
          <cell r="I9403" t="str">
            <v>Dry Cleaning</v>
          </cell>
          <cell r="J9403" t="str">
            <v>Stoddard:Filtr Disp/Cooked Muck (Centrif)**(Use 4-10-001-62 or 002-62)</v>
          </cell>
          <cell r="N9403">
            <v>40988</v>
          </cell>
        </row>
        <row r="9404">
          <cell r="A9404" t="str">
            <v>40100160</v>
          </cell>
          <cell r="B9404" t="str">
            <v>Point</v>
          </cell>
          <cell r="C9404" t="str">
            <v>Dry Cleaning /Trichlorofluoroethane: Washer/Dryer/Still</v>
          </cell>
          <cell r="D9404" t="str">
            <v>Solvent - Dry Cleaning</v>
          </cell>
          <cell r="G9404" t="str">
            <v>Petroleum and Solvent Evaporation</v>
          </cell>
          <cell r="H9404" t="str">
            <v>Organic Solvent Evaporation</v>
          </cell>
          <cell r="I9404" t="str">
            <v>Dry Cleaning</v>
          </cell>
          <cell r="J9404" t="str">
            <v>Trichlorofluoroethane: Washer/Dryer/Still</v>
          </cell>
          <cell r="N9404">
            <v>40988</v>
          </cell>
        </row>
        <row r="9405">
          <cell r="A9405" t="str">
            <v>40100161</v>
          </cell>
          <cell r="B9405" t="str">
            <v>Point</v>
          </cell>
          <cell r="C9405" t="str">
            <v>Dry Cleaning /Trichlorofluoroethane: Cartrige Filter Disposal</v>
          </cell>
          <cell r="D9405" t="str">
            <v>Solvent - Dry Cleaning</v>
          </cell>
          <cell r="G9405" t="str">
            <v>Petroleum and Solvent Evaporation</v>
          </cell>
          <cell r="H9405" t="str">
            <v>Organic Solvent Evaporation</v>
          </cell>
          <cell r="I9405" t="str">
            <v>Dry Cleaning</v>
          </cell>
          <cell r="J9405" t="str">
            <v>Trichlorofluoroethane: Cartrige Filter Disposal</v>
          </cell>
          <cell r="N9405">
            <v>40988</v>
          </cell>
        </row>
        <row r="9406">
          <cell r="A9406" t="str">
            <v>40100162</v>
          </cell>
          <cell r="B9406" t="str">
            <v>Point</v>
          </cell>
          <cell r="C9406" t="str">
            <v>Dry Cleaning /Trichlorofluoroethane: Still Residue Disposal</v>
          </cell>
          <cell r="D9406" t="str">
            <v>Solvent - Dry Cleaning</v>
          </cell>
          <cell r="G9406" t="str">
            <v>Petroleum and Solvent Evaporation</v>
          </cell>
          <cell r="H9406" t="str">
            <v>Organic Solvent Evaporation</v>
          </cell>
          <cell r="I9406" t="str">
            <v>Dry Cleaning</v>
          </cell>
          <cell r="J9406" t="str">
            <v>Trichlorofluoroethane: Still Residue Disposal</v>
          </cell>
          <cell r="N9406">
            <v>40988</v>
          </cell>
        </row>
        <row r="9407">
          <cell r="A9407" t="str">
            <v>40100163</v>
          </cell>
          <cell r="B9407" t="str">
            <v>Point</v>
          </cell>
          <cell r="C9407" t="str">
            <v>Dry Cleaning /Trichlorofluoroethane: Miscellaneous Fugitive</v>
          </cell>
          <cell r="D9407" t="str">
            <v>Solvent - Dry Cleaning</v>
          </cell>
          <cell r="G9407" t="str">
            <v>Petroleum and Solvent Evaporation</v>
          </cell>
          <cell r="H9407" t="str">
            <v>Organic Solvent Evaporation</v>
          </cell>
          <cell r="I9407" t="str">
            <v>Dry Cleaning</v>
          </cell>
          <cell r="J9407" t="str">
            <v>Trichlorofluoroethane: Miscellaneous Fugitive</v>
          </cell>
          <cell r="N9407">
            <v>40988</v>
          </cell>
        </row>
        <row r="9408">
          <cell r="A9408" t="str">
            <v>40100198</v>
          </cell>
          <cell r="B9408" t="str">
            <v>Point</v>
          </cell>
          <cell r="C9408" t="str">
            <v>Dry Cleaning /Other Not Classified</v>
          </cell>
          <cell r="D9408" t="str">
            <v>Solvent - Dry Cleaning</v>
          </cell>
          <cell r="G9408" t="str">
            <v>Petroleum and Solvent Evaporation</v>
          </cell>
          <cell r="H9408" t="str">
            <v>Organic Solvent Evaporation</v>
          </cell>
          <cell r="I9408" t="str">
            <v>Dry Cleaning</v>
          </cell>
          <cell r="J9408" t="str">
            <v>Other Not Classified</v>
          </cell>
          <cell r="N9408">
            <v>40988</v>
          </cell>
        </row>
        <row r="9409">
          <cell r="A9409" t="str">
            <v>40100199</v>
          </cell>
          <cell r="B9409" t="str">
            <v>Point</v>
          </cell>
          <cell r="C9409" t="str">
            <v>Dry Cleaning /See Comment **</v>
          </cell>
          <cell r="D9409" t="str">
            <v>Solvent - Dry Cleaning</v>
          </cell>
          <cell r="G9409" t="str">
            <v>Petroleum and Solvent Evaporation</v>
          </cell>
          <cell r="H9409" t="str">
            <v>Organic Solvent Evaporation</v>
          </cell>
          <cell r="I9409" t="str">
            <v>Dry Cleaning</v>
          </cell>
          <cell r="J9409" t="str">
            <v>See Comment **</v>
          </cell>
          <cell r="N9409">
            <v>40988</v>
          </cell>
        </row>
        <row r="9410">
          <cell r="A9410" t="str">
            <v>40100201</v>
          </cell>
          <cell r="B9410" t="str">
            <v>Point</v>
          </cell>
          <cell r="C9410" t="str">
            <v>Degreasing : Stoddard (Petroleum Solvent): Open-top Vapor Degreasing</v>
          </cell>
          <cell r="D9410" t="str">
            <v>Solvent - Degreasing</v>
          </cell>
          <cell r="G9410" t="str">
            <v>Petroleum and Solvent Evaporation</v>
          </cell>
          <cell r="H9410" t="str">
            <v>Organic Solvent Evaporation</v>
          </cell>
          <cell r="I9410" t="str">
            <v>Degreasing</v>
          </cell>
          <cell r="J9410" t="str">
            <v>Stoddard (Petroleum Solvent): Open-top Vapor Degreasing</v>
          </cell>
          <cell r="N9410">
            <v>40988</v>
          </cell>
        </row>
        <row r="9411">
          <cell r="A9411" t="str">
            <v>40100202</v>
          </cell>
          <cell r="B9411" t="str">
            <v>Point</v>
          </cell>
          <cell r="C9411" t="str">
            <v>Degreasing : 1,1,1-Trichloroethane (Methyl Chloroform): Open-top Vapor Degreasing</v>
          </cell>
          <cell r="D9411" t="str">
            <v>Solvent - Degreasing</v>
          </cell>
          <cell r="G9411" t="str">
            <v>Petroleum and Solvent Evaporation</v>
          </cell>
          <cell r="H9411" t="str">
            <v>Organic Solvent Evaporation</v>
          </cell>
          <cell r="I9411" t="str">
            <v>Degreasing</v>
          </cell>
          <cell r="J9411" t="str">
            <v>1,1,1-Trichloroethane (Methyl Chloroform): Open-top Vapor Degreasing</v>
          </cell>
          <cell r="N9411">
            <v>40988</v>
          </cell>
        </row>
        <row r="9412">
          <cell r="A9412" t="str">
            <v>40100203</v>
          </cell>
          <cell r="B9412" t="str">
            <v>Point</v>
          </cell>
          <cell r="C9412" t="str">
            <v>Degreasing : Perchloroethylene: Open-top Vapor Degreasing</v>
          </cell>
          <cell r="D9412" t="str">
            <v>Solvent - Degreasing</v>
          </cell>
          <cell r="G9412" t="str">
            <v>Petroleum and Solvent Evaporation</v>
          </cell>
          <cell r="H9412" t="str">
            <v>Organic Solvent Evaporation</v>
          </cell>
          <cell r="I9412" t="str">
            <v>Degreasing</v>
          </cell>
          <cell r="J9412" t="str">
            <v>Perchloroethylene: Open-top Vapor Degreasing</v>
          </cell>
          <cell r="N9412">
            <v>40988</v>
          </cell>
        </row>
        <row r="9413">
          <cell r="A9413" t="str">
            <v>40100204</v>
          </cell>
          <cell r="B9413" t="str">
            <v>Point</v>
          </cell>
          <cell r="C9413" t="str">
            <v>Degreasing : Methylene Chloride: Open-top Vapor Degreasing</v>
          </cell>
          <cell r="D9413" t="str">
            <v>Solvent - Degreasing</v>
          </cell>
          <cell r="G9413" t="str">
            <v>Petroleum and Solvent Evaporation</v>
          </cell>
          <cell r="H9413" t="str">
            <v>Organic Solvent Evaporation</v>
          </cell>
          <cell r="I9413" t="str">
            <v>Degreasing</v>
          </cell>
          <cell r="J9413" t="str">
            <v>Methylene Chloride: Open-top Vapor Degreasing</v>
          </cell>
          <cell r="N9413">
            <v>40988</v>
          </cell>
        </row>
        <row r="9414">
          <cell r="A9414" t="str">
            <v>40100205</v>
          </cell>
          <cell r="B9414" t="str">
            <v>Point</v>
          </cell>
          <cell r="C9414" t="str">
            <v>Degreasing : Trichloroethylene: Open-top Vapor Degreasing</v>
          </cell>
          <cell r="D9414" t="str">
            <v>Solvent - Degreasing</v>
          </cell>
          <cell r="G9414" t="str">
            <v>Petroleum and Solvent Evaporation</v>
          </cell>
          <cell r="H9414" t="str">
            <v>Organic Solvent Evaporation</v>
          </cell>
          <cell r="I9414" t="str">
            <v>Degreasing</v>
          </cell>
          <cell r="J9414" t="str">
            <v>Trichloroethylene: Open-top Vapor Degreasing</v>
          </cell>
          <cell r="N9414">
            <v>40988</v>
          </cell>
        </row>
        <row r="9415">
          <cell r="A9415" t="str">
            <v>40100206</v>
          </cell>
          <cell r="B9415" t="str">
            <v>Point</v>
          </cell>
          <cell r="C9415" t="str">
            <v>Degreasing : Toluene: Open-top Vapor Degreasing</v>
          </cell>
          <cell r="D9415" t="str">
            <v>Solvent - Degreasing</v>
          </cell>
          <cell r="G9415" t="str">
            <v>Petroleum and Solvent Evaporation</v>
          </cell>
          <cell r="H9415" t="str">
            <v>Organic Solvent Evaporation</v>
          </cell>
          <cell r="I9415" t="str">
            <v>Degreasing</v>
          </cell>
          <cell r="J9415" t="str">
            <v>Toluene: Open-top Vapor Degreasing</v>
          </cell>
          <cell r="N9415">
            <v>40988</v>
          </cell>
        </row>
        <row r="9416">
          <cell r="A9416" t="str">
            <v>40100207</v>
          </cell>
          <cell r="B9416" t="str">
            <v>Point</v>
          </cell>
          <cell r="C9416" t="str">
            <v>Degreasing : Trichlorotrifluoroethane (Freon): Open-top Vapor Degreasing</v>
          </cell>
          <cell r="D9416" t="str">
            <v>Solvent - Degreasing</v>
          </cell>
          <cell r="G9416" t="str">
            <v>Petroleum and Solvent Evaporation</v>
          </cell>
          <cell r="H9416" t="str">
            <v>Organic Solvent Evaporation</v>
          </cell>
          <cell r="I9416" t="str">
            <v>Degreasing</v>
          </cell>
          <cell r="J9416" t="str">
            <v>Trichlorotrifluoroethane (Freon): Open-top Vapor Degreasing</v>
          </cell>
          <cell r="N9416">
            <v>40988</v>
          </cell>
        </row>
        <row r="9417">
          <cell r="A9417" t="str">
            <v>40100208</v>
          </cell>
          <cell r="B9417" t="str">
            <v>Point</v>
          </cell>
          <cell r="C9417" t="str">
            <v>Degreasing : Chlorosolve: Open-top Vapor Degreasing</v>
          </cell>
          <cell r="D9417" t="str">
            <v>Solvent - Degreasing</v>
          </cell>
          <cell r="G9417" t="str">
            <v>Petroleum and Solvent Evaporation</v>
          </cell>
          <cell r="H9417" t="str">
            <v>Organic Solvent Evaporation</v>
          </cell>
          <cell r="I9417" t="str">
            <v>Degreasing</v>
          </cell>
          <cell r="J9417" t="str">
            <v>Chlorosolve: Open-top Vapor Degreasing</v>
          </cell>
          <cell r="N9417">
            <v>40988</v>
          </cell>
        </row>
        <row r="9418">
          <cell r="A9418" t="str">
            <v>40100209</v>
          </cell>
          <cell r="B9418" t="str">
            <v>Point</v>
          </cell>
          <cell r="C9418" t="str">
            <v>Degreasing : Butyl Acetate: Open-top Vapor Degreasing</v>
          </cell>
          <cell r="D9418" t="str">
            <v>Solvent - Degreasing</v>
          </cell>
          <cell r="G9418" t="str">
            <v>Petroleum and Solvent Evaporation</v>
          </cell>
          <cell r="H9418" t="str">
            <v>Organic Solvent Evaporation</v>
          </cell>
          <cell r="I9418" t="str">
            <v>Degreasing</v>
          </cell>
          <cell r="J9418" t="str">
            <v>Butyl Acetate: Open-top Vapor Degreasing</v>
          </cell>
          <cell r="N9418">
            <v>40988</v>
          </cell>
        </row>
        <row r="9419">
          <cell r="A9419" t="str">
            <v>40100215</v>
          </cell>
          <cell r="B9419" t="str">
            <v>Point</v>
          </cell>
          <cell r="C9419" t="str">
            <v>Degreasing : Entire Unit: Open-top Vapor Degreasing</v>
          </cell>
          <cell r="D9419" t="str">
            <v>Solvent - Degreasing</v>
          </cell>
          <cell r="G9419" t="str">
            <v>Petroleum and Solvent Evaporation</v>
          </cell>
          <cell r="H9419" t="str">
            <v>Organic Solvent Evaporation</v>
          </cell>
          <cell r="I9419" t="str">
            <v>Degreasing</v>
          </cell>
          <cell r="J9419" t="str">
            <v>Entire Unit: Open-top Vapor Degreasing</v>
          </cell>
          <cell r="N9419">
            <v>40988</v>
          </cell>
        </row>
        <row r="9420">
          <cell r="A9420" t="str">
            <v>40100216</v>
          </cell>
          <cell r="B9420" t="str">
            <v>Point</v>
          </cell>
          <cell r="C9420" t="str">
            <v>Degreasing : Other Not Classified: General Degreasing Units</v>
          </cell>
          <cell r="D9420" t="str">
            <v>Solvent - Degreasing</v>
          </cell>
          <cell r="G9420" t="str">
            <v>Petroleum and Solvent Evaporation</v>
          </cell>
          <cell r="H9420" t="str">
            <v>Organic Solvent Evaporation</v>
          </cell>
          <cell r="I9420" t="str">
            <v>Degreasing</v>
          </cell>
          <cell r="J9420" t="str">
            <v>Degreaser: Entire Unit</v>
          </cell>
          <cell r="K9420" t="str">
            <v>40100296</v>
          </cell>
          <cell r="L9420" t="str">
            <v>2002</v>
          </cell>
          <cell r="N9420">
            <v>40988</v>
          </cell>
        </row>
        <row r="9421">
          <cell r="A9421" t="str">
            <v>40100217</v>
          </cell>
          <cell r="B9421" t="str">
            <v>Point</v>
          </cell>
          <cell r="C9421" t="str">
            <v>Degreasing : Other Not Classified: General Degreasing Units</v>
          </cell>
          <cell r="D9421" t="str">
            <v>Solvent - Degreasing</v>
          </cell>
          <cell r="G9421" t="str">
            <v>Petroleum and Solvent Evaporation</v>
          </cell>
          <cell r="H9421" t="str">
            <v>Organic Solvent Evaporation</v>
          </cell>
          <cell r="I9421" t="str">
            <v>Degreasing</v>
          </cell>
          <cell r="J9421" t="str">
            <v>Entire Unit</v>
          </cell>
          <cell r="K9421" t="str">
            <v>40100296</v>
          </cell>
          <cell r="L9421" t="str">
            <v>2002</v>
          </cell>
          <cell r="N9421">
            <v>40988</v>
          </cell>
        </row>
        <row r="9422">
          <cell r="A9422" t="str">
            <v>40100221</v>
          </cell>
          <cell r="B9422" t="str">
            <v>Point</v>
          </cell>
          <cell r="C9422" t="str">
            <v>Degreasing : Stoddard (Petroleum Solvent): Conveyorized Vapor Degreasing</v>
          </cell>
          <cell r="D9422" t="str">
            <v>Solvent - Degreasing</v>
          </cell>
          <cell r="G9422" t="str">
            <v>Petroleum and Solvent Evaporation</v>
          </cell>
          <cell r="H9422" t="str">
            <v>Organic Solvent Evaporation</v>
          </cell>
          <cell r="I9422" t="str">
            <v>Degreasing</v>
          </cell>
          <cell r="J9422" t="str">
            <v>Stoddard (Petroleum Solvent): Conveyorized Vapor Degreasing</v>
          </cell>
          <cell r="N9422">
            <v>40988</v>
          </cell>
        </row>
        <row r="9423">
          <cell r="A9423" t="str">
            <v>40100222</v>
          </cell>
          <cell r="B9423" t="str">
            <v>Point</v>
          </cell>
          <cell r="C9423" t="str">
            <v>Degreasing : 1,1,1-Trichloroethane (Methyl Chloroform):Conveyorized Vapor Degreaser</v>
          </cell>
          <cell r="D9423" t="str">
            <v>Solvent - Degreasing</v>
          </cell>
          <cell r="G9423" t="str">
            <v>Petroleum and Solvent Evaporation</v>
          </cell>
          <cell r="H9423" t="str">
            <v>Organic Solvent Evaporation</v>
          </cell>
          <cell r="I9423" t="str">
            <v>Degreasing</v>
          </cell>
          <cell r="J9423" t="str">
            <v>1,1,1-Trichloroethane (Methyl Chloroform):Conveyorized Vapor Degreaser</v>
          </cell>
          <cell r="N9423">
            <v>40988</v>
          </cell>
        </row>
        <row r="9424">
          <cell r="A9424" t="str">
            <v>40100223</v>
          </cell>
          <cell r="B9424" t="str">
            <v>Point</v>
          </cell>
          <cell r="C9424" t="str">
            <v>Degreasing : Perchloroethylene: Conveyorized Vapor Degreasing</v>
          </cell>
          <cell r="D9424" t="str">
            <v>Solvent - Degreasing</v>
          </cell>
          <cell r="G9424" t="str">
            <v>Petroleum and Solvent Evaporation</v>
          </cell>
          <cell r="H9424" t="str">
            <v>Organic Solvent Evaporation</v>
          </cell>
          <cell r="I9424" t="str">
            <v>Degreasing</v>
          </cell>
          <cell r="J9424" t="str">
            <v>Perchloroethylene: Conveyorized Vapor Degreasing</v>
          </cell>
          <cell r="N9424">
            <v>40988</v>
          </cell>
        </row>
        <row r="9425">
          <cell r="A9425" t="str">
            <v>40100224</v>
          </cell>
          <cell r="B9425" t="str">
            <v>Point</v>
          </cell>
          <cell r="C9425" t="str">
            <v>Degreasing : Methylene Chloride: Conveyorized Vapor Degreasing</v>
          </cell>
          <cell r="D9425" t="str">
            <v>Solvent - Degreasing</v>
          </cell>
          <cell r="G9425" t="str">
            <v>Petroleum and Solvent Evaporation</v>
          </cell>
          <cell r="H9425" t="str">
            <v>Organic Solvent Evaporation</v>
          </cell>
          <cell r="I9425" t="str">
            <v>Degreasing</v>
          </cell>
          <cell r="J9425" t="str">
            <v>Methylene Chloride: Conveyorized Vapor Degreasing</v>
          </cell>
          <cell r="N9425">
            <v>40988</v>
          </cell>
        </row>
        <row r="9426">
          <cell r="A9426" t="str">
            <v>40100225</v>
          </cell>
          <cell r="B9426" t="str">
            <v>Point</v>
          </cell>
          <cell r="C9426" t="str">
            <v>Degreasing : Trichloroethylene: Conveyorized Vapor Degreasing</v>
          </cell>
          <cell r="D9426" t="str">
            <v>Solvent - Degreasing</v>
          </cell>
          <cell r="G9426" t="str">
            <v>Petroleum and Solvent Evaporation</v>
          </cell>
          <cell r="H9426" t="str">
            <v>Organic Solvent Evaporation</v>
          </cell>
          <cell r="I9426" t="str">
            <v>Degreasing</v>
          </cell>
          <cell r="J9426" t="str">
            <v>Trichloroethylene: Conveyorized Vapor Degreasing</v>
          </cell>
          <cell r="N9426">
            <v>40988</v>
          </cell>
        </row>
        <row r="9427">
          <cell r="A9427" t="str">
            <v>40100235</v>
          </cell>
          <cell r="B9427" t="str">
            <v>Point</v>
          </cell>
          <cell r="C9427" t="str">
            <v>Degreasing : Entire Unit: with Vaporized Solvent: Conveyorized Vapor Degreasing</v>
          </cell>
          <cell r="D9427" t="str">
            <v>Solvent - Degreasing</v>
          </cell>
          <cell r="G9427" t="str">
            <v>Petroleum and Solvent Evaporation</v>
          </cell>
          <cell r="H9427" t="str">
            <v>Organic Solvent Evaporation</v>
          </cell>
          <cell r="I9427" t="str">
            <v>Degreasing</v>
          </cell>
          <cell r="J9427" t="str">
            <v>Entire Unit: with Vaporized Solvent: Conveyorized Vapor Degreasing</v>
          </cell>
          <cell r="N9427">
            <v>40988</v>
          </cell>
        </row>
        <row r="9428">
          <cell r="A9428" t="str">
            <v>40100236</v>
          </cell>
          <cell r="B9428" t="str">
            <v>Point</v>
          </cell>
          <cell r="C9428" t="str">
            <v>Degreasing : Entire Unit: with Non-boiling Solvent: Conveyorized Vapor Degreasing</v>
          </cell>
          <cell r="D9428" t="str">
            <v>Solvent - Degreasing</v>
          </cell>
          <cell r="G9428" t="str">
            <v>Petroleum and Solvent Evaporation</v>
          </cell>
          <cell r="H9428" t="str">
            <v>Organic Solvent Evaporation</v>
          </cell>
          <cell r="I9428" t="str">
            <v>Degreasing</v>
          </cell>
          <cell r="J9428" t="str">
            <v>Entire Unit: with Non-boiling Solvent: Conveyorized Vapor Degreasing</v>
          </cell>
          <cell r="N9428">
            <v>40988</v>
          </cell>
        </row>
        <row r="9429">
          <cell r="A9429" t="str">
            <v>40100251</v>
          </cell>
          <cell r="B9429" t="str">
            <v>Point</v>
          </cell>
          <cell r="C9429" t="str">
            <v>Degreasing : Stoddard (Petroleum Solvent): General Degreasing Units</v>
          </cell>
          <cell r="D9429" t="str">
            <v>Solvent - Degreasing</v>
          </cell>
          <cell r="G9429" t="str">
            <v>Petroleum and Solvent Evaporation</v>
          </cell>
          <cell r="H9429" t="str">
            <v>Organic Solvent Evaporation</v>
          </cell>
          <cell r="I9429" t="str">
            <v>Degreasing</v>
          </cell>
          <cell r="J9429" t="str">
            <v>Stoddard (Petroleum Solvent): General Degreasing Units</v>
          </cell>
          <cell r="N9429">
            <v>40988</v>
          </cell>
        </row>
        <row r="9430">
          <cell r="A9430" t="str">
            <v>40100252</v>
          </cell>
          <cell r="B9430" t="str">
            <v>Point</v>
          </cell>
          <cell r="C9430" t="str">
            <v>Degreasing : 1,1,1-Trichloroethane (Methyl Chloroform): General Degreasing Units</v>
          </cell>
          <cell r="D9430" t="str">
            <v>Solvent - Degreasing</v>
          </cell>
          <cell r="G9430" t="str">
            <v>Petroleum and Solvent Evaporation</v>
          </cell>
          <cell r="H9430" t="str">
            <v>Organic Solvent Evaporation</v>
          </cell>
          <cell r="I9430" t="str">
            <v>Degreasing</v>
          </cell>
          <cell r="J9430" t="str">
            <v>1,1,1-Trichloroethane (Methyl Chloroform): General Degreasing Units</v>
          </cell>
          <cell r="N9430">
            <v>40988</v>
          </cell>
        </row>
        <row r="9431">
          <cell r="A9431" t="str">
            <v>40100253</v>
          </cell>
          <cell r="B9431" t="str">
            <v>Point</v>
          </cell>
          <cell r="C9431" t="str">
            <v>Degreasing : Perchloroethylene: General Degreasing Units</v>
          </cell>
          <cell r="D9431" t="str">
            <v>Solvent - Degreasing</v>
          </cell>
          <cell r="G9431" t="str">
            <v>Petroleum and Solvent Evaporation</v>
          </cell>
          <cell r="H9431" t="str">
            <v>Organic Solvent Evaporation</v>
          </cell>
          <cell r="I9431" t="str">
            <v>Degreasing</v>
          </cell>
          <cell r="J9431" t="str">
            <v>Perchloroethylene: General Degreasing Units</v>
          </cell>
          <cell r="N9431">
            <v>40988</v>
          </cell>
        </row>
        <row r="9432">
          <cell r="A9432" t="str">
            <v>40100254</v>
          </cell>
          <cell r="B9432" t="str">
            <v>Point</v>
          </cell>
          <cell r="C9432" t="str">
            <v>Degreasing : Methylene Chloride: General Degreasing Units</v>
          </cell>
          <cell r="D9432" t="str">
            <v>Solvent - Degreasing</v>
          </cell>
          <cell r="G9432" t="str">
            <v>Petroleum and Solvent Evaporation</v>
          </cell>
          <cell r="H9432" t="str">
            <v>Organic Solvent Evaporation</v>
          </cell>
          <cell r="I9432" t="str">
            <v>Degreasing</v>
          </cell>
          <cell r="J9432" t="str">
            <v>Methylene Chloride: General Degreasing Units</v>
          </cell>
          <cell r="N9432">
            <v>40988</v>
          </cell>
        </row>
        <row r="9433">
          <cell r="A9433" t="str">
            <v>40100255</v>
          </cell>
          <cell r="B9433" t="str">
            <v>Point</v>
          </cell>
          <cell r="C9433" t="str">
            <v>Degreasing : Trichloroethylene: General Degreasing Units</v>
          </cell>
          <cell r="D9433" t="str">
            <v>Solvent - Degreasing</v>
          </cell>
          <cell r="G9433" t="str">
            <v>Petroleum and Solvent Evaporation</v>
          </cell>
          <cell r="H9433" t="str">
            <v>Organic Solvent Evaporation</v>
          </cell>
          <cell r="I9433" t="str">
            <v>Degreasing</v>
          </cell>
          <cell r="J9433" t="str">
            <v>Trichloroethylene: General Degreasing Units</v>
          </cell>
          <cell r="N9433">
            <v>40988</v>
          </cell>
        </row>
        <row r="9434">
          <cell r="A9434" t="str">
            <v>40100256</v>
          </cell>
          <cell r="B9434" t="str">
            <v>Point</v>
          </cell>
          <cell r="C9434" t="str">
            <v>Degreasing : Toluene: General Degreasing Units</v>
          </cell>
          <cell r="D9434" t="str">
            <v>Solvent - Degreasing</v>
          </cell>
          <cell r="G9434" t="str">
            <v>Petroleum and Solvent Evaporation</v>
          </cell>
          <cell r="H9434" t="str">
            <v>Organic Solvent Evaporation</v>
          </cell>
          <cell r="I9434" t="str">
            <v>Degreasing</v>
          </cell>
          <cell r="J9434" t="str">
            <v>Toluene: General Degreasing Units</v>
          </cell>
          <cell r="N9434">
            <v>40988</v>
          </cell>
        </row>
        <row r="9435">
          <cell r="A9435" t="str">
            <v>40100257</v>
          </cell>
          <cell r="B9435" t="str">
            <v>Point</v>
          </cell>
          <cell r="C9435" t="str">
            <v>Degreasing : Trichlorotrifluoroethane (Freon): General Degreasing Units</v>
          </cell>
          <cell r="D9435" t="str">
            <v>Solvent - Degreasing</v>
          </cell>
          <cell r="G9435" t="str">
            <v>Petroleum and Solvent Evaporation</v>
          </cell>
          <cell r="H9435" t="str">
            <v>Organic Solvent Evaporation</v>
          </cell>
          <cell r="I9435" t="str">
            <v>Degreasing</v>
          </cell>
          <cell r="J9435" t="str">
            <v>Trichlorotrifluoroethane (Freon): General Degreasing Units</v>
          </cell>
          <cell r="N9435">
            <v>40988</v>
          </cell>
        </row>
        <row r="9436">
          <cell r="A9436" t="str">
            <v>40100258</v>
          </cell>
          <cell r="B9436" t="str">
            <v>Point</v>
          </cell>
          <cell r="C9436" t="str">
            <v>Degreasing : Trichlorofluoromethane: General Degreasing Units</v>
          </cell>
          <cell r="D9436" t="str">
            <v>Solvent - Degreasing</v>
          </cell>
          <cell r="G9436" t="str">
            <v>Petroleum and Solvent Evaporation</v>
          </cell>
          <cell r="H9436" t="str">
            <v>Organic Solvent Evaporation</v>
          </cell>
          <cell r="I9436" t="str">
            <v>Degreasing</v>
          </cell>
          <cell r="J9436" t="str">
            <v>Trichlorofluoromethane: General Degreasing Units</v>
          </cell>
          <cell r="N9436">
            <v>40988</v>
          </cell>
        </row>
        <row r="9437">
          <cell r="A9437" t="str">
            <v>40100259</v>
          </cell>
          <cell r="B9437" t="str">
            <v>Point</v>
          </cell>
          <cell r="C9437" t="str">
            <v>Degreasing : 1,1,1-Trichloroethane (Methyl Chloroform): General Degreasing Units</v>
          </cell>
          <cell r="D9437" t="str">
            <v>Solvent - Degreasing</v>
          </cell>
          <cell r="G9437" t="str">
            <v>Petroleum and Solvent Evaporation</v>
          </cell>
          <cell r="H9437" t="str">
            <v>Organic Solvent Evaporation</v>
          </cell>
          <cell r="I9437" t="str">
            <v>Degreasing</v>
          </cell>
          <cell r="J9437" t="str">
            <v>1,1,1-Trichloroethane (Methyl Chloroform): General Degreasing Units</v>
          </cell>
          <cell r="K9437" t="str">
            <v>40100252</v>
          </cell>
          <cell r="L9437" t="str">
            <v>2005</v>
          </cell>
          <cell r="N9437">
            <v>40988</v>
          </cell>
        </row>
        <row r="9438">
          <cell r="A9438" t="str">
            <v>40100295</v>
          </cell>
          <cell r="B9438" t="str">
            <v>Point</v>
          </cell>
          <cell r="C9438" t="str">
            <v>Degreasing : Other Not Classified: General Degreasing Units</v>
          </cell>
          <cell r="D9438" t="str">
            <v>Solvent - Degreasing</v>
          </cell>
          <cell r="G9438" t="str">
            <v>Petroleum and Solvent Evaporation</v>
          </cell>
          <cell r="H9438" t="str">
            <v>Organic Solvent Evaporation</v>
          </cell>
          <cell r="I9438" t="str">
            <v>Degreasing</v>
          </cell>
          <cell r="J9438" t="str">
            <v>Other Not Classified: General Degreasing Units</v>
          </cell>
          <cell r="K9438" t="str">
            <v>40100296</v>
          </cell>
          <cell r="L9438" t="str">
            <v>2002</v>
          </cell>
          <cell r="N9438">
            <v>40988</v>
          </cell>
        </row>
        <row r="9439">
          <cell r="A9439" t="str">
            <v>40100296</v>
          </cell>
          <cell r="B9439" t="str">
            <v>Point</v>
          </cell>
          <cell r="C9439" t="str">
            <v>Degreasing : Other Not Classified: General Degreasing Units</v>
          </cell>
          <cell r="D9439" t="str">
            <v>Solvent - Degreasing</v>
          </cell>
          <cell r="G9439" t="str">
            <v>Petroleum and Solvent Evaporation</v>
          </cell>
          <cell r="H9439" t="str">
            <v>Organic Solvent Evaporation</v>
          </cell>
          <cell r="I9439" t="str">
            <v>Degreasing</v>
          </cell>
          <cell r="J9439" t="str">
            <v>Other Not Classified: General Degreasing Units</v>
          </cell>
          <cell r="N9439">
            <v>40988</v>
          </cell>
        </row>
        <row r="9440">
          <cell r="A9440" t="str">
            <v>40100297</v>
          </cell>
          <cell r="B9440" t="str">
            <v>Point</v>
          </cell>
          <cell r="C9440" t="str">
            <v>Degreasing : Other Not Classified: Open-top Vapor Degreasing</v>
          </cell>
          <cell r="D9440" t="str">
            <v>Solvent - Degreasing</v>
          </cell>
          <cell r="G9440" t="str">
            <v>Petroleum and Solvent Evaporation</v>
          </cell>
          <cell r="H9440" t="str">
            <v>Organic Solvent Evaporation</v>
          </cell>
          <cell r="I9440" t="str">
            <v>Degreasing</v>
          </cell>
          <cell r="J9440" t="str">
            <v>Other Not Classified: Open-top Vapor Degreasing</v>
          </cell>
          <cell r="K9440" t="str">
            <v>40100299</v>
          </cell>
          <cell r="L9440" t="str">
            <v>2002</v>
          </cell>
          <cell r="N9440">
            <v>40988</v>
          </cell>
        </row>
        <row r="9441">
          <cell r="A9441" t="str">
            <v>40100298</v>
          </cell>
          <cell r="B9441" t="str">
            <v>Point</v>
          </cell>
          <cell r="C9441" t="str">
            <v>Degreasing : Other Not Classified: Conveyorized Vapor Degreasing</v>
          </cell>
          <cell r="D9441" t="str">
            <v>Solvent - Degreasing</v>
          </cell>
          <cell r="G9441" t="str">
            <v>Petroleum and Solvent Evaporation</v>
          </cell>
          <cell r="H9441" t="str">
            <v>Organic Solvent Evaporation</v>
          </cell>
          <cell r="I9441" t="str">
            <v>Degreasing</v>
          </cell>
          <cell r="J9441" t="str">
            <v>Other Not Classified: Conveyorized Vapor Degreasing</v>
          </cell>
          <cell r="N9441">
            <v>40988</v>
          </cell>
        </row>
        <row r="9442">
          <cell r="A9442" t="str">
            <v>40100299</v>
          </cell>
          <cell r="B9442" t="str">
            <v>Point</v>
          </cell>
          <cell r="C9442" t="str">
            <v>Degreasing : Other Not Classified: Open-top Vapor Degreasing</v>
          </cell>
          <cell r="D9442" t="str">
            <v>Solvent - Degreasing</v>
          </cell>
          <cell r="G9442" t="str">
            <v>Petroleum and Solvent Evaporation</v>
          </cell>
          <cell r="H9442" t="str">
            <v>Organic Solvent Evaporation</v>
          </cell>
          <cell r="I9442" t="str">
            <v>Degreasing</v>
          </cell>
          <cell r="J9442" t="str">
            <v>Other Not Classified: Open-top Vapor Degreasing</v>
          </cell>
          <cell r="N9442">
            <v>40988</v>
          </cell>
        </row>
        <row r="9443">
          <cell r="A9443" t="str">
            <v>40100301</v>
          </cell>
          <cell r="B9443" t="str">
            <v>Point</v>
          </cell>
          <cell r="C9443" t="str">
            <v>Solvent Evap /Cold Solvent Cleaning/Stripping /Methanol</v>
          </cell>
          <cell r="D9443" t="str">
            <v>Solvent - Degreasing</v>
          </cell>
          <cell r="G9443" t="str">
            <v>Petroleum and Solvent Evaporation</v>
          </cell>
          <cell r="H9443" t="str">
            <v>Organic Solvent Evaporation</v>
          </cell>
          <cell r="I9443" t="str">
            <v>Cold Solvent Cleaning/Stripping</v>
          </cell>
          <cell r="J9443" t="str">
            <v>Methanol</v>
          </cell>
          <cell r="N9443">
            <v>40988</v>
          </cell>
        </row>
        <row r="9444">
          <cell r="A9444" t="str">
            <v>40100302</v>
          </cell>
          <cell r="B9444" t="str">
            <v>Point</v>
          </cell>
          <cell r="C9444" t="str">
            <v>Solvent Evap /Cold Solvent Cleaning/Stripping /Methylene Chloride</v>
          </cell>
          <cell r="D9444" t="str">
            <v>Solvent - Degreasing</v>
          </cell>
          <cell r="G9444" t="str">
            <v>Petroleum and Solvent Evaporation</v>
          </cell>
          <cell r="H9444" t="str">
            <v>Organic Solvent Evaporation</v>
          </cell>
          <cell r="I9444" t="str">
            <v>Cold Solvent Cleaning/Stripping</v>
          </cell>
          <cell r="J9444" t="str">
            <v>Methylene Chloride</v>
          </cell>
          <cell r="N9444">
            <v>40988</v>
          </cell>
        </row>
        <row r="9445">
          <cell r="A9445" t="str">
            <v>40100303</v>
          </cell>
          <cell r="B9445" t="str">
            <v>Point</v>
          </cell>
          <cell r="C9445" t="str">
            <v>Solvent Evap /Cold Solvent Cleaning/Stripping /Stoddard (Petroleum Solvent)</v>
          </cell>
          <cell r="D9445" t="str">
            <v>Solvent - Degreasing</v>
          </cell>
          <cell r="G9445" t="str">
            <v>Petroleum and Solvent Evaporation</v>
          </cell>
          <cell r="H9445" t="str">
            <v>Organic Solvent Evaporation</v>
          </cell>
          <cell r="I9445" t="str">
            <v>Cold Solvent Cleaning/Stripping</v>
          </cell>
          <cell r="J9445" t="str">
            <v>Stoddard (Petroleum Solvent)</v>
          </cell>
          <cell r="N9445">
            <v>40988</v>
          </cell>
        </row>
        <row r="9446">
          <cell r="A9446" t="str">
            <v>40100304</v>
          </cell>
          <cell r="B9446" t="str">
            <v>Point</v>
          </cell>
          <cell r="C9446" t="str">
            <v>Solvent Evap /Cold Solvent Cleaning/Stripping /Perchloroethylene</v>
          </cell>
          <cell r="D9446" t="str">
            <v>Solvent - Degreasing</v>
          </cell>
          <cell r="G9446" t="str">
            <v>Petroleum and Solvent Evaporation</v>
          </cell>
          <cell r="H9446" t="str">
            <v>Organic Solvent Evaporation</v>
          </cell>
          <cell r="I9446" t="str">
            <v>Cold Solvent Cleaning/Stripping</v>
          </cell>
          <cell r="J9446" t="str">
            <v>Perchloroethylene</v>
          </cell>
          <cell r="N9446">
            <v>40988</v>
          </cell>
        </row>
        <row r="9447">
          <cell r="A9447" t="str">
            <v>40100305</v>
          </cell>
          <cell r="B9447" t="str">
            <v>Point</v>
          </cell>
          <cell r="C9447" t="str">
            <v>Solvent Evap /Cold Solvent Cleaning/Stripping /1,1,1-Trichloroethane (Methyl Chloroform)</v>
          </cell>
          <cell r="D9447" t="str">
            <v>Solvent - Degreasing</v>
          </cell>
          <cell r="G9447" t="str">
            <v>Petroleum and Solvent Evaporation</v>
          </cell>
          <cell r="H9447" t="str">
            <v>Organic Solvent Evaporation</v>
          </cell>
          <cell r="I9447" t="str">
            <v>Cold Solvent Cleaning/Stripping</v>
          </cell>
          <cell r="J9447" t="str">
            <v>1,1,1-Trichloroethane (Methyl Chloroform)</v>
          </cell>
          <cell r="N9447">
            <v>40988</v>
          </cell>
        </row>
        <row r="9448">
          <cell r="A9448" t="str">
            <v>40100306</v>
          </cell>
          <cell r="B9448" t="str">
            <v>Point</v>
          </cell>
          <cell r="C9448" t="str">
            <v>Solvent Evap /Cold Solvent Cleaning/Stripping /Trichloroethylene</v>
          </cell>
          <cell r="D9448" t="str">
            <v>Solvent - Degreasing</v>
          </cell>
          <cell r="G9448" t="str">
            <v>Petroleum and Solvent Evaporation</v>
          </cell>
          <cell r="H9448" t="str">
            <v>Organic Solvent Evaporation</v>
          </cell>
          <cell r="I9448" t="str">
            <v>Cold Solvent Cleaning/Stripping</v>
          </cell>
          <cell r="J9448" t="str">
            <v>Trichloroethylene</v>
          </cell>
          <cell r="N9448">
            <v>40988</v>
          </cell>
        </row>
        <row r="9449">
          <cell r="A9449" t="str">
            <v>40100307</v>
          </cell>
          <cell r="B9449" t="str">
            <v>Point</v>
          </cell>
          <cell r="C9449" t="str">
            <v>Solvent Evap /Cold Solvent Cleaning/Stripping /Isopropyl Alcohol</v>
          </cell>
          <cell r="D9449" t="str">
            <v>Solvent - Degreasing</v>
          </cell>
          <cell r="G9449" t="str">
            <v>Petroleum and Solvent Evaporation</v>
          </cell>
          <cell r="H9449" t="str">
            <v>Organic Solvent Evaporation</v>
          </cell>
          <cell r="I9449" t="str">
            <v>Cold Solvent Cleaning/Stripping</v>
          </cell>
          <cell r="J9449" t="str">
            <v>Isopropyl Alcohol</v>
          </cell>
          <cell r="N9449">
            <v>40988</v>
          </cell>
        </row>
        <row r="9450">
          <cell r="A9450" t="str">
            <v>40100308</v>
          </cell>
          <cell r="B9450" t="str">
            <v>Point</v>
          </cell>
          <cell r="C9450" t="str">
            <v>Solvent Evap /Cold Solvent Cleaning/Stripping /Methyl Ethyl Ketone</v>
          </cell>
          <cell r="D9450" t="str">
            <v>Solvent - Degreasing</v>
          </cell>
          <cell r="G9450" t="str">
            <v>Petroleum and Solvent Evaporation</v>
          </cell>
          <cell r="H9450" t="str">
            <v>Organic Solvent Evaporation</v>
          </cell>
          <cell r="I9450" t="str">
            <v>Cold Solvent Cleaning/Stripping</v>
          </cell>
          <cell r="J9450" t="str">
            <v>Methyl Ethyl Ketone</v>
          </cell>
          <cell r="N9450">
            <v>40988</v>
          </cell>
        </row>
        <row r="9451">
          <cell r="A9451" t="str">
            <v>40100309</v>
          </cell>
          <cell r="B9451" t="str">
            <v>Point</v>
          </cell>
          <cell r="C9451" t="str">
            <v>Solvent Evap /Cold Solvent Cleaning/Stripping /Freon</v>
          </cell>
          <cell r="D9451" t="str">
            <v>Solvent - Degreasing</v>
          </cell>
          <cell r="G9451" t="str">
            <v>Petroleum and Solvent Evaporation</v>
          </cell>
          <cell r="H9451" t="str">
            <v>Organic Solvent Evaporation</v>
          </cell>
          <cell r="I9451" t="str">
            <v>Cold Solvent Cleaning/Stripping</v>
          </cell>
          <cell r="J9451" t="str">
            <v>Freon</v>
          </cell>
          <cell r="N9451">
            <v>40988</v>
          </cell>
        </row>
        <row r="9452">
          <cell r="A9452" t="str">
            <v>40100310</v>
          </cell>
          <cell r="B9452" t="str">
            <v>Point</v>
          </cell>
          <cell r="C9452" t="str">
            <v>Solvent Evap /Cold Solvent Cleaning/Stripping /Acetone</v>
          </cell>
          <cell r="D9452" t="str">
            <v>Solvent - Degreasing</v>
          </cell>
          <cell r="G9452" t="str">
            <v>Petroleum and Solvent Evaporation</v>
          </cell>
          <cell r="H9452" t="str">
            <v>Organic Solvent Evaporation</v>
          </cell>
          <cell r="I9452" t="str">
            <v>Cold Solvent Cleaning/Stripping</v>
          </cell>
          <cell r="J9452" t="str">
            <v>Acetone</v>
          </cell>
          <cell r="N9452">
            <v>40988</v>
          </cell>
        </row>
        <row r="9453">
          <cell r="A9453" t="str">
            <v>40100311</v>
          </cell>
          <cell r="B9453" t="str">
            <v>Point</v>
          </cell>
          <cell r="C9453" t="str">
            <v>Solvent Evap /Cold Solvent Cleaning/Stripping /Glycol Ethers</v>
          </cell>
          <cell r="D9453" t="str">
            <v>Solvent - Degreasing</v>
          </cell>
          <cell r="G9453" t="str">
            <v>Petroleum and Solvent Evaporation</v>
          </cell>
          <cell r="H9453" t="str">
            <v>Organic Solvent Evaporation</v>
          </cell>
          <cell r="I9453" t="str">
            <v>Cold Solvent Cleaning/Stripping</v>
          </cell>
          <cell r="J9453" t="str">
            <v>Glycol Ethers</v>
          </cell>
          <cell r="N9453">
            <v>40988</v>
          </cell>
        </row>
        <row r="9454">
          <cell r="A9454" t="str">
            <v>40100335</v>
          </cell>
          <cell r="B9454" t="str">
            <v>Point</v>
          </cell>
          <cell r="C9454" t="str">
            <v>Solvent Evap /Cold Solvent Cleaning/Stripping /Entire Unit</v>
          </cell>
          <cell r="D9454" t="str">
            <v>Solvent - Degreasing</v>
          </cell>
          <cell r="G9454" t="str">
            <v>Petroleum and Solvent Evaporation</v>
          </cell>
          <cell r="H9454" t="str">
            <v>Organic Solvent Evaporation</v>
          </cell>
          <cell r="I9454" t="str">
            <v>Cold Solvent Cleaning/Stripping</v>
          </cell>
          <cell r="J9454" t="str">
            <v>Entire Unit</v>
          </cell>
          <cell r="N9454">
            <v>40988</v>
          </cell>
        </row>
        <row r="9455">
          <cell r="A9455" t="str">
            <v>40100336</v>
          </cell>
          <cell r="B9455" t="str">
            <v>Point</v>
          </cell>
          <cell r="C9455" t="str">
            <v>Solvent Evap /Cold Solvent Cleaning/Stripping /Degreaser: Entire Unit</v>
          </cell>
          <cell r="D9455" t="str">
            <v>Solvent - Degreasing</v>
          </cell>
          <cell r="G9455" t="str">
            <v>Petroleum and Solvent Evaporation</v>
          </cell>
          <cell r="H9455" t="str">
            <v>Organic Solvent Evaporation</v>
          </cell>
          <cell r="I9455" t="str">
            <v>Cold Solvent Cleaning/Stripping</v>
          </cell>
          <cell r="J9455" t="str">
            <v>Degreaser: Entire Unit</v>
          </cell>
          <cell r="N9455">
            <v>40988</v>
          </cell>
        </row>
        <row r="9456">
          <cell r="A9456" t="str">
            <v>40100398</v>
          </cell>
          <cell r="B9456" t="str">
            <v>Point</v>
          </cell>
          <cell r="C9456" t="str">
            <v>Solvent Evap /Cold Solvent Cleaning/Stripping /Other Not Classified</v>
          </cell>
          <cell r="D9456" t="str">
            <v>Solvent - Degreasing</v>
          </cell>
          <cell r="G9456" t="str">
            <v>Petroleum and Solvent Evaporation</v>
          </cell>
          <cell r="H9456" t="str">
            <v>Organic Solvent Evaporation</v>
          </cell>
          <cell r="I9456" t="str">
            <v>Cold Solvent Cleaning/Stripping</v>
          </cell>
          <cell r="J9456" t="str">
            <v>Other Not Classified</v>
          </cell>
          <cell r="K9456" t="str">
            <v>40100399</v>
          </cell>
          <cell r="L9456" t="str">
            <v>2005</v>
          </cell>
          <cell r="N9456">
            <v>40988</v>
          </cell>
        </row>
        <row r="9457">
          <cell r="A9457" t="str">
            <v>40100399</v>
          </cell>
          <cell r="B9457" t="str">
            <v>Point</v>
          </cell>
          <cell r="C9457" t="str">
            <v>Solvent Evap /Cold Solvent Cleaning/Stripping /Other Not Classified</v>
          </cell>
          <cell r="D9457" t="str">
            <v>Solvent - Degreasing</v>
          </cell>
          <cell r="G9457" t="str">
            <v>Petroleum and Solvent Evaporation</v>
          </cell>
          <cell r="H9457" t="str">
            <v>Organic Solvent Evaporation</v>
          </cell>
          <cell r="I9457" t="str">
            <v>Cold Solvent Cleaning/Stripping</v>
          </cell>
          <cell r="J9457" t="str">
            <v>Other Not Classified</v>
          </cell>
          <cell r="N9457">
            <v>40988</v>
          </cell>
        </row>
        <row r="9458">
          <cell r="A9458" t="str">
            <v>40100401</v>
          </cell>
          <cell r="B9458" t="str">
            <v>Point</v>
          </cell>
          <cell r="C9458" t="str">
            <v>Solvent Evap /Knit Fabric Scouring w Chlorinated Solv /Perchloroethylene</v>
          </cell>
          <cell r="D9458" t="str">
            <v>Solvent - Industrial Surface Coating &amp; Solvent Use</v>
          </cell>
          <cell r="G9458" t="str">
            <v>Petroleum and Solvent Evaporation</v>
          </cell>
          <cell r="H9458" t="str">
            <v>Organic Solvent Evaporation</v>
          </cell>
          <cell r="I9458" t="str">
            <v>Knit Fabric Scouring with Chlorinated Solvent</v>
          </cell>
          <cell r="J9458" t="str">
            <v>Perchloroethylene</v>
          </cell>
          <cell r="N9458">
            <v>40988</v>
          </cell>
        </row>
        <row r="9459">
          <cell r="A9459" t="str">
            <v>40100499</v>
          </cell>
          <cell r="B9459" t="str">
            <v>Point</v>
          </cell>
          <cell r="C9459" t="str">
            <v>Solvent Evap /Knit Fabric Scouring w Chlorinated Solv /Other Not Classified</v>
          </cell>
          <cell r="D9459" t="str">
            <v>Solvent - Industrial Surface Coating &amp; Solvent Use</v>
          </cell>
          <cell r="G9459" t="str">
            <v>Petroleum and Solvent Evaporation</v>
          </cell>
          <cell r="H9459" t="str">
            <v>Organic Solvent Evaporation</v>
          </cell>
          <cell r="I9459" t="str">
            <v>Knit Fabric Scouring with Chlorinated Solvent</v>
          </cell>
          <cell r="J9459" t="str">
            <v>Other Not Classified</v>
          </cell>
          <cell r="N9459">
            <v>40988</v>
          </cell>
        </row>
        <row r="9460">
          <cell r="A9460" t="str">
            <v>40100501</v>
          </cell>
          <cell r="B9460" t="str">
            <v>Point</v>
          </cell>
          <cell r="C9460" t="str">
            <v>Solvent Evap /Solvent Storage /General Processes: Spent Solvent Storage</v>
          </cell>
          <cell r="D9460" t="str">
            <v>Industrial Processes - Storage and Transfer</v>
          </cell>
          <cell r="G9460" t="str">
            <v>Petroleum and Solvent Evaporation</v>
          </cell>
          <cell r="H9460" t="str">
            <v>Organic Solvent Evaporation</v>
          </cell>
          <cell r="I9460" t="str">
            <v>Solvent Storage</v>
          </cell>
          <cell r="J9460" t="str">
            <v>General Processes: Spent Solvent Storage</v>
          </cell>
          <cell r="N9460">
            <v>40988</v>
          </cell>
        </row>
        <row r="9461">
          <cell r="A9461" t="str">
            <v>40100550</v>
          </cell>
          <cell r="B9461" t="str">
            <v>Point</v>
          </cell>
          <cell r="C9461" t="str">
            <v>Solvent Evap /Solvent Storage /General Processes: Drum Storage - Pure Organic Chemicals</v>
          </cell>
          <cell r="D9461" t="str">
            <v>Industrial Processes - Storage and Transfer</v>
          </cell>
          <cell r="G9461" t="str">
            <v>Petroleum and Solvent Evaporation</v>
          </cell>
          <cell r="H9461" t="str">
            <v>Organic Solvent Evaporation</v>
          </cell>
          <cell r="I9461" t="str">
            <v>Solvent Storage</v>
          </cell>
          <cell r="J9461" t="str">
            <v>General Processes: Drum Storage - Pure Organic Chemicals</v>
          </cell>
          <cell r="N9461">
            <v>40988</v>
          </cell>
        </row>
        <row r="9462">
          <cell r="A9462" t="str">
            <v>40188801</v>
          </cell>
          <cell r="B9462" t="str">
            <v>Point</v>
          </cell>
          <cell r="C9462" t="str">
            <v>Solvent Evap /Fugitive Emissions /Specify in Comments Field</v>
          </cell>
          <cell r="D9462" t="str">
            <v>Solvent - Degreasing</v>
          </cell>
          <cell r="G9462" t="str">
            <v>Petroleum and Solvent Evaporation</v>
          </cell>
          <cell r="H9462" t="str">
            <v>Organic Solvent Evaporation</v>
          </cell>
          <cell r="I9462" t="str">
            <v>Fugitive Emissions</v>
          </cell>
          <cell r="J9462" t="str">
            <v>Specify in Comments Field</v>
          </cell>
          <cell r="K9462" t="str">
            <v>40188898</v>
          </cell>
          <cell r="L9462" t="str">
            <v>2005</v>
          </cell>
          <cell r="N9462">
            <v>40988</v>
          </cell>
        </row>
        <row r="9463">
          <cell r="A9463" t="str">
            <v>40188802</v>
          </cell>
          <cell r="B9463" t="str">
            <v>Point</v>
          </cell>
          <cell r="C9463" t="str">
            <v>Solvent Evap /Fugitive Emissions /Specify in Comments Field</v>
          </cell>
          <cell r="D9463" t="str">
            <v>Solvent - Degreasing</v>
          </cell>
          <cell r="G9463" t="str">
            <v>Petroleum and Solvent Evaporation</v>
          </cell>
          <cell r="H9463" t="str">
            <v>Organic Solvent Evaporation</v>
          </cell>
          <cell r="I9463" t="str">
            <v>Fugitive Emissions</v>
          </cell>
          <cell r="J9463" t="str">
            <v>Specify in Comments Field</v>
          </cell>
          <cell r="K9463" t="str">
            <v>40188898</v>
          </cell>
          <cell r="L9463" t="str">
            <v>2005</v>
          </cell>
          <cell r="N9463">
            <v>40988</v>
          </cell>
        </row>
        <row r="9464">
          <cell r="A9464" t="str">
            <v>40188803</v>
          </cell>
          <cell r="B9464" t="str">
            <v>Point</v>
          </cell>
          <cell r="C9464" t="str">
            <v>Solvent Evap /Fugitive Emissions /Specify in Comments Field</v>
          </cell>
          <cell r="D9464" t="str">
            <v>Solvent - Degreasing</v>
          </cell>
          <cell r="G9464" t="str">
            <v>Petroleum and Solvent Evaporation</v>
          </cell>
          <cell r="H9464" t="str">
            <v>Organic Solvent Evaporation</v>
          </cell>
          <cell r="I9464" t="str">
            <v>Fugitive Emissions</v>
          </cell>
          <cell r="J9464" t="str">
            <v>Specify in Comments Field</v>
          </cell>
          <cell r="K9464" t="str">
            <v>40188898</v>
          </cell>
          <cell r="L9464" t="str">
            <v>2005</v>
          </cell>
          <cell r="N9464">
            <v>40988</v>
          </cell>
        </row>
        <row r="9465">
          <cell r="A9465" t="str">
            <v>40188804</v>
          </cell>
          <cell r="B9465" t="str">
            <v>Point</v>
          </cell>
          <cell r="C9465" t="str">
            <v>Solvent Evap /Fugitive Emissions /Specify in Comments Field</v>
          </cell>
          <cell r="D9465" t="str">
            <v>Solvent - Degreasing</v>
          </cell>
          <cell r="G9465" t="str">
            <v>Petroleum and Solvent Evaporation</v>
          </cell>
          <cell r="H9465" t="str">
            <v>Organic Solvent Evaporation</v>
          </cell>
          <cell r="I9465" t="str">
            <v>Fugitive Emissions</v>
          </cell>
          <cell r="J9465" t="str">
            <v>Specify in Comments Field</v>
          </cell>
          <cell r="K9465" t="str">
            <v>40188898</v>
          </cell>
          <cell r="L9465" t="str">
            <v>2005</v>
          </cell>
          <cell r="N9465">
            <v>40988</v>
          </cell>
        </row>
        <row r="9466">
          <cell r="A9466" t="str">
            <v>40188805</v>
          </cell>
          <cell r="B9466" t="str">
            <v>Point</v>
          </cell>
          <cell r="C9466" t="str">
            <v>Solvent Evap /Fugitive Emissions /Specify in Comments Field</v>
          </cell>
          <cell r="D9466" t="str">
            <v>Solvent - Degreasing</v>
          </cell>
          <cell r="G9466" t="str">
            <v>Petroleum and Solvent Evaporation</v>
          </cell>
          <cell r="H9466" t="str">
            <v>Organic Solvent Evaporation</v>
          </cell>
          <cell r="I9466" t="str">
            <v>Fugitive Emissions</v>
          </cell>
          <cell r="J9466" t="str">
            <v>Specify in Comments Field</v>
          </cell>
          <cell r="K9466" t="str">
            <v>40188898</v>
          </cell>
          <cell r="L9466" t="str">
            <v>2005</v>
          </cell>
          <cell r="N9466">
            <v>40988</v>
          </cell>
        </row>
        <row r="9467">
          <cell r="A9467" t="str">
            <v>40188898</v>
          </cell>
          <cell r="B9467" t="str">
            <v>Point</v>
          </cell>
          <cell r="C9467" t="str">
            <v>Solvent Evap /Fugitive Emissions /Specify in Comments Field</v>
          </cell>
          <cell r="D9467" t="str">
            <v>Solvent - Degreasing</v>
          </cell>
          <cell r="G9467" t="str">
            <v>Petroleum and Solvent Evaporation</v>
          </cell>
          <cell r="H9467" t="str">
            <v>Organic Solvent Evaporation</v>
          </cell>
          <cell r="I9467" t="str">
            <v>Fugitive Emissions</v>
          </cell>
          <cell r="J9467" t="str">
            <v>Specify in Comments Field</v>
          </cell>
          <cell r="N9467">
            <v>40988</v>
          </cell>
        </row>
        <row r="9468">
          <cell r="A9468" t="str">
            <v>40200101</v>
          </cell>
          <cell r="B9468" t="str">
            <v>Point</v>
          </cell>
          <cell r="C9468" t="str">
            <v>Surface Coating Application - General /Paint: Solvent-base</v>
          </cell>
          <cell r="D9468" t="str">
            <v>Solvent - Industrial Surface Coating &amp; Solvent Use</v>
          </cell>
          <cell r="G9468" t="str">
            <v>Petroleum and Solvent Evaporation</v>
          </cell>
          <cell r="H9468" t="str">
            <v>Surface Coating Operations</v>
          </cell>
          <cell r="I9468" t="str">
            <v>Surface Coating Application - General</v>
          </cell>
          <cell r="J9468" t="str">
            <v>Paint: Solvent-base</v>
          </cell>
          <cell r="N9468">
            <v>40988</v>
          </cell>
        </row>
        <row r="9469">
          <cell r="A9469" t="str">
            <v>40200110</v>
          </cell>
          <cell r="B9469" t="str">
            <v>Point</v>
          </cell>
          <cell r="C9469" t="str">
            <v>Surface Coating Application - General /Paint: Solvent-base</v>
          </cell>
          <cell r="D9469" t="str">
            <v>Solvent - Industrial Surface Coating &amp; Solvent Use</v>
          </cell>
          <cell r="G9469" t="str">
            <v>Petroleum and Solvent Evaporation</v>
          </cell>
          <cell r="H9469" t="str">
            <v>Surface Coating Operations</v>
          </cell>
          <cell r="I9469" t="str">
            <v>Surface Coating Application - General</v>
          </cell>
          <cell r="J9469" t="str">
            <v>Paint: Solvent-base</v>
          </cell>
          <cell r="K9469" t="str">
            <v>40200101</v>
          </cell>
          <cell r="L9469" t="str">
            <v>2002</v>
          </cell>
          <cell r="N9469">
            <v>40988</v>
          </cell>
        </row>
        <row r="9470">
          <cell r="A9470" t="str">
            <v>40200201</v>
          </cell>
          <cell r="B9470" t="str">
            <v>Point</v>
          </cell>
          <cell r="C9470" t="str">
            <v>Surface Coating Application - General /Paint: Water-base</v>
          </cell>
          <cell r="D9470" t="str">
            <v>Solvent - Industrial Surface Coating &amp; Solvent Use</v>
          </cell>
          <cell r="G9470" t="str">
            <v>Petroleum and Solvent Evaporation</v>
          </cell>
          <cell r="H9470" t="str">
            <v>Surface Coating Operations</v>
          </cell>
          <cell r="I9470" t="str">
            <v>Surface Coating Application - General</v>
          </cell>
          <cell r="J9470" t="str">
            <v>Paint: Water-base</v>
          </cell>
          <cell r="N9470">
            <v>40988</v>
          </cell>
        </row>
        <row r="9471">
          <cell r="A9471" t="str">
            <v>40200210</v>
          </cell>
          <cell r="B9471" t="str">
            <v>Point</v>
          </cell>
          <cell r="C9471" t="str">
            <v>Surface Coating Application - General /Paint: Water-base</v>
          </cell>
          <cell r="D9471" t="str">
            <v>Solvent - Industrial Surface Coating &amp; Solvent Use</v>
          </cell>
          <cell r="G9471" t="str">
            <v>Petroleum and Solvent Evaporation</v>
          </cell>
          <cell r="H9471" t="str">
            <v>Surface Coating Operations</v>
          </cell>
          <cell r="I9471" t="str">
            <v>Surface Coating Application - General</v>
          </cell>
          <cell r="J9471" t="str">
            <v>Paint: Water-base</v>
          </cell>
          <cell r="K9471" t="str">
            <v>40200201</v>
          </cell>
          <cell r="L9471" t="str">
            <v>2002</v>
          </cell>
          <cell r="N9471">
            <v>40988</v>
          </cell>
        </row>
        <row r="9472">
          <cell r="A9472" t="str">
            <v>40200301</v>
          </cell>
          <cell r="B9472" t="str">
            <v>Point</v>
          </cell>
          <cell r="C9472" t="str">
            <v>Surface Coating Application - General /Varnish/Shellac</v>
          </cell>
          <cell r="D9472" t="str">
            <v>Solvent - Industrial Surface Coating &amp; Solvent Use</v>
          </cell>
          <cell r="G9472" t="str">
            <v>Petroleum and Solvent Evaporation</v>
          </cell>
          <cell r="H9472" t="str">
            <v>Surface Coating Operations</v>
          </cell>
          <cell r="I9472" t="str">
            <v>Surface Coating Application - General</v>
          </cell>
          <cell r="J9472" t="str">
            <v>Varnish/Shellac</v>
          </cell>
          <cell r="N9472">
            <v>40988</v>
          </cell>
        </row>
        <row r="9473">
          <cell r="A9473" t="str">
            <v>40200310</v>
          </cell>
          <cell r="B9473" t="str">
            <v>Point</v>
          </cell>
          <cell r="C9473" t="str">
            <v>Surface Coating Application - General /Varnish/Shellac</v>
          </cell>
          <cell r="D9473" t="str">
            <v>Solvent - Industrial Surface Coating &amp; Solvent Use</v>
          </cell>
          <cell r="G9473" t="str">
            <v>Petroleum and Solvent Evaporation</v>
          </cell>
          <cell r="H9473" t="str">
            <v>Surface Coating Operations</v>
          </cell>
          <cell r="I9473" t="str">
            <v>Surface Coating Application - General</v>
          </cell>
          <cell r="J9473" t="str">
            <v>Varnish/Shellac</v>
          </cell>
          <cell r="K9473" t="str">
            <v>40200301</v>
          </cell>
          <cell r="L9473" t="str">
            <v>2002</v>
          </cell>
          <cell r="N9473">
            <v>40988</v>
          </cell>
        </row>
        <row r="9474">
          <cell r="A9474" t="str">
            <v>40200401</v>
          </cell>
          <cell r="B9474" t="str">
            <v>Point</v>
          </cell>
          <cell r="C9474" t="str">
            <v>Surface Coating Application - General /Lacquer</v>
          </cell>
          <cell r="D9474" t="str">
            <v>Solvent - Industrial Surface Coating &amp; Solvent Use</v>
          </cell>
          <cell r="G9474" t="str">
            <v>Petroleum and Solvent Evaporation</v>
          </cell>
          <cell r="H9474" t="str">
            <v>Surface Coating Operations</v>
          </cell>
          <cell r="I9474" t="str">
            <v>Surface Coating Application - General</v>
          </cell>
          <cell r="J9474" t="str">
            <v>Lacquer</v>
          </cell>
          <cell r="N9474">
            <v>40988</v>
          </cell>
        </row>
        <row r="9475">
          <cell r="A9475" t="str">
            <v>40200410</v>
          </cell>
          <cell r="B9475" t="str">
            <v>Point</v>
          </cell>
          <cell r="C9475" t="str">
            <v>Surface Coating Application - General /Lacquer</v>
          </cell>
          <cell r="D9475" t="str">
            <v>Solvent - Industrial Surface Coating &amp; Solvent Use</v>
          </cell>
          <cell r="G9475" t="str">
            <v>Petroleum and Solvent Evaporation</v>
          </cell>
          <cell r="H9475" t="str">
            <v>Surface Coating Operations</v>
          </cell>
          <cell r="I9475" t="str">
            <v>Surface Coating Application - General</v>
          </cell>
          <cell r="J9475" t="str">
            <v>Lacquer</v>
          </cell>
          <cell r="K9475" t="str">
            <v>40200401</v>
          </cell>
          <cell r="L9475" t="str">
            <v>2002</v>
          </cell>
          <cell r="N9475">
            <v>40988</v>
          </cell>
        </row>
        <row r="9476">
          <cell r="A9476" t="str">
            <v>40200501</v>
          </cell>
          <cell r="B9476" t="str">
            <v>Point</v>
          </cell>
          <cell r="C9476" t="str">
            <v>Surface Coating Application - General /Enamel</v>
          </cell>
          <cell r="D9476" t="str">
            <v>Solvent - Industrial Surface Coating &amp; Solvent Use</v>
          </cell>
          <cell r="G9476" t="str">
            <v>Petroleum and Solvent Evaporation</v>
          </cell>
          <cell r="H9476" t="str">
            <v>Surface Coating Operations</v>
          </cell>
          <cell r="I9476" t="str">
            <v>Surface Coating Application - General</v>
          </cell>
          <cell r="J9476" t="str">
            <v>Enamel</v>
          </cell>
          <cell r="N9476">
            <v>40988</v>
          </cell>
        </row>
        <row r="9477">
          <cell r="A9477" t="str">
            <v>40200510</v>
          </cell>
          <cell r="B9477" t="str">
            <v>Point</v>
          </cell>
          <cell r="C9477" t="str">
            <v>Surface Coating Application - General /Enamel</v>
          </cell>
          <cell r="D9477" t="str">
            <v>Solvent - Industrial Surface Coating &amp; Solvent Use</v>
          </cell>
          <cell r="G9477" t="str">
            <v>Petroleum and Solvent Evaporation</v>
          </cell>
          <cell r="H9477" t="str">
            <v>Surface Coating Operations</v>
          </cell>
          <cell r="I9477" t="str">
            <v>Surface Coating Application - General</v>
          </cell>
          <cell r="J9477" t="str">
            <v>Enamel</v>
          </cell>
          <cell r="K9477" t="str">
            <v>40200501</v>
          </cell>
          <cell r="L9477" t="str">
            <v>2002</v>
          </cell>
          <cell r="N9477">
            <v>40988</v>
          </cell>
        </row>
        <row r="9478">
          <cell r="A9478" t="str">
            <v>40200601</v>
          </cell>
          <cell r="B9478" t="str">
            <v>Point</v>
          </cell>
          <cell r="C9478" t="str">
            <v>Surface Coating Application - General /Primer</v>
          </cell>
          <cell r="D9478" t="str">
            <v>Solvent - Industrial Surface Coating &amp; Solvent Use</v>
          </cell>
          <cell r="G9478" t="str">
            <v>Petroleum and Solvent Evaporation</v>
          </cell>
          <cell r="H9478" t="str">
            <v>Surface Coating Operations</v>
          </cell>
          <cell r="I9478" t="str">
            <v>Surface Coating Application - General</v>
          </cell>
          <cell r="J9478" t="str">
            <v>Primer</v>
          </cell>
          <cell r="N9478">
            <v>40988</v>
          </cell>
        </row>
        <row r="9479">
          <cell r="A9479" t="str">
            <v>40200610</v>
          </cell>
          <cell r="B9479" t="str">
            <v>Point</v>
          </cell>
          <cell r="C9479" t="str">
            <v>Surface Coating Application - General /Primer</v>
          </cell>
          <cell r="D9479" t="str">
            <v>Solvent - Industrial Surface Coating &amp; Solvent Use</v>
          </cell>
          <cell r="G9479" t="str">
            <v>Petroleum and Solvent Evaporation</v>
          </cell>
          <cell r="H9479" t="str">
            <v>Surface Coating Operations</v>
          </cell>
          <cell r="I9479" t="str">
            <v>Surface Coating Application - General</v>
          </cell>
          <cell r="J9479" t="str">
            <v>Primer</v>
          </cell>
          <cell r="K9479" t="str">
            <v>40200601</v>
          </cell>
          <cell r="L9479" t="str">
            <v>2002</v>
          </cell>
          <cell r="N9479">
            <v>40988</v>
          </cell>
        </row>
        <row r="9480">
          <cell r="A9480" t="str">
            <v>40200701</v>
          </cell>
          <cell r="B9480" t="str">
            <v>Point</v>
          </cell>
          <cell r="C9480" t="str">
            <v>Surface Coating Application - General /Adhesive Application</v>
          </cell>
          <cell r="D9480" t="str">
            <v>Solvent - Industrial Surface Coating &amp; Solvent Use</v>
          </cell>
          <cell r="G9480" t="str">
            <v>Petroleum and Solvent Evaporation</v>
          </cell>
          <cell r="H9480" t="str">
            <v>Surface Coating Operations</v>
          </cell>
          <cell r="I9480" t="str">
            <v>Surface Coating Application - General</v>
          </cell>
          <cell r="J9480" t="str">
            <v>Adhesive Application</v>
          </cell>
          <cell r="N9480">
            <v>40988</v>
          </cell>
        </row>
        <row r="9481">
          <cell r="A9481" t="str">
            <v>40200706</v>
          </cell>
          <cell r="B9481" t="str">
            <v>Point</v>
          </cell>
          <cell r="C9481" t="str">
            <v>Surface Coating Application - General /Adhesive: Solvent Mixing</v>
          </cell>
          <cell r="D9481" t="str">
            <v>Solvent - Industrial Surface Coating &amp; Solvent Use</v>
          </cell>
          <cell r="G9481" t="str">
            <v>Petroleum and Solvent Evaporation</v>
          </cell>
          <cell r="H9481" t="str">
            <v>Surface Coating Operations</v>
          </cell>
          <cell r="I9481" t="str">
            <v>Surface Coating Application - General</v>
          </cell>
          <cell r="J9481" t="str">
            <v>Adhesive: Solvent Mixing</v>
          </cell>
          <cell r="N9481">
            <v>40988</v>
          </cell>
        </row>
        <row r="9482">
          <cell r="A9482" t="str">
            <v>40200707</v>
          </cell>
          <cell r="B9482" t="str">
            <v>Point</v>
          </cell>
          <cell r="C9482" t="str">
            <v>Surface Coating Application - General /Adhesive: Solvent Storage</v>
          </cell>
          <cell r="D9482" t="str">
            <v>Industrial Processes - Storage and Transfer</v>
          </cell>
          <cell r="G9482" t="str">
            <v>Petroleum and Solvent Evaporation</v>
          </cell>
          <cell r="H9482" t="str">
            <v>Surface Coating Operations</v>
          </cell>
          <cell r="I9482" t="str">
            <v>Surface Coating Application - General</v>
          </cell>
          <cell r="J9482" t="str">
            <v>Adhesive: Solvent Storage</v>
          </cell>
          <cell r="N9482">
            <v>40988</v>
          </cell>
        </row>
        <row r="9483">
          <cell r="A9483" t="str">
            <v>40200710</v>
          </cell>
          <cell r="B9483" t="str">
            <v>Point</v>
          </cell>
          <cell r="C9483" t="str">
            <v>Surface Coating Application - General /Adhesive: General</v>
          </cell>
          <cell r="D9483" t="str">
            <v>Solvent - Industrial Surface Coating &amp; Solvent Use</v>
          </cell>
          <cell r="G9483" t="str">
            <v>Petroleum and Solvent Evaporation</v>
          </cell>
          <cell r="H9483" t="str">
            <v>Surface Coating Operations</v>
          </cell>
          <cell r="I9483" t="str">
            <v>Surface Coating Application - General</v>
          </cell>
          <cell r="J9483" t="str">
            <v>Adhesive: General</v>
          </cell>
          <cell r="N9483">
            <v>40988</v>
          </cell>
        </row>
        <row r="9484">
          <cell r="A9484" t="str">
            <v>40200711</v>
          </cell>
          <cell r="B9484" t="str">
            <v>Point</v>
          </cell>
          <cell r="C9484" t="str">
            <v>Surface Coating Application - General /Adhesive: Spray</v>
          </cell>
          <cell r="D9484" t="str">
            <v>Solvent - Industrial Surface Coating &amp; Solvent Use</v>
          </cell>
          <cell r="G9484" t="str">
            <v>Petroleum and Solvent Evaporation</v>
          </cell>
          <cell r="H9484" t="str">
            <v>Surface Coating Operations</v>
          </cell>
          <cell r="I9484" t="str">
            <v>Surface Coating Application - General</v>
          </cell>
          <cell r="J9484" t="str">
            <v>Adhesive: Spray</v>
          </cell>
          <cell r="N9484">
            <v>40988</v>
          </cell>
        </row>
        <row r="9485">
          <cell r="A9485" t="str">
            <v>40200712</v>
          </cell>
          <cell r="B9485" t="str">
            <v>Point</v>
          </cell>
          <cell r="C9485" t="str">
            <v>Surface Coating Application - General /Adhesive: Roll-on</v>
          </cell>
          <cell r="D9485" t="str">
            <v>Solvent - Industrial Surface Coating &amp; Solvent Use</v>
          </cell>
          <cell r="G9485" t="str">
            <v>Petroleum and Solvent Evaporation</v>
          </cell>
          <cell r="H9485" t="str">
            <v>Surface Coating Operations</v>
          </cell>
          <cell r="I9485" t="str">
            <v>Surface Coating Application - General</v>
          </cell>
          <cell r="J9485" t="str">
            <v>Adhesive: Roll-on</v>
          </cell>
          <cell r="N9485">
            <v>40988</v>
          </cell>
        </row>
        <row r="9486">
          <cell r="A9486" t="str">
            <v>40200801</v>
          </cell>
          <cell r="B9486" t="str">
            <v>Point</v>
          </cell>
          <cell r="C9486" t="str">
            <v>Surface Coating Oven - General /General</v>
          </cell>
          <cell r="D9486" t="str">
            <v>Solvent - Industrial Surface Coating &amp; Solvent Use</v>
          </cell>
          <cell r="G9486" t="str">
            <v>Petroleum and Solvent Evaporation</v>
          </cell>
          <cell r="H9486" t="str">
            <v>Surface Coating Operations</v>
          </cell>
          <cell r="I9486" t="str">
            <v>Coating Oven - General</v>
          </cell>
          <cell r="J9486" t="str">
            <v>General</v>
          </cell>
          <cell r="N9486">
            <v>40988</v>
          </cell>
        </row>
        <row r="9487">
          <cell r="A9487" t="str">
            <v>40200802</v>
          </cell>
          <cell r="B9487" t="str">
            <v>Point</v>
          </cell>
          <cell r="C9487" t="str">
            <v>Surface Coating Oven - General /Dried &lt; 175F **</v>
          </cell>
          <cell r="D9487" t="str">
            <v>Solvent - Industrial Surface Coating &amp; Solvent Use</v>
          </cell>
          <cell r="G9487" t="str">
            <v>Petroleum and Solvent Evaporation</v>
          </cell>
          <cell r="H9487" t="str">
            <v>Surface Coating Operations</v>
          </cell>
          <cell r="I9487" t="str">
            <v>Coating Oven - General</v>
          </cell>
          <cell r="J9487" t="str">
            <v>Dried &lt; 175F **</v>
          </cell>
          <cell r="N9487">
            <v>40988</v>
          </cell>
        </row>
        <row r="9488">
          <cell r="A9488" t="str">
            <v>40200803</v>
          </cell>
          <cell r="B9488" t="str">
            <v>Point</v>
          </cell>
          <cell r="C9488" t="str">
            <v>Surface Coating Oven - General /Baked : 175F **</v>
          </cell>
          <cell r="D9488" t="str">
            <v>Solvent - Industrial Surface Coating &amp; Solvent Use</v>
          </cell>
          <cell r="G9488" t="str">
            <v>Petroleum and Solvent Evaporation</v>
          </cell>
          <cell r="H9488" t="str">
            <v>Surface Coating Operations</v>
          </cell>
          <cell r="I9488" t="str">
            <v>Coating Oven - General</v>
          </cell>
          <cell r="J9488" t="str">
            <v>Baked : 175F **</v>
          </cell>
          <cell r="N9488">
            <v>40988</v>
          </cell>
        </row>
        <row r="9489">
          <cell r="A9489" t="str">
            <v>40200810</v>
          </cell>
          <cell r="B9489" t="str">
            <v>Point</v>
          </cell>
          <cell r="C9489" t="str">
            <v>Surface Coating Oven - General /General</v>
          </cell>
          <cell r="D9489" t="str">
            <v>Solvent - Industrial Surface Coating &amp; Solvent Use</v>
          </cell>
          <cell r="G9489" t="str">
            <v>Petroleum and Solvent Evaporation</v>
          </cell>
          <cell r="H9489" t="str">
            <v>Surface Coating Operations</v>
          </cell>
          <cell r="I9489" t="str">
            <v>Coating Oven - General</v>
          </cell>
          <cell r="J9489" t="str">
            <v>General</v>
          </cell>
          <cell r="K9489" t="str">
            <v>40200801</v>
          </cell>
          <cell r="L9489" t="str">
            <v>2005</v>
          </cell>
          <cell r="N9489">
            <v>40988</v>
          </cell>
        </row>
        <row r="9490">
          <cell r="A9490" t="str">
            <v>40200820</v>
          </cell>
          <cell r="B9490" t="str">
            <v>Point</v>
          </cell>
          <cell r="C9490" t="str">
            <v>Surface Coating Oven - General /Prime/Base Coat Oven</v>
          </cell>
          <cell r="D9490" t="str">
            <v>Solvent - Industrial Surface Coating &amp; Solvent Use</v>
          </cell>
          <cell r="G9490" t="str">
            <v>Petroleum and Solvent Evaporation</v>
          </cell>
          <cell r="H9490" t="str">
            <v>Surface Coating Operations</v>
          </cell>
          <cell r="I9490" t="str">
            <v>Coating Oven - General</v>
          </cell>
          <cell r="J9490" t="str">
            <v>Prime/Base Coat Oven</v>
          </cell>
          <cell r="N9490">
            <v>40988</v>
          </cell>
        </row>
        <row r="9491">
          <cell r="A9491" t="str">
            <v>40200830</v>
          </cell>
          <cell r="B9491" t="str">
            <v>Point</v>
          </cell>
          <cell r="C9491" t="str">
            <v>Surface Coating Oven - General /Topcoat Oven</v>
          </cell>
          <cell r="D9491" t="str">
            <v>Solvent - Industrial Surface Coating &amp; Solvent Use</v>
          </cell>
          <cell r="G9491" t="str">
            <v>Petroleum and Solvent Evaporation</v>
          </cell>
          <cell r="H9491" t="str">
            <v>Surface Coating Operations</v>
          </cell>
          <cell r="I9491" t="str">
            <v>Coating Oven - General</v>
          </cell>
          <cell r="J9491" t="str">
            <v>Topcoat Oven</v>
          </cell>
          <cell r="N9491">
            <v>40988</v>
          </cell>
        </row>
        <row r="9492">
          <cell r="A9492" t="str">
            <v>40200840</v>
          </cell>
          <cell r="B9492" t="str">
            <v>Point</v>
          </cell>
          <cell r="C9492" t="str">
            <v>Surface Coating Oven - General /Two Piece Can Curing Ovens: General (Incl Codes 41, 42, &amp; 43)</v>
          </cell>
          <cell r="D9492" t="str">
            <v>Solvent - Industrial Surface Coating &amp; Solvent Use</v>
          </cell>
          <cell r="G9492" t="str">
            <v>Petroleum and Solvent Evaporation</v>
          </cell>
          <cell r="H9492" t="str">
            <v>Surface Coating Operations</v>
          </cell>
          <cell r="I9492" t="str">
            <v>Coating Oven - General</v>
          </cell>
          <cell r="J9492" t="str">
            <v>Two Piece Can Curing Ovens: General (Includes Codes 41, 42, and 43)</v>
          </cell>
          <cell r="N9492">
            <v>40988</v>
          </cell>
        </row>
        <row r="9493">
          <cell r="A9493" t="str">
            <v>40200841</v>
          </cell>
          <cell r="B9493" t="str">
            <v>Point</v>
          </cell>
          <cell r="C9493" t="str">
            <v>Surface Coating Oven - General /Two Piece Can Base Coat Oven</v>
          </cell>
          <cell r="D9493" t="str">
            <v>Solvent - Industrial Surface Coating &amp; Solvent Use</v>
          </cell>
          <cell r="G9493" t="str">
            <v>Petroleum and Solvent Evaporation</v>
          </cell>
          <cell r="H9493" t="str">
            <v>Surface Coating Operations</v>
          </cell>
          <cell r="I9493" t="str">
            <v>Coating Oven - General</v>
          </cell>
          <cell r="J9493" t="str">
            <v>Two Piece Can Base Coat Oven</v>
          </cell>
          <cell r="N9493">
            <v>40988</v>
          </cell>
        </row>
        <row r="9494">
          <cell r="A9494" t="str">
            <v>40200842</v>
          </cell>
          <cell r="B9494" t="str">
            <v>Point</v>
          </cell>
          <cell r="C9494" t="str">
            <v>Surface Coating Oven - General /Two Piece Can Over Varnish Oven</v>
          </cell>
          <cell r="D9494" t="str">
            <v>Solvent - Industrial Surface Coating &amp; Solvent Use</v>
          </cell>
          <cell r="G9494" t="str">
            <v>Petroleum and Solvent Evaporation</v>
          </cell>
          <cell r="H9494" t="str">
            <v>Surface Coating Operations</v>
          </cell>
          <cell r="I9494" t="str">
            <v>Coating Oven - General</v>
          </cell>
          <cell r="J9494" t="str">
            <v>Two Piece Can Over Varnish Oven</v>
          </cell>
          <cell r="N9494">
            <v>40988</v>
          </cell>
        </row>
        <row r="9495">
          <cell r="A9495" t="str">
            <v>40200843</v>
          </cell>
          <cell r="B9495" t="str">
            <v>Point</v>
          </cell>
          <cell r="C9495" t="str">
            <v>Surface Coating Oven - General /Two Piece Can Interior Body Coat Oven</v>
          </cell>
          <cell r="D9495" t="str">
            <v>Solvent - Industrial Surface Coating &amp; Solvent Use</v>
          </cell>
          <cell r="G9495" t="str">
            <v>Petroleum and Solvent Evaporation</v>
          </cell>
          <cell r="H9495" t="str">
            <v>Surface Coating Operations</v>
          </cell>
          <cell r="I9495" t="str">
            <v>Coating Oven - General</v>
          </cell>
          <cell r="J9495" t="str">
            <v>Two Piece Can Interior Body Coat Oven</v>
          </cell>
          <cell r="N9495">
            <v>40988</v>
          </cell>
        </row>
        <row r="9496">
          <cell r="A9496" t="str">
            <v>40200845</v>
          </cell>
          <cell r="B9496" t="str">
            <v>Point</v>
          </cell>
          <cell r="C9496" t="str">
            <v>Surface Coating Oven - General /Three Piece Can Curing Ovens (Incl Codes 46, 47, 48, &amp; 49)</v>
          </cell>
          <cell r="D9496" t="str">
            <v>Solvent - Industrial Surface Coating &amp; Solvent Use</v>
          </cell>
          <cell r="G9496" t="str">
            <v>Petroleum and Solvent Evaporation</v>
          </cell>
          <cell r="H9496" t="str">
            <v>Surface Coating Operations</v>
          </cell>
          <cell r="I9496" t="str">
            <v>Coating Oven - General</v>
          </cell>
          <cell r="J9496" t="str">
            <v>Three Piece Can Curing Ovens (Includes Codes 46, 47, 48, and 49)</v>
          </cell>
          <cell r="N9496">
            <v>40988</v>
          </cell>
        </row>
        <row r="9497">
          <cell r="A9497" t="str">
            <v>40200846</v>
          </cell>
          <cell r="B9497" t="str">
            <v>Point</v>
          </cell>
          <cell r="C9497" t="str">
            <v>Surface Coating Oven - General /Three Piece Can Sheet Base Coat (Interior) Oven</v>
          </cell>
          <cell r="D9497" t="str">
            <v>Solvent - Industrial Surface Coating &amp; Solvent Use</v>
          </cell>
          <cell r="G9497" t="str">
            <v>Petroleum and Solvent Evaporation</v>
          </cell>
          <cell r="H9497" t="str">
            <v>Surface Coating Operations</v>
          </cell>
          <cell r="I9497" t="str">
            <v>Coating Oven - General</v>
          </cell>
          <cell r="J9497" t="str">
            <v>Three Piece Can Sheet Base Coat (Interior) Oven</v>
          </cell>
          <cell r="N9497">
            <v>40988</v>
          </cell>
        </row>
        <row r="9498">
          <cell r="A9498" t="str">
            <v>40200847</v>
          </cell>
          <cell r="B9498" t="str">
            <v>Point</v>
          </cell>
          <cell r="C9498" t="str">
            <v>Surface Coating Oven - General /Three Piece Can Sheet Base Coat (Exterior) Oven</v>
          </cell>
          <cell r="D9498" t="str">
            <v>Solvent - Industrial Surface Coating &amp; Solvent Use</v>
          </cell>
          <cell r="G9498" t="str">
            <v>Petroleum and Solvent Evaporation</v>
          </cell>
          <cell r="H9498" t="str">
            <v>Surface Coating Operations</v>
          </cell>
          <cell r="I9498" t="str">
            <v>Coating Oven - General</v>
          </cell>
          <cell r="J9498" t="str">
            <v>Three Piece Can Sheet Base Coat (Exterior) Oven</v>
          </cell>
          <cell r="N9498">
            <v>40988</v>
          </cell>
        </row>
        <row r="9499">
          <cell r="A9499" t="str">
            <v>40200848</v>
          </cell>
          <cell r="B9499" t="str">
            <v>Point</v>
          </cell>
          <cell r="C9499" t="str">
            <v>Surface Coating Oven - General /Three Piece Can Sheet Lithographic Coating Oven</v>
          </cell>
          <cell r="D9499" t="str">
            <v>Solvent - Industrial Surface Coating &amp; Solvent Use</v>
          </cell>
          <cell r="G9499" t="str">
            <v>Petroleum and Solvent Evaporation</v>
          </cell>
          <cell r="H9499" t="str">
            <v>Surface Coating Operations</v>
          </cell>
          <cell r="I9499" t="str">
            <v>Coating Oven - General</v>
          </cell>
          <cell r="J9499" t="str">
            <v>Three Piece Can Sheet Lithographic Coating Oven</v>
          </cell>
          <cell r="N9499">
            <v>40988</v>
          </cell>
        </row>
        <row r="9500">
          <cell r="A9500" t="str">
            <v>40200849</v>
          </cell>
          <cell r="B9500" t="str">
            <v>Point</v>
          </cell>
          <cell r="C9500" t="str">
            <v>Surface Coating Oven - General /Three Piece Can Interior Body Coat Oven</v>
          </cell>
          <cell r="D9500" t="str">
            <v>Solvent - Industrial Surface Coating &amp; Solvent Use</v>
          </cell>
          <cell r="G9500" t="str">
            <v>Petroleum and Solvent Evaporation</v>
          </cell>
          <cell r="H9500" t="str">
            <v>Surface Coating Operations</v>
          </cell>
          <cell r="I9500" t="str">
            <v>Coating Oven - General</v>
          </cell>
          <cell r="J9500" t="str">
            <v>Three Piece Can Interior Body Coat Oven</v>
          </cell>
          <cell r="N9500">
            <v>40988</v>
          </cell>
        </row>
        <row r="9501">
          <cell r="A9501" t="str">
            <v>40200855</v>
          </cell>
          <cell r="B9501" t="str">
            <v>Point</v>
          </cell>
          <cell r="C9501" t="str">
            <v>Surface Coating Oven - General /Filler Oven</v>
          </cell>
          <cell r="D9501" t="str">
            <v>Solvent - Industrial Surface Coating &amp; Solvent Use</v>
          </cell>
          <cell r="G9501" t="str">
            <v>Petroleum and Solvent Evaporation</v>
          </cell>
          <cell r="H9501" t="str">
            <v>Surface Coating Operations</v>
          </cell>
          <cell r="I9501" t="str">
            <v>Coating Oven - General</v>
          </cell>
          <cell r="J9501" t="str">
            <v>Filler Oven</v>
          </cell>
          <cell r="N9501">
            <v>40988</v>
          </cell>
        </row>
        <row r="9502">
          <cell r="A9502" t="str">
            <v>40200856</v>
          </cell>
          <cell r="B9502" t="str">
            <v>Point</v>
          </cell>
          <cell r="C9502" t="str">
            <v>Surface Coating Oven - General /Sealer Oven</v>
          </cell>
          <cell r="D9502" t="str">
            <v>Solvent - Industrial Surface Coating &amp; Solvent Use</v>
          </cell>
          <cell r="G9502" t="str">
            <v>Petroleum and Solvent Evaporation</v>
          </cell>
          <cell r="H9502" t="str">
            <v>Surface Coating Operations</v>
          </cell>
          <cell r="I9502" t="str">
            <v>Coating Oven - General</v>
          </cell>
          <cell r="J9502" t="str">
            <v>Sealer Oven</v>
          </cell>
          <cell r="N9502">
            <v>40988</v>
          </cell>
        </row>
        <row r="9503">
          <cell r="A9503" t="str">
            <v>40200861</v>
          </cell>
          <cell r="B9503" t="str">
            <v>Point</v>
          </cell>
          <cell r="C9503" t="str">
            <v>Surface Coating Oven - General /Single Coat Application: Oven</v>
          </cell>
          <cell r="D9503" t="str">
            <v>Solvent - Industrial Surface Coating &amp; Solvent Use</v>
          </cell>
          <cell r="G9503" t="str">
            <v>Petroleum and Solvent Evaporation</v>
          </cell>
          <cell r="H9503" t="str">
            <v>Surface Coating Operations</v>
          </cell>
          <cell r="I9503" t="str">
            <v>Coating Oven - General</v>
          </cell>
          <cell r="J9503" t="str">
            <v>Single Coat Application: Oven</v>
          </cell>
          <cell r="N9503">
            <v>40988</v>
          </cell>
        </row>
        <row r="9504">
          <cell r="A9504" t="str">
            <v>40200870</v>
          </cell>
          <cell r="B9504" t="str">
            <v>Point</v>
          </cell>
          <cell r="C9504" t="str">
            <v>Surface Coating Oven - General /Color Coat Oven</v>
          </cell>
          <cell r="D9504" t="str">
            <v>Solvent - Industrial Surface Coating &amp; Solvent Use</v>
          </cell>
          <cell r="G9504" t="str">
            <v>Petroleum and Solvent Evaporation</v>
          </cell>
          <cell r="H9504" t="str">
            <v>Surface Coating Operations</v>
          </cell>
          <cell r="I9504" t="str">
            <v>Coating Oven - General</v>
          </cell>
          <cell r="J9504" t="str">
            <v>Color Coat Oven</v>
          </cell>
          <cell r="N9504">
            <v>40988</v>
          </cell>
        </row>
        <row r="9505">
          <cell r="A9505" t="str">
            <v>40200871</v>
          </cell>
          <cell r="B9505" t="str">
            <v>Point</v>
          </cell>
          <cell r="C9505" t="str">
            <v>Surface Coating Oven - General /Topcoat/Texture Coat Oven</v>
          </cell>
          <cell r="D9505" t="str">
            <v>Solvent - Industrial Surface Coating &amp; Solvent Use</v>
          </cell>
          <cell r="G9505" t="str">
            <v>Petroleum and Solvent Evaporation</v>
          </cell>
          <cell r="H9505" t="str">
            <v>Surface Coating Operations</v>
          </cell>
          <cell r="I9505" t="str">
            <v>Coating Oven - General</v>
          </cell>
          <cell r="J9505" t="str">
            <v>Topcoat/Texture Coat Oven</v>
          </cell>
          <cell r="N9505">
            <v>40988</v>
          </cell>
        </row>
        <row r="9506">
          <cell r="A9506" t="str">
            <v>40200872</v>
          </cell>
          <cell r="B9506" t="str">
            <v>Point</v>
          </cell>
          <cell r="C9506" t="str">
            <v>Surface Coating Oven - General /EMI/RFI Shielding Coat Oven</v>
          </cell>
          <cell r="D9506" t="str">
            <v>Solvent - Industrial Surface Coating &amp; Solvent Use</v>
          </cell>
          <cell r="G9506" t="str">
            <v>Petroleum and Solvent Evaporation</v>
          </cell>
          <cell r="H9506" t="str">
            <v>Surface Coating Operations</v>
          </cell>
          <cell r="I9506" t="str">
            <v>Coating Oven - General</v>
          </cell>
          <cell r="J9506" t="str">
            <v>EMI/RFI Shielding Coat Oven</v>
          </cell>
          <cell r="N9506">
            <v>40988</v>
          </cell>
        </row>
        <row r="9507">
          <cell r="A9507" t="str">
            <v>40200898</v>
          </cell>
          <cell r="B9507" t="str">
            <v>Point</v>
          </cell>
          <cell r="C9507" t="str">
            <v>Surface Coating Oven - General /General</v>
          </cell>
          <cell r="D9507" t="str">
            <v>Solvent - Industrial Surface Coating &amp; Solvent Use</v>
          </cell>
          <cell r="G9507" t="str">
            <v>Petroleum and Solvent Evaporation</v>
          </cell>
          <cell r="H9507" t="str">
            <v>Surface Coating Operations</v>
          </cell>
          <cell r="I9507" t="str">
            <v>Coating Oven - General</v>
          </cell>
          <cell r="J9507" t="str">
            <v>General</v>
          </cell>
          <cell r="K9507" t="str">
            <v>40200801</v>
          </cell>
          <cell r="L9507" t="str">
            <v>2005</v>
          </cell>
          <cell r="N9507">
            <v>40988</v>
          </cell>
        </row>
        <row r="9508">
          <cell r="A9508" t="str">
            <v>40200899</v>
          </cell>
          <cell r="B9508" t="str">
            <v>Point</v>
          </cell>
          <cell r="C9508" t="str">
            <v>Surface Coating Oven - General /See Comment **</v>
          </cell>
          <cell r="D9508" t="str">
            <v>Solvent - Industrial Surface Coating &amp; Solvent Use</v>
          </cell>
          <cell r="G9508" t="str">
            <v>Petroleum and Solvent Evaporation</v>
          </cell>
          <cell r="H9508" t="str">
            <v>Surface Coating Operations</v>
          </cell>
          <cell r="I9508" t="str">
            <v>Coating Oven - General</v>
          </cell>
          <cell r="J9508" t="str">
            <v>See Comment **</v>
          </cell>
          <cell r="N9508">
            <v>40988</v>
          </cell>
        </row>
        <row r="9509">
          <cell r="A9509" t="str">
            <v>40200901</v>
          </cell>
          <cell r="B9509" t="str">
            <v>Point</v>
          </cell>
          <cell r="C9509" t="str">
            <v>Surface Coating /Thinning Solvents - General /General: Specify in Comments</v>
          </cell>
          <cell r="D9509" t="str">
            <v>Solvent - Industrial Surface Coating &amp; Solvent Use</v>
          </cell>
          <cell r="G9509" t="str">
            <v>Petroleum and Solvent Evaporation</v>
          </cell>
          <cell r="H9509" t="str">
            <v>Surface Coating Operations</v>
          </cell>
          <cell r="I9509" t="str">
            <v>Thinning Solvents - General</v>
          </cell>
          <cell r="J9509" t="str">
            <v>General: Specify in Comments</v>
          </cell>
          <cell r="N9509">
            <v>40988</v>
          </cell>
        </row>
        <row r="9510">
          <cell r="A9510" t="str">
            <v>40200902</v>
          </cell>
          <cell r="B9510" t="str">
            <v>Point</v>
          </cell>
          <cell r="C9510" t="str">
            <v>Surface Coating /Thinning Solvents - General /Acetone</v>
          </cell>
          <cell r="D9510" t="str">
            <v>Solvent - Industrial Surface Coating &amp; Solvent Use</v>
          </cell>
          <cell r="G9510" t="str">
            <v>Petroleum and Solvent Evaporation</v>
          </cell>
          <cell r="H9510" t="str">
            <v>Surface Coating Operations</v>
          </cell>
          <cell r="I9510" t="str">
            <v>Thinning Solvents - General</v>
          </cell>
          <cell r="J9510" t="str">
            <v>Acetone</v>
          </cell>
          <cell r="N9510">
            <v>40988</v>
          </cell>
        </row>
        <row r="9511">
          <cell r="A9511" t="str">
            <v>40200903</v>
          </cell>
          <cell r="B9511" t="str">
            <v>Point</v>
          </cell>
          <cell r="C9511" t="str">
            <v>Surface Coating /Thinning Solvents - General /Butyl Acetate</v>
          </cell>
          <cell r="D9511" t="str">
            <v>Solvent - Industrial Surface Coating &amp; Solvent Use</v>
          </cell>
          <cell r="G9511" t="str">
            <v>Petroleum and Solvent Evaporation</v>
          </cell>
          <cell r="H9511" t="str">
            <v>Surface Coating Operations</v>
          </cell>
          <cell r="I9511" t="str">
            <v>Thinning Solvents - General</v>
          </cell>
          <cell r="J9511" t="str">
            <v>Butyl Acetate</v>
          </cell>
          <cell r="N9511">
            <v>40988</v>
          </cell>
        </row>
        <row r="9512">
          <cell r="A9512" t="str">
            <v>40200904</v>
          </cell>
          <cell r="B9512" t="str">
            <v>Point</v>
          </cell>
          <cell r="C9512" t="str">
            <v>Surface Coating /Thinning Solvents - General /Butyl Alcohol</v>
          </cell>
          <cell r="D9512" t="str">
            <v>Solvent - Industrial Surface Coating &amp; Solvent Use</v>
          </cell>
          <cell r="G9512" t="str">
            <v>Petroleum and Solvent Evaporation</v>
          </cell>
          <cell r="H9512" t="str">
            <v>Surface Coating Operations</v>
          </cell>
          <cell r="I9512" t="str">
            <v>Thinning Solvents - General</v>
          </cell>
          <cell r="J9512" t="str">
            <v>Butyl Alcohol</v>
          </cell>
          <cell r="N9512">
            <v>40988</v>
          </cell>
        </row>
        <row r="9513">
          <cell r="A9513" t="str">
            <v>40200905</v>
          </cell>
          <cell r="B9513" t="str">
            <v>Point</v>
          </cell>
          <cell r="C9513" t="str">
            <v>Surface Coating /Thinning Solvents - General /Carbitol</v>
          </cell>
          <cell r="D9513" t="str">
            <v>Solvent - Industrial Surface Coating &amp; Solvent Use</v>
          </cell>
          <cell r="G9513" t="str">
            <v>Petroleum and Solvent Evaporation</v>
          </cell>
          <cell r="H9513" t="str">
            <v>Surface Coating Operations</v>
          </cell>
          <cell r="I9513" t="str">
            <v>Thinning Solvents - General</v>
          </cell>
          <cell r="J9513" t="str">
            <v>Carbitol</v>
          </cell>
          <cell r="N9513">
            <v>40988</v>
          </cell>
        </row>
        <row r="9514">
          <cell r="A9514" t="str">
            <v>40200906</v>
          </cell>
          <cell r="B9514" t="str">
            <v>Point</v>
          </cell>
          <cell r="C9514" t="str">
            <v>Surface Coating /Thinning Solvents - General /Cellosolve</v>
          </cell>
          <cell r="D9514" t="str">
            <v>Solvent - Industrial Surface Coating &amp; Solvent Use</v>
          </cell>
          <cell r="G9514" t="str">
            <v>Petroleum and Solvent Evaporation</v>
          </cell>
          <cell r="H9514" t="str">
            <v>Surface Coating Operations</v>
          </cell>
          <cell r="I9514" t="str">
            <v>Thinning Solvents - General</v>
          </cell>
          <cell r="J9514" t="str">
            <v>Cellosolve</v>
          </cell>
          <cell r="N9514">
            <v>40988</v>
          </cell>
        </row>
        <row r="9515">
          <cell r="A9515" t="str">
            <v>40200907</v>
          </cell>
          <cell r="B9515" t="str">
            <v>Point</v>
          </cell>
          <cell r="C9515" t="str">
            <v>Surface Coating /Thinning Solvents - General /Cellosolve Acetate</v>
          </cell>
          <cell r="D9515" t="str">
            <v>Solvent - Industrial Surface Coating &amp; Solvent Use</v>
          </cell>
          <cell r="G9515" t="str">
            <v>Petroleum and Solvent Evaporation</v>
          </cell>
          <cell r="H9515" t="str">
            <v>Surface Coating Operations</v>
          </cell>
          <cell r="I9515" t="str">
            <v>Thinning Solvents - General</v>
          </cell>
          <cell r="J9515" t="str">
            <v>Cellosolve Acetate</v>
          </cell>
          <cell r="N9515">
            <v>40988</v>
          </cell>
        </row>
        <row r="9516">
          <cell r="A9516" t="str">
            <v>40200908</v>
          </cell>
          <cell r="B9516" t="str">
            <v>Point</v>
          </cell>
          <cell r="C9516" t="str">
            <v>Surface Coating /Thinning Solvents - General /Dimethyl Formamide</v>
          </cell>
          <cell r="D9516" t="str">
            <v>Solvent - Industrial Surface Coating &amp; Solvent Use</v>
          </cell>
          <cell r="G9516" t="str">
            <v>Petroleum and Solvent Evaporation</v>
          </cell>
          <cell r="H9516" t="str">
            <v>Surface Coating Operations</v>
          </cell>
          <cell r="I9516" t="str">
            <v>Thinning Solvents - General</v>
          </cell>
          <cell r="J9516" t="str">
            <v>Dimethyl Formamide</v>
          </cell>
          <cell r="N9516">
            <v>40988</v>
          </cell>
        </row>
        <row r="9517">
          <cell r="A9517" t="str">
            <v>40200909</v>
          </cell>
          <cell r="B9517" t="str">
            <v>Point</v>
          </cell>
          <cell r="C9517" t="str">
            <v>Surface Coating /Thinning Solvents - General /Ethyl Acetate</v>
          </cell>
          <cell r="D9517" t="str">
            <v>Solvent - Industrial Surface Coating &amp; Solvent Use</v>
          </cell>
          <cell r="G9517" t="str">
            <v>Petroleum and Solvent Evaporation</v>
          </cell>
          <cell r="H9517" t="str">
            <v>Surface Coating Operations</v>
          </cell>
          <cell r="I9517" t="str">
            <v>Thinning Solvents - General</v>
          </cell>
          <cell r="J9517" t="str">
            <v>Ethyl Acetate</v>
          </cell>
          <cell r="N9517">
            <v>40988</v>
          </cell>
        </row>
        <row r="9518">
          <cell r="A9518" t="str">
            <v>40200910</v>
          </cell>
          <cell r="B9518" t="str">
            <v>Point</v>
          </cell>
          <cell r="C9518" t="str">
            <v>Surface Coating /Thinning Solvents - General /Ethyl Alcohol</v>
          </cell>
          <cell r="D9518" t="str">
            <v>Solvent - Industrial Surface Coating &amp; Solvent Use</v>
          </cell>
          <cell r="G9518" t="str">
            <v>Petroleum and Solvent Evaporation</v>
          </cell>
          <cell r="H9518" t="str">
            <v>Surface Coating Operations</v>
          </cell>
          <cell r="I9518" t="str">
            <v>Thinning Solvents - General</v>
          </cell>
          <cell r="J9518" t="str">
            <v>Ethyl Alcohol</v>
          </cell>
          <cell r="N9518">
            <v>40988</v>
          </cell>
        </row>
        <row r="9519">
          <cell r="A9519" t="str">
            <v>40200911</v>
          </cell>
          <cell r="B9519" t="str">
            <v>Point</v>
          </cell>
          <cell r="C9519" t="str">
            <v>Surface Coating /Thinning Solvents - General /Gasoline</v>
          </cell>
          <cell r="D9519" t="str">
            <v>Solvent - Industrial Surface Coating &amp; Solvent Use</v>
          </cell>
          <cell r="G9519" t="str">
            <v>Petroleum and Solvent Evaporation</v>
          </cell>
          <cell r="H9519" t="str">
            <v>Surface Coating Operations</v>
          </cell>
          <cell r="I9519" t="str">
            <v>Thinning Solvents - General</v>
          </cell>
          <cell r="J9519" t="str">
            <v>Gasoline</v>
          </cell>
          <cell r="N9519">
            <v>40988</v>
          </cell>
        </row>
        <row r="9520">
          <cell r="A9520" t="str">
            <v>40200912</v>
          </cell>
          <cell r="B9520" t="str">
            <v>Point</v>
          </cell>
          <cell r="C9520" t="str">
            <v>Surface Coating /Thinning Solvents - General /Isopropyl Alcohol</v>
          </cell>
          <cell r="D9520" t="str">
            <v>Solvent - Industrial Surface Coating &amp; Solvent Use</v>
          </cell>
          <cell r="G9520" t="str">
            <v>Petroleum and Solvent Evaporation</v>
          </cell>
          <cell r="H9520" t="str">
            <v>Surface Coating Operations</v>
          </cell>
          <cell r="I9520" t="str">
            <v>Thinning Solvents - General</v>
          </cell>
          <cell r="J9520" t="str">
            <v>Isopropyl Alcohol</v>
          </cell>
          <cell r="N9520">
            <v>40988</v>
          </cell>
        </row>
        <row r="9521">
          <cell r="A9521" t="str">
            <v>40200913</v>
          </cell>
          <cell r="B9521" t="str">
            <v>Point</v>
          </cell>
          <cell r="C9521" t="str">
            <v>Surface Coating /Thinning Solvents - General /Isopropyl Acetate</v>
          </cell>
          <cell r="D9521" t="str">
            <v>Solvent - Industrial Surface Coating &amp; Solvent Use</v>
          </cell>
          <cell r="G9521" t="str">
            <v>Petroleum and Solvent Evaporation</v>
          </cell>
          <cell r="H9521" t="str">
            <v>Surface Coating Operations</v>
          </cell>
          <cell r="I9521" t="str">
            <v>Thinning Solvents - General</v>
          </cell>
          <cell r="J9521" t="str">
            <v>Isopropyl Acetate</v>
          </cell>
          <cell r="N9521">
            <v>40988</v>
          </cell>
        </row>
        <row r="9522">
          <cell r="A9522" t="str">
            <v>40200914</v>
          </cell>
          <cell r="B9522" t="str">
            <v>Point</v>
          </cell>
          <cell r="C9522" t="str">
            <v>Surface Coating /Thinning Solvents - General /Kerosene</v>
          </cell>
          <cell r="D9522" t="str">
            <v>Solvent - Industrial Surface Coating &amp; Solvent Use</v>
          </cell>
          <cell r="G9522" t="str">
            <v>Petroleum and Solvent Evaporation</v>
          </cell>
          <cell r="H9522" t="str">
            <v>Surface Coating Operations</v>
          </cell>
          <cell r="I9522" t="str">
            <v>Thinning Solvents - General</v>
          </cell>
          <cell r="J9522" t="str">
            <v>Kerosene</v>
          </cell>
          <cell r="N9522">
            <v>40988</v>
          </cell>
        </row>
        <row r="9523">
          <cell r="A9523" t="str">
            <v>40200915</v>
          </cell>
          <cell r="B9523" t="str">
            <v>Point</v>
          </cell>
          <cell r="C9523" t="str">
            <v>Surface Coating /Thinning Solvents - General /Lactol Spirits</v>
          </cell>
          <cell r="D9523" t="str">
            <v>Solvent - Industrial Surface Coating &amp; Solvent Use</v>
          </cell>
          <cell r="G9523" t="str">
            <v>Petroleum and Solvent Evaporation</v>
          </cell>
          <cell r="H9523" t="str">
            <v>Surface Coating Operations</v>
          </cell>
          <cell r="I9523" t="str">
            <v>Thinning Solvents - General</v>
          </cell>
          <cell r="J9523" t="str">
            <v>Lactol Spirits</v>
          </cell>
          <cell r="N9523">
            <v>40988</v>
          </cell>
        </row>
        <row r="9524">
          <cell r="A9524" t="str">
            <v>40200916</v>
          </cell>
          <cell r="B9524" t="str">
            <v>Point</v>
          </cell>
          <cell r="C9524" t="str">
            <v>Surface Coating /Thinning Solvents - General /Methyl Acetate</v>
          </cell>
          <cell r="D9524" t="str">
            <v>Solvent - Industrial Surface Coating &amp; Solvent Use</v>
          </cell>
          <cell r="G9524" t="str">
            <v>Petroleum and Solvent Evaporation</v>
          </cell>
          <cell r="H9524" t="str">
            <v>Surface Coating Operations</v>
          </cell>
          <cell r="I9524" t="str">
            <v>Thinning Solvents - General</v>
          </cell>
          <cell r="J9524" t="str">
            <v>Methyl Acetate</v>
          </cell>
          <cell r="N9524">
            <v>40988</v>
          </cell>
        </row>
        <row r="9525">
          <cell r="A9525" t="str">
            <v>40200917</v>
          </cell>
          <cell r="B9525" t="str">
            <v>Point</v>
          </cell>
          <cell r="C9525" t="str">
            <v>Surface Coating /Thinning Solvents - General /Methyl Alcohol</v>
          </cell>
          <cell r="D9525" t="str">
            <v>Solvent - Industrial Surface Coating &amp; Solvent Use</v>
          </cell>
          <cell r="G9525" t="str">
            <v>Petroleum and Solvent Evaporation</v>
          </cell>
          <cell r="H9525" t="str">
            <v>Surface Coating Operations</v>
          </cell>
          <cell r="I9525" t="str">
            <v>Thinning Solvents - General</v>
          </cell>
          <cell r="J9525" t="str">
            <v>Methyl Alcohol</v>
          </cell>
          <cell r="N9525">
            <v>40988</v>
          </cell>
        </row>
        <row r="9526">
          <cell r="A9526" t="str">
            <v>40200918</v>
          </cell>
          <cell r="B9526" t="str">
            <v>Point</v>
          </cell>
          <cell r="C9526" t="str">
            <v>Surface Coating /Thinning Solvents - General /Methyl Ethyl Ketone</v>
          </cell>
          <cell r="D9526" t="str">
            <v>Solvent - Industrial Surface Coating &amp; Solvent Use</v>
          </cell>
          <cell r="G9526" t="str">
            <v>Petroleum and Solvent Evaporation</v>
          </cell>
          <cell r="H9526" t="str">
            <v>Surface Coating Operations</v>
          </cell>
          <cell r="I9526" t="str">
            <v>Thinning Solvents - General</v>
          </cell>
          <cell r="J9526" t="str">
            <v>Methyl Ethyl Ketone</v>
          </cell>
          <cell r="N9526">
            <v>40988</v>
          </cell>
        </row>
        <row r="9527">
          <cell r="A9527" t="str">
            <v>40200919</v>
          </cell>
          <cell r="B9527" t="str">
            <v>Point</v>
          </cell>
          <cell r="C9527" t="str">
            <v>Surface Coating /Thinning Solvents - General /Methyl Isobutyl Ketone</v>
          </cell>
          <cell r="D9527" t="str">
            <v>Solvent - Industrial Surface Coating &amp; Solvent Use</v>
          </cell>
          <cell r="G9527" t="str">
            <v>Petroleum and Solvent Evaporation</v>
          </cell>
          <cell r="H9527" t="str">
            <v>Surface Coating Operations</v>
          </cell>
          <cell r="I9527" t="str">
            <v>Thinning Solvents - General</v>
          </cell>
          <cell r="J9527" t="str">
            <v>Methyl Isobutyl Ketone</v>
          </cell>
          <cell r="N9527">
            <v>40988</v>
          </cell>
        </row>
        <row r="9528">
          <cell r="A9528" t="str">
            <v>40200920</v>
          </cell>
          <cell r="B9528" t="str">
            <v>Point</v>
          </cell>
          <cell r="C9528" t="str">
            <v>Surface Coating /Thinning Solvents - General /Mineral Spirits</v>
          </cell>
          <cell r="D9528" t="str">
            <v>Solvent - Industrial Surface Coating &amp; Solvent Use</v>
          </cell>
          <cell r="G9528" t="str">
            <v>Petroleum and Solvent Evaporation</v>
          </cell>
          <cell r="H9528" t="str">
            <v>Surface Coating Operations</v>
          </cell>
          <cell r="I9528" t="str">
            <v>Thinning Solvents - General</v>
          </cell>
          <cell r="J9528" t="str">
            <v>Mineral Spirits</v>
          </cell>
          <cell r="N9528">
            <v>40988</v>
          </cell>
        </row>
        <row r="9529">
          <cell r="A9529" t="str">
            <v>40200921</v>
          </cell>
          <cell r="B9529" t="str">
            <v>Point</v>
          </cell>
          <cell r="C9529" t="str">
            <v>Surface Coating /Thinning Solvents - General /Naphtha</v>
          </cell>
          <cell r="D9529" t="str">
            <v>Solvent - Industrial Surface Coating &amp; Solvent Use</v>
          </cell>
          <cell r="G9529" t="str">
            <v>Petroleum and Solvent Evaporation</v>
          </cell>
          <cell r="H9529" t="str">
            <v>Surface Coating Operations</v>
          </cell>
          <cell r="I9529" t="str">
            <v>Thinning Solvents - General</v>
          </cell>
          <cell r="J9529" t="str">
            <v>Naphtha</v>
          </cell>
          <cell r="N9529">
            <v>40988</v>
          </cell>
        </row>
        <row r="9530">
          <cell r="A9530" t="str">
            <v>40200922</v>
          </cell>
          <cell r="B9530" t="str">
            <v>Point</v>
          </cell>
          <cell r="C9530" t="str">
            <v>Surface Coating /Thinning Solvents - General /Toluene</v>
          </cell>
          <cell r="D9530" t="str">
            <v>Solvent - Industrial Surface Coating &amp; Solvent Use</v>
          </cell>
          <cell r="G9530" t="str">
            <v>Petroleum and Solvent Evaporation</v>
          </cell>
          <cell r="H9530" t="str">
            <v>Surface Coating Operations</v>
          </cell>
          <cell r="I9530" t="str">
            <v>Thinning Solvents - General</v>
          </cell>
          <cell r="J9530" t="str">
            <v>Toluene</v>
          </cell>
          <cell r="N9530">
            <v>40988</v>
          </cell>
        </row>
        <row r="9531">
          <cell r="A9531" t="str">
            <v>40200923</v>
          </cell>
          <cell r="B9531" t="str">
            <v>Point</v>
          </cell>
          <cell r="C9531" t="str">
            <v>Surface Coating /Thinning Solvents - General /Varsol</v>
          </cell>
          <cell r="D9531" t="str">
            <v>Solvent - Industrial Surface Coating &amp; Solvent Use</v>
          </cell>
          <cell r="G9531" t="str">
            <v>Petroleum and Solvent Evaporation</v>
          </cell>
          <cell r="H9531" t="str">
            <v>Surface Coating Operations</v>
          </cell>
          <cell r="I9531" t="str">
            <v>Thinning Solvents - General</v>
          </cell>
          <cell r="J9531" t="str">
            <v>Varsol</v>
          </cell>
          <cell r="N9531">
            <v>40988</v>
          </cell>
        </row>
        <row r="9532">
          <cell r="A9532" t="str">
            <v>40200924</v>
          </cell>
          <cell r="B9532" t="str">
            <v>Point</v>
          </cell>
          <cell r="C9532" t="str">
            <v>Surface Coating /Thinning Solvents - General /Xylene</v>
          </cell>
          <cell r="D9532" t="str">
            <v>Solvent - Industrial Surface Coating &amp; Solvent Use</v>
          </cell>
          <cell r="G9532" t="str">
            <v>Petroleum and Solvent Evaporation</v>
          </cell>
          <cell r="H9532" t="str">
            <v>Surface Coating Operations</v>
          </cell>
          <cell r="I9532" t="str">
            <v>Thinning Solvents - General</v>
          </cell>
          <cell r="J9532" t="str">
            <v>Xylene</v>
          </cell>
          <cell r="N9532">
            <v>40988</v>
          </cell>
        </row>
        <row r="9533">
          <cell r="A9533" t="str">
            <v>40200925</v>
          </cell>
          <cell r="B9533" t="str">
            <v>Point</v>
          </cell>
          <cell r="C9533" t="str">
            <v>Surface Coating /Thinning Solvents - General /Benzene</v>
          </cell>
          <cell r="D9533" t="str">
            <v>Solvent - Industrial Surface Coating &amp; Solvent Use</v>
          </cell>
          <cell r="G9533" t="str">
            <v>Petroleum and Solvent Evaporation</v>
          </cell>
          <cell r="H9533" t="str">
            <v>Surface Coating Operations</v>
          </cell>
          <cell r="I9533" t="str">
            <v>Thinning Solvents - General</v>
          </cell>
          <cell r="J9533" t="str">
            <v>Benzene</v>
          </cell>
          <cell r="N9533">
            <v>40988</v>
          </cell>
        </row>
        <row r="9534">
          <cell r="A9534" t="str">
            <v>40200926</v>
          </cell>
          <cell r="B9534" t="str">
            <v>Point</v>
          </cell>
          <cell r="C9534" t="str">
            <v>Surface Coating /Thinning Solvents - General /Turpentine</v>
          </cell>
          <cell r="D9534" t="str">
            <v>Solvent - Industrial Surface Coating &amp; Solvent Use</v>
          </cell>
          <cell r="G9534" t="str">
            <v>Petroleum and Solvent Evaporation</v>
          </cell>
          <cell r="H9534" t="str">
            <v>Surface Coating Operations</v>
          </cell>
          <cell r="I9534" t="str">
            <v>Thinning Solvents - General</v>
          </cell>
          <cell r="J9534" t="str">
            <v>Turpentine</v>
          </cell>
          <cell r="N9534">
            <v>40988</v>
          </cell>
        </row>
        <row r="9535">
          <cell r="A9535" t="str">
            <v>40200927</v>
          </cell>
          <cell r="B9535" t="str">
            <v>Point</v>
          </cell>
          <cell r="C9535" t="str">
            <v>Surface Coating /Thinning Solvents - General /Hexylene Glycol</v>
          </cell>
          <cell r="D9535" t="str">
            <v>Solvent - Industrial Surface Coating &amp; Solvent Use</v>
          </cell>
          <cell r="G9535" t="str">
            <v>Petroleum and Solvent Evaporation</v>
          </cell>
          <cell r="H9535" t="str">
            <v>Surface Coating Operations</v>
          </cell>
          <cell r="I9535" t="str">
            <v>Thinning Solvents - General</v>
          </cell>
          <cell r="J9535" t="str">
            <v>Hexylene Glycol</v>
          </cell>
          <cell r="N9535">
            <v>40988</v>
          </cell>
        </row>
        <row r="9536">
          <cell r="A9536" t="str">
            <v>40200928</v>
          </cell>
          <cell r="B9536" t="str">
            <v>Point</v>
          </cell>
          <cell r="C9536" t="str">
            <v>Surface Coating /Thinning Solvents - General /Ethylene Oxide</v>
          </cell>
          <cell r="D9536" t="str">
            <v>Solvent - Industrial Surface Coating &amp; Solvent Use</v>
          </cell>
          <cell r="G9536" t="str">
            <v>Petroleum and Solvent Evaporation</v>
          </cell>
          <cell r="H9536" t="str">
            <v>Surface Coating Operations</v>
          </cell>
          <cell r="I9536" t="str">
            <v>Thinning Solvents - General</v>
          </cell>
          <cell r="J9536" t="str">
            <v>Ethylene Oxide</v>
          </cell>
          <cell r="N9536">
            <v>40988</v>
          </cell>
        </row>
        <row r="9537">
          <cell r="A9537" t="str">
            <v>40200929</v>
          </cell>
          <cell r="B9537" t="str">
            <v>Point</v>
          </cell>
          <cell r="C9537" t="str">
            <v>Surface Coating /Thinning Solvents - General /1,1,1-Trichloroethane (Methyl Chloroform)</v>
          </cell>
          <cell r="D9537" t="str">
            <v>Solvent - Industrial Surface Coating &amp; Solvent Use</v>
          </cell>
          <cell r="G9537" t="str">
            <v>Petroleum and Solvent Evaporation</v>
          </cell>
          <cell r="H9537" t="str">
            <v>Surface Coating Operations</v>
          </cell>
          <cell r="I9537" t="str">
            <v>Thinning Solvents - General</v>
          </cell>
          <cell r="J9537" t="str">
            <v>1,1,1-Trichloroethane (Methyl Chloroform)</v>
          </cell>
          <cell r="N9537">
            <v>40988</v>
          </cell>
        </row>
        <row r="9538">
          <cell r="A9538" t="str">
            <v>40200930</v>
          </cell>
          <cell r="B9538" t="str">
            <v>Point</v>
          </cell>
          <cell r="C9538" t="str">
            <v>Surface Coating /Thinning Solvents - General /Methylene Chloride</v>
          </cell>
          <cell r="D9538" t="str">
            <v>Solvent - Industrial Surface Coating &amp; Solvent Use</v>
          </cell>
          <cell r="G9538" t="str">
            <v>Petroleum and Solvent Evaporation</v>
          </cell>
          <cell r="H9538" t="str">
            <v>Surface Coating Operations</v>
          </cell>
          <cell r="I9538" t="str">
            <v>Thinning Solvents - General</v>
          </cell>
          <cell r="J9538" t="str">
            <v>Methylene Chloride</v>
          </cell>
          <cell r="N9538">
            <v>40988</v>
          </cell>
        </row>
        <row r="9539">
          <cell r="A9539" t="str">
            <v>40200931</v>
          </cell>
          <cell r="B9539" t="str">
            <v>Point</v>
          </cell>
          <cell r="C9539" t="str">
            <v>Surface Coating /Thinning Solvents - General /Perchloroethylene</v>
          </cell>
          <cell r="D9539" t="str">
            <v>Solvent - Industrial Surface Coating &amp; Solvent Use</v>
          </cell>
          <cell r="G9539" t="str">
            <v>Petroleum and Solvent Evaporation</v>
          </cell>
          <cell r="H9539" t="str">
            <v>Surface Coating Operations</v>
          </cell>
          <cell r="I9539" t="str">
            <v>Thinning Solvents - General</v>
          </cell>
          <cell r="J9539" t="str">
            <v>Perchloroethylene</v>
          </cell>
          <cell r="N9539">
            <v>40988</v>
          </cell>
        </row>
        <row r="9540">
          <cell r="A9540" t="str">
            <v>40200998</v>
          </cell>
          <cell r="B9540" t="str">
            <v>Point</v>
          </cell>
          <cell r="C9540" t="str">
            <v>Surface Coating /Thinning Solvents - General /General: Specify in Comments</v>
          </cell>
          <cell r="D9540" t="str">
            <v>Solvent - Industrial Surface Coating &amp; Solvent Use</v>
          </cell>
          <cell r="G9540" t="str">
            <v>Petroleum and Solvent Evaporation</v>
          </cell>
          <cell r="H9540" t="str">
            <v>Surface Coating Operations</v>
          </cell>
          <cell r="I9540" t="str">
            <v>Thinning Solvents - General</v>
          </cell>
          <cell r="J9540" t="str">
            <v>General: Specify in Comments</v>
          </cell>
          <cell r="K9540" t="str">
            <v>40200901</v>
          </cell>
          <cell r="L9540" t="str">
            <v>2005</v>
          </cell>
          <cell r="N9540">
            <v>40988</v>
          </cell>
        </row>
        <row r="9541">
          <cell r="A9541" t="str">
            <v>40201001</v>
          </cell>
          <cell r="B9541" t="str">
            <v>Point</v>
          </cell>
          <cell r="C9541" t="str">
            <v>Surface Coating Oven Heater /Natural Gas</v>
          </cell>
          <cell r="D9541" t="str">
            <v>Solvent - Industrial Surface Coating &amp; Solvent Use</v>
          </cell>
          <cell r="G9541" t="str">
            <v>Petroleum and Solvent Evaporation</v>
          </cell>
          <cell r="H9541" t="str">
            <v>Surface Coating Operations</v>
          </cell>
          <cell r="I9541" t="str">
            <v>Coating Oven Heater</v>
          </cell>
          <cell r="J9541" t="str">
            <v>Natural Gas</v>
          </cell>
          <cell r="N9541">
            <v>40988</v>
          </cell>
        </row>
        <row r="9542">
          <cell r="A9542" t="str">
            <v>40201002</v>
          </cell>
          <cell r="B9542" t="str">
            <v>Point</v>
          </cell>
          <cell r="C9542" t="str">
            <v>Surface Coating Oven Heater /Distillate Oil</v>
          </cell>
          <cell r="D9542" t="str">
            <v>Solvent - Industrial Surface Coating &amp; Solvent Use</v>
          </cell>
          <cell r="G9542" t="str">
            <v>Petroleum and Solvent Evaporation</v>
          </cell>
          <cell r="H9542" t="str">
            <v>Surface Coating Operations</v>
          </cell>
          <cell r="I9542" t="str">
            <v>Coating Oven Heater</v>
          </cell>
          <cell r="J9542" t="str">
            <v>Distillate Oil</v>
          </cell>
          <cell r="N9542">
            <v>40988</v>
          </cell>
        </row>
        <row r="9543">
          <cell r="A9543" t="str">
            <v>40201003</v>
          </cell>
          <cell r="B9543" t="str">
            <v>Point</v>
          </cell>
          <cell r="C9543" t="str">
            <v>Surface Coating Oven Heater /Residual Oil</v>
          </cell>
          <cell r="D9543" t="str">
            <v>Solvent - Industrial Surface Coating &amp; Solvent Use</v>
          </cell>
          <cell r="G9543" t="str">
            <v>Petroleum and Solvent Evaporation</v>
          </cell>
          <cell r="H9543" t="str">
            <v>Surface Coating Operations</v>
          </cell>
          <cell r="I9543" t="str">
            <v>Coating Oven Heater</v>
          </cell>
          <cell r="J9543" t="str">
            <v>Residual Oil</v>
          </cell>
          <cell r="N9543">
            <v>40988</v>
          </cell>
        </row>
        <row r="9544">
          <cell r="A9544" t="str">
            <v>40201004</v>
          </cell>
          <cell r="B9544" t="str">
            <v>Point</v>
          </cell>
          <cell r="C9544" t="str">
            <v>Surface Coating Oven Heater /Liquified Petroleum Gas (LPG)</v>
          </cell>
          <cell r="D9544" t="str">
            <v>Solvent - Industrial Surface Coating &amp; Solvent Use</v>
          </cell>
          <cell r="G9544" t="str">
            <v>Petroleum and Solvent Evaporation</v>
          </cell>
          <cell r="H9544" t="str">
            <v>Surface Coating Operations</v>
          </cell>
          <cell r="I9544" t="str">
            <v>Coating Oven Heater</v>
          </cell>
          <cell r="J9544" t="str">
            <v>Liquified Petroleum Gas (LPG)</v>
          </cell>
          <cell r="N9544">
            <v>40988</v>
          </cell>
        </row>
        <row r="9545">
          <cell r="A9545" t="str">
            <v>40201101</v>
          </cell>
          <cell r="B9545" t="str">
            <v>Point</v>
          </cell>
          <cell r="C9545" t="str">
            <v>Fabric Coating/Printing /Coating Operation (Also See 4-02-04X)</v>
          </cell>
          <cell r="D9545" t="str">
            <v>Solvent - Industrial Surface Coating &amp; Solvent Use</v>
          </cell>
          <cell r="G9545" t="str">
            <v>Petroleum and Solvent Evaporation</v>
          </cell>
          <cell r="H9545" t="str">
            <v>Surface Coating Operations</v>
          </cell>
          <cell r="I9545" t="str">
            <v>Fabric Coating/Printing</v>
          </cell>
          <cell r="J9545" t="str">
            <v>Coating Operation (Also See Specific Coating Method Codes 4-02-04X)</v>
          </cell>
          <cell r="N9545">
            <v>40988</v>
          </cell>
        </row>
        <row r="9546">
          <cell r="A9546" t="str">
            <v>40201103</v>
          </cell>
          <cell r="B9546" t="str">
            <v>Point</v>
          </cell>
          <cell r="C9546" t="str">
            <v>Fabric Coating/Printing /Coating Mixing (Also See 4-02-04X)</v>
          </cell>
          <cell r="D9546" t="str">
            <v>Solvent - Industrial Surface Coating &amp; Solvent Use</v>
          </cell>
          <cell r="G9546" t="str">
            <v>Petroleum and Solvent Evaporation</v>
          </cell>
          <cell r="H9546" t="str">
            <v>Surface Coating Operations</v>
          </cell>
          <cell r="I9546" t="str">
            <v>Fabric Coating/Printing</v>
          </cell>
          <cell r="J9546" t="str">
            <v>Coating Mixing (Also See Specific Coating Method Codes 4-02-04X)</v>
          </cell>
          <cell r="N9546">
            <v>40988</v>
          </cell>
        </row>
        <row r="9547">
          <cell r="A9547" t="str">
            <v>40201104</v>
          </cell>
          <cell r="B9547" t="str">
            <v>Point</v>
          </cell>
          <cell r="C9547" t="str">
            <v>Fabric Coating/Printing /Coating Storage (Also See 4-02-04X)</v>
          </cell>
          <cell r="D9547" t="str">
            <v>Industrial Processes - Storage and Transfer</v>
          </cell>
          <cell r="G9547" t="str">
            <v>Petroleum and Solvent Evaporation</v>
          </cell>
          <cell r="H9547" t="str">
            <v>Surface Coating Operations</v>
          </cell>
          <cell r="I9547" t="str">
            <v>Fabric Coating/Printing</v>
          </cell>
          <cell r="J9547" t="str">
            <v>Coating Storage (Also See Specific Coating Method Codes 4-02-04X)</v>
          </cell>
          <cell r="N9547">
            <v>40988</v>
          </cell>
        </row>
        <row r="9548">
          <cell r="A9548" t="str">
            <v>40201105</v>
          </cell>
          <cell r="B9548" t="str">
            <v>Point</v>
          </cell>
          <cell r="C9548" t="str">
            <v>Fabric Coating/Printing /Equipment Cleanup:Fabric Coating(Also See 4-02-04X)</v>
          </cell>
          <cell r="D9548" t="str">
            <v>Solvent - Industrial Surface Coating &amp; Solvent Use</v>
          </cell>
          <cell r="G9548" t="str">
            <v>Petroleum and Solvent Evaporation</v>
          </cell>
          <cell r="H9548" t="str">
            <v>Surface Coating Operations</v>
          </cell>
          <cell r="I9548" t="str">
            <v>Fabric Coating/Printing</v>
          </cell>
          <cell r="J9548" t="str">
            <v>Equipment Cleanup:Fabric Coating(Also Spec Coat Method Codes 4-02-04X)</v>
          </cell>
          <cell r="N9548">
            <v>40988</v>
          </cell>
        </row>
        <row r="9549">
          <cell r="A9549" t="str">
            <v>40201111</v>
          </cell>
          <cell r="B9549" t="str">
            <v>Point</v>
          </cell>
          <cell r="C9549" t="str">
            <v>Fabric Coating/Printing /Fabric Printing: Roller (Also See 4-02-040-XX)</v>
          </cell>
          <cell r="D9549" t="str">
            <v>Solvent - Industrial Surface Coating &amp; Solvent Use</v>
          </cell>
          <cell r="G9549" t="str">
            <v>Petroleum and Solvent Evaporation</v>
          </cell>
          <cell r="H9549" t="str">
            <v>Surface Coating Operations</v>
          </cell>
          <cell r="I9549" t="str">
            <v>Fabric Coating/Printing</v>
          </cell>
          <cell r="J9549" t="str">
            <v>Fabric Printing: Roller (Also See New Codes Under 4-02-040-XX)</v>
          </cell>
          <cell r="K9549" t="str">
            <v>40201112</v>
          </cell>
          <cell r="L9549" t="str">
            <v>2005</v>
          </cell>
          <cell r="N9549">
            <v>40988</v>
          </cell>
        </row>
        <row r="9550">
          <cell r="A9550" t="str">
            <v>40201112</v>
          </cell>
          <cell r="B9550" t="str">
            <v>Point</v>
          </cell>
          <cell r="C9550" t="str">
            <v>Fabric Coating/Printing /Fabric Printing: Roller (Also See 4-02-040-XX)</v>
          </cell>
          <cell r="D9550" t="str">
            <v>Solvent - Industrial Surface Coating &amp; Solvent Use</v>
          </cell>
          <cell r="G9550" t="str">
            <v>Petroleum and Solvent Evaporation</v>
          </cell>
          <cell r="H9550" t="str">
            <v>Surface Coating Operations</v>
          </cell>
          <cell r="I9550" t="str">
            <v>Fabric Coating/Printing</v>
          </cell>
          <cell r="J9550" t="str">
            <v>Fabric Printing: Roller (Also See New Codes Under 4-02-040-XX)</v>
          </cell>
          <cell r="N9550">
            <v>40988</v>
          </cell>
        </row>
        <row r="9551">
          <cell r="A9551" t="str">
            <v>40201113</v>
          </cell>
          <cell r="B9551" t="str">
            <v>Point</v>
          </cell>
          <cell r="C9551" t="str">
            <v>Fabric Coating/Printing /Fabric Printing: Rotary Screen (Also See 4-02-040-XX)</v>
          </cell>
          <cell r="D9551" t="str">
            <v>Solvent - Industrial Surface Coating &amp; Solvent Use</v>
          </cell>
          <cell r="G9551" t="str">
            <v>Petroleum and Solvent Evaporation</v>
          </cell>
          <cell r="H9551" t="str">
            <v>Surface Coating Operations</v>
          </cell>
          <cell r="I9551" t="str">
            <v>Fabric Coating/Printing</v>
          </cell>
          <cell r="J9551" t="str">
            <v>Fabric Printing: Rotary Screen (Also See New Codes Under 4-02-040-XX)</v>
          </cell>
          <cell r="K9551" t="str">
            <v>40201114</v>
          </cell>
          <cell r="L9551" t="str">
            <v>2005</v>
          </cell>
          <cell r="N9551">
            <v>40988</v>
          </cell>
        </row>
        <row r="9552">
          <cell r="A9552" t="str">
            <v>40201114</v>
          </cell>
          <cell r="B9552" t="str">
            <v>Point</v>
          </cell>
          <cell r="C9552" t="str">
            <v>Fabric Coating/Printing /Fabric Printing: Rotary Screen (Also See 4-02-040-XX)</v>
          </cell>
          <cell r="D9552" t="str">
            <v>Solvent - Industrial Surface Coating &amp; Solvent Use</v>
          </cell>
          <cell r="G9552" t="str">
            <v>Petroleum and Solvent Evaporation</v>
          </cell>
          <cell r="H9552" t="str">
            <v>Surface Coating Operations</v>
          </cell>
          <cell r="I9552" t="str">
            <v>Fabric Coating/Printing</v>
          </cell>
          <cell r="J9552" t="str">
            <v>Fabric Printing: Rotary Screen (Also See New Codes Under 4-02-040-XX)</v>
          </cell>
          <cell r="N9552">
            <v>40988</v>
          </cell>
        </row>
        <row r="9553">
          <cell r="A9553" t="str">
            <v>40201115</v>
          </cell>
          <cell r="B9553" t="str">
            <v>Point</v>
          </cell>
          <cell r="C9553" t="str">
            <v>Fabric Coating/Printing /Fabric Printing: Flat Screen (Also See 4-02-040-XX)</v>
          </cell>
          <cell r="D9553" t="str">
            <v>Solvent - Industrial Surface Coating &amp; Solvent Use</v>
          </cell>
          <cell r="G9553" t="str">
            <v>Petroleum and Solvent Evaporation</v>
          </cell>
          <cell r="H9553" t="str">
            <v>Surface Coating Operations</v>
          </cell>
          <cell r="I9553" t="str">
            <v>Fabric Coating/Printing</v>
          </cell>
          <cell r="J9553" t="str">
            <v>Fabric Printing: Flat Screen (Also See New Codes Under 4-02-040-XX)</v>
          </cell>
          <cell r="K9553" t="str">
            <v>40201116</v>
          </cell>
          <cell r="L9553" t="str">
            <v>2005</v>
          </cell>
          <cell r="N9553">
            <v>40988</v>
          </cell>
        </row>
        <row r="9554">
          <cell r="A9554" t="str">
            <v>40201116</v>
          </cell>
          <cell r="B9554" t="str">
            <v>Point</v>
          </cell>
          <cell r="C9554" t="str">
            <v>Fabric Coating/Printing /Fabric Printing: Flat Screen (Also See 4-02-040-XX)</v>
          </cell>
          <cell r="D9554" t="str">
            <v>Solvent - Industrial Surface Coating &amp; Solvent Use</v>
          </cell>
          <cell r="G9554" t="str">
            <v>Petroleum and Solvent Evaporation</v>
          </cell>
          <cell r="H9554" t="str">
            <v>Surface Coating Operations</v>
          </cell>
          <cell r="I9554" t="str">
            <v>Fabric Coating/Printing</v>
          </cell>
          <cell r="J9554" t="str">
            <v>Fabric Printing: Flat Screen (Also See New Codes Under 4-02-040-XX)</v>
          </cell>
          <cell r="N9554">
            <v>40988</v>
          </cell>
        </row>
        <row r="9555">
          <cell r="A9555" t="str">
            <v>40201121</v>
          </cell>
          <cell r="B9555" t="str">
            <v>Point</v>
          </cell>
          <cell r="C9555" t="str">
            <v>Fabric Coating/Printing /Fabric Print:Dryer: Steam Coil (Also See 4-02-040-XX)</v>
          </cell>
          <cell r="D9555" t="str">
            <v>Solvent - Industrial Surface Coating &amp; Solvent Use</v>
          </cell>
          <cell r="G9555" t="str">
            <v>Petroleum and Solvent Evaporation</v>
          </cell>
          <cell r="H9555" t="str">
            <v>Surface Coating Operations</v>
          </cell>
          <cell r="I9555" t="str">
            <v>Fabric Coating/Printing</v>
          </cell>
          <cell r="J9555" t="str">
            <v>Fabric Print:Dryer: Steam Coil (Also See New Codes Under 4-02-040-XX)</v>
          </cell>
          <cell r="N9555">
            <v>40988</v>
          </cell>
        </row>
        <row r="9556">
          <cell r="A9556" t="str">
            <v>40201122</v>
          </cell>
          <cell r="B9556" t="str">
            <v>Point</v>
          </cell>
          <cell r="C9556" t="str">
            <v>Fabric Coating/Printing /Fabric Print:Dryer: Fuel-fired (Also See 4-02-040-XX)</v>
          </cell>
          <cell r="D9556" t="str">
            <v>Solvent - Industrial Surface Coating &amp; Solvent Use</v>
          </cell>
          <cell r="G9556" t="str">
            <v>Petroleum and Solvent Evaporation</v>
          </cell>
          <cell r="H9556" t="str">
            <v>Surface Coating Operations</v>
          </cell>
          <cell r="I9556" t="str">
            <v>Fabric Coating/Printing</v>
          </cell>
          <cell r="J9556" t="str">
            <v>Fabric Print:Dryer: Fuel-fired (Also See New Codes Under 4-02-040- XX)</v>
          </cell>
          <cell r="N9556">
            <v>40988</v>
          </cell>
        </row>
        <row r="9557">
          <cell r="A9557" t="str">
            <v>40201197</v>
          </cell>
          <cell r="B9557" t="str">
            <v>Point</v>
          </cell>
          <cell r="C9557" t="str">
            <v>Fabric Coating/Printing /Misc. Fugitives: Specify in Comments (Also See 4-02-040-XX)</v>
          </cell>
          <cell r="D9557" t="str">
            <v>Solvent - Industrial Surface Coating &amp; Solvent Use</v>
          </cell>
          <cell r="G9557" t="str">
            <v>Petroleum and Solvent Evaporation</v>
          </cell>
          <cell r="H9557" t="str">
            <v>Surface Coating Operations</v>
          </cell>
          <cell r="I9557" t="str">
            <v>Fabric Coating/Printing</v>
          </cell>
          <cell r="J9557" t="str">
            <v>Misc. Fugitives: Specify in Comments (Also New Codes 4-02-040-XX)</v>
          </cell>
          <cell r="N9557">
            <v>40988</v>
          </cell>
        </row>
        <row r="9558">
          <cell r="A9558" t="str">
            <v>40201198</v>
          </cell>
          <cell r="B9558" t="str">
            <v>Point</v>
          </cell>
          <cell r="C9558" t="str">
            <v>Fabric Coating/Printing /Misc. Fugitives: Specify in Comments (Also See 4-02-040-XX)</v>
          </cell>
          <cell r="D9558" t="str">
            <v>Solvent - Industrial Surface Coating &amp; Solvent Use</v>
          </cell>
          <cell r="G9558" t="str">
            <v>Petroleum and Solvent Evaporation</v>
          </cell>
          <cell r="H9558" t="str">
            <v>Surface Coating Operations</v>
          </cell>
          <cell r="I9558" t="str">
            <v>Fabric Coating/Printing</v>
          </cell>
          <cell r="J9558" t="str">
            <v>Misc. Fugitives: Specify in Comments (Also New Codes 4-02-040-XX)</v>
          </cell>
          <cell r="K9558" t="str">
            <v>40201197</v>
          </cell>
          <cell r="L9558" t="str">
            <v>2005</v>
          </cell>
          <cell r="N9558">
            <v>40988</v>
          </cell>
        </row>
        <row r="9559">
          <cell r="A9559" t="str">
            <v>40201199</v>
          </cell>
          <cell r="B9559" t="str">
            <v>Point</v>
          </cell>
          <cell r="C9559" t="str">
            <v>Fabric Coating/Printing /Other Not Classified (Also See 4-02-040-XX)</v>
          </cell>
          <cell r="D9559" t="str">
            <v>Solvent - Industrial Surface Coating &amp; Solvent Use</v>
          </cell>
          <cell r="G9559" t="str">
            <v>Petroleum and Solvent Evaporation</v>
          </cell>
          <cell r="H9559" t="str">
            <v>Surface Coating Operations</v>
          </cell>
          <cell r="I9559" t="str">
            <v>Fabric Coating/Printing</v>
          </cell>
          <cell r="J9559" t="str">
            <v>Other Not Classified (Also See New Codes Under 4-02-040-XX)</v>
          </cell>
          <cell r="N9559">
            <v>40988</v>
          </cell>
        </row>
        <row r="9560">
          <cell r="A9560" t="str">
            <v>40201201</v>
          </cell>
          <cell r="B9560" t="str">
            <v>Point</v>
          </cell>
          <cell r="C9560" t="str">
            <v>Fabric Dyeing /Dye Application: General (Also See 4-02-060-XX)</v>
          </cell>
          <cell r="D9560" t="str">
            <v>Solvent - Industrial Surface Coating &amp; Solvent Use</v>
          </cell>
          <cell r="G9560" t="str">
            <v>Petroleum and Solvent Evaporation</v>
          </cell>
          <cell r="H9560" t="str">
            <v>Surface Coating Operations</v>
          </cell>
          <cell r="I9560" t="str">
            <v>Fabric Dyeing</v>
          </cell>
          <cell r="J9560" t="str">
            <v>Dye Application: General (Also See New Codes Under 4-02-060-XX)</v>
          </cell>
          <cell r="N9560">
            <v>40988</v>
          </cell>
        </row>
        <row r="9561">
          <cell r="A9561" t="str">
            <v>40201210</v>
          </cell>
          <cell r="B9561" t="str">
            <v>Point</v>
          </cell>
          <cell r="C9561" t="str">
            <v>Fabric Dyeing /Dye Application: General (Also See 4-02-060-XX)</v>
          </cell>
          <cell r="D9561" t="str">
            <v>Solvent - Industrial Surface Coating &amp; Solvent Use</v>
          </cell>
          <cell r="G9561" t="str">
            <v>Petroleum and Solvent Evaporation</v>
          </cell>
          <cell r="H9561" t="str">
            <v>Surface Coating Operations</v>
          </cell>
          <cell r="I9561" t="str">
            <v>Fabric Dyeing</v>
          </cell>
          <cell r="J9561" t="str">
            <v>Dye Application: General (Also See New Codes Under 4-02-060-XX)</v>
          </cell>
          <cell r="K9561" t="str">
            <v>40201201</v>
          </cell>
          <cell r="L9561" t="str">
            <v>2005</v>
          </cell>
          <cell r="N9561">
            <v>40988</v>
          </cell>
        </row>
        <row r="9562">
          <cell r="A9562" t="str">
            <v>40201301</v>
          </cell>
          <cell r="B9562" t="str">
            <v>Point</v>
          </cell>
          <cell r="C9562" t="str">
            <v>Paper Coating /Coating Operation</v>
          </cell>
          <cell r="D9562" t="str">
            <v>Solvent - Industrial Surface Coating &amp; Solvent Use</v>
          </cell>
          <cell r="G9562" t="str">
            <v>Petroleum and Solvent Evaporation</v>
          </cell>
          <cell r="H9562" t="str">
            <v>Surface Coating Operations</v>
          </cell>
          <cell r="I9562" t="str">
            <v>Paper Coating</v>
          </cell>
          <cell r="J9562" t="str">
            <v>Coating Operation</v>
          </cell>
          <cell r="N9562">
            <v>40988</v>
          </cell>
        </row>
        <row r="9563">
          <cell r="A9563" t="str">
            <v>40201303</v>
          </cell>
          <cell r="B9563" t="str">
            <v>Point</v>
          </cell>
          <cell r="C9563" t="str">
            <v>Paper Coating /Coating Mixing</v>
          </cell>
          <cell r="D9563" t="str">
            <v>Solvent - Industrial Surface Coating &amp; Solvent Use</v>
          </cell>
          <cell r="G9563" t="str">
            <v>Petroleum and Solvent Evaporation</v>
          </cell>
          <cell r="H9563" t="str">
            <v>Surface Coating Operations</v>
          </cell>
          <cell r="I9563" t="str">
            <v>Paper Coating</v>
          </cell>
          <cell r="J9563" t="str">
            <v>Coating Mixing</v>
          </cell>
          <cell r="N9563">
            <v>40988</v>
          </cell>
        </row>
        <row r="9564">
          <cell r="A9564" t="str">
            <v>40201304</v>
          </cell>
          <cell r="B9564" t="str">
            <v>Point</v>
          </cell>
          <cell r="C9564" t="str">
            <v>Paper Coating /Coating Storage</v>
          </cell>
          <cell r="D9564" t="str">
            <v>Industrial Processes - Storage and Transfer</v>
          </cell>
          <cell r="G9564" t="str">
            <v>Petroleum and Solvent Evaporation</v>
          </cell>
          <cell r="H9564" t="str">
            <v>Surface Coating Operations</v>
          </cell>
          <cell r="I9564" t="str">
            <v>Paper Coating</v>
          </cell>
          <cell r="J9564" t="str">
            <v>Coating Storage</v>
          </cell>
          <cell r="N9564">
            <v>40988</v>
          </cell>
        </row>
        <row r="9565">
          <cell r="A9565" t="str">
            <v>40201305</v>
          </cell>
          <cell r="B9565" t="str">
            <v>Point</v>
          </cell>
          <cell r="C9565" t="str">
            <v>Paper Coating /Equipment Cleanup</v>
          </cell>
          <cell r="D9565" t="str">
            <v>Solvent - Industrial Surface Coating &amp; Solvent Use</v>
          </cell>
          <cell r="G9565" t="str">
            <v>Petroleum and Solvent Evaporation</v>
          </cell>
          <cell r="H9565" t="str">
            <v>Surface Coating Operations</v>
          </cell>
          <cell r="I9565" t="str">
            <v>Paper Coating</v>
          </cell>
          <cell r="J9565" t="str">
            <v>Equipment Cleanup</v>
          </cell>
          <cell r="N9565">
            <v>40988</v>
          </cell>
        </row>
        <row r="9566">
          <cell r="A9566" t="str">
            <v>40201310</v>
          </cell>
          <cell r="B9566" t="str">
            <v>Point</v>
          </cell>
          <cell r="C9566" t="str">
            <v>Paper Coating /Coating Application: Knife Coater</v>
          </cell>
          <cell r="D9566" t="str">
            <v>Solvent - Industrial Surface Coating &amp; Solvent Use</v>
          </cell>
          <cell r="G9566" t="str">
            <v>Petroleum and Solvent Evaporation</v>
          </cell>
          <cell r="H9566" t="str">
            <v>Surface Coating Operations</v>
          </cell>
          <cell r="I9566" t="str">
            <v>Paper Coating</v>
          </cell>
          <cell r="J9566" t="str">
            <v>Coating Application: Knife Coater</v>
          </cell>
          <cell r="N9566">
            <v>40988</v>
          </cell>
        </row>
        <row r="9567">
          <cell r="A9567" t="str">
            <v>40201320</v>
          </cell>
          <cell r="B9567" t="str">
            <v>Point</v>
          </cell>
          <cell r="C9567" t="str">
            <v>Paper Coating /Coating Application: Reverse Roll Coater</v>
          </cell>
          <cell r="D9567" t="str">
            <v>Solvent - Industrial Surface Coating &amp; Solvent Use</v>
          </cell>
          <cell r="G9567" t="str">
            <v>Petroleum and Solvent Evaporation</v>
          </cell>
          <cell r="H9567" t="str">
            <v>Surface Coating Operations</v>
          </cell>
          <cell r="I9567" t="str">
            <v>Paper Coating</v>
          </cell>
          <cell r="J9567" t="str">
            <v>Coating Application: Reverse Roll Coater</v>
          </cell>
          <cell r="N9567">
            <v>40988</v>
          </cell>
        </row>
        <row r="9568">
          <cell r="A9568" t="str">
            <v>40201330</v>
          </cell>
          <cell r="B9568" t="str">
            <v>Point</v>
          </cell>
          <cell r="C9568" t="str">
            <v>Paper Coating /Coating Application: Rotogravure Printer</v>
          </cell>
          <cell r="D9568" t="str">
            <v>Solvent - Industrial Surface Coating &amp; Solvent Use</v>
          </cell>
          <cell r="G9568" t="str">
            <v>Petroleum and Solvent Evaporation</v>
          </cell>
          <cell r="H9568" t="str">
            <v>Surface Coating Operations</v>
          </cell>
          <cell r="I9568" t="str">
            <v>Paper Coating</v>
          </cell>
          <cell r="J9568" t="str">
            <v>Coating Application: Rotogravure Printer</v>
          </cell>
          <cell r="N9568">
            <v>40988</v>
          </cell>
        </row>
        <row r="9569">
          <cell r="A9569" t="str">
            <v>40201399</v>
          </cell>
          <cell r="B9569" t="str">
            <v>Point</v>
          </cell>
          <cell r="C9569" t="str">
            <v>Paper Coating /Other Not Classified</v>
          </cell>
          <cell r="D9569" t="str">
            <v>Solvent - Industrial Surface Coating &amp; Solvent Use</v>
          </cell>
          <cell r="G9569" t="str">
            <v>Petroleum and Solvent Evaporation</v>
          </cell>
          <cell r="H9569" t="str">
            <v>Surface Coating Operations</v>
          </cell>
          <cell r="I9569" t="str">
            <v>Paper Coating</v>
          </cell>
          <cell r="J9569" t="str">
            <v>Other Not Classified</v>
          </cell>
          <cell r="N9569">
            <v>40988</v>
          </cell>
        </row>
        <row r="9570">
          <cell r="A9570" t="str">
            <v>40201401</v>
          </cell>
          <cell r="B9570" t="str">
            <v>Point</v>
          </cell>
          <cell r="C9570" t="str">
            <v>Surface Coating /Large Appliances /Prime Coating Operation</v>
          </cell>
          <cell r="D9570" t="str">
            <v>Solvent - Industrial Surface Coating &amp; Solvent Use</v>
          </cell>
          <cell r="G9570" t="str">
            <v>Petroleum and Solvent Evaporation</v>
          </cell>
          <cell r="H9570" t="str">
            <v>Surface Coating Operations</v>
          </cell>
          <cell r="I9570" t="str">
            <v>Large Appliances</v>
          </cell>
          <cell r="J9570" t="str">
            <v>Prime Coating Operation</v>
          </cell>
          <cell r="N9570">
            <v>40988</v>
          </cell>
        </row>
        <row r="9571">
          <cell r="A9571" t="str">
            <v>40201402</v>
          </cell>
          <cell r="B9571" t="str">
            <v>Point</v>
          </cell>
          <cell r="C9571" t="str">
            <v>Surface Coating /Large Appliances /Cleaning/Pretreatment</v>
          </cell>
          <cell r="D9571" t="str">
            <v>Solvent - Industrial Surface Coating &amp; Solvent Use</v>
          </cell>
          <cell r="G9571" t="str">
            <v>Petroleum and Solvent Evaporation</v>
          </cell>
          <cell r="H9571" t="str">
            <v>Surface Coating Operations</v>
          </cell>
          <cell r="I9571" t="str">
            <v>Large Appliances</v>
          </cell>
          <cell r="J9571" t="str">
            <v>Cleaning/Pretreatment</v>
          </cell>
          <cell r="N9571">
            <v>40988</v>
          </cell>
        </row>
        <row r="9572">
          <cell r="A9572" t="str">
            <v>40201403</v>
          </cell>
          <cell r="B9572" t="str">
            <v>Point</v>
          </cell>
          <cell r="C9572" t="str">
            <v>Surface Coating /Large Appliances /Coating Mixing</v>
          </cell>
          <cell r="D9572" t="str">
            <v>Solvent - Industrial Surface Coating &amp; Solvent Use</v>
          </cell>
          <cell r="G9572" t="str">
            <v>Petroleum and Solvent Evaporation</v>
          </cell>
          <cell r="H9572" t="str">
            <v>Surface Coating Operations</v>
          </cell>
          <cell r="I9572" t="str">
            <v>Large Appliances</v>
          </cell>
          <cell r="J9572" t="str">
            <v>Coating Mixing</v>
          </cell>
          <cell r="N9572">
            <v>40988</v>
          </cell>
        </row>
        <row r="9573">
          <cell r="A9573" t="str">
            <v>40201404</v>
          </cell>
          <cell r="B9573" t="str">
            <v>Point</v>
          </cell>
          <cell r="C9573" t="str">
            <v>Surface Coating /Large Appliances /Coating Storage</v>
          </cell>
          <cell r="D9573" t="str">
            <v>Industrial Processes - Storage and Transfer</v>
          </cell>
          <cell r="G9573" t="str">
            <v>Petroleum and Solvent Evaporation</v>
          </cell>
          <cell r="H9573" t="str">
            <v>Surface Coating Operations</v>
          </cell>
          <cell r="I9573" t="str">
            <v>Large Appliances</v>
          </cell>
          <cell r="J9573" t="str">
            <v>Coating Storage</v>
          </cell>
          <cell r="N9573">
            <v>40988</v>
          </cell>
        </row>
        <row r="9574">
          <cell r="A9574" t="str">
            <v>40201405</v>
          </cell>
          <cell r="B9574" t="str">
            <v>Point</v>
          </cell>
          <cell r="C9574" t="str">
            <v>Surface Coating /Large Appliances /Equipment Cleanup</v>
          </cell>
          <cell r="D9574" t="str">
            <v>Solvent - Industrial Surface Coating &amp; Solvent Use</v>
          </cell>
          <cell r="G9574" t="str">
            <v>Petroleum and Solvent Evaporation</v>
          </cell>
          <cell r="H9574" t="str">
            <v>Surface Coating Operations</v>
          </cell>
          <cell r="I9574" t="str">
            <v>Large Appliances</v>
          </cell>
          <cell r="J9574" t="str">
            <v>Equipment Cleanup</v>
          </cell>
          <cell r="N9574">
            <v>40988</v>
          </cell>
        </row>
        <row r="9575">
          <cell r="A9575" t="str">
            <v>40201406</v>
          </cell>
          <cell r="B9575" t="str">
            <v>Point</v>
          </cell>
          <cell r="C9575" t="str">
            <v>Surface Coating /Large Appliances /Topcoat Spray</v>
          </cell>
          <cell r="D9575" t="str">
            <v>Solvent - Industrial Surface Coating &amp; Solvent Use</v>
          </cell>
          <cell r="G9575" t="str">
            <v>Petroleum and Solvent Evaporation</v>
          </cell>
          <cell r="H9575" t="str">
            <v>Surface Coating Operations</v>
          </cell>
          <cell r="I9575" t="str">
            <v>Large Appliances</v>
          </cell>
          <cell r="J9575" t="str">
            <v>Topcoat Spray</v>
          </cell>
          <cell r="N9575">
            <v>40988</v>
          </cell>
        </row>
        <row r="9576">
          <cell r="A9576" t="str">
            <v>40201410</v>
          </cell>
          <cell r="B9576" t="str">
            <v>Point</v>
          </cell>
          <cell r="C9576" t="str">
            <v>Surface Coating /Large Appliances /Prime Coat Flashoff</v>
          </cell>
          <cell r="D9576" t="str">
            <v>Solvent - Industrial Surface Coating &amp; Solvent Use</v>
          </cell>
          <cell r="G9576" t="str">
            <v>Petroleum and Solvent Evaporation</v>
          </cell>
          <cell r="H9576" t="str">
            <v>Surface Coating Operations</v>
          </cell>
          <cell r="I9576" t="str">
            <v>Large Appliances</v>
          </cell>
          <cell r="J9576" t="str">
            <v>Prime Coat Flashoff</v>
          </cell>
          <cell r="N9576">
            <v>40988</v>
          </cell>
        </row>
        <row r="9577">
          <cell r="A9577" t="str">
            <v>40201411</v>
          </cell>
          <cell r="B9577" t="str">
            <v>Point</v>
          </cell>
          <cell r="C9577" t="str">
            <v>Surface Coating /Large Appliances /Topcoat Flashoff</v>
          </cell>
          <cell r="D9577" t="str">
            <v>Solvent - Industrial Surface Coating &amp; Solvent Use</v>
          </cell>
          <cell r="G9577" t="str">
            <v>Petroleum and Solvent Evaporation</v>
          </cell>
          <cell r="H9577" t="str">
            <v>Surface Coating Operations</v>
          </cell>
          <cell r="I9577" t="str">
            <v>Large Appliances</v>
          </cell>
          <cell r="J9577" t="str">
            <v>Topcoat Flashoff</v>
          </cell>
          <cell r="N9577">
            <v>40988</v>
          </cell>
        </row>
        <row r="9578">
          <cell r="A9578" t="str">
            <v>40201431</v>
          </cell>
          <cell r="B9578" t="str">
            <v>Point</v>
          </cell>
          <cell r="C9578" t="str">
            <v>Surface Coating /Large Appliances /Coating Line: General</v>
          </cell>
          <cell r="D9578" t="str">
            <v>Solvent - Industrial Surface Coating &amp; Solvent Use</v>
          </cell>
          <cell r="G9578" t="str">
            <v>Petroleum and Solvent Evaporation</v>
          </cell>
          <cell r="H9578" t="str">
            <v>Surface Coating Operations</v>
          </cell>
          <cell r="I9578" t="str">
            <v>Large Appliances</v>
          </cell>
          <cell r="J9578" t="str">
            <v>Coating Line: General</v>
          </cell>
          <cell r="N9578">
            <v>40988</v>
          </cell>
        </row>
        <row r="9579">
          <cell r="A9579" t="str">
            <v>40201432</v>
          </cell>
          <cell r="B9579" t="str">
            <v>Point</v>
          </cell>
          <cell r="C9579" t="str">
            <v>Surface Coating /Large Appliances /Prime Air Spray</v>
          </cell>
          <cell r="D9579" t="str">
            <v>Solvent - Industrial Surface Coating &amp; Solvent Use</v>
          </cell>
          <cell r="G9579" t="str">
            <v>Petroleum and Solvent Evaporation</v>
          </cell>
          <cell r="H9579" t="str">
            <v>Surface Coating Operations</v>
          </cell>
          <cell r="I9579" t="str">
            <v>Large Appliances</v>
          </cell>
          <cell r="J9579" t="str">
            <v>Prime Air Spray</v>
          </cell>
          <cell r="N9579">
            <v>40988</v>
          </cell>
        </row>
        <row r="9580">
          <cell r="A9580" t="str">
            <v>40201433</v>
          </cell>
          <cell r="B9580" t="str">
            <v>Point</v>
          </cell>
          <cell r="C9580" t="str">
            <v>Surface Coating /Large Appliances /Prime Electrostatic Spray</v>
          </cell>
          <cell r="D9580" t="str">
            <v>Solvent - Industrial Surface Coating &amp; Solvent Use</v>
          </cell>
          <cell r="G9580" t="str">
            <v>Petroleum and Solvent Evaporation</v>
          </cell>
          <cell r="H9580" t="str">
            <v>Surface Coating Operations</v>
          </cell>
          <cell r="I9580" t="str">
            <v>Large Appliances</v>
          </cell>
          <cell r="J9580" t="str">
            <v>Prime Electrostatic Spray</v>
          </cell>
          <cell r="N9580">
            <v>40988</v>
          </cell>
        </row>
        <row r="9581">
          <cell r="A9581" t="str">
            <v>40201434</v>
          </cell>
          <cell r="B9581" t="str">
            <v>Point</v>
          </cell>
          <cell r="C9581" t="str">
            <v>Surface Coating /Large Appliances /Prime Flow Coat</v>
          </cell>
          <cell r="D9581" t="str">
            <v>Solvent - Industrial Surface Coating &amp; Solvent Use</v>
          </cell>
          <cell r="G9581" t="str">
            <v>Petroleum and Solvent Evaporation</v>
          </cell>
          <cell r="H9581" t="str">
            <v>Surface Coating Operations</v>
          </cell>
          <cell r="I9581" t="str">
            <v>Large Appliances</v>
          </cell>
          <cell r="J9581" t="str">
            <v>Prime Flow Coat</v>
          </cell>
          <cell r="N9581">
            <v>40988</v>
          </cell>
        </row>
        <row r="9582">
          <cell r="A9582" t="str">
            <v>40201435</v>
          </cell>
          <cell r="B9582" t="str">
            <v>Point</v>
          </cell>
          <cell r="C9582" t="str">
            <v>Surface Coating /Large Appliances /Prime Dip Coat</v>
          </cell>
          <cell r="D9582" t="str">
            <v>Solvent - Industrial Surface Coating &amp; Solvent Use</v>
          </cell>
          <cell r="G9582" t="str">
            <v>Petroleum and Solvent Evaporation</v>
          </cell>
          <cell r="H9582" t="str">
            <v>Surface Coating Operations</v>
          </cell>
          <cell r="I9582" t="str">
            <v>Large Appliances</v>
          </cell>
          <cell r="J9582" t="str">
            <v>Prime Dip Coat</v>
          </cell>
          <cell r="N9582">
            <v>40988</v>
          </cell>
        </row>
        <row r="9583">
          <cell r="A9583" t="str">
            <v>40201436</v>
          </cell>
          <cell r="B9583" t="str">
            <v>Point</v>
          </cell>
          <cell r="C9583" t="str">
            <v>Surface Coating /Large Appliances /Prime Electro-deposition</v>
          </cell>
          <cell r="D9583" t="str">
            <v>Solvent - Industrial Surface Coating &amp; Solvent Use</v>
          </cell>
          <cell r="G9583" t="str">
            <v>Petroleum and Solvent Evaporation</v>
          </cell>
          <cell r="H9583" t="str">
            <v>Surface Coating Operations</v>
          </cell>
          <cell r="I9583" t="str">
            <v>Large Appliances</v>
          </cell>
          <cell r="J9583" t="str">
            <v>Prime Electro-deposition</v>
          </cell>
          <cell r="N9583">
            <v>40988</v>
          </cell>
        </row>
        <row r="9584">
          <cell r="A9584" t="str">
            <v>40201437</v>
          </cell>
          <cell r="B9584" t="str">
            <v>Point</v>
          </cell>
          <cell r="C9584" t="str">
            <v>Surface Coating /Large Appliances /Top Air Spray</v>
          </cell>
          <cell r="D9584" t="str">
            <v>Solvent - Industrial Surface Coating &amp; Solvent Use</v>
          </cell>
          <cell r="G9584" t="str">
            <v>Petroleum and Solvent Evaporation</v>
          </cell>
          <cell r="H9584" t="str">
            <v>Surface Coating Operations</v>
          </cell>
          <cell r="I9584" t="str">
            <v>Large Appliances</v>
          </cell>
          <cell r="J9584" t="str">
            <v>Top Air Spray</v>
          </cell>
          <cell r="N9584">
            <v>40988</v>
          </cell>
        </row>
        <row r="9585">
          <cell r="A9585" t="str">
            <v>40201438</v>
          </cell>
          <cell r="B9585" t="str">
            <v>Point</v>
          </cell>
          <cell r="C9585" t="str">
            <v>Surface Coating /Large Appliances /Top Electrostatic Spray</v>
          </cell>
          <cell r="D9585" t="str">
            <v>Solvent - Industrial Surface Coating &amp; Solvent Use</v>
          </cell>
          <cell r="G9585" t="str">
            <v>Petroleum and Solvent Evaporation</v>
          </cell>
          <cell r="H9585" t="str">
            <v>Surface Coating Operations</v>
          </cell>
          <cell r="I9585" t="str">
            <v>Large Appliances</v>
          </cell>
          <cell r="J9585" t="str">
            <v>Top Electrostatic Spray</v>
          </cell>
          <cell r="N9585">
            <v>40988</v>
          </cell>
        </row>
        <row r="9586">
          <cell r="A9586" t="str">
            <v>40201499</v>
          </cell>
          <cell r="B9586" t="str">
            <v>Point</v>
          </cell>
          <cell r="C9586" t="str">
            <v>Surface Coating /Large Appliances /Other Not Classified</v>
          </cell>
          <cell r="D9586" t="str">
            <v>Solvent - Industrial Surface Coating &amp; Solvent Use</v>
          </cell>
          <cell r="G9586" t="str">
            <v>Petroleum and Solvent Evaporation</v>
          </cell>
          <cell r="H9586" t="str">
            <v>Surface Coating Operations</v>
          </cell>
          <cell r="I9586" t="str">
            <v>Large Appliances</v>
          </cell>
          <cell r="J9586" t="str">
            <v>Other Not Classified</v>
          </cell>
          <cell r="N9586">
            <v>40988</v>
          </cell>
        </row>
        <row r="9587">
          <cell r="A9587" t="str">
            <v>40201501</v>
          </cell>
          <cell r="B9587" t="str">
            <v>Point</v>
          </cell>
          <cell r="C9587" t="str">
            <v>Magnet Wire Surface Coating /Coating/Application/Curing</v>
          </cell>
          <cell r="D9587" t="str">
            <v>Solvent - Industrial Surface Coating &amp; Solvent Use</v>
          </cell>
          <cell r="G9587" t="str">
            <v>Petroleum and Solvent Evaporation</v>
          </cell>
          <cell r="H9587" t="str">
            <v>Surface Coating Operations</v>
          </cell>
          <cell r="I9587" t="str">
            <v>Magnet Wire Surface Coating</v>
          </cell>
          <cell r="J9587" t="str">
            <v>Coating/Application/Curing</v>
          </cell>
          <cell r="N9587">
            <v>40988</v>
          </cell>
        </row>
        <row r="9588">
          <cell r="A9588" t="str">
            <v>40201502</v>
          </cell>
          <cell r="B9588" t="str">
            <v>Point</v>
          </cell>
          <cell r="C9588" t="str">
            <v>Magnet Wire Surface Coating /Cleaning/Pretreatment</v>
          </cell>
          <cell r="D9588" t="str">
            <v>Solvent - Industrial Surface Coating &amp; Solvent Use</v>
          </cell>
          <cell r="G9588" t="str">
            <v>Petroleum and Solvent Evaporation</v>
          </cell>
          <cell r="H9588" t="str">
            <v>Surface Coating Operations</v>
          </cell>
          <cell r="I9588" t="str">
            <v>Magnet Wire Surface Coating</v>
          </cell>
          <cell r="J9588" t="str">
            <v>Cleaning/Pretreatment</v>
          </cell>
          <cell r="N9588">
            <v>40988</v>
          </cell>
        </row>
        <row r="9589">
          <cell r="A9589" t="str">
            <v>40201503</v>
          </cell>
          <cell r="B9589" t="str">
            <v>Point</v>
          </cell>
          <cell r="C9589" t="str">
            <v>Magnet Wire Surface Coating /Coating Mixing</v>
          </cell>
          <cell r="D9589" t="str">
            <v>Solvent - Industrial Surface Coating &amp; Solvent Use</v>
          </cell>
          <cell r="G9589" t="str">
            <v>Petroleum and Solvent Evaporation</v>
          </cell>
          <cell r="H9589" t="str">
            <v>Surface Coating Operations</v>
          </cell>
          <cell r="I9589" t="str">
            <v>Magnet Wire Surface Coating</v>
          </cell>
          <cell r="J9589" t="str">
            <v>Coating Mixing</v>
          </cell>
          <cell r="N9589">
            <v>40988</v>
          </cell>
        </row>
        <row r="9590">
          <cell r="A9590" t="str">
            <v>40201504</v>
          </cell>
          <cell r="B9590" t="str">
            <v>Point</v>
          </cell>
          <cell r="C9590" t="str">
            <v>Magnet Wire Surface Coating /Coating Storage</v>
          </cell>
          <cell r="D9590" t="str">
            <v>Industrial Processes - Storage and Transfer</v>
          </cell>
          <cell r="G9590" t="str">
            <v>Petroleum and Solvent Evaporation</v>
          </cell>
          <cell r="H9590" t="str">
            <v>Surface Coating Operations</v>
          </cell>
          <cell r="I9590" t="str">
            <v>Magnet Wire Surface Coating</v>
          </cell>
          <cell r="J9590" t="str">
            <v>Coating Storage</v>
          </cell>
          <cell r="N9590">
            <v>40988</v>
          </cell>
        </row>
        <row r="9591">
          <cell r="A9591" t="str">
            <v>40201505</v>
          </cell>
          <cell r="B9591" t="str">
            <v>Point</v>
          </cell>
          <cell r="C9591" t="str">
            <v>Magnet Wire Surface Coating /Equipment Cleanup</v>
          </cell>
          <cell r="D9591" t="str">
            <v>Solvent - Industrial Surface Coating &amp; Solvent Use</v>
          </cell>
          <cell r="G9591" t="str">
            <v>Petroleum and Solvent Evaporation</v>
          </cell>
          <cell r="H9591" t="str">
            <v>Surface Coating Operations</v>
          </cell>
          <cell r="I9591" t="str">
            <v>Magnet Wire Surface Coating</v>
          </cell>
          <cell r="J9591" t="str">
            <v>Equipment Cleanup</v>
          </cell>
          <cell r="N9591">
            <v>40988</v>
          </cell>
        </row>
        <row r="9592">
          <cell r="A9592" t="str">
            <v>40201531</v>
          </cell>
          <cell r="B9592" t="str">
            <v>Point</v>
          </cell>
          <cell r="C9592" t="str">
            <v>Magnet Wire Surface Coating /Coating Line: General</v>
          </cell>
          <cell r="D9592" t="str">
            <v>Solvent - Industrial Surface Coating &amp; Solvent Use</v>
          </cell>
          <cell r="G9592" t="str">
            <v>Petroleum and Solvent Evaporation</v>
          </cell>
          <cell r="H9592" t="str">
            <v>Surface Coating Operations</v>
          </cell>
          <cell r="I9592" t="str">
            <v>Magnet Wire Surface Coating</v>
          </cell>
          <cell r="J9592" t="str">
            <v>Coating Line: General</v>
          </cell>
          <cell r="N9592">
            <v>40988</v>
          </cell>
        </row>
        <row r="9593">
          <cell r="A9593" t="str">
            <v>40201599</v>
          </cell>
          <cell r="B9593" t="str">
            <v>Point</v>
          </cell>
          <cell r="C9593" t="str">
            <v>Magnet Wire Surface Coating /Other Not Classified</v>
          </cell>
          <cell r="D9593" t="str">
            <v>Solvent - Industrial Surface Coating &amp; Solvent Use</v>
          </cell>
          <cell r="G9593" t="str">
            <v>Petroleum and Solvent Evaporation</v>
          </cell>
          <cell r="H9593" t="str">
            <v>Surface Coating Operations</v>
          </cell>
          <cell r="I9593" t="str">
            <v>Magnet Wire Surface Coating</v>
          </cell>
          <cell r="J9593" t="str">
            <v>Other Not Classified</v>
          </cell>
          <cell r="N9593">
            <v>40988</v>
          </cell>
        </row>
        <row r="9594">
          <cell r="A9594" t="str">
            <v>40201601</v>
          </cell>
          <cell r="B9594" t="str">
            <v>Point</v>
          </cell>
          <cell r="C9594" t="str">
            <v>Surface Coating /Autos &amp; Light Trucks /Prime Application/Electo-deposition/Dip/Spray</v>
          </cell>
          <cell r="D9594" t="str">
            <v>Solvent - Industrial Surface Coating &amp; Solvent Use</v>
          </cell>
          <cell r="G9594" t="str">
            <v>Petroleum and Solvent Evaporation</v>
          </cell>
          <cell r="H9594" t="str">
            <v>Surface Coating Operations</v>
          </cell>
          <cell r="I9594" t="str">
            <v>Automobiles and Light Trucks</v>
          </cell>
          <cell r="J9594" t="str">
            <v>Prime Application/Electo-deposition/Dip/Spray</v>
          </cell>
          <cell r="N9594">
            <v>40988</v>
          </cell>
        </row>
        <row r="9595">
          <cell r="A9595" t="str">
            <v>40201602</v>
          </cell>
          <cell r="B9595" t="str">
            <v>Point</v>
          </cell>
          <cell r="C9595" t="str">
            <v>Surface Coating /Autos &amp; Light Trucks /Cleaning/Pretreatment</v>
          </cell>
          <cell r="D9595" t="str">
            <v>Solvent - Industrial Surface Coating &amp; Solvent Use</v>
          </cell>
          <cell r="G9595" t="str">
            <v>Petroleum and Solvent Evaporation</v>
          </cell>
          <cell r="H9595" t="str">
            <v>Surface Coating Operations</v>
          </cell>
          <cell r="I9595" t="str">
            <v>Automobiles and Light Trucks</v>
          </cell>
          <cell r="J9595" t="str">
            <v>Cleaning/Pretreatment</v>
          </cell>
          <cell r="N9595">
            <v>40988</v>
          </cell>
        </row>
        <row r="9596">
          <cell r="A9596" t="str">
            <v>40201603</v>
          </cell>
          <cell r="B9596" t="str">
            <v>Point</v>
          </cell>
          <cell r="C9596" t="str">
            <v>Surface Coating /Autos &amp; Light Trucks /Coating Mixing</v>
          </cell>
          <cell r="D9596" t="str">
            <v>Solvent - Industrial Surface Coating &amp; Solvent Use</v>
          </cell>
          <cell r="G9596" t="str">
            <v>Petroleum and Solvent Evaporation</v>
          </cell>
          <cell r="H9596" t="str">
            <v>Surface Coating Operations</v>
          </cell>
          <cell r="I9596" t="str">
            <v>Automobiles and Light Trucks</v>
          </cell>
          <cell r="J9596" t="str">
            <v>Coating Mixing</v>
          </cell>
          <cell r="N9596">
            <v>40988</v>
          </cell>
        </row>
        <row r="9597">
          <cell r="A9597" t="str">
            <v>40201604</v>
          </cell>
          <cell r="B9597" t="str">
            <v>Point</v>
          </cell>
          <cell r="C9597" t="str">
            <v>Surface Coating /Autos &amp; Light Trucks /Coating Storage</v>
          </cell>
          <cell r="D9597" t="str">
            <v>Industrial Processes - Storage and Transfer</v>
          </cell>
          <cell r="G9597" t="str">
            <v>Petroleum and Solvent Evaporation</v>
          </cell>
          <cell r="H9597" t="str">
            <v>Surface Coating Operations</v>
          </cell>
          <cell r="I9597" t="str">
            <v>Automobiles and Light Trucks</v>
          </cell>
          <cell r="J9597" t="str">
            <v>Coating Storage</v>
          </cell>
          <cell r="N9597">
            <v>40988</v>
          </cell>
        </row>
        <row r="9598">
          <cell r="A9598" t="str">
            <v>40201605</v>
          </cell>
          <cell r="B9598" t="str">
            <v>Point</v>
          </cell>
          <cell r="C9598" t="str">
            <v>Surface Coating /Autos &amp; Light Trucks /Equipment Cleanup</v>
          </cell>
          <cell r="D9598" t="str">
            <v>Solvent - Industrial Surface Coating &amp; Solvent Use</v>
          </cell>
          <cell r="G9598" t="str">
            <v>Petroleum and Solvent Evaporation</v>
          </cell>
          <cell r="H9598" t="str">
            <v>Surface Coating Operations</v>
          </cell>
          <cell r="I9598" t="str">
            <v>Automobiles and Light Trucks</v>
          </cell>
          <cell r="J9598" t="str">
            <v>Equipment Cleanup</v>
          </cell>
          <cell r="N9598">
            <v>40988</v>
          </cell>
        </row>
        <row r="9599">
          <cell r="A9599" t="str">
            <v>40201606</v>
          </cell>
          <cell r="B9599" t="str">
            <v>Point</v>
          </cell>
          <cell r="C9599" t="str">
            <v>Surface Coating /Autos &amp; Light Trucks /Topcoat Operation</v>
          </cell>
          <cell r="D9599" t="str">
            <v>Solvent - Industrial Surface Coating &amp; Solvent Use</v>
          </cell>
          <cell r="G9599" t="str">
            <v>Petroleum and Solvent Evaporation</v>
          </cell>
          <cell r="H9599" t="str">
            <v>Surface Coating Operations</v>
          </cell>
          <cell r="I9599" t="str">
            <v>Automobiles and Light Trucks</v>
          </cell>
          <cell r="J9599" t="str">
            <v>Topcoat Operation</v>
          </cell>
          <cell r="N9599">
            <v>40988</v>
          </cell>
        </row>
        <row r="9600">
          <cell r="A9600" t="str">
            <v>40201607</v>
          </cell>
          <cell r="B9600" t="str">
            <v>Point</v>
          </cell>
          <cell r="C9600" t="str">
            <v>Surface Coating /Autos &amp; Light Trucks /Sealers</v>
          </cell>
          <cell r="D9600" t="str">
            <v>Solvent - Industrial Surface Coating &amp; Solvent Use</v>
          </cell>
          <cell r="G9600" t="str">
            <v>Petroleum and Solvent Evaporation</v>
          </cell>
          <cell r="H9600" t="str">
            <v>Surface Coating Operations</v>
          </cell>
          <cell r="I9600" t="str">
            <v>Automobiles and Light Trucks</v>
          </cell>
          <cell r="J9600" t="str">
            <v>Sealers</v>
          </cell>
          <cell r="N9600">
            <v>40988</v>
          </cell>
        </row>
        <row r="9601">
          <cell r="A9601" t="str">
            <v>40201608</v>
          </cell>
          <cell r="B9601" t="str">
            <v>Point</v>
          </cell>
          <cell r="C9601" t="str">
            <v>Surface Coating /Autos &amp; Light Trucks /Deadeners</v>
          </cell>
          <cell r="D9601" t="str">
            <v>Solvent - Industrial Surface Coating &amp; Solvent Use</v>
          </cell>
          <cell r="G9601" t="str">
            <v>Petroleum and Solvent Evaporation</v>
          </cell>
          <cell r="H9601" t="str">
            <v>Surface Coating Operations</v>
          </cell>
          <cell r="I9601" t="str">
            <v>Automobiles and Light Trucks</v>
          </cell>
          <cell r="J9601" t="str">
            <v>Deadeners</v>
          </cell>
          <cell r="N9601">
            <v>40988</v>
          </cell>
        </row>
        <row r="9602">
          <cell r="A9602" t="str">
            <v>40201609</v>
          </cell>
          <cell r="B9602" t="str">
            <v>Point</v>
          </cell>
          <cell r="C9602" t="str">
            <v>Surface Coating /Autos &amp; Light Trucks /Anti-corrosion Priming</v>
          </cell>
          <cell r="D9602" t="str">
            <v>Solvent - Industrial Surface Coating &amp; Solvent Use</v>
          </cell>
          <cell r="G9602" t="str">
            <v>Petroleum and Solvent Evaporation</v>
          </cell>
          <cell r="H9602" t="str">
            <v>Surface Coating Operations</v>
          </cell>
          <cell r="I9602" t="str">
            <v>Automobiles and Light Trucks</v>
          </cell>
          <cell r="J9602" t="str">
            <v>Anti-corrosion Priming</v>
          </cell>
          <cell r="N9602">
            <v>40988</v>
          </cell>
        </row>
        <row r="9603">
          <cell r="A9603" t="str">
            <v>40201619</v>
          </cell>
          <cell r="B9603" t="str">
            <v>Point</v>
          </cell>
          <cell r="C9603" t="str">
            <v>Surface Coating /Autos &amp; Light Trucks /Prime Surfacing Operation</v>
          </cell>
          <cell r="D9603" t="str">
            <v>Solvent - Industrial Surface Coating &amp; Solvent Use</v>
          </cell>
          <cell r="G9603" t="str">
            <v>Petroleum and Solvent Evaporation</v>
          </cell>
          <cell r="H9603" t="str">
            <v>Surface Coating Operations</v>
          </cell>
          <cell r="I9603" t="str">
            <v>Automobiles and Light Trucks</v>
          </cell>
          <cell r="J9603" t="str">
            <v>Prime Surfacing Operation</v>
          </cell>
          <cell r="N9603">
            <v>40988</v>
          </cell>
        </row>
        <row r="9604">
          <cell r="A9604" t="str">
            <v>40201620</v>
          </cell>
          <cell r="B9604" t="str">
            <v>Point</v>
          </cell>
          <cell r="C9604" t="str">
            <v>Surface Coating /Autos &amp; Light Trucks /Repair Topcoat Application Area</v>
          </cell>
          <cell r="D9604" t="str">
            <v>Solvent - Industrial Surface Coating &amp; Solvent Use</v>
          </cell>
          <cell r="G9604" t="str">
            <v>Petroleum and Solvent Evaporation</v>
          </cell>
          <cell r="H9604" t="str">
            <v>Surface Coating Operations</v>
          </cell>
          <cell r="I9604" t="str">
            <v>Automobiles and Light Trucks</v>
          </cell>
          <cell r="J9604" t="str">
            <v>Repair Topcoat Application Area</v>
          </cell>
          <cell r="N9604">
            <v>40988</v>
          </cell>
        </row>
        <row r="9605">
          <cell r="A9605" t="str">
            <v>40201621</v>
          </cell>
          <cell r="B9605" t="str">
            <v>Point</v>
          </cell>
          <cell r="C9605" t="str">
            <v>Surface Coating /Autos &amp; Light Trucks /Prime Coating: Solvent-borne - Automobiles</v>
          </cell>
          <cell r="D9605" t="str">
            <v>Solvent - Industrial Surface Coating &amp; Solvent Use</v>
          </cell>
          <cell r="G9605" t="str">
            <v>Petroleum and Solvent Evaporation</v>
          </cell>
          <cell r="H9605" t="str">
            <v>Surface Coating Operations</v>
          </cell>
          <cell r="I9605" t="str">
            <v>Automobiles and Light Trucks</v>
          </cell>
          <cell r="J9605" t="str">
            <v>Prime Coating: Solvent-borne - Automobiles</v>
          </cell>
          <cell r="N9605">
            <v>40988</v>
          </cell>
        </row>
        <row r="9606">
          <cell r="A9606" t="str">
            <v>40201622</v>
          </cell>
          <cell r="B9606" t="str">
            <v>Point</v>
          </cell>
          <cell r="C9606" t="str">
            <v>Surface Coating /Autos &amp; Light Trucks /Prime Coating: Electro-deposition - Automobiles</v>
          </cell>
          <cell r="D9606" t="str">
            <v>Solvent - Industrial Surface Coating &amp; Solvent Use</v>
          </cell>
          <cell r="G9606" t="str">
            <v>Petroleum and Solvent Evaporation</v>
          </cell>
          <cell r="H9606" t="str">
            <v>Surface Coating Operations</v>
          </cell>
          <cell r="I9606" t="str">
            <v>Automobiles and Light Trucks</v>
          </cell>
          <cell r="J9606" t="str">
            <v>Prime Coating: Electro-deposition - Automobiles</v>
          </cell>
          <cell r="N9606">
            <v>40988</v>
          </cell>
        </row>
        <row r="9607">
          <cell r="A9607" t="str">
            <v>40201623</v>
          </cell>
          <cell r="B9607" t="str">
            <v>Point</v>
          </cell>
          <cell r="C9607" t="str">
            <v>Surface Coating /Autos &amp; Light Trucks /Guide Coating: Solvent-borne - Automobiles</v>
          </cell>
          <cell r="D9607" t="str">
            <v>Solvent - Industrial Surface Coating &amp; Solvent Use</v>
          </cell>
          <cell r="G9607" t="str">
            <v>Petroleum and Solvent Evaporation</v>
          </cell>
          <cell r="H9607" t="str">
            <v>Surface Coating Operations</v>
          </cell>
          <cell r="I9607" t="str">
            <v>Automobiles and Light Trucks</v>
          </cell>
          <cell r="J9607" t="str">
            <v>Guide Coating: Solvent-borne - Automobiles</v>
          </cell>
          <cell r="N9607">
            <v>40988</v>
          </cell>
        </row>
        <row r="9608">
          <cell r="A9608" t="str">
            <v>40201624</v>
          </cell>
          <cell r="B9608" t="str">
            <v>Point</v>
          </cell>
          <cell r="C9608" t="str">
            <v>Surface Coating /Autos &amp; Light Trucks /Guide Coating: Water-borne - Automobiles</v>
          </cell>
          <cell r="D9608" t="str">
            <v>Solvent - Industrial Surface Coating &amp; Solvent Use</v>
          </cell>
          <cell r="G9608" t="str">
            <v>Petroleum and Solvent Evaporation</v>
          </cell>
          <cell r="H9608" t="str">
            <v>Surface Coating Operations</v>
          </cell>
          <cell r="I9608" t="str">
            <v>Automobiles and Light Trucks</v>
          </cell>
          <cell r="J9608" t="str">
            <v>Guide Coating: Water-borne - Automobiles</v>
          </cell>
          <cell r="N9608">
            <v>40988</v>
          </cell>
        </row>
        <row r="9609">
          <cell r="A9609" t="str">
            <v>40201625</v>
          </cell>
          <cell r="B9609" t="str">
            <v>Point</v>
          </cell>
          <cell r="C9609" t="str">
            <v>Surface Coating /Autos &amp; Light Trucks /Topcoat: Solvent-borne - Automobiles</v>
          </cell>
          <cell r="D9609" t="str">
            <v>Solvent - Industrial Surface Coating &amp; Solvent Use</v>
          </cell>
          <cell r="G9609" t="str">
            <v>Petroleum and Solvent Evaporation</v>
          </cell>
          <cell r="H9609" t="str">
            <v>Surface Coating Operations</v>
          </cell>
          <cell r="I9609" t="str">
            <v>Automobiles and Light Trucks</v>
          </cell>
          <cell r="J9609" t="str">
            <v>Topcoat: Solvent-borne - Automobiles</v>
          </cell>
          <cell r="N9609">
            <v>40988</v>
          </cell>
        </row>
        <row r="9610">
          <cell r="A9610" t="str">
            <v>40201626</v>
          </cell>
          <cell r="B9610" t="str">
            <v>Point</v>
          </cell>
          <cell r="C9610" t="str">
            <v>Surface Coating /Autos &amp; Light Trucks /Topcoat: Water-borne - Automobiles</v>
          </cell>
          <cell r="D9610" t="str">
            <v>Solvent - Industrial Surface Coating &amp; Solvent Use</v>
          </cell>
          <cell r="G9610" t="str">
            <v>Petroleum and Solvent Evaporation</v>
          </cell>
          <cell r="H9610" t="str">
            <v>Surface Coating Operations</v>
          </cell>
          <cell r="I9610" t="str">
            <v>Automobiles and Light Trucks</v>
          </cell>
          <cell r="J9610" t="str">
            <v>Topcoat: Water-borne - Automobiles</v>
          </cell>
          <cell r="N9610">
            <v>40988</v>
          </cell>
        </row>
        <row r="9611">
          <cell r="A9611" t="str">
            <v>40201627</v>
          </cell>
          <cell r="B9611" t="str">
            <v>Point</v>
          </cell>
          <cell r="C9611" t="str">
            <v>Surface Coating /Autos &amp; Light Trucks /Prime Coating: Solvent-borne - Light Trucks</v>
          </cell>
          <cell r="D9611" t="str">
            <v>Solvent - Industrial Surface Coating &amp; Solvent Use</v>
          </cell>
          <cell r="G9611" t="str">
            <v>Petroleum and Solvent Evaporation</v>
          </cell>
          <cell r="H9611" t="str">
            <v>Surface Coating Operations</v>
          </cell>
          <cell r="I9611" t="str">
            <v>Automobiles and Light Trucks</v>
          </cell>
          <cell r="J9611" t="str">
            <v>Prime Coating: Solvent-borne - Light Trucks</v>
          </cell>
          <cell r="N9611">
            <v>40988</v>
          </cell>
        </row>
        <row r="9612">
          <cell r="A9612" t="str">
            <v>40201628</v>
          </cell>
          <cell r="B9612" t="str">
            <v>Point</v>
          </cell>
          <cell r="C9612" t="str">
            <v>Surface Coating /Autos &amp; Light Trucks /Prime Coating: Electro-deposition - Light Trucks</v>
          </cell>
          <cell r="D9612" t="str">
            <v>Solvent - Industrial Surface Coating &amp; Solvent Use</v>
          </cell>
          <cell r="G9612" t="str">
            <v>Petroleum and Solvent Evaporation</v>
          </cell>
          <cell r="H9612" t="str">
            <v>Surface Coating Operations</v>
          </cell>
          <cell r="I9612" t="str">
            <v>Automobiles and Light Trucks</v>
          </cell>
          <cell r="J9612" t="str">
            <v>Prime Coating: Electro-deposition - Light Trucks</v>
          </cell>
          <cell r="N9612">
            <v>40988</v>
          </cell>
        </row>
        <row r="9613">
          <cell r="A9613" t="str">
            <v>40201629</v>
          </cell>
          <cell r="B9613" t="str">
            <v>Point</v>
          </cell>
          <cell r="C9613" t="str">
            <v>Surface Coating /Autos &amp; Light Trucks /Guide Coating: Solvent-borne - Light Trucks</v>
          </cell>
          <cell r="D9613" t="str">
            <v>Solvent - Industrial Surface Coating &amp; Solvent Use</v>
          </cell>
          <cell r="G9613" t="str">
            <v>Petroleum and Solvent Evaporation</v>
          </cell>
          <cell r="H9613" t="str">
            <v>Surface Coating Operations</v>
          </cell>
          <cell r="I9613" t="str">
            <v>Automobiles and Light Trucks</v>
          </cell>
          <cell r="J9613" t="str">
            <v>Guide Coating: Solvent-borne - Light Trucks</v>
          </cell>
          <cell r="N9613">
            <v>40988</v>
          </cell>
        </row>
        <row r="9614">
          <cell r="A9614" t="str">
            <v>40201630</v>
          </cell>
          <cell r="B9614" t="str">
            <v>Point</v>
          </cell>
          <cell r="C9614" t="str">
            <v>Surface Coating /Autos &amp; Light Trucks /Guide Coating: Water-borne - Light Trucks</v>
          </cell>
          <cell r="D9614" t="str">
            <v>Solvent - Industrial Surface Coating &amp; Solvent Use</v>
          </cell>
          <cell r="G9614" t="str">
            <v>Petroleum and Solvent Evaporation</v>
          </cell>
          <cell r="H9614" t="str">
            <v>Surface Coating Operations</v>
          </cell>
          <cell r="I9614" t="str">
            <v>Automobiles and Light Trucks</v>
          </cell>
          <cell r="J9614" t="str">
            <v>Guide Coating: Water-borne - Light Trucks</v>
          </cell>
          <cell r="N9614">
            <v>40988</v>
          </cell>
        </row>
        <row r="9615">
          <cell r="A9615" t="str">
            <v>40201631</v>
          </cell>
          <cell r="B9615" t="str">
            <v>Point</v>
          </cell>
          <cell r="C9615" t="str">
            <v>Surface Coating /Autos &amp; Light Trucks /Topcoat: Solvent-borne - Light Trucks</v>
          </cell>
          <cell r="D9615" t="str">
            <v>Solvent - Industrial Surface Coating &amp; Solvent Use</v>
          </cell>
          <cell r="G9615" t="str">
            <v>Petroleum and Solvent Evaporation</v>
          </cell>
          <cell r="H9615" t="str">
            <v>Surface Coating Operations</v>
          </cell>
          <cell r="I9615" t="str">
            <v>Automobiles and Light Trucks</v>
          </cell>
          <cell r="J9615" t="str">
            <v>Topcoat: Solvent-borne - Light Trucks</v>
          </cell>
          <cell r="N9615">
            <v>40988</v>
          </cell>
        </row>
        <row r="9616">
          <cell r="A9616" t="str">
            <v>40201632</v>
          </cell>
          <cell r="B9616" t="str">
            <v>Point</v>
          </cell>
          <cell r="C9616" t="str">
            <v>Surface Coating /Autos &amp; Light Trucks /Topcoat: Water-borne - Light Trucks</v>
          </cell>
          <cell r="D9616" t="str">
            <v>Solvent - Industrial Surface Coating &amp; Solvent Use</v>
          </cell>
          <cell r="G9616" t="str">
            <v>Petroleum and Solvent Evaporation</v>
          </cell>
          <cell r="H9616" t="str">
            <v>Surface Coating Operations</v>
          </cell>
          <cell r="I9616" t="str">
            <v>Automobiles and Light Trucks</v>
          </cell>
          <cell r="J9616" t="str">
            <v>Topcoat: Water-borne - Light Trucks</v>
          </cell>
          <cell r="N9616">
            <v>40988</v>
          </cell>
        </row>
        <row r="9617">
          <cell r="A9617" t="str">
            <v>40201699</v>
          </cell>
          <cell r="B9617" t="str">
            <v>Point</v>
          </cell>
          <cell r="C9617" t="str">
            <v>Surface Coating /Autos &amp; Light Trucks /Other Not Classified</v>
          </cell>
          <cell r="D9617" t="str">
            <v>Solvent - Industrial Surface Coating &amp; Solvent Use</v>
          </cell>
          <cell r="G9617" t="str">
            <v>Petroleum and Solvent Evaporation</v>
          </cell>
          <cell r="H9617" t="str">
            <v>Surface Coating Operations</v>
          </cell>
          <cell r="I9617" t="str">
            <v>Automobiles and Light Trucks</v>
          </cell>
          <cell r="J9617" t="str">
            <v>Other Not Classified</v>
          </cell>
          <cell r="N9617">
            <v>40988</v>
          </cell>
        </row>
        <row r="9618">
          <cell r="A9618" t="str">
            <v>40201702</v>
          </cell>
          <cell r="B9618" t="str">
            <v>Point</v>
          </cell>
          <cell r="C9618" t="str">
            <v>Metal Can Coating /Cleaning/Pretreatment</v>
          </cell>
          <cell r="D9618" t="str">
            <v>Solvent - Industrial Surface Coating &amp; Solvent Use</v>
          </cell>
          <cell r="G9618" t="str">
            <v>Petroleum and Solvent Evaporation</v>
          </cell>
          <cell r="H9618" t="str">
            <v>Surface Coating Operations</v>
          </cell>
          <cell r="I9618" t="str">
            <v>Metal Can Coating</v>
          </cell>
          <cell r="J9618" t="str">
            <v>Cleaning/Pretreatment</v>
          </cell>
          <cell r="N9618">
            <v>40988</v>
          </cell>
        </row>
        <row r="9619">
          <cell r="A9619" t="str">
            <v>40201703</v>
          </cell>
          <cell r="B9619" t="str">
            <v>Point</v>
          </cell>
          <cell r="C9619" t="str">
            <v>Metal Can Coating /Coating Mixing</v>
          </cell>
          <cell r="D9619" t="str">
            <v>Solvent - Industrial Surface Coating &amp; Solvent Use</v>
          </cell>
          <cell r="G9619" t="str">
            <v>Petroleum and Solvent Evaporation</v>
          </cell>
          <cell r="H9619" t="str">
            <v>Surface Coating Operations</v>
          </cell>
          <cell r="I9619" t="str">
            <v>Metal Can Coating</v>
          </cell>
          <cell r="J9619" t="str">
            <v>Coating Mixing</v>
          </cell>
          <cell r="N9619">
            <v>40988</v>
          </cell>
        </row>
        <row r="9620">
          <cell r="A9620" t="str">
            <v>40201704</v>
          </cell>
          <cell r="B9620" t="str">
            <v>Point</v>
          </cell>
          <cell r="C9620" t="str">
            <v>Metal Can Coating /Coating Storage</v>
          </cell>
          <cell r="D9620" t="str">
            <v>Industrial Processes - Storage and Transfer</v>
          </cell>
          <cell r="G9620" t="str">
            <v>Petroleum and Solvent Evaporation</v>
          </cell>
          <cell r="H9620" t="str">
            <v>Surface Coating Operations</v>
          </cell>
          <cell r="I9620" t="str">
            <v>Metal Can Coating</v>
          </cell>
          <cell r="J9620" t="str">
            <v>Coating Storage</v>
          </cell>
          <cell r="N9620">
            <v>40988</v>
          </cell>
        </row>
        <row r="9621">
          <cell r="A9621" t="str">
            <v>40201705</v>
          </cell>
          <cell r="B9621" t="str">
            <v>Point</v>
          </cell>
          <cell r="C9621" t="str">
            <v>Metal Can Coating /Equipment Cleanup</v>
          </cell>
          <cell r="D9621" t="str">
            <v>Solvent - Industrial Surface Coating &amp; Solvent Use</v>
          </cell>
          <cell r="G9621" t="str">
            <v>Petroleum and Solvent Evaporation</v>
          </cell>
          <cell r="H9621" t="str">
            <v>Surface Coating Operations</v>
          </cell>
          <cell r="I9621" t="str">
            <v>Metal Can Coating</v>
          </cell>
          <cell r="J9621" t="str">
            <v>Equipment Cleanup</v>
          </cell>
          <cell r="N9621">
            <v>40988</v>
          </cell>
        </row>
        <row r="9622">
          <cell r="A9622" t="str">
            <v>40201706</v>
          </cell>
          <cell r="B9622" t="str">
            <v>Point</v>
          </cell>
          <cell r="C9622" t="str">
            <v>Metal Can Coating /Solvent Storage</v>
          </cell>
          <cell r="D9622" t="str">
            <v>Industrial Processes - Storage and Transfer</v>
          </cell>
          <cell r="G9622" t="str">
            <v>Petroleum and Solvent Evaporation</v>
          </cell>
          <cell r="H9622" t="str">
            <v>Surface Coating Operations</v>
          </cell>
          <cell r="I9622" t="str">
            <v>Metal Can Coating</v>
          </cell>
          <cell r="J9622" t="str">
            <v>Solvent Storage</v>
          </cell>
          <cell r="N9622">
            <v>40988</v>
          </cell>
        </row>
        <row r="9623">
          <cell r="A9623" t="str">
            <v>40201721</v>
          </cell>
          <cell r="B9623" t="str">
            <v>Point</v>
          </cell>
          <cell r="C9623" t="str">
            <v>Metal Can Coating /Two Piece Exterior Base Coating</v>
          </cell>
          <cell r="D9623" t="str">
            <v>Solvent - Industrial Surface Coating &amp; Solvent Use</v>
          </cell>
          <cell r="G9623" t="str">
            <v>Petroleum and Solvent Evaporation</v>
          </cell>
          <cell r="H9623" t="str">
            <v>Surface Coating Operations</v>
          </cell>
          <cell r="I9623" t="str">
            <v>Metal Can Coating</v>
          </cell>
          <cell r="J9623" t="str">
            <v>Two Piece Exterior Base Coating</v>
          </cell>
          <cell r="N9623">
            <v>40988</v>
          </cell>
        </row>
        <row r="9624">
          <cell r="A9624" t="str">
            <v>40201722</v>
          </cell>
          <cell r="B9624" t="str">
            <v>Point</v>
          </cell>
          <cell r="C9624" t="str">
            <v>Metal Can Coating /Interior Spray Coating</v>
          </cell>
          <cell r="D9624" t="str">
            <v>Solvent - Industrial Surface Coating &amp; Solvent Use</v>
          </cell>
          <cell r="G9624" t="str">
            <v>Petroleum and Solvent Evaporation</v>
          </cell>
          <cell r="H9624" t="str">
            <v>Surface Coating Operations</v>
          </cell>
          <cell r="I9624" t="str">
            <v>Metal Can Coating</v>
          </cell>
          <cell r="J9624" t="str">
            <v>Interior Spray Coating</v>
          </cell>
          <cell r="N9624">
            <v>40988</v>
          </cell>
        </row>
        <row r="9625">
          <cell r="A9625" t="str">
            <v>40201723</v>
          </cell>
          <cell r="B9625" t="str">
            <v>Point</v>
          </cell>
          <cell r="C9625" t="str">
            <v>Metal Can Coating /Sheet Base Coating (Interior)</v>
          </cell>
          <cell r="D9625" t="str">
            <v>Solvent - Industrial Surface Coating &amp; Solvent Use</v>
          </cell>
          <cell r="G9625" t="str">
            <v>Petroleum and Solvent Evaporation</v>
          </cell>
          <cell r="H9625" t="str">
            <v>Surface Coating Operations</v>
          </cell>
          <cell r="I9625" t="str">
            <v>Metal Can Coating</v>
          </cell>
          <cell r="J9625" t="str">
            <v>Sheet Base Coating (Interior)</v>
          </cell>
          <cell r="N9625">
            <v>40988</v>
          </cell>
        </row>
        <row r="9626">
          <cell r="A9626" t="str">
            <v>40201724</v>
          </cell>
          <cell r="B9626" t="str">
            <v>Point</v>
          </cell>
          <cell r="C9626" t="str">
            <v>Metal Can Coating /Sheet Base Coating (Exterior)</v>
          </cell>
          <cell r="D9626" t="str">
            <v>Solvent - Industrial Surface Coating &amp; Solvent Use</v>
          </cell>
          <cell r="G9626" t="str">
            <v>Petroleum and Solvent Evaporation</v>
          </cell>
          <cell r="H9626" t="str">
            <v>Surface Coating Operations</v>
          </cell>
          <cell r="I9626" t="str">
            <v>Metal Can Coating</v>
          </cell>
          <cell r="J9626" t="str">
            <v>Sheet Base Coating (Exterior)</v>
          </cell>
          <cell r="N9626">
            <v>40988</v>
          </cell>
        </row>
        <row r="9627">
          <cell r="A9627" t="str">
            <v>40201725</v>
          </cell>
          <cell r="B9627" t="str">
            <v>Point</v>
          </cell>
          <cell r="C9627" t="str">
            <v>Metal Can Coating /Side Seam Spray Coating</v>
          </cell>
          <cell r="D9627" t="str">
            <v>Solvent - Industrial Surface Coating &amp; Solvent Use</v>
          </cell>
          <cell r="G9627" t="str">
            <v>Petroleum and Solvent Evaporation</v>
          </cell>
          <cell r="H9627" t="str">
            <v>Surface Coating Operations</v>
          </cell>
          <cell r="I9627" t="str">
            <v>Metal Can Coating</v>
          </cell>
          <cell r="J9627" t="str">
            <v>Side Seam Spray Coating</v>
          </cell>
          <cell r="N9627">
            <v>40988</v>
          </cell>
        </row>
        <row r="9628">
          <cell r="A9628" t="str">
            <v>40201726</v>
          </cell>
          <cell r="B9628" t="str">
            <v>Point</v>
          </cell>
          <cell r="C9628" t="str">
            <v>Metal Can Coating /End Sealing Compound (Also See 4-02-017-36 &amp; -37)</v>
          </cell>
          <cell r="D9628" t="str">
            <v>Solvent - Industrial Surface Coating &amp; Solvent Use</v>
          </cell>
          <cell r="G9628" t="str">
            <v>Petroleum and Solvent Evaporation</v>
          </cell>
          <cell r="H9628" t="str">
            <v>Surface Coating Operations</v>
          </cell>
          <cell r="I9628" t="str">
            <v>Metal Can Coating</v>
          </cell>
          <cell r="J9628" t="str">
            <v>End Sealing Compound (Also See 4-02-017-36 &amp; -37)</v>
          </cell>
          <cell r="N9628">
            <v>40988</v>
          </cell>
        </row>
        <row r="9629">
          <cell r="A9629" t="str">
            <v>40201727</v>
          </cell>
          <cell r="B9629" t="str">
            <v>Point</v>
          </cell>
          <cell r="C9629" t="str">
            <v>Metal Can Coating /Lithography</v>
          </cell>
          <cell r="D9629" t="str">
            <v>Solvent - Industrial Surface Coating &amp; Solvent Use</v>
          </cell>
          <cell r="G9629" t="str">
            <v>Petroleum and Solvent Evaporation</v>
          </cell>
          <cell r="H9629" t="str">
            <v>Surface Coating Operations</v>
          </cell>
          <cell r="I9629" t="str">
            <v>Metal Can Coating</v>
          </cell>
          <cell r="J9629" t="str">
            <v>Lithography</v>
          </cell>
          <cell r="N9629">
            <v>40988</v>
          </cell>
        </row>
        <row r="9630">
          <cell r="A9630" t="str">
            <v>40201728</v>
          </cell>
          <cell r="B9630" t="str">
            <v>Point</v>
          </cell>
          <cell r="C9630" t="str">
            <v>Metal Can Coating /Over Varnish</v>
          </cell>
          <cell r="D9630" t="str">
            <v>Solvent - Industrial Surface Coating &amp; Solvent Use</v>
          </cell>
          <cell r="G9630" t="str">
            <v>Petroleum and Solvent Evaporation</v>
          </cell>
          <cell r="H9630" t="str">
            <v>Surface Coating Operations</v>
          </cell>
          <cell r="I9630" t="str">
            <v>Metal Can Coating</v>
          </cell>
          <cell r="J9630" t="str">
            <v>Over Varnish</v>
          </cell>
          <cell r="N9630">
            <v>40988</v>
          </cell>
        </row>
        <row r="9631">
          <cell r="A9631" t="str">
            <v>40201729</v>
          </cell>
          <cell r="B9631" t="str">
            <v>Point</v>
          </cell>
          <cell r="C9631" t="str">
            <v>Metal Can Coating /Exterior End Coating</v>
          </cell>
          <cell r="D9631" t="str">
            <v>Solvent - Industrial Surface Coating &amp; Solvent Use</v>
          </cell>
          <cell r="G9631" t="str">
            <v>Petroleum and Solvent Evaporation</v>
          </cell>
          <cell r="H9631" t="str">
            <v>Surface Coating Operations</v>
          </cell>
          <cell r="I9631" t="str">
            <v>Metal Can Coating</v>
          </cell>
          <cell r="J9631" t="str">
            <v>Exterior End Coating</v>
          </cell>
          <cell r="N9631">
            <v>40988</v>
          </cell>
        </row>
        <row r="9632">
          <cell r="A9632" t="str">
            <v>40201731</v>
          </cell>
          <cell r="B9632" t="str">
            <v>Point</v>
          </cell>
          <cell r="C9632" t="str">
            <v>Metal Can Coating /Three-piece Can Sheet Base Coating</v>
          </cell>
          <cell r="D9632" t="str">
            <v>Solvent - Industrial Surface Coating &amp; Solvent Use</v>
          </cell>
          <cell r="G9632" t="str">
            <v>Petroleum and Solvent Evaporation</v>
          </cell>
          <cell r="H9632" t="str">
            <v>Surface Coating Operations</v>
          </cell>
          <cell r="I9632" t="str">
            <v>Metal Can Coating</v>
          </cell>
          <cell r="J9632" t="str">
            <v>Three-piece Can Sheet Base Coating</v>
          </cell>
          <cell r="N9632">
            <v>40988</v>
          </cell>
        </row>
        <row r="9633">
          <cell r="A9633" t="str">
            <v>40201732</v>
          </cell>
          <cell r="B9633" t="str">
            <v>Point</v>
          </cell>
          <cell r="C9633" t="str">
            <v>Metal Can Coating /Three-piece Can Sheet Lithographic Coating Line</v>
          </cell>
          <cell r="D9633" t="str">
            <v>Solvent - Industrial Surface Coating &amp; Solvent Use</v>
          </cell>
          <cell r="G9633" t="str">
            <v>Petroleum and Solvent Evaporation</v>
          </cell>
          <cell r="H9633" t="str">
            <v>Surface Coating Operations</v>
          </cell>
          <cell r="I9633" t="str">
            <v>Metal Can Coating</v>
          </cell>
          <cell r="J9633" t="str">
            <v>Three-piece Can Sheet Lithographic Coating Line</v>
          </cell>
          <cell r="N9633">
            <v>40988</v>
          </cell>
        </row>
        <row r="9634">
          <cell r="A9634" t="str">
            <v>40201733</v>
          </cell>
          <cell r="B9634" t="str">
            <v>Point</v>
          </cell>
          <cell r="C9634" t="str">
            <v>Metal Can Coating /Three-piece Can-side Seam Spray Coating</v>
          </cell>
          <cell r="D9634" t="str">
            <v>Solvent - Industrial Surface Coating &amp; Solvent Use</v>
          </cell>
          <cell r="G9634" t="str">
            <v>Petroleum and Solvent Evaporation</v>
          </cell>
          <cell r="H9634" t="str">
            <v>Surface Coating Operations</v>
          </cell>
          <cell r="I9634" t="str">
            <v>Metal Can Coating</v>
          </cell>
          <cell r="J9634" t="str">
            <v>Three-piece Can-side Seam Spray Coating</v>
          </cell>
          <cell r="N9634">
            <v>40988</v>
          </cell>
        </row>
        <row r="9635">
          <cell r="A9635" t="str">
            <v>40201734</v>
          </cell>
          <cell r="B9635" t="str">
            <v>Point</v>
          </cell>
          <cell r="C9635" t="str">
            <v>Metal Can Coating /Three-piece Can Interior Body Spray Coat</v>
          </cell>
          <cell r="D9635" t="str">
            <v>Solvent - Industrial Surface Coating &amp; Solvent Use</v>
          </cell>
          <cell r="G9635" t="str">
            <v>Petroleum and Solvent Evaporation</v>
          </cell>
          <cell r="H9635" t="str">
            <v>Surface Coating Operations</v>
          </cell>
          <cell r="I9635" t="str">
            <v>Metal Can Coating</v>
          </cell>
          <cell r="J9635" t="str">
            <v>Three-piece Can Interior Body Spray Coat</v>
          </cell>
          <cell r="N9635">
            <v>40988</v>
          </cell>
        </row>
        <row r="9636">
          <cell r="A9636" t="str">
            <v>40201735</v>
          </cell>
          <cell r="B9636" t="str">
            <v>Point</v>
          </cell>
          <cell r="C9636" t="str">
            <v>Metal Can Coating /Two-piece Can Coating Line</v>
          </cell>
          <cell r="D9636" t="str">
            <v>Solvent - Industrial Surface Coating &amp; Solvent Use</v>
          </cell>
          <cell r="G9636" t="str">
            <v>Petroleum and Solvent Evaporation</v>
          </cell>
          <cell r="H9636" t="str">
            <v>Surface Coating Operations</v>
          </cell>
          <cell r="I9636" t="str">
            <v>Metal Can Coating</v>
          </cell>
          <cell r="J9636" t="str">
            <v>Two-piece Can Coating Line</v>
          </cell>
          <cell r="N9636">
            <v>40988</v>
          </cell>
        </row>
        <row r="9637">
          <cell r="A9637" t="str">
            <v>40201736</v>
          </cell>
          <cell r="B9637" t="str">
            <v>Point</v>
          </cell>
          <cell r="C9637" t="str">
            <v>Metal Can Coating /Two-piece Can End Sealing Compound</v>
          </cell>
          <cell r="D9637" t="str">
            <v>Solvent - Industrial Surface Coating &amp; Solvent Use</v>
          </cell>
          <cell r="G9637" t="str">
            <v>Petroleum and Solvent Evaporation</v>
          </cell>
          <cell r="H9637" t="str">
            <v>Surface Coating Operations</v>
          </cell>
          <cell r="I9637" t="str">
            <v>Metal Can Coating</v>
          </cell>
          <cell r="J9637" t="str">
            <v>Two-piece Can End Sealing Compound</v>
          </cell>
          <cell r="N9637">
            <v>40988</v>
          </cell>
        </row>
        <row r="9638">
          <cell r="A9638" t="str">
            <v>40201737</v>
          </cell>
          <cell r="B9638" t="str">
            <v>Point</v>
          </cell>
          <cell r="C9638" t="str">
            <v>Metal Can Coating /Three Piece Can End Sealing Compound</v>
          </cell>
          <cell r="D9638" t="str">
            <v>Solvent - Industrial Surface Coating &amp; Solvent Use</v>
          </cell>
          <cell r="G9638" t="str">
            <v>Petroleum and Solvent Evaporation</v>
          </cell>
          <cell r="H9638" t="str">
            <v>Surface Coating Operations</v>
          </cell>
          <cell r="I9638" t="str">
            <v>Metal Can Coating</v>
          </cell>
          <cell r="J9638" t="str">
            <v>Three Piece Can End Sealing Compound</v>
          </cell>
          <cell r="N9638">
            <v>40988</v>
          </cell>
        </row>
        <row r="9639">
          <cell r="A9639" t="str">
            <v>40201738</v>
          </cell>
          <cell r="B9639" t="str">
            <v>Point</v>
          </cell>
          <cell r="C9639" t="str">
            <v>Metal Can Coating /Two Piece Can Lithographic Coating Line</v>
          </cell>
          <cell r="D9639" t="str">
            <v>Solvent - Industrial Surface Coating &amp; Solvent Use</v>
          </cell>
          <cell r="G9639" t="str">
            <v>Petroleum and Solvent Evaporation</v>
          </cell>
          <cell r="H9639" t="str">
            <v>Surface Coating Operations</v>
          </cell>
          <cell r="I9639" t="str">
            <v>Metal Can Coating</v>
          </cell>
          <cell r="J9639" t="str">
            <v>Two Piece Can Lithographic Coating Line</v>
          </cell>
          <cell r="N9639">
            <v>40988</v>
          </cell>
        </row>
        <row r="9640">
          <cell r="A9640" t="str">
            <v>40201739</v>
          </cell>
          <cell r="B9640" t="str">
            <v>Point</v>
          </cell>
          <cell r="C9640" t="str">
            <v>Metal Can Coating /Three Piece Can Coating Line (All Coating Solvent Emission Points)</v>
          </cell>
          <cell r="D9640" t="str">
            <v>Solvent - Industrial Surface Coating &amp; Solvent Use</v>
          </cell>
          <cell r="G9640" t="str">
            <v>Petroleum and Solvent Evaporation</v>
          </cell>
          <cell r="H9640" t="str">
            <v>Surface Coating Operations</v>
          </cell>
          <cell r="I9640" t="str">
            <v>Metal Can Coating</v>
          </cell>
          <cell r="J9640" t="str">
            <v>Three Piece Can Coating Line (All Coating Solvent Emission Points)</v>
          </cell>
          <cell r="N9640">
            <v>40988</v>
          </cell>
        </row>
        <row r="9641">
          <cell r="A9641" t="str">
            <v>40201799</v>
          </cell>
          <cell r="B9641" t="str">
            <v>Point</v>
          </cell>
          <cell r="C9641" t="str">
            <v>Metal Can Coating /Other Not Classified</v>
          </cell>
          <cell r="D9641" t="str">
            <v>Solvent - Industrial Surface Coating &amp; Solvent Use</v>
          </cell>
          <cell r="G9641" t="str">
            <v>Petroleum and Solvent Evaporation</v>
          </cell>
          <cell r="H9641" t="str">
            <v>Surface Coating Operations</v>
          </cell>
          <cell r="I9641" t="str">
            <v>Metal Can Coating</v>
          </cell>
          <cell r="J9641" t="str">
            <v>Other Not Classified</v>
          </cell>
          <cell r="N9641">
            <v>40988</v>
          </cell>
        </row>
        <row r="9642">
          <cell r="A9642" t="str">
            <v>40201801</v>
          </cell>
          <cell r="B9642" t="str">
            <v>Point</v>
          </cell>
          <cell r="C9642" t="str">
            <v>Metal Coil Coating /Prime Coating Application</v>
          </cell>
          <cell r="D9642" t="str">
            <v>Solvent - Industrial Surface Coating &amp; Solvent Use</v>
          </cell>
          <cell r="G9642" t="str">
            <v>Petroleum and Solvent Evaporation</v>
          </cell>
          <cell r="H9642" t="str">
            <v>Surface Coating Operations</v>
          </cell>
          <cell r="I9642" t="str">
            <v>Metal Coil Coating</v>
          </cell>
          <cell r="J9642" t="str">
            <v>Prime Coating Application</v>
          </cell>
          <cell r="N9642">
            <v>40988</v>
          </cell>
        </row>
        <row r="9643">
          <cell r="A9643" t="str">
            <v>40201802</v>
          </cell>
          <cell r="B9643" t="str">
            <v>Point</v>
          </cell>
          <cell r="C9643" t="str">
            <v>Metal Coil Coating /Cleaning/Pretreatment</v>
          </cell>
          <cell r="D9643" t="str">
            <v>Solvent - Industrial Surface Coating &amp; Solvent Use</v>
          </cell>
          <cell r="G9643" t="str">
            <v>Petroleum and Solvent Evaporation</v>
          </cell>
          <cell r="H9643" t="str">
            <v>Surface Coating Operations</v>
          </cell>
          <cell r="I9643" t="str">
            <v>Metal Coil Coating</v>
          </cell>
          <cell r="J9643" t="str">
            <v>Cleaning/Pretreatment</v>
          </cell>
          <cell r="N9643">
            <v>40988</v>
          </cell>
        </row>
        <row r="9644">
          <cell r="A9644" t="str">
            <v>40201803</v>
          </cell>
          <cell r="B9644" t="str">
            <v>Point</v>
          </cell>
          <cell r="C9644" t="str">
            <v>Metal Coil Coating /Solvent Mixing</v>
          </cell>
          <cell r="D9644" t="str">
            <v>Solvent - Industrial Surface Coating &amp; Solvent Use</v>
          </cell>
          <cell r="G9644" t="str">
            <v>Petroleum and Solvent Evaporation</v>
          </cell>
          <cell r="H9644" t="str">
            <v>Surface Coating Operations</v>
          </cell>
          <cell r="I9644" t="str">
            <v>Metal Coil Coating</v>
          </cell>
          <cell r="J9644" t="str">
            <v>Solvent Mixing</v>
          </cell>
          <cell r="N9644">
            <v>40988</v>
          </cell>
        </row>
        <row r="9645">
          <cell r="A9645" t="str">
            <v>40201804</v>
          </cell>
          <cell r="B9645" t="str">
            <v>Point</v>
          </cell>
          <cell r="C9645" t="str">
            <v>Metal Coil Coating /Solvent Storage (Use 4-07-004-01 thru 4-07-999-98 if possible)</v>
          </cell>
          <cell r="D9645" t="str">
            <v>Industrial Processes - Storage and Transfer</v>
          </cell>
          <cell r="G9645" t="str">
            <v>Petroleum and Solvent Evaporation</v>
          </cell>
          <cell r="H9645" t="str">
            <v>Surface Coating Operations</v>
          </cell>
          <cell r="I9645" t="str">
            <v>Metal Coil Coating</v>
          </cell>
          <cell r="J9645" t="str">
            <v>Solvent Storage (Use 4-07-004-01 thru 4-07-999-98 if possible)</v>
          </cell>
          <cell r="N9645">
            <v>40988</v>
          </cell>
        </row>
        <row r="9646">
          <cell r="A9646" t="str">
            <v>40201805</v>
          </cell>
          <cell r="B9646" t="str">
            <v>Point</v>
          </cell>
          <cell r="C9646" t="str">
            <v>Metal Coil Coating /Equipment Cleanup</v>
          </cell>
          <cell r="D9646" t="str">
            <v>Solvent - Industrial Surface Coating &amp; Solvent Use</v>
          </cell>
          <cell r="G9646" t="str">
            <v>Petroleum and Solvent Evaporation</v>
          </cell>
          <cell r="H9646" t="str">
            <v>Surface Coating Operations</v>
          </cell>
          <cell r="I9646" t="str">
            <v>Metal Coil Coating</v>
          </cell>
          <cell r="J9646" t="str">
            <v>Equipment Cleanup</v>
          </cell>
          <cell r="N9646">
            <v>40988</v>
          </cell>
        </row>
        <row r="9647">
          <cell r="A9647" t="str">
            <v>40201806</v>
          </cell>
          <cell r="B9647" t="str">
            <v>Point</v>
          </cell>
          <cell r="C9647" t="str">
            <v>Metal Coil Coating /Finish Coating</v>
          </cell>
          <cell r="D9647" t="str">
            <v>Solvent - Industrial Surface Coating &amp; Solvent Use</v>
          </cell>
          <cell r="G9647" t="str">
            <v>Petroleum and Solvent Evaporation</v>
          </cell>
          <cell r="H9647" t="str">
            <v>Surface Coating Operations</v>
          </cell>
          <cell r="I9647" t="str">
            <v>Metal Coil Coating</v>
          </cell>
          <cell r="J9647" t="str">
            <v>Finish Coating</v>
          </cell>
          <cell r="N9647">
            <v>40988</v>
          </cell>
        </row>
        <row r="9648">
          <cell r="A9648" t="str">
            <v>40201807</v>
          </cell>
          <cell r="B9648" t="str">
            <v>Point</v>
          </cell>
          <cell r="C9648" t="str">
            <v>Metal Coil Coating /Coating Storage</v>
          </cell>
          <cell r="D9648" t="str">
            <v>Industrial Processes - Storage and Transfer</v>
          </cell>
          <cell r="G9648" t="str">
            <v>Petroleum and Solvent Evaporation</v>
          </cell>
          <cell r="H9648" t="str">
            <v>Surface Coating Operations</v>
          </cell>
          <cell r="I9648" t="str">
            <v>Metal Coil Coating</v>
          </cell>
          <cell r="J9648" t="str">
            <v>Coating Storage</v>
          </cell>
          <cell r="N9648">
            <v>40988</v>
          </cell>
        </row>
        <row r="9649">
          <cell r="A9649" t="str">
            <v>40201899</v>
          </cell>
          <cell r="B9649" t="str">
            <v>Point</v>
          </cell>
          <cell r="C9649" t="str">
            <v>Metal Coil Coating /Other Not Classified</v>
          </cell>
          <cell r="D9649" t="str">
            <v>Solvent - Industrial Surface Coating &amp; Solvent Use</v>
          </cell>
          <cell r="G9649" t="str">
            <v>Petroleum and Solvent Evaporation</v>
          </cell>
          <cell r="H9649" t="str">
            <v>Surface Coating Operations</v>
          </cell>
          <cell r="I9649" t="str">
            <v>Metal Coil Coating</v>
          </cell>
          <cell r="J9649" t="str">
            <v>Other Not Classified</v>
          </cell>
          <cell r="N9649">
            <v>40988</v>
          </cell>
        </row>
        <row r="9650">
          <cell r="A9650" t="str">
            <v>40201901</v>
          </cell>
          <cell r="B9650" t="str">
            <v>Point</v>
          </cell>
          <cell r="C9650" t="str">
            <v>Wood Furniture Surface Coating /Coating Operation</v>
          </cell>
          <cell r="D9650" t="str">
            <v>Solvent - Industrial Surface Coating &amp; Solvent Use</v>
          </cell>
          <cell r="G9650" t="str">
            <v>Petroleum and Solvent Evaporation</v>
          </cell>
          <cell r="H9650" t="str">
            <v>Surface Coating Operations</v>
          </cell>
          <cell r="I9650" t="str">
            <v>Wood Furniture Surface Coating</v>
          </cell>
          <cell r="J9650" t="str">
            <v>Coating Operation</v>
          </cell>
          <cell r="N9650">
            <v>40988</v>
          </cell>
        </row>
        <row r="9651">
          <cell r="A9651" t="str">
            <v>40201903</v>
          </cell>
          <cell r="B9651" t="str">
            <v>Point</v>
          </cell>
          <cell r="C9651" t="str">
            <v>Wood Furniture Surface Coating /Coating Mixing</v>
          </cell>
          <cell r="D9651" t="str">
            <v>Solvent - Industrial Surface Coating &amp; Solvent Use</v>
          </cell>
          <cell r="G9651" t="str">
            <v>Petroleum and Solvent Evaporation</v>
          </cell>
          <cell r="H9651" t="str">
            <v>Surface Coating Operations</v>
          </cell>
          <cell r="I9651" t="str">
            <v>Wood Furniture Surface Coating</v>
          </cell>
          <cell r="J9651" t="str">
            <v>Coating Mixing</v>
          </cell>
          <cell r="N9651">
            <v>40988</v>
          </cell>
        </row>
        <row r="9652">
          <cell r="A9652" t="str">
            <v>40201904</v>
          </cell>
          <cell r="B9652" t="str">
            <v>Point</v>
          </cell>
          <cell r="C9652" t="str">
            <v>Wood Furniture Surface Coating /Coating Storage</v>
          </cell>
          <cell r="D9652" t="str">
            <v>Industrial Processes - Storage and Transfer</v>
          </cell>
          <cell r="G9652" t="str">
            <v>Petroleum and Solvent Evaporation</v>
          </cell>
          <cell r="H9652" t="str">
            <v>Surface Coating Operations</v>
          </cell>
          <cell r="I9652" t="str">
            <v>Wood Furniture Surface Coating</v>
          </cell>
          <cell r="J9652" t="str">
            <v>Coating Storage</v>
          </cell>
          <cell r="N9652">
            <v>40988</v>
          </cell>
        </row>
        <row r="9653">
          <cell r="A9653" t="str">
            <v>40201999</v>
          </cell>
          <cell r="B9653" t="str">
            <v>Point</v>
          </cell>
          <cell r="C9653" t="str">
            <v>Wood Furniture Surface Coating /Other Not Classified</v>
          </cell>
          <cell r="D9653" t="str">
            <v>Solvent - Industrial Surface Coating &amp; Solvent Use</v>
          </cell>
          <cell r="G9653" t="str">
            <v>Petroleum and Solvent Evaporation</v>
          </cell>
          <cell r="H9653" t="str">
            <v>Surface Coating Operations</v>
          </cell>
          <cell r="I9653" t="str">
            <v>Wood Furniture Surface Coating</v>
          </cell>
          <cell r="J9653" t="str">
            <v>Other Not Classified</v>
          </cell>
          <cell r="N9653">
            <v>40988</v>
          </cell>
        </row>
        <row r="9654">
          <cell r="A9654" t="str">
            <v>40202001</v>
          </cell>
          <cell r="B9654" t="str">
            <v>Point</v>
          </cell>
          <cell r="C9654" t="str">
            <v>Surface Coating /Metal Furniture Ops /Coating Operation</v>
          </cell>
          <cell r="D9654" t="str">
            <v>Solvent - Industrial Surface Coating &amp; Solvent Use</v>
          </cell>
          <cell r="G9654" t="str">
            <v>Petroleum and Solvent Evaporation</v>
          </cell>
          <cell r="H9654" t="str">
            <v>Surface Coating Operations</v>
          </cell>
          <cell r="I9654" t="str">
            <v>Metal Furniture Operations</v>
          </cell>
          <cell r="J9654" t="str">
            <v>Coating Operation</v>
          </cell>
          <cell r="N9654">
            <v>40988</v>
          </cell>
        </row>
        <row r="9655">
          <cell r="A9655" t="str">
            <v>40202002</v>
          </cell>
          <cell r="B9655" t="str">
            <v>Point</v>
          </cell>
          <cell r="C9655" t="str">
            <v>Surface Coating /Metal Furniture Ops /Cleaning/Pretreatment</v>
          </cell>
          <cell r="D9655" t="str">
            <v>Solvent - Industrial Surface Coating &amp; Solvent Use</v>
          </cell>
          <cell r="G9655" t="str">
            <v>Petroleum and Solvent Evaporation</v>
          </cell>
          <cell r="H9655" t="str">
            <v>Surface Coating Operations</v>
          </cell>
          <cell r="I9655" t="str">
            <v>Metal Furniture Operations</v>
          </cell>
          <cell r="J9655" t="str">
            <v>Cleaning/Pretreatment</v>
          </cell>
          <cell r="N9655">
            <v>40988</v>
          </cell>
        </row>
        <row r="9656">
          <cell r="A9656" t="str">
            <v>40202003</v>
          </cell>
          <cell r="B9656" t="str">
            <v>Point</v>
          </cell>
          <cell r="C9656" t="str">
            <v>Surface Coating /Metal Furniture Ops /Coating Mixing</v>
          </cell>
          <cell r="D9656" t="str">
            <v>Solvent - Industrial Surface Coating &amp; Solvent Use</v>
          </cell>
          <cell r="G9656" t="str">
            <v>Petroleum and Solvent Evaporation</v>
          </cell>
          <cell r="H9656" t="str">
            <v>Surface Coating Operations</v>
          </cell>
          <cell r="I9656" t="str">
            <v>Metal Furniture Operations</v>
          </cell>
          <cell r="J9656" t="str">
            <v>Coating Mixing</v>
          </cell>
          <cell r="N9656">
            <v>40988</v>
          </cell>
        </row>
        <row r="9657">
          <cell r="A9657" t="str">
            <v>40202004</v>
          </cell>
          <cell r="B9657" t="str">
            <v>Point</v>
          </cell>
          <cell r="C9657" t="str">
            <v>Surface Coating /Metal Furniture Ops /Coating Storage</v>
          </cell>
          <cell r="D9657" t="str">
            <v>Industrial Processes - Storage and Transfer</v>
          </cell>
          <cell r="G9657" t="str">
            <v>Petroleum and Solvent Evaporation</v>
          </cell>
          <cell r="H9657" t="str">
            <v>Surface Coating Operations</v>
          </cell>
          <cell r="I9657" t="str">
            <v>Metal Furniture Operations</v>
          </cell>
          <cell r="J9657" t="str">
            <v>Coating Storage</v>
          </cell>
          <cell r="N9657">
            <v>40988</v>
          </cell>
        </row>
        <row r="9658">
          <cell r="A9658" t="str">
            <v>40202005</v>
          </cell>
          <cell r="B9658" t="str">
            <v>Point</v>
          </cell>
          <cell r="C9658" t="str">
            <v>Surface Coating /Metal Furniture Ops /Equipment Cleanup</v>
          </cell>
          <cell r="D9658" t="str">
            <v>Solvent - Industrial Surface Coating &amp; Solvent Use</v>
          </cell>
          <cell r="G9658" t="str">
            <v>Petroleum and Solvent Evaporation</v>
          </cell>
          <cell r="H9658" t="str">
            <v>Surface Coating Operations</v>
          </cell>
          <cell r="I9658" t="str">
            <v>Metal Furniture Operations</v>
          </cell>
          <cell r="J9658" t="str">
            <v>Equipment Cleanup</v>
          </cell>
          <cell r="N9658">
            <v>40988</v>
          </cell>
        </row>
        <row r="9659">
          <cell r="A9659" t="str">
            <v>40202010</v>
          </cell>
          <cell r="B9659" t="str">
            <v>Point</v>
          </cell>
          <cell r="C9659" t="str">
            <v>Surface Coating /Metal Furniture Ops /Prime Coat Application</v>
          </cell>
          <cell r="D9659" t="str">
            <v>Solvent - Industrial Surface Coating &amp; Solvent Use</v>
          </cell>
          <cell r="G9659" t="str">
            <v>Petroleum and Solvent Evaporation</v>
          </cell>
          <cell r="H9659" t="str">
            <v>Surface Coating Operations</v>
          </cell>
          <cell r="I9659" t="str">
            <v>Metal Furniture Operations</v>
          </cell>
          <cell r="J9659" t="str">
            <v>Prime Coat Application</v>
          </cell>
          <cell r="N9659">
            <v>40988</v>
          </cell>
        </row>
        <row r="9660">
          <cell r="A9660" t="str">
            <v>40202011</v>
          </cell>
          <cell r="B9660" t="str">
            <v>Point</v>
          </cell>
          <cell r="C9660" t="str">
            <v>Surface Coating /Metal Furniture Ops /Prime Coat Application: Spray, High Solids</v>
          </cell>
          <cell r="D9660" t="str">
            <v>Solvent - Industrial Surface Coating &amp; Solvent Use</v>
          </cell>
          <cell r="G9660" t="str">
            <v>Petroleum and Solvent Evaporation</v>
          </cell>
          <cell r="H9660" t="str">
            <v>Surface Coating Operations</v>
          </cell>
          <cell r="I9660" t="str">
            <v>Metal Furniture Operations</v>
          </cell>
          <cell r="J9660" t="str">
            <v>Prime Coat Application: Spray, High Solids</v>
          </cell>
          <cell r="N9660">
            <v>40988</v>
          </cell>
        </row>
        <row r="9661">
          <cell r="A9661" t="str">
            <v>40202012</v>
          </cell>
          <cell r="B9661" t="str">
            <v>Point</v>
          </cell>
          <cell r="C9661" t="str">
            <v>Surface Coating /Metal Furniture Ops /Prime Coat Application: Spray, Water-borne</v>
          </cell>
          <cell r="D9661" t="str">
            <v>Solvent - Industrial Surface Coating &amp; Solvent Use</v>
          </cell>
          <cell r="G9661" t="str">
            <v>Petroleum and Solvent Evaporation</v>
          </cell>
          <cell r="H9661" t="str">
            <v>Surface Coating Operations</v>
          </cell>
          <cell r="I9661" t="str">
            <v>Metal Furniture Operations</v>
          </cell>
          <cell r="J9661" t="str">
            <v>Prime Coat Application: Spray, Water-borne</v>
          </cell>
          <cell r="N9661">
            <v>40988</v>
          </cell>
        </row>
        <row r="9662">
          <cell r="A9662" t="str">
            <v>40202013</v>
          </cell>
          <cell r="B9662" t="str">
            <v>Point</v>
          </cell>
          <cell r="C9662" t="str">
            <v>Surface Coating /Metal Furniture Ops /Prime Coat Application: Dip</v>
          </cell>
          <cell r="D9662" t="str">
            <v>Solvent - Industrial Surface Coating &amp; Solvent Use</v>
          </cell>
          <cell r="G9662" t="str">
            <v>Petroleum and Solvent Evaporation</v>
          </cell>
          <cell r="H9662" t="str">
            <v>Surface Coating Operations</v>
          </cell>
          <cell r="I9662" t="str">
            <v>Metal Furniture Operations</v>
          </cell>
          <cell r="J9662" t="str">
            <v>Prime Coat Application: Dip</v>
          </cell>
          <cell r="N9662">
            <v>40988</v>
          </cell>
        </row>
        <row r="9663">
          <cell r="A9663" t="str">
            <v>40202014</v>
          </cell>
          <cell r="B9663" t="str">
            <v>Point</v>
          </cell>
          <cell r="C9663" t="str">
            <v>Surface Coating /Metal Furniture Ops /Prime Coat Application: Flow Coat</v>
          </cell>
          <cell r="D9663" t="str">
            <v>Solvent - Industrial Surface Coating &amp; Solvent Use</v>
          </cell>
          <cell r="G9663" t="str">
            <v>Petroleum and Solvent Evaporation</v>
          </cell>
          <cell r="H9663" t="str">
            <v>Surface Coating Operations</v>
          </cell>
          <cell r="I9663" t="str">
            <v>Metal Furniture Operations</v>
          </cell>
          <cell r="J9663" t="str">
            <v>Prime Coat Application: Flow Coat</v>
          </cell>
          <cell r="N9663">
            <v>40988</v>
          </cell>
        </row>
        <row r="9664">
          <cell r="A9664" t="str">
            <v>40202015</v>
          </cell>
          <cell r="B9664" t="str">
            <v>Point</v>
          </cell>
          <cell r="C9664" t="str">
            <v>Surface Coating /Metal Furniture Ops /Prime Coat Application: Flashoff</v>
          </cell>
          <cell r="D9664" t="str">
            <v>Solvent - Industrial Surface Coating &amp; Solvent Use</v>
          </cell>
          <cell r="G9664" t="str">
            <v>Petroleum and Solvent Evaporation</v>
          </cell>
          <cell r="H9664" t="str">
            <v>Surface Coating Operations</v>
          </cell>
          <cell r="I9664" t="str">
            <v>Metal Furniture Operations</v>
          </cell>
          <cell r="J9664" t="str">
            <v>Prime Coat Application: Flashoff</v>
          </cell>
          <cell r="N9664">
            <v>40988</v>
          </cell>
        </row>
        <row r="9665">
          <cell r="A9665" t="str">
            <v>40202020</v>
          </cell>
          <cell r="B9665" t="str">
            <v>Point</v>
          </cell>
          <cell r="C9665" t="str">
            <v>Surface Coating /Metal Furniture Ops /Topcoat Application</v>
          </cell>
          <cell r="D9665" t="str">
            <v>Solvent - Industrial Surface Coating &amp; Solvent Use</v>
          </cell>
          <cell r="G9665" t="str">
            <v>Petroleum and Solvent Evaporation</v>
          </cell>
          <cell r="H9665" t="str">
            <v>Surface Coating Operations</v>
          </cell>
          <cell r="I9665" t="str">
            <v>Metal Furniture Operations</v>
          </cell>
          <cell r="J9665" t="str">
            <v>Topcoat Application</v>
          </cell>
          <cell r="N9665">
            <v>40988</v>
          </cell>
        </row>
        <row r="9666">
          <cell r="A9666" t="str">
            <v>40202021</v>
          </cell>
          <cell r="B9666" t="str">
            <v>Point</v>
          </cell>
          <cell r="C9666" t="str">
            <v>Surface Coating /Metal Furniture Ops /Topcoat Application: Spray, High Solids</v>
          </cell>
          <cell r="D9666" t="str">
            <v>Solvent - Industrial Surface Coating &amp; Solvent Use</v>
          </cell>
          <cell r="G9666" t="str">
            <v>Petroleum and Solvent Evaporation</v>
          </cell>
          <cell r="H9666" t="str">
            <v>Surface Coating Operations</v>
          </cell>
          <cell r="I9666" t="str">
            <v>Metal Furniture Operations</v>
          </cell>
          <cell r="J9666" t="str">
            <v>Topcoat Application: Spray, High Solids</v>
          </cell>
          <cell r="N9666">
            <v>40988</v>
          </cell>
        </row>
        <row r="9667">
          <cell r="A9667" t="str">
            <v>40202022</v>
          </cell>
          <cell r="B9667" t="str">
            <v>Point</v>
          </cell>
          <cell r="C9667" t="str">
            <v>Surface Coating /Metal Furniture Ops /Topcoat Application: Spray, Water-borne</v>
          </cell>
          <cell r="D9667" t="str">
            <v>Solvent - Industrial Surface Coating &amp; Solvent Use</v>
          </cell>
          <cell r="G9667" t="str">
            <v>Petroleum and Solvent Evaporation</v>
          </cell>
          <cell r="H9667" t="str">
            <v>Surface Coating Operations</v>
          </cell>
          <cell r="I9667" t="str">
            <v>Metal Furniture Operations</v>
          </cell>
          <cell r="J9667" t="str">
            <v>Topcoat Application: Spray, Water-borne</v>
          </cell>
          <cell r="N9667">
            <v>40988</v>
          </cell>
        </row>
        <row r="9668">
          <cell r="A9668" t="str">
            <v>40202023</v>
          </cell>
          <cell r="B9668" t="str">
            <v>Point</v>
          </cell>
          <cell r="C9668" t="str">
            <v>Surface Coating /Metal Furniture Ops /Topcoat Application: Dip</v>
          </cell>
          <cell r="D9668" t="str">
            <v>Solvent - Industrial Surface Coating &amp; Solvent Use</v>
          </cell>
          <cell r="G9668" t="str">
            <v>Petroleum and Solvent Evaporation</v>
          </cell>
          <cell r="H9668" t="str">
            <v>Surface Coating Operations</v>
          </cell>
          <cell r="I9668" t="str">
            <v>Metal Furniture Operations</v>
          </cell>
          <cell r="J9668" t="str">
            <v>Topcoat Application: Dip</v>
          </cell>
          <cell r="N9668">
            <v>40988</v>
          </cell>
        </row>
        <row r="9669">
          <cell r="A9669" t="str">
            <v>40202024</v>
          </cell>
          <cell r="B9669" t="str">
            <v>Point</v>
          </cell>
          <cell r="C9669" t="str">
            <v>Surface Coating /Metal Furniture Ops /Topcoat Application: Flow Coat</v>
          </cell>
          <cell r="D9669" t="str">
            <v>Solvent - Industrial Surface Coating &amp; Solvent Use</v>
          </cell>
          <cell r="G9669" t="str">
            <v>Petroleum and Solvent Evaporation</v>
          </cell>
          <cell r="H9669" t="str">
            <v>Surface Coating Operations</v>
          </cell>
          <cell r="I9669" t="str">
            <v>Metal Furniture Operations</v>
          </cell>
          <cell r="J9669" t="str">
            <v>Topcoat Application: Flow Coat</v>
          </cell>
          <cell r="N9669">
            <v>40988</v>
          </cell>
        </row>
        <row r="9670">
          <cell r="A9670" t="str">
            <v>40202025</v>
          </cell>
          <cell r="B9670" t="str">
            <v>Point</v>
          </cell>
          <cell r="C9670" t="str">
            <v>Surface Coating /Metal Furniture Ops /Topcoat Application: Flashoff</v>
          </cell>
          <cell r="D9670" t="str">
            <v>Solvent - Industrial Surface Coating &amp; Solvent Use</v>
          </cell>
          <cell r="G9670" t="str">
            <v>Petroleum and Solvent Evaporation</v>
          </cell>
          <cell r="H9670" t="str">
            <v>Surface Coating Operations</v>
          </cell>
          <cell r="I9670" t="str">
            <v>Metal Furniture Operations</v>
          </cell>
          <cell r="J9670" t="str">
            <v>Topcoat Application: Flashoff</v>
          </cell>
          <cell r="N9670">
            <v>40988</v>
          </cell>
        </row>
        <row r="9671">
          <cell r="A9671" t="str">
            <v>40202031</v>
          </cell>
          <cell r="B9671" t="str">
            <v>Point</v>
          </cell>
          <cell r="C9671" t="str">
            <v>Surface Coating /Metal Furniture Ops /Single Spray Line: General</v>
          </cell>
          <cell r="D9671" t="str">
            <v>Solvent - Industrial Surface Coating &amp; Solvent Use</v>
          </cell>
          <cell r="G9671" t="str">
            <v>Petroleum and Solvent Evaporation</v>
          </cell>
          <cell r="H9671" t="str">
            <v>Surface Coating Operations</v>
          </cell>
          <cell r="I9671" t="str">
            <v>Metal Furniture Operations</v>
          </cell>
          <cell r="J9671" t="str">
            <v>Single Spray Line: General</v>
          </cell>
          <cell r="N9671">
            <v>40988</v>
          </cell>
        </row>
        <row r="9672">
          <cell r="A9672" t="str">
            <v>40202032</v>
          </cell>
          <cell r="B9672" t="str">
            <v>Point</v>
          </cell>
          <cell r="C9672" t="str">
            <v>Surface Coating /Metal Furniture Ops /Spray Dip Line: General ** (Use 4-02-020-37)</v>
          </cell>
          <cell r="D9672" t="str">
            <v>Solvent - Industrial Surface Coating &amp; Solvent Use</v>
          </cell>
          <cell r="G9672" t="str">
            <v>Petroleum and Solvent Evaporation</v>
          </cell>
          <cell r="H9672" t="str">
            <v>Surface Coating Operations</v>
          </cell>
          <cell r="I9672" t="str">
            <v>Metal Furniture Operations</v>
          </cell>
          <cell r="J9672" t="str">
            <v>Spray Dip Line: General ** (Use 4-02-020-37)</v>
          </cell>
          <cell r="N9672">
            <v>40988</v>
          </cell>
        </row>
        <row r="9673">
          <cell r="A9673" t="str">
            <v>40202033</v>
          </cell>
          <cell r="B9673" t="str">
            <v>Point</v>
          </cell>
          <cell r="C9673" t="str">
            <v>Surface Coating /Metal Furniture Ops /Spray High Solids Coating ** (Use 4-02-020-35)</v>
          </cell>
          <cell r="D9673" t="str">
            <v>Solvent - Industrial Surface Coating &amp; Solvent Use</v>
          </cell>
          <cell r="G9673" t="str">
            <v>Petroleum and Solvent Evaporation</v>
          </cell>
          <cell r="H9673" t="str">
            <v>Surface Coating Operations</v>
          </cell>
          <cell r="I9673" t="str">
            <v>Metal Furniture Operations</v>
          </cell>
          <cell r="J9673" t="str">
            <v>Spray High Solids Coating ** (Use 4-02-020-35)</v>
          </cell>
          <cell r="N9673">
            <v>40988</v>
          </cell>
        </row>
        <row r="9674">
          <cell r="A9674" t="str">
            <v>40202034</v>
          </cell>
          <cell r="B9674" t="str">
            <v>Point</v>
          </cell>
          <cell r="C9674" t="str">
            <v>Surface Coating /Metal Furniture Ops /Spray Water-borne Coating ** (Use 4-02-020-36)</v>
          </cell>
          <cell r="D9674" t="str">
            <v>Solvent - Industrial Surface Coating &amp; Solvent Use</v>
          </cell>
          <cell r="G9674" t="str">
            <v>Petroleum and Solvent Evaporation</v>
          </cell>
          <cell r="H9674" t="str">
            <v>Surface Coating Operations</v>
          </cell>
          <cell r="I9674" t="str">
            <v>Metal Furniture Operations</v>
          </cell>
          <cell r="J9674" t="str">
            <v>Spray Water-borne Coating ** (Use 4-02-020-36)</v>
          </cell>
          <cell r="N9674">
            <v>40988</v>
          </cell>
        </row>
        <row r="9675">
          <cell r="A9675" t="str">
            <v>40202035</v>
          </cell>
          <cell r="B9675" t="str">
            <v>Point</v>
          </cell>
          <cell r="C9675" t="str">
            <v>Surface Coating /Metal Furniture Ops /Single Coat Application: Spray, High Solids</v>
          </cell>
          <cell r="D9675" t="str">
            <v>Solvent - Industrial Surface Coating &amp; Solvent Use</v>
          </cell>
          <cell r="G9675" t="str">
            <v>Petroleum and Solvent Evaporation</v>
          </cell>
          <cell r="H9675" t="str">
            <v>Surface Coating Operations</v>
          </cell>
          <cell r="I9675" t="str">
            <v>Metal Furniture Operations</v>
          </cell>
          <cell r="J9675" t="str">
            <v>Single Coat Application: Spray, High Solids</v>
          </cell>
          <cell r="N9675">
            <v>40988</v>
          </cell>
        </row>
        <row r="9676">
          <cell r="A9676" t="str">
            <v>40202036</v>
          </cell>
          <cell r="B9676" t="str">
            <v>Point</v>
          </cell>
          <cell r="C9676" t="str">
            <v>Surface Coating /Metal Furniture Ops /Single Coat Application: Spray, Water-borne</v>
          </cell>
          <cell r="D9676" t="str">
            <v>Solvent - Industrial Surface Coating &amp; Solvent Use</v>
          </cell>
          <cell r="G9676" t="str">
            <v>Petroleum and Solvent Evaporation</v>
          </cell>
          <cell r="H9676" t="str">
            <v>Surface Coating Operations</v>
          </cell>
          <cell r="I9676" t="str">
            <v>Metal Furniture Operations</v>
          </cell>
          <cell r="J9676" t="str">
            <v>Single Coat Application: Spray, Water-borne</v>
          </cell>
          <cell r="N9676">
            <v>40988</v>
          </cell>
        </row>
        <row r="9677">
          <cell r="A9677" t="str">
            <v>40202037</v>
          </cell>
          <cell r="B9677" t="str">
            <v>Point</v>
          </cell>
          <cell r="C9677" t="str">
            <v>Surface Coating /Metal Furniture Ops /Single Coat Application: Dip</v>
          </cell>
          <cell r="D9677" t="str">
            <v>Solvent - Industrial Surface Coating &amp; Solvent Use</v>
          </cell>
          <cell r="G9677" t="str">
            <v>Petroleum and Solvent Evaporation</v>
          </cell>
          <cell r="H9677" t="str">
            <v>Surface Coating Operations</v>
          </cell>
          <cell r="I9677" t="str">
            <v>Metal Furniture Operations</v>
          </cell>
          <cell r="J9677" t="str">
            <v>Single Coat Application: Dip</v>
          </cell>
          <cell r="N9677">
            <v>40988</v>
          </cell>
        </row>
        <row r="9678">
          <cell r="A9678" t="str">
            <v>40202038</v>
          </cell>
          <cell r="B9678" t="str">
            <v>Point</v>
          </cell>
          <cell r="C9678" t="str">
            <v>Surface Coating /Metal Furniture Ops /Single Coat Application: Flow Coat</v>
          </cell>
          <cell r="D9678" t="str">
            <v>Solvent - Industrial Surface Coating &amp; Solvent Use</v>
          </cell>
          <cell r="G9678" t="str">
            <v>Petroleum and Solvent Evaporation</v>
          </cell>
          <cell r="H9678" t="str">
            <v>Surface Coating Operations</v>
          </cell>
          <cell r="I9678" t="str">
            <v>Metal Furniture Operations</v>
          </cell>
          <cell r="J9678" t="str">
            <v>Single Coat Application: Flow Coat</v>
          </cell>
          <cell r="N9678">
            <v>40988</v>
          </cell>
        </row>
        <row r="9679">
          <cell r="A9679" t="str">
            <v>40202039</v>
          </cell>
          <cell r="B9679" t="str">
            <v>Point</v>
          </cell>
          <cell r="C9679" t="str">
            <v>Surface Coating /Metal Furniture Ops /Single Coat Application: Flashoff</v>
          </cell>
          <cell r="D9679" t="str">
            <v>Solvent - Industrial Surface Coating &amp; Solvent Use</v>
          </cell>
          <cell r="G9679" t="str">
            <v>Petroleum and Solvent Evaporation</v>
          </cell>
          <cell r="H9679" t="str">
            <v>Surface Coating Operations</v>
          </cell>
          <cell r="I9679" t="str">
            <v>Metal Furniture Operations</v>
          </cell>
          <cell r="J9679" t="str">
            <v>Single Coat Application: Flashoff</v>
          </cell>
          <cell r="N9679">
            <v>40988</v>
          </cell>
        </row>
        <row r="9680">
          <cell r="A9680" t="str">
            <v>40202099</v>
          </cell>
          <cell r="B9680" t="str">
            <v>Point</v>
          </cell>
          <cell r="C9680" t="str">
            <v>Surface Coating /Metal Furniture Ops /Other Not Classified</v>
          </cell>
          <cell r="D9680" t="str">
            <v>Solvent - Industrial Surface Coating &amp; Solvent Use</v>
          </cell>
          <cell r="G9680" t="str">
            <v>Petroleum and Solvent Evaporation</v>
          </cell>
          <cell r="H9680" t="str">
            <v>Surface Coating Operations</v>
          </cell>
          <cell r="I9680" t="str">
            <v>Metal Furniture Operations</v>
          </cell>
          <cell r="J9680" t="str">
            <v>Other Not Classified</v>
          </cell>
          <cell r="N9680">
            <v>40988</v>
          </cell>
        </row>
        <row r="9681">
          <cell r="A9681" t="str">
            <v>40202101</v>
          </cell>
          <cell r="B9681" t="str">
            <v>Point</v>
          </cell>
          <cell r="C9681" t="str">
            <v>Surface Coating /Flatwood Products /Base Coat</v>
          </cell>
          <cell r="D9681" t="str">
            <v>Solvent - Industrial Surface Coating &amp; Solvent Use</v>
          </cell>
          <cell r="G9681" t="str">
            <v>Petroleum and Solvent Evaporation</v>
          </cell>
          <cell r="H9681" t="str">
            <v>Surface Coating Operations</v>
          </cell>
          <cell r="I9681" t="str">
            <v>Flatwood Products</v>
          </cell>
          <cell r="J9681" t="str">
            <v>Base Coat</v>
          </cell>
          <cell r="N9681">
            <v>40988</v>
          </cell>
        </row>
        <row r="9682">
          <cell r="A9682" t="str">
            <v>40202103</v>
          </cell>
          <cell r="B9682" t="str">
            <v>Point</v>
          </cell>
          <cell r="C9682" t="str">
            <v>Surface Coating /Flatwood Products /Coating Mixing</v>
          </cell>
          <cell r="D9682" t="str">
            <v>Solvent - Industrial Surface Coating &amp; Solvent Use</v>
          </cell>
          <cell r="G9682" t="str">
            <v>Petroleum and Solvent Evaporation</v>
          </cell>
          <cell r="H9682" t="str">
            <v>Surface Coating Operations</v>
          </cell>
          <cell r="I9682" t="str">
            <v>Flatwood Products</v>
          </cell>
          <cell r="J9682" t="str">
            <v>Coating Mixing</v>
          </cell>
          <cell r="N9682">
            <v>40988</v>
          </cell>
        </row>
        <row r="9683">
          <cell r="A9683" t="str">
            <v>40202104</v>
          </cell>
          <cell r="B9683" t="str">
            <v>Point</v>
          </cell>
          <cell r="C9683" t="str">
            <v>Surface Coating /Flatwood Products /Coating Storage</v>
          </cell>
          <cell r="D9683" t="str">
            <v>Industrial Processes - Storage and Transfer</v>
          </cell>
          <cell r="G9683" t="str">
            <v>Petroleum and Solvent Evaporation</v>
          </cell>
          <cell r="H9683" t="str">
            <v>Surface Coating Operations</v>
          </cell>
          <cell r="I9683" t="str">
            <v>Flatwood Products</v>
          </cell>
          <cell r="J9683" t="str">
            <v>Coating Storage</v>
          </cell>
          <cell r="N9683">
            <v>40988</v>
          </cell>
        </row>
        <row r="9684">
          <cell r="A9684" t="str">
            <v>40202105</v>
          </cell>
          <cell r="B9684" t="str">
            <v>Point</v>
          </cell>
          <cell r="C9684" t="str">
            <v>Surface Coating /Flatwood Products /Equipment Cleanup</v>
          </cell>
          <cell r="D9684" t="str">
            <v>Solvent - Industrial Surface Coating &amp; Solvent Use</v>
          </cell>
          <cell r="G9684" t="str">
            <v>Petroleum and Solvent Evaporation</v>
          </cell>
          <cell r="H9684" t="str">
            <v>Surface Coating Operations</v>
          </cell>
          <cell r="I9684" t="str">
            <v>Flatwood Products</v>
          </cell>
          <cell r="J9684" t="str">
            <v>Equipment Cleanup</v>
          </cell>
          <cell r="N9684">
            <v>40988</v>
          </cell>
        </row>
        <row r="9685">
          <cell r="A9685" t="str">
            <v>40202106</v>
          </cell>
          <cell r="B9685" t="str">
            <v>Point</v>
          </cell>
          <cell r="C9685" t="str">
            <v>Surface Coating /Flatwood Products /Topcoat</v>
          </cell>
          <cell r="D9685" t="str">
            <v>Solvent - Industrial Surface Coating &amp; Solvent Use</v>
          </cell>
          <cell r="G9685" t="str">
            <v>Petroleum and Solvent Evaporation</v>
          </cell>
          <cell r="H9685" t="str">
            <v>Surface Coating Operations</v>
          </cell>
          <cell r="I9685" t="str">
            <v>Flatwood Products</v>
          </cell>
          <cell r="J9685" t="str">
            <v>Topcoat</v>
          </cell>
          <cell r="N9685">
            <v>40988</v>
          </cell>
        </row>
        <row r="9686">
          <cell r="A9686" t="str">
            <v>40202107</v>
          </cell>
          <cell r="B9686" t="str">
            <v>Point</v>
          </cell>
          <cell r="C9686" t="str">
            <v>Surface Coating /Flatwood Products /Filler</v>
          </cell>
          <cell r="D9686" t="str">
            <v>Solvent - Industrial Surface Coating &amp; Solvent Use</v>
          </cell>
          <cell r="G9686" t="str">
            <v>Petroleum and Solvent Evaporation</v>
          </cell>
          <cell r="H9686" t="str">
            <v>Surface Coating Operations</v>
          </cell>
          <cell r="I9686" t="str">
            <v>Flatwood Products</v>
          </cell>
          <cell r="J9686" t="str">
            <v>Filler</v>
          </cell>
          <cell r="N9686">
            <v>40988</v>
          </cell>
        </row>
        <row r="9687">
          <cell r="A9687" t="str">
            <v>40202108</v>
          </cell>
          <cell r="B9687" t="str">
            <v>Point</v>
          </cell>
          <cell r="C9687" t="str">
            <v>Surface Coating /Flatwood Products /Sealer</v>
          </cell>
          <cell r="D9687" t="str">
            <v>Solvent - Industrial Surface Coating &amp; Solvent Use</v>
          </cell>
          <cell r="G9687" t="str">
            <v>Petroleum and Solvent Evaporation</v>
          </cell>
          <cell r="H9687" t="str">
            <v>Surface Coating Operations</v>
          </cell>
          <cell r="I9687" t="str">
            <v>Flatwood Products</v>
          </cell>
          <cell r="J9687" t="str">
            <v>Sealer</v>
          </cell>
          <cell r="N9687">
            <v>40988</v>
          </cell>
        </row>
        <row r="9688">
          <cell r="A9688" t="str">
            <v>40202109</v>
          </cell>
          <cell r="B9688" t="str">
            <v>Point</v>
          </cell>
          <cell r="C9688" t="str">
            <v>Surface Coating /Flatwood Products /Inks</v>
          </cell>
          <cell r="D9688" t="str">
            <v>Solvent - Industrial Surface Coating &amp; Solvent Use</v>
          </cell>
          <cell r="G9688" t="str">
            <v>Petroleum and Solvent Evaporation</v>
          </cell>
          <cell r="H9688" t="str">
            <v>Surface Coating Operations</v>
          </cell>
          <cell r="I9688" t="str">
            <v>Flatwood Products</v>
          </cell>
          <cell r="J9688" t="str">
            <v>Inks</v>
          </cell>
          <cell r="N9688">
            <v>40988</v>
          </cell>
        </row>
        <row r="9689">
          <cell r="A9689" t="str">
            <v>40202110</v>
          </cell>
          <cell r="B9689" t="str">
            <v>Point</v>
          </cell>
          <cell r="C9689" t="str">
            <v>Surface Coating /Flatwood Products /Grove Coat Application</v>
          </cell>
          <cell r="D9689" t="str">
            <v>Solvent - Industrial Surface Coating &amp; Solvent Use</v>
          </cell>
          <cell r="G9689" t="str">
            <v>Petroleum and Solvent Evaporation</v>
          </cell>
          <cell r="H9689" t="str">
            <v>Surface Coating Operations</v>
          </cell>
          <cell r="I9689" t="str">
            <v>Flatwood Products</v>
          </cell>
          <cell r="J9689" t="str">
            <v>Grove Coat Application</v>
          </cell>
          <cell r="N9689">
            <v>40988</v>
          </cell>
        </row>
        <row r="9690">
          <cell r="A9690" t="str">
            <v>40202111</v>
          </cell>
          <cell r="B9690" t="str">
            <v>Point</v>
          </cell>
          <cell r="C9690" t="str">
            <v>Surface Coating /Flatwood Products /Stain Application</v>
          </cell>
          <cell r="D9690" t="str">
            <v>Solvent - Industrial Surface Coating &amp; Solvent Use</v>
          </cell>
          <cell r="G9690" t="str">
            <v>Petroleum and Solvent Evaporation</v>
          </cell>
          <cell r="H9690" t="str">
            <v>Surface Coating Operations</v>
          </cell>
          <cell r="I9690" t="str">
            <v>Flatwood Products</v>
          </cell>
          <cell r="J9690" t="str">
            <v>Stain Application</v>
          </cell>
          <cell r="N9690">
            <v>40988</v>
          </cell>
        </row>
        <row r="9691">
          <cell r="A9691" t="str">
            <v>40202117</v>
          </cell>
          <cell r="B9691" t="str">
            <v>Point</v>
          </cell>
          <cell r="C9691" t="str">
            <v>Surface Coating /Flatwood Products /Filler Sander</v>
          </cell>
          <cell r="D9691" t="str">
            <v>Solvent - Industrial Surface Coating &amp; Solvent Use</v>
          </cell>
          <cell r="G9691" t="str">
            <v>Petroleum and Solvent Evaporation</v>
          </cell>
          <cell r="H9691" t="str">
            <v>Surface Coating Operations</v>
          </cell>
          <cell r="I9691" t="str">
            <v>Flatwood Products</v>
          </cell>
          <cell r="J9691" t="str">
            <v>Filler Sander</v>
          </cell>
          <cell r="N9691">
            <v>40988</v>
          </cell>
        </row>
        <row r="9692">
          <cell r="A9692" t="str">
            <v>40202118</v>
          </cell>
          <cell r="B9692" t="str">
            <v>Point</v>
          </cell>
          <cell r="C9692" t="str">
            <v>Surface Coating /Flatwood Products /Sealer Sander</v>
          </cell>
          <cell r="D9692" t="str">
            <v>Solvent - Industrial Surface Coating &amp; Solvent Use</v>
          </cell>
          <cell r="G9692" t="str">
            <v>Petroleum and Solvent Evaporation</v>
          </cell>
          <cell r="H9692" t="str">
            <v>Surface Coating Operations</v>
          </cell>
          <cell r="I9692" t="str">
            <v>Flatwood Products</v>
          </cell>
          <cell r="J9692" t="str">
            <v>Sealer Sander</v>
          </cell>
          <cell r="N9692">
            <v>40988</v>
          </cell>
        </row>
        <row r="9693">
          <cell r="A9693" t="str">
            <v>40202131</v>
          </cell>
          <cell r="B9693" t="str">
            <v>Point</v>
          </cell>
          <cell r="C9693" t="str">
            <v>Surface Coating /Flatwood Products /Water-borne Coating</v>
          </cell>
          <cell r="D9693" t="str">
            <v>Solvent - Industrial Surface Coating &amp; Solvent Use</v>
          </cell>
          <cell r="G9693" t="str">
            <v>Petroleum and Solvent Evaporation</v>
          </cell>
          <cell r="H9693" t="str">
            <v>Surface Coating Operations</v>
          </cell>
          <cell r="I9693" t="str">
            <v>Flatwood Products</v>
          </cell>
          <cell r="J9693" t="str">
            <v>Water-borne Coating</v>
          </cell>
          <cell r="N9693">
            <v>40988</v>
          </cell>
        </row>
        <row r="9694">
          <cell r="A9694" t="str">
            <v>40202132</v>
          </cell>
          <cell r="B9694" t="str">
            <v>Point</v>
          </cell>
          <cell r="C9694" t="str">
            <v>Surface Coating /Flatwood Products /Solvent-borne Coating</v>
          </cell>
          <cell r="D9694" t="str">
            <v>Solvent - Industrial Surface Coating &amp; Solvent Use</v>
          </cell>
          <cell r="G9694" t="str">
            <v>Petroleum and Solvent Evaporation</v>
          </cell>
          <cell r="H9694" t="str">
            <v>Surface Coating Operations</v>
          </cell>
          <cell r="I9694" t="str">
            <v>Flatwood Products</v>
          </cell>
          <cell r="J9694" t="str">
            <v>Solvent-borne Coating</v>
          </cell>
          <cell r="N9694">
            <v>40988</v>
          </cell>
        </row>
        <row r="9695">
          <cell r="A9695" t="str">
            <v>40202133</v>
          </cell>
          <cell r="B9695" t="str">
            <v>Point</v>
          </cell>
          <cell r="C9695" t="str">
            <v>Surface Coating /Flatwood Products /Ultraviolet Coating</v>
          </cell>
          <cell r="D9695" t="str">
            <v>Solvent - Industrial Surface Coating &amp; Solvent Use</v>
          </cell>
          <cell r="G9695" t="str">
            <v>Petroleum and Solvent Evaporation</v>
          </cell>
          <cell r="H9695" t="str">
            <v>Surface Coating Operations</v>
          </cell>
          <cell r="I9695" t="str">
            <v>Flatwood Products</v>
          </cell>
          <cell r="J9695" t="str">
            <v>Ultraviolet Coating</v>
          </cell>
          <cell r="N9695">
            <v>40988</v>
          </cell>
        </row>
        <row r="9696">
          <cell r="A9696" t="str">
            <v>40202140</v>
          </cell>
          <cell r="B9696" t="str">
            <v>Point</v>
          </cell>
          <cell r="C9696" t="str">
            <v>Surface Coating /Flatwood Products /Surface Prep (Incl Tempering, Sanding, Brushing, Grove Cut)</v>
          </cell>
          <cell r="D9696" t="str">
            <v>Solvent - Industrial Surface Coating &amp; Solvent Use</v>
          </cell>
          <cell r="G9696" t="str">
            <v>Petroleum and Solvent Evaporation</v>
          </cell>
          <cell r="H9696" t="str">
            <v>Surface Coating Operations</v>
          </cell>
          <cell r="I9696" t="str">
            <v>Flatwood Products</v>
          </cell>
          <cell r="J9696" t="str">
            <v>Surface Preparation (Includes Tempering, Sanding, Brushing, Grove Cut)</v>
          </cell>
          <cell r="N9696">
            <v>40988</v>
          </cell>
        </row>
        <row r="9697">
          <cell r="A9697" t="str">
            <v>40202199</v>
          </cell>
          <cell r="B9697" t="str">
            <v>Point</v>
          </cell>
          <cell r="C9697" t="str">
            <v>Surface Coating /Flatwood Products /Other Not Classified</v>
          </cell>
          <cell r="D9697" t="str">
            <v>Solvent - Industrial Surface Coating &amp; Solvent Use</v>
          </cell>
          <cell r="G9697" t="str">
            <v>Petroleum and Solvent Evaporation</v>
          </cell>
          <cell r="H9697" t="str">
            <v>Surface Coating Operations</v>
          </cell>
          <cell r="I9697" t="str">
            <v>Flatwood Products</v>
          </cell>
          <cell r="J9697" t="str">
            <v>Other Not Classified</v>
          </cell>
          <cell r="N9697">
            <v>40988</v>
          </cell>
        </row>
        <row r="9698">
          <cell r="A9698" t="str">
            <v>40202201</v>
          </cell>
          <cell r="B9698" t="str">
            <v>Point</v>
          </cell>
          <cell r="C9698" t="str">
            <v>Surface Coating /Plastic Parts /Coating Operation</v>
          </cell>
          <cell r="D9698" t="str">
            <v>Solvent - Industrial Surface Coating &amp; Solvent Use</v>
          </cell>
          <cell r="G9698" t="str">
            <v>Petroleum and Solvent Evaporation</v>
          </cell>
          <cell r="H9698" t="str">
            <v>Surface Coating Operations</v>
          </cell>
          <cell r="I9698" t="str">
            <v>Plastic Parts</v>
          </cell>
          <cell r="J9698" t="str">
            <v>Coating Operation</v>
          </cell>
          <cell r="N9698">
            <v>40988</v>
          </cell>
        </row>
        <row r="9699">
          <cell r="A9699" t="str">
            <v>40202202</v>
          </cell>
          <cell r="B9699" t="str">
            <v>Point</v>
          </cell>
          <cell r="C9699" t="str">
            <v>Surface Coating /Plastic Parts /Cleaning/Pretreatment</v>
          </cell>
          <cell r="D9699" t="str">
            <v>Solvent - Industrial Surface Coating &amp; Solvent Use</v>
          </cell>
          <cell r="G9699" t="str">
            <v>Petroleum and Solvent Evaporation</v>
          </cell>
          <cell r="H9699" t="str">
            <v>Surface Coating Operations</v>
          </cell>
          <cell r="I9699" t="str">
            <v>Plastic Parts</v>
          </cell>
          <cell r="J9699" t="str">
            <v>Cleaning/Pretreatment</v>
          </cell>
          <cell r="N9699">
            <v>40988</v>
          </cell>
        </row>
        <row r="9700">
          <cell r="A9700" t="str">
            <v>40202203</v>
          </cell>
          <cell r="B9700" t="str">
            <v>Point</v>
          </cell>
          <cell r="C9700" t="str">
            <v>Surface Coating /Plastic Parts /Coating Mixing</v>
          </cell>
          <cell r="D9700" t="str">
            <v>Solvent - Industrial Surface Coating &amp; Solvent Use</v>
          </cell>
          <cell r="G9700" t="str">
            <v>Petroleum and Solvent Evaporation</v>
          </cell>
          <cell r="H9700" t="str">
            <v>Surface Coating Operations</v>
          </cell>
          <cell r="I9700" t="str">
            <v>Plastic Parts</v>
          </cell>
          <cell r="J9700" t="str">
            <v>Coating Mixing</v>
          </cell>
          <cell r="N9700">
            <v>40988</v>
          </cell>
        </row>
        <row r="9701">
          <cell r="A9701" t="str">
            <v>40202204</v>
          </cell>
          <cell r="B9701" t="str">
            <v>Point</v>
          </cell>
          <cell r="C9701" t="str">
            <v>Surface Coating /Plastic Parts /Coating Storage</v>
          </cell>
          <cell r="D9701" t="str">
            <v>Industrial Processes - Storage and Transfer</v>
          </cell>
          <cell r="G9701" t="str">
            <v>Petroleum and Solvent Evaporation</v>
          </cell>
          <cell r="H9701" t="str">
            <v>Surface Coating Operations</v>
          </cell>
          <cell r="I9701" t="str">
            <v>Plastic Parts</v>
          </cell>
          <cell r="J9701" t="str">
            <v>Coating Storage</v>
          </cell>
          <cell r="N9701">
            <v>40988</v>
          </cell>
        </row>
        <row r="9702">
          <cell r="A9702" t="str">
            <v>40202205</v>
          </cell>
          <cell r="B9702" t="str">
            <v>Point</v>
          </cell>
          <cell r="C9702" t="str">
            <v>Surface Coating /Plastic Parts /Equipment Cleanup</v>
          </cell>
          <cell r="D9702" t="str">
            <v>Solvent - Industrial Surface Coating &amp; Solvent Use</v>
          </cell>
          <cell r="G9702" t="str">
            <v>Petroleum and Solvent Evaporation</v>
          </cell>
          <cell r="H9702" t="str">
            <v>Surface Coating Operations</v>
          </cell>
          <cell r="I9702" t="str">
            <v>Plastic Parts</v>
          </cell>
          <cell r="J9702" t="str">
            <v>Equipment Cleanup</v>
          </cell>
          <cell r="N9702">
            <v>40988</v>
          </cell>
        </row>
        <row r="9703">
          <cell r="A9703" t="str">
            <v>40202206</v>
          </cell>
          <cell r="B9703" t="str">
            <v>Point</v>
          </cell>
          <cell r="C9703" t="str">
            <v>Surface Coating /Plastic Parts /Business: Baseline Coating Mix</v>
          </cell>
          <cell r="D9703" t="str">
            <v>Solvent - Industrial Surface Coating &amp; Solvent Use</v>
          </cell>
          <cell r="G9703" t="str">
            <v>Petroleum and Solvent Evaporation</v>
          </cell>
          <cell r="H9703" t="str">
            <v>Surface Coating Operations</v>
          </cell>
          <cell r="I9703" t="str">
            <v>Plastic Parts</v>
          </cell>
          <cell r="J9703" t="str">
            <v>Business: Baseline Coating Mix</v>
          </cell>
          <cell r="N9703">
            <v>40988</v>
          </cell>
        </row>
        <row r="9704">
          <cell r="A9704" t="str">
            <v>40202207</v>
          </cell>
          <cell r="B9704" t="str">
            <v>Point</v>
          </cell>
          <cell r="C9704" t="str">
            <v>Surface Coating /Plastic Parts /Business: Low Solids Solvent-borne Coating</v>
          </cell>
          <cell r="D9704" t="str">
            <v>Solvent - Industrial Surface Coating &amp; Solvent Use</v>
          </cell>
          <cell r="G9704" t="str">
            <v>Petroleum and Solvent Evaporation</v>
          </cell>
          <cell r="H9704" t="str">
            <v>Surface Coating Operations</v>
          </cell>
          <cell r="I9704" t="str">
            <v>Plastic Parts</v>
          </cell>
          <cell r="J9704" t="str">
            <v>Business: Low Solids Solvent-borne Coating</v>
          </cell>
          <cell r="N9704">
            <v>40988</v>
          </cell>
        </row>
        <row r="9705">
          <cell r="A9705" t="str">
            <v>40202208</v>
          </cell>
          <cell r="B9705" t="str">
            <v>Point</v>
          </cell>
          <cell r="C9705" t="str">
            <v>Surface Coating /Plastic Parts /Business: Medium Solids Solvent-borne Coating</v>
          </cell>
          <cell r="D9705" t="str">
            <v>Solvent - Industrial Surface Coating &amp; Solvent Use</v>
          </cell>
          <cell r="G9705" t="str">
            <v>Petroleum and Solvent Evaporation</v>
          </cell>
          <cell r="H9705" t="str">
            <v>Surface Coating Operations</v>
          </cell>
          <cell r="I9705" t="str">
            <v>Plastic Parts</v>
          </cell>
          <cell r="J9705" t="str">
            <v>Business: Medium Solids Solvent-borne Coating</v>
          </cell>
          <cell r="N9705">
            <v>40988</v>
          </cell>
        </row>
        <row r="9706">
          <cell r="A9706" t="str">
            <v>40202209</v>
          </cell>
          <cell r="B9706" t="str">
            <v>Point</v>
          </cell>
          <cell r="C9706" t="str">
            <v>Surface Coating /Plastic Parts /Business: High Solids Coating (25% Efficiency)</v>
          </cell>
          <cell r="D9706" t="str">
            <v>Solvent - Industrial Surface Coating &amp; Solvent Use</v>
          </cell>
          <cell r="G9706" t="str">
            <v>Petroleum and Solvent Evaporation</v>
          </cell>
          <cell r="H9706" t="str">
            <v>Surface Coating Operations</v>
          </cell>
          <cell r="I9706" t="str">
            <v>Plastic Parts</v>
          </cell>
          <cell r="J9706" t="str">
            <v>Business: High Solids Coating (25% Efficiency)</v>
          </cell>
          <cell r="N9706">
            <v>40988</v>
          </cell>
        </row>
        <row r="9707">
          <cell r="A9707" t="str">
            <v>40202210</v>
          </cell>
          <cell r="B9707" t="str">
            <v>Point</v>
          </cell>
          <cell r="C9707" t="str">
            <v>Surface Coating /Plastic Parts /Business: High Solids Solvent-borne Coating (40% Efficiency)</v>
          </cell>
          <cell r="D9707" t="str">
            <v>Solvent - Industrial Surface Coating &amp; Solvent Use</v>
          </cell>
          <cell r="G9707" t="str">
            <v>Petroleum and Solvent Evaporation</v>
          </cell>
          <cell r="H9707" t="str">
            <v>Surface Coating Operations</v>
          </cell>
          <cell r="I9707" t="str">
            <v>Plastic Parts</v>
          </cell>
          <cell r="J9707" t="str">
            <v>Business: High Solids Solvent-borne Coating (40% Efficiency)</v>
          </cell>
          <cell r="N9707">
            <v>40988</v>
          </cell>
        </row>
        <row r="9708">
          <cell r="A9708" t="str">
            <v>40202211</v>
          </cell>
          <cell r="B9708" t="str">
            <v>Point</v>
          </cell>
          <cell r="C9708" t="str">
            <v>Surface Coating /Plastic Parts /Business: Water-borne Coating</v>
          </cell>
          <cell r="D9708" t="str">
            <v>Solvent - Industrial Surface Coating &amp; Solvent Use</v>
          </cell>
          <cell r="G9708" t="str">
            <v>Petroleum and Solvent Evaporation</v>
          </cell>
          <cell r="H9708" t="str">
            <v>Surface Coating Operations</v>
          </cell>
          <cell r="I9708" t="str">
            <v>Plastic Parts</v>
          </cell>
          <cell r="J9708" t="str">
            <v>Business: Water-borne Coating</v>
          </cell>
          <cell r="N9708">
            <v>40988</v>
          </cell>
        </row>
        <row r="9709">
          <cell r="A9709" t="str">
            <v>40202212</v>
          </cell>
          <cell r="B9709" t="str">
            <v>Point</v>
          </cell>
          <cell r="C9709" t="str">
            <v>Surface Coating /Plastic Parts /Business: Low Solids Solvent-borne EMI/RFI Shielding Coating</v>
          </cell>
          <cell r="D9709" t="str">
            <v>Solvent - Industrial Surface Coating &amp; Solvent Use</v>
          </cell>
          <cell r="G9709" t="str">
            <v>Petroleum and Solvent Evaporation</v>
          </cell>
          <cell r="H9709" t="str">
            <v>Surface Coating Operations</v>
          </cell>
          <cell r="I9709" t="str">
            <v>Plastic Parts</v>
          </cell>
          <cell r="J9709" t="str">
            <v>Business: Low Solids Solvent-borne EMI/RFI Shielding Coating</v>
          </cell>
          <cell r="N9709">
            <v>40988</v>
          </cell>
        </row>
        <row r="9710">
          <cell r="A9710" t="str">
            <v>40202213</v>
          </cell>
          <cell r="B9710" t="str">
            <v>Point</v>
          </cell>
          <cell r="C9710" t="str">
            <v>Surface Coating /Plastic Parts /Business: Higher Solids Solvent-borne EMI/RFI Shielding Coating</v>
          </cell>
          <cell r="D9710" t="str">
            <v>Solvent - Industrial Surface Coating &amp; Solvent Use</v>
          </cell>
          <cell r="G9710" t="str">
            <v>Petroleum and Solvent Evaporation</v>
          </cell>
          <cell r="H9710" t="str">
            <v>Surface Coating Operations</v>
          </cell>
          <cell r="I9710" t="str">
            <v>Plastic Parts</v>
          </cell>
          <cell r="J9710" t="str">
            <v>Business: Higher Solids Solvent-borne EMI/RFI Shielding Coating</v>
          </cell>
          <cell r="N9710">
            <v>40988</v>
          </cell>
        </row>
        <row r="9711">
          <cell r="A9711" t="str">
            <v>40202214</v>
          </cell>
          <cell r="B9711" t="str">
            <v>Point</v>
          </cell>
          <cell r="C9711" t="str">
            <v>Surface Coating /Plastic Parts /Business: Water-borne EMI/RFI Shielding Coating</v>
          </cell>
          <cell r="D9711" t="str">
            <v>Solvent - Industrial Surface Coating &amp; Solvent Use</v>
          </cell>
          <cell r="G9711" t="str">
            <v>Petroleum and Solvent Evaporation</v>
          </cell>
          <cell r="H9711" t="str">
            <v>Surface Coating Operations</v>
          </cell>
          <cell r="I9711" t="str">
            <v>Plastic Parts</v>
          </cell>
          <cell r="J9711" t="str">
            <v>Business: Water-borne EMI/RFI Shielding Coating</v>
          </cell>
          <cell r="N9711">
            <v>40988</v>
          </cell>
        </row>
        <row r="9712">
          <cell r="A9712" t="str">
            <v>40202215</v>
          </cell>
          <cell r="B9712" t="str">
            <v>Point</v>
          </cell>
          <cell r="C9712" t="str">
            <v>Surface Coating /Plastic Parts /Business: Zinc Arc Spray</v>
          </cell>
          <cell r="D9712" t="str">
            <v>Solvent - Industrial Surface Coating &amp; Solvent Use</v>
          </cell>
          <cell r="G9712" t="str">
            <v>Petroleum and Solvent Evaporation</v>
          </cell>
          <cell r="H9712" t="str">
            <v>Surface Coating Operations</v>
          </cell>
          <cell r="I9712" t="str">
            <v>Plastic Parts</v>
          </cell>
          <cell r="J9712" t="str">
            <v>Business: Zinc Arc Spray</v>
          </cell>
          <cell r="N9712">
            <v>40988</v>
          </cell>
        </row>
        <row r="9713">
          <cell r="A9713" t="str">
            <v>40202220</v>
          </cell>
          <cell r="B9713" t="str">
            <v>Point</v>
          </cell>
          <cell r="C9713" t="str">
            <v>Surface Coating /Plastic Parts /Prime Coat Application</v>
          </cell>
          <cell r="D9713" t="str">
            <v>Solvent - Industrial Surface Coating &amp; Solvent Use</v>
          </cell>
          <cell r="G9713" t="str">
            <v>Petroleum and Solvent Evaporation</v>
          </cell>
          <cell r="H9713" t="str">
            <v>Surface Coating Operations</v>
          </cell>
          <cell r="I9713" t="str">
            <v>Plastic Parts</v>
          </cell>
          <cell r="J9713" t="str">
            <v>Prime Coat Application</v>
          </cell>
          <cell r="N9713">
            <v>40988</v>
          </cell>
        </row>
        <row r="9714">
          <cell r="A9714" t="str">
            <v>40202229</v>
          </cell>
          <cell r="B9714" t="str">
            <v>Point</v>
          </cell>
          <cell r="C9714" t="str">
            <v>Surface Coating /Plastic Parts /Prime Coat Flashoff</v>
          </cell>
          <cell r="D9714" t="str">
            <v>Solvent - Industrial Surface Coating &amp; Solvent Use</v>
          </cell>
          <cell r="G9714" t="str">
            <v>Petroleum and Solvent Evaporation</v>
          </cell>
          <cell r="H9714" t="str">
            <v>Surface Coating Operations</v>
          </cell>
          <cell r="I9714" t="str">
            <v>Plastic Parts</v>
          </cell>
          <cell r="J9714" t="str">
            <v>Prime Coat Flashoff</v>
          </cell>
          <cell r="N9714">
            <v>40988</v>
          </cell>
        </row>
        <row r="9715">
          <cell r="A9715" t="str">
            <v>40202230</v>
          </cell>
          <cell r="B9715" t="str">
            <v>Point</v>
          </cell>
          <cell r="C9715" t="str">
            <v>Surface Coating /Plastic Parts /Color Coat Application</v>
          </cell>
          <cell r="D9715" t="str">
            <v>Solvent - Industrial Surface Coating &amp; Solvent Use</v>
          </cell>
          <cell r="G9715" t="str">
            <v>Petroleum and Solvent Evaporation</v>
          </cell>
          <cell r="H9715" t="str">
            <v>Surface Coating Operations</v>
          </cell>
          <cell r="I9715" t="str">
            <v>Plastic Parts</v>
          </cell>
          <cell r="J9715" t="str">
            <v>Color Coat Application</v>
          </cell>
          <cell r="N9715">
            <v>40988</v>
          </cell>
        </row>
        <row r="9716">
          <cell r="A9716" t="str">
            <v>40202239</v>
          </cell>
          <cell r="B9716" t="str">
            <v>Point</v>
          </cell>
          <cell r="C9716" t="str">
            <v>Surface Coating /Plastic Parts /Color Coat Flashoff</v>
          </cell>
          <cell r="D9716" t="str">
            <v>Solvent - Industrial Surface Coating &amp; Solvent Use</v>
          </cell>
          <cell r="G9716" t="str">
            <v>Petroleum and Solvent Evaporation</v>
          </cell>
          <cell r="H9716" t="str">
            <v>Surface Coating Operations</v>
          </cell>
          <cell r="I9716" t="str">
            <v>Plastic Parts</v>
          </cell>
          <cell r="J9716" t="str">
            <v>Color Coat Flashoff</v>
          </cell>
          <cell r="N9716">
            <v>40988</v>
          </cell>
        </row>
        <row r="9717">
          <cell r="A9717" t="str">
            <v>40202240</v>
          </cell>
          <cell r="B9717" t="str">
            <v>Point</v>
          </cell>
          <cell r="C9717" t="str">
            <v>Surface Coating /Plastic Parts /Topcoat/Texture Coat Application</v>
          </cell>
          <cell r="D9717" t="str">
            <v>Solvent - Industrial Surface Coating &amp; Solvent Use</v>
          </cell>
          <cell r="G9717" t="str">
            <v>Petroleum and Solvent Evaporation</v>
          </cell>
          <cell r="H9717" t="str">
            <v>Surface Coating Operations</v>
          </cell>
          <cell r="I9717" t="str">
            <v>Plastic Parts</v>
          </cell>
          <cell r="J9717" t="str">
            <v>Topcoat/Texture Coat Application</v>
          </cell>
          <cell r="N9717">
            <v>40988</v>
          </cell>
        </row>
        <row r="9718">
          <cell r="A9718" t="str">
            <v>40202249</v>
          </cell>
          <cell r="B9718" t="str">
            <v>Point</v>
          </cell>
          <cell r="C9718" t="str">
            <v>Surface Coating /Plastic Parts /Topcoat/Texture Coat Flashoff</v>
          </cell>
          <cell r="D9718" t="str">
            <v>Solvent - Industrial Surface Coating &amp; Solvent Use</v>
          </cell>
          <cell r="G9718" t="str">
            <v>Petroleum and Solvent Evaporation</v>
          </cell>
          <cell r="H9718" t="str">
            <v>Surface Coating Operations</v>
          </cell>
          <cell r="I9718" t="str">
            <v>Plastic Parts</v>
          </cell>
          <cell r="J9718" t="str">
            <v>Topcoat/Texture Coat Flashoff</v>
          </cell>
          <cell r="N9718">
            <v>40988</v>
          </cell>
        </row>
        <row r="9719">
          <cell r="A9719" t="str">
            <v>40202250</v>
          </cell>
          <cell r="B9719" t="str">
            <v>Point</v>
          </cell>
          <cell r="C9719" t="str">
            <v>Surface Coating /Plastic Parts /EMI/RFI Shielding Coat Application</v>
          </cell>
          <cell r="D9719" t="str">
            <v>Solvent - Industrial Surface Coating &amp; Solvent Use</v>
          </cell>
          <cell r="G9719" t="str">
            <v>Petroleum and Solvent Evaporation</v>
          </cell>
          <cell r="H9719" t="str">
            <v>Surface Coating Operations</v>
          </cell>
          <cell r="I9719" t="str">
            <v>Plastic Parts</v>
          </cell>
          <cell r="J9719" t="str">
            <v>EMI/RFI Shielding Coat Application</v>
          </cell>
          <cell r="N9719">
            <v>40988</v>
          </cell>
        </row>
        <row r="9720">
          <cell r="A9720" t="str">
            <v>40202259</v>
          </cell>
          <cell r="B9720" t="str">
            <v>Point</v>
          </cell>
          <cell r="C9720" t="str">
            <v>Surface Coating /Plastic Parts /EMI/RFI Shielding Coat Flashoff</v>
          </cell>
          <cell r="D9720" t="str">
            <v>Solvent - Industrial Surface Coating &amp; Solvent Use</v>
          </cell>
          <cell r="G9720" t="str">
            <v>Petroleum and Solvent Evaporation</v>
          </cell>
          <cell r="H9720" t="str">
            <v>Surface Coating Operations</v>
          </cell>
          <cell r="I9720" t="str">
            <v>Plastic Parts</v>
          </cell>
          <cell r="J9720" t="str">
            <v>EMI/RFI Shielding Coat Flashoff</v>
          </cell>
          <cell r="N9720">
            <v>40988</v>
          </cell>
        </row>
        <row r="9721">
          <cell r="A9721" t="str">
            <v>40202270</v>
          </cell>
          <cell r="B9721" t="str">
            <v>Point</v>
          </cell>
          <cell r="C9721" t="str">
            <v>Surface Coating /Plastic Parts /Sanding/Grit Blasting Prior to EMI/RFI Shielding Coat Application</v>
          </cell>
          <cell r="D9721" t="str">
            <v>Solvent - Industrial Surface Coating &amp; Solvent Use</v>
          </cell>
          <cell r="G9721" t="str">
            <v>Petroleum and Solvent Evaporation</v>
          </cell>
          <cell r="H9721" t="str">
            <v>Surface Coating Operations</v>
          </cell>
          <cell r="I9721" t="str">
            <v>Plastic Parts</v>
          </cell>
          <cell r="J9721" t="str">
            <v>Sanding/Grit Blasting Prior to EMI/RFI Shielding Coat Application</v>
          </cell>
          <cell r="N9721">
            <v>40988</v>
          </cell>
        </row>
        <row r="9722">
          <cell r="A9722" t="str">
            <v>40202280</v>
          </cell>
          <cell r="B9722" t="str">
            <v>Point</v>
          </cell>
          <cell r="C9722" t="str">
            <v>Surface Coating /Plastic Parts /Maskant Application</v>
          </cell>
          <cell r="D9722" t="str">
            <v>Solvent - Industrial Surface Coating &amp; Solvent Use</v>
          </cell>
          <cell r="G9722" t="str">
            <v>Petroleum and Solvent Evaporation</v>
          </cell>
          <cell r="H9722" t="str">
            <v>Surface Coating Operations</v>
          </cell>
          <cell r="I9722" t="str">
            <v>Plastic Parts</v>
          </cell>
          <cell r="J9722" t="str">
            <v>Maskant Application</v>
          </cell>
          <cell r="N9722">
            <v>40988</v>
          </cell>
        </row>
        <row r="9723">
          <cell r="A9723" t="str">
            <v>40202299</v>
          </cell>
          <cell r="B9723" t="str">
            <v>Point</v>
          </cell>
          <cell r="C9723" t="str">
            <v>Surface Coating /Plastic Parts /Other Not Classified</v>
          </cell>
          <cell r="D9723" t="str">
            <v>Solvent - Industrial Surface Coating &amp; Solvent Use</v>
          </cell>
          <cell r="G9723" t="str">
            <v>Petroleum and Solvent Evaporation</v>
          </cell>
          <cell r="H9723" t="str">
            <v>Surface Coating Operations</v>
          </cell>
          <cell r="I9723" t="str">
            <v>Plastic Parts</v>
          </cell>
          <cell r="J9723" t="str">
            <v>Other Not Classified</v>
          </cell>
          <cell r="N9723">
            <v>40988</v>
          </cell>
        </row>
        <row r="9724">
          <cell r="A9724" t="str">
            <v>40202301</v>
          </cell>
          <cell r="B9724" t="str">
            <v>Point</v>
          </cell>
          <cell r="C9724" t="str">
            <v>Surface Coating /Large Ships /Prime Coating Operation</v>
          </cell>
          <cell r="D9724" t="str">
            <v>Solvent - Industrial Surface Coating &amp; Solvent Use</v>
          </cell>
          <cell r="G9724" t="str">
            <v>Petroleum and Solvent Evaporation</v>
          </cell>
          <cell r="H9724" t="str">
            <v>Surface Coating Operations</v>
          </cell>
          <cell r="I9724" t="str">
            <v>Large Ships</v>
          </cell>
          <cell r="J9724" t="str">
            <v>Prime Coating Operation</v>
          </cell>
          <cell r="N9724">
            <v>40988</v>
          </cell>
        </row>
        <row r="9725">
          <cell r="A9725" t="str">
            <v>40202302</v>
          </cell>
          <cell r="B9725" t="str">
            <v>Point</v>
          </cell>
          <cell r="C9725" t="str">
            <v>Surface Coating /Large Ships /Cleaning/Pretreatment</v>
          </cell>
          <cell r="D9725" t="str">
            <v>Solvent - Industrial Surface Coating &amp; Solvent Use</v>
          </cell>
          <cell r="G9725" t="str">
            <v>Petroleum and Solvent Evaporation</v>
          </cell>
          <cell r="H9725" t="str">
            <v>Surface Coating Operations</v>
          </cell>
          <cell r="I9725" t="str">
            <v>Large Ships</v>
          </cell>
          <cell r="J9725" t="str">
            <v>Cleaning/Pretreatment</v>
          </cell>
          <cell r="N9725">
            <v>40988</v>
          </cell>
        </row>
        <row r="9726">
          <cell r="A9726" t="str">
            <v>40202303</v>
          </cell>
          <cell r="B9726" t="str">
            <v>Point</v>
          </cell>
          <cell r="C9726" t="str">
            <v>Surface Coating /Large Ships /Coating Mixing</v>
          </cell>
          <cell r="D9726" t="str">
            <v>Solvent - Industrial Surface Coating &amp; Solvent Use</v>
          </cell>
          <cell r="G9726" t="str">
            <v>Petroleum and Solvent Evaporation</v>
          </cell>
          <cell r="H9726" t="str">
            <v>Surface Coating Operations</v>
          </cell>
          <cell r="I9726" t="str">
            <v>Large Ships</v>
          </cell>
          <cell r="J9726" t="str">
            <v>Coating Mixing</v>
          </cell>
          <cell r="N9726">
            <v>40988</v>
          </cell>
        </row>
        <row r="9727">
          <cell r="A9727" t="str">
            <v>40202304</v>
          </cell>
          <cell r="B9727" t="str">
            <v>Point</v>
          </cell>
          <cell r="C9727" t="str">
            <v>Surface Coating /Large Ships /Coating Storage</v>
          </cell>
          <cell r="D9727" t="str">
            <v>Industrial Processes - Storage and Transfer</v>
          </cell>
          <cell r="G9727" t="str">
            <v>Petroleum and Solvent Evaporation</v>
          </cell>
          <cell r="H9727" t="str">
            <v>Surface Coating Operations</v>
          </cell>
          <cell r="I9727" t="str">
            <v>Large Ships</v>
          </cell>
          <cell r="J9727" t="str">
            <v>Coating Storage</v>
          </cell>
          <cell r="N9727">
            <v>40988</v>
          </cell>
        </row>
        <row r="9728">
          <cell r="A9728" t="str">
            <v>40202305</v>
          </cell>
          <cell r="B9728" t="str">
            <v>Point</v>
          </cell>
          <cell r="C9728" t="str">
            <v>Surface Coating /Large Ships /Equipment Cleanup</v>
          </cell>
          <cell r="D9728" t="str">
            <v>Solvent - Industrial Surface Coating &amp; Solvent Use</v>
          </cell>
          <cell r="G9728" t="str">
            <v>Petroleum and Solvent Evaporation</v>
          </cell>
          <cell r="H9728" t="str">
            <v>Surface Coating Operations</v>
          </cell>
          <cell r="I9728" t="str">
            <v>Large Ships</v>
          </cell>
          <cell r="J9728" t="str">
            <v>Equipment Cleanup</v>
          </cell>
          <cell r="N9728">
            <v>40988</v>
          </cell>
        </row>
        <row r="9729">
          <cell r="A9729" t="str">
            <v>40202306</v>
          </cell>
          <cell r="B9729" t="str">
            <v>Point</v>
          </cell>
          <cell r="C9729" t="str">
            <v>Surface Coating /Large Ships /Topcoat Operation</v>
          </cell>
          <cell r="D9729" t="str">
            <v>Solvent - Industrial Surface Coating &amp; Solvent Use</v>
          </cell>
          <cell r="G9729" t="str">
            <v>Petroleum and Solvent Evaporation</v>
          </cell>
          <cell r="H9729" t="str">
            <v>Surface Coating Operations</v>
          </cell>
          <cell r="I9729" t="str">
            <v>Large Ships</v>
          </cell>
          <cell r="J9729" t="str">
            <v>Topcoat Operation</v>
          </cell>
          <cell r="N9729">
            <v>40988</v>
          </cell>
        </row>
        <row r="9730">
          <cell r="A9730" t="str">
            <v>40202399</v>
          </cell>
          <cell r="B9730" t="str">
            <v>Point</v>
          </cell>
          <cell r="C9730" t="str">
            <v>Surface Coating /Large Ships /Other Not Classified</v>
          </cell>
          <cell r="D9730" t="str">
            <v>Solvent - Industrial Surface Coating &amp; Solvent Use</v>
          </cell>
          <cell r="G9730" t="str">
            <v>Petroleum and Solvent Evaporation</v>
          </cell>
          <cell r="H9730" t="str">
            <v>Surface Coating Operations</v>
          </cell>
          <cell r="I9730" t="str">
            <v>Large Ships</v>
          </cell>
          <cell r="J9730" t="str">
            <v>Other Not Classified</v>
          </cell>
          <cell r="N9730">
            <v>40988</v>
          </cell>
        </row>
        <row r="9731">
          <cell r="A9731" t="str">
            <v>40202401</v>
          </cell>
          <cell r="B9731" t="str">
            <v>Point</v>
          </cell>
          <cell r="C9731" t="str">
            <v>Surface Coating /Large Aircraft /Prime Coating Operation</v>
          </cell>
          <cell r="D9731" t="str">
            <v>Solvent - Industrial Surface Coating &amp; Solvent Use</v>
          </cell>
          <cell r="G9731" t="str">
            <v>Petroleum and Solvent Evaporation</v>
          </cell>
          <cell r="H9731" t="str">
            <v>Surface Coating Operations</v>
          </cell>
          <cell r="I9731" t="str">
            <v>Large Aircraft</v>
          </cell>
          <cell r="J9731" t="str">
            <v>Prime Coating Operation</v>
          </cell>
          <cell r="N9731">
            <v>40988</v>
          </cell>
        </row>
        <row r="9732">
          <cell r="A9732" t="str">
            <v>40202402</v>
          </cell>
          <cell r="B9732" t="str">
            <v>Point</v>
          </cell>
          <cell r="C9732" t="str">
            <v>Surface Coating /Large Aircraft /Cleaning/Pretreatment</v>
          </cell>
          <cell r="D9732" t="str">
            <v>Solvent - Industrial Surface Coating &amp; Solvent Use</v>
          </cell>
          <cell r="G9732" t="str">
            <v>Petroleum and Solvent Evaporation</v>
          </cell>
          <cell r="H9732" t="str">
            <v>Surface Coating Operations</v>
          </cell>
          <cell r="I9732" t="str">
            <v>Large Aircraft</v>
          </cell>
          <cell r="J9732" t="str">
            <v>Cleaning/Pretreatment</v>
          </cell>
          <cell r="N9732">
            <v>40988</v>
          </cell>
        </row>
        <row r="9733">
          <cell r="A9733" t="str">
            <v>40202403</v>
          </cell>
          <cell r="B9733" t="str">
            <v>Point</v>
          </cell>
          <cell r="C9733" t="str">
            <v>Surface Coating /Large Aircraft /Coating Mixing</v>
          </cell>
          <cell r="D9733" t="str">
            <v>Solvent - Industrial Surface Coating &amp; Solvent Use</v>
          </cell>
          <cell r="G9733" t="str">
            <v>Petroleum and Solvent Evaporation</v>
          </cell>
          <cell r="H9733" t="str">
            <v>Surface Coating Operations</v>
          </cell>
          <cell r="I9733" t="str">
            <v>Large Aircraft</v>
          </cell>
          <cell r="J9733" t="str">
            <v>Coating Mixing</v>
          </cell>
          <cell r="N9733">
            <v>40988</v>
          </cell>
        </row>
        <row r="9734">
          <cell r="A9734" t="str">
            <v>40202404</v>
          </cell>
          <cell r="B9734" t="str">
            <v>Point</v>
          </cell>
          <cell r="C9734" t="str">
            <v>Surface Coating /Large Aircraft /Coating Storage</v>
          </cell>
          <cell r="D9734" t="str">
            <v>Industrial Processes - Storage and Transfer</v>
          </cell>
          <cell r="G9734" t="str">
            <v>Petroleum and Solvent Evaporation</v>
          </cell>
          <cell r="H9734" t="str">
            <v>Surface Coating Operations</v>
          </cell>
          <cell r="I9734" t="str">
            <v>Large Aircraft</v>
          </cell>
          <cell r="J9734" t="str">
            <v>Coating Storage</v>
          </cell>
          <cell r="N9734">
            <v>40988</v>
          </cell>
        </row>
        <row r="9735">
          <cell r="A9735" t="str">
            <v>40202405</v>
          </cell>
          <cell r="B9735" t="str">
            <v>Point</v>
          </cell>
          <cell r="C9735" t="str">
            <v>Surface Coating /Large Aircraft /Equipment Cleanup</v>
          </cell>
          <cell r="D9735" t="str">
            <v>Solvent - Industrial Surface Coating &amp; Solvent Use</v>
          </cell>
          <cell r="G9735" t="str">
            <v>Petroleum and Solvent Evaporation</v>
          </cell>
          <cell r="H9735" t="str">
            <v>Surface Coating Operations</v>
          </cell>
          <cell r="I9735" t="str">
            <v>Large Aircraft</v>
          </cell>
          <cell r="J9735" t="str">
            <v>Equipment Cleanup</v>
          </cell>
          <cell r="N9735">
            <v>40988</v>
          </cell>
        </row>
        <row r="9736">
          <cell r="A9736" t="str">
            <v>40202406</v>
          </cell>
          <cell r="B9736" t="str">
            <v>Point</v>
          </cell>
          <cell r="C9736" t="str">
            <v>Surface Coating /Large Aircraft /Topcoat Operation</v>
          </cell>
          <cell r="D9736" t="str">
            <v>Solvent - Industrial Surface Coating &amp; Solvent Use</v>
          </cell>
          <cell r="G9736" t="str">
            <v>Petroleum and Solvent Evaporation</v>
          </cell>
          <cell r="H9736" t="str">
            <v>Surface Coating Operations</v>
          </cell>
          <cell r="I9736" t="str">
            <v>Large Aircraft</v>
          </cell>
          <cell r="J9736" t="str">
            <v>Topcoat Operation</v>
          </cell>
          <cell r="N9736">
            <v>40988</v>
          </cell>
        </row>
        <row r="9737">
          <cell r="A9737" t="str">
            <v>40202499</v>
          </cell>
          <cell r="B9737" t="str">
            <v>Point</v>
          </cell>
          <cell r="C9737" t="str">
            <v>Surface Coating /Large Aircraft /Other Not Classified</v>
          </cell>
          <cell r="D9737" t="str">
            <v>Solvent - Industrial Surface Coating &amp; Solvent Use</v>
          </cell>
          <cell r="G9737" t="str">
            <v>Petroleum and Solvent Evaporation</v>
          </cell>
          <cell r="H9737" t="str">
            <v>Surface Coating Operations</v>
          </cell>
          <cell r="I9737" t="str">
            <v>Large Aircraft</v>
          </cell>
          <cell r="J9737" t="str">
            <v>Other Not Classified</v>
          </cell>
          <cell r="N9737">
            <v>40988</v>
          </cell>
        </row>
        <row r="9738">
          <cell r="A9738" t="str">
            <v>40202501</v>
          </cell>
          <cell r="B9738" t="str">
            <v>Point</v>
          </cell>
          <cell r="C9738" t="str">
            <v>Surface Coating /Misc Metal Parts /Coating Operation</v>
          </cell>
          <cell r="D9738" t="str">
            <v>Solvent - Industrial Surface Coating &amp; Solvent Use</v>
          </cell>
          <cell r="G9738" t="str">
            <v>Petroleum and Solvent Evaporation</v>
          </cell>
          <cell r="H9738" t="str">
            <v>Surface Coating Operations</v>
          </cell>
          <cell r="I9738" t="str">
            <v>Miscellaneous Metal Parts</v>
          </cell>
          <cell r="J9738" t="str">
            <v>Coating Operation</v>
          </cell>
          <cell r="N9738">
            <v>40988</v>
          </cell>
        </row>
        <row r="9739">
          <cell r="A9739" t="str">
            <v>40202502</v>
          </cell>
          <cell r="B9739" t="str">
            <v>Point</v>
          </cell>
          <cell r="C9739" t="str">
            <v>Surface Coating /Misc Metal Parts /Cleaning/Pretreatment</v>
          </cell>
          <cell r="D9739" t="str">
            <v>Solvent - Industrial Surface Coating &amp; Solvent Use</v>
          </cell>
          <cell r="G9739" t="str">
            <v>Petroleum and Solvent Evaporation</v>
          </cell>
          <cell r="H9739" t="str">
            <v>Surface Coating Operations</v>
          </cell>
          <cell r="I9739" t="str">
            <v>Miscellaneous Metal Parts</v>
          </cell>
          <cell r="J9739" t="str">
            <v>Cleaning/Pretreatment</v>
          </cell>
          <cell r="N9739">
            <v>40988</v>
          </cell>
        </row>
        <row r="9740">
          <cell r="A9740" t="str">
            <v>40202503</v>
          </cell>
          <cell r="B9740" t="str">
            <v>Point</v>
          </cell>
          <cell r="C9740" t="str">
            <v>Surface Coating /Misc Metal Parts /Coating Mixing</v>
          </cell>
          <cell r="D9740" t="str">
            <v>Solvent - Industrial Surface Coating &amp; Solvent Use</v>
          </cell>
          <cell r="G9740" t="str">
            <v>Petroleum and Solvent Evaporation</v>
          </cell>
          <cell r="H9740" t="str">
            <v>Surface Coating Operations</v>
          </cell>
          <cell r="I9740" t="str">
            <v>Miscellaneous Metal Parts</v>
          </cell>
          <cell r="J9740" t="str">
            <v>Coating Mixing</v>
          </cell>
          <cell r="N9740">
            <v>40988</v>
          </cell>
        </row>
        <row r="9741">
          <cell r="A9741" t="str">
            <v>40202504</v>
          </cell>
          <cell r="B9741" t="str">
            <v>Point</v>
          </cell>
          <cell r="C9741" t="str">
            <v>Surface Coating /Misc Metal Parts /Coating Storage</v>
          </cell>
          <cell r="D9741" t="str">
            <v>Industrial Processes - Storage and Transfer</v>
          </cell>
          <cell r="G9741" t="str">
            <v>Petroleum and Solvent Evaporation</v>
          </cell>
          <cell r="H9741" t="str">
            <v>Surface Coating Operations</v>
          </cell>
          <cell r="I9741" t="str">
            <v>Miscellaneous Metal Parts</v>
          </cell>
          <cell r="J9741" t="str">
            <v>Coating Storage</v>
          </cell>
          <cell r="N9741">
            <v>40988</v>
          </cell>
        </row>
        <row r="9742">
          <cell r="A9742" t="str">
            <v>40202505</v>
          </cell>
          <cell r="B9742" t="str">
            <v>Point</v>
          </cell>
          <cell r="C9742" t="str">
            <v>Surface Coating /Misc Metal Parts /Equipment Cleanup</v>
          </cell>
          <cell r="D9742" t="str">
            <v>Solvent - Industrial Surface Coating &amp; Solvent Use</v>
          </cell>
          <cell r="G9742" t="str">
            <v>Petroleum and Solvent Evaporation</v>
          </cell>
          <cell r="H9742" t="str">
            <v>Surface Coating Operations</v>
          </cell>
          <cell r="I9742" t="str">
            <v>Miscellaneous Metal Parts</v>
          </cell>
          <cell r="J9742" t="str">
            <v>Equipment Cleanup</v>
          </cell>
          <cell r="N9742">
            <v>40988</v>
          </cell>
        </row>
        <row r="9743">
          <cell r="A9743" t="str">
            <v>40202510</v>
          </cell>
          <cell r="B9743" t="str">
            <v>Point</v>
          </cell>
          <cell r="C9743" t="str">
            <v>Surface Coating /Misc Metal Parts /Prime Coat Application</v>
          </cell>
          <cell r="D9743" t="str">
            <v>Solvent - Industrial Surface Coating &amp; Solvent Use</v>
          </cell>
          <cell r="G9743" t="str">
            <v>Petroleum and Solvent Evaporation</v>
          </cell>
          <cell r="H9743" t="str">
            <v>Surface Coating Operations</v>
          </cell>
          <cell r="I9743" t="str">
            <v>Miscellaneous Metal Parts</v>
          </cell>
          <cell r="J9743" t="str">
            <v>Prime Coat Application</v>
          </cell>
          <cell r="N9743">
            <v>40988</v>
          </cell>
        </row>
        <row r="9744">
          <cell r="A9744" t="str">
            <v>40202511</v>
          </cell>
          <cell r="B9744" t="str">
            <v>Point</v>
          </cell>
          <cell r="C9744" t="str">
            <v>Surface Coating /Misc Metal Parts /Prime Coat Application: Spray, High Solids</v>
          </cell>
          <cell r="D9744" t="str">
            <v>Solvent - Industrial Surface Coating &amp; Solvent Use</v>
          </cell>
          <cell r="G9744" t="str">
            <v>Petroleum and Solvent Evaporation</v>
          </cell>
          <cell r="H9744" t="str">
            <v>Surface Coating Operations</v>
          </cell>
          <cell r="I9744" t="str">
            <v>Miscellaneous Metal Parts</v>
          </cell>
          <cell r="J9744" t="str">
            <v>Prime Coat Application: Spray, High Solids</v>
          </cell>
          <cell r="N9744">
            <v>40988</v>
          </cell>
        </row>
        <row r="9745">
          <cell r="A9745" t="str">
            <v>40202512</v>
          </cell>
          <cell r="B9745" t="str">
            <v>Point</v>
          </cell>
          <cell r="C9745" t="str">
            <v>Surface Coating /Misc Metal Parts /Prime Coat Application: Spray, Water-borne</v>
          </cell>
          <cell r="D9745" t="str">
            <v>Solvent - Industrial Surface Coating &amp; Solvent Use</v>
          </cell>
          <cell r="G9745" t="str">
            <v>Petroleum and Solvent Evaporation</v>
          </cell>
          <cell r="H9745" t="str">
            <v>Surface Coating Operations</v>
          </cell>
          <cell r="I9745" t="str">
            <v>Miscellaneous Metal Parts</v>
          </cell>
          <cell r="J9745" t="str">
            <v>Prime Coat Application: Spray, Water-borne</v>
          </cell>
          <cell r="N9745">
            <v>40988</v>
          </cell>
        </row>
        <row r="9746">
          <cell r="A9746" t="str">
            <v>40202515</v>
          </cell>
          <cell r="B9746" t="str">
            <v>Point</v>
          </cell>
          <cell r="C9746" t="str">
            <v>Surface Coating /Misc Metal Parts /Prime Coat Application: Flashoff</v>
          </cell>
          <cell r="D9746" t="str">
            <v>Solvent - Industrial Surface Coating &amp; Solvent Use</v>
          </cell>
          <cell r="G9746" t="str">
            <v>Petroleum and Solvent Evaporation</v>
          </cell>
          <cell r="H9746" t="str">
            <v>Surface Coating Operations</v>
          </cell>
          <cell r="I9746" t="str">
            <v>Miscellaneous Metal Parts</v>
          </cell>
          <cell r="J9746" t="str">
            <v>Prime Coat Application: Flashoff</v>
          </cell>
          <cell r="N9746">
            <v>40988</v>
          </cell>
        </row>
        <row r="9747">
          <cell r="A9747" t="str">
            <v>40202520</v>
          </cell>
          <cell r="B9747" t="str">
            <v>Point</v>
          </cell>
          <cell r="C9747" t="str">
            <v>Surface Coating /Misc Metal Parts /Topcoat Application</v>
          </cell>
          <cell r="D9747" t="str">
            <v>Solvent - Industrial Surface Coating &amp; Solvent Use</v>
          </cell>
          <cell r="G9747" t="str">
            <v>Petroleum and Solvent Evaporation</v>
          </cell>
          <cell r="H9747" t="str">
            <v>Surface Coating Operations</v>
          </cell>
          <cell r="I9747" t="str">
            <v>Miscellaneous Metal Parts</v>
          </cell>
          <cell r="J9747" t="str">
            <v>Topcoat Application</v>
          </cell>
          <cell r="N9747">
            <v>40988</v>
          </cell>
        </row>
        <row r="9748">
          <cell r="A9748" t="str">
            <v>40202521</v>
          </cell>
          <cell r="B9748" t="str">
            <v>Point</v>
          </cell>
          <cell r="C9748" t="str">
            <v>Surface Coating /Misc Metal Parts /Topcoat Application: Spray, High Solids</v>
          </cell>
          <cell r="D9748" t="str">
            <v>Solvent - Industrial Surface Coating &amp; Solvent Use</v>
          </cell>
          <cell r="G9748" t="str">
            <v>Petroleum and Solvent Evaporation</v>
          </cell>
          <cell r="H9748" t="str">
            <v>Surface Coating Operations</v>
          </cell>
          <cell r="I9748" t="str">
            <v>Miscellaneous Metal Parts</v>
          </cell>
          <cell r="J9748" t="str">
            <v>Topcoat Application: Spray, High Solids</v>
          </cell>
          <cell r="N9748">
            <v>40988</v>
          </cell>
        </row>
        <row r="9749">
          <cell r="A9749" t="str">
            <v>40202522</v>
          </cell>
          <cell r="B9749" t="str">
            <v>Point</v>
          </cell>
          <cell r="C9749" t="str">
            <v>Surface Coating /Misc Metal Parts /Topcoat Application: Spray, Water-borne</v>
          </cell>
          <cell r="D9749" t="str">
            <v>Solvent - Industrial Surface Coating &amp; Solvent Use</v>
          </cell>
          <cell r="G9749" t="str">
            <v>Petroleum and Solvent Evaporation</v>
          </cell>
          <cell r="H9749" t="str">
            <v>Surface Coating Operations</v>
          </cell>
          <cell r="I9749" t="str">
            <v>Miscellaneous Metal Parts</v>
          </cell>
          <cell r="J9749" t="str">
            <v>Topcoat Application: Spray, Water-borne</v>
          </cell>
          <cell r="N9749">
            <v>40988</v>
          </cell>
        </row>
        <row r="9750">
          <cell r="A9750" t="str">
            <v>40202523</v>
          </cell>
          <cell r="B9750" t="str">
            <v>Point</v>
          </cell>
          <cell r="C9750" t="str">
            <v>Surface Coating /Misc Metal Parts /Topcoat Application: Dip</v>
          </cell>
          <cell r="D9750" t="str">
            <v>Solvent - Industrial Surface Coating &amp; Solvent Use</v>
          </cell>
          <cell r="G9750" t="str">
            <v>Petroleum and Solvent Evaporation</v>
          </cell>
          <cell r="H9750" t="str">
            <v>Surface Coating Operations</v>
          </cell>
          <cell r="I9750" t="str">
            <v>Miscellaneous Metal Parts</v>
          </cell>
          <cell r="J9750" t="str">
            <v>Topcoat Application: Dip</v>
          </cell>
          <cell r="N9750">
            <v>40988</v>
          </cell>
        </row>
        <row r="9751">
          <cell r="A9751" t="str">
            <v>40202524</v>
          </cell>
          <cell r="B9751" t="str">
            <v>Point</v>
          </cell>
          <cell r="C9751" t="str">
            <v>Surface Coating /Misc Metal Parts /Topcoat Application: Flow Coat</v>
          </cell>
          <cell r="D9751" t="str">
            <v>Solvent - Industrial Surface Coating &amp; Solvent Use</v>
          </cell>
          <cell r="G9751" t="str">
            <v>Petroleum and Solvent Evaporation</v>
          </cell>
          <cell r="H9751" t="str">
            <v>Surface Coating Operations</v>
          </cell>
          <cell r="I9751" t="str">
            <v>Miscellaneous Metal Parts</v>
          </cell>
          <cell r="J9751" t="str">
            <v>Topcoat Application: Flow Coat</v>
          </cell>
          <cell r="N9751">
            <v>40988</v>
          </cell>
        </row>
        <row r="9752">
          <cell r="A9752" t="str">
            <v>40202525</v>
          </cell>
          <cell r="B9752" t="str">
            <v>Point</v>
          </cell>
          <cell r="C9752" t="str">
            <v>Surface Coating /Misc Metal Parts /Topcoat Application: Flashoff</v>
          </cell>
          <cell r="D9752" t="str">
            <v>Solvent - Industrial Surface Coating &amp; Solvent Use</v>
          </cell>
          <cell r="G9752" t="str">
            <v>Petroleum and Solvent Evaporation</v>
          </cell>
          <cell r="H9752" t="str">
            <v>Surface Coating Operations</v>
          </cell>
          <cell r="I9752" t="str">
            <v>Miscellaneous Metal Parts</v>
          </cell>
          <cell r="J9752" t="str">
            <v>Topcoat Application: Flashoff</v>
          </cell>
          <cell r="N9752">
            <v>40988</v>
          </cell>
        </row>
        <row r="9753">
          <cell r="A9753" t="str">
            <v>40202531</v>
          </cell>
          <cell r="B9753" t="str">
            <v>Point</v>
          </cell>
          <cell r="C9753" t="str">
            <v>Surface Coating /Misc Metal Parts /Conveyor Single Flow</v>
          </cell>
          <cell r="D9753" t="str">
            <v>Solvent - Industrial Surface Coating &amp; Solvent Use</v>
          </cell>
          <cell r="G9753" t="str">
            <v>Petroleum and Solvent Evaporation</v>
          </cell>
          <cell r="H9753" t="str">
            <v>Surface Coating Operations</v>
          </cell>
          <cell r="I9753" t="str">
            <v>Miscellaneous Metal Parts</v>
          </cell>
          <cell r="J9753" t="str">
            <v>Conveyor Single Flow</v>
          </cell>
          <cell r="N9753">
            <v>40988</v>
          </cell>
        </row>
        <row r="9754">
          <cell r="A9754" t="str">
            <v>40202532</v>
          </cell>
          <cell r="B9754" t="str">
            <v>Point</v>
          </cell>
          <cell r="C9754" t="str">
            <v>Surface Coating /Misc Metal Parts /Conveyor Single Dip</v>
          </cell>
          <cell r="D9754" t="str">
            <v>Solvent - Industrial Surface Coating &amp; Solvent Use</v>
          </cell>
          <cell r="G9754" t="str">
            <v>Petroleum and Solvent Evaporation</v>
          </cell>
          <cell r="H9754" t="str">
            <v>Surface Coating Operations</v>
          </cell>
          <cell r="I9754" t="str">
            <v>Miscellaneous Metal Parts</v>
          </cell>
          <cell r="J9754" t="str">
            <v>Conveyor Single Dip</v>
          </cell>
          <cell r="N9754">
            <v>40988</v>
          </cell>
        </row>
        <row r="9755">
          <cell r="A9755" t="str">
            <v>40202533</v>
          </cell>
          <cell r="B9755" t="str">
            <v>Point</v>
          </cell>
          <cell r="C9755" t="str">
            <v>Surface Coating /Misc Metal Parts /Conveyor Single Spray</v>
          </cell>
          <cell r="D9755" t="str">
            <v>Solvent - Industrial Surface Coating &amp; Solvent Use</v>
          </cell>
          <cell r="G9755" t="str">
            <v>Petroleum and Solvent Evaporation</v>
          </cell>
          <cell r="H9755" t="str">
            <v>Surface Coating Operations</v>
          </cell>
          <cell r="I9755" t="str">
            <v>Miscellaneous Metal Parts</v>
          </cell>
          <cell r="J9755" t="str">
            <v>Conveyor Single Spray</v>
          </cell>
          <cell r="N9755">
            <v>40988</v>
          </cell>
        </row>
        <row r="9756">
          <cell r="A9756" t="str">
            <v>40202534</v>
          </cell>
          <cell r="B9756" t="str">
            <v>Point</v>
          </cell>
          <cell r="C9756" t="str">
            <v>Surface Coating /Misc Metal Parts /Conveyor Two Coat, Flow and Spray</v>
          </cell>
          <cell r="D9756" t="str">
            <v>Solvent - Industrial Surface Coating &amp; Solvent Use</v>
          </cell>
          <cell r="G9756" t="str">
            <v>Petroleum and Solvent Evaporation</v>
          </cell>
          <cell r="H9756" t="str">
            <v>Surface Coating Operations</v>
          </cell>
          <cell r="I9756" t="str">
            <v>Miscellaneous Metal Parts</v>
          </cell>
          <cell r="J9756" t="str">
            <v>Conveyor Two Coat, Flow and Spray</v>
          </cell>
          <cell r="N9756">
            <v>40988</v>
          </cell>
        </row>
        <row r="9757">
          <cell r="A9757" t="str">
            <v>40202535</v>
          </cell>
          <cell r="B9757" t="str">
            <v>Point</v>
          </cell>
          <cell r="C9757" t="str">
            <v>Surface Coating /Misc Metal Parts /Conveyor Two Coat, Dip and Spray</v>
          </cell>
          <cell r="D9757" t="str">
            <v>Solvent - Industrial Surface Coating &amp; Solvent Use</v>
          </cell>
          <cell r="G9757" t="str">
            <v>Petroleum and Solvent Evaporation</v>
          </cell>
          <cell r="H9757" t="str">
            <v>Surface Coating Operations</v>
          </cell>
          <cell r="I9757" t="str">
            <v>Miscellaneous Metal Parts</v>
          </cell>
          <cell r="J9757" t="str">
            <v>Conveyor Two Coat, Dip and Spray</v>
          </cell>
          <cell r="N9757">
            <v>40988</v>
          </cell>
        </row>
        <row r="9758">
          <cell r="A9758" t="str">
            <v>40202536</v>
          </cell>
          <cell r="B9758" t="str">
            <v>Point</v>
          </cell>
          <cell r="C9758" t="str">
            <v>Surface Coating /Misc Metal Parts /Conveyor Two Coat, Spray</v>
          </cell>
          <cell r="D9758" t="str">
            <v>Solvent - Industrial Surface Coating &amp; Solvent Use</v>
          </cell>
          <cell r="G9758" t="str">
            <v>Petroleum and Solvent Evaporation</v>
          </cell>
          <cell r="H9758" t="str">
            <v>Surface Coating Operations</v>
          </cell>
          <cell r="I9758" t="str">
            <v>Miscellaneous Metal Parts</v>
          </cell>
          <cell r="J9758" t="str">
            <v>Conveyor Two Coat, Spray</v>
          </cell>
          <cell r="N9758">
            <v>40988</v>
          </cell>
        </row>
        <row r="9759">
          <cell r="A9759" t="str">
            <v>40202537</v>
          </cell>
          <cell r="B9759" t="str">
            <v>Point</v>
          </cell>
          <cell r="C9759" t="str">
            <v>Surface Coating /Misc Metal Parts /Manual Two Coat, Spray and Air Dry</v>
          </cell>
          <cell r="D9759" t="str">
            <v>Solvent - Industrial Surface Coating &amp; Solvent Use</v>
          </cell>
          <cell r="G9759" t="str">
            <v>Petroleum and Solvent Evaporation</v>
          </cell>
          <cell r="H9759" t="str">
            <v>Surface Coating Operations</v>
          </cell>
          <cell r="I9759" t="str">
            <v>Miscellaneous Metal Parts</v>
          </cell>
          <cell r="J9759" t="str">
            <v>Manual Two Coat, Spray and Air Dry</v>
          </cell>
          <cell r="N9759">
            <v>40988</v>
          </cell>
        </row>
        <row r="9760">
          <cell r="A9760" t="str">
            <v>40202542</v>
          </cell>
          <cell r="B9760" t="str">
            <v>Point</v>
          </cell>
          <cell r="C9760" t="str">
            <v>Surface Coating /Misc Metal Parts /Single Coat Application: Spray, High Solids</v>
          </cell>
          <cell r="D9760" t="str">
            <v>Solvent - Industrial Surface Coating &amp; Solvent Use</v>
          </cell>
          <cell r="G9760" t="str">
            <v>Petroleum and Solvent Evaporation</v>
          </cell>
          <cell r="H9760" t="str">
            <v>Surface Coating Operations</v>
          </cell>
          <cell r="I9760" t="str">
            <v>Miscellaneous Metal Parts</v>
          </cell>
          <cell r="J9760" t="str">
            <v>Single Coat Application: Spray, High Solids</v>
          </cell>
          <cell r="N9760">
            <v>40988</v>
          </cell>
        </row>
        <row r="9761">
          <cell r="A9761" t="str">
            <v>40202543</v>
          </cell>
          <cell r="B9761" t="str">
            <v>Point</v>
          </cell>
          <cell r="C9761" t="str">
            <v>Surface Coating /Misc Metal Parts /Single Coat Application: Spray, Water-borne</v>
          </cell>
          <cell r="D9761" t="str">
            <v>Solvent - Industrial Surface Coating &amp; Solvent Use</v>
          </cell>
          <cell r="G9761" t="str">
            <v>Petroleum and Solvent Evaporation</v>
          </cell>
          <cell r="H9761" t="str">
            <v>Surface Coating Operations</v>
          </cell>
          <cell r="I9761" t="str">
            <v>Miscellaneous Metal Parts</v>
          </cell>
          <cell r="J9761" t="str">
            <v>Single Coat Application: Spray, Water-borne</v>
          </cell>
          <cell r="N9761">
            <v>40988</v>
          </cell>
        </row>
        <row r="9762">
          <cell r="A9762" t="str">
            <v>40202544</v>
          </cell>
          <cell r="B9762" t="str">
            <v>Point</v>
          </cell>
          <cell r="C9762" t="str">
            <v>Surface Coating /Misc Metal Parts /Single Coat Application: Dip</v>
          </cell>
          <cell r="D9762" t="str">
            <v>Solvent - Industrial Surface Coating &amp; Solvent Use</v>
          </cell>
          <cell r="G9762" t="str">
            <v>Petroleum and Solvent Evaporation</v>
          </cell>
          <cell r="H9762" t="str">
            <v>Surface Coating Operations</v>
          </cell>
          <cell r="I9762" t="str">
            <v>Miscellaneous Metal Parts</v>
          </cell>
          <cell r="J9762" t="str">
            <v>Single Coat Application: Dip</v>
          </cell>
          <cell r="N9762">
            <v>40988</v>
          </cell>
        </row>
        <row r="9763">
          <cell r="A9763" t="str">
            <v>40202545</v>
          </cell>
          <cell r="B9763" t="str">
            <v>Point</v>
          </cell>
          <cell r="C9763" t="str">
            <v>Surface Coating /Misc Metal Parts /Single Coat Application: Flow Coat</v>
          </cell>
          <cell r="D9763" t="str">
            <v>Solvent - Industrial Surface Coating &amp; Solvent Use</v>
          </cell>
          <cell r="G9763" t="str">
            <v>Petroleum and Solvent Evaporation</v>
          </cell>
          <cell r="H9763" t="str">
            <v>Surface Coating Operations</v>
          </cell>
          <cell r="I9763" t="str">
            <v>Miscellaneous Metal Parts</v>
          </cell>
          <cell r="J9763" t="str">
            <v>Single Coat Application: Flow Coat</v>
          </cell>
          <cell r="N9763">
            <v>40988</v>
          </cell>
        </row>
        <row r="9764">
          <cell r="A9764" t="str">
            <v>40202546</v>
          </cell>
          <cell r="B9764" t="str">
            <v>Point</v>
          </cell>
          <cell r="C9764" t="str">
            <v>Surface Coating /Misc Metal Parts /Single Coat Application: Flashoff</v>
          </cell>
          <cell r="D9764" t="str">
            <v>Solvent - Industrial Surface Coating &amp; Solvent Use</v>
          </cell>
          <cell r="G9764" t="str">
            <v>Petroleum and Solvent Evaporation</v>
          </cell>
          <cell r="H9764" t="str">
            <v>Surface Coating Operations</v>
          </cell>
          <cell r="I9764" t="str">
            <v>Miscellaneous Metal Parts</v>
          </cell>
          <cell r="J9764" t="str">
            <v>Single Coat Application: Flashoff</v>
          </cell>
          <cell r="N9764">
            <v>40988</v>
          </cell>
        </row>
        <row r="9765">
          <cell r="A9765" t="str">
            <v>40202599</v>
          </cell>
          <cell r="B9765" t="str">
            <v>Point</v>
          </cell>
          <cell r="C9765" t="str">
            <v>Surface Coating /Misc Metal Parts /Other Not Classified</v>
          </cell>
          <cell r="D9765" t="str">
            <v>Solvent - Industrial Surface Coating &amp; Solvent Use</v>
          </cell>
          <cell r="G9765" t="str">
            <v>Petroleum and Solvent Evaporation</v>
          </cell>
          <cell r="H9765" t="str">
            <v>Surface Coating Operations</v>
          </cell>
          <cell r="I9765" t="str">
            <v>Miscellaneous Metal Parts</v>
          </cell>
          <cell r="J9765" t="str">
            <v>Other Not Classified</v>
          </cell>
          <cell r="N9765">
            <v>40988</v>
          </cell>
        </row>
        <row r="9766">
          <cell r="A9766" t="str">
            <v>40202601</v>
          </cell>
          <cell r="B9766" t="str">
            <v>Point</v>
          </cell>
          <cell r="C9766" t="str">
            <v>Surface Coating /Steel Drums /Coating Operation</v>
          </cell>
          <cell r="D9766" t="str">
            <v>Solvent - Industrial Surface Coating &amp; Solvent Use</v>
          </cell>
          <cell r="G9766" t="str">
            <v>Petroleum and Solvent Evaporation</v>
          </cell>
          <cell r="H9766" t="str">
            <v>Surface Coating Operations</v>
          </cell>
          <cell r="I9766" t="str">
            <v>Steel Drums</v>
          </cell>
          <cell r="J9766" t="str">
            <v>Coating Operation</v>
          </cell>
          <cell r="N9766">
            <v>40988</v>
          </cell>
        </row>
        <row r="9767">
          <cell r="A9767" t="str">
            <v>40202602</v>
          </cell>
          <cell r="B9767" t="str">
            <v>Point</v>
          </cell>
          <cell r="C9767" t="str">
            <v>Surface Coating /Steel Drums /Cleaning/Pretreatment</v>
          </cell>
          <cell r="D9767" t="str">
            <v>Solvent - Industrial Surface Coating &amp; Solvent Use</v>
          </cell>
          <cell r="G9767" t="str">
            <v>Petroleum and Solvent Evaporation</v>
          </cell>
          <cell r="H9767" t="str">
            <v>Surface Coating Operations</v>
          </cell>
          <cell r="I9767" t="str">
            <v>Steel Drums</v>
          </cell>
          <cell r="J9767" t="str">
            <v>Cleaning/Pretreatment</v>
          </cell>
          <cell r="N9767">
            <v>40988</v>
          </cell>
        </row>
        <row r="9768">
          <cell r="A9768" t="str">
            <v>40202603</v>
          </cell>
          <cell r="B9768" t="str">
            <v>Point</v>
          </cell>
          <cell r="C9768" t="str">
            <v>Surface Coating /Steel Drums /Coating Mixing</v>
          </cell>
          <cell r="D9768" t="str">
            <v>Solvent - Industrial Surface Coating &amp; Solvent Use</v>
          </cell>
          <cell r="G9768" t="str">
            <v>Petroleum and Solvent Evaporation</v>
          </cell>
          <cell r="H9768" t="str">
            <v>Surface Coating Operations</v>
          </cell>
          <cell r="I9768" t="str">
            <v>Steel Drums</v>
          </cell>
          <cell r="J9768" t="str">
            <v>Coating Mixing</v>
          </cell>
          <cell r="N9768">
            <v>40988</v>
          </cell>
        </row>
        <row r="9769">
          <cell r="A9769" t="str">
            <v>40202604</v>
          </cell>
          <cell r="B9769" t="str">
            <v>Point</v>
          </cell>
          <cell r="C9769" t="str">
            <v>Surface Coating /Steel Drums /Coating Storage</v>
          </cell>
          <cell r="D9769" t="str">
            <v>Industrial Processes - Storage and Transfer</v>
          </cell>
          <cell r="G9769" t="str">
            <v>Petroleum and Solvent Evaporation</v>
          </cell>
          <cell r="H9769" t="str">
            <v>Surface Coating Operations</v>
          </cell>
          <cell r="I9769" t="str">
            <v>Steel Drums</v>
          </cell>
          <cell r="J9769" t="str">
            <v>Coating Storage</v>
          </cell>
          <cell r="N9769">
            <v>40988</v>
          </cell>
        </row>
        <row r="9770">
          <cell r="A9770" t="str">
            <v>40202605</v>
          </cell>
          <cell r="B9770" t="str">
            <v>Point</v>
          </cell>
          <cell r="C9770" t="str">
            <v>Surface Coating /Steel Drums /Equipment Cleanup</v>
          </cell>
          <cell r="D9770" t="str">
            <v>Solvent - Industrial Surface Coating &amp; Solvent Use</v>
          </cell>
          <cell r="G9770" t="str">
            <v>Petroleum and Solvent Evaporation</v>
          </cell>
          <cell r="H9770" t="str">
            <v>Surface Coating Operations</v>
          </cell>
          <cell r="I9770" t="str">
            <v>Steel Drums</v>
          </cell>
          <cell r="J9770" t="str">
            <v>Equipment Cleanup</v>
          </cell>
          <cell r="N9770">
            <v>40988</v>
          </cell>
        </row>
        <row r="9771">
          <cell r="A9771" t="str">
            <v>40202606</v>
          </cell>
          <cell r="B9771" t="str">
            <v>Point</v>
          </cell>
          <cell r="C9771" t="str">
            <v>Surface Coating /Steel Drums /Interior Coating</v>
          </cell>
          <cell r="D9771" t="str">
            <v>Solvent - Industrial Surface Coating &amp; Solvent Use</v>
          </cell>
          <cell r="G9771" t="str">
            <v>Petroleum and Solvent Evaporation</v>
          </cell>
          <cell r="H9771" t="str">
            <v>Surface Coating Operations</v>
          </cell>
          <cell r="I9771" t="str">
            <v>Steel Drums</v>
          </cell>
          <cell r="J9771" t="str">
            <v>Interior Coating</v>
          </cell>
          <cell r="N9771">
            <v>40988</v>
          </cell>
        </row>
        <row r="9772">
          <cell r="A9772" t="str">
            <v>40202607</v>
          </cell>
          <cell r="B9772" t="str">
            <v>Point</v>
          </cell>
          <cell r="C9772" t="str">
            <v>Surface Coating /Steel Drums /Exterior Coating</v>
          </cell>
          <cell r="D9772" t="str">
            <v>Solvent - Industrial Surface Coating &amp; Solvent Use</v>
          </cell>
          <cell r="G9772" t="str">
            <v>Petroleum and Solvent Evaporation</v>
          </cell>
          <cell r="H9772" t="str">
            <v>Surface Coating Operations</v>
          </cell>
          <cell r="I9772" t="str">
            <v>Steel Drums</v>
          </cell>
          <cell r="J9772" t="str">
            <v>Exterior Coating</v>
          </cell>
          <cell r="N9772">
            <v>40988</v>
          </cell>
        </row>
        <row r="9773">
          <cell r="A9773" t="str">
            <v>40202699</v>
          </cell>
          <cell r="B9773" t="str">
            <v>Point</v>
          </cell>
          <cell r="C9773" t="str">
            <v>Surface Coating /Steel Drums /Specify in Comments Field</v>
          </cell>
          <cell r="D9773" t="str">
            <v>Solvent - Industrial Surface Coating &amp; Solvent Use</v>
          </cell>
          <cell r="G9773" t="str">
            <v>Petroleum and Solvent Evaporation</v>
          </cell>
          <cell r="H9773" t="str">
            <v>Surface Coating Operations</v>
          </cell>
          <cell r="I9773" t="str">
            <v>Steel Drums</v>
          </cell>
          <cell r="J9773" t="str">
            <v>Specify in Comments Field</v>
          </cell>
          <cell r="N9773">
            <v>40988</v>
          </cell>
        </row>
        <row r="9774">
          <cell r="A9774" t="str">
            <v>40202701</v>
          </cell>
          <cell r="B9774" t="str">
            <v>Point</v>
          </cell>
          <cell r="C9774" t="str">
            <v>Surface Coating /Glass Mirrors /Mirror Backing: Coating Operation</v>
          </cell>
          <cell r="D9774" t="str">
            <v>Solvent - Industrial Surface Coating &amp; Solvent Use</v>
          </cell>
          <cell r="G9774" t="str">
            <v>Petroleum and Solvent Evaporation</v>
          </cell>
          <cell r="H9774" t="str">
            <v>Surface Coating Operations</v>
          </cell>
          <cell r="I9774" t="str">
            <v>Glass Mirrors</v>
          </cell>
          <cell r="J9774" t="str">
            <v>Mirror Backing: Coating Operation</v>
          </cell>
          <cell r="N9774">
            <v>40988</v>
          </cell>
        </row>
        <row r="9775">
          <cell r="A9775" t="str">
            <v>40202710</v>
          </cell>
          <cell r="B9775" t="str">
            <v>Point</v>
          </cell>
          <cell r="C9775" t="str">
            <v>Surface Coating /Glass Mirrors /Mirror Backing: Coating Operation</v>
          </cell>
          <cell r="D9775" t="str">
            <v>Solvent - Industrial Surface Coating &amp; Solvent Use</v>
          </cell>
          <cell r="G9775" t="str">
            <v>Petroleum and Solvent Evaporation</v>
          </cell>
          <cell r="H9775" t="str">
            <v>Surface Coating Operations</v>
          </cell>
          <cell r="I9775" t="str">
            <v>Glass Mirrors</v>
          </cell>
          <cell r="J9775" t="str">
            <v>Mirror Backing: Coating Operation</v>
          </cell>
          <cell r="K9775" t="str">
            <v>40202701</v>
          </cell>
          <cell r="L9775" t="str">
            <v>2005</v>
          </cell>
          <cell r="N9775">
            <v>40988</v>
          </cell>
        </row>
        <row r="9776">
          <cell r="A9776" t="str">
            <v>40202801</v>
          </cell>
          <cell r="B9776" t="str">
            <v>Point</v>
          </cell>
          <cell r="C9776" t="str">
            <v>Surface Coating /Glass Optical Fibers /Chemical Vapor Deposition of Preforms</v>
          </cell>
          <cell r="D9776" t="str">
            <v>Solvent - Industrial Surface Coating &amp; Solvent Use</v>
          </cell>
          <cell r="G9776" t="str">
            <v>Petroleum and Solvent Evaporation</v>
          </cell>
          <cell r="H9776" t="str">
            <v>Surface Coating Operations</v>
          </cell>
          <cell r="I9776" t="str">
            <v>Glass Optical Fibers</v>
          </cell>
          <cell r="J9776" t="str">
            <v>Chemical Vapor Deposition of Preforms</v>
          </cell>
          <cell r="M9776">
            <v>37508</v>
          </cell>
          <cell r="N9776">
            <v>40988</v>
          </cell>
        </row>
        <row r="9777">
          <cell r="A9777" t="str">
            <v>40202802</v>
          </cell>
          <cell r="B9777" t="str">
            <v>Point</v>
          </cell>
          <cell r="C9777" t="str">
            <v>Surface Coating /Glass Optical Fibers /Plasma Overcladding</v>
          </cell>
          <cell r="D9777" t="str">
            <v>Solvent - Industrial Surface Coating &amp; Solvent Use</v>
          </cell>
          <cell r="G9777" t="str">
            <v>Petroleum and Solvent Evaporation</v>
          </cell>
          <cell r="H9777" t="str">
            <v>Surface Coating Operations</v>
          </cell>
          <cell r="I9777" t="str">
            <v>Glass Optical Fibers</v>
          </cell>
          <cell r="J9777" t="str">
            <v>Plasma Overcladding</v>
          </cell>
          <cell r="M9777">
            <v>37508</v>
          </cell>
          <cell r="N9777">
            <v>40988</v>
          </cell>
        </row>
        <row r="9778">
          <cell r="A9778" t="str">
            <v>40202899</v>
          </cell>
          <cell r="B9778" t="str">
            <v>Point</v>
          </cell>
          <cell r="C9778" t="str">
            <v>Surface Coating /Glass Optical Fibers /Miscellaneous</v>
          </cell>
          <cell r="D9778" t="str">
            <v>Solvent - Industrial Surface Coating &amp; Solvent Use</v>
          </cell>
          <cell r="G9778" t="str">
            <v>Petroleum and Solvent Evaporation</v>
          </cell>
          <cell r="H9778" t="str">
            <v>Surface Coating Operations</v>
          </cell>
          <cell r="I9778" t="str">
            <v>Glass Optical Fibers</v>
          </cell>
          <cell r="J9778" t="str">
            <v>Miscellaneous</v>
          </cell>
          <cell r="M9778">
            <v>37508</v>
          </cell>
          <cell r="N9778">
            <v>40988</v>
          </cell>
        </row>
        <row r="9779">
          <cell r="A9779" t="str">
            <v>40203001</v>
          </cell>
          <cell r="B9779" t="str">
            <v>Point</v>
          </cell>
          <cell r="C9779" t="str">
            <v>Surface Coating /Semiconductors /Specify Solvent</v>
          </cell>
          <cell r="D9779" t="str">
            <v>Solvent - Industrial Surface Coating &amp; Solvent Use</v>
          </cell>
          <cell r="G9779" t="str">
            <v>Petroleum and Solvent Evaporation</v>
          </cell>
          <cell r="H9779" t="str">
            <v>Surface Coating Operations</v>
          </cell>
          <cell r="I9779" t="str">
            <v>Semiconductors</v>
          </cell>
          <cell r="J9779" t="str">
            <v>Specify Solvent</v>
          </cell>
          <cell r="N9779">
            <v>40988</v>
          </cell>
        </row>
        <row r="9780">
          <cell r="A9780" t="str">
            <v>40204001</v>
          </cell>
          <cell r="B9780" t="str">
            <v>Point</v>
          </cell>
          <cell r="C9780" t="str">
            <v>Fabric Printing /Roller: Print Paste</v>
          </cell>
          <cell r="D9780" t="str">
            <v>Solvent - Industrial Surface Coating &amp; Solvent Use</v>
          </cell>
          <cell r="G9780" t="str">
            <v>Petroleum and Solvent Evaporation</v>
          </cell>
          <cell r="H9780" t="str">
            <v>Surface Coating Operations</v>
          </cell>
          <cell r="I9780" t="str">
            <v>Fabric Printing</v>
          </cell>
          <cell r="J9780" t="str">
            <v>Roller: Print Paste</v>
          </cell>
          <cell r="N9780">
            <v>40988</v>
          </cell>
        </row>
        <row r="9781">
          <cell r="A9781" t="str">
            <v>40204002</v>
          </cell>
          <cell r="B9781" t="str">
            <v>Point</v>
          </cell>
          <cell r="C9781" t="str">
            <v>Fabric Printing /Roller: Application</v>
          </cell>
          <cell r="D9781" t="str">
            <v>Solvent - Industrial Surface Coating &amp; Solvent Use</v>
          </cell>
          <cell r="G9781" t="str">
            <v>Petroleum and Solvent Evaporation</v>
          </cell>
          <cell r="H9781" t="str">
            <v>Surface Coating Operations</v>
          </cell>
          <cell r="I9781" t="str">
            <v>Fabric Printing</v>
          </cell>
          <cell r="J9781" t="str">
            <v>Roller: Application</v>
          </cell>
          <cell r="N9781">
            <v>40988</v>
          </cell>
        </row>
        <row r="9782">
          <cell r="A9782" t="str">
            <v>40204003</v>
          </cell>
          <cell r="B9782" t="str">
            <v>Point</v>
          </cell>
          <cell r="C9782" t="str">
            <v>Fabric Printing /Roller: Transfer</v>
          </cell>
          <cell r="D9782" t="str">
            <v>Industrial Processes - Storage and Transfer</v>
          </cell>
          <cell r="G9782" t="str">
            <v>Petroleum and Solvent Evaporation</v>
          </cell>
          <cell r="H9782" t="str">
            <v>Surface Coating Operations</v>
          </cell>
          <cell r="I9782" t="str">
            <v>Fabric Printing</v>
          </cell>
          <cell r="J9782" t="str">
            <v>Roller: Transfer</v>
          </cell>
          <cell r="N9782">
            <v>40988</v>
          </cell>
        </row>
        <row r="9783">
          <cell r="A9783" t="str">
            <v>40204004</v>
          </cell>
          <cell r="B9783" t="str">
            <v>Point</v>
          </cell>
          <cell r="C9783" t="str">
            <v>Fabric Printing /Roller: Steam Cans/Drying</v>
          </cell>
          <cell r="D9783" t="str">
            <v>Solvent - Industrial Surface Coating &amp; Solvent Use</v>
          </cell>
          <cell r="G9783" t="str">
            <v>Petroleum and Solvent Evaporation</v>
          </cell>
          <cell r="H9783" t="str">
            <v>Surface Coating Operations</v>
          </cell>
          <cell r="I9783" t="str">
            <v>Fabric Printing</v>
          </cell>
          <cell r="J9783" t="str">
            <v>Roller: Steam Cans/Drying</v>
          </cell>
          <cell r="N9783">
            <v>40988</v>
          </cell>
        </row>
        <row r="9784">
          <cell r="A9784" t="str">
            <v>40204010</v>
          </cell>
          <cell r="B9784" t="str">
            <v>Point</v>
          </cell>
          <cell r="C9784" t="str">
            <v>Fabric Printing /Rotary Screen: Print Paste</v>
          </cell>
          <cell r="D9784" t="str">
            <v>Solvent - Industrial Surface Coating &amp; Solvent Use</v>
          </cell>
          <cell r="G9784" t="str">
            <v>Petroleum and Solvent Evaporation</v>
          </cell>
          <cell r="H9784" t="str">
            <v>Surface Coating Operations</v>
          </cell>
          <cell r="I9784" t="str">
            <v>Fabric Printing</v>
          </cell>
          <cell r="J9784" t="str">
            <v>Rotary Screen: Print Paste</v>
          </cell>
          <cell r="N9784">
            <v>40988</v>
          </cell>
        </row>
        <row r="9785">
          <cell r="A9785" t="str">
            <v>40204011</v>
          </cell>
          <cell r="B9785" t="str">
            <v>Point</v>
          </cell>
          <cell r="C9785" t="str">
            <v>Fabric Printing /Rotary Screen: Application</v>
          </cell>
          <cell r="D9785" t="str">
            <v>Solvent - Industrial Surface Coating &amp; Solvent Use</v>
          </cell>
          <cell r="G9785" t="str">
            <v>Petroleum and Solvent Evaporation</v>
          </cell>
          <cell r="H9785" t="str">
            <v>Surface Coating Operations</v>
          </cell>
          <cell r="I9785" t="str">
            <v>Fabric Printing</v>
          </cell>
          <cell r="J9785" t="str">
            <v>Rotary Screen: Application</v>
          </cell>
          <cell r="N9785">
            <v>40988</v>
          </cell>
        </row>
        <row r="9786">
          <cell r="A9786" t="str">
            <v>40204012</v>
          </cell>
          <cell r="B9786" t="str">
            <v>Point</v>
          </cell>
          <cell r="C9786" t="str">
            <v>Fabric Printing /Rotary Screen: Transfer</v>
          </cell>
          <cell r="D9786" t="str">
            <v>Industrial Processes - Storage and Transfer</v>
          </cell>
          <cell r="G9786" t="str">
            <v>Petroleum and Solvent Evaporation</v>
          </cell>
          <cell r="H9786" t="str">
            <v>Surface Coating Operations</v>
          </cell>
          <cell r="I9786" t="str">
            <v>Fabric Printing</v>
          </cell>
          <cell r="J9786" t="str">
            <v>Rotary Screen: Transfer</v>
          </cell>
          <cell r="N9786">
            <v>40988</v>
          </cell>
        </row>
        <row r="9787">
          <cell r="A9787" t="str">
            <v>40204013</v>
          </cell>
          <cell r="B9787" t="str">
            <v>Point</v>
          </cell>
          <cell r="C9787" t="str">
            <v>Fabric Printing /Rotary Screen: Drying/Curing</v>
          </cell>
          <cell r="D9787" t="str">
            <v>Solvent - Industrial Surface Coating &amp; Solvent Use</v>
          </cell>
          <cell r="G9787" t="str">
            <v>Petroleum and Solvent Evaporation</v>
          </cell>
          <cell r="H9787" t="str">
            <v>Surface Coating Operations</v>
          </cell>
          <cell r="I9787" t="str">
            <v>Fabric Printing</v>
          </cell>
          <cell r="J9787" t="str">
            <v>Rotary Screen: Drying/Curing</v>
          </cell>
          <cell r="N9787">
            <v>40988</v>
          </cell>
        </row>
        <row r="9788">
          <cell r="A9788" t="str">
            <v>40204020</v>
          </cell>
          <cell r="B9788" t="str">
            <v>Point</v>
          </cell>
          <cell r="C9788" t="str">
            <v>Fabric Printing /Flat Screen: Print Paste</v>
          </cell>
          <cell r="D9788" t="str">
            <v>Solvent - Industrial Surface Coating &amp; Solvent Use</v>
          </cell>
          <cell r="G9788" t="str">
            <v>Petroleum and Solvent Evaporation</v>
          </cell>
          <cell r="H9788" t="str">
            <v>Surface Coating Operations</v>
          </cell>
          <cell r="I9788" t="str">
            <v>Fabric Printing</v>
          </cell>
          <cell r="J9788" t="str">
            <v>Flat Screen: Print Paste</v>
          </cell>
          <cell r="N9788">
            <v>40988</v>
          </cell>
        </row>
        <row r="9789">
          <cell r="A9789" t="str">
            <v>40204021</v>
          </cell>
          <cell r="B9789" t="str">
            <v>Point</v>
          </cell>
          <cell r="C9789" t="str">
            <v>Fabric Printing /Flat Screen: Application</v>
          </cell>
          <cell r="D9789" t="str">
            <v>Solvent - Industrial Surface Coating &amp; Solvent Use</v>
          </cell>
          <cell r="G9789" t="str">
            <v>Petroleum and Solvent Evaporation</v>
          </cell>
          <cell r="H9789" t="str">
            <v>Surface Coating Operations</v>
          </cell>
          <cell r="I9789" t="str">
            <v>Fabric Printing</v>
          </cell>
          <cell r="J9789" t="str">
            <v>Flat Screen: Application</v>
          </cell>
          <cell r="N9789">
            <v>40988</v>
          </cell>
        </row>
        <row r="9790">
          <cell r="A9790" t="str">
            <v>40204022</v>
          </cell>
          <cell r="B9790" t="str">
            <v>Point</v>
          </cell>
          <cell r="C9790" t="str">
            <v>Fabric Printing /Flat Screen: Transfer</v>
          </cell>
          <cell r="D9790" t="str">
            <v>Industrial Processes - Storage and Transfer</v>
          </cell>
          <cell r="G9790" t="str">
            <v>Petroleum and Solvent Evaporation</v>
          </cell>
          <cell r="H9790" t="str">
            <v>Surface Coating Operations</v>
          </cell>
          <cell r="I9790" t="str">
            <v>Fabric Printing</v>
          </cell>
          <cell r="J9790" t="str">
            <v>Flat Screen: Transfer</v>
          </cell>
          <cell r="N9790">
            <v>40988</v>
          </cell>
        </row>
        <row r="9791">
          <cell r="A9791" t="str">
            <v>40204023</v>
          </cell>
          <cell r="B9791" t="str">
            <v>Point</v>
          </cell>
          <cell r="C9791" t="str">
            <v>Fabric Printing /Flat Screen: Drying/Curing</v>
          </cell>
          <cell r="D9791" t="str">
            <v>Solvent - Industrial Surface Coating &amp; Solvent Use</v>
          </cell>
          <cell r="G9791" t="str">
            <v>Petroleum and Solvent Evaporation</v>
          </cell>
          <cell r="H9791" t="str">
            <v>Surface Coating Operations</v>
          </cell>
          <cell r="I9791" t="str">
            <v>Fabric Printing</v>
          </cell>
          <cell r="J9791" t="str">
            <v>Flat Screen: Drying/Curing</v>
          </cell>
          <cell r="N9791">
            <v>40988</v>
          </cell>
        </row>
        <row r="9792">
          <cell r="A9792" t="str">
            <v>40204121</v>
          </cell>
          <cell r="B9792" t="str">
            <v>Point</v>
          </cell>
          <cell r="C9792" t="str">
            <v>Fabric Coating, Knife Coating /Mixing Tanks</v>
          </cell>
          <cell r="D9792" t="str">
            <v>Solvent - Industrial Surface Coating &amp; Solvent Use</v>
          </cell>
          <cell r="G9792" t="str">
            <v>Petroleum and Solvent Evaporation</v>
          </cell>
          <cell r="H9792" t="str">
            <v>Surface Coating Operations</v>
          </cell>
          <cell r="I9792" t="str">
            <v>Fabric Coating, Knife Coating</v>
          </cell>
          <cell r="J9792" t="str">
            <v>Mixing Tanks</v>
          </cell>
          <cell r="N9792">
            <v>40988</v>
          </cell>
        </row>
        <row r="9793">
          <cell r="A9793" t="str">
            <v>40204130</v>
          </cell>
          <cell r="B9793" t="str">
            <v>Point</v>
          </cell>
          <cell r="C9793" t="str">
            <v>Fabric Coating, Knife Coating /Coating Application</v>
          </cell>
          <cell r="D9793" t="str">
            <v>Solvent - Industrial Surface Coating &amp; Solvent Use</v>
          </cell>
          <cell r="G9793" t="str">
            <v>Petroleum and Solvent Evaporation</v>
          </cell>
          <cell r="H9793" t="str">
            <v>Surface Coating Operations</v>
          </cell>
          <cell r="I9793" t="str">
            <v>Fabric Coating, Knife Coating</v>
          </cell>
          <cell r="J9793" t="str">
            <v>Coating Application</v>
          </cell>
          <cell r="N9793">
            <v>40988</v>
          </cell>
        </row>
        <row r="9794">
          <cell r="A9794" t="str">
            <v>40204140</v>
          </cell>
          <cell r="B9794" t="str">
            <v>Point</v>
          </cell>
          <cell r="C9794" t="str">
            <v>Fabric Coating, Knife Coating /Drying/Curing</v>
          </cell>
          <cell r="D9794" t="str">
            <v>Solvent - Industrial Surface Coating &amp; Solvent Use</v>
          </cell>
          <cell r="G9794" t="str">
            <v>Petroleum and Solvent Evaporation</v>
          </cell>
          <cell r="H9794" t="str">
            <v>Surface Coating Operations</v>
          </cell>
          <cell r="I9794" t="str">
            <v>Fabric Coating, Knife Coating</v>
          </cell>
          <cell r="J9794" t="str">
            <v>Drying/Curing</v>
          </cell>
          <cell r="N9794">
            <v>40988</v>
          </cell>
        </row>
        <row r="9795">
          <cell r="A9795" t="str">
            <v>40204150</v>
          </cell>
          <cell r="B9795" t="str">
            <v>Point</v>
          </cell>
          <cell r="C9795" t="str">
            <v>Fabric Coating, Knife Coating /Cleanup</v>
          </cell>
          <cell r="D9795" t="str">
            <v>Solvent - Industrial Surface Coating &amp; Solvent Use</v>
          </cell>
          <cell r="G9795" t="str">
            <v>Petroleum and Solvent Evaporation</v>
          </cell>
          <cell r="H9795" t="str">
            <v>Surface Coating Operations</v>
          </cell>
          <cell r="I9795" t="str">
            <v>Fabric Coating, Knife Coating</v>
          </cell>
          <cell r="J9795" t="str">
            <v>Cleanup</v>
          </cell>
          <cell r="N9795">
            <v>40988</v>
          </cell>
        </row>
        <row r="9796">
          <cell r="A9796" t="str">
            <v>40204151</v>
          </cell>
          <cell r="B9796" t="str">
            <v>Point</v>
          </cell>
          <cell r="C9796" t="str">
            <v>Fabric Coating, Knife Coating /Cleanup: Coating Application Equipment</v>
          </cell>
          <cell r="D9796" t="str">
            <v>Solvent - Industrial Surface Coating &amp; Solvent Use</v>
          </cell>
          <cell r="G9796" t="str">
            <v>Petroleum and Solvent Evaporation</v>
          </cell>
          <cell r="H9796" t="str">
            <v>Surface Coating Operations</v>
          </cell>
          <cell r="I9796" t="str">
            <v>Fabric Coating, Knife Coating</v>
          </cell>
          <cell r="J9796" t="str">
            <v>Cleanup: Coating Application Equipment</v>
          </cell>
          <cell r="N9796">
            <v>40988</v>
          </cell>
        </row>
        <row r="9797">
          <cell r="A9797" t="str">
            <v>40204152</v>
          </cell>
          <cell r="B9797" t="str">
            <v>Point</v>
          </cell>
          <cell r="C9797" t="str">
            <v>Fabric Coating, Knife Coating /Cleanup: Empty Coating Drums</v>
          </cell>
          <cell r="D9797" t="str">
            <v>Solvent - Industrial Surface Coating &amp; Solvent Use</v>
          </cell>
          <cell r="G9797" t="str">
            <v>Petroleum and Solvent Evaporation</v>
          </cell>
          <cell r="H9797" t="str">
            <v>Surface Coating Operations</v>
          </cell>
          <cell r="I9797" t="str">
            <v>Fabric Coating, Knife Coating</v>
          </cell>
          <cell r="J9797" t="str">
            <v>Cleanup: Empty Coating Drums</v>
          </cell>
          <cell r="N9797">
            <v>40988</v>
          </cell>
        </row>
        <row r="9798">
          <cell r="A9798" t="str">
            <v>40204160</v>
          </cell>
          <cell r="B9798" t="str">
            <v>Point</v>
          </cell>
          <cell r="C9798" t="str">
            <v>Fabric Coating, Knife Coating /Waste</v>
          </cell>
          <cell r="D9798" t="str">
            <v>Solvent - Industrial Surface Coating &amp; Solvent Use</v>
          </cell>
          <cell r="G9798" t="str">
            <v>Petroleum and Solvent Evaporation</v>
          </cell>
          <cell r="H9798" t="str">
            <v>Surface Coating Operations</v>
          </cell>
          <cell r="I9798" t="str">
            <v>Fabric Coating, Knife Coating</v>
          </cell>
          <cell r="J9798" t="str">
            <v>Waste</v>
          </cell>
          <cell r="N9798">
            <v>40988</v>
          </cell>
        </row>
        <row r="9799">
          <cell r="A9799" t="str">
            <v>40204161</v>
          </cell>
          <cell r="B9799" t="str">
            <v>Point</v>
          </cell>
          <cell r="C9799" t="str">
            <v>Fabric Coating, Knife Coating /Waste: Cleaning Rags</v>
          </cell>
          <cell r="D9799" t="str">
            <v>Solvent - Industrial Surface Coating &amp; Solvent Use</v>
          </cell>
          <cell r="G9799" t="str">
            <v>Petroleum and Solvent Evaporation</v>
          </cell>
          <cell r="H9799" t="str">
            <v>Surface Coating Operations</v>
          </cell>
          <cell r="I9799" t="str">
            <v>Fabric Coating, Knife Coating</v>
          </cell>
          <cell r="J9799" t="str">
            <v>Waste: Cleaning Rags</v>
          </cell>
          <cell r="N9799">
            <v>40988</v>
          </cell>
        </row>
        <row r="9800">
          <cell r="A9800" t="str">
            <v>40204162</v>
          </cell>
          <cell r="B9800" t="str">
            <v>Point</v>
          </cell>
          <cell r="C9800" t="str">
            <v>Fabric Coating, Knife Coating /Waste: Waste Ink Disposal</v>
          </cell>
          <cell r="D9800" t="str">
            <v>Solvent - Industrial Surface Coating &amp; Solvent Use</v>
          </cell>
          <cell r="G9800" t="str">
            <v>Petroleum and Solvent Evaporation</v>
          </cell>
          <cell r="H9800" t="str">
            <v>Surface Coating Operations</v>
          </cell>
          <cell r="I9800" t="str">
            <v>Fabric Coating, Knife Coating</v>
          </cell>
          <cell r="J9800" t="str">
            <v>Waste: Waste Ink Disposal</v>
          </cell>
          <cell r="N9800">
            <v>40988</v>
          </cell>
        </row>
        <row r="9801">
          <cell r="A9801" t="str">
            <v>40204221</v>
          </cell>
          <cell r="B9801" t="str">
            <v>Point</v>
          </cell>
          <cell r="C9801" t="str">
            <v>Fabric Coating, Roller Coating /Mixing Tanks</v>
          </cell>
          <cell r="D9801" t="str">
            <v>Solvent - Industrial Surface Coating &amp; Solvent Use</v>
          </cell>
          <cell r="G9801" t="str">
            <v>Petroleum and Solvent Evaporation</v>
          </cell>
          <cell r="H9801" t="str">
            <v>Surface Coating Operations</v>
          </cell>
          <cell r="I9801" t="str">
            <v>Fabric Coating, Roller Coating</v>
          </cell>
          <cell r="J9801" t="str">
            <v>Mixing Tanks</v>
          </cell>
          <cell r="N9801">
            <v>40988</v>
          </cell>
        </row>
        <row r="9802">
          <cell r="A9802" t="str">
            <v>40204230</v>
          </cell>
          <cell r="B9802" t="str">
            <v>Point</v>
          </cell>
          <cell r="C9802" t="str">
            <v>Fabric Coating, Roller Coating /Coating Application</v>
          </cell>
          <cell r="D9802" t="str">
            <v>Solvent - Industrial Surface Coating &amp; Solvent Use</v>
          </cell>
          <cell r="G9802" t="str">
            <v>Petroleum and Solvent Evaporation</v>
          </cell>
          <cell r="H9802" t="str">
            <v>Surface Coating Operations</v>
          </cell>
          <cell r="I9802" t="str">
            <v>Fabric Coating, Roller Coating</v>
          </cell>
          <cell r="J9802" t="str">
            <v>Coating Application</v>
          </cell>
          <cell r="N9802">
            <v>40988</v>
          </cell>
        </row>
        <row r="9803">
          <cell r="A9803" t="str">
            <v>40204240</v>
          </cell>
          <cell r="B9803" t="str">
            <v>Point</v>
          </cell>
          <cell r="C9803" t="str">
            <v>Fabric Coating, Roller Coating /Drying/Curing</v>
          </cell>
          <cell r="D9803" t="str">
            <v>Solvent - Industrial Surface Coating &amp; Solvent Use</v>
          </cell>
          <cell r="G9803" t="str">
            <v>Petroleum and Solvent Evaporation</v>
          </cell>
          <cell r="H9803" t="str">
            <v>Surface Coating Operations</v>
          </cell>
          <cell r="I9803" t="str">
            <v>Fabric Coating, Roller Coating</v>
          </cell>
          <cell r="J9803" t="str">
            <v>Drying/Curing</v>
          </cell>
          <cell r="N9803">
            <v>40988</v>
          </cell>
        </row>
        <row r="9804">
          <cell r="A9804" t="str">
            <v>40204250</v>
          </cell>
          <cell r="B9804" t="str">
            <v>Point</v>
          </cell>
          <cell r="C9804" t="str">
            <v>Fabric Coating, Roller Coating /Cleanup</v>
          </cell>
          <cell r="D9804" t="str">
            <v>Solvent - Industrial Surface Coating &amp; Solvent Use</v>
          </cell>
          <cell r="G9804" t="str">
            <v>Petroleum and Solvent Evaporation</v>
          </cell>
          <cell r="H9804" t="str">
            <v>Surface Coating Operations</v>
          </cell>
          <cell r="I9804" t="str">
            <v>Fabric Coating, Roller Coating</v>
          </cell>
          <cell r="J9804" t="str">
            <v>Cleanup</v>
          </cell>
          <cell r="N9804">
            <v>40988</v>
          </cell>
        </row>
        <row r="9805">
          <cell r="A9805" t="str">
            <v>40204251</v>
          </cell>
          <cell r="B9805" t="str">
            <v>Point</v>
          </cell>
          <cell r="C9805" t="str">
            <v>Fabric Coating, Roller Coating /Cleanup: Coating Application Equipment</v>
          </cell>
          <cell r="D9805" t="str">
            <v>Solvent - Industrial Surface Coating &amp; Solvent Use</v>
          </cell>
          <cell r="G9805" t="str">
            <v>Petroleum and Solvent Evaporation</v>
          </cell>
          <cell r="H9805" t="str">
            <v>Surface Coating Operations</v>
          </cell>
          <cell r="I9805" t="str">
            <v>Fabric Coating, Roller Coating</v>
          </cell>
          <cell r="J9805" t="str">
            <v>Cleanup: Coating Application Equipment</v>
          </cell>
          <cell r="N9805">
            <v>40988</v>
          </cell>
        </row>
        <row r="9806">
          <cell r="A9806" t="str">
            <v>40204252</v>
          </cell>
          <cell r="B9806" t="str">
            <v>Point</v>
          </cell>
          <cell r="C9806" t="str">
            <v>Fabric Coating, Roller Coating /Cleanup: Empty Coating Drums</v>
          </cell>
          <cell r="D9806" t="str">
            <v>Solvent - Industrial Surface Coating &amp; Solvent Use</v>
          </cell>
          <cell r="G9806" t="str">
            <v>Petroleum and Solvent Evaporation</v>
          </cell>
          <cell r="H9806" t="str">
            <v>Surface Coating Operations</v>
          </cell>
          <cell r="I9806" t="str">
            <v>Fabric Coating, Roller Coating</v>
          </cell>
          <cell r="J9806" t="str">
            <v>Cleanup: Empty Coating Drums</v>
          </cell>
          <cell r="N9806">
            <v>40988</v>
          </cell>
        </row>
        <row r="9807">
          <cell r="A9807" t="str">
            <v>40204260</v>
          </cell>
          <cell r="B9807" t="str">
            <v>Point</v>
          </cell>
          <cell r="C9807" t="str">
            <v>Fabric Coating, Roller Coating /Waste</v>
          </cell>
          <cell r="D9807" t="str">
            <v>Solvent - Industrial Surface Coating &amp; Solvent Use</v>
          </cell>
          <cell r="G9807" t="str">
            <v>Petroleum and Solvent Evaporation</v>
          </cell>
          <cell r="H9807" t="str">
            <v>Surface Coating Operations</v>
          </cell>
          <cell r="I9807" t="str">
            <v>Fabric Coating, Roller Coating</v>
          </cell>
          <cell r="J9807" t="str">
            <v>Waste</v>
          </cell>
          <cell r="N9807">
            <v>40988</v>
          </cell>
        </row>
        <row r="9808">
          <cell r="A9808" t="str">
            <v>40204261</v>
          </cell>
          <cell r="B9808" t="str">
            <v>Point</v>
          </cell>
          <cell r="C9808" t="str">
            <v>Fabric Coating, Roller Coating /Waste: Cleaning Rags</v>
          </cell>
          <cell r="D9808" t="str">
            <v>Solvent - Industrial Surface Coating &amp; Solvent Use</v>
          </cell>
          <cell r="G9808" t="str">
            <v>Petroleum and Solvent Evaporation</v>
          </cell>
          <cell r="H9808" t="str">
            <v>Surface Coating Operations</v>
          </cell>
          <cell r="I9808" t="str">
            <v>Fabric Coating, Roller Coating</v>
          </cell>
          <cell r="J9808" t="str">
            <v>Waste: Cleaning Rags</v>
          </cell>
          <cell r="N9808">
            <v>40988</v>
          </cell>
        </row>
        <row r="9809">
          <cell r="A9809" t="str">
            <v>40204262</v>
          </cell>
          <cell r="B9809" t="str">
            <v>Point</v>
          </cell>
          <cell r="C9809" t="str">
            <v>Fabric Coating, Roller Coating /Waste: Waste Ink Disposal</v>
          </cell>
          <cell r="D9809" t="str">
            <v>Solvent - Industrial Surface Coating &amp; Solvent Use</v>
          </cell>
          <cell r="G9809" t="str">
            <v>Petroleum and Solvent Evaporation</v>
          </cell>
          <cell r="H9809" t="str">
            <v>Surface Coating Operations</v>
          </cell>
          <cell r="I9809" t="str">
            <v>Fabric Coating, Roller Coating</v>
          </cell>
          <cell r="J9809" t="str">
            <v>Waste: Waste Ink Disposal</v>
          </cell>
          <cell r="N9809">
            <v>40988</v>
          </cell>
        </row>
        <row r="9810">
          <cell r="A9810" t="str">
            <v>40204321</v>
          </cell>
          <cell r="B9810" t="str">
            <v>Point</v>
          </cell>
          <cell r="C9810" t="str">
            <v>Fabric Coating, Dip Coating /Mixing Tanks</v>
          </cell>
          <cell r="D9810" t="str">
            <v>Solvent - Industrial Surface Coating &amp; Solvent Use</v>
          </cell>
          <cell r="G9810" t="str">
            <v>Petroleum and Solvent Evaporation</v>
          </cell>
          <cell r="H9810" t="str">
            <v>Surface Coating Operations</v>
          </cell>
          <cell r="I9810" t="str">
            <v>Fabric Coating, Dip Coating</v>
          </cell>
          <cell r="J9810" t="str">
            <v>Mixing Tanks</v>
          </cell>
          <cell r="N9810">
            <v>40988</v>
          </cell>
        </row>
        <row r="9811">
          <cell r="A9811" t="str">
            <v>40204330</v>
          </cell>
          <cell r="B9811" t="str">
            <v>Point</v>
          </cell>
          <cell r="C9811" t="str">
            <v>Fabric Coating, Dip Coating /Coating Application</v>
          </cell>
          <cell r="D9811" t="str">
            <v>Solvent - Industrial Surface Coating &amp; Solvent Use</v>
          </cell>
          <cell r="G9811" t="str">
            <v>Petroleum and Solvent Evaporation</v>
          </cell>
          <cell r="H9811" t="str">
            <v>Surface Coating Operations</v>
          </cell>
          <cell r="I9811" t="str">
            <v>Fabric Coating, Dip Coating</v>
          </cell>
          <cell r="J9811" t="str">
            <v>Coating Application</v>
          </cell>
          <cell r="N9811">
            <v>40988</v>
          </cell>
        </row>
        <row r="9812">
          <cell r="A9812" t="str">
            <v>40204340</v>
          </cell>
          <cell r="B9812" t="str">
            <v>Point</v>
          </cell>
          <cell r="C9812" t="str">
            <v>Fabric Coating, Dip Coating /Drying/Curing</v>
          </cell>
          <cell r="D9812" t="str">
            <v>Solvent - Industrial Surface Coating &amp; Solvent Use</v>
          </cell>
          <cell r="G9812" t="str">
            <v>Petroleum and Solvent Evaporation</v>
          </cell>
          <cell r="H9812" t="str">
            <v>Surface Coating Operations</v>
          </cell>
          <cell r="I9812" t="str">
            <v>Fabric Coating, Dip Coating</v>
          </cell>
          <cell r="J9812" t="str">
            <v>Drying/Curing</v>
          </cell>
          <cell r="N9812">
            <v>40988</v>
          </cell>
        </row>
        <row r="9813">
          <cell r="A9813" t="str">
            <v>40204350</v>
          </cell>
          <cell r="B9813" t="str">
            <v>Point</v>
          </cell>
          <cell r="C9813" t="str">
            <v>Fabric Coating, Dip Coating /Cleanup</v>
          </cell>
          <cell r="D9813" t="str">
            <v>Solvent - Industrial Surface Coating &amp; Solvent Use</v>
          </cell>
          <cell r="G9813" t="str">
            <v>Petroleum and Solvent Evaporation</v>
          </cell>
          <cell r="H9813" t="str">
            <v>Surface Coating Operations</v>
          </cell>
          <cell r="I9813" t="str">
            <v>Fabric Coating, Dip Coating</v>
          </cell>
          <cell r="J9813" t="str">
            <v>Cleanup</v>
          </cell>
          <cell r="N9813">
            <v>40988</v>
          </cell>
        </row>
        <row r="9814">
          <cell r="A9814" t="str">
            <v>40204351</v>
          </cell>
          <cell r="B9814" t="str">
            <v>Point</v>
          </cell>
          <cell r="C9814" t="str">
            <v>Fabric Coating, Dip Coating /Cleanup: Coating Application Equipment</v>
          </cell>
          <cell r="D9814" t="str">
            <v>Solvent - Industrial Surface Coating &amp; Solvent Use</v>
          </cell>
          <cell r="G9814" t="str">
            <v>Petroleum and Solvent Evaporation</v>
          </cell>
          <cell r="H9814" t="str">
            <v>Surface Coating Operations</v>
          </cell>
          <cell r="I9814" t="str">
            <v>Fabric Coating, Dip Coating</v>
          </cell>
          <cell r="J9814" t="str">
            <v>Cleanup: Coating Application Equipment</v>
          </cell>
          <cell r="N9814">
            <v>40988</v>
          </cell>
        </row>
        <row r="9815">
          <cell r="A9815" t="str">
            <v>40204352</v>
          </cell>
          <cell r="B9815" t="str">
            <v>Point</v>
          </cell>
          <cell r="C9815" t="str">
            <v>Fabric Coating, Dip Coating /Cleanup: Empty Coating Drums</v>
          </cell>
          <cell r="D9815" t="str">
            <v>Solvent - Industrial Surface Coating &amp; Solvent Use</v>
          </cell>
          <cell r="G9815" t="str">
            <v>Petroleum and Solvent Evaporation</v>
          </cell>
          <cell r="H9815" t="str">
            <v>Surface Coating Operations</v>
          </cell>
          <cell r="I9815" t="str">
            <v>Fabric Coating, Dip Coating</v>
          </cell>
          <cell r="J9815" t="str">
            <v>Cleanup: Empty Coating Drums</v>
          </cell>
          <cell r="N9815">
            <v>40988</v>
          </cell>
        </row>
        <row r="9816">
          <cell r="A9816" t="str">
            <v>40204360</v>
          </cell>
          <cell r="B9816" t="str">
            <v>Point</v>
          </cell>
          <cell r="C9816" t="str">
            <v>Fabric Coating, Dip Coating /Waste</v>
          </cell>
          <cell r="D9816" t="str">
            <v>Solvent - Industrial Surface Coating &amp; Solvent Use</v>
          </cell>
          <cell r="G9816" t="str">
            <v>Petroleum and Solvent Evaporation</v>
          </cell>
          <cell r="H9816" t="str">
            <v>Surface Coating Operations</v>
          </cell>
          <cell r="I9816" t="str">
            <v>Fabric Coating, Dip Coating</v>
          </cell>
          <cell r="J9816" t="str">
            <v>Waste</v>
          </cell>
          <cell r="N9816">
            <v>40988</v>
          </cell>
        </row>
        <row r="9817">
          <cell r="A9817" t="str">
            <v>40204361</v>
          </cell>
          <cell r="B9817" t="str">
            <v>Point</v>
          </cell>
          <cell r="C9817" t="str">
            <v>Fabric Coating, Dip Coating /Waste: Cleaning Rags</v>
          </cell>
          <cell r="D9817" t="str">
            <v>Solvent - Industrial Surface Coating &amp; Solvent Use</v>
          </cell>
          <cell r="G9817" t="str">
            <v>Petroleum and Solvent Evaporation</v>
          </cell>
          <cell r="H9817" t="str">
            <v>Surface Coating Operations</v>
          </cell>
          <cell r="I9817" t="str">
            <v>Fabric Coating, Dip Coating</v>
          </cell>
          <cell r="J9817" t="str">
            <v>Waste: Cleaning Rags</v>
          </cell>
          <cell r="N9817">
            <v>40988</v>
          </cell>
        </row>
        <row r="9818">
          <cell r="A9818" t="str">
            <v>40204362</v>
          </cell>
          <cell r="B9818" t="str">
            <v>Point</v>
          </cell>
          <cell r="C9818" t="str">
            <v>Fabric Coating, Dip Coating /Waste: Waste Ink Disposal</v>
          </cell>
          <cell r="D9818" t="str">
            <v>Solvent - Industrial Surface Coating &amp; Solvent Use</v>
          </cell>
          <cell r="G9818" t="str">
            <v>Petroleum and Solvent Evaporation</v>
          </cell>
          <cell r="H9818" t="str">
            <v>Surface Coating Operations</v>
          </cell>
          <cell r="I9818" t="str">
            <v>Fabric Coating, Dip Coating</v>
          </cell>
          <cell r="J9818" t="str">
            <v>Waste: Waste Ink Disposal</v>
          </cell>
          <cell r="N9818">
            <v>40988</v>
          </cell>
        </row>
        <row r="9819">
          <cell r="A9819" t="str">
            <v>40204421</v>
          </cell>
          <cell r="B9819" t="str">
            <v>Point</v>
          </cell>
          <cell r="C9819" t="str">
            <v>Fabric Coating, Transfer Coating /Mixing Tanks</v>
          </cell>
          <cell r="D9819" t="str">
            <v>Solvent - Industrial Surface Coating &amp; Solvent Use</v>
          </cell>
          <cell r="G9819" t="str">
            <v>Petroleum and Solvent Evaporation</v>
          </cell>
          <cell r="H9819" t="str">
            <v>Surface Coating Operations</v>
          </cell>
          <cell r="I9819" t="str">
            <v>Fabric Coating, Transfer Coating</v>
          </cell>
          <cell r="J9819" t="str">
            <v>Mixing Tanks</v>
          </cell>
          <cell r="N9819">
            <v>40988</v>
          </cell>
        </row>
        <row r="9820">
          <cell r="A9820" t="str">
            <v>40204430</v>
          </cell>
          <cell r="B9820" t="str">
            <v>Point</v>
          </cell>
          <cell r="C9820" t="str">
            <v>Fabric Coating, Transfer Coating /Coating Application</v>
          </cell>
          <cell r="D9820" t="str">
            <v>Solvent - Industrial Surface Coating &amp; Solvent Use</v>
          </cell>
          <cell r="G9820" t="str">
            <v>Petroleum and Solvent Evaporation</v>
          </cell>
          <cell r="H9820" t="str">
            <v>Surface Coating Operations</v>
          </cell>
          <cell r="I9820" t="str">
            <v>Fabric Coating, Transfer Coating</v>
          </cell>
          <cell r="J9820" t="str">
            <v>Coating Application</v>
          </cell>
          <cell r="N9820">
            <v>40988</v>
          </cell>
        </row>
        <row r="9821">
          <cell r="A9821" t="str">
            <v>40204431</v>
          </cell>
          <cell r="B9821" t="str">
            <v>Point</v>
          </cell>
          <cell r="C9821" t="str">
            <v>Fabric Coating, Transfer Coating /Coating Application: First Roll Applicator</v>
          </cell>
          <cell r="D9821" t="str">
            <v>Solvent - Industrial Surface Coating &amp; Solvent Use</v>
          </cell>
          <cell r="G9821" t="str">
            <v>Petroleum and Solvent Evaporation</v>
          </cell>
          <cell r="H9821" t="str">
            <v>Surface Coating Operations</v>
          </cell>
          <cell r="I9821" t="str">
            <v>Fabric Coating, Transfer Coating</v>
          </cell>
          <cell r="J9821" t="str">
            <v>Coating Application: First Roll Applicator</v>
          </cell>
          <cell r="N9821">
            <v>40988</v>
          </cell>
        </row>
        <row r="9822">
          <cell r="A9822" t="str">
            <v>40204432</v>
          </cell>
          <cell r="B9822" t="str">
            <v>Point</v>
          </cell>
          <cell r="C9822" t="str">
            <v>Fabric Coating, Transfer Coating /Coating Application: Second Roll Applicator</v>
          </cell>
          <cell r="D9822" t="str">
            <v>Solvent - Industrial Surface Coating &amp; Solvent Use</v>
          </cell>
          <cell r="G9822" t="str">
            <v>Petroleum and Solvent Evaporation</v>
          </cell>
          <cell r="H9822" t="str">
            <v>Surface Coating Operations</v>
          </cell>
          <cell r="I9822" t="str">
            <v>Fabric Coating, Transfer Coating</v>
          </cell>
          <cell r="J9822" t="str">
            <v>Coating Application: Second Roll Applicator</v>
          </cell>
          <cell r="N9822">
            <v>40988</v>
          </cell>
        </row>
        <row r="9823">
          <cell r="A9823" t="str">
            <v>40204435</v>
          </cell>
          <cell r="B9823" t="str">
            <v>Point</v>
          </cell>
          <cell r="C9823" t="str">
            <v>Fabric Coating, Transfer Coating /Lamination: Laminating Device</v>
          </cell>
          <cell r="D9823" t="str">
            <v>Solvent - Industrial Surface Coating &amp; Solvent Use</v>
          </cell>
          <cell r="G9823" t="str">
            <v>Petroleum and Solvent Evaporation</v>
          </cell>
          <cell r="H9823" t="str">
            <v>Surface Coating Operations</v>
          </cell>
          <cell r="I9823" t="str">
            <v>Fabric Coating, Transfer Coating</v>
          </cell>
          <cell r="J9823" t="str">
            <v>Lamination: Laminating Device</v>
          </cell>
          <cell r="N9823">
            <v>40988</v>
          </cell>
        </row>
        <row r="9824">
          <cell r="A9824" t="str">
            <v>40204440</v>
          </cell>
          <cell r="B9824" t="str">
            <v>Point</v>
          </cell>
          <cell r="C9824" t="str">
            <v>Fabric Coating, Transfer Coating /Drying/Curing</v>
          </cell>
          <cell r="D9824" t="str">
            <v>Solvent - Industrial Surface Coating &amp; Solvent Use</v>
          </cell>
          <cell r="G9824" t="str">
            <v>Petroleum and Solvent Evaporation</v>
          </cell>
          <cell r="H9824" t="str">
            <v>Surface Coating Operations</v>
          </cell>
          <cell r="I9824" t="str">
            <v>Fabric Coating, Transfer Coating</v>
          </cell>
          <cell r="J9824" t="str">
            <v>Drying/Curing</v>
          </cell>
          <cell r="N9824">
            <v>40988</v>
          </cell>
        </row>
        <row r="9825">
          <cell r="A9825" t="str">
            <v>40204441</v>
          </cell>
          <cell r="B9825" t="str">
            <v>Point</v>
          </cell>
          <cell r="C9825" t="str">
            <v>Fabric Coating, Transfer Coating /Drying/Curing: First Predrier</v>
          </cell>
          <cell r="D9825" t="str">
            <v>Solvent - Industrial Surface Coating &amp; Solvent Use</v>
          </cell>
          <cell r="G9825" t="str">
            <v>Petroleum and Solvent Evaporation</v>
          </cell>
          <cell r="H9825" t="str">
            <v>Surface Coating Operations</v>
          </cell>
          <cell r="I9825" t="str">
            <v>Fabric Coating, Transfer Coating</v>
          </cell>
          <cell r="J9825" t="str">
            <v>Drying/Curing: First Predrier</v>
          </cell>
          <cell r="N9825">
            <v>40988</v>
          </cell>
        </row>
        <row r="9826">
          <cell r="A9826" t="str">
            <v>40204442</v>
          </cell>
          <cell r="B9826" t="str">
            <v>Point</v>
          </cell>
          <cell r="C9826" t="str">
            <v>Fabric Coating, Transfer Coating /Drying/Curing: Second Predrier</v>
          </cell>
          <cell r="D9826" t="str">
            <v>Solvent - Industrial Surface Coating &amp; Solvent Use</v>
          </cell>
          <cell r="G9826" t="str">
            <v>Petroleum and Solvent Evaporation</v>
          </cell>
          <cell r="H9826" t="str">
            <v>Surface Coating Operations</v>
          </cell>
          <cell r="I9826" t="str">
            <v>Fabric Coating, Transfer Coating</v>
          </cell>
          <cell r="J9826" t="str">
            <v>Drying/Curing: Second Predrier</v>
          </cell>
          <cell r="N9826">
            <v>40988</v>
          </cell>
        </row>
        <row r="9827">
          <cell r="A9827" t="str">
            <v>40204443</v>
          </cell>
          <cell r="B9827" t="str">
            <v>Point</v>
          </cell>
          <cell r="C9827" t="str">
            <v>Fabric Coating, Transfer Coating /Drying/Curing: Main Drying Tunnel</v>
          </cell>
          <cell r="D9827" t="str">
            <v>Solvent - Industrial Surface Coating &amp; Solvent Use</v>
          </cell>
          <cell r="G9827" t="str">
            <v>Petroleum and Solvent Evaporation</v>
          </cell>
          <cell r="H9827" t="str">
            <v>Surface Coating Operations</v>
          </cell>
          <cell r="I9827" t="str">
            <v>Fabric Coating, Transfer Coating</v>
          </cell>
          <cell r="J9827" t="str">
            <v>Drying/Curing: Main Drying Tunnel</v>
          </cell>
          <cell r="N9827">
            <v>40988</v>
          </cell>
        </row>
        <row r="9828">
          <cell r="A9828" t="str">
            <v>40204450</v>
          </cell>
          <cell r="B9828" t="str">
            <v>Point</v>
          </cell>
          <cell r="C9828" t="str">
            <v>Fabric Coating, Transfer Coating /Cooler</v>
          </cell>
          <cell r="D9828" t="str">
            <v>Solvent - Industrial Surface Coating &amp; Solvent Use</v>
          </cell>
          <cell r="G9828" t="str">
            <v>Petroleum and Solvent Evaporation</v>
          </cell>
          <cell r="H9828" t="str">
            <v>Surface Coating Operations</v>
          </cell>
          <cell r="I9828" t="str">
            <v>Fabric Coating, Transfer Coating</v>
          </cell>
          <cell r="J9828" t="str">
            <v>Cooler</v>
          </cell>
          <cell r="N9828">
            <v>40988</v>
          </cell>
        </row>
        <row r="9829">
          <cell r="A9829" t="str">
            <v>40204455</v>
          </cell>
          <cell r="B9829" t="str">
            <v>Point</v>
          </cell>
          <cell r="C9829" t="str">
            <v>Fabric Coating, Transfer Coating /Winding</v>
          </cell>
          <cell r="D9829" t="str">
            <v>Solvent - Industrial Surface Coating &amp; Solvent Use</v>
          </cell>
          <cell r="G9829" t="str">
            <v>Petroleum and Solvent Evaporation</v>
          </cell>
          <cell r="H9829" t="str">
            <v>Surface Coating Operations</v>
          </cell>
          <cell r="I9829" t="str">
            <v>Fabric Coating, Transfer Coating</v>
          </cell>
          <cell r="J9829" t="str">
            <v>Winding</v>
          </cell>
          <cell r="N9829">
            <v>40988</v>
          </cell>
        </row>
        <row r="9830">
          <cell r="A9830" t="str">
            <v>40204460</v>
          </cell>
          <cell r="B9830" t="str">
            <v>Point</v>
          </cell>
          <cell r="C9830" t="str">
            <v>Fabric Coating, Transfer Coating /Cleanup</v>
          </cell>
          <cell r="D9830" t="str">
            <v>Solvent - Industrial Surface Coating &amp; Solvent Use</v>
          </cell>
          <cell r="G9830" t="str">
            <v>Petroleum and Solvent Evaporation</v>
          </cell>
          <cell r="H9830" t="str">
            <v>Surface Coating Operations</v>
          </cell>
          <cell r="I9830" t="str">
            <v>Fabric Coating, Transfer Coating</v>
          </cell>
          <cell r="J9830" t="str">
            <v>Cleanup</v>
          </cell>
          <cell r="N9830">
            <v>40988</v>
          </cell>
        </row>
        <row r="9831">
          <cell r="A9831" t="str">
            <v>40204461</v>
          </cell>
          <cell r="B9831" t="str">
            <v>Point</v>
          </cell>
          <cell r="C9831" t="str">
            <v>Fabric Coating, Transfer Coating /Cleanup: Coating Application Equipment</v>
          </cell>
          <cell r="D9831" t="str">
            <v>Solvent - Industrial Surface Coating &amp; Solvent Use</v>
          </cell>
          <cell r="G9831" t="str">
            <v>Petroleum and Solvent Evaporation</v>
          </cell>
          <cell r="H9831" t="str">
            <v>Surface Coating Operations</v>
          </cell>
          <cell r="I9831" t="str">
            <v>Fabric Coating, Transfer Coating</v>
          </cell>
          <cell r="J9831" t="str">
            <v>Cleanup: Coating Application Equipment</v>
          </cell>
          <cell r="N9831">
            <v>40988</v>
          </cell>
        </row>
        <row r="9832">
          <cell r="A9832" t="str">
            <v>40204462</v>
          </cell>
          <cell r="B9832" t="str">
            <v>Point</v>
          </cell>
          <cell r="C9832" t="str">
            <v>Fabric Coating, Transfer Coating /Cleanup: Empty Coating Drums</v>
          </cell>
          <cell r="D9832" t="str">
            <v>Solvent - Industrial Surface Coating &amp; Solvent Use</v>
          </cell>
          <cell r="G9832" t="str">
            <v>Petroleum and Solvent Evaporation</v>
          </cell>
          <cell r="H9832" t="str">
            <v>Surface Coating Operations</v>
          </cell>
          <cell r="I9832" t="str">
            <v>Fabric Coating, Transfer Coating</v>
          </cell>
          <cell r="J9832" t="str">
            <v>Cleanup: Empty Coating Drums</v>
          </cell>
          <cell r="N9832">
            <v>40988</v>
          </cell>
        </row>
        <row r="9833">
          <cell r="A9833" t="str">
            <v>40204470</v>
          </cell>
          <cell r="B9833" t="str">
            <v>Point</v>
          </cell>
          <cell r="C9833" t="str">
            <v>Fabric Coating, Transfer Coating /Waste</v>
          </cell>
          <cell r="D9833" t="str">
            <v>Solvent - Industrial Surface Coating &amp; Solvent Use</v>
          </cell>
          <cell r="G9833" t="str">
            <v>Petroleum and Solvent Evaporation</v>
          </cell>
          <cell r="H9833" t="str">
            <v>Surface Coating Operations</v>
          </cell>
          <cell r="I9833" t="str">
            <v>Fabric Coating, Transfer Coating</v>
          </cell>
          <cell r="J9833" t="str">
            <v>Waste</v>
          </cell>
          <cell r="N9833">
            <v>40988</v>
          </cell>
        </row>
        <row r="9834">
          <cell r="A9834" t="str">
            <v>40204471</v>
          </cell>
          <cell r="B9834" t="str">
            <v>Point</v>
          </cell>
          <cell r="C9834" t="str">
            <v>Fabric Coating, Transfer Coating /Waste: Cleaning Rags</v>
          </cell>
          <cell r="D9834" t="str">
            <v>Solvent - Industrial Surface Coating &amp; Solvent Use</v>
          </cell>
          <cell r="G9834" t="str">
            <v>Petroleum and Solvent Evaporation</v>
          </cell>
          <cell r="H9834" t="str">
            <v>Surface Coating Operations</v>
          </cell>
          <cell r="I9834" t="str">
            <v>Fabric Coating, Transfer Coating</v>
          </cell>
          <cell r="J9834" t="str">
            <v>Waste: Cleaning Rags</v>
          </cell>
          <cell r="N9834">
            <v>40988</v>
          </cell>
        </row>
        <row r="9835">
          <cell r="A9835" t="str">
            <v>40204472</v>
          </cell>
          <cell r="B9835" t="str">
            <v>Point</v>
          </cell>
          <cell r="C9835" t="str">
            <v>Fabric Coating, Transfer Coating /Waste: Waste Ink Disposal</v>
          </cell>
          <cell r="D9835" t="str">
            <v>Solvent - Industrial Surface Coating &amp; Solvent Use</v>
          </cell>
          <cell r="G9835" t="str">
            <v>Petroleum and Solvent Evaporation</v>
          </cell>
          <cell r="H9835" t="str">
            <v>Surface Coating Operations</v>
          </cell>
          <cell r="I9835" t="str">
            <v>Fabric Coating, Transfer Coating</v>
          </cell>
          <cell r="J9835" t="str">
            <v>Waste: Waste Ink Disposal</v>
          </cell>
          <cell r="N9835">
            <v>40988</v>
          </cell>
        </row>
        <row r="9836">
          <cell r="A9836" t="str">
            <v>40204521</v>
          </cell>
          <cell r="B9836" t="str">
            <v>Point</v>
          </cell>
          <cell r="C9836" t="str">
            <v>Fabric Coating, Extrusion Coating /Mixing Tanks</v>
          </cell>
          <cell r="D9836" t="str">
            <v>Solvent - Industrial Surface Coating &amp; Solvent Use</v>
          </cell>
          <cell r="G9836" t="str">
            <v>Petroleum and Solvent Evaporation</v>
          </cell>
          <cell r="H9836" t="str">
            <v>Surface Coating Operations</v>
          </cell>
          <cell r="I9836" t="str">
            <v>Fabric Coating, Extrusion Coating</v>
          </cell>
          <cell r="J9836" t="str">
            <v>Mixing Tanks</v>
          </cell>
          <cell r="N9836">
            <v>40988</v>
          </cell>
        </row>
        <row r="9837">
          <cell r="A9837" t="str">
            <v>40204530</v>
          </cell>
          <cell r="B9837" t="str">
            <v>Point</v>
          </cell>
          <cell r="C9837" t="str">
            <v>Fabric Coating, Extrusion Coating /Coating Application</v>
          </cell>
          <cell r="D9837" t="str">
            <v>Solvent - Industrial Surface Coating &amp; Solvent Use</v>
          </cell>
          <cell r="G9837" t="str">
            <v>Petroleum and Solvent Evaporation</v>
          </cell>
          <cell r="H9837" t="str">
            <v>Surface Coating Operations</v>
          </cell>
          <cell r="I9837" t="str">
            <v>Fabric Coating, Extrusion Coating</v>
          </cell>
          <cell r="J9837" t="str">
            <v>Coating Application</v>
          </cell>
          <cell r="N9837">
            <v>40988</v>
          </cell>
        </row>
        <row r="9838">
          <cell r="A9838" t="str">
            <v>40204531</v>
          </cell>
          <cell r="B9838" t="str">
            <v>Point</v>
          </cell>
          <cell r="C9838" t="str">
            <v>Fabric Coating, Extrusion Coating /Coating Application: Extruder</v>
          </cell>
          <cell r="D9838" t="str">
            <v>Solvent - Industrial Surface Coating &amp; Solvent Use</v>
          </cell>
          <cell r="G9838" t="str">
            <v>Petroleum and Solvent Evaporation</v>
          </cell>
          <cell r="H9838" t="str">
            <v>Surface Coating Operations</v>
          </cell>
          <cell r="I9838" t="str">
            <v>Fabric Coating, Extrusion Coating</v>
          </cell>
          <cell r="J9838" t="str">
            <v>Coating Application: Extruder</v>
          </cell>
          <cell r="N9838">
            <v>40988</v>
          </cell>
        </row>
        <row r="9839">
          <cell r="A9839" t="str">
            <v>40204532</v>
          </cell>
          <cell r="B9839" t="str">
            <v>Point</v>
          </cell>
          <cell r="C9839" t="str">
            <v>Fabric Coating, Extrusion Coating /Coating Application: Coating Die</v>
          </cell>
          <cell r="D9839" t="str">
            <v>Solvent - Industrial Surface Coating &amp; Solvent Use</v>
          </cell>
          <cell r="G9839" t="str">
            <v>Petroleum and Solvent Evaporation</v>
          </cell>
          <cell r="H9839" t="str">
            <v>Surface Coating Operations</v>
          </cell>
          <cell r="I9839" t="str">
            <v>Fabric Coating, Extrusion Coating</v>
          </cell>
          <cell r="J9839" t="str">
            <v>Coating Application: Coating Die</v>
          </cell>
          <cell r="N9839">
            <v>40988</v>
          </cell>
        </row>
        <row r="9840">
          <cell r="A9840" t="str">
            <v>40204550</v>
          </cell>
          <cell r="B9840" t="str">
            <v>Point</v>
          </cell>
          <cell r="C9840" t="str">
            <v>Fabric Coating, Extrusion Coating /Cooling Cylinder</v>
          </cell>
          <cell r="D9840" t="str">
            <v>Solvent - Industrial Surface Coating &amp; Solvent Use</v>
          </cell>
          <cell r="G9840" t="str">
            <v>Petroleum and Solvent Evaporation</v>
          </cell>
          <cell r="H9840" t="str">
            <v>Surface Coating Operations</v>
          </cell>
          <cell r="I9840" t="str">
            <v>Fabric Coating, Extrusion Coating</v>
          </cell>
          <cell r="J9840" t="str">
            <v>Cooling Cylinder</v>
          </cell>
          <cell r="N9840">
            <v>40988</v>
          </cell>
        </row>
        <row r="9841">
          <cell r="A9841" t="str">
            <v>40204555</v>
          </cell>
          <cell r="B9841" t="str">
            <v>Point</v>
          </cell>
          <cell r="C9841" t="str">
            <v>Fabric Coating, Extrusion Coating /Winding</v>
          </cell>
          <cell r="D9841" t="str">
            <v>Solvent - Industrial Surface Coating &amp; Solvent Use</v>
          </cell>
          <cell r="G9841" t="str">
            <v>Petroleum and Solvent Evaporation</v>
          </cell>
          <cell r="H9841" t="str">
            <v>Surface Coating Operations</v>
          </cell>
          <cell r="I9841" t="str">
            <v>Fabric Coating, Extrusion Coating</v>
          </cell>
          <cell r="J9841" t="str">
            <v>Winding</v>
          </cell>
          <cell r="N9841">
            <v>40988</v>
          </cell>
        </row>
        <row r="9842">
          <cell r="A9842" t="str">
            <v>40204560</v>
          </cell>
          <cell r="B9842" t="str">
            <v>Point</v>
          </cell>
          <cell r="C9842" t="str">
            <v>Fabric Coating, Extrusion Coating /Cleanup</v>
          </cell>
          <cell r="D9842" t="str">
            <v>Solvent - Industrial Surface Coating &amp; Solvent Use</v>
          </cell>
          <cell r="G9842" t="str">
            <v>Petroleum and Solvent Evaporation</v>
          </cell>
          <cell r="H9842" t="str">
            <v>Surface Coating Operations</v>
          </cell>
          <cell r="I9842" t="str">
            <v>Fabric Coating, Extrusion Coating</v>
          </cell>
          <cell r="J9842" t="str">
            <v>Cleanup</v>
          </cell>
          <cell r="N9842">
            <v>40988</v>
          </cell>
        </row>
        <row r="9843">
          <cell r="A9843" t="str">
            <v>40204561</v>
          </cell>
          <cell r="B9843" t="str">
            <v>Point</v>
          </cell>
          <cell r="C9843" t="str">
            <v>Fabric Coating, Extrusion Coating /Cleanup: Coating Application Equipment</v>
          </cell>
          <cell r="D9843" t="str">
            <v>Solvent - Industrial Surface Coating &amp; Solvent Use</v>
          </cell>
          <cell r="G9843" t="str">
            <v>Petroleum and Solvent Evaporation</v>
          </cell>
          <cell r="H9843" t="str">
            <v>Surface Coating Operations</v>
          </cell>
          <cell r="I9843" t="str">
            <v>Fabric Coating, Extrusion Coating</v>
          </cell>
          <cell r="J9843" t="str">
            <v>Cleanup: Coating Application Equipment</v>
          </cell>
          <cell r="N9843">
            <v>40988</v>
          </cell>
        </row>
        <row r="9844">
          <cell r="A9844" t="str">
            <v>40204562</v>
          </cell>
          <cell r="B9844" t="str">
            <v>Point</v>
          </cell>
          <cell r="C9844" t="str">
            <v>Fabric Coating, Extrusion Coating /Cleanup: Empty Coating Drums</v>
          </cell>
          <cell r="D9844" t="str">
            <v>Solvent - Industrial Surface Coating &amp; Solvent Use</v>
          </cell>
          <cell r="G9844" t="str">
            <v>Petroleum and Solvent Evaporation</v>
          </cell>
          <cell r="H9844" t="str">
            <v>Surface Coating Operations</v>
          </cell>
          <cell r="I9844" t="str">
            <v>Fabric Coating, Extrusion Coating</v>
          </cell>
          <cell r="J9844" t="str">
            <v>Cleanup: Empty Coating Drums</v>
          </cell>
          <cell r="N9844">
            <v>40988</v>
          </cell>
        </row>
        <row r="9845">
          <cell r="A9845" t="str">
            <v>40204570</v>
          </cell>
          <cell r="B9845" t="str">
            <v>Point</v>
          </cell>
          <cell r="C9845" t="str">
            <v>Fabric Coating, Extrusion Coating /Waste</v>
          </cell>
          <cell r="D9845" t="str">
            <v>Solvent - Industrial Surface Coating &amp; Solvent Use</v>
          </cell>
          <cell r="G9845" t="str">
            <v>Petroleum and Solvent Evaporation</v>
          </cell>
          <cell r="H9845" t="str">
            <v>Surface Coating Operations</v>
          </cell>
          <cell r="I9845" t="str">
            <v>Fabric Coating, Extrusion Coating</v>
          </cell>
          <cell r="J9845" t="str">
            <v>Waste</v>
          </cell>
          <cell r="N9845">
            <v>40988</v>
          </cell>
        </row>
        <row r="9846">
          <cell r="A9846" t="str">
            <v>40204571</v>
          </cell>
          <cell r="B9846" t="str">
            <v>Point</v>
          </cell>
          <cell r="C9846" t="str">
            <v>Fabric Coating, Extrusion Coating /Waste: Cleaning Rags</v>
          </cell>
          <cell r="D9846" t="str">
            <v>Solvent - Industrial Surface Coating &amp; Solvent Use</v>
          </cell>
          <cell r="G9846" t="str">
            <v>Petroleum and Solvent Evaporation</v>
          </cell>
          <cell r="H9846" t="str">
            <v>Surface Coating Operations</v>
          </cell>
          <cell r="I9846" t="str">
            <v>Fabric Coating, Extrusion Coating</v>
          </cell>
          <cell r="J9846" t="str">
            <v>Waste: Cleaning Rags</v>
          </cell>
          <cell r="N9846">
            <v>40988</v>
          </cell>
        </row>
        <row r="9847">
          <cell r="A9847" t="str">
            <v>40204572</v>
          </cell>
          <cell r="B9847" t="str">
            <v>Point</v>
          </cell>
          <cell r="C9847" t="str">
            <v>Fabric Coating, Extrusion Coating /Waste: Waste Ink Disposal</v>
          </cell>
          <cell r="D9847" t="str">
            <v>Solvent - Industrial Surface Coating &amp; Solvent Use</v>
          </cell>
          <cell r="G9847" t="str">
            <v>Petroleum and Solvent Evaporation</v>
          </cell>
          <cell r="H9847" t="str">
            <v>Surface Coating Operations</v>
          </cell>
          <cell r="I9847" t="str">
            <v>Fabric Coating, Extrusion Coating</v>
          </cell>
          <cell r="J9847" t="str">
            <v>Waste: Waste Ink Disposal</v>
          </cell>
          <cell r="N9847">
            <v>40988</v>
          </cell>
        </row>
        <row r="9848">
          <cell r="A9848" t="str">
            <v>40204621</v>
          </cell>
          <cell r="B9848" t="str">
            <v>Point</v>
          </cell>
          <cell r="C9848" t="str">
            <v>Fabric Coating, Melt Roll Coating /Mixing Tanks</v>
          </cell>
          <cell r="D9848" t="str">
            <v>Solvent - Industrial Surface Coating &amp; Solvent Use</v>
          </cell>
          <cell r="G9848" t="str">
            <v>Petroleum and Solvent Evaporation</v>
          </cell>
          <cell r="H9848" t="str">
            <v>Surface Coating Operations</v>
          </cell>
          <cell r="I9848" t="str">
            <v>Fabric Coating, Melt Roll Coating</v>
          </cell>
          <cell r="J9848" t="str">
            <v>Mixing Tanks</v>
          </cell>
          <cell r="N9848">
            <v>40988</v>
          </cell>
        </row>
        <row r="9849">
          <cell r="A9849" t="str">
            <v>40204630</v>
          </cell>
          <cell r="B9849" t="str">
            <v>Point</v>
          </cell>
          <cell r="C9849" t="str">
            <v>Fabric Coating, Melt Roll Coating /Coating Application</v>
          </cell>
          <cell r="D9849" t="str">
            <v>Solvent - Industrial Surface Coating &amp; Solvent Use</v>
          </cell>
          <cell r="G9849" t="str">
            <v>Petroleum and Solvent Evaporation</v>
          </cell>
          <cell r="H9849" t="str">
            <v>Surface Coating Operations</v>
          </cell>
          <cell r="I9849" t="str">
            <v>Fabric Coating, Melt Roll Coating</v>
          </cell>
          <cell r="J9849" t="str">
            <v>Coating Application</v>
          </cell>
          <cell r="N9849">
            <v>40988</v>
          </cell>
        </row>
        <row r="9850">
          <cell r="A9850" t="str">
            <v>40204631</v>
          </cell>
          <cell r="B9850" t="str">
            <v>Point</v>
          </cell>
          <cell r="C9850" t="str">
            <v>Fabric Coating, Melt Roll Coating /Coating Application: Calendar Rolls</v>
          </cell>
          <cell r="D9850" t="str">
            <v>Solvent - Industrial Surface Coating &amp; Solvent Use</v>
          </cell>
          <cell r="G9850" t="str">
            <v>Petroleum and Solvent Evaporation</v>
          </cell>
          <cell r="H9850" t="str">
            <v>Surface Coating Operations</v>
          </cell>
          <cell r="I9850" t="str">
            <v>Fabric Coating, Melt Roll Coating</v>
          </cell>
          <cell r="J9850" t="str">
            <v>Coating Application: Calendar Rolls</v>
          </cell>
          <cell r="N9850">
            <v>40988</v>
          </cell>
        </row>
        <row r="9851">
          <cell r="A9851" t="str">
            <v>40204632</v>
          </cell>
          <cell r="B9851" t="str">
            <v>Point</v>
          </cell>
          <cell r="C9851" t="str">
            <v>Fabric Coating, Melt Roll Coating /Coating Application: Pick Up Roll</v>
          </cell>
          <cell r="D9851" t="str">
            <v>Solvent - Industrial Surface Coating &amp; Solvent Use</v>
          </cell>
          <cell r="G9851" t="str">
            <v>Petroleum and Solvent Evaporation</v>
          </cell>
          <cell r="H9851" t="str">
            <v>Surface Coating Operations</v>
          </cell>
          <cell r="I9851" t="str">
            <v>Fabric Coating, Melt Roll Coating</v>
          </cell>
          <cell r="J9851" t="str">
            <v>Coating Application: Pick Up Roll</v>
          </cell>
          <cell r="N9851">
            <v>40988</v>
          </cell>
        </row>
        <row r="9852">
          <cell r="A9852" t="str">
            <v>40204650</v>
          </cell>
          <cell r="B9852" t="str">
            <v>Point</v>
          </cell>
          <cell r="C9852" t="str">
            <v>Fabric Coating, Melt Roll Coating /Cooling Rolls</v>
          </cell>
          <cell r="D9852" t="str">
            <v>Solvent - Industrial Surface Coating &amp; Solvent Use</v>
          </cell>
          <cell r="G9852" t="str">
            <v>Petroleum and Solvent Evaporation</v>
          </cell>
          <cell r="H9852" t="str">
            <v>Surface Coating Operations</v>
          </cell>
          <cell r="I9852" t="str">
            <v>Fabric Coating, Melt Roll Coating</v>
          </cell>
          <cell r="J9852" t="str">
            <v>Cooling Rolls</v>
          </cell>
          <cell r="N9852">
            <v>40988</v>
          </cell>
        </row>
        <row r="9853">
          <cell r="A9853" t="str">
            <v>40204655</v>
          </cell>
          <cell r="B9853" t="str">
            <v>Point</v>
          </cell>
          <cell r="C9853" t="str">
            <v>Fabric Coating, Melt Roll Coating /Winding</v>
          </cell>
          <cell r="D9853" t="str">
            <v>Solvent - Industrial Surface Coating &amp; Solvent Use</v>
          </cell>
          <cell r="G9853" t="str">
            <v>Petroleum and Solvent Evaporation</v>
          </cell>
          <cell r="H9853" t="str">
            <v>Surface Coating Operations</v>
          </cell>
          <cell r="I9853" t="str">
            <v>Fabric Coating, Melt Roll Coating</v>
          </cell>
          <cell r="J9853" t="str">
            <v>Winding</v>
          </cell>
          <cell r="N9853">
            <v>40988</v>
          </cell>
        </row>
        <row r="9854">
          <cell r="A9854" t="str">
            <v>40204660</v>
          </cell>
          <cell r="B9854" t="str">
            <v>Point</v>
          </cell>
          <cell r="C9854" t="str">
            <v>Fabric Coating, Melt Roll Coating /Cleanup</v>
          </cell>
          <cell r="D9854" t="str">
            <v>Solvent - Industrial Surface Coating &amp; Solvent Use</v>
          </cell>
          <cell r="G9854" t="str">
            <v>Petroleum and Solvent Evaporation</v>
          </cell>
          <cell r="H9854" t="str">
            <v>Surface Coating Operations</v>
          </cell>
          <cell r="I9854" t="str">
            <v>Fabric Coating, Melt Roll Coating</v>
          </cell>
          <cell r="J9854" t="str">
            <v>Cleanup</v>
          </cell>
          <cell r="N9854">
            <v>40988</v>
          </cell>
        </row>
        <row r="9855">
          <cell r="A9855" t="str">
            <v>40204661</v>
          </cell>
          <cell r="B9855" t="str">
            <v>Point</v>
          </cell>
          <cell r="C9855" t="str">
            <v>Fabric Coating, Melt Roll Coating /Cleanup: Coating Application Equipment</v>
          </cell>
          <cell r="D9855" t="str">
            <v>Solvent - Industrial Surface Coating &amp; Solvent Use</v>
          </cell>
          <cell r="G9855" t="str">
            <v>Petroleum and Solvent Evaporation</v>
          </cell>
          <cell r="H9855" t="str">
            <v>Surface Coating Operations</v>
          </cell>
          <cell r="I9855" t="str">
            <v>Fabric Coating, Melt Roll Coating</v>
          </cell>
          <cell r="J9855" t="str">
            <v>Cleanup: Coating Application Equipment</v>
          </cell>
          <cell r="N9855">
            <v>40988</v>
          </cell>
        </row>
        <row r="9856">
          <cell r="A9856" t="str">
            <v>40204662</v>
          </cell>
          <cell r="B9856" t="str">
            <v>Point</v>
          </cell>
          <cell r="C9856" t="str">
            <v>Fabric Coating, Melt Roll Coating /Cleanup: Empty Coating Drums</v>
          </cell>
          <cell r="D9856" t="str">
            <v>Solvent - Industrial Surface Coating &amp; Solvent Use</v>
          </cell>
          <cell r="G9856" t="str">
            <v>Petroleum and Solvent Evaporation</v>
          </cell>
          <cell r="H9856" t="str">
            <v>Surface Coating Operations</v>
          </cell>
          <cell r="I9856" t="str">
            <v>Fabric Coating, Melt Roll Coating</v>
          </cell>
          <cell r="J9856" t="str">
            <v>Cleanup: Empty Coating Drums</v>
          </cell>
          <cell r="N9856">
            <v>40988</v>
          </cell>
        </row>
        <row r="9857">
          <cell r="A9857" t="str">
            <v>40204670</v>
          </cell>
          <cell r="B9857" t="str">
            <v>Point</v>
          </cell>
          <cell r="C9857" t="str">
            <v>Fabric Coating, Melt Roll Coating /Waste</v>
          </cell>
          <cell r="D9857" t="str">
            <v>Solvent - Industrial Surface Coating &amp; Solvent Use</v>
          </cell>
          <cell r="G9857" t="str">
            <v>Petroleum and Solvent Evaporation</v>
          </cell>
          <cell r="H9857" t="str">
            <v>Surface Coating Operations</v>
          </cell>
          <cell r="I9857" t="str">
            <v>Fabric Coating, Melt Roll Coating</v>
          </cell>
          <cell r="J9857" t="str">
            <v>Waste</v>
          </cell>
          <cell r="N9857">
            <v>40988</v>
          </cell>
        </row>
        <row r="9858">
          <cell r="A9858" t="str">
            <v>40204671</v>
          </cell>
          <cell r="B9858" t="str">
            <v>Point</v>
          </cell>
          <cell r="C9858" t="str">
            <v>Fabric Coating, Melt Roll Coating /Waste: Cleaning Rags</v>
          </cell>
          <cell r="D9858" t="str">
            <v>Solvent - Industrial Surface Coating &amp; Solvent Use</v>
          </cell>
          <cell r="G9858" t="str">
            <v>Petroleum and Solvent Evaporation</v>
          </cell>
          <cell r="H9858" t="str">
            <v>Surface Coating Operations</v>
          </cell>
          <cell r="I9858" t="str">
            <v>Fabric Coating, Melt Roll Coating</v>
          </cell>
          <cell r="J9858" t="str">
            <v>Waste: Cleaning Rags</v>
          </cell>
          <cell r="N9858">
            <v>40988</v>
          </cell>
        </row>
        <row r="9859">
          <cell r="A9859" t="str">
            <v>40204672</v>
          </cell>
          <cell r="B9859" t="str">
            <v>Point</v>
          </cell>
          <cell r="C9859" t="str">
            <v>Fabric Coating, Melt Roll Coating /Waste: Waste Ink Disposal</v>
          </cell>
          <cell r="D9859" t="str">
            <v>Solvent - Industrial Surface Coating &amp; Solvent Use</v>
          </cell>
          <cell r="G9859" t="str">
            <v>Petroleum and Solvent Evaporation</v>
          </cell>
          <cell r="H9859" t="str">
            <v>Surface Coating Operations</v>
          </cell>
          <cell r="I9859" t="str">
            <v>Fabric Coating, Melt Roll Coating</v>
          </cell>
          <cell r="J9859" t="str">
            <v>Waste: Waste Ink Disposal</v>
          </cell>
          <cell r="N9859">
            <v>40988</v>
          </cell>
        </row>
        <row r="9860">
          <cell r="A9860" t="str">
            <v>40204721</v>
          </cell>
          <cell r="B9860" t="str">
            <v>Point</v>
          </cell>
          <cell r="C9860" t="str">
            <v>Fabric Coating, Coagulation Coating /Mixing Tanks</v>
          </cell>
          <cell r="D9860" t="str">
            <v>Solvent - Industrial Surface Coating &amp; Solvent Use</v>
          </cell>
          <cell r="G9860" t="str">
            <v>Petroleum and Solvent Evaporation</v>
          </cell>
          <cell r="H9860" t="str">
            <v>Surface Coating Operations</v>
          </cell>
          <cell r="I9860" t="str">
            <v>Fabric Coating, Coagulation Coating</v>
          </cell>
          <cell r="J9860" t="str">
            <v>Mixing Tanks</v>
          </cell>
          <cell r="N9860">
            <v>40988</v>
          </cell>
        </row>
        <row r="9861">
          <cell r="A9861" t="str">
            <v>40204730</v>
          </cell>
          <cell r="B9861" t="str">
            <v>Point</v>
          </cell>
          <cell r="C9861" t="str">
            <v>Fabric Coating, Coagulation Coating /Coating Application</v>
          </cell>
          <cell r="D9861" t="str">
            <v>Solvent - Industrial Surface Coating &amp; Solvent Use</v>
          </cell>
          <cell r="G9861" t="str">
            <v>Petroleum and Solvent Evaporation</v>
          </cell>
          <cell r="H9861" t="str">
            <v>Surface Coating Operations</v>
          </cell>
          <cell r="I9861" t="str">
            <v>Fabric Coating, Coagulation Coating</v>
          </cell>
          <cell r="J9861" t="str">
            <v>Coating Application</v>
          </cell>
          <cell r="N9861">
            <v>40988</v>
          </cell>
        </row>
        <row r="9862">
          <cell r="A9862" t="str">
            <v>40204735</v>
          </cell>
          <cell r="B9862" t="str">
            <v>Point</v>
          </cell>
          <cell r="C9862" t="str">
            <v>Fabric Coating, Coagulation Coating /Coagulation Baths and Solvent Separation</v>
          </cell>
          <cell r="D9862" t="str">
            <v>Solvent - Industrial Surface Coating &amp; Solvent Use</v>
          </cell>
          <cell r="G9862" t="str">
            <v>Petroleum and Solvent Evaporation</v>
          </cell>
          <cell r="H9862" t="str">
            <v>Surface Coating Operations</v>
          </cell>
          <cell r="I9862" t="str">
            <v>Fabric Coating, Coagulation Coating</v>
          </cell>
          <cell r="J9862" t="str">
            <v>Coagulation Baths and Solvent Separation</v>
          </cell>
          <cell r="N9862">
            <v>40988</v>
          </cell>
        </row>
        <row r="9863">
          <cell r="A9863" t="str">
            <v>40204740</v>
          </cell>
          <cell r="B9863" t="str">
            <v>Point</v>
          </cell>
          <cell r="C9863" t="str">
            <v>Fabric Coating, Coagulation Coating /Solvent Recovery</v>
          </cell>
          <cell r="D9863" t="str">
            <v>Solvent - Industrial Surface Coating &amp; Solvent Use</v>
          </cell>
          <cell r="G9863" t="str">
            <v>Petroleum and Solvent Evaporation</v>
          </cell>
          <cell r="H9863" t="str">
            <v>Surface Coating Operations</v>
          </cell>
          <cell r="I9863" t="str">
            <v>Fabric Coating, Coagulation Coating</v>
          </cell>
          <cell r="J9863" t="str">
            <v>Solvent Recovery</v>
          </cell>
          <cell r="N9863">
            <v>40988</v>
          </cell>
        </row>
        <row r="9864">
          <cell r="A9864" t="str">
            <v>40204750</v>
          </cell>
          <cell r="B9864" t="str">
            <v>Point</v>
          </cell>
          <cell r="C9864" t="str">
            <v>Fabric Coating, Coagulation Coating /Drying</v>
          </cell>
          <cell r="D9864" t="str">
            <v>Solvent - Industrial Surface Coating &amp; Solvent Use</v>
          </cell>
          <cell r="G9864" t="str">
            <v>Petroleum and Solvent Evaporation</v>
          </cell>
          <cell r="H9864" t="str">
            <v>Surface Coating Operations</v>
          </cell>
          <cell r="I9864" t="str">
            <v>Fabric Coating, Coagulation Coating</v>
          </cell>
          <cell r="J9864" t="str">
            <v>Drying</v>
          </cell>
          <cell r="N9864">
            <v>40988</v>
          </cell>
        </row>
        <row r="9865">
          <cell r="A9865" t="str">
            <v>40204755</v>
          </cell>
          <cell r="B9865" t="str">
            <v>Point</v>
          </cell>
          <cell r="C9865" t="str">
            <v>Fabric Coating, Coagulation Coating /Winding</v>
          </cell>
          <cell r="D9865" t="str">
            <v>Solvent - Industrial Surface Coating &amp; Solvent Use</v>
          </cell>
          <cell r="G9865" t="str">
            <v>Petroleum and Solvent Evaporation</v>
          </cell>
          <cell r="H9865" t="str">
            <v>Surface Coating Operations</v>
          </cell>
          <cell r="I9865" t="str">
            <v>Fabric Coating, Coagulation Coating</v>
          </cell>
          <cell r="J9865" t="str">
            <v>Winding</v>
          </cell>
          <cell r="N9865">
            <v>40988</v>
          </cell>
        </row>
        <row r="9866">
          <cell r="A9866" t="str">
            <v>40204760</v>
          </cell>
          <cell r="B9866" t="str">
            <v>Point</v>
          </cell>
          <cell r="C9866" t="str">
            <v>Fabric Coating, Coagulation Coating /Cleanup</v>
          </cell>
          <cell r="D9866" t="str">
            <v>Solvent - Industrial Surface Coating &amp; Solvent Use</v>
          </cell>
          <cell r="G9866" t="str">
            <v>Petroleum and Solvent Evaporation</v>
          </cell>
          <cell r="H9866" t="str">
            <v>Surface Coating Operations</v>
          </cell>
          <cell r="I9866" t="str">
            <v>Fabric Coating, Coagulation Coating</v>
          </cell>
          <cell r="J9866" t="str">
            <v>Cleanup</v>
          </cell>
          <cell r="N9866">
            <v>40988</v>
          </cell>
        </row>
        <row r="9867">
          <cell r="A9867" t="str">
            <v>40204761</v>
          </cell>
          <cell r="B9867" t="str">
            <v>Point</v>
          </cell>
          <cell r="C9867" t="str">
            <v>Fabric Coating, Coagulation Coating /Cleanup: Coating Application Equipment</v>
          </cell>
          <cell r="D9867" t="str">
            <v>Solvent - Industrial Surface Coating &amp; Solvent Use</v>
          </cell>
          <cell r="G9867" t="str">
            <v>Petroleum and Solvent Evaporation</v>
          </cell>
          <cell r="H9867" t="str">
            <v>Surface Coating Operations</v>
          </cell>
          <cell r="I9867" t="str">
            <v>Fabric Coating, Coagulation Coating</v>
          </cell>
          <cell r="J9867" t="str">
            <v>Cleanup: Coating Application Equipment</v>
          </cell>
          <cell r="N9867">
            <v>40988</v>
          </cell>
        </row>
        <row r="9868">
          <cell r="A9868" t="str">
            <v>40204762</v>
          </cell>
          <cell r="B9868" t="str">
            <v>Point</v>
          </cell>
          <cell r="C9868" t="str">
            <v>Fabric Coating, Coagulation Coating /Cleanup: Empty Coating Drums</v>
          </cell>
          <cell r="D9868" t="str">
            <v>Solvent - Industrial Surface Coating &amp; Solvent Use</v>
          </cell>
          <cell r="G9868" t="str">
            <v>Petroleum and Solvent Evaporation</v>
          </cell>
          <cell r="H9868" t="str">
            <v>Surface Coating Operations</v>
          </cell>
          <cell r="I9868" t="str">
            <v>Fabric Coating, Coagulation Coating</v>
          </cell>
          <cell r="J9868" t="str">
            <v>Cleanup: Empty Coating Drums</v>
          </cell>
          <cell r="N9868">
            <v>40988</v>
          </cell>
        </row>
        <row r="9869">
          <cell r="A9869" t="str">
            <v>40204770</v>
          </cell>
          <cell r="B9869" t="str">
            <v>Point</v>
          </cell>
          <cell r="C9869" t="str">
            <v>Fabric Coating, Coagulation Coating /Waste</v>
          </cell>
          <cell r="D9869" t="str">
            <v>Solvent - Industrial Surface Coating &amp; Solvent Use</v>
          </cell>
          <cell r="G9869" t="str">
            <v>Petroleum and Solvent Evaporation</v>
          </cell>
          <cell r="H9869" t="str">
            <v>Surface Coating Operations</v>
          </cell>
          <cell r="I9869" t="str">
            <v>Fabric Coating, Coagulation Coating</v>
          </cell>
          <cell r="J9869" t="str">
            <v>Waste</v>
          </cell>
          <cell r="N9869">
            <v>40988</v>
          </cell>
        </row>
        <row r="9870">
          <cell r="A9870" t="str">
            <v>40204771</v>
          </cell>
          <cell r="B9870" t="str">
            <v>Point</v>
          </cell>
          <cell r="C9870" t="str">
            <v>Fabric Coating, Coagulation Coating /Waste: Cleaning Rags</v>
          </cell>
          <cell r="D9870" t="str">
            <v>Solvent - Industrial Surface Coating &amp; Solvent Use</v>
          </cell>
          <cell r="G9870" t="str">
            <v>Petroleum and Solvent Evaporation</v>
          </cell>
          <cell r="H9870" t="str">
            <v>Surface Coating Operations</v>
          </cell>
          <cell r="I9870" t="str">
            <v>Fabric Coating, Coagulation Coating</v>
          </cell>
          <cell r="J9870" t="str">
            <v>Waste: Cleaning Rags</v>
          </cell>
          <cell r="N9870">
            <v>40988</v>
          </cell>
        </row>
        <row r="9871">
          <cell r="A9871" t="str">
            <v>40204772</v>
          </cell>
          <cell r="B9871" t="str">
            <v>Point</v>
          </cell>
          <cell r="C9871" t="str">
            <v>Fabric Coating, Coagulation Coating /Waste: Waste Ink Disposal</v>
          </cell>
          <cell r="D9871" t="str">
            <v>Solvent - Industrial Surface Coating &amp; Solvent Use</v>
          </cell>
          <cell r="G9871" t="str">
            <v>Petroleum and Solvent Evaporation</v>
          </cell>
          <cell r="H9871" t="str">
            <v>Surface Coating Operations</v>
          </cell>
          <cell r="I9871" t="str">
            <v>Fabric Coating, Coagulation Coating</v>
          </cell>
          <cell r="J9871" t="str">
            <v>Waste: Waste Ink Disposal</v>
          </cell>
          <cell r="N9871">
            <v>40988</v>
          </cell>
        </row>
        <row r="9872">
          <cell r="A9872" t="str">
            <v>40206010</v>
          </cell>
          <cell r="B9872" t="str">
            <v>Point</v>
          </cell>
          <cell r="C9872" t="str">
            <v>Fabric Dyeing /Dye Preparation</v>
          </cell>
          <cell r="D9872" t="str">
            <v>Solvent - Industrial Surface Coating &amp; Solvent Use</v>
          </cell>
          <cell r="G9872" t="str">
            <v>Petroleum and Solvent Evaporation</v>
          </cell>
          <cell r="H9872" t="str">
            <v>Surface Coating Operations</v>
          </cell>
          <cell r="I9872" t="str">
            <v>Fabric Dyeing</v>
          </cell>
          <cell r="J9872" t="str">
            <v>Dye Preparation</v>
          </cell>
          <cell r="N9872">
            <v>40988</v>
          </cell>
        </row>
        <row r="9873">
          <cell r="A9873" t="str">
            <v>40206030</v>
          </cell>
          <cell r="B9873" t="str">
            <v>Point</v>
          </cell>
          <cell r="C9873" t="str">
            <v>Fabric Dyeing /Dye Application</v>
          </cell>
          <cell r="D9873" t="str">
            <v>Solvent - Industrial Surface Coating &amp; Solvent Use</v>
          </cell>
          <cell r="G9873" t="str">
            <v>Petroleum and Solvent Evaporation</v>
          </cell>
          <cell r="H9873" t="str">
            <v>Surface Coating Operations</v>
          </cell>
          <cell r="I9873" t="str">
            <v>Fabric Dyeing</v>
          </cell>
          <cell r="J9873" t="str">
            <v>Dye Application</v>
          </cell>
          <cell r="N9873">
            <v>40988</v>
          </cell>
        </row>
        <row r="9874">
          <cell r="A9874" t="str">
            <v>40206031</v>
          </cell>
          <cell r="B9874" t="str">
            <v>Point</v>
          </cell>
          <cell r="C9874" t="str">
            <v>Fabric Dyeing /Dye Application: Beam</v>
          </cell>
          <cell r="D9874" t="str">
            <v>Solvent - Industrial Surface Coating &amp; Solvent Use</v>
          </cell>
          <cell r="G9874" t="str">
            <v>Petroleum and Solvent Evaporation</v>
          </cell>
          <cell r="H9874" t="str">
            <v>Surface Coating Operations</v>
          </cell>
          <cell r="I9874" t="str">
            <v>Fabric Dyeing</v>
          </cell>
          <cell r="J9874" t="str">
            <v>Dye Application: Beam</v>
          </cell>
          <cell r="N9874">
            <v>40988</v>
          </cell>
        </row>
        <row r="9875">
          <cell r="A9875" t="str">
            <v>40206032</v>
          </cell>
          <cell r="B9875" t="str">
            <v>Point</v>
          </cell>
          <cell r="C9875" t="str">
            <v>Fabric Dyeing /Dye Application: Beck</v>
          </cell>
          <cell r="D9875" t="str">
            <v>Solvent - Industrial Surface Coating &amp; Solvent Use</v>
          </cell>
          <cell r="G9875" t="str">
            <v>Petroleum and Solvent Evaporation</v>
          </cell>
          <cell r="H9875" t="str">
            <v>Surface Coating Operations</v>
          </cell>
          <cell r="I9875" t="str">
            <v>Fabric Dyeing</v>
          </cell>
          <cell r="J9875" t="str">
            <v>Dye Application: Beck</v>
          </cell>
          <cell r="N9875">
            <v>40988</v>
          </cell>
        </row>
        <row r="9876">
          <cell r="A9876" t="str">
            <v>40206033</v>
          </cell>
          <cell r="B9876" t="str">
            <v>Point</v>
          </cell>
          <cell r="C9876" t="str">
            <v>Fabric Dyeing /Dye Application: Jig</v>
          </cell>
          <cell r="D9876" t="str">
            <v>Solvent - Industrial Surface Coating &amp; Solvent Use</v>
          </cell>
          <cell r="G9876" t="str">
            <v>Petroleum and Solvent Evaporation</v>
          </cell>
          <cell r="H9876" t="str">
            <v>Surface Coating Operations</v>
          </cell>
          <cell r="I9876" t="str">
            <v>Fabric Dyeing</v>
          </cell>
          <cell r="J9876" t="str">
            <v>Dye Application: Jig</v>
          </cell>
          <cell r="N9876">
            <v>40988</v>
          </cell>
        </row>
        <row r="9877">
          <cell r="A9877" t="str">
            <v>40206034</v>
          </cell>
          <cell r="B9877" t="str">
            <v>Point</v>
          </cell>
          <cell r="C9877" t="str">
            <v>Fabric Dyeing /Dye Application: Jet</v>
          </cell>
          <cell r="D9877" t="str">
            <v>Solvent - Industrial Surface Coating &amp; Solvent Use</v>
          </cell>
          <cell r="G9877" t="str">
            <v>Petroleum and Solvent Evaporation</v>
          </cell>
          <cell r="H9877" t="str">
            <v>Surface Coating Operations</v>
          </cell>
          <cell r="I9877" t="str">
            <v>Fabric Dyeing</v>
          </cell>
          <cell r="J9877" t="str">
            <v>Dye Application: Jet</v>
          </cell>
          <cell r="N9877">
            <v>40988</v>
          </cell>
        </row>
        <row r="9878">
          <cell r="A9878" t="str">
            <v>40206035</v>
          </cell>
          <cell r="B9878" t="str">
            <v>Point</v>
          </cell>
          <cell r="C9878" t="str">
            <v>Fabric Dyeing /Dye Application: Continuous</v>
          </cell>
          <cell r="D9878" t="str">
            <v>Solvent - Industrial Surface Coating &amp; Solvent Use</v>
          </cell>
          <cell r="G9878" t="str">
            <v>Petroleum and Solvent Evaporation</v>
          </cell>
          <cell r="H9878" t="str">
            <v>Surface Coating Operations</v>
          </cell>
          <cell r="I9878" t="str">
            <v>Fabric Dyeing</v>
          </cell>
          <cell r="J9878" t="str">
            <v>Dye Application: Continuous</v>
          </cell>
          <cell r="N9878">
            <v>40988</v>
          </cell>
        </row>
        <row r="9879">
          <cell r="A9879" t="str">
            <v>40206050</v>
          </cell>
          <cell r="B9879" t="str">
            <v>Point</v>
          </cell>
          <cell r="C9879" t="str">
            <v>Fabric Dyeing /Waste</v>
          </cell>
          <cell r="D9879" t="str">
            <v>Solvent - Industrial Surface Coating &amp; Solvent Use</v>
          </cell>
          <cell r="G9879" t="str">
            <v>Petroleum and Solvent Evaporation</v>
          </cell>
          <cell r="H9879" t="str">
            <v>Surface Coating Operations</v>
          </cell>
          <cell r="I9879" t="str">
            <v>Fabric Dyeing</v>
          </cell>
          <cell r="J9879" t="str">
            <v>Waste</v>
          </cell>
          <cell r="N9879">
            <v>40988</v>
          </cell>
        </row>
        <row r="9880">
          <cell r="A9880" t="str">
            <v>40280001</v>
          </cell>
          <cell r="B9880" t="str">
            <v>Point</v>
          </cell>
          <cell r="C9880" t="str">
            <v>Surface Coating /Equipment Leaks /Equipment Leaks</v>
          </cell>
          <cell r="D9880" t="str">
            <v>Solvent - Industrial Surface Coating &amp; Solvent Use</v>
          </cell>
          <cell r="G9880" t="str">
            <v>Petroleum and Solvent Evaporation</v>
          </cell>
          <cell r="H9880" t="str">
            <v>Surface Coating Operations</v>
          </cell>
          <cell r="I9880" t="str">
            <v>Equipment Leaks</v>
          </cell>
          <cell r="J9880" t="str">
            <v>Equipment Leaks</v>
          </cell>
          <cell r="N9880">
            <v>40988</v>
          </cell>
        </row>
        <row r="9881">
          <cell r="A9881" t="str">
            <v>40282001</v>
          </cell>
          <cell r="B9881" t="str">
            <v>Point</v>
          </cell>
          <cell r="C9881" t="str">
            <v>Surface Coating /Wastewater, Aggregate /Process Area Drains</v>
          </cell>
          <cell r="D9881" t="str">
            <v>Solvent - Industrial Surface Coating &amp; Solvent Use</v>
          </cell>
          <cell r="G9881" t="str">
            <v>Petroleum and Solvent Evaporation</v>
          </cell>
          <cell r="H9881" t="str">
            <v>Surface Coating Operations</v>
          </cell>
          <cell r="I9881" t="str">
            <v>Wastewater, Aggregate</v>
          </cell>
          <cell r="J9881" t="str">
            <v>Process Area Drains</v>
          </cell>
          <cell r="N9881">
            <v>40988</v>
          </cell>
        </row>
        <row r="9882">
          <cell r="A9882" t="str">
            <v>40282002</v>
          </cell>
          <cell r="B9882" t="str">
            <v>Point</v>
          </cell>
          <cell r="C9882" t="str">
            <v>Surface Coating /Wastewater, Aggregate /Process Equipment Drains</v>
          </cell>
          <cell r="D9882" t="str">
            <v>Solvent - Industrial Surface Coating &amp; Solvent Use</v>
          </cell>
          <cell r="G9882" t="str">
            <v>Petroleum and Solvent Evaporation</v>
          </cell>
          <cell r="H9882" t="str">
            <v>Surface Coating Operations</v>
          </cell>
          <cell r="I9882" t="str">
            <v>Wastewater, Aggregate</v>
          </cell>
          <cell r="J9882" t="str">
            <v>Process Equipment Drains</v>
          </cell>
          <cell r="N9882">
            <v>40988</v>
          </cell>
        </row>
        <row r="9883">
          <cell r="A9883" t="str">
            <v>40282501</v>
          </cell>
          <cell r="B9883" t="str">
            <v>Point</v>
          </cell>
          <cell r="C9883" t="str">
            <v>Surface Coating /Wastewater, Pts of Generation /Printing Blanket, Rotary Screen</v>
          </cell>
          <cell r="D9883" t="str">
            <v>Solvent - Industrial Surface Coating &amp; Solvent Use</v>
          </cell>
          <cell r="G9883" t="str">
            <v>Petroleum and Solvent Evaporation</v>
          </cell>
          <cell r="H9883" t="str">
            <v>Surface Coating Operations</v>
          </cell>
          <cell r="I9883" t="str">
            <v>Wastewater, Points of Generation</v>
          </cell>
          <cell r="J9883" t="str">
            <v>Printing Blanket, Rotary Screen</v>
          </cell>
          <cell r="N9883">
            <v>40988</v>
          </cell>
        </row>
        <row r="9884">
          <cell r="A9884" t="str">
            <v>40282599</v>
          </cell>
          <cell r="B9884" t="str">
            <v>Point</v>
          </cell>
          <cell r="C9884" t="str">
            <v>Surface Coating /Wastewater, Pts of Generation /Specify Point of Generation</v>
          </cell>
          <cell r="D9884" t="str">
            <v>Solvent - Industrial Surface Coating &amp; Solvent Use</v>
          </cell>
          <cell r="G9884" t="str">
            <v>Petroleum and Solvent Evaporation</v>
          </cell>
          <cell r="H9884" t="str">
            <v>Surface Coating Operations</v>
          </cell>
          <cell r="I9884" t="str">
            <v>Wastewater, Points of Generation</v>
          </cell>
          <cell r="J9884" t="str">
            <v>Specify Point of Generation</v>
          </cell>
          <cell r="N9884">
            <v>40988</v>
          </cell>
        </row>
        <row r="9885">
          <cell r="A9885" t="str">
            <v>40288801</v>
          </cell>
          <cell r="B9885" t="str">
            <v>Point</v>
          </cell>
          <cell r="C9885" t="str">
            <v>Surface Coating /Fugitive Emissions /Specify in Comments Field</v>
          </cell>
          <cell r="D9885" t="str">
            <v>Solvent - Industrial Surface Coating &amp; Solvent Use</v>
          </cell>
          <cell r="G9885" t="str">
            <v>Petroleum and Solvent Evaporation</v>
          </cell>
          <cell r="H9885" t="str">
            <v>Surface Coating Operations</v>
          </cell>
          <cell r="I9885" t="str">
            <v>Fugitive Emissions</v>
          </cell>
          <cell r="J9885" t="str">
            <v>Specify in Comments Field</v>
          </cell>
          <cell r="N9885">
            <v>40988</v>
          </cell>
        </row>
        <row r="9886">
          <cell r="A9886" t="str">
            <v>40288802</v>
          </cell>
          <cell r="B9886" t="str">
            <v>Point</v>
          </cell>
          <cell r="C9886" t="str">
            <v>Surface Coating /Fugitive Emissions /Specify in Comments Field</v>
          </cell>
          <cell r="D9886" t="str">
            <v>Solvent - Industrial Surface Coating &amp; Solvent Use</v>
          </cell>
          <cell r="G9886" t="str">
            <v>Petroleum and Solvent Evaporation</v>
          </cell>
          <cell r="H9886" t="str">
            <v>Surface Coating Operations</v>
          </cell>
          <cell r="I9886" t="str">
            <v>Fugitive Emissions</v>
          </cell>
          <cell r="J9886" t="str">
            <v>Specify in Comments Field</v>
          </cell>
          <cell r="K9886" t="str">
            <v>40288801</v>
          </cell>
          <cell r="L9886" t="str">
            <v>2005</v>
          </cell>
          <cell r="N9886">
            <v>40988</v>
          </cell>
        </row>
        <row r="9887">
          <cell r="A9887" t="str">
            <v>40288803</v>
          </cell>
          <cell r="B9887" t="str">
            <v>Point</v>
          </cell>
          <cell r="C9887" t="str">
            <v>Surface Coating /Fugitive Emissions /Specify in Comments Field</v>
          </cell>
          <cell r="D9887" t="str">
            <v>Solvent - Industrial Surface Coating &amp; Solvent Use</v>
          </cell>
          <cell r="G9887" t="str">
            <v>Petroleum and Solvent Evaporation</v>
          </cell>
          <cell r="H9887" t="str">
            <v>Surface Coating Operations</v>
          </cell>
          <cell r="I9887" t="str">
            <v>Fugitive Emissions</v>
          </cell>
          <cell r="J9887" t="str">
            <v>Specify in Comments Field</v>
          </cell>
          <cell r="K9887" t="str">
            <v>40288801</v>
          </cell>
          <cell r="L9887" t="str">
            <v>2005</v>
          </cell>
          <cell r="N9887">
            <v>40988</v>
          </cell>
        </row>
        <row r="9888">
          <cell r="A9888" t="str">
            <v>40288804</v>
          </cell>
          <cell r="B9888" t="str">
            <v>Point</v>
          </cell>
          <cell r="C9888" t="str">
            <v>Surface Coating /Fugitive Emissions /Specify in Comments Field</v>
          </cell>
          <cell r="D9888" t="str">
            <v>Solvent - Industrial Surface Coating &amp; Solvent Use</v>
          </cell>
          <cell r="G9888" t="str">
            <v>Petroleum and Solvent Evaporation</v>
          </cell>
          <cell r="H9888" t="str">
            <v>Surface Coating Operations</v>
          </cell>
          <cell r="I9888" t="str">
            <v>Fugitive Emissions</v>
          </cell>
          <cell r="J9888" t="str">
            <v>Specify in Comments Field</v>
          </cell>
          <cell r="K9888" t="str">
            <v>40288801</v>
          </cell>
          <cell r="L9888" t="str">
            <v>2005</v>
          </cell>
          <cell r="N9888">
            <v>40988</v>
          </cell>
        </row>
        <row r="9889">
          <cell r="A9889" t="str">
            <v>40288805</v>
          </cell>
          <cell r="B9889" t="str">
            <v>Point</v>
          </cell>
          <cell r="C9889" t="str">
            <v>Surface Coating /Fugitive Emissions /Specify in Comments Field</v>
          </cell>
          <cell r="D9889" t="str">
            <v>Solvent - Industrial Surface Coating &amp; Solvent Use</v>
          </cell>
          <cell r="G9889" t="str">
            <v>Petroleum and Solvent Evaporation</v>
          </cell>
          <cell r="H9889" t="str">
            <v>Surface Coating Operations</v>
          </cell>
          <cell r="I9889" t="str">
            <v>Fugitive Emissions</v>
          </cell>
          <cell r="J9889" t="str">
            <v>Specify in Comments Field</v>
          </cell>
          <cell r="K9889" t="str">
            <v>40288801</v>
          </cell>
          <cell r="L9889" t="str">
            <v>2005</v>
          </cell>
          <cell r="N9889">
            <v>40988</v>
          </cell>
        </row>
        <row r="9890">
          <cell r="A9890" t="str">
            <v>40288821</v>
          </cell>
          <cell r="B9890" t="str">
            <v>Point</v>
          </cell>
          <cell r="C9890" t="str">
            <v>Surface Coating /Fugitive Emissions /Basecoat</v>
          </cell>
          <cell r="D9890" t="str">
            <v>Solvent - Industrial Surface Coating &amp; Solvent Use</v>
          </cell>
          <cell r="G9890" t="str">
            <v>Petroleum and Solvent Evaporation</v>
          </cell>
          <cell r="H9890" t="str">
            <v>Surface Coating Operations</v>
          </cell>
          <cell r="I9890" t="str">
            <v>Fugitive Emissions</v>
          </cell>
          <cell r="J9890" t="str">
            <v>Basecoat</v>
          </cell>
          <cell r="N9890">
            <v>40988</v>
          </cell>
        </row>
        <row r="9891">
          <cell r="A9891" t="str">
            <v>40288822</v>
          </cell>
          <cell r="B9891" t="str">
            <v>Point</v>
          </cell>
          <cell r="C9891" t="str">
            <v>Surface Coating /Fugitive Emissions /Coating</v>
          </cell>
          <cell r="D9891" t="str">
            <v>Solvent - Industrial Surface Coating &amp; Solvent Use</v>
          </cell>
          <cell r="G9891" t="str">
            <v>Petroleum and Solvent Evaporation</v>
          </cell>
          <cell r="H9891" t="str">
            <v>Surface Coating Operations</v>
          </cell>
          <cell r="I9891" t="str">
            <v>Fugitive Emissions</v>
          </cell>
          <cell r="J9891" t="str">
            <v>Coating</v>
          </cell>
          <cell r="N9891">
            <v>40988</v>
          </cell>
        </row>
        <row r="9892">
          <cell r="A9892" t="str">
            <v>40288823</v>
          </cell>
          <cell r="B9892" t="str">
            <v>Point</v>
          </cell>
          <cell r="C9892" t="str">
            <v>Surface Coating /Fugitive Emissions /Cleartop Coat</v>
          </cell>
          <cell r="D9892" t="str">
            <v>Solvent - Industrial Surface Coating &amp; Solvent Use</v>
          </cell>
          <cell r="G9892" t="str">
            <v>Petroleum and Solvent Evaporation</v>
          </cell>
          <cell r="H9892" t="str">
            <v>Surface Coating Operations</v>
          </cell>
          <cell r="I9892" t="str">
            <v>Fugitive Emissions</v>
          </cell>
          <cell r="J9892" t="str">
            <v>Cleartop Coat</v>
          </cell>
          <cell r="N9892">
            <v>40988</v>
          </cell>
        </row>
        <row r="9893">
          <cell r="A9893" t="str">
            <v>40288824</v>
          </cell>
          <cell r="B9893" t="str">
            <v>Point</v>
          </cell>
          <cell r="C9893" t="str">
            <v>Surface Coating /Fugitive Emissions /Clean-up</v>
          </cell>
          <cell r="D9893" t="str">
            <v>Solvent - Industrial Surface Coating &amp; Solvent Use</v>
          </cell>
          <cell r="G9893" t="str">
            <v>Petroleum and Solvent Evaporation</v>
          </cell>
          <cell r="H9893" t="str">
            <v>Surface Coating Operations</v>
          </cell>
          <cell r="I9893" t="str">
            <v>Fugitive Emissions</v>
          </cell>
          <cell r="J9893" t="str">
            <v>Clean-up</v>
          </cell>
          <cell r="N9893">
            <v>40988</v>
          </cell>
        </row>
        <row r="9894">
          <cell r="A9894" t="str">
            <v>40290011</v>
          </cell>
          <cell r="B9894" t="str">
            <v>Point</v>
          </cell>
          <cell r="C9894" t="str">
            <v>Surface Coating /Fuel Fired Equipment /Distillate Oil: Incinerator/Afterburner</v>
          </cell>
          <cell r="D9894" t="str">
            <v>Solvent - Industrial Surface Coating &amp; Solvent Use</v>
          </cell>
          <cell r="G9894" t="str">
            <v>Petroleum and Solvent Evaporation</v>
          </cell>
          <cell r="H9894" t="str">
            <v>Surface Coating Operations</v>
          </cell>
          <cell r="I9894" t="str">
            <v>Fuel Fired Equipment</v>
          </cell>
          <cell r="J9894" t="str">
            <v>Distillate Oil: Incinerator/Afterburner</v>
          </cell>
          <cell r="N9894">
            <v>40988</v>
          </cell>
        </row>
        <row r="9895">
          <cell r="A9895" t="str">
            <v>40290012</v>
          </cell>
          <cell r="B9895" t="str">
            <v>Point</v>
          </cell>
          <cell r="C9895" t="str">
            <v>Surface Coating /Fuel Fired Equipment /Residual Oil: Incinerator/Afterburner</v>
          </cell>
          <cell r="D9895" t="str">
            <v>Solvent - Industrial Surface Coating &amp; Solvent Use</v>
          </cell>
          <cell r="G9895" t="str">
            <v>Petroleum and Solvent Evaporation</v>
          </cell>
          <cell r="H9895" t="str">
            <v>Surface Coating Operations</v>
          </cell>
          <cell r="I9895" t="str">
            <v>Fuel Fired Equipment</v>
          </cell>
          <cell r="J9895" t="str">
            <v>Residual Oil: Incinerator/Afterburner</v>
          </cell>
          <cell r="N9895">
            <v>40988</v>
          </cell>
        </row>
        <row r="9896">
          <cell r="A9896" t="str">
            <v>40290013</v>
          </cell>
          <cell r="B9896" t="str">
            <v>Point</v>
          </cell>
          <cell r="C9896" t="str">
            <v>Surface Coating /Fuel Fired Equipment /Natural Gas: Incinerator/Afterburner</v>
          </cell>
          <cell r="D9896" t="str">
            <v>Solvent - Industrial Surface Coating &amp; Solvent Use</v>
          </cell>
          <cell r="G9896" t="str">
            <v>Petroleum and Solvent Evaporation</v>
          </cell>
          <cell r="H9896" t="str">
            <v>Surface Coating Operations</v>
          </cell>
          <cell r="I9896" t="str">
            <v>Fuel Fired Equipment</v>
          </cell>
          <cell r="J9896" t="str">
            <v>Natural Gas: Incinerator/Afterburner</v>
          </cell>
          <cell r="N9896">
            <v>40988</v>
          </cell>
        </row>
        <row r="9897">
          <cell r="A9897" t="str">
            <v>40290023</v>
          </cell>
          <cell r="B9897" t="str">
            <v>Point</v>
          </cell>
          <cell r="C9897" t="str">
            <v>Surface Coating /Fuel Fired Equipment /Natural Gas: Flares</v>
          </cell>
          <cell r="D9897" t="str">
            <v>Solvent - Industrial Surface Coating &amp; Solvent Use</v>
          </cell>
          <cell r="G9897" t="str">
            <v>Petroleum and Solvent Evaporation</v>
          </cell>
          <cell r="H9897" t="str">
            <v>Surface Coating Operations</v>
          </cell>
          <cell r="I9897" t="str">
            <v>Fuel Fired Equipment</v>
          </cell>
          <cell r="J9897" t="str">
            <v>Natural Gas: Flares</v>
          </cell>
          <cell r="N9897">
            <v>40988</v>
          </cell>
        </row>
        <row r="9898">
          <cell r="A9898" t="str">
            <v>40299995</v>
          </cell>
          <cell r="B9898" t="str">
            <v>Point</v>
          </cell>
          <cell r="C9898" t="str">
            <v>Surface Coating /Miscellaneous /Specify in Comments Field</v>
          </cell>
          <cell r="D9898" t="str">
            <v>Solvent - Industrial Surface Coating &amp; Solvent Use</v>
          </cell>
          <cell r="G9898" t="str">
            <v>Petroleum and Solvent Evaporation</v>
          </cell>
          <cell r="H9898" t="str">
            <v>Surface Coating Operations</v>
          </cell>
          <cell r="I9898" t="str">
            <v>Miscellaneous</v>
          </cell>
          <cell r="J9898" t="str">
            <v>Specify in Comments Field</v>
          </cell>
          <cell r="K9898" t="str">
            <v>40299998</v>
          </cell>
          <cell r="L9898" t="str">
            <v>2005</v>
          </cell>
          <cell r="N9898">
            <v>40988</v>
          </cell>
        </row>
        <row r="9899">
          <cell r="A9899" t="str">
            <v>40299996</v>
          </cell>
          <cell r="B9899" t="str">
            <v>Point</v>
          </cell>
          <cell r="C9899" t="str">
            <v>Surface Coating /Miscellaneous /Specify in Comments Field</v>
          </cell>
          <cell r="D9899" t="str">
            <v>Solvent - Industrial Surface Coating &amp; Solvent Use</v>
          </cell>
          <cell r="G9899" t="str">
            <v>Petroleum and Solvent Evaporation</v>
          </cell>
          <cell r="H9899" t="str">
            <v>Surface Coating Operations</v>
          </cell>
          <cell r="I9899" t="str">
            <v>Miscellaneous</v>
          </cell>
          <cell r="J9899" t="str">
            <v>Specify in Comments Field</v>
          </cell>
          <cell r="K9899" t="str">
            <v>40299998</v>
          </cell>
          <cell r="L9899" t="str">
            <v>2005</v>
          </cell>
          <cell r="N9899">
            <v>40988</v>
          </cell>
        </row>
        <row r="9900">
          <cell r="A9900" t="str">
            <v>40299997</v>
          </cell>
          <cell r="B9900" t="str">
            <v>Point</v>
          </cell>
          <cell r="C9900" t="str">
            <v>Surface Coating /Miscellaneous /Specify in Comments Field</v>
          </cell>
          <cell r="D9900" t="str">
            <v>Solvent - Industrial Surface Coating &amp; Solvent Use</v>
          </cell>
          <cell r="G9900" t="str">
            <v>Petroleum and Solvent Evaporation</v>
          </cell>
          <cell r="H9900" t="str">
            <v>Surface Coating Operations</v>
          </cell>
          <cell r="I9900" t="str">
            <v>Miscellaneous</v>
          </cell>
          <cell r="J9900" t="str">
            <v>Specify in Comments Field</v>
          </cell>
          <cell r="K9900" t="str">
            <v>40299998</v>
          </cell>
          <cell r="L9900" t="str">
            <v>2005</v>
          </cell>
          <cell r="N9900">
            <v>40988</v>
          </cell>
        </row>
        <row r="9901">
          <cell r="A9901" t="str">
            <v>40299998</v>
          </cell>
          <cell r="B9901" t="str">
            <v>Point</v>
          </cell>
          <cell r="C9901" t="str">
            <v>Surface Coating /Miscellaneous /Specify in Comments Field</v>
          </cell>
          <cell r="D9901" t="str">
            <v>Solvent - Industrial Surface Coating &amp; Solvent Use</v>
          </cell>
          <cell r="G9901" t="str">
            <v>Petroleum and Solvent Evaporation</v>
          </cell>
          <cell r="H9901" t="str">
            <v>Surface Coating Operations</v>
          </cell>
          <cell r="I9901" t="str">
            <v>Miscellaneous</v>
          </cell>
          <cell r="J9901" t="str">
            <v>Specify in Comments Field</v>
          </cell>
          <cell r="N9901">
            <v>40988</v>
          </cell>
        </row>
        <row r="9902">
          <cell r="A9902" t="str">
            <v>40299999</v>
          </cell>
          <cell r="B9902" t="str">
            <v>Point</v>
          </cell>
          <cell r="C9902" t="str">
            <v>Surface Coating /Miscellaneous /Specify in Comments Field</v>
          </cell>
          <cell r="D9902" t="str">
            <v>Solvent - Industrial Surface Coating &amp; Solvent Use</v>
          </cell>
          <cell r="G9902" t="str">
            <v>Petroleum and Solvent Evaporation</v>
          </cell>
          <cell r="H9902" t="str">
            <v>Surface Coating Operations</v>
          </cell>
          <cell r="I9902" t="str">
            <v>Miscellaneous</v>
          </cell>
          <cell r="J9902" t="str">
            <v>See Comment **</v>
          </cell>
          <cell r="K9902" t="str">
            <v>40299998</v>
          </cell>
          <cell r="L9902" t="str">
            <v>2005</v>
          </cell>
          <cell r="N9902">
            <v>40988</v>
          </cell>
        </row>
        <row r="9903">
          <cell r="A9903" t="str">
            <v>40300101</v>
          </cell>
          <cell r="B9903" t="str">
            <v>Point</v>
          </cell>
          <cell r="C9903" t="str">
            <v>Petrol Prod Stor-Refinery /Tank Type Unknown /Gasoline</v>
          </cell>
          <cell r="D9903" t="str">
            <v>Industrial Processes - Storage and Transfer</v>
          </cell>
          <cell r="G9903" t="str">
            <v>Petroleum and Solvent Evaporation</v>
          </cell>
          <cell r="H9903" t="str">
            <v>Petroleum Product Storage at Refineries</v>
          </cell>
          <cell r="I9903" t="str">
            <v>Deleted - Do Not Use (See 4-03-010 and 4-07)</v>
          </cell>
          <cell r="J9903" t="str">
            <v>Gasoline</v>
          </cell>
          <cell r="L9903" t="str">
            <v>2005</v>
          </cell>
          <cell r="N9903">
            <v>40988</v>
          </cell>
        </row>
        <row r="9904">
          <cell r="A9904" t="str">
            <v>40300102</v>
          </cell>
          <cell r="B9904" t="str">
            <v>Point</v>
          </cell>
          <cell r="C9904" t="str">
            <v>Petrol Prod Stor-Refinery /Tank Type Unknown /Crude</v>
          </cell>
          <cell r="D9904" t="str">
            <v>Industrial Processes - Storage and Transfer</v>
          </cell>
          <cell r="G9904" t="str">
            <v>Petroleum and Solvent Evaporation</v>
          </cell>
          <cell r="H9904" t="str">
            <v>Petroleum Product Storage at Refineries</v>
          </cell>
          <cell r="I9904" t="str">
            <v>Deleted - Do Not Use (See 4-03-010 and 4-07)</v>
          </cell>
          <cell r="J9904" t="str">
            <v>Crude</v>
          </cell>
          <cell r="L9904" t="str">
            <v>2005</v>
          </cell>
          <cell r="N9904">
            <v>40988</v>
          </cell>
        </row>
        <row r="9905">
          <cell r="A9905" t="str">
            <v>40300103</v>
          </cell>
          <cell r="B9905" t="str">
            <v>Point</v>
          </cell>
          <cell r="C9905" t="str">
            <v>Petrol Prod Stor-Refinery /Tank Type Unknown /Gasoline</v>
          </cell>
          <cell r="D9905" t="str">
            <v>Industrial Processes - Storage and Transfer</v>
          </cell>
          <cell r="G9905" t="str">
            <v>Petroleum and Solvent Evaporation</v>
          </cell>
          <cell r="H9905" t="str">
            <v>Petroleum Product Storage at Refineries</v>
          </cell>
          <cell r="I9905" t="str">
            <v>Deleted - Do Not Use (See 4-03-010 and 4-07)</v>
          </cell>
          <cell r="J9905" t="str">
            <v>Gasoline</v>
          </cell>
          <cell r="L9905" t="str">
            <v>2005</v>
          </cell>
          <cell r="N9905">
            <v>40988</v>
          </cell>
        </row>
        <row r="9906">
          <cell r="A9906" t="str">
            <v>40300104</v>
          </cell>
          <cell r="B9906" t="str">
            <v>Point</v>
          </cell>
          <cell r="C9906" t="str">
            <v>Petrol Prod Stor-Refinery /Tank Type Unknown /Crude</v>
          </cell>
          <cell r="D9906" t="str">
            <v>Industrial Processes - Storage and Transfer</v>
          </cell>
          <cell r="G9906" t="str">
            <v>Petroleum and Solvent Evaporation</v>
          </cell>
          <cell r="H9906" t="str">
            <v>Petroleum Product Storage at Refineries</v>
          </cell>
          <cell r="I9906" t="str">
            <v>Deleted - Do Not Use (See 4-03-010 and 4-07)</v>
          </cell>
          <cell r="J9906" t="str">
            <v>Crude</v>
          </cell>
          <cell r="L9906" t="str">
            <v>2005</v>
          </cell>
          <cell r="N9906">
            <v>40988</v>
          </cell>
        </row>
        <row r="9907">
          <cell r="A9907" t="str">
            <v>40300105</v>
          </cell>
          <cell r="B9907" t="str">
            <v>Point</v>
          </cell>
          <cell r="C9907" t="str">
            <v>Petrol Prod Stor-Refinery /Tank Type Unknown /Jet Fuel</v>
          </cell>
          <cell r="D9907" t="str">
            <v>Industrial Processes - Storage and Transfer</v>
          </cell>
          <cell r="G9907" t="str">
            <v>Petroleum and Solvent Evaporation</v>
          </cell>
          <cell r="H9907" t="str">
            <v>Petroleum Product Storage at Refineries</v>
          </cell>
          <cell r="I9907" t="str">
            <v>Deleted - Do Not Use (See 4-03-010 and 4-07)</v>
          </cell>
          <cell r="J9907" t="str">
            <v>Jet Fuel</v>
          </cell>
          <cell r="L9907" t="str">
            <v>2005</v>
          </cell>
          <cell r="N9907">
            <v>40988</v>
          </cell>
        </row>
        <row r="9908">
          <cell r="A9908" t="str">
            <v>40300106</v>
          </cell>
          <cell r="B9908" t="str">
            <v>Point</v>
          </cell>
          <cell r="C9908" t="str">
            <v>Petrol Prod Stor-Refinery /Tank Type Unknown /Kerosene</v>
          </cell>
          <cell r="D9908" t="str">
            <v>Industrial Processes - Storage and Transfer</v>
          </cell>
          <cell r="G9908" t="str">
            <v>Petroleum and Solvent Evaporation</v>
          </cell>
          <cell r="H9908" t="str">
            <v>Petroleum Product Storage at Refineries</v>
          </cell>
          <cell r="I9908" t="str">
            <v>Deleted - Do Not Use (See 4-03-010 and 4-07)</v>
          </cell>
          <cell r="J9908" t="str">
            <v>Kerosene</v>
          </cell>
          <cell r="L9908" t="str">
            <v>2005</v>
          </cell>
          <cell r="N9908">
            <v>40988</v>
          </cell>
        </row>
        <row r="9909">
          <cell r="A9909" t="str">
            <v>40300107</v>
          </cell>
          <cell r="B9909" t="str">
            <v>Point</v>
          </cell>
          <cell r="C9909" t="str">
            <v>Petrol Prod Stor-Refinery /Tank Type Unknown /Dist Fuel</v>
          </cell>
          <cell r="D9909" t="str">
            <v>Industrial Processes - Storage and Transfer</v>
          </cell>
          <cell r="G9909" t="str">
            <v>Petroleum and Solvent Evaporation</v>
          </cell>
          <cell r="H9909" t="str">
            <v>Petroleum Product Storage at Refineries</v>
          </cell>
          <cell r="I9909" t="str">
            <v>Deleted - Do Not Use (See 4-03-010 and 4-07)</v>
          </cell>
          <cell r="J9909" t="str">
            <v>Dist Fuel</v>
          </cell>
          <cell r="L9909" t="str">
            <v>2005</v>
          </cell>
          <cell r="N9909">
            <v>40988</v>
          </cell>
        </row>
        <row r="9910">
          <cell r="A9910" t="str">
            <v>40300108</v>
          </cell>
          <cell r="B9910" t="str">
            <v>Point</v>
          </cell>
          <cell r="C9910" t="str">
            <v>Petrol Prod Stor-Refinery /Tank Type Unknown /Benzene</v>
          </cell>
          <cell r="D9910" t="str">
            <v>Industrial Processes - Storage and Transfer</v>
          </cell>
          <cell r="G9910" t="str">
            <v>Petroleum and Solvent Evaporation</v>
          </cell>
          <cell r="H9910" t="str">
            <v>Petroleum Product Storage at Refineries</v>
          </cell>
          <cell r="I9910" t="str">
            <v>Deleted - Do Not Use (See 4-03-010 and 4-07)</v>
          </cell>
          <cell r="J9910" t="str">
            <v>Benzene</v>
          </cell>
          <cell r="L9910" t="str">
            <v>2005</v>
          </cell>
          <cell r="N9910">
            <v>40988</v>
          </cell>
        </row>
        <row r="9911">
          <cell r="A9911" t="str">
            <v>40300109</v>
          </cell>
          <cell r="B9911" t="str">
            <v>Point</v>
          </cell>
          <cell r="C9911" t="str">
            <v>Petrol Prod Stor-Refinery /Tank Type Unknown /Cyclohexane</v>
          </cell>
          <cell r="D9911" t="str">
            <v>Industrial Processes - Storage and Transfer</v>
          </cell>
          <cell r="G9911" t="str">
            <v>Petroleum and Solvent Evaporation</v>
          </cell>
          <cell r="H9911" t="str">
            <v>Petroleum Product Storage at Refineries</v>
          </cell>
          <cell r="I9911" t="str">
            <v>Deleted - Do Not Use (See 4-03-010 and 4-07)</v>
          </cell>
          <cell r="J9911" t="str">
            <v>Cyclohexane</v>
          </cell>
          <cell r="L9911" t="str">
            <v>2005</v>
          </cell>
          <cell r="N9911">
            <v>40988</v>
          </cell>
        </row>
        <row r="9912">
          <cell r="A9912" t="str">
            <v>40300110</v>
          </cell>
          <cell r="B9912" t="str">
            <v>Point</v>
          </cell>
          <cell r="C9912" t="str">
            <v>Petrol Prod Stor-Refinery /Tank Type Unknown /Cyclopentane</v>
          </cell>
          <cell r="D9912" t="str">
            <v>Industrial Processes - Storage and Transfer</v>
          </cell>
          <cell r="G9912" t="str">
            <v>Petroleum and Solvent Evaporation</v>
          </cell>
          <cell r="H9912" t="str">
            <v>Petroleum Product Storage at Refineries</v>
          </cell>
          <cell r="I9912" t="str">
            <v>Deleted - Do Not Use (See 4-03-010 and 4-07)</v>
          </cell>
          <cell r="J9912" t="str">
            <v>Cyclopentane</v>
          </cell>
          <cell r="L9912" t="str">
            <v>2005</v>
          </cell>
          <cell r="N9912">
            <v>40988</v>
          </cell>
        </row>
        <row r="9913">
          <cell r="A9913" t="str">
            <v>40300111</v>
          </cell>
          <cell r="B9913" t="str">
            <v>Point</v>
          </cell>
          <cell r="C9913" t="str">
            <v>Petrol Prod Stor-Refinery /Tank Type Unknown /Heptane</v>
          </cell>
          <cell r="D9913" t="str">
            <v>Industrial Processes - Storage and Transfer</v>
          </cell>
          <cell r="G9913" t="str">
            <v>Petroleum and Solvent Evaporation</v>
          </cell>
          <cell r="H9913" t="str">
            <v>Petroleum Product Storage at Refineries</v>
          </cell>
          <cell r="I9913" t="str">
            <v>Deleted - Do Not Use (See 4-03-010 and 4-07)</v>
          </cell>
          <cell r="J9913" t="str">
            <v>Heptane</v>
          </cell>
          <cell r="L9913" t="str">
            <v>2005</v>
          </cell>
          <cell r="N9913">
            <v>40988</v>
          </cell>
        </row>
        <row r="9914">
          <cell r="A9914" t="str">
            <v>40300112</v>
          </cell>
          <cell r="B9914" t="str">
            <v>Point</v>
          </cell>
          <cell r="C9914" t="str">
            <v>Petrol Prod Stor-Refinery /Tank Type Unknown /Hexane</v>
          </cell>
          <cell r="D9914" t="str">
            <v>Industrial Processes - Storage and Transfer</v>
          </cell>
          <cell r="G9914" t="str">
            <v>Petroleum and Solvent Evaporation</v>
          </cell>
          <cell r="H9914" t="str">
            <v>Petroleum Product Storage at Refineries</v>
          </cell>
          <cell r="I9914" t="str">
            <v>Deleted - Do Not Use (See 4-03-010 and 4-07)</v>
          </cell>
          <cell r="J9914" t="str">
            <v>Hexane</v>
          </cell>
          <cell r="L9914" t="str">
            <v>2005</v>
          </cell>
          <cell r="N9914">
            <v>40988</v>
          </cell>
        </row>
        <row r="9915">
          <cell r="A9915" t="str">
            <v>40300113</v>
          </cell>
          <cell r="B9915" t="str">
            <v>Point</v>
          </cell>
          <cell r="C9915" t="str">
            <v>Petrol Prod Stor-Refinery /Tank Type Unknown /Isooctane</v>
          </cell>
          <cell r="D9915" t="str">
            <v>Industrial Processes - Storage and Transfer</v>
          </cell>
          <cell r="G9915" t="str">
            <v>Petroleum and Solvent Evaporation</v>
          </cell>
          <cell r="H9915" t="str">
            <v>Petroleum Product Storage at Refineries</v>
          </cell>
          <cell r="I9915" t="str">
            <v>Deleted - Do Not Use (See 4-03-010 and 4-07)</v>
          </cell>
          <cell r="J9915" t="str">
            <v>Isooctane</v>
          </cell>
          <cell r="L9915" t="str">
            <v>2005</v>
          </cell>
          <cell r="N9915">
            <v>40988</v>
          </cell>
        </row>
        <row r="9916">
          <cell r="A9916" t="str">
            <v>40300114</v>
          </cell>
          <cell r="B9916" t="str">
            <v>Point</v>
          </cell>
          <cell r="C9916" t="str">
            <v>Petrol Prod Stor-Refinery /Tank Type Unknown /Isopentane</v>
          </cell>
          <cell r="D9916" t="str">
            <v>Industrial Processes - Storage and Transfer</v>
          </cell>
          <cell r="G9916" t="str">
            <v>Petroleum and Solvent Evaporation</v>
          </cell>
          <cell r="H9916" t="str">
            <v>Petroleum Product Storage at Refineries</v>
          </cell>
          <cell r="I9916" t="str">
            <v>Deleted - Do Not Use (See 4-03-010 and 4-07)</v>
          </cell>
          <cell r="J9916" t="str">
            <v>Isopentane</v>
          </cell>
          <cell r="L9916" t="str">
            <v>2005</v>
          </cell>
          <cell r="N9916">
            <v>40988</v>
          </cell>
        </row>
        <row r="9917">
          <cell r="A9917" t="str">
            <v>40300115</v>
          </cell>
          <cell r="B9917" t="str">
            <v>Point</v>
          </cell>
          <cell r="C9917" t="str">
            <v>Petrol Prod Stor-Refinery /Tank Type Unknown /Pentane</v>
          </cell>
          <cell r="D9917" t="str">
            <v>Industrial Processes - Storage and Transfer</v>
          </cell>
          <cell r="G9917" t="str">
            <v>Petroleum and Solvent Evaporation</v>
          </cell>
          <cell r="H9917" t="str">
            <v>Petroleum Product Storage at Refineries</v>
          </cell>
          <cell r="I9917" t="str">
            <v>Deleted - Do Not Use (See 4-03-010 and 4-07)</v>
          </cell>
          <cell r="J9917" t="str">
            <v>Pentane</v>
          </cell>
          <cell r="L9917" t="str">
            <v>2005</v>
          </cell>
          <cell r="N9917">
            <v>40988</v>
          </cell>
        </row>
        <row r="9918">
          <cell r="A9918" t="str">
            <v>40300116</v>
          </cell>
          <cell r="B9918" t="str">
            <v>Point</v>
          </cell>
          <cell r="C9918" t="str">
            <v>Petrol Prod Stor-Refinery /Tank Type Unknown /Toluene</v>
          </cell>
          <cell r="D9918" t="str">
            <v>Industrial Processes - Storage and Transfer</v>
          </cell>
          <cell r="G9918" t="str">
            <v>Petroleum and Solvent Evaporation</v>
          </cell>
          <cell r="H9918" t="str">
            <v>Petroleum Product Storage at Refineries</v>
          </cell>
          <cell r="I9918" t="str">
            <v>Deleted - Do Not Use (See 4-03-010 and 4-07)</v>
          </cell>
          <cell r="J9918" t="str">
            <v>Toluene</v>
          </cell>
          <cell r="L9918" t="str">
            <v>2005</v>
          </cell>
          <cell r="N9918">
            <v>40988</v>
          </cell>
        </row>
        <row r="9919">
          <cell r="A9919" t="str">
            <v>40300150</v>
          </cell>
          <cell r="B9919" t="str">
            <v>Point</v>
          </cell>
          <cell r="C9919" t="str">
            <v>Petrol Prod Stor-Refinery /Tank Type Unknown /Jet Fuel</v>
          </cell>
          <cell r="D9919" t="str">
            <v>Industrial Processes - Storage and Transfer</v>
          </cell>
          <cell r="G9919" t="str">
            <v>Petroleum and Solvent Evaporation</v>
          </cell>
          <cell r="H9919" t="str">
            <v>Petroleum Product Storage at Refineries</v>
          </cell>
          <cell r="I9919" t="str">
            <v>Deleted - Do Not Use (See 4-03-010 and 4-07)</v>
          </cell>
          <cell r="J9919" t="str">
            <v>Jet Fuel</v>
          </cell>
          <cell r="L9919" t="str">
            <v>2005</v>
          </cell>
          <cell r="N9919">
            <v>40988</v>
          </cell>
        </row>
        <row r="9920">
          <cell r="A9920" t="str">
            <v>40300151</v>
          </cell>
          <cell r="B9920" t="str">
            <v>Point</v>
          </cell>
          <cell r="C9920" t="str">
            <v>Petrol Prod Stor-Refinery /Tank Type Unknown /Kerosene</v>
          </cell>
          <cell r="D9920" t="str">
            <v>Industrial Processes - Storage and Transfer</v>
          </cell>
          <cell r="G9920" t="str">
            <v>Petroleum and Solvent Evaporation</v>
          </cell>
          <cell r="H9920" t="str">
            <v>Petroleum Product Storage at Refineries</v>
          </cell>
          <cell r="I9920" t="str">
            <v>Deleted - Do Not Use (See 4-03-010 and 4-07)</v>
          </cell>
          <cell r="J9920" t="str">
            <v>Kerosene</v>
          </cell>
          <cell r="L9920" t="str">
            <v>2005</v>
          </cell>
          <cell r="N9920">
            <v>40988</v>
          </cell>
        </row>
        <row r="9921">
          <cell r="A9921" t="str">
            <v>40300152</v>
          </cell>
          <cell r="B9921" t="str">
            <v>Point</v>
          </cell>
          <cell r="C9921" t="str">
            <v>Petrol Prod Stor-Refinery /Tank Type Unknown /Dist Fuel</v>
          </cell>
          <cell r="D9921" t="str">
            <v>Industrial Processes - Storage and Transfer</v>
          </cell>
          <cell r="G9921" t="str">
            <v>Petroleum and Solvent Evaporation</v>
          </cell>
          <cell r="H9921" t="str">
            <v>Petroleum Product Storage at Refineries</v>
          </cell>
          <cell r="I9921" t="str">
            <v>Deleted - Do Not Use (See 4-03-010 and 4-07)</v>
          </cell>
          <cell r="J9921" t="str">
            <v>Dist Fuel</v>
          </cell>
          <cell r="L9921" t="str">
            <v>2005</v>
          </cell>
          <cell r="N9921">
            <v>40988</v>
          </cell>
        </row>
        <row r="9922">
          <cell r="A9922" t="str">
            <v>40300153</v>
          </cell>
          <cell r="B9922" t="str">
            <v>Point</v>
          </cell>
          <cell r="C9922" t="str">
            <v>Petrol Prod Stor-Refinery /Tank Type Unknown /Benzene</v>
          </cell>
          <cell r="D9922" t="str">
            <v>Industrial Processes - Storage and Transfer</v>
          </cell>
          <cell r="G9922" t="str">
            <v>Petroleum and Solvent Evaporation</v>
          </cell>
          <cell r="H9922" t="str">
            <v>Petroleum Product Storage at Refineries</v>
          </cell>
          <cell r="I9922" t="str">
            <v>Deleted - Do Not Use (See 4-03-010 and 4-07)</v>
          </cell>
          <cell r="J9922" t="str">
            <v>Benzene</v>
          </cell>
          <cell r="L9922" t="str">
            <v>2005</v>
          </cell>
          <cell r="N9922">
            <v>40988</v>
          </cell>
        </row>
        <row r="9923">
          <cell r="A9923" t="str">
            <v>40300154</v>
          </cell>
          <cell r="B9923" t="str">
            <v>Point</v>
          </cell>
          <cell r="C9923" t="str">
            <v>Petrol Prod Stor-Refinery /Tank Type Unknown /Cyclohexane</v>
          </cell>
          <cell r="D9923" t="str">
            <v>Industrial Processes - Storage and Transfer</v>
          </cell>
          <cell r="G9923" t="str">
            <v>Petroleum and Solvent Evaporation</v>
          </cell>
          <cell r="H9923" t="str">
            <v>Petroleum Product Storage at Refineries</v>
          </cell>
          <cell r="I9923" t="str">
            <v>Deleted - Do Not Use (See 4-03-010 and 4-07)</v>
          </cell>
          <cell r="J9923" t="str">
            <v>Cyclohexane</v>
          </cell>
          <cell r="L9923" t="str">
            <v>2005</v>
          </cell>
          <cell r="N9923">
            <v>40988</v>
          </cell>
        </row>
        <row r="9924">
          <cell r="A9924" t="str">
            <v>40300155</v>
          </cell>
          <cell r="B9924" t="str">
            <v>Point</v>
          </cell>
          <cell r="C9924" t="str">
            <v>Petrol Prod Stor-Refinery /Tank Type Unknown /Cyclopentane</v>
          </cell>
          <cell r="D9924" t="str">
            <v>Industrial Processes - Storage and Transfer</v>
          </cell>
          <cell r="G9924" t="str">
            <v>Petroleum and Solvent Evaporation</v>
          </cell>
          <cell r="H9924" t="str">
            <v>Petroleum Product Storage at Refineries</v>
          </cell>
          <cell r="I9924" t="str">
            <v>Deleted - Do Not Use (See 4-03-010 and 4-07)</v>
          </cell>
          <cell r="J9924" t="str">
            <v>Cyclopentane</v>
          </cell>
          <cell r="L9924" t="str">
            <v>2005</v>
          </cell>
          <cell r="N9924">
            <v>40988</v>
          </cell>
        </row>
        <row r="9925">
          <cell r="A9925" t="str">
            <v>40300156</v>
          </cell>
          <cell r="B9925" t="str">
            <v>Point</v>
          </cell>
          <cell r="C9925" t="str">
            <v>Petrol Prod Stor-Refinery /Tank Type Unknown /Heptane</v>
          </cell>
          <cell r="D9925" t="str">
            <v>Industrial Processes - Storage and Transfer</v>
          </cell>
          <cell r="G9925" t="str">
            <v>Petroleum and Solvent Evaporation</v>
          </cell>
          <cell r="H9925" t="str">
            <v>Petroleum Product Storage at Refineries</v>
          </cell>
          <cell r="I9925" t="str">
            <v>Deleted - Do Not Use (See 4-03-010 and 4-07)</v>
          </cell>
          <cell r="J9925" t="str">
            <v>Heptane</v>
          </cell>
          <cell r="L9925" t="str">
            <v>2005</v>
          </cell>
          <cell r="N9925">
            <v>40988</v>
          </cell>
        </row>
        <row r="9926">
          <cell r="A9926" t="str">
            <v>40300157</v>
          </cell>
          <cell r="B9926" t="str">
            <v>Point</v>
          </cell>
          <cell r="C9926" t="str">
            <v>Petrol Prod Stor-Refinery /Tank Type Unknown /Hexane</v>
          </cell>
          <cell r="D9926" t="str">
            <v>Industrial Processes - Storage and Transfer</v>
          </cell>
          <cell r="G9926" t="str">
            <v>Petroleum and Solvent Evaporation</v>
          </cell>
          <cell r="H9926" t="str">
            <v>Petroleum Product Storage at Refineries</v>
          </cell>
          <cell r="I9926" t="str">
            <v>Deleted - Do Not Use (See 4-03-010 and 4-07)</v>
          </cell>
          <cell r="J9926" t="str">
            <v>Hexane</v>
          </cell>
          <cell r="L9926" t="str">
            <v>2005</v>
          </cell>
          <cell r="N9926">
            <v>40988</v>
          </cell>
        </row>
        <row r="9927">
          <cell r="A9927" t="str">
            <v>40300158</v>
          </cell>
          <cell r="B9927" t="str">
            <v>Point</v>
          </cell>
          <cell r="C9927" t="str">
            <v>Petrol Prod Stor-Refinery /Tank Type Unknown /Isooctane</v>
          </cell>
          <cell r="D9927" t="str">
            <v>Industrial Processes - Storage and Transfer</v>
          </cell>
          <cell r="G9927" t="str">
            <v>Petroleum and Solvent Evaporation</v>
          </cell>
          <cell r="H9927" t="str">
            <v>Petroleum Product Storage at Refineries</v>
          </cell>
          <cell r="I9927" t="str">
            <v>Deleted - Do Not Use (See 4-03-010 and 4-07)</v>
          </cell>
          <cell r="J9927" t="str">
            <v>Isooctane</v>
          </cell>
          <cell r="L9927" t="str">
            <v>2005</v>
          </cell>
          <cell r="N9927">
            <v>40988</v>
          </cell>
        </row>
        <row r="9928">
          <cell r="A9928" t="str">
            <v>40300159</v>
          </cell>
          <cell r="B9928" t="str">
            <v>Point</v>
          </cell>
          <cell r="C9928" t="str">
            <v>Petrol Prod Stor-Refinery /Tank Type Unknown /Isopentane</v>
          </cell>
          <cell r="D9928" t="str">
            <v>Industrial Processes - Storage and Transfer</v>
          </cell>
          <cell r="G9928" t="str">
            <v>Petroleum and Solvent Evaporation</v>
          </cell>
          <cell r="H9928" t="str">
            <v>Petroleum Product Storage at Refineries</v>
          </cell>
          <cell r="I9928" t="str">
            <v>Deleted - Do Not Use (See 4-03-010 and 4-07)</v>
          </cell>
          <cell r="J9928" t="str">
            <v>Isopentane</v>
          </cell>
          <cell r="L9928" t="str">
            <v>2005</v>
          </cell>
          <cell r="N9928">
            <v>40988</v>
          </cell>
        </row>
        <row r="9929">
          <cell r="A9929" t="str">
            <v>40300160</v>
          </cell>
          <cell r="B9929" t="str">
            <v>Point</v>
          </cell>
          <cell r="C9929" t="str">
            <v>Petrol Prod Stor-Refinery /Tank Type Unknown /Pentane</v>
          </cell>
          <cell r="D9929" t="str">
            <v>Industrial Processes - Storage and Transfer</v>
          </cell>
          <cell r="G9929" t="str">
            <v>Petroleum and Solvent Evaporation</v>
          </cell>
          <cell r="H9929" t="str">
            <v>Petroleum Product Storage at Refineries</v>
          </cell>
          <cell r="I9929" t="str">
            <v>Deleted - Do Not Use (See 4-03-010 and 4-07)</v>
          </cell>
          <cell r="J9929" t="str">
            <v>Pentane</v>
          </cell>
          <cell r="L9929" t="str">
            <v>2005</v>
          </cell>
          <cell r="N9929">
            <v>40988</v>
          </cell>
        </row>
        <row r="9930">
          <cell r="A9930" t="str">
            <v>40300161</v>
          </cell>
          <cell r="B9930" t="str">
            <v>Point</v>
          </cell>
          <cell r="C9930" t="str">
            <v>Petrol Prod Stor-Refinery /Tank Type Unknown /Toluene</v>
          </cell>
          <cell r="D9930" t="str">
            <v>Industrial Processes - Storage and Transfer</v>
          </cell>
          <cell r="G9930" t="str">
            <v>Petroleum and Solvent Evaporation</v>
          </cell>
          <cell r="H9930" t="str">
            <v>Petroleum Product Storage at Refineries</v>
          </cell>
          <cell r="I9930" t="str">
            <v>Deleted - Do Not Use (See 4-03-010 and 4-07)</v>
          </cell>
          <cell r="J9930" t="str">
            <v>Toluene</v>
          </cell>
          <cell r="L9930" t="str">
            <v>2005</v>
          </cell>
          <cell r="N9930">
            <v>40988</v>
          </cell>
        </row>
        <row r="9931">
          <cell r="A9931" t="str">
            <v>40300198</v>
          </cell>
          <cell r="B9931" t="str">
            <v>Point</v>
          </cell>
          <cell r="C9931" t="str">
            <v>Petrol Prod Stor-Refinery /Tank Type Unknown /See Comment</v>
          </cell>
          <cell r="D9931" t="str">
            <v>Industrial Processes - Storage and Transfer</v>
          </cell>
          <cell r="G9931" t="str">
            <v>Petroleum and Solvent Evaporation</v>
          </cell>
          <cell r="H9931" t="str">
            <v>Petroleum Product Storage at Refineries</v>
          </cell>
          <cell r="I9931" t="str">
            <v>Deleted - Do Not Use (See 4-03-010 and 4-07)</v>
          </cell>
          <cell r="J9931" t="str">
            <v>See Comment</v>
          </cell>
          <cell r="L9931" t="str">
            <v>2005</v>
          </cell>
          <cell r="N9931">
            <v>40988</v>
          </cell>
        </row>
        <row r="9932">
          <cell r="A9932" t="str">
            <v>40300199</v>
          </cell>
          <cell r="B9932" t="str">
            <v>Point</v>
          </cell>
          <cell r="C9932" t="str">
            <v>Petrol Prod Stor-Refinery /Tank Type Unknown /See Comment</v>
          </cell>
          <cell r="D9932" t="str">
            <v>Industrial Processes - Storage and Transfer</v>
          </cell>
          <cell r="G9932" t="str">
            <v>Petroleum and Solvent Evaporation</v>
          </cell>
          <cell r="H9932" t="str">
            <v>Petroleum Product Storage at Refineries</v>
          </cell>
          <cell r="I9932" t="str">
            <v>Deleted - Do Not Use (See 4-03-010 and 4-07)</v>
          </cell>
          <cell r="J9932" t="str">
            <v>See Comment</v>
          </cell>
          <cell r="L9932" t="str">
            <v>2005</v>
          </cell>
          <cell r="N9932">
            <v>40988</v>
          </cell>
        </row>
        <row r="9933">
          <cell r="A9933" t="str">
            <v>40300201</v>
          </cell>
          <cell r="B9933" t="str">
            <v>Point</v>
          </cell>
          <cell r="C9933" t="str">
            <v>Petrol Prod Stor-Refinery /Tank Type Unknown /Gasoline</v>
          </cell>
          <cell r="D9933" t="str">
            <v>Industrial Processes - Storage and Transfer</v>
          </cell>
          <cell r="G9933" t="str">
            <v>Petroleum and Solvent Evaporation</v>
          </cell>
          <cell r="H9933" t="str">
            <v>Petroleum Product Storage at Refineries</v>
          </cell>
          <cell r="I9933" t="str">
            <v>Deleted - Do Not Use (See 4-03-011 and 4-07)</v>
          </cell>
          <cell r="J9933" t="str">
            <v>Gasoline</v>
          </cell>
          <cell r="L9933" t="str">
            <v>2005</v>
          </cell>
          <cell r="N9933">
            <v>40988</v>
          </cell>
        </row>
        <row r="9934">
          <cell r="A9934" t="str">
            <v>40300202</v>
          </cell>
          <cell r="B9934" t="str">
            <v>Point</v>
          </cell>
          <cell r="C9934" t="str">
            <v>Petrol Prod Stor-Refinery /Tank Type Unknown /Product</v>
          </cell>
          <cell r="D9934" t="str">
            <v>Industrial Processes - Storage and Transfer</v>
          </cell>
          <cell r="G9934" t="str">
            <v>Petroleum and Solvent Evaporation</v>
          </cell>
          <cell r="H9934" t="str">
            <v>Petroleum Product Storage at Refineries</v>
          </cell>
          <cell r="I9934" t="str">
            <v>Deleted - Do Not Use (See 4-03-011 and 4-07)</v>
          </cell>
          <cell r="J9934" t="str">
            <v>Product</v>
          </cell>
          <cell r="L9934" t="str">
            <v>2005</v>
          </cell>
          <cell r="N9934">
            <v>40988</v>
          </cell>
        </row>
        <row r="9935">
          <cell r="A9935" t="str">
            <v>40300203</v>
          </cell>
          <cell r="B9935" t="str">
            <v>Point</v>
          </cell>
          <cell r="C9935" t="str">
            <v>Petrol Prod Stor-Refinery /Tank Type Unknown /Crude</v>
          </cell>
          <cell r="D9935" t="str">
            <v>Industrial Processes - Storage and Transfer</v>
          </cell>
          <cell r="G9935" t="str">
            <v>Petroleum and Solvent Evaporation</v>
          </cell>
          <cell r="H9935" t="str">
            <v>Petroleum Product Storage at Refineries</v>
          </cell>
          <cell r="I9935" t="str">
            <v>Deleted - Do Not Use (See 4-03-011 and 4-07)</v>
          </cell>
          <cell r="J9935" t="str">
            <v>Crude</v>
          </cell>
          <cell r="L9935" t="str">
            <v>2005</v>
          </cell>
          <cell r="N9935">
            <v>40988</v>
          </cell>
        </row>
        <row r="9936">
          <cell r="A9936" t="str">
            <v>40300204</v>
          </cell>
          <cell r="B9936" t="str">
            <v>Point</v>
          </cell>
          <cell r="C9936" t="str">
            <v>Petrol Prod Stor-Refinery /Tank Type Unknown /Crude</v>
          </cell>
          <cell r="D9936" t="str">
            <v>Industrial Processes - Storage and Transfer</v>
          </cell>
          <cell r="G9936" t="str">
            <v>Petroleum and Solvent Evaporation</v>
          </cell>
          <cell r="H9936" t="str">
            <v>Petroleum Product Storage at Refineries</v>
          </cell>
          <cell r="I9936" t="str">
            <v>Deleted - Do Not Use (See 4-03-011 and 4-07)</v>
          </cell>
          <cell r="J9936" t="str">
            <v>Crude</v>
          </cell>
          <cell r="L9936" t="str">
            <v>2005</v>
          </cell>
          <cell r="N9936">
            <v>40988</v>
          </cell>
        </row>
        <row r="9937">
          <cell r="A9937" t="str">
            <v>40300205</v>
          </cell>
          <cell r="B9937" t="str">
            <v>Point</v>
          </cell>
          <cell r="C9937" t="str">
            <v>Petrol Prod Stor-Refinery /Tank Type Unknown /Jet Fuel</v>
          </cell>
          <cell r="D9937" t="str">
            <v>Industrial Processes - Storage and Transfer</v>
          </cell>
          <cell r="G9937" t="str">
            <v>Petroleum and Solvent Evaporation</v>
          </cell>
          <cell r="H9937" t="str">
            <v>Petroleum Product Storage at Refineries</v>
          </cell>
          <cell r="I9937" t="str">
            <v>Deleted - Do Not Use (See 4-03-011 and 4-07)</v>
          </cell>
          <cell r="J9937" t="str">
            <v>Jet Fuel</v>
          </cell>
          <cell r="L9937" t="str">
            <v>2005</v>
          </cell>
          <cell r="N9937">
            <v>40988</v>
          </cell>
        </row>
        <row r="9938">
          <cell r="A9938" t="str">
            <v>40300207</v>
          </cell>
          <cell r="B9938" t="str">
            <v>Point</v>
          </cell>
          <cell r="C9938" t="str">
            <v>Petrol Prod Stor-Refinery /Tank Type Unknown /Dist Fuel</v>
          </cell>
          <cell r="D9938" t="str">
            <v>Industrial Processes - Storage and Transfer</v>
          </cell>
          <cell r="G9938" t="str">
            <v>Petroleum and Solvent Evaporation</v>
          </cell>
          <cell r="H9938" t="str">
            <v>Petroleum Product Storage at Refineries</v>
          </cell>
          <cell r="I9938" t="str">
            <v>Deleted - Do Not Use (See 4-03-011 and 4-07)</v>
          </cell>
          <cell r="J9938" t="str">
            <v>Dist Fuel</v>
          </cell>
          <cell r="L9938" t="str">
            <v>2005</v>
          </cell>
          <cell r="N9938">
            <v>40988</v>
          </cell>
        </row>
        <row r="9939">
          <cell r="A9939" t="str">
            <v>40300208</v>
          </cell>
          <cell r="B9939" t="str">
            <v>Point</v>
          </cell>
          <cell r="C9939" t="str">
            <v>Petrol Prod Stor-Refinery /Tank Type Unknown /Benzene</v>
          </cell>
          <cell r="D9939" t="str">
            <v>Industrial Processes - Storage and Transfer</v>
          </cell>
          <cell r="G9939" t="str">
            <v>Petroleum and Solvent Evaporation</v>
          </cell>
          <cell r="H9939" t="str">
            <v>Petroleum Product Storage at Refineries</v>
          </cell>
          <cell r="I9939" t="str">
            <v>Deleted - Do Not Use (See 4-03-011 and 4-07)</v>
          </cell>
          <cell r="J9939" t="str">
            <v>Benzene</v>
          </cell>
          <cell r="L9939" t="str">
            <v>2005</v>
          </cell>
          <cell r="N9939">
            <v>40988</v>
          </cell>
        </row>
        <row r="9940">
          <cell r="A9940" t="str">
            <v>40300209</v>
          </cell>
          <cell r="B9940" t="str">
            <v>Point</v>
          </cell>
          <cell r="C9940" t="str">
            <v>Petrol Prod Stor-Refinery /Tank Type Unknown /Cyclohexane</v>
          </cell>
          <cell r="D9940" t="str">
            <v>Industrial Processes - Storage and Transfer</v>
          </cell>
          <cell r="G9940" t="str">
            <v>Petroleum and Solvent Evaporation</v>
          </cell>
          <cell r="H9940" t="str">
            <v>Petroleum Product Storage at Refineries</v>
          </cell>
          <cell r="I9940" t="str">
            <v>Deleted - Do Not Use (See 4-03-011 and 4-07)</v>
          </cell>
          <cell r="J9940" t="str">
            <v>Cyclohexane</v>
          </cell>
          <cell r="L9940" t="str">
            <v>2005</v>
          </cell>
          <cell r="N9940">
            <v>40988</v>
          </cell>
        </row>
        <row r="9941">
          <cell r="A9941" t="str">
            <v>40300210</v>
          </cell>
          <cell r="B9941" t="str">
            <v>Point</v>
          </cell>
          <cell r="C9941" t="str">
            <v>Petrol Prod Stor-Refinery /Tank Type Unknown /Cyclopentane</v>
          </cell>
          <cell r="D9941" t="str">
            <v>Industrial Processes - Storage and Transfer</v>
          </cell>
          <cell r="G9941" t="str">
            <v>Petroleum and Solvent Evaporation</v>
          </cell>
          <cell r="H9941" t="str">
            <v>Petroleum Product Storage at Refineries</v>
          </cell>
          <cell r="I9941" t="str">
            <v>Deleted - Do Not Use (See 4-03-011 and 4-07)</v>
          </cell>
          <cell r="J9941" t="str">
            <v>Cyclopentane</v>
          </cell>
          <cell r="L9941" t="str">
            <v>2005</v>
          </cell>
          <cell r="N9941">
            <v>40988</v>
          </cell>
        </row>
        <row r="9942">
          <cell r="A9942" t="str">
            <v>40300211</v>
          </cell>
          <cell r="B9942" t="str">
            <v>Point</v>
          </cell>
          <cell r="C9942" t="str">
            <v>Petrol Prod Stor-Refinery /Tank Type Unknown /Heptane</v>
          </cell>
          <cell r="D9942" t="str">
            <v>Industrial Processes - Storage and Transfer</v>
          </cell>
          <cell r="G9942" t="str">
            <v>Petroleum and Solvent Evaporation</v>
          </cell>
          <cell r="H9942" t="str">
            <v>Petroleum Product Storage at Refineries</v>
          </cell>
          <cell r="I9942" t="str">
            <v>Deleted - Do Not Use (See 4-03-011 and 4-07)</v>
          </cell>
          <cell r="J9942" t="str">
            <v>Heptane</v>
          </cell>
          <cell r="L9942" t="str">
            <v>2005</v>
          </cell>
          <cell r="N9942">
            <v>40988</v>
          </cell>
        </row>
        <row r="9943">
          <cell r="A9943" t="str">
            <v>40300212</v>
          </cell>
          <cell r="B9943" t="str">
            <v>Point</v>
          </cell>
          <cell r="C9943" t="str">
            <v>Petrol Prod Stor-Refinery /Tank Type Unknown /Hexane</v>
          </cell>
          <cell r="D9943" t="str">
            <v>Industrial Processes - Storage and Transfer</v>
          </cell>
          <cell r="G9943" t="str">
            <v>Petroleum and Solvent Evaporation</v>
          </cell>
          <cell r="H9943" t="str">
            <v>Petroleum Product Storage at Refineries</v>
          </cell>
          <cell r="I9943" t="str">
            <v>Deleted - Do Not Use (See 4-03-011 and 4-07)</v>
          </cell>
          <cell r="J9943" t="str">
            <v>Hexane</v>
          </cell>
          <cell r="L9943" t="str">
            <v>2005</v>
          </cell>
          <cell r="N9943">
            <v>40988</v>
          </cell>
        </row>
        <row r="9944">
          <cell r="A9944" t="str">
            <v>40300213</v>
          </cell>
          <cell r="B9944" t="str">
            <v>Point</v>
          </cell>
          <cell r="C9944" t="str">
            <v>Petrol Prod Stor-Refinery /Tank Type Unknown /Isooctane</v>
          </cell>
          <cell r="D9944" t="str">
            <v>Industrial Processes - Storage and Transfer</v>
          </cell>
          <cell r="G9944" t="str">
            <v>Petroleum and Solvent Evaporation</v>
          </cell>
          <cell r="H9944" t="str">
            <v>Petroleum Product Storage at Refineries</v>
          </cell>
          <cell r="I9944" t="str">
            <v>Deleted - Do Not Use (See 4-03-011 and 4-07)</v>
          </cell>
          <cell r="J9944" t="str">
            <v>Isooctane</v>
          </cell>
          <cell r="L9944" t="str">
            <v>2005</v>
          </cell>
          <cell r="N9944">
            <v>40988</v>
          </cell>
        </row>
        <row r="9945">
          <cell r="A9945" t="str">
            <v>40300214</v>
          </cell>
          <cell r="B9945" t="str">
            <v>Point</v>
          </cell>
          <cell r="C9945" t="str">
            <v>Petrol Prod Stor-Refinery /Tank Type Unknown /Isopentane</v>
          </cell>
          <cell r="D9945" t="str">
            <v>Industrial Processes - Storage and Transfer</v>
          </cell>
          <cell r="G9945" t="str">
            <v>Petroleum and Solvent Evaporation</v>
          </cell>
          <cell r="H9945" t="str">
            <v>Petroleum Product Storage at Refineries</v>
          </cell>
          <cell r="I9945" t="str">
            <v>Deleted - Do Not Use (See 4-03-011 and 4-07)</v>
          </cell>
          <cell r="J9945" t="str">
            <v>Isopentane</v>
          </cell>
          <cell r="L9945" t="str">
            <v>2005</v>
          </cell>
          <cell r="N9945">
            <v>40988</v>
          </cell>
        </row>
        <row r="9946">
          <cell r="A9946" t="str">
            <v>40300215</v>
          </cell>
          <cell r="B9946" t="str">
            <v>Point</v>
          </cell>
          <cell r="C9946" t="str">
            <v>Petrol Prod Stor-Refinery /Tank Type Unknown /Pentane</v>
          </cell>
          <cell r="D9946" t="str">
            <v>Industrial Processes - Storage and Transfer</v>
          </cell>
          <cell r="G9946" t="str">
            <v>Petroleum and Solvent Evaporation</v>
          </cell>
          <cell r="H9946" t="str">
            <v>Petroleum Product Storage at Refineries</v>
          </cell>
          <cell r="I9946" t="str">
            <v>Deleted - Do Not Use (See 4-03-011 and 4-07)</v>
          </cell>
          <cell r="J9946" t="str">
            <v>Pentane</v>
          </cell>
          <cell r="L9946" t="str">
            <v>2005</v>
          </cell>
          <cell r="N9946">
            <v>40988</v>
          </cell>
        </row>
        <row r="9947">
          <cell r="A9947" t="str">
            <v>40300216</v>
          </cell>
          <cell r="B9947" t="str">
            <v>Point</v>
          </cell>
          <cell r="C9947" t="str">
            <v>Petrol Prod Stor-Refinery /Tank Type Unknown /Toluene</v>
          </cell>
          <cell r="D9947" t="str">
            <v>Industrial Processes - Storage and Transfer</v>
          </cell>
          <cell r="G9947" t="str">
            <v>Petroleum and Solvent Evaporation</v>
          </cell>
          <cell r="H9947" t="str">
            <v>Petroleum Product Storage at Refineries</v>
          </cell>
          <cell r="I9947" t="str">
            <v>Deleted - Do Not Use (See 4-03-011 and 4-07)</v>
          </cell>
          <cell r="J9947" t="str">
            <v>Toluene</v>
          </cell>
          <cell r="L9947" t="str">
            <v>2005</v>
          </cell>
          <cell r="N9947">
            <v>40988</v>
          </cell>
        </row>
        <row r="9948">
          <cell r="A9948" t="str">
            <v>40300299</v>
          </cell>
          <cell r="B9948" t="str">
            <v>Point</v>
          </cell>
          <cell r="C9948" t="str">
            <v>Petrol Prod Stor-Refinery /Tank Type Unknown /Specify Liquid</v>
          </cell>
          <cell r="D9948" t="str">
            <v>Industrial Processes - Storage and Transfer</v>
          </cell>
          <cell r="G9948" t="str">
            <v>Petroleum and Solvent Evaporation</v>
          </cell>
          <cell r="H9948" t="str">
            <v>Petroleum Product Storage at Refineries</v>
          </cell>
          <cell r="I9948" t="str">
            <v>Deleted - Do Not Use (See 4-03-011 and 4-07)</v>
          </cell>
          <cell r="J9948" t="str">
            <v>Specify Liquid</v>
          </cell>
          <cell r="L9948" t="str">
            <v>2005</v>
          </cell>
          <cell r="N9948">
            <v>40988</v>
          </cell>
        </row>
        <row r="9949">
          <cell r="A9949" t="str">
            <v>40300302</v>
          </cell>
          <cell r="B9949" t="str">
            <v>Point</v>
          </cell>
          <cell r="C9949" t="str">
            <v>Petrol Prod Stor-Refinery /Tank Type Unknown /Gasoline</v>
          </cell>
          <cell r="D9949" t="str">
            <v>Industrial Processes - Storage and Transfer</v>
          </cell>
          <cell r="G9949" t="str">
            <v>Petroleum and Solvent Evaporation</v>
          </cell>
          <cell r="H9949" t="str">
            <v>Petroleum Product Storage at Refineries</v>
          </cell>
          <cell r="I9949" t="str">
            <v>Deleted - Do Not Use (See 4-03-011 and 4-07)</v>
          </cell>
          <cell r="J9949" t="str">
            <v>Gasoline</v>
          </cell>
          <cell r="L9949" t="str">
            <v>2005</v>
          </cell>
          <cell r="N9949">
            <v>40988</v>
          </cell>
        </row>
        <row r="9950">
          <cell r="A9950" t="str">
            <v>40301001</v>
          </cell>
          <cell r="B9950" t="str">
            <v>Point</v>
          </cell>
          <cell r="C9950" t="str">
            <v>Petrol Prod Stor-Refinery /Fixed Roof Tanks /Gasoline RVP 13: Breathing Loss (67000 Bbl Tank)</v>
          </cell>
          <cell r="D9950" t="str">
            <v>Industrial Processes - Storage and Transfer</v>
          </cell>
          <cell r="G9950" t="str">
            <v>Petroleum and Solvent Evaporation</v>
          </cell>
          <cell r="H9950" t="str">
            <v>Petroleum Product Storage at Refineries</v>
          </cell>
          <cell r="I9950" t="str">
            <v>Fixed Roof Tanks (Varying Sizes)</v>
          </cell>
          <cell r="J9950" t="str">
            <v>Gasoline RVP 13: Breathing Loss (67000 Bbl. Tank Size)</v>
          </cell>
          <cell r="N9950">
            <v>40988</v>
          </cell>
        </row>
        <row r="9951">
          <cell r="A9951" t="str">
            <v>40301002</v>
          </cell>
          <cell r="B9951" t="str">
            <v>Point</v>
          </cell>
          <cell r="C9951" t="str">
            <v>Petrol Prod Stor-Refinery /Fixed Roof Tanks /Gasoline RVP 10: Breathing Loss (67000 Bbl Tank)</v>
          </cell>
          <cell r="D9951" t="str">
            <v>Industrial Processes - Storage and Transfer</v>
          </cell>
          <cell r="G9951" t="str">
            <v>Petroleum and Solvent Evaporation</v>
          </cell>
          <cell r="H9951" t="str">
            <v>Petroleum Product Storage at Refineries</v>
          </cell>
          <cell r="I9951" t="str">
            <v>Fixed Roof Tanks (Varying Sizes)</v>
          </cell>
          <cell r="J9951" t="str">
            <v>Gasoline RVP 10: Breathing Loss (67000 Bbl. Tank Size)</v>
          </cell>
          <cell r="N9951">
            <v>40988</v>
          </cell>
        </row>
        <row r="9952">
          <cell r="A9952" t="str">
            <v>40301003</v>
          </cell>
          <cell r="B9952" t="str">
            <v>Point</v>
          </cell>
          <cell r="C9952" t="str">
            <v>Petrol Prod Stor-Refinery /Fixed Roof Tanks /Gasoline RVP 7: Breathing Loss (67000 Bbl Tank)</v>
          </cell>
          <cell r="D9952" t="str">
            <v>Industrial Processes - Storage and Transfer</v>
          </cell>
          <cell r="G9952" t="str">
            <v>Petroleum and Solvent Evaporation</v>
          </cell>
          <cell r="H9952" t="str">
            <v>Petroleum Product Storage at Refineries</v>
          </cell>
          <cell r="I9952" t="str">
            <v>Fixed Roof Tanks (Varying Sizes)</v>
          </cell>
          <cell r="J9952" t="str">
            <v>Gasoline RVP 7: Breathing Loss (67000 Bbl. Tank Size)</v>
          </cell>
          <cell r="N9952">
            <v>40988</v>
          </cell>
        </row>
        <row r="9953">
          <cell r="A9953" t="str">
            <v>40301004</v>
          </cell>
          <cell r="B9953" t="str">
            <v>Point</v>
          </cell>
          <cell r="C9953" t="str">
            <v>Petrol Prod Stor-Refinery /Fixed Roof Tanks /Gasoline RVP 13: Breathing Loss (250000 Bbl Tank)</v>
          </cell>
          <cell r="D9953" t="str">
            <v>Industrial Processes - Storage and Transfer</v>
          </cell>
          <cell r="G9953" t="str">
            <v>Petroleum and Solvent Evaporation</v>
          </cell>
          <cell r="H9953" t="str">
            <v>Petroleum Product Storage at Refineries</v>
          </cell>
          <cell r="I9953" t="str">
            <v>Fixed Roof Tanks (Varying Sizes)</v>
          </cell>
          <cell r="J9953" t="str">
            <v>Gasoline RVP 13: Breathing Loss (250000 Bbl. Tank Size)</v>
          </cell>
          <cell r="N9953">
            <v>40988</v>
          </cell>
        </row>
        <row r="9954">
          <cell r="A9954" t="str">
            <v>40301005</v>
          </cell>
          <cell r="B9954" t="str">
            <v>Point</v>
          </cell>
          <cell r="C9954" t="str">
            <v>Petrol Prod Stor-Refinery /Fixed Roof Tanks /Gasoline RVP 10: Breathing Loss (250000 Bbl Tank)</v>
          </cell>
          <cell r="D9954" t="str">
            <v>Industrial Processes - Storage and Transfer</v>
          </cell>
          <cell r="G9954" t="str">
            <v>Petroleum and Solvent Evaporation</v>
          </cell>
          <cell r="H9954" t="str">
            <v>Petroleum Product Storage at Refineries</v>
          </cell>
          <cell r="I9954" t="str">
            <v>Fixed Roof Tanks (Varying Sizes)</v>
          </cell>
          <cell r="J9954" t="str">
            <v>Gasoline RVP 10: Breathing Loss (250000 Bbl. Tank Size)</v>
          </cell>
          <cell r="N9954">
            <v>40988</v>
          </cell>
        </row>
        <row r="9955">
          <cell r="A9955" t="str">
            <v>40301006</v>
          </cell>
          <cell r="B9955" t="str">
            <v>Point</v>
          </cell>
          <cell r="C9955" t="str">
            <v>Petrol Prod Stor-Refinery /Fixed Roof Tanks /Gasoline RVP 7: Breathing Loss (250000 Bbl Tank)</v>
          </cell>
          <cell r="D9955" t="str">
            <v>Industrial Processes - Storage and Transfer</v>
          </cell>
          <cell r="G9955" t="str">
            <v>Petroleum and Solvent Evaporation</v>
          </cell>
          <cell r="H9955" t="str">
            <v>Petroleum Product Storage at Refineries</v>
          </cell>
          <cell r="I9955" t="str">
            <v>Fixed Roof Tanks (Varying Sizes)</v>
          </cell>
          <cell r="J9955" t="str">
            <v>Gasoline RVP 7: Breathing Loss (250000 Bbl. Tank Size)</v>
          </cell>
          <cell r="N9955">
            <v>40988</v>
          </cell>
        </row>
        <row r="9956">
          <cell r="A9956" t="str">
            <v>40301007</v>
          </cell>
          <cell r="B9956" t="str">
            <v>Point</v>
          </cell>
          <cell r="C9956" t="str">
            <v>Petrol Prod Stor-Refinery /Fixed Roof Tanks /Gasoline RVP 13: Working Loss</v>
          </cell>
          <cell r="D9956" t="str">
            <v>Industrial Processes - Storage and Transfer</v>
          </cell>
          <cell r="G9956" t="str">
            <v>Petroleum and Solvent Evaporation</v>
          </cell>
          <cell r="H9956" t="str">
            <v>Petroleum Product Storage at Refineries</v>
          </cell>
          <cell r="I9956" t="str">
            <v>Fixed Roof Tanks (Varying Sizes)</v>
          </cell>
          <cell r="J9956" t="str">
            <v>Gasoline RVP 13: Working Loss (Tank Diameter Independent)</v>
          </cell>
          <cell r="N9956">
            <v>40988</v>
          </cell>
        </row>
        <row r="9957">
          <cell r="A9957" t="str">
            <v>40301008</v>
          </cell>
          <cell r="B9957" t="str">
            <v>Point</v>
          </cell>
          <cell r="C9957" t="str">
            <v>Petrol Prod Stor-Refinery /Fixed Roof Tanks /Gasoline RVP 10: Working Loss</v>
          </cell>
          <cell r="D9957" t="str">
            <v>Industrial Processes - Storage and Transfer</v>
          </cell>
          <cell r="G9957" t="str">
            <v>Petroleum and Solvent Evaporation</v>
          </cell>
          <cell r="H9957" t="str">
            <v>Petroleum Product Storage at Refineries</v>
          </cell>
          <cell r="I9957" t="str">
            <v>Fixed Roof Tanks (Varying Sizes)</v>
          </cell>
          <cell r="J9957" t="str">
            <v>Gasoline RVP 10: Working Loss (Tank Diameter Independent)</v>
          </cell>
          <cell r="N9957">
            <v>40988</v>
          </cell>
        </row>
        <row r="9958">
          <cell r="A9958" t="str">
            <v>40301009</v>
          </cell>
          <cell r="B9958" t="str">
            <v>Point</v>
          </cell>
          <cell r="C9958" t="str">
            <v>Petrol Prod Stor-Refinery /Fixed Roof Tanks /Gasoline RVP 7: Working Loss</v>
          </cell>
          <cell r="D9958" t="str">
            <v>Industrial Processes - Storage and Transfer</v>
          </cell>
          <cell r="G9958" t="str">
            <v>Petroleum and Solvent Evaporation</v>
          </cell>
          <cell r="H9958" t="str">
            <v>Petroleum Product Storage at Refineries</v>
          </cell>
          <cell r="I9958" t="str">
            <v>Fixed Roof Tanks (Varying Sizes)</v>
          </cell>
          <cell r="J9958" t="str">
            <v>Gasoline RVP 7: Working Loss (Tank Diameter Independent)</v>
          </cell>
          <cell r="N9958">
            <v>40988</v>
          </cell>
        </row>
        <row r="9959">
          <cell r="A9959" t="str">
            <v>40301010</v>
          </cell>
          <cell r="B9959" t="str">
            <v>Point</v>
          </cell>
          <cell r="C9959" t="str">
            <v>Petrol Prod Stor-Refinery /Fixed Roof Tanks /Crude Oil RVP 5: Breathing Loss (67000 Bbl Tank)</v>
          </cell>
          <cell r="D9959" t="str">
            <v>Industrial Processes - Storage and Transfer</v>
          </cell>
          <cell r="G9959" t="str">
            <v>Petroleum and Solvent Evaporation</v>
          </cell>
          <cell r="H9959" t="str">
            <v>Petroleum Product Storage at Refineries</v>
          </cell>
          <cell r="I9959" t="str">
            <v>Fixed Roof Tanks (Varying Sizes)</v>
          </cell>
          <cell r="J9959" t="str">
            <v>Crude Oil RVP 5: Breathing Loss (67000 Bbl. Tank Size)</v>
          </cell>
          <cell r="N9959">
            <v>40988</v>
          </cell>
        </row>
        <row r="9960">
          <cell r="A9960" t="str">
            <v>40301011</v>
          </cell>
          <cell r="B9960" t="str">
            <v>Point</v>
          </cell>
          <cell r="C9960" t="str">
            <v>Petrol Prod Stor-Refinery /Fixed Roof Tanks /Crude Oil RVP 5: Breathing Loss (250000 Bbl Tank)</v>
          </cell>
          <cell r="D9960" t="str">
            <v>Industrial Processes - Storage and Transfer</v>
          </cell>
          <cell r="G9960" t="str">
            <v>Petroleum and Solvent Evaporation</v>
          </cell>
          <cell r="H9960" t="str">
            <v>Petroleum Product Storage at Refineries</v>
          </cell>
          <cell r="I9960" t="str">
            <v>Fixed Roof Tanks (Varying Sizes)</v>
          </cell>
          <cell r="J9960" t="str">
            <v>Crude Oil RVP 5: Breathing Loss (250000 Bbl. Tank Size)</v>
          </cell>
          <cell r="N9960">
            <v>40988</v>
          </cell>
        </row>
        <row r="9961">
          <cell r="A9961" t="str">
            <v>40301012</v>
          </cell>
          <cell r="B9961" t="str">
            <v>Point</v>
          </cell>
          <cell r="C9961" t="str">
            <v>Petrol Prod Stor-Refinery /Fixed Roof Tanks /Crude Oil RVP 5: Working Loss</v>
          </cell>
          <cell r="D9961" t="str">
            <v>Industrial Processes - Storage and Transfer</v>
          </cell>
          <cell r="G9961" t="str">
            <v>Petroleum and Solvent Evaporation</v>
          </cell>
          <cell r="H9961" t="str">
            <v>Petroleum Product Storage at Refineries</v>
          </cell>
          <cell r="I9961" t="str">
            <v>Fixed Roof Tanks (Varying Sizes)</v>
          </cell>
          <cell r="J9961" t="str">
            <v>Crude Oil RVP 5: Working Loss (Tank Diameter Independent)</v>
          </cell>
          <cell r="N9961">
            <v>40988</v>
          </cell>
        </row>
        <row r="9962">
          <cell r="A9962" t="str">
            <v>40301013</v>
          </cell>
          <cell r="B9962" t="str">
            <v>Point</v>
          </cell>
          <cell r="C9962" t="str">
            <v>Petrol Prod Stor-Refinery /Fixed Roof Tanks /Jet Naphtha (JP-4): Breathing Loss (67000 Bbl Tank)</v>
          </cell>
          <cell r="D9962" t="str">
            <v>Industrial Processes - Storage and Transfer</v>
          </cell>
          <cell r="G9962" t="str">
            <v>Petroleum and Solvent Evaporation</v>
          </cell>
          <cell r="H9962" t="str">
            <v>Petroleum Product Storage at Refineries</v>
          </cell>
          <cell r="I9962" t="str">
            <v>Fixed Roof Tanks (Varying Sizes)</v>
          </cell>
          <cell r="J9962" t="str">
            <v>Jet Naphtha (JP-4): Breathing Loss (67000 Bbl. Tank Size)</v>
          </cell>
          <cell r="N9962">
            <v>40988</v>
          </cell>
        </row>
        <row r="9963">
          <cell r="A9963" t="str">
            <v>40301014</v>
          </cell>
          <cell r="B9963" t="str">
            <v>Point</v>
          </cell>
          <cell r="C9963" t="str">
            <v>Petrol Prod Stor-Refinery /Fixed Roof Tanks /Jet Naphtha (JP-4): Breathing Loss (250000 Bbl Tank)</v>
          </cell>
          <cell r="D9963" t="str">
            <v>Industrial Processes - Storage and Transfer</v>
          </cell>
          <cell r="G9963" t="str">
            <v>Petroleum and Solvent Evaporation</v>
          </cell>
          <cell r="H9963" t="str">
            <v>Petroleum Product Storage at Refineries</v>
          </cell>
          <cell r="I9963" t="str">
            <v>Fixed Roof Tanks (Varying Sizes)</v>
          </cell>
          <cell r="J9963" t="str">
            <v>Jet Naphtha (JP-4): Breathing Loss (250000 Bbl. Tank Size)</v>
          </cell>
          <cell r="N9963">
            <v>40988</v>
          </cell>
        </row>
        <row r="9964">
          <cell r="A9964" t="str">
            <v>40301015</v>
          </cell>
          <cell r="B9964" t="str">
            <v>Point</v>
          </cell>
          <cell r="C9964" t="str">
            <v>Petrol Prod Stor-Refinery /Fixed Roof Tanks /Jet Naphtha (JP-4): Working Loss</v>
          </cell>
          <cell r="D9964" t="str">
            <v>Industrial Processes - Storage and Transfer</v>
          </cell>
          <cell r="G9964" t="str">
            <v>Petroleum and Solvent Evaporation</v>
          </cell>
          <cell r="H9964" t="str">
            <v>Petroleum Product Storage at Refineries</v>
          </cell>
          <cell r="I9964" t="str">
            <v>Fixed Roof Tanks (Varying Sizes)</v>
          </cell>
          <cell r="J9964" t="str">
            <v>Jet Naphtha (JP-4): Working Loss (Tank Diameter Independent)</v>
          </cell>
          <cell r="N9964">
            <v>40988</v>
          </cell>
        </row>
        <row r="9965">
          <cell r="A9965" t="str">
            <v>40301016</v>
          </cell>
          <cell r="B9965" t="str">
            <v>Point</v>
          </cell>
          <cell r="C9965" t="str">
            <v>Petrol Prod Stor-Refinery /Fixed Roof Tanks /Jet Kerosene: Breathing Loss (67000 Bbl Tank)</v>
          </cell>
          <cell r="D9965" t="str">
            <v>Industrial Processes - Storage and Transfer</v>
          </cell>
          <cell r="G9965" t="str">
            <v>Petroleum and Solvent Evaporation</v>
          </cell>
          <cell r="H9965" t="str">
            <v>Petroleum Product Storage at Refineries</v>
          </cell>
          <cell r="I9965" t="str">
            <v>Fixed Roof Tanks (Varying Sizes)</v>
          </cell>
          <cell r="J9965" t="str">
            <v>Jet Kerosene: Breathing Loss (67000 Bbl. Tank Size)</v>
          </cell>
          <cell r="N9965">
            <v>40988</v>
          </cell>
        </row>
        <row r="9966">
          <cell r="A9966" t="str">
            <v>40301017</v>
          </cell>
          <cell r="B9966" t="str">
            <v>Point</v>
          </cell>
          <cell r="C9966" t="str">
            <v>Petrol Prod Stor-Refinery /Fixed Roof Tanks /Jet Kerosene: Breathing Loss (250000 Bbl Tank)</v>
          </cell>
          <cell r="D9966" t="str">
            <v>Industrial Processes - Storage and Transfer</v>
          </cell>
          <cell r="G9966" t="str">
            <v>Petroleum and Solvent Evaporation</v>
          </cell>
          <cell r="H9966" t="str">
            <v>Petroleum Product Storage at Refineries</v>
          </cell>
          <cell r="I9966" t="str">
            <v>Fixed Roof Tanks (Varying Sizes)</v>
          </cell>
          <cell r="J9966" t="str">
            <v>Jet Kerosene: Breathing Loss (250000 Bbl. Tank Size)</v>
          </cell>
          <cell r="N9966">
            <v>40988</v>
          </cell>
        </row>
        <row r="9967">
          <cell r="A9967" t="str">
            <v>40301018</v>
          </cell>
          <cell r="B9967" t="str">
            <v>Point</v>
          </cell>
          <cell r="C9967" t="str">
            <v>Petrol Prod Stor-Refinery /Fixed Roof Tanks /Jet Kerosene: Working Loss</v>
          </cell>
          <cell r="D9967" t="str">
            <v>Industrial Processes - Storage and Transfer</v>
          </cell>
          <cell r="G9967" t="str">
            <v>Petroleum and Solvent Evaporation</v>
          </cell>
          <cell r="H9967" t="str">
            <v>Petroleum Product Storage at Refineries</v>
          </cell>
          <cell r="I9967" t="str">
            <v>Fixed Roof Tanks (Varying Sizes)</v>
          </cell>
          <cell r="J9967" t="str">
            <v>Jet Kerosene: Working Loss (Tank Diameter Independent)</v>
          </cell>
          <cell r="N9967">
            <v>40988</v>
          </cell>
        </row>
        <row r="9968">
          <cell r="A9968" t="str">
            <v>40301019</v>
          </cell>
          <cell r="B9968" t="str">
            <v>Point</v>
          </cell>
          <cell r="C9968" t="str">
            <v>Petrol Prod Stor-Refinery /Fixed Roof Tanks /Distillate Fuel #2: Breathing Loss (67000 Bbl Tank)</v>
          </cell>
          <cell r="D9968" t="str">
            <v>Industrial Processes - Storage and Transfer</v>
          </cell>
          <cell r="G9968" t="str">
            <v>Petroleum and Solvent Evaporation</v>
          </cell>
          <cell r="H9968" t="str">
            <v>Petroleum Product Storage at Refineries</v>
          </cell>
          <cell r="I9968" t="str">
            <v>Fixed Roof Tanks (Varying Sizes)</v>
          </cell>
          <cell r="J9968" t="str">
            <v>Distillate Fuel #2: Breathing Loss (67000 Bbl. Tank Size)</v>
          </cell>
          <cell r="N9968">
            <v>40988</v>
          </cell>
        </row>
        <row r="9969">
          <cell r="A9969" t="str">
            <v>40301020</v>
          </cell>
          <cell r="B9969" t="str">
            <v>Point</v>
          </cell>
          <cell r="C9969" t="str">
            <v>Petrol Prod Stor-Refinery /Fixed Roof Tanks /Distillate Fuel #2: Breathing Loss (250000 Bbl Tank)</v>
          </cell>
          <cell r="D9969" t="str">
            <v>Industrial Processes - Storage and Transfer</v>
          </cell>
          <cell r="G9969" t="str">
            <v>Petroleum and Solvent Evaporation</v>
          </cell>
          <cell r="H9969" t="str">
            <v>Petroleum Product Storage at Refineries</v>
          </cell>
          <cell r="I9969" t="str">
            <v>Fixed Roof Tanks (Varying Sizes)</v>
          </cell>
          <cell r="J9969" t="str">
            <v>Distillate Fuel #2: Breathing Loss (250000 Bbl. Tank Size)</v>
          </cell>
          <cell r="N9969">
            <v>40988</v>
          </cell>
        </row>
        <row r="9970">
          <cell r="A9970" t="str">
            <v>40301021</v>
          </cell>
          <cell r="B9970" t="str">
            <v>Point</v>
          </cell>
          <cell r="C9970" t="str">
            <v>Petrol Prod Stor-Refinery /Fixed Roof Tanks /Distillate Fuel #2: Working Loss</v>
          </cell>
          <cell r="D9970" t="str">
            <v>Industrial Processes - Storage and Transfer</v>
          </cell>
          <cell r="G9970" t="str">
            <v>Petroleum and Solvent Evaporation</v>
          </cell>
          <cell r="H9970" t="str">
            <v>Petroleum Product Storage at Refineries</v>
          </cell>
          <cell r="I9970" t="str">
            <v>Fixed Roof Tanks (Varying Sizes)</v>
          </cell>
          <cell r="J9970" t="str">
            <v>Distillate Fuel #2: Working Loss (Tank Diameter Independent)</v>
          </cell>
          <cell r="N9970">
            <v>40988</v>
          </cell>
        </row>
        <row r="9971">
          <cell r="A9971" t="str">
            <v>40301022</v>
          </cell>
          <cell r="B9971" t="str">
            <v>Point</v>
          </cell>
          <cell r="C9971" t="str">
            <v>Petrol Prod Stor-Refinery /Fixed Roof Tanks /Asphalt Oil: Breathing Loss (67000 Bbl Tank)</v>
          </cell>
          <cell r="D9971" t="str">
            <v>Industrial Processes - Storage and Transfer</v>
          </cell>
          <cell r="G9971" t="str">
            <v>Petroleum and Solvent Evaporation</v>
          </cell>
          <cell r="H9971" t="str">
            <v>Petroleum Product Storage at Refineries</v>
          </cell>
          <cell r="I9971" t="str">
            <v>Fixed Roof Tanks (Varying Sizes)</v>
          </cell>
          <cell r="J9971" t="str">
            <v>Asphalt Oil: Breathing Loss (67000 Bbl. Tank Size)</v>
          </cell>
          <cell r="N9971">
            <v>40988</v>
          </cell>
        </row>
        <row r="9972">
          <cell r="A9972" t="str">
            <v>40301023</v>
          </cell>
          <cell r="B9972" t="str">
            <v>Point</v>
          </cell>
          <cell r="C9972" t="str">
            <v>Petrol Prod Stor-Refinery /Fixed Roof Tanks /Asphalt Oil: Working Loss</v>
          </cell>
          <cell r="D9972" t="str">
            <v>Industrial Processes - Storage and Transfer</v>
          </cell>
          <cell r="G9972" t="str">
            <v>Petroleum and Solvent Evaporation</v>
          </cell>
          <cell r="H9972" t="str">
            <v>Petroleum Product Storage at Refineries</v>
          </cell>
          <cell r="I9972" t="str">
            <v>Fixed Roof Tanks (Varying Sizes)</v>
          </cell>
          <cell r="J9972" t="str">
            <v>Asphalt Oil: Working Loss</v>
          </cell>
          <cell r="N9972">
            <v>40988</v>
          </cell>
        </row>
        <row r="9973">
          <cell r="A9973" t="str">
            <v>40301024</v>
          </cell>
          <cell r="B9973" t="str">
            <v>Point</v>
          </cell>
          <cell r="C9973" t="str">
            <v>Petrol Prod Stor-Refinery /Fixed Roof Tanks /Asphalt Oil: Breathing Loss (250000 Bbl Tank)</v>
          </cell>
          <cell r="D9973" t="str">
            <v>Industrial Processes - Storage and Transfer</v>
          </cell>
          <cell r="G9973" t="str">
            <v>Petroleum and Solvent Evaporation</v>
          </cell>
          <cell r="H9973" t="str">
            <v>Petroleum Product Storage at Refineries</v>
          </cell>
          <cell r="I9973" t="str">
            <v>Fixed Roof Tanks (Varying Sizes)</v>
          </cell>
          <cell r="J9973" t="str">
            <v>Asphalt Oil: Breathing Loss (250000 Bbl. Tank Size)</v>
          </cell>
          <cell r="N9973">
            <v>40988</v>
          </cell>
        </row>
        <row r="9974">
          <cell r="A9974" t="str">
            <v>40301025</v>
          </cell>
          <cell r="B9974" t="str">
            <v>Point</v>
          </cell>
          <cell r="C9974" t="str">
            <v>Petrol Prod Stor-Refinery /Fixed Roof Tanks /Grade 6 Fuel Oil: Breathing Loss (67000 Bbl Tank)</v>
          </cell>
          <cell r="D9974" t="str">
            <v>Industrial Processes - Storage and Transfer</v>
          </cell>
          <cell r="G9974" t="str">
            <v>Petroleum and Solvent Evaporation</v>
          </cell>
          <cell r="H9974" t="str">
            <v>Petroleum Product Storage at Refineries</v>
          </cell>
          <cell r="I9974" t="str">
            <v>Fixed Roof Tanks (Varying Sizes)</v>
          </cell>
          <cell r="J9974" t="str">
            <v>Grade 6 Fuel Oil: Breathing Loss (67000 Bbl. Tank Size)</v>
          </cell>
          <cell r="N9974">
            <v>40988</v>
          </cell>
        </row>
        <row r="9975">
          <cell r="A9975" t="str">
            <v>40301026</v>
          </cell>
          <cell r="B9975" t="str">
            <v>Point</v>
          </cell>
          <cell r="C9975" t="str">
            <v>Petrol Prod Stor-Refinery /Fixed Roof Tanks /Grade 5 Fuel Oil: Breathing Loss (67000 Bbl Tank)</v>
          </cell>
          <cell r="D9975" t="str">
            <v>Industrial Processes - Storage and Transfer</v>
          </cell>
          <cell r="G9975" t="str">
            <v>Petroleum and Solvent Evaporation</v>
          </cell>
          <cell r="H9975" t="str">
            <v>Petroleum Product Storage at Refineries</v>
          </cell>
          <cell r="I9975" t="str">
            <v>Fixed Roof Tanks (Varying Sizes)</v>
          </cell>
          <cell r="J9975" t="str">
            <v>Grade 5 Fuel Oil: Breathing Loss (67000 Bbl. Tank Size)</v>
          </cell>
          <cell r="N9975">
            <v>40988</v>
          </cell>
        </row>
        <row r="9976">
          <cell r="A9976" t="str">
            <v>40301027</v>
          </cell>
          <cell r="B9976" t="str">
            <v>Point</v>
          </cell>
          <cell r="C9976" t="str">
            <v>Petrol Prod Stor-Refinery /Fixed Roof Tanks /Grade 4 Fuel Oil: Breathing Loss (67000 Bbl Tank)</v>
          </cell>
          <cell r="D9976" t="str">
            <v>Industrial Processes - Storage and Transfer</v>
          </cell>
          <cell r="G9976" t="str">
            <v>Petroleum and Solvent Evaporation</v>
          </cell>
          <cell r="H9976" t="str">
            <v>Petroleum Product Storage at Refineries</v>
          </cell>
          <cell r="I9976" t="str">
            <v>Fixed Roof Tanks (Varying Sizes)</v>
          </cell>
          <cell r="J9976" t="str">
            <v>Grade 4 Fuel Oil: Breathing Loss (67000 Bbl. Tank Size)</v>
          </cell>
          <cell r="N9976">
            <v>40988</v>
          </cell>
        </row>
        <row r="9977">
          <cell r="A9977" t="str">
            <v>40301028</v>
          </cell>
          <cell r="B9977" t="str">
            <v>Point</v>
          </cell>
          <cell r="C9977" t="str">
            <v>Petrol Prod Stor-Refinery /Fixed Roof Tanks /Grade 2 Fuel Oil: Breathing Loss (67000 Bbl Tank)</v>
          </cell>
          <cell r="D9977" t="str">
            <v>Industrial Processes - Storage and Transfer</v>
          </cell>
          <cell r="G9977" t="str">
            <v>Petroleum and Solvent Evaporation</v>
          </cell>
          <cell r="H9977" t="str">
            <v>Petroleum Product Storage at Refineries</v>
          </cell>
          <cell r="I9977" t="str">
            <v>Fixed Roof Tanks (Varying Sizes)</v>
          </cell>
          <cell r="J9977" t="str">
            <v>Grade 2 Fuel Oil: Breathing Loss (67000 Bbl. Tank Size)</v>
          </cell>
          <cell r="N9977">
            <v>40988</v>
          </cell>
        </row>
        <row r="9978">
          <cell r="A9978" t="str">
            <v>40301029</v>
          </cell>
          <cell r="B9978" t="str">
            <v>Point</v>
          </cell>
          <cell r="C9978" t="str">
            <v>Petrol Prod Stor-Refinery /Fixed Roof Tanks /Grade 1 Fuel Oil: Breathing Loss (67000 Bbl Tank)</v>
          </cell>
          <cell r="D9978" t="str">
            <v>Industrial Processes - Storage and Transfer</v>
          </cell>
          <cell r="G9978" t="str">
            <v>Petroleum and Solvent Evaporation</v>
          </cell>
          <cell r="H9978" t="str">
            <v>Petroleum Product Storage at Refineries</v>
          </cell>
          <cell r="I9978" t="str">
            <v>Fixed Roof Tanks (Varying Sizes)</v>
          </cell>
          <cell r="J9978" t="str">
            <v>Grade 1 Fuel Oil: Breathing Loss (67000 Bbl. Tank Size)</v>
          </cell>
          <cell r="N9978">
            <v>40988</v>
          </cell>
        </row>
        <row r="9979">
          <cell r="A9979" t="str">
            <v>40301065</v>
          </cell>
          <cell r="B9979" t="str">
            <v>Point</v>
          </cell>
          <cell r="C9979" t="str">
            <v>Petrol Prod Stor-Refinery /Fixed Roof Tanks /Grade 6 Fuel Oil: Breathing Loss (250000 Bbl Tank)</v>
          </cell>
          <cell r="D9979" t="str">
            <v>Industrial Processes - Storage and Transfer</v>
          </cell>
          <cell r="G9979" t="str">
            <v>Petroleum and Solvent Evaporation</v>
          </cell>
          <cell r="H9979" t="str">
            <v>Petroleum Product Storage at Refineries</v>
          </cell>
          <cell r="I9979" t="str">
            <v>Fixed Roof Tanks (Varying Sizes)</v>
          </cell>
          <cell r="J9979" t="str">
            <v>Grade 6 Fuel Oil: Breathing Loss (250000 Bbl. Tank Size)</v>
          </cell>
          <cell r="N9979">
            <v>40988</v>
          </cell>
        </row>
        <row r="9980">
          <cell r="A9980" t="str">
            <v>40301066</v>
          </cell>
          <cell r="B9980" t="str">
            <v>Point</v>
          </cell>
          <cell r="C9980" t="str">
            <v>Petrol Prod Stor-Refinery /Fixed Roof Tanks /Grade 5 Fuel Oil: Breathing Loss (250000 Bbl Tank)</v>
          </cell>
          <cell r="D9980" t="str">
            <v>Industrial Processes - Storage and Transfer</v>
          </cell>
          <cell r="G9980" t="str">
            <v>Petroleum and Solvent Evaporation</v>
          </cell>
          <cell r="H9980" t="str">
            <v>Petroleum Product Storage at Refineries</v>
          </cell>
          <cell r="I9980" t="str">
            <v>Fixed Roof Tanks (Varying Sizes)</v>
          </cell>
          <cell r="J9980" t="str">
            <v>Grade 5 Fuel Oil: Breathing Loss (250000 Bbl. Tank Size)</v>
          </cell>
          <cell r="N9980">
            <v>40988</v>
          </cell>
        </row>
        <row r="9981">
          <cell r="A9981" t="str">
            <v>40301067</v>
          </cell>
          <cell r="B9981" t="str">
            <v>Point</v>
          </cell>
          <cell r="C9981" t="str">
            <v>Petrol Prod Stor-Refinery /Fixed Roof Tanks /Grade 4 Fuel Oil: Breathing Loss (250000 Bbl Tank)</v>
          </cell>
          <cell r="D9981" t="str">
            <v>Industrial Processes - Storage and Transfer</v>
          </cell>
          <cell r="G9981" t="str">
            <v>Petroleum and Solvent Evaporation</v>
          </cell>
          <cell r="H9981" t="str">
            <v>Petroleum Product Storage at Refineries</v>
          </cell>
          <cell r="I9981" t="str">
            <v>Fixed Roof Tanks (Varying Sizes)</v>
          </cell>
          <cell r="J9981" t="str">
            <v>Grade 4 Fuel Oil: Breathing Loss (250000 Bbl. Tank Size)</v>
          </cell>
          <cell r="N9981">
            <v>40988</v>
          </cell>
        </row>
        <row r="9982">
          <cell r="A9982" t="str">
            <v>40301068</v>
          </cell>
          <cell r="B9982" t="str">
            <v>Point</v>
          </cell>
          <cell r="C9982" t="str">
            <v>Petrol Prod Stor-Refinery /Fixed Roof Tanks /Grade 2 Fuel Oil: Breathing Loss (250000 Bbl Tank)</v>
          </cell>
          <cell r="D9982" t="str">
            <v>Industrial Processes - Storage and Transfer</v>
          </cell>
          <cell r="G9982" t="str">
            <v>Petroleum and Solvent Evaporation</v>
          </cell>
          <cell r="H9982" t="str">
            <v>Petroleum Product Storage at Refineries</v>
          </cell>
          <cell r="I9982" t="str">
            <v>Fixed Roof Tanks (Varying Sizes)</v>
          </cell>
          <cell r="J9982" t="str">
            <v>Grade 2 Fuel Oil: Breathing Loss (250000 Bbl. Tank Size)</v>
          </cell>
          <cell r="N9982">
            <v>40988</v>
          </cell>
        </row>
        <row r="9983">
          <cell r="A9983" t="str">
            <v>40301069</v>
          </cell>
          <cell r="B9983" t="str">
            <v>Point</v>
          </cell>
          <cell r="C9983" t="str">
            <v>Petrol Prod Stor-Refinery /Fixed Roof Tanks /Grade 1 Fuel Oil: Breathing Loss (250000 Bbl Tank)</v>
          </cell>
          <cell r="D9983" t="str">
            <v>Industrial Processes - Storage and Transfer</v>
          </cell>
          <cell r="G9983" t="str">
            <v>Petroleum and Solvent Evaporation</v>
          </cell>
          <cell r="H9983" t="str">
            <v>Petroleum Product Storage at Refineries</v>
          </cell>
          <cell r="I9983" t="str">
            <v>Fixed Roof Tanks (Varying Sizes)</v>
          </cell>
          <cell r="J9983" t="str">
            <v>Grade 1 Fuel Oil: Breathing Loss (250000 Bbl. Tank Size)</v>
          </cell>
          <cell r="N9983">
            <v>40988</v>
          </cell>
        </row>
        <row r="9984">
          <cell r="A9984" t="str">
            <v>40301075</v>
          </cell>
          <cell r="B9984" t="str">
            <v>Point</v>
          </cell>
          <cell r="C9984" t="str">
            <v>Petrol Prod Stor-Refinery /Fixed Roof Tanks /Grade 6 Fuel Oil: Working Loss</v>
          </cell>
          <cell r="D9984" t="str">
            <v>Industrial Processes - Storage and Transfer</v>
          </cell>
          <cell r="G9984" t="str">
            <v>Petroleum and Solvent Evaporation</v>
          </cell>
          <cell r="H9984" t="str">
            <v>Petroleum Product Storage at Refineries</v>
          </cell>
          <cell r="I9984" t="str">
            <v>Fixed Roof Tanks (Varying Sizes)</v>
          </cell>
          <cell r="J9984" t="str">
            <v>Grade 6 Fuel Oil: Working Loss (Independent Tank Diameter)</v>
          </cell>
          <cell r="N9984">
            <v>40988</v>
          </cell>
        </row>
        <row r="9985">
          <cell r="A9985" t="str">
            <v>40301076</v>
          </cell>
          <cell r="B9985" t="str">
            <v>Point</v>
          </cell>
          <cell r="C9985" t="str">
            <v>Petrol Prod Stor-Refinery /Fixed Roof Tanks /Grade 5 Fuel Oil: Working Loss</v>
          </cell>
          <cell r="D9985" t="str">
            <v>Industrial Processes - Storage and Transfer</v>
          </cell>
          <cell r="G9985" t="str">
            <v>Petroleum and Solvent Evaporation</v>
          </cell>
          <cell r="H9985" t="str">
            <v>Petroleum Product Storage at Refineries</v>
          </cell>
          <cell r="I9985" t="str">
            <v>Fixed Roof Tanks (Varying Sizes)</v>
          </cell>
          <cell r="J9985" t="str">
            <v>Grade 5 Fuel Oil: Working Loss (Independent Tank Diameter)</v>
          </cell>
          <cell r="N9985">
            <v>40988</v>
          </cell>
        </row>
        <row r="9986">
          <cell r="A9986" t="str">
            <v>40301077</v>
          </cell>
          <cell r="B9986" t="str">
            <v>Point</v>
          </cell>
          <cell r="C9986" t="str">
            <v>Petrol Prod Stor-Refinery /Fixed Roof Tanks /Grade 4 Fuel Oil: Working Loss</v>
          </cell>
          <cell r="D9986" t="str">
            <v>Industrial Processes - Storage and Transfer</v>
          </cell>
          <cell r="G9986" t="str">
            <v>Petroleum and Solvent Evaporation</v>
          </cell>
          <cell r="H9986" t="str">
            <v>Petroleum Product Storage at Refineries</v>
          </cell>
          <cell r="I9986" t="str">
            <v>Fixed Roof Tanks (Varying Sizes)</v>
          </cell>
          <cell r="J9986" t="str">
            <v>Grade 4 Fuel Oil: Working Loss (Independent Tank Diameter)</v>
          </cell>
          <cell r="N9986">
            <v>40988</v>
          </cell>
        </row>
        <row r="9987">
          <cell r="A9987" t="str">
            <v>40301078</v>
          </cell>
          <cell r="B9987" t="str">
            <v>Point</v>
          </cell>
          <cell r="C9987" t="str">
            <v>Petrol Prod Stor-Refinery /Fixed Roof Tanks /Grade 2 Fuel Oil: Working Loss</v>
          </cell>
          <cell r="D9987" t="str">
            <v>Industrial Processes - Storage and Transfer</v>
          </cell>
          <cell r="G9987" t="str">
            <v>Petroleum and Solvent Evaporation</v>
          </cell>
          <cell r="H9987" t="str">
            <v>Petroleum Product Storage at Refineries</v>
          </cell>
          <cell r="I9987" t="str">
            <v>Fixed Roof Tanks (Varying Sizes)</v>
          </cell>
          <cell r="J9987" t="str">
            <v>Grade 2 Fuel Oil: Working Loss (Independent Tank Diameter)</v>
          </cell>
          <cell r="N9987">
            <v>40988</v>
          </cell>
        </row>
        <row r="9988">
          <cell r="A9988" t="str">
            <v>40301079</v>
          </cell>
          <cell r="B9988" t="str">
            <v>Point</v>
          </cell>
          <cell r="C9988" t="str">
            <v>Petrol Prod Stor-Refinery /Fixed Roof Tanks /Grade 1 Fuel Oil: Working Loss</v>
          </cell>
          <cell r="D9988" t="str">
            <v>Industrial Processes - Storage and Transfer</v>
          </cell>
          <cell r="G9988" t="str">
            <v>Petroleum and Solvent Evaporation</v>
          </cell>
          <cell r="H9988" t="str">
            <v>Petroleum Product Storage at Refineries</v>
          </cell>
          <cell r="I9988" t="str">
            <v>Fixed Roof Tanks (Varying Sizes)</v>
          </cell>
          <cell r="J9988" t="str">
            <v>Grade 1 Fuel Oil: Working Loss (Independent Tank Diameter)</v>
          </cell>
          <cell r="N9988">
            <v>40988</v>
          </cell>
        </row>
        <row r="9989">
          <cell r="A9989" t="str">
            <v>40301097</v>
          </cell>
          <cell r="B9989" t="str">
            <v>Point</v>
          </cell>
          <cell r="C9989" t="str">
            <v>Petrol Prod Stor-Refinery /Fixed Roof Tanks /Specify Liquid: Breathing Loss (67000 Bbl Tank)</v>
          </cell>
          <cell r="D9989" t="str">
            <v>Industrial Processes - Storage and Transfer</v>
          </cell>
          <cell r="G9989" t="str">
            <v>Petroleum and Solvent Evaporation</v>
          </cell>
          <cell r="H9989" t="str">
            <v>Petroleum Product Storage at Refineries</v>
          </cell>
          <cell r="I9989" t="str">
            <v>Fixed Roof Tanks (Varying Sizes)</v>
          </cell>
          <cell r="J9989" t="str">
            <v>Specify Liquid: Breathing Loss (67000 Bbl. Tank Size)</v>
          </cell>
          <cell r="N9989">
            <v>40988</v>
          </cell>
        </row>
        <row r="9990">
          <cell r="A9990" t="str">
            <v>40301098</v>
          </cell>
          <cell r="B9990" t="str">
            <v>Point</v>
          </cell>
          <cell r="C9990" t="str">
            <v>Petrol Prod Stor-Refinery /Fixed Roof Tanks /Specify Liquid: Breathing Loss (250000 Bbl Tank)</v>
          </cell>
          <cell r="D9990" t="str">
            <v>Industrial Processes - Storage and Transfer</v>
          </cell>
          <cell r="G9990" t="str">
            <v>Petroleum and Solvent Evaporation</v>
          </cell>
          <cell r="H9990" t="str">
            <v>Petroleum Product Storage at Refineries</v>
          </cell>
          <cell r="I9990" t="str">
            <v>Fixed Roof Tanks (Varying Sizes)</v>
          </cell>
          <cell r="J9990" t="str">
            <v>Specify Liquid: Breathing Loss (250000 Bbl. Tank Size)</v>
          </cell>
          <cell r="N9990">
            <v>40988</v>
          </cell>
        </row>
        <row r="9991">
          <cell r="A9991" t="str">
            <v>40301099</v>
          </cell>
          <cell r="B9991" t="str">
            <v>Point</v>
          </cell>
          <cell r="C9991" t="str">
            <v>Petrol Prod Stor-Refinery /Fixed Roof Tanks /Specify Liquid: Working Loss</v>
          </cell>
          <cell r="D9991" t="str">
            <v>Industrial Processes - Storage and Transfer</v>
          </cell>
          <cell r="G9991" t="str">
            <v>Petroleum and Solvent Evaporation</v>
          </cell>
          <cell r="H9991" t="str">
            <v>Petroleum Product Storage at Refineries</v>
          </cell>
          <cell r="I9991" t="str">
            <v>Fixed Roof Tanks (Varying Sizes)</v>
          </cell>
          <cell r="J9991" t="str">
            <v>Specify Liquid: Working Loss (Tank Diameter Independent)</v>
          </cell>
          <cell r="N9991">
            <v>40988</v>
          </cell>
        </row>
        <row r="9992">
          <cell r="A9992" t="str">
            <v>40301101</v>
          </cell>
          <cell r="B9992" t="str">
            <v>Point</v>
          </cell>
          <cell r="C9992" t="str">
            <v>Petrol Prod Stor-Refinery /Floating Roof Tanks /Gasoline RVP 13: Standing Loss (67000 Bbl Tank)</v>
          </cell>
          <cell r="D9992" t="str">
            <v>Industrial Processes - Storage and Transfer</v>
          </cell>
          <cell r="G9992" t="str">
            <v>Petroleum and Solvent Evaporation</v>
          </cell>
          <cell r="H9992" t="str">
            <v>Petroleum Product Storage at Refineries</v>
          </cell>
          <cell r="I9992" t="str">
            <v>Floating Roof Tanks (Varying Sizes)</v>
          </cell>
          <cell r="J9992" t="str">
            <v>Gasoline RVP 13: Standing Loss (67000 Bbl. Tank Size)</v>
          </cell>
          <cell r="N9992">
            <v>40988</v>
          </cell>
        </row>
        <row r="9993">
          <cell r="A9993" t="str">
            <v>40301102</v>
          </cell>
          <cell r="B9993" t="str">
            <v>Point</v>
          </cell>
          <cell r="C9993" t="str">
            <v>Petrol Prod Stor-Refinery /Floating Roof Tanks /Gasoline RVP 10: Standing Loss (67000 Bbl Tank)</v>
          </cell>
          <cell r="D9993" t="str">
            <v>Industrial Processes - Storage and Transfer</v>
          </cell>
          <cell r="G9993" t="str">
            <v>Petroleum and Solvent Evaporation</v>
          </cell>
          <cell r="H9993" t="str">
            <v>Petroleum Product Storage at Refineries</v>
          </cell>
          <cell r="I9993" t="str">
            <v>Floating Roof Tanks (Varying Sizes)</v>
          </cell>
          <cell r="J9993" t="str">
            <v>Gasoline RVP 10: Standing Loss (67000 Bbl. Tank Size)</v>
          </cell>
          <cell r="N9993">
            <v>40988</v>
          </cell>
        </row>
        <row r="9994">
          <cell r="A9994" t="str">
            <v>40301103</v>
          </cell>
          <cell r="B9994" t="str">
            <v>Point</v>
          </cell>
          <cell r="C9994" t="str">
            <v>Petrol Prod Stor-Refinery /Floating Roof Tanks /Gasoline RVP 7: Standing Loss (67000 Bbl Tank)</v>
          </cell>
          <cell r="D9994" t="str">
            <v>Industrial Processes - Storage and Transfer</v>
          </cell>
          <cell r="G9994" t="str">
            <v>Petroleum and Solvent Evaporation</v>
          </cell>
          <cell r="H9994" t="str">
            <v>Petroleum Product Storage at Refineries</v>
          </cell>
          <cell r="I9994" t="str">
            <v>Floating Roof Tanks (Varying Sizes)</v>
          </cell>
          <cell r="J9994" t="str">
            <v>Gasoline RVP 7: Standing Loss (67000 Bbl. Tank Size)</v>
          </cell>
          <cell r="N9994">
            <v>40988</v>
          </cell>
        </row>
        <row r="9995">
          <cell r="A9995" t="str">
            <v>40301104</v>
          </cell>
          <cell r="B9995" t="str">
            <v>Point</v>
          </cell>
          <cell r="C9995" t="str">
            <v>Petrol Prod Stor-Refinery /Floating Roof Tanks /Gasoline RVP 13: Standing Loss (250000 Bbl Tank)</v>
          </cell>
          <cell r="D9995" t="str">
            <v>Industrial Processes - Storage and Transfer</v>
          </cell>
          <cell r="G9995" t="str">
            <v>Petroleum and Solvent Evaporation</v>
          </cell>
          <cell r="H9995" t="str">
            <v>Petroleum Product Storage at Refineries</v>
          </cell>
          <cell r="I9995" t="str">
            <v>Floating Roof Tanks (Varying Sizes)</v>
          </cell>
          <cell r="J9995" t="str">
            <v>Gasoline RVP 13: Standing Loss (250000 Bbl. Tank Size)</v>
          </cell>
          <cell r="N9995">
            <v>40988</v>
          </cell>
        </row>
        <row r="9996">
          <cell r="A9996" t="str">
            <v>40301105</v>
          </cell>
          <cell r="B9996" t="str">
            <v>Point</v>
          </cell>
          <cell r="C9996" t="str">
            <v>Petrol Prod Stor-Refinery /Floating Roof Tanks /Gasoline RVP 10: Standing Loss (250000 Bbl Tank)</v>
          </cell>
          <cell r="D9996" t="str">
            <v>Industrial Processes - Storage and Transfer</v>
          </cell>
          <cell r="G9996" t="str">
            <v>Petroleum and Solvent Evaporation</v>
          </cell>
          <cell r="H9996" t="str">
            <v>Petroleum Product Storage at Refineries</v>
          </cell>
          <cell r="I9996" t="str">
            <v>Floating Roof Tanks (Varying Sizes)</v>
          </cell>
          <cell r="J9996" t="str">
            <v>Gasoline RVP 10: Standing Loss (250000 Bbl. Tank Size)</v>
          </cell>
          <cell r="N9996">
            <v>40988</v>
          </cell>
        </row>
        <row r="9997">
          <cell r="A9997" t="str">
            <v>40301106</v>
          </cell>
          <cell r="B9997" t="str">
            <v>Point</v>
          </cell>
          <cell r="C9997" t="str">
            <v>Petrol Prod Stor-Refinery /Floating Roof Tanks /Gasoline RVP 7: Standing Loss (250000 Bbl Tank)</v>
          </cell>
          <cell r="D9997" t="str">
            <v>Industrial Processes - Storage and Transfer</v>
          </cell>
          <cell r="G9997" t="str">
            <v>Petroleum and Solvent Evaporation</v>
          </cell>
          <cell r="H9997" t="str">
            <v>Petroleum Product Storage at Refineries</v>
          </cell>
          <cell r="I9997" t="str">
            <v>Floating Roof Tanks (Varying Sizes)</v>
          </cell>
          <cell r="J9997" t="str">
            <v>Gasoline RVP 7: Standing Loss (250000 Bbl. Tank Size)</v>
          </cell>
          <cell r="N9997">
            <v>40988</v>
          </cell>
        </row>
        <row r="9998">
          <cell r="A9998" t="str">
            <v>40301107</v>
          </cell>
          <cell r="B9998" t="str">
            <v>Point</v>
          </cell>
          <cell r="C9998" t="str">
            <v>Petrol Prod Stor-Refinery /Floating Roof Tanks /Gasoline RVP 13/10/7: Withdrawal Loss (67000 Bbl Tank)</v>
          </cell>
          <cell r="D9998" t="str">
            <v>Industrial Processes - Storage and Transfer</v>
          </cell>
          <cell r="G9998" t="str">
            <v>Petroleum and Solvent Evaporation</v>
          </cell>
          <cell r="H9998" t="str">
            <v>Petroleum Product Storage at Refineries</v>
          </cell>
          <cell r="I9998" t="str">
            <v>Floating Roof Tanks (Varying Sizes)</v>
          </cell>
          <cell r="J9998" t="str">
            <v>Gasoline RVP 13/10/7: Withdrawal Loss (67000 Bbl. Tank Size)</v>
          </cell>
          <cell r="N9998">
            <v>40988</v>
          </cell>
        </row>
        <row r="9999">
          <cell r="A9999" t="str">
            <v>40301108</v>
          </cell>
          <cell r="B9999" t="str">
            <v>Point</v>
          </cell>
          <cell r="C9999" t="str">
            <v>Petrol Prod Stor-Refinery /Floating Roof Tanks /Gasoline RVP 13/10/7: Withdrawal Loss (250000 BblTank)</v>
          </cell>
          <cell r="D9999" t="str">
            <v>Industrial Processes - Storage and Transfer</v>
          </cell>
          <cell r="G9999" t="str">
            <v>Petroleum and Solvent Evaporation</v>
          </cell>
          <cell r="H9999" t="str">
            <v>Petroleum Product Storage at Refineries</v>
          </cell>
          <cell r="I9999" t="str">
            <v>Floating Roof Tanks (Varying Sizes)</v>
          </cell>
          <cell r="J9999" t="str">
            <v>Gasoline RVP 13/10/7: Withdrawal Loss (250000 Bbl.Tank Size)</v>
          </cell>
          <cell r="N9999">
            <v>40988</v>
          </cell>
        </row>
        <row r="10000">
          <cell r="A10000" t="str">
            <v>40301109</v>
          </cell>
          <cell r="B10000" t="str">
            <v>Point</v>
          </cell>
          <cell r="C10000" t="str">
            <v>Petrol Prod Stor-Refinery /Floating Roof Tanks /Crude Oil RVP 5: Standing Loss (67000 Bbl Tank)</v>
          </cell>
          <cell r="D10000" t="str">
            <v>Industrial Processes - Storage and Transfer</v>
          </cell>
          <cell r="G10000" t="str">
            <v>Petroleum and Solvent Evaporation</v>
          </cell>
          <cell r="H10000" t="str">
            <v>Petroleum Product Storage at Refineries</v>
          </cell>
          <cell r="I10000" t="str">
            <v>Floating Roof Tanks (Varying Sizes)</v>
          </cell>
          <cell r="J10000" t="str">
            <v>Crude Oil RVP 5: Standing Loss (67000 Bbl. Tank Size)</v>
          </cell>
          <cell r="N10000">
            <v>40988</v>
          </cell>
        </row>
        <row r="10001">
          <cell r="A10001" t="str">
            <v>40301110</v>
          </cell>
          <cell r="B10001" t="str">
            <v>Point</v>
          </cell>
          <cell r="C10001" t="str">
            <v>Petrol Prod Stor-Refinery /Floating Roof Tanks /Crude Oil RVP 5: Standing Loss (250000 Bbl Tank)</v>
          </cell>
          <cell r="D10001" t="str">
            <v>Industrial Processes - Storage and Transfer</v>
          </cell>
          <cell r="G10001" t="str">
            <v>Petroleum and Solvent Evaporation</v>
          </cell>
          <cell r="H10001" t="str">
            <v>Petroleum Product Storage at Refineries</v>
          </cell>
          <cell r="I10001" t="str">
            <v>Floating Roof Tanks (Varying Sizes)</v>
          </cell>
          <cell r="J10001" t="str">
            <v>Crude Oil RVP 5: Standing Loss (250000 Bbl. Tank Size)</v>
          </cell>
          <cell r="N10001">
            <v>40988</v>
          </cell>
        </row>
        <row r="10002">
          <cell r="A10002" t="str">
            <v>40301111</v>
          </cell>
          <cell r="B10002" t="str">
            <v>Point</v>
          </cell>
          <cell r="C10002" t="str">
            <v>Petrol Prod Stor-Refinery /Floating Roof Tanks /Jet Naphtha (JP-4): Standing Loss (67000 Bbl Tank)</v>
          </cell>
          <cell r="D10002" t="str">
            <v>Industrial Processes - Storage and Transfer</v>
          </cell>
          <cell r="G10002" t="str">
            <v>Petroleum and Solvent Evaporation</v>
          </cell>
          <cell r="H10002" t="str">
            <v>Petroleum Product Storage at Refineries</v>
          </cell>
          <cell r="I10002" t="str">
            <v>Floating Roof Tanks (Varying Sizes)</v>
          </cell>
          <cell r="J10002" t="str">
            <v>Jet Naphtha (JP-4): Standing Loss (67000 Bbl. Tank Size)</v>
          </cell>
          <cell r="N10002">
            <v>40988</v>
          </cell>
        </row>
        <row r="10003">
          <cell r="A10003" t="str">
            <v>40301112</v>
          </cell>
          <cell r="B10003" t="str">
            <v>Point</v>
          </cell>
          <cell r="C10003" t="str">
            <v>Petrol Prod Stor-Refinery /Floating Roof Tanks /Jet Naphtha (JP-4): Standing Loss (250000 Bbl Tank)</v>
          </cell>
          <cell r="D10003" t="str">
            <v>Industrial Processes - Storage and Transfer</v>
          </cell>
          <cell r="G10003" t="str">
            <v>Petroleum and Solvent Evaporation</v>
          </cell>
          <cell r="H10003" t="str">
            <v>Petroleum Product Storage at Refineries</v>
          </cell>
          <cell r="I10003" t="str">
            <v>Floating Roof Tanks (Varying Sizes)</v>
          </cell>
          <cell r="J10003" t="str">
            <v>Jet Naphtha (JP-4): Standing Loss (250000 Bbl. Tank Size)</v>
          </cell>
          <cell r="N10003">
            <v>40988</v>
          </cell>
        </row>
        <row r="10004">
          <cell r="A10004" t="str">
            <v>40301113</v>
          </cell>
          <cell r="B10004" t="str">
            <v>Point</v>
          </cell>
          <cell r="C10004" t="str">
            <v>Petrol Prod Stor-Refinery /Floating Roof Tanks /Jet Kerosene: Standing Loss (67000 Bbl Tank)</v>
          </cell>
          <cell r="D10004" t="str">
            <v>Industrial Processes - Storage and Transfer</v>
          </cell>
          <cell r="G10004" t="str">
            <v>Petroleum and Solvent Evaporation</v>
          </cell>
          <cell r="H10004" t="str">
            <v>Petroleum Product Storage at Refineries</v>
          </cell>
          <cell r="I10004" t="str">
            <v>Floating Roof Tanks (Varying Sizes)</v>
          </cell>
          <cell r="J10004" t="str">
            <v>Jet Kerosene: Standing Loss (67000 Bbl. Tank Size)</v>
          </cell>
          <cell r="N10004">
            <v>40988</v>
          </cell>
        </row>
        <row r="10005">
          <cell r="A10005" t="str">
            <v>40301114</v>
          </cell>
          <cell r="B10005" t="str">
            <v>Point</v>
          </cell>
          <cell r="C10005" t="str">
            <v>Petrol Prod Stor-Refinery /Floating Roof Tanks /Jet Kerosene: Standing Loss (250000 Bbl Tank)</v>
          </cell>
          <cell r="D10005" t="str">
            <v>Industrial Processes - Storage and Transfer</v>
          </cell>
          <cell r="G10005" t="str">
            <v>Petroleum and Solvent Evaporation</v>
          </cell>
          <cell r="H10005" t="str">
            <v>Petroleum Product Storage at Refineries</v>
          </cell>
          <cell r="I10005" t="str">
            <v>Floating Roof Tanks (Varying Sizes)</v>
          </cell>
          <cell r="J10005" t="str">
            <v>Jet Kerosene: Standing Loss (250000 Bbl. Tank Size)</v>
          </cell>
          <cell r="N10005">
            <v>40988</v>
          </cell>
        </row>
        <row r="10006">
          <cell r="A10006" t="str">
            <v>40301115</v>
          </cell>
          <cell r="B10006" t="str">
            <v>Point</v>
          </cell>
          <cell r="C10006" t="str">
            <v>Petrol Prod Stor-Refinery /Floating Roof Tanks /Distillate Fuel #2: Standing Loss (67000 Bbl Tank)</v>
          </cell>
          <cell r="D10006" t="str">
            <v>Industrial Processes - Storage and Transfer</v>
          </cell>
          <cell r="G10006" t="str">
            <v>Petroleum and Solvent Evaporation</v>
          </cell>
          <cell r="H10006" t="str">
            <v>Petroleum Product Storage at Refineries</v>
          </cell>
          <cell r="I10006" t="str">
            <v>Floating Roof Tanks (Varying Sizes)</v>
          </cell>
          <cell r="J10006" t="str">
            <v>Distillate Fuel #2: Standing Loss (67000 Bbl. Tank Size)</v>
          </cell>
          <cell r="N10006">
            <v>40988</v>
          </cell>
        </row>
        <row r="10007">
          <cell r="A10007" t="str">
            <v>40301116</v>
          </cell>
          <cell r="B10007" t="str">
            <v>Point</v>
          </cell>
          <cell r="C10007" t="str">
            <v>Petrol Prod Stor-Refinery /Floating Roof Tanks /Distillate Fuel #2: Standing Loss (250000 Bbl Tank)</v>
          </cell>
          <cell r="D10007" t="str">
            <v>Industrial Processes - Storage and Transfer</v>
          </cell>
          <cell r="G10007" t="str">
            <v>Petroleum and Solvent Evaporation</v>
          </cell>
          <cell r="H10007" t="str">
            <v>Petroleum Product Storage at Refineries</v>
          </cell>
          <cell r="I10007" t="str">
            <v>Floating Roof Tanks (Varying Sizes)</v>
          </cell>
          <cell r="J10007" t="str">
            <v>Distillate Fuel #2: Standing Loss (250000 Bbl. Tank Size)</v>
          </cell>
          <cell r="N10007">
            <v>40988</v>
          </cell>
        </row>
        <row r="10008">
          <cell r="A10008" t="str">
            <v>40301117</v>
          </cell>
          <cell r="B10008" t="str">
            <v>Point</v>
          </cell>
          <cell r="C10008" t="str">
            <v>Petrol Prod Stor-Refinery /Floating Roof Tanks /Crude Oil RVP 5: Withdrawal Loss</v>
          </cell>
          <cell r="D10008" t="str">
            <v>Industrial Processes - Storage and Transfer</v>
          </cell>
          <cell r="G10008" t="str">
            <v>Petroleum and Solvent Evaporation</v>
          </cell>
          <cell r="H10008" t="str">
            <v>Petroleum Product Storage at Refineries</v>
          </cell>
          <cell r="I10008" t="str">
            <v>Floating Roof Tanks (Varying Sizes)</v>
          </cell>
          <cell r="J10008" t="str">
            <v>Crude Oil RVP 5: Withdrawal Loss</v>
          </cell>
          <cell r="N10008">
            <v>40988</v>
          </cell>
        </row>
        <row r="10009">
          <cell r="A10009" t="str">
            <v>40301118</v>
          </cell>
          <cell r="B10009" t="str">
            <v>Point</v>
          </cell>
          <cell r="C10009" t="str">
            <v>Petrol Prod Stor-Refinery /Floating Roof Tanks /Jet Naphtha (JP-4): Withdrawal Loss</v>
          </cell>
          <cell r="D10009" t="str">
            <v>Industrial Processes - Storage and Transfer</v>
          </cell>
          <cell r="G10009" t="str">
            <v>Petroleum and Solvent Evaporation</v>
          </cell>
          <cell r="H10009" t="str">
            <v>Petroleum Product Storage at Refineries</v>
          </cell>
          <cell r="I10009" t="str">
            <v>Floating Roof Tanks (Varying Sizes)</v>
          </cell>
          <cell r="J10009" t="str">
            <v>Jet Naphtha (JP-4): Withdrawal Loss</v>
          </cell>
          <cell r="N10009">
            <v>40988</v>
          </cell>
        </row>
        <row r="10010">
          <cell r="A10010" t="str">
            <v>40301119</v>
          </cell>
          <cell r="B10010" t="str">
            <v>Point</v>
          </cell>
          <cell r="C10010" t="str">
            <v>Petrol Prod Stor-Refinery /Floating Roof Tanks /Jet Kerosene: Withdrawal Loss</v>
          </cell>
          <cell r="D10010" t="str">
            <v>Industrial Processes - Storage and Transfer</v>
          </cell>
          <cell r="G10010" t="str">
            <v>Petroleum and Solvent Evaporation</v>
          </cell>
          <cell r="H10010" t="str">
            <v>Petroleum Product Storage at Refineries</v>
          </cell>
          <cell r="I10010" t="str">
            <v>Floating Roof Tanks (Varying Sizes)</v>
          </cell>
          <cell r="J10010" t="str">
            <v>Jet Kerosene: Withdrawal Loss</v>
          </cell>
          <cell r="N10010">
            <v>40988</v>
          </cell>
        </row>
        <row r="10011">
          <cell r="A10011" t="str">
            <v>40301120</v>
          </cell>
          <cell r="B10011" t="str">
            <v>Point</v>
          </cell>
          <cell r="C10011" t="str">
            <v>Petrol Prod Stor-Refinery /Floating Roof Tanks /Distillate Fuel #2: Withdrawal Loss</v>
          </cell>
          <cell r="D10011" t="str">
            <v>Industrial Processes - Storage and Transfer</v>
          </cell>
          <cell r="G10011" t="str">
            <v>Petroleum and Solvent Evaporation</v>
          </cell>
          <cell r="H10011" t="str">
            <v>Petroleum Product Storage at Refineries</v>
          </cell>
          <cell r="I10011" t="str">
            <v>Floating Roof Tanks (Varying Sizes)</v>
          </cell>
          <cell r="J10011" t="str">
            <v>Distillate Fuel #2: Withdrawal Loss</v>
          </cell>
          <cell r="N10011">
            <v>40988</v>
          </cell>
        </row>
        <row r="10012">
          <cell r="A10012" t="str">
            <v>40301125</v>
          </cell>
          <cell r="B10012" t="str">
            <v>Point</v>
          </cell>
          <cell r="C10012" t="str">
            <v>Petrol Prod Stor-Refinery /Floating Roof Tanks /Grade 6 Fuel Oil: Standing Loss (67000 Bbl Tank)</v>
          </cell>
          <cell r="D10012" t="str">
            <v>Industrial Processes - Storage and Transfer</v>
          </cell>
          <cell r="G10012" t="str">
            <v>Petroleum and Solvent Evaporation</v>
          </cell>
          <cell r="H10012" t="str">
            <v>Petroleum Product Storage at Refineries</v>
          </cell>
          <cell r="I10012" t="str">
            <v>Floating Roof Tanks (Varying Sizes)</v>
          </cell>
          <cell r="J10012" t="str">
            <v>Grade 6 Fuel Oil: Standing Loss (67000 Bbl. Tank Size)</v>
          </cell>
          <cell r="N10012">
            <v>40988</v>
          </cell>
        </row>
        <row r="10013">
          <cell r="A10013" t="str">
            <v>40301126</v>
          </cell>
          <cell r="B10013" t="str">
            <v>Point</v>
          </cell>
          <cell r="C10013" t="str">
            <v>Petrol Prod Stor-Refinery /Floating Roof Tanks /Grade 5 Fuel Oil: Standing Loss (67000 Bbl Tank)</v>
          </cell>
          <cell r="D10013" t="str">
            <v>Industrial Processes - Storage and Transfer</v>
          </cell>
          <cell r="G10013" t="str">
            <v>Petroleum and Solvent Evaporation</v>
          </cell>
          <cell r="H10013" t="str">
            <v>Petroleum Product Storage at Refineries</v>
          </cell>
          <cell r="I10013" t="str">
            <v>Floating Roof Tanks (Varying Sizes)</v>
          </cell>
          <cell r="J10013" t="str">
            <v>Grade 5 Fuel Oil: Standing Loss (67000 Bbl. Tank Size)</v>
          </cell>
          <cell r="N10013">
            <v>40988</v>
          </cell>
        </row>
        <row r="10014">
          <cell r="A10014" t="str">
            <v>40301127</v>
          </cell>
          <cell r="B10014" t="str">
            <v>Point</v>
          </cell>
          <cell r="C10014" t="str">
            <v>Petrol Prod Stor-Refinery /Floating Roof Tanks /Grade 4 Fuel Oil: Standing Loss (67000 Bbl Tank)</v>
          </cell>
          <cell r="D10014" t="str">
            <v>Industrial Processes - Storage and Transfer</v>
          </cell>
          <cell r="G10014" t="str">
            <v>Petroleum and Solvent Evaporation</v>
          </cell>
          <cell r="H10014" t="str">
            <v>Petroleum Product Storage at Refineries</v>
          </cell>
          <cell r="I10014" t="str">
            <v>Floating Roof Tanks (Varying Sizes)</v>
          </cell>
          <cell r="J10014" t="str">
            <v>Grade 4 Fuel Oil: Standing Loss (67000 Bbl. Tank Size)</v>
          </cell>
          <cell r="N10014">
            <v>40988</v>
          </cell>
        </row>
        <row r="10015">
          <cell r="A10015" t="str">
            <v>40301128</v>
          </cell>
          <cell r="B10015" t="str">
            <v>Point</v>
          </cell>
          <cell r="C10015" t="str">
            <v>Petrol Prod Stor-Refinery /Floating Roof Tanks /Grde 2 Fuel Oil: Stand Loss (67000 Bbl Tank) ** (Use 4-03-011-15)</v>
          </cell>
          <cell r="D10015" t="str">
            <v>Industrial Processes - Storage and Transfer</v>
          </cell>
          <cell r="G10015" t="str">
            <v>Petroleum and Solvent Evaporation</v>
          </cell>
          <cell r="H10015" t="str">
            <v>Petroleum Product Storage at Refineries</v>
          </cell>
          <cell r="I10015" t="str">
            <v>Floating Roof Tanks (Varying Sizes)</v>
          </cell>
          <cell r="J10015" t="str">
            <v>Grde 2 Fuel Oil: Stand Loss (67000 Bbl Tank Size) ** (Use 4-03-011-15)</v>
          </cell>
          <cell r="N10015">
            <v>40988</v>
          </cell>
        </row>
        <row r="10016">
          <cell r="A10016" t="str">
            <v>40301129</v>
          </cell>
          <cell r="B10016" t="str">
            <v>Point</v>
          </cell>
          <cell r="C10016" t="str">
            <v>Petrol Prod Stor-Refinery /Floating Roof Tanks /Grade 1 Fuel Oil: Standing Loss (67000 Bbl Tank)</v>
          </cell>
          <cell r="D10016" t="str">
            <v>Industrial Processes - Storage and Transfer</v>
          </cell>
          <cell r="G10016" t="str">
            <v>Petroleum and Solvent Evaporation</v>
          </cell>
          <cell r="H10016" t="str">
            <v>Petroleum Product Storage at Refineries</v>
          </cell>
          <cell r="I10016" t="str">
            <v>Floating Roof Tanks (Varying Sizes)</v>
          </cell>
          <cell r="J10016" t="str">
            <v>Grade 1 Fuel Oil: Standing Loss (67000 Bbl. Tank Size)</v>
          </cell>
          <cell r="N10016">
            <v>40988</v>
          </cell>
        </row>
        <row r="10017">
          <cell r="A10017" t="str">
            <v>40301130</v>
          </cell>
          <cell r="B10017" t="str">
            <v>Point</v>
          </cell>
          <cell r="C10017" t="str">
            <v>Petrol Prod Stor-Refinery /Floating Roof Tanks /Specify Liquid: Standing Loss - External - Primary Seal</v>
          </cell>
          <cell r="D10017" t="str">
            <v>Industrial Processes - Storage and Transfer</v>
          </cell>
          <cell r="G10017" t="str">
            <v>Petroleum and Solvent Evaporation</v>
          </cell>
          <cell r="H10017" t="str">
            <v>Petroleum Product Storage at Refineries</v>
          </cell>
          <cell r="I10017" t="str">
            <v>Floating Roof Tanks (Varying Sizes)</v>
          </cell>
          <cell r="J10017" t="str">
            <v>Specify Liquid: Standing Loss - External - Primary Seal</v>
          </cell>
          <cell r="N10017">
            <v>40988</v>
          </cell>
        </row>
        <row r="10018">
          <cell r="A10018" t="str">
            <v>40301131</v>
          </cell>
          <cell r="B10018" t="str">
            <v>Point</v>
          </cell>
          <cell r="C10018" t="str">
            <v>Petrol Prod Stor-Refinery /Floating Roof Tanks /Gasoline: Standing Loss - External - Primary Seal</v>
          </cell>
          <cell r="D10018" t="str">
            <v>Industrial Processes - Storage and Transfer</v>
          </cell>
          <cell r="G10018" t="str">
            <v>Petroleum and Solvent Evaporation</v>
          </cell>
          <cell r="H10018" t="str">
            <v>Petroleum Product Storage at Refineries</v>
          </cell>
          <cell r="I10018" t="str">
            <v>Floating Roof Tanks (Varying Sizes)</v>
          </cell>
          <cell r="J10018" t="str">
            <v>Gasoline: Standing Loss - External - Primary Seal</v>
          </cell>
          <cell r="N10018">
            <v>40988</v>
          </cell>
        </row>
        <row r="10019">
          <cell r="A10019" t="str">
            <v>40301132</v>
          </cell>
          <cell r="B10019" t="str">
            <v>Point</v>
          </cell>
          <cell r="C10019" t="str">
            <v>Petrol Prod Stor-Refinery /Floating Roof Tanks /Crude Oil: Standing Loss - External - Primary Seal</v>
          </cell>
          <cell r="D10019" t="str">
            <v>Industrial Processes - Storage and Transfer</v>
          </cell>
          <cell r="G10019" t="str">
            <v>Petroleum and Solvent Evaporation</v>
          </cell>
          <cell r="H10019" t="str">
            <v>Petroleum Product Storage at Refineries</v>
          </cell>
          <cell r="I10019" t="str">
            <v>Floating Roof Tanks (Varying Sizes)</v>
          </cell>
          <cell r="J10019" t="str">
            <v>Crude Oil: Standing Loss - External - Primary Seal</v>
          </cell>
          <cell r="N10019">
            <v>40988</v>
          </cell>
        </row>
        <row r="10020">
          <cell r="A10020" t="str">
            <v>40301133</v>
          </cell>
          <cell r="B10020" t="str">
            <v>Point</v>
          </cell>
          <cell r="C10020" t="str">
            <v>Petrol Prod Stor-Refinery /Floating Roof Tanks /Jet Naphtha (JP-4): Standing Loss - External - Primary Seal</v>
          </cell>
          <cell r="D10020" t="str">
            <v>Industrial Processes - Storage and Transfer</v>
          </cell>
          <cell r="G10020" t="str">
            <v>Petroleum and Solvent Evaporation</v>
          </cell>
          <cell r="H10020" t="str">
            <v>Petroleum Product Storage at Refineries</v>
          </cell>
          <cell r="I10020" t="str">
            <v>Floating Roof Tanks (Varying Sizes)</v>
          </cell>
          <cell r="J10020" t="str">
            <v>Jet Naphtha (JP-4): Standing Loss - External - Primary Seal</v>
          </cell>
          <cell r="N10020">
            <v>40988</v>
          </cell>
        </row>
        <row r="10021">
          <cell r="A10021" t="str">
            <v>40301134</v>
          </cell>
          <cell r="B10021" t="str">
            <v>Point</v>
          </cell>
          <cell r="C10021" t="str">
            <v>Petrol Prod Stor-Refinery /Floating Roof Tanks /Jet Kerosene: Standing Loss - External - Primary Seal</v>
          </cell>
          <cell r="D10021" t="str">
            <v>Industrial Processes - Storage and Transfer</v>
          </cell>
          <cell r="G10021" t="str">
            <v>Petroleum and Solvent Evaporation</v>
          </cell>
          <cell r="H10021" t="str">
            <v>Petroleum Product Storage at Refineries</v>
          </cell>
          <cell r="I10021" t="str">
            <v>Floating Roof Tanks (Varying Sizes)</v>
          </cell>
          <cell r="J10021" t="str">
            <v>Jet Kerosene: Standing Loss - External - Primary Seal</v>
          </cell>
          <cell r="N10021">
            <v>40988</v>
          </cell>
        </row>
        <row r="10022">
          <cell r="A10022" t="str">
            <v>40301135</v>
          </cell>
          <cell r="B10022" t="str">
            <v>Point</v>
          </cell>
          <cell r="C10022" t="str">
            <v>Petrol Prod Stor-Refinery /Floating Roof Tanks /Distillate Fuel #2: Standing Loss - External - Primary Seal</v>
          </cell>
          <cell r="D10022" t="str">
            <v>Industrial Processes - Storage and Transfer</v>
          </cell>
          <cell r="G10022" t="str">
            <v>Petroleum and Solvent Evaporation</v>
          </cell>
          <cell r="H10022" t="str">
            <v>Petroleum Product Storage at Refineries</v>
          </cell>
          <cell r="I10022" t="str">
            <v>Floating Roof Tanks (Varying Sizes)</v>
          </cell>
          <cell r="J10022" t="str">
            <v>Distillate Fuel #2: Standing Loss - External - Primary Seal</v>
          </cell>
          <cell r="N10022">
            <v>40988</v>
          </cell>
        </row>
        <row r="10023">
          <cell r="A10023" t="str">
            <v>40301140</v>
          </cell>
          <cell r="B10023" t="str">
            <v>Point</v>
          </cell>
          <cell r="C10023" t="str">
            <v>Petrol Prod Stor-Refinery /Floating Roof Tanks /Specify Liquid: Standing Loss - External - Secondary Seal</v>
          </cell>
          <cell r="D10023" t="str">
            <v>Industrial Processes - Storage and Transfer</v>
          </cell>
          <cell r="G10023" t="str">
            <v>Petroleum and Solvent Evaporation</v>
          </cell>
          <cell r="H10023" t="str">
            <v>Petroleum Product Storage at Refineries</v>
          </cell>
          <cell r="I10023" t="str">
            <v>Floating Roof Tanks (Varying Sizes)</v>
          </cell>
          <cell r="J10023" t="str">
            <v>Specify Liquid: Standing Loss - External - Secondary Seal</v>
          </cell>
          <cell r="N10023">
            <v>40988</v>
          </cell>
        </row>
        <row r="10024">
          <cell r="A10024" t="str">
            <v>40301141</v>
          </cell>
          <cell r="B10024" t="str">
            <v>Point</v>
          </cell>
          <cell r="C10024" t="str">
            <v>Petrol Prod Stor-Refinery /Floating Roof Tanks /Gasoline: Standing Loss - External - Secondary Seal</v>
          </cell>
          <cell r="D10024" t="str">
            <v>Industrial Processes - Storage and Transfer</v>
          </cell>
          <cell r="G10024" t="str">
            <v>Petroleum and Solvent Evaporation</v>
          </cell>
          <cell r="H10024" t="str">
            <v>Petroleum Product Storage at Refineries</v>
          </cell>
          <cell r="I10024" t="str">
            <v>Floating Roof Tanks (Varying Sizes)</v>
          </cell>
          <cell r="J10024" t="str">
            <v>Gasoline: Standing Loss - External - Secondary Seal</v>
          </cell>
          <cell r="N10024">
            <v>40988</v>
          </cell>
        </row>
        <row r="10025">
          <cell r="A10025" t="str">
            <v>40301142</v>
          </cell>
          <cell r="B10025" t="str">
            <v>Point</v>
          </cell>
          <cell r="C10025" t="str">
            <v>Petrol Prod Stor-Refinery /Floating Roof Tanks /Crude Oil: Standing Loss - External - Secondary Seal</v>
          </cell>
          <cell r="D10025" t="str">
            <v>Industrial Processes - Storage and Transfer</v>
          </cell>
          <cell r="G10025" t="str">
            <v>Petroleum and Solvent Evaporation</v>
          </cell>
          <cell r="H10025" t="str">
            <v>Petroleum Product Storage at Refineries</v>
          </cell>
          <cell r="I10025" t="str">
            <v>Floating Roof Tanks (Varying Sizes)</v>
          </cell>
          <cell r="J10025" t="str">
            <v>Crude Oil: Standing Loss - External - Secondary Seal</v>
          </cell>
          <cell r="N10025">
            <v>40988</v>
          </cell>
        </row>
        <row r="10026">
          <cell r="A10026" t="str">
            <v>40301143</v>
          </cell>
          <cell r="B10026" t="str">
            <v>Point</v>
          </cell>
          <cell r="C10026" t="str">
            <v>Petrol Prod Stor-Refinery /Floating Roof Tanks /Jet Naphtha (JP-4): Standing Loss - External - Secondary Seal</v>
          </cell>
          <cell r="D10026" t="str">
            <v>Industrial Processes - Storage and Transfer</v>
          </cell>
          <cell r="G10026" t="str">
            <v>Petroleum and Solvent Evaporation</v>
          </cell>
          <cell r="H10026" t="str">
            <v>Petroleum Product Storage at Refineries</v>
          </cell>
          <cell r="I10026" t="str">
            <v>Floating Roof Tanks (Varying Sizes)</v>
          </cell>
          <cell r="J10026" t="str">
            <v>Jet Naphtha (JP-4): Standing Loss - External - Secondary Seal</v>
          </cell>
          <cell r="N10026">
            <v>40988</v>
          </cell>
        </row>
        <row r="10027">
          <cell r="A10027" t="str">
            <v>40301144</v>
          </cell>
          <cell r="B10027" t="str">
            <v>Point</v>
          </cell>
          <cell r="C10027" t="str">
            <v>Petrol Prod Stor-Refinery /Floating Roof Tanks /Jet Kerosene: Standing Loss - External - Secondary Seal</v>
          </cell>
          <cell r="D10027" t="str">
            <v>Industrial Processes - Storage and Transfer</v>
          </cell>
          <cell r="G10027" t="str">
            <v>Petroleum and Solvent Evaporation</v>
          </cell>
          <cell r="H10027" t="str">
            <v>Petroleum Product Storage at Refineries</v>
          </cell>
          <cell r="I10027" t="str">
            <v>Floating Roof Tanks (Varying Sizes)</v>
          </cell>
          <cell r="J10027" t="str">
            <v>Jet Kerosene: Standing Loss - External - Secondary Seal</v>
          </cell>
          <cell r="N10027">
            <v>40988</v>
          </cell>
        </row>
        <row r="10028">
          <cell r="A10028" t="str">
            <v>40301145</v>
          </cell>
          <cell r="B10028" t="str">
            <v>Point</v>
          </cell>
          <cell r="C10028" t="str">
            <v>Petrol Prod Stor-Refinery /Floating Roof Tanks /Distillate Fuel #2: Standing Loss - External - Secondary Seal</v>
          </cell>
          <cell r="D10028" t="str">
            <v>Industrial Processes - Storage and Transfer</v>
          </cell>
          <cell r="G10028" t="str">
            <v>Petroleum and Solvent Evaporation</v>
          </cell>
          <cell r="H10028" t="str">
            <v>Petroleum Product Storage at Refineries</v>
          </cell>
          <cell r="I10028" t="str">
            <v>Floating Roof Tanks (Varying Sizes)</v>
          </cell>
          <cell r="J10028" t="str">
            <v>Distillate Fuel #2: Standing Loss - External - Secondary Seal</v>
          </cell>
          <cell r="N10028">
            <v>40988</v>
          </cell>
        </row>
        <row r="10029">
          <cell r="A10029" t="str">
            <v>40301150</v>
          </cell>
          <cell r="B10029" t="str">
            <v>Point</v>
          </cell>
          <cell r="C10029" t="str">
            <v>Petrol Prod Stor-Refinery /Floating Roof Tanks /Specify Liquid: Standing Loss - Internal</v>
          </cell>
          <cell r="D10029" t="str">
            <v>Industrial Processes - Storage and Transfer</v>
          </cell>
          <cell r="G10029" t="str">
            <v>Petroleum and Solvent Evaporation</v>
          </cell>
          <cell r="H10029" t="str">
            <v>Petroleum Product Storage at Refineries</v>
          </cell>
          <cell r="I10029" t="str">
            <v>Floating Roof Tanks (Varying Sizes)</v>
          </cell>
          <cell r="J10029" t="str">
            <v>Specify Liquid: Standing Loss - Internal</v>
          </cell>
          <cell r="N10029">
            <v>40988</v>
          </cell>
        </row>
        <row r="10030">
          <cell r="A10030" t="str">
            <v>40301151</v>
          </cell>
          <cell r="B10030" t="str">
            <v>Point</v>
          </cell>
          <cell r="C10030" t="str">
            <v>Petrol Prod Stor-Refinery /Floating Roof Tanks /Gasoline: Standing Loss - Internal</v>
          </cell>
          <cell r="D10030" t="str">
            <v>Industrial Processes - Storage and Transfer</v>
          </cell>
          <cell r="G10030" t="str">
            <v>Petroleum and Solvent Evaporation</v>
          </cell>
          <cell r="H10030" t="str">
            <v>Petroleum Product Storage at Refineries</v>
          </cell>
          <cell r="I10030" t="str">
            <v>Floating Roof Tanks (Varying Sizes)</v>
          </cell>
          <cell r="J10030" t="str">
            <v>Gasoline: Standing Loss - Internal</v>
          </cell>
          <cell r="N10030">
            <v>40988</v>
          </cell>
        </row>
        <row r="10031">
          <cell r="A10031" t="str">
            <v>40301152</v>
          </cell>
          <cell r="B10031" t="str">
            <v>Point</v>
          </cell>
          <cell r="C10031" t="str">
            <v>Petrol Prod Stor-Refinery /Floating Roof Tanks /Crude Oil: Standing Loss - Internal</v>
          </cell>
          <cell r="D10031" t="str">
            <v>Industrial Processes - Storage and Transfer</v>
          </cell>
          <cell r="G10031" t="str">
            <v>Petroleum and Solvent Evaporation</v>
          </cell>
          <cell r="H10031" t="str">
            <v>Petroleum Product Storage at Refineries</v>
          </cell>
          <cell r="I10031" t="str">
            <v>Floating Roof Tanks (Varying Sizes)</v>
          </cell>
          <cell r="J10031" t="str">
            <v>Crude Oil: Standing Loss - Internal</v>
          </cell>
          <cell r="N10031">
            <v>40988</v>
          </cell>
        </row>
        <row r="10032">
          <cell r="A10032" t="str">
            <v>40301153</v>
          </cell>
          <cell r="B10032" t="str">
            <v>Point</v>
          </cell>
          <cell r="C10032" t="str">
            <v>Petrol Prod Stor-Refinery /Floating Roof Tanks /Jet Naphtha (JP-4): Standing Loss - Internal</v>
          </cell>
          <cell r="D10032" t="str">
            <v>Industrial Processes - Storage and Transfer</v>
          </cell>
          <cell r="G10032" t="str">
            <v>Petroleum and Solvent Evaporation</v>
          </cell>
          <cell r="H10032" t="str">
            <v>Petroleum Product Storage at Refineries</v>
          </cell>
          <cell r="I10032" t="str">
            <v>Floating Roof Tanks (Varying Sizes)</v>
          </cell>
          <cell r="J10032" t="str">
            <v>Jet Naphtha (JP-4): Standing Loss - Internal</v>
          </cell>
          <cell r="N10032">
            <v>40988</v>
          </cell>
        </row>
        <row r="10033">
          <cell r="A10033" t="str">
            <v>40301154</v>
          </cell>
          <cell r="B10033" t="str">
            <v>Point</v>
          </cell>
          <cell r="C10033" t="str">
            <v>Petrol Prod Stor-Refinery /Floating Roof Tanks /Jet Kerosene: Standing Loss - Internal</v>
          </cell>
          <cell r="D10033" t="str">
            <v>Industrial Processes - Storage and Transfer</v>
          </cell>
          <cell r="G10033" t="str">
            <v>Petroleum and Solvent Evaporation</v>
          </cell>
          <cell r="H10033" t="str">
            <v>Petroleum Product Storage at Refineries</v>
          </cell>
          <cell r="I10033" t="str">
            <v>Floating Roof Tanks (Varying Sizes)</v>
          </cell>
          <cell r="J10033" t="str">
            <v>Jet Kerosene: Standing Loss - Internal</v>
          </cell>
          <cell r="N10033">
            <v>40988</v>
          </cell>
        </row>
        <row r="10034">
          <cell r="A10034" t="str">
            <v>40301155</v>
          </cell>
          <cell r="B10034" t="str">
            <v>Point</v>
          </cell>
          <cell r="C10034" t="str">
            <v>Petrol Prod Stor-Refinery /Floating Roof Tanks /Distillate Fuel #2: Standing Loss - Internal</v>
          </cell>
          <cell r="D10034" t="str">
            <v>Industrial Processes - Storage and Transfer</v>
          </cell>
          <cell r="G10034" t="str">
            <v>Petroleum and Solvent Evaporation</v>
          </cell>
          <cell r="H10034" t="str">
            <v>Petroleum Product Storage at Refineries</v>
          </cell>
          <cell r="I10034" t="str">
            <v>Floating Roof Tanks (Varying Sizes)</v>
          </cell>
          <cell r="J10034" t="str">
            <v>Distillate Fuel #2: Standing Loss - Internal</v>
          </cell>
          <cell r="N10034">
            <v>40988</v>
          </cell>
        </row>
        <row r="10035">
          <cell r="A10035" t="str">
            <v>40301165</v>
          </cell>
          <cell r="B10035" t="str">
            <v>Point</v>
          </cell>
          <cell r="C10035" t="str">
            <v>Petrol Prod Stor-Refinery /Floating Roof Tanks /Grade 6 Fuel Oil: Standing Loss (250000 Bbl Tank)</v>
          </cell>
          <cell r="D10035" t="str">
            <v>Industrial Processes - Storage and Transfer</v>
          </cell>
          <cell r="G10035" t="str">
            <v>Petroleum and Solvent Evaporation</v>
          </cell>
          <cell r="H10035" t="str">
            <v>Petroleum Product Storage at Refineries</v>
          </cell>
          <cell r="I10035" t="str">
            <v>Floating Roof Tanks (Varying Sizes)</v>
          </cell>
          <cell r="J10035" t="str">
            <v>Grade 6 Fuel Oil: Standing Loss (250000 Bbl. Tank Size)</v>
          </cell>
          <cell r="N10035">
            <v>40988</v>
          </cell>
        </row>
        <row r="10036">
          <cell r="A10036" t="str">
            <v>40301166</v>
          </cell>
          <cell r="B10036" t="str">
            <v>Point</v>
          </cell>
          <cell r="C10036" t="str">
            <v>Petrol Prod Stor-Refinery /Floating Roof Tanks /Grade 5 Fuel Oil: Standing Loss (250000 Bbl Tank)</v>
          </cell>
          <cell r="D10036" t="str">
            <v>Industrial Processes - Storage and Transfer</v>
          </cell>
          <cell r="G10036" t="str">
            <v>Petroleum and Solvent Evaporation</v>
          </cell>
          <cell r="H10036" t="str">
            <v>Petroleum Product Storage at Refineries</v>
          </cell>
          <cell r="I10036" t="str">
            <v>Floating Roof Tanks (Varying Sizes)</v>
          </cell>
          <cell r="J10036" t="str">
            <v>Grade 5 Fuel Oil: Standing Loss (250000 Bbl. Tank Size)</v>
          </cell>
          <cell r="N10036">
            <v>40988</v>
          </cell>
        </row>
        <row r="10037">
          <cell r="A10037" t="str">
            <v>40301167</v>
          </cell>
          <cell r="B10037" t="str">
            <v>Point</v>
          </cell>
          <cell r="C10037" t="str">
            <v>Petrol Prod Stor-Refinery /Floating Roof Tanks /Grade 4 Fuel Oil: Standing Loss (250000 Bbl Tank)</v>
          </cell>
          <cell r="D10037" t="str">
            <v>Industrial Processes - Storage and Transfer</v>
          </cell>
          <cell r="G10037" t="str">
            <v>Petroleum and Solvent Evaporation</v>
          </cell>
          <cell r="H10037" t="str">
            <v>Petroleum Product Storage at Refineries</v>
          </cell>
          <cell r="I10037" t="str">
            <v>Floating Roof Tanks (Varying Sizes)</v>
          </cell>
          <cell r="J10037" t="str">
            <v>Grade 4 Fuel Oil: Standing Loss (250000 Bbl. Tank Size)</v>
          </cell>
          <cell r="N10037">
            <v>40988</v>
          </cell>
        </row>
        <row r="10038">
          <cell r="A10038" t="str">
            <v>40301168</v>
          </cell>
          <cell r="B10038" t="str">
            <v>Point</v>
          </cell>
          <cell r="C10038" t="str">
            <v>Petrol Prod Stor-Refinery /Floating Roof Tanks /Grd 2 Fuel Oil: Stand. Loss (250000 Bbl Tank)**(Use 4-03-011-16)</v>
          </cell>
          <cell r="D10038" t="str">
            <v>Industrial Processes - Storage and Transfer</v>
          </cell>
          <cell r="G10038" t="str">
            <v>Petroleum and Solvent Evaporation</v>
          </cell>
          <cell r="H10038" t="str">
            <v>Petroleum Product Storage at Refineries</v>
          </cell>
          <cell r="I10038" t="str">
            <v>Floating Roof Tanks (Varying Sizes)</v>
          </cell>
          <cell r="J10038" t="str">
            <v>Grd 2 Fuel Oil: Stand. Loss (250000 Bbl Tank Size)**(Use 4-03-011-16)</v>
          </cell>
          <cell r="N10038">
            <v>40988</v>
          </cell>
        </row>
        <row r="10039">
          <cell r="A10039" t="str">
            <v>40301169</v>
          </cell>
          <cell r="B10039" t="str">
            <v>Point</v>
          </cell>
          <cell r="C10039" t="str">
            <v>Petrol Prod Stor-Refinery /Floating Roof Tanks /Grade 1 Fuel Oil: Standing Loss (250000 Bbl Tank)</v>
          </cell>
          <cell r="D10039" t="str">
            <v>Industrial Processes - Storage and Transfer</v>
          </cell>
          <cell r="G10039" t="str">
            <v>Petroleum and Solvent Evaporation</v>
          </cell>
          <cell r="H10039" t="str">
            <v>Petroleum Product Storage at Refineries</v>
          </cell>
          <cell r="I10039" t="str">
            <v>Floating Roof Tanks (Varying Sizes)</v>
          </cell>
          <cell r="J10039" t="str">
            <v>Grade 1 Fuel Oil: Standing Loss (250000 Bbl. Tank Size)</v>
          </cell>
          <cell r="N10039">
            <v>40988</v>
          </cell>
        </row>
        <row r="10040">
          <cell r="A10040" t="str">
            <v>40301175</v>
          </cell>
          <cell r="B10040" t="str">
            <v>Point</v>
          </cell>
          <cell r="C10040" t="str">
            <v>Petrol Prod Stor-Refinery /Floating Roof Tanks /Grade 6 Fuel Oil: Withdrawal Loss</v>
          </cell>
          <cell r="D10040" t="str">
            <v>Industrial Processes - Storage and Transfer</v>
          </cell>
          <cell r="G10040" t="str">
            <v>Petroleum and Solvent Evaporation</v>
          </cell>
          <cell r="H10040" t="str">
            <v>Petroleum Product Storage at Refineries</v>
          </cell>
          <cell r="I10040" t="str">
            <v>Floating Roof Tanks (Varying Sizes)</v>
          </cell>
          <cell r="J10040" t="str">
            <v>Grade 6 Fuel Oil: Withdrawal Loss (Independent Tank Diameter)</v>
          </cell>
          <cell r="N10040">
            <v>40988</v>
          </cell>
        </row>
        <row r="10041">
          <cell r="A10041" t="str">
            <v>40301176</v>
          </cell>
          <cell r="B10041" t="str">
            <v>Point</v>
          </cell>
          <cell r="C10041" t="str">
            <v>Petrol Prod Stor-Refinery /Floating Roof Tanks /Grade 5 Fuel Oil: Withdrawal Loss</v>
          </cell>
          <cell r="D10041" t="str">
            <v>Industrial Processes - Storage and Transfer</v>
          </cell>
          <cell r="G10041" t="str">
            <v>Petroleum and Solvent Evaporation</v>
          </cell>
          <cell r="H10041" t="str">
            <v>Petroleum Product Storage at Refineries</v>
          </cell>
          <cell r="I10041" t="str">
            <v>Floating Roof Tanks (Varying Sizes)</v>
          </cell>
          <cell r="J10041" t="str">
            <v>Grade 5 Fuel Oil: Withdrawal Loss (Independent Tank Diameter)</v>
          </cell>
          <cell r="N10041">
            <v>40988</v>
          </cell>
        </row>
        <row r="10042">
          <cell r="A10042" t="str">
            <v>40301177</v>
          </cell>
          <cell r="B10042" t="str">
            <v>Point</v>
          </cell>
          <cell r="C10042" t="str">
            <v>Petrol Prod Stor-Refinery /Floating Roof Tanks /Grade 4 Fuel Oil: Withdrawal Loss</v>
          </cell>
          <cell r="D10042" t="str">
            <v>Industrial Processes - Storage and Transfer</v>
          </cell>
          <cell r="G10042" t="str">
            <v>Petroleum and Solvent Evaporation</v>
          </cell>
          <cell r="H10042" t="str">
            <v>Petroleum Product Storage at Refineries</v>
          </cell>
          <cell r="I10042" t="str">
            <v>Floating Roof Tanks (Varying Sizes)</v>
          </cell>
          <cell r="J10042" t="str">
            <v>Grade 4 Fuel Oil: Withdrawal Loss (Independent Tank Diameter)</v>
          </cell>
          <cell r="N10042">
            <v>40988</v>
          </cell>
        </row>
        <row r="10043">
          <cell r="A10043" t="str">
            <v>40301178</v>
          </cell>
          <cell r="B10043" t="str">
            <v>Point</v>
          </cell>
          <cell r="C10043" t="str">
            <v>Petrol Prod Stor-Refinery /Floating Roof Tanks /Grade 2 Fuel Oil: Withdrawal Loss</v>
          </cell>
          <cell r="D10043" t="str">
            <v>Industrial Processes - Storage and Transfer</v>
          </cell>
          <cell r="G10043" t="str">
            <v>Petroleum and Solvent Evaporation</v>
          </cell>
          <cell r="H10043" t="str">
            <v>Petroleum Product Storage at Refineries</v>
          </cell>
          <cell r="I10043" t="str">
            <v>Floating Roof Tanks (Varying Sizes)</v>
          </cell>
          <cell r="J10043" t="str">
            <v>Grade 2 Fuel Oil: Withdrawal Loss (Independent Tank Diameter)</v>
          </cell>
          <cell r="N10043">
            <v>40988</v>
          </cell>
        </row>
        <row r="10044">
          <cell r="A10044" t="str">
            <v>40301179</v>
          </cell>
          <cell r="B10044" t="str">
            <v>Point</v>
          </cell>
          <cell r="C10044" t="str">
            <v>Petrol Prod Stor-Refinery /Floating Roof Tanks /Grade 1 Fuel Oil: Withdrawal Loss</v>
          </cell>
          <cell r="D10044" t="str">
            <v>Industrial Processes - Storage and Transfer</v>
          </cell>
          <cell r="G10044" t="str">
            <v>Petroleum and Solvent Evaporation</v>
          </cell>
          <cell r="H10044" t="str">
            <v>Petroleum Product Storage at Refineries</v>
          </cell>
          <cell r="I10044" t="str">
            <v>Floating Roof Tanks (Varying Sizes)</v>
          </cell>
          <cell r="J10044" t="str">
            <v>Grade 1 Fuel Oil: Withdrawal Loss (Independent Tank Diameter)</v>
          </cell>
          <cell r="N10044">
            <v>40988</v>
          </cell>
        </row>
        <row r="10045">
          <cell r="A10045" t="str">
            <v>40301180</v>
          </cell>
          <cell r="B10045" t="str">
            <v>Point</v>
          </cell>
          <cell r="C10045" t="str">
            <v>Petrol Prod Stor-Refinery /Floating Roof Tanks /Gasoline RVP 13: Withdrawal Loss</v>
          </cell>
          <cell r="D10045" t="str">
            <v>Industrial Processes - Storage and Transfer</v>
          </cell>
          <cell r="G10045" t="str">
            <v>Petroleum and Solvent Evaporation</v>
          </cell>
          <cell r="H10045" t="str">
            <v>Petroleum Product Storage at Refineries</v>
          </cell>
          <cell r="I10045" t="str">
            <v>Floating Roof Tanks (Varying Sizes)</v>
          </cell>
          <cell r="J10045" t="str">
            <v>Gasoline RVP 13: Withdrawal Loss (Independent Tank Diameter)</v>
          </cell>
          <cell r="N10045">
            <v>40988</v>
          </cell>
        </row>
        <row r="10046">
          <cell r="A10046" t="str">
            <v>40301181</v>
          </cell>
          <cell r="B10046" t="str">
            <v>Point</v>
          </cell>
          <cell r="C10046" t="str">
            <v>Petrol Prod Stor-Refinery /Floating Roof Tanks /Gasoline RVP 10: Withdrawal Loss</v>
          </cell>
          <cell r="D10046" t="str">
            <v>Industrial Processes - Storage and Transfer</v>
          </cell>
          <cell r="G10046" t="str">
            <v>Petroleum and Solvent Evaporation</v>
          </cell>
          <cell r="H10046" t="str">
            <v>Petroleum Product Storage at Refineries</v>
          </cell>
          <cell r="I10046" t="str">
            <v>Floating Roof Tanks (Varying Sizes)</v>
          </cell>
          <cell r="J10046" t="str">
            <v>Gasoline RVP 10: Withdrawal Loss (Independent Tank Diameter)</v>
          </cell>
          <cell r="N10046">
            <v>40988</v>
          </cell>
        </row>
        <row r="10047">
          <cell r="A10047" t="str">
            <v>40301182</v>
          </cell>
          <cell r="B10047" t="str">
            <v>Point</v>
          </cell>
          <cell r="C10047" t="str">
            <v>Petrol Prod Stor-Refinery /Floating Roof Tanks /Gasoline RVP 7: Withdrawal Loss</v>
          </cell>
          <cell r="D10047" t="str">
            <v>Industrial Processes - Storage and Transfer</v>
          </cell>
          <cell r="G10047" t="str">
            <v>Petroleum and Solvent Evaporation</v>
          </cell>
          <cell r="H10047" t="str">
            <v>Petroleum Product Storage at Refineries</v>
          </cell>
          <cell r="I10047" t="str">
            <v>Floating Roof Tanks (Varying Sizes)</v>
          </cell>
          <cell r="J10047" t="str">
            <v>Gasoline RVP 7: Withdrawal Loss (Independent Tank Diameter)</v>
          </cell>
          <cell r="N10047">
            <v>40988</v>
          </cell>
        </row>
        <row r="10048">
          <cell r="A10048" t="str">
            <v>40301197</v>
          </cell>
          <cell r="B10048" t="str">
            <v>Point</v>
          </cell>
          <cell r="C10048" t="str">
            <v>Petrol Prod Stor-Refinery /Floating Roof Tanks /Specify Liquid: Withdrawal Loss</v>
          </cell>
          <cell r="D10048" t="str">
            <v>Industrial Processes - Storage and Transfer</v>
          </cell>
          <cell r="G10048" t="str">
            <v>Petroleum and Solvent Evaporation</v>
          </cell>
          <cell r="H10048" t="str">
            <v>Petroleum Product Storage at Refineries</v>
          </cell>
          <cell r="I10048" t="str">
            <v>Floating Roof Tanks (Varying Sizes)</v>
          </cell>
          <cell r="J10048" t="str">
            <v>Specify Liquid: Withdrawal Loss</v>
          </cell>
          <cell r="N10048">
            <v>40988</v>
          </cell>
        </row>
        <row r="10049">
          <cell r="A10049" t="str">
            <v>40301198</v>
          </cell>
          <cell r="B10049" t="str">
            <v>Point</v>
          </cell>
          <cell r="C10049" t="str">
            <v>Petrol Prod Stor-Refinery /Floating Roof Tanks /Specify Liquid: Standing Loss (67000 Bbl Tank)</v>
          </cell>
          <cell r="D10049" t="str">
            <v>Industrial Processes - Storage and Transfer</v>
          </cell>
          <cell r="G10049" t="str">
            <v>Petroleum and Solvent Evaporation</v>
          </cell>
          <cell r="H10049" t="str">
            <v>Petroleum Product Storage at Refineries</v>
          </cell>
          <cell r="I10049" t="str">
            <v>Floating Roof Tanks (Varying Sizes)</v>
          </cell>
          <cell r="J10049" t="str">
            <v>Specify Liquid: Standing Loss (67000 Bbl. Tank Size)</v>
          </cell>
          <cell r="N10049">
            <v>40988</v>
          </cell>
        </row>
        <row r="10050">
          <cell r="A10050" t="str">
            <v>40301199</v>
          </cell>
          <cell r="B10050" t="str">
            <v>Point</v>
          </cell>
          <cell r="C10050" t="str">
            <v>Petrol Prod Stor-Refinery /Floating Roof Tanks /Specify Liquid: Standing Loss (250000 Bbl Tank)</v>
          </cell>
          <cell r="D10050" t="str">
            <v>Industrial Processes - Storage and Transfer</v>
          </cell>
          <cell r="G10050" t="str">
            <v>Petroleum and Solvent Evaporation</v>
          </cell>
          <cell r="H10050" t="str">
            <v>Petroleum Product Storage at Refineries</v>
          </cell>
          <cell r="I10050" t="str">
            <v>Floating Roof Tanks (Varying Sizes)</v>
          </cell>
          <cell r="J10050" t="str">
            <v>Specify Liquid: Standing Loss (250000 Bbl. Tank Size)</v>
          </cell>
          <cell r="N10050">
            <v>40988</v>
          </cell>
        </row>
        <row r="10051">
          <cell r="A10051" t="str">
            <v>40301201</v>
          </cell>
          <cell r="B10051" t="str">
            <v>Point</v>
          </cell>
          <cell r="C10051" t="str">
            <v>Petrol Prod Stor-Refinery /Variable Vapor Space /Gasoline RVP 13: Filling Loss</v>
          </cell>
          <cell r="D10051" t="str">
            <v>Industrial Processes - Storage and Transfer</v>
          </cell>
          <cell r="G10051" t="str">
            <v>Petroleum and Solvent Evaporation</v>
          </cell>
          <cell r="H10051" t="str">
            <v>Petroleum Product Storage at Refineries</v>
          </cell>
          <cell r="I10051" t="str">
            <v>Variable Vapor Space</v>
          </cell>
          <cell r="J10051" t="str">
            <v>Gasoline RVP 13: Filling Loss</v>
          </cell>
          <cell r="N10051">
            <v>40988</v>
          </cell>
        </row>
        <row r="10052">
          <cell r="A10052" t="str">
            <v>40301202</v>
          </cell>
          <cell r="B10052" t="str">
            <v>Point</v>
          </cell>
          <cell r="C10052" t="str">
            <v>Petrol Prod Stor-Refinery /Variable Vapor Space /Gasoline RVP 10: Filling Loss</v>
          </cell>
          <cell r="D10052" t="str">
            <v>Industrial Processes - Storage and Transfer</v>
          </cell>
          <cell r="G10052" t="str">
            <v>Petroleum and Solvent Evaporation</v>
          </cell>
          <cell r="H10052" t="str">
            <v>Petroleum Product Storage at Refineries</v>
          </cell>
          <cell r="I10052" t="str">
            <v>Variable Vapor Space</v>
          </cell>
          <cell r="J10052" t="str">
            <v>Gasoline RVP 10: Filling Loss</v>
          </cell>
          <cell r="N10052">
            <v>40988</v>
          </cell>
        </row>
        <row r="10053">
          <cell r="A10053" t="str">
            <v>40301203</v>
          </cell>
          <cell r="B10053" t="str">
            <v>Point</v>
          </cell>
          <cell r="C10053" t="str">
            <v>Petrol Prod Stor-Refinery /Variable Vapor Space /Gasoline RVP 7: Filling Loss</v>
          </cell>
          <cell r="D10053" t="str">
            <v>Industrial Processes - Storage and Transfer</v>
          </cell>
          <cell r="G10053" t="str">
            <v>Petroleum and Solvent Evaporation</v>
          </cell>
          <cell r="H10053" t="str">
            <v>Petroleum Product Storage at Refineries</v>
          </cell>
          <cell r="I10053" t="str">
            <v>Variable Vapor Space</v>
          </cell>
          <cell r="J10053" t="str">
            <v>Gasoline RVP 7: Filling Loss</v>
          </cell>
          <cell r="N10053">
            <v>40988</v>
          </cell>
        </row>
        <row r="10054">
          <cell r="A10054" t="str">
            <v>40301204</v>
          </cell>
          <cell r="B10054" t="str">
            <v>Point</v>
          </cell>
          <cell r="C10054" t="str">
            <v>Petrol Prod Stor-Refinery /Variable Vapor Space /Jet Naphtha (JP-4): Filling Loss</v>
          </cell>
          <cell r="D10054" t="str">
            <v>Industrial Processes - Storage and Transfer</v>
          </cell>
          <cell r="G10054" t="str">
            <v>Petroleum and Solvent Evaporation</v>
          </cell>
          <cell r="H10054" t="str">
            <v>Petroleum Product Storage at Refineries</v>
          </cell>
          <cell r="I10054" t="str">
            <v>Variable Vapor Space</v>
          </cell>
          <cell r="J10054" t="str">
            <v>Jet Naphtha (JP-4): Filling Loss</v>
          </cell>
          <cell r="N10054">
            <v>40988</v>
          </cell>
        </row>
        <row r="10055">
          <cell r="A10055" t="str">
            <v>40301205</v>
          </cell>
          <cell r="B10055" t="str">
            <v>Point</v>
          </cell>
          <cell r="C10055" t="str">
            <v>Petrol Prod Stor-Refinery /Variable Vapor Space /Jet Kerosene: Filling Loss</v>
          </cell>
          <cell r="D10055" t="str">
            <v>Industrial Processes - Storage and Transfer</v>
          </cell>
          <cell r="G10055" t="str">
            <v>Petroleum and Solvent Evaporation</v>
          </cell>
          <cell r="H10055" t="str">
            <v>Petroleum Product Storage at Refineries</v>
          </cell>
          <cell r="I10055" t="str">
            <v>Variable Vapor Space</v>
          </cell>
          <cell r="J10055" t="str">
            <v>Jet Kerosene: Filling Loss</v>
          </cell>
          <cell r="N10055">
            <v>40988</v>
          </cell>
        </row>
        <row r="10056">
          <cell r="A10056" t="str">
            <v>40301206</v>
          </cell>
          <cell r="B10056" t="str">
            <v>Point</v>
          </cell>
          <cell r="C10056" t="str">
            <v>Petrol Prod Stor-Refinery /Variable Vapor Space /Distillate Fuel #2: Filling Loss</v>
          </cell>
          <cell r="D10056" t="str">
            <v>Industrial Processes - Storage and Transfer</v>
          </cell>
          <cell r="G10056" t="str">
            <v>Petroleum and Solvent Evaporation</v>
          </cell>
          <cell r="H10056" t="str">
            <v>Petroleum Product Storage at Refineries</v>
          </cell>
          <cell r="I10056" t="str">
            <v>Variable Vapor Space</v>
          </cell>
          <cell r="J10056" t="str">
            <v>Distillate Fuel #2: Filling Loss</v>
          </cell>
          <cell r="N10056">
            <v>40988</v>
          </cell>
        </row>
        <row r="10057">
          <cell r="A10057" t="str">
            <v>40301207</v>
          </cell>
          <cell r="B10057" t="str">
            <v>Point</v>
          </cell>
          <cell r="C10057" t="str">
            <v>Petrol Prod Stor-Refinery /Variable Vapor Space /Benzene: Filling Loss</v>
          </cell>
          <cell r="D10057" t="str">
            <v>Industrial Processes - Storage and Transfer</v>
          </cell>
          <cell r="G10057" t="str">
            <v>Petroleum and Solvent Evaporation</v>
          </cell>
          <cell r="H10057" t="str">
            <v>Petroleum Product Storage at Refineries</v>
          </cell>
          <cell r="I10057" t="str">
            <v>Variable Vapor Space</v>
          </cell>
          <cell r="J10057" t="str">
            <v>Benzene: Filling Loss</v>
          </cell>
          <cell r="N10057">
            <v>40988</v>
          </cell>
        </row>
        <row r="10058">
          <cell r="A10058" t="str">
            <v>40301299</v>
          </cell>
          <cell r="B10058" t="str">
            <v>Point</v>
          </cell>
          <cell r="C10058" t="str">
            <v>Petrol Prod Stor-Refinery /Variable Vapor Space /Specify Liquid: Filling Loss</v>
          </cell>
          <cell r="D10058" t="str">
            <v>Industrial Processes - Storage and Transfer</v>
          </cell>
          <cell r="G10058" t="str">
            <v>Petroleum and Solvent Evaporation</v>
          </cell>
          <cell r="H10058" t="str">
            <v>Petroleum Product Storage at Refineries</v>
          </cell>
          <cell r="I10058" t="str">
            <v>Variable Vapor Space</v>
          </cell>
          <cell r="J10058" t="str">
            <v>Specify Liquid: Filling Loss</v>
          </cell>
          <cell r="N10058">
            <v>40988</v>
          </cell>
        </row>
        <row r="10059">
          <cell r="A10059" t="str">
            <v>40388801</v>
          </cell>
          <cell r="B10059" t="str">
            <v>Point</v>
          </cell>
          <cell r="C10059" t="str">
            <v>Petrol Prod Stor-Refinery /Fugitive Emissions /Specify in Comments Field</v>
          </cell>
          <cell r="D10059" t="str">
            <v>Industrial Processes - Storage and Transfer</v>
          </cell>
          <cell r="G10059" t="str">
            <v>Petroleum and Solvent Evaporation</v>
          </cell>
          <cell r="H10059" t="str">
            <v>Petroleum Product Storage at Refineries</v>
          </cell>
          <cell r="I10059" t="str">
            <v>Fugitive Emissions</v>
          </cell>
          <cell r="J10059" t="str">
            <v>Specify in Comments Field</v>
          </cell>
          <cell r="N10059">
            <v>40988</v>
          </cell>
        </row>
        <row r="10060">
          <cell r="A10060" t="str">
            <v>40388802</v>
          </cell>
          <cell r="B10060" t="str">
            <v>Point</v>
          </cell>
          <cell r="C10060" t="str">
            <v>Petrol Prod Stor-Refinery /Fugitive Emissions /Specify in Comments Field</v>
          </cell>
          <cell r="D10060" t="str">
            <v>Industrial Processes - Storage and Transfer</v>
          </cell>
          <cell r="G10060" t="str">
            <v>Petroleum and Solvent Evaporation</v>
          </cell>
          <cell r="H10060" t="str">
            <v>Petroleum Product Storage at Refineries</v>
          </cell>
          <cell r="I10060" t="str">
            <v>Fugitive Emissions</v>
          </cell>
          <cell r="J10060" t="str">
            <v>Specify in Comments Field</v>
          </cell>
          <cell r="K10060" t="str">
            <v>40388801</v>
          </cell>
          <cell r="L10060" t="str">
            <v>2002</v>
          </cell>
          <cell r="N10060">
            <v>40988</v>
          </cell>
        </row>
        <row r="10061">
          <cell r="A10061" t="str">
            <v>40388803</v>
          </cell>
          <cell r="B10061" t="str">
            <v>Point</v>
          </cell>
          <cell r="C10061" t="str">
            <v>Petrol Prod Stor-Refinery /Fugitive Emissions /Specify in Comments Field</v>
          </cell>
          <cell r="D10061" t="str">
            <v>Industrial Processes - Storage and Transfer</v>
          </cell>
          <cell r="G10061" t="str">
            <v>Petroleum and Solvent Evaporation</v>
          </cell>
          <cell r="H10061" t="str">
            <v>Petroleum Product Storage at Refineries</v>
          </cell>
          <cell r="I10061" t="str">
            <v>Fugitive Emissions</v>
          </cell>
          <cell r="J10061" t="str">
            <v>Specify in Comments Field</v>
          </cell>
          <cell r="K10061" t="str">
            <v>40388801</v>
          </cell>
          <cell r="L10061" t="str">
            <v>2002</v>
          </cell>
          <cell r="N10061">
            <v>40988</v>
          </cell>
        </row>
        <row r="10062">
          <cell r="A10062" t="str">
            <v>40388804</v>
          </cell>
          <cell r="B10062" t="str">
            <v>Point</v>
          </cell>
          <cell r="C10062" t="str">
            <v>Petrol Prod Stor-Refinery /Fugitive Emissions /Specify in Comments Field</v>
          </cell>
          <cell r="D10062" t="str">
            <v>Industrial Processes - Storage and Transfer</v>
          </cell>
          <cell r="G10062" t="str">
            <v>Petroleum and Solvent Evaporation</v>
          </cell>
          <cell r="H10062" t="str">
            <v>Petroleum Product Storage at Refineries</v>
          </cell>
          <cell r="I10062" t="str">
            <v>Fugitive Emissions</v>
          </cell>
          <cell r="J10062" t="str">
            <v>Specify in Comments Field</v>
          </cell>
          <cell r="K10062" t="str">
            <v>40388801</v>
          </cell>
          <cell r="L10062" t="str">
            <v>2002</v>
          </cell>
          <cell r="N10062">
            <v>40988</v>
          </cell>
        </row>
        <row r="10063">
          <cell r="A10063" t="str">
            <v>40388805</v>
          </cell>
          <cell r="B10063" t="str">
            <v>Point</v>
          </cell>
          <cell r="C10063" t="str">
            <v>Petrol Prod Stor-Refinery /Fugitive Emissions /Specify in Comments Field</v>
          </cell>
          <cell r="D10063" t="str">
            <v>Industrial Processes - Storage and Transfer</v>
          </cell>
          <cell r="G10063" t="str">
            <v>Petroleum and Solvent Evaporation</v>
          </cell>
          <cell r="H10063" t="str">
            <v>Petroleum Product Storage at Refineries</v>
          </cell>
          <cell r="I10063" t="str">
            <v>Fugitive Emissions</v>
          </cell>
          <cell r="J10063" t="str">
            <v>Specify in Comments Field</v>
          </cell>
          <cell r="K10063" t="str">
            <v>40388801</v>
          </cell>
          <cell r="L10063" t="str">
            <v>2002</v>
          </cell>
          <cell r="N10063">
            <v>40988</v>
          </cell>
        </row>
        <row r="10064">
          <cell r="A10064" t="str">
            <v>40399999</v>
          </cell>
          <cell r="B10064" t="str">
            <v>Point</v>
          </cell>
          <cell r="C10064" t="str">
            <v>Petrol Prod Stor-Refinery /Other Not Classified /See Comment **</v>
          </cell>
          <cell r="D10064" t="str">
            <v>Industrial Processes - Storage and Transfer</v>
          </cell>
          <cell r="G10064" t="str">
            <v>Petroleum and Solvent Evaporation</v>
          </cell>
          <cell r="H10064" t="str">
            <v>Petroleum Product Storage at Refineries</v>
          </cell>
          <cell r="I10064" t="str">
            <v>Other Not Classified</v>
          </cell>
          <cell r="J10064" t="str">
            <v>See Comment **</v>
          </cell>
          <cell r="N10064">
            <v>40988</v>
          </cell>
        </row>
        <row r="10065">
          <cell r="A10065" t="str">
            <v>40400101</v>
          </cell>
          <cell r="B10065" t="str">
            <v>Point</v>
          </cell>
          <cell r="C10065" t="str">
            <v>Petrol Prod Stor-Bulk Terminals /Gasoline RVP 13: Breathing Loss (67000 BBL) - Fixed Roof Tank</v>
          </cell>
          <cell r="D10065" t="str">
            <v>Bulk Gasoline Terminals</v>
          </cell>
          <cell r="G10065" t="str">
            <v>Petroleum and Solvent Evaporation</v>
          </cell>
          <cell r="H10065" t="str">
            <v>Petroleum Liquids Storage (non-Refinery)</v>
          </cell>
          <cell r="I10065" t="str">
            <v>Bulk Terminals</v>
          </cell>
          <cell r="J10065" t="str">
            <v>Gasoline RVP 13: Breathing Loss (67000 Bbl Capacity) - Fixed Roof Tank</v>
          </cell>
          <cell r="N10065">
            <v>40988</v>
          </cell>
        </row>
        <row r="10066">
          <cell r="A10066" t="str">
            <v>40400102</v>
          </cell>
          <cell r="B10066" t="str">
            <v>Point</v>
          </cell>
          <cell r="C10066" t="str">
            <v>Petrol Prod Stor-Bulk Terminals /Gasoline RVP 10: Breathing Loss (67000 BBL) - Fixed Roof Tank</v>
          </cell>
          <cell r="D10066" t="str">
            <v>Bulk Gasoline Terminals</v>
          </cell>
          <cell r="G10066" t="str">
            <v>Petroleum and Solvent Evaporation</v>
          </cell>
          <cell r="H10066" t="str">
            <v>Petroleum Liquids Storage (non-Refinery)</v>
          </cell>
          <cell r="I10066" t="str">
            <v>Bulk Terminals</v>
          </cell>
          <cell r="J10066" t="str">
            <v>Gasoline RVP 10: Breathing Loss (67000 Bbl Capacity) - Fixed Roof Tank</v>
          </cell>
          <cell r="N10066">
            <v>40988</v>
          </cell>
        </row>
        <row r="10067">
          <cell r="A10067" t="str">
            <v>40400103</v>
          </cell>
          <cell r="B10067" t="str">
            <v>Point</v>
          </cell>
          <cell r="C10067" t="str">
            <v>Petrol Prod Stor-Bulk Terminals /Gasoline RVP 7: Breathing Loss (67000 BBL) - Fixed Roof Tank</v>
          </cell>
          <cell r="D10067" t="str">
            <v>Bulk Gasoline Terminals</v>
          </cell>
          <cell r="G10067" t="str">
            <v>Petroleum and Solvent Evaporation</v>
          </cell>
          <cell r="H10067" t="str">
            <v>Petroleum Liquids Storage (non-Refinery)</v>
          </cell>
          <cell r="I10067" t="str">
            <v>Bulk Terminals</v>
          </cell>
          <cell r="J10067" t="str">
            <v>Gasoline RVP 7: Breathing Loss (67000 Bbl. Capacity) - Fixed Roof Tank</v>
          </cell>
          <cell r="N10067">
            <v>40988</v>
          </cell>
        </row>
        <row r="10068">
          <cell r="A10068" t="str">
            <v>40400104</v>
          </cell>
          <cell r="B10068" t="str">
            <v>Point</v>
          </cell>
          <cell r="C10068" t="str">
            <v>Petrol Prod Stor-Bulk Terminals /Gasoline RVP 13: Breathing Loss (250000 BBL)-Fixed Roof Tank</v>
          </cell>
          <cell r="D10068" t="str">
            <v>Bulk Gasoline Terminals</v>
          </cell>
          <cell r="G10068" t="str">
            <v>Petroleum and Solvent Evaporation</v>
          </cell>
          <cell r="H10068" t="str">
            <v>Petroleum Liquids Storage (non-Refinery)</v>
          </cell>
          <cell r="I10068" t="str">
            <v>Bulk Terminals</v>
          </cell>
          <cell r="J10068" t="str">
            <v>Gasoline RVP 13: Breathing Loss (250000 Bbl Capacity)-Fixed Roof Tank</v>
          </cell>
          <cell r="N10068">
            <v>40988</v>
          </cell>
        </row>
        <row r="10069">
          <cell r="A10069" t="str">
            <v>40400105</v>
          </cell>
          <cell r="B10069" t="str">
            <v>Point</v>
          </cell>
          <cell r="C10069" t="str">
            <v>Petrol Prod Stor-Bulk Terminals /Gasoline RVP 10: Breathing Loss (250000 BBL)-Fixed Roof Tank</v>
          </cell>
          <cell r="D10069" t="str">
            <v>Bulk Gasoline Terminals</v>
          </cell>
          <cell r="G10069" t="str">
            <v>Petroleum and Solvent Evaporation</v>
          </cell>
          <cell r="H10069" t="str">
            <v>Petroleum Liquids Storage (non-Refinery)</v>
          </cell>
          <cell r="I10069" t="str">
            <v>Bulk Terminals</v>
          </cell>
          <cell r="J10069" t="str">
            <v>Gasoline RVP 10: Breathing Loss (250000 Bbl Capacity)-Fixed Roof Tank</v>
          </cell>
          <cell r="N10069">
            <v>40988</v>
          </cell>
        </row>
        <row r="10070">
          <cell r="A10070" t="str">
            <v>40400106</v>
          </cell>
          <cell r="B10070" t="str">
            <v>Point</v>
          </cell>
          <cell r="C10070" t="str">
            <v>Petrol Prod Stor-Bulk Terminals /Gasoline RVP 7: Breathing Loss (250000 BBL) - Fixed Roof Tank</v>
          </cell>
          <cell r="D10070" t="str">
            <v>Bulk Gasoline Terminals</v>
          </cell>
          <cell r="G10070" t="str">
            <v>Petroleum and Solvent Evaporation</v>
          </cell>
          <cell r="H10070" t="str">
            <v>Petroleum Liquids Storage (non-Refinery)</v>
          </cell>
          <cell r="I10070" t="str">
            <v>Bulk Terminals</v>
          </cell>
          <cell r="J10070" t="str">
            <v>Gasoline RVP 7: Breathing Loss (250000 Bbl Capacity) - Fixed Roof Tank</v>
          </cell>
          <cell r="N10070">
            <v>40988</v>
          </cell>
        </row>
        <row r="10071">
          <cell r="A10071" t="str">
            <v>40400107</v>
          </cell>
          <cell r="B10071" t="str">
            <v>Point</v>
          </cell>
          <cell r="C10071" t="str">
            <v>Petrol Prod Stor-Bulk Terminals /Gasoline RVP 13: Working Loss (Diam Independent) - Fixed Roof Tank</v>
          </cell>
          <cell r="D10071" t="str">
            <v>Bulk Gasoline Terminals</v>
          </cell>
          <cell r="G10071" t="str">
            <v>Petroleum and Solvent Evaporation</v>
          </cell>
          <cell r="H10071" t="str">
            <v>Petroleum Liquids Storage (non-Refinery)</v>
          </cell>
          <cell r="I10071" t="str">
            <v>Bulk Terminals</v>
          </cell>
          <cell r="J10071" t="str">
            <v>Gasoline RVP 13: Working Loss (Diam. Independent) - Fixed Roof Tank</v>
          </cell>
          <cell r="N10071">
            <v>40988</v>
          </cell>
        </row>
        <row r="10072">
          <cell r="A10072" t="str">
            <v>40400108</v>
          </cell>
          <cell r="B10072" t="str">
            <v>Point</v>
          </cell>
          <cell r="C10072" t="str">
            <v>Petrol Prod Stor-Bulk Terminals /Gasoline RVP 10: Working Loss (Diam Independent) - Fixed Roof Tank</v>
          </cell>
          <cell r="D10072" t="str">
            <v>Bulk Gasoline Terminals</v>
          </cell>
          <cell r="G10072" t="str">
            <v>Petroleum and Solvent Evaporation</v>
          </cell>
          <cell r="H10072" t="str">
            <v>Petroleum Liquids Storage (non-Refinery)</v>
          </cell>
          <cell r="I10072" t="str">
            <v>Bulk Terminals</v>
          </cell>
          <cell r="J10072" t="str">
            <v>Gasoline RVP 10: Working Loss (Diameter Independent) - Fixed Roof Tank</v>
          </cell>
          <cell r="N10072">
            <v>40988</v>
          </cell>
        </row>
        <row r="10073">
          <cell r="A10073" t="str">
            <v>40400109</v>
          </cell>
          <cell r="B10073" t="str">
            <v>Point</v>
          </cell>
          <cell r="C10073" t="str">
            <v>Petrol Prod Stor-Bulk Terminals /Gasoline RVP 7: Working Loss (Diam Independent) - Fixed Roof Tank</v>
          </cell>
          <cell r="D10073" t="str">
            <v>Bulk Gasoline Terminals</v>
          </cell>
          <cell r="G10073" t="str">
            <v>Petroleum and Solvent Evaporation</v>
          </cell>
          <cell r="H10073" t="str">
            <v>Petroleum Liquids Storage (non-Refinery)</v>
          </cell>
          <cell r="I10073" t="str">
            <v>Bulk Terminals</v>
          </cell>
          <cell r="J10073" t="str">
            <v>Gasoline RVP 7: Working Loss (Diameter Independent) - Fixed Roof Tank</v>
          </cell>
          <cell r="N10073">
            <v>40988</v>
          </cell>
        </row>
        <row r="10074">
          <cell r="A10074" t="str">
            <v>40400110</v>
          </cell>
          <cell r="B10074" t="str">
            <v>Point</v>
          </cell>
          <cell r="C10074" t="str">
            <v>Petrol Prod Stor-Bulk Terminals /Gasoline RVP 13: Standing Loss (67000 BBL)-Floating Roof Tank</v>
          </cell>
          <cell r="D10074" t="str">
            <v>Bulk Gasoline Terminals</v>
          </cell>
          <cell r="G10074" t="str">
            <v>Petroleum and Solvent Evaporation</v>
          </cell>
          <cell r="H10074" t="str">
            <v>Petroleum Liquids Storage (non-Refinery)</v>
          </cell>
          <cell r="I10074" t="str">
            <v>Bulk Terminals</v>
          </cell>
          <cell r="J10074" t="str">
            <v>Gasoline RVP 13: Standing Loss (67000 Bbl Capacity)-Floating Roof Tank</v>
          </cell>
          <cell r="N10074">
            <v>40988</v>
          </cell>
        </row>
        <row r="10075">
          <cell r="A10075" t="str">
            <v>40400111</v>
          </cell>
          <cell r="B10075" t="str">
            <v>Point</v>
          </cell>
          <cell r="C10075" t="str">
            <v>Petrol Prod Stor-Bulk Terminals /Gasoline RVP 10: Standing Loss (67000 BBL)-Floating Roof Tank</v>
          </cell>
          <cell r="D10075" t="str">
            <v>Bulk Gasoline Terminals</v>
          </cell>
          <cell r="G10075" t="str">
            <v>Petroleum and Solvent Evaporation</v>
          </cell>
          <cell r="H10075" t="str">
            <v>Petroleum Liquids Storage (non-Refinery)</v>
          </cell>
          <cell r="I10075" t="str">
            <v>Bulk Terminals</v>
          </cell>
          <cell r="J10075" t="str">
            <v>Gasoline RVP 10: Standing Loss (67000 Bbl Capacity)-Floating Roof Tank</v>
          </cell>
          <cell r="N10075">
            <v>40988</v>
          </cell>
        </row>
        <row r="10076">
          <cell r="A10076" t="str">
            <v>40400112</v>
          </cell>
          <cell r="B10076" t="str">
            <v>Point</v>
          </cell>
          <cell r="C10076" t="str">
            <v>Petrol Prod Stor-Bulk Terminals /Gasoline RVP 7: Standing Loss (67000 BBL)- Floating Roof Tank</v>
          </cell>
          <cell r="D10076" t="str">
            <v>Bulk Gasoline Terminals</v>
          </cell>
          <cell r="G10076" t="str">
            <v>Petroleum and Solvent Evaporation</v>
          </cell>
          <cell r="H10076" t="str">
            <v>Petroleum Liquids Storage (non-Refinery)</v>
          </cell>
          <cell r="I10076" t="str">
            <v>Bulk Terminals</v>
          </cell>
          <cell r="J10076" t="str">
            <v>Gasoline RVP 7: Standing Loss (67000 Bbl Capacity)- Floating Roof Tank</v>
          </cell>
          <cell r="N10076">
            <v>40988</v>
          </cell>
        </row>
        <row r="10077">
          <cell r="A10077" t="str">
            <v>40400113</v>
          </cell>
          <cell r="B10077" t="str">
            <v>Point</v>
          </cell>
          <cell r="C10077" t="str">
            <v>Petrol Prod Stor-Bulk Terminals /Gasoline RVP 13: Standing Loss (250000 BBL) - Floating Roof Tank</v>
          </cell>
          <cell r="D10077" t="str">
            <v>Bulk Gasoline Terminals</v>
          </cell>
          <cell r="G10077" t="str">
            <v>Petroleum and Solvent Evaporation</v>
          </cell>
          <cell r="H10077" t="str">
            <v>Petroleum Liquids Storage (non-Refinery)</v>
          </cell>
          <cell r="I10077" t="str">
            <v>Bulk Terminals</v>
          </cell>
          <cell r="J10077" t="str">
            <v>Gasoline RVP 13: Standing Loss (250000 Bbl Cap.) - Floating Roof Tank</v>
          </cell>
          <cell r="N10077">
            <v>40988</v>
          </cell>
        </row>
        <row r="10078">
          <cell r="A10078" t="str">
            <v>40400114</v>
          </cell>
          <cell r="B10078" t="str">
            <v>Point</v>
          </cell>
          <cell r="C10078" t="str">
            <v>Petrol Prod Stor-Bulk Terminals /Gasoline RVP 10: Standing Loss (250000 BBL) - Floating Roof Tank</v>
          </cell>
          <cell r="D10078" t="str">
            <v>Bulk Gasoline Terminals</v>
          </cell>
          <cell r="G10078" t="str">
            <v>Petroleum and Solvent Evaporation</v>
          </cell>
          <cell r="H10078" t="str">
            <v>Petroleum Liquids Storage (non-Refinery)</v>
          </cell>
          <cell r="I10078" t="str">
            <v>Bulk Terminals</v>
          </cell>
          <cell r="J10078" t="str">
            <v>Gasoline RVP 10: Standing Loss (250000 Bbl Cap.) - Floating Roof Tank</v>
          </cell>
          <cell r="N10078">
            <v>40988</v>
          </cell>
        </row>
        <row r="10079">
          <cell r="A10079" t="str">
            <v>40400115</v>
          </cell>
          <cell r="B10079" t="str">
            <v>Point</v>
          </cell>
          <cell r="C10079" t="str">
            <v>Petrol Prod Stor-Bulk Terminals /Gasoline RVP 7: Standing Loss (250000 BBL) - Floating Roof Tank</v>
          </cell>
          <cell r="D10079" t="str">
            <v>Bulk Gasoline Terminals</v>
          </cell>
          <cell r="G10079" t="str">
            <v>Petroleum and Solvent Evaporation</v>
          </cell>
          <cell r="H10079" t="str">
            <v>Petroleum Liquids Storage (non-Refinery)</v>
          </cell>
          <cell r="I10079" t="str">
            <v>Bulk Terminals</v>
          </cell>
          <cell r="J10079" t="str">
            <v>Gasoline RVP 7: Standing Loss (250000 Bbl Cap.) - Floating Roof Tank</v>
          </cell>
          <cell r="N10079">
            <v>40988</v>
          </cell>
        </row>
        <row r="10080">
          <cell r="A10080" t="str">
            <v>40400116</v>
          </cell>
          <cell r="B10080" t="str">
            <v>Point</v>
          </cell>
          <cell r="C10080" t="str">
            <v>Petrol Prod Stor-Bulk Terminals /Gasoline RVP 13/10/7: Withdrawal Loss (67000 BBL) - Float Rf Tnk</v>
          </cell>
          <cell r="D10080" t="str">
            <v>Bulk Gasoline Terminals</v>
          </cell>
          <cell r="G10080" t="str">
            <v>Petroleum and Solvent Evaporation</v>
          </cell>
          <cell r="H10080" t="str">
            <v>Petroleum Liquids Storage (non-Refinery)</v>
          </cell>
          <cell r="I10080" t="str">
            <v>Bulk Terminals</v>
          </cell>
          <cell r="J10080" t="str">
            <v>Gasoline RVP 13/10/7: Withdrawal Loss (67000 Bbl Cap.) - Float Rf Tnk</v>
          </cell>
          <cell r="N10080">
            <v>40988</v>
          </cell>
        </row>
        <row r="10081">
          <cell r="A10081" t="str">
            <v>40400117</v>
          </cell>
          <cell r="B10081" t="str">
            <v>Point</v>
          </cell>
          <cell r="C10081" t="str">
            <v>Petrol Prod Stor-Bulk Terminals /Gasoline RVP 13/10/7: Withdrawal Loss (250000 Bbl Cap) - Float Rf Tnk</v>
          </cell>
          <cell r="D10081" t="str">
            <v>Bulk Gasoline Terminals</v>
          </cell>
          <cell r="G10081" t="str">
            <v>Petroleum and Solvent Evaporation</v>
          </cell>
          <cell r="H10081" t="str">
            <v>Petroleum Liquids Storage (non-Refinery)</v>
          </cell>
          <cell r="I10081" t="str">
            <v>Bulk Terminals</v>
          </cell>
          <cell r="J10081" t="str">
            <v>Gasoline RVP 13/10/7: Withdrawal Loss (250000 Bbl Cap.) - Float Rf Tnk</v>
          </cell>
          <cell r="N10081">
            <v>40988</v>
          </cell>
        </row>
        <row r="10082">
          <cell r="A10082" t="str">
            <v>40400118</v>
          </cell>
          <cell r="B10082" t="str">
            <v>Point</v>
          </cell>
          <cell r="C10082" t="str">
            <v>Petrol Prod Stor-Bulk Terminals /Gasoline RVP 13: Filling Loss (10500 BBL) - Variable Vapor Space</v>
          </cell>
          <cell r="D10082" t="str">
            <v>Bulk Gasoline Terminals</v>
          </cell>
          <cell r="G10082" t="str">
            <v>Petroleum and Solvent Evaporation</v>
          </cell>
          <cell r="H10082" t="str">
            <v>Petroleum Liquids Storage (non-Refinery)</v>
          </cell>
          <cell r="I10082" t="str">
            <v>Bulk Terminals</v>
          </cell>
          <cell r="J10082" t="str">
            <v>Gasoline RVP 13: Filling Loss (10500 Bbl Cap.) - Variable Vapor Space</v>
          </cell>
          <cell r="N10082">
            <v>40988</v>
          </cell>
        </row>
        <row r="10083">
          <cell r="A10083" t="str">
            <v>40400119</v>
          </cell>
          <cell r="B10083" t="str">
            <v>Point</v>
          </cell>
          <cell r="C10083" t="str">
            <v>Petrol Prod Stor-Bulk Terminals /Gasoline RVP 10: Filling Loss (10500 BBL) - Variable Vapor Space</v>
          </cell>
          <cell r="D10083" t="str">
            <v>Bulk Gasoline Terminals</v>
          </cell>
          <cell r="G10083" t="str">
            <v>Petroleum and Solvent Evaporation</v>
          </cell>
          <cell r="H10083" t="str">
            <v>Petroleum Liquids Storage (non-Refinery)</v>
          </cell>
          <cell r="I10083" t="str">
            <v>Bulk Terminals</v>
          </cell>
          <cell r="J10083" t="str">
            <v>Gasoline RVP 10: Filling Loss (10500 Bbl Cap.) - Variable Vapor Space</v>
          </cell>
          <cell r="N10083">
            <v>40988</v>
          </cell>
        </row>
        <row r="10084">
          <cell r="A10084" t="str">
            <v>40400120</v>
          </cell>
          <cell r="B10084" t="str">
            <v>Point</v>
          </cell>
          <cell r="C10084" t="str">
            <v>Petrol Prod Stor-Bulk Terminals /Gasoline RVP 7: Filling Loss (10500 BBL) - Variable Vapor Space</v>
          </cell>
          <cell r="D10084" t="str">
            <v>Bulk Gasoline Terminals</v>
          </cell>
          <cell r="G10084" t="str">
            <v>Petroleum and Solvent Evaporation</v>
          </cell>
          <cell r="H10084" t="str">
            <v>Petroleum Liquids Storage (non-Refinery)</v>
          </cell>
          <cell r="I10084" t="str">
            <v>Bulk Terminals</v>
          </cell>
          <cell r="J10084" t="str">
            <v>Gasoline RVP 7: Filling Loss (10500 Bbl Cap.) - Variable Vapor Space</v>
          </cell>
          <cell r="N10084">
            <v>40988</v>
          </cell>
        </row>
        <row r="10085">
          <cell r="A10085" t="str">
            <v>40400121</v>
          </cell>
          <cell r="B10085" t="str">
            <v>Point</v>
          </cell>
          <cell r="C10085" t="str">
            <v>Petrol Prod Stor-Bulk Terminals /Diesel Fuel: Standing Loss (Diam Independent) - Fixed Roof Tank</v>
          </cell>
          <cell r="D10085" t="str">
            <v>Bulk Gasoline Terminals</v>
          </cell>
          <cell r="G10085" t="str">
            <v>Petroleum and Solvent Evaporation</v>
          </cell>
          <cell r="H10085" t="str">
            <v>Petroleum Liquids Storage (non-Refinery)</v>
          </cell>
          <cell r="I10085" t="str">
            <v>Bulk Terminals</v>
          </cell>
          <cell r="J10085" t="str">
            <v>Diesel Fuel: Standing Loss (Diameter Independent) - Fixed Roof Tank</v>
          </cell>
          <cell r="N10085">
            <v>40988</v>
          </cell>
        </row>
        <row r="10086">
          <cell r="A10086" t="str">
            <v>40400122</v>
          </cell>
          <cell r="B10086" t="str">
            <v>Point</v>
          </cell>
          <cell r="C10086" t="str">
            <v>Petrol Prod Stor-Bulk Terminals /Diesel Fuel: Working Loss (Diam Independent) - Fixed Roof Tank</v>
          </cell>
          <cell r="D10086" t="str">
            <v>Bulk Gasoline Terminals</v>
          </cell>
          <cell r="G10086" t="str">
            <v>Petroleum and Solvent Evaporation</v>
          </cell>
          <cell r="H10086" t="str">
            <v>Petroleum Liquids Storage (non-Refinery)</v>
          </cell>
          <cell r="I10086" t="str">
            <v>Bulk Terminals</v>
          </cell>
          <cell r="J10086" t="str">
            <v>Diesel Fuel: Working Loss (Diameter Independent) - Fixed Roof Tank</v>
          </cell>
          <cell r="N10086">
            <v>40988</v>
          </cell>
        </row>
        <row r="10087">
          <cell r="A10087" t="str">
            <v>40400130</v>
          </cell>
          <cell r="B10087" t="str">
            <v>Point</v>
          </cell>
          <cell r="C10087" t="str">
            <v>Petrol Prod Stor-Bulk Terminals /Specify Liquid: Standing Loss - External Floating Roof w/ Primary Seal</v>
          </cell>
          <cell r="D10087" t="str">
            <v>Bulk Gasoline Terminals</v>
          </cell>
          <cell r="G10087" t="str">
            <v>Petroleum and Solvent Evaporation</v>
          </cell>
          <cell r="H10087" t="str">
            <v>Petroleum Liquids Storage (non-Refinery)</v>
          </cell>
          <cell r="I10087" t="str">
            <v>Bulk Terminals</v>
          </cell>
          <cell r="J10087" t="str">
            <v>Specify Liquid: Standing Loss - External Floating Roof w/ Primary Seal</v>
          </cell>
          <cell r="N10087">
            <v>40988</v>
          </cell>
        </row>
        <row r="10088">
          <cell r="A10088" t="str">
            <v>40400131</v>
          </cell>
          <cell r="B10088" t="str">
            <v>Point</v>
          </cell>
          <cell r="C10088" t="str">
            <v>Petrol Prod Stor-Bulk Terminals /Gasoline RVP 13: Standing Loss - Ext. Floating Roof w/ Primary Seal</v>
          </cell>
          <cell r="D10088" t="str">
            <v>Bulk Gasoline Terminals</v>
          </cell>
          <cell r="G10088" t="str">
            <v>Petroleum and Solvent Evaporation</v>
          </cell>
          <cell r="H10088" t="str">
            <v>Petroleum Liquids Storage (non-Refinery)</v>
          </cell>
          <cell r="I10088" t="str">
            <v>Bulk Terminals</v>
          </cell>
          <cell r="J10088" t="str">
            <v>Gasoline RVP 13: Standing Loss - Ext. Floating Roof w/ Primary Seal</v>
          </cell>
          <cell r="N10088">
            <v>40988</v>
          </cell>
        </row>
        <row r="10089">
          <cell r="A10089" t="str">
            <v>40400132</v>
          </cell>
          <cell r="B10089" t="str">
            <v>Point</v>
          </cell>
          <cell r="C10089" t="str">
            <v>Petrol Prod Stor-Bulk Terminals /Gasoline RVP 10: Standing Loss - Ext. Floating Roof w/ Primary Seal</v>
          </cell>
          <cell r="D10089" t="str">
            <v>Bulk Gasoline Terminals</v>
          </cell>
          <cell r="G10089" t="str">
            <v>Petroleum and Solvent Evaporation</v>
          </cell>
          <cell r="H10089" t="str">
            <v>Petroleum Liquids Storage (non-Refinery)</v>
          </cell>
          <cell r="I10089" t="str">
            <v>Bulk Terminals</v>
          </cell>
          <cell r="J10089" t="str">
            <v>Gasoline RVP 10: Standing Loss - Ext. Floating Roof w/ Primary Seal</v>
          </cell>
          <cell r="N10089">
            <v>40988</v>
          </cell>
        </row>
        <row r="10090">
          <cell r="A10090" t="str">
            <v>40400133</v>
          </cell>
          <cell r="B10090" t="str">
            <v>Point</v>
          </cell>
          <cell r="C10090" t="str">
            <v>Petrol Prod Stor-Bulk Terminals /Gasoline RVP 7: Standing Loss - External Floating Roof w/ Primary Seal</v>
          </cell>
          <cell r="D10090" t="str">
            <v>Bulk Gasoline Terminals</v>
          </cell>
          <cell r="G10090" t="str">
            <v>Petroleum and Solvent Evaporation</v>
          </cell>
          <cell r="H10090" t="str">
            <v>Petroleum Liquids Storage (non-Refinery)</v>
          </cell>
          <cell r="I10090" t="str">
            <v>Bulk Terminals</v>
          </cell>
          <cell r="J10090" t="str">
            <v>Gasoline RVP 7: Standing Loss - External Floating Roof w/ Primary Seal</v>
          </cell>
          <cell r="N10090">
            <v>40988</v>
          </cell>
        </row>
        <row r="10091">
          <cell r="A10091" t="str">
            <v>40400140</v>
          </cell>
          <cell r="B10091" t="str">
            <v>Point</v>
          </cell>
          <cell r="C10091" t="str">
            <v>Petrol Prod Stor-Bulk Terminals /Specify Liquid: Standing Loss - Ext. Float Roof Tank w/ Secondy Seal</v>
          </cell>
          <cell r="D10091" t="str">
            <v>Bulk Gasoline Terminals</v>
          </cell>
          <cell r="G10091" t="str">
            <v>Petroleum and Solvent Evaporation</v>
          </cell>
          <cell r="H10091" t="str">
            <v>Petroleum Liquids Storage (non-Refinery)</v>
          </cell>
          <cell r="I10091" t="str">
            <v>Bulk Terminals</v>
          </cell>
          <cell r="J10091" t="str">
            <v>Specify Liquid: Standing Loss - Ext. Float Roof Tank w/ Secondy Seal</v>
          </cell>
          <cell r="N10091">
            <v>40988</v>
          </cell>
        </row>
        <row r="10092">
          <cell r="A10092" t="str">
            <v>40400141</v>
          </cell>
          <cell r="B10092" t="str">
            <v>Point</v>
          </cell>
          <cell r="C10092" t="str">
            <v>Petrol Prod Stor-Bulk Terminals /Gasoline RVP 13: Standing Loss - Ext. Floating Roof w/ Secondary Seal</v>
          </cell>
          <cell r="D10092" t="str">
            <v>Bulk Gasoline Terminals</v>
          </cell>
          <cell r="G10092" t="str">
            <v>Petroleum and Solvent Evaporation</v>
          </cell>
          <cell r="H10092" t="str">
            <v>Petroleum Liquids Storage (non-Refinery)</v>
          </cell>
          <cell r="I10092" t="str">
            <v>Bulk Terminals</v>
          </cell>
          <cell r="J10092" t="str">
            <v>Gasoline RVP 13: Standing Loss - Ext. Floating Roof w/ Secondary Seal</v>
          </cell>
          <cell r="N10092">
            <v>40988</v>
          </cell>
        </row>
        <row r="10093">
          <cell r="A10093" t="str">
            <v>40400142</v>
          </cell>
          <cell r="B10093" t="str">
            <v>Point</v>
          </cell>
          <cell r="C10093" t="str">
            <v>Petrol Prod Stor-Bulk Terminals /Gasoline RVP 10: Standing Loss - Ext. Floating Roof w/ Secondary Seal</v>
          </cell>
          <cell r="D10093" t="str">
            <v>Bulk Gasoline Terminals</v>
          </cell>
          <cell r="G10093" t="str">
            <v>Petroleum and Solvent Evaporation</v>
          </cell>
          <cell r="H10093" t="str">
            <v>Petroleum Liquids Storage (non-Refinery)</v>
          </cell>
          <cell r="I10093" t="str">
            <v>Bulk Terminals</v>
          </cell>
          <cell r="J10093" t="str">
            <v>Gasoline RVP 10: Standing Loss - Ext. Floating Roof w/ Secondary Seal</v>
          </cell>
          <cell r="N10093">
            <v>40988</v>
          </cell>
        </row>
        <row r="10094">
          <cell r="A10094" t="str">
            <v>40400143</v>
          </cell>
          <cell r="B10094" t="str">
            <v>Point</v>
          </cell>
          <cell r="C10094" t="str">
            <v>Petrol Prod Stor-Bulk Terminals /Gasoline RVP 7: Standing Loss - Ext. Floating Roof w/ Secondary Seal</v>
          </cell>
          <cell r="D10094" t="str">
            <v>Bulk Gasoline Terminals</v>
          </cell>
          <cell r="G10094" t="str">
            <v>Petroleum and Solvent Evaporation</v>
          </cell>
          <cell r="H10094" t="str">
            <v>Petroleum Liquids Storage (non-Refinery)</v>
          </cell>
          <cell r="I10094" t="str">
            <v>Bulk Terminals</v>
          </cell>
          <cell r="J10094" t="str">
            <v>Gasoline RVP 7: Standing Loss - Ext. Floating Roof w/ Secondary Seal</v>
          </cell>
          <cell r="N10094">
            <v>40988</v>
          </cell>
        </row>
        <row r="10095">
          <cell r="A10095" t="str">
            <v>40400148</v>
          </cell>
          <cell r="B10095" t="str">
            <v>Point</v>
          </cell>
          <cell r="C10095" t="str">
            <v>Petrol Prod Stor-Bulk Terminals /Gasoline RVP 13/10/7: Withdrawal Loss - Ext. Float Roof (Pri/Sec Seal)</v>
          </cell>
          <cell r="D10095" t="str">
            <v>Bulk Gasoline Terminals</v>
          </cell>
          <cell r="G10095" t="str">
            <v>Petroleum and Solvent Evaporation</v>
          </cell>
          <cell r="H10095" t="str">
            <v>Petroleum Liquids Storage (non-Refinery)</v>
          </cell>
          <cell r="I10095" t="str">
            <v>Bulk Terminals</v>
          </cell>
          <cell r="J10095" t="str">
            <v>Gasoline RVP 13/10/7: Withdrawal Loss - Ext. Float Roof (Pri/Sec Seal)</v>
          </cell>
          <cell r="N10095">
            <v>40988</v>
          </cell>
        </row>
        <row r="10096">
          <cell r="A10096" t="str">
            <v>40400149</v>
          </cell>
          <cell r="B10096" t="str">
            <v>Point</v>
          </cell>
          <cell r="C10096" t="str">
            <v>Petrol Prod Stor-Bulk Terminals /Specify Liquid: External Floating Roof (Primary/Secondary Seal)</v>
          </cell>
          <cell r="D10096" t="str">
            <v>Bulk Gasoline Terminals</v>
          </cell>
          <cell r="G10096" t="str">
            <v>Petroleum and Solvent Evaporation</v>
          </cell>
          <cell r="H10096" t="str">
            <v>Petroleum Liquids Storage (non-Refinery)</v>
          </cell>
          <cell r="I10096" t="str">
            <v>Bulk Terminals</v>
          </cell>
          <cell r="J10096" t="str">
            <v>Specify Liquid: External Floating Roof (Primary/Secondary Seal)</v>
          </cell>
          <cell r="N10096">
            <v>40988</v>
          </cell>
        </row>
        <row r="10097">
          <cell r="A10097" t="str">
            <v>40400150</v>
          </cell>
          <cell r="B10097" t="str">
            <v>Point</v>
          </cell>
          <cell r="C10097" t="str">
            <v>Petrol Prod Stor-Bulk Terminals /Miscellaneous Losses/Leaks: Loading Racks</v>
          </cell>
          <cell r="D10097" t="str">
            <v>Bulk Gasoline Terminals</v>
          </cell>
          <cell r="G10097" t="str">
            <v>Petroleum and Solvent Evaporation</v>
          </cell>
          <cell r="H10097" t="str">
            <v>Petroleum Liquids Storage (non-Refinery)</v>
          </cell>
          <cell r="I10097" t="str">
            <v>Bulk Terminals</v>
          </cell>
          <cell r="J10097" t="str">
            <v>Miscellaneous Losses/Leaks: Loading Racks</v>
          </cell>
          <cell r="N10097">
            <v>40988</v>
          </cell>
        </row>
        <row r="10098">
          <cell r="A10098" t="str">
            <v>40400151</v>
          </cell>
          <cell r="B10098" t="str">
            <v>Point</v>
          </cell>
          <cell r="C10098" t="str">
            <v>Petrol Prod Stor-Bulk Terminals /Valves, Flanges, and Pumps</v>
          </cell>
          <cell r="D10098" t="str">
            <v>Bulk Gasoline Terminals</v>
          </cell>
          <cell r="G10098" t="str">
            <v>Petroleum and Solvent Evaporation</v>
          </cell>
          <cell r="H10098" t="str">
            <v>Petroleum Liquids Storage (non-Refinery)</v>
          </cell>
          <cell r="I10098" t="str">
            <v>Bulk Terminals</v>
          </cell>
          <cell r="J10098" t="str">
            <v>Valves, Flanges, and Pumps</v>
          </cell>
          <cell r="N10098">
            <v>40988</v>
          </cell>
        </row>
        <row r="10099">
          <cell r="A10099" t="str">
            <v>40400152</v>
          </cell>
          <cell r="B10099" t="str">
            <v>Point</v>
          </cell>
          <cell r="C10099" t="str">
            <v>Petrol Prod Stor-Bulk Terminals /Vapor Collection Losses</v>
          </cell>
          <cell r="D10099" t="str">
            <v>Bulk Gasoline Terminals</v>
          </cell>
          <cell r="G10099" t="str">
            <v>Petroleum and Solvent Evaporation</v>
          </cell>
          <cell r="H10099" t="str">
            <v>Petroleum Liquids Storage (non-Refinery)</v>
          </cell>
          <cell r="I10099" t="str">
            <v>Bulk Terminals</v>
          </cell>
          <cell r="J10099" t="str">
            <v>Vapor Collection Losses</v>
          </cell>
          <cell r="N10099">
            <v>40988</v>
          </cell>
        </row>
        <row r="10100">
          <cell r="A10100" t="str">
            <v>40400153</v>
          </cell>
          <cell r="B10100" t="str">
            <v>Point</v>
          </cell>
          <cell r="C10100" t="str">
            <v>Petrol Prod Stor-Bulk Terminals /Vapor Control Unit Losses</v>
          </cell>
          <cell r="D10100" t="str">
            <v>Bulk Gasoline Terminals</v>
          </cell>
          <cell r="G10100" t="str">
            <v>Petroleum and Solvent Evaporation</v>
          </cell>
          <cell r="H10100" t="str">
            <v>Petroleum Liquids Storage (non-Refinery)</v>
          </cell>
          <cell r="I10100" t="str">
            <v>Bulk Terminals</v>
          </cell>
          <cell r="J10100" t="str">
            <v>Vapor Control Unit Losses</v>
          </cell>
          <cell r="N10100">
            <v>40988</v>
          </cell>
        </row>
        <row r="10101">
          <cell r="A10101" t="str">
            <v>40400154</v>
          </cell>
          <cell r="B10101" t="str">
            <v>Point</v>
          </cell>
          <cell r="C10101" t="str">
            <v>Petrol Prod Stor-Bulk Terminals /Tank Truck Vapor Leaks</v>
          </cell>
          <cell r="D10101" t="str">
            <v>Bulk Gasoline Terminals</v>
          </cell>
          <cell r="G10101" t="str">
            <v>Petroleum and Solvent Evaporation</v>
          </cell>
          <cell r="H10101" t="str">
            <v>Petroleum Liquids Storage (non-Refinery)</v>
          </cell>
          <cell r="I10101" t="str">
            <v>Bulk Terminals</v>
          </cell>
          <cell r="J10101" t="str">
            <v>Tank Truck Vapor Leaks</v>
          </cell>
          <cell r="N10101">
            <v>40988</v>
          </cell>
        </row>
        <row r="10102">
          <cell r="A10102" t="str">
            <v>40400160</v>
          </cell>
          <cell r="B10102" t="str">
            <v>Point</v>
          </cell>
          <cell r="C10102" t="str">
            <v>Petrol Prod Stor-Bulk Terminals /Specify Liquid: Standing Loss - Internal Floating Roof w/ Primary Seal</v>
          </cell>
          <cell r="D10102" t="str">
            <v>Bulk Gasoline Terminals</v>
          </cell>
          <cell r="G10102" t="str">
            <v>Petroleum and Solvent Evaporation</v>
          </cell>
          <cell r="H10102" t="str">
            <v>Petroleum Liquids Storage (non-Refinery)</v>
          </cell>
          <cell r="I10102" t="str">
            <v>Bulk Terminals</v>
          </cell>
          <cell r="J10102" t="str">
            <v>Specify Liquid: Standing Loss - Internal Floating Roof w/ Primary Seal</v>
          </cell>
          <cell r="N10102">
            <v>40988</v>
          </cell>
        </row>
        <row r="10103">
          <cell r="A10103" t="str">
            <v>40400161</v>
          </cell>
          <cell r="B10103" t="str">
            <v>Point</v>
          </cell>
          <cell r="C10103" t="str">
            <v>Petrol Prod Stor-Bulk Terminals /Gasoline RVP 13: Standing Loss - Int. Floating Roof w/ Primary Seal</v>
          </cell>
          <cell r="D10103" t="str">
            <v>Bulk Gasoline Terminals</v>
          </cell>
          <cell r="G10103" t="str">
            <v>Petroleum and Solvent Evaporation</v>
          </cell>
          <cell r="H10103" t="str">
            <v>Petroleum Liquids Storage (non-Refinery)</v>
          </cell>
          <cell r="I10103" t="str">
            <v>Bulk Terminals</v>
          </cell>
          <cell r="J10103" t="str">
            <v>Gasoline RVP 13: Standing Loss - Int. Floating Roof w/ Primary Seal</v>
          </cell>
          <cell r="N10103">
            <v>40988</v>
          </cell>
        </row>
        <row r="10104">
          <cell r="A10104" t="str">
            <v>40400162</v>
          </cell>
          <cell r="B10104" t="str">
            <v>Point</v>
          </cell>
          <cell r="C10104" t="str">
            <v>Petrol Prod Stor-Bulk Terminals /Gasoline RVP 10: Standing Loss - Int. Floating Roof w/ Primary Seal</v>
          </cell>
          <cell r="D10104" t="str">
            <v>Bulk Gasoline Terminals</v>
          </cell>
          <cell r="G10104" t="str">
            <v>Petroleum and Solvent Evaporation</v>
          </cell>
          <cell r="H10104" t="str">
            <v>Petroleum Liquids Storage (non-Refinery)</v>
          </cell>
          <cell r="I10104" t="str">
            <v>Bulk Terminals</v>
          </cell>
          <cell r="J10104" t="str">
            <v>Gasoline RVP 10: Standing Loss - Int. Floating Roof w/ Primary Seal</v>
          </cell>
          <cell r="N10104">
            <v>40988</v>
          </cell>
        </row>
        <row r="10105">
          <cell r="A10105" t="str">
            <v>40400163</v>
          </cell>
          <cell r="B10105" t="str">
            <v>Point</v>
          </cell>
          <cell r="C10105" t="str">
            <v>Petrol Prod Stor-Bulk Terminals /Gasoline RVP 7: Standing Loss - Internal Floating Roof w/ Primary Seal</v>
          </cell>
          <cell r="D10105" t="str">
            <v>Bulk Gasoline Terminals</v>
          </cell>
          <cell r="G10105" t="str">
            <v>Petroleum and Solvent Evaporation</v>
          </cell>
          <cell r="H10105" t="str">
            <v>Petroleum Liquids Storage (non-Refinery)</v>
          </cell>
          <cell r="I10105" t="str">
            <v>Bulk Terminals</v>
          </cell>
          <cell r="J10105" t="str">
            <v>Gasoline RVP 7: Standing Loss - Internal Floating Roof w/ Primary Seal</v>
          </cell>
          <cell r="N10105">
            <v>40988</v>
          </cell>
        </row>
        <row r="10106">
          <cell r="A10106" t="str">
            <v>40400170</v>
          </cell>
          <cell r="B10106" t="str">
            <v>Point</v>
          </cell>
          <cell r="C10106" t="str">
            <v>Petrol Prod Stor-Bulk Terminals /Specify Liquid: Standing Loss - Int. Floating Roof w/ Secondary Seal</v>
          </cell>
          <cell r="D10106" t="str">
            <v>Bulk Gasoline Terminals</v>
          </cell>
          <cell r="G10106" t="str">
            <v>Petroleum and Solvent Evaporation</v>
          </cell>
          <cell r="H10106" t="str">
            <v>Petroleum Liquids Storage (non-Refinery)</v>
          </cell>
          <cell r="I10106" t="str">
            <v>Bulk Terminals</v>
          </cell>
          <cell r="J10106" t="str">
            <v>Specify Liquid: Standing Loss - Int. Floating Roof w/ Secondary Seal</v>
          </cell>
          <cell r="N10106">
            <v>40988</v>
          </cell>
        </row>
        <row r="10107">
          <cell r="A10107" t="str">
            <v>40400171</v>
          </cell>
          <cell r="B10107" t="str">
            <v>Point</v>
          </cell>
          <cell r="C10107" t="str">
            <v>Petrol Prod Stor-Bulk Terminals /Gasoline RVP 13: Standing Loss - Int. Floating Roof w/ Secondary Seal</v>
          </cell>
          <cell r="D10107" t="str">
            <v>Bulk Gasoline Terminals</v>
          </cell>
          <cell r="G10107" t="str">
            <v>Petroleum and Solvent Evaporation</v>
          </cell>
          <cell r="H10107" t="str">
            <v>Petroleum Liquids Storage (non-Refinery)</v>
          </cell>
          <cell r="I10107" t="str">
            <v>Bulk Terminals</v>
          </cell>
          <cell r="J10107" t="str">
            <v>Gasoline RVP 13: Standing Loss - Int. Floating Roof w/ Secondary Seal</v>
          </cell>
          <cell r="N10107">
            <v>40988</v>
          </cell>
        </row>
        <row r="10108">
          <cell r="A10108" t="str">
            <v>40400172</v>
          </cell>
          <cell r="B10108" t="str">
            <v>Point</v>
          </cell>
          <cell r="C10108" t="str">
            <v>Petrol Prod Stor-Bulk Terminals /Gasoline RVP 10: Standing Loss - Int. Floating Roof w/ Secondary Seal</v>
          </cell>
          <cell r="D10108" t="str">
            <v>Bulk Gasoline Terminals</v>
          </cell>
          <cell r="G10108" t="str">
            <v>Petroleum and Solvent Evaporation</v>
          </cell>
          <cell r="H10108" t="str">
            <v>Petroleum Liquids Storage (non-Refinery)</v>
          </cell>
          <cell r="I10108" t="str">
            <v>Bulk Terminals</v>
          </cell>
          <cell r="J10108" t="str">
            <v>Gasoline RVP 10: Standing Loss - Int. Floating Roof w/ Secondary Seal</v>
          </cell>
          <cell r="N10108">
            <v>40988</v>
          </cell>
        </row>
        <row r="10109">
          <cell r="A10109" t="str">
            <v>40400173</v>
          </cell>
          <cell r="B10109" t="str">
            <v>Point</v>
          </cell>
          <cell r="C10109" t="str">
            <v>Petrol Prod Stor-Bulk Terminals /Gasoline RVP 7: Standing Loss - Int. Floating Roof w/ Secondary Seal</v>
          </cell>
          <cell r="D10109" t="str">
            <v>Bulk Gasoline Terminals</v>
          </cell>
          <cell r="G10109" t="str">
            <v>Petroleum and Solvent Evaporation</v>
          </cell>
          <cell r="H10109" t="str">
            <v>Petroleum Liquids Storage (non-Refinery)</v>
          </cell>
          <cell r="I10109" t="str">
            <v>Bulk Terminals</v>
          </cell>
          <cell r="J10109" t="str">
            <v>Gasoline RVP 7: Standing Loss - Int. Floating Roof w/ Secondary Seal</v>
          </cell>
          <cell r="N10109">
            <v>40988</v>
          </cell>
        </row>
        <row r="10110">
          <cell r="A10110" t="str">
            <v>40400178</v>
          </cell>
          <cell r="B10110" t="str">
            <v>Point</v>
          </cell>
          <cell r="C10110" t="str">
            <v>Petrol Prod Stor-Bulk Terminals /Gasoline RVP 13/10/7: Withdrawal Loss - Int. Float Roof (Pri/Sec Seal)</v>
          </cell>
          <cell r="D10110" t="str">
            <v>Bulk Gasoline Terminals</v>
          </cell>
          <cell r="G10110" t="str">
            <v>Petroleum and Solvent Evaporation</v>
          </cell>
          <cell r="H10110" t="str">
            <v>Petroleum Liquids Storage (non-Refinery)</v>
          </cell>
          <cell r="I10110" t="str">
            <v>Bulk Terminals</v>
          </cell>
          <cell r="J10110" t="str">
            <v>Gasoline RVP 13/10/7: Withdrawal Loss - Int. Float Roof (Pri/Sec Seal)</v>
          </cell>
          <cell r="N10110">
            <v>40988</v>
          </cell>
        </row>
        <row r="10111">
          <cell r="A10111" t="str">
            <v>40400179</v>
          </cell>
          <cell r="B10111" t="str">
            <v>Point</v>
          </cell>
          <cell r="C10111" t="str">
            <v>Petrol Prod Stor-Bulk Terminals /Specify Liquid: Internal Floating Roof (Primary/Secondary Seal)</v>
          </cell>
          <cell r="D10111" t="str">
            <v>Bulk Gasoline Terminals</v>
          </cell>
          <cell r="G10111" t="str">
            <v>Petroleum and Solvent Evaporation</v>
          </cell>
          <cell r="H10111" t="str">
            <v>Petroleum Liquids Storage (non-Refinery)</v>
          </cell>
          <cell r="I10111" t="str">
            <v>Bulk Terminals</v>
          </cell>
          <cell r="J10111" t="str">
            <v>Specify Liquid: Internal Floating Roof (Primary/Secondary Seal)</v>
          </cell>
          <cell r="N10111">
            <v>40988</v>
          </cell>
        </row>
        <row r="10112">
          <cell r="A10112" t="str">
            <v>40400199</v>
          </cell>
          <cell r="B10112" t="str">
            <v>Point</v>
          </cell>
          <cell r="C10112" t="str">
            <v>Petrol Prod Stor-Bulk Terminals /See Comment **</v>
          </cell>
          <cell r="D10112" t="str">
            <v>Bulk Gasoline Terminals</v>
          </cell>
          <cell r="G10112" t="str">
            <v>Petroleum and Solvent Evaporation</v>
          </cell>
          <cell r="H10112" t="str">
            <v>Petroleum Liquids Storage (non-Refinery)</v>
          </cell>
          <cell r="I10112" t="str">
            <v>Bulk Terminals</v>
          </cell>
          <cell r="J10112" t="str">
            <v>See Comment **</v>
          </cell>
          <cell r="N10112">
            <v>40988</v>
          </cell>
        </row>
        <row r="10113">
          <cell r="A10113" t="str">
            <v>40400201</v>
          </cell>
          <cell r="B10113" t="str">
            <v>Point</v>
          </cell>
          <cell r="C10113" t="str">
            <v>Petrol Prod Stor-Bulk Plants /Gasoline RVP 13: Breathing Loss (67000 BBL) - Fixed Roof Tank</v>
          </cell>
          <cell r="D10113" t="str">
            <v>Bulk Gasoline Terminals</v>
          </cell>
          <cell r="G10113" t="str">
            <v>Petroleum and Solvent Evaporation</v>
          </cell>
          <cell r="H10113" t="str">
            <v>Petroleum Liquids Storage (non-Refinery)</v>
          </cell>
          <cell r="I10113" t="str">
            <v>Bulk Plants</v>
          </cell>
          <cell r="J10113" t="str">
            <v>Gasoline RVP 13: Breathing Loss (67000 Bbl Capacity) - Fixed Roof Tank</v>
          </cell>
          <cell r="N10113">
            <v>40988</v>
          </cell>
        </row>
        <row r="10114">
          <cell r="A10114" t="str">
            <v>40400202</v>
          </cell>
          <cell r="B10114" t="str">
            <v>Point</v>
          </cell>
          <cell r="C10114" t="str">
            <v>Petrol Prod Stor-Bulk Plants /Gasoline RVP 10: Breathing Loss (67000 BBL) - Fixed Roof Tank</v>
          </cell>
          <cell r="D10114" t="str">
            <v>Bulk Gasoline Terminals</v>
          </cell>
          <cell r="G10114" t="str">
            <v>Petroleum and Solvent Evaporation</v>
          </cell>
          <cell r="H10114" t="str">
            <v>Petroleum Liquids Storage (non-Refinery)</v>
          </cell>
          <cell r="I10114" t="str">
            <v>Bulk Plants</v>
          </cell>
          <cell r="J10114" t="str">
            <v>Gasoline RVP 10: Breathing Loss (67000 Bbl Capacity) - Fixed Roof Tank</v>
          </cell>
          <cell r="N10114">
            <v>40988</v>
          </cell>
        </row>
        <row r="10115">
          <cell r="A10115" t="str">
            <v>40400203</v>
          </cell>
          <cell r="B10115" t="str">
            <v>Point</v>
          </cell>
          <cell r="C10115" t="str">
            <v>Petrol Prod Stor-Bulk Plants /Gasoline RVP 7: Breathing Loss (67000 BBL) - Fixed Roof Tank</v>
          </cell>
          <cell r="D10115" t="str">
            <v>Bulk Gasoline Terminals</v>
          </cell>
          <cell r="G10115" t="str">
            <v>Petroleum and Solvent Evaporation</v>
          </cell>
          <cell r="H10115" t="str">
            <v>Petroleum Liquids Storage (non-Refinery)</v>
          </cell>
          <cell r="I10115" t="str">
            <v>Bulk Plants</v>
          </cell>
          <cell r="J10115" t="str">
            <v>Gasoline RVP 7: Breathing Loss (67000 Bbl. Capacity) - Fixed Roof Tank</v>
          </cell>
          <cell r="N10115">
            <v>40988</v>
          </cell>
        </row>
        <row r="10116">
          <cell r="A10116" t="str">
            <v>40400204</v>
          </cell>
          <cell r="B10116" t="str">
            <v>Point</v>
          </cell>
          <cell r="C10116" t="str">
            <v>Petrol Prod Stor-Bulk Plants /Gasoline RVP 13: Working Loss (67000 BBL) - Fixed Roof Tank</v>
          </cell>
          <cell r="D10116" t="str">
            <v>Bulk Gasoline Terminals</v>
          </cell>
          <cell r="G10116" t="str">
            <v>Petroleum and Solvent Evaporation</v>
          </cell>
          <cell r="H10116" t="str">
            <v>Petroleum Liquids Storage (non-Refinery)</v>
          </cell>
          <cell r="I10116" t="str">
            <v>Bulk Plants</v>
          </cell>
          <cell r="J10116" t="str">
            <v>Gasoline RVP 13: Working Loss (67000 Bbl. Capacity) - Fixed Roof Tank</v>
          </cell>
          <cell r="N10116">
            <v>40988</v>
          </cell>
        </row>
        <row r="10117">
          <cell r="A10117" t="str">
            <v>40400205</v>
          </cell>
          <cell r="B10117" t="str">
            <v>Point</v>
          </cell>
          <cell r="C10117" t="str">
            <v>Petrol Prod Stor-Bulk Plants /Gasoline RVP 10: Working Loss (67000 BBL) - Fixed Roof Tank</v>
          </cell>
          <cell r="D10117" t="str">
            <v>Bulk Gasoline Terminals</v>
          </cell>
          <cell r="G10117" t="str">
            <v>Petroleum and Solvent Evaporation</v>
          </cell>
          <cell r="H10117" t="str">
            <v>Petroleum Liquids Storage (non-Refinery)</v>
          </cell>
          <cell r="I10117" t="str">
            <v>Bulk Plants</v>
          </cell>
          <cell r="J10117" t="str">
            <v>Gasoline RVP 10: Working Loss (67000 Bbl. Capacity) - Fixed Roof Tank</v>
          </cell>
          <cell r="N10117">
            <v>40988</v>
          </cell>
        </row>
        <row r="10118">
          <cell r="A10118" t="str">
            <v>40400206</v>
          </cell>
          <cell r="B10118" t="str">
            <v>Point</v>
          </cell>
          <cell r="C10118" t="str">
            <v>Petrol Prod Stor-Bulk Plants /Gasoline RVP 7: Working Loss (67000 BBL) - Fixed Roof Tank</v>
          </cell>
          <cell r="D10118" t="str">
            <v>Bulk Gasoline Terminals</v>
          </cell>
          <cell r="G10118" t="str">
            <v>Petroleum and Solvent Evaporation</v>
          </cell>
          <cell r="H10118" t="str">
            <v>Petroleum Liquids Storage (non-Refinery)</v>
          </cell>
          <cell r="I10118" t="str">
            <v>Bulk Plants</v>
          </cell>
          <cell r="J10118" t="str">
            <v>Gasoline RVP 7: Working Loss (67000 Bbl. Capacity) - Fixed Roof Tank</v>
          </cell>
          <cell r="N10118">
            <v>40988</v>
          </cell>
        </row>
        <row r="10119">
          <cell r="A10119" t="str">
            <v>40400207</v>
          </cell>
          <cell r="B10119" t="str">
            <v>Point</v>
          </cell>
          <cell r="C10119" t="str">
            <v>Petrol Prod Stor-Bulk Plants /Gasoline RVP 13: Standing Loss (67000 BBL) - Floating Roof Tank</v>
          </cell>
          <cell r="D10119" t="str">
            <v>Bulk Gasoline Terminals</v>
          </cell>
          <cell r="G10119" t="str">
            <v>Petroleum and Solvent Evaporation</v>
          </cell>
          <cell r="H10119" t="str">
            <v>Petroleum Liquids Storage (non-Refinery)</v>
          </cell>
          <cell r="I10119" t="str">
            <v>Bulk Plants</v>
          </cell>
          <cell r="J10119" t="str">
            <v>Gasoline RVP 13: Standing Loss (67000 Bbl Cap.) - Floating Roof Tank</v>
          </cell>
          <cell r="N10119">
            <v>40988</v>
          </cell>
        </row>
        <row r="10120">
          <cell r="A10120" t="str">
            <v>40400208</v>
          </cell>
          <cell r="B10120" t="str">
            <v>Point</v>
          </cell>
          <cell r="C10120" t="str">
            <v>Petrol Prod Stor-Bulk Plants /Gasoline RVP 10: Standing Loss (67000 BBL) - Floating Roof Tank</v>
          </cell>
          <cell r="D10120" t="str">
            <v>Bulk Gasoline Terminals</v>
          </cell>
          <cell r="G10120" t="str">
            <v>Petroleum and Solvent Evaporation</v>
          </cell>
          <cell r="H10120" t="str">
            <v>Petroleum Liquids Storage (non-Refinery)</v>
          </cell>
          <cell r="I10120" t="str">
            <v>Bulk Plants</v>
          </cell>
          <cell r="J10120" t="str">
            <v>Gasoline RVP 10: Standing Loss (67000 Bbl Cap.) - Floating Roof Tank</v>
          </cell>
          <cell r="N10120">
            <v>40988</v>
          </cell>
        </row>
        <row r="10121">
          <cell r="A10121" t="str">
            <v>40400209</v>
          </cell>
          <cell r="B10121" t="str">
            <v>Point</v>
          </cell>
          <cell r="C10121" t="str">
            <v>Petrol Prod Stor-Bulk Plants /Gasoline RVP 7: Standing Loss (67000 BBL) - Floating Roof Tank</v>
          </cell>
          <cell r="D10121" t="str">
            <v>Bulk Gasoline Terminals</v>
          </cell>
          <cell r="G10121" t="str">
            <v>Petroleum and Solvent Evaporation</v>
          </cell>
          <cell r="H10121" t="str">
            <v>Petroleum Liquids Storage (non-Refinery)</v>
          </cell>
          <cell r="I10121" t="str">
            <v>Bulk Plants</v>
          </cell>
          <cell r="J10121" t="str">
            <v>Gasoline RVP 7: Standing Loss (67000 Bbl Cap.) - Floating Roof Tank</v>
          </cell>
          <cell r="N10121">
            <v>40988</v>
          </cell>
        </row>
        <row r="10122">
          <cell r="A10122" t="str">
            <v>40400210</v>
          </cell>
          <cell r="B10122" t="str">
            <v>Point</v>
          </cell>
          <cell r="C10122" t="str">
            <v>Petrol Prod Stor-Bulk Plants /Gasoline RVP 13/10/7: Withdrawal Loss (67000 BBL) - Float Rf Tnk</v>
          </cell>
          <cell r="D10122" t="str">
            <v>Bulk Gasoline Terminals</v>
          </cell>
          <cell r="G10122" t="str">
            <v>Petroleum and Solvent Evaporation</v>
          </cell>
          <cell r="H10122" t="str">
            <v>Petroleum Liquids Storage (non-Refinery)</v>
          </cell>
          <cell r="I10122" t="str">
            <v>Bulk Plants</v>
          </cell>
          <cell r="J10122" t="str">
            <v>Gasoline RVP 13/10/7: Withdrawal Loss (67000 Bbl Cap.) - Float Rf Tnk</v>
          </cell>
          <cell r="N10122">
            <v>40988</v>
          </cell>
        </row>
        <row r="10123">
          <cell r="A10123" t="str">
            <v>40400211</v>
          </cell>
          <cell r="B10123" t="str">
            <v>Point</v>
          </cell>
          <cell r="C10123" t="str">
            <v>Petrol Prod Stor-Bulk Plants /Gasoline RVP 13: Filling Loss (10500 BBL) - Variable Vapor Space</v>
          </cell>
          <cell r="D10123" t="str">
            <v>Bulk Gasoline Terminals</v>
          </cell>
          <cell r="G10123" t="str">
            <v>Petroleum and Solvent Evaporation</v>
          </cell>
          <cell r="H10123" t="str">
            <v>Petroleum Liquids Storage (non-Refinery)</v>
          </cell>
          <cell r="I10123" t="str">
            <v>Bulk Plants</v>
          </cell>
          <cell r="J10123" t="str">
            <v>Gasoline RVP 13: Filling Loss (10500 Bbl Cap.) - Variable Vapor Space</v>
          </cell>
          <cell r="N10123">
            <v>40988</v>
          </cell>
        </row>
        <row r="10124">
          <cell r="A10124" t="str">
            <v>40400212</v>
          </cell>
          <cell r="B10124" t="str">
            <v>Point</v>
          </cell>
          <cell r="C10124" t="str">
            <v>Petrol Prod Stor-Bulk Plants /Gasoline RVP 10: Filling Loss (10500 BBL) - Variable Vapor Space</v>
          </cell>
          <cell r="D10124" t="str">
            <v>Bulk Gasoline Terminals</v>
          </cell>
          <cell r="G10124" t="str">
            <v>Petroleum and Solvent Evaporation</v>
          </cell>
          <cell r="H10124" t="str">
            <v>Petroleum Liquids Storage (non-Refinery)</v>
          </cell>
          <cell r="I10124" t="str">
            <v>Bulk Plants</v>
          </cell>
          <cell r="J10124" t="str">
            <v>Gasoline RVP 10: Filling Loss (10500 Bbl Cap.) - Variable Vapor Space</v>
          </cell>
          <cell r="N10124">
            <v>40988</v>
          </cell>
        </row>
        <row r="10125">
          <cell r="A10125" t="str">
            <v>40400213</v>
          </cell>
          <cell r="B10125" t="str">
            <v>Point</v>
          </cell>
          <cell r="C10125" t="str">
            <v>Petrol Prod Stor-Bulk Plants /Gasoline RVP 7: Filling Loss (10500 BBL) - Variable Vapor Space</v>
          </cell>
          <cell r="D10125" t="str">
            <v>Bulk Gasoline Terminals</v>
          </cell>
          <cell r="G10125" t="str">
            <v>Petroleum and Solvent Evaporation</v>
          </cell>
          <cell r="H10125" t="str">
            <v>Petroleum Liquids Storage (non-Refinery)</v>
          </cell>
          <cell r="I10125" t="str">
            <v>Bulk Plants</v>
          </cell>
          <cell r="J10125" t="str">
            <v>Gasoline RVP 7: Filling Loss (10500 Bbl Cap.) - Variable Vapor Space</v>
          </cell>
          <cell r="N10125">
            <v>40988</v>
          </cell>
        </row>
        <row r="10126">
          <cell r="A10126" t="str">
            <v>40400230</v>
          </cell>
          <cell r="B10126" t="str">
            <v>Point</v>
          </cell>
          <cell r="C10126" t="str">
            <v>Petrol Prod Stor-Bulk Plants /Specify Liquid: Standing Loss - External Floating Roof w/ Primary Seal</v>
          </cell>
          <cell r="D10126" t="str">
            <v>Bulk Gasoline Terminals</v>
          </cell>
          <cell r="G10126" t="str">
            <v>Petroleum and Solvent Evaporation</v>
          </cell>
          <cell r="H10126" t="str">
            <v>Petroleum Liquids Storage (non-Refinery)</v>
          </cell>
          <cell r="I10126" t="str">
            <v>Bulk Plants</v>
          </cell>
          <cell r="J10126" t="str">
            <v>Specify Liquid: Standing Loss - External Floating Roof w/ Primary Seal</v>
          </cell>
          <cell r="N10126">
            <v>40988</v>
          </cell>
        </row>
        <row r="10127">
          <cell r="A10127" t="str">
            <v>40400231</v>
          </cell>
          <cell r="B10127" t="str">
            <v>Point</v>
          </cell>
          <cell r="C10127" t="str">
            <v>Petrol Prod Stor-Bulk Plants /Gasoline RVP 13: Standing Loss - Ext. Floating Roof w/ Primary Seal</v>
          </cell>
          <cell r="D10127" t="str">
            <v>Bulk Gasoline Terminals</v>
          </cell>
          <cell r="G10127" t="str">
            <v>Petroleum and Solvent Evaporation</v>
          </cell>
          <cell r="H10127" t="str">
            <v>Petroleum Liquids Storage (non-Refinery)</v>
          </cell>
          <cell r="I10127" t="str">
            <v>Bulk Plants</v>
          </cell>
          <cell r="J10127" t="str">
            <v>Gasoline RVP 13: Standing Loss - Ext. Floating Roof w/ Primary Seal</v>
          </cell>
          <cell r="N10127">
            <v>40988</v>
          </cell>
        </row>
        <row r="10128">
          <cell r="A10128" t="str">
            <v>40400232</v>
          </cell>
          <cell r="B10128" t="str">
            <v>Point</v>
          </cell>
          <cell r="C10128" t="str">
            <v>Petrol Prod Stor-Bulk Plants /Gasoline RVP 10: Standing Loss - Ext. Floating Roof w/ Primary Seal</v>
          </cell>
          <cell r="D10128" t="str">
            <v>Bulk Gasoline Terminals</v>
          </cell>
          <cell r="G10128" t="str">
            <v>Petroleum and Solvent Evaporation</v>
          </cell>
          <cell r="H10128" t="str">
            <v>Petroleum Liquids Storage (non-Refinery)</v>
          </cell>
          <cell r="I10128" t="str">
            <v>Bulk Plants</v>
          </cell>
          <cell r="J10128" t="str">
            <v>Gasoline RVP 10: Standing Loss - Ext. Floating Roof w/ Primary Seal</v>
          </cell>
          <cell r="N10128">
            <v>40988</v>
          </cell>
        </row>
        <row r="10129">
          <cell r="A10129" t="str">
            <v>40400233</v>
          </cell>
          <cell r="B10129" t="str">
            <v>Point</v>
          </cell>
          <cell r="C10129" t="str">
            <v>Petrol Prod Stor-Bulk Plants /Gasoline RVP 7: Standing Loss - External Floating Roof w/ Primary Seal</v>
          </cell>
          <cell r="D10129" t="str">
            <v>Bulk Gasoline Terminals</v>
          </cell>
          <cell r="G10129" t="str">
            <v>Petroleum and Solvent Evaporation</v>
          </cell>
          <cell r="H10129" t="str">
            <v>Petroleum Liquids Storage (non-Refinery)</v>
          </cell>
          <cell r="I10129" t="str">
            <v>Bulk Plants</v>
          </cell>
          <cell r="J10129" t="str">
            <v>Gasoline RVP 7: Standing Loss - External Floating Roof w/ Primary Seal</v>
          </cell>
          <cell r="N10129">
            <v>40988</v>
          </cell>
        </row>
        <row r="10130">
          <cell r="A10130" t="str">
            <v>40400240</v>
          </cell>
          <cell r="B10130" t="str">
            <v>Point</v>
          </cell>
          <cell r="C10130" t="str">
            <v>Petrol Prod Stor-Bulk Plants /Specify Liquid: Standing Loss - Ext. Floating Roof w/ Secondary Seal</v>
          </cell>
          <cell r="D10130" t="str">
            <v>Bulk Gasoline Terminals</v>
          </cell>
          <cell r="G10130" t="str">
            <v>Petroleum and Solvent Evaporation</v>
          </cell>
          <cell r="H10130" t="str">
            <v>Petroleum Liquids Storage (non-Refinery)</v>
          </cell>
          <cell r="I10130" t="str">
            <v>Bulk Plants</v>
          </cell>
          <cell r="J10130" t="str">
            <v>Specify Liquid: Standing Loss - Ext. Floating Roof w/ Secondary Seal</v>
          </cell>
          <cell r="N10130">
            <v>40988</v>
          </cell>
        </row>
        <row r="10131">
          <cell r="A10131" t="str">
            <v>40400241</v>
          </cell>
          <cell r="B10131" t="str">
            <v>Point</v>
          </cell>
          <cell r="C10131" t="str">
            <v>Petrol Prod Stor-Bulk Plants /Gasoline RVP 13: Standing Loss - Ext. Floating Roof w/ Secondary Seal</v>
          </cell>
          <cell r="D10131" t="str">
            <v>Bulk Gasoline Terminals</v>
          </cell>
          <cell r="G10131" t="str">
            <v>Petroleum and Solvent Evaporation</v>
          </cell>
          <cell r="H10131" t="str">
            <v>Petroleum Liquids Storage (non-Refinery)</v>
          </cell>
          <cell r="I10131" t="str">
            <v>Bulk Plants</v>
          </cell>
          <cell r="J10131" t="str">
            <v>Gasoline RVP 13: Standing Loss - Ext. Floating Roof w/ Secondary Seal</v>
          </cell>
          <cell r="N10131">
            <v>40988</v>
          </cell>
        </row>
        <row r="10132">
          <cell r="A10132" t="str">
            <v>40400242</v>
          </cell>
          <cell r="B10132" t="str">
            <v>Point</v>
          </cell>
          <cell r="C10132" t="str">
            <v>Petrol Prod Stor-Bulk Plants /Gasoline RVP 10: Standing Loss - Ext. Floating Roof w/ Secondary Seal</v>
          </cell>
          <cell r="D10132" t="str">
            <v>Bulk Gasoline Terminals</v>
          </cell>
          <cell r="G10132" t="str">
            <v>Petroleum and Solvent Evaporation</v>
          </cell>
          <cell r="H10132" t="str">
            <v>Petroleum Liquids Storage (non-Refinery)</v>
          </cell>
          <cell r="I10132" t="str">
            <v>Bulk Plants</v>
          </cell>
          <cell r="J10132" t="str">
            <v>Gasoline RVP 10: Standing Loss - Ext. Floating Roof w/ Secondary Seal</v>
          </cell>
          <cell r="N10132">
            <v>40988</v>
          </cell>
        </row>
        <row r="10133">
          <cell r="A10133" t="str">
            <v>40400243</v>
          </cell>
          <cell r="B10133" t="str">
            <v>Point</v>
          </cell>
          <cell r="C10133" t="str">
            <v>Petrol Prod Stor-Bulk Plants /Gasoline RVP 7: Standing Loss - Ext. Floating Roof w/ Secondary Seal</v>
          </cell>
          <cell r="D10133" t="str">
            <v>Bulk Gasoline Terminals</v>
          </cell>
          <cell r="G10133" t="str">
            <v>Petroleum and Solvent Evaporation</v>
          </cell>
          <cell r="H10133" t="str">
            <v>Petroleum Liquids Storage (non-Refinery)</v>
          </cell>
          <cell r="I10133" t="str">
            <v>Bulk Plants</v>
          </cell>
          <cell r="J10133" t="str">
            <v>Gasoline RVP 7: Standing Loss - Ext. Floating Roof w/ Secondary Seal</v>
          </cell>
          <cell r="N10133">
            <v>40988</v>
          </cell>
        </row>
        <row r="10134">
          <cell r="A10134" t="str">
            <v>40400248</v>
          </cell>
          <cell r="B10134" t="str">
            <v>Point</v>
          </cell>
          <cell r="C10134" t="str">
            <v>Petrol Prod Stor-Bulk Plants /Gasoline RVP 10/13/7: Withdrawal Loss - Ext. Float Roof (Pri/Sec Seal)</v>
          </cell>
          <cell r="D10134" t="str">
            <v>Bulk Gasoline Terminals</v>
          </cell>
          <cell r="G10134" t="str">
            <v>Petroleum and Solvent Evaporation</v>
          </cell>
          <cell r="H10134" t="str">
            <v>Petroleum Liquids Storage (non-Refinery)</v>
          </cell>
          <cell r="I10134" t="str">
            <v>Bulk Plants</v>
          </cell>
          <cell r="J10134" t="str">
            <v>Gasoline RVP 10/13/7: Withdrawal Loss - Ext. Float Roof (Pri/Sec Seal)</v>
          </cell>
          <cell r="N10134">
            <v>40988</v>
          </cell>
        </row>
        <row r="10135">
          <cell r="A10135" t="str">
            <v>40400249</v>
          </cell>
          <cell r="B10135" t="str">
            <v>Point</v>
          </cell>
          <cell r="C10135" t="str">
            <v>Petrol Prod Stor-Bulk Plants /Specify Liquid: External Floating Roof (Primary/Secondary Seal)</v>
          </cell>
          <cell r="D10135" t="str">
            <v>Bulk Gasoline Terminals</v>
          </cell>
          <cell r="G10135" t="str">
            <v>Petroleum and Solvent Evaporation</v>
          </cell>
          <cell r="H10135" t="str">
            <v>Petroleum Liquids Storage (non-Refinery)</v>
          </cell>
          <cell r="I10135" t="str">
            <v>Bulk Plants</v>
          </cell>
          <cell r="J10135" t="str">
            <v>Specify Liquid: External Floating Roof (Primary/Secondary Seal)</v>
          </cell>
          <cell r="N10135">
            <v>40988</v>
          </cell>
        </row>
        <row r="10136">
          <cell r="A10136" t="str">
            <v>40400250</v>
          </cell>
          <cell r="B10136" t="str">
            <v>Point</v>
          </cell>
          <cell r="C10136" t="str">
            <v>Petrol Prod Stor-Bulk Plants /Loading Racks</v>
          </cell>
          <cell r="D10136" t="str">
            <v>Bulk Gasoline Terminals</v>
          </cell>
          <cell r="G10136" t="str">
            <v>Petroleum and Solvent Evaporation</v>
          </cell>
          <cell r="H10136" t="str">
            <v>Petroleum Liquids Storage (non-Refinery)</v>
          </cell>
          <cell r="I10136" t="str">
            <v>Bulk Plants</v>
          </cell>
          <cell r="J10136" t="str">
            <v>Loading Racks</v>
          </cell>
          <cell r="N10136">
            <v>40988</v>
          </cell>
        </row>
        <row r="10137">
          <cell r="A10137" t="str">
            <v>40400251</v>
          </cell>
          <cell r="B10137" t="str">
            <v>Point</v>
          </cell>
          <cell r="C10137" t="str">
            <v>Petrol Prod Stor-Bulk Plants /Valves, Flanges, and Pumps</v>
          </cell>
          <cell r="D10137" t="str">
            <v>Bulk Gasoline Terminals</v>
          </cell>
          <cell r="G10137" t="str">
            <v>Petroleum and Solvent Evaporation</v>
          </cell>
          <cell r="H10137" t="str">
            <v>Petroleum Liquids Storage (non-Refinery)</v>
          </cell>
          <cell r="I10137" t="str">
            <v>Bulk Plants</v>
          </cell>
          <cell r="J10137" t="str">
            <v>Valves, Flanges, and Pumps</v>
          </cell>
          <cell r="N10137">
            <v>40988</v>
          </cell>
        </row>
        <row r="10138">
          <cell r="A10138" t="str">
            <v>40400252</v>
          </cell>
          <cell r="B10138" t="str">
            <v>Point</v>
          </cell>
          <cell r="C10138" t="str">
            <v>Petrol Prod Stor-Bulk Plants /Miscellaneous Losses/Leaks: Vapor Collection Losses</v>
          </cell>
          <cell r="D10138" t="str">
            <v>Bulk Gasoline Terminals</v>
          </cell>
          <cell r="G10138" t="str">
            <v>Petroleum and Solvent Evaporation</v>
          </cell>
          <cell r="H10138" t="str">
            <v>Petroleum Liquids Storage (non-Refinery)</v>
          </cell>
          <cell r="I10138" t="str">
            <v>Bulk Plants</v>
          </cell>
          <cell r="J10138" t="str">
            <v>Miscellaneous Losses/Leaks: Vapor Collection Losses</v>
          </cell>
          <cell r="N10138">
            <v>40988</v>
          </cell>
        </row>
        <row r="10139">
          <cell r="A10139" t="str">
            <v>40400253</v>
          </cell>
          <cell r="B10139" t="str">
            <v>Point</v>
          </cell>
          <cell r="C10139" t="str">
            <v>Petrol Prod Stor-Bulk Plants /Miscellaneous Losses/Leaks: Vapor Control Unit Losses</v>
          </cell>
          <cell r="D10139" t="str">
            <v>Bulk Gasoline Terminals</v>
          </cell>
          <cell r="G10139" t="str">
            <v>Petroleum and Solvent Evaporation</v>
          </cell>
          <cell r="H10139" t="str">
            <v>Petroleum Liquids Storage (non-Refinery)</v>
          </cell>
          <cell r="I10139" t="str">
            <v>Bulk Plants</v>
          </cell>
          <cell r="J10139" t="str">
            <v>Miscellaneous Losses/Leaks: Vapor Control Unit Losses</v>
          </cell>
          <cell r="N10139">
            <v>40988</v>
          </cell>
        </row>
        <row r="10140">
          <cell r="A10140" t="str">
            <v>40400254</v>
          </cell>
          <cell r="B10140" t="str">
            <v>Point</v>
          </cell>
          <cell r="C10140" t="str">
            <v>Petrol Prod Stor-Bulk Plants /Tank Truck Vapor Losses</v>
          </cell>
          <cell r="D10140" t="str">
            <v>Bulk Gasoline Terminals</v>
          </cell>
          <cell r="G10140" t="str">
            <v>Petroleum and Solvent Evaporation</v>
          </cell>
          <cell r="H10140" t="str">
            <v>Petroleum Liquids Storage (non-Refinery)</v>
          </cell>
          <cell r="I10140" t="str">
            <v>Bulk Plants</v>
          </cell>
          <cell r="J10140" t="str">
            <v>Tank Truck Vapor Losses</v>
          </cell>
          <cell r="N10140">
            <v>40988</v>
          </cell>
        </row>
        <row r="10141">
          <cell r="A10141" t="str">
            <v>40400255</v>
          </cell>
          <cell r="B10141" t="str">
            <v>Point</v>
          </cell>
          <cell r="C10141" t="str">
            <v>Petrol Prod Stor-Bulk Plants /Loading Racks - Jet Fuel</v>
          </cell>
          <cell r="D10141" t="str">
            <v>Bulk Gasoline Terminals</v>
          </cell>
          <cell r="G10141" t="str">
            <v>Petroleum and Solvent Evaporation</v>
          </cell>
          <cell r="H10141" t="str">
            <v>Petroleum Liquids Storage (non-Refinery)</v>
          </cell>
          <cell r="I10141" t="str">
            <v>Bulk Plants</v>
          </cell>
          <cell r="J10141" t="str">
            <v>Loading Racks - Jet Fuel</v>
          </cell>
          <cell r="N10141">
            <v>40988</v>
          </cell>
        </row>
        <row r="10142">
          <cell r="A10142" t="str">
            <v>40400260</v>
          </cell>
          <cell r="B10142" t="str">
            <v>Point</v>
          </cell>
          <cell r="C10142" t="str">
            <v>Petrol Prod Stor-Bulk Plants /Specify Liquid: Standing Loss - Internal Floating Roof w/ Primary Seal</v>
          </cell>
          <cell r="D10142" t="str">
            <v>Bulk Gasoline Terminals</v>
          </cell>
          <cell r="G10142" t="str">
            <v>Petroleum and Solvent Evaporation</v>
          </cell>
          <cell r="H10142" t="str">
            <v>Petroleum Liquids Storage (non-Refinery)</v>
          </cell>
          <cell r="I10142" t="str">
            <v>Bulk Plants</v>
          </cell>
          <cell r="J10142" t="str">
            <v>Specify Liquid: Standing Loss - Internal Floating Roof w/ Primary Seal</v>
          </cell>
          <cell r="N10142">
            <v>40988</v>
          </cell>
        </row>
        <row r="10143">
          <cell r="A10143" t="str">
            <v>40400261</v>
          </cell>
          <cell r="B10143" t="str">
            <v>Point</v>
          </cell>
          <cell r="C10143" t="str">
            <v>Petrol Prod Stor-Bulk Plants /Gasoline RVP 13: Standing Loss - Int. Floating Roof w/ Primary Seal</v>
          </cell>
          <cell r="D10143" t="str">
            <v>Bulk Gasoline Terminals</v>
          </cell>
          <cell r="G10143" t="str">
            <v>Petroleum and Solvent Evaporation</v>
          </cell>
          <cell r="H10143" t="str">
            <v>Petroleum Liquids Storage (non-Refinery)</v>
          </cell>
          <cell r="I10143" t="str">
            <v>Bulk Plants</v>
          </cell>
          <cell r="J10143" t="str">
            <v>Gasoline RVP 13: Standing Loss - Int. Floating Roof w/ Primary Seal</v>
          </cell>
          <cell r="N10143">
            <v>40988</v>
          </cell>
        </row>
        <row r="10144">
          <cell r="A10144" t="str">
            <v>40400262</v>
          </cell>
          <cell r="B10144" t="str">
            <v>Point</v>
          </cell>
          <cell r="C10144" t="str">
            <v>Petrol Prod Stor-Bulk Plants /Gasoline RVP 10: Standing Loss - Int. Floating Roof w/ Primary Seal</v>
          </cell>
          <cell r="D10144" t="str">
            <v>Bulk Gasoline Terminals</v>
          </cell>
          <cell r="G10144" t="str">
            <v>Petroleum and Solvent Evaporation</v>
          </cell>
          <cell r="H10144" t="str">
            <v>Petroleum Liquids Storage (non-Refinery)</v>
          </cell>
          <cell r="I10144" t="str">
            <v>Bulk Plants</v>
          </cell>
          <cell r="J10144" t="str">
            <v>Gasoline RVP 10: Standing Loss - Int. Floating Roof w/ Primary Seal</v>
          </cell>
          <cell r="N10144">
            <v>40988</v>
          </cell>
        </row>
        <row r="10145">
          <cell r="A10145" t="str">
            <v>40400263</v>
          </cell>
          <cell r="B10145" t="str">
            <v>Point</v>
          </cell>
          <cell r="C10145" t="str">
            <v>Petrol Prod Stor-Bulk Plants /Gasoline RVP 7: Standing Loss - Internal Floating Roof w/ Primary Seal</v>
          </cell>
          <cell r="D10145" t="str">
            <v>Bulk Gasoline Terminals</v>
          </cell>
          <cell r="G10145" t="str">
            <v>Petroleum and Solvent Evaporation</v>
          </cell>
          <cell r="H10145" t="str">
            <v>Petroleum Liquids Storage (non-Refinery)</v>
          </cell>
          <cell r="I10145" t="str">
            <v>Bulk Plants</v>
          </cell>
          <cell r="J10145" t="str">
            <v>Gasoline RVP 7: Standing Loss - Internal Floating Roof w/ Primary Seal</v>
          </cell>
          <cell r="N10145">
            <v>40988</v>
          </cell>
        </row>
        <row r="10146">
          <cell r="A10146" t="str">
            <v>40400270</v>
          </cell>
          <cell r="B10146" t="str">
            <v>Point</v>
          </cell>
          <cell r="C10146" t="str">
            <v>Petrol Prod Stor-Bulk Plants /Specify Liquid: Standing Loss - Int. Floating Roof w/ Secondary Seal</v>
          </cell>
          <cell r="D10146" t="str">
            <v>Bulk Gasoline Terminals</v>
          </cell>
          <cell r="G10146" t="str">
            <v>Petroleum and Solvent Evaporation</v>
          </cell>
          <cell r="H10146" t="str">
            <v>Petroleum Liquids Storage (non-Refinery)</v>
          </cell>
          <cell r="I10146" t="str">
            <v>Bulk Plants</v>
          </cell>
          <cell r="J10146" t="str">
            <v>Specify Liquid: Standing Loss - Int. Floating Roof w/ Secondary Seal</v>
          </cell>
          <cell r="N10146">
            <v>40988</v>
          </cell>
        </row>
        <row r="10147">
          <cell r="A10147" t="str">
            <v>40400271</v>
          </cell>
          <cell r="B10147" t="str">
            <v>Point</v>
          </cell>
          <cell r="C10147" t="str">
            <v>Petrol Prod Stor-Bulk Plants /Gasoline RVP 13: Standing Loss - Int. Floating Roof w/ Secondary Seal</v>
          </cell>
          <cell r="D10147" t="str">
            <v>Bulk Gasoline Terminals</v>
          </cell>
          <cell r="G10147" t="str">
            <v>Petroleum and Solvent Evaporation</v>
          </cell>
          <cell r="H10147" t="str">
            <v>Petroleum Liquids Storage (non-Refinery)</v>
          </cell>
          <cell r="I10147" t="str">
            <v>Bulk Plants</v>
          </cell>
          <cell r="J10147" t="str">
            <v>Gasoline RVP 13: Standing Loss - Int. Floating Roof w/ Secondary Seal</v>
          </cell>
          <cell r="N10147">
            <v>40988</v>
          </cell>
        </row>
        <row r="10148">
          <cell r="A10148" t="str">
            <v>40400272</v>
          </cell>
          <cell r="B10148" t="str">
            <v>Point</v>
          </cell>
          <cell r="C10148" t="str">
            <v>Petrol Prod Stor-Bulk Plants /Gasoline RVP 10: Standing Loss - Int. Floating Roof w/ Secondary Seal</v>
          </cell>
          <cell r="D10148" t="str">
            <v>Bulk Gasoline Terminals</v>
          </cell>
          <cell r="G10148" t="str">
            <v>Petroleum and Solvent Evaporation</v>
          </cell>
          <cell r="H10148" t="str">
            <v>Petroleum Liquids Storage (non-Refinery)</v>
          </cell>
          <cell r="I10148" t="str">
            <v>Bulk Plants</v>
          </cell>
          <cell r="J10148" t="str">
            <v>Gasoline RVP 10: Standing Loss - Int. Floating Roof w/ Secondary Seal</v>
          </cell>
          <cell r="N10148">
            <v>40988</v>
          </cell>
        </row>
        <row r="10149">
          <cell r="A10149" t="str">
            <v>40400273</v>
          </cell>
          <cell r="B10149" t="str">
            <v>Point</v>
          </cell>
          <cell r="C10149" t="str">
            <v>Petrol Prod Stor-Bulk Plants /Gasoline RVP 7: Standing Loss - Int. Floating Roof w/ Secondary Seal</v>
          </cell>
          <cell r="D10149" t="str">
            <v>Bulk Gasoline Terminals</v>
          </cell>
          <cell r="G10149" t="str">
            <v>Petroleum and Solvent Evaporation</v>
          </cell>
          <cell r="H10149" t="str">
            <v>Petroleum Liquids Storage (non-Refinery)</v>
          </cell>
          <cell r="I10149" t="str">
            <v>Bulk Plants</v>
          </cell>
          <cell r="J10149" t="str">
            <v>Gasoline RVP 7: Standing Loss - Int. Floating Roof w/ Secondary Seal</v>
          </cell>
          <cell r="N10149">
            <v>40988</v>
          </cell>
        </row>
        <row r="10150">
          <cell r="A10150" t="str">
            <v>40400278</v>
          </cell>
          <cell r="B10150" t="str">
            <v>Point</v>
          </cell>
          <cell r="C10150" t="str">
            <v>Petrol Prod Stor-Bulk Plants /Gasoline RVP 10/13/7: Withdrawal Loss - Int. Float Roof (Pri/Sec Seal)</v>
          </cell>
          <cell r="D10150" t="str">
            <v>Bulk Gasoline Terminals</v>
          </cell>
          <cell r="G10150" t="str">
            <v>Petroleum and Solvent Evaporation</v>
          </cell>
          <cell r="H10150" t="str">
            <v>Petroleum Liquids Storage (non-Refinery)</v>
          </cell>
          <cell r="I10150" t="str">
            <v>Bulk Plants</v>
          </cell>
          <cell r="J10150" t="str">
            <v>Gasoline RVP 10/13/7: Withdrawal Loss - Int. Float Roof (Pri/Sec Seal)</v>
          </cell>
          <cell r="N10150">
            <v>40988</v>
          </cell>
        </row>
        <row r="10151">
          <cell r="A10151" t="str">
            <v>40400279</v>
          </cell>
          <cell r="B10151" t="str">
            <v>Point</v>
          </cell>
          <cell r="C10151" t="str">
            <v>Petrol Prod Stor-Bulk Plants /Specify Liquid: Internal Floating Roof (Primary/Secondary Seal)</v>
          </cell>
          <cell r="D10151" t="str">
            <v>Bulk Gasoline Terminals</v>
          </cell>
          <cell r="G10151" t="str">
            <v>Petroleum and Solvent Evaporation</v>
          </cell>
          <cell r="H10151" t="str">
            <v>Petroleum Liquids Storage (non-Refinery)</v>
          </cell>
          <cell r="I10151" t="str">
            <v>Bulk Plants</v>
          </cell>
          <cell r="J10151" t="str">
            <v>Specify Liquid: Internal Floating Roof (Primary/Secondary Seal)</v>
          </cell>
          <cell r="N10151">
            <v>40988</v>
          </cell>
        </row>
        <row r="10152">
          <cell r="A10152" t="str">
            <v>40400300</v>
          </cell>
          <cell r="B10152" t="str">
            <v>Point</v>
          </cell>
          <cell r="C10152" t="str">
            <v>Oil&amp;Gas Field Stor&amp;Workg Tanks /Fixed Roof Tank: Flashing Loss</v>
          </cell>
          <cell r="D10152" t="str">
            <v>Industrial Processes - Storage and Transfer</v>
          </cell>
          <cell r="G10152" t="str">
            <v>Petroleum and Solvent Evaporation</v>
          </cell>
          <cell r="H10152" t="str">
            <v>Petroleum Liquids Storage (non-Refinery)</v>
          </cell>
          <cell r="I10152" t="str">
            <v>Oil and Gas Field Storage and Working Tanks</v>
          </cell>
          <cell r="J10152" t="str">
            <v>Fixed Roof Tank: Flashing Loss</v>
          </cell>
          <cell r="M10152">
            <v>38860</v>
          </cell>
          <cell r="N10152">
            <v>40988</v>
          </cell>
        </row>
        <row r="10153">
          <cell r="A10153" t="str">
            <v>40400301</v>
          </cell>
          <cell r="B10153" t="str">
            <v>Point</v>
          </cell>
          <cell r="C10153" t="str">
            <v>Oil&amp;Gas Field Stor&amp;Workg Tanks /Fixed Roof Tank: Breathing Loss</v>
          </cell>
          <cell r="D10153" t="str">
            <v>Industrial Processes - Storage and Transfer</v>
          </cell>
          <cell r="G10153" t="str">
            <v>Petroleum and Solvent Evaporation</v>
          </cell>
          <cell r="H10153" t="str">
            <v>Petroleum Liquids Storage (non-Refinery)</v>
          </cell>
          <cell r="I10153" t="str">
            <v>Oil and Gas Field Storage and Working Tanks</v>
          </cell>
          <cell r="J10153" t="str">
            <v>Fixed Roof Tank: Breathing Loss</v>
          </cell>
          <cell r="N10153">
            <v>40988</v>
          </cell>
        </row>
        <row r="10154">
          <cell r="A10154" t="str">
            <v>40400302</v>
          </cell>
          <cell r="B10154" t="str">
            <v>Point</v>
          </cell>
          <cell r="C10154" t="str">
            <v>Oil&amp;Gas Field Stor&amp;Workg Tanks /Fixed Roof Tank: Working Loss</v>
          </cell>
          <cell r="D10154" t="str">
            <v>Industrial Processes - Storage and Transfer</v>
          </cell>
          <cell r="G10154" t="str">
            <v>Petroleum and Solvent Evaporation</v>
          </cell>
          <cell r="H10154" t="str">
            <v>Petroleum Liquids Storage (non-Refinery)</v>
          </cell>
          <cell r="I10154" t="str">
            <v>Oil and Gas Field Storage and Working Tanks</v>
          </cell>
          <cell r="J10154" t="str">
            <v>Fixed Roof Tank: Working Loss</v>
          </cell>
          <cell r="N10154">
            <v>40988</v>
          </cell>
        </row>
        <row r="10155">
          <cell r="A10155" t="str">
            <v>40400303</v>
          </cell>
          <cell r="B10155" t="str">
            <v>Point</v>
          </cell>
          <cell r="C10155" t="str">
            <v>Oil&amp;Gas Field Stor&amp;Workg Tanks /External Floating Roof Tank with Primary Seals: Standing Loss</v>
          </cell>
          <cell r="D10155" t="str">
            <v>Industrial Processes - Storage and Transfer</v>
          </cell>
          <cell r="G10155" t="str">
            <v>Petroleum and Solvent Evaporation</v>
          </cell>
          <cell r="H10155" t="str">
            <v>Petroleum Liquids Storage (non-Refinery)</v>
          </cell>
          <cell r="I10155" t="str">
            <v>Oil and Gas Field Storage and Working Tanks</v>
          </cell>
          <cell r="J10155" t="str">
            <v>External Floating Roof Tank with Primary Seals: Standing Loss</v>
          </cell>
          <cell r="N10155">
            <v>40988</v>
          </cell>
        </row>
        <row r="10156">
          <cell r="A10156" t="str">
            <v>40400304</v>
          </cell>
          <cell r="B10156" t="str">
            <v>Point</v>
          </cell>
          <cell r="C10156" t="str">
            <v>Oil&amp;Gas Field Stor&amp;Workg Tanks /External Floating Roof Tank with Secondary Seals: Standing Loss</v>
          </cell>
          <cell r="D10156" t="str">
            <v>Industrial Processes - Storage and Transfer</v>
          </cell>
          <cell r="G10156" t="str">
            <v>Petroleum and Solvent Evaporation</v>
          </cell>
          <cell r="H10156" t="str">
            <v>Petroleum Liquids Storage (non-Refinery)</v>
          </cell>
          <cell r="I10156" t="str">
            <v>Oil and Gas Field Storage and Working Tanks</v>
          </cell>
          <cell r="J10156" t="str">
            <v>External Floating Roof Tank with Secondary Seals: Standing Loss</v>
          </cell>
          <cell r="N10156">
            <v>40988</v>
          </cell>
        </row>
        <row r="10157">
          <cell r="A10157" t="str">
            <v>40400305</v>
          </cell>
          <cell r="B10157" t="str">
            <v>Point</v>
          </cell>
          <cell r="C10157" t="str">
            <v>Oil&amp;Gas Field Stor&amp;Workg Tanks /Internal Floating Roof Tank: Standing Loss</v>
          </cell>
          <cell r="D10157" t="str">
            <v>Industrial Processes - Storage and Transfer</v>
          </cell>
          <cell r="G10157" t="str">
            <v>Petroleum and Solvent Evaporation</v>
          </cell>
          <cell r="H10157" t="str">
            <v>Petroleum Liquids Storage (non-Refinery)</v>
          </cell>
          <cell r="I10157" t="str">
            <v>Oil and Gas Field Storage and Working Tanks</v>
          </cell>
          <cell r="J10157" t="str">
            <v>Internal Floating Roof Tank: Standing Loss</v>
          </cell>
          <cell r="N10157">
            <v>40988</v>
          </cell>
        </row>
        <row r="10158">
          <cell r="A10158" t="str">
            <v>40400306</v>
          </cell>
          <cell r="B10158" t="str">
            <v>Point</v>
          </cell>
          <cell r="C10158" t="str">
            <v>Oil&amp;Gas Field Stor&amp;Workg Tanks /External Floating Roof Tank: Withdrawal Loss</v>
          </cell>
          <cell r="D10158" t="str">
            <v>Industrial Processes - Storage and Transfer</v>
          </cell>
          <cell r="G10158" t="str">
            <v>Petroleum and Solvent Evaporation</v>
          </cell>
          <cell r="H10158" t="str">
            <v>Petroleum Liquids Storage (non-Refinery)</v>
          </cell>
          <cell r="I10158" t="str">
            <v>Oil and Gas Field Storage and Working Tanks</v>
          </cell>
          <cell r="J10158" t="str">
            <v>External Floating Roof Tank: Withdrawal Loss</v>
          </cell>
          <cell r="N10158">
            <v>40988</v>
          </cell>
        </row>
        <row r="10159">
          <cell r="A10159" t="str">
            <v>40400307</v>
          </cell>
          <cell r="B10159" t="str">
            <v>Point</v>
          </cell>
          <cell r="C10159" t="str">
            <v>Oil&amp;Gas Field Stor&amp;Workg Tanks /Internal Floating Roof Tank: Withdrawal Loss</v>
          </cell>
          <cell r="D10159" t="str">
            <v>Industrial Processes - Storage and Transfer</v>
          </cell>
          <cell r="G10159" t="str">
            <v>Petroleum and Solvent Evaporation</v>
          </cell>
          <cell r="H10159" t="str">
            <v>Petroleum Liquids Storage (non-Refinery)</v>
          </cell>
          <cell r="I10159" t="str">
            <v>Oil and Gas Field Storage and Working Tanks</v>
          </cell>
          <cell r="J10159" t="str">
            <v>Internal Floating Roof Tank: Withdrawal Loss</v>
          </cell>
          <cell r="N10159">
            <v>40988</v>
          </cell>
        </row>
        <row r="10160">
          <cell r="A10160" t="str">
            <v>40400311</v>
          </cell>
          <cell r="B10160" t="str">
            <v>Point</v>
          </cell>
          <cell r="C10160" t="str">
            <v>Oil&amp;Gas Field Stor&amp;Workg Tanks /Fixed Roof Tank, Condensate, working+breathing+flashing losses</v>
          </cell>
          <cell r="D10160" t="str">
            <v>Industrial Processes - Storage and Transfer</v>
          </cell>
          <cell r="G10160" t="str">
            <v>Petroleum and Solvent Evaporation</v>
          </cell>
          <cell r="H10160" t="str">
            <v>Petroleum Liquids Storage (non-Refinery)</v>
          </cell>
          <cell r="I10160" t="str">
            <v>Oil and Gas Field Storage and Working Tanks</v>
          </cell>
          <cell r="J10160" t="str">
            <v>Fixed Roof Tank, Condensate, working+breathing+flashing losses</v>
          </cell>
          <cell r="N10160">
            <v>40988</v>
          </cell>
        </row>
        <row r="10161">
          <cell r="A10161" t="str">
            <v>40400312</v>
          </cell>
          <cell r="B10161" t="str">
            <v>Point</v>
          </cell>
          <cell r="C10161" t="str">
            <v>Oil&amp;Gas Field Stor&amp;Workg Tanks /Fixed Roof Tank, Crude Oil, working+breathing+flashing losses</v>
          </cell>
          <cell r="D10161" t="str">
            <v>Industrial Processes - Storage and Transfer</v>
          </cell>
          <cell r="G10161" t="str">
            <v>Petroleum and Solvent Evaporation</v>
          </cell>
          <cell r="H10161" t="str">
            <v>Petroleum Liquids Storage (non-Refinery)</v>
          </cell>
          <cell r="I10161" t="str">
            <v>Oil and Gas Field Storage and Working Tanks</v>
          </cell>
          <cell r="J10161" t="str">
            <v>Fixed Roof Tank, Crude Oil, working+breathing+flashing losses</v>
          </cell>
          <cell r="N10161">
            <v>40988</v>
          </cell>
        </row>
        <row r="10162">
          <cell r="A10162" t="str">
            <v>40400313</v>
          </cell>
          <cell r="B10162" t="str">
            <v>Point</v>
          </cell>
          <cell r="C10162" t="str">
            <v>Oil&amp;Gas Field Stor&amp;Workg Tanks /Fixed Roof Tank, Lube Oil, working+breathing+flashing losses</v>
          </cell>
          <cell r="D10162" t="str">
            <v>Industrial Processes - Storage and Transfer</v>
          </cell>
          <cell r="G10162" t="str">
            <v>Petroleum and Solvent Evaporation</v>
          </cell>
          <cell r="H10162" t="str">
            <v>Petroleum Liquids Storage (non-Refinery)</v>
          </cell>
          <cell r="I10162" t="str">
            <v>Oil and Gas Field Storage and Working Tanks</v>
          </cell>
          <cell r="J10162" t="str">
            <v>Fixed Roof Tank, Lube Oil, working+breathing+flashing losses</v>
          </cell>
          <cell r="N10162">
            <v>40988</v>
          </cell>
        </row>
        <row r="10163">
          <cell r="A10163" t="str">
            <v>40400314</v>
          </cell>
          <cell r="B10163" t="str">
            <v>Point</v>
          </cell>
          <cell r="C10163" t="str">
            <v>Oil&amp;Gas Field Stor&amp;Workg Tanks /Fixed Roof Tank, Specialty Chem-working+breathing+flashing</v>
          </cell>
          <cell r="D10163" t="str">
            <v>Industrial Processes - Storage and Transfer</v>
          </cell>
          <cell r="G10163" t="str">
            <v>Petroleum and Solvent Evaporation</v>
          </cell>
          <cell r="H10163" t="str">
            <v>Petroleum Liquids Storage (non-Refinery)</v>
          </cell>
          <cell r="I10163" t="str">
            <v>Oil and Gas Field Storage and Working Tanks</v>
          </cell>
          <cell r="J10163" t="str">
            <v>Fixed Roof Tank, Specialty Chem-working+breathing+flashing</v>
          </cell>
          <cell r="N10163">
            <v>40988</v>
          </cell>
        </row>
        <row r="10164">
          <cell r="A10164" t="str">
            <v>40400315</v>
          </cell>
          <cell r="B10164" t="str">
            <v>Point</v>
          </cell>
          <cell r="C10164" t="str">
            <v>Oil&amp;Gas Field Stor&amp;Workg Tanks /Fixed Roof Tank, Produced Water, working+breathing+flashing</v>
          </cell>
          <cell r="D10164" t="str">
            <v>Industrial Processes - Storage and Transfer</v>
          </cell>
          <cell r="G10164" t="str">
            <v>Petroleum and Solvent Evaporation</v>
          </cell>
          <cell r="H10164" t="str">
            <v>Petroleum Liquids Storage (non-Refinery)</v>
          </cell>
          <cell r="I10164" t="str">
            <v>Oil and Gas Field Storage and Working Tanks</v>
          </cell>
          <cell r="J10164" t="str">
            <v>Fixed Roof Tank, Produced Water, working+breathing+flashing</v>
          </cell>
          <cell r="N10164">
            <v>40988</v>
          </cell>
        </row>
        <row r="10165">
          <cell r="A10165" t="str">
            <v>40400316</v>
          </cell>
          <cell r="B10165" t="str">
            <v>Point</v>
          </cell>
          <cell r="C10165" t="str">
            <v>Oil&amp;Gas Field Stor&amp;Workg Tanks /Fixed Roof Tank, Diesel, working+breathing+flashing losses</v>
          </cell>
          <cell r="D10165" t="str">
            <v>Industrial Processes - Storage and Transfer</v>
          </cell>
          <cell r="G10165" t="str">
            <v>Petroleum and Solvent Evaporation</v>
          </cell>
          <cell r="H10165" t="str">
            <v>Petroleum Liquids Storage (non-Refinery)</v>
          </cell>
          <cell r="I10165" t="str">
            <v>Oil and Gas Field Storage and Working Tanks</v>
          </cell>
          <cell r="J10165" t="str">
            <v>Fixed Roof Tank, Diesel, working+breathing+flashing losses</v>
          </cell>
          <cell r="N10165">
            <v>40988</v>
          </cell>
        </row>
        <row r="10166">
          <cell r="A10166" t="str">
            <v>40400321</v>
          </cell>
          <cell r="B10166" t="str">
            <v>Point</v>
          </cell>
          <cell r="C10166" t="str">
            <v>Oil&amp;Gas Field Stor&amp;Workg Tanks /External Floating Roof Tank, Condensate, working+breathing+flashing</v>
          </cell>
          <cell r="D10166" t="str">
            <v>Industrial Processes - Storage and Transfer</v>
          </cell>
          <cell r="G10166" t="str">
            <v>Petroleum and Solvent Evaporation</v>
          </cell>
          <cell r="H10166" t="str">
            <v>Petroleum Liquids Storage (non-Refinery)</v>
          </cell>
          <cell r="I10166" t="str">
            <v>Oil and Gas Field Storage and Working Tanks</v>
          </cell>
          <cell r="J10166" t="str">
            <v>External Floating Roof Tank, Condensate, working+breathing+flashing</v>
          </cell>
          <cell r="N10166">
            <v>40988</v>
          </cell>
        </row>
        <row r="10167">
          <cell r="A10167" t="str">
            <v>40400322</v>
          </cell>
          <cell r="B10167" t="str">
            <v>Point</v>
          </cell>
          <cell r="C10167" t="str">
            <v>Oil&amp;Gas Field Stor&amp;Workg Tanks /External Floating Roof Tank, Crude Oil, working+breathing+flashing</v>
          </cell>
          <cell r="D10167" t="str">
            <v>Industrial Processes - Storage and Transfer</v>
          </cell>
          <cell r="G10167" t="str">
            <v>Petroleum and Solvent Evaporation</v>
          </cell>
          <cell r="H10167" t="str">
            <v>Petroleum Liquids Storage (non-Refinery)</v>
          </cell>
          <cell r="I10167" t="str">
            <v>Oil and Gas Field Storage and Working Tanks</v>
          </cell>
          <cell r="J10167" t="str">
            <v>External Floating Roof Tank, Crude Oil, working+breathing+flashing</v>
          </cell>
          <cell r="N10167">
            <v>40988</v>
          </cell>
        </row>
        <row r="10168">
          <cell r="A10168" t="str">
            <v>40400323</v>
          </cell>
          <cell r="B10168" t="str">
            <v>Point</v>
          </cell>
          <cell r="C10168" t="str">
            <v>Oil&amp;Gas Field Stor&amp;Workg Tanks /External Floating Roof Tank, Lube Oil, working+breathing+flashing</v>
          </cell>
          <cell r="D10168" t="str">
            <v>Industrial Processes - Storage and Transfer</v>
          </cell>
          <cell r="G10168" t="str">
            <v>Petroleum and Solvent Evaporation</v>
          </cell>
          <cell r="H10168" t="str">
            <v>Petroleum Liquids Storage (non-Refinery)</v>
          </cell>
          <cell r="I10168" t="str">
            <v>Oil and Gas Field Storage and Working Tanks</v>
          </cell>
          <cell r="J10168" t="str">
            <v>External Floating Roof Tank, Lube Oil, working+breathing+flashing</v>
          </cell>
          <cell r="N10168">
            <v>40988</v>
          </cell>
        </row>
        <row r="10169">
          <cell r="A10169" t="str">
            <v>40400324</v>
          </cell>
          <cell r="B10169" t="str">
            <v>Point</v>
          </cell>
          <cell r="C10169" t="str">
            <v>Oil&amp;Gas Field Stor&amp;Workg Tanks /External Floating Roof Tank, Specialty Chem-working+breathing+flashing</v>
          </cell>
          <cell r="D10169" t="str">
            <v>Industrial Processes - Storage and Transfer</v>
          </cell>
          <cell r="G10169" t="str">
            <v>Petroleum and Solvent Evaporation</v>
          </cell>
          <cell r="H10169" t="str">
            <v>Petroleum Liquids Storage (non-Refinery)</v>
          </cell>
          <cell r="I10169" t="str">
            <v>Oil and Gas Field Storage and Working Tanks</v>
          </cell>
          <cell r="J10169" t="str">
            <v>External Floating Roof Tank, Specialty Chem-working+breathing+flashing</v>
          </cell>
          <cell r="N10169">
            <v>40988</v>
          </cell>
        </row>
        <row r="10170">
          <cell r="A10170" t="str">
            <v>40400325</v>
          </cell>
          <cell r="B10170" t="str">
            <v>Point</v>
          </cell>
          <cell r="C10170" t="str">
            <v>Oil&amp;Gas Field Stor&amp;Workg Tanks /External Floating Roof Tank, Produced Water-working+breathing+flashing</v>
          </cell>
          <cell r="D10170" t="str">
            <v>Industrial Processes - Storage and Transfer</v>
          </cell>
          <cell r="G10170" t="str">
            <v>Petroleum and Solvent Evaporation</v>
          </cell>
          <cell r="H10170" t="str">
            <v>Petroleum Liquids Storage (non-Refinery)</v>
          </cell>
          <cell r="I10170" t="str">
            <v>Oil and Gas Field Storage and Working Tanks</v>
          </cell>
          <cell r="J10170" t="str">
            <v>External Floating Roof Tank, Produced Water-working+breathing+flashing</v>
          </cell>
          <cell r="N10170">
            <v>40988</v>
          </cell>
        </row>
        <row r="10171">
          <cell r="A10171" t="str">
            <v>40400326</v>
          </cell>
          <cell r="B10171" t="str">
            <v>Point</v>
          </cell>
          <cell r="C10171" t="str">
            <v>Oil&amp;Gas Field Stor&amp;Workg Tanks /External Floating Roof Tank, Diesel, working+breathing+flashing</v>
          </cell>
          <cell r="D10171" t="str">
            <v>Industrial Processes - Storage and Transfer</v>
          </cell>
          <cell r="G10171" t="str">
            <v>Petroleum and Solvent Evaporation</v>
          </cell>
          <cell r="H10171" t="str">
            <v>Petroleum Liquids Storage (non-Refinery)</v>
          </cell>
          <cell r="I10171" t="str">
            <v>Oil and Gas Field Storage and Working Tanks</v>
          </cell>
          <cell r="J10171" t="str">
            <v>External Floating Roof Tank, Diesel, working+breathing+flashing</v>
          </cell>
          <cell r="N10171">
            <v>40988</v>
          </cell>
        </row>
        <row r="10172">
          <cell r="A10172" t="str">
            <v>40400331</v>
          </cell>
          <cell r="B10172" t="str">
            <v>Point</v>
          </cell>
          <cell r="C10172" t="str">
            <v>Oil&amp;Gas Field Stor&amp;Workg Tanks /Internal Floating Roof Tank, Condensate, working+breathing+flashing</v>
          </cell>
          <cell r="D10172" t="str">
            <v>Industrial Processes - Storage and Transfer</v>
          </cell>
          <cell r="G10172" t="str">
            <v>Petroleum and Solvent Evaporation</v>
          </cell>
          <cell r="H10172" t="str">
            <v>Petroleum Liquids Storage (non-Refinery)</v>
          </cell>
          <cell r="I10172" t="str">
            <v>Oil and Gas Field Storage and Working Tanks</v>
          </cell>
          <cell r="J10172" t="str">
            <v>Internal Floating Roof Tank, Condensate, working+breathing+flashing</v>
          </cell>
          <cell r="N10172">
            <v>40988</v>
          </cell>
        </row>
        <row r="10173">
          <cell r="A10173" t="str">
            <v>40400332</v>
          </cell>
          <cell r="B10173" t="str">
            <v>Point</v>
          </cell>
          <cell r="C10173" t="str">
            <v>Oil&amp;Gas Field Stor&amp;Workg Tanks /Internal Floating Roof Tank, Crude Oil, working+breathing+flashing</v>
          </cell>
          <cell r="D10173" t="str">
            <v>Industrial Processes - Storage and Transfer</v>
          </cell>
          <cell r="G10173" t="str">
            <v>Petroleum and Solvent Evaporation</v>
          </cell>
          <cell r="H10173" t="str">
            <v>Petroleum Liquids Storage (non-Refinery)</v>
          </cell>
          <cell r="I10173" t="str">
            <v>Oil and Gas Field Storage and Working Tanks</v>
          </cell>
          <cell r="J10173" t="str">
            <v>Internal Floating Roof Tank, Crude Oil, working+breathing+flashing</v>
          </cell>
          <cell r="N10173">
            <v>40988</v>
          </cell>
        </row>
        <row r="10174">
          <cell r="A10174" t="str">
            <v>40400333</v>
          </cell>
          <cell r="B10174" t="str">
            <v>Point</v>
          </cell>
          <cell r="C10174" t="str">
            <v>Oil&amp;Gas Field Stor&amp;Workg Tanks /Internal Floating Roof Tank, Lube Oil, working+breathing+flashing</v>
          </cell>
          <cell r="D10174" t="str">
            <v>Industrial Processes - Storage and Transfer</v>
          </cell>
          <cell r="G10174" t="str">
            <v>Petroleum and Solvent Evaporation</v>
          </cell>
          <cell r="H10174" t="str">
            <v>Petroleum Liquids Storage (non-Refinery)</v>
          </cell>
          <cell r="I10174" t="str">
            <v>Oil and Gas Field Storage and Working Tanks</v>
          </cell>
          <cell r="J10174" t="str">
            <v>Internal Floating Roof Tank, Lube Oil, working+breathing+flashing</v>
          </cell>
          <cell r="N10174">
            <v>40988</v>
          </cell>
        </row>
        <row r="10175">
          <cell r="A10175" t="str">
            <v>40400334</v>
          </cell>
          <cell r="B10175" t="str">
            <v>Point</v>
          </cell>
          <cell r="C10175" t="str">
            <v>Oil&amp;Gas Field Stor&amp;Workg Tanks /Internal Floating Roof Tank, Specialty Chem-working+breathing+flashing</v>
          </cell>
          <cell r="D10175" t="str">
            <v>Industrial Processes - Storage and Transfer</v>
          </cell>
          <cell r="G10175" t="str">
            <v>Petroleum and Solvent Evaporation</v>
          </cell>
          <cell r="H10175" t="str">
            <v>Petroleum Liquids Storage (non-Refinery)</v>
          </cell>
          <cell r="I10175" t="str">
            <v>Oil and Gas Field Storage and Working Tanks</v>
          </cell>
          <cell r="J10175" t="str">
            <v>Internal Floating Roof Tank, Specialty Chem-working+breathing+flashing</v>
          </cell>
          <cell r="N10175">
            <v>40988</v>
          </cell>
        </row>
        <row r="10176">
          <cell r="A10176" t="str">
            <v>40400335</v>
          </cell>
          <cell r="B10176" t="str">
            <v>Point</v>
          </cell>
          <cell r="C10176" t="str">
            <v>Oil&amp;Gas Field Stor&amp;Workg Tanks /Internal Floating Roof Tank, Produced Water-working+breathing+flashing</v>
          </cell>
          <cell r="D10176" t="str">
            <v>Industrial Processes - Storage and Transfer</v>
          </cell>
          <cell r="G10176" t="str">
            <v>Petroleum and Solvent Evaporation</v>
          </cell>
          <cell r="H10176" t="str">
            <v>Petroleum Liquids Storage (non-Refinery)</v>
          </cell>
          <cell r="I10176" t="str">
            <v>Oil and Gas Field Storage and Working Tanks</v>
          </cell>
          <cell r="J10176" t="str">
            <v>Internal Floating Roof Tank, Produced Water-working+breathing+flashing</v>
          </cell>
          <cell r="N10176">
            <v>40988</v>
          </cell>
        </row>
        <row r="10177">
          <cell r="A10177" t="str">
            <v>40400336</v>
          </cell>
          <cell r="B10177" t="str">
            <v>Point</v>
          </cell>
          <cell r="C10177" t="str">
            <v>Oil&amp;Gas Field Stor&amp;Workg Tanks /Internal Floating Roof Tank, Diesel, working+breathing+flashing</v>
          </cell>
          <cell r="D10177" t="str">
            <v>Bulk Gasoline Terminals</v>
          </cell>
          <cell r="G10177" t="str">
            <v>Petroleum and Solvent Evaporation</v>
          </cell>
          <cell r="H10177" t="str">
            <v>Petroleum Liquids Storage (non-Refinery)</v>
          </cell>
          <cell r="I10177" t="str">
            <v>Oil and Gas Field Storage and Working Tanks</v>
          </cell>
          <cell r="J10177" t="str">
            <v>Internal Floating Roof Tank, Diesel, working+breathing+flashing</v>
          </cell>
          <cell r="N10177">
            <v>40988</v>
          </cell>
        </row>
        <row r="10178">
          <cell r="A10178" t="str">
            <v>40400340</v>
          </cell>
          <cell r="B10178" t="str">
            <v>Point</v>
          </cell>
          <cell r="C10178" t="str">
            <v>Oil&amp;Gas Field Stor&amp;Workg Tanks /Pressure Tanks (pressure relief from pop-off valves)</v>
          </cell>
          <cell r="D10178" t="str">
            <v>Bulk Gasoline Terminals</v>
          </cell>
          <cell r="G10178" t="str">
            <v>Petroleum and Solvent Evaporation</v>
          </cell>
          <cell r="H10178" t="str">
            <v>Petroleum Liquids Storage (non-Refinery)</v>
          </cell>
          <cell r="I10178" t="str">
            <v>Oil and Gas Field Storage and Working Tanks</v>
          </cell>
          <cell r="J10178" t="str">
            <v>Pressure Tanks (pressure relief from pop-off valves)</v>
          </cell>
          <cell r="N10178">
            <v>40988</v>
          </cell>
        </row>
        <row r="10179">
          <cell r="A10179" t="str">
            <v>40400401</v>
          </cell>
          <cell r="B10179" t="str">
            <v>Point</v>
          </cell>
          <cell r="C10179" t="str">
            <v>Petrol Prod Stor-Underground Tanks /Gasoline RVP 13: Breathing Loss</v>
          </cell>
          <cell r="D10179" t="str">
            <v>Bulk Gasoline Terminals</v>
          </cell>
          <cell r="G10179" t="str">
            <v>Petroleum and Solvent Evaporation</v>
          </cell>
          <cell r="H10179" t="str">
            <v>Petroleum Liquids Storage (non-Refinery)</v>
          </cell>
          <cell r="I10179" t="str">
            <v>Petroleum Products - Underground Tanks</v>
          </cell>
          <cell r="J10179" t="str">
            <v>Gasoline RVP 13: Breathing Loss</v>
          </cell>
          <cell r="N10179">
            <v>40988</v>
          </cell>
        </row>
        <row r="10180">
          <cell r="A10180" t="str">
            <v>40400402</v>
          </cell>
          <cell r="B10180" t="str">
            <v>Point</v>
          </cell>
          <cell r="C10180" t="str">
            <v>Petrol Prod Stor-Underground Tanks /Gasoline RVP 13: Working Loss</v>
          </cell>
          <cell r="D10180" t="str">
            <v>Bulk Gasoline Terminals</v>
          </cell>
          <cell r="G10180" t="str">
            <v>Petroleum and Solvent Evaporation</v>
          </cell>
          <cell r="H10180" t="str">
            <v>Petroleum Liquids Storage (non-Refinery)</v>
          </cell>
          <cell r="I10180" t="str">
            <v>Petroleum Products - Underground Tanks</v>
          </cell>
          <cell r="J10180" t="str">
            <v>Gasoline RVP 13: Working Loss</v>
          </cell>
          <cell r="N10180">
            <v>40988</v>
          </cell>
        </row>
        <row r="10181">
          <cell r="A10181" t="str">
            <v>40400403</v>
          </cell>
          <cell r="B10181" t="str">
            <v>Point</v>
          </cell>
          <cell r="C10181" t="str">
            <v>Petrol Prod Stor-Underground Tanks /Gasoline RVP 10: Breathing Loss</v>
          </cell>
          <cell r="D10181" t="str">
            <v>Bulk Gasoline Terminals</v>
          </cell>
          <cell r="G10181" t="str">
            <v>Petroleum and Solvent Evaporation</v>
          </cell>
          <cell r="H10181" t="str">
            <v>Petroleum Liquids Storage (non-Refinery)</v>
          </cell>
          <cell r="I10181" t="str">
            <v>Petroleum Products - Underground Tanks</v>
          </cell>
          <cell r="J10181" t="str">
            <v>Gasoline RVP 10: Breathing Loss</v>
          </cell>
          <cell r="N10181">
            <v>40988</v>
          </cell>
        </row>
        <row r="10182">
          <cell r="A10182" t="str">
            <v>40400404</v>
          </cell>
          <cell r="B10182" t="str">
            <v>Point</v>
          </cell>
          <cell r="C10182" t="str">
            <v>Petrol Prod Stor-Underground Tanks /Gasoline RVP 10: Working Loss</v>
          </cell>
          <cell r="D10182" t="str">
            <v>Bulk Gasoline Terminals</v>
          </cell>
          <cell r="G10182" t="str">
            <v>Petroleum and Solvent Evaporation</v>
          </cell>
          <cell r="H10182" t="str">
            <v>Petroleum Liquids Storage (non-Refinery)</v>
          </cell>
          <cell r="I10182" t="str">
            <v>Petroleum Products - Underground Tanks</v>
          </cell>
          <cell r="J10182" t="str">
            <v>Gasoline RVP 10: Working Loss</v>
          </cell>
          <cell r="N10182">
            <v>40988</v>
          </cell>
        </row>
        <row r="10183">
          <cell r="A10183" t="str">
            <v>40400405</v>
          </cell>
          <cell r="B10183" t="str">
            <v>Point</v>
          </cell>
          <cell r="C10183" t="str">
            <v>Petrol Prod Stor-Underground Tanks /Gasoline RVP 7: Breathing Loss</v>
          </cell>
          <cell r="D10183" t="str">
            <v>Bulk Gasoline Terminals</v>
          </cell>
          <cell r="G10183" t="str">
            <v>Petroleum and Solvent Evaporation</v>
          </cell>
          <cell r="H10183" t="str">
            <v>Petroleum Liquids Storage (non-Refinery)</v>
          </cell>
          <cell r="I10183" t="str">
            <v>Petroleum Products - Underground Tanks</v>
          </cell>
          <cell r="J10183" t="str">
            <v>Gasoline RVP 7: Breathing Loss</v>
          </cell>
          <cell r="N10183">
            <v>40988</v>
          </cell>
        </row>
        <row r="10184">
          <cell r="A10184" t="str">
            <v>40400406</v>
          </cell>
          <cell r="B10184" t="str">
            <v>Point</v>
          </cell>
          <cell r="C10184" t="str">
            <v>Petrol Prod Stor-Underground Tanks /Gasoline RVP 7: Working Loss</v>
          </cell>
          <cell r="D10184" t="str">
            <v>Bulk Gasoline Terminals</v>
          </cell>
          <cell r="G10184" t="str">
            <v>Petroleum and Solvent Evaporation</v>
          </cell>
          <cell r="H10184" t="str">
            <v>Petroleum Liquids Storage (non-Refinery)</v>
          </cell>
          <cell r="I10184" t="str">
            <v>Petroleum Products - Underground Tanks</v>
          </cell>
          <cell r="J10184" t="str">
            <v>Gasoline RVP 7: Working Loss</v>
          </cell>
          <cell r="N10184">
            <v>40988</v>
          </cell>
        </row>
        <row r="10185">
          <cell r="A10185" t="str">
            <v>40400407</v>
          </cell>
          <cell r="B10185" t="str">
            <v>Point</v>
          </cell>
          <cell r="C10185" t="str">
            <v>Petrol Prod Stor-Underground Tanks /Crude Oil RVP 5: Breathing Loss</v>
          </cell>
          <cell r="D10185" t="str">
            <v>Bulk Gasoline Terminals</v>
          </cell>
          <cell r="G10185" t="str">
            <v>Petroleum and Solvent Evaporation</v>
          </cell>
          <cell r="H10185" t="str">
            <v>Petroleum Liquids Storage (non-Refinery)</v>
          </cell>
          <cell r="I10185" t="str">
            <v>Petroleum Products - Underground Tanks</v>
          </cell>
          <cell r="J10185" t="str">
            <v>Crude Oil RVP 5: Breathing Loss</v>
          </cell>
          <cell r="N10185">
            <v>40988</v>
          </cell>
        </row>
        <row r="10186">
          <cell r="A10186" t="str">
            <v>40400408</v>
          </cell>
          <cell r="B10186" t="str">
            <v>Point</v>
          </cell>
          <cell r="C10186" t="str">
            <v>Petrol Prod Stor-Underground Tanks /Crude Oil RVP 5: Working Loss</v>
          </cell>
          <cell r="D10186" t="str">
            <v>Bulk Gasoline Terminals</v>
          </cell>
          <cell r="G10186" t="str">
            <v>Petroleum and Solvent Evaporation</v>
          </cell>
          <cell r="H10186" t="str">
            <v>Petroleum Liquids Storage (non-Refinery)</v>
          </cell>
          <cell r="I10186" t="str">
            <v>Petroleum Products - Underground Tanks</v>
          </cell>
          <cell r="J10186" t="str">
            <v>Crude Oil RVP 5: Working Loss</v>
          </cell>
          <cell r="N10186">
            <v>40988</v>
          </cell>
        </row>
        <row r="10187">
          <cell r="A10187" t="str">
            <v>40400409</v>
          </cell>
          <cell r="B10187" t="str">
            <v>Point</v>
          </cell>
          <cell r="C10187" t="str">
            <v>Petrol Prod Stor-Underground Tanks /Jet Naphtha (JP-4): Breathing Loss</v>
          </cell>
          <cell r="D10187" t="str">
            <v>Bulk Gasoline Terminals</v>
          </cell>
          <cell r="G10187" t="str">
            <v>Petroleum and Solvent Evaporation</v>
          </cell>
          <cell r="H10187" t="str">
            <v>Petroleum Liquids Storage (non-Refinery)</v>
          </cell>
          <cell r="I10187" t="str">
            <v>Petroleum Products - Underground Tanks</v>
          </cell>
          <cell r="J10187" t="str">
            <v>Jet Naphtha (JP-4): Breathing Loss</v>
          </cell>
          <cell r="N10187">
            <v>40988</v>
          </cell>
        </row>
        <row r="10188">
          <cell r="A10188" t="str">
            <v>40400410</v>
          </cell>
          <cell r="B10188" t="str">
            <v>Point</v>
          </cell>
          <cell r="C10188" t="str">
            <v>Petrol Prod Stor-Underground Tanks /Jet Naphtha (JP-4): Working Loss</v>
          </cell>
          <cell r="D10188" t="str">
            <v>Bulk Gasoline Terminals</v>
          </cell>
          <cell r="G10188" t="str">
            <v>Petroleum and Solvent Evaporation</v>
          </cell>
          <cell r="H10188" t="str">
            <v>Petroleum Liquids Storage (non-Refinery)</v>
          </cell>
          <cell r="I10188" t="str">
            <v>Petroleum Products - Underground Tanks</v>
          </cell>
          <cell r="J10188" t="str">
            <v>Jet Naphtha (JP-4): Working Loss</v>
          </cell>
          <cell r="N10188">
            <v>40988</v>
          </cell>
        </row>
        <row r="10189">
          <cell r="A10189" t="str">
            <v>40400411</v>
          </cell>
          <cell r="B10189" t="str">
            <v>Point</v>
          </cell>
          <cell r="C10189" t="str">
            <v>Petrol Prod Stor-Underground Tanks /Jet Kerosene: Breathing Loss</v>
          </cell>
          <cell r="D10189" t="str">
            <v>Bulk Gasoline Terminals</v>
          </cell>
          <cell r="G10189" t="str">
            <v>Petroleum and Solvent Evaporation</v>
          </cell>
          <cell r="H10189" t="str">
            <v>Petroleum Liquids Storage (non-Refinery)</v>
          </cell>
          <cell r="I10189" t="str">
            <v>Petroleum Products - Underground Tanks</v>
          </cell>
          <cell r="J10189" t="str">
            <v>Jet Kerosene: Breathing Loss</v>
          </cell>
          <cell r="N10189">
            <v>40988</v>
          </cell>
        </row>
        <row r="10190">
          <cell r="A10190" t="str">
            <v>40400412</v>
          </cell>
          <cell r="B10190" t="str">
            <v>Point</v>
          </cell>
          <cell r="C10190" t="str">
            <v>Petrol Prod Stor-Underground Tanks /Jet Kerosene: Working Loss</v>
          </cell>
          <cell r="D10190" t="str">
            <v>Bulk Gasoline Terminals</v>
          </cell>
          <cell r="G10190" t="str">
            <v>Petroleum and Solvent Evaporation</v>
          </cell>
          <cell r="H10190" t="str">
            <v>Petroleum Liquids Storage (non-Refinery)</v>
          </cell>
          <cell r="I10190" t="str">
            <v>Petroleum Products - Underground Tanks</v>
          </cell>
          <cell r="J10190" t="str">
            <v>Jet Kerosene: Working Loss</v>
          </cell>
          <cell r="N10190">
            <v>40988</v>
          </cell>
        </row>
        <row r="10191">
          <cell r="A10191" t="str">
            <v>40400413</v>
          </cell>
          <cell r="B10191" t="str">
            <v>Point</v>
          </cell>
          <cell r="C10191" t="str">
            <v>Petrol Prod Stor-Underground Tanks /Distillate Fuel #2: Breathing Loss</v>
          </cell>
          <cell r="D10191" t="str">
            <v>Bulk Gasoline Terminals</v>
          </cell>
          <cell r="G10191" t="str">
            <v>Petroleum and Solvent Evaporation</v>
          </cell>
          <cell r="H10191" t="str">
            <v>Petroleum Liquids Storage (non-Refinery)</v>
          </cell>
          <cell r="I10191" t="str">
            <v>Petroleum Products - Underground Tanks</v>
          </cell>
          <cell r="J10191" t="str">
            <v>Distillate Fuel #2: Breathing Loss</v>
          </cell>
          <cell r="N10191">
            <v>40988</v>
          </cell>
        </row>
        <row r="10192">
          <cell r="A10192" t="str">
            <v>40400414</v>
          </cell>
          <cell r="B10192" t="str">
            <v>Point</v>
          </cell>
          <cell r="C10192" t="str">
            <v>Petrol Prod Stor-Underground Tanks /Distillate Fuel #2: Working Loss</v>
          </cell>
          <cell r="D10192" t="str">
            <v>Bulk Gasoline Terminals</v>
          </cell>
          <cell r="G10192" t="str">
            <v>Petroleum and Solvent Evaporation</v>
          </cell>
          <cell r="H10192" t="str">
            <v>Petroleum Liquids Storage (non-Refinery)</v>
          </cell>
          <cell r="I10192" t="str">
            <v>Petroleum Products - Underground Tanks</v>
          </cell>
          <cell r="J10192" t="str">
            <v>Distillate Fuel #2: Working Loss</v>
          </cell>
          <cell r="N10192">
            <v>40988</v>
          </cell>
        </row>
        <row r="10193">
          <cell r="A10193" t="str">
            <v>40400497</v>
          </cell>
          <cell r="B10193" t="str">
            <v>Point</v>
          </cell>
          <cell r="C10193" t="str">
            <v>Petrol Prod Stor-Underground Tanks /Specify Liquid: Breathing Loss</v>
          </cell>
          <cell r="D10193" t="str">
            <v>Bulk Gasoline Terminals</v>
          </cell>
          <cell r="G10193" t="str">
            <v>Petroleum and Solvent Evaporation</v>
          </cell>
          <cell r="H10193" t="str">
            <v>Petroleum Liquids Storage (non-Refinery)</v>
          </cell>
          <cell r="I10193" t="str">
            <v>Petroleum Products - Underground Tanks</v>
          </cell>
          <cell r="J10193" t="str">
            <v>Specify Liquid: Breathing Loss</v>
          </cell>
          <cell r="N10193">
            <v>40988</v>
          </cell>
        </row>
        <row r="10194">
          <cell r="A10194" t="str">
            <v>40400498</v>
          </cell>
          <cell r="B10194" t="str">
            <v>Point</v>
          </cell>
          <cell r="C10194" t="str">
            <v>Petrol Prod Stor-Underground Tanks /Specify Liquid: Working Loss</v>
          </cell>
          <cell r="D10194" t="str">
            <v>Bulk Gasoline Terminals</v>
          </cell>
          <cell r="G10194" t="str">
            <v>Petroleum and Solvent Evaporation</v>
          </cell>
          <cell r="H10194" t="str">
            <v>Petroleum Liquids Storage (non-Refinery)</v>
          </cell>
          <cell r="I10194" t="str">
            <v>Petroleum Products - Underground Tanks</v>
          </cell>
          <cell r="J10194" t="str">
            <v>Specify Liquid: Working Loss</v>
          </cell>
          <cell r="N10194">
            <v>40988</v>
          </cell>
        </row>
        <row r="10195">
          <cell r="A10195" t="str">
            <v>40500101</v>
          </cell>
          <cell r="B10195" t="str">
            <v>Point</v>
          </cell>
          <cell r="C10195" t="str">
            <v>Print-Publish /Drying /Dryer</v>
          </cell>
          <cell r="D10195" t="str">
            <v>Solvent - Graphic Arts</v>
          </cell>
          <cell r="G10195" t="str">
            <v>Petroleum and Solvent Evaporation</v>
          </cell>
          <cell r="H10195" t="str">
            <v>Printing/Publishing</v>
          </cell>
          <cell r="I10195" t="str">
            <v>Drying</v>
          </cell>
          <cell r="J10195" t="str">
            <v>Dryer</v>
          </cell>
          <cell r="N10195">
            <v>40988</v>
          </cell>
        </row>
        <row r="10196">
          <cell r="A10196" t="str">
            <v>40500199</v>
          </cell>
          <cell r="B10196" t="str">
            <v>Point</v>
          </cell>
          <cell r="C10196" t="str">
            <v>Print-Publish /Drying /Dryer</v>
          </cell>
          <cell r="D10196" t="str">
            <v>Solvent - Graphic Arts</v>
          </cell>
          <cell r="G10196" t="str">
            <v>Petroleum and Solvent Evaporation</v>
          </cell>
          <cell r="H10196" t="str">
            <v>Printing/Publishing</v>
          </cell>
          <cell r="I10196" t="str">
            <v>Drying</v>
          </cell>
          <cell r="J10196" t="str">
            <v>Dryer</v>
          </cell>
          <cell r="K10196" t="str">
            <v>40500101</v>
          </cell>
          <cell r="L10196" t="str">
            <v>2005</v>
          </cell>
          <cell r="N10196">
            <v>40988</v>
          </cell>
        </row>
        <row r="10197">
          <cell r="A10197" t="str">
            <v>40500201</v>
          </cell>
          <cell r="B10197" t="str">
            <v>Point</v>
          </cell>
          <cell r="C10197" t="str">
            <v>Print-Publish /Letter Press/Printing</v>
          </cell>
          <cell r="D10197" t="str">
            <v>Solvent - Graphic Arts</v>
          </cell>
          <cell r="G10197" t="str">
            <v>Petroleum and Solvent Evaporation</v>
          </cell>
          <cell r="H10197" t="str">
            <v>Printing/Publishing</v>
          </cell>
          <cell r="I10197" t="str">
            <v>Letter Press</v>
          </cell>
          <cell r="J10197" t="str">
            <v>Printing</v>
          </cell>
          <cell r="N10197">
            <v>40996</v>
          </cell>
        </row>
        <row r="10198">
          <cell r="A10198" t="str">
            <v>40500202</v>
          </cell>
          <cell r="B10198" t="str">
            <v>Point</v>
          </cell>
          <cell r="C10198" t="str">
            <v>Print-Publish /Letter Press/Ink Thinning Solvent, Kerosene</v>
          </cell>
          <cell r="D10198" t="str">
            <v>Solvent - Graphic Arts</v>
          </cell>
          <cell r="G10198" t="str">
            <v>Petroleum and Solvent Evaporation</v>
          </cell>
          <cell r="H10198" t="str">
            <v>Printing/Publishing</v>
          </cell>
          <cell r="I10198" t="str">
            <v>Letter Press</v>
          </cell>
          <cell r="J10198" t="str">
            <v>Ink Thinning Solvent, Kerosene</v>
          </cell>
          <cell r="N10198">
            <v>40996</v>
          </cell>
        </row>
        <row r="10199">
          <cell r="A10199" t="str">
            <v>40500203</v>
          </cell>
          <cell r="B10199" t="str">
            <v>Point</v>
          </cell>
          <cell r="C10199" t="str">
            <v>Print-Publish /Letter Press/Ink Thinning Solvents, Mineral Solvents</v>
          </cell>
          <cell r="D10199" t="str">
            <v>Solvent - Graphic Arts</v>
          </cell>
          <cell r="G10199" t="str">
            <v>Petroleum and Solvent Evaporation</v>
          </cell>
          <cell r="H10199" t="str">
            <v>Printing/Publishing</v>
          </cell>
          <cell r="I10199" t="str">
            <v>Letter Press</v>
          </cell>
          <cell r="J10199" t="str">
            <v>Ink Thinning Solvents, Mineral Solvents</v>
          </cell>
          <cell r="N10199">
            <v>40996</v>
          </cell>
        </row>
        <row r="10200">
          <cell r="A10200" t="str">
            <v>40500211</v>
          </cell>
          <cell r="B10200" t="str">
            <v>Point</v>
          </cell>
          <cell r="C10200" t="str">
            <v>Print-Publish /Letter Press/2751</v>
          </cell>
          <cell r="D10200" t="str">
            <v>Solvent - Graphic Arts</v>
          </cell>
          <cell r="G10200" t="str">
            <v>Petroleum and Solvent Evaporation</v>
          </cell>
          <cell r="H10200" t="str">
            <v>Printing/Publishing</v>
          </cell>
          <cell r="I10200" t="str">
            <v>Letter Press</v>
          </cell>
          <cell r="J10200" t="str">
            <v>Letter Press: 2751</v>
          </cell>
          <cell r="K10200" t="str">
            <v>40500201</v>
          </cell>
          <cell r="L10200" t="str">
            <v>2005</v>
          </cell>
          <cell r="N10200">
            <v>40996</v>
          </cell>
        </row>
        <row r="10201">
          <cell r="A10201" t="str">
            <v>40500212</v>
          </cell>
          <cell r="B10201" t="str">
            <v>Point</v>
          </cell>
          <cell r="C10201" t="str">
            <v>Print-Publish /Letter Press/Printing</v>
          </cell>
          <cell r="D10201" t="str">
            <v>Solvent - Graphic Arts</v>
          </cell>
          <cell r="G10201" t="str">
            <v>Petroleum and Solvent Evaporation</v>
          </cell>
          <cell r="H10201" t="str">
            <v>Printing/Publishing</v>
          </cell>
          <cell r="I10201" t="str">
            <v>Letter Press</v>
          </cell>
          <cell r="J10201" t="str">
            <v>Printing: Letter Press</v>
          </cell>
          <cell r="K10201" t="str">
            <v>40500201</v>
          </cell>
          <cell r="L10201" t="str">
            <v>2005</v>
          </cell>
          <cell r="N10201">
            <v>40996</v>
          </cell>
        </row>
        <row r="10202">
          <cell r="A10202" t="str">
            <v>40500215</v>
          </cell>
          <cell r="B10202" t="str">
            <v>Point</v>
          </cell>
          <cell r="C10202" t="str">
            <v>Print-Publish /Letter Press/Cleaning Solution</v>
          </cell>
          <cell r="D10202" t="str">
            <v>Solvent - Graphic Arts</v>
          </cell>
          <cell r="G10202" t="str">
            <v>Petroleum and Solvent Evaporation</v>
          </cell>
          <cell r="H10202" t="str">
            <v>Printing/Publishing</v>
          </cell>
          <cell r="I10202" t="str">
            <v>Letter Press</v>
          </cell>
          <cell r="J10202" t="str">
            <v>Cleaning Solution</v>
          </cell>
          <cell r="N10202">
            <v>40996</v>
          </cell>
        </row>
        <row r="10203">
          <cell r="A10203" t="str">
            <v>40500301</v>
          </cell>
          <cell r="B10203" t="str">
            <v>Point</v>
          </cell>
          <cell r="C10203" t="str">
            <v>Print-Publish /Flexographic/Printing</v>
          </cell>
          <cell r="D10203" t="str">
            <v>Solvent - Graphic Arts</v>
          </cell>
          <cell r="G10203" t="str">
            <v>Petroleum and Solvent Evaporation</v>
          </cell>
          <cell r="H10203" t="str">
            <v>Printing/Publishing</v>
          </cell>
          <cell r="I10203" t="str">
            <v>Flexographic</v>
          </cell>
          <cell r="J10203" t="str">
            <v>Printing</v>
          </cell>
          <cell r="N10203">
            <v>40996</v>
          </cell>
        </row>
        <row r="10204">
          <cell r="A10204" t="str">
            <v>40500302</v>
          </cell>
          <cell r="B10204" t="str">
            <v>Point</v>
          </cell>
          <cell r="C10204" t="str">
            <v>Print-Publish /Flexographic/Ink Thinning Solvent, Carbitol</v>
          </cell>
          <cell r="D10204" t="str">
            <v>Solvent - Graphic Arts</v>
          </cell>
          <cell r="G10204" t="str">
            <v>Petroleum and Solvent Evaporation</v>
          </cell>
          <cell r="H10204" t="str">
            <v>Printing/Publishing</v>
          </cell>
          <cell r="I10204" t="str">
            <v>Flexographic</v>
          </cell>
          <cell r="J10204" t="str">
            <v>Ink Thinning Solvent, Carbitol</v>
          </cell>
          <cell r="N10204">
            <v>40996</v>
          </cell>
        </row>
        <row r="10205">
          <cell r="A10205" t="str">
            <v>40500303</v>
          </cell>
          <cell r="B10205" t="str">
            <v>Point</v>
          </cell>
          <cell r="C10205" t="str">
            <v>Print-Publish /Flexographic/Ink Thinning Solvent, Cellosolve</v>
          </cell>
          <cell r="D10205" t="str">
            <v>Solvent - Graphic Arts</v>
          </cell>
          <cell r="G10205" t="str">
            <v>Petroleum and Solvent Evaporation</v>
          </cell>
          <cell r="H10205" t="str">
            <v>Printing/Publishing</v>
          </cell>
          <cell r="I10205" t="str">
            <v>Flexographic</v>
          </cell>
          <cell r="J10205" t="str">
            <v>Ink Thinning Solvent, Cellosolve</v>
          </cell>
          <cell r="N10205">
            <v>40996</v>
          </cell>
        </row>
        <row r="10206">
          <cell r="A10206" t="str">
            <v>40500304</v>
          </cell>
          <cell r="B10206" t="str">
            <v>Point</v>
          </cell>
          <cell r="C10206" t="str">
            <v>Print-Publish /Flexographic/Ink Thinning Solvent, Ethyl Alcohol</v>
          </cell>
          <cell r="D10206" t="str">
            <v>Solvent - Graphic Arts</v>
          </cell>
          <cell r="G10206" t="str">
            <v>Petroleum and Solvent Evaporation</v>
          </cell>
          <cell r="H10206" t="str">
            <v>Printing/Publishing</v>
          </cell>
          <cell r="I10206" t="str">
            <v>Flexographic</v>
          </cell>
          <cell r="J10206" t="str">
            <v>Ink Thinning Solvent, Ethyl Alcohol</v>
          </cell>
          <cell r="N10206">
            <v>40996</v>
          </cell>
        </row>
        <row r="10207">
          <cell r="A10207" t="str">
            <v>40500305</v>
          </cell>
          <cell r="B10207" t="str">
            <v>Point</v>
          </cell>
          <cell r="C10207" t="str">
            <v>Print-Publish /Flexographic/Ink Thinning Solvent, Isopropyl Alcohol</v>
          </cell>
          <cell r="D10207" t="str">
            <v>Solvent - Graphic Arts</v>
          </cell>
          <cell r="G10207" t="str">
            <v>Petroleum and Solvent Evaporation</v>
          </cell>
          <cell r="H10207" t="str">
            <v>Printing/Publishing</v>
          </cell>
          <cell r="I10207" t="str">
            <v>Flexographic</v>
          </cell>
          <cell r="J10207" t="str">
            <v>Ink Thinning Solvent, Isopropyl Alcohol</v>
          </cell>
          <cell r="N10207">
            <v>40996</v>
          </cell>
        </row>
        <row r="10208">
          <cell r="A10208" t="str">
            <v>40500306</v>
          </cell>
          <cell r="B10208" t="str">
            <v>Point</v>
          </cell>
          <cell r="C10208" t="str">
            <v>Print-Publish /Flexographic/Ink Thinning Solvent, n-Propyl Alcohol</v>
          </cell>
          <cell r="D10208" t="str">
            <v>Solvent - Graphic Arts</v>
          </cell>
          <cell r="G10208" t="str">
            <v>Petroleum and Solvent Evaporation</v>
          </cell>
          <cell r="H10208" t="str">
            <v>Printing/Publishing</v>
          </cell>
          <cell r="I10208" t="str">
            <v>Flexographic</v>
          </cell>
          <cell r="J10208" t="str">
            <v>Ink Thinning Solvent, n-Propyl Alcohol</v>
          </cell>
          <cell r="N10208">
            <v>40996</v>
          </cell>
        </row>
        <row r="10209">
          <cell r="A10209" t="str">
            <v>40500307</v>
          </cell>
          <cell r="B10209" t="str">
            <v>Point</v>
          </cell>
          <cell r="C10209" t="str">
            <v>Print-Publish /Flexographic/Ink Thinning Solvent, Naphtha)</v>
          </cell>
          <cell r="D10209" t="str">
            <v>Solvent - Graphic Arts</v>
          </cell>
          <cell r="G10209" t="str">
            <v>Petroleum and Solvent Evaporation</v>
          </cell>
          <cell r="H10209" t="str">
            <v>Printing/Publishing</v>
          </cell>
          <cell r="I10209" t="str">
            <v>Flexographic</v>
          </cell>
          <cell r="J10209" t="str">
            <v>Ink Thinning Solvent, Naphtha</v>
          </cell>
          <cell r="N10209">
            <v>40996</v>
          </cell>
        </row>
        <row r="10210">
          <cell r="A10210" t="str">
            <v>40500311</v>
          </cell>
          <cell r="B10210" t="str">
            <v>Point</v>
          </cell>
          <cell r="C10210" t="str">
            <v>Print-Publish /Flexographic/Printing</v>
          </cell>
          <cell r="D10210" t="str">
            <v>Solvent - Graphic Arts</v>
          </cell>
          <cell r="G10210" t="str">
            <v>Petroleum and Solvent Evaporation</v>
          </cell>
          <cell r="H10210" t="str">
            <v>Printing/Publishing</v>
          </cell>
          <cell r="I10210" t="str">
            <v>Flexographic</v>
          </cell>
          <cell r="J10210" t="str">
            <v>Printing: Flexographic</v>
          </cell>
          <cell r="K10210" t="str">
            <v>40500301</v>
          </cell>
          <cell r="L10210" t="str">
            <v>2005</v>
          </cell>
          <cell r="N10210">
            <v>40996</v>
          </cell>
        </row>
        <row r="10211">
          <cell r="A10211" t="str">
            <v>40500312</v>
          </cell>
          <cell r="B10211" t="str">
            <v>Point</v>
          </cell>
          <cell r="C10211" t="str">
            <v>Print-Publish /Flexographic/Printing</v>
          </cell>
          <cell r="D10211" t="str">
            <v>Solvent - Graphic Arts</v>
          </cell>
          <cell r="G10211" t="str">
            <v>Petroleum and Solvent Evaporation</v>
          </cell>
          <cell r="H10211" t="str">
            <v>Printing/Publishing</v>
          </cell>
          <cell r="I10211" t="str">
            <v>Flexographic</v>
          </cell>
          <cell r="J10211" t="str">
            <v>Printing: Flexographic</v>
          </cell>
          <cell r="K10211" t="str">
            <v>40500301</v>
          </cell>
          <cell r="L10211" t="str">
            <v>2005</v>
          </cell>
          <cell r="N10211">
            <v>40996</v>
          </cell>
        </row>
        <row r="10212">
          <cell r="A10212" t="str">
            <v>40500314</v>
          </cell>
          <cell r="B10212" t="str">
            <v>Point</v>
          </cell>
          <cell r="C10212" t="str">
            <v>Print-Publish /Flexographic/Propyl Alcohol Cleanup</v>
          </cell>
          <cell r="D10212" t="str">
            <v>Solvent - Graphic Arts</v>
          </cell>
          <cell r="G10212" t="str">
            <v>Petroleum and Solvent Evaporation</v>
          </cell>
          <cell r="H10212" t="str">
            <v>Printing/Publishing</v>
          </cell>
          <cell r="I10212" t="str">
            <v>Flexographic</v>
          </cell>
          <cell r="J10212" t="str">
            <v>Propyl Alcohol Cleanup</v>
          </cell>
          <cell r="N10212">
            <v>40996</v>
          </cell>
        </row>
        <row r="10213">
          <cell r="A10213" t="str">
            <v>40500315</v>
          </cell>
          <cell r="B10213" t="str">
            <v>Point</v>
          </cell>
          <cell r="C10213" t="str">
            <v>Print-Publish /Flexographic/Steam: Water-based</v>
          </cell>
          <cell r="D10213" t="str">
            <v>Solvent - Graphic Arts</v>
          </cell>
          <cell r="G10213" t="str">
            <v>Petroleum and Solvent Evaporation</v>
          </cell>
          <cell r="H10213" t="str">
            <v>Printing/Publishing</v>
          </cell>
          <cell r="I10213" t="str">
            <v>Flexographic</v>
          </cell>
          <cell r="J10213" t="str">
            <v>Steam: Water-based</v>
          </cell>
          <cell r="N10213">
            <v>40996</v>
          </cell>
        </row>
        <row r="10214">
          <cell r="A10214" t="str">
            <v>40500316</v>
          </cell>
          <cell r="B10214" t="str">
            <v>Point</v>
          </cell>
          <cell r="C10214" t="str">
            <v>Print-Publish /Flexographic/Steam: Water-based</v>
          </cell>
          <cell r="D10214" t="str">
            <v>Solvent - Graphic Arts</v>
          </cell>
          <cell r="G10214" t="str">
            <v>Petroleum and Solvent Evaporation</v>
          </cell>
          <cell r="H10214" t="str">
            <v>Printing/Publishing</v>
          </cell>
          <cell r="I10214" t="str">
            <v>Flexographic</v>
          </cell>
          <cell r="J10214" t="str">
            <v>Steam: Water-based</v>
          </cell>
          <cell r="K10214" t="str">
            <v>40500315</v>
          </cell>
          <cell r="L10214" t="str">
            <v>2005</v>
          </cell>
          <cell r="N10214">
            <v>40996</v>
          </cell>
        </row>
        <row r="10215">
          <cell r="A10215" t="str">
            <v>40500317</v>
          </cell>
          <cell r="B10215" t="str">
            <v>Point</v>
          </cell>
          <cell r="C10215" t="str">
            <v>Print-Publish /Flexographic/Steam: Water-based</v>
          </cell>
          <cell r="D10215" t="str">
            <v>Solvent - Graphic Arts</v>
          </cell>
          <cell r="G10215" t="str">
            <v>Petroleum and Solvent Evaporation</v>
          </cell>
          <cell r="H10215" t="str">
            <v>Printing/Publishing</v>
          </cell>
          <cell r="I10215" t="str">
            <v>Flexographic</v>
          </cell>
          <cell r="J10215" t="str">
            <v>Steam: Water-based</v>
          </cell>
          <cell r="K10215" t="str">
            <v>40500315</v>
          </cell>
          <cell r="L10215" t="str">
            <v>2005</v>
          </cell>
          <cell r="N10215">
            <v>40996</v>
          </cell>
        </row>
        <row r="10216">
          <cell r="A10216" t="str">
            <v>40500318</v>
          </cell>
          <cell r="B10216" t="str">
            <v>Point</v>
          </cell>
          <cell r="C10216" t="str">
            <v>Print-Publish /Flexographic/Steam: Water-based in Ink</v>
          </cell>
          <cell r="D10216" t="str">
            <v>Solvent - Graphic Arts</v>
          </cell>
          <cell r="G10216" t="str">
            <v>Petroleum and Solvent Evaporation</v>
          </cell>
          <cell r="H10216" t="str">
            <v>Printing/Publishing</v>
          </cell>
          <cell r="I10216" t="str">
            <v>Flexographic</v>
          </cell>
          <cell r="J10216" t="str">
            <v>Steam: Water-based in Ink</v>
          </cell>
          <cell r="N10216">
            <v>40996</v>
          </cell>
        </row>
        <row r="10217">
          <cell r="A10217" t="str">
            <v>40500319</v>
          </cell>
          <cell r="B10217" t="str">
            <v>Point</v>
          </cell>
          <cell r="C10217" t="str">
            <v>Print-Publish /Flexographic/Steam: Water-based Ink Storage</v>
          </cell>
          <cell r="D10217" t="str">
            <v>Solvent - Graphic Arts</v>
          </cell>
          <cell r="G10217" t="str">
            <v>Petroleum and Solvent Evaporation</v>
          </cell>
          <cell r="H10217" t="str">
            <v>Printing/Publishing</v>
          </cell>
          <cell r="I10217" t="str">
            <v>Flexographic</v>
          </cell>
          <cell r="J10217" t="str">
            <v>Steam: Water-based Ink Storage</v>
          </cell>
          <cell r="N10217">
            <v>40996</v>
          </cell>
        </row>
        <row r="10218">
          <cell r="A10218" t="str">
            <v>40500401</v>
          </cell>
          <cell r="B10218" t="str">
            <v>Point</v>
          </cell>
          <cell r="C10218" t="str">
            <v>Print-Publish /Lithographic/Printing</v>
          </cell>
          <cell r="D10218" t="str">
            <v>Solvent - Graphic Arts</v>
          </cell>
          <cell r="G10218" t="str">
            <v>Petroleum and Solvent Evaporation</v>
          </cell>
          <cell r="H10218" t="str">
            <v>Printing/Publishing</v>
          </cell>
          <cell r="I10218" t="str">
            <v>Lithographic</v>
          </cell>
          <cell r="J10218" t="str">
            <v>Printing</v>
          </cell>
          <cell r="N10218">
            <v>40996</v>
          </cell>
        </row>
        <row r="10219">
          <cell r="A10219" t="str">
            <v>40500411</v>
          </cell>
          <cell r="B10219" t="str">
            <v>Point</v>
          </cell>
          <cell r="C10219" t="str">
            <v>Print-Publish /Lithographic: 2752</v>
          </cell>
          <cell r="D10219" t="str">
            <v>Solvent - Graphic Arts</v>
          </cell>
          <cell r="G10219" t="str">
            <v>Petroleum and Solvent Evaporation</v>
          </cell>
          <cell r="H10219" t="str">
            <v>Printing/Publishing</v>
          </cell>
          <cell r="I10219" t="str">
            <v>Lithographic</v>
          </cell>
          <cell r="J10219" t="str">
            <v>Lithographic: 2752</v>
          </cell>
          <cell r="K10219" t="str">
            <v>40500401</v>
          </cell>
          <cell r="L10219" t="str">
            <v>2005</v>
          </cell>
          <cell r="N10219">
            <v>40996</v>
          </cell>
        </row>
        <row r="10220">
          <cell r="A10220" t="str">
            <v>40500412</v>
          </cell>
          <cell r="B10220" t="str">
            <v>Point</v>
          </cell>
          <cell r="C10220" t="str">
            <v>Print-Publish /Lithographic: 2752</v>
          </cell>
          <cell r="D10220" t="str">
            <v>Solvent - Graphic Arts</v>
          </cell>
          <cell r="G10220" t="str">
            <v>Petroleum and Solvent Evaporation</v>
          </cell>
          <cell r="H10220" t="str">
            <v>Printing/Publishing</v>
          </cell>
          <cell r="I10220" t="str">
            <v>Lithographic</v>
          </cell>
          <cell r="J10220" t="str">
            <v>Lithographic: 2752</v>
          </cell>
          <cell r="K10220" t="str">
            <v>40500401</v>
          </cell>
          <cell r="L10220" t="str">
            <v>2005</v>
          </cell>
          <cell r="N10220">
            <v>40996</v>
          </cell>
        </row>
        <row r="10221">
          <cell r="A10221" t="str">
            <v>40500413</v>
          </cell>
          <cell r="B10221" t="str">
            <v>Point</v>
          </cell>
          <cell r="C10221" t="str">
            <v>Print-Publish /Lithographic/Isopropyl Alcohol Cleanup</v>
          </cell>
          <cell r="D10221" t="str">
            <v>Solvent - Graphic Arts</v>
          </cell>
          <cell r="G10221" t="str">
            <v>Petroleum and Solvent Evaporation</v>
          </cell>
          <cell r="H10221" t="str">
            <v>Printing/Publishing</v>
          </cell>
          <cell r="I10221" t="str">
            <v>Lithographic</v>
          </cell>
          <cell r="J10221" t="str">
            <v>Isopropyl Alcohol Cleanup</v>
          </cell>
          <cell r="N10221">
            <v>40996</v>
          </cell>
        </row>
        <row r="10222">
          <cell r="A10222" t="str">
            <v>40500414</v>
          </cell>
          <cell r="B10222" t="str">
            <v>Point</v>
          </cell>
          <cell r="C10222" t="str">
            <v>Print-Publish /Flexographic: Propyl Alcohol Cleanup</v>
          </cell>
          <cell r="D10222" t="str">
            <v>Solvent - Graphic Arts</v>
          </cell>
          <cell r="G10222" t="str">
            <v>Petroleum and Solvent Evaporation</v>
          </cell>
          <cell r="H10222" t="str">
            <v>Printing/Publishing</v>
          </cell>
          <cell r="I10222" t="str">
            <v>General</v>
          </cell>
          <cell r="J10222" t="str">
            <v>Flexographic: Propyl Alcohol Cleanup</v>
          </cell>
          <cell r="K10222" t="str">
            <v>40500314</v>
          </cell>
          <cell r="L10222" t="str">
            <v>2011</v>
          </cell>
          <cell r="N10222">
            <v>40995</v>
          </cell>
        </row>
        <row r="10223">
          <cell r="A10223" t="str">
            <v>40500415</v>
          </cell>
          <cell r="B10223" t="str">
            <v>Point</v>
          </cell>
          <cell r="C10223" t="str">
            <v>Print-Publish /Offset Lithography/ Dampening Solution with Alcohol Substitute</v>
          </cell>
          <cell r="D10223" t="str">
            <v>Solvent - Graphic Arts</v>
          </cell>
          <cell r="G10223" t="str">
            <v>Petroleum and Solvent Evaporation</v>
          </cell>
          <cell r="H10223" t="str">
            <v>Printing/Publishing</v>
          </cell>
          <cell r="I10223" t="str">
            <v>Offset Lithography</v>
          </cell>
          <cell r="J10223" t="str">
            <v>Dampening Solution with Alcohol Substitute</v>
          </cell>
          <cell r="N10223">
            <v>40996</v>
          </cell>
        </row>
        <row r="10224">
          <cell r="A10224" t="str">
            <v>40500416</v>
          </cell>
          <cell r="B10224" t="str">
            <v>Point</v>
          </cell>
          <cell r="C10224" t="str">
            <v>Print-Publish /Offset Lithography/ Dampening Solution with High Solvent Content</v>
          </cell>
          <cell r="D10224" t="str">
            <v>Solvent - Graphic Arts</v>
          </cell>
          <cell r="G10224" t="str">
            <v>Petroleum and Solvent Evaporation</v>
          </cell>
          <cell r="H10224" t="str">
            <v>Printing/Publishing</v>
          </cell>
          <cell r="I10224" t="str">
            <v>Offset Lithography</v>
          </cell>
          <cell r="J10224" t="str">
            <v>Dampening Solution with High Solvent Content</v>
          </cell>
          <cell r="N10224">
            <v>40996</v>
          </cell>
        </row>
        <row r="10225">
          <cell r="A10225" t="str">
            <v>40500417</v>
          </cell>
          <cell r="B10225" t="str">
            <v>Point</v>
          </cell>
          <cell r="C10225" t="str">
            <v>Print-Publish /Offset Lithography/ Cleaning Solution: Water-based</v>
          </cell>
          <cell r="D10225" t="str">
            <v>Solvent - Graphic Arts</v>
          </cell>
          <cell r="G10225" t="str">
            <v>Petroleum and Solvent Evaporation</v>
          </cell>
          <cell r="H10225" t="str">
            <v>Printing/Publishing</v>
          </cell>
          <cell r="I10225" t="str">
            <v>Offset Lithography</v>
          </cell>
          <cell r="J10225" t="str">
            <v>Cleaning Solution: Water-based</v>
          </cell>
          <cell r="N10225">
            <v>40996</v>
          </cell>
        </row>
        <row r="10226">
          <cell r="A10226" t="str">
            <v>40500418</v>
          </cell>
          <cell r="B10226" t="str">
            <v>Point</v>
          </cell>
          <cell r="C10226" t="str">
            <v>Print-Publish /Offset Lithography/ Dampening Solution with Isopropyl Alcohol</v>
          </cell>
          <cell r="D10226" t="str">
            <v>Solvent - Graphic Arts</v>
          </cell>
          <cell r="G10226" t="str">
            <v>Petroleum and Solvent Evaporation</v>
          </cell>
          <cell r="H10226" t="str">
            <v>Printing/Publishing</v>
          </cell>
          <cell r="I10226" t="str">
            <v>Offset Lithography</v>
          </cell>
          <cell r="J10226" t="str">
            <v>Dampening Solution with Isopropyl Alcohol</v>
          </cell>
          <cell r="N10226">
            <v>40996</v>
          </cell>
        </row>
        <row r="10227">
          <cell r="A10227" t="str">
            <v>40500421</v>
          </cell>
          <cell r="B10227" t="str">
            <v>Point</v>
          </cell>
          <cell r="C10227" t="str">
            <v>Print-Publish /Offset Lithography/ Heatset Ink Mixing</v>
          </cell>
          <cell r="D10227" t="str">
            <v>Solvent - Graphic Arts</v>
          </cell>
          <cell r="G10227" t="str">
            <v>Petroleum and Solvent Evaporation</v>
          </cell>
          <cell r="H10227" t="str">
            <v>Printing/Publishing</v>
          </cell>
          <cell r="I10227" t="str">
            <v>Offset Lithography</v>
          </cell>
          <cell r="J10227" t="str">
            <v>Heatset Ink Mixing</v>
          </cell>
          <cell r="N10227">
            <v>40996</v>
          </cell>
        </row>
        <row r="10228">
          <cell r="A10228" t="str">
            <v>40500422</v>
          </cell>
          <cell r="B10228" t="str">
            <v>Point</v>
          </cell>
          <cell r="C10228" t="str">
            <v>Print-Publish /Offset Lithography/ Heatset Solvent Storage</v>
          </cell>
          <cell r="D10228" t="str">
            <v>Solvent - Graphic Arts</v>
          </cell>
          <cell r="G10228" t="str">
            <v>Petroleum and Solvent Evaporation</v>
          </cell>
          <cell r="H10228" t="str">
            <v>Printing/Publishing</v>
          </cell>
          <cell r="I10228" t="str">
            <v>Offset Lithography</v>
          </cell>
          <cell r="J10228" t="str">
            <v>Heatset Solvent Storage</v>
          </cell>
          <cell r="N10228">
            <v>40996</v>
          </cell>
        </row>
        <row r="10229">
          <cell r="A10229" t="str">
            <v>40500431</v>
          </cell>
          <cell r="B10229" t="str">
            <v>Point</v>
          </cell>
          <cell r="C10229" t="str">
            <v>Print-Publish /Offset Lithography/ Nonheated Lithographic Inks</v>
          </cell>
          <cell r="D10229" t="str">
            <v>Solvent - Graphic Arts</v>
          </cell>
          <cell r="G10229" t="str">
            <v>Petroleum and Solvent Evaporation</v>
          </cell>
          <cell r="H10229" t="str">
            <v>Printing/Publishing</v>
          </cell>
          <cell r="I10229" t="str">
            <v>Offset Lithography</v>
          </cell>
          <cell r="J10229" t="str">
            <v>Nonheated Lithographic Inks</v>
          </cell>
          <cell r="N10229">
            <v>40996</v>
          </cell>
        </row>
        <row r="10230">
          <cell r="A10230" t="str">
            <v>40500432</v>
          </cell>
          <cell r="B10230" t="str">
            <v>Point</v>
          </cell>
          <cell r="C10230" t="str">
            <v>Print-Publish /Offset Lithography/ Nonheated Lithographic Inks</v>
          </cell>
          <cell r="D10230" t="str">
            <v>Solvent - Graphic Arts</v>
          </cell>
          <cell r="G10230" t="str">
            <v>Petroleum and Solvent Evaporation</v>
          </cell>
          <cell r="H10230" t="str">
            <v>Printing/Publishing</v>
          </cell>
          <cell r="I10230" t="str">
            <v>Offset Lithography</v>
          </cell>
          <cell r="J10230" t="str">
            <v>Nonheated Lithographic Inks</v>
          </cell>
          <cell r="K10230" t="str">
            <v>40500431</v>
          </cell>
          <cell r="L10230" t="str">
            <v>2005</v>
          </cell>
          <cell r="N10230">
            <v>40996</v>
          </cell>
        </row>
        <row r="10231">
          <cell r="A10231" t="str">
            <v>40500433</v>
          </cell>
          <cell r="B10231" t="str">
            <v>Point</v>
          </cell>
          <cell r="C10231" t="str">
            <v>Print-Publish /Offset Lithography/ Nonheated Lithographic Inks</v>
          </cell>
          <cell r="D10231" t="str">
            <v>Solvent - Graphic Arts</v>
          </cell>
          <cell r="G10231" t="str">
            <v>Petroleum and Solvent Evaporation</v>
          </cell>
          <cell r="H10231" t="str">
            <v>Printing/Publishing</v>
          </cell>
          <cell r="I10231" t="str">
            <v>Offset Lithography</v>
          </cell>
          <cell r="J10231" t="str">
            <v>Nonheated Lithographic Inks</v>
          </cell>
          <cell r="K10231" t="str">
            <v>40500431</v>
          </cell>
          <cell r="L10231" t="str">
            <v>2005</v>
          </cell>
          <cell r="N10231">
            <v>40996</v>
          </cell>
        </row>
        <row r="10232">
          <cell r="A10232" t="str">
            <v>40500501</v>
          </cell>
          <cell r="B10232" t="str">
            <v>Point</v>
          </cell>
          <cell r="C10232" t="str">
            <v>Print-Publish /Gravure: 2754</v>
          </cell>
          <cell r="D10232" t="str">
            <v>Solvent - Graphic Arts</v>
          </cell>
          <cell r="G10232" t="str">
            <v>Petroleum and Solvent Evaporation</v>
          </cell>
          <cell r="H10232" t="str">
            <v>Printing/Publishing</v>
          </cell>
          <cell r="I10232" t="str">
            <v>Gravure</v>
          </cell>
          <cell r="J10232" t="str">
            <v>Gravure: 2754</v>
          </cell>
          <cell r="K10232" t="str">
            <v>40500511</v>
          </cell>
          <cell r="L10232" t="str">
            <v>2005</v>
          </cell>
          <cell r="N10232">
            <v>40996</v>
          </cell>
        </row>
        <row r="10233">
          <cell r="A10233" t="str">
            <v>40500502</v>
          </cell>
          <cell r="B10233" t="str">
            <v>Point</v>
          </cell>
          <cell r="C10233" t="str">
            <v>Print-Publish /Gravure/Ink Thinning Solvent: Dimethylformamide</v>
          </cell>
          <cell r="D10233" t="str">
            <v>Solvent - Graphic Arts</v>
          </cell>
          <cell r="G10233" t="str">
            <v>Petroleum and Solvent Evaporation</v>
          </cell>
          <cell r="H10233" t="str">
            <v>Printing/Publishing</v>
          </cell>
          <cell r="I10233" t="str">
            <v>Gravure</v>
          </cell>
          <cell r="J10233" t="str">
            <v>Ink Thinning Solvent, Dimethylformamide</v>
          </cell>
          <cell r="N10233">
            <v>40996</v>
          </cell>
        </row>
        <row r="10234">
          <cell r="A10234" t="str">
            <v>40500503</v>
          </cell>
          <cell r="B10234" t="str">
            <v>Point</v>
          </cell>
          <cell r="C10234" t="str">
            <v>Print-Publish /Gravure/Ink Thinning Solvent: Ethyl Acetate</v>
          </cell>
          <cell r="D10234" t="str">
            <v>Solvent - Graphic Arts</v>
          </cell>
          <cell r="G10234" t="str">
            <v>Petroleum and Solvent Evaporation</v>
          </cell>
          <cell r="H10234" t="str">
            <v>Printing/Publishing</v>
          </cell>
          <cell r="I10234" t="str">
            <v>Gravure</v>
          </cell>
          <cell r="J10234" t="str">
            <v>Ink Thinning Solvent, Ethyl Acetate</v>
          </cell>
          <cell r="N10234">
            <v>40996</v>
          </cell>
        </row>
        <row r="10235">
          <cell r="A10235" t="str">
            <v>40500506</v>
          </cell>
          <cell r="B10235" t="str">
            <v>Point</v>
          </cell>
          <cell r="C10235" t="str">
            <v>Print-Publish /Gravure/Ink Thinning Solvent: Methyl Ethyl Ketone</v>
          </cell>
          <cell r="D10235" t="str">
            <v>Solvent - Graphic Arts</v>
          </cell>
          <cell r="G10235" t="str">
            <v>Petroleum and Solvent Evaporation</v>
          </cell>
          <cell r="H10235" t="str">
            <v>Printing/Publishing</v>
          </cell>
          <cell r="I10235" t="str">
            <v>Gravure</v>
          </cell>
          <cell r="J10235" t="str">
            <v>Ink Thinning Solvent, Methyl Ethyl Ketone</v>
          </cell>
          <cell r="N10235">
            <v>40996</v>
          </cell>
        </row>
        <row r="10236">
          <cell r="A10236" t="str">
            <v>40500507</v>
          </cell>
          <cell r="B10236" t="str">
            <v>Point</v>
          </cell>
          <cell r="C10236" t="str">
            <v>Print-Publish /Gravure/Ink Thinning Solvent: Methyl Isobutyl Ketone</v>
          </cell>
          <cell r="D10236" t="str">
            <v>Solvent - Graphic Arts</v>
          </cell>
          <cell r="G10236" t="str">
            <v>Petroleum and Solvent Evaporation</v>
          </cell>
          <cell r="H10236" t="str">
            <v>Printing/Publishing</v>
          </cell>
          <cell r="I10236" t="str">
            <v>Gravure</v>
          </cell>
          <cell r="J10236" t="str">
            <v>Ink Thinning Solvent, Methyl Isobutyl Ketone</v>
          </cell>
          <cell r="N10236">
            <v>40996</v>
          </cell>
        </row>
        <row r="10237">
          <cell r="A10237" t="str">
            <v>40500510</v>
          </cell>
          <cell r="B10237" t="str">
            <v>Point</v>
          </cell>
          <cell r="C10237" t="str">
            <v>Print-Publish /Gravure/Ink Thinning Solvent: Toluene</v>
          </cell>
          <cell r="D10237" t="str">
            <v>Solvent - Graphic Arts</v>
          </cell>
          <cell r="G10237" t="str">
            <v>Petroleum and Solvent Evaporation</v>
          </cell>
          <cell r="H10237" t="str">
            <v>Printing/Publishing</v>
          </cell>
          <cell r="I10237" t="str">
            <v>Gravure</v>
          </cell>
          <cell r="J10237" t="str">
            <v>Ink Thinning Solvent, Toluene</v>
          </cell>
          <cell r="N10237">
            <v>40996</v>
          </cell>
        </row>
        <row r="10238">
          <cell r="A10238" t="str">
            <v>40500511</v>
          </cell>
          <cell r="B10238" t="str">
            <v>Point</v>
          </cell>
          <cell r="C10238" t="str">
            <v>Print-Publish /Gravure/Printing</v>
          </cell>
          <cell r="D10238" t="str">
            <v>Solvent - Graphic Arts</v>
          </cell>
          <cell r="G10238" t="str">
            <v>Petroleum and Solvent Evaporation</v>
          </cell>
          <cell r="H10238" t="str">
            <v>Printing/Publishing</v>
          </cell>
          <cell r="I10238" t="str">
            <v>Gravure</v>
          </cell>
          <cell r="J10238" t="str">
            <v>Printing</v>
          </cell>
          <cell r="N10238">
            <v>40996</v>
          </cell>
        </row>
        <row r="10239">
          <cell r="A10239" t="str">
            <v>40500512</v>
          </cell>
          <cell r="B10239" t="str">
            <v>Point</v>
          </cell>
          <cell r="C10239" t="str">
            <v>Print-Publish /Gravure: 2754</v>
          </cell>
          <cell r="D10239" t="str">
            <v>Solvent - Graphic Arts</v>
          </cell>
          <cell r="G10239" t="str">
            <v>Petroleum and Solvent Evaporation</v>
          </cell>
          <cell r="H10239" t="str">
            <v>Printing/Publishing</v>
          </cell>
          <cell r="I10239" t="str">
            <v>Gravure</v>
          </cell>
          <cell r="J10239" t="str">
            <v>Gravure: 2754</v>
          </cell>
          <cell r="K10239" t="str">
            <v>40500511</v>
          </cell>
          <cell r="L10239" t="str">
            <v>2005</v>
          </cell>
          <cell r="N10239">
            <v>40996</v>
          </cell>
        </row>
        <row r="10240">
          <cell r="A10240" t="str">
            <v>40500513</v>
          </cell>
          <cell r="B10240" t="str">
            <v>Point</v>
          </cell>
          <cell r="C10240" t="str">
            <v>Print-Publish /Gravure: 2754</v>
          </cell>
          <cell r="D10240" t="str">
            <v>Solvent - Graphic Arts</v>
          </cell>
          <cell r="G10240" t="str">
            <v>Petroleum and Solvent Evaporation</v>
          </cell>
          <cell r="H10240" t="str">
            <v>Printing/Publishing</v>
          </cell>
          <cell r="I10240" t="str">
            <v>Gravure</v>
          </cell>
          <cell r="J10240" t="str">
            <v>Gravure: 2754</v>
          </cell>
          <cell r="K10240" t="str">
            <v>40500511</v>
          </cell>
          <cell r="L10240" t="str">
            <v>2005</v>
          </cell>
          <cell r="N10240">
            <v>40996</v>
          </cell>
        </row>
        <row r="10241">
          <cell r="A10241" t="str">
            <v>40500514</v>
          </cell>
          <cell r="B10241" t="str">
            <v>Point</v>
          </cell>
          <cell r="C10241" t="str">
            <v>Print-Publish /Gravure/Cleanup Solvent</v>
          </cell>
          <cell r="D10241" t="str">
            <v>Solvent - Graphic Arts</v>
          </cell>
          <cell r="G10241" t="str">
            <v>Petroleum and Solvent Evaporation</v>
          </cell>
          <cell r="H10241" t="str">
            <v>Printing/Publishing</v>
          </cell>
          <cell r="I10241" t="str">
            <v>Gravure</v>
          </cell>
          <cell r="J10241" t="str">
            <v>Cleanup Solvent</v>
          </cell>
          <cell r="N10241">
            <v>40996</v>
          </cell>
        </row>
        <row r="10242">
          <cell r="A10242" t="str">
            <v>40500597</v>
          </cell>
          <cell r="B10242" t="str">
            <v>Point</v>
          </cell>
          <cell r="C10242" t="str">
            <v>Print-Publish /General /Other Not Classified</v>
          </cell>
          <cell r="D10242" t="str">
            <v>Solvent - Graphic Arts</v>
          </cell>
          <cell r="G10242" t="str">
            <v>Petroleum and Solvent Evaporation</v>
          </cell>
          <cell r="H10242" t="str">
            <v>Printing/Publishing</v>
          </cell>
          <cell r="I10242" t="str">
            <v>General</v>
          </cell>
          <cell r="J10242" t="str">
            <v>Other Not Classified</v>
          </cell>
          <cell r="N10242">
            <v>40988</v>
          </cell>
        </row>
        <row r="10243">
          <cell r="A10243" t="str">
            <v>40500598</v>
          </cell>
          <cell r="B10243" t="str">
            <v>Point</v>
          </cell>
          <cell r="C10243" t="str">
            <v>Print-Publish /General /Ink Thinning Solvent: Other Not Specified</v>
          </cell>
          <cell r="D10243" t="str">
            <v>Solvent - Graphic Arts</v>
          </cell>
          <cell r="G10243" t="str">
            <v>Petroleum and Solvent Evaporation</v>
          </cell>
          <cell r="H10243" t="str">
            <v>Printing/Publishing</v>
          </cell>
          <cell r="I10243" t="str">
            <v>General</v>
          </cell>
          <cell r="J10243" t="str">
            <v>Ink Thinning Solvent: Other Not Specified</v>
          </cell>
          <cell r="K10243" t="str">
            <v>40500599</v>
          </cell>
          <cell r="L10243" t="str">
            <v>2005</v>
          </cell>
          <cell r="N10243">
            <v>40988</v>
          </cell>
        </row>
        <row r="10244">
          <cell r="A10244" t="str">
            <v>40500599</v>
          </cell>
          <cell r="B10244" t="str">
            <v>Point</v>
          </cell>
          <cell r="C10244" t="str">
            <v>Print-Publish /Printing /Ink Thinning Solvent</v>
          </cell>
          <cell r="D10244" t="str">
            <v>Solvent - Graphic Arts</v>
          </cell>
          <cell r="G10244" t="str">
            <v>Petroleum and Solvent Evaporation</v>
          </cell>
          <cell r="H10244" t="str">
            <v>Printing/Publishing</v>
          </cell>
          <cell r="I10244" t="str">
            <v>Printing</v>
          </cell>
          <cell r="J10244" t="str">
            <v>Ink Thinning Solvent</v>
          </cell>
          <cell r="N10244">
            <v>40996</v>
          </cell>
        </row>
        <row r="10245">
          <cell r="A10245" t="str">
            <v>40500601</v>
          </cell>
          <cell r="B10245" t="str">
            <v>Point</v>
          </cell>
          <cell r="C10245" t="str">
            <v>Print-Publish /Printing /Ink Mixing</v>
          </cell>
          <cell r="D10245" t="str">
            <v>Solvent - Graphic Arts</v>
          </cell>
          <cell r="G10245" t="str">
            <v>Petroleum and Solvent Evaporation</v>
          </cell>
          <cell r="H10245" t="str">
            <v>Printing/Publishing</v>
          </cell>
          <cell r="I10245" t="str">
            <v>Printing</v>
          </cell>
          <cell r="J10245" t="str">
            <v>Ink Mixing</v>
          </cell>
          <cell r="N10245">
            <v>40996</v>
          </cell>
        </row>
        <row r="10246">
          <cell r="A10246" t="str">
            <v>40500701</v>
          </cell>
          <cell r="B10246" t="str">
            <v>Point</v>
          </cell>
          <cell r="C10246" t="str">
            <v>Print-Publish /Printing /Solvent Storage</v>
          </cell>
          <cell r="D10246" t="str">
            <v>Industrial Processes - Storage and Transfer</v>
          </cell>
          <cell r="G10246" t="str">
            <v>Petroleum and Solvent Evaporation</v>
          </cell>
          <cell r="H10246" t="str">
            <v>Printing/Publishing</v>
          </cell>
          <cell r="I10246" t="str">
            <v>Printing</v>
          </cell>
          <cell r="J10246" t="str">
            <v>Solvent Storage</v>
          </cell>
          <cell r="N10246">
            <v>40996</v>
          </cell>
        </row>
        <row r="10247">
          <cell r="A10247" t="str">
            <v>40500801</v>
          </cell>
          <cell r="B10247" t="str">
            <v>Point</v>
          </cell>
          <cell r="C10247" t="str">
            <v>Print-Publish /Screen Printing</v>
          </cell>
          <cell r="D10247" t="str">
            <v>Solvent - Graphic Arts</v>
          </cell>
          <cell r="G10247" t="str">
            <v>Petroleum and Solvent Evaporation</v>
          </cell>
          <cell r="H10247" t="str">
            <v>Printing/Publishing</v>
          </cell>
          <cell r="I10247" t="str">
            <v>Screen Printing</v>
          </cell>
          <cell r="J10247" t="str">
            <v>Screen Printing</v>
          </cell>
          <cell r="N10247">
            <v>40996</v>
          </cell>
        </row>
        <row r="10248">
          <cell r="A10248" t="str">
            <v>40500802</v>
          </cell>
          <cell r="B10248" t="str">
            <v>Point</v>
          </cell>
          <cell r="C10248" t="str">
            <v>Print-Publish /Screen Printing /Fugitive Emissions: Cleaning Rags</v>
          </cell>
          <cell r="D10248" t="str">
            <v>Solvent - Graphic Arts</v>
          </cell>
          <cell r="G10248" t="str">
            <v>Petroleum and Solvent Evaporation</v>
          </cell>
          <cell r="H10248" t="str">
            <v>Printing/Publishing</v>
          </cell>
          <cell r="I10248" t="str">
            <v>Screen Printing</v>
          </cell>
          <cell r="J10248" t="str">
            <v>Fugitive Emissions: Cleaning Rags</v>
          </cell>
          <cell r="N10248">
            <v>40996</v>
          </cell>
        </row>
        <row r="10249">
          <cell r="A10249" t="str">
            <v>40500811</v>
          </cell>
          <cell r="B10249" t="str">
            <v>Point</v>
          </cell>
          <cell r="C10249" t="str">
            <v>Print-Publish /Screen Printing</v>
          </cell>
          <cell r="D10249" t="str">
            <v>Solvent - Graphic Arts</v>
          </cell>
          <cell r="G10249" t="str">
            <v>Petroleum and Solvent Evaporation</v>
          </cell>
          <cell r="H10249" t="str">
            <v>Printing/Publishing</v>
          </cell>
          <cell r="I10249" t="str">
            <v>Screen Printing</v>
          </cell>
          <cell r="J10249" t="str">
            <v>Screen Printing</v>
          </cell>
          <cell r="K10249" t="str">
            <v>40500801</v>
          </cell>
          <cell r="L10249" t="str">
            <v>2005</v>
          </cell>
          <cell r="N10249">
            <v>40996</v>
          </cell>
        </row>
        <row r="10250">
          <cell r="A10250" t="str">
            <v>40500812</v>
          </cell>
          <cell r="B10250" t="str">
            <v>Point</v>
          </cell>
          <cell r="C10250" t="str">
            <v>Print-Publish /Screen Printing</v>
          </cell>
          <cell r="D10250" t="str">
            <v>Solvent - Graphic Arts</v>
          </cell>
          <cell r="G10250" t="str">
            <v>Petroleum and Solvent Evaporation</v>
          </cell>
          <cell r="H10250" t="str">
            <v>Printing/Publishing</v>
          </cell>
          <cell r="I10250" t="str">
            <v>Screen Printing</v>
          </cell>
          <cell r="J10250" t="str">
            <v>Screen Printing</v>
          </cell>
          <cell r="K10250" t="str">
            <v>40500801</v>
          </cell>
          <cell r="L10250" t="str">
            <v>2005</v>
          </cell>
          <cell r="N10250">
            <v>40996</v>
          </cell>
        </row>
        <row r="10251">
          <cell r="A10251" t="str">
            <v>40588801</v>
          </cell>
          <cell r="B10251" t="str">
            <v>Point</v>
          </cell>
          <cell r="C10251" t="str">
            <v>Print-Publish /Fugitive Emissions /Specify in Comments Field</v>
          </cell>
          <cell r="D10251" t="str">
            <v>Solvent - Graphic Arts</v>
          </cell>
          <cell r="G10251" t="str">
            <v>Petroleum and Solvent Evaporation</v>
          </cell>
          <cell r="H10251" t="str">
            <v>Printing/Publishing</v>
          </cell>
          <cell r="I10251" t="str">
            <v>Fugitive Emissions</v>
          </cell>
          <cell r="J10251" t="str">
            <v>SCC Needs to be Assigned</v>
          </cell>
          <cell r="N10251">
            <v>40996</v>
          </cell>
        </row>
        <row r="10252">
          <cell r="A10252" t="str">
            <v>40588802</v>
          </cell>
          <cell r="B10252" t="str">
            <v>Point</v>
          </cell>
          <cell r="C10252" t="str">
            <v>Print-Publish /Fugitive Emissions /Specify in Comments Field</v>
          </cell>
          <cell r="D10252" t="str">
            <v>Solvent - Graphic Arts</v>
          </cell>
          <cell r="G10252" t="str">
            <v>Petroleum and Solvent Evaporation</v>
          </cell>
          <cell r="H10252" t="str">
            <v>Printing/Publishing</v>
          </cell>
          <cell r="I10252" t="str">
            <v>Fugitive Emissions</v>
          </cell>
          <cell r="J10252" t="str">
            <v>Specify in Comments Field</v>
          </cell>
          <cell r="K10252" t="str">
            <v>40588801</v>
          </cell>
          <cell r="L10252" t="str">
            <v>2005</v>
          </cell>
          <cell r="N10252">
            <v>40988</v>
          </cell>
        </row>
        <row r="10253">
          <cell r="A10253" t="str">
            <v>40588803</v>
          </cell>
          <cell r="B10253" t="str">
            <v>Point</v>
          </cell>
          <cell r="C10253" t="str">
            <v>Print-Publish /Fugitive Emissions /Specify in Comments Field</v>
          </cell>
          <cell r="D10253" t="str">
            <v>Solvent - Graphic Arts</v>
          </cell>
          <cell r="G10253" t="str">
            <v>Petroleum and Solvent Evaporation</v>
          </cell>
          <cell r="H10253" t="str">
            <v>Printing/Publishing</v>
          </cell>
          <cell r="I10253" t="str">
            <v>Fugitive Emissions</v>
          </cell>
          <cell r="J10253" t="str">
            <v>Specify in Comments Field</v>
          </cell>
          <cell r="K10253" t="str">
            <v>40588801</v>
          </cell>
          <cell r="L10253" t="str">
            <v>2005</v>
          </cell>
          <cell r="N10253">
            <v>40988</v>
          </cell>
        </row>
        <row r="10254">
          <cell r="A10254" t="str">
            <v>40588804</v>
          </cell>
          <cell r="B10254" t="str">
            <v>Point</v>
          </cell>
          <cell r="C10254" t="str">
            <v>Print-Publish /Fugitive Emissions /Specify in Comments Field</v>
          </cell>
          <cell r="D10254" t="str">
            <v>Solvent - Graphic Arts</v>
          </cell>
          <cell r="G10254" t="str">
            <v>Petroleum and Solvent Evaporation</v>
          </cell>
          <cell r="H10254" t="str">
            <v>Printing/Publishing</v>
          </cell>
          <cell r="I10254" t="str">
            <v>Fugitive Emissions</v>
          </cell>
          <cell r="J10254" t="str">
            <v>Specify in Comments Field</v>
          </cell>
          <cell r="K10254" t="str">
            <v>40588801</v>
          </cell>
          <cell r="L10254" t="str">
            <v>2005</v>
          </cell>
          <cell r="N10254">
            <v>40988</v>
          </cell>
        </row>
        <row r="10255">
          <cell r="A10255" t="str">
            <v>40588805</v>
          </cell>
          <cell r="B10255" t="str">
            <v>Point</v>
          </cell>
          <cell r="C10255" t="str">
            <v>Print-Publish /Fugitive Emissions /Specify in Comments Field</v>
          </cell>
          <cell r="D10255" t="str">
            <v>Solvent - Graphic Arts</v>
          </cell>
          <cell r="G10255" t="str">
            <v>Petroleum and Solvent Evaporation</v>
          </cell>
          <cell r="H10255" t="str">
            <v>Printing/Publishing</v>
          </cell>
          <cell r="I10255" t="str">
            <v>Fugitive Emissions</v>
          </cell>
          <cell r="J10255" t="str">
            <v>Specify in Comments Field</v>
          </cell>
          <cell r="K10255" t="str">
            <v>40588801</v>
          </cell>
          <cell r="L10255" t="str">
            <v>2005</v>
          </cell>
          <cell r="N10255">
            <v>40988</v>
          </cell>
        </row>
        <row r="10256">
          <cell r="A10256" t="str">
            <v>40600101</v>
          </cell>
          <cell r="B10256" t="str">
            <v>Point</v>
          </cell>
          <cell r="C10256" t="str">
            <v>Petrol Trans &amp; Marketg /Tank Cars &amp; Trucks /Gasoline: Splash Loading **</v>
          </cell>
          <cell r="D10256" t="str">
            <v>Industrial Processes - Storage and Transfer</v>
          </cell>
          <cell r="G10256" t="str">
            <v>Petroleum and Solvent Evaporation</v>
          </cell>
          <cell r="H10256" t="str">
            <v>Transportation and Marketing of Petroleum Products</v>
          </cell>
          <cell r="I10256" t="str">
            <v>Tank Cars and Trucks</v>
          </cell>
          <cell r="J10256" t="str">
            <v>Gasoline: Splash Loading **</v>
          </cell>
          <cell r="N10256">
            <v>40988</v>
          </cell>
        </row>
        <row r="10257">
          <cell r="A10257" t="str">
            <v>40600126</v>
          </cell>
          <cell r="B10257" t="str">
            <v>Point</v>
          </cell>
          <cell r="C10257" t="str">
            <v>Petrol Trans &amp; Marketg /Tank Cars &amp; Trucks /Gasoline: Submerged Loading **</v>
          </cell>
          <cell r="D10257" t="str">
            <v>Industrial Processes - Storage and Transfer</v>
          </cell>
          <cell r="G10257" t="str">
            <v>Petroleum and Solvent Evaporation</v>
          </cell>
          <cell r="H10257" t="str">
            <v>Transportation and Marketing of Petroleum Products</v>
          </cell>
          <cell r="I10257" t="str">
            <v>Tank Cars and Trucks</v>
          </cell>
          <cell r="J10257" t="str">
            <v>Gasoline: Submerged Loading **</v>
          </cell>
          <cell r="N10257">
            <v>40988</v>
          </cell>
        </row>
        <row r="10258">
          <cell r="A10258" t="str">
            <v>40600129</v>
          </cell>
          <cell r="B10258" t="str">
            <v>Point</v>
          </cell>
          <cell r="C10258" t="str">
            <v>Petrol Trans &amp; Marketg /Tank Cars &amp; Trucks /Asphalt: Splash Loading</v>
          </cell>
          <cell r="D10258" t="str">
            <v>Industrial Processes - Storage and Transfer</v>
          </cell>
          <cell r="G10258" t="str">
            <v>Petroleum and Solvent Evaporation</v>
          </cell>
          <cell r="H10258" t="str">
            <v>Transportation and Marketing of Petroleum Products</v>
          </cell>
          <cell r="I10258" t="str">
            <v>Tank Cars and Trucks</v>
          </cell>
          <cell r="J10258" t="str">
            <v>Asphalt: Splash Loading</v>
          </cell>
          <cell r="N10258">
            <v>40988</v>
          </cell>
        </row>
        <row r="10259">
          <cell r="A10259" t="str">
            <v>40600130</v>
          </cell>
          <cell r="B10259" t="str">
            <v>Point</v>
          </cell>
          <cell r="C10259" t="str">
            <v>Petrol Trans &amp; Marketg /Tank Cars &amp; Trucks /Distillate Oil: Submerged Loading **</v>
          </cell>
          <cell r="D10259" t="str">
            <v>Industrial Processes - Storage and Transfer</v>
          </cell>
          <cell r="G10259" t="str">
            <v>Petroleum and Solvent Evaporation</v>
          </cell>
          <cell r="H10259" t="str">
            <v>Transportation and Marketing of Petroleum Products</v>
          </cell>
          <cell r="I10259" t="str">
            <v>Tank Cars and Trucks</v>
          </cell>
          <cell r="J10259" t="str">
            <v>Distillate Oil: Submerged Loading **</v>
          </cell>
          <cell r="N10259">
            <v>40988</v>
          </cell>
        </row>
        <row r="10260">
          <cell r="A10260" t="str">
            <v>40600131</v>
          </cell>
          <cell r="B10260" t="str">
            <v>Point</v>
          </cell>
          <cell r="C10260" t="str">
            <v>Petrol Trans &amp; Marketg /Tank Cars &amp; Trucks /Gasoline: Submerged Loading (Normal Service)</v>
          </cell>
          <cell r="D10260" t="str">
            <v>Industrial Processes - Storage and Transfer</v>
          </cell>
          <cell r="G10260" t="str">
            <v>Petroleum and Solvent Evaporation</v>
          </cell>
          <cell r="H10260" t="str">
            <v>Transportation and Marketing of Petroleum Products</v>
          </cell>
          <cell r="I10260" t="str">
            <v>Tank Cars and Trucks</v>
          </cell>
          <cell r="J10260" t="str">
            <v>Gasoline: Submerged Loading (Normal Service)</v>
          </cell>
          <cell r="N10260">
            <v>40988</v>
          </cell>
        </row>
        <row r="10261">
          <cell r="A10261" t="str">
            <v>40600132</v>
          </cell>
          <cell r="B10261" t="str">
            <v>Point</v>
          </cell>
          <cell r="C10261" t="str">
            <v>Petrol Trans &amp; Marketg /Tank Cars &amp; Trucks /Crude Oil: Submerged Loading (Normal Service)</v>
          </cell>
          <cell r="D10261" t="str">
            <v>Industrial Processes - Storage and Transfer</v>
          </cell>
          <cell r="G10261" t="str">
            <v>Petroleum and Solvent Evaporation</v>
          </cell>
          <cell r="H10261" t="str">
            <v>Transportation and Marketing of Petroleum Products</v>
          </cell>
          <cell r="I10261" t="str">
            <v>Tank Cars and Trucks</v>
          </cell>
          <cell r="J10261" t="str">
            <v>Crude Oil: Submerged Loading (Normal Service)</v>
          </cell>
          <cell r="N10261">
            <v>40988</v>
          </cell>
        </row>
        <row r="10262">
          <cell r="A10262" t="str">
            <v>40600133</v>
          </cell>
          <cell r="B10262" t="str">
            <v>Point</v>
          </cell>
          <cell r="C10262" t="str">
            <v>Petrol Trans &amp; Marketg /Tank Cars &amp; Trucks /Jet Naphtha: Submerged Loading (Normal Service)</v>
          </cell>
          <cell r="D10262" t="str">
            <v>Industrial Processes - Storage and Transfer</v>
          </cell>
          <cell r="G10262" t="str">
            <v>Petroleum and Solvent Evaporation</v>
          </cell>
          <cell r="H10262" t="str">
            <v>Transportation and Marketing of Petroleum Products</v>
          </cell>
          <cell r="I10262" t="str">
            <v>Tank Cars and Trucks</v>
          </cell>
          <cell r="J10262" t="str">
            <v>Jet Naphtha: Submerged Loading (Normal Service)</v>
          </cell>
          <cell r="N10262">
            <v>40988</v>
          </cell>
        </row>
        <row r="10263">
          <cell r="A10263" t="str">
            <v>40600134</v>
          </cell>
          <cell r="B10263" t="str">
            <v>Point</v>
          </cell>
          <cell r="C10263" t="str">
            <v>Petrol Trans &amp; Marketg /Tank Cars &amp; Trucks /Kerosene: Submerged Loading (Normal Services)</v>
          </cell>
          <cell r="D10263" t="str">
            <v>Industrial Processes - Storage and Transfer</v>
          </cell>
          <cell r="G10263" t="str">
            <v>Petroleum and Solvent Evaporation</v>
          </cell>
          <cell r="H10263" t="str">
            <v>Transportation and Marketing of Petroleum Products</v>
          </cell>
          <cell r="I10263" t="str">
            <v>Tank Cars and Trucks</v>
          </cell>
          <cell r="J10263" t="str">
            <v>Kerosene: Submerged Loading (Normal Services)</v>
          </cell>
          <cell r="N10263">
            <v>40988</v>
          </cell>
        </row>
        <row r="10264">
          <cell r="A10264" t="str">
            <v>40600135</v>
          </cell>
          <cell r="B10264" t="str">
            <v>Point</v>
          </cell>
          <cell r="C10264" t="str">
            <v>Petrol Trans &amp; Marketg /Tank Cars &amp; Trucks /Distillate Oil: Submerged Loading (Normal Service)</v>
          </cell>
          <cell r="D10264" t="str">
            <v>Industrial Processes - Storage and Transfer</v>
          </cell>
          <cell r="G10264" t="str">
            <v>Petroleum and Solvent Evaporation</v>
          </cell>
          <cell r="H10264" t="str">
            <v>Transportation and Marketing of Petroleum Products</v>
          </cell>
          <cell r="I10264" t="str">
            <v>Tank Cars and Trucks</v>
          </cell>
          <cell r="J10264" t="str">
            <v>Distillate Oil: Submerged Loading (Normal Service)</v>
          </cell>
          <cell r="N10264">
            <v>40988</v>
          </cell>
        </row>
        <row r="10265">
          <cell r="A10265" t="str">
            <v>40600136</v>
          </cell>
          <cell r="B10265" t="str">
            <v>Point</v>
          </cell>
          <cell r="C10265" t="str">
            <v>Petrol Trans &amp; Marketg /Tank Cars &amp; Trucks /Gasoline: Splash Loading (Normal Service)</v>
          </cell>
          <cell r="D10265" t="str">
            <v>Industrial Processes - Storage and Transfer</v>
          </cell>
          <cell r="G10265" t="str">
            <v>Petroleum and Solvent Evaporation</v>
          </cell>
          <cell r="H10265" t="str">
            <v>Transportation and Marketing of Petroleum Products</v>
          </cell>
          <cell r="I10265" t="str">
            <v>Tank Cars and Trucks</v>
          </cell>
          <cell r="J10265" t="str">
            <v>Gasoline: Splash Loading (Normal Service)</v>
          </cell>
          <cell r="N10265">
            <v>40988</v>
          </cell>
        </row>
        <row r="10266">
          <cell r="A10266" t="str">
            <v>40600137</v>
          </cell>
          <cell r="B10266" t="str">
            <v>Point</v>
          </cell>
          <cell r="C10266" t="str">
            <v>Petrol Trans &amp; Marketg /Tank Cars &amp; Trucks /Crude Oil: Splash Loading (Normal Service)</v>
          </cell>
          <cell r="D10266" t="str">
            <v>Industrial Processes - Storage and Transfer</v>
          </cell>
          <cell r="G10266" t="str">
            <v>Petroleum and Solvent Evaporation</v>
          </cell>
          <cell r="H10266" t="str">
            <v>Transportation and Marketing of Petroleum Products</v>
          </cell>
          <cell r="I10266" t="str">
            <v>Tank Cars and Trucks</v>
          </cell>
          <cell r="J10266" t="str">
            <v>Crude Oil: Splash Loading (Normal Service)</v>
          </cell>
          <cell r="N10266">
            <v>40988</v>
          </cell>
        </row>
        <row r="10267">
          <cell r="A10267" t="str">
            <v>40600138</v>
          </cell>
          <cell r="B10267" t="str">
            <v>Point</v>
          </cell>
          <cell r="C10267" t="str">
            <v>Petrol Trans &amp; Marketg /Tank Cars &amp; Trucks /Jet Naphtha: Splash Loading (Normal Service)</v>
          </cell>
          <cell r="D10267" t="str">
            <v>Industrial Processes - Storage and Transfer</v>
          </cell>
          <cell r="G10267" t="str">
            <v>Petroleum and Solvent Evaporation</v>
          </cell>
          <cell r="H10267" t="str">
            <v>Transportation and Marketing of Petroleum Products</v>
          </cell>
          <cell r="I10267" t="str">
            <v>Tank Cars and Trucks</v>
          </cell>
          <cell r="J10267" t="str">
            <v>Jet Naphtha: Splash Loading (Normal Service)</v>
          </cell>
          <cell r="N10267">
            <v>40988</v>
          </cell>
        </row>
        <row r="10268">
          <cell r="A10268" t="str">
            <v>40600139</v>
          </cell>
          <cell r="B10268" t="str">
            <v>Point</v>
          </cell>
          <cell r="C10268" t="str">
            <v>Petrol Trans &amp; Marketg /Tank Cars &amp; Trucks /Kerosene: Splash Loading (Normal Service)</v>
          </cell>
          <cell r="D10268" t="str">
            <v>Industrial Processes - Storage and Transfer</v>
          </cell>
          <cell r="G10268" t="str">
            <v>Petroleum and Solvent Evaporation</v>
          </cell>
          <cell r="H10268" t="str">
            <v>Transportation and Marketing of Petroleum Products</v>
          </cell>
          <cell r="I10268" t="str">
            <v>Tank Cars and Trucks</v>
          </cell>
          <cell r="J10268" t="str">
            <v>Kerosene: Splash Loading (Normal Service)</v>
          </cell>
          <cell r="N10268">
            <v>40988</v>
          </cell>
        </row>
        <row r="10269">
          <cell r="A10269" t="str">
            <v>40600140</v>
          </cell>
          <cell r="B10269" t="str">
            <v>Point</v>
          </cell>
          <cell r="C10269" t="str">
            <v>Petrol Trans &amp; Marketg /Tank Cars &amp; Trucks /Distillate Oil: Splash Loading (Normal Service)</v>
          </cell>
          <cell r="D10269" t="str">
            <v>Industrial Processes - Storage and Transfer</v>
          </cell>
          <cell r="G10269" t="str">
            <v>Petroleum and Solvent Evaporation</v>
          </cell>
          <cell r="H10269" t="str">
            <v>Transportation and Marketing of Petroleum Products</v>
          </cell>
          <cell r="I10269" t="str">
            <v>Tank Cars and Trucks</v>
          </cell>
          <cell r="J10269" t="str">
            <v>Distillate Oil: Splash Loading (Normal Service)</v>
          </cell>
          <cell r="N10269">
            <v>40988</v>
          </cell>
        </row>
        <row r="10270">
          <cell r="A10270" t="str">
            <v>40600141</v>
          </cell>
          <cell r="B10270" t="str">
            <v>Point</v>
          </cell>
          <cell r="C10270" t="str">
            <v>Petrol Trans &amp; Marketg /Tank Cars &amp; Trucks /Gasoline: Submerged Loading (Balanced Service)</v>
          </cell>
          <cell r="D10270" t="str">
            <v>Industrial Processes - Storage and Transfer</v>
          </cell>
          <cell r="G10270" t="str">
            <v>Petroleum and Solvent Evaporation</v>
          </cell>
          <cell r="H10270" t="str">
            <v>Transportation and Marketing of Petroleum Products</v>
          </cell>
          <cell r="I10270" t="str">
            <v>Tank Cars and Trucks</v>
          </cell>
          <cell r="J10270" t="str">
            <v>Gasoline: Submerged Loading (Balanced Service)</v>
          </cell>
          <cell r="N10270">
            <v>40988</v>
          </cell>
        </row>
        <row r="10271">
          <cell r="A10271" t="str">
            <v>40600142</v>
          </cell>
          <cell r="B10271" t="str">
            <v>Point</v>
          </cell>
          <cell r="C10271" t="str">
            <v>Petrol Trans &amp; Marketg /Tank Cars &amp; Trucks /Crude Oil: Submerged Loading (Balanced Service)</v>
          </cell>
          <cell r="D10271" t="str">
            <v>Industrial Processes - Storage and Transfer</v>
          </cell>
          <cell r="G10271" t="str">
            <v>Petroleum and Solvent Evaporation</v>
          </cell>
          <cell r="H10271" t="str">
            <v>Transportation and Marketing of Petroleum Products</v>
          </cell>
          <cell r="I10271" t="str">
            <v>Tank Cars and Trucks</v>
          </cell>
          <cell r="J10271" t="str">
            <v>Crude Oil: Submerged Loading (Balanced Service)</v>
          </cell>
          <cell r="N10271">
            <v>40988</v>
          </cell>
        </row>
        <row r="10272">
          <cell r="A10272" t="str">
            <v>40600143</v>
          </cell>
          <cell r="B10272" t="str">
            <v>Point</v>
          </cell>
          <cell r="C10272" t="str">
            <v>Petrol Trans &amp; Marketg /Tank Cars &amp; Trucks /Jet Naphtha: Submerged Loading (Balanced Service)</v>
          </cell>
          <cell r="D10272" t="str">
            <v>Industrial Processes - Storage and Transfer</v>
          </cell>
          <cell r="G10272" t="str">
            <v>Petroleum and Solvent Evaporation</v>
          </cell>
          <cell r="H10272" t="str">
            <v>Transportation and Marketing of Petroleum Products</v>
          </cell>
          <cell r="I10272" t="str">
            <v>Tank Cars and Trucks</v>
          </cell>
          <cell r="J10272" t="str">
            <v>Jet Naphtha: Submerged Loading (Balanced Service)</v>
          </cell>
          <cell r="N10272">
            <v>40988</v>
          </cell>
        </row>
        <row r="10273">
          <cell r="A10273" t="str">
            <v>40600144</v>
          </cell>
          <cell r="B10273" t="str">
            <v>Point</v>
          </cell>
          <cell r="C10273" t="str">
            <v>Petrol Trans &amp; Marketg /Tank Cars &amp; Trucks /Gasoline: Splash Loading (Balanced Service)</v>
          </cell>
          <cell r="D10273" t="str">
            <v>Industrial Processes - Storage and Transfer</v>
          </cell>
          <cell r="G10273" t="str">
            <v>Petroleum and Solvent Evaporation</v>
          </cell>
          <cell r="H10273" t="str">
            <v>Transportation and Marketing of Petroleum Products</v>
          </cell>
          <cell r="I10273" t="str">
            <v>Tank Cars and Trucks</v>
          </cell>
          <cell r="J10273" t="str">
            <v>Gasoline: Splash Loading (Balanced Service)</v>
          </cell>
          <cell r="N10273">
            <v>40988</v>
          </cell>
        </row>
        <row r="10274">
          <cell r="A10274" t="str">
            <v>40600145</v>
          </cell>
          <cell r="B10274" t="str">
            <v>Point</v>
          </cell>
          <cell r="C10274" t="str">
            <v>Petrol Trans &amp; Marketg /Tank Cars &amp; Trucks /Crude Oil: Splash Loading (Balanced Service)</v>
          </cell>
          <cell r="D10274" t="str">
            <v>Industrial Processes - Storage and Transfer</v>
          </cell>
          <cell r="G10274" t="str">
            <v>Petroleum and Solvent Evaporation</v>
          </cell>
          <cell r="H10274" t="str">
            <v>Transportation and Marketing of Petroleum Products</v>
          </cell>
          <cell r="I10274" t="str">
            <v>Tank Cars and Trucks</v>
          </cell>
          <cell r="J10274" t="str">
            <v>Crude Oil: Splash Loading (Balanced Service)</v>
          </cell>
          <cell r="N10274">
            <v>40988</v>
          </cell>
        </row>
        <row r="10275">
          <cell r="A10275" t="str">
            <v>40600146</v>
          </cell>
          <cell r="B10275" t="str">
            <v>Point</v>
          </cell>
          <cell r="C10275" t="str">
            <v>Petrol Trans &amp; Marketg /Tank Cars &amp; Trucks /Jet Naphtha: Splash Loading (Balanced Service)</v>
          </cell>
          <cell r="D10275" t="str">
            <v>Industrial Processes - Storage and Transfer</v>
          </cell>
          <cell r="G10275" t="str">
            <v>Petroleum and Solvent Evaporation</v>
          </cell>
          <cell r="H10275" t="str">
            <v>Transportation and Marketing of Petroleum Products</v>
          </cell>
          <cell r="I10275" t="str">
            <v>Tank Cars and Trucks</v>
          </cell>
          <cell r="J10275" t="str">
            <v>Jet Naphtha: Splash Loading (Balanced Service)</v>
          </cell>
          <cell r="N10275">
            <v>40988</v>
          </cell>
        </row>
        <row r="10276">
          <cell r="A10276" t="str">
            <v>40600147</v>
          </cell>
          <cell r="B10276" t="str">
            <v>Point</v>
          </cell>
          <cell r="C10276" t="str">
            <v>Petrol Trans &amp; Marketg /Tank Cars &amp; Trucks /Gasoline: Submerged Loading (Clean Tanks)</v>
          </cell>
          <cell r="D10276" t="str">
            <v>Industrial Processes - Storage and Transfer</v>
          </cell>
          <cell r="G10276" t="str">
            <v>Petroleum and Solvent Evaporation</v>
          </cell>
          <cell r="H10276" t="str">
            <v>Transportation and Marketing of Petroleum Products</v>
          </cell>
          <cell r="I10276" t="str">
            <v>Tank Cars and Trucks</v>
          </cell>
          <cell r="J10276" t="str">
            <v>Gasoline: Submerged Loading (Clean Tanks)</v>
          </cell>
          <cell r="N10276">
            <v>40988</v>
          </cell>
        </row>
        <row r="10277">
          <cell r="A10277" t="str">
            <v>40600148</v>
          </cell>
          <cell r="B10277" t="str">
            <v>Point</v>
          </cell>
          <cell r="C10277" t="str">
            <v>Petrol Trans &amp; Marketg /Tank Cars &amp; Trucks /Crude Oil: Submerged Loading (Clean Tanks)</v>
          </cell>
          <cell r="D10277" t="str">
            <v>Industrial Processes - Storage and Transfer</v>
          </cell>
          <cell r="G10277" t="str">
            <v>Petroleum and Solvent Evaporation</v>
          </cell>
          <cell r="H10277" t="str">
            <v>Transportation and Marketing of Petroleum Products</v>
          </cell>
          <cell r="I10277" t="str">
            <v>Tank Cars and Trucks</v>
          </cell>
          <cell r="J10277" t="str">
            <v>Crude Oil: Submerged Loading (Clean Tanks)</v>
          </cell>
          <cell r="N10277">
            <v>40988</v>
          </cell>
        </row>
        <row r="10278">
          <cell r="A10278" t="str">
            <v>40600149</v>
          </cell>
          <cell r="B10278" t="str">
            <v>Point</v>
          </cell>
          <cell r="C10278" t="str">
            <v>Petrol Trans &amp; Marketg /Tank Cars &amp; Trucks /Jet Naphtha: Submerged Loading (Clean Tanks)</v>
          </cell>
          <cell r="D10278" t="str">
            <v>Industrial Processes - Storage and Transfer</v>
          </cell>
          <cell r="G10278" t="str">
            <v>Petroleum and Solvent Evaporation</v>
          </cell>
          <cell r="H10278" t="str">
            <v>Transportation and Marketing of Petroleum Products</v>
          </cell>
          <cell r="I10278" t="str">
            <v>Tank Cars and Trucks</v>
          </cell>
          <cell r="J10278" t="str">
            <v>Jet Naphtha: Submerged Loading (Clean Tanks)</v>
          </cell>
          <cell r="N10278">
            <v>40988</v>
          </cell>
        </row>
        <row r="10279">
          <cell r="A10279" t="str">
            <v>40600160</v>
          </cell>
          <cell r="B10279" t="str">
            <v>Point</v>
          </cell>
          <cell r="C10279" t="str">
            <v>Petrol Trans &amp; Marketg /Tank Cars &amp; Trucks /Kerosene: Submerged Loading (Clean Tanks)</v>
          </cell>
          <cell r="D10279" t="str">
            <v>Industrial Processes - Storage and Transfer</v>
          </cell>
          <cell r="G10279" t="str">
            <v>Petroleum and Solvent Evaporation</v>
          </cell>
          <cell r="H10279" t="str">
            <v>Transportation and Marketing of Petroleum Products</v>
          </cell>
          <cell r="I10279" t="str">
            <v>Tank Cars and Trucks</v>
          </cell>
          <cell r="J10279" t="str">
            <v>Kerosene: Submerged Loading (Clean Tanks)</v>
          </cell>
          <cell r="N10279">
            <v>40988</v>
          </cell>
        </row>
        <row r="10280">
          <cell r="A10280" t="str">
            <v>40600161</v>
          </cell>
          <cell r="B10280" t="str">
            <v>Point</v>
          </cell>
          <cell r="C10280" t="str">
            <v>Petrol Trans &amp; Marketg /Tank Cars &amp; Trucks /Distillate Oil: Submerged Loading (Clean Tanks)</v>
          </cell>
          <cell r="D10280" t="str">
            <v>Industrial Processes - Storage and Transfer</v>
          </cell>
          <cell r="G10280" t="str">
            <v>Petroleum and Solvent Evaporation</v>
          </cell>
          <cell r="H10280" t="str">
            <v>Transportation and Marketing of Petroleum Products</v>
          </cell>
          <cell r="I10280" t="str">
            <v>Tank Cars and Trucks</v>
          </cell>
          <cell r="J10280" t="str">
            <v>Distillate Oil: Submerged Loading (Clean Tanks)</v>
          </cell>
          <cell r="N10280">
            <v>40988</v>
          </cell>
        </row>
        <row r="10281">
          <cell r="A10281" t="str">
            <v>40600162</v>
          </cell>
          <cell r="B10281" t="str">
            <v>Point</v>
          </cell>
          <cell r="C10281" t="str">
            <v>Petrol Trans &amp; Marketg /Tank Cars &amp; Trucks /Gasoline: Loaded with Fuel (Transit Losses)</v>
          </cell>
          <cell r="D10281" t="str">
            <v>Industrial Processes - Storage and Transfer</v>
          </cell>
          <cell r="G10281" t="str">
            <v>Petroleum and Solvent Evaporation</v>
          </cell>
          <cell r="H10281" t="str">
            <v>Transportation and Marketing of Petroleum Products</v>
          </cell>
          <cell r="I10281" t="str">
            <v>Tank Cars and Trucks</v>
          </cell>
          <cell r="J10281" t="str">
            <v>Gasoline: Loaded with Fuel (Transit Losses)</v>
          </cell>
          <cell r="N10281">
            <v>40988</v>
          </cell>
        </row>
        <row r="10282">
          <cell r="A10282" t="str">
            <v>40600163</v>
          </cell>
          <cell r="B10282" t="str">
            <v>Point</v>
          </cell>
          <cell r="C10282" t="str">
            <v>Petrol Trans &amp; Marketg /Tank Cars &amp; Trucks /Gasoline: Return with Vapor (Transit Losses)</v>
          </cell>
          <cell r="D10282" t="str">
            <v>Industrial Processes - Storage and Transfer</v>
          </cell>
          <cell r="G10282" t="str">
            <v>Petroleum and Solvent Evaporation</v>
          </cell>
          <cell r="H10282" t="str">
            <v>Transportation and Marketing of Petroleum Products</v>
          </cell>
          <cell r="I10282" t="str">
            <v>Tank Cars and Trucks</v>
          </cell>
          <cell r="J10282" t="str">
            <v>Gasoline: Return with Vapor (Transit Losses)</v>
          </cell>
          <cell r="N10282">
            <v>40988</v>
          </cell>
        </row>
        <row r="10283">
          <cell r="A10283" t="str">
            <v>40600164</v>
          </cell>
          <cell r="B10283" t="str">
            <v>Point</v>
          </cell>
          <cell r="C10283" t="str">
            <v>Petrol Trans &amp; Marketg /Tank Cars &amp; Trucks /Crude Oil: Loaded with Product</v>
          </cell>
          <cell r="D10283" t="str">
            <v>Industrial Processes - Storage and Transfer</v>
          </cell>
          <cell r="G10283" t="str">
            <v>Petroleum and Solvent Evaporation</v>
          </cell>
          <cell r="H10283" t="str">
            <v>Transportation and Marketing of Petroleum Products</v>
          </cell>
          <cell r="I10283" t="str">
            <v>Tank Cars and Trucks</v>
          </cell>
          <cell r="J10283" t="str">
            <v>Crude Oil: Loaded with Product</v>
          </cell>
          <cell r="N10283">
            <v>40988</v>
          </cell>
        </row>
        <row r="10284">
          <cell r="A10284" t="str">
            <v>40600165</v>
          </cell>
          <cell r="B10284" t="str">
            <v>Point</v>
          </cell>
          <cell r="C10284" t="str">
            <v>Petrol Trans &amp; Marketg /Tank Cars &amp; Trucks /Crude Oil: Loaded with Vapor</v>
          </cell>
          <cell r="D10284" t="str">
            <v>Industrial Processes - Storage and Transfer</v>
          </cell>
          <cell r="G10284" t="str">
            <v>Petroleum and Solvent Evaporation</v>
          </cell>
          <cell r="H10284" t="str">
            <v>Transportation and Marketing of Petroleum Products</v>
          </cell>
          <cell r="I10284" t="str">
            <v>Tank Cars and Trucks</v>
          </cell>
          <cell r="J10284" t="str">
            <v>Crude Oil: Loaded with Vapor</v>
          </cell>
          <cell r="N10284">
            <v>40988</v>
          </cell>
        </row>
        <row r="10285">
          <cell r="A10285" t="str">
            <v>40600166</v>
          </cell>
          <cell r="B10285" t="str">
            <v>Point</v>
          </cell>
          <cell r="C10285" t="str">
            <v>Petrol Trans &amp; Marketg /Tank Cars &amp; Trucks /Jet Fuel: Loaded with Product</v>
          </cell>
          <cell r="D10285" t="str">
            <v>Industrial Processes - Storage and Transfer</v>
          </cell>
          <cell r="G10285" t="str">
            <v>Petroleum and Solvent Evaporation</v>
          </cell>
          <cell r="H10285" t="str">
            <v>Transportation and Marketing of Petroleum Products</v>
          </cell>
          <cell r="I10285" t="str">
            <v>Tank Cars and Trucks</v>
          </cell>
          <cell r="J10285" t="str">
            <v>Jet Fuel: Loaded with Product</v>
          </cell>
          <cell r="N10285">
            <v>40988</v>
          </cell>
        </row>
        <row r="10286">
          <cell r="A10286" t="str">
            <v>40600167</v>
          </cell>
          <cell r="B10286" t="str">
            <v>Point</v>
          </cell>
          <cell r="C10286" t="str">
            <v>Petrol Trans &amp; Marketg /Tank Cars &amp; Trucks /Jet Fuel: Loaded with Vapor</v>
          </cell>
          <cell r="D10286" t="str">
            <v>Industrial Processes - Storage and Transfer</v>
          </cell>
          <cell r="G10286" t="str">
            <v>Petroleum and Solvent Evaporation</v>
          </cell>
          <cell r="H10286" t="str">
            <v>Transportation and Marketing of Petroleum Products</v>
          </cell>
          <cell r="I10286" t="str">
            <v>Tank Cars and Trucks</v>
          </cell>
          <cell r="J10286" t="str">
            <v>Jet Fuel: Loaded with Vapor</v>
          </cell>
          <cell r="N10286">
            <v>40988</v>
          </cell>
        </row>
        <row r="10287">
          <cell r="A10287" t="str">
            <v>40600168</v>
          </cell>
          <cell r="B10287" t="str">
            <v>Point</v>
          </cell>
          <cell r="C10287" t="str">
            <v>Petrol Trans &amp; Marketg /Tank Cars &amp; Trucks /Kerosene: Loaded with Product</v>
          </cell>
          <cell r="D10287" t="str">
            <v>Industrial Processes - Storage and Transfer</v>
          </cell>
          <cell r="G10287" t="str">
            <v>Petroleum and Solvent Evaporation</v>
          </cell>
          <cell r="H10287" t="str">
            <v>Transportation and Marketing of Petroleum Products</v>
          </cell>
          <cell r="I10287" t="str">
            <v>Tank Cars and Trucks</v>
          </cell>
          <cell r="J10287" t="str">
            <v>Kerosene: Loaded with Product</v>
          </cell>
          <cell r="N10287">
            <v>40988</v>
          </cell>
        </row>
        <row r="10288">
          <cell r="A10288" t="str">
            <v>40600169</v>
          </cell>
          <cell r="B10288" t="str">
            <v>Point</v>
          </cell>
          <cell r="C10288" t="str">
            <v>Petrol Trans &amp; Marketg /Tank Cars &amp; Trucks /Kerosene: Loaded with Vapor</v>
          </cell>
          <cell r="D10288" t="str">
            <v>Industrial Processes - Storage and Transfer</v>
          </cell>
          <cell r="G10288" t="str">
            <v>Petroleum and Solvent Evaporation</v>
          </cell>
          <cell r="H10288" t="str">
            <v>Transportation and Marketing of Petroleum Products</v>
          </cell>
          <cell r="I10288" t="str">
            <v>Tank Cars and Trucks</v>
          </cell>
          <cell r="J10288" t="str">
            <v>Kerosene: Loaded with Vapor</v>
          </cell>
          <cell r="N10288">
            <v>40988</v>
          </cell>
        </row>
        <row r="10289">
          <cell r="A10289" t="str">
            <v>40600170</v>
          </cell>
          <cell r="B10289" t="str">
            <v>Point</v>
          </cell>
          <cell r="C10289" t="str">
            <v>Petrol Trans &amp; Marketg /Tank Cars &amp; Trucks /Distillate Oil: Loaded with Product</v>
          </cell>
          <cell r="D10289" t="str">
            <v>Industrial Processes - Storage and Transfer</v>
          </cell>
          <cell r="G10289" t="str">
            <v>Petroleum and Solvent Evaporation</v>
          </cell>
          <cell r="H10289" t="str">
            <v>Transportation and Marketing of Petroleum Products</v>
          </cell>
          <cell r="I10289" t="str">
            <v>Tank Cars and Trucks</v>
          </cell>
          <cell r="J10289" t="str">
            <v>Distillate Oil: Loaded with Product</v>
          </cell>
          <cell r="N10289">
            <v>40988</v>
          </cell>
        </row>
        <row r="10290">
          <cell r="A10290" t="str">
            <v>40600171</v>
          </cell>
          <cell r="B10290" t="str">
            <v>Point</v>
          </cell>
          <cell r="C10290" t="str">
            <v>Petrol Trans &amp; Marketg /Tank Cars &amp; Trucks /Distillate Oil: Loaded with Vapor</v>
          </cell>
          <cell r="D10290" t="str">
            <v>Industrial Processes - Storage and Transfer</v>
          </cell>
          <cell r="G10290" t="str">
            <v>Petroleum and Solvent Evaporation</v>
          </cell>
          <cell r="H10290" t="str">
            <v>Transportation and Marketing of Petroleum Products</v>
          </cell>
          <cell r="I10290" t="str">
            <v>Tank Cars and Trucks</v>
          </cell>
          <cell r="J10290" t="str">
            <v>Distillate Oil: Loaded with Vapor</v>
          </cell>
          <cell r="N10290">
            <v>40988</v>
          </cell>
        </row>
        <row r="10291">
          <cell r="A10291" t="str">
            <v>40600172</v>
          </cell>
          <cell r="B10291" t="str">
            <v>Point</v>
          </cell>
          <cell r="C10291" t="str">
            <v>Petrol Trans &amp; Marketg /Tank Cars &amp; Trucks /Transit Losses - LPG: Loaded with Fuel</v>
          </cell>
          <cell r="D10291" t="str">
            <v>Industrial Processes - Storage and Transfer</v>
          </cell>
          <cell r="G10291" t="str">
            <v>Petroleum and Solvent Evaporation</v>
          </cell>
          <cell r="H10291" t="str">
            <v>Transportation and Marketing of Petroleum Products</v>
          </cell>
          <cell r="I10291" t="str">
            <v>Tank Cars and Trucks</v>
          </cell>
          <cell r="J10291" t="str">
            <v>Transit Losses - LPG: Loaded with Fuel</v>
          </cell>
          <cell r="N10291">
            <v>40988</v>
          </cell>
        </row>
        <row r="10292">
          <cell r="A10292" t="str">
            <v>40600173</v>
          </cell>
          <cell r="B10292" t="str">
            <v>Point</v>
          </cell>
          <cell r="C10292" t="str">
            <v>Petrol Trans &amp; Marketg /Tank Cars &amp; Trucks /Transit Losses - LPG: Return with Vapor</v>
          </cell>
          <cell r="D10292" t="str">
            <v>Industrial Processes - Storage and Transfer</v>
          </cell>
          <cell r="G10292" t="str">
            <v>Petroleum and Solvent Evaporation</v>
          </cell>
          <cell r="H10292" t="str">
            <v>Transportation and Marketing of Petroleum Products</v>
          </cell>
          <cell r="I10292" t="str">
            <v>Tank Cars and Trucks</v>
          </cell>
          <cell r="J10292" t="str">
            <v>Transit Losses - LPG: Return with Vapor</v>
          </cell>
          <cell r="N10292">
            <v>40988</v>
          </cell>
        </row>
        <row r="10293">
          <cell r="A10293" t="str">
            <v>40600197</v>
          </cell>
          <cell r="B10293" t="str">
            <v>Point</v>
          </cell>
          <cell r="C10293" t="str">
            <v>Petrol Trans &amp; Marketg /Tank Cars &amp; Trucks /Not Classified **</v>
          </cell>
          <cell r="D10293" t="str">
            <v>Industrial Processes - Storage and Transfer</v>
          </cell>
          <cell r="G10293" t="str">
            <v>Petroleum and Solvent Evaporation</v>
          </cell>
          <cell r="H10293" t="str">
            <v>Transportation and Marketing of Petroleum Products</v>
          </cell>
          <cell r="I10293" t="str">
            <v>Tank Cars and Trucks</v>
          </cell>
          <cell r="J10293" t="str">
            <v>Not Classified **</v>
          </cell>
          <cell r="K10293" t="str">
            <v>40600199</v>
          </cell>
          <cell r="L10293" t="str">
            <v>2002</v>
          </cell>
          <cell r="N10293">
            <v>40988</v>
          </cell>
        </row>
        <row r="10294">
          <cell r="A10294" t="str">
            <v>40600198</v>
          </cell>
          <cell r="B10294" t="str">
            <v>Point</v>
          </cell>
          <cell r="C10294" t="str">
            <v>Petrol Trans &amp; Marketg /Tank Cars &amp; Trucks /Not Classified **</v>
          </cell>
          <cell r="D10294" t="str">
            <v>Industrial Processes - Storage and Transfer</v>
          </cell>
          <cell r="G10294" t="str">
            <v>Petroleum and Solvent Evaporation</v>
          </cell>
          <cell r="H10294" t="str">
            <v>Transportation and Marketing of Petroleum Products</v>
          </cell>
          <cell r="I10294" t="str">
            <v>Tank Cars and Trucks</v>
          </cell>
          <cell r="J10294" t="str">
            <v>Not Classified **</v>
          </cell>
          <cell r="K10294" t="str">
            <v>40600199</v>
          </cell>
          <cell r="L10294" t="str">
            <v>2002</v>
          </cell>
          <cell r="N10294">
            <v>40988</v>
          </cell>
        </row>
        <row r="10295">
          <cell r="A10295" t="str">
            <v>40600199</v>
          </cell>
          <cell r="B10295" t="str">
            <v>Point</v>
          </cell>
          <cell r="C10295" t="str">
            <v>Petrol Trans &amp; Marketg /Tank Cars &amp; Trucks /Not Classified **</v>
          </cell>
          <cell r="D10295" t="str">
            <v>Industrial Processes - Storage and Transfer</v>
          </cell>
          <cell r="G10295" t="str">
            <v>Petroleum and Solvent Evaporation</v>
          </cell>
          <cell r="H10295" t="str">
            <v>Transportation and Marketing of Petroleum Products</v>
          </cell>
          <cell r="I10295" t="str">
            <v>Tank Cars and Trucks</v>
          </cell>
          <cell r="J10295" t="str">
            <v>Not Classified **</v>
          </cell>
          <cell r="N10295">
            <v>40988</v>
          </cell>
        </row>
        <row r="10296">
          <cell r="A10296" t="str">
            <v>40600231</v>
          </cell>
          <cell r="B10296" t="str">
            <v>Point</v>
          </cell>
          <cell r="C10296" t="str">
            <v>Petrol Trans &amp; Marketg /Marine Vessels /Gasoline: Ship Loading - Cleaned and Vapor Free Tanks</v>
          </cell>
          <cell r="D10296" t="str">
            <v>Industrial Processes - Storage and Transfer</v>
          </cell>
          <cell r="G10296" t="str">
            <v>Petroleum and Solvent Evaporation</v>
          </cell>
          <cell r="H10296" t="str">
            <v>Transportation and Marketing of Petroleum Products</v>
          </cell>
          <cell r="I10296" t="str">
            <v>Marine Vessels</v>
          </cell>
          <cell r="J10296" t="str">
            <v>Gasoline: Ship Loading - Cleaned and Vapor Free Tanks</v>
          </cell>
          <cell r="N10296">
            <v>40988</v>
          </cell>
        </row>
        <row r="10297">
          <cell r="A10297" t="str">
            <v>40600232</v>
          </cell>
          <cell r="B10297" t="str">
            <v>Point</v>
          </cell>
          <cell r="C10297" t="str">
            <v>Petrol Trans &amp; Marketg /Marine Vessels /Gasoline: Ocean Barges Loading</v>
          </cell>
          <cell r="D10297" t="str">
            <v>Industrial Processes - Storage and Transfer</v>
          </cell>
          <cell r="G10297" t="str">
            <v>Petroleum and Solvent Evaporation</v>
          </cell>
          <cell r="H10297" t="str">
            <v>Transportation and Marketing of Petroleum Products</v>
          </cell>
          <cell r="I10297" t="str">
            <v>Marine Vessels</v>
          </cell>
          <cell r="J10297" t="str">
            <v>Gasoline: Ocean Barges Loading</v>
          </cell>
          <cell r="N10297">
            <v>40988</v>
          </cell>
        </row>
        <row r="10298">
          <cell r="A10298" t="str">
            <v>40600233</v>
          </cell>
          <cell r="B10298" t="str">
            <v>Point</v>
          </cell>
          <cell r="C10298" t="str">
            <v>Petrol Trans &amp; Marketg /Marine Vessels /Gasoline: Barge Loading - Cleaned and Vapor Free Tanks</v>
          </cell>
          <cell r="D10298" t="str">
            <v>Industrial Processes - Storage and Transfer</v>
          </cell>
          <cell r="G10298" t="str">
            <v>Petroleum and Solvent Evaporation</v>
          </cell>
          <cell r="H10298" t="str">
            <v>Transportation and Marketing of Petroleum Products</v>
          </cell>
          <cell r="I10298" t="str">
            <v>Marine Vessels</v>
          </cell>
          <cell r="J10298" t="str">
            <v>Gasoline: Barge Loading - Cleaned and Vapor Free Tanks</v>
          </cell>
          <cell r="N10298">
            <v>40988</v>
          </cell>
        </row>
        <row r="10299">
          <cell r="A10299" t="str">
            <v>40600234</v>
          </cell>
          <cell r="B10299" t="str">
            <v>Point</v>
          </cell>
          <cell r="C10299" t="str">
            <v>Petrol Trans &amp; Marketg /Marine Vessels /Gasoline: Ship Loading - Ballasted Tank</v>
          </cell>
          <cell r="D10299" t="str">
            <v>Industrial Processes - Storage and Transfer</v>
          </cell>
          <cell r="G10299" t="str">
            <v>Petroleum and Solvent Evaporation</v>
          </cell>
          <cell r="H10299" t="str">
            <v>Transportation and Marketing of Petroleum Products</v>
          </cell>
          <cell r="I10299" t="str">
            <v>Marine Vessels</v>
          </cell>
          <cell r="J10299" t="str">
            <v>Gasoline: Ship Loading - Ballasted Tank</v>
          </cell>
          <cell r="N10299">
            <v>40988</v>
          </cell>
        </row>
        <row r="10300">
          <cell r="A10300" t="str">
            <v>40600235</v>
          </cell>
          <cell r="B10300" t="str">
            <v>Point</v>
          </cell>
          <cell r="C10300" t="str">
            <v>Petrol Trans &amp; Marketg /Marine Vessels /Gasoline: Ocean Barges Loading - Ballasted Tank</v>
          </cell>
          <cell r="D10300" t="str">
            <v>Industrial Processes - Storage and Transfer</v>
          </cell>
          <cell r="G10300" t="str">
            <v>Petroleum and Solvent Evaporation</v>
          </cell>
          <cell r="H10300" t="str">
            <v>Transportation and Marketing of Petroleum Products</v>
          </cell>
          <cell r="I10300" t="str">
            <v>Marine Vessels</v>
          </cell>
          <cell r="J10300" t="str">
            <v>Gasoline: Ocean Barges Loading - Ballasted Tank</v>
          </cell>
          <cell r="N10300">
            <v>40988</v>
          </cell>
        </row>
        <row r="10301">
          <cell r="A10301" t="str">
            <v>40600236</v>
          </cell>
          <cell r="B10301" t="str">
            <v>Point</v>
          </cell>
          <cell r="C10301" t="str">
            <v>Petrol Trans &amp; Marketg /Marine Vessels /Gasoline: Ship Loading - Uncleaned Tanks</v>
          </cell>
          <cell r="D10301" t="str">
            <v>Industrial Processes - Storage and Transfer</v>
          </cell>
          <cell r="G10301" t="str">
            <v>Petroleum and Solvent Evaporation</v>
          </cell>
          <cell r="H10301" t="str">
            <v>Transportation and Marketing of Petroleum Products</v>
          </cell>
          <cell r="I10301" t="str">
            <v>Marine Vessels</v>
          </cell>
          <cell r="J10301" t="str">
            <v>Gasoline: Ship Loading - Uncleaned Tanks</v>
          </cell>
          <cell r="N10301">
            <v>40988</v>
          </cell>
        </row>
        <row r="10302">
          <cell r="A10302" t="str">
            <v>40600237</v>
          </cell>
          <cell r="B10302" t="str">
            <v>Point</v>
          </cell>
          <cell r="C10302" t="str">
            <v>Petrol Trans &amp; Marketg /Marine Vessels /Gasoline: Ocean Barges Loading - Uncleaned Tanks</v>
          </cell>
          <cell r="D10302" t="str">
            <v>Industrial Processes - Storage and Transfer</v>
          </cell>
          <cell r="G10302" t="str">
            <v>Petroleum and Solvent Evaporation</v>
          </cell>
          <cell r="H10302" t="str">
            <v>Transportation and Marketing of Petroleum Products</v>
          </cell>
          <cell r="I10302" t="str">
            <v>Marine Vessels</v>
          </cell>
          <cell r="J10302" t="str">
            <v>Gasoline: Ocean Barges Loading - Uncleaned Tanks</v>
          </cell>
          <cell r="N10302">
            <v>40988</v>
          </cell>
        </row>
        <row r="10303">
          <cell r="A10303" t="str">
            <v>40600238</v>
          </cell>
          <cell r="B10303" t="str">
            <v>Point</v>
          </cell>
          <cell r="C10303" t="str">
            <v>Petrol Trans &amp; Marketg /Marine Vessels /Gasoline: Barges Loading - Uncleaned Tanks</v>
          </cell>
          <cell r="D10303" t="str">
            <v>Industrial Processes - Storage and Transfer</v>
          </cell>
          <cell r="G10303" t="str">
            <v>Petroleum and Solvent Evaporation</v>
          </cell>
          <cell r="H10303" t="str">
            <v>Transportation and Marketing of Petroleum Products</v>
          </cell>
          <cell r="I10303" t="str">
            <v>Marine Vessels</v>
          </cell>
          <cell r="J10303" t="str">
            <v>Gasoline: Barges Loading - Uncleaned Tanks</v>
          </cell>
          <cell r="N10303">
            <v>40988</v>
          </cell>
        </row>
        <row r="10304">
          <cell r="A10304" t="str">
            <v>40600239</v>
          </cell>
          <cell r="B10304" t="str">
            <v>Point</v>
          </cell>
          <cell r="C10304" t="str">
            <v>Petrol Trans &amp; Marketg /Marine Vessels /Gasoline: Tanker Ship - Ballasted Tank Condition</v>
          </cell>
          <cell r="D10304" t="str">
            <v>Industrial Processes - Storage and Transfer</v>
          </cell>
          <cell r="G10304" t="str">
            <v>Petroleum and Solvent Evaporation</v>
          </cell>
          <cell r="H10304" t="str">
            <v>Transportation and Marketing of Petroleum Products</v>
          </cell>
          <cell r="I10304" t="str">
            <v>Marine Vessels</v>
          </cell>
          <cell r="J10304" t="str">
            <v>Gasoline: Tanker Ship - Ballasted Tank Condition</v>
          </cell>
          <cell r="N10304">
            <v>40988</v>
          </cell>
        </row>
        <row r="10305">
          <cell r="A10305" t="str">
            <v>40600240</v>
          </cell>
          <cell r="B10305" t="str">
            <v>Point</v>
          </cell>
          <cell r="C10305" t="str">
            <v>Petrol Trans &amp; Marketg /Marine Vessels /Gasoline: Barge Loading - Average Tank Condition</v>
          </cell>
          <cell r="D10305" t="str">
            <v>Industrial Processes - Storage and Transfer</v>
          </cell>
          <cell r="G10305" t="str">
            <v>Petroleum and Solvent Evaporation</v>
          </cell>
          <cell r="H10305" t="str">
            <v>Transportation and Marketing of Petroleum Products</v>
          </cell>
          <cell r="I10305" t="str">
            <v>Marine Vessels</v>
          </cell>
          <cell r="J10305" t="str">
            <v>Gasoline: Barge Loading - Average Tank Condition</v>
          </cell>
          <cell r="N10305">
            <v>40988</v>
          </cell>
        </row>
        <row r="10306">
          <cell r="A10306" t="str">
            <v>40600241</v>
          </cell>
          <cell r="B10306" t="str">
            <v>Point</v>
          </cell>
          <cell r="C10306" t="str">
            <v>Petrol Trans &amp; Marketg /Marine Vessels /Gasoline: Tanker Ship - Ballasting</v>
          </cell>
          <cell r="D10306" t="str">
            <v>Industrial Processes - Storage and Transfer</v>
          </cell>
          <cell r="G10306" t="str">
            <v>Petroleum and Solvent Evaporation</v>
          </cell>
          <cell r="H10306" t="str">
            <v>Transportation and Marketing of Petroleum Products</v>
          </cell>
          <cell r="I10306" t="str">
            <v>Marine Vessels</v>
          </cell>
          <cell r="J10306" t="str">
            <v>Gasoline: Tanker Ship - Ballasting</v>
          </cell>
          <cell r="N10306">
            <v>40988</v>
          </cell>
        </row>
        <row r="10307">
          <cell r="A10307" t="str">
            <v>40600242</v>
          </cell>
          <cell r="B10307" t="str">
            <v>Point</v>
          </cell>
          <cell r="C10307" t="str">
            <v>Petrol Trans &amp; Marketg /Marine Vessels /Gasoline: Transit Loss</v>
          </cell>
          <cell r="D10307" t="str">
            <v>Industrial Processes - Storage and Transfer</v>
          </cell>
          <cell r="G10307" t="str">
            <v>Petroleum and Solvent Evaporation</v>
          </cell>
          <cell r="H10307" t="str">
            <v>Transportation and Marketing of Petroleum Products</v>
          </cell>
          <cell r="I10307" t="str">
            <v>Marine Vessels</v>
          </cell>
          <cell r="J10307" t="str">
            <v>Gasoline: Transit Loss</v>
          </cell>
          <cell r="N10307">
            <v>40988</v>
          </cell>
        </row>
        <row r="10308">
          <cell r="A10308" t="str">
            <v>40600243</v>
          </cell>
          <cell r="B10308" t="str">
            <v>Point</v>
          </cell>
          <cell r="C10308" t="str">
            <v>Petrol Trans &amp; Marketg /Marine Vessels /Crude Oil: Loading Tankers</v>
          </cell>
          <cell r="D10308" t="str">
            <v>Industrial Processes - Storage and Transfer</v>
          </cell>
          <cell r="G10308" t="str">
            <v>Petroleum and Solvent Evaporation</v>
          </cell>
          <cell r="H10308" t="str">
            <v>Transportation and Marketing of Petroleum Products</v>
          </cell>
          <cell r="I10308" t="str">
            <v>Marine Vessels</v>
          </cell>
          <cell r="J10308" t="str">
            <v>Crude Oil: Loading Tankers</v>
          </cell>
          <cell r="N10308">
            <v>40988</v>
          </cell>
        </row>
        <row r="10309">
          <cell r="A10309" t="str">
            <v>40600244</v>
          </cell>
          <cell r="B10309" t="str">
            <v>Point</v>
          </cell>
          <cell r="C10309" t="str">
            <v>Petrol Trans &amp; Marketg /Marine Vessels /Jet Fuel: Loading Tankers</v>
          </cell>
          <cell r="D10309" t="str">
            <v>Industrial Processes - Storage and Transfer</v>
          </cell>
          <cell r="G10309" t="str">
            <v>Petroleum and Solvent Evaporation</v>
          </cell>
          <cell r="H10309" t="str">
            <v>Transportation and Marketing of Petroleum Products</v>
          </cell>
          <cell r="I10309" t="str">
            <v>Marine Vessels</v>
          </cell>
          <cell r="J10309" t="str">
            <v>Jet Fuel: Loading Tankers</v>
          </cell>
          <cell r="N10309">
            <v>40988</v>
          </cell>
        </row>
        <row r="10310">
          <cell r="A10310" t="str">
            <v>40600245</v>
          </cell>
          <cell r="B10310" t="str">
            <v>Point</v>
          </cell>
          <cell r="C10310" t="str">
            <v>Petrol Trans &amp; Marketg /Marine Vessels /Kerosene: Loading Tankers</v>
          </cell>
          <cell r="D10310" t="str">
            <v>Industrial Processes - Storage and Transfer</v>
          </cell>
          <cell r="G10310" t="str">
            <v>Petroleum and Solvent Evaporation</v>
          </cell>
          <cell r="H10310" t="str">
            <v>Transportation and Marketing of Petroleum Products</v>
          </cell>
          <cell r="I10310" t="str">
            <v>Marine Vessels</v>
          </cell>
          <cell r="J10310" t="str">
            <v>Kerosene: Loading Tankers</v>
          </cell>
          <cell r="N10310">
            <v>40988</v>
          </cell>
        </row>
        <row r="10311">
          <cell r="A10311" t="str">
            <v>40600246</v>
          </cell>
          <cell r="B10311" t="str">
            <v>Point</v>
          </cell>
          <cell r="C10311" t="str">
            <v>Petrol Trans &amp; Marketg /Marine Vessels /Distillate Oil: Loading Tankers</v>
          </cell>
          <cell r="D10311" t="str">
            <v>Industrial Processes - Storage and Transfer</v>
          </cell>
          <cell r="G10311" t="str">
            <v>Petroleum and Solvent Evaporation</v>
          </cell>
          <cell r="H10311" t="str">
            <v>Transportation and Marketing of Petroleum Products</v>
          </cell>
          <cell r="I10311" t="str">
            <v>Marine Vessels</v>
          </cell>
          <cell r="J10311" t="str">
            <v>Distillate Oil: Loading Tankers</v>
          </cell>
          <cell r="N10311">
            <v>40988</v>
          </cell>
        </row>
        <row r="10312">
          <cell r="A10312" t="str">
            <v>40600248</v>
          </cell>
          <cell r="B10312" t="str">
            <v>Point</v>
          </cell>
          <cell r="C10312" t="str">
            <v>Petrol Trans &amp; Marketg /Marine Vessels /Crude Oil: Loading Barges</v>
          </cell>
          <cell r="D10312" t="str">
            <v>Industrial Processes - Storage and Transfer</v>
          </cell>
          <cell r="G10312" t="str">
            <v>Petroleum and Solvent Evaporation</v>
          </cell>
          <cell r="H10312" t="str">
            <v>Transportation and Marketing of Petroleum Products</v>
          </cell>
          <cell r="I10312" t="str">
            <v>Marine Vessels</v>
          </cell>
          <cell r="J10312" t="str">
            <v>Crude Oil: Loading Barges</v>
          </cell>
          <cell r="N10312">
            <v>40988</v>
          </cell>
        </row>
        <row r="10313">
          <cell r="A10313" t="str">
            <v>40600249</v>
          </cell>
          <cell r="B10313" t="str">
            <v>Point</v>
          </cell>
          <cell r="C10313" t="str">
            <v>Petrol Trans &amp; Marketg /Marine Vessels /Jet Fuel: Loading Barges</v>
          </cell>
          <cell r="D10313" t="str">
            <v>Industrial Processes - Storage and Transfer</v>
          </cell>
          <cell r="G10313" t="str">
            <v>Petroleum and Solvent Evaporation</v>
          </cell>
          <cell r="H10313" t="str">
            <v>Transportation and Marketing of Petroleum Products</v>
          </cell>
          <cell r="I10313" t="str">
            <v>Marine Vessels</v>
          </cell>
          <cell r="J10313" t="str">
            <v>Jet Fuel: Loading Barges</v>
          </cell>
          <cell r="N10313">
            <v>40988</v>
          </cell>
        </row>
        <row r="10314">
          <cell r="A10314" t="str">
            <v>40600250</v>
          </cell>
          <cell r="B10314" t="str">
            <v>Point</v>
          </cell>
          <cell r="C10314" t="str">
            <v>Petrol Trans &amp; Marketg /Marine Vessels /Kerosene: Loading Barges</v>
          </cell>
          <cell r="D10314" t="str">
            <v>Industrial Processes - Storage and Transfer</v>
          </cell>
          <cell r="G10314" t="str">
            <v>Petroleum and Solvent Evaporation</v>
          </cell>
          <cell r="H10314" t="str">
            <v>Transportation and Marketing of Petroleum Products</v>
          </cell>
          <cell r="I10314" t="str">
            <v>Marine Vessels</v>
          </cell>
          <cell r="J10314" t="str">
            <v>Kerosene: Loading Barges</v>
          </cell>
          <cell r="N10314">
            <v>40988</v>
          </cell>
        </row>
        <row r="10315">
          <cell r="A10315" t="str">
            <v>40600251</v>
          </cell>
          <cell r="B10315" t="str">
            <v>Point</v>
          </cell>
          <cell r="C10315" t="str">
            <v>Petrol Trans &amp; Marketg /Marine Vessels /Distillate Oil: Loading Barges</v>
          </cell>
          <cell r="D10315" t="str">
            <v>Industrial Processes - Storage and Transfer</v>
          </cell>
          <cell r="G10315" t="str">
            <v>Petroleum and Solvent Evaporation</v>
          </cell>
          <cell r="H10315" t="str">
            <v>Transportation and Marketing of Petroleum Products</v>
          </cell>
          <cell r="I10315" t="str">
            <v>Marine Vessels</v>
          </cell>
          <cell r="J10315" t="str">
            <v>Distillate Oil: Loading Barges</v>
          </cell>
          <cell r="N10315">
            <v>40988</v>
          </cell>
        </row>
        <row r="10316">
          <cell r="A10316" t="str">
            <v>40600253</v>
          </cell>
          <cell r="B10316" t="str">
            <v>Point</v>
          </cell>
          <cell r="C10316" t="str">
            <v>Petrol Trans &amp; Marketg /Marine Vessels /Crude Oil: Tanker Ballasting</v>
          </cell>
          <cell r="D10316" t="str">
            <v>Industrial Processes - Storage and Transfer</v>
          </cell>
          <cell r="G10316" t="str">
            <v>Petroleum and Solvent Evaporation</v>
          </cell>
          <cell r="H10316" t="str">
            <v>Transportation and Marketing of Petroleum Products</v>
          </cell>
          <cell r="I10316" t="str">
            <v>Marine Vessels</v>
          </cell>
          <cell r="J10316" t="str">
            <v>Crude Oil: Tanker Ballasting</v>
          </cell>
          <cell r="N10316">
            <v>40988</v>
          </cell>
        </row>
        <row r="10317">
          <cell r="A10317" t="str">
            <v>40600254</v>
          </cell>
          <cell r="B10317" t="str">
            <v>Point</v>
          </cell>
          <cell r="C10317" t="str">
            <v>Petrol Trans &amp; Marketg /Marine Vessels /Crude Oil: Transit Loss</v>
          </cell>
          <cell r="D10317" t="str">
            <v>Industrial Processes - Storage and Transfer</v>
          </cell>
          <cell r="G10317" t="str">
            <v>Petroleum and Solvent Evaporation</v>
          </cell>
          <cell r="H10317" t="str">
            <v>Transportation and Marketing of Petroleum Products</v>
          </cell>
          <cell r="I10317" t="str">
            <v>Marine Vessels</v>
          </cell>
          <cell r="J10317" t="str">
            <v>Crude Oil: Transit Loss</v>
          </cell>
          <cell r="N10317">
            <v>40988</v>
          </cell>
        </row>
        <row r="10318">
          <cell r="A10318" t="str">
            <v>40600255</v>
          </cell>
          <cell r="B10318" t="str">
            <v>Point</v>
          </cell>
          <cell r="C10318" t="str">
            <v>Petrol Trans &amp; Marketg /Marine Vessels /Jet Fuel: Transit Loss</v>
          </cell>
          <cell r="D10318" t="str">
            <v>Industrial Processes - Storage and Transfer</v>
          </cell>
          <cell r="G10318" t="str">
            <v>Petroleum and Solvent Evaporation</v>
          </cell>
          <cell r="H10318" t="str">
            <v>Transportation and Marketing of Petroleum Products</v>
          </cell>
          <cell r="I10318" t="str">
            <v>Marine Vessels</v>
          </cell>
          <cell r="J10318" t="str">
            <v>Jet Fuel: Transit Loss</v>
          </cell>
          <cell r="N10318">
            <v>40988</v>
          </cell>
        </row>
        <row r="10319">
          <cell r="A10319" t="str">
            <v>40600256</v>
          </cell>
          <cell r="B10319" t="str">
            <v>Point</v>
          </cell>
          <cell r="C10319" t="str">
            <v>Petrol Trans &amp; Marketg /Marine Vessels /Kerosene: Transit Loss</v>
          </cell>
          <cell r="D10319" t="str">
            <v>Industrial Processes - Storage and Transfer</v>
          </cell>
          <cell r="G10319" t="str">
            <v>Petroleum and Solvent Evaporation</v>
          </cell>
          <cell r="H10319" t="str">
            <v>Transportation and Marketing of Petroleum Products</v>
          </cell>
          <cell r="I10319" t="str">
            <v>Marine Vessels</v>
          </cell>
          <cell r="J10319" t="str">
            <v>Kerosene: Transit Loss</v>
          </cell>
          <cell r="N10319">
            <v>40988</v>
          </cell>
        </row>
        <row r="10320">
          <cell r="A10320" t="str">
            <v>40600257</v>
          </cell>
          <cell r="B10320" t="str">
            <v>Point</v>
          </cell>
          <cell r="C10320" t="str">
            <v>Petrol Trans &amp; Marketg /Marine Vessels /Distillate Oil: Transit Loss</v>
          </cell>
          <cell r="D10320" t="str">
            <v>Industrial Processes - Storage and Transfer</v>
          </cell>
          <cell r="G10320" t="str">
            <v>Petroleum and Solvent Evaporation</v>
          </cell>
          <cell r="H10320" t="str">
            <v>Transportation and Marketing of Petroleum Products</v>
          </cell>
          <cell r="I10320" t="str">
            <v>Marine Vessels</v>
          </cell>
          <cell r="J10320" t="str">
            <v>Distillate Oil: Transit Loss</v>
          </cell>
          <cell r="N10320">
            <v>40988</v>
          </cell>
        </row>
        <row r="10321">
          <cell r="A10321" t="str">
            <v>40600259</v>
          </cell>
          <cell r="B10321" t="str">
            <v>Point</v>
          </cell>
          <cell r="C10321" t="str">
            <v>Petrol Trans &amp; Marketg /Marine Vessels /Tanker/Barge Cleaning</v>
          </cell>
          <cell r="D10321" t="str">
            <v>Industrial Processes - Storage and Transfer</v>
          </cell>
          <cell r="G10321" t="str">
            <v>Petroleum and Solvent Evaporation</v>
          </cell>
          <cell r="H10321" t="str">
            <v>Transportation and Marketing of Petroleum Products</v>
          </cell>
          <cell r="I10321" t="str">
            <v>Marine Vessels</v>
          </cell>
          <cell r="J10321" t="str">
            <v>Tanker/Barge Cleaning</v>
          </cell>
          <cell r="N10321">
            <v>40988</v>
          </cell>
        </row>
        <row r="10322">
          <cell r="A10322" t="str">
            <v>40600260</v>
          </cell>
          <cell r="B10322" t="str">
            <v>Point</v>
          </cell>
          <cell r="C10322" t="str">
            <v>Petrol Trans &amp; Marketg /Marine Vessels /Gasoline: Barge Loading - Ballasted</v>
          </cell>
          <cell r="D10322" t="str">
            <v>Industrial Processes - Storage and Transfer</v>
          </cell>
          <cell r="G10322" t="str">
            <v>Petroleum and Solvent Evaporation</v>
          </cell>
          <cell r="H10322" t="str">
            <v>Transportation and Marketing of Petroleum Products</v>
          </cell>
          <cell r="I10322" t="str">
            <v>Marine Vessels</v>
          </cell>
          <cell r="J10322" t="str">
            <v>Gasoline: Barge Loading - Ballasted</v>
          </cell>
          <cell r="N10322">
            <v>40988</v>
          </cell>
        </row>
        <row r="10323">
          <cell r="A10323" t="str">
            <v>40600261</v>
          </cell>
          <cell r="B10323" t="str">
            <v>Point</v>
          </cell>
          <cell r="C10323" t="str">
            <v>Petrol Trans &amp; Marketg /Marine Vessels /Gasoline: Tanker Ship - Uncleaned Tanks</v>
          </cell>
          <cell r="D10323" t="str">
            <v>Industrial Processes - Storage and Transfer</v>
          </cell>
          <cell r="G10323" t="str">
            <v>Petroleum and Solvent Evaporation</v>
          </cell>
          <cell r="H10323" t="str">
            <v>Transportation and Marketing of Petroleum Products</v>
          </cell>
          <cell r="I10323" t="str">
            <v>Marine Vessels</v>
          </cell>
          <cell r="J10323" t="str">
            <v>Gasoline: Tanker Ship - Uncleaned Tanks</v>
          </cell>
          <cell r="N10323">
            <v>40988</v>
          </cell>
        </row>
        <row r="10324">
          <cell r="A10324" t="str">
            <v>40600298</v>
          </cell>
          <cell r="B10324" t="str">
            <v>Point</v>
          </cell>
          <cell r="C10324" t="str">
            <v>Petrol Trans &amp; Marketg /Marine Vessels /Not Classified **</v>
          </cell>
          <cell r="D10324" t="str">
            <v>Industrial Processes - Storage and Transfer</v>
          </cell>
          <cell r="G10324" t="str">
            <v>Petroleum and Solvent Evaporation</v>
          </cell>
          <cell r="H10324" t="str">
            <v>Transportation and Marketing of Petroleum Products</v>
          </cell>
          <cell r="I10324" t="str">
            <v>Marine Vessels</v>
          </cell>
          <cell r="J10324" t="str">
            <v>Not Classified **</v>
          </cell>
          <cell r="K10324" t="str">
            <v>40600299</v>
          </cell>
          <cell r="L10324" t="str">
            <v>2011</v>
          </cell>
          <cell r="N10324">
            <v>40995</v>
          </cell>
        </row>
        <row r="10325">
          <cell r="A10325" t="str">
            <v>40600299</v>
          </cell>
          <cell r="B10325" t="str">
            <v>Point</v>
          </cell>
          <cell r="C10325" t="str">
            <v>Petrol Trans &amp; Marketg /Marine Vessels /Not Classified</v>
          </cell>
          <cell r="D10325" t="str">
            <v>Industrial Processes - Storage and Transfer</v>
          </cell>
          <cell r="G10325" t="str">
            <v>Petroleum and Solvent Evaporation</v>
          </cell>
          <cell r="H10325" t="str">
            <v>Transportation and Marketing of Petroleum Products</v>
          </cell>
          <cell r="I10325" t="str">
            <v>Marine Vessels</v>
          </cell>
          <cell r="J10325" t="str">
            <v>Not Classified **</v>
          </cell>
          <cell r="N10325">
            <v>40988</v>
          </cell>
        </row>
        <row r="10326">
          <cell r="A10326" t="str">
            <v>40600301</v>
          </cell>
          <cell r="B10326" t="str">
            <v>Point</v>
          </cell>
          <cell r="C10326" t="str">
            <v>Petrol Trans &amp; Marketg /Gasoline Retail Ops - Stage I /Splash Filling</v>
          </cell>
          <cell r="D10326" t="str">
            <v>Gas Stations</v>
          </cell>
          <cell r="G10326" t="str">
            <v>Petroleum and Solvent Evaporation</v>
          </cell>
          <cell r="H10326" t="str">
            <v>Transportation and Marketing of Petroleum Products</v>
          </cell>
          <cell r="I10326" t="str">
            <v>Gasoline Retail Operations - Stage I</v>
          </cell>
          <cell r="J10326" t="str">
            <v>Splash Filling</v>
          </cell>
          <cell r="N10326">
            <v>40988</v>
          </cell>
        </row>
        <row r="10327">
          <cell r="A10327" t="str">
            <v>40600302</v>
          </cell>
          <cell r="B10327" t="str">
            <v>Point</v>
          </cell>
          <cell r="C10327" t="str">
            <v>Petrol Trans &amp; Marketg /Gasoline Retail Ops - Stage I /Submerged Filling w/o Controls</v>
          </cell>
          <cell r="D10327" t="str">
            <v>Gas Stations</v>
          </cell>
          <cell r="G10327" t="str">
            <v>Petroleum and Solvent Evaporation</v>
          </cell>
          <cell r="H10327" t="str">
            <v>Transportation and Marketing of Petroleum Products</v>
          </cell>
          <cell r="I10327" t="str">
            <v>Gasoline Retail Operations - Stage I</v>
          </cell>
          <cell r="J10327" t="str">
            <v>Submerged Filling w/o Controls</v>
          </cell>
          <cell r="N10327">
            <v>40988</v>
          </cell>
        </row>
        <row r="10328">
          <cell r="A10328" t="str">
            <v>40600305</v>
          </cell>
          <cell r="B10328" t="str">
            <v>Point</v>
          </cell>
          <cell r="C10328" t="str">
            <v>Petrol Trans &amp; Marketg /Gasoline Retail Ops - Stage I /Unloading **</v>
          </cell>
          <cell r="D10328" t="str">
            <v>Gas Stations</v>
          </cell>
          <cell r="G10328" t="str">
            <v>Petroleum and Solvent Evaporation</v>
          </cell>
          <cell r="H10328" t="str">
            <v>Transportation and Marketing of Petroleum Products</v>
          </cell>
          <cell r="I10328" t="str">
            <v>Gasoline Retail Operations - Stage I</v>
          </cell>
          <cell r="J10328" t="str">
            <v>Unloading **</v>
          </cell>
          <cell r="N10328">
            <v>40988</v>
          </cell>
        </row>
        <row r="10329">
          <cell r="A10329" t="str">
            <v>40600306</v>
          </cell>
          <cell r="B10329" t="str">
            <v>Point</v>
          </cell>
          <cell r="C10329" t="str">
            <v>Petrol Trans &amp; Marketg /Gasoline Retail Ops - Stage I /Balanced Submerged Filling</v>
          </cell>
          <cell r="D10329" t="str">
            <v>Gas Stations</v>
          </cell>
          <cell r="G10329" t="str">
            <v>Petroleum and Solvent Evaporation</v>
          </cell>
          <cell r="H10329" t="str">
            <v>Transportation and Marketing of Petroleum Products</v>
          </cell>
          <cell r="I10329" t="str">
            <v>Gasoline Retail Operations - Stage I</v>
          </cell>
          <cell r="J10329" t="str">
            <v>Balanced Submerged Filling</v>
          </cell>
          <cell r="N10329">
            <v>40988</v>
          </cell>
        </row>
        <row r="10330">
          <cell r="A10330" t="str">
            <v>40600307</v>
          </cell>
          <cell r="B10330" t="str">
            <v>Point</v>
          </cell>
          <cell r="C10330" t="str">
            <v>Petrol Trans &amp; Marketg /Gasoline Retail Ops - Stage I /Underground Tank Breathing and Emptying</v>
          </cell>
          <cell r="D10330" t="str">
            <v>Gas Stations</v>
          </cell>
          <cell r="G10330" t="str">
            <v>Petroleum and Solvent Evaporation</v>
          </cell>
          <cell r="H10330" t="str">
            <v>Transportation and Marketing of Petroleum Products</v>
          </cell>
          <cell r="I10330" t="str">
            <v>Gasoline Retail Operations - Stage I</v>
          </cell>
          <cell r="J10330" t="str">
            <v>Underground Tank Breathing and Emptying</v>
          </cell>
          <cell r="N10330">
            <v>40988</v>
          </cell>
        </row>
        <row r="10331">
          <cell r="A10331" t="str">
            <v>40600399</v>
          </cell>
          <cell r="B10331" t="str">
            <v>Point</v>
          </cell>
          <cell r="C10331" t="str">
            <v>Petrol Trans &amp; Marketg /Gasoline Retail Ops - Stage I /Not Classified **</v>
          </cell>
          <cell r="D10331" t="str">
            <v>Gas Stations</v>
          </cell>
          <cell r="G10331" t="str">
            <v>Petroleum and Solvent Evaporation</v>
          </cell>
          <cell r="H10331" t="str">
            <v>Transportation and Marketing of Petroleum Products</v>
          </cell>
          <cell r="I10331" t="str">
            <v>Gasoline Retail Operations - Stage I</v>
          </cell>
          <cell r="J10331" t="str">
            <v>Not Classified **</v>
          </cell>
          <cell r="N10331">
            <v>40988</v>
          </cell>
        </row>
        <row r="10332">
          <cell r="A10332" t="str">
            <v>40600401</v>
          </cell>
          <cell r="B10332" t="str">
            <v>Point</v>
          </cell>
          <cell r="C10332" t="str">
            <v>Petrol Trans &amp; Marketg /Filling Vehicle Gas Tanks - Stage II /Vapor Loss w/o Controls</v>
          </cell>
          <cell r="D10332" t="str">
            <v>Gas Stations</v>
          </cell>
          <cell r="G10332" t="str">
            <v>Petroleum and Solvent Evaporation</v>
          </cell>
          <cell r="H10332" t="str">
            <v>Transportation and Marketing of Petroleum Products</v>
          </cell>
          <cell r="I10332" t="str">
            <v>Filling Vehicle Gas Tanks - Stage II</v>
          </cell>
          <cell r="J10332" t="str">
            <v>Vapor Loss w/o Controls</v>
          </cell>
          <cell r="N10332">
            <v>40988</v>
          </cell>
        </row>
        <row r="10333">
          <cell r="A10333" t="str">
            <v>40600402</v>
          </cell>
          <cell r="B10333" t="str">
            <v>Point</v>
          </cell>
          <cell r="C10333" t="str">
            <v>Petrol Trans &amp; Marketg /Filling Vehicle Gas Tanks - Stage II /Liquid Spill Loss w/o Controls</v>
          </cell>
          <cell r="D10333" t="str">
            <v>Gas Stations</v>
          </cell>
          <cell r="G10333" t="str">
            <v>Petroleum and Solvent Evaporation</v>
          </cell>
          <cell r="H10333" t="str">
            <v>Transportation and Marketing of Petroleum Products</v>
          </cell>
          <cell r="I10333" t="str">
            <v>Filling Vehicle Gas Tanks - Stage II</v>
          </cell>
          <cell r="J10333" t="str">
            <v>Liquid Spill Loss w/o Controls</v>
          </cell>
          <cell r="N10333">
            <v>40988</v>
          </cell>
        </row>
        <row r="10334">
          <cell r="A10334" t="str">
            <v>40600403</v>
          </cell>
          <cell r="B10334" t="str">
            <v>Point</v>
          </cell>
          <cell r="C10334" t="str">
            <v>Petrol Trans &amp; Marketg /Filling Vehicle Gas Tanks - Stage II /Vapor Loss w/o Controls</v>
          </cell>
          <cell r="D10334" t="str">
            <v>Gas Stations</v>
          </cell>
          <cell r="G10334" t="str">
            <v>Petroleum and Solvent Evaporation</v>
          </cell>
          <cell r="H10334" t="str">
            <v>Transportation and Marketing of Petroleum Products</v>
          </cell>
          <cell r="I10334" t="str">
            <v>Filling Vehicle Gas Tanks - Stage II</v>
          </cell>
          <cell r="J10334" t="str">
            <v>Vapor Loss w/o Controls</v>
          </cell>
          <cell r="K10334" t="str">
            <v>40600401</v>
          </cell>
          <cell r="L10334" t="str">
            <v>2005</v>
          </cell>
          <cell r="N10334">
            <v>40988</v>
          </cell>
        </row>
        <row r="10335">
          <cell r="A10335" t="str">
            <v>40600499</v>
          </cell>
          <cell r="B10335" t="str">
            <v>Point</v>
          </cell>
          <cell r="C10335" t="str">
            <v>Petrol Trans &amp; Marketg /Filling Vehicle Gas Tanks - Stage II /Not Classified **</v>
          </cell>
          <cell r="D10335" t="str">
            <v>Gas Stations</v>
          </cell>
          <cell r="G10335" t="str">
            <v>Petroleum and Solvent Evaporation</v>
          </cell>
          <cell r="H10335" t="str">
            <v>Transportation and Marketing of Petroleum Products</v>
          </cell>
          <cell r="I10335" t="str">
            <v>Filling Vehicle Gas Tanks - Stage II</v>
          </cell>
          <cell r="J10335" t="str">
            <v>Not Classified **</v>
          </cell>
          <cell r="N10335">
            <v>40988</v>
          </cell>
        </row>
        <row r="10336">
          <cell r="A10336" t="str">
            <v>40600501</v>
          </cell>
          <cell r="B10336" t="str">
            <v>Point</v>
          </cell>
          <cell r="C10336" t="str">
            <v>Petrol Trans &amp; Marketg /Pipeline Transp - All Products /Pipeline Leaks</v>
          </cell>
          <cell r="D10336" t="str">
            <v>Gas Stations</v>
          </cell>
          <cell r="G10336" t="str">
            <v>Petroleum and Solvent Evaporation</v>
          </cell>
          <cell r="H10336" t="str">
            <v>Transportation and Marketing of Petroleum Products</v>
          </cell>
          <cell r="I10336" t="str">
            <v>Pipeline Petroleum Transport - General - All Products</v>
          </cell>
          <cell r="J10336" t="str">
            <v>Pipeline Leaks</v>
          </cell>
          <cell r="N10336">
            <v>40988</v>
          </cell>
        </row>
        <row r="10337">
          <cell r="A10337" t="str">
            <v>40600502</v>
          </cell>
          <cell r="B10337" t="str">
            <v>Point</v>
          </cell>
          <cell r="C10337" t="str">
            <v>Petrol Trans &amp; Marketg /Pipeline Transp - All Products /Pipeline Venting</v>
          </cell>
          <cell r="D10337" t="str">
            <v>Industrial Processes - Storage and Transfer</v>
          </cell>
          <cell r="G10337" t="str">
            <v>Petroleum and Solvent Evaporation</v>
          </cell>
          <cell r="H10337" t="str">
            <v>Transportation and Marketing of Petroleum Products</v>
          </cell>
          <cell r="I10337" t="str">
            <v>Pipeline Petroleum Transport - General - All Products</v>
          </cell>
          <cell r="J10337" t="str">
            <v>Pipeline Venting</v>
          </cell>
          <cell r="N10337">
            <v>40988</v>
          </cell>
        </row>
        <row r="10338">
          <cell r="A10338" t="str">
            <v>40600503</v>
          </cell>
          <cell r="B10338" t="str">
            <v>Point</v>
          </cell>
          <cell r="C10338" t="str">
            <v>Petrol Trans &amp; Marketg /Pipeline Transp - All Products /Pump Station</v>
          </cell>
          <cell r="D10338" t="str">
            <v>Gas Stations</v>
          </cell>
          <cell r="G10338" t="str">
            <v>Petroleum and Solvent Evaporation</v>
          </cell>
          <cell r="H10338" t="str">
            <v>Transportation and Marketing of Petroleum Products</v>
          </cell>
          <cell r="I10338" t="str">
            <v>Pipeline Petroleum Transport - General - All Products</v>
          </cell>
          <cell r="J10338" t="str">
            <v>Pump Station</v>
          </cell>
          <cell r="N10338">
            <v>40988</v>
          </cell>
        </row>
        <row r="10339">
          <cell r="A10339" t="str">
            <v>40600504</v>
          </cell>
          <cell r="B10339" t="str">
            <v>Point</v>
          </cell>
          <cell r="C10339" t="str">
            <v>Petrol Trans &amp; Marketg /Pipeline Transp - All Products /Pump Station Leaks</v>
          </cell>
          <cell r="D10339" t="str">
            <v>Industrial Processes - Storage and Transfer</v>
          </cell>
          <cell r="G10339" t="str">
            <v>Petroleum and Solvent Evaporation</v>
          </cell>
          <cell r="H10339" t="str">
            <v>Transportation and Marketing of Petroleum Products</v>
          </cell>
          <cell r="I10339" t="str">
            <v>Pipeline Petroleum Transport - General - All Products</v>
          </cell>
          <cell r="J10339" t="str">
            <v>Pump Station Leaks</v>
          </cell>
          <cell r="N10339">
            <v>40988</v>
          </cell>
        </row>
        <row r="10340">
          <cell r="A10340" t="str">
            <v>40600601</v>
          </cell>
          <cell r="B10340" t="str">
            <v>Point</v>
          </cell>
          <cell r="C10340" t="str">
            <v>Petrol Trans &amp; Marketg /Corp Fleet Refueling - Stage II /Vapor Loss w/o Controls</v>
          </cell>
          <cell r="D10340" t="str">
            <v>Gas Stations</v>
          </cell>
          <cell r="G10340" t="str">
            <v>Petroleum and Solvent Evaporation</v>
          </cell>
          <cell r="H10340" t="str">
            <v>Transportation and Marketing of Petroleum Products</v>
          </cell>
          <cell r="I10340" t="str">
            <v>Consumer (Corporate) Fleet Refueling - Stage II</v>
          </cell>
          <cell r="J10340" t="str">
            <v>Vapor Loss w/o Controls</v>
          </cell>
          <cell r="N10340">
            <v>40988</v>
          </cell>
        </row>
        <row r="10341">
          <cell r="A10341" t="str">
            <v>40600602</v>
          </cell>
          <cell r="B10341" t="str">
            <v>Point</v>
          </cell>
          <cell r="C10341" t="str">
            <v>Petrol Trans &amp; Marketg /Corp Fleet Refueling - Stage II /Liquid Spill Loss w/o Controls</v>
          </cell>
          <cell r="D10341" t="str">
            <v>Gas Stations</v>
          </cell>
          <cell r="G10341" t="str">
            <v>Petroleum and Solvent Evaporation</v>
          </cell>
          <cell r="H10341" t="str">
            <v>Transportation and Marketing of Petroleum Products</v>
          </cell>
          <cell r="I10341" t="str">
            <v>Consumer (Corporate) Fleet Refueling - Stage II</v>
          </cell>
          <cell r="J10341" t="str">
            <v>Liquid Spill Loss w/o Controls</v>
          </cell>
          <cell r="N10341">
            <v>40988</v>
          </cell>
        </row>
        <row r="10342">
          <cell r="A10342" t="str">
            <v>40600603</v>
          </cell>
          <cell r="B10342" t="str">
            <v>Point</v>
          </cell>
          <cell r="C10342" t="str">
            <v>Petrol Trans &amp; Marketg /Corp Fleet Refueling - Stage II /Vapor Loss w/controls</v>
          </cell>
          <cell r="D10342" t="str">
            <v>Gas Stations</v>
          </cell>
          <cell r="G10342" t="str">
            <v>Petroleum and Solvent Evaporation</v>
          </cell>
          <cell r="H10342" t="str">
            <v>Transportation and Marketing of Petroleum Products</v>
          </cell>
          <cell r="I10342" t="str">
            <v>Consumer (Corporate) Fleet Refueling - Stage II</v>
          </cell>
          <cell r="J10342" t="str">
            <v>Vapor Loss w/controls</v>
          </cell>
          <cell r="N10342">
            <v>40988</v>
          </cell>
        </row>
        <row r="10343">
          <cell r="A10343" t="str">
            <v>40600630</v>
          </cell>
          <cell r="B10343" t="str">
            <v>Point</v>
          </cell>
          <cell r="C10343" t="str">
            <v>Petrol Trans &amp; Marketg /Corp Fleet Refueling - Stage II /Asphalt: Splash Loading</v>
          </cell>
          <cell r="D10343" t="str">
            <v>Gas Stations</v>
          </cell>
          <cell r="G10343" t="str">
            <v>Petroleum and Solvent Evaporation</v>
          </cell>
          <cell r="H10343" t="str">
            <v>Transportation and Marketing of Petroleum Products</v>
          </cell>
          <cell r="I10343" t="str">
            <v>Consumer (Corporate) Fleet Refueling - Stage II</v>
          </cell>
          <cell r="J10343" t="str">
            <v>Asphalt: Splash Loading</v>
          </cell>
          <cell r="N10343">
            <v>40988</v>
          </cell>
        </row>
        <row r="10344">
          <cell r="A10344" t="str">
            <v>40600651</v>
          </cell>
          <cell r="B10344" t="str">
            <v>Point</v>
          </cell>
          <cell r="C10344" t="str">
            <v>Petrol Trans &amp; Marketg /Corp Fleet Refueling - Stage II /Diesel: Vapor Loss w/o Controls</v>
          </cell>
          <cell r="D10344" t="str">
            <v>Gas Stations</v>
          </cell>
          <cell r="G10344" t="str">
            <v>Petroleum and Solvent Evaporation</v>
          </cell>
          <cell r="H10344" t="str">
            <v>Transportation and Marketing of Petroleum Products</v>
          </cell>
          <cell r="I10344" t="str">
            <v>Consumer (Corporate) Fleet Refueling - Stage II</v>
          </cell>
          <cell r="J10344" t="str">
            <v>Diesel: Vapor Loss w/o Controls</v>
          </cell>
          <cell r="N10344">
            <v>40988</v>
          </cell>
        </row>
        <row r="10345">
          <cell r="A10345" t="str">
            <v>40600701</v>
          </cell>
          <cell r="B10345" t="str">
            <v>Point</v>
          </cell>
          <cell r="C10345" t="str">
            <v>Petrol Trans &amp; Marketg /Corp Fleet Refueling - Stage I /Splash Filling</v>
          </cell>
          <cell r="D10345" t="str">
            <v>Gas Stations</v>
          </cell>
          <cell r="G10345" t="str">
            <v>Petroleum and Solvent Evaporation</v>
          </cell>
          <cell r="H10345" t="str">
            <v>Transportation and Marketing of Petroleum Products</v>
          </cell>
          <cell r="I10345" t="str">
            <v>Consumer (Corporate) Fleet Refueling - Stage I</v>
          </cell>
          <cell r="J10345" t="str">
            <v>Splash Filling</v>
          </cell>
          <cell r="N10345">
            <v>40988</v>
          </cell>
        </row>
        <row r="10346">
          <cell r="A10346" t="str">
            <v>40600702</v>
          </cell>
          <cell r="B10346" t="str">
            <v>Point</v>
          </cell>
          <cell r="C10346" t="str">
            <v>Petrol Trans &amp; Marketg /Corp Fleet Refueling - Stage I /Submerged Filling w/o Controls</v>
          </cell>
          <cell r="D10346" t="str">
            <v>Gas Stations</v>
          </cell>
          <cell r="G10346" t="str">
            <v>Petroleum and Solvent Evaporation</v>
          </cell>
          <cell r="H10346" t="str">
            <v>Transportation and Marketing of Petroleum Products</v>
          </cell>
          <cell r="I10346" t="str">
            <v>Consumer (Corporate) Fleet Refueling - Stage I</v>
          </cell>
          <cell r="J10346" t="str">
            <v>Submerged Filling w/o Controls</v>
          </cell>
          <cell r="N10346">
            <v>40988</v>
          </cell>
        </row>
        <row r="10347">
          <cell r="A10347" t="str">
            <v>40600706</v>
          </cell>
          <cell r="B10347" t="str">
            <v>Point</v>
          </cell>
          <cell r="C10347" t="str">
            <v>Petrol Trans &amp; Marketg /Corp Fleet Refueling - Stage I /Balanced Submerged Filling</v>
          </cell>
          <cell r="D10347" t="str">
            <v>Gas Stations</v>
          </cell>
          <cell r="G10347" t="str">
            <v>Petroleum and Solvent Evaporation</v>
          </cell>
          <cell r="H10347" t="str">
            <v>Transportation and Marketing of Petroleum Products</v>
          </cell>
          <cell r="I10347" t="str">
            <v>Consumer (Corporate) Fleet Refueling - Stage I</v>
          </cell>
          <cell r="J10347" t="str">
            <v>Balanced Submerged Filling</v>
          </cell>
          <cell r="N10347">
            <v>40988</v>
          </cell>
        </row>
        <row r="10348">
          <cell r="A10348" t="str">
            <v>40600707</v>
          </cell>
          <cell r="B10348" t="str">
            <v>Point</v>
          </cell>
          <cell r="C10348" t="str">
            <v>Petrol Trans &amp; Marketg /Corp Fleet Refueling - Stage I /Underground Tank Breathing and Emptying</v>
          </cell>
          <cell r="D10348" t="str">
            <v>Gas Stations</v>
          </cell>
          <cell r="G10348" t="str">
            <v>Petroleum and Solvent Evaporation</v>
          </cell>
          <cell r="H10348" t="str">
            <v>Transportation and Marketing of Petroleum Products</v>
          </cell>
          <cell r="I10348" t="str">
            <v>Consumer (Corporate) Fleet Refueling - Stage I</v>
          </cell>
          <cell r="J10348" t="str">
            <v>Underground Tank Breathing and Emptying</v>
          </cell>
          <cell r="N10348">
            <v>40988</v>
          </cell>
        </row>
        <row r="10349">
          <cell r="A10349" t="str">
            <v>40688801</v>
          </cell>
          <cell r="B10349" t="str">
            <v>Point</v>
          </cell>
          <cell r="C10349" t="str">
            <v>Petrol Trans &amp; Marketg /Fugitive Emissions /Specify in Comments Field</v>
          </cell>
          <cell r="D10349" t="str">
            <v>Industrial Processes - Storage and Transfer</v>
          </cell>
          <cell r="G10349" t="str">
            <v>Petroleum and Solvent Evaporation</v>
          </cell>
          <cell r="H10349" t="str">
            <v>Transportation and Marketing of Petroleum Products</v>
          </cell>
          <cell r="I10349" t="str">
            <v>Fugitive Emissions</v>
          </cell>
          <cell r="J10349" t="str">
            <v>Specify in Comments Field</v>
          </cell>
          <cell r="N10349">
            <v>40988</v>
          </cell>
        </row>
        <row r="10350">
          <cell r="A10350" t="str">
            <v>40688802</v>
          </cell>
          <cell r="B10350" t="str">
            <v>Point</v>
          </cell>
          <cell r="C10350" t="str">
            <v>Petrol Trans &amp; Marketg /Fugitive Emissions /Specify in Comments Field</v>
          </cell>
          <cell r="D10350" t="str">
            <v>Industrial Processes - Storage and Transfer</v>
          </cell>
          <cell r="G10350" t="str">
            <v>Petroleum and Solvent Evaporation</v>
          </cell>
          <cell r="H10350" t="str">
            <v>Transportation and Marketing of Petroleum Products</v>
          </cell>
          <cell r="I10350" t="str">
            <v>Fugitive Emissions</v>
          </cell>
          <cell r="J10350" t="str">
            <v>Specify in Comments Field</v>
          </cell>
          <cell r="K10350" t="str">
            <v>40688801</v>
          </cell>
          <cell r="L10350" t="str">
            <v>2005</v>
          </cell>
          <cell r="N10350">
            <v>40988</v>
          </cell>
        </row>
        <row r="10351">
          <cell r="A10351" t="str">
            <v>40688803</v>
          </cell>
          <cell r="B10351" t="str">
            <v>Point</v>
          </cell>
          <cell r="C10351" t="str">
            <v>Petrol Trans &amp; Marketg /Fugitive Emissions /Specify in Comments Field</v>
          </cell>
          <cell r="D10351" t="str">
            <v>Industrial Processes - Storage and Transfer</v>
          </cell>
          <cell r="G10351" t="str">
            <v>Petroleum and Solvent Evaporation</v>
          </cell>
          <cell r="H10351" t="str">
            <v>Transportation and Marketing of Petroleum Products</v>
          </cell>
          <cell r="I10351" t="str">
            <v>Fugitive Emissions</v>
          </cell>
          <cell r="J10351" t="str">
            <v>Specify in Comments Field</v>
          </cell>
          <cell r="K10351" t="str">
            <v>40688801</v>
          </cell>
          <cell r="L10351" t="str">
            <v>2005</v>
          </cell>
          <cell r="N10351">
            <v>40988</v>
          </cell>
        </row>
        <row r="10352">
          <cell r="A10352" t="str">
            <v>40688804</v>
          </cell>
          <cell r="B10352" t="str">
            <v>Point</v>
          </cell>
          <cell r="C10352" t="str">
            <v>Petrol Trans &amp; Marketg /Fugitive Emissions /Specify in Comments Field</v>
          </cell>
          <cell r="D10352" t="str">
            <v>Industrial Processes - Storage and Transfer</v>
          </cell>
          <cell r="G10352" t="str">
            <v>Petroleum and Solvent Evaporation</v>
          </cell>
          <cell r="H10352" t="str">
            <v>Transportation and Marketing of Petroleum Products</v>
          </cell>
          <cell r="I10352" t="str">
            <v>Fugitive Emissions</v>
          </cell>
          <cell r="J10352" t="str">
            <v>Specify in Comments Field</v>
          </cell>
          <cell r="K10352" t="str">
            <v>40688801</v>
          </cell>
          <cell r="L10352" t="str">
            <v>2005</v>
          </cell>
          <cell r="N10352">
            <v>40988</v>
          </cell>
        </row>
        <row r="10353">
          <cell r="A10353" t="str">
            <v>40688805</v>
          </cell>
          <cell r="B10353" t="str">
            <v>Point</v>
          </cell>
          <cell r="C10353" t="str">
            <v>Petrol Trans &amp; Marketg /Fugitive Emissions /Specify in Comments Field</v>
          </cell>
          <cell r="D10353" t="str">
            <v>Industrial Processes - Storage and Transfer</v>
          </cell>
          <cell r="G10353" t="str">
            <v>Petroleum and Solvent Evaporation</v>
          </cell>
          <cell r="H10353" t="str">
            <v>Transportation and Marketing of Petroleum Products</v>
          </cell>
          <cell r="I10353" t="str">
            <v>Fugitive Emissions</v>
          </cell>
          <cell r="J10353" t="str">
            <v>Specify in Comments Field</v>
          </cell>
          <cell r="K10353" t="str">
            <v>40688801</v>
          </cell>
          <cell r="L10353" t="str">
            <v>2005</v>
          </cell>
          <cell r="N10353">
            <v>40988</v>
          </cell>
        </row>
        <row r="10354">
          <cell r="A10354" t="str">
            <v>40700401</v>
          </cell>
          <cell r="B10354" t="str">
            <v>Point</v>
          </cell>
          <cell r="C10354" t="str">
            <v>Organic Chem Storage - Fixed Roof Tanks - Acetic Anhydrides: Breathing Loss</v>
          </cell>
          <cell r="D10354" t="str">
            <v>Industrial Processes - Storage and Transfer</v>
          </cell>
          <cell r="G10354" t="str">
            <v>Petroleum and Solvent Evaporation</v>
          </cell>
          <cell r="H10354" t="str">
            <v>Organic Chemical Storage</v>
          </cell>
          <cell r="I10354" t="str">
            <v>Fixed Roof Tanks - Acid Anhydrides</v>
          </cell>
          <cell r="J10354" t="str">
            <v>Acetic Anhydrides: Breathing Loss</v>
          </cell>
          <cell r="N10354">
            <v>40988</v>
          </cell>
        </row>
        <row r="10355">
          <cell r="A10355" t="str">
            <v>40700402</v>
          </cell>
          <cell r="B10355" t="str">
            <v>Point</v>
          </cell>
          <cell r="C10355" t="str">
            <v>Organic Chem Storage - Fixed Roof Tanks - Acetic Anhydrides: Working Loss</v>
          </cell>
          <cell r="D10355" t="str">
            <v>Industrial Processes - Storage and Transfer</v>
          </cell>
          <cell r="G10355" t="str">
            <v>Petroleum and Solvent Evaporation</v>
          </cell>
          <cell r="H10355" t="str">
            <v>Organic Chemical Storage</v>
          </cell>
          <cell r="I10355" t="str">
            <v>Fixed Roof Tanks - Acid Anhydrides</v>
          </cell>
          <cell r="J10355" t="str">
            <v>Acetic Anhydrides: Working Loss</v>
          </cell>
          <cell r="N10355">
            <v>40988</v>
          </cell>
        </row>
        <row r="10356">
          <cell r="A10356" t="str">
            <v>40700403</v>
          </cell>
          <cell r="B10356" t="str">
            <v>Point</v>
          </cell>
          <cell r="C10356" t="str">
            <v>Organic Chem Storage - Fixed Roof Tanks - Maleic Anhydride: Breathing Loss</v>
          </cell>
          <cell r="D10356" t="str">
            <v>Industrial Processes - Storage and Transfer</v>
          </cell>
          <cell r="G10356" t="str">
            <v>Petroleum and Solvent Evaporation</v>
          </cell>
          <cell r="H10356" t="str">
            <v>Organic Chemical Storage</v>
          </cell>
          <cell r="I10356" t="str">
            <v>Fixed Roof Tanks - Acid Anhydrides</v>
          </cell>
          <cell r="J10356" t="str">
            <v>Maleic Anhydride: Breathing Loss</v>
          </cell>
          <cell r="N10356">
            <v>40988</v>
          </cell>
        </row>
        <row r="10357">
          <cell r="A10357" t="str">
            <v>40700404</v>
          </cell>
          <cell r="B10357" t="str">
            <v>Point</v>
          </cell>
          <cell r="C10357" t="str">
            <v>Organic Chem Storage - Fixed Roof Tanks - Maleic Anhydride: Working Loss</v>
          </cell>
          <cell r="D10357" t="str">
            <v>Industrial Processes - Storage and Transfer</v>
          </cell>
          <cell r="G10357" t="str">
            <v>Petroleum and Solvent Evaporation</v>
          </cell>
          <cell r="H10357" t="str">
            <v>Organic Chemical Storage</v>
          </cell>
          <cell r="I10357" t="str">
            <v>Fixed Roof Tanks - Acid Anhydrides</v>
          </cell>
          <cell r="J10357" t="str">
            <v>Maleic Anhydride: Working Loss</v>
          </cell>
          <cell r="N10357">
            <v>40988</v>
          </cell>
        </row>
        <row r="10358">
          <cell r="A10358" t="str">
            <v>40700405</v>
          </cell>
          <cell r="B10358" t="str">
            <v>Point</v>
          </cell>
          <cell r="C10358" t="str">
            <v>Organic Chem Storage - Fixed Roof Tanks - Phthalic Anhydride: Breathing Loss</v>
          </cell>
          <cell r="D10358" t="str">
            <v>Industrial Processes - Storage and Transfer</v>
          </cell>
          <cell r="G10358" t="str">
            <v>Petroleum and Solvent Evaporation</v>
          </cell>
          <cell r="H10358" t="str">
            <v>Organic Chemical Storage</v>
          </cell>
          <cell r="I10358" t="str">
            <v>Fixed Roof Tanks - Acid Anhydrides</v>
          </cell>
          <cell r="J10358" t="str">
            <v>Phthalic Anhydride: Breathing Loss</v>
          </cell>
          <cell r="N10358">
            <v>40988</v>
          </cell>
        </row>
        <row r="10359">
          <cell r="A10359" t="str">
            <v>40700406</v>
          </cell>
          <cell r="B10359" t="str">
            <v>Point</v>
          </cell>
          <cell r="C10359" t="str">
            <v>Organic Chem Storage - Fixed Roof Tanks - Phthalic Anhydride: Working Loss</v>
          </cell>
          <cell r="D10359" t="str">
            <v>Industrial Processes - Storage and Transfer</v>
          </cell>
          <cell r="G10359" t="str">
            <v>Petroleum and Solvent Evaporation</v>
          </cell>
          <cell r="H10359" t="str">
            <v>Organic Chemical Storage</v>
          </cell>
          <cell r="I10359" t="str">
            <v>Fixed Roof Tanks - Acid Anhydrides</v>
          </cell>
          <cell r="J10359" t="str">
            <v>Phthalic Anhydride: Working Loss</v>
          </cell>
          <cell r="N10359">
            <v>40988</v>
          </cell>
        </row>
        <row r="10360">
          <cell r="A10360" t="str">
            <v>40700497</v>
          </cell>
          <cell r="B10360" t="str">
            <v>Point</v>
          </cell>
          <cell r="C10360" t="str">
            <v>Organic Chem Storage - Fixed Roof Tanks - Acid Anhydrides /Specify Anhydride: Breathing Loss</v>
          </cell>
          <cell r="D10360" t="str">
            <v>Industrial Processes - Storage and Transfer</v>
          </cell>
          <cell r="G10360" t="str">
            <v>Petroleum and Solvent Evaporation</v>
          </cell>
          <cell r="H10360" t="str">
            <v>Organic Chemical Storage</v>
          </cell>
          <cell r="I10360" t="str">
            <v>Fixed Roof Tanks - Acid Anhydrides</v>
          </cell>
          <cell r="J10360" t="str">
            <v>Specify Anhydride: Breathing Loss</v>
          </cell>
          <cell r="N10360">
            <v>40988</v>
          </cell>
        </row>
        <row r="10361">
          <cell r="A10361" t="str">
            <v>40700498</v>
          </cell>
          <cell r="B10361" t="str">
            <v>Point</v>
          </cell>
          <cell r="C10361" t="str">
            <v>Organic Chem Storage - Fixed Roof Tanks - Acid Anhydrides /Specify Anhydride: Working Loss</v>
          </cell>
          <cell r="D10361" t="str">
            <v>Industrial Processes - Storage and Transfer</v>
          </cell>
          <cell r="G10361" t="str">
            <v>Petroleum and Solvent Evaporation</v>
          </cell>
          <cell r="H10361" t="str">
            <v>Organic Chemical Storage</v>
          </cell>
          <cell r="I10361" t="str">
            <v>Fixed Roof Tanks - Acid Anhydrides</v>
          </cell>
          <cell r="J10361" t="str">
            <v>Specify Anhydride: Working Loss</v>
          </cell>
          <cell r="N10361">
            <v>40988</v>
          </cell>
        </row>
        <row r="10362">
          <cell r="A10362" t="str">
            <v>40700801</v>
          </cell>
          <cell r="B10362" t="str">
            <v>Point</v>
          </cell>
          <cell r="C10362" t="str">
            <v>Organic Chem Storage - Fixed Roof Tanks - N-Butyl Alcohol: Breathing Loss</v>
          </cell>
          <cell r="D10362" t="str">
            <v>Industrial Processes - Storage and Transfer</v>
          </cell>
          <cell r="G10362" t="str">
            <v>Petroleum and Solvent Evaporation</v>
          </cell>
          <cell r="H10362" t="str">
            <v>Organic Chemical Storage</v>
          </cell>
          <cell r="I10362" t="str">
            <v>Fixed Roof Tanks - Alcohols</v>
          </cell>
          <cell r="J10362" t="str">
            <v>N-Butyl Alcohol: Breathing Loss</v>
          </cell>
          <cell r="N10362">
            <v>40988</v>
          </cell>
        </row>
        <row r="10363">
          <cell r="A10363" t="str">
            <v>40700802</v>
          </cell>
          <cell r="B10363" t="str">
            <v>Point</v>
          </cell>
          <cell r="C10363" t="str">
            <v>Organic Chem Storage - Fixed Roof Tanks - N-Butyl Alcohol: Working Loss</v>
          </cell>
          <cell r="D10363" t="str">
            <v>Industrial Processes - Storage and Transfer</v>
          </cell>
          <cell r="G10363" t="str">
            <v>Petroleum and Solvent Evaporation</v>
          </cell>
          <cell r="H10363" t="str">
            <v>Organic Chemical Storage</v>
          </cell>
          <cell r="I10363" t="str">
            <v>Fixed Roof Tanks - Alcohols</v>
          </cell>
          <cell r="J10363" t="str">
            <v>N-Butyl Alcohol: Working Loss</v>
          </cell>
          <cell r="N10363">
            <v>40988</v>
          </cell>
        </row>
        <row r="10364">
          <cell r="A10364" t="str">
            <v>40700803</v>
          </cell>
          <cell r="B10364" t="str">
            <v>Point</v>
          </cell>
          <cell r="C10364" t="str">
            <v>Organic Chem Storage - Fixed Roof Tanks - Sec-Butyl Alcohol: Breathing Loss</v>
          </cell>
          <cell r="D10364" t="str">
            <v>Industrial Processes - Storage and Transfer</v>
          </cell>
          <cell r="G10364" t="str">
            <v>Petroleum and Solvent Evaporation</v>
          </cell>
          <cell r="H10364" t="str">
            <v>Organic Chemical Storage</v>
          </cell>
          <cell r="I10364" t="str">
            <v>Fixed Roof Tanks - Alcohols</v>
          </cell>
          <cell r="J10364" t="str">
            <v>Sec-Butyl Alcohol: Breathing Loss</v>
          </cell>
          <cell r="N10364">
            <v>40988</v>
          </cell>
        </row>
        <row r="10365">
          <cell r="A10365" t="str">
            <v>40700804</v>
          </cell>
          <cell r="B10365" t="str">
            <v>Point</v>
          </cell>
          <cell r="C10365" t="str">
            <v>Organic Chem Storage - Fixed Roof Tanks - Sec-Butyl Alcohol: Working Loss</v>
          </cell>
          <cell r="D10365" t="str">
            <v>Industrial Processes - Storage and Transfer</v>
          </cell>
          <cell r="G10365" t="str">
            <v>Petroleum and Solvent Evaporation</v>
          </cell>
          <cell r="H10365" t="str">
            <v>Organic Chemical Storage</v>
          </cell>
          <cell r="I10365" t="str">
            <v>Fixed Roof Tanks - Alcohols</v>
          </cell>
          <cell r="J10365" t="str">
            <v>Sec-Butyl Alcohol: Working Loss</v>
          </cell>
          <cell r="N10365">
            <v>40988</v>
          </cell>
        </row>
        <row r="10366">
          <cell r="A10366" t="str">
            <v>40700805</v>
          </cell>
          <cell r="B10366" t="str">
            <v>Point</v>
          </cell>
          <cell r="C10366" t="str">
            <v>Organic Chem Storage - Fixed Roof Tanks - Tert-Butyl Alcohol: Breathing Loss</v>
          </cell>
          <cell r="D10366" t="str">
            <v>Industrial Processes - Storage and Transfer</v>
          </cell>
          <cell r="G10366" t="str">
            <v>Petroleum and Solvent Evaporation</v>
          </cell>
          <cell r="H10366" t="str">
            <v>Organic Chemical Storage</v>
          </cell>
          <cell r="I10366" t="str">
            <v>Fixed Roof Tanks - Alcohols</v>
          </cell>
          <cell r="J10366" t="str">
            <v>Tert-Butyl Alcohol: Breathing Loss</v>
          </cell>
          <cell r="N10366">
            <v>40988</v>
          </cell>
        </row>
        <row r="10367">
          <cell r="A10367" t="str">
            <v>40700806</v>
          </cell>
          <cell r="B10367" t="str">
            <v>Point</v>
          </cell>
          <cell r="C10367" t="str">
            <v>Organic Chem Storage - Fixed Roof Tanks - Tert-Butyl Alcohol: Working Loss</v>
          </cell>
          <cell r="D10367" t="str">
            <v>Industrial Processes - Storage and Transfer</v>
          </cell>
          <cell r="G10367" t="str">
            <v>Petroleum and Solvent Evaporation</v>
          </cell>
          <cell r="H10367" t="str">
            <v>Organic Chemical Storage</v>
          </cell>
          <cell r="I10367" t="str">
            <v>Fixed Roof Tanks - Alcohols</v>
          </cell>
          <cell r="J10367" t="str">
            <v>Tert-Butyl Alcohol: Working Loss</v>
          </cell>
          <cell r="N10367">
            <v>40988</v>
          </cell>
        </row>
        <row r="10368">
          <cell r="A10368" t="str">
            <v>40700807</v>
          </cell>
          <cell r="B10368" t="str">
            <v>Point</v>
          </cell>
          <cell r="C10368" t="str">
            <v>Organic Chem Storage - Fixed Roof Tanks - Cyclohexanol: Breathing Loss</v>
          </cell>
          <cell r="D10368" t="str">
            <v>Industrial Processes - Storage and Transfer</v>
          </cell>
          <cell r="G10368" t="str">
            <v>Petroleum and Solvent Evaporation</v>
          </cell>
          <cell r="H10368" t="str">
            <v>Organic Chemical Storage</v>
          </cell>
          <cell r="I10368" t="str">
            <v>Fixed Roof Tanks - Alcohols</v>
          </cell>
          <cell r="J10368" t="str">
            <v>Cyclohexanol: Breathing Loss</v>
          </cell>
          <cell r="N10368">
            <v>40988</v>
          </cell>
        </row>
        <row r="10369">
          <cell r="A10369" t="str">
            <v>40700808</v>
          </cell>
          <cell r="B10369" t="str">
            <v>Point</v>
          </cell>
          <cell r="C10369" t="str">
            <v>Organic Chem Storage - Fixed Roof Tanks - Cyclohexanol: Working Loss</v>
          </cell>
          <cell r="D10369" t="str">
            <v>Industrial Processes - Storage and Transfer</v>
          </cell>
          <cell r="G10369" t="str">
            <v>Petroleum and Solvent Evaporation</v>
          </cell>
          <cell r="H10369" t="str">
            <v>Organic Chemical Storage</v>
          </cell>
          <cell r="I10369" t="str">
            <v>Fixed Roof Tanks - Alcohols</v>
          </cell>
          <cell r="J10369" t="str">
            <v>Cyclohexanol: Working Loss</v>
          </cell>
          <cell r="N10369">
            <v>40988</v>
          </cell>
        </row>
        <row r="10370">
          <cell r="A10370" t="str">
            <v>40700809</v>
          </cell>
          <cell r="B10370" t="str">
            <v>Point</v>
          </cell>
          <cell r="C10370" t="str">
            <v>Organic Chem Storage - Fixed Roof Tanks - Ethyl Alcohol: Breathing Loss</v>
          </cell>
          <cell r="D10370" t="str">
            <v>Industrial Processes - Storage and Transfer</v>
          </cell>
          <cell r="G10370" t="str">
            <v>Petroleum and Solvent Evaporation</v>
          </cell>
          <cell r="H10370" t="str">
            <v>Organic Chemical Storage</v>
          </cell>
          <cell r="I10370" t="str">
            <v>Fixed Roof Tanks - Alcohols</v>
          </cell>
          <cell r="J10370" t="str">
            <v>Ethyl Alcohol: Breathing Loss</v>
          </cell>
          <cell r="N10370">
            <v>40988</v>
          </cell>
        </row>
        <row r="10371">
          <cell r="A10371" t="str">
            <v>40700810</v>
          </cell>
          <cell r="B10371" t="str">
            <v>Point</v>
          </cell>
          <cell r="C10371" t="str">
            <v>Organic Chem Storage - Fixed Roof Tanks - Ethyl Alcohol: Working Loss</v>
          </cell>
          <cell r="D10371" t="str">
            <v>Industrial Processes - Storage and Transfer</v>
          </cell>
          <cell r="G10371" t="str">
            <v>Petroleum and Solvent Evaporation</v>
          </cell>
          <cell r="H10371" t="str">
            <v>Organic Chemical Storage</v>
          </cell>
          <cell r="I10371" t="str">
            <v>Fixed Roof Tanks - Alcohols</v>
          </cell>
          <cell r="J10371" t="str">
            <v>Ethyl Alcohol: Working Loss</v>
          </cell>
          <cell r="N10371">
            <v>40988</v>
          </cell>
        </row>
        <row r="10372">
          <cell r="A10372" t="str">
            <v>40700811</v>
          </cell>
          <cell r="B10372" t="str">
            <v>Point</v>
          </cell>
          <cell r="C10372" t="str">
            <v>Organic Chem Storage - Fixed Roof Tanks - Isobutyl Alcohol: Breathing Loss</v>
          </cell>
          <cell r="D10372" t="str">
            <v>Industrial Processes - Storage and Transfer</v>
          </cell>
          <cell r="G10372" t="str">
            <v>Petroleum and Solvent Evaporation</v>
          </cell>
          <cell r="H10372" t="str">
            <v>Organic Chemical Storage</v>
          </cell>
          <cell r="I10372" t="str">
            <v>Fixed Roof Tanks - Alcohols</v>
          </cell>
          <cell r="J10372" t="str">
            <v>Isobutyl Alcohol: Breathing Loss</v>
          </cell>
          <cell r="N10372">
            <v>40988</v>
          </cell>
        </row>
        <row r="10373">
          <cell r="A10373" t="str">
            <v>40700812</v>
          </cell>
          <cell r="B10373" t="str">
            <v>Point</v>
          </cell>
          <cell r="C10373" t="str">
            <v>Organic Chem Storage - Fixed Roof Tanks - Isobutyl Alcohol: Working Loss</v>
          </cell>
          <cell r="D10373" t="str">
            <v>Industrial Processes - Storage and Transfer</v>
          </cell>
          <cell r="G10373" t="str">
            <v>Petroleum and Solvent Evaporation</v>
          </cell>
          <cell r="H10373" t="str">
            <v>Organic Chemical Storage</v>
          </cell>
          <cell r="I10373" t="str">
            <v>Fixed Roof Tanks - Alcohols</v>
          </cell>
          <cell r="J10373" t="str">
            <v>Isobutyl Alcohol: Working Loss</v>
          </cell>
          <cell r="N10373">
            <v>40988</v>
          </cell>
        </row>
        <row r="10374">
          <cell r="A10374" t="str">
            <v>40700813</v>
          </cell>
          <cell r="B10374" t="str">
            <v>Point</v>
          </cell>
          <cell r="C10374" t="str">
            <v>Organic Chem Storage - Fixed Roof Tanks - Isopropyl Alcohol: Breathing Loss</v>
          </cell>
          <cell r="D10374" t="str">
            <v>Industrial Processes - Storage and Transfer</v>
          </cell>
          <cell r="G10374" t="str">
            <v>Petroleum and Solvent Evaporation</v>
          </cell>
          <cell r="H10374" t="str">
            <v>Organic Chemical Storage</v>
          </cell>
          <cell r="I10374" t="str">
            <v>Fixed Roof Tanks - Alcohols</v>
          </cell>
          <cell r="J10374" t="str">
            <v>Isopropyl Alcohol: Breathing Loss</v>
          </cell>
          <cell r="N10374">
            <v>40988</v>
          </cell>
        </row>
        <row r="10375">
          <cell r="A10375" t="str">
            <v>40700814</v>
          </cell>
          <cell r="B10375" t="str">
            <v>Point</v>
          </cell>
          <cell r="C10375" t="str">
            <v>Organic Chem Storage - Fixed Roof Tanks - Isopropyl Alcohol: Working Loss</v>
          </cell>
          <cell r="D10375" t="str">
            <v>Industrial Processes - Storage and Transfer</v>
          </cell>
          <cell r="G10375" t="str">
            <v>Petroleum and Solvent Evaporation</v>
          </cell>
          <cell r="H10375" t="str">
            <v>Organic Chemical Storage</v>
          </cell>
          <cell r="I10375" t="str">
            <v>Fixed Roof Tanks - Alcohols</v>
          </cell>
          <cell r="J10375" t="str">
            <v>Isopropyl Alcohol: Working Loss</v>
          </cell>
          <cell r="N10375">
            <v>40988</v>
          </cell>
        </row>
        <row r="10376">
          <cell r="A10376" t="str">
            <v>40700815</v>
          </cell>
          <cell r="B10376" t="str">
            <v>Point</v>
          </cell>
          <cell r="C10376" t="str">
            <v>Organic Chem Storage - Fixed Roof Tanks - Methyl Alcohol: Breathing Loss</v>
          </cell>
          <cell r="D10376" t="str">
            <v>Industrial Processes - Storage and Transfer</v>
          </cell>
          <cell r="G10376" t="str">
            <v>Petroleum and Solvent Evaporation</v>
          </cell>
          <cell r="H10376" t="str">
            <v>Organic Chemical Storage</v>
          </cell>
          <cell r="I10376" t="str">
            <v>Fixed Roof Tanks - Alcohols</v>
          </cell>
          <cell r="J10376" t="str">
            <v>Methyl Alcohol: Breathing Loss</v>
          </cell>
          <cell r="N10376">
            <v>40988</v>
          </cell>
        </row>
        <row r="10377">
          <cell r="A10377" t="str">
            <v>40700816</v>
          </cell>
          <cell r="B10377" t="str">
            <v>Point</v>
          </cell>
          <cell r="C10377" t="str">
            <v>Organic Chem Storage - Fixed Roof Tanks - Methyl Alcohol: Working Loss</v>
          </cell>
          <cell r="D10377" t="str">
            <v>Industrial Processes - Storage and Transfer</v>
          </cell>
          <cell r="G10377" t="str">
            <v>Petroleum and Solvent Evaporation</v>
          </cell>
          <cell r="H10377" t="str">
            <v>Organic Chemical Storage</v>
          </cell>
          <cell r="I10377" t="str">
            <v>Fixed Roof Tanks - Alcohols</v>
          </cell>
          <cell r="J10377" t="str">
            <v>Methyl Alcohol: Working Loss</v>
          </cell>
          <cell r="N10377">
            <v>40988</v>
          </cell>
        </row>
        <row r="10378">
          <cell r="A10378" t="str">
            <v>40700817</v>
          </cell>
          <cell r="B10378" t="str">
            <v>Point</v>
          </cell>
          <cell r="C10378" t="str">
            <v>Organic Chem Storage - Fixed Roof Tanks - N-Propyl Alcohol: Breathing Loss</v>
          </cell>
          <cell r="D10378" t="str">
            <v>Industrial Processes - Storage and Transfer</v>
          </cell>
          <cell r="G10378" t="str">
            <v>Petroleum and Solvent Evaporation</v>
          </cell>
          <cell r="H10378" t="str">
            <v>Organic Chemical Storage</v>
          </cell>
          <cell r="I10378" t="str">
            <v>Fixed Roof Tanks - Alcohols</v>
          </cell>
          <cell r="J10378" t="str">
            <v>N-Propyl Alcohol: Breathing Loss</v>
          </cell>
          <cell r="N10378">
            <v>40988</v>
          </cell>
        </row>
        <row r="10379">
          <cell r="A10379" t="str">
            <v>40700818</v>
          </cell>
          <cell r="B10379" t="str">
            <v>Point</v>
          </cell>
          <cell r="C10379" t="str">
            <v>Organic Chem Storage - Fixed Roof Tanks - N-Propyl Alcohol: Working Loss</v>
          </cell>
          <cell r="D10379" t="str">
            <v>Industrial Processes - Storage and Transfer</v>
          </cell>
          <cell r="G10379" t="str">
            <v>Petroleum and Solvent Evaporation</v>
          </cell>
          <cell r="H10379" t="str">
            <v>Organic Chemical Storage</v>
          </cell>
          <cell r="I10379" t="str">
            <v>Fixed Roof Tanks - Alcohols</v>
          </cell>
          <cell r="J10379" t="str">
            <v>N-Propyl Alcohol: Working Loss</v>
          </cell>
          <cell r="N10379">
            <v>40988</v>
          </cell>
        </row>
        <row r="10380">
          <cell r="A10380" t="str">
            <v>40700819</v>
          </cell>
          <cell r="B10380" t="str">
            <v>Point</v>
          </cell>
          <cell r="C10380" t="str">
            <v>Organic Chem Storage - Fixed Roof Tanks - Xylol: Breathing Loss</v>
          </cell>
          <cell r="D10380" t="str">
            <v>Industrial Processes - Storage and Transfer</v>
          </cell>
          <cell r="G10380" t="str">
            <v>Petroleum and Solvent Evaporation</v>
          </cell>
          <cell r="H10380" t="str">
            <v>Organic Chemical Storage</v>
          </cell>
          <cell r="I10380" t="str">
            <v>Fixed Roof Tanks - Alcohols</v>
          </cell>
          <cell r="J10380" t="str">
            <v>Xylol: Breathing Loss</v>
          </cell>
          <cell r="N10380">
            <v>40988</v>
          </cell>
        </row>
        <row r="10381">
          <cell r="A10381" t="str">
            <v>40700820</v>
          </cell>
          <cell r="B10381" t="str">
            <v>Point</v>
          </cell>
          <cell r="C10381" t="str">
            <v>Organic Chem Storage - Fixed Roof Tanks - Xylol: Working Loss</v>
          </cell>
          <cell r="D10381" t="str">
            <v>Industrial Processes - Storage and Transfer</v>
          </cell>
          <cell r="G10381" t="str">
            <v>Petroleum and Solvent Evaporation</v>
          </cell>
          <cell r="H10381" t="str">
            <v>Organic Chemical Storage</v>
          </cell>
          <cell r="I10381" t="str">
            <v>Fixed Roof Tanks - Alcohols</v>
          </cell>
          <cell r="J10381" t="str">
            <v>Xylol: Working Loss</v>
          </cell>
          <cell r="N10381">
            <v>40988</v>
          </cell>
        </row>
        <row r="10382">
          <cell r="A10382" t="str">
            <v>40700897</v>
          </cell>
          <cell r="B10382" t="str">
            <v>Point</v>
          </cell>
          <cell r="C10382" t="str">
            <v>Organic Chem Storage - Fixed Roof Tanks - Specify Alcohol: Breathing Loss</v>
          </cell>
          <cell r="D10382" t="str">
            <v>Industrial Processes - Storage and Transfer</v>
          </cell>
          <cell r="G10382" t="str">
            <v>Petroleum and Solvent Evaporation</v>
          </cell>
          <cell r="H10382" t="str">
            <v>Organic Chemical Storage</v>
          </cell>
          <cell r="I10382" t="str">
            <v>Fixed Roof Tanks - Alcohols</v>
          </cell>
          <cell r="J10382" t="str">
            <v>Specify Alcohol: Breathing Loss</v>
          </cell>
          <cell r="N10382">
            <v>40988</v>
          </cell>
        </row>
        <row r="10383">
          <cell r="A10383" t="str">
            <v>40700898</v>
          </cell>
          <cell r="B10383" t="str">
            <v>Point</v>
          </cell>
          <cell r="C10383" t="str">
            <v>Organic Chem Storage - Fixed Roof Tanks - Specify Alcohol: Working Loss</v>
          </cell>
          <cell r="D10383" t="str">
            <v>Industrial Processes - Storage and Transfer</v>
          </cell>
          <cell r="G10383" t="str">
            <v>Petroleum and Solvent Evaporation</v>
          </cell>
          <cell r="H10383" t="str">
            <v>Organic Chemical Storage</v>
          </cell>
          <cell r="I10383" t="str">
            <v>Fixed Roof Tanks - Alcohols</v>
          </cell>
          <cell r="J10383" t="str">
            <v>Specify Alcohol: Working Loss</v>
          </cell>
          <cell r="N10383">
            <v>40988</v>
          </cell>
        </row>
        <row r="10384">
          <cell r="A10384" t="str">
            <v>40701601</v>
          </cell>
          <cell r="B10384" t="str">
            <v>Point</v>
          </cell>
          <cell r="C10384" t="str">
            <v>Organic Chem Storage - Fixed Roof Tanks - N-Decane: Breathing Loss</v>
          </cell>
          <cell r="D10384" t="str">
            <v>Industrial Processes - Storage and Transfer</v>
          </cell>
          <cell r="G10384" t="str">
            <v>Petroleum and Solvent Evaporation</v>
          </cell>
          <cell r="H10384" t="str">
            <v>Organic Chemical Storage</v>
          </cell>
          <cell r="I10384" t="str">
            <v>Fixed Roof Tanks - Alkanes (Paraffins)</v>
          </cell>
          <cell r="J10384" t="str">
            <v>N-Decane: Breathing Loss</v>
          </cell>
          <cell r="N10384">
            <v>40988</v>
          </cell>
        </row>
        <row r="10385">
          <cell r="A10385" t="str">
            <v>40701602</v>
          </cell>
          <cell r="B10385" t="str">
            <v>Point</v>
          </cell>
          <cell r="C10385" t="str">
            <v>Organic Chem Storage - Fixed Roof Tanks - N-Decane: Working Loss</v>
          </cell>
          <cell r="D10385" t="str">
            <v>Industrial Processes - Storage and Transfer</v>
          </cell>
          <cell r="G10385" t="str">
            <v>Petroleum and Solvent Evaporation</v>
          </cell>
          <cell r="H10385" t="str">
            <v>Organic Chemical Storage</v>
          </cell>
          <cell r="I10385" t="str">
            <v>Fixed Roof Tanks - Alkanes (Paraffins)</v>
          </cell>
          <cell r="J10385" t="str">
            <v>N-Decane: Working Loss</v>
          </cell>
          <cell r="N10385">
            <v>40988</v>
          </cell>
        </row>
        <row r="10386">
          <cell r="A10386" t="str">
            <v>40701603</v>
          </cell>
          <cell r="B10386" t="str">
            <v>Point</v>
          </cell>
          <cell r="C10386" t="str">
            <v>Organic Chem Storage - Fixed Roof Tanks - N-Dodecane: Breathing Loss</v>
          </cell>
          <cell r="D10386" t="str">
            <v>Industrial Processes - Storage and Transfer</v>
          </cell>
          <cell r="G10386" t="str">
            <v>Petroleum and Solvent Evaporation</v>
          </cell>
          <cell r="H10386" t="str">
            <v>Organic Chemical Storage</v>
          </cell>
          <cell r="I10386" t="str">
            <v>Fixed Roof Tanks - Alkanes (Paraffins)</v>
          </cell>
          <cell r="J10386" t="str">
            <v>N-Dodecane: Breathing Loss</v>
          </cell>
          <cell r="N10386">
            <v>40988</v>
          </cell>
        </row>
        <row r="10387">
          <cell r="A10387" t="str">
            <v>40701604</v>
          </cell>
          <cell r="B10387" t="str">
            <v>Point</v>
          </cell>
          <cell r="C10387" t="str">
            <v>Organic Chem Storage - Fixed Roof Tanks - N-Dodecane: Working Loss</v>
          </cell>
          <cell r="D10387" t="str">
            <v>Industrial Processes - Storage and Transfer</v>
          </cell>
          <cell r="G10387" t="str">
            <v>Petroleum and Solvent Evaporation</v>
          </cell>
          <cell r="H10387" t="str">
            <v>Organic Chemical Storage</v>
          </cell>
          <cell r="I10387" t="str">
            <v>Fixed Roof Tanks - Alkanes (Paraffins)</v>
          </cell>
          <cell r="J10387" t="str">
            <v>N-Dodecane: Working Loss</v>
          </cell>
          <cell r="N10387">
            <v>40988</v>
          </cell>
        </row>
        <row r="10388">
          <cell r="A10388" t="str">
            <v>40701605</v>
          </cell>
          <cell r="B10388" t="str">
            <v>Point</v>
          </cell>
          <cell r="C10388" t="str">
            <v>Organic Chem Storage - Fixed Roof Tanks - N-Heptane: Breathing Loss</v>
          </cell>
          <cell r="D10388" t="str">
            <v>Industrial Processes - Storage and Transfer</v>
          </cell>
          <cell r="G10388" t="str">
            <v>Petroleum and Solvent Evaporation</v>
          </cell>
          <cell r="H10388" t="str">
            <v>Organic Chemical Storage</v>
          </cell>
          <cell r="I10388" t="str">
            <v>Fixed Roof Tanks - Alkanes (Paraffins)</v>
          </cell>
          <cell r="J10388" t="str">
            <v>N-Heptane: Breathing Loss</v>
          </cell>
          <cell r="N10388">
            <v>40988</v>
          </cell>
        </row>
        <row r="10389">
          <cell r="A10389" t="str">
            <v>40701606</v>
          </cell>
          <cell r="B10389" t="str">
            <v>Point</v>
          </cell>
          <cell r="C10389" t="str">
            <v>Organic Chem Storage - Fixed Roof Tanks - N-Heptane: Working Loss</v>
          </cell>
          <cell r="D10389" t="str">
            <v>Industrial Processes - Storage and Transfer</v>
          </cell>
          <cell r="G10389" t="str">
            <v>Petroleum and Solvent Evaporation</v>
          </cell>
          <cell r="H10389" t="str">
            <v>Organic Chemical Storage</v>
          </cell>
          <cell r="I10389" t="str">
            <v>Fixed Roof Tanks - Alkanes (Paraffins)</v>
          </cell>
          <cell r="J10389" t="str">
            <v>N-Heptane: Working Loss</v>
          </cell>
          <cell r="N10389">
            <v>40988</v>
          </cell>
        </row>
        <row r="10390">
          <cell r="A10390" t="str">
            <v>40701607</v>
          </cell>
          <cell r="B10390" t="str">
            <v>Point</v>
          </cell>
          <cell r="C10390" t="str">
            <v>Organic Chem Storage - Fixed Roof Tanks - Isopentane: Breathing Loss</v>
          </cell>
          <cell r="D10390" t="str">
            <v>Industrial Processes - Storage and Transfer</v>
          </cell>
          <cell r="G10390" t="str">
            <v>Petroleum and Solvent Evaporation</v>
          </cell>
          <cell r="H10390" t="str">
            <v>Organic Chemical Storage</v>
          </cell>
          <cell r="I10390" t="str">
            <v>Fixed Roof Tanks - Alkanes (Paraffins)</v>
          </cell>
          <cell r="J10390" t="str">
            <v>Isopentane: Breathing Loss</v>
          </cell>
          <cell r="N10390">
            <v>40988</v>
          </cell>
        </row>
        <row r="10391">
          <cell r="A10391" t="str">
            <v>40701608</v>
          </cell>
          <cell r="B10391" t="str">
            <v>Point</v>
          </cell>
          <cell r="C10391" t="str">
            <v>Organic Chem Storage - Fixed Roof Tanks - Isopentane: Working Loss</v>
          </cell>
          <cell r="D10391" t="str">
            <v>Industrial Processes - Storage and Transfer</v>
          </cell>
          <cell r="G10391" t="str">
            <v>Petroleum and Solvent Evaporation</v>
          </cell>
          <cell r="H10391" t="str">
            <v>Organic Chemical Storage</v>
          </cell>
          <cell r="I10391" t="str">
            <v>Fixed Roof Tanks - Alkanes (Paraffins)</v>
          </cell>
          <cell r="J10391" t="str">
            <v>Isopentane: Working Loss</v>
          </cell>
          <cell r="N10391">
            <v>40988</v>
          </cell>
        </row>
        <row r="10392">
          <cell r="A10392" t="str">
            <v>40701609</v>
          </cell>
          <cell r="B10392" t="str">
            <v>Point</v>
          </cell>
          <cell r="C10392" t="str">
            <v>Organic Chem Storage - Fixed Roof Tanks - Pentadecane: Breathing Loss</v>
          </cell>
          <cell r="D10392" t="str">
            <v>Industrial Processes - Storage and Transfer</v>
          </cell>
          <cell r="G10392" t="str">
            <v>Petroleum and Solvent Evaporation</v>
          </cell>
          <cell r="H10392" t="str">
            <v>Organic Chemical Storage</v>
          </cell>
          <cell r="I10392" t="str">
            <v>Fixed Roof Tanks - Alkanes (Paraffins)</v>
          </cell>
          <cell r="J10392" t="str">
            <v>Pentadecane: Breathing Loss</v>
          </cell>
          <cell r="N10392">
            <v>40988</v>
          </cell>
        </row>
        <row r="10393">
          <cell r="A10393" t="str">
            <v>40701610</v>
          </cell>
          <cell r="B10393" t="str">
            <v>Point</v>
          </cell>
          <cell r="C10393" t="str">
            <v>Organic Chem Storage - Fixed Roof Tanks - Pentadecane: Working Loss</v>
          </cell>
          <cell r="D10393" t="str">
            <v>Industrial Processes - Storage and Transfer</v>
          </cell>
          <cell r="G10393" t="str">
            <v>Petroleum and Solvent Evaporation</v>
          </cell>
          <cell r="H10393" t="str">
            <v>Organic Chemical Storage</v>
          </cell>
          <cell r="I10393" t="str">
            <v>Fixed Roof Tanks - Alkanes (Paraffins)</v>
          </cell>
          <cell r="J10393" t="str">
            <v>Pentadecane: Working Loss</v>
          </cell>
          <cell r="N10393">
            <v>40988</v>
          </cell>
        </row>
        <row r="10394">
          <cell r="A10394" t="str">
            <v>40701611</v>
          </cell>
          <cell r="B10394" t="str">
            <v>Point</v>
          </cell>
          <cell r="C10394" t="str">
            <v>Organic Chem Storage - Fixed Roof Tanks - Naphtha: Breathing Loss</v>
          </cell>
          <cell r="D10394" t="str">
            <v>Industrial Processes - Storage and Transfer</v>
          </cell>
          <cell r="G10394" t="str">
            <v>Petroleum and Solvent Evaporation</v>
          </cell>
          <cell r="H10394" t="str">
            <v>Organic Chemical Storage</v>
          </cell>
          <cell r="I10394" t="str">
            <v>Fixed Roof Tanks - Alkanes (Paraffins)</v>
          </cell>
          <cell r="J10394" t="str">
            <v>Naphtha: Breathing Loss</v>
          </cell>
          <cell r="N10394">
            <v>40988</v>
          </cell>
        </row>
        <row r="10395">
          <cell r="A10395" t="str">
            <v>40701612</v>
          </cell>
          <cell r="B10395" t="str">
            <v>Point</v>
          </cell>
          <cell r="C10395" t="str">
            <v>Organic Chem Storage - Fixed Roof Tanks - Naphtha: Working Loss</v>
          </cell>
          <cell r="D10395" t="str">
            <v>Industrial Processes - Storage and Transfer</v>
          </cell>
          <cell r="G10395" t="str">
            <v>Petroleum and Solvent Evaporation</v>
          </cell>
          <cell r="H10395" t="str">
            <v>Organic Chemical Storage</v>
          </cell>
          <cell r="I10395" t="str">
            <v>Fixed Roof Tanks - Alkanes (Paraffins)</v>
          </cell>
          <cell r="J10395" t="str">
            <v>Naphtha: Working Loss</v>
          </cell>
          <cell r="N10395">
            <v>40988</v>
          </cell>
        </row>
        <row r="10396">
          <cell r="A10396" t="str">
            <v>40701613</v>
          </cell>
          <cell r="B10396" t="str">
            <v>Point</v>
          </cell>
          <cell r="C10396" t="str">
            <v>Organic Chem Storage - Fixed Roof Tanks - Petroleum Distillate: Breathing Loss</v>
          </cell>
          <cell r="D10396" t="str">
            <v>Industrial Processes - Storage and Transfer</v>
          </cell>
          <cell r="G10396" t="str">
            <v>Petroleum and Solvent Evaporation</v>
          </cell>
          <cell r="H10396" t="str">
            <v>Organic Chemical Storage</v>
          </cell>
          <cell r="I10396" t="str">
            <v>Fixed Roof Tanks - Alkanes (Paraffins)</v>
          </cell>
          <cell r="J10396" t="str">
            <v>Petroleum Distillate: Breathing Loss</v>
          </cell>
          <cell r="N10396">
            <v>40988</v>
          </cell>
        </row>
        <row r="10397">
          <cell r="A10397" t="str">
            <v>40701614</v>
          </cell>
          <cell r="B10397" t="str">
            <v>Point</v>
          </cell>
          <cell r="C10397" t="str">
            <v>Organic Chem Storage - Fixed Roof Tanks - Petroleum Distillate: Working Loss</v>
          </cell>
          <cell r="D10397" t="str">
            <v>Industrial Processes - Storage and Transfer</v>
          </cell>
          <cell r="G10397" t="str">
            <v>Petroleum and Solvent Evaporation</v>
          </cell>
          <cell r="H10397" t="str">
            <v>Organic Chemical Storage</v>
          </cell>
          <cell r="I10397" t="str">
            <v>Fixed Roof Tanks - Alkanes (Paraffins)</v>
          </cell>
          <cell r="J10397" t="str">
            <v>Petroleum Distillate: Working Loss</v>
          </cell>
          <cell r="N10397">
            <v>40988</v>
          </cell>
        </row>
        <row r="10398">
          <cell r="A10398" t="str">
            <v>40701615</v>
          </cell>
          <cell r="B10398" t="str">
            <v>Point</v>
          </cell>
          <cell r="C10398" t="str">
            <v>Organic Chem Storage - Fixed Roof Tanks - Hexane: Breathing Loss</v>
          </cell>
          <cell r="D10398" t="str">
            <v>Industrial Processes - Storage and Transfer</v>
          </cell>
          <cell r="G10398" t="str">
            <v>Petroleum and Solvent Evaporation</v>
          </cell>
          <cell r="H10398" t="str">
            <v>Organic Chemical Storage</v>
          </cell>
          <cell r="I10398" t="str">
            <v>Fixed Roof Tanks - Alkanes (Paraffins)</v>
          </cell>
          <cell r="J10398" t="str">
            <v>Hexane: Breathing Loss</v>
          </cell>
          <cell r="N10398">
            <v>40988</v>
          </cell>
        </row>
        <row r="10399">
          <cell r="A10399" t="str">
            <v>40701616</v>
          </cell>
          <cell r="B10399" t="str">
            <v>Point</v>
          </cell>
          <cell r="C10399" t="str">
            <v>Organic Chem Storage - Fixed Roof Tanks - Hexane: Working Loss</v>
          </cell>
          <cell r="D10399" t="str">
            <v>Industrial Processes - Storage and Transfer</v>
          </cell>
          <cell r="G10399" t="str">
            <v>Petroleum and Solvent Evaporation</v>
          </cell>
          <cell r="H10399" t="str">
            <v>Organic Chemical Storage</v>
          </cell>
          <cell r="I10399" t="str">
            <v>Fixed Roof Tanks - Alkanes (Paraffins)</v>
          </cell>
          <cell r="J10399" t="str">
            <v>Hexane: Working Loss</v>
          </cell>
          <cell r="N10399">
            <v>40988</v>
          </cell>
        </row>
        <row r="10400">
          <cell r="A10400" t="str">
            <v>40701697</v>
          </cell>
          <cell r="B10400" t="str">
            <v>Point</v>
          </cell>
          <cell r="C10400" t="str">
            <v>Organic Chem Storage - Fixed Roof Tanks - Specify Alkane: Breathing Loss</v>
          </cell>
          <cell r="D10400" t="str">
            <v>Industrial Processes - Storage and Transfer</v>
          </cell>
          <cell r="G10400" t="str">
            <v>Petroleum and Solvent Evaporation</v>
          </cell>
          <cell r="H10400" t="str">
            <v>Organic Chemical Storage</v>
          </cell>
          <cell r="I10400" t="str">
            <v>Fixed Roof Tanks - Alkanes (Paraffins)</v>
          </cell>
          <cell r="J10400" t="str">
            <v>Specify Alkane: Breathing Loss</v>
          </cell>
          <cell r="N10400">
            <v>40988</v>
          </cell>
        </row>
        <row r="10401">
          <cell r="A10401" t="str">
            <v>40701698</v>
          </cell>
          <cell r="B10401" t="str">
            <v>Point</v>
          </cell>
          <cell r="C10401" t="str">
            <v>Organic Chem Storage - Fixed Roof Tanks - Specify Alkane: Working Loss</v>
          </cell>
          <cell r="D10401" t="str">
            <v>Industrial Processes - Storage and Transfer</v>
          </cell>
          <cell r="G10401" t="str">
            <v>Petroleum and Solvent Evaporation</v>
          </cell>
          <cell r="H10401" t="str">
            <v>Organic Chemical Storage</v>
          </cell>
          <cell r="I10401" t="str">
            <v>Fixed Roof Tanks - Alkanes (Paraffins)</v>
          </cell>
          <cell r="J10401" t="str">
            <v>Specify Alkane: Working Loss</v>
          </cell>
          <cell r="N10401">
            <v>40988</v>
          </cell>
        </row>
        <row r="10402">
          <cell r="A10402" t="str">
            <v>40702001</v>
          </cell>
          <cell r="B10402" t="str">
            <v>Point</v>
          </cell>
          <cell r="C10402" t="str">
            <v>Organic Chem Storage - Fixed Roof Tanks - Dodecene: Breathing Loss</v>
          </cell>
          <cell r="D10402" t="str">
            <v>Industrial Processes - Storage and Transfer</v>
          </cell>
          <cell r="G10402" t="str">
            <v>Petroleum and Solvent Evaporation</v>
          </cell>
          <cell r="H10402" t="str">
            <v>Organic Chemical Storage</v>
          </cell>
          <cell r="I10402" t="str">
            <v>Fixed Roof Tanks - Alkenes (Olefins)</v>
          </cell>
          <cell r="J10402" t="str">
            <v>Dodecene: Breathing Loss</v>
          </cell>
          <cell r="N10402">
            <v>40988</v>
          </cell>
        </row>
        <row r="10403">
          <cell r="A10403" t="str">
            <v>40702002</v>
          </cell>
          <cell r="B10403" t="str">
            <v>Point</v>
          </cell>
          <cell r="C10403" t="str">
            <v>Organic Chem Storage - Fixed Roof Tanks - Dodecene: Working Loss</v>
          </cell>
          <cell r="D10403" t="str">
            <v>Industrial Processes - Storage and Transfer</v>
          </cell>
          <cell r="G10403" t="str">
            <v>Petroleum and Solvent Evaporation</v>
          </cell>
          <cell r="H10403" t="str">
            <v>Organic Chemical Storage</v>
          </cell>
          <cell r="I10403" t="str">
            <v>Fixed Roof Tanks - Alkenes (Olefins)</v>
          </cell>
          <cell r="J10403" t="str">
            <v>Dodecene: Working Loss</v>
          </cell>
          <cell r="N10403">
            <v>40988</v>
          </cell>
        </row>
        <row r="10404">
          <cell r="A10404" t="str">
            <v>40702003</v>
          </cell>
          <cell r="B10404" t="str">
            <v>Point</v>
          </cell>
          <cell r="C10404" t="str">
            <v>Organic Chem Storage - Fixed Roof Tanks - Heptenes - General: Breathing Loss</v>
          </cell>
          <cell r="D10404" t="str">
            <v>Industrial Processes - Storage and Transfer</v>
          </cell>
          <cell r="G10404" t="str">
            <v>Petroleum and Solvent Evaporation</v>
          </cell>
          <cell r="H10404" t="str">
            <v>Organic Chemical Storage</v>
          </cell>
          <cell r="I10404" t="str">
            <v>Fixed Roof Tanks - Alkenes (Olefins)</v>
          </cell>
          <cell r="J10404" t="str">
            <v>Heptenes - General: Breathing Loss</v>
          </cell>
          <cell r="N10404">
            <v>40988</v>
          </cell>
        </row>
        <row r="10405">
          <cell r="A10405" t="str">
            <v>40702004</v>
          </cell>
          <cell r="B10405" t="str">
            <v>Point</v>
          </cell>
          <cell r="C10405" t="str">
            <v>Organic Chem Storage - Fixed Roof Tanks - Heptenes - General: Working Loss</v>
          </cell>
          <cell r="D10405" t="str">
            <v>Industrial Processes - Storage and Transfer</v>
          </cell>
          <cell r="G10405" t="str">
            <v>Petroleum and Solvent Evaporation</v>
          </cell>
          <cell r="H10405" t="str">
            <v>Organic Chemical Storage</v>
          </cell>
          <cell r="I10405" t="str">
            <v>Fixed Roof Tanks - Alkenes (Olefins)</v>
          </cell>
          <cell r="J10405" t="str">
            <v>Heptenes - General: Working Loss</v>
          </cell>
          <cell r="N10405">
            <v>40988</v>
          </cell>
        </row>
        <row r="10406">
          <cell r="A10406" t="str">
            <v>40702097</v>
          </cell>
          <cell r="B10406" t="str">
            <v>Point</v>
          </cell>
          <cell r="C10406" t="str">
            <v>Organic Chem Storage - Fixed Roof Tanks - Specify Olefin: Breathing Loss</v>
          </cell>
          <cell r="D10406" t="str">
            <v>Industrial Processes - Storage and Transfer</v>
          </cell>
          <cell r="G10406" t="str">
            <v>Petroleum and Solvent Evaporation</v>
          </cell>
          <cell r="H10406" t="str">
            <v>Organic Chemical Storage</v>
          </cell>
          <cell r="I10406" t="str">
            <v>Fixed Roof Tanks - Alkenes (Olefins)</v>
          </cell>
          <cell r="J10406" t="str">
            <v>Specify Olefin: Breathing Loss</v>
          </cell>
          <cell r="N10406">
            <v>40988</v>
          </cell>
        </row>
        <row r="10407">
          <cell r="A10407" t="str">
            <v>40702098</v>
          </cell>
          <cell r="B10407" t="str">
            <v>Point</v>
          </cell>
          <cell r="C10407" t="str">
            <v>Organic Chem Storage - Fixed Roof Tanks - Specify Olefin: Working Loss</v>
          </cell>
          <cell r="D10407" t="str">
            <v>Industrial Processes - Storage and Transfer</v>
          </cell>
          <cell r="G10407" t="str">
            <v>Petroleum and Solvent Evaporation</v>
          </cell>
          <cell r="H10407" t="str">
            <v>Organic Chemical Storage</v>
          </cell>
          <cell r="I10407" t="str">
            <v>Fixed Roof Tanks - Alkenes (Olefins)</v>
          </cell>
          <cell r="J10407" t="str">
            <v>Specify Olefin: Working Loss</v>
          </cell>
          <cell r="N10407">
            <v>40988</v>
          </cell>
        </row>
        <row r="10408">
          <cell r="A10408" t="str">
            <v>40702801</v>
          </cell>
          <cell r="B10408" t="str">
            <v>Point</v>
          </cell>
          <cell r="C10408" t="str">
            <v>Organic Chem Storage - Fixed Roof Tanks - Dimethylformamide: Breathing Loss</v>
          </cell>
          <cell r="D10408" t="str">
            <v>Industrial Processes - Storage and Transfer</v>
          </cell>
          <cell r="G10408" t="str">
            <v>Petroleum and Solvent Evaporation</v>
          </cell>
          <cell r="H10408" t="str">
            <v>Organic Chemical Storage</v>
          </cell>
          <cell r="I10408" t="str">
            <v>Fixed Roof Tanks - Amides</v>
          </cell>
          <cell r="J10408" t="str">
            <v>Dimethylformamide: Breathing Loss</v>
          </cell>
          <cell r="N10408">
            <v>40988</v>
          </cell>
        </row>
        <row r="10409">
          <cell r="A10409" t="str">
            <v>40702802</v>
          </cell>
          <cell r="B10409" t="str">
            <v>Point</v>
          </cell>
          <cell r="C10409" t="str">
            <v>Organic Chem Storage - Fixed Roof Tanks - Dimethylformamide: Working Loss</v>
          </cell>
          <cell r="D10409" t="str">
            <v>Industrial Processes - Storage and Transfer</v>
          </cell>
          <cell r="G10409" t="str">
            <v>Petroleum and Solvent Evaporation</v>
          </cell>
          <cell r="H10409" t="str">
            <v>Organic Chemical Storage</v>
          </cell>
          <cell r="I10409" t="str">
            <v>Fixed Roof Tanks - Amides</v>
          </cell>
          <cell r="J10409" t="str">
            <v>Dimethylformamide: Working Loss</v>
          </cell>
          <cell r="N10409">
            <v>40988</v>
          </cell>
        </row>
        <row r="10410">
          <cell r="A10410" t="str">
            <v>40703201</v>
          </cell>
          <cell r="B10410" t="str">
            <v>Point</v>
          </cell>
          <cell r="C10410" t="str">
            <v>Organic Chem Storage - Fixed Roof Tanks - Aniline: Breathing Loss</v>
          </cell>
          <cell r="D10410" t="str">
            <v>Industrial Processes - Storage and Transfer</v>
          </cell>
          <cell r="G10410" t="str">
            <v>Petroleum and Solvent Evaporation</v>
          </cell>
          <cell r="H10410" t="str">
            <v>Organic Chemical Storage</v>
          </cell>
          <cell r="I10410" t="str">
            <v>Fixed Roof Tanks - Amines</v>
          </cell>
          <cell r="J10410" t="str">
            <v>Aniline: Breathing Loss</v>
          </cell>
          <cell r="N10410">
            <v>40988</v>
          </cell>
        </row>
        <row r="10411">
          <cell r="A10411" t="str">
            <v>40703202</v>
          </cell>
          <cell r="B10411" t="str">
            <v>Point</v>
          </cell>
          <cell r="C10411" t="str">
            <v>Organic Chem Storage - Fixed Roof Tanks - Aniline: Working Loss</v>
          </cell>
          <cell r="D10411" t="str">
            <v>Industrial Processes - Storage and Transfer</v>
          </cell>
          <cell r="G10411" t="str">
            <v>Petroleum and Solvent Evaporation</v>
          </cell>
          <cell r="H10411" t="str">
            <v>Organic Chemical Storage</v>
          </cell>
          <cell r="I10411" t="str">
            <v>Fixed Roof Tanks - Amines</v>
          </cell>
          <cell r="J10411" t="str">
            <v>Aniline: Working Loss</v>
          </cell>
          <cell r="N10411">
            <v>40988</v>
          </cell>
        </row>
        <row r="10412">
          <cell r="A10412" t="str">
            <v>40703203</v>
          </cell>
          <cell r="B10412" t="str">
            <v>Point</v>
          </cell>
          <cell r="C10412" t="str">
            <v>Organic Chem Storage - Fixed Roof Tanks - Ethanolamines: Breathing Loss</v>
          </cell>
          <cell r="D10412" t="str">
            <v>Industrial Processes - Storage and Transfer</v>
          </cell>
          <cell r="G10412" t="str">
            <v>Petroleum and Solvent Evaporation</v>
          </cell>
          <cell r="H10412" t="str">
            <v>Organic Chemical Storage</v>
          </cell>
          <cell r="I10412" t="str">
            <v>Fixed Roof Tanks - Amines</v>
          </cell>
          <cell r="J10412" t="str">
            <v>Ethanolamines: Breathing Loss</v>
          </cell>
          <cell r="N10412">
            <v>40988</v>
          </cell>
        </row>
        <row r="10413">
          <cell r="A10413" t="str">
            <v>40703204</v>
          </cell>
          <cell r="B10413" t="str">
            <v>Point</v>
          </cell>
          <cell r="C10413" t="str">
            <v>Organic Chem Storage - Fixed Roof Tanks - Ethanolamines: Working Loss</v>
          </cell>
          <cell r="D10413" t="str">
            <v>Industrial Processes - Storage and Transfer</v>
          </cell>
          <cell r="G10413" t="str">
            <v>Petroleum and Solvent Evaporation</v>
          </cell>
          <cell r="H10413" t="str">
            <v>Organic Chemical Storage</v>
          </cell>
          <cell r="I10413" t="str">
            <v>Fixed Roof Tanks - Amines</v>
          </cell>
          <cell r="J10413" t="str">
            <v>Ethanolamines: Working Loss</v>
          </cell>
          <cell r="N10413">
            <v>40988</v>
          </cell>
        </row>
        <row r="10414">
          <cell r="A10414" t="str">
            <v>40703205</v>
          </cell>
          <cell r="B10414" t="str">
            <v>Point</v>
          </cell>
          <cell r="C10414" t="str">
            <v>Organic Chem Storage - Fixed Roof Tanks - Ethyleneamines: Breathing Loss</v>
          </cell>
          <cell r="D10414" t="str">
            <v>Industrial Processes - Storage and Transfer</v>
          </cell>
          <cell r="G10414" t="str">
            <v>Petroleum and Solvent Evaporation</v>
          </cell>
          <cell r="H10414" t="str">
            <v>Organic Chemical Storage</v>
          </cell>
          <cell r="I10414" t="str">
            <v>Fixed Roof Tanks - Amines</v>
          </cell>
          <cell r="J10414" t="str">
            <v>Ethyleneamines: Breathing Loss</v>
          </cell>
          <cell r="N10414">
            <v>40988</v>
          </cell>
        </row>
        <row r="10415">
          <cell r="A10415" t="str">
            <v>40703206</v>
          </cell>
          <cell r="B10415" t="str">
            <v>Point</v>
          </cell>
          <cell r="C10415" t="str">
            <v>Organic Chem Storage - Fixed Roof Tanks - Ethyleneamines: Working Loss</v>
          </cell>
          <cell r="D10415" t="str">
            <v>Industrial Processes - Storage and Transfer</v>
          </cell>
          <cell r="G10415" t="str">
            <v>Petroleum and Solvent Evaporation</v>
          </cell>
          <cell r="H10415" t="str">
            <v>Organic Chemical Storage</v>
          </cell>
          <cell r="I10415" t="str">
            <v>Fixed Roof Tanks - Amines</v>
          </cell>
          <cell r="J10415" t="str">
            <v>Ethyleneamines: Working Loss</v>
          </cell>
          <cell r="N10415">
            <v>40988</v>
          </cell>
        </row>
        <row r="10416">
          <cell r="A10416" t="str">
            <v>40703207</v>
          </cell>
          <cell r="B10416" t="str">
            <v>Point</v>
          </cell>
          <cell r="C10416" t="str">
            <v>Organic Chem Storage - Fixed Roof Tanks - Monoethanolamine: Breathing Loss</v>
          </cell>
          <cell r="D10416" t="str">
            <v>Industrial Processes - Storage and Transfer</v>
          </cell>
          <cell r="G10416" t="str">
            <v>Petroleum and Solvent Evaporation</v>
          </cell>
          <cell r="H10416" t="str">
            <v>Organic Chemical Storage</v>
          </cell>
          <cell r="I10416" t="str">
            <v>Fixed Roof Tanks - Amines</v>
          </cell>
          <cell r="J10416" t="str">
            <v>Monoethanolamine: Breathing Loss</v>
          </cell>
          <cell r="N10416">
            <v>40988</v>
          </cell>
        </row>
        <row r="10417">
          <cell r="A10417" t="str">
            <v>40703208</v>
          </cell>
          <cell r="B10417" t="str">
            <v>Point</v>
          </cell>
          <cell r="C10417" t="str">
            <v>Organic Chem Storage - Fixed Roof Tanks - Monoethanolamine: Working Loss</v>
          </cell>
          <cell r="D10417" t="str">
            <v>Industrial Processes - Storage and Transfer</v>
          </cell>
          <cell r="G10417" t="str">
            <v>Petroleum and Solvent Evaporation</v>
          </cell>
          <cell r="H10417" t="str">
            <v>Organic Chemical Storage</v>
          </cell>
          <cell r="I10417" t="str">
            <v>Fixed Roof Tanks - Amines</v>
          </cell>
          <cell r="J10417" t="str">
            <v>Monoethanolamine: Working Loss</v>
          </cell>
          <cell r="N10417">
            <v>40988</v>
          </cell>
        </row>
        <row r="10418">
          <cell r="A10418" t="str">
            <v>40703209</v>
          </cell>
          <cell r="B10418" t="str">
            <v>Point</v>
          </cell>
          <cell r="C10418" t="str">
            <v>Organic Chem Storage - Fixed Roof Tanks - Hexamine: Breathing Loss</v>
          </cell>
          <cell r="D10418" t="str">
            <v>Industrial Processes - Storage and Transfer</v>
          </cell>
          <cell r="G10418" t="str">
            <v>Petroleum and Solvent Evaporation</v>
          </cell>
          <cell r="H10418" t="str">
            <v>Organic Chemical Storage</v>
          </cell>
          <cell r="I10418" t="str">
            <v>Fixed Roof Tanks - Amines</v>
          </cell>
          <cell r="J10418" t="str">
            <v>Hexamine: Breathing Loss</v>
          </cell>
          <cell r="N10418">
            <v>40988</v>
          </cell>
        </row>
        <row r="10419">
          <cell r="A10419" t="str">
            <v>40703210</v>
          </cell>
          <cell r="B10419" t="str">
            <v>Point</v>
          </cell>
          <cell r="C10419" t="str">
            <v>Organic Chem Storage - Fixed Roof Tanks - Hexamine: Working Loss</v>
          </cell>
          <cell r="D10419" t="str">
            <v>Industrial Processes - Storage and Transfer</v>
          </cell>
          <cell r="G10419" t="str">
            <v>Petroleum and Solvent Evaporation</v>
          </cell>
          <cell r="H10419" t="str">
            <v>Organic Chemical Storage</v>
          </cell>
          <cell r="I10419" t="str">
            <v>Fixed Roof Tanks - Amines</v>
          </cell>
          <cell r="J10419" t="str">
            <v>Hexamine: Working Loss</v>
          </cell>
          <cell r="N10419">
            <v>40988</v>
          </cell>
        </row>
        <row r="10420">
          <cell r="A10420" t="str">
            <v>40703211</v>
          </cell>
          <cell r="B10420" t="str">
            <v>Point</v>
          </cell>
          <cell r="C10420" t="str">
            <v>Organic Chem Storage - Fixed Roof Tanks - Ethylenediamine: Breathing Loss</v>
          </cell>
          <cell r="D10420" t="str">
            <v>Industrial Processes - Storage and Transfer</v>
          </cell>
          <cell r="G10420" t="str">
            <v>Petroleum and Solvent Evaporation</v>
          </cell>
          <cell r="H10420" t="str">
            <v>Organic Chemical Storage</v>
          </cell>
          <cell r="I10420" t="str">
            <v>Fixed Roof Tanks - Amines</v>
          </cell>
          <cell r="J10420" t="str">
            <v>Ethylenediamine: Breathing Loss</v>
          </cell>
          <cell r="N10420">
            <v>40988</v>
          </cell>
        </row>
        <row r="10421">
          <cell r="A10421" t="str">
            <v>40703212</v>
          </cell>
          <cell r="B10421" t="str">
            <v>Point</v>
          </cell>
          <cell r="C10421" t="str">
            <v>Organic Chem Storage - Fixed Roof Tanks - Ethylenediamine: Working Loss</v>
          </cell>
          <cell r="D10421" t="str">
            <v>Industrial Processes - Storage and Transfer</v>
          </cell>
          <cell r="G10421" t="str">
            <v>Petroleum and Solvent Evaporation</v>
          </cell>
          <cell r="H10421" t="str">
            <v>Organic Chemical Storage</v>
          </cell>
          <cell r="I10421" t="str">
            <v>Fixed Roof Tanks - Amines</v>
          </cell>
          <cell r="J10421" t="str">
            <v>Ethylenediamine: Working Loss</v>
          </cell>
          <cell r="N10421">
            <v>40988</v>
          </cell>
        </row>
        <row r="10422">
          <cell r="A10422" t="str">
            <v>40703297</v>
          </cell>
          <cell r="B10422" t="str">
            <v>Point</v>
          </cell>
          <cell r="C10422" t="str">
            <v>Organic Chem Storage - Fixed Roof Tanks - Specify Amine: Breathing Loss</v>
          </cell>
          <cell r="D10422" t="str">
            <v>Industrial Processes - Storage and Transfer</v>
          </cell>
          <cell r="G10422" t="str">
            <v>Petroleum and Solvent Evaporation</v>
          </cell>
          <cell r="H10422" t="str">
            <v>Organic Chemical Storage</v>
          </cell>
          <cell r="I10422" t="str">
            <v>Fixed Roof Tanks - Amines</v>
          </cell>
          <cell r="J10422" t="str">
            <v>Specify Amine: Breathing Loss</v>
          </cell>
          <cell r="N10422">
            <v>40988</v>
          </cell>
        </row>
        <row r="10423">
          <cell r="A10423" t="str">
            <v>40703298</v>
          </cell>
          <cell r="B10423" t="str">
            <v>Point</v>
          </cell>
          <cell r="C10423" t="str">
            <v>Organic Chem Storage - Fixed Roof Tanks - Specify Amine: Working Loss</v>
          </cell>
          <cell r="D10423" t="str">
            <v>Industrial Processes - Storage and Transfer</v>
          </cell>
          <cell r="G10423" t="str">
            <v>Petroleum and Solvent Evaporation</v>
          </cell>
          <cell r="H10423" t="str">
            <v>Organic Chemical Storage</v>
          </cell>
          <cell r="I10423" t="str">
            <v>Fixed Roof Tanks - Amines</v>
          </cell>
          <cell r="J10423" t="str">
            <v>Specify Amine: Working Loss</v>
          </cell>
          <cell r="N10423">
            <v>40988</v>
          </cell>
        </row>
        <row r="10424">
          <cell r="A10424" t="str">
            <v>40703601</v>
          </cell>
          <cell r="B10424" t="str">
            <v>Point</v>
          </cell>
          <cell r="C10424" t="str">
            <v>Organic Chem Storage - Fixed Roof Tanks - Benzene: Breathing Loss</v>
          </cell>
          <cell r="D10424" t="str">
            <v>Industrial Processes - Storage and Transfer</v>
          </cell>
          <cell r="G10424" t="str">
            <v>Petroleum and Solvent Evaporation</v>
          </cell>
          <cell r="H10424" t="str">
            <v>Organic Chemical Storage</v>
          </cell>
          <cell r="I10424" t="str">
            <v>Fixed Roof Tanks - Aromatics</v>
          </cell>
          <cell r="J10424" t="str">
            <v>Benzene: Breathing Loss</v>
          </cell>
          <cell r="N10424">
            <v>40988</v>
          </cell>
        </row>
        <row r="10425">
          <cell r="A10425" t="str">
            <v>40703602</v>
          </cell>
          <cell r="B10425" t="str">
            <v>Point</v>
          </cell>
          <cell r="C10425" t="str">
            <v>Organic Chem Storage - Fixed Roof Tanks - Benzene: Working Loss</v>
          </cell>
          <cell r="D10425" t="str">
            <v>Industrial Processes - Storage and Transfer</v>
          </cell>
          <cell r="G10425" t="str">
            <v>Petroleum and Solvent Evaporation</v>
          </cell>
          <cell r="H10425" t="str">
            <v>Organic Chemical Storage</v>
          </cell>
          <cell r="I10425" t="str">
            <v>Fixed Roof Tanks - Aromatics</v>
          </cell>
          <cell r="J10425" t="str">
            <v>Benzene: Working Loss</v>
          </cell>
          <cell r="N10425">
            <v>40988</v>
          </cell>
        </row>
        <row r="10426">
          <cell r="A10426" t="str">
            <v>40703603</v>
          </cell>
          <cell r="B10426" t="str">
            <v>Point</v>
          </cell>
          <cell r="C10426" t="str">
            <v>Organic Chem Storage - Fixed Roof Tanks - Cresol: Breathing Loss</v>
          </cell>
          <cell r="D10426" t="str">
            <v>Industrial Processes - Storage and Transfer</v>
          </cell>
          <cell r="G10426" t="str">
            <v>Petroleum and Solvent Evaporation</v>
          </cell>
          <cell r="H10426" t="str">
            <v>Organic Chemical Storage</v>
          </cell>
          <cell r="I10426" t="str">
            <v>Fixed Roof Tanks - Aromatics</v>
          </cell>
          <cell r="J10426" t="str">
            <v>Cresol: Breathing Loss</v>
          </cell>
          <cell r="N10426">
            <v>40988</v>
          </cell>
        </row>
        <row r="10427">
          <cell r="A10427" t="str">
            <v>40703604</v>
          </cell>
          <cell r="B10427" t="str">
            <v>Point</v>
          </cell>
          <cell r="C10427" t="str">
            <v>Organic Chem Storage - Fixed Roof Tanks - Cresol: Working Loss</v>
          </cell>
          <cell r="D10427" t="str">
            <v>Industrial Processes - Storage and Transfer</v>
          </cell>
          <cell r="G10427" t="str">
            <v>Petroleum and Solvent Evaporation</v>
          </cell>
          <cell r="H10427" t="str">
            <v>Organic Chemical Storage</v>
          </cell>
          <cell r="I10427" t="str">
            <v>Fixed Roof Tanks - Aromatics</v>
          </cell>
          <cell r="J10427" t="str">
            <v>Cresol: Working Loss</v>
          </cell>
          <cell r="N10427">
            <v>40988</v>
          </cell>
        </row>
        <row r="10428">
          <cell r="A10428" t="str">
            <v>40703605</v>
          </cell>
          <cell r="B10428" t="str">
            <v>Point</v>
          </cell>
          <cell r="C10428" t="str">
            <v>Organic Chem Storage - Fixed Roof Tanks - Cumene: Breathing Loss</v>
          </cell>
          <cell r="D10428" t="str">
            <v>Industrial Processes - Storage and Transfer</v>
          </cell>
          <cell r="G10428" t="str">
            <v>Petroleum and Solvent Evaporation</v>
          </cell>
          <cell r="H10428" t="str">
            <v>Organic Chemical Storage</v>
          </cell>
          <cell r="I10428" t="str">
            <v>Fixed Roof Tanks - Aromatics</v>
          </cell>
          <cell r="J10428" t="str">
            <v>Cumene: Breathing Loss</v>
          </cell>
          <cell r="N10428">
            <v>40988</v>
          </cell>
        </row>
        <row r="10429">
          <cell r="A10429" t="str">
            <v>40703606</v>
          </cell>
          <cell r="B10429" t="str">
            <v>Point</v>
          </cell>
          <cell r="C10429" t="str">
            <v>Organic Chem Storage - Fixed Roof Tanks - Cumene: Working Loss</v>
          </cell>
          <cell r="D10429" t="str">
            <v>Industrial Processes - Storage and Transfer</v>
          </cell>
          <cell r="G10429" t="str">
            <v>Petroleum and Solvent Evaporation</v>
          </cell>
          <cell r="H10429" t="str">
            <v>Organic Chemical Storage</v>
          </cell>
          <cell r="I10429" t="str">
            <v>Fixed Roof Tanks - Aromatics</v>
          </cell>
          <cell r="J10429" t="str">
            <v>Cumene: Working Loss</v>
          </cell>
          <cell r="N10429">
            <v>40988</v>
          </cell>
        </row>
        <row r="10430">
          <cell r="A10430" t="str">
            <v>40703607</v>
          </cell>
          <cell r="B10430" t="str">
            <v>Point</v>
          </cell>
          <cell r="C10430" t="str">
            <v>Organic Chem Storage - Fixed Roof Tanks - Diisopropyl Benzene: Breathing Loss</v>
          </cell>
          <cell r="D10430" t="str">
            <v>Industrial Processes - Storage and Transfer</v>
          </cell>
          <cell r="G10430" t="str">
            <v>Petroleum and Solvent Evaporation</v>
          </cell>
          <cell r="H10430" t="str">
            <v>Organic Chemical Storage</v>
          </cell>
          <cell r="I10430" t="str">
            <v>Fixed Roof Tanks - Aromatics</v>
          </cell>
          <cell r="J10430" t="str">
            <v>Diisopropyl Benzene: Breathing Loss</v>
          </cell>
          <cell r="N10430">
            <v>40988</v>
          </cell>
        </row>
        <row r="10431">
          <cell r="A10431" t="str">
            <v>40703608</v>
          </cell>
          <cell r="B10431" t="str">
            <v>Point</v>
          </cell>
          <cell r="C10431" t="str">
            <v>Organic Chem Storage - Fixed Roof Tanks - Diisopropyl Benzene: Working Loss</v>
          </cell>
          <cell r="D10431" t="str">
            <v>Industrial Processes - Storage and Transfer</v>
          </cell>
          <cell r="G10431" t="str">
            <v>Petroleum and Solvent Evaporation</v>
          </cell>
          <cell r="H10431" t="str">
            <v>Organic Chemical Storage</v>
          </cell>
          <cell r="I10431" t="str">
            <v>Fixed Roof Tanks - Aromatics</v>
          </cell>
          <cell r="J10431" t="str">
            <v>Diisopropyl Benzene: Working Loss</v>
          </cell>
          <cell r="N10431">
            <v>40988</v>
          </cell>
        </row>
        <row r="10432">
          <cell r="A10432" t="str">
            <v>40703609</v>
          </cell>
          <cell r="B10432" t="str">
            <v>Point</v>
          </cell>
          <cell r="C10432" t="str">
            <v>Organic Chem Storage - Fixed Roof Tanks - Ethyl Benzene: Breathing Loss</v>
          </cell>
          <cell r="D10432" t="str">
            <v>Industrial Processes - Storage and Transfer</v>
          </cell>
          <cell r="G10432" t="str">
            <v>Petroleum and Solvent Evaporation</v>
          </cell>
          <cell r="H10432" t="str">
            <v>Organic Chemical Storage</v>
          </cell>
          <cell r="I10432" t="str">
            <v>Fixed Roof Tanks - Aromatics</v>
          </cell>
          <cell r="J10432" t="str">
            <v>Ethyl Benzene: Breathing Loss</v>
          </cell>
          <cell r="N10432">
            <v>40988</v>
          </cell>
        </row>
        <row r="10433">
          <cell r="A10433" t="str">
            <v>40703610</v>
          </cell>
          <cell r="B10433" t="str">
            <v>Point</v>
          </cell>
          <cell r="C10433" t="str">
            <v>Organic Chem Storage - Fixed Roof Tanks - Ethyl Benzene: Working Loss</v>
          </cell>
          <cell r="D10433" t="str">
            <v>Industrial Processes - Storage and Transfer</v>
          </cell>
          <cell r="G10433" t="str">
            <v>Petroleum and Solvent Evaporation</v>
          </cell>
          <cell r="H10433" t="str">
            <v>Organic Chemical Storage</v>
          </cell>
          <cell r="I10433" t="str">
            <v>Fixed Roof Tanks - Aromatics</v>
          </cell>
          <cell r="J10433" t="str">
            <v>Ethyl Benzene: Working Loss</v>
          </cell>
          <cell r="N10433">
            <v>40988</v>
          </cell>
        </row>
        <row r="10434">
          <cell r="A10434" t="str">
            <v>40703611</v>
          </cell>
          <cell r="B10434" t="str">
            <v>Point</v>
          </cell>
          <cell r="C10434" t="str">
            <v>Organic Chem Storage - Fixed Roof Tanks - Methyl Styrene: Breathing Loss</v>
          </cell>
          <cell r="D10434" t="str">
            <v>Industrial Processes - Storage and Transfer</v>
          </cell>
          <cell r="G10434" t="str">
            <v>Petroleum and Solvent Evaporation</v>
          </cell>
          <cell r="H10434" t="str">
            <v>Organic Chemical Storage</v>
          </cell>
          <cell r="I10434" t="str">
            <v>Fixed Roof Tanks - Aromatics</v>
          </cell>
          <cell r="J10434" t="str">
            <v>Methyl Styrene: Breathing Loss</v>
          </cell>
          <cell r="N10434">
            <v>40988</v>
          </cell>
        </row>
        <row r="10435">
          <cell r="A10435" t="str">
            <v>40703612</v>
          </cell>
          <cell r="B10435" t="str">
            <v>Point</v>
          </cell>
          <cell r="C10435" t="str">
            <v>Organic Chem Storage - Fixed Roof Tanks - Methyl Styrene: Working Loss</v>
          </cell>
          <cell r="D10435" t="str">
            <v>Industrial Processes - Storage and Transfer</v>
          </cell>
          <cell r="G10435" t="str">
            <v>Petroleum and Solvent Evaporation</v>
          </cell>
          <cell r="H10435" t="str">
            <v>Organic Chemical Storage</v>
          </cell>
          <cell r="I10435" t="str">
            <v>Fixed Roof Tanks - Aromatics</v>
          </cell>
          <cell r="J10435" t="str">
            <v>Methyl Styrene: Working Loss</v>
          </cell>
          <cell r="N10435">
            <v>40988</v>
          </cell>
        </row>
        <row r="10436">
          <cell r="A10436" t="str">
            <v>40703613</v>
          </cell>
          <cell r="B10436" t="str">
            <v>Point</v>
          </cell>
          <cell r="C10436" t="str">
            <v>Organic Chem Storage - Fixed Roof Tanks - Styrene: Breathing Loss</v>
          </cell>
          <cell r="D10436" t="str">
            <v>Industrial Processes - Storage and Transfer</v>
          </cell>
          <cell r="G10436" t="str">
            <v>Petroleum and Solvent Evaporation</v>
          </cell>
          <cell r="H10436" t="str">
            <v>Organic Chemical Storage</v>
          </cell>
          <cell r="I10436" t="str">
            <v>Fixed Roof Tanks - Aromatics</v>
          </cell>
          <cell r="J10436" t="str">
            <v>Styrene: Breathing Loss</v>
          </cell>
          <cell r="N10436">
            <v>40988</v>
          </cell>
        </row>
        <row r="10437">
          <cell r="A10437" t="str">
            <v>40703614</v>
          </cell>
          <cell r="B10437" t="str">
            <v>Point</v>
          </cell>
          <cell r="C10437" t="str">
            <v>Organic Chem Storage - Fixed Roof Tanks - Styrene: Working Loss</v>
          </cell>
          <cell r="D10437" t="str">
            <v>Industrial Processes - Storage and Transfer</v>
          </cell>
          <cell r="G10437" t="str">
            <v>Petroleum and Solvent Evaporation</v>
          </cell>
          <cell r="H10437" t="str">
            <v>Organic Chemical Storage</v>
          </cell>
          <cell r="I10437" t="str">
            <v>Fixed Roof Tanks - Aromatics</v>
          </cell>
          <cell r="J10437" t="str">
            <v>Styrene: Working Loss</v>
          </cell>
          <cell r="N10437">
            <v>40988</v>
          </cell>
        </row>
        <row r="10438">
          <cell r="A10438" t="str">
            <v>40703615</v>
          </cell>
          <cell r="B10438" t="str">
            <v>Point</v>
          </cell>
          <cell r="C10438" t="str">
            <v>Organic Chem Storage - Fixed Roof Tanks - Toluene: Breathing Loss</v>
          </cell>
          <cell r="D10438" t="str">
            <v>Industrial Processes - Storage and Transfer</v>
          </cell>
          <cell r="G10438" t="str">
            <v>Petroleum and Solvent Evaporation</v>
          </cell>
          <cell r="H10438" t="str">
            <v>Organic Chemical Storage</v>
          </cell>
          <cell r="I10438" t="str">
            <v>Fixed Roof Tanks - Aromatics</v>
          </cell>
          <cell r="J10438" t="str">
            <v>Toluene: Breathing Loss</v>
          </cell>
          <cell r="N10438">
            <v>40988</v>
          </cell>
        </row>
        <row r="10439">
          <cell r="A10439" t="str">
            <v>40703616</v>
          </cell>
          <cell r="B10439" t="str">
            <v>Point</v>
          </cell>
          <cell r="C10439" t="str">
            <v>Organic Chem Storage - Fixed Roof Tanks - Toluene: Working Loss</v>
          </cell>
          <cell r="D10439" t="str">
            <v>Industrial Processes - Storage and Transfer</v>
          </cell>
          <cell r="G10439" t="str">
            <v>Petroleum and Solvent Evaporation</v>
          </cell>
          <cell r="H10439" t="str">
            <v>Organic Chemical Storage</v>
          </cell>
          <cell r="I10439" t="str">
            <v>Fixed Roof Tanks - Aromatics</v>
          </cell>
          <cell r="J10439" t="str">
            <v>Toluene: Working Loss</v>
          </cell>
          <cell r="N10439">
            <v>40988</v>
          </cell>
        </row>
        <row r="10440">
          <cell r="A10440" t="str">
            <v>40703617</v>
          </cell>
          <cell r="B10440" t="str">
            <v>Point</v>
          </cell>
          <cell r="C10440" t="str">
            <v>Organic Chem Storage - Fixed Roof Tanks - m-Xylene: Breathing Loss</v>
          </cell>
          <cell r="D10440" t="str">
            <v>Industrial Processes - Storage and Transfer</v>
          </cell>
          <cell r="G10440" t="str">
            <v>Petroleum and Solvent Evaporation</v>
          </cell>
          <cell r="H10440" t="str">
            <v>Organic Chemical Storage</v>
          </cell>
          <cell r="I10440" t="str">
            <v>Fixed Roof Tanks - Aromatics</v>
          </cell>
          <cell r="J10440" t="str">
            <v>m-Xylene: Breathing Loss</v>
          </cell>
          <cell r="N10440">
            <v>40988</v>
          </cell>
        </row>
        <row r="10441">
          <cell r="A10441" t="str">
            <v>40703618</v>
          </cell>
          <cell r="B10441" t="str">
            <v>Point</v>
          </cell>
          <cell r="C10441" t="str">
            <v>Organic Chem Storage - Fixed Roof Tanks - m-Xylene: Working Loss</v>
          </cell>
          <cell r="D10441" t="str">
            <v>Industrial Processes - Storage and Transfer</v>
          </cell>
          <cell r="G10441" t="str">
            <v>Petroleum and Solvent Evaporation</v>
          </cell>
          <cell r="H10441" t="str">
            <v>Organic Chemical Storage</v>
          </cell>
          <cell r="I10441" t="str">
            <v>Fixed Roof Tanks - Aromatics</v>
          </cell>
          <cell r="J10441" t="str">
            <v>m-Xylene: Working Loss</v>
          </cell>
          <cell r="N10441">
            <v>40988</v>
          </cell>
        </row>
        <row r="10442">
          <cell r="A10442" t="str">
            <v>40703619</v>
          </cell>
          <cell r="B10442" t="str">
            <v>Point</v>
          </cell>
          <cell r="C10442" t="str">
            <v>Organic Chem Storage - Fixed Roof Tanks - o-Xylene: Breathing Loss</v>
          </cell>
          <cell r="D10442" t="str">
            <v>Industrial Processes - Storage and Transfer</v>
          </cell>
          <cell r="G10442" t="str">
            <v>Petroleum and Solvent Evaporation</v>
          </cell>
          <cell r="H10442" t="str">
            <v>Organic Chemical Storage</v>
          </cell>
          <cell r="I10442" t="str">
            <v>Fixed Roof Tanks - Aromatics</v>
          </cell>
          <cell r="J10442" t="str">
            <v>o-Xylene: Breathing Loss</v>
          </cell>
          <cell r="N10442">
            <v>40988</v>
          </cell>
        </row>
        <row r="10443">
          <cell r="A10443" t="str">
            <v>40703620</v>
          </cell>
          <cell r="B10443" t="str">
            <v>Point</v>
          </cell>
          <cell r="C10443" t="str">
            <v>Organic Chem Storage - Fixed Roof Tanks - o-Xylene: Working Loss</v>
          </cell>
          <cell r="D10443" t="str">
            <v>Industrial Processes - Storage and Transfer</v>
          </cell>
          <cell r="G10443" t="str">
            <v>Petroleum and Solvent Evaporation</v>
          </cell>
          <cell r="H10443" t="str">
            <v>Organic Chemical Storage</v>
          </cell>
          <cell r="I10443" t="str">
            <v>Fixed Roof Tanks - Aromatics</v>
          </cell>
          <cell r="J10443" t="str">
            <v>o-Xylene: Working Loss</v>
          </cell>
          <cell r="N10443">
            <v>40988</v>
          </cell>
        </row>
        <row r="10444">
          <cell r="A10444" t="str">
            <v>40703621</v>
          </cell>
          <cell r="B10444" t="str">
            <v>Point</v>
          </cell>
          <cell r="C10444" t="str">
            <v>Organic Chem Storage - Fixed Roof Tanks - p-Xylene: Breathing Loss</v>
          </cell>
          <cell r="D10444" t="str">
            <v>Industrial Processes - Storage and Transfer</v>
          </cell>
          <cell r="G10444" t="str">
            <v>Petroleum and Solvent Evaporation</v>
          </cell>
          <cell r="H10444" t="str">
            <v>Organic Chemical Storage</v>
          </cell>
          <cell r="I10444" t="str">
            <v>Fixed Roof Tanks - Aromatics</v>
          </cell>
          <cell r="J10444" t="str">
            <v>p-Xylene: Breathing Loss</v>
          </cell>
          <cell r="N10444">
            <v>40988</v>
          </cell>
        </row>
        <row r="10445">
          <cell r="A10445" t="str">
            <v>40703622</v>
          </cell>
          <cell r="B10445" t="str">
            <v>Point</v>
          </cell>
          <cell r="C10445" t="str">
            <v>Organic Chem Storage - Fixed Roof Tanks - p-Xylene: Working Loss</v>
          </cell>
          <cell r="D10445" t="str">
            <v>Industrial Processes - Storage and Transfer</v>
          </cell>
          <cell r="G10445" t="str">
            <v>Petroleum and Solvent Evaporation</v>
          </cell>
          <cell r="H10445" t="str">
            <v>Organic Chemical Storage</v>
          </cell>
          <cell r="I10445" t="str">
            <v>Fixed Roof Tanks - Aromatics</v>
          </cell>
          <cell r="J10445" t="str">
            <v>p-Xylene: Working Loss</v>
          </cell>
          <cell r="N10445">
            <v>40988</v>
          </cell>
        </row>
        <row r="10446">
          <cell r="A10446" t="str">
            <v>40703623</v>
          </cell>
          <cell r="B10446" t="str">
            <v>Point</v>
          </cell>
          <cell r="C10446" t="str">
            <v>Organic Chem Storage - Fixed Roof Tanks - Xylenes, Mixed: Breathing Loss</v>
          </cell>
          <cell r="D10446" t="str">
            <v>Industrial Processes - Storage and Transfer</v>
          </cell>
          <cell r="G10446" t="str">
            <v>Petroleum and Solvent Evaporation</v>
          </cell>
          <cell r="H10446" t="str">
            <v>Organic Chemical Storage</v>
          </cell>
          <cell r="I10446" t="str">
            <v>Fixed Roof Tanks - Aromatics</v>
          </cell>
          <cell r="J10446" t="str">
            <v>Xylenes, Mixed: Breathing Loss</v>
          </cell>
          <cell r="N10446">
            <v>40988</v>
          </cell>
        </row>
        <row r="10447">
          <cell r="A10447" t="str">
            <v>40703624</v>
          </cell>
          <cell r="B10447" t="str">
            <v>Point</v>
          </cell>
          <cell r="C10447" t="str">
            <v>Organic Chem Storage - Fixed Roof Tanks - Xylenes, Mixed: Working Loss</v>
          </cell>
          <cell r="D10447" t="str">
            <v>Industrial Processes - Storage and Transfer</v>
          </cell>
          <cell r="G10447" t="str">
            <v>Petroleum and Solvent Evaporation</v>
          </cell>
          <cell r="H10447" t="str">
            <v>Organic Chemical Storage</v>
          </cell>
          <cell r="I10447" t="str">
            <v>Fixed Roof Tanks - Aromatics</v>
          </cell>
          <cell r="J10447" t="str">
            <v>Xylenes, Mixed: Working Loss</v>
          </cell>
          <cell r="N10447">
            <v>40988</v>
          </cell>
        </row>
        <row r="10448">
          <cell r="A10448" t="str">
            <v>40703625</v>
          </cell>
          <cell r="B10448" t="str">
            <v>Point</v>
          </cell>
          <cell r="C10448" t="str">
            <v>Organic Chem Storage - Fixed Roof Tanks - Creosote: Breathing Loss</v>
          </cell>
          <cell r="D10448" t="str">
            <v>Industrial Processes - Storage and Transfer</v>
          </cell>
          <cell r="G10448" t="str">
            <v>Petroleum and Solvent Evaporation</v>
          </cell>
          <cell r="H10448" t="str">
            <v>Organic Chemical Storage</v>
          </cell>
          <cell r="I10448" t="str">
            <v>Fixed Roof Tanks - Aromatics</v>
          </cell>
          <cell r="J10448" t="str">
            <v>Creosote: Breathing Loss</v>
          </cell>
          <cell r="N10448">
            <v>40988</v>
          </cell>
        </row>
        <row r="10449">
          <cell r="A10449" t="str">
            <v>40703626</v>
          </cell>
          <cell r="B10449" t="str">
            <v>Point</v>
          </cell>
          <cell r="C10449" t="str">
            <v>Organic Chem Storage - Fixed Roof Tanks - Creosote: Working Loss</v>
          </cell>
          <cell r="D10449" t="str">
            <v>Industrial Processes - Storage and Transfer</v>
          </cell>
          <cell r="G10449" t="str">
            <v>Petroleum and Solvent Evaporation</v>
          </cell>
          <cell r="H10449" t="str">
            <v>Organic Chemical Storage</v>
          </cell>
          <cell r="I10449" t="str">
            <v>Fixed Roof Tanks - Aromatics</v>
          </cell>
          <cell r="J10449" t="str">
            <v>Creosote: Working Loss</v>
          </cell>
          <cell r="N10449">
            <v>40988</v>
          </cell>
        </row>
        <row r="10450">
          <cell r="A10450" t="str">
            <v>40703697</v>
          </cell>
          <cell r="B10450" t="str">
            <v>Point</v>
          </cell>
          <cell r="C10450" t="str">
            <v>Organic Chem Storage - Fixed Roof Tanks - Specify Aromatic: Breathing Loss</v>
          </cell>
          <cell r="D10450" t="str">
            <v>Industrial Processes - Storage and Transfer</v>
          </cell>
          <cell r="G10450" t="str">
            <v>Petroleum and Solvent Evaporation</v>
          </cell>
          <cell r="H10450" t="str">
            <v>Organic Chemical Storage</v>
          </cell>
          <cell r="I10450" t="str">
            <v>Fixed Roof Tanks - Aromatics</v>
          </cell>
          <cell r="J10450" t="str">
            <v>Specify Aromatic: Breathing Loss</v>
          </cell>
          <cell r="N10450">
            <v>40988</v>
          </cell>
        </row>
        <row r="10451">
          <cell r="A10451" t="str">
            <v>40703698</v>
          </cell>
          <cell r="B10451" t="str">
            <v>Point</v>
          </cell>
          <cell r="C10451" t="str">
            <v>Organic Chem Storage - Fixed Roof Tanks - Specify Aromatic: Working Loss</v>
          </cell>
          <cell r="D10451" t="str">
            <v>Industrial Processes - Storage and Transfer</v>
          </cell>
          <cell r="G10451" t="str">
            <v>Petroleum and Solvent Evaporation</v>
          </cell>
          <cell r="H10451" t="str">
            <v>Organic Chemical Storage</v>
          </cell>
          <cell r="I10451" t="str">
            <v>Fixed Roof Tanks - Aromatics</v>
          </cell>
          <cell r="J10451" t="str">
            <v>Specify Aromatic: Working Loss</v>
          </cell>
          <cell r="N10451">
            <v>40988</v>
          </cell>
        </row>
        <row r="10452">
          <cell r="A10452" t="str">
            <v>40704001</v>
          </cell>
          <cell r="B10452" t="str">
            <v>Point</v>
          </cell>
          <cell r="C10452" t="str">
            <v>Organic Chem Storage - Fixed Roof Tanks - Acetic Acid: Breathing Loss</v>
          </cell>
          <cell r="D10452" t="str">
            <v>Industrial Processes - Storage and Transfer</v>
          </cell>
          <cell r="G10452" t="str">
            <v>Petroleum and Solvent Evaporation</v>
          </cell>
          <cell r="H10452" t="str">
            <v>Organic Chemical Storage</v>
          </cell>
          <cell r="I10452" t="str">
            <v>Fixed Roof Tanks - Carboxylic Acids</v>
          </cell>
          <cell r="J10452" t="str">
            <v>Acetic Acid: Breathing Loss</v>
          </cell>
          <cell r="N10452">
            <v>40988</v>
          </cell>
        </row>
        <row r="10453">
          <cell r="A10453" t="str">
            <v>40704002</v>
          </cell>
          <cell r="B10453" t="str">
            <v>Point</v>
          </cell>
          <cell r="C10453" t="str">
            <v>Organic Chem Storage - Fixed Roof Tanks - Acetic Acid: Working Loss</v>
          </cell>
          <cell r="D10453" t="str">
            <v>Industrial Processes - Storage and Transfer</v>
          </cell>
          <cell r="G10453" t="str">
            <v>Petroleum and Solvent Evaporation</v>
          </cell>
          <cell r="H10453" t="str">
            <v>Organic Chemical Storage</v>
          </cell>
          <cell r="I10453" t="str">
            <v>Fixed Roof Tanks - Carboxylic Acids</v>
          </cell>
          <cell r="J10453" t="str">
            <v>Acetic Acid: Working Loss</v>
          </cell>
          <cell r="N10453">
            <v>40988</v>
          </cell>
        </row>
        <row r="10454">
          <cell r="A10454" t="str">
            <v>40704003</v>
          </cell>
          <cell r="B10454" t="str">
            <v>Point</v>
          </cell>
          <cell r="C10454" t="str">
            <v>Organic Chem Storage - Fixed Roof Tanks - Acrylic Acid: Breathing Loss</v>
          </cell>
          <cell r="D10454" t="str">
            <v>Industrial Processes - Storage and Transfer</v>
          </cell>
          <cell r="G10454" t="str">
            <v>Petroleum and Solvent Evaporation</v>
          </cell>
          <cell r="H10454" t="str">
            <v>Organic Chemical Storage</v>
          </cell>
          <cell r="I10454" t="str">
            <v>Fixed Roof Tanks - Carboxylic Acids</v>
          </cell>
          <cell r="J10454" t="str">
            <v>Acrylic Acid: Breathing Loss</v>
          </cell>
          <cell r="N10454">
            <v>40988</v>
          </cell>
        </row>
        <row r="10455">
          <cell r="A10455" t="str">
            <v>40704004</v>
          </cell>
          <cell r="B10455" t="str">
            <v>Point</v>
          </cell>
          <cell r="C10455" t="str">
            <v>Organic Chem Storage - Fixed Roof Tanks - Acrylic Acid: Working Loss</v>
          </cell>
          <cell r="D10455" t="str">
            <v>Industrial Processes - Storage and Transfer</v>
          </cell>
          <cell r="G10455" t="str">
            <v>Petroleum and Solvent Evaporation</v>
          </cell>
          <cell r="H10455" t="str">
            <v>Organic Chemical Storage</v>
          </cell>
          <cell r="I10455" t="str">
            <v>Fixed Roof Tanks - Carboxylic Acids</v>
          </cell>
          <cell r="J10455" t="str">
            <v>Acrylic Acid: Working Loss</v>
          </cell>
          <cell r="N10455">
            <v>40988</v>
          </cell>
        </row>
        <row r="10456">
          <cell r="A10456" t="str">
            <v>40704005</v>
          </cell>
          <cell r="B10456" t="str">
            <v>Point</v>
          </cell>
          <cell r="C10456" t="str">
            <v>Organic Chem Storage - Fixed Roof Tanks - Adipic Acid (Soln): Breathing Loss</v>
          </cell>
          <cell r="D10456" t="str">
            <v>Industrial Processes - Storage and Transfer</v>
          </cell>
          <cell r="G10456" t="str">
            <v>Petroleum and Solvent Evaporation</v>
          </cell>
          <cell r="H10456" t="str">
            <v>Organic Chemical Storage</v>
          </cell>
          <cell r="I10456" t="str">
            <v>Fixed Roof Tanks - Carboxylic Acids</v>
          </cell>
          <cell r="J10456" t="str">
            <v>Adipic Acid (Soln): Breathing Loss</v>
          </cell>
          <cell r="N10456">
            <v>40988</v>
          </cell>
        </row>
        <row r="10457">
          <cell r="A10457" t="str">
            <v>40704006</v>
          </cell>
          <cell r="B10457" t="str">
            <v>Point</v>
          </cell>
          <cell r="C10457" t="str">
            <v>Organic Chem Storage - Fixed Roof Tanks - Adipic Acid (Soln): Working Loss</v>
          </cell>
          <cell r="D10457" t="str">
            <v>Industrial Processes - Storage and Transfer</v>
          </cell>
          <cell r="G10457" t="str">
            <v>Petroleum and Solvent Evaporation</v>
          </cell>
          <cell r="H10457" t="str">
            <v>Organic Chemical Storage</v>
          </cell>
          <cell r="I10457" t="str">
            <v>Fixed Roof Tanks - Carboxylic Acids</v>
          </cell>
          <cell r="J10457" t="str">
            <v>Adipic Acid (Soln): Working Loss</v>
          </cell>
          <cell r="N10457">
            <v>40988</v>
          </cell>
        </row>
        <row r="10458">
          <cell r="A10458" t="str">
            <v>40704007</v>
          </cell>
          <cell r="B10458" t="str">
            <v>Point</v>
          </cell>
          <cell r="C10458" t="str">
            <v>Organic Chem Storage - Fixed Roof Tanks - Formic Acid: Breathing Loss</v>
          </cell>
          <cell r="D10458" t="str">
            <v>Industrial Processes - Storage and Transfer</v>
          </cell>
          <cell r="G10458" t="str">
            <v>Petroleum and Solvent Evaporation</v>
          </cell>
          <cell r="H10458" t="str">
            <v>Organic Chemical Storage</v>
          </cell>
          <cell r="I10458" t="str">
            <v>Fixed Roof Tanks - Carboxylic Acids</v>
          </cell>
          <cell r="J10458" t="str">
            <v>Formic Acid: Breathing Loss</v>
          </cell>
          <cell r="N10458">
            <v>40988</v>
          </cell>
        </row>
        <row r="10459">
          <cell r="A10459" t="str">
            <v>40704008</v>
          </cell>
          <cell r="B10459" t="str">
            <v>Point</v>
          </cell>
          <cell r="C10459" t="str">
            <v>Organic Chem Storage - Fixed Roof Tanks - Formic Acid: Working Loss</v>
          </cell>
          <cell r="D10459" t="str">
            <v>Industrial Processes - Storage and Transfer</v>
          </cell>
          <cell r="G10459" t="str">
            <v>Petroleum and Solvent Evaporation</v>
          </cell>
          <cell r="H10459" t="str">
            <v>Organic Chemical Storage</v>
          </cell>
          <cell r="I10459" t="str">
            <v>Fixed Roof Tanks - Carboxylic Acids</v>
          </cell>
          <cell r="J10459" t="str">
            <v>Formic Acid: Working Loss</v>
          </cell>
          <cell r="N10459">
            <v>40988</v>
          </cell>
        </row>
        <row r="10460">
          <cell r="A10460" t="str">
            <v>40704009</v>
          </cell>
          <cell r="B10460" t="str">
            <v>Point</v>
          </cell>
          <cell r="C10460" t="str">
            <v>Organic Chem Storage - Fixed Roof Tanks - Propionic Acid: Breathing Loss</v>
          </cell>
          <cell r="D10460" t="str">
            <v>Industrial Processes - Storage and Transfer</v>
          </cell>
          <cell r="G10460" t="str">
            <v>Petroleum and Solvent Evaporation</v>
          </cell>
          <cell r="H10460" t="str">
            <v>Organic Chemical Storage</v>
          </cell>
          <cell r="I10460" t="str">
            <v>Fixed Roof Tanks - Carboxylic Acids</v>
          </cell>
          <cell r="J10460" t="str">
            <v>Propionic Acid: Breathing Loss</v>
          </cell>
          <cell r="N10460">
            <v>40988</v>
          </cell>
        </row>
        <row r="10461">
          <cell r="A10461" t="str">
            <v>40704010</v>
          </cell>
          <cell r="B10461" t="str">
            <v>Point</v>
          </cell>
          <cell r="C10461" t="str">
            <v>Organic Chem Storage - Fixed Roof Tanks - Propionic Acid: Working Loss</v>
          </cell>
          <cell r="D10461" t="str">
            <v>Industrial Processes - Storage and Transfer</v>
          </cell>
          <cell r="G10461" t="str">
            <v>Petroleum and Solvent Evaporation</v>
          </cell>
          <cell r="H10461" t="str">
            <v>Organic Chemical Storage</v>
          </cell>
          <cell r="I10461" t="str">
            <v>Fixed Roof Tanks - Carboxylic Acids</v>
          </cell>
          <cell r="J10461" t="str">
            <v>Propionic Acid: Working Loss</v>
          </cell>
          <cell r="N10461">
            <v>40988</v>
          </cell>
        </row>
        <row r="10462">
          <cell r="A10462" t="str">
            <v>40704011</v>
          </cell>
          <cell r="B10462" t="str">
            <v>Point</v>
          </cell>
          <cell r="C10462" t="str">
            <v>Organic Chem Storage - Fixed Roof Tanks - Chloroacetic Acid: Breathing Loss</v>
          </cell>
          <cell r="D10462" t="str">
            <v>Industrial Processes - Storage and Transfer</v>
          </cell>
          <cell r="G10462" t="str">
            <v>Petroleum and Solvent Evaporation</v>
          </cell>
          <cell r="H10462" t="str">
            <v>Organic Chemical Storage</v>
          </cell>
          <cell r="I10462" t="str">
            <v>Fixed Roof Tanks - Carboxylic Acids</v>
          </cell>
          <cell r="J10462" t="str">
            <v>Chloroacetic Acid: Breathing Loss</v>
          </cell>
          <cell r="N10462">
            <v>40988</v>
          </cell>
        </row>
        <row r="10463">
          <cell r="A10463" t="str">
            <v>40704012</v>
          </cell>
          <cell r="B10463" t="str">
            <v>Point</v>
          </cell>
          <cell r="C10463" t="str">
            <v>Organic Chem Storage - Fixed Roof Tanks - Chloroacetic Acid: Working Loss</v>
          </cell>
          <cell r="D10463" t="str">
            <v>Industrial Processes - Storage and Transfer</v>
          </cell>
          <cell r="G10463" t="str">
            <v>Petroleum and Solvent Evaporation</v>
          </cell>
          <cell r="H10463" t="str">
            <v>Organic Chemical Storage</v>
          </cell>
          <cell r="I10463" t="str">
            <v>Fixed Roof Tanks - Carboxylic Acids</v>
          </cell>
          <cell r="J10463" t="str">
            <v>Chloroacetic Acid: Working Loss</v>
          </cell>
          <cell r="N10463">
            <v>40988</v>
          </cell>
        </row>
        <row r="10464">
          <cell r="A10464" t="str">
            <v>40704097</v>
          </cell>
          <cell r="B10464" t="str">
            <v>Point</v>
          </cell>
          <cell r="C10464" t="str">
            <v>Organic Chem Storage - Fixed Roof Tanks - Specify Carboxylic Acid: Breathing Loss</v>
          </cell>
          <cell r="D10464" t="str">
            <v>Industrial Processes - Storage and Transfer</v>
          </cell>
          <cell r="G10464" t="str">
            <v>Petroleum and Solvent Evaporation</v>
          </cell>
          <cell r="H10464" t="str">
            <v>Organic Chemical Storage</v>
          </cell>
          <cell r="I10464" t="str">
            <v>Fixed Roof Tanks - Carboxylic Acids</v>
          </cell>
          <cell r="J10464" t="str">
            <v>Specify Acid: Breathing Loss</v>
          </cell>
          <cell r="N10464">
            <v>40988</v>
          </cell>
        </row>
        <row r="10465">
          <cell r="A10465" t="str">
            <v>40704098</v>
          </cell>
          <cell r="B10465" t="str">
            <v>Point</v>
          </cell>
          <cell r="C10465" t="str">
            <v>Organic Chem Storage - Fixed Roof Tanks - Specify Carboxylic Acid: Working Loss</v>
          </cell>
          <cell r="D10465" t="str">
            <v>Industrial Processes - Storage and Transfer</v>
          </cell>
          <cell r="G10465" t="str">
            <v>Petroleum and Solvent Evaporation</v>
          </cell>
          <cell r="H10465" t="str">
            <v>Organic Chemical Storage</v>
          </cell>
          <cell r="I10465" t="str">
            <v>Fixed Roof Tanks - Carboxylic Acids</v>
          </cell>
          <cell r="J10465" t="str">
            <v>Specify Acid: Working Loss</v>
          </cell>
          <cell r="N10465">
            <v>40988</v>
          </cell>
        </row>
        <row r="10466">
          <cell r="A10466" t="str">
            <v>40704099</v>
          </cell>
          <cell r="B10466" t="str">
            <v>Point</v>
          </cell>
          <cell r="C10466" t="str">
            <v>Organic Chem Storage - Fixed Roof Tanks - Specify Carboxylic Acid: Breathing Loss</v>
          </cell>
          <cell r="D10466" t="str">
            <v>Industrial Processes - Storage and Transfer</v>
          </cell>
          <cell r="G10466" t="str">
            <v>Petroleum and Solvent Evaporation</v>
          </cell>
          <cell r="H10466" t="str">
            <v>Organic Chemical Storage</v>
          </cell>
          <cell r="I10466" t="str">
            <v>Fixed Roof Tanks - Carboxylic Acids</v>
          </cell>
          <cell r="J10466" t="str">
            <v>Specify Acid: Breathing Loss</v>
          </cell>
          <cell r="K10466" t="str">
            <v>40704097</v>
          </cell>
          <cell r="L10466" t="str">
            <v>2005</v>
          </cell>
          <cell r="N10466">
            <v>40988</v>
          </cell>
        </row>
        <row r="10467">
          <cell r="A10467" t="str">
            <v>40704401</v>
          </cell>
          <cell r="B10467" t="str">
            <v>Point</v>
          </cell>
          <cell r="C10467" t="str">
            <v>Organic Chem Storage - Fixed Roof Tanks - Butyl Acetate: Breathing Loss</v>
          </cell>
          <cell r="D10467" t="str">
            <v>Industrial Processes - Storage and Transfer</v>
          </cell>
          <cell r="G10467" t="str">
            <v>Petroleum and Solvent Evaporation</v>
          </cell>
          <cell r="H10467" t="str">
            <v>Organic Chemical Storage</v>
          </cell>
          <cell r="I10467" t="str">
            <v>Fixed Roof Tanks - Esters</v>
          </cell>
          <cell r="J10467" t="str">
            <v>Butyl Acetate: Breathing Loss</v>
          </cell>
          <cell r="N10467">
            <v>40988</v>
          </cell>
        </row>
        <row r="10468">
          <cell r="A10468" t="str">
            <v>40704402</v>
          </cell>
          <cell r="B10468" t="str">
            <v>Point</v>
          </cell>
          <cell r="C10468" t="str">
            <v>Organic Chem Storage - Fixed Roof Tanks - Butyl Acetate: Working Loss</v>
          </cell>
          <cell r="D10468" t="str">
            <v>Industrial Processes - Storage and Transfer</v>
          </cell>
          <cell r="G10468" t="str">
            <v>Petroleum and Solvent Evaporation</v>
          </cell>
          <cell r="H10468" t="str">
            <v>Organic Chemical Storage</v>
          </cell>
          <cell r="I10468" t="str">
            <v>Fixed Roof Tanks - Esters</v>
          </cell>
          <cell r="J10468" t="str">
            <v>Butyl Acetate: Working Loss</v>
          </cell>
          <cell r="N10468">
            <v>40988</v>
          </cell>
        </row>
        <row r="10469">
          <cell r="A10469" t="str">
            <v>40704403</v>
          </cell>
          <cell r="B10469" t="str">
            <v>Point</v>
          </cell>
          <cell r="C10469" t="str">
            <v>Organic Chem Storage - Fixed Roof Tanks - Butyl Acrylate: Breathing Loss</v>
          </cell>
          <cell r="D10469" t="str">
            <v>Industrial Processes - Storage and Transfer</v>
          </cell>
          <cell r="G10469" t="str">
            <v>Petroleum and Solvent Evaporation</v>
          </cell>
          <cell r="H10469" t="str">
            <v>Organic Chemical Storage</v>
          </cell>
          <cell r="I10469" t="str">
            <v>Fixed Roof Tanks - Esters</v>
          </cell>
          <cell r="J10469" t="str">
            <v>Butyl Acrylate: Breathing Loss</v>
          </cell>
          <cell r="N10469">
            <v>40988</v>
          </cell>
        </row>
        <row r="10470">
          <cell r="A10470" t="str">
            <v>40704404</v>
          </cell>
          <cell r="B10470" t="str">
            <v>Point</v>
          </cell>
          <cell r="C10470" t="str">
            <v>Organic Chem Storage - Fixed Roof Tanks - Butyl Acrylate: Working Loss</v>
          </cell>
          <cell r="D10470" t="str">
            <v>Industrial Processes - Storage and Transfer</v>
          </cell>
          <cell r="G10470" t="str">
            <v>Petroleum and Solvent Evaporation</v>
          </cell>
          <cell r="H10470" t="str">
            <v>Organic Chemical Storage</v>
          </cell>
          <cell r="I10470" t="str">
            <v>Fixed Roof Tanks - Esters</v>
          </cell>
          <cell r="J10470" t="str">
            <v>Butyl Acrylate: Working Loss</v>
          </cell>
          <cell r="N10470">
            <v>40988</v>
          </cell>
        </row>
        <row r="10471">
          <cell r="A10471" t="str">
            <v>40704405</v>
          </cell>
          <cell r="B10471" t="str">
            <v>Point</v>
          </cell>
          <cell r="C10471" t="str">
            <v>Organic Chem Storage - Fixed Roof Tanks - Ethyl Acetate: Breathing Loss</v>
          </cell>
          <cell r="D10471" t="str">
            <v>Industrial Processes - Storage and Transfer</v>
          </cell>
          <cell r="G10471" t="str">
            <v>Petroleum and Solvent Evaporation</v>
          </cell>
          <cell r="H10471" t="str">
            <v>Organic Chemical Storage</v>
          </cell>
          <cell r="I10471" t="str">
            <v>Fixed Roof Tanks - Esters</v>
          </cell>
          <cell r="J10471" t="str">
            <v>Ethyl Acetate: Breathing Loss</v>
          </cell>
          <cell r="N10471">
            <v>40988</v>
          </cell>
        </row>
        <row r="10472">
          <cell r="A10472" t="str">
            <v>40704406</v>
          </cell>
          <cell r="B10472" t="str">
            <v>Point</v>
          </cell>
          <cell r="C10472" t="str">
            <v>Organic Chem Storage - Fixed Roof Tanks - Ethyl Acetate: Working Loss</v>
          </cell>
          <cell r="D10472" t="str">
            <v>Industrial Processes - Storage and Transfer</v>
          </cell>
          <cell r="G10472" t="str">
            <v>Petroleum and Solvent Evaporation</v>
          </cell>
          <cell r="H10472" t="str">
            <v>Organic Chemical Storage</v>
          </cell>
          <cell r="I10472" t="str">
            <v>Fixed Roof Tanks - Esters</v>
          </cell>
          <cell r="J10472" t="str">
            <v>Ethyl Acetate: Working Loss</v>
          </cell>
          <cell r="N10472">
            <v>40988</v>
          </cell>
        </row>
        <row r="10473">
          <cell r="A10473" t="str">
            <v>40704407</v>
          </cell>
          <cell r="B10473" t="str">
            <v>Point</v>
          </cell>
          <cell r="C10473" t="str">
            <v>Organic Chem Storage - Fixed Roof Tanks - Ethyl Acrylate: Breathing Loss</v>
          </cell>
          <cell r="D10473" t="str">
            <v>Industrial Processes - Storage and Transfer</v>
          </cell>
          <cell r="G10473" t="str">
            <v>Petroleum and Solvent Evaporation</v>
          </cell>
          <cell r="H10473" t="str">
            <v>Organic Chemical Storage</v>
          </cell>
          <cell r="I10473" t="str">
            <v>Fixed Roof Tanks - Esters</v>
          </cell>
          <cell r="J10473" t="str">
            <v>Ethyl Acrylate: Breathing Loss</v>
          </cell>
          <cell r="N10473">
            <v>40988</v>
          </cell>
        </row>
        <row r="10474">
          <cell r="A10474" t="str">
            <v>40704408</v>
          </cell>
          <cell r="B10474" t="str">
            <v>Point</v>
          </cell>
          <cell r="C10474" t="str">
            <v>Organic Chem Storage - Fixed Roof Tanks - Ethyl Acrylate: Working Loss</v>
          </cell>
          <cell r="D10474" t="str">
            <v>Industrial Processes - Storage and Transfer</v>
          </cell>
          <cell r="G10474" t="str">
            <v>Petroleum and Solvent Evaporation</v>
          </cell>
          <cell r="H10474" t="str">
            <v>Organic Chemical Storage</v>
          </cell>
          <cell r="I10474" t="str">
            <v>Fixed Roof Tanks - Esters</v>
          </cell>
          <cell r="J10474" t="str">
            <v>Ethyl Acrylate: Working Loss</v>
          </cell>
          <cell r="N10474">
            <v>40988</v>
          </cell>
        </row>
        <row r="10475">
          <cell r="A10475" t="str">
            <v>40704409</v>
          </cell>
          <cell r="B10475" t="str">
            <v>Point</v>
          </cell>
          <cell r="C10475" t="str">
            <v>Organic Chem Storage - Fixed Roof Tanks - Isobutyl Acrylate: Breathing Loss</v>
          </cell>
          <cell r="D10475" t="str">
            <v>Industrial Processes - Storage and Transfer</v>
          </cell>
          <cell r="G10475" t="str">
            <v>Petroleum and Solvent Evaporation</v>
          </cell>
          <cell r="H10475" t="str">
            <v>Organic Chemical Storage</v>
          </cell>
          <cell r="I10475" t="str">
            <v>Fixed Roof Tanks - Esters</v>
          </cell>
          <cell r="J10475" t="str">
            <v>Isobutyl Acrylate: Breathing Loss</v>
          </cell>
          <cell r="N10475">
            <v>40988</v>
          </cell>
        </row>
        <row r="10476">
          <cell r="A10476" t="str">
            <v>40704410</v>
          </cell>
          <cell r="B10476" t="str">
            <v>Point</v>
          </cell>
          <cell r="C10476" t="str">
            <v>Organic Chem Storage - Fixed Roof Tanks - Isobutyl Acrylate: Working Loss</v>
          </cell>
          <cell r="D10476" t="str">
            <v>Industrial Processes - Storage and Transfer</v>
          </cell>
          <cell r="G10476" t="str">
            <v>Petroleum and Solvent Evaporation</v>
          </cell>
          <cell r="H10476" t="str">
            <v>Organic Chemical Storage</v>
          </cell>
          <cell r="I10476" t="str">
            <v>Fixed Roof Tanks - Esters</v>
          </cell>
          <cell r="J10476" t="str">
            <v>Isobutyl Acrylate: Working Loss</v>
          </cell>
          <cell r="N10476">
            <v>40988</v>
          </cell>
        </row>
        <row r="10477">
          <cell r="A10477" t="str">
            <v>40704411</v>
          </cell>
          <cell r="B10477" t="str">
            <v>Point</v>
          </cell>
          <cell r="C10477" t="str">
            <v>Organic Chem Storage - Fixed Roof Tanks - Isopropyl Acetate: Breathing Loss</v>
          </cell>
          <cell r="D10477" t="str">
            <v>Industrial Processes - Storage and Transfer</v>
          </cell>
          <cell r="G10477" t="str">
            <v>Petroleum and Solvent Evaporation</v>
          </cell>
          <cell r="H10477" t="str">
            <v>Organic Chemical Storage</v>
          </cell>
          <cell r="I10477" t="str">
            <v>Fixed Roof Tanks - Esters</v>
          </cell>
          <cell r="J10477" t="str">
            <v>Isopropyl Acetate: Breathing Loss</v>
          </cell>
          <cell r="N10477">
            <v>40988</v>
          </cell>
        </row>
        <row r="10478">
          <cell r="A10478" t="str">
            <v>40704412</v>
          </cell>
          <cell r="B10478" t="str">
            <v>Point</v>
          </cell>
          <cell r="C10478" t="str">
            <v>Organic Chem Storage - Fixed Roof Tanks - Isopropyl Acetate: Working Loss</v>
          </cell>
          <cell r="D10478" t="str">
            <v>Industrial Processes - Storage and Transfer</v>
          </cell>
          <cell r="G10478" t="str">
            <v>Petroleum and Solvent Evaporation</v>
          </cell>
          <cell r="H10478" t="str">
            <v>Organic Chemical Storage</v>
          </cell>
          <cell r="I10478" t="str">
            <v>Fixed Roof Tanks - Esters</v>
          </cell>
          <cell r="J10478" t="str">
            <v>Isopropyl Acetate: Working Loss</v>
          </cell>
          <cell r="N10478">
            <v>40988</v>
          </cell>
        </row>
        <row r="10479">
          <cell r="A10479" t="str">
            <v>40704413</v>
          </cell>
          <cell r="B10479" t="str">
            <v>Point</v>
          </cell>
          <cell r="C10479" t="str">
            <v>Organic Chem Storage - Fixed Roof Tanks - Methyl Acetate: Breathing Loss</v>
          </cell>
          <cell r="D10479" t="str">
            <v>Industrial Processes - Storage and Transfer</v>
          </cell>
          <cell r="G10479" t="str">
            <v>Petroleum and Solvent Evaporation</v>
          </cell>
          <cell r="H10479" t="str">
            <v>Organic Chemical Storage</v>
          </cell>
          <cell r="I10479" t="str">
            <v>Fixed Roof Tanks - Esters</v>
          </cell>
          <cell r="J10479" t="str">
            <v>Methyl Acetate: Breathing Loss</v>
          </cell>
          <cell r="N10479">
            <v>40988</v>
          </cell>
        </row>
        <row r="10480">
          <cell r="A10480" t="str">
            <v>40704414</v>
          </cell>
          <cell r="B10480" t="str">
            <v>Point</v>
          </cell>
          <cell r="C10480" t="str">
            <v>Organic Chem Storage - Fixed Roof Tanks - Methyl Acetate: Working Loss</v>
          </cell>
          <cell r="D10480" t="str">
            <v>Industrial Processes - Storage and Transfer</v>
          </cell>
          <cell r="G10480" t="str">
            <v>Petroleum and Solvent Evaporation</v>
          </cell>
          <cell r="H10480" t="str">
            <v>Organic Chemical Storage</v>
          </cell>
          <cell r="I10480" t="str">
            <v>Fixed Roof Tanks - Esters</v>
          </cell>
          <cell r="J10480" t="str">
            <v>Methyl Acetate: Working Loss</v>
          </cell>
          <cell r="N10480">
            <v>40988</v>
          </cell>
        </row>
        <row r="10481">
          <cell r="A10481" t="str">
            <v>40704415</v>
          </cell>
          <cell r="B10481" t="str">
            <v>Point</v>
          </cell>
          <cell r="C10481" t="str">
            <v>Organic Chem Storage - Fixed Roof Tanks - Methyl Acrylate: Breathing Loss</v>
          </cell>
          <cell r="D10481" t="str">
            <v>Industrial Processes - Storage and Transfer</v>
          </cell>
          <cell r="G10481" t="str">
            <v>Petroleum and Solvent Evaporation</v>
          </cell>
          <cell r="H10481" t="str">
            <v>Organic Chemical Storage</v>
          </cell>
          <cell r="I10481" t="str">
            <v>Fixed Roof Tanks - Esters</v>
          </cell>
          <cell r="J10481" t="str">
            <v>Methyl Acrylate: Breathing Loss</v>
          </cell>
          <cell r="N10481">
            <v>40988</v>
          </cell>
        </row>
        <row r="10482">
          <cell r="A10482" t="str">
            <v>40704416</v>
          </cell>
          <cell r="B10482" t="str">
            <v>Point</v>
          </cell>
          <cell r="C10482" t="str">
            <v>Organic Chem Storage - Fixed Roof Tanks - Methyl Acrylate: Working Loss</v>
          </cell>
          <cell r="D10482" t="str">
            <v>Industrial Processes - Storage and Transfer</v>
          </cell>
          <cell r="G10482" t="str">
            <v>Petroleum and Solvent Evaporation</v>
          </cell>
          <cell r="H10482" t="str">
            <v>Organic Chemical Storage</v>
          </cell>
          <cell r="I10482" t="str">
            <v>Fixed Roof Tanks - Esters</v>
          </cell>
          <cell r="J10482" t="str">
            <v>Methyl Acrylate: Working Loss</v>
          </cell>
          <cell r="N10482">
            <v>40988</v>
          </cell>
        </row>
        <row r="10483">
          <cell r="A10483" t="str">
            <v>40704417</v>
          </cell>
          <cell r="B10483" t="str">
            <v>Point</v>
          </cell>
          <cell r="C10483" t="str">
            <v>Organic Chem Storage - Fixed Roof Tanks - Methyl Methacrylate: Breathing Loss</v>
          </cell>
          <cell r="D10483" t="str">
            <v>Industrial Processes - Storage and Transfer</v>
          </cell>
          <cell r="G10483" t="str">
            <v>Petroleum and Solvent Evaporation</v>
          </cell>
          <cell r="H10483" t="str">
            <v>Organic Chemical Storage</v>
          </cell>
          <cell r="I10483" t="str">
            <v>Fixed Roof Tanks - Esters</v>
          </cell>
          <cell r="J10483" t="str">
            <v>Methyl Methacrylate: Breathing Loss</v>
          </cell>
          <cell r="N10483">
            <v>40988</v>
          </cell>
        </row>
        <row r="10484">
          <cell r="A10484" t="str">
            <v>40704418</v>
          </cell>
          <cell r="B10484" t="str">
            <v>Point</v>
          </cell>
          <cell r="C10484" t="str">
            <v>Organic Chem Storage - Fixed Roof Tanks - Methyl Methacrylate: Working Loss</v>
          </cell>
          <cell r="D10484" t="str">
            <v>Industrial Processes - Storage and Transfer</v>
          </cell>
          <cell r="G10484" t="str">
            <v>Petroleum and Solvent Evaporation</v>
          </cell>
          <cell r="H10484" t="str">
            <v>Organic Chemical Storage</v>
          </cell>
          <cell r="I10484" t="str">
            <v>Fixed Roof Tanks - Esters</v>
          </cell>
          <cell r="J10484" t="str">
            <v>Methyl Methacrylate: Working Loss</v>
          </cell>
          <cell r="N10484">
            <v>40988</v>
          </cell>
        </row>
        <row r="10485">
          <cell r="A10485" t="str">
            <v>40704419</v>
          </cell>
          <cell r="B10485" t="str">
            <v>Point</v>
          </cell>
          <cell r="C10485" t="str">
            <v>Organic Chem Storage - Fixed Roof Tanks - Vinyl Acetate: Breathing Loss</v>
          </cell>
          <cell r="D10485" t="str">
            <v>Industrial Processes - Storage and Transfer</v>
          </cell>
          <cell r="G10485" t="str">
            <v>Petroleum and Solvent Evaporation</v>
          </cell>
          <cell r="H10485" t="str">
            <v>Organic Chemical Storage</v>
          </cell>
          <cell r="I10485" t="str">
            <v>Fixed Roof Tanks - Esters</v>
          </cell>
          <cell r="J10485" t="str">
            <v>Vinyl Acetate: Breathing Loss</v>
          </cell>
          <cell r="N10485">
            <v>40988</v>
          </cell>
        </row>
        <row r="10486">
          <cell r="A10486" t="str">
            <v>40704420</v>
          </cell>
          <cell r="B10486" t="str">
            <v>Point</v>
          </cell>
          <cell r="C10486" t="str">
            <v>Organic Chem Storage - Fixed Roof Tanks - Vinyl Acetate: Working Loss</v>
          </cell>
          <cell r="D10486" t="str">
            <v>Industrial Processes - Storage and Transfer</v>
          </cell>
          <cell r="G10486" t="str">
            <v>Petroleum and Solvent Evaporation</v>
          </cell>
          <cell r="H10486" t="str">
            <v>Organic Chemical Storage</v>
          </cell>
          <cell r="I10486" t="str">
            <v>Fixed Roof Tanks - Esters</v>
          </cell>
          <cell r="J10486" t="str">
            <v>Vinyl Acetate: Working Loss</v>
          </cell>
          <cell r="N10486">
            <v>40988</v>
          </cell>
        </row>
        <row r="10487">
          <cell r="A10487" t="str">
            <v>40704421</v>
          </cell>
          <cell r="B10487" t="str">
            <v>Point</v>
          </cell>
          <cell r="C10487" t="str">
            <v>Organic Chem Storage - Fixed Roof Tanks - n-Propyl Acetate: Breathing Loss</v>
          </cell>
          <cell r="D10487" t="str">
            <v>Industrial Processes - Storage and Transfer</v>
          </cell>
          <cell r="G10487" t="str">
            <v>Petroleum and Solvent Evaporation</v>
          </cell>
          <cell r="H10487" t="str">
            <v>Organic Chemical Storage</v>
          </cell>
          <cell r="I10487" t="str">
            <v>Fixed Roof Tanks - Esters</v>
          </cell>
          <cell r="J10487" t="str">
            <v>n-Propyl Acetate: Breathing Loss</v>
          </cell>
          <cell r="N10487">
            <v>40988</v>
          </cell>
        </row>
        <row r="10488">
          <cell r="A10488" t="str">
            <v>40704422</v>
          </cell>
          <cell r="B10488" t="str">
            <v>Point</v>
          </cell>
          <cell r="C10488" t="str">
            <v>Organic Chem Storage - Fixed Roof Tanks - n-Propyl Acetate: Working Loss</v>
          </cell>
          <cell r="D10488" t="str">
            <v>Industrial Processes - Storage and Transfer</v>
          </cell>
          <cell r="G10488" t="str">
            <v>Petroleum and Solvent Evaporation</v>
          </cell>
          <cell r="H10488" t="str">
            <v>Organic Chemical Storage</v>
          </cell>
          <cell r="I10488" t="str">
            <v>Fixed Roof Tanks - Esters</v>
          </cell>
          <cell r="J10488" t="str">
            <v>n-Propyl Acetate: Working Loss</v>
          </cell>
          <cell r="N10488">
            <v>40988</v>
          </cell>
        </row>
        <row r="10489">
          <cell r="A10489" t="str">
            <v>40704423</v>
          </cell>
          <cell r="B10489" t="str">
            <v>Point</v>
          </cell>
          <cell r="C10489" t="str">
            <v>Organic Chem Storage - Fixed Roof Tanks - i-Butyl-i-Butyrate: Breathing Loss</v>
          </cell>
          <cell r="D10489" t="str">
            <v>Industrial Processes - Storage and Transfer</v>
          </cell>
          <cell r="G10489" t="str">
            <v>Petroleum and Solvent Evaporation</v>
          </cell>
          <cell r="H10489" t="str">
            <v>Organic Chemical Storage</v>
          </cell>
          <cell r="I10489" t="str">
            <v>Fixed Roof Tanks - Esters</v>
          </cell>
          <cell r="J10489" t="str">
            <v>i-Butyl-i-Butyrate: Breathing Loss</v>
          </cell>
          <cell r="N10489">
            <v>40988</v>
          </cell>
        </row>
        <row r="10490">
          <cell r="A10490" t="str">
            <v>40704424</v>
          </cell>
          <cell r="B10490" t="str">
            <v>Point</v>
          </cell>
          <cell r="C10490" t="str">
            <v>Organic Chem Storage - Fixed Roof Tanks - i-Butyl-i-Butyrate: Working Loss</v>
          </cell>
          <cell r="D10490" t="str">
            <v>Industrial Processes - Storage and Transfer</v>
          </cell>
          <cell r="G10490" t="str">
            <v>Petroleum and Solvent Evaporation</v>
          </cell>
          <cell r="H10490" t="str">
            <v>Organic Chemical Storage</v>
          </cell>
          <cell r="I10490" t="str">
            <v>Fixed Roof Tanks - Esters</v>
          </cell>
          <cell r="J10490" t="str">
            <v>i-Butyl-i-Butyrate: Working Loss</v>
          </cell>
          <cell r="N10490">
            <v>40988</v>
          </cell>
        </row>
        <row r="10491">
          <cell r="A10491" t="str">
            <v>40704425</v>
          </cell>
          <cell r="B10491" t="str">
            <v>Point</v>
          </cell>
          <cell r="C10491" t="str">
            <v>Organic Chem Storage - Fixed Roof Tanks - Acrylic Esters: Breathing Loss</v>
          </cell>
          <cell r="D10491" t="str">
            <v>Industrial Processes - Storage and Transfer</v>
          </cell>
          <cell r="G10491" t="str">
            <v>Petroleum and Solvent Evaporation</v>
          </cell>
          <cell r="H10491" t="str">
            <v>Organic Chemical Storage</v>
          </cell>
          <cell r="I10491" t="str">
            <v>Fixed Roof Tanks - Esters</v>
          </cell>
          <cell r="J10491" t="str">
            <v>Acrylic Esters: Breathing Loss</v>
          </cell>
          <cell r="N10491">
            <v>40988</v>
          </cell>
        </row>
        <row r="10492">
          <cell r="A10492" t="str">
            <v>40704426</v>
          </cell>
          <cell r="B10492" t="str">
            <v>Point</v>
          </cell>
          <cell r="C10492" t="str">
            <v>Organic Chem Storage - Fixed Roof Tanks - Acrylic Esters: Working Loss</v>
          </cell>
          <cell r="D10492" t="str">
            <v>Industrial Processes - Storage and Transfer</v>
          </cell>
          <cell r="G10492" t="str">
            <v>Petroleum and Solvent Evaporation</v>
          </cell>
          <cell r="H10492" t="str">
            <v>Organic Chemical Storage</v>
          </cell>
          <cell r="I10492" t="str">
            <v>Fixed Roof Tanks - Esters</v>
          </cell>
          <cell r="J10492" t="str">
            <v>Acrylic Esters: Working Loss</v>
          </cell>
          <cell r="N10492">
            <v>40988</v>
          </cell>
        </row>
        <row r="10493">
          <cell r="A10493" t="str">
            <v>40704497</v>
          </cell>
          <cell r="B10493" t="str">
            <v>Point</v>
          </cell>
          <cell r="C10493" t="str">
            <v>Organic Chem Storage - Fixed Roof Tanks - Specify Ester: Breathing Loss</v>
          </cell>
          <cell r="D10493" t="str">
            <v>Industrial Processes - Storage and Transfer</v>
          </cell>
          <cell r="G10493" t="str">
            <v>Petroleum and Solvent Evaporation</v>
          </cell>
          <cell r="H10493" t="str">
            <v>Organic Chemical Storage</v>
          </cell>
          <cell r="I10493" t="str">
            <v>Fixed Roof Tanks - Esters</v>
          </cell>
          <cell r="J10493" t="str">
            <v>Specify Ester: Breathing Loss</v>
          </cell>
          <cell r="N10493">
            <v>40988</v>
          </cell>
        </row>
        <row r="10494">
          <cell r="A10494" t="str">
            <v>40704498</v>
          </cell>
          <cell r="B10494" t="str">
            <v>Point</v>
          </cell>
          <cell r="C10494" t="str">
            <v>Organic Chem Storage - Fixed Roof Tanks - Specify Ester: Working Loss</v>
          </cell>
          <cell r="D10494" t="str">
            <v>Industrial Processes - Storage and Transfer</v>
          </cell>
          <cell r="G10494" t="str">
            <v>Petroleum and Solvent Evaporation</v>
          </cell>
          <cell r="H10494" t="str">
            <v>Organic Chemical Storage</v>
          </cell>
          <cell r="I10494" t="str">
            <v>Fixed Roof Tanks - Esters</v>
          </cell>
          <cell r="J10494" t="str">
            <v>Specify Ester: Working Loss</v>
          </cell>
          <cell r="N10494">
            <v>40988</v>
          </cell>
        </row>
        <row r="10495">
          <cell r="A10495" t="str">
            <v>40704801</v>
          </cell>
          <cell r="B10495" t="str">
            <v>Point</v>
          </cell>
          <cell r="C10495" t="str">
            <v>Organic Chem Storage - Fixed Roof Tanks - Methyl-tert-Butyl Ether: Breathing Loss</v>
          </cell>
          <cell r="D10495" t="str">
            <v>Industrial Processes - Storage and Transfer</v>
          </cell>
          <cell r="G10495" t="str">
            <v>Petroleum and Solvent Evaporation</v>
          </cell>
          <cell r="H10495" t="str">
            <v>Organic Chemical Storage</v>
          </cell>
          <cell r="I10495" t="str">
            <v>Fixed Roof Tanks - Ethers</v>
          </cell>
          <cell r="J10495" t="str">
            <v>Methyl-tert-Butyl Ether: Breathing Loss</v>
          </cell>
          <cell r="N10495">
            <v>40988</v>
          </cell>
        </row>
        <row r="10496">
          <cell r="A10496" t="str">
            <v>40704802</v>
          </cell>
          <cell r="B10496" t="str">
            <v>Point</v>
          </cell>
          <cell r="C10496" t="str">
            <v>Organic Chem Storage - Fixed Roof Tanks - Methyl-tert-Butyl Ether: Working Loss</v>
          </cell>
          <cell r="D10496" t="str">
            <v>Industrial Processes - Storage and Transfer</v>
          </cell>
          <cell r="G10496" t="str">
            <v>Petroleum and Solvent Evaporation</v>
          </cell>
          <cell r="H10496" t="str">
            <v>Organic Chemical Storage</v>
          </cell>
          <cell r="I10496" t="str">
            <v>Fixed Roof Tanks - Ethers</v>
          </cell>
          <cell r="J10496" t="str">
            <v>Methyl-tert-Butyl Ether: Working Loss</v>
          </cell>
          <cell r="N10496">
            <v>40988</v>
          </cell>
        </row>
        <row r="10497">
          <cell r="A10497" t="str">
            <v>40704805</v>
          </cell>
          <cell r="B10497" t="str">
            <v>Point</v>
          </cell>
          <cell r="C10497" t="str">
            <v>Organic Chem Storage - Fixed Roof Tanks - 1,4-Dioxane: Breathing Loss</v>
          </cell>
          <cell r="D10497" t="str">
            <v>Industrial Processes - Storage and Transfer</v>
          </cell>
          <cell r="G10497" t="str">
            <v>Petroleum and Solvent Evaporation</v>
          </cell>
          <cell r="H10497" t="str">
            <v>Organic Chemical Storage</v>
          </cell>
          <cell r="I10497" t="str">
            <v>Fixed Roof Tanks - Ethers</v>
          </cell>
          <cell r="J10497" t="str">
            <v>1,4-Dioxane: Breathing Loss</v>
          </cell>
          <cell r="N10497">
            <v>40988</v>
          </cell>
        </row>
        <row r="10498">
          <cell r="A10498" t="str">
            <v>40704806</v>
          </cell>
          <cell r="B10498" t="str">
            <v>Point</v>
          </cell>
          <cell r="C10498" t="str">
            <v>Organic Chem Storage - Fixed Roof Tanks - 1,4-Dioxane: Working Loss</v>
          </cell>
          <cell r="D10498" t="str">
            <v>Industrial Processes - Storage and Transfer</v>
          </cell>
          <cell r="G10498" t="str">
            <v>Petroleum and Solvent Evaporation</v>
          </cell>
          <cell r="H10498" t="str">
            <v>Organic Chemical Storage</v>
          </cell>
          <cell r="I10498" t="str">
            <v>Fixed Roof Tanks - Ethers</v>
          </cell>
          <cell r="J10498" t="str">
            <v>1,4-Dioxane: Working Loss</v>
          </cell>
          <cell r="N10498">
            <v>40988</v>
          </cell>
        </row>
        <row r="10499">
          <cell r="A10499" t="str">
            <v>40704897</v>
          </cell>
          <cell r="B10499" t="str">
            <v>Point</v>
          </cell>
          <cell r="C10499" t="str">
            <v>Organic Chem Storage - Fixed Roof Tanks - Specify Ether: Breathing Loss</v>
          </cell>
          <cell r="D10499" t="str">
            <v>Industrial Processes - Storage and Transfer</v>
          </cell>
          <cell r="G10499" t="str">
            <v>Petroleum and Solvent Evaporation</v>
          </cell>
          <cell r="H10499" t="str">
            <v>Organic Chemical Storage</v>
          </cell>
          <cell r="I10499" t="str">
            <v>Fixed Roof Tanks - Ethers</v>
          </cell>
          <cell r="J10499" t="str">
            <v>Specify Ether: Breathing Loss</v>
          </cell>
          <cell r="N10499">
            <v>40988</v>
          </cell>
        </row>
        <row r="10500">
          <cell r="A10500" t="str">
            <v>40704898</v>
          </cell>
          <cell r="B10500" t="str">
            <v>Point</v>
          </cell>
          <cell r="C10500" t="str">
            <v>Organic Chem Storage - Fixed Roof Tanks - Specify Ether: Working Loss</v>
          </cell>
          <cell r="D10500" t="str">
            <v>Industrial Processes - Storage and Transfer</v>
          </cell>
          <cell r="G10500" t="str">
            <v>Petroleum and Solvent Evaporation</v>
          </cell>
          <cell r="H10500" t="str">
            <v>Organic Chemical Storage</v>
          </cell>
          <cell r="I10500" t="str">
            <v>Fixed Roof Tanks - Ethers</v>
          </cell>
          <cell r="J10500" t="str">
            <v>Specify Ether: Working Loss</v>
          </cell>
          <cell r="N10500">
            <v>40988</v>
          </cell>
        </row>
        <row r="10501">
          <cell r="A10501" t="str">
            <v>40705201</v>
          </cell>
          <cell r="B10501" t="str">
            <v>Point</v>
          </cell>
          <cell r="C10501" t="str">
            <v>Organic Chem Storage - Fixed Roof Tanks - Butyl Carbitol: Breathing Loss</v>
          </cell>
          <cell r="D10501" t="str">
            <v>Industrial Processes - Storage and Transfer</v>
          </cell>
          <cell r="G10501" t="str">
            <v>Petroleum and Solvent Evaporation</v>
          </cell>
          <cell r="H10501" t="str">
            <v>Organic Chemical Storage</v>
          </cell>
          <cell r="I10501" t="str">
            <v>Fixed Roof Tanks - Glycol Ethers</v>
          </cell>
          <cell r="J10501" t="str">
            <v>Butyl Carbitol: Breathing Loss</v>
          </cell>
          <cell r="N10501">
            <v>40988</v>
          </cell>
        </row>
        <row r="10502">
          <cell r="A10502" t="str">
            <v>40705202</v>
          </cell>
          <cell r="B10502" t="str">
            <v>Point</v>
          </cell>
          <cell r="C10502" t="str">
            <v>Organic Chem Storage - Fixed Roof Tanks - Butyl Carbitol: Working Loss</v>
          </cell>
          <cell r="D10502" t="str">
            <v>Industrial Processes - Storage and Transfer</v>
          </cell>
          <cell r="G10502" t="str">
            <v>Petroleum and Solvent Evaporation</v>
          </cell>
          <cell r="H10502" t="str">
            <v>Organic Chemical Storage</v>
          </cell>
          <cell r="I10502" t="str">
            <v>Fixed Roof Tanks - Glycol Ethers</v>
          </cell>
          <cell r="J10502" t="str">
            <v>Butyl Carbitol: Working Loss</v>
          </cell>
          <cell r="N10502">
            <v>40988</v>
          </cell>
        </row>
        <row r="10503">
          <cell r="A10503" t="str">
            <v>40705203</v>
          </cell>
          <cell r="B10503" t="str">
            <v>Point</v>
          </cell>
          <cell r="C10503" t="str">
            <v>Organic Chem Storage - Fixed Roof Tanks - Butyl Cellosolve: Breathing Loss</v>
          </cell>
          <cell r="D10503" t="str">
            <v>Industrial Processes - Storage and Transfer</v>
          </cell>
          <cell r="G10503" t="str">
            <v>Petroleum and Solvent Evaporation</v>
          </cell>
          <cell r="H10503" t="str">
            <v>Organic Chemical Storage</v>
          </cell>
          <cell r="I10503" t="str">
            <v>Fixed Roof Tanks - Glycol Ethers</v>
          </cell>
          <cell r="J10503" t="str">
            <v>Butyl Cellosolve: Breathing Loss</v>
          </cell>
          <cell r="N10503">
            <v>40988</v>
          </cell>
        </row>
        <row r="10504">
          <cell r="A10504" t="str">
            <v>40705204</v>
          </cell>
          <cell r="B10504" t="str">
            <v>Point</v>
          </cell>
          <cell r="C10504" t="str">
            <v>Organic Chem Storage - Fixed Roof Tanks - Butyl Cellosolve: Working Loss</v>
          </cell>
          <cell r="D10504" t="str">
            <v>Industrial Processes - Storage and Transfer</v>
          </cell>
          <cell r="G10504" t="str">
            <v>Petroleum and Solvent Evaporation</v>
          </cell>
          <cell r="H10504" t="str">
            <v>Organic Chemical Storage</v>
          </cell>
          <cell r="I10504" t="str">
            <v>Fixed Roof Tanks - Glycol Ethers</v>
          </cell>
          <cell r="J10504" t="str">
            <v>Butyl Cellosolve: Working Loss</v>
          </cell>
          <cell r="N10504">
            <v>40988</v>
          </cell>
        </row>
        <row r="10505">
          <cell r="A10505" t="str">
            <v>40705205</v>
          </cell>
          <cell r="B10505" t="str">
            <v>Point</v>
          </cell>
          <cell r="C10505" t="str">
            <v>Organic Chem Storage - Fixed Roof Tanks - Carbitol: Breathing Loss</v>
          </cell>
          <cell r="D10505" t="str">
            <v>Industrial Processes - Storage and Transfer</v>
          </cell>
          <cell r="G10505" t="str">
            <v>Petroleum and Solvent Evaporation</v>
          </cell>
          <cell r="H10505" t="str">
            <v>Organic Chemical Storage</v>
          </cell>
          <cell r="I10505" t="str">
            <v>Fixed Roof Tanks - Glycol Ethers</v>
          </cell>
          <cell r="J10505" t="str">
            <v>Carbitol: Breathing Loss</v>
          </cell>
          <cell r="N10505">
            <v>40988</v>
          </cell>
        </row>
        <row r="10506">
          <cell r="A10506" t="str">
            <v>40705206</v>
          </cell>
          <cell r="B10506" t="str">
            <v>Point</v>
          </cell>
          <cell r="C10506" t="str">
            <v>Organic Chem Storage - Fixed Roof Tanks - Carbitol: Working Loss</v>
          </cell>
          <cell r="D10506" t="str">
            <v>Industrial Processes - Storage and Transfer</v>
          </cell>
          <cell r="G10506" t="str">
            <v>Petroleum and Solvent Evaporation</v>
          </cell>
          <cell r="H10506" t="str">
            <v>Organic Chemical Storage</v>
          </cell>
          <cell r="I10506" t="str">
            <v>Fixed Roof Tanks - Glycol Ethers</v>
          </cell>
          <cell r="J10506" t="str">
            <v>Carbitol: Working Loss</v>
          </cell>
          <cell r="N10506">
            <v>40988</v>
          </cell>
        </row>
        <row r="10507">
          <cell r="A10507" t="str">
            <v>40705207</v>
          </cell>
          <cell r="B10507" t="str">
            <v>Point</v>
          </cell>
          <cell r="C10507" t="str">
            <v>Organic Chem Storage - Fixed Roof Tanks - Cellosolve: Breathing Loss</v>
          </cell>
          <cell r="D10507" t="str">
            <v>Industrial Processes - Storage and Transfer</v>
          </cell>
          <cell r="G10507" t="str">
            <v>Petroleum and Solvent Evaporation</v>
          </cell>
          <cell r="H10507" t="str">
            <v>Organic Chemical Storage</v>
          </cell>
          <cell r="I10507" t="str">
            <v>Fixed Roof Tanks - Glycol Ethers</v>
          </cell>
          <cell r="J10507" t="str">
            <v>Cellosolve: Breathing Loss</v>
          </cell>
          <cell r="N10507">
            <v>40988</v>
          </cell>
        </row>
        <row r="10508">
          <cell r="A10508" t="str">
            <v>40705208</v>
          </cell>
          <cell r="B10508" t="str">
            <v>Point</v>
          </cell>
          <cell r="C10508" t="str">
            <v>Organic Chem Storage - Fixed Roof Tanks - Cellosolve: Working Loss</v>
          </cell>
          <cell r="D10508" t="str">
            <v>Industrial Processes - Storage and Transfer</v>
          </cell>
          <cell r="G10508" t="str">
            <v>Petroleum and Solvent Evaporation</v>
          </cell>
          <cell r="H10508" t="str">
            <v>Organic Chemical Storage</v>
          </cell>
          <cell r="I10508" t="str">
            <v>Fixed Roof Tanks - Glycol Ethers</v>
          </cell>
          <cell r="J10508" t="str">
            <v>Cellosolve: Working Loss</v>
          </cell>
          <cell r="N10508">
            <v>40988</v>
          </cell>
        </row>
        <row r="10509">
          <cell r="A10509" t="str">
            <v>40705209</v>
          </cell>
          <cell r="B10509" t="str">
            <v>Point</v>
          </cell>
          <cell r="C10509" t="str">
            <v>Organic Chem Storage - Fixed Roof Tanks - Diethylene Glycol: Breathing Loss</v>
          </cell>
          <cell r="D10509" t="str">
            <v>Industrial Processes - Storage and Transfer</v>
          </cell>
          <cell r="G10509" t="str">
            <v>Petroleum and Solvent Evaporation</v>
          </cell>
          <cell r="H10509" t="str">
            <v>Organic Chemical Storage</v>
          </cell>
          <cell r="I10509" t="str">
            <v>Fixed Roof Tanks - Glycol Ethers</v>
          </cell>
          <cell r="J10509" t="str">
            <v>Diethylene Glycol: Breathing Loss</v>
          </cell>
          <cell r="N10509">
            <v>40988</v>
          </cell>
        </row>
        <row r="10510">
          <cell r="A10510" t="str">
            <v>40705210</v>
          </cell>
          <cell r="B10510" t="str">
            <v>Point</v>
          </cell>
          <cell r="C10510" t="str">
            <v>Organic Chem Storage - Fixed Roof Tanks - Diethylene Glycol: Working Loss</v>
          </cell>
          <cell r="D10510" t="str">
            <v>Industrial Processes - Storage and Transfer</v>
          </cell>
          <cell r="G10510" t="str">
            <v>Petroleum and Solvent Evaporation</v>
          </cell>
          <cell r="H10510" t="str">
            <v>Organic Chemical Storage</v>
          </cell>
          <cell r="I10510" t="str">
            <v>Fixed Roof Tanks - Glycol Ethers</v>
          </cell>
          <cell r="J10510" t="str">
            <v>Diethylene Glycol: Working Loss</v>
          </cell>
          <cell r="N10510">
            <v>40988</v>
          </cell>
        </row>
        <row r="10511">
          <cell r="A10511" t="str">
            <v>40705211</v>
          </cell>
          <cell r="B10511" t="str">
            <v>Point</v>
          </cell>
          <cell r="C10511" t="str">
            <v>Organic Chem Storage - Fixed Roof Tanks - Methyl Carbitol: Breathing Loss</v>
          </cell>
          <cell r="D10511" t="str">
            <v>Industrial Processes - Storage and Transfer</v>
          </cell>
          <cell r="G10511" t="str">
            <v>Petroleum and Solvent Evaporation</v>
          </cell>
          <cell r="H10511" t="str">
            <v>Organic Chemical Storage</v>
          </cell>
          <cell r="I10511" t="str">
            <v>Fixed Roof Tanks - Glycol Ethers</v>
          </cell>
          <cell r="J10511" t="str">
            <v>Methyl Carbitol: Breathing Loss</v>
          </cell>
          <cell r="N10511">
            <v>40988</v>
          </cell>
        </row>
        <row r="10512">
          <cell r="A10512" t="str">
            <v>40705212</v>
          </cell>
          <cell r="B10512" t="str">
            <v>Point</v>
          </cell>
          <cell r="C10512" t="str">
            <v>Organic Chem Storage - Fixed Roof Tanks - Methyl Carbitol: Working Loss</v>
          </cell>
          <cell r="D10512" t="str">
            <v>Industrial Processes - Storage and Transfer</v>
          </cell>
          <cell r="G10512" t="str">
            <v>Petroleum and Solvent Evaporation</v>
          </cell>
          <cell r="H10512" t="str">
            <v>Organic Chemical Storage</v>
          </cell>
          <cell r="I10512" t="str">
            <v>Fixed Roof Tanks - Glycol Ethers</v>
          </cell>
          <cell r="J10512" t="str">
            <v>Methyl Carbitol: Working Loss</v>
          </cell>
          <cell r="N10512">
            <v>40988</v>
          </cell>
        </row>
        <row r="10513">
          <cell r="A10513" t="str">
            <v>40705213</v>
          </cell>
          <cell r="B10513" t="str">
            <v>Point</v>
          </cell>
          <cell r="C10513" t="str">
            <v>Organic Chem Storage - Fixed Roof Tanks - Methyl Cellosolve: Breathing Loss</v>
          </cell>
          <cell r="D10513" t="str">
            <v>Industrial Processes - Storage and Transfer</v>
          </cell>
          <cell r="G10513" t="str">
            <v>Petroleum and Solvent Evaporation</v>
          </cell>
          <cell r="H10513" t="str">
            <v>Organic Chemical Storage</v>
          </cell>
          <cell r="I10513" t="str">
            <v>Fixed Roof Tanks - Glycol Ethers</v>
          </cell>
          <cell r="J10513" t="str">
            <v>Methyl Cellosolve: Breathing Loss</v>
          </cell>
          <cell r="N10513">
            <v>40988</v>
          </cell>
        </row>
        <row r="10514">
          <cell r="A10514" t="str">
            <v>40705214</v>
          </cell>
          <cell r="B10514" t="str">
            <v>Point</v>
          </cell>
          <cell r="C10514" t="str">
            <v>Organic Chem Storage - Fixed Roof Tanks - Methyl Cellosolve: Working Loss</v>
          </cell>
          <cell r="D10514" t="str">
            <v>Industrial Processes - Storage and Transfer</v>
          </cell>
          <cell r="G10514" t="str">
            <v>Petroleum and Solvent Evaporation</v>
          </cell>
          <cell r="H10514" t="str">
            <v>Organic Chemical Storage</v>
          </cell>
          <cell r="I10514" t="str">
            <v>Fixed Roof Tanks - Glycol Ethers</v>
          </cell>
          <cell r="J10514" t="str">
            <v>Methyl Cellosolve: Working Loss</v>
          </cell>
          <cell r="N10514">
            <v>40988</v>
          </cell>
        </row>
        <row r="10515">
          <cell r="A10515" t="str">
            <v>40705215</v>
          </cell>
          <cell r="B10515" t="str">
            <v>Point</v>
          </cell>
          <cell r="C10515" t="str">
            <v>Organic Chem Storage - Fixed Roof Tanks - Polyethylene Glycol: Breathing Loss</v>
          </cell>
          <cell r="D10515" t="str">
            <v>Industrial Processes - Storage and Transfer</v>
          </cell>
          <cell r="G10515" t="str">
            <v>Petroleum and Solvent Evaporation</v>
          </cell>
          <cell r="H10515" t="str">
            <v>Organic Chemical Storage</v>
          </cell>
          <cell r="I10515" t="str">
            <v>Fixed Roof Tanks - Glycol Ethers</v>
          </cell>
          <cell r="J10515" t="str">
            <v>Polyethylene Glycol: Breathing Loss</v>
          </cell>
          <cell r="N10515">
            <v>40988</v>
          </cell>
        </row>
        <row r="10516">
          <cell r="A10516" t="str">
            <v>40705216</v>
          </cell>
          <cell r="B10516" t="str">
            <v>Point</v>
          </cell>
          <cell r="C10516" t="str">
            <v>Organic Chem Storage - Fixed Roof Tanks - Polyethylene Glycol: Working Loss</v>
          </cell>
          <cell r="D10516" t="str">
            <v>Industrial Processes - Storage and Transfer</v>
          </cell>
          <cell r="G10516" t="str">
            <v>Petroleum and Solvent Evaporation</v>
          </cell>
          <cell r="H10516" t="str">
            <v>Organic Chemical Storage</v>
          </cell>
          <cell r="I10516" t="str">
            <v>Fixed Roof Tanks - Glycol Ethers</v>
          </cell>
          <cell r="J10516" t="str">
            <v>Polyethylene Glycol: Working Loss</v>
          </cell>
          <cell r="N10516">
            <v>40988</v>
          </cell>
        </row>
        <row r="10517">
          <cell r="A10517" t="str">
            <v>40705217</v>
          </cell>
          <cell r="B10517" t="str">
            <v>Point</v>
          </cell>
          <cell r="C10517" t="str">
            <v>Organic Chem Storage - Fixed Roof Tanks - Triethylene Glycol: Breathing Loss</v>
          </cell>
          <cell r="D10517" t="str">
            <v>Industrial Processes - Storage and Transfer</v>
          </cell>
          <cell r="G10517" t="str">
            <v>Petroleum and Solvent Evaporation</v>
          </cell>
          <cell r="H10517" t="str">
            <v>Organic Chemical Storage</v>
          </cell>
          <cell r="I10517" t="str">
            <v>Fixed Roof Tanks - Glycol Ethers</v>
          </cell>
          <cell r="J10517" t="str">
            <v>Triethylene Glycol: Breathing Loss</v>
          </cell>
          <cell r="N10517">
            <v>40988</v>
          </cell>
        </row>
        <row r="10518">
          <cell r="A10518" t="str">
            <v>40705218</v>
          </cell>
          <cell r="B10518" t="str">
            <v>Point</v>
          </cell>
          <cell r="C10518" t="str">
            <v>Organic Chem Storage - Fixed Roof Tanks - Triethylene Glycol: Working Loss</v>
          </cell>
          <cell r="D10518" t="str">
            <v>Industrial Processes - Storage and Transfer</v>
          </cell>
          <cell r="G10518" t="str">
            <v>Petroleum and Solvent Evaporation</v>
          </cell>
          <cell r="H10518" t="str">
            <v>Organic Chemical Storage</v>
          </cell>
          <cell r="I10518" t="str">
            <v>Fixed Roof Tanks - Glycol Ethers</v>
          </cell>
          <cell r="J10518" t="str">
            <v>Triethylene Glycol: Working Loss</v>
          </cell>
          <cell r="N10518">
            <v>40988</v>
          </cell>
        </row>
        <row r="10519">
          <cell r="A10519" t="str">
            <v>40705297</v>
          </cell>
          <cell r="B10519" t="str">
            <v>Point</v>
          </cell>
          <cell r="C10519" t="str">
            <v>Organic Chem Storage - Fixed Roof Tanks - Specify Glycol Ether: Breathing Loss</v>
          </cell>
          <cell r="D10519" t="str">
            <v>Industrial Processes - Storage and Transfer</v>
          </cell>
          <cell r="G10519" t="str">
            <v>Petroleum and Solvent Evaporation</v>
          </cell>
          <cell r="H10519" t="str">
            <v>Organic Chemical Storage</v>
          </cell>
          <cell r="I10519" t="str">
            <v>Fixed Roof Tanks - Glycol Ethers</v>
          </cell>
          <cell r="J10519" t="str">
            <v>Specify Glycol Ether: Breathing Loss</v>
          </cell>
          <cell r="N10519">
            <v>40988</v>
          </cell>
        </row>
        <row r="10520">
          <cell r="A10520" t="str">
            <v>40705298</v>
          </cell>
          <cell r="B10520" t="str">
            <v>Point</v>
          </cell>
          <cell r="C10520" t="str">
            <v>Organic Chem Storage - Fixed Roof Tanks - Specify Glycol Ether: Working Loss</v>
          </cell>
          <cell r="D10520" t="str">
            <v>Industrial Processes - Storage and Transfer</v>
          </cell>
          <cell r="G10520" t="str">
            <v>Petroleum and Solvent Evaporation</v>
          </cell>
          <cell r="H10520" t="str">
            <v>Organic Chemical Storage</v>
          </cell>
          <cell r="I10520" t="str">
            <v>Fixed Roof Tanks - Glycol Ethers</v>
          </cell>
          <cell r="J10520" t="str">
            <v>Specify Glycol Ether: Working Loss</v>
          </cell>
          <cell r="N10520">
            <v>40988</v>
          </cell>
        </row>
        <row r="10521">
          <cell r="A10521" t="str">
            <v>40705601</v>
          </cell>
          <cell r="B10521" t="str">
            <v>Point</v>
          </cell>
          <cell r="C10521" t="str">
            <v>Organic Chem Storage - Fixed Roof Tanks - 1,4-Butanediol: Breathing Loss</v>
          </cell>
          <cell r="D10521" t="str">
            <v>Industrial Processes - Storage and Transfer</v>
          </cell>
          <cell r="G10521" t="str">
            <v>Petroleum and Solvent Evaporation</v>
          </cell>
          <cell r="H10521" t="str">
            <v>Organic Chemical Storage</v>
          </cell>
          <cell r="I10521" t="str">
            <v>Fixed Roof Tanks - Glycols</v>
          </cell>
          <cell r="J10521" t="str">
            <v>1,4-Butanediol: Breathing Loss</v>
          </cell>
          <cell r="N10521">
            <v>40988</v>
          </cell>
        </row>
        <row r="10522">
          <cell r="A10522" t="str">
            <v>40705602</v>
          </cell>
          <cell r="B10522" t="str">
            <v>Point</v>
          </cell>
          <cell r="C10522" t="str">
            <v>Organic Chem Storage - Fixed Roof Tanks - 1,4-Butanediol: Working Loss</v>
          </cell>
          <cell r="D10522" t="str">
            <v>Industrial Processes - Storage and Transfer</v>
          </cell>
          <cell r="G10522" t="str">
            <v>Petroleum and Solvent Evaporation</v>
          </cell>
          <cell r="H10522" t="str">
            <v>Organic Chemical Storage</v>
          </cell>
          <cell r="I10522" t="str">
            <v>Fixed Roof Tanks - Glycols</v>
          </cell>
          <cell r="J10522" t="str">
            <v>1,4-Butanediol: Working Loss</v>
          </cell>
          <cell r="N10522">
            <v>40988</v>
          </cell>
        </row>
        <row r="10523">
          <cell r="A10523" t="str">
            <v>40705603</v>
          </cell>
          <cell r="B10523" t="str">
            <v>Point</v>
          </cell>
          <cell r="C10523" t="str">
            <v>Organic Chem Storage - Fixed Roof Tanks - Ethylene Glycol: Breathing Loss</v>
          </cell>
          <cell r="D10523" t="str">
            <v>Industrial Processes - Storage and Transfer</v>
          </cell>
          <cell r="G10523" t="str">
            <v>Petroleum and Solvent Evaporation</v>
          </cell>
          <cell r="H10523" t="str">
            <v>Organic Chemical Storage</v>
          </cell>
          <cell r="I10523" t="str">
            <v>Fixed Roof Tanks - Glycols</v>
          </cell>
          <cell r="J10523" t="str">
            <v>Ethylene Glycol: Breathing Loss</v>
          </cell>
          <cell r="N10523">
            <v>40988</v>
          </cell>
        </row>
        <row r="10524">
          <cell r="A10524" t="str">
            <v>40705604</v>
          </cell>
          <cell r="B10524" t="str">
            <v>Point</v>
          </cell>
          <cell r="C10524" t="str">
            <v>Organic Chem Storage - Fixed Roof Tanks - Ethylene Glycol: Working Loss</v>
          </cell>
          <cell r="D10524" t="str">
            <v>Industrial Processes - Storage and Transfer</v>
          </cell>
          <cell r="G10524" t="str">
            <v>Petroleum and Solvent Evaporation</v>
          </cell>
          <cell r="H10524" t="str">
            <v>Organic Chemical Storage</v>
          </cell>
          <cell r="I10524" t="str">
            <v>Fixed Roof Tanks - Glycols</v>
          </cell>
          <cell r="J10524" t="str">
            <v>Ethylene Glycol: Working Loss</v>
          </cell>
          <cell r="N10524">
            <v>40988</v>
          </cell>
        </row>
        <row r="10525">
          <cell r="A10525" t="str">
            <v>40705605</v>
          </cell>
          <cell r="B10525" t="str">
            <v>Point</v>
          </cell>
          <cell r="C10525" t="str">
            <v>Organic Chem Storage - Fixed Roof Tanks - Dipropylene Glycol: Breathing Loss</v>
          </cell>
          <cell r="D10525" t="str">
            <v>Industrial Processes - Storage and Transfer</v>
          </cell>
          <cell r="G10525" t="str">
            <v>Petroleum and Solvent Evaporation</v>
          </cell>
          <cell r="H10525" t="str">
            <v>Organic Chemical Storage</v>
          </cell>
          <cell r="I10525" t="str">
            <v>Fixed Roof Tanks - Glycols</v>
          </cell>
          <cell r="J10525" t="str">
            <v>Dipropylene Glycol: Breathing Loss</v>
          </cell>
          <cell r="N10525">
            <v>40988</v>
          </cell>
        </row>
        <row r="10526">
          <cell r="A10526" t="str">
            <v>40705606</v>
          </cell>
          <cell r="B10526" t="str">
            <v>Point</v>
          </cell>
          <cell r="C10526" t="str">
            <v>Organic Chem Storage - Fixed Roof Tanks - Dipropylene Glycol: Working Loss</v>
          </cell>
          <cell r="D10526" t="str">
            <v>Industrial Processes - Storage and Transfer</v>
          </cell>
          <cell r="G10526" t="str">
            <v>Petroleum and Solvent Evaporation</v>
          </cell>
          <cell r="H10526" t="str">
            <v>Organic Chemical Storage</v>
          </cell>
          <cell r="I10526" t="str">
            <v>Fixed Roof Tanks - Glycols</v>
          </cell>
          <cell r="J10526" t="str">
            <v>Dipropylene Glycol: Working Loss</v>
          </cell>
          <cell r="N10526">
            <v>40988</v>
          </cell>
        </row>
        <row r="10527">
          <cell r="A10527" t="str">
            <v>40705607</v>
          </cell>
          <cell r="B10527" t="str">
            <v>Point</v>
          </cell>
          <cell r="C10527" t="str">
            <v>Organic Chem Storage - Fixed Roof Tanks - Glycerol: Breathing Loss</v>
          </cell>
          <cell r="D10527" t="str">
            <v>Industrial Processes - Storage and Transfer</v>
          </cell>
          <cell r="G10527" t="str">
            <v>Petroleum and Solvent Evaporation</v>
          </cell>
          <cell r="H10527" t="str">
            <v>Organic Chemical Storage</v>
          </cell>
          <cell r="I10527" t="str">
            <v>Fixed Roof Tanks - Glycols</v>
          </cell>
          <cell r="J10527" t="str">
            <v>Glycerol: Breathing Loss</v>
          </cell>
          <cell r="N10527">
            <v>40988</v>
          </cell>
        </row>
        <row r="10528">
          <cell r="A10528" t="str">
            <v>40705608</v>
          </cell>
          <cell r="B10528" t="str">
            <v>Point</v>
          </cell>
          <cell r="C10528" t="str">
            <v>Organic Chem Storage - Fixed Roof Tanks - Glycerol: Working Loss</v>
          </cell>
          <cell r="D10528" t="str">
            <v>Industrial Processes - Storage and Transfer</v>
          </cell>
          <cell r="G10528" t="str">
            <v>Petroleum and Solvent Evaporation</v>
          </cell>
          <cell r="H10528" t="str">
            <v>Organic Chemical Storage</v>
          </cell>
          <cell r="I10528" t="str">
            <v>Fixed Roof Tanks - Glycols</v>
          </cell>
          <cell r="J10528" t="str">
            <v>Glycerol: Working Loss</v>
          </cell>
          <cell r="N10528">
            <v>40988</v>
          </cell>
        </row>
        <row r="10529">
          <cell r="A10529" t="str">
            <v>40705609</v>
          </cell>
          <cell r="B10529" t="str">
            <v>Point</v>
          </cell>
          <cell r="C10529" t="str">
            <v>Organic Chem Storage - Fixed Roof Tanks - Propylene Glycol: Breathing Loss</v>
          </cell>
          <cell r="D10529" t="str">
            <v>Industrial Processes - Storage and Transfer</v>
          </cell>
          <cell r="G10529" t="str">
            <v>Petroleum and Solvent Evaporation</v>
          </cell>
          <cell r="H10529" t="str">
            <v>Organic Chemical Storage</v>
          </cell>
          <cell r="I10529" t="str">
            <v>Fixed Roof Tanks - Glycols</v>
          </cell>
          <cell r="J10529" t="str">
            <v>Propylene Glycol: Breathing Loss</v>
          </cell>
          <cell r="N10529">
            <v>40988</v>
          </cell>
        </row>
        <row r="10530">
          <cell r="A10530" t="str">
            <v>40705610</v>
          </cell>
          <cell r="B10530" t="str">
            <v>Point</v>
          </cell>
          <cell r="C10530" t="str">
            <v>Organic Chem Storage - Fixed Roof Tanks - Propylene Glycol: Working Loss</v>
          </cell>
          <cell r="D10530" t="str">
            <v>Industrial Processes - Storage and Transfer</v>
          </cell>
          <cell r="G10530" t="str">
            <v>Petroleum and Solvent Evaporation</v>
          </cell>
          <cell r="H10530" t="str">
            <v>Organic Chemical Storage</v>
          </cell>
          <cell r="I10530" t="str">
            <v>Fixed Roof Tanks - Glycols</v>
          </cell>
          <cell r="J10530" t="str">
            <v>Propylene Glycol: Working Loss</v>
          </cell>
          <cell r="N10530">
            <v>40988</v>
          </cell>
        </row>
        <row r="10531">
          <cell r="A10531" t="str">
            <v>40705697</v>
          </cell>
          <cell r="B10531" t="str">
            <v>Point</v>
          </cell>
          <cell r="C10531" t="str">
            <v>Organic Chem Storage - Fixed Roof Tanks - Specify Glycol: Breathing Loss</v>
          </cell>
          <cell r="D10531" t="str">
            <v>Industrial Processes - Storage and Transfer</v>
          </cell>
          <cell r="G10531" t="str">
            <v>Petroleum and Solvent Evaporation</v>
          </cell>
          <cell r="H10531" t="str">
            <v>Organic Chemical Storage</v>
          </cell>
          <cell r="I10531" t="str">
            <v>Fixed Roof Tanks - Glycols</v>
          </cell>
          <cell r="J10531" t="str">
            <v>Specify Glycol: Breathing Loss</v>
          </cell>
          <cell r="N10531">
            <v>40988</v>
          </cell>
        </row>
        <row r="10532">
          <cell r="A10532" t="str">
            <v>40705698</v>
          </cell>
          <cell r="B10532" t="str">
            <v>Point</v>
          </cell>
          <cell r="C10532" t="str">
            <v>Organic Chem Storage - Fixed Roof Tanks - Specify Glycol: Working Loss</v>
          </cell>
          <cell r="D10532" t="str">
            <v>Industrial Processes - Storage and Transfer</v>
          </cell>
          <cell r="G10532" t="str">
            <v>Petroleum and Solvent Evaporation</v>
          </cell>
          <cell r="H10532" t="str">
            <v>Organic Chemical Storage</v>
          </cell>
          <cell r="I10532" t="str">
            <v>Fixed Roof Tanks - Glycols</v>
          </cell>
          <cell r="J10532" t="str">
            <v>Specify Glycol: Working Loss</v>
          </cell>
          <cell r="N10532">
            <v>40988</v>
          </cell>
        </row>
        <row r="10533">
          <cell r="A10533" t="str">
            <v>40706001</v>
          </cell>
          <cell r="B10533" t="str">
            <v>Point</v>
          </cell>
          <cell r="C10533" t="str">
            <v>Organic Chem Storage - Fixed Roof Tanks - Benzyl Chloride: Breathing Loss</v>
          </cell>
          <cell r="D10533" t="str">
            <v>Industrial Processes - Storage and Transfer</v>
          </cell>
          <cell r="G10533" t="str">
            <v>Petroleum and Solvent Evaporation</v>
          </cell>
          <cell r="H10533" t="str">
            <v>Organic Chemical Storage</v>
          </cell>
          <cell r="I10533" t="str">
            <v>Fixed Roof Tanks - Halogenated Organics</v>
          </cell>
          <cell r="J10533" t="str">
            <v>Benzyl Chloride: Breathing Loss</v>
          </cell>
          <cell r="N10533">
            <v>40988</v>
          </cell>
        </row>
        <row r="10534">
          <cell r="A10534" t="str">
            <v>40706002</v>
          </cell>
          <cell r="B10534" t="str">
            <v>Point</v>
          </cell>
          <cell r="C10534" t="str">
            <v>Organic Chem Storage - Fixed Roof Tanks - Benzyl Chloride: Working Loss</v>
          </cell>
          <cell r="D10534" t="str">
            <v>Industrial Processes - Storage and Transfer</v>
          </cell>
          <cell r="G10534" t="str">
            <v>Petroleum and Solvent Evaporation</v>
          </cell>
          <cell r="H10534" t="str">
            <v>Organic Chemical Storage</v>
          </cell>
          <cell r="I10534" t="str">
            <v>Fixed Roof Tanks - Halogenated Organics</v>
          </cell>
          <cell r="J10534" t="str">
            <v>Benzyl Chloride: Working Loss</v>
          </cell>
          <cell r="N10534">
            <v>40988</v>
          </cell>
        </row>
        <row r="10535">
          <cell r="A10535" t="str">
            <v>40706003</v>
          </cell>
          <cell r="B10535" t="str">
            <v>Point</v>
          </cell>
          <cell r="C10535" t="str">
            <v>Organic Chem Storage - Fixed Roof Tanks - Caprolactum (Soln): Breathing Loss</v>
          </cell>
          <cell r="D10535" t="str">
            <v>Industrial Processes - Storage and Transfer</v>
          </cell>
          <cell r="G10535" t="str">
            <v>Petroleum and Solvent Evaporation</v>
          </cell>
          <cell r="H10535" t="str">
            <v>Organic Chemical Storage</v>
          </cell>
          <cell r="I10535" t="str">
            <v>Fixed Roof Tanks - Halogenated Organics</v>
          </cell>
          <cell r="J10535" t="str">
            <v>Caprolactum (Soln): Breathing Loss</v>
          </cell>
          <cell r="N10535">
            <v>40988</v>
          </cell>
        </row>
        <row r="10536">
          <cell r="A10536" t="str">
            <v>40706004</v>
          </cell>
          <cell r="B10536" t="str">
            <v>Point</v>
          </cell>
          <cell r="C10536" t="str">
            <v>Organic Chem Storage - Fixed Roof Tanks - Caprolactum (Soln): Working Loss</v>
          </cell>
          <cell r="D10536" t="str">
            <v>Industrial Processes - Storage and Transfer</v>
          </cell>
          <cell r="G10536" t="str">
            <v>Petroleum and Solvent Evaporation</v>
          </cell>
          <cell r="H10536" t="str">
            <v>Organic Chemical Storage</v>
          </cell>
          <cell r="I10536" t="str">
            <v>Fixed Roof Tanks - Halogenated Organics</v>
          </cell>
          <cell r="J10536" t="str">
            <v>Caprolactum (Soln): Working Loss</v>
          </cell>
          <cell r="N10536">
            <v>40988</v>
          </cell>
        </row>
        <row r="10537">
          <cell r="A10537" t="str">
            <v>40706005</v>
          </cell>
          <cell r="B10537" t="str">
            <v>Point</v>
          </cell>
          <cell r="C10537" t="str">
            <v>Organic Chem Storage - Fixed Roof Tanks - Carbon Tetrachloride: Breathing Loss</v>
          </cell>
          <cell r="D10537" t="str">
            <v>Industrial Processes - Storage and Transfer</v>
          </cell>
          <cell r="G10537" t="str">
            <v>Petroleum and Solvent Evaporation</v>
          </cell>
          <cell r="H10537" t="str">
            <v>Organic Chemical Storage</v>
          </cell>
          <cell r="I10537" t="str">
            <v>Fixed Roof Tanks - Halogenated Organics</v>
          </cell>
          <cell r="J10537" t="str">
            <v>Carbon Tetrachloride: Breathing Loss</v>
          </cell>
          <cell r="N10537">
            <v>40988</v>
          </cell>
        </row>
        <row r="10538">
          <cell r="A10538" t="str">
            <v>40706006</v>
          </cell>
          <cell r="B10538" t="str">
            <v>Point</v>
          </cell>
          <cell r="C10538" t="str">
            <v>Organic Chem Storage - Fixed Roof Tanks - Carbon Tetrachloride: Working Loss</v>
          </cell>
          <cell r="D10538" t="str">
            <v>Industrial Processes - Storage and Transfer</v>
          </cell>
          <cell r="G10538" t="str">
            <v>Petroleum and Solvent Evaporation</v>
          </cell>
          <cell r="H10538" t="str">
            <v>Organic Chemical Storage</v>
          </cell>
          <cell r="I10538" t="str">
            <v>Fixed Roof Tanks - Halogenated Organics</v>
          </cell>
          <cell r="J10538" t="str">
            <v>Carbon Tetrachloride: Working Loss</v>
          </cell>
          <cell r="N10538">
            <v>40988</v>
          </cell>
        </row>
        <row r="10539">
          <cell r="A10539" t="str">
            <v>40706007</v>
          </cell>
          <cell r="B10539" t="str">
            <v>Point</v>
          </cell>
          <cell r="C10539" t="str">
            <v>Organic Chem Storage - Fixed Roof Tanks - Chlorobenzene: Breathing Loss</v>
          </cell>
          <cell r="D10539" t="str">
            <v>Industrial Processes - Storage and Transfer</v>
          </cell>
          <cell r="G10539" t="str">
            <v>Petroleum and Solvent Evaporation</v>
          </cell>
          <cell r="H10539" t="str">
            <v>Organic Chemical Storage</v>
          </cell>
          <cell r="I10539" t="str">
            <v>Fixed Roof Tanks - Halogenated Organics</v>
          </cell>
          <cell r="J10539" t="str">
            <v>Chlorobenzene: Breathing Loss</v>
          </cell>
          <cell r="N10539">
            <v>40988</v>
          </cell>
        </row>
        <row r="10540">
          <cell r="A10540" t="str">
            <v>40706008</v>
          </cell>
          <cell r="B10540" t="str">
            <v>Point</v>
          </cell>
          <cell r="C10540" t="str">
            <v>Organic Chem Storage - Fixed Roof Tanks - Chlorobenzene: Working Loss</v>
          </cell>
          <cell r="D10540" t="str">
            <v>Industrial Processes - Storage and Transfer</v>
          </cell>
          <cell r="G10540" t="str">
            <v>Petroleum and Solvent Evaporation</v>
          </cell>
          <cell r="H10540" t="str">
            <v>Organic Chemical Storage</v>
          </cell>
          <cell r="I10540" t="str">
            <v>Fixed Roof Tanks - Halogenated Organics</v>
          </cell>
          <cell r="J10540" t="str">
            <v>Chlorobenzene: Working Loss</v>
          </cell>
          <cell r="N10540">
            <v>40988</v>
          </cell>
        </row>
        <row r="10541">
          <cell r="A10541" t="str">
            <v>40706009</v>
          </cell>
          <cell r="B10541" t="str">
            <v>Point</v>
          </cell>
          <cell r="C10541" t="str">
            <v>Organic Chem Storage - Fixed Roof Tanks - o-Dichlorobenzene: Breathing Loss</v>
          </cell>
          <cell r="D10541" t="str">
            <v>Industrial Processes - Storage and Transfer</v>
          </cell>
          <cell r="G10541" t="str">
            <v>Petroleum and Solvent Evaporation</v>
          </cell>
          <cell r="H10541" t="str">
            <v>Organic Chemical Storage</v>
          </cell>
          <cell r="I10541" t="str">
            <v>Fixed Roof Tanks - Halogenated Organics</v>
          </cell>
          <cell r="J10541" t="str">
            <v>o-Dichlorobenzene: Breathing Loss</v>
          </cell>
          <cell r="N10541">
            <v>40988</v>
          </cell>
        </row>
        <row r="10542">
          <cell r="A10542" t="str">
            <v>40706010</v>
          </cell>
          <cell r="B10542" t="str">
            <v>Point</v>
          </cell>
          <cell r="C10542" t="str">
            <v>Organic Chem Storage - Fixed Roof Tanks - o-Dichlorobenzene: Working Loss</v>
          </cell>
          <cell r="D10542" t="str">
            <v>Industrial Processes - Storage and Transfer</v>
          </cell>
          <cell r="G10542" t="str">
            <v>Petroleum and Solvent Evaporation</v>
          </cell>
          <cell r="H10542" t="str">
            <v>Organic Chemical Storage</v>
          </cell>
          <cell r="I10542" t="str">
            <v>Fixed Roof Tanks - Halogenated Organics</v>
          </cell>
          <cell r="J10542" t="str">
            <v>o-Dichlorobenzene: Working Loss</v>
          </cell>
          <cell r="N10542">
            <v>40988</v>
          </cell>
        </row>
        <row r="10543">
          <cell r="A10543" t="str">
            <v>40706011</v>
          </cell>
          <cell r="B10543" t="str">
            <v>Point</v>
          </cell>
          <cell r="C10543" t="str">
            <v>Organic Chem Storage - Fixed Roof Tanks - p-Dichlorobenzene: Breathing Loss</v>
          </cell>
          <cell r="D10543" t="str">
            <v>Industrial Processes - Storage and Transfer</v>
          </cell>
          <cell r="G10543" t="str">
            <v>Petroleum and Solvent Evaporation</v>
          </cell>
          <cell r="H10543" t="str">
            <v>Organic Chemical Storage</v>
          </cell>
          <cell r="I10543" t="str">
            <v>Fixed Roof Tanks - Halogenated Organics</v>
          </cell>
          <cell r="J10543" t="str">
            <v>p-Dichlorobenzene: Breathing Loss</v>
          </cell>
          <cell r="N10543">
            <v>40988</v>
          </cell>
        </row>
        <row r="10544">
          <cell r="A10544" t="str">
            <v>40706012</v>
          </cell>
          <cell r="B10544" t="str">
            <v>Point</v>
          </cell>
          <cell r="C10544" t="str">
            <v>Organic Chem Storage - Fixed Roof Tanks - p-Dichlorobenzene: Working Loss</v>
          </cell>
          <cell r="D10544" t="str">
            <v>Industrial Processes - Storage and Transfer</v>
          </cell>
          <cell r="G10544" t="str">
            <v>Petroleum and Solvent Evaporation</v>
          </cell>
          <cell r="H10544" t="str">
            <v>Organic Chemical Storage</v>
          </cell>
          <cell r="I10544" t="str">
            <v>Fixed Roof Tanks - Halogenated Organics</v>
          </cell>
          <cell r="J10544" t="str">
            <v>p-Dichlorobenzene: Working Loss</v>
          </cell>
          <cell r="N10544">
            <v>40988</v>
          </cell>
        </row>
        <row r="10545">
          <cell r="A10545" t="str">
            <v>40706013</v>
          </cell>
          <cell r="B10545" t="str">
            <v>Point</v>
          </cell>
          <cell r="C10545" t="str">
            <v>Organic Chem Storage - Fixed Roof Tanks - Epichlorohydrin: Breathing Loss</v>
          </cell>
          <cell r="D10545" t="str">
            <v>Industrial Processes - Storage and Transfer</v>
          </cell>
          <cell r="G10545" t="str">
            <v>Petroleum and Solvent Evaporation</v>
          </cell>
          <cell r="H10545" t="str">
            <v>Organic Chemical Storage</v>
          </cell>
          <cell r="I10545" t="str">
            <v>Fixed Roof Tanks - Halogenated Organics</v>
          </cell>
          <cell r="J10545" t="str">
            <v>Epichlorohydrin: Breathing Loss</v>
          </cell>
          <cell r="N10545">
            <v>40988</v>
          </cell>
        </row>
        <row r="10546">
          <cell r="A10546" t="str">
            <v>40706014</v>
          </cell>
          <cell r="B10546" t="str">
            <v>Point</v>
          </cell>
          <cell r="C10546" t="str">
            <v>Organic Chem Storage - Fixed Roof Tanks - Epichlorohydrin: Working Loss</v>
          </cell>
          <cell r="D10546" t="str">
            <v>Industrial Processes - Storage and Transfer</v>
          </cell>
          <cell r="G10546" t="str">
            <v>Petroleum and Solvent Evaporation</v>
          </cell>
          <cell r="H10546" t="str">
            <v>Organic Chemical Storage</v>
          </cell>
          <cell r="I10546" t="str">
            <v>Fixed Roof Tanks - Halogenated Organics</v>
          </cell>
          <cell r="J10546" t="str">
            <v>Epichlorohydrin: Working Loss</v>
          </cell>
          <cell r="N10546">
            <v>40988</v>
          </cell>
        </row>
        <row r="10547">
          <cell r="A10547" t="str">
            <v>40706015</v>
          </cell>
          <cell r="B10547" t="str">
            <v>Point</v>
          </cell>
          <cell r="C10547" t="str">
            <v>Organic Chem Storage - Fixed Roof Tanks - Ethylene Dibromide: Breathing Loss</v>
          </cell>
          <cell r="D10547" t="str">
            <v>Industrial Processes - Storage and Transfer</v>
          </cell>
          <cell r="G10547" t="str">
            <v>Petroleum and Solvent Evaporation</v>
          </cell>
          <cell r="H10547" t="str">
            <v>Organic Chemical Storage</v>
          </cell>
          <cell r="I10547" t="str">
            <v>Fixed Roof Tanks - Halogenated Organics</v>
          </cell>
          <cell r="J10547" t="str">
            <v>Ethylene Dibromide: Breathing Loss</v>
          </cell>
          <cell r="N10547">
            <v>40988</v>
          </cell>
        </row>
        <row r="10548">
          <cell r="A10548" t="str">
            <v>40706016</v>
          </cell>
          <cell r="B10548" t="str">
            <v>Point</v>
          </cell>
          <cell r="C10548" t="str">
            <v>Organic Chem Storage - Fixed Roof Tanks - Ethylene Dibromide: Working Loss</v>
          </cell>
          <cell r="D10548" t="str">
            <v>Industrial Processes - Storage and Transfer</v>
          </cell>
          <cell r="G10548" t="str">
            <v>Petroleum and Solvent Evaporation</v>
          </cell>
          <cell r="H10548" t="str">
            <v>Organic Chemical Storage</v>
          </cell>
          <cell r="I10548" t="str">
            <v>Fixed Roof Tanks - Halogenated Organics</v>
          </cell>
          <cell r="J10548" t="str">
            <v>Ethylene Dibromide: Working Loss</v>
          </cell>
          <cell r="N10548">
            <v>40988</v>
          </cell>
        </row>
        <row r="10549">
          <cell r="A10549" t="str">
            <v>40706017</v>
          </cell>
          <cell r="B10549" t="str">
            <v>Point</v>
          </cell>
          <cell r="C10549" t="str">
            <v>Organic Chem Storage - Fixed Roof Tanks - Ethylene Dichloride: Breathing Loss</v>
          </cell>
          <cell r="D10549" t="str">
            <v>Industrial Processes - Storage and Transfer</v>
          </cell>
          <cell r="G10549" t="str">
            <v>Petroleum and Solvent Evaporation</v>
          </cell>
          <cell r="H10549" t="str">
            <v>Organic Chemical Storage</v>
          </cell>
          <cell r="I10549" t="str">
            <v>Fixed Roof Tanks - Halogenated Organics</v>
          </cell>
          <cell r="J10549" t="str">
            <v>Ethylene Dichloride: Breathing Loss</v>
          </cell>
          <cell r="N10549">
            <v>40988</v>
          </cell>
        </row>
        <row r="10550">
          <cell r="A10550" t="str">
            <v>40706018</v>
          </cell>
          <cell r="B10550" t="str">
            <v>Point</v>
          </cell>
          <cell r="C10550" t="str">
            <v>Organic Chem Storage - Fixed Roof Tanks - Ethylene Dichloride: Working Loss</v>
          </cell>
          <cell r="D10550" t="str">
            <v>Industrial Processes - Storage and Transfer</v>
          </cell>
          <cell r="G10550" t="str">
            <v>Petroleum and Solvent Evaporation</v>
          </cell>
          <cell r="H10550" t="str">
            <v>Organic Chemical Storage</v>
          </cell>
          <cell r="I10550" t="str">
            <v>Fixed Roof Tanks - Halogenated Organics</v>
          </cell>
          <cell r="J10550" t="str">
            <v>Ethylene Dichloride: Working Loss</v>
          </cell>
          <cell r="N10550">
            <v>40988</v>
          </cell>
        </row>
        <row r="10551">
          <cell r="A10551" t="str">
            <v>40706019</v>
          </cell>
          <cell r="B10551" t="str">
            <v>Point</v>
          </cell>
          <cell r="C10551" t="str">
            <v>Organic Chem Storage - Fixed Roof Tanks - Methylene Chloride: Breathing Loss</v>
          </cell>
          <cell r="D10551" t="str">
            <v>Industrial Processes - Storage and Transfer</v>
          </cell>
          <cell r="G10551" t="str">
            <v>Petroleum and Solvent Evaporation</v>
          </cell>
          <cell r="H10551" t="str">
            <v>Organic Chemical Storage</v>
          </cell>
          <cell r="I10551" t="str">
            <v>Fixed Roof Tanks - Halogenated Organics</v>
          </cell>
          <cell r="J10551" t="str">
            <v>Methylene Chloride (Dichloromethane): Breathing Loss</v>
          </cell>
          <cell r="N10551">
            <v>40996</v>
          </cell>
        </row>
        <row r="10552">
          <cell r="A10552" t="str">
            <v>40706020</v>
          </cell>
          <cell r="B10552" t="str">
            <v>Point</v>
          </cell>
          <cell r="C10552" t="str">
            <v>Organic Chem Storage - Fixed Roof Tanks - Methylene Chloride: Working Loss</v>
          </cell>
          <cell r="D10552" t="str">
            <v>Industrial Processes - Storage and Transfer</v>
          </cell>
          <cell r="G10552" t="str">
            <v>Petroleum and Solvent Evaporation</v>
          </cell>
          <cell r="H10552" t="str">
            <v>Organic Chemical Storage</v>
          </cell>
          <cell r="I10552" t="str">
            <v>Fixed Roof Tanks - Halogenated Organics</v>
          </cell>
          <cell r="J10552" t="str">
            <v>Methylene Chloride (Dichloromethane): Working Loss</v>
          </cell>
          <cell r="N10552">
            <v>40996</v>
          </cell>
        </row>
        <row r="10553">
          <cell r="A10553" t="str">
            <v>40706021</v>
          </cell>
          <cell r="B10553" t="str">
            <v>Point</v>
          </cell>
          <cell r="C10553" t="str">
            <v>Organic Chem Storage - Fixed Roof Tanks - Perchloroethylene: Breathing Loss</v>
          </cell>
          <cell r="D10553" t="str">
            <v>Industrial Processes - Storage and Transfer</v>
          </cell>
          <cell r="G10553" t="str">
            <v>Petroleum and Solvent Evaporation</v>
          </cell>
          <cell r="H10553" t="str">
            <v>Organic Chemical Storage</v>
          </cell>
          <cell r="I10553" t="str">
            <v>Fixed Roof Tanks - Halogenated Organics</v>
          </cell>
          <cell r="J10553" t="str">
            <v>Perchloroethylene: Breathing Loss</v>
          </cell>
          <cell r="N10553">
            <v>40988</v>
          </cell>
        </row>
        <row r="10554">
          <cell r="A10554" t="str">
            <v>40706022</v>
          </cell>
          <cell r="B10554" t="str">
            <v>Point</v>
          </cell>
          <cell r="C10554" t="str">
            <v>Organic Chem Storage - Fixed Roof Tanks - Perchloroethylene: Working Loss</v>
          </cell>
          <cell r="D10554" t="str">
            <v>Industrial Processes - Storage and Transfer</v>
          </cell>
          <cell r="G10554" t="str">
            <v>Petroleum and Solvent Evaporation</v>
          </cell>
          <cell r="H10554" t="str">
            <v>Organic Chemical Storage</v>
          </cell>
          <cell r="I10554" t="str">
            <v>Fixed Roof Tanks - Halogenated Organics</v>
          </cell>
          <cell r="J10554" t="str">
            <v>Perchloroethylene: Working Loss</v>
          </cell>
          <cell r="N10554">
            <v>40988</v>
          </cell>
        </row>
        <row r="10555">
          <cell r="A10555" t="str">
            <v>40706023</v>
          </cell>
          <cell r="B10555" t="str">
            <v>Point</v>
          </cell>
          <cell r="C10555" t="str">
            <v>Organic Chem Storage - Fixed Roof Tanks - Trichloroethylene: Breathing Loss</v>
          </cell>
          <cell r="D10555" t="str">
            <v>Industrial Processes - Storage and Transfer</v>
          </cell>
          <cell r="G10555" t="str">
            <v>Petroleum and Solvent Evaporation</v>
          </cell>
          <cell r="H10555" t="str">
            <v>Organic Chemical Storage</v>
          </cell>
          <cell r="I10555" t="str">
            <v>Fixed Roof Tanks - Halogenated Organics</v>
          </cell>
          <cell r="J10555" t="str">
            <v>Trichloroethylene: Breathing Loss</v>
          </cell>
          <cell r="N10555">
            <v>40988</v>
          </cell>
        </row>
        <row r="10556">
          <cell r="A10556" t="str">
            <v>40706024</v>
          </cell>
          <cell r="B10556" t="str">
            <v>Point</v>
          </cell>
          <cell r="C10556" t="str">
            <v>Organic Chem Storage - Fixed Roof Tanks - Trichloroethylene: Working Loss</v>
          </cell>
          <cell r="D10556" t="str">
            <v>Industrial Processes - Storage and Transfer</v>
          </cell>
          <cell r="G10556" t="str">
            <v>Petroleum and Solvent Evaporation</v>
          </cell>
          <cell r="H10556" t="str">
            <v>Organic Chemical Storage</v>
          </cell>
          <cell r="I10556" t="str">
            <v>Fixed Roof Tanks - Halogenated Organics</v>
          </cell>
          <cell r="J10556" t="str">
            <v>Trichloroethylene: Working Loss</v>
          </cell>
          <cell r="N10556">
            <v>40988</v>
          </cell>
        </row>
        <row r="10557">
          <cell r="A10557" t="str">
            <v>40706027</v>
          </cell>
          <cell r="B10557" t="str">
            <v>Point</v>
          </cell>
          <cell r="C10557" t="str">
            <v>Organic Chem Storage - Fixed Roof Tanks - 1,1,1-Trichloroethane: Breathing Loss</v>
          </cell>
          <cell r="D10557" t="str">
            <v>Industrial Processes - Storage and Transfer</v>
          </cell>
          <cell r="G10557" t="str">
            <v>Petroleum and Solvent Evaporation</v>
          </cell>
          <cell r="H10557" t="str">
            <v>Organic Chemical Storage</v>
          </cell>
          <cell r="I10557" t="str">
            <v>Fixed Roof Tanks - Halogenated Organics</v>
          </cell>
          <cell r="J10557" t="str">
            <v>1,1,1-Trichloroethane: Breathing Loss</v>
          </cell>
          <cell r="N10557">
            <v>40988</v>
          </cell>
        </row>
        <row r="10558">
          <cell r="A10558" t="str">
            <v>40706028</v>
          </cell>
          <cell r="B10558" t="str">
            <v>Point</v>
          </cell>
          <cell r="C10558" t="str">
            <v>Organic Chem Storage - Fixed Roof Tanks - 1,1,1-Trichloroethane: Working Loss</v>
          </cell>
          <cell r="D10558" t="str">
            <v>Industrial Processes - Storage and Transfer</v>
          </cell>
          <cell r="G10558" t="str">
            <v>Petroleum and Solvent Evaporation</v>
          </cell>
          <cell r="H10558" t="str">
            <v>Organic Chemical Storage</v>
          </cell>
          <cell r="I10558" t="str">
            <v>Fixed Roof Tanks - Halogenated Organics</v>
          </cell>
          <cell r="J10558" t="str">
            <v>1,1,1-Trichloroethane: Working Loss</v>
          </cell>
          <cell r="N10558">
            <v>40988</v>
          </cell>
        </row>
        <row r="10559">
          <cell r="A10559" t="str">
            <v>40706029</v>
          </cell>
          <cell r="B10559" t="str">
            <v>Point</v>
          </cell>
          <cell r="C10559" t="str">
            <v>Organic Chem Storage - Fixed Roof Tanks - Chlorosolve: Breathing Loss</v>
          </cell>
          <cell r="D10559" t="str">
            <v>Industrial Processes - Storage and Transfer</v>
          </cell>
          <cell r="G10559" t="str">
            <v>Petroleum and Solvent Evaporation</v>
          </cell>
          <cell r="H10559" t="str">
            <v>Organic Chemical Storage</v>
          </cell>
          <cell r="I10559" t="str">
            <v>Fixed Roof Tanks - Halogenated Organics</v>
          </cell>
          <cell r="J10559" t="str">
            <v>Chlorosolve: Breathing Loss</v>
          </cell>
          <cell r="N10559">
            <v>40988</v>
          </cell>
        </row>
        <row r="10560">
          <cell r="A10560" t="str">
            <v>40706030</v>
          </cell>
          <cell r="B10560" t="str">
            <v>Point</v>
          </cell>
          <cell r="C10560" t="str">
            <v>Organic Chem Storage - Fixed Roof Tanks - Chlorosolve: Working Loss</v>
          </cell>
          <cell r="D10560" t="str">
            <v>Industrial Processes - Storage and Transfer</v>
          </cell>
          <cell r="G10560" t="str">
            <v>Petroleum and Solvent Evaporation</v>
          </cell>
          <cell r="H10560" t="str">
            <v>Organic Chemical Storage</v>
          </cell>
          <cell r="I10560" t="str">
            <v>Fixed Roof Tanks - Halogenated Organics</v>
          </cell>
          <cell r="J10560" t="str">
            <v>Chlorosolve: Working Loss</v>
          </cell>
          <cell r="N10560">
            <v>40988</v>
          </cell>
        </row>
        <row r="10561">
          <cell r="A10561" t="str">
            <v>40706031</v>
          </cell>
          <cell r="B10561" t="str">
            <v>Point</v>
          </cell>
          <cell r="C10561" t="str">
            <v>Organic Chem Storage - Fixed Roof Tanks - Methyl Chloride: Breathing Loss</v>
          </cell>
          <cell r="D10561" t="str">
            <v>Industrial Processes - Storage and Transfer</v>
          </cell>
          <cell r="G10561" t="str">
            <v>Petroleum and Solvent Evaporation</v>
          </cell>
          <cell r="H10561" t="str">
            <v>Organic Chemical Storage</v>
          </cell>
          <cell r="I10561" t="str">
            <v>Fixed Roof Tanks - Halogenated Organics</v>
          </cell>
          <cell r="J10561" t="str">
            <v>Methyl Chloride: Breathing Loss</v>
          </cell>
          <cell r="N10561">
            <v>40988</v>
          </cell>
        </row>
        <row r="10562">
          <cell r="A10562" t="str">
            <v>40706032</v>
          </cell>
          <cell r="B10562" t="str">
            <v>Point</v>
          </cell>
          <cell r="C10562" t="str">
            <v>Organic Chem Storage - Fixed Roof Tanks - Methyl Chloride: Working Loss</v>
          </cell>
          <cell r="D10562" t="str">
            <v>Industrial Processes - Storage and Transfer</v>
          </cell>
          <cell r="G10562" t="str">
            <v>Petroleum and Solvent Evaporation</v>
          </cell>
          <cell r="H10562" t="str">
            <v>Organic Chemical Storage</v>
          </cell>
          <cell r="I10562" t="str">
            <v>Fixed Roof Tanks - Halogenated Organics</v>
          </cell>
          <cell r="J10562" t="str">
            <v>Methyl Chloride: Working Loss</v>
          </cell>
          <cell r="N10562">
            <v>40988</v>
          </cell>
        </row>
        <row r="10563">
          <cell r="A10563" t="str">
            <v>40706033</v>
          </cell>
          <cell r="B10563" t="str">
            <v>Point</v>
          </cell>
          <cell r="C10563" t="str">
            <v>Organic Chem Storage - Fixed Roof Tanks - Chloroform: Breathing Loss</v>
          </cell>
          <cell r="D10563" t="str">
            <v>Industrial Processes - Storage and Transfer</v>
          </cell>
          <cell r="G10563" t="str">
            <v>Petroleum and Solvent Evaporation</v>
          </cell>
          <cell r="H10563" t="str">
            <v>Organic Chemical Storage</v>
          </cell>
          <cell r="I10563" t="str">
            <v>Fixed Roof Tanks - Halogenated Organics</v>
          </cell>
          <cell r="J10563" t="str">
            <v>Chloroform: Breathing Loss</v>
          </cell>
          <cell r="N10563">
            <v>40988</v>
          </cell>
        </row>
        <row r="10564">
          <cell r="A10564" t="str">
            <v>40706034</v>
          </cell>
          <cell r="B10564" t="str">
            <v>Point</v>
          </cell>
          <cell r="C10564" t="str">
            <v>Organic Chem Storage - Fixed Roof Tanks - Chloroform: Working Loss</v>
          </cell>
          <cell r="D10564" t="str">
            <v>Industrial Processes - Storage and Transfer</v>
          </cell>
          <cell r="G10564" t="str">
            <v>Petroleum and Solvent Evaporation</v>
          </cell>
          <cell r="H10564" t="str">
            <v>Organic Chemical Storage</v>
          </cell>
          <cell r="I10564" t="str">
            <v>Fixed Roof Tanks - Halogenated Organics</v>
          </cell>
          <cell r="J10564" t="str">
            <v>Chloroform: Working Loss</v>
          </cell>
          <cell r="N10564">
            <v>40988</v>
          </cell>
        </row>
        <row r="10565">
          <cell r="A10565" t="str">
            <v>40706035</v>
          </cell>
          <cell r="B10565" t="str">
            <v>Point</v>
          </cell>
          <cell r="C10565" t="str">
            <v>Organic Chem Storage - Fixed Roof Tanks - Hexachlorobenzene: Breathing Loss</v>
          </cell>
          <cell r="D10565" t="str">
            <v>Industrial Processes - Storage and Transfer</v>
          </cell>
          <cell r="G10565" t="str">
            <v>Petroleum and Solvent Evaporation</v>
          </cell>
          <cell r="H10565" t="str">
            <v>Organic Chemical Storage</v>
          </cell>
          <cell r="I10565" t="str">
            <v>Fixed Roof Tanks - Halogenated Organics</v>
          </cell>
          <cell r="J10565" t="str">
            <v>Hexachlorobenzene: Breathing Loss</v>
          </cell>
          <cell r="N10565">
            <v>40988</v>
          </cell>
        </row>
        <row r="10566">
          <cell r="A10566" t="str">
            <v>40706036</v>
          </cell>
          <cell r="B10566" t="str">
            <v>Point</v>
          </cell>
          <cell r="C10566" t="str">
            <v>Organic Chem Storage - Fixed Roof Tanks - Hexachlorobenzene: Working Loss</v>
          </cell>
          <cell r="D10566" t="str">
            <v>Industrial Processes - Storage and Transfer</v>
          </cell>
          <cell r="G10566" t="str">
            <v>Petroleum and Solvent Evaporation</v>
          </cell>
          <cell r="H10566" t="str">
            <v>Organic Chemical Storage</v>
          </cell>
          <cell r="I10566" t="str">
            <v>Fixed Roof Tanks - Halogenated Organics</v>
          </cell>
          <cell r="J10566" t="str">
            <v>Hexachlorobenzene: Working Loss</v>
          </cell>
          <cell r="N10566">
            <v>40988</v>
          </cell>
        </row>
        <row r="10567">
          <cell r="A10567" t="str">
            <v>40706097</v>
          </cell>
          <cell r="B10567" t="str">
            <v>Point</v>
          </cell>
          <cell r="C10567" t="str">
            <v>Organic Chem Storage - Fixed Roof Tanks - Specify Halogenated Organic: Breathing Loss</v>
          </cell>
          <cell r="D10567" t="str">
            <v>Industrial Processes - Storage and Transfer</v>
          </cell>
          <cell r="G10567" t="str">
            <v>Petroleum and Solvent Evaporation</v>
          </cell>
          <cell r="H10567" t="str">
            <v>Organic Chemical Storage</v>
          </cell>
          <cell r="I10567" t="str">
            <v>Fixed Roof Tanks - Halogenated Organics</v>
          </cell>
          <cell r="J10567" t="str">
            <v>Specify Halogenated Organic: Breathing Loss</v>
          </cell>
          <cell r="N10567">
            <v>40988</v>
          </cell>
        </row>
        <row r="10568">
          <cell r="A10568" t="str">
            <v>40706098</v>
          </cell>
          <cell r="B10568" t="str">
            <v>Point</v>
          </cell>
          <cell r="C10568" t="str">
            <v>Organic Chem Storage - Fixed Roof Tanks - Specify Halogenated Organic: Working Loss</v>
          </cell>
          <cell r="D10568" t="str">
            <v>Industrial Processes - Storage and Transfer</v>
          </cell>
          <cell r="G10568" t="str">
            <v>Petroleum and Solvent Evaporation</v>
          </cell>
          <cell r="H10568" t="str">
            <v>Organic Chemical Storage</v>
          </cell>
          <cell r="I10568" t="str">
            <v>Fixed Roof Tanks - Halogenated Organics</v>
          </cell>
          <cell r="J10568" t="str">
            <v>Specify Halogenated Organic: Working Loss</v>
          </cell>
          <cell r="N10568">
            <v>40988</v>
          </cell>
        </row>
        <row r="10569">
          <cell r="A10569" t="str">
            <v>40706401</v>
          </cell>
          <cell r="B10569" t="str">
            <v>Point</v>
          </cell>
          <cell r="C10569" t="str">
            <v>Organic Chem Storage - Fixed Roof Tanks - Isocyanates /MDI: Breathing Loss</v>
          </cell>
          <cell r="D10569" t="str">
            <v>Industrial Processes - Storage and Transfer</v>
          </cell>
          <cell r="G10569" t="str">
            <v>Petroleum and Solvent Evaporation</v>
          </cell>
          <cell r="H10569" t="str">
            <v>Organic Chemical Storage</v>
          </cell>
          <cell r="I10569" t="str">
            <v>Fixed Roof Tanks - Isocyanates</v>
          </cell>
          <cell r="J10569" t="str">
            <v>MDI: Breathing Loss</v>
          </cell>
          <cell r="N10569">
            <v>40988</v>
          </cell>
        </row>
        <row r="10570">
          <cell r="A10570" t="str">
            <v>40706402</v>
          </cell>
          <cell r="B10570" t="str">
            <v>Point</v>
          </cell>
          <cell r="C10570" t="str">
            <v>Organic Chem Storage - Fixed Roof Tanks - Isocyanates /MDI: Working Loss</v>
          </cell>
          <cell r="D10570" t="str">
            <v>Industrial Processes - Storage and Transfer</v>
          </cell>
          <cell r="G10570" t="str">
            <v>Petroleum and Solvent Evaporation</v>
          </cell>
          <cell r="H10570" t="str">
            <v>Organic Chemical Storage</v>
          </cell>
          <cell r="I10570" t="str">
            <v>Fixed Roof Tanks - Isocyanates</v>
          </cell>
          <cell r="J10570" t="str">
            <v>MDI: Working Loss</v>
          </cell>
          <cell r="N10570">
            <v>40988</v>
          </cell>
        </row>
        <row r="10571">
          <cell r="A10571" t="str">
            <v>40706403</v>
          </cell>
          <cell r="B10571" t="str">
            <v>Point</v>
          </cell>
          <cell r="C10571" t="str">
            <v>Organic Chem Storage - Fixed Roof Tanks - Isocyanates /TDI: Breathing Loss</v>
          </cell>
          <cell r="D10571" t="str">
            <v>Industrial Processes - Storage and Transfer</v>
          </cell>
          <cell r="G10571" t="str">
            <v>Petroleum and Solvent Evaporation</v>
          </cell>
          <cell r="H10571" t="str">
            <v>Organic Chemical Storage</v>
          </cell>
          <cell r="I10571" t="str">
            <v>Fixed Roof Tanks - Isocyanates</v>
          </cell>
          <cell r="J10571" t="str">
            <v>TDI: Breathing Loss</v>
          </cell>
          <cell r="N10571">
            <v>40988</v>
          </cell>
        </row>
        <row r="10572">
          <cell r="A10572" t="str">
            <v>40706404</v>
          </cell>
          <cell r="B10572" t="str">
            <v>Point</v>
          </cell>
          <cell r="C10572" t="str">
            <v>Organic Chem Storage - Fixed Roof Tanks - Isocyanates /TDI: Working Loss</v>
          </cell>
          <cell r="D10572" t="str">
            <v>Industrial Processes - Storage and Transfer</v>
          </cell>
          <cell r="G10572" t="str">
            <v>Petroleum and Solvent Evaporation</v>
          </cell>
          <cell r="H10572" t="str">
            <v>Organic Chemical Storage</v>
          </cell>
          <cell r="I10572" t="str">
            <v>Fixed Roof Tanks - Isocyanates</v>
          </cell>
          <cell r="J10572" t="str">
            <v>TDI: Working Loss</v>
          </cell>
          <cell r="N10572">
            <v>40988</v>
          </cell>
        </row>
        <row r="10573">
          <cell r="A10573" t="str">
            <v>40706497</v>
          </cell>
          <cell r="B10573" t="str">
            <v>Point</v>
          </cell>
          <cell r="C10573" t="str">
            <v>Organic Chem Storage - Fixed Roof Tanks - Specify Isocyanate: Breathing Loss</v>
          </cell>
          <cell r="D10573" t="str">
            <v>Industrial Processes - Storage and Transfer</v>
          </cell>
          <cell r="G10573" t="str">
            <v>Petroleum and Solvent Evaporation</v>
          </cell>
          <cell r="H10573" t="str">
            <v>Organic Chemical Storage</v>
          </cell>
          <cell r="I10573" t="str">
            <v>Fixed Roof Tanks - Isocyanates</v>
          </cell>
          <cell r="J10573" t="str">
            <v>Specify Isocyanate: Breathing Loss</v>
          </cell>
          <cell r="N10573">
            <v>40988</v>
          </cell>
        </row>
        <row r="10574">
          <cell r="A10574" t="str">
            <v>40706498</v>
          </cell>
          <cell r="B10574" t="str">
            <v>Point</v>
          </cell>
          <cell r="C10574" t="str">
            <v>Organic Chem Storage - Fixed Roof Tanks - Specify Isocyanate: Working Loss</v>
          </cell>
          <cell r="D10574" t="str">
            <v>Industrial Processes - Storage and Transfer</v>
          </cell>
          <cell r="G10574" t="str">
            <v>Petroleum and Solvent Evaporation</v>
          </cell>
          <cell r="H10574" t="str">
            <v>Organic Chemical Storage</v>
          </cell>
          <cell r="I10574" t="str">
            <v>Fixed Roof Tanks - Isocyanates</v>
          </cell>
          <cell r="J10574" t="str">
            <v>Specify Isocyanate: Working Loss</v>
          </cell>
          <cell r="N10574">
            <v>40988</v>
          </cell>
        </row>
        <row r="10575">
          <cell r="A10575" t="str">
            <v>40706801</v>
          </cell>
          <cell r="B10575" t="str">
            <v>Point</v>
          </cell>
          <cell r="C10575" t="str">
            <v>Organic Chem Storage - Fixed Roof Tanks - Cyclohexanone: Breathing Loss</v>
          </cell>
          <cell r="D10575" t="str">
            <v>Industrial Processes - Storage and Transfer</v>
          </cell>
          <cell r="G10575" t="str">
            <v>Petroleum and Solvent Evaporation</v>
          </cell>
          <cell r="H10575" t="str">
            <v>Organic Chemical Storage</v>
          </cell>
          <cell r="I10575" t="str">
            <v>Fixed Roof Tanks - Ketones</v>
          </cell>
          <cell r="J10575" t="str">
            <v>Cyclohexanone: Breathing Loss</v>
          </cell>
          <cell r="N10575">
            <v>40988</v>
          </cell>
        </row>
        <row r="10576">
          <cell r="A10576" t="str">
            <v>40706802</v>
          </cell>
          <cell r="B10576" t="str">
            <v>Point</v>
          </cell>
          <cell r="C10576" t="str">
            <v>Organic Chem Storage - Fixed Roof Tanks - Cyclohexanone: Working Loss</v>
          </cell>
          <cell r="D10576" t="str">
            <v>Industrial Processes - Storage and Transfer</v>
          </cell>
          <cell r="G10576" t="str">
            <v>Petroleum and Solvent Evaporation</v>
          </cell>
          <cell r="H10576" t="str">
            <v>Organic Chemical Storage</v>
          </cell>
          <cell r="I10576" t="str">
            <v>Fixed Roof Tanks - Ketones</v>
          </cell>
          <cell r="J10576" t="str">
            <v>Cyclohexanone: Working Loss</v>
          </cell>
          <cell r="N10576">
            <v>40988</v>
          </cell>
        </row>
        <row r="10577">
          <cell r="A10577" t="str">
            <v>40706803</v>
          </cell>
          <cell r="B10577" t="str">
            <v>Point</v>
          </cell>
          <cell r="C10577" t="str">
            <v>Organic Chem Storage - Fixed Roof Tanks - Acetone: Breathing Loss</v>
          </cell>
          <cell r="D10577" t="str">
            <v>Industrial Processes - Storage and Transfer</v>
          </cell>
          <cell r="G10577" t="str">
            <v>Petroleum and Solvent Evaporation</v>
          </cell>
          <cell r="H10577" t="str">
            <v>Organic Chemical Storage</v>
          </cell>
          <cell r="I10577" t="str">
            <v>Fixed Roof Tanks - Ketones</v>
          </cell>
          <cell r="J10577" t="str">
            <v>Acetone: Breathing Loss</v>
          </cell>
          <cell r="N10577">
            <v>40988</v>
          </cell>
        </row>
        <row r="10578">
          <cell r="A10578" t="str">
            <v>40706804</v>
          </cell>
          <cell r="B10578" t="str">
            <v>Point</v>
          </cell>
          <cell r="C10578" t="str">
            <v>Organic Chem Storage - Fixed Roof Tanks - Acetone: Working Loss</v>
          </cell>
          <cell r="D10578" t="str">
            <v>Industrial Processes - Storage and Transfer</v>
          </cell>
          <cell r="G10578" t="str">
            <v>Petroleum and Solvent Evaporation</v>
          </cell>
          <cell r="H10578" t="str">
            <v>Organic Chemical Storage</v>
          </cell>
          <cell r="I10578" t="str">
            <v>Fixed Roof Tanks - Ketones</v>
          </cell>
          <cell r="J10578" t="str">
            <v>Acetone: Working Loss</v>
          </cell>
          <cell r="N10578">
            <v>40988</v>
          </cell>
        </row>
        <row r="10579">
          <cell r="A10579" t="str">
            <v>40706805</v>
          </cell>
          <cell r="B10579" t="str">
            <v>Point</v>
          </cell>
          <cell r="C10579" t="str">
            <v>Organic Chem Storage - Fixed Roof Tanks - Methyl Ethyl Ketone: Breathing Loss</v>
          </cell>
          <cell r="D10579" t="str">
            <v>Industrial Processes - Storage and Transfer</v>
          </cell>
          <cell r="G10579" t="str">
            <v>Petroleum and Solvent Evaporation</v>
          </cell>
          <cell r="H10579" t="str">
            <v>Organic Chemical Storage</v>
          </cell>
          <cell r="I10579" t="str">
            <v>Fixed Roof Tanks - Ketones</v>
          </cell>
          <cell r="J10579" t="str">
            <v>Methyl Ethyl Ketone: Breathing Loss</v>
          </cell>
          <cell r="N10579">
            <v>40988</v>
          </cell>
        </row>
        <row r="10580">
          <cell r="A10580" t="str">
            <v>40706806</v>
          </cell>
          <cell r="B10580" t="str">
            <v>Point</v>
          </cell>
          <cell r="C10580" t="str">
            <v>Organic Chem Storage - Fixed Roof Tanks - Methyl Ethyl Ketone: Working Loss</v>
          </cell>
          <cell r="D10580" t="str">
            <v>Industrial Processes - Storage and Transfer</v>
          </cell>
          <cell r="G10580" t="str">
            <v>Petroleum and Solvent Evaporation</v>
          </cell>
          <cell r="H10580" t="str">
            <v>Organic Chemical Storage</v>
          </cell>
          <cell r="I10580" t="str">
            <v>Fixed Roof Tanks - Ketones</v>
          </cell>
          <cell r="J10580" t="str">
            <v>Methyl Ethyl Ketone: Working Loss</v>
          </cell>
          <cell r="N10580">
            <v>40988</v>
          </cell>
        </row>
        <row r="10581">
          <cell r="A10581" t="str">
            <v>40706807</v>
          </cell>
          <cell r="B10581" t="str">
            <v>Point</v>
          </cell>
          <cell r="C10581" t="str">
            <v>Organic Chem Storage - Fixed Roof Tanks - Methyl Isobutyl Ketone: Breathing Loss</v>
          </cell>
          <cell r="D10581" t="str">
            <v>Industrial Processes - Storage and Transfer</v>
          </cell>
          <cell r="G10581" t="str">
            <v>Petroleum and Solvent Evaporation</v>
          </cell>
          <cell r="H10581" t="str">
            <v>Organic Chemical Storage</v>
          </cell>
          <cell r="I10581" t="str">
            <v>Fixed Roof Tanks - Ketones</v>
          </cell>
          <cell r="J10581" t="str">
            <v>Methyl Isobutyl Ketone: Breathing Loss</v>
          </cell>
          <cell r="N10581">
            <v>40988</v>
          </cell>
        </row>
        <row r="10582">
          <cell r="A10582" t="str">
            <v>40706808</v>
          </cell>
          <cell r="B10582" t="str">
            <v>Point</v>
          </cell>
          <cell r="C10582" t="str">
            <v>Organic Chem Storage - Fixed Roof Tanks - Methyl Isobutyl Ketone: Working Loss</v>
          </cell>
          <cell r="D10582" t="str">
            <v>Industrial Processes - Storage and Transfer</v>
          </cell>
          <cell r="G10582" t="str">
            <v>Petroleum and Solvent Evaporation</v>
          </cell>
          <cell r="H10582" t="str">
            <v>Organic Chemical Storage</v>
          </cell>
          <cell r="I10582" t="str">
            <v>Fixed Roof Tanks - Ketones</v>
          </cell>
          <cell r="J10582" t="str">
            <v>Methyl Isobutyl Ketone: Working Loss</v>
          </cell>
          <cell r="N10582">
            <v>40988</v>
          </cell>
        </row>
        <row r="10583">
          <cell r="A10583" t="str">
            <v>40706813</v>
          </cell>
          <cell r="B10583" t="str">
            <v>Point</v>
          </cell>
          <cell r="C10583" t="str">
            <v>Organic Chem Storage - Fixed Roof Tanks - Methylamyl Ketone: Breathing Loss</v>
          </cell>
          <cell r="D10583" t="str">
            <v>Industrial Processes - Storage and Transfer</v>
          </cell>
          <cell r="G10583" t="str">
            <v>Petroleum and Solvent Evaporation</v>
          </cell>
          <cell r="H10583" t="str">
            <v>Organic Chemical Storage</v>
          </cell>
          <cell r="I10583" t="str">
            <v>Fixed Roof Tanks - Ketones</v>
          </cell>
          <cell r="J10583" t="str">
            <v>Methylamyl Ketone: Breathing Loss</v>
          </cell>
          <cell r="N10583">
            <v>40988</v>
          </cell>
        </row>
        <row r="10584">
          <cell r="A10584" t="str">
            <v>40706814</v>
          </cell>
          <cell r="B10584" t="str">
            <v>Point</v>
          </cell>
          <cell r="C10584" t="str">
            <v>Organic Chem Storage - Fixed Roof Tanks - Methylamyl Ketone: Working Loss</v>
          </cell>
          <cell r="D10584" t="str">
            <v>Industrial Processes - Storage and Transfer</v>
          </cell>
          <cell r="G10584" t="str">
            <v>Petroleum and Solvent Evaporation</v>
          </cell>
          <cell r="H10584" t="str">
            <v>Organic Chemical Storage</v>
          </cell>
          <cell r="I10584" t="str">
            <v>Fixed Roof Tanks - Ketones</v>
          </cell>
          <cell r="J10584" t="str">
            <v>Methylamyl Ketone: Working Loss</v>
          </cell>
          <cell r="N10584">
            <v>40988</v>
          </cell>
        </row>
        <row r="10585">
          <cell r="A10585" t="str">
            <v>40706897</v>
          </cell>
          <cell r="B10585" t="str">
            <v>Point</v>
          </cell>
          <cell r="C10585" t="str">
            <v>Organic Chem Storage - Fixed Roof Tanks - Specify Ketone: Breathing Loss</v>
          </cell>
          <cell r="D10585" t="str">
            <v>Industrial Processes - Storage and Transfer</v>
          </cell>
          <cell r="G10585" t="str">
            <v>Petroleum and Solvent Evaporation</v>
          </cell>
          <cell r="H10585" t="str">
            <v>Organic Chemical Storage</v>
          </cell>
          <cell r="I10585" t="str">
            <v>Fixed Roof Tanks - Ketones</v>
          </cell>
          <cell r="J10585" t="str">
            <v>Specify Ketone: Breathing Loss</v>
          </cell>
          <cell r="N10585">
            <v>40988</v>
          </cell>
        </row>
        <row r="10586">
          <cell r="A10586" t="str">
            <v>40706898</v>
          </cell>
          <cell r="B10586" t="str">
            <v>Point</v>
          </cell>
          <cell r="C10586" t="str">
            <v>Organic Chem Storage - Fixed Roof Tanks - Specify Ketone: Working Loss</v>
          </cell>
          <cell r="D10586" t="str">
            <v>Industrial Processes - Storage and Transfer</v>
          </cell>
          <cell r="G10586" t="str">
            <v>Petroleum and Solvent Evaporation</v>
          </cell>
          <cell r="H10586" t="str">
            <v>Organic Chemical Storage</v>
          </cell>
          <cell r="I10586" t="str">
            <v>Fixed Roof Tanks - Ketones</v>
          </cell>
          <cell r="J10586" t="str">
            <v>Specify Ketone: Working Loss</v>
          </cell>
          <cell r="N10586">
            <v>40988</v>
          </cell>
        </row>
        <row r="10587">
          <cell r="A10587" t="str">
            <v>40707203</v>
          </cell>
          <cell r="B10587" t="str">
            <v>Point</v>
          </cell>
          <cell r="C10587" t="str">
            <v>Organic Chem Storage - Fixed Roof Tanks - Perchloromethyl Mercaptan: Breathing Loss</v>
          </cell>
          <cell r="D10587" t="str">
            <v>Industrial Processes - Storage and Transfer</v>
          </cell>
          <cell r="G10587" t="str">
            <v>Petroleum and Solvent Evaporation</v>
          </cell>
          <cell r="H10587" t="str">
            <v>Organic Chemical Storage</v>
          </cell>
          <cell r="I10587" t="str">
            <v>Fixed Roof Tanks - Mercaptans</v>
          </cell>
          <cell r="J10587" t="str">
            <v>Perchloromethyl Mercaptan: Breathing Loss</v>
          </cell>
          <cell r="N10587">
            <v>40988</v>
          </cell>
        </row>
        <row r="10588">
          <cell r="A10588" t="str">
            <v>40707204</v>
          </cell>
          <cell r="B10588" t="str">
            <v>Point</v>
          </cell>
          <cell r="C10588" t="str">
            <v>Organic Chem Storage - Fixed Roof Tanks - Perchloromethyl Mercaptan: Working Loss</v>
          </cell>
          <cell r="D10588" t="str">
            <v>Industrial Processes - Storage and Transfer</v>
          </cell>
          <cell r="G10588" t="str">
            <v>Petroleum and Solvent Evaporation</v>
          </cell>
          <cell r="H10588" t="str">
            <v>Organic Chemical Storage</v>
          </cell>
          <cell r="I10588" t="str">
            <v>Fixed Roof Tanks - Mercaptans</v>
          </cell>
          <cell r="J10588" t="str">
            <v>Perchloromethyl Mercaptan: Working Loss</v>
          </cell>
          <cell r="N10588">
            <v>40988</v>
          </cell>
        </row>
        <row r="10589">
          <cell r="A10589" t="str">
            <v>40707601</v>
          </cell>
          <cell r="B10589" t="str">
            <v>Point</v>
          </cell>
          <cell r="C10589" t="str">
            <v>Organic Chem Storage - Fixed Roof Tanks - Acrylonitrile: Breathing Loss</v>
          </cell>
          <cell r="D10589" t="str">
            <v>Industrial Processes - Storage and Transfer</v>
          </cell>
          <cell r="G10589" t="str">
            <v>Petroleum and Solvent Evaporation</v>
          </cell>
          <cell r="H10589" t="str">
            <v>Organic Chemical Storage</v>
          </cell>
          <cell r="I10589" t="str">
            <v>Fixed Roof Tanks - Nitriles</v>
          </cell>
          <cell r="J10589" t="str">
            <v>Acrylonitrile: Breathing Loss</v>
          </cell>
          <cell r="N10589">
            <v>40988</v>
          </cell>
        </row>
        <row r="10590">
          <cell r="A10590" t="str">
            <v>40707602</v>
          </cell>
          <cell r="B10590" t="str">
            <v>Point</v>
          </cell>
          <cell r="C10590" t="str">
            <v>Organic Chem Storage - Fixed Roof Tanks - Acrylonitrile: Working Loss</v>
          </cell>
          <cell r="D10590" t="str">
            <v>Industrial Processes - Storage and Transfer</v>
          </cell>
          <cell r="G10590" t="str">
            <v>Petroleum and Solvent Evaporation</v>
          </cell>
          <cell r="H10590" t="str">
            <v>Organic Chemical Storage</v>
          </cell>
          <cell r="I10590" t="str">
            <v>Fixed Roof Tanks - Nitriles</v>
          </cell>
          <cell r="J10590" t="str">
            <v>Acrylonitrile: Working Loss</v>
          </cell>
          <cell r="N10590">
            <v>40988</v>
          </cell>
        </row>
        <row r="10591">
          <cell r="A10591" t="str">
            <v>40707603</v>
          </cell>
          <cell r="B10591" t="str">
            <v>Point</v>
          </cell>
          <cell r="C10591" t="str">
            <v>Organic Chem Storage - Fixed Roof Tanks - Acetonitrile: Breathing Loss</v>
          </cell>
          <cell r="D10591" t="str">
            <v>Industrial Processes - Storage and Transfer</v>
          </cell>
          <cell r="G10591" t="str">
            <v>Petroleum and Solvent Evaporation</v>
          </cell>
          <cell r="H10591" t="str">
            <v>Organic Chemical Storage</v>
          </cell>
          <cell r="I10591" t="str">
            <v>Fixed Roof Tanks - Nitriles</v>
          </cell>
          <cell r="J10591" t="str">
            <v>Acetonitrile: Breathing Loss</v>
          </cell>
          <cell r="N10591">
            <v>40988</v>
          </cell>
        </row>
        <row r="10592">
          <cell r="A10592" t="str">
            <v>40707604</v>
          </cell>
          <cell r="B10592" t="str">
            <v>Point</v>
          </cell>
          <cell r="C10592" t="str">
            <v>Organic Chem Storage - Fixed Roof Tanks - Acetonitrile: Working Loss</v>
          </cell>
          <cell r="D10592" t="str">
            <v>Industrial Processes - Storage and Transfer</v>
          </cell>
          <cell r="G10592" t="str">
            <v>Petroleum and Solvent Evaporation</v>
          </cell>
          <cell r="H10592" t="str">
            <v>Organic Chemical Storage</v>
          </cell>
          <cell r="I10592" t="str">
            <v>Fixed Roof Tanks - Nitriles</v>
          </cell>
          <cell r="J10592" t="str">
            <v>Acetonitrile: Working Loss</v>
          </cell>
          <cell r="N10592">
            <v>40988</v>
          </cell>
        </row>
        <row r="10593">
          <cell r="A10593" t="str">
            <v>40707697</v>
          </cell>
          <cell r="B10593" t="str">
            <v>Point</v>
          </cell>
          <cell r="C10593" t="str">
            <v>Organic Chem Storage - Fixed Roof Tanks - Specify Nitrile: Breathing Loss</v>
          </cell>
          <cell r="D10593" t="str">
            <v>Industrial Processes - Storage and Transfer</v>
          </cell>
          <cell r="G10593" t="str">
            <v>Petroleum and Solvent Evaporation</v>
          </cell>
          <cell r="H10593" t="str">
            <v>Organic Chemical Storage</v>
          </cell>
          <cell r="I10593" t="str">
            <v>Fixed Roof Tanks - Nitriles</v>
          </cell>
          <cell r="J10593" t="str">
            <v>Specify Nitrile: Breathing Loss</v>
          </cell>
          <cell r="N10593">
            <v>40988</v>
          </cell>
        </row>
        <row r="10594">
          <cell r="A10594" t="str">
            <v>40707698</v>
          </cell>
          <cell r="B10594" t="str">
            <v>Point</v>
          </cell>
          <cell r="C10594" t="str">
            <v>Organic Chem Storage - Fixed Roof Tanks - Specify Nitrile: Working Loss</v>
          </cell>
          <cell r="D10594" t="str">
            <v>Industrial Processes - Storage and Transfer</v>
          </cell>
          <cell r="G10594" t="str">
            <v>Petroleum and Solvent Evaporation</v>
          </cell>
          <cell r="H10594" t="str">
            <v>Organic Chemical Storage</v>
          </cell>
          <cell r="I10594" t="str">
            <v>Fixed Roof Tanks - Nitriles</v>
          </cell>
          <cell r="J10594" t="str">
            <v>Specify Nitrile: Working Loss</v>
          </cell>
          <cell r="N10594">
            <v>40988</v>
          </cell>
        </row>
        <row r="10595">
          <cell r="A10595" t="str">
            <v>40708001</v>
          </cell>
          <cell r="B10595" t="str">
            <v>Point</v>
          </cell>
          <cell r="C10595" t="str">
            <v>Organic Chem Storage - Fixed Roof Tanks - Nitrobenzene: Breathing Loss</v>
          </cell>
          <cell r="D10595" t="str">
            <v>Industrial Processes - Storage and Transfer</v>
          </cell>
          <cell r="G10595" t="str">
            <v>Petroleum and Solvent Evaporation</v>
          </cell>
          <cell r="H10595" t="str">
            <v>Organic Chemical Storage</v>
          </cell>
          <cell r="I10595" t="str">
            <v>Fixed Roof Tanks - Nitro Compounds</v>
          </cell>
          <cell r="J10595" t="str">
            <v>Nitrobenzene: Breathing Loss</v>
          </cell>
          <cell r="N10595">
            <v>40988</v>
          </cell>
        </row>
        <row r="10596">
          <cell r="A10596" t="str">
            <v>40708002</v>
          </cell>
          <cell r="B10596" t="str">
            <v>Point</v>
          </cell>
          <cell r="C10596" t="str">
            <v>Organic Chem Storage - Fixed Roof Tanks - Nitrobenzene: Working Loss</v>
          </cell>
          <cell r="D10596" t="str">
            <v>Industrial Processes - Storage and Transfer</v>
          </cell>
          <cell r="G10596" t="str">
            <v>Petroleum and Solvent Evaporation</v>
          </cell>
          <cell r="H10596" t="str">
            <v>Organic Chemical Storage</v>
          </cell>
          <cell r="I10596" t="str">
            <v>Fixed Roof Tanks - Nitro Compounds</v>
          </cell>
          <cell r="J10596" t="str">
            <v>Nitrobenzene: Working Loss</v>
          </cell>
          <cell r="N10596">
            <v>40988</v>
          </cell>
        </row>
        <row r="10597">
          <cell r="A10597" t="str">
            <v>40708097</v>
          </cell>
          <cell r="B10597" t="str">
            <v>Point</v>
          </cell>
          <cell r="C10597" t="str">
            <v>Organic Chem Storage - Fixed Roof Tanks - Specify Nitro Compound in Comments: Breathing Loss</v>
          </cell>
          <cell r="D10597" t="str">
            <v>Industrial Processes - Storage and Transfer</v>
          </cell>
          <cell r="G10597" t="str">
            <v>Petroleum and Solvent Evaporation</v>
          </cell>
          <cell r="H10597" t="str">
            <v>Organic Chemical Storage</v>
          </cell>
          <cell r="I10597" t="str">
            <v>Fixed Roof Tanks - Nitro Compounds</v>
          </cell>
          <cell r="J10597" t="str">
            <v>Specify in Comments: Breathing Loss</v>
          </cell>
          <cell r="N10597">
            <v>40988</v>
          </cell>
        </row>
        <row r="10598">
          <cell r="A10598" t="str">
            <v>40708098</v>
          </cell>
          <cell r="B10598" t="str">
            <v>Point</v>
          </cell>
          <cell r="C10598" t="str">
            <v>Organic Chem Storage - Fixed Roof Tanks - Specify Nitro Compound in Comments: Working Loss</v>
          </cell>
          <cell r="D10598" t="str">
            <v>Industrial Processes - Storage and Transfer</v>
          </cell>
          <cell r="G10598" t="str">
            <v>Petroleum and Solvent Evaporation</v>
          </cell>
          <cell r="H10598" t="str">
            <v>Organic Chemical Storage</v>
          </cell>
          <cell r="I10598" t="str">
            <v>Fixed Roof Tanks - Nitro Compounds</v>
          </cell>
          <cell r="J10598" t="str">
            <v>Specify in Comments: Working Loss</v>
          </cell>
          <cell r="N10598">
            <v>40988</v>
          </cell>
        </row>
        <row r="10599">
          <cell r="A10599" t="str">
            <v>40708401</v>
          </cell>
          <cell r="B10599" t="str">
            <v>Point</v>
          </cell>
          <cell r="C10599" t="str">
            <v>Organic Chem Storage - Fixed Roof Tanks - Nonylphenol: Breathing Loss</v>
          </cell>
          <cell r="D10599" t="str">
            <v>Industrial Processes - Storage and Transfer</v>
          </cell>
          <cell r="G10599" t="str">
            <v>Petroleum and Solvent Evaporation</v>
          </cell>
          <cell r="H10599" t="str">
            <v>Organic Chemical Storage</v>
          </cell>
          <cell r="I10599" t="str">
            <v>Fixed Roof Tanks - Phenols</v>
          </cell>
          <cell r="J10599" t="str">
            <v>Nonylphenol: Breathing Loss</v>
          </cell>
          <cell r="N10599">
            <v>40988</v>
          </cell>
        </row>
        <row r="10600">
          <cell r="A10600" t="str">
            <v>40708402</v>
          </cell>
          <cell r="B10600" t="str">
            <v>Point</v>
          </cell>
          <cell r="C10600" t="str">
            <v>Organic Chem Storage - Fixed Roof Tanks - Nonylphenol: Working Loss</v>
          </cell>
          <cell r="D10600" t="str">
            <v>Industrial Processes - Storage and Transfer</v>
          </cell>
          <cell r="G10600" t="str">
            <v>Petroleum and Solvent Evaporation</v>
          </cell>
          <cell r="H10600" t="str">
            <v>Organic Chemical Storage</v>
          </cell>
          <cell r="I10600" t="str">
            <v>Fixed Roof Tanks - Phenols</v>
          </cell>
          <cell r="J10600" t="str">
            <v>Nonylphenol: Working Loss</v>
          </cell>
          <cell r="N10600">
            <v>40988</v>
          </cell>
        </row>
        <row r="10601">
          <cell r="A10601" t="str">
            <v>40708403</v>
          </cell>
          <cell r="B10601" t="str">
            <v>Point</v>
          </cell>
          <cell r="C10601" t="str">
            <v>Organic Chem Storage - Fixed Roof Tanks - Phenol: Breathing Loss</v>
          </cell>
          <cell r="D10601" t="str">
            <v>Industrial Processes - Storage and Transfer</v>
          </cell>
          <cell r="G10601" t="str">
            <v>Petroleum and Solvent Evaporation</v>
          </cell>
          <cell r="H10601" t="str">
            <v>Organic Chemical Storage</v>
          </cell>
          <cell r="I10601" t="str">
            <v>Fixed Roof Tanks - Phenols</v>
          </cell>
          <cell r="J10601" t="str">
            <v>Phenol: Breathing Loss</v>
          </cell>
          <cell r="N10601">
            <v>40988</v>
          </cell>
        </row>
        <row r="10602">
          <cell r="A10602" t="str">
            <v>40708404</v>
          </cell>
          <cell r="B10602" t="str">
            <v>Point</v>
          </cell>
          <cell r="C10602" t="str">
            <v>Organic Chem Storage - Fixed Roof Tanks - Phenol: Working Loss</v>
          </cell>
          <cell r="D10602" t="str">
            <v>Industrial Processes - Storage and Transfer</v>
          </cell>
          <cell r="G10602" t="str">
            <v>Petroleum and Solvent Evaporation</v>
          </cell>
          <cell r="H10602" t="str">
            <v>Organic Chemical Storage</v>
          </cell>
          <cell r="I10602" t="str">
            <v>Fixed Roof Tanks - Phenols</v>
          </cell>
          <cell r="J10602" t="str">
            <v>Phenol: Working Loss</v>
          </cell>
          <cell r="N10602">
            <v>40988</v>
          </cell>
        </row>
        <row r="10603">
          <cell r="A10603" t="str">
            <v>40708405</v>
          </cell>
          <cell r="B10603" t="str">
            <v>Point</v>
          </cell>
          <cell r="C10603" t="str">
            <v>Organic Chem Storage - Fixed Roof Tanks - 2,4-Dichlorophenol: Breathing Loss</v>
          </cell>
          <cell r="D10603" t="str">
            <v>Industrial Processes - Storage and Transfer</v>
          </cell>
          <cell r="G10603" t="str">
            <v>Petroleum and Solvent Evaporation</v>
          </cell>
          <cell r="H10603" t="str">
            <v>Organic Chemical Storage</v>
          </cell>
          <cell r="I10603" t="str">
            <v>Fixed Roof Tanks - Phenols</v>
          </cell>
          <cell r="J10603" t="str">
            <v>2,4-Dichlorophenol: Breathing Loss</v>
          </cell>
          <cell r="N10603">
            <v>40988</v>
          </cell>
        </row>
        <row r="10604">
          <cell r="A10604" t="str">
            <v>40708406</v>
          </cell>
          <cell r="B10604" t="str">
            <v>Point</v>
          </cell>
          <cell r="C10604" t="str">
            <v>Organic Chem Storage - Fixed Roof Tanks - 2,4-Dichlorophenol: Working Loss</v>
          </cell>
          <cell r="D10604" t="str">
            <v>Industrial Processes - Storage and Transfer</v>
          </cell>
          <cell r="G10604" t="str">
            <v>Petroleum and Solvent Evaporation</v>
          </cell>
          <cell r="H10604" t="str">
            <v>Organic Chemical Storage</v>
          </cell>
          <cell r="I10604" t="str">
            <v>Fixed Roof Tanks - Phenols</v>
          </cell>
          <cell r="J10604" t="str">
            <v>2,4-Dichlorophenol: Working Loss</v>
          </cell>
          <cell r="N10604">
            <v>40988</v>
          </cell>
        </row>
        <row r="10605">
          <cell r="A10605" t="str">
            <v>40708497</v>
          </cell>
          <cell r="B10605" t="str">
            <v>Point</v>
          </cell>
          <cell r="C10605" t="str">
            <v>Organic Chem Storage - Fixed Roof Tanks - Specify Phenol: Breathing Loss</v>
          </cell>
          <cell r="D10605" t="str">
            <v>Industrial Processes - Storage and Transfer</v>
          </cell>
          <cell r="G10605" t="str">
            <v>Petroleum and Solvent Evaporation</v>
          </cell>
          <cell r="H10605" t="str">
            <v>Organic Chemical Storage</v>
          </cell>
          <cell r="I10605" t="str">
            <v>Fixed Roof Tanks - Phenols</v>
          </cell>
          <cell r="J10605" t="str">
            <v>Specify Phenol: Breathing Loss</v>
          </cell>
          <cell r="N10605">
            <v>40988</v>
          </cell>
        </row>
        <row r="10606">
          <cell r="A10606" t="str">
            <v>40708498</v>
          </cell>
          <cell r="B10606" t="str">
            <v>Point</v>
          </cell>
          <cell r="C10606" t="str">
            <v>Organic Chem Storage - Fixed Roof Tanks - Specify Phenol: Working Loss</v>
          </cell>
          <cell r="D10606" t="str">
            <v>Industrial Processes - Storage and Transfer</v>
          </cell>
          <cell r="G10606" t="str">
            <v>Petroleum and Solvent Evaporation</v>
          </cell>
          <cell r="H10606" t="str">
            <v>Organic Chemical Storage</v>
          </cell>
          <cell r="I10606" t="str">
            <v>Fixed Roof Tanks - Phenols</v>
          </cell>
          <cell r="J10606" t="str">
            <v>Specify Phenol: Working Loss</v>
          </cell>
          <cell r="N10606">
            <v>40988</v>
          </cell>
        </row>
        <row r="10607">
          <cell r="A10607" t="str">
            <v>40714601</v>
          </cell>
          <cell r="B10607" t="str">
            <v>Point</v>
          </cell>
          <cell r="C10607" t="str">
            <v>Organic Chem Storage - Fixed Roof Tanks - Carbon Disulfide: Breathing Loss</v>
          </cell>
          <cell r="D10607" t="str">
            <v>Industrial Processes - Storage and Transfer</v>
          </cell>
          <cell r="G10607" t="str">
            <v>Petroleum and Solvent Evaporation</v>
          </cell>
          <cell r="H10607" t="str">
            <v>Organic Chemical Storage</v>
          </cell>
          <cell r="I10607" t="str">
            <v>Fixed Roof Tanks - Miscellaneous</v>
          </cell>
          <cell r="J10607" t="str">
            <v>Carbon Disulfide: Breathing Loss</v>
          </cell>
          <cell r="N10607">
            <v>40988</v>
          </cell>
        </row>
        <row r="10608">
          <cell r="A10608" t="str">
            <v>40714602</v>
          </cell>
          <cell r="B10608" t="str">
            <v>Point</v>
          </cell>
          <cell r="C10608" t="str">
            <v>Organic Chem Storage - Fixed Roof Tanks - Carbon Disulfide: Working Loss</v>
          </cell>
          <cell r="D10608" t="str">
            <v>Industrial Processes - Storage and Transfer</v>
          </cell>
          <cell r="G10608" t="str">
            <v>Petroleum and Solvent Evaporation</v>
          </cell>
          <cell r="H10608" t="str">
            <v>Organic Chemical Storage</v>
          </cell>
          <cell r="I10608" t="str">
            <v>Fixed Roof Tanks - Miscellaneous</v>
          </cell>
          <cell r="J10608" t="str">
            <v>Carbon Disulfide: Working Loss</v>
          </cell>
          <cell r="N10608">
            <v>40988</v>
          </cell>
        </row>
        <row r="10609">
          <cell r="A10609" t="str">
            <v>40714603</v>
          </cell>
          <cell r="B10609" t="str">
            <v>Point</v>
          </cell>
          <cell r="C10609" t="str">
            <v>Organic Chem Storage - Fixed Roof Tanks - Dimethyl Sulfoxide: Breathing Loss</v>
          </cell>
          <cell r="D10609" t="str">
            <v>Industrial Processes - Storage and Transfer</v>
          </cell>
          <cell r="G10609" t="str">
            <v>Petroleum and Solvent Evaporation</v>
          </cell>
          <cell r="H10609" t="str">
            <v>Organic Chemical Storage</v>
          </cell>
          <cell r="I10609" t="str">
            <v>Fixed Roof Tanks - Miscellaneous</v>
          </cell>
          <cell r="J10609" t="str">
            <v>Dimethyl Sulfoxide: Breathing Loss</v>
          </cell>
          <cell r="N10609">
            <v>40988</v>
          </cell>
        </row>
        <row r="10610">
          <cell r="A10610" t="str">
            <v>40714604</v>
          </cell>
          <cell r="B10610" t="str">
            <v>Point</v>
          </cell>
          <cell r="C10610" t="str">
            <v>Organic Chem Storage - Fixed Roof Tanks - Dimethyl Sulfoxide: Working Loss</v>
          </cell>
          <cell r="D10610" t="str">
            <v>Industrial Processes - Storage and Transfer</v>
          </cell>
          <cell r="G10610" t="str">
            <v>Petroleum and Solvent Evaporation</v>
          </cell>
          <cell r="H10610" t="str">
            <v>Organic Chemical Storage</v>
          </cell>
          <cell r="I10610" t="str">
            <v>Fixed Roof Tanks - Miscellaneous</v>
          </cell>
          <cell r="J10610" t="str">
            <v>Dimethyl Sulfoxide: Working Loss</v>
          </cell>
          <cell r="N10610">
            <v>40988</v>
          </cell>
        </row>
        <row r="10611">
          <cell r="A10611" t="str">
            <v>40714605</v>
          </cell>
          <cell r="B10611" t="str">
            <v>Point</v>
          </cell>
          <cell r="C10611" t="str">
            <v>Organic Chem Storage - Fixed Roof Tanks - Tetrahydrofuran: Breathing Loss</v>
          </cell>
          <cell r="D10611" t="str">
            <v>Industrial Processes - Storage and Transfer</v>
          </cell>
          <cell r="G10611" t="str">
            <v>Petroleum and Solvent Evaporation</v>
          </cell>
          <cell r="H10611" t="str">
            <v>Organic Chemical Storage</v>
          </cell>
          <cell r="I10611" t="str">
            <v>Fixed Roof Tanks - Miscellaneous</v>
          </cell>
          <cell r="J10611" t="str">
            <v>Tetrahydrofuran: Breathing Loss</v>
          </cell>
          <cell r="N10611">
            <v>40988</v>
          </cell>
        </row>
        <row r="10612">
          <cell r="A10612" t="str">
            <v>40714606</v>
          </cell>
          <cell r="B10612" t="str">
            <v>Point</v>
          </cell>
          <cell r="C10612" t="str">
            <v>Organic Chem Storage - Fixed Roof Tanks - Tetrahydrofuran: Working Loss</v>
          </cell>
          <cell r="D10612" t="str">
            <v>Industrial Processes - Storage and Transfer</v>
          </cell>
          <cell r="G10612" t="str">
            <v>Petroleum and Solvent Evaporation</v>
          </cell>
          <cell r="H10612" t="str">
            <v>Organic Chemical Storage</v>
          </cell>
          <cell r="I10612" t="str">
            <v>Fixed Roof Tanks - Miscellaneous</v>
          </cell>
          <cell r="J10612" t="str">
            <v>Tetrahydrofuran: Working Loss</v>
          </cell>
          <cell r="N10612">
            <v>40988</v>
          </cell>
        </row>
        <row r="10613">
          <cell r="A10613" t="str">
            <v>40714697</v>
          </cell>
          <cell r="B10613" t="str">
            <v>Point</v>
          </cell>
          <cell r="C10613" t="str">
            <v>Organic Chem Storage - Fixed Roof Tanks - Specify In Comments: Breathing Loss</v>
          </cell>
          <cell r="D10613" t="str">
            <v>Industrial Processes - Storage and Transfer</v>
          </cell>
          <cell r="G10613" t="str">
            <v>Petroleum and Solvent Evaporation</v>
          </cell>
          <cell r="H10613" t="str">
            <v>Organic Chemical Storage</v>
          </cell>
          <cell r="I10613" t="str">
            <v>Fixed Roof Tanks - Miscellaneous</v>
          </cell>
          <cell r="J10613" t="str">
            <v>Specify In Comments: Breathing Loss</v>
          </cell>
          <cell r="N10613">
            <v>40988</v>
          </cell>
        </row>
        <row r="10614">
          <cell r="A10614" t="str">
            <v>40714698</v>
          </cell>
          <cell r="B10614" t="str">
            <v>Point</v>
          </cell>
          <cell r="C10614" t="str">
            <v>Organic Chem Storage - Fixed Roof Tanks - Specify In Comments: Working Loss</v>
          </cell>
          <cell r="D10614" t="str">
            <v>Industrial Processes - Storage and Transfer</v>
          </cell>
          <cell r="G10614" t="str">
            <v>Petroleum and Solvent Evaporation</v>
          </cell>
          <cell r="H10614" t="str">
            <v>Organic Chemical Storage</v>
          </cell>
          <cell r="I10614" t="str">
            <v>Fixed Roof Tanks - Miscellaneous</v>
          </cell>
          <cell r="J10614" t="str">
            <v>Specify In Comments: Working Loss</v>
          </cell>
          <cell r="N10614">
            <v>40988</v>
          </cell>
        </row>
        <row r="10615">
          <cell r="A10615" t="str">
            <v>40715401</v>
          </cell>
          <cell r="B10615" t="str">
            <v>Point</v>
          </cell>
          <cell r="C10615" t="str">
            <v>Organic Chem Storage - Floating Roof Tanks - Acetic Acid Anhydride: Standing Loss</v>
          </cell>
          <cell r="D10615" t="str">
            <v>Industrial Processes - Storage and Transfer</v>
          </cell>
          <cell r="G10615" t="str">
            <v>Petroleum and Solvent Evaporation</v>
          </cell>
          <cell r="H10615" t="str">
            <v>Organic Chemical Storage</v>
          </cell>
          <cell r="I10615" t="str">
            <v>Floating Roof Tanks - Acid Anhydrides</v>
          </cell>
          <cell r="J10615" t="str">
            <v>Acetic Acid Anhydride: Standing Loss</v>
          </cell>
          <cell r="N10615">
            <v>40988</v>
          </cell>
        </row>
        <row r="10616">
          <cell r="A10616" t="str">
            <v>40715402</v>
          </cell>
          <cell r="B10616" t="str">
            <v>Point</v>
          </cell>
          <cell r="C10616" t="str">
            <v>Organic Chem Storage - Floating Roof Tanks - Acetic Acid Anhydride: Working Loss</v>
          </cell>
          <cell r="D10616" t="str">
            <v>Industrial Processes - Storage and Transfer</v>
          </cell>
          <cell r="G10616" t="str">
            <v>Petroleum and Solvent Evaporation</v>
          </cell>
          <cell r="H10616" t="str">
            <v>Organic Chemical Storage</v>
          </cell>
          <cell r="I10616" t="str">
            <v>Floating Roof Tanks - Acid Anhydrides</v>
          </cell>
          <cell r="J10616" t="str">
            <v>Acetic Acid Anhydride: Working Loss</v>
          </cell>
          <cell r="N10616">
            <v>40988</v>
          </cell>
        </row>
        <row r="10617">
          <cell r="A10617" t="str">
            <v>40715403</v>
          </cell>
          <cell r="B10617" t="str">
            <v>Point</v>
          </cell>
          <cell r="C10617" t="str">
            <v>Organic Chem Storage - Floating Roof Tanks - Maleic Anhydride: Standing loss</v>
          </cell>
          <cell r="D10617" t="str">
            <v>Industrial Processes - Storage and Transfer</v>
          </cell>
          <cell r="G10617" t="str">
            <v>Petroleum and Solvent Evaporation</v>
          </cell>
          <cell r="H10617" t="str">
            <v>Organic Chemical Storage</v>
          </cell>
          <cell r="I10617" t="str">
            <v>Floating Roof Tanks - Acid Anhydrides</v>
          </cell>
          <cell r="J10617" t="str">
            <v>Maleic Anhydride: Standing loss</v>
          </cell>
          <cell r="N10617">
            <v>40988</v>
          </cell>
        </row>
        <row r="10618">
          <cell r="A10618" t="str">
            <v>40715404</v>
          </cell>
          <cell r="B10618" t="str">
            <v>Point</v>
          </cell>
          <cell r="C10618" t="str">
            <v>Organic Chem Storage - Floating Roof Tanks - AMaleic Anhydride: Withdrawal Loss</v>
          </cell>
          <cell r="D10618" t="str">
            <v>Industrial Processes - Storage and Transfer</v>
          </cell>
          <cell r="G10618" t="str">
            <v>Petroleum and Solvent Evaporation</v>
          </cell>
          <cell r="H10618" t="str">
            <v>Organic Chemical Storage</v>
          </cell>
          <cell r="I10618" t="str">
            <v>Floating Roof Tanks - Acid Anhydrides</v>
          </cell>
          <cell r="J10618" t="str">
            <v>Maleic Anhydride: Withdrawal Loss</v>
          </cell>
          <cell r="N10618">
            <v>40988</v>
          </cell>
        </row>
        <row r="10619">
          <cell r="A10619" t="str">
            <v>40715405</v>
          </cell>
          <cell r="B10619" t="str">
            <v>Point</v>
          </cell>
          <cell r="C10619" t="str">
            <v>Organic Chem Storage - Floating Roof Tanks - Phthalic Anhydride: Standing Loss</v>
          </cell>
          <cell r="D10619" t="str">
            <v>Industrial Processes - Storage and Transfer</v>
          </cell>
          <cell r="G10619" t="str">
            <v>Petroleum and Solvent Evaporation</v>
          </cell>
          <cell r="H10619" t="str">
            <v>Organic Chemical Storage</v>
          </cell>
          <cell r="I10619" t="str">
            <v>Floating Roof Tanks - Acid Anhydrides</v>
          </cell>
          <cell r="J10619" t="str">
            <v>Phthalic Anhydride: Standing Loss</v>
          </cell>
          <cell r="N10619">
            <v>40988</v>
          </cell>
        </row>
        <row r="10620">
          <cell r="A10620" t="str">
            <v>40715406</v>
          </cell>
          <cell r="B10620" t="str">
            <v>Point</v>
          </cell>
          <cell r="C10620" t="str">
            <v>Organic Chem Storage - Floating Roof Tanks - Phthalic Anhydride: Withdrawal Loss</v>
          </cell>
          <cell r="D10620" t="str">
            <v>Industrial Processes - Storage and Transfer</v>
          </cell>
          <cell r="G10620" t="str">
            <v>Petroleum and Solvent Evaporation</v>
          </cell>
          <cell r="H10620" t="str">
            <v>Organic Chemical Storage</v>
          </cell>
          <cell r="I10620" t="str">
            <v>Floating Roof Tanks - Acid Anhydrides</v>
          </cell>
          <cell r="J10620" t="str">
            <v>Phthalic Anhydride: Withdrawal Loss</v>
          </cell>
          <cell r="N10620">
            <v>40988</v>
          </cell>
        </row>
        <row r="10621">
          <cell r="A10621" t="str">
            <v>40715801</v>
          </cell>
          <cell r="B10621" t="str">
            <v>Point</v>
          </cell>
          <cell r="C10621" t="str">
            <v>Organic Chem Storage - Floating Roof Tanks - Methanol: Standing Loss</v>
          </cell>
          <cell r="D10621" t="str">
            <v>Industrial Processes - Storage and Transfer</v>
          </cell>
          <cell r="G10621" t="str">
            <v>Petroleum and Solvent Evaporation</v>
          </cell>
          <cell r="H10621" t="str">
            <v>Organic Chemical Storage</v>
          </cell>
          <cell r="I10621" t="str">
            <v>Floating Roof Tanks - Alcohols</v>
          </cell>
          <cell r="J10621" t="str">
            <v>Methanol: Standing Loss</v>
          </cell>
          <cell r="N10621">
            <v>40988</v>
          </cell>
        </row>
        <row r="10622">
          <cell r="A10622" t="str">
            <v>40715802</v>
          </cell>
          <cell r="B10622" t="str">
            <v>Point</v>
          </cell>
          <cell r="C10622" t="str">
            <v>Organic Chem Storage - Floating Roof Tanks - Methanol: Withdrawal Loss</v>
          </cell>
          <cell r="D10622" t="str">
            <v>Industrial Processes - Storage and Transfer</v>
          </cell>
          <cell r="G10622" t="str">
            <v>Petroleum and Solvent Evaporation</v>
          </cell>
          <cell r="H10622" t="str">
            <v>Organic Chemical Storage</v>
          </cell>
          <cell r="I10622" t="str">
            <v>Floating Roof Tanks - Alcohols</v>
          </cell>
          <cell r="J10622" t="str">
            <v>Methanol: Withdrawal Loss</v>
          </cell>
          <cell r="N10622">
            <v>40988</v>
          </cell>
        </row>
        <row r="10623">
          <cell r="A10623" t="str">
            <v>40715809</v>
          </cell>
          <cell r="B10623" t="str">
            <v>Point</v>
          </cell>
          <cell r="C10623" t="str">
            <v>Organic Chem Storage - Floating Roof Tanks - Ethyl Alcohol: Standing Loss</v>
          </cell>
          <cell r="D10623" t="str">
            <v>Industrial Processes - Storage and Transfer</v>
          </cell>
          <cell r="G10623" t="str">
            <v>Petroleum and Solvent Evaporation</v>
          </cell>
          <cell r="H10623" t="str">
            <v>Organic Chemical Storage</v>
          </cell>
          <cell r="I10623" t="str">
            <v>Floating Roof Tanks - Alcohols</v>
          </cell>
          <cell r="J10623" t="str">
            <v>Ethyl Alcohol: Standing Loss</v>
          </cell>
          <cell r="N10623">
            <v>40988</v>
          </cell>
        </row>
        <row r="10624">
          <cell r="A10624" t="str">
            <v>40715810</v>
          </cell>
          <cell r="B10624" t="str">
            <v>Point</v>
          </cell>
          <cell r="C10624" t="str">
            <v>Organic Chem Storage - Floating Roof Tanks - AEthyl Alcohol: Working Loss</v>
          </cell>
          <cell r="D10624" t="str">
            <v>Industrial Processes - Storage and Transfer</v>
          </cell>
          <cell r="G10624" t="str">
            <v>Petroleum and Solvent Evaporation</v>
          </cell>
          <cell r="H10624" t="str">
            <v>Organic Chemical Storage</v>
          </cell>
          <cell r="I10624" t="str">
            <v>Floating Roof Tanks - Alcohols</v>
          </cell>
          <cell r="J10624" t="str">
            <v>Ethyl Alcohol: Working Loss</v>
          </cell>
          <cell r="N10624">
            <v>40988</v>
          </cell>
        </row>
        <row r="10625">
          <cell r="A10625" t="str">
            <v>40715811</v>
          </cell>
          <cell r="B10625" t="str">
            <v>Point</v>
          </cell>
          <cell r="C10625" t="str">
            <v>Organic Chem Storage - Floating Roof Tanks - Isopropanol: Standing Loss</v>
          </cell>
          <cell r="D10625" t="str">
            <v>Industrial Processes - Storage and Transfer</v>
          </cell>
          <cell r="G10625" t="str">
            <v>Petroleum and Solvent Evaporation</v>
          </cell>
          <cell r="H10625" t="str">
            <v>Organic Chemical Storage</v>
          </cell>
          <cell r="I10625" t="str">
            <v>Floating Roof Tanks - Alcohols</v>
          </cell>
          <cell r="J10625" t="str">
            <v>Isopropanol: Standing Loss</v>
          </cell>
          <cell r="N10625">
            <v>40988</v>
          </cell>
        </row>
        <row r="10626">
          <cell r="A10626" t="str">
            <v>40715812</v>
          </cell>
          <cell r="B10626" t="str">
            <v>Point</v>
          </cell>
          <cell r="C10626" t="str">
            <v>Organic Chem Storage - Floating Roof Tanks - Isopropanol: Working Loss</v>
          </cell>
          <cell r="D10626" t="str">
            <v>Industrial Processes - Storage and Transfer</v>
          </cell>
          <cell r="G10626" t="str">
            <v>Petroleum and Solvent Evaporation</v>
          </cell>
          <cell r="H10626" t="str">
            <v>Organic Chemical Storage</v>
          </cell>
          <cell r="I10626" t="str">
            <v>Floating Roof Tanks - Alcohols</v>
          </cell>
          <cell r="J10626" t="str">
            <v>Isopropanol: Working Loss</v>
          </cell>
          <cell r="N10626">
            <v>40988</v>
          </cell>
        </row>
        <row r="10627">
          <cell r="A10627" t="str">
            <v>40715817</v>
          </cell>
          <cell r="B10627" t="str">
            <v>Point</v>
          </cell>
          <cell r="C10627" t="str">
            <v>Organic Chem Storage - Floating Roof Tanks - N-propyl Alcohol: Standing Loss</v>
          </cell>
          <cell r="D10627" t="str">
            <v>Industrial Processes - Storage and Transfer</v>
          </cell>
          <cell r="G10627" t="str">
            <v>Petroleum and Solvent Evaporation</v>
          </cell>
          <cell r="H10627" t="str">
            <v>Organic Chemical Storage</v>
          </cell>
          <cell r="I10627" t="str">
            <v>Floating Roof Tanks - Alcohols</v>
          </cell>
          <cell r="J10627" t="str">
            <v>N-propyl Alcohol: Standing Loss</v>
          </cell>
          <cell r="N10627">
            <v>40988</v>
          </cell>
        </row>
        <row r="10628">
          <cell r="A10628" t="str">
            <v>40715818</v>
          </cell>
          <cell r="B10628" t="str">
            <v>Point</v>
          </cell>
          <cell r="C10628" t="str">
            <v>Organic Chem Storage - Floating Roof Tanks - N-propyl Alcohol: Withdrawal Loss</v>
          </cell>
          <cell r="D10628" t="str">
            <v>Industrial Processes - Storage and Transfer</v>
          </cell>
          <cell r="G10628" t="str">
            <v>Petroleum and Solvent Evaporation</v>
          </cell>
          <cell r="H10628" t="str">
            <v>Organic Chemical Storage</v>
          </cell>
          <cell r="I10628" t="str">
            <v>Floating Roof Tanks - Alcohols</v>
          </cell>
          <cell r="J10628" t="str">
            <v>N-propyl Alcohol: Withdrawal Loss</v>
          </cell>
          <cell r="N10628">
            <v>40988</v>
          </cell>
        </row>
        <row r="10629">
          <cell r="A10629" t="str">
            <v>40715819</v>
          </cell>
          <cell r="B10629" t="str">
            <v>Point</v>
          </cell>
          <cell r="C10629" t="str">
            <v>Organic Chem Storage - Floating Roof Tanks - Xylol: Standing Loss</v>
          </cell>
          <cell r="D10629" t="str">
            <v>Industrial Processes - Storage and Transfer</v>
          </cell>
          <cell r="G10629" t="str">
            <v>Petroleum and Solvent Evaporation</v>
          </cell>
          <cell r="H10629" t="str">
            <v>Organic Chemical Storage</v>
          </cell>
          <cell r="I10629" t="str">
            <v>Floating Roof Tanks - Alcohols</v>
          </cell>
          <cell r="J10629" t="str">
            <v>Xylol: Standing Loss</v>
          </cell>
          <cell r="N10629">
            <v>40988</v>
          </cell>
        </row>
        <row r="10630">
          <cell r="A10630" t="str">
            <v>40715820</v>
          </cell>
          <cell r="B10630" t="str">
            <v>Point</v>
          </cell>
          <cell r="C10630" t="str">
            <v>Organic Chem Storage - Floating Roof Tanks - Xylol: Withdrawal Loss</v>
          </cell>
          <cell r="D10630" t="str">
            <v>Industrial Processes - Storage and Transfer</v>
          </cell>
          <cell r="G10630" t="str">
            <v>Petroleum and Solvent Evaporation</v>
          </cell>
          <cell r="H10630" t="str">
            <v>Organic Chemical Storage</v>
          </cell>
          <cell r="I10630" t="str">
            <v>Floating Roof Tanks - Alcohols</v>
          </cell>
          <cell r="J10630" t="str">
            <v>Xylol: Withdrawal Loss</v>
          </cell>
          <cell r="N10630">
            <v>40988</v>
          </cell>
        </row>
        <row r="10631">
          <cell r="A10631" t="str">
            <v>40717201</v>
          </cell>
          <cell r="B10631" t="str">
            <v>Point</v>
          </cell>
          <cell r="C10631" t="str">
            <v>Organic Chem Storage - Floating Roof Tanks - Acetaldehyde: Standing Loss **</v>
          </cell>
          <cell r="D10631" t="str">
            <v>Industrial Processes - Storage and Transfer</v>
          </cell>
          <cell r="G10631" t="str">
            <v>Petroleum and Solvent Evaporation</v>
          </cell>
          <cell r="H10631" t="str">
            <v>Organic Chemical Storage</v>
          </cell>
          <cell r="I10631" t="str">
            <v>Floating Roof Tanks - Aldehydes</v>
          </cell>
          <cell r="J10631" t="str">
            <v>Acetaldehyde: Standing Loss **</v>
          </cell>
          <cell r="N10631">
            <v>40988</v>
          </cell>
        </row>
        <row r="10632">
          <cell r="A10632" t="str">
            <v>40717202</v>
          </cell>
          <cell r="B10632" t="str">
            <v>Point</v>
          </cell>
          <cell r="C10632" t="str">
            <v>Organic Chem Storage - Floating Roof Tanks - Acetaldehyde: Withdrawal Loss **</v>
          </cell>
          <cell r="D10632" t="str">
            <v>Industrial Processes - Storage and Transfer</v>
          </cell>
          <cell r="G10632" t="str">
            <v>Petroleum and Solvent Evaporation</v>
          </cell>
          <cell r="H10632" t="str">
            <v>Organic Chemical Storage</v>
          </cell>
          <cell r="I10632" t="str">
            <v>Floating Roof Tanks - Aldehydes</v>
          </cell>
          <cell r="J10632" t="str">
            <v>Acetaldehyde: Withdrawal Loss **</v>
          </cell>
          <cell r="N10632">
            <v>40988</v>
          </cell>
        </row>
        <row r="10633">
          <cell r="A10633" t="str">
            <v>40717203</v>
          </cell>
          <cell r="B10633" t="str">
            <v>Point</v>
          </cell>
          <cell r="C10633" t="str">
            <v>Organic Chem Storage - Floating Roof Tanks - AAcrolein: Standing Loss **</v>
          </cell>
          <cell r="D10633" t="str">
            <v>Industrial Processes - Storage and Transfer</v>
          </cell>
          <cell r="G10633" t="str">
            <v>Petroleum and Solvent Evaporation</v>
          </cell>
          <cell r="H10633" t="str">
            <v>Organic Chemical Storage</v>
          </cell>
          <cell r="I10633" t="str">
            <v>Floating Roof Tanks - Aldehydes</v>
          </cell>
          <cell r="J10633" t="str">
            <v>Acrolein: Standing Loss **</v>
          </cell>
          <cell r="N10633">
            <v>40988</v>
          </cell>
        </row>
        <row r="10634">
          <cell r="A10634" t="str">
            <v>40717204</v>
          </cell>
          <cell r="B10634" t="str">
            <v>Point</v>
          </cell>
          <cell r="C10634" t="str">
            <v>Organic Chem Storage - Floating Roof Tanks - Acrolein: Withdrawal Loss **</v>
          </cell>
          <cell r="D10634" t="str">
            <v>Industrial Processes - Storage and Transfer</v>
          </cell>
          <cell r="G10634" t="str">
            <v>Petroleum and Solvent Evaporation</v>
          </cell>
          <cell r="H10634" t="str">
            <v>Organic Chemical Storage</v>
          </cell>
          <cell r="I10634" t="str">
            <v>Floating Roof Tanks - Aldehydes</v>
          </cell>
          <cell r="J10634" t="str">
            <v>Acrolein: Withdrawal Loss **</v>
          </cell>
          <cell r="N10634">
            <v>40988</v>
          </cell>
        </row>
        <row r="10635">
          <cell r="A10635" t="str">
            <v>40717205</v>
          </cell>
          <cell r="B10635" t="str">
            <v>Point</v>
          </cell>
          <cell r="C10635" t="str">
            <v>Organic Chem Storage - Floating Roof Tanks - n-Butyraldehyde: Standing Loss</v>
          </cell>
          <cell r="D10635" t="str">
            <v>Industrial Processes - Storage and Transfer</v>
          </cell>
          <cell r="G10635" t="str">
            <v>Petroleum and Solvent Evaporation</v>
          </cell>
          <cell r="H10635" t="str">
            <v>Organic Chemical Storage</v>
          </cell>
          <cell r="I10635" t="str">
            <v>Floating Roof Tanks - Aldehydes</v>
          </cell>
          <cell r="J10635" t="str">
            <v>n-Butyraldehyde: Standing Loss</v>
          </cell>
          <cell r="N10635">
            <v>40988</v>
          </cell>
        </row>
        <row r="10636">
          <cell r="A10636" t="str">
            <v>40717206</v>
          </cell>
          <cell r="B10636" t="str">
            <v>Point</v>
          </cell>
          <cell r="C10636" t="str">
            <v>Organic Chem Storage - Floating Roof Tanks - n-Butyraldehyde: Withdrawal Loss</v>
          </cell>
          <cell r="D10636" t="str">
            <v>Industrial Processes - Storage and Transfer</v>
          </cell>
          <cell r="G10636" t="str">
            <v>Petroleum and Solvent Evaporation</v>
          </cell>
          <cell r="H10636" t="str">
            <v>Organic Chemical Storage</v>
          </cell>
          <cell r="I10636" t="str">
            <v>Floating Roof Tanks - Aldehydes</v>
          </cell>
          <cell r="J10636" t="str">
            <v>n-Butyraldehyde: Withdrawal Loss</v>
          </cell>
          <cell r="N10636">
            <v>40988</v>
          </cell>
        </row>
        <row r="10637">
          <cell r="A10637" t="str">
            <v>40717207</v>
          </cell>
          <cell r="B10637" t="str">
            <v>Point</v>
          </cell>
          <cell r="C10637" t="str">
            <v>Organic Chem Storage - Floating Roof Tanks - Formalin: Standing Loss</v>
          </cell>
          <cell r="D10637" t="str">
            <v>Industrial Processes - Storage and Transfer</v>
          </cell>
          <cell r="G10637" t="str">
            <v>Petroleum and Solvent Evaporation</v>
          </cell>
          <cell r="H10637" t="str">
            <v>Organic Chemical Storage</v>
          </cell>
          <cell r="I10637" t="str">
            <v>Floating Roof Tanks - Aldehydes</v>
          </cell>
          <cell r="J10637" t="str">
            <v>Formalin: Standing Loss</v>
          </cell>
          <cell r="N10637">
            <v>40988</v>
          </cell>
        </row>
        <row r="10638">
          <cell r="A10638" t="str">
            <v>40717208</v>
          </cell>
          <cell r="B10638" t="str">
            <v>Point</v>
          </cell>
          <cell r="C10638" t="str">
            <v>Organic Chem Storage - Floating Roof Tanks - Formalin: Withdrawal Loss</v>
          </cell>
          <cell r="D10638" t="str">
            <v>Industrial Processes - Storage and Transfer</v>
          </cell>
          <cell r="G10638" t="str">
            <v>Petroleum and Solvent Evaporation</v>
          </cell>
          <cell r="H10638" t="str">
            <v>Organic Chemical Storage</v>
          </cell>
          <cell r="I10638" t="str">
            <v>Floating Roof Tanks - Aldehydes</v>
          </cell>
          <cell r="J10638" t="str">
            <v>Formalin: Withdrawal Loss</v>
          </cell>
          <cell r="N10638">
            <v>40988</v>
          </cell>
        </row>
        <row r="10639">
          <cell r="A10639" t="str">
            <v>40717209</v>
          </cell>
          <cell r="B10639" t="str">
            <v>Point</v>
          </cell>
          <cell r="C10639" t="str">
            <v>Organic Chem Storage - Floating Roof Tanks - Isobutyraldehyde: Standing Loss</v>
          </cell>
          <cell r="D10639" t="str">
            <v>Industrial Processes - Storage and Transfer</v>
          </cell>
          <cell r="G10639" t="str">
            <v>Petroleum and Solvent Evaporation</v>
          </cell>
          <cell r="H10639" t="str">
            <v>Organic Chemical Storage</v>
          </cell>
          <cell r="I10639" t="str">
            <v>Floating Roof Tanks - Aldehydes</v>
          </cell>
          <cell r="J10639" t="str">
            <v>Isobutyraldehyde: Standing Loss</v>
          </cell>
          <cell r="N10639">
            <v>40988</v>
          </cell>
        </row>
        <row r="10640">
          <cell r="A10640" t="str">
            <v>40717210</v>
          </cell>
          <cell r="B10640" t="str">
            <v>Point</v>
          </cell>
          <cell r="C10640" t="str">
            <v>Organic Chem Storage - Floating Roof Tanks - Isobutyraldehyde: Withdrawal Loss</v>
          </cell>
          <cell r="D10640" t="str">
            <v>Industrial Processes - Storage and Transfer</v>
          </cell>
          <cell r="G10640" t="str">
            <v>Petroleum and Solvent Evaporation</v>
          </cell>
          <cell r="H10640" t="str">
            <v>Organic Chemical Storage</v>
          </cell>
          <cell r="I10640" t="str">
            <v>Floating Roof Tanks - Aldehydes</v>
          </cell>
          <cell r="J10640" t="str">
            <v>Isobutyraldehyde: Withdrawal Loss</v>
          </cell>
          <cell r="N10640">
            <v>40988</v>
          </cell>
        </row>
        <row r="10641">
          <cell r="A10641" t="str">
            <v>40717211</v>
          </cell>
          <cell r="B10641" t="str">
            <v>Point</v>
          </cell>
          <cell r="C10641" t="str">
            <v>Organic Chem Storage - Floating Roof Tanks - Propionaldehyde: Standing Loss</v>
          </cell>
          <cell r="D10641" t="str">
            <v>Industrial Processes - Storage and Transfer</v>
          </cell>
          <cell r="G10641" t="str">
            <v>Petroleum and Solvent Evaporation</v>
          </cell>
          <cell r="H10641" t="str">
            <v>Organic Chemical Storage</v>
          </cell>
          <cell r="I10641" t="str">
            <v>Floating Roof Tanks - Aldehydes</v>
          </cell>
          <cell r="J10641" t="str">
            <v>Propionaldehyde: Standing Loss</v>
          </cell>
          <cell r="N10641">
            <v>40988</v>
          </cell>
        </row>
        <row r="10642">
          <cell r="A10642" t="str">
            <v>40717212</v>
          </cell>
          <cell r="B10642" t="str">
            <v>Point</v>
          </cell>
          <cell r="C10642" t="str">
            <v>Organic Chem Storage - Floating Roof Tanks - Propionaldehyde: Withdrawal Loss</v>
          </cell>
          <cell r="D10642" t="str">
            <v>Industrial Processes - Storage and Transfer</v>
          </cell>
          <cell r="G10642" t="str">
            <v>Petroleum and Solvent Evaporation</v>
          </cell>
          <cell r="H10642" t="str">
            <v>Organic Chemical Storage</v>
          </cell>
          <cell r="I10642" t="str">
            <v>Floating Roof Tanks - Aldehydes</v>
          </cell>
          <cell r="J10642" t="str">
            <v>Propionaldehyde: Withdrawal Loss</v>
          </cell>
          <cell r="N10642">
            <v>40988</v>
          </cell>
        </row>
        <row r="10643">
          <cell r="A10643" t="str">
            <v>40717297</v>
          </cell>
          <cell r="B10643" t="str">
            <v>Point</v>
          </cell>
          <cell r="C10643" t="str">
            <v>Organic Chem Storage - Floating Roof Tanks - Specify Aldehyde: Standing Loss</v>
          </cell>
          <cell r="D10643" t="str">
            <v>Industrial Processes - Storage and Transfer</v>
          </cell>
          <cell r="G10643" t="str">
            <v>Petroleum and Solvent Evaporation</v>
          </cell>
          <cell r="H10643" t="str">
            <v>Organic Chemical Storage</v>
          </cell>
          <cell r="I10643" t="str">
            <v>Floating Roof Tanks - Aldehydes</v>
          </cell>
          <cell r="J10643" t="str">
            <v>Specify Aldehyde: Standing Loss</v>
          </cell>
          <cell r="N10643">
            <v>40988</v>
          </cell>
        </row>
        <row r="10644">
          <cell r="A10644" t="str">
            <v>40717298</v>
          </cell>
          <cell r="B10644" t="str">
            <v>Point</v>
          </cell>
          <cell r="C10644" t="str">
            <v>Organic Chem Storage - Floating Roof Tanks - Specify Aldehyde: Withdrawal Loss</v>
          </cell>
          <cell r="D10644" t="str">
            <v>Industrial Processes - Storage and Transfer</v>
          </cell>
          <cell r="G10644" t="str">
            <v>Petroleum and Solvent Evaporation</v>
          </cell>
          <cell r="H10644" t="str">
            <v>Organic Chemical Storage</v>
          </cell>
          <cell r="I10644" t="str">
            <v>Floating Roof Tanks - Aldehydes</v>
          </cell>
          <cell r="J10644" t="str">
            <v>Specify Aldehyde: Withdrawal Loss</v>
          </cell>
          <cell r="N10644">
            <v>40988</v>
          </cell>
        </row>
        <row r="10645">
          <cell r="A10645" t="str">
            <v>40717601</v>
          </cell>
          <cell r="B10645" t="str">
            <v>Point</v>
          </cell>
          <cell r="C10645" t="str">
            <v>Organic Chem Storage - Floating Roof Tanks - Cyclohexane: Standing Loss</v>
          </cell>
          <cell r="D10645" t="str">
            <v>Industrial Processes - Storage and Transfer</v>
          </cell>
          <cell r="G10645" t="str">
            <v>Petroleum and Solvent Evaporation</v>
          </cell>
          <cell r="H10645" t="str">
            <v>Organic Chemical Storage</v>
          </cell>
          <cell r="I10645" t="str">
            <v>Floating Roof Tanks - Alkanes (Paraffins)</v>
          </cell>
          <cell r="J10645" t="str">
            <v>Cyclohexane: Standing Loss</v>
          </cell>
          <cell r="N10645">
            <v>40988</v>
          </cell>
        </row>
        <row r="10646">
          <cell r="A10646" t="str">
            <v>40717602</v>
          </cell>
          <cell r="B10646" t="str">
            <v>Point</v>
          </cell>
          <cell r="C10646" t="str">
            <v>Organic Chem Storage - Floating Roof Tanks - Cyclohexane: Withdrawal Loss</v>
          </cell>
          <cell r="D10646" t="str">
            <v>Industrial Processes - Storage and Transfer</v>
          </cell>
          <cell r="G10646" t="str">
            <v>Petroleum and Solvent Evaporation</v>
          </cell>
          <cell r="H10646" t="str">
            <v>Organic Chemical Storage</v>
          </cell>
          <cell r="I10646" t="str">
            <v>Floating Roof Tanks - Alkanes (Paraffins)</v>
          </cell>
          <cell r="J10646" t="str">
            <v>Cyclohexane: Withdrawal Loss</v>
          </cell>
          <cell r="N10646">
            <v>40988</v>
          </cell>
        </row>
        <row r="10647">
          <cell r="A10647" t="str">
            <v>40717603</v>
          </cell>
          <cell r="B10647" t="str">
            <v>Point</v>
          </cell>
          <cell r="C10647" t="str">
            <v>Organic Chem Storage - Floating Roof Tanks - n-Hexane: Standing Loss</v>
          </cell>
          <cell r="D10647" t="str">
            <v>Industrial Processes - Storage and Transfer</v>
          </cell>
          <cell r="G10647" t="str">
            <v>Petroleum and Solvent Evaporation</v>
          </cell>
          <cell r="H10647" t="str">
            <v>Organic Chemical Storage</v>
          </cell>
          <cell r="I10647" t="str">
            <v>Floating Roof Tanks - Alkanes (Paraffins)</v>
          </cell>
          <cell r="J10647" t="str">
            <v>n-Hexane: Standing Loss</v>
          </cell>
          <cell r="N10647">
            <v>40988</v>
          </cell>
        </row>
        <row r="10648">
          <cell r="A10648" t="str">
            <v>40717604</v>
          </cell>
          <cell r="B10648" t="str">
            <v>Point</v>
          </cell>
          <cell r="C10648" t="str">
            <v>Organic Chem Storage - Floating Roof Tanks - n-Hexane: Withdrawal Loss</v>
          </cell>
          <cell r="D10648" t="str">
            <v>Industrial Processes - Storage and Transfer</v>
          </cell>
          <cell r="G10648" t="str">
            <v>Petroleum and Solvent Evaporation</v>
          </cell>
          <cell r="H10648" t="str">
            <v>Organic Chemical Storage</v>
          </cell>
          <cell r="I10648" t="str">
            <v>Floating Roof Tanks - Alkanes (Paraffins)</v>
          </cell>
          <cell r="J10648" t="str">
            <v>n-Hexane: Withdrawal Loss</v>
          </cell>
          <cell r="N10648">
            <v>40988</v>
          </cell>
        </row>
        <row r="10649">
          <cell r="A10649" t="str">
            <v>40717605</v>
          </cell>
          <cell r="B10649" t="str">
            <v>Point</v>
          </cell>
          <cell r="C10649" t="str">
            <v>Organic Chem Storage - Floating Roof Tanks - n-Pentane: Standing Loss</v>
          </cell>
          <cell r="D10649" t="str">
            <v>Industrial Processes - Storage and Transfer</v>
          </cell>
          <cell r="G10649" t="str">
            <v>Petroleum and Solvent Evaporation</v>
          </cell>
          <cell r="H10649" t="str">
            <v>Organic Chemical Storage</v>
          </cell>
          <cell r="I10649" t="str">
            <v>Floating Roof Tanks - Alkanes (Paraffins)</v>
          </cell>
          <cell r="J10649" t="str">
            <v>n-Pentane: Standing Loss</v>
          </cell>
          <cell r="N10649">
            <v>40988</v>
          </cell>
        </row>
        <row r="10650">
          <cell r="A10650" t="str">
            <v>40717606</v>
          </cell>
          <cell r="B10650" t="str">
            <v>Point</v>
          </cell>
          <cell r="C10650" t="str">
            <v>Organic Chem Storage - Floating Roof Tanks - n-Pentane: Withdrawal Loss</v>
          </cell>
          <cell r="D10650" t="str">
            <v>Industrial Processes - Storage and Transfer</v>
          </cell>
          <cell r="G10650" t="str">
            <v>Petroleum and Solvent Evaporation</v>
          </cell>
          <cell r="H10650" t="str">
            <v>Organic Chemical Storage</v>
          </cell>
          <cell r="I10650" t="str">
            <v>Floating Roof Tanks - Alkanes (Paraffins)</v>
          </cell>
          <cell r="J10650" t="str">
            <v>n-Pentane: Withdrawal Loss</v>
          </cell>
          <cell r="N10650">
            <v>40988</v>
          </cell>
        </row>
        <row r="10651">
          <cell r="A10651" t="str">
            <v>40717611</v>
          </cell>
          <cell r="B10651" t="str">
            <v>Point</v>
          </cell>
          <cell r="C10651" t="str">
            <v>Organic Chem Storage - Floating Roof Tanks - Naphtha: Standing Loss</v>
          </cell>
          <cell r="D10651" t="str">
            <v>Industrial Processes - Storage and Transfer</v>
          </cell>
          <cell r="G10651" t="str">
            <v>Petroleum and Solvent Evaporation</v>
          </cell>
          <cell r="H10651" t="str">
            <v>Organic Chemical Storage</v>
          </cell>
          <cell r="I10651" t="str">
            <v>Floating Roof Tanks - Alkanes (Paraffins)</v>
          </cell>
          <cell r="J10651" t="str">
            <v>Naphtha: Standing Loss</v>
          </cell>
          <cell r="N10651">
            <v>40988</v>
          </cell>
        </row>
        <row r="10652">
          <cell r="A10652" t="str">
            <v>40717612</v>
          </cell>
          <cell r="B10652" t="str">
            <v>Point</v>
          </cell>
          <cell r="C10652" t="str">
            <v>Organic Chem Storage - Floating Roof Tanks - Naphtha: Withdrawal Loss</v>
          </cell>
          <cell r="D10652" t="str">
            <v>Industrial Processes - Storage and Transfer</v>
          </cell>
          <cell r="G10652" t="str">
            <v>Petroleum and Solvent Evaporation</v>
          </cell>
          <cell r="H10652" t="str">
            <v>Organic Chemical Storage</v>
          </cell>
          <cell r="I10652" t="str">
            <v>Floating Roof Tanks - Alkanes (Paraffins)</v>
          </cell>
          <cell r="J10652" t="str">
            <v>Naphtha: Withdrawal Loss</v>
          </cell>
          <cell r="N10652">
            <v>40988</v>
          </cell>
        </row>
        <row r="10653">
          <cell r="A10653" t="str">
            <v>40717613</v>
          </cell>
          <cell r="B10653" t="str">
            <v>Point</v>
          </cell>
          <cell r="C10653" t="str">
            <v>Organic Chem Storage - Floating Roof Tanks - Petroleum Distillates: Standing Loss</v>
          </cell>
          <cell r="D10653" t="str">
            <v>Industrial Processes - Storage and Transfer</v>
          </cell>
          <cell r="G10653" t="str">
            <v>Petroleum and Solvent Evaporation</v>
          </cell>
          <cell r="H10653" t="str">
            <v>Organic Chemical Storage</v>
          </cell>
          <cell r="I10653" t="str">
            <v>Floating Roof Tanks - Alkanes (Paraffins)</v>
          </cell>
          <cell r="J10653" t="str">
            <v>Petroleum Distillates: Standing Loss</v>
          </cell>
          <cell r="N10653">
            <v>40988</v>
          </cell>
        </row>
        <row r="10654">
          <cell r="A10654" t="str">
            <v>40717614</v>
          </cell>
          <cell r="B10654" t="str">
            <v>Point</v>
          </cell>
          <cell r="C10654" t="str">
            <v>Organic Chem Storage - Floating Roof Tanks - Petroleum Distillates: Withdrawal Loss</v>
          </cell>
          <cell r="D10654" t="str">
            <v>Industrial Processes - Storage and Transfer</v>
          </cell>
          <cell r="G10654" t="str">
            <v>Petroleum and Solvent Evaporation</v>
          </cell>
          <cell r="H10654" t="str">
            <v>Organic Chemical Storage</v>
          </cell>
          <cell r="I10654" t="str">
            <v>Floating Roof Tanks - Alkanes (Paraffins)</v>
          </cell>
          <cell r="J10654" t="str">
            <v>Petroleum Distillates: Withdrawal Loss</v>
          </cell>
          <cell r="N10654">
            <v>40988</v>
          </cell>
        </row>
        <row r="10655">
          <cell r="A10655" t="str">
            <v>40717697</v>
          </cell>
          <cell r="B10655" t="str">
            <v>Point</v>
          </cell>
          <cell r="C10655" t="str">
            <v>Organic Chem Storage - Floating Roof Tanks - Specify Alkane: Standing Loss</v>
          </cell>
          <cell r="D10655" t="str">
            <v>Industrial Processes - Storage and Transfer</v>
          </cell>
          <cell r="G10655" t="str">
            <v>Petroleum and Solvent Evaporation</v>
          </cell>
          <cell r="H10655" t="str">
            <v>Organic Chemical Storage</v>
          </cell>
          <cell r="I10655" t="str">
            <v>Floating Roof Tanks - Alkanes (Paraffins)</v>
          </cell>
          <cell r="J10655" t="str">
            <v>Specify Alkane: Standing Loss</v>
          </cell>
          <cell r="N10655">
            <v>40988</v>
          </cell>
        </row>
        <row r="10656">
          <cell r="A10656" t="str">
            <v>40717698</v>
          </cell>
          <cell r="B10656" t="str">
            <v>Point</v>
          </cell>
          <cell r="C10656" t="str">
            <v>Organic Chem Storage - Floating Roof Tanks - Specify Alkane: Withdrawal Loss</v>
          </cell>
          <cell r="D10656" t="str">
            <v>Industrial Processes - Storage and Transfer</v>
          </cell>
          <cell r="G10656" t="str">
            <v>Petroleum and Solvent Evaporation</v>
          </cell>
          <cell r="H10656" t="str">
            <v>Organic Chemical Storage</v>
          </cell>
          <cell r="I10656" t="str">
            <v>Floating Roof Tanks - Alkanes (Paraffins)</v>
          </cell>
          <cell r="J10656" t="str">
            <v>Specify Alkane: Withdrawal Loss</v>
          </cell>
          <cell r="N10656">
            <v>40988</v>
          </cell>
        </row>
        <row r="10657">
          <cell r="A10657" t="str">
            <v>40718001</v>
          </cell>
          <cell r="B10657" t="str">
            <v>Point</v>
          </cell>
          <cell r="C10657" t="str">
            <v>Organic Chem Storage - Floating Roof Tanks - Isoprene: Standing Loss</v>
          </cell>
          <cell r="D10657" t="str">
            <v>Industrial Processes - Storage and Transfer</v>
          </cell>
          <cell r="G10657" t="str">
            <v>Petroleum and Solvent Evaporation</v>
          </cell>
          <cell r="H10657" t="str">
            <v>Organic Chemical Storage</v>
          </cell>
          <cell r="I10657" t="str">
            <v>Floating Roof Tanks - Alkenes (Olefins)</v>
          </cell>
          <cell r="J10657" t="str">
            <v>Isoprene: Standing Loss</v>
          </cell>
          <cell r="N10657">
            <v>40988</v>
          </cell>
        </row>
        <row r="10658">
          <cell r="A10658" t="str">
            <v>40718002</v>
          </cell>
          <cell r="B10658" t="str">
            <v>Point</v>
          </cell>
          <cell r="C10658" t="str">
            <v>Organic Chem Storage - Floating Roof Tanks - Isoprene: Withdrawal Loss</v>
          </cell>
          <cell r="D10658" t="str">
            <v>Industrial Processes - Storage and Transfer</v>
          </cell>
          <cell r="G10658" t="str">
            <v>Petroleum and Solvent Evaporation</v>
          </cell>
          <cell r="H10658" t="str">
            <v>Organic Chemical Storage</v>
          </cell>
          <cell r="I10658" t="str">
            <v>Floating Roof Tanks - Alkenes (Olefins)</v>
          </cell>
          <cell r="J10658" t="str">
            <v>Isoprene: Withdrawal Loss</v>
          </cell>
          <cell r="N10658">
            <v>40988</v>
          </cell>
        </row>
        <row r="10659">
          <cell r="A10659" t="str">
            <v>40718003</v>
          </cell>
          <cell r="B10659" t="str">
            <v>Point</v>
          </cell>
          <cell r="C10659" t="str">
            <v>Organic Chem Storage - Floating Roof Tanks - Methylallene: Standing Loss</v>
          </cell>
          <cell r="D10659" t="str">
            <v>Industrial Processes - Storage and Transfer</v>
          </cell>
          <cell r="G10659" t="str">
            <v>Petroleum and Solvent Evaporation</v>
          </cell>
          <cell r="H10659" t="str">
            <v>Organic Chemical Storage</v>
          </cell>
          <cell r="I10659" t="str">
            <v>Floating Roof Tanks - Alkenes (Olefins)</v>
          </cell>
          <cell r="J10659" t="str">
            <v>Methylallene: Standing Loss</v>
          </cell>
          <cell r="N10659">
            <v>40988</v>
          </cell>
        </row>
        <row r="10660">
          <cell r="A10660" t="str">
            <v>40718004</v>
          </cell>
          <cell r="B10660" t="str">
            <v>Point</v>
          </cell>
          <cell r="C10660" t="str">
            <v>Organic Chem Storage - Floating Roof Tanks - Methylallene: Withdrawal Loss</v>
          </cell>
          <cell r="D10660" t="str">
            <v>Industrial Processes - Storage and Transfer</v>
          </cell>
          <cell r="G10660" t="str">
            <v>Petroleum and Solvent Evaporation</v>
          </cell>
          <cell r="H10660" t="str">
            <v>Organic Chemical Storage</v>
          </cell>
          <cell r="I10660" t="str">
            <v>Floating Roof Tanks - Alkenes (Olefins)</v>
          </cell>
          <cell r="J10660" t="str">
            <v>Methylallene: Withdrawal Loss</v>
          </cell>
          <cell r="N10660">
            <v>40988</v>
          </cell>
        </row>
        <row r="10661">
          <cell r="A10661" t="str">
            <v>40718005</v>
          </cell>
          <cell r="B10661" t="str">
            <v>Point</v>
          </cell>
          <cell r="C10661" t="str">
            <v>Organic Chem Storage - Floating Roof Tanks - 1-Pentene: Standing Loss</v>
          </cell>
          <cell r="D10661" t="str">
            <v>Industrial Processes - Storage and Transfer</v>
          </cell>
          <cell r="G10661" t="str">
            <v>Petroleum and Solvent Evaporation</v>
          </cell>
          <cell r="H10661" t="str">
            <v>Organic Chemical Storage</v>
          </cell>
          <cell r="I10661" t="str">
            <v>Floating Roof Tanks - Alkenes (Olefins)</v>
          </cell>
          <cell r="J10661" t="str">
            <v>1-Pentene: Standing Loss</v>
          </cell>
          <cell r="N10661">
            <v>40988</v>
          </cell>
        </row>
        <row r="10662">
          <cell r="A10662" t="str">
            <v>40718006</v>
          </cell>
          <cell r="B10662" t="str">
            <v>Point</v>
          </cell>
          <cell r="C10662" t="str">
            <v>Organic Chem Storage - Floating Roof Tanks - 1-Pentene: Withdrawal Loss</v>
          </cell>
          <cell r="D10662" t="str">
            <v>Industrial Processes - Storage and Transfer</v>
          </cell>
          <cell r="G10662" t="str">
            <v>Petroleum and Solvent Evaporation</v>
          </cell>
          <cell r="H10662" t="str">
            <v>Organic Chemical Storage</v>
          </cell>
          <cell r="I10662" t="str">
            <v>Floating Roof Tanks - Alkenes (Olefins)</v>
          </cell>
          <cell r="J10662" t="str">
            <v>1-Pentene: Withdrawal Loss</v>
          </cell>
          <cell r="N10662">
            <v>40988</v>
          </cell>
        </row>
        <row r="10663">
          <cell r="A10663" t="str">
            <v>40718007</v>
          </cell>
          <cell r="B10663" t="str">
            <v>Point</v>
          </cell>
          <cell r="C10663" t="str">
            <v>Organic Chem Storage - Floating Roof Tanks - Piperylene: Standing Loss</v>
          </cell>
          <cell r="D10663" t="str">
            <v>Industrial Processes - Storage and Transfer</v>
          </cell>
          <cell r="G10663" t="str">
            <v>Petroleum and Solvent Evaporation</v>
          </cell>
          <cell r="H10663" t="str">
            <v>Organic Chemical Storage</v>
          </cell>
          <cell r="I10663" t="str">
            <v>Floating Roof Tanks - Alkenes (Olefins)</v>
          </cell>
          <cell r="J10663" t="str">
            <v>Piperylene: Standing Loss</v>
          </cell>
          <cell r="N10663">
            <v>40988</v>
          </cell>
        </row>
        <row r="10664">
          <cell r="A10664" t="str">
            <v>40718008</v>
          </cell>
          <cell r="B10664" t="str">
            <v>Point</v>
          </cell>
          <cell r="C10664" t="str">
            <v>Organic Chem Storage - Floating Roof Tanks - Piperylene: Withdrawal Loss</v>
          </cell>
          <cell r="D10664" t="str">
            <v>Industrial Processes - Storage and Transfer</v>
          </cell>
          <cell r="G10664" t="str">
            <v>Petroleum and Solvent Evaporation</v>
          </cell>
          <cell r="H10664" t="str">
            <v>Organic Chemical Storage</v>
          </cell>
          <cell r="I10664" t="str">
            <v>Floating Roof Tanks - Alkenes (Olefins)</v>
          </cell>
          <cell r="J10664" t="str">
            <v>Piperylene: Withdrawal Loss</v>
          </cell>
          <cell r="N10664">
            <v>40988</v>
          </cell>
        </row>
        <row r="10665">
          <cell r="A10665" t="str">
            <v>40718009</v>
          </cell>
          <cell r="B10665" t="str">
            <v>Point</v>
          </cell>
          <cell r="C10665" t="str">
            <v>Organic Chem Storage - Floating Roof Tanks - Cyclopentene: Standing Loss</v>
          </cell>
          <cell r="D10665" t="str">
            <v>Industrial Processes - Storage and Transfer</v>
          </cell>
          <cell r="G10665" t="str">
            <v>Petroleum and Solvent Evaporation</v>
          </cell>
          <cell r="H10665" t="str">
            <v>Organic Chemical Storage</v>
          </cell>
          <cell r="I10665" t="str">
            <v>Floating Roof Tanks - Alkenes (Olefins)</v>
          </cell>
          <cell r="J10665" t="str">
            <v>Cyclopentene: Standing Loss</v>
          </cell>
          <cell r="N10665">
            <v>40988</v>
          </cell>
        </row>
        <row r="10666">
          <cell r="A10666" t="str">
            <v>40718010</v>
          </cell>
          <cell r="B10666" t="str">
            <v>Point</v>
          </cell>
          <cell r="C10666" t="str">
            <v>Organic Chem Storage - Floating Roof Tanks - Cyclopentene: Withdrawal Loss</v>
          </cell>
          <cell r="D10666" t="str">
            <v>Industrial Processes - Storage and Transfer</v>
          </cell>
          <cell r="G10666" t="str">
            <v>Petroleum and Solvent Evaporation</v>
          </cell>
          <cell r="H10666" t="str">
            <v>Organic Chemical Storage</v>
          </cell>
          <cell r="I10666" t="str">
            <v>Floating Roof Tanks - Alkenes (Olefins)</v>
          </cell>
          <cell r="J10666" t="str">
            <v>Cyclopentene: Withdrawal Loss</v>
          </cell>
          <cell r="N10666">
            <v>40988</v>
          </cell>
        </row>
        <row r="10667">
          <cell r="A10667" t="str">
            <v>40718097</v>
          </cell>
          <cell r="B10667" t="str">
            <v>Point</v>
          </cell>
          <cell r="C10667" t="str">
            <v>Organic Chem Storage - Floating Roof Tanks - Specify Olefin: Standing Loss</v>
          </cell>
          <cell r="D10667" t="str">
            <v>Industrial Processes - Storage and Transfer</v>
          </cell>
          <cell r="G10667" t="str">
            <v>Petroleum and Solvent Evaporation</v>
          </cell>
          <cell r="H10667" t="str">
            <v>Organic Chemical Storage</v>
          </cell>
          <cell r="I10667" t="str">
            <v>Floating Roof Tanks - Alkenes (Olefins)</v>
          </cell>
          <cell r="J10667" t="str">
            <v>Specify Olefin: Standing Loss</v>
          </cell>
          <cell r="N10667">
            <v>40988</v>
          </cell>
        </row>
        <row r="10668">
          <cell r="A10668" t="str">
            <v>40718098</v>
          </cell>
          <cell r="B10668" t="str">
            <v>Point</v>
          </cell>
          <cell r="C10668" t="str">
            <v>Organic Chem Storage - Floating Roof Tanks - Specify Olefin: Withdrawal Loss</v>
          </cell>
          <cell r="D10668" t="str">
            <v>Industrial Processes - Storage and Transfer</v>
          </cell>
          <cell r="G10668" t="str">
            <v>Petroleum and Solvent Evaporation</v>
          </cell>
          <cell r="H10668" t="str">
            <v>Organic Chemical Storage</v>
          </cell>
          <cell r="I10668" t="str">
            <v>Floating Roof Tanks - Alkenes (Olefins)</v>
          </cell>
          <cell r="J10668" t="str">
            <v>Specify Olefin: Withdrawal Loss</v>
          </cell>
          <cell r="N10668">
            <v>40988</v>
          </cell>
        </row>
        <row r="10669">
          <cell r="A10669" t="str">
            <v>40718801</v>
          </cell>
          <cell r="B10669" t="str">
            <v>Point</v>
          </cell>
          <cell r="C10669" t="str">
            <v>Organic Chem Storage - Floating Roof Tanks - Dimethylformamide: Standing Loss</v>
          </cell>
          <cell r="D10669" t="str">
            <v>Industrial Processes - Storage and Transfer</v>
          </cell>
          <cell r="G10669" t="str">
            <v>Petroleum and Solvent Evaporation</v>
          </cell>
          <cell r="H10669" t="str">
            <v>Organic Chemical Storage</v>
          </cell>
          <cell r="I10669" t="str">
            <v>Floating Roof Tanks - Amides</v>
          </cell>
          <cell r="J10669" t="str">
            <v>Dimethylformamide: Standing Loss</v>
          </cell>
          <cell r="N10669">
            <v>40988</v>
          </cell>
        </row>
        <row r="10670">
          <cell r="A10670" t="str">
            <v>40718802</v>
          </cell>
          <cell r="B10670" t="str">
            <v>Point</v>
          </cell>
          <cell r="C10670" t="str">
            <v>Organic Chem Storage - Floating Roof Tanks - Dimethylformamide: Withdrawal Loss</v>
          </cell>
          <cell r="D10670" t="str">
            <v>Industrial Processes - Storage and Transfer</v>
          </cell>
          <cell r="G10670" t="str">
            <v>Petroleum and Solvent Evaporation</v>
          </cell>
          <cell r="H10670" t="str">
            <v>Organic Chemical Storage</v>
          </cell>
          <cell r="I10670" t="str">
            <v>Floating Roof Tanks - Amides</v>
          </cell>
          <cell r="J10670" t="str">
            <v>Dimethylformamide: Withdrawal Loss</v>
          </cell>
          <cell r="N10670">
            <v>40988</v>
          </cell>
        </row>
        <row r="10671">
          <cell r="A10671" t="str">
            <v>40719201</v>
          </cell>
          <cell r="B10671" t="str">
            <v>Point</v>
          </cell>
          <cell r="C10671" t="str">
            <v>Organic Chem Storage - Floating Roof Tanks - Aniline: Standing Loss</v>
          </cell>
          <cell r="D10671" t="str">
            <v>Industrial Processes - Storage and Transfer</v>
          </cell>
          <cell r="G10671" t="str">
            <v>Petroleum and Solvent Evaporation</v>
          </cell>
          <cell r="H10671" t="str">
            <v>Organic Chemical Storage</v>
          </cell>
          <cell r="I10671" t="str">
            <v>Floating Roof Tanks - Amines</v>
          </cell>
          <cell r="J10671" t="str">
            <v>Aniline: Standing Loss</v>
          </cell>
          <cell r="N10671">
            <v>40988</v>
          </cell>
        </row>
        <row r="10672">
          <cell r="A10672" t="str">
            <v>40719202</v>
          </cell>
          <cell r="B10672" t="str">
            <v>Point</v>
          </cell>
          <cell r="C10672" t="str">
            <v>Organic Chem Storage - Floating Roof Tanks - Aniline: Withdrawal Loss</v>
          </cell>
          <cell r="D10672" t="str">
            <v>Industrial Processes - Storage and Transfer</v>
          </cell>
          <cell r="G10672" t="str">
            <v>Petroleum and Solvent Evaporation</v>
          </cell>
          <cell r="H10672" t="str">
            <v>Organic Chemical Storage</v>
          </cell>
          <cell r="I10672" t="str">
            <v>Floating Roof Tanks - Amines</v>
          </cell>
          <cell r="J10672" t="str">
            <v>Aniline: Withdrawal Loss</v>
          </cell>
          <cell r="N10672">
            <v>40988</v>
          </cell>
        </row>
        <row r="10673">
          <cell r="A10673" t="str">
            <v>40719207</v>
          </cell>
          <cell r="B10673" t="str">
            <v>Point</v>
          </cell>
          <cell r="C10673" t="str">
            <v>Organic Chem Storage - Floating Roof Tanks - Monoethanolamine: Standing Loss</v>
          </cell>
          <cell r="D10673" t="str">
            <v>Industrial Processes - Storage and Transfer</v>
          </cell>
          <cell r="G10673" t="str">
            <v>Petroleum and Solvent Evaporation</v>
          </cell>
          <cell r="H10673" t="str">
            <v>Organic Chemical Storage</v>
          </cell>
          <cell r="I10673" t="str">
            <v>Floating Roof Tanks - Amines</v>
          </cell>
          <cell r="J10673" t="str">
            <v>Monoethanolamine: Standing Loss</v>
          </cell>
          <cell r="N10673">
            <v>40988</v>
          </cell>
        </row>
        <row r="10674">
          <cell r="A10674" t="str">
            <v>40719208</v>
          </cell>
          <cell r="B10674" t="str">
            <v>Point</v>
          </cell>
          <cell r="C10674" t="str">
            <v>Organic Chem Storage - Floating Roof Tanks - Monoethanolamine: Withdrawal Loss</v>
          </cell>
          <cell r="D10674" t="str">
            <v>Industrial Processes - Storage and Transfer</v>
          </cell>
          <cell r="G10674" t="str">
            <v>Petroleum and Solvent Evaporation</v>
          </cell>
          <cell r="H10674" t="str">
            <v>Organic Chemical Storage</v>
          </cell>
          <cell r="I10674" t="str">
            <v>Floating Roof Tanks - Amines</v>
          </cell>
          <cell r="J10674" t="str">
            <v>Monoethanolamine: Withdrawal Loss</v>
          </cell>
          <cell r="N10674">
            <v>40988</v>
          </cell>
        </row>
        <row r="10675">
          <cell r="A10675" t="str">
            <v>40719209</v>
          </cell>
          <cell r="B10675" t="str">
            <v>Point</v>
          </cell>
          <cell r="C10675" t="str">
            <v>Organic Chem Storage - Floating Roof Tanks - Hexamine: Standing Loss</v>
          </cell>
          <cell r="D10675" t="str">
            <v>Industrial Processes - Storage and Transfer</v>
          </cell>
          <cell r="G10675" t="str">
            <v>Petroleum and Solvent Evaporation</v>
          </cell>
          <cell r="H10675" t="str">
            <v>Organic Chemical Storage</v>
          </cell>
          <cell r="I10675" t="str">
            <v>Floating Roof Tanks - Amines</v>
          </cell>
          <cell r="J10675" t="str">
            <v>Hexamine: Standing Loss</v>
          </cell>
          <cell r="N10675">
            <v>40988</v>
          </cell>
        </row>
        <row r="10676">
          <cell r="A10676" t="str">
            <v>40719210</v>
          </cell>
          <cell r="B10676" t="str">
            <v>Point</v>
          </cell>
          <cell r="C10676" t="str">
            <v>Organic Chem Storage - Floating Roof Tanks - Hexamine: Withdrawal Loss</v>
          </cell>
          <cell r="D10676" t="str">
            <v>Industrial Processes - Storage and Transfer</v>
          </cell>
          <cell r="G10676" t="str">
            <v>Petroleum and Solvent Evaporation</v>
          </cell>
          <cell r="H10676" t="str">
            <v>Organic Chemical Storage</v>
          </cell>
          <cell r="I10676" t="str">
            <v>Floating Roof Tanks - Amines</v>
          </cell>
          <cell r="J10676" t="str">
            <v>Hexamine: Withdrawal Loss</v>
          </cell>
          <cell r="N10676">
            <v>40988</v>
          </cell>
        </row>
        <row r="10677">
          <cell r="A10677" t="str">
            <v>40719211</v>
          </cell>
          <cell r="B10677" t="str">
            <v>Point</v>
          </cell>
          <cell r="C10677" t="str">
            <v>Organic Chem Storage - Floating Roof Tanks - Ethylenediamine: Standing Loss</v>
          </cell>
          <cell r="D10677" t="str">
            <v>Industrial Processes - Storage and Transfer</v>
          </cell>
          <cell r="G10677" t="str">
            <v>Petroleum and Solvent Evaporation</v>
          </cell>
          <cell r="H10677" t="str">
            <v>Organic Chemical Storage</v>
          </cell>
          <cell r="I10677" t="str">
            <v>Floating Roof Tanks - Amines</v>
          </cell>
          <cell r="J10677" t="str">
            <v>Ethylenediamine: Standing Loss</v>
          </cell>
          <cell r="N10677">
            <v>40988</v>
          </cell>
        </row>
        <row r="10678">
          <cell r="A10678" t="str">
            <v>40719212</v>
          </cell>
          <cell r="B10678" t="str">
            <v>Point</v>
          </cell>
          <cell r="C10678" t="str">
            <v>Organic Chem Storage - Floating Roof Tanks - Ethylenediamine: Withdrawal Loss</v>
          </cell>
          <cell r="D10678" t="str">
            <v>Industrial Processes - Storage and Transfer</v>
          </cell>
          <cell r="G10678" t="str">
            <v>Petroleum and Solvent Evaporation</v>
          </cell>
          <cell r="H10678" t="str">
            <v>Organic Chemical Storage</v>
          </cell>
          <cell r="I10678" t="str">
            <v>Floating Roof Tanks - Amines</v>
          </cell>
          <cell r="J10678" t="str">
            <v>Ethylenediamine: Withdrawal Loss</v>
          </cell>
          <cell r="N10678">
            <v>40988</v>
          </cell>
        </row>
        <row r="10679">
          <cell r="A10679" t="str">
            <v>40719601</v>
          </cell>
          <cell r="B10679" t="str">
            <v>Point</v>
          </cell>
          <cell r="C10679" t="str">
            <v>Organic Chem Storage - Floating Roof Tanks - Benzene: Standing Loss</v>
          </cell>
          <cell r="D10679" t="str">
            <v>Industrial Processes - Storage and Transfer</v>
          </cell>
          <cell r="G10679" t="str">
            <v>Petroleum and Solvent Evaporation</v>
          </cell>
          <cell r="H10679" t="str">
            <v>Organic Chemical Storage</v>
          </cell>
          <cell r="I10679" t="str">
            <v>Floating Roof Tanks - Aromatics</v>
          </cell>
          <cell r="J10679" t="str">
            <v>Benzene: Standing Loss</v>
          </cell>
          <cell r="N10679">
            <v>40988</v>
          </cell>
        </row>
        <row r="10680">
          <cell r="A10680" t="str">
            <v>40719602</v>
          </cell>
          <cell r="B10680" t="str">
            <v>Point</v>
          </cell>
          <cell r="C10680" t="str">
            <v>Organic Chem Storage - Floating Roof Tanks - Benzene: Withdrawal Loss</v>
          </cell>
          <cell r="D10680" t="str">
            <v>Industrial Processes - Storage and Transfer</v>
          </cell>
          <cell r="G10680" t="str">
            <v>Petroleum and Solvent Evaporation</v>
          </cell>
          <cell r="H10680" t="str">
            <v>Organic Chemical Storage</v>
          </cell>
          <cell r="I10680" t="str">
            <v>Floating Roof Tanks - Aromatics</v>
          </cell>
          <cell r="J10680" t="str">
            <v>Benzene: Withdrawal Loss</v>
          </cell>
          <cell r="N10680">
            <v>40988</v>
          </cell>
        </row>
        <row r="10681">
          <cell r="A10681" t="str">
            <v>40719613</v>
          </cell>
          <cell r="B10681" t="str">
            <v>Point</v>
          </cell>
          <cell r="C10681" t="str">
            <v>Organic Chem Storage - Floating Roof Tanks - Styrene: Standing Loss</v>
          </cell>
          <cell r="D10681" t="str">
            <v>Industrial Processes - Storage and Transfer</v>
          </cell>
          <cell r="G10681" t="str">
            <v>Petroleum and Solvent Evaporation</v>
          </cell>
          <cell r="H10681" t="str">
            <v>Organic Chemical Storage</v>
          </cell>
          <cell r="I10681" t="str">
            <v>Floating Roof Tanks - Aromatics</v>
          </cell>
          <cell r="J10681" t="str">
            <v>Styrene: Standing Loss</v>
          </cell>
          <cell r="N10681">
            <v>40988</v>
          </cell>
        </row>
        <row r="10682">
          <cell r="A10682" t="str">
            <v>40719614</v>
          </cell>
          <cell r="B10682" t="str">
            <v>Point</v>
          </cell>
          <cell r="C10682" t="str">
            <v>Organic Chem Storage - Floating Roof Tanks - Styrene: Withdrawal Loss</v>
          </cell>
          <cell r="D10682" t="str">
            <v>Industrial Processes - Storage and Transfer</v>
          </cell>
          <cell r="G10682" t="str">
            <v>Petroleum and Solvent Evaporation</v>
          </cell>
          <cell r="H10682" t="str">
            <v>Organic Chemical Storage</v>
          </cell>
          <cell r="I10682" t="str">
            <v>Floating Roof Tanks - Aromatics</v>
          </cell>
          <cell r="J10682" t="str">
            <v>Styrene: Withdrawal Loss</v>
          </cell>
          <cell r="N10682">
            <v>40988</v>
          </cell>
        </row>
        <row r="10683">
          <cell r="A10683" t="str">
            <v>40719615</v>
          </cell>
          <cell r="B10683" t="str">
            <v>Point</v>
          </cell>
          <cell r="C10683" t="str">
            <v>Organic Chem Storage - Floating Roof Tanks - Toluene: Standing Loss</v>
          </cell>
          <cell r="D10683" t="str">
            <v>Industrial Processes - Storage and Transfer</v>
          </cell>
          <cell r="G10683" t="str">
            <v>Petroleum and Solvent Evaporation</v>
          </cell>
          <cell r="H10683" t="str">
            <v>Organic Chemical Storage</v>
          </cell>
          <cell r="I10683" t="str">
            <v>Floating Roof Tanks - Aromatics</v>
          </cell>
          <cell r="J10683" t="str">
            <v>Toluene: Standing Loss</v>
          </cell>
          <cell r="N10683">
            <v>40988</v>
          </cell>
        </row>
        <row r="10684">
          <cell r="A10684" t="str">
            <v>40719616</v>
          </cell>
          <cell r="B10684" t="str">
            <v>Point</v>
          </cell>
          <cell r="C10684" t="str">
            <v>Organic Chem Storage - Floating Roof Tanks - Toluene: Withdrawal Loss</v>
          </cell>
          <cell r="D10684" t="str">
            <v>Industrial Processes - Storage and Transfer</v>
          </cell>
          <cell r="G10684" t="str">
            <v>Petroleum and Solvent Evaporation</v>
          </cell>
          <cell r="H10684" t="str">
            <v>Organic Chemical Storage</v>
          </cell>
          <cell r="I10684" t="str">
            <v>Floating Roof Tanks - Aromatics</v>
          </cell>
          <cell r="J10684" t="str">
            <v>Toluene: Withdrawal Loss</v>
          </cell>
          <cell r="N10684">
            <v>40988</v>
          </cell>
        </row>
        <row r="10685">
          <cell r="A10685" t="str">
            <v>40719619</v>
          </cell>
          <cell r="B10685" t="str">
            <v>Point</v>
          </cell>
          <cell r="C10685" t="str">
            <v>Organic Chem Storage - Floating Roof Tanks - o-Xylene: Breathing Loss</v>
          </cell>
          <cell r="D10685" t="str">
            <v>Industrial Processes - Storage and Transfer</v>
          </cell>
          <cell r="G10685" t="str">
            <v>Petroleum and Solvent Evaporation</v>
          </cell>
          <cell r="H10685" t="str">
            <v>Organic Chemical Storage</v>
          </cell>
          <cell r="I10685" t="str">
            <v>Floating Roof Tanks - Aromatics</v>
          </cell>
          <cell r="J10685" t="str">
            <v>o-Xylene: Breathing Loss</v>
          </cell>
          <cell r="N10685">
            <v>40988</v>
          </cell>
        </row>
        <row r="10686">
          <cell r="A10686" t="str">
            <v>40719620</v>
          </cell>
          <cell r="B10686" t="str">
            <v>Point</v>
          </cell>
          <cell r="C10686" t="str">
            <v>Organic Chem Storage - Floating Roof Tanks - o-Xylene: Working Loss</v>
          </cell>
          <cell r="D10686" t="str">
            <v>Industrial Processes - Storage and Transfer</v>
          </cell>
          <cell r="G10686" t="str">
            <v>Petroleum and Solvent Evaporation</v>
          </cell>
          <cell r="H10686" t="str">
            <v>Organic Chemical Storage</v>
          </cell>
          <cell r="I10686" t="str">
            <v>Floating Roof Tanks - Aromatics</v>
          </cell>
          <cell r="J10686" t="str">
            <v>o-Xylene: Working Loss</v>
          </cell>
          <cell r="N10686">
            <v>40988</v>
          </cell>
        </row>
        <row r="10687">
          <cell r="A10687" t="str">
            <v>40719621</v>
          </cell>
          <cell r="B10687" t="str">
            <v>Point</v>
          </cell>
          <cell r="C10687" t="str">
            <v>Organic Chem Storage - Floating Roof Tanks - p-Xylene: Standing Loss</v>
          </cell>
          <cell r="D10687" t="str">
            <v>Industrial Processes - Storage and Transfer</v>
          </cell>
          <cell r="G10687" t="str">
            <v>Petroleum and Solvent Evaporation</v>
          </cell>
          <cell r="H10687" t="str">
            <v>Organic Chemical Storage</v>
          </cell>
          <cell r="I10687" t="str">
            <v>Floating Roof Tanks - Aromatics</v>
          </cell>
          <cell r="J10687" t="str">
            <v>p-Xylene: Standing Loss</v>
          </cell>
          <cell r="N10687">
            <v>40988</v>
          </cell>
        </row>
        <row r="10688">
          <cell r="A10688" t="str">
            <v>40719622</v>
          </cell>
          <cell r="B10688" t="str">
            <v>Point</v>
          </cell>
          <cell r="C10688" t="str">
            <v>Organic Chem Storage - Floating Roof Tanks - p-Xylene: Withdrawal Loss</v>
          </cell>
          <cell r="D10688" t="str">
            <v>Industrial Processes - Storage and Transfer</v>
          </cell>
          <cell r="G10688" t="str">
            <v>Petroleum and Solvent Evaporation</v>
          </cell>
          <cell r="H10688" t="str">
            <v>Organic Chemical Storage</v>
          </cell>
          <cell r="I10688" t="str">
            <v>Floating Roof Tanks - Aromatics</v>
          </cell>
          <cell r="J10688" t="str">
            <v>p-Xylene: Withdrawal Loss</v>
          </cell>
          <cell r="N10688">
            <v>40988</v>
          </cell>
        </row>
        <row r="10689">
          <cell r="A10689" t="str">
            <v>40719623</v>
          </cell>
          <cell r="B10689" t="str">
            <v>Point</v>
          </cell>
          <cell r="C10689" t="str">
            <v>Organic Chem Storage - Floating Roof Tanks - Xylenes: Standing Loss</v>
          </cell>
          <cell r="D10689" t="str">
            <v>Industrial Processes - Storage and Transfer</v>
          </cell>
          <cell r="G10689" t="str">
            <v>Petroleum and Solvent Evaporation</v>
          </cell>
          <cell r="H10689" t="str">
            <v>Organic Chemical Storage</v>
          </cell>
          <cell r="I10689" t="str">
            <v>Floating Roof Tanks - Aromatics</v>
          </cell>
          <cell r="J10689" t="str">
            <v>Xylenes: Standing Loss</v>
          </cell>
          <cell r="N10689">
            <v>40988</v>
          </cell>
        </row>
        <row r="10690">
          <cell r="A10690" t="str">
            <v>40719624</v>
          </cell>
          <cell r="B10690" t="str">
            <v>Point</v>
          </cell>
          <cell r="C10690" t="str">
            <v>Organic Chem Storage - Floating Roof Tanks - Xylenes: Withdrawal Loss</v>
          </cell>
          <cell r="D10690" t="str">
            <v>Industrial Processes - Storage and Transfer</v>
          </cell>
          <cell r="G10690" t="str">
            <v>Petroleum and Solvent Evaporation</v>
          </cell>
          <cell r="H10690" t="str">
            <v>Organic Chemical Storage</v>
          </cell>
          <cell r="I10690" t="str">
            <v>Floating Roof Tanks - Aromatics</v>
          </cell>
          <cell r="J10690" t="str">
            <v>Xylenes: Withdrawal Loss</v>
          </cell>
          <cell r="N10690">
            <v>40988</v>
          </cell>
        </row>
        <row r="10691">
          <cell r="A10691" t="str">
            <v>40719697</v>
          </cell>
          <cell r="B10691" t="str">
            <v>Point</v>
          </cell>
          <cell r="C10691" t="str">
            <v>Organic Chem Storage - Floating Roof Tanks - Specify Aromatic: Standing Loss</v>
          </cell>
          <cell r="D10691" t="str">
            <v>Industrial Processes - Storage and Transfer</v>
          </cell>
          <cell r="G10691" t="str">
            <v>Petroleum and Solvent Evaporation</v>
          </cell>
          <cell r="H10691" t="str">
            <v>Organic Chemical Storage</v>
          </cell>
          <cell r="I10691" t="str">
            <v>Floating Roof Tanks - Aromatics</v>
          </cell>
          <cell r="J10691" t="str">
            <v>Specify Aromatic: Standing Loss</v>
          </cell>
          <cell r="N10691">
            <v>40988</v>
          </cell>
        </row>
        <row r="10692">
          <cell r="A10692" t="str">
            <v>40719698</v>
          </cell>
          <cell r="B10692" t="str">
            <v>Point</v>
          </cell>
          <cell r="C10692" t="str">
            <v>Organic Chem Storage - Floating Roof Tanks - Specify Aromatic: Withdrawal Loss</v>
          </cell>
          <cell r="D10692" t="str">
            <v>Industrial Processes - Storage and Transfer</v>
          </cell>
          <cell r="G10692" t="str">
            <v>Petroleum and Solvent Evaporation</v>
          </cell>
          <cell r="H10692" t="str">
            <v>Organic Chemical Storage</v>
          </cell>
          <cell r="I10692" t="str">
            <v>Floating Roof Tanks - Aromatics</v>
          </cell>
          <cell r="J10692" t="str">
            <v>Specify Aromatic: Withdrawal Loss</v>
          </cell>
          <cell r="N10692">
            <v>40988</v>
          </cell>
        </row>
        <row r="10693">
          <cell r="A10693" t="str">
            <v>40720001</v>
          </cell>
          <cell r="B10693" t="str">
            <v>Point</v>
          </cell>
          <cell r="C10693" t="str">
            <v>Organic Chem Storage - Floating Roof Tanks - Acetic Acid: Standing Loss</v>
          </cell>
          <cell r="D10693" t="str">
            <v>Industrial Processes - Storage and Transfer</v>
          </cell>
          <cell r="G10693" t="str">
            <v>Petroleum and Solvent Evaporation</v>
          </cell>
          <cell r="H10693" t="str">
            <v>Organic Chemical Storage</v>
          </cell>
          <cell r="I10693" t="str">
            <v>Floating Roof Tanks - Carboxylic Acids</v>
          </cell>
          <cell r="J10693" t="str">
            <v>Acetic Acid: Standing Loss</v>
          </cell>
          <cell r="N10693">
            <v>40988</v>
          </cell>
        </row>
        <row r="10694">
          <cell r="A10694" t="str">
            <v>40720002</v>
          </cell>
          <cell r="B10694" t="str">
            <v>Point</v>
          </cell>
          <cell r="C10694" t="str">
            <v>Organic Chem Storage - Floating Roof Tanks - Acetic Acid: Withdrawal Loss</v>
          </cell>
          <cell r="D10694" t="str">
            <v>Industrial Processes - Storage and Transfer</v>
          </cell>
          <cell r="G10694" t="str">
            <v>Petroleum and Solvent Evaporation</v>
          </cell>
          <cell r="H10694" t="str">
            <v>Organic Chemical Storage</v>
          </cell>
          <cell r="I10694" t="str">
            <v>Floating Roof Tanks - Carboxylic Acids</v>
          </cell>
          <cell r="J10694" t="str">
            <v>Acetic Acid: Withdrawal Loss</v>
          </cell>
          <cell r="N10694">
            <v>40988</v>
          </cell>
        </row>
        <row r="10695">
          <cell r="A10695" t="str">
            <v>40720003</v>
          </cell>
          <cell r="B10695" t="str">
            <v>Point</v>
          </cell>
          <cell r="C10695" t="str">
            <v>Organic Chem Storage - Floating Roof Tanks - Acrylic Acid: Standing Loss</v>
          </cell>
          <cell r="D10695" t="str">
            <v>Industrial Processes - Storage and Transfer</v>
          </cell>
          <cell r="G10695" t="str">
            <v>Petroleum and Solvent Evaporation</v>
          </cell>
          <cell r="H10695" t="str">
            <v>Organic Chemical Storage</v>
          </cell>
          <cell r="I10695" t="str">
            <v>Floating Roof Tanks - Carboxylic Acids</v>
          </cell>
          <cell r="J10695" t="str">
            <v>Acrylic Acid: Standing Loss</v>
          </cell>
          <cell r="N10695">
            <v>40988</v>
          </cell>
        </row>
        <row r="10696">
          <cell r="A10696" t="str">
            <v>40720004</v>
          </cell>
          <cell r="B10696" t="str">
            <v>Point</v>
          </cell>
          <cell r="C10696" t="str">
            <v>Organic Chem Storage - Floating Roof Tanks - Acrylic Acid: Withdrawal Loss</v>
          </cell>
          <cell r="D10696" t="str">
            <v>Industrial Processes - Storage and Transfer</v>
          </cell>
          <cell r="G10696" t="str">
            <v>Petroleum and Solvent Evaporation</v>
          </cell>
          <cell r="H10696" t="str">
            <v>Organic Chemical Storage</v>
          </cell>
          <cell r="I10696" t="str">
            <v>Floating Roof Tanks - Carboxylic Acids</v>
          </cell>
          <cell r="J10696" t="str">
            <v>Acrylic Acid: Withdrawal Loss</v>
          </cell>
          <cell r="N10696">
            <v>40988</v>
          </cell>
        </row>
        <row r="10697">
          <cell r="A10697" t="str">
            <v>40720011</v>
          </cell>
          <cell r="B10697" t="str">
            <v>Point</v>
          </cell>
          <cell r="C10697" t="str">
            <v>Organic Chem Storage - Floating Roof Tanks - Chloroacetic Acid: Standing Loss</v>
          </cell>
          <cell r="D10697" t="str">
            <v>Industrial Processes - Storage and Transfer</v>
          </cell>
          <cell r="G10697" t="str">
            <v>Petroleum and Solvent Evaporation</v>
          </cell>
          <cell r="H10697" t="str">
            <v>Organic Chemical Storage</v>
          </cell>
          <cell r="I10697" t="str">
            <v>Floating Roof Tanks - Carboxylic Acids</v>
          </cell>
          <cell r="J10697" t="str">
            <v>Chloroacetic Acid: Standing Loss</v>
          </cell>
          <cell r="N10697">
            <v>40988</v>
          </cell>
        </row>
        <row r="10698">
          <cell r="A10698" t="str">
            <v>40720012</v>
          </cell>
          <cell r="B10698" t="str">
            <v>Point</v>
          </cell>
          <cell r="C10698" t="str">
            <v>Organic Chem Storage - Floating Roof Tanks - Chloroacetic Acid: Withdrawal Loss</v>
          </cell>
          <cell r="D10698" t="str">
            <v>Industrial Processes - Storage and Transfer</v>
          </cell>
          <cell r="G10698" t="str">
            <v>Petroleum and Solvent Evaporation</v>
          </cell>
          <cell r="H10698" t="str">
            <v>Organic Chemical Storage</v>
          </cell>
          <cell r="I10698" t="str">
            <v>Floating Roof Tanks - Carboxylic Acids</v>
          </cell>
          <cell r="J10698" t="str">
            <v>Chloroacetic Acid: Withdrawal Loss</v>
          </cell>
          <cell r="N10698">
            <v>40988</v>
          </cell>
        </row>
        <row r="10699">
          <cell r="A10699" t="str">
            <v>40720097</v>
          </cell>
          <cell r="B10699" t="str">
            <v>Point</v>
          </cell>
          <cell r="C10699" t="str">
            <v>Organic Chem Storage - Floating Roof Tanks - Specify Carboxylic Acid: Standing Loss</v>
          </cell>
          <cell r="D10699" t="str">
            <v>Industrial Processes - Storage and Transfer</v>
          </cell>
          <cell r="G10699" t="str">
            <v>Petroleum and Solvent Evaporation</v>
          </cell>
          <cell r="H10699" t="str">
            <v>Organic Chemical Storage</v>
          </cell>
          <cell r="I10699" t="str">
            <v>Floating Roof Tanks - Carboxylic Acids</v>
          </cell>
          <cell r="J10699" t="str">
            <v>Specify Carboxylic Acid: Standing Loss</v>
          </cell>
          <cell r="N10699">
            <v>40988</v>
          </cell>
        </row>
        <row r="10700">
          <cell r="A10700" t="str">
            <v>40720098</v>
          </cell>
          <cell r="B10700" t="str">
            <v>Point</v>
          </cell>
          <cell r="C10700" t="str">
            <v>Organic Chem Storage - Floating Roof Tanks - Specify Carboxylic Acid: Withdrawal Loss</v>
          </cell>
          <cell r="D10700" t="str">
            <v>Industrial Processes - Storage and Transfer</v>
          </cell>
          <cell r="G10700" t="str">
            <v>Petroleum and Solvent Evaporation</v>
          </cell>
          <cell r="H10700" t="str">
            <v>Organic Chemical Storage</v>
          </cell>
          <cell r="I10700" t="str">
            <v>Floating Roof Tanks - Carboxylic Acids</v>
          </cell>
          <cell r="J10700" t="str">
            <v>Specify Carboxylic Acid: Withdrawal Loss</v>
          </cell>
          <cell r="N10700">
            <v>40988</v>
          </cell>
        </row>
        <row r="10701">
          <cell r="A10701" t="str">
            <v>40720401</v>
          </cell>
          <cell r="B10701" t="str">
            <v>Point</v>
          </cell>
          <cell r="C10701" t="str">
            <v>Organic Chem Storage - Floating Roof Tanks - Butyl Acetate: Standing Loss</v>
          </cell>
          <cell r="D10701" t="str">
            <v>Industrial Processes - Storage and Transfer</v>
          </cell>
          <cell r="G10701" t="str">
            <v>Petroleum and Solvent Evaporation</v>
          </cell>
          <cell r="H10701" t="str">
            <v>Organic Chemical Storage</v>
          </cell>
          <cell r="I10701" t="str">
            <v>Floating Roof Tanks - Esters</v>
          </cell>
          <cell r="J10701" t="str">
            <v>Butyl Acetate: Standing Loss</v>
          </cell>
          <cell r="N10701">
            <v>40988</v>
          </cell>
        </row>
        <row r="10702">
          <cell r="A10702" t="str">
            <v>40720402</v>
          </cell>
          <cell r="B10702" t="str">
            <v>Point</v>
          </cell>
          <cell r="C10702" t="str">
            <v>Organic Chem Storage - Floating Roof Tanks - Butyl Acetate: Withdrawal Loss</v>
          </cell>
          <cell r="D10702" t="str">
            <v>Industrial Processes - Storage and Transfer</v>
          </cell>
          <cell r="G10702" t="str">
            <v>Petroleum and Solvent Evaporation</v>
          </cell>
          <cell r="H10702" t="str">
            <v>Organic Chemical Storage</v>
          </cell>
          <cell r="I10702" t="str">
            <v>Floating Roof Tanks - Esters</v>
          </cell>
          <cell r="J10702" t="str">
            <v>Butyl Acetate: Withdrawal Loss</v>
          </cell>
          <cell r="N10702">
            <v>40988</v>
          </cell>
        </row>
        <row r="10703">
          <cell r="A10703" t="str">
            <v>40720405</v>
          </cell>
          <cell r="B10703" t="str">
            <v>Point</v>
          </cell>
          <cell r="C10703" t="str">
            <v>Organic Chem Storage - Floating Roof Tanks - Ethyl Acetate: Standing Loss</v>
          </cell>
          <cell r="D10703" t="str">
            <v>Industrial Processes - Storage and Transfer</v>
          </cell>
          <cell r="G10703" t="str">
            <v>Petroleum and Solvent Evaporation</v>
          </cell>
          <cell r="H10703" t="str">
            <v>Organic Chemical Storage</v>
          </cell>
          <cell r="I10703" t="str">
            <v>Floating Roof Tanks - Esters</v>
          </cell>
          <cell r="J10703" t="str">
            <v>Ethyl Acetate: Standing Loss</v>
          </cell>
          <cell r="N10703">
            <v>40988</v>
          </cell>
        </row>
        <row r="10704">
          <cell r="A10704" t="str">
            <v>40720406</v>
          </cell>
          <cell r="B10704" t="str">
            <v>Point</v>
          </cell>
          <cell r="C10704" t="str">
            <v>Organic Chem Storage - Floating Roof Tanks - Ethyl Acetate: Withdrawal Loss</v>
          </cell>
          <cell r="D10704" t="str">
            <v>Industrial Processes - Storage and Transfer</v>
          </cell>
          <cell r="G10704" t="str">
            <v>Petroleum and Solvent Evaporation</v>
          </cell>
          <cell r="H10704" t="str">
            <v>Organic Chemical Storage</v>
          </cell>
          <cell r="I10704" t="str">
            <v>Floating Roof Tanks - Esters</v>
          </cell>
          <cell r="J10704" t="str">
            <v>Ethyl Acetate: Withdrawal Loss</v>
          </cell>
          <cell r="N10704">
            <v>40988</v>
          </cell>
        </row>
        <row r="10705">
          <cell r="A10705" t="str">
            <v>40720417</v>
          </cell>
          <cell r="B10705" t="str">
            <v>Point</v>
          </cell>
          <cell r="C10705" t="str">
            <v>Organic Chem Storage - Floating Roof Tanks - Methyl Methacrylate: Standing Loss</v>
          </cell>
          <cell r="D10705" t="str">
            <v>Industrial Processes - Storage and Transfer</v>
          </cell>
          <cell r="G10705" t="str">
            <v>Petroleum and Solvent Evaporation</v>
          </cell>
          <cell r="H10705" t="str">
            <v>Organic Chemical Storage</v>
          </cell>
          <cell r="I10705" t="str">
            <v>Floating Roof Tanks - Esters</v>
          </cell>
          <cell r="J10705" t="str">
            <v>Methyl Methacrylate: Standing Loss</v>
          </cell>
          <cell r="N10705">
            <v>40988</v>
          </cell>
        </row>
        <row r="10706">
          <cell r="A10706" t="str">
            <v>40720418</v>
          </cell>
          <cell r="B10706" t="str">
            <v>Point</v>
          </cell>
          <cell r="C10706" t="str">
            <v>Organic Chem Storage - Floating Roof Tanks - Methyl Methacrylate: Withdrawal Loss</v>
          </cell>
          <cell r="D10706" t="str">
            <v>Industrial Processes - Storage and Transfer</v>
          </cell>
          <cell r="G10706" t="str">
            <v>Petroleum and Solvent Evaporation</v>
          </cell>
          <cell r="H10706" t="str">
            <v>Organic Chemical Storage</v>
          </cell>
          <cell r="I10706" t="str">
            <v>Floating Roof Tanks - Esters</v>
          </cell>
          <cell r="J10706" t="str">
            <v>Methyl Methacrylate: Withdrawal Loss</v>
          </cell>
          <cell r="N10706">
            <v>40988</v>
          </cell>
        </row>
        <row r="10707">
          <cell r="A10707" t="str">
            <v>40720419</v>
          </cell>
          <cell r="B10707" t="str">
            <v>Point</v>
          </cell>
          <cell r="C10707" t="str">
            <v>Organic Chem Storage - Floating Roof Tanks - Vinyl Acetate: Standing Loss</v>
          </cell>
          <cell r="D10707" t="str">
            <v>Industrial Processes - Storage and Transfer</v>
          </cell>
          <cell r="G10707" t="str">
            <v>Petroleum and Solvent Evaporation</v>
          </cell>
          <cell r="H10707" t="str">
            <v>Organic Chemical Storage</v>
          </cell>
          <cell r="I10707" t="str">
            <v>Floating Roof Tanks - Esters</v>
          </cell>
          <cell r="J10707" t="str">
            <v>Vinyl Acetate: Standing Loss</v>
          </cell>
          <cell r="N10707">
            <v>40988</v>
          </cell>
        </row>
        <row r="10708">
          <cell r="A10708" t="str">
            <v>40720420</v>
          </cell>
          <cell r="B10708" t="str">
            <v>Point</v>
          </cell>
          <cell r="C10708" t="str">
            <v>Organic Chem Storage - Floating Roof Tanks - Vinyl Acetate: Withdrawal Loss</v>
          </cell>
          <cell r="D10708" t="str">
            <v>Industrial Processes - Storage and Transfer</v>
          </cell>
          <cell r="G10708" t="str">
            <v>Petroleum and Solvent Evaporation</v>
          </cell>
          <cell r="H10708" t="str">
            <v>Organic Chemical Storage</v>
          </cell>
          <cell r="I10708" t="str">
            <v>Floating Roof Tanks - Esters</v>
          </cell>
          <cell r="J10708" t="str">
            <v>Vinyl Acetate: Withdrawal Loss</v>
          </cell>
          <cell r="N10708">
            <v>40988</v>
          </cell>
        </row>
        <row r="10709">
          <cell r="A10709" t="str">
            <v>40720425</v>
          </cell>
          <cell r="B10709" t="str">
            <v>Point</v>
          </cell>
          <cell r="C10709" t="str">
            <v>Organic Chem Storage - Floating Roof Tanks - Acrylic Esters: Standing Loss</v>
          </cell>
          <cell r="D10709" t="str">
            <v>Industrial Processes - Storage and Transfer</v>
          </cell>
          <cell r="G10709" t="str">
            <v>Petroleum and Solvent Evaporation</v>
          </cell>
          <cell r="H10709" t="str">
            <v>Organic Chemical Storage</v>
          </cell>
          <cell r="I10709" t="str">
            <v>Floating Roof Tanks - Esters</v>
          </cell>
          <cell r="J10709" t="str">
            <v>Acrylic Esters: Standing Loss</v>
          </cell>
          <cell r="N10709">
            <v>40988</v>
          </cell>
        </row>
        <row r="10710">
          <cell r="A10710" t="str">
            <v>40720426</v>
          </cell>
          <cell r="B10710" t="str">
            <v>Point</v>
          </cell>
          <cell r="C10710" t="str">
            <v>Organic Chem Storage - Floating Roof Tanks - Acrylic Esters: Withdrawal Loss</v>
          </cell>
          <cell r="D10710" t="str">
            <v>Industrial Processes - Storage and Transfer</v>
          </cell>
          <cell r="G10710" t="str">
            <v>Petroleum and Solvent Evaporation</v>
          </cell>
          <cell r="H10710" t="str">
            <v>Organic Chemical Storage</v>
          </cell>
          <cell r="I10710" t="str">
            <v>Floating Roof Tanks - Esters</v>
          </cell>
          <cell r="J10710" t="str">
            <v>Acrylic Esters: Withdrawal Loss</v>
          </cell>
          <cell r="N10710">
            <v>40988</v>
          </cell>
        </row>
        <row r="10711">
          <cell r="A10711" t="str">
            <v>40720801</v>
          </cell>
          <cell r="B10711" t="str">
            <v>Point</v>
          </cell>
          <cell r="C10711" t="str">
            <v>Organic Chem Storage - Floating Roof Tanks - Ethyl Ether: Standing Loss</v>
          </cell>
          <cell r="D10711" t="str">
            <v>Industrial Processes - Storage and Transfer</v>
          </cell>
          <cell r="G10711" t="str">
            <v>Petroleum and Solvent Evaporation</v>
          </cell>
          <cell r="H10711" t="str">
            <v>Organic Chemical Storage</v>
          </cell>
          <cell r="I10711" t="str">
            <v>Floating Roof Tanks - Ethers</v>
          </cell>
          <cell r="J10711" t="str">
            <v>Ethyl Ether: Standing Loss</v>
          </cell>
          <cell r="N10711">
            <v>40988</v>
          </cell>
        </row>
        <row r="10712">
          <cell r="A10712" t="str">
            <v>40720802</v>
          </cell>
          <cell r="B10712" t="str">
            <v>Point</v>
          </cell>
          <cell r="C10712" t="str">
            <v>Organic Chem Storage - Floating Roof Tanks - Ethyl Ether: Withdrawal Loss</v>
          </cell>
          <cell r="D10712" t="str">
            <v>Industrial Processes - Storage and Transfer</v>
          </cell>
          <cell r="G10712" t="str">
            <v>Petroleum and Solvent Evaporation</v>
          </cell>
          <cell r="H10712" t="str">
            <v>Organic Chemical Storage</v>
          </cell>
          <cell r="I10712" t="str">
            <v>Floating Roof Tanks - Ethers</v>
          </cell>
          <cell r="J10712" t="str">
            <v>Ethyl Ether: Withdrawal Loss</v>
          </cell>
          <cell r="N10712">
            <v>40988</v>
          </cell>
        </row>
        <row r="10713">
          <cell r="A10713" t="str">
            <v>40720803</v>
          </cell>
          <cell r="B10713" t="str">
            <v>Point</v>
          </cell>
          <cell r="C10713" t="str">
            <v>Organic Chem Storage - Floating Roof Tanks - Propylene Oxide: Standing Loss</v>
          </cell>
          <cell r="D10713" t="str">
            <v>Industrial Processes - Storage and Transfer</v>
          </cell>
          <cell r="G10713" t="str">
            <v>Petroleum and Solvent Evaporation</v>
          </cell>
          <cell r="H10713" t="str">
            <v>Organic Chemical Storage</v>
          </cell>
          <cell r="I10713" t="str">
            <v>Floating Roof Tanks - Ethers</v>
          </cell>
          <cell r="J10713" t="str">
            <v>Propylene Oxide: Standing Loss</v>
          </cell>
          <cell r="N10713">
            <v>40988</v>
          </cell>
        </row>
        <row r="10714">
          <cell r="A10714" t="str">
            <v>40720804</v>
          </cell>
          <cell r="B10714" t="str">
            <v>Point</v>
          </cell>
          <cell r="C10714" t="str">
            <v>Organic Chem Storage - Floating Roof Tanks - Propylene Oxide: Withdrawal Loss</v>
          </cell>
          <cell r="D10714" t="str">
            <v>Industrial Processes - Storage and Transfer</v>
          </cell>
          <cell r="G10714" t="str">
            <v>Petroleum and Solvent Evaporation</v>
          </cell>
          <cell r="H10714" t="str">
            <v>Organic Chemical Storage</v>
          </cell>
          <cell r="I10714" t="str">
            <v>Floating Roof Tanks - Ethers</v>
          </cell>
          <cell r="J10714" t="str">
            <v>Propylene Oxide: Withdrawal Loss</v>
          </cell>
          <cell r="N10714">
            <v>40988</v>
          </cell>
        </row>
        <row r="10715">
          <cell r="A10715" t="str">
            <v>40720805</v>
          </cell>
          <cell r="B10715" t="str">
            <v>Point</v>
          </cell>
          <cell r="C10715" t="str">
            <v>Organic Chem Storage - Floating Roof Tanks - 1,4-Dioxane: Standing Loss</v>
          </cell>
          <cell r="D10715" t="str">
            <v>Industrial Processes - Storage and Transfer</v>
          </cell>
          <cell r="G10715" t="str">
            <v>Petroleum and Solvent Evaporation</v>
          </cell>
          <cell r="H10715" t="str">
            <v>Organic Chemical Storage</v>
          </cell>
          <cell r="I10715" t="str">
            <v>Floating Roof Tanks - Ethers</v>
          </cell>
          <cell r="J10715" t="str">
            <v>1,4-Dioxane: Standing Loss</v>
          </cell>
          <cell r="N10715">
            <v>40988</v>
          </cell>
        </row>
        <row r="10716">
          <cell r="A10716" t="str">
            <v>40720806</v>
          </cell>
          <cell r="B10716" t="str">
            <v>Point</v>
          </cell>
          <cell r="C10716" t="str">
            <v>Organic Chem Storage - Floating Roof Tanks - 1,4-Dioxane: Withdrawal Loss</v>
          </cell>
          <cell r="D10716" t="str">
            <v>Industrial Processes - Storage and Transfer</v>
          </cell>
          <cell r="G10716" t="str">
            <v>Petroleum and Solvent Evaporation</v>
          </cell>
          <cell r="H10716" t="str">
            <v>Organic Chemical Storage</v>
          </cell>
          <cell r="I10716" t="str">
            <v>Floating Roof Tanks - Ethers</v>
          </cell>
          <cell r="J10716" t="str">
            <v>1,4-Dioxane: Withdrawal Loss</v>
          </cell>
          <cell r="N10716">
            <v>40988</v>
          </cell>
        </row>
        <row r="10717">
          <cell r="A10717" t="str">
            <v>40720897</v>
          </cell>
          <cell r="B10717" t="str">
            <v>Point</v>
          </cell>
          <cell r="C10717" t="str">
            <v>Organic Chem Storage - Floating Roof Tanks - Specify Ether: Standing Loss</v>
          </cell>
          <cell r="D10717" t="str">
            <v>Industrial Processes - Storage and Transfer</v>
          </cell>
          <cell r="G10717" t="str">
            <v>Petroleum and Solvent Evaporation</v>
          </cell>
          <cell r="H10717" t="str">
            <v>Organic Chemical Storage</v>
          </cell>
          <cell r="I10717" t="str">
            <v>Floating Roof Tanks - Ethers</v>
          </cell>
          <cell r="J10717" t="str">
            <v>Specify Ether: Standing Loss</v>
          </cell>
          <cell r="N10717">
            <v>40988</v>
          </cell>
        </row>
        <row r="10718">
          <cell r="A10718" t="str">
            <v>40720898</v>
          </cell>
          <cell r="B10718" t="str">
            <v>Point</v>
          </cell>
          <cell r="C10718" t="str">
            <v>Organic Chem Storage - Floating Roof Tanks - Specify Ether: Withdrawal Loss</v>
          </cell>
          <cell r="D10718" t="str">
            <v>Industrial Processes - Storage and Transfer</v>
          </cell>
          <cell r="G10718" t="str">
            <v>Petroleum and Solvent Evaporation</v>
          </cell>
          <cell r="H10718" t="str">
            <v>Organic Chemical Storage</v>
          </cell>
          <cell r="I10718" t="str">
            <v>Floating Roof Tanks - Ethers</v>
          </cell>
          <cell r="J10718" t="str">
            <v>Specify Ether: Withdrawal Loss</v>
          </cell>
          <cell r="N10718">
            <v>40988</v>
          </cell>
        </row>
        <row r="10719">
          <cell r="A10719" t="str">
            <v>40721205</v>
          </cell>
          <cell r="B10719" t="str">
            <v>Point</v>
          </cell>
          <cell r="C10719" t="str">
            <v>Organic Chem Storage - Floating Roof Tanks - Carbitol: Standing Loss</v>
          </cell>
          <cell r="D10719" t="str">
            <v>Industrial Processes - Storage and Transfer</v>
          </cell>
          <cell r="G10719" t="str">
            <v>Petroleum and Solvent Evaporation</v>
          </cell>
          <cell r="H10719" t="str">
            <v>Organic Chemical Storage</v>
          </cell>
          <cell r="I10719" t="str">
            <v>Floating Roof Tanks - Glycol Ethers</v>
          </cell>
          <cell r="J10719" t="str">
            <v>Carbitol: Standing Loss</v>
          </cell>
          <cell r="N10719">
            <v>40988</v>
          </cell>
        </row>
        <row r="10720">
          <cell r="A10720" t="str">
            <v>40721206</v>
          </cell>
          <cell r="B10720" t="str">
            <v>Point</v>
          </cell>
          <cell r="C10720" t="str">
            <v>Organic Chem Storage - Floating Roof Tanks - Carbitol: Withdrawal Loss</v>
          </cell>
          <cell r="D10720" t="str">
            <v>Industrial Processes - Storage and Transfer</v>
          </cell>
          <cell r="G10720" t="str">
            <v>Petroleum and Solvent Evaporation</v>
          </cell>
          <cell r="H10720" t="str">
            <v>Organic Chemical Storage</v>
          </cell>
          <cell r="I10720" t="str">
            <v>Floating Roof Tanks - Glycol Ethers</v>
          </cell>
          <cell r="J10720" t="str">
            <v>Carbitol: Withdrawal Loss</v>
          </cell>
          <cell r="N10720">
            <v>40988</v>
          </cell>
        </row>
        <row r="10721">
          <cell r="A10721" t="str">
            <v>40721207</v>
          </cell>
          <cell r="B10721" t="str">
            <v>Point</v>
          </cell>
          <cell r="C10721" t="str">
            <v>Organic Chem Storage - Floating Roof Tanks - Cellosolve: Standing Loss</v>
          </cell>
          <cell r="D10721" t="str">
            <v>Industrial Processes - Storage and Transfer</v>
          </cell>
          <cell r="G10721" t="str">
            <v>Petroleum and Solvent Evaporation</v>
          </cell>
          <cell r="H10721" t="str">
            <v>Organic Chemical Storage</v>
          </cell>
          <cell r="I10721" t="str">
            <v>Floating Roof Tanks - Glycol Ethers</v>
          </cell>
          <cell r="J10721" t="str">
            <v>Cellosolve: Standing Loss</v>
          </cell>
          <cell r="N10721">
            <v>40988</v>
          </cell>
        </row>
        <row r="10722">
          <cell r="A10722" t="str">
            <v>40721208</v>
          </cell>
          <cell r="B10722" t="str">
            <v>Point</v>
          </cell>
          <cell r="C10722" t="str">
            <v>Organic Chem Storage - Floating Roof Tanks - Cellosolve: Withdrawal Loss</v>
          </cell>
          <cell r="D10722" t="str">
            <v>Industrial Processes - Storage and Transfer</v>
          </cell>
          <cell r="G10722" t="str">
            <v>Petroleum and Solvent Evaporation</v>
          </cell>
          <cell r="H10722" t="str">
            <v>Organic Chemical Storage</v>
          </cell>
          <cell r="I10722" t="str">
            <v>Floating Roof Tanks - Glycol Ethers</v>
          </cell>
          <cell r="J10722" t="str">
            <v>Cellosolve: Withdrawal Loss</v>
          </cell>
          <cell r="N10722">
            <v>40988</v>
          </cell>
        </row>
        <row r="10723">
          <cell r="A10723" t="str">
            <v>40721217</v>
          </cell>
          <cell r="B10723" t="str">
            <v>Point</v>
          </cell>
          <cell r="C10723" t="str">
            <v>Organic Chem Storage - Floating Roof Tanks - Triethylene Glycol: Standing Loss</v>
          </cell>
          <cell r="D10723" t="str">
            <v>Industrial Processes - Storage and Transfer</v>
          </cell>
          <cell r="G10723" t="str">
            <v>Petroleum and Solvent Evaporation</v>
          </cell>
          <cell r="H10723" t="str">
            <v>Organic Chemical Storage</v>
          </cell>
          <cell r="I10723" t="str">
            <v>Floating Roof Tanks - Glycol Ethers</v>
          </cell>
          <cell r="J10723" t="str">
            <v>Triethylene Glycol: Standing Loss</v>
          </cell>
          <cell r="N10723">
            <v>40988</v>
          </cell>
        </row>
        <row r="10724">
          <cell r="A10724" t="str">
            <v>40721218</v>
          </cell>
          <cell r="B10724" t="str">
            <v>Point</v>
          </cell>
          <cell r="C10724" t="str">
            <v>Organic Chem Storage - Floating Roof Tanks - Triethylene Glycol: Withdrawal Loss</v>
          </cell>
          <cell r="D10724" t="str">
            <v>Industrial Processes - Storage and Transfer</v>
          </cell>
          <cell r="G10724" t="str">
            <v>Petroleum and Solvent Evaporation</v>
          </cell>
          <cell r="H10724" t="str">
            <v>Organic Chemical Storage</v>
          </cell>
          <cell r="I10724" t="str">
            <v>Floating Roof Tanks - Glycol Ethers</v>
          </cell>
          <cell r="J10724" t="str">
            <v>Triethylene Glycol: Withdrawal Loss</v>
          </cell>
          <cell r="N10724">
            <v>40988</v>
          </cell>
        </row>
        <row r="10725">
          <cell r="A10725" t="str">
            <v>40721603</v>
          </cell>
          <cell r="B10725" t="str">
            <v>Point</v>
          </cell>
          <cell r="C10725" t="str">
            <v>Organic Chem Storage - Floating Roof Tanks - Ethylene Glycol: Standing Loss</v>
          </cell>
          <cell r="D10725" t="str">
            <v>Industrial Processes - Storage and Transfer</v>
          </cell>
          <cell r="G10725" t="str">
            <v>Petroleum and Solvent Evaporation</v>
          </cell>
          <cell r="H10725" t="str">
            <v>Organic Chemical Storage</v>
          </cell>
          <cell r="I10725" t="str">
            <v>Floating Roof Tanks - Glycols</v>
          </cell>
          <cell r="J10725" t="str">
            <v>Ethylene Glycol: Standing Loss</v>
          </cell>
          <cell r="N10725">
            <v>40988</v>
          </cell>
        </row>
        <row r="10726">
          <cell r="A10726" t="str">
            <v>40721604</v>
          </cell>
          <cell r="B10726" t="str">
            <v>Point</v>
          </cell>
          <cell r="C10726" t="str">
            <v>Organic Chem Storage - Floating Roof Tanks - Ethylene Glycol: Withdrawal Loss</v>
          </cell>
          <cell r="D10726" t="str">
            <v>Industrial Processes - Storage and Transfer</v>
          </cell>
          <cell r="G10726" t="str">
            <v>Petroleum and Solvent Evaporation</v>
          </cell>
          <cell r="H10726" t="str">
            <v>Organic Chemical Storage</v>
          </cell>
          <cell r="I10726" t="str">
            <v>Floating Roof Tanks - Glycols</v>
          </cell>
          <cell r="J10726" t="str">
            <v>Ethylene Glycol: Withdrawal Loss</v>
          </cell>
          <cell r="N10726">
            <v>40988</v>
          </cell>
        </row>
        <row r="10727">
          <cell r="A10727" t="str">
            <v>40722001</v>
          </cell>
          <cell r="B10727" t="str">
            <v>Point</v>
          </cell>
          <cell r="C10727" t="str">
            <v>Organic Chem Storage - Floating Roof Tanks - Carbon Tetrachloride: Standing Loss</v>
          </cell>
          <cell r="D10727" t="str">
            <v>Industrial Processes - Storage and Transfer</v>
          </cell>
          <cell r="G10727" t="str">
            <v>Petroleum and Solvent Evaporation</v>
          </cell>
          <cell r="H10727" t="str">
            <v>Organic Chemical Storage</v>
          </cell>
          <cell r="I10727" t="str">
            <v>Floating Roof Tanks - Halogenated Organics</v>
          </cell>
          <cell r="J10727" t="str">
            <v>Carbon Tetrachloride: Standing Loss</v>
          </cell>
          <cell r="N10727">
            <v>40988</v>
          </cell>
        </row>
        <row r="10728">
          <cell r="A10728" t="str">
            <v>40722002</v>
          </cell>
          <cell r="B10728" t="str">
            <v>Point</v>
          </cell>
          <cell r="C10728" t="str">
            <v>Organic Chem Storage - Floating Roof Tanks - Carbon Tetrachloride: Withdrawal Loss</v>
          </cell>
          <cell r="D10728" t="str">
            <v>Industrial Processes - Storage and Transfer</v>
          </cell>
          <cell r="G10728" t="str">
            <v>Petroleum and Solvent Evaporation</v>
          </cell>
          <cell r="H10728" t="str">
            <v>Organic Chemical Storage</v>
          </cell>
          <cell r="I10728" t="str">
            <v>Floating Roof Tanks - Halogenated Organics</v>
          </cell>
          <cell r="J10728" t="str">
            <v>Carbon Tetrachloride: Withdrawal Loss</v>
          </cell>
          <cell r="N10728">
            <v>40988</v>
          </cell>
        </row>
        <row r="10729">
          <cell r="A10729" t="str">
            <v>40722003</v>
          </cell>
          <cell r="B10729" t="str">
            <v>Point</v>
          </cell>
          <cell r="C10729" t="str">
            <v>Organic Chem Storage - Floating Roof Tanks - Chloroform: Standing Loss</v>
          </cell>
          <cell r="D10729" t="str">
            <v>Industrial Processes - Storage and Transfer</v>
          </cell>
          <cell r="G10729" t="str">
            <v>Petroleum and Solvent Evaporation</v>
          </cell>
          <cell r="H10729" t="str">
            <v>Organic Chemical Storage</v>
          </cell>
          <cell r="I10729" t="str">
            <v>Floating Roof Tanks - Halogenated Organics</v>
          </cell>
          <cell r="J10729" t="str">
            <v>Chloroform: Standing Loss</v>
          </cell>
          <cell r="N10729">
            <v>40988</v>
          </cell>
        </row>
        <row r="10730">
          <cell r="A10730" t="str">
            <v>40722004</v>
          </cell>
          <cell r="B10730" t="str">
            <v>Point</v>
          </cell>
          <cell r="C10730" t="str">
            <v>Organic Chem Storage - Floating Roof Tanks - Chloroform: Withdrawal Loss</v>
          </cell>
          <cell r="D10730" t="str">
            <v>Industrial Processes - Storage and Transfer</v>
          </cell>
          <cell r="G10730" t="str">
            <v>Petroleum and Solvent Evaporation</v>
          </cell>
          <cell r="H10730" t="str">
            <v>Organic Chemical Storage</v>
          </cell>
          <cell r="I10730" t="str">
            <v>Floating Roof Tanks - Halogenated Organics</v>
          </cell>
          <cell r="J10730" t="str">
            <v>Chloroform: Withdrawal Loss</v>
          </cell>
          <cell r="N10730">
            <v>40988</v>
          </cell>
        </row>
        <row r="10731">
          <cell r="A10731" t="str">
            <v>40722005</v>
          </cell>
          <cell r="B10731" t="str">
            <v>Point</v>
          </cell>
          <cell r="C10731" t="str">
            <v>Organic Chem Storage - Floating Roof Tanks - Ethylene Dichloride: Standing Loss</v>
          </cell>
          <cell r="D10731" t="str">
            <v>Industrial Processes - Storage and Transfer</v>
          </cell>
          <cell r="G10731" t="str">
            <v>Petroleum and Solvent Evaporation</v>
          </cell>
          <cell r="H10731" t="str">
            <v>Organic Chemical Storage</v>
          </cell>
          <cell r="I10731" t="str">
            <v>Floating Roof Tanks - Halogenated Organics</v>
          </cell>
          <cell r="J10731" t="str">
            <v>Ethylene Dichloride: Standing Loss</v>
          </cell>
          <cell r="N10731">
            <v>40988</v>
          </cell>
        </row>
        <row r="10732">
          <cell r="A10732" t="str">
            <v>40722006</v>
          </cell>
          <cell r="B10732" t="str">
            <v>Point</v>
          </cell>
          <cell r="C10732" t="str">
            <v>Organic Chem Storage - Floating Roof Tanks - Ethylene Dichloride: Withdrawal Loss</v>
          </cell>
          <cell r="D10732" t="str">
            <v>Industrial Processes - Storage and Transfer</v>
          </cell>
          <cell r="G10732" t="str">
            <v>Petroleum and Solvent Evaporation</v>
          </cell>
          <cell r="H10732" t="str">
            <v>Organic Chemical Storage</v>
          </cell>
          <cell r="I10732" t="str">
            <v>Floating Roof Tanks - Halogenated Organics</v>
          </cell>
          <cell r="J10732" t="str">
            <v>Ethylene Dichloride: Withdrawal Loss</v>
          </cell>
          <cell r="N10732">
            <v>40988</v>
          </cell>
        </row>
        <row r="10733">
          <cell r="A10733" t="str">
            <v>40722007</v>
          </cell>
          <cell r="B10733" t="str">
            <v>Point</v>
          </cell>
          <cell r="C10733" t="str">
            <v>Organic Chem Storage - Floating Roof Tanks - Methylene Chloride: Standing Loss</v>
          </cell>
          <cell r="D10733" t="str">
            <v>Industrial Processes - Storage and Transfer</v>
          </cell>
          <cell r="G10733" t="str">
            <v>Petroleum and Solvent Evaporation</v>
          </cell>
          <cell r="H10733" t="str">
            <v>Organic Chemical Storage</v>
          </cell>
          <cell r="I10733" t="str">
            <v>Floating Roof Tanks - Halogenated Organics</v>
          </cell>
          <cell r="J10733" t="str">
            <v>Methylene Chloride (Dichloromethane): Standing Loss</v>
          </cell>
          <cell r="N10733">
            <v>40996</v>
          </cell>
        </row>
        <row r="10734">
          <cell r="A10734" t="str">
            <v>40722008</v>
          </cell>
          <cell r="B10734" t="str">
            <v>Point</v>
          </cell>
          <cell r="C10734" t="str">
            <v>Organic Chem Storage - Floating Roof Tanks - Methylene Chloride: Withdrawal Loss</v>
          </cell>
          <cell r="D10734" t="str">
            <v>Industrial Processes - Storage and Transfer</v>
          </cell>
          <cell r="G10734" t="str">
            <v>Petroleum and Solvent Evaporation</v>
          </cell>
          <cell r="H10734" t="str">
            <v>Organic Chemical Storage</v>
          </cell>
          <cell r="I10734" t="str">
            <v>Floating Roof Tanks - Halogenated Organics</v>
          </cell>
          <cell r="J10734" t="str">
            <v>Methylene Chloride (Dichloromethane): Withdrawal Loss</v>
          </cell>
          <cell r="N10734">
            <v>40996</v>
          </cell>
        </row>
        <row r="10735">
          <cell r="A10735" t="str">
            <v>40722009</v>
          </cell>
          <cell r="B10735" t="str">
            <v>Point</v>
          </cell>
          <cell r="C10735" t="str">
            <v>Organic Chem Storage - Floating Roof Tanks - Trichlorethylene: Standing Loss</v>
          </cell>
          <cell r="D10735" t="str">
            <v>Industrial Processes - Storage and Transfer</v>
          </cell>
          <cell r="G10735" t="str">
            <v>Petroleum and Solvent Evaporation</v>
          </cell>
          <cell r="H10735" t="str">
            <v>Organic Chemical Storage</v>
          </cell>
          <cell r="I10735" t="str">
            <v>Floating Roof Tanks - Halogenated Organics</v>
          </cell>
          <cell r="J10735" t="str">
            <v>Trichlorethylene: Standing Loss</v>
          </cell>
          <cell r="N10735">
            <v>40988</v>
          </cell>
        </row>
        <row r="10736">
          <cell r="A10736" t="str">
            <v>40722010</v>
          </cell>
          <cell r="B10736" t="str">
            <v>Point</v>
          </cell>
          <cell r="C10736" t="str">
            <v>Organic Chem Storage - Floating Roof Tanks - Trichlorethylene: Withdrawal Loss</v>
          </cell>
          <cell r="D10736" t="str">
            <v>Industrial Processes - Storage and Transfer</v>
          </cell>
          <cell r="G10736" t="str">
            <v>Petroleum and Solvent Evaporation</v>
          </cell>
          <cell r="H10736" t="str">
            <v>Organic Chemical Storage</v>
          </cell>
          <cell r="I10736" t="str">
            <v>Floating Roof Tanks - Halogenated Organics</v>
          </cell>
          <cell r="J10736" t="str">
            <v>Trichlorethylene: Withdrawal Loss</v>
          </cell>
          <cell r="N10736">
            <v>40988</v>
          </cell>
        </row>
        <row r="10737">
          <cell r="A10737" t="str">
            <v>40722011</v>
          </cell>
          <cell r="B10737" t="str">
            <v>Point</v>
          </cell>
          <cell r="C10737" t="str">
            <v>Organic Chem Storage - Floating Roof Tanks - 1,1,1-Trichloroethane: Standing Loss</v>
          </cell>
          <cell r="D10737" t="str">
            <v>Industrial Processes - Storage and Transfer</v>
          </cell>
          <cell r="G10737" t="str">
            <v>Petroleum and Solvent Evaporation</v>
          </cell>
          <cell r="H10737" t="str">
            <v>Organic Chemical Storage</v>
          </cell>
          <cell r="I10737" t="str">
            <v>Floating Roof Tanks - Halogenated Organics</v>
          </cell>
          <cell r="J10737" t="str">
            <v>1,1,1-Trichloroethane: Standing Loss</v>
          </cell>
          <cell r="N10737">
            <v>40988</v>
          </cell>
        </row>
        <row r="10738">
          <cell r="A10738" t="str">
            <v>40722012</v>
          </cell>
          <cell r="B10738" t="str">
            <v>Point</v>
          </cell>
          <cell r="C10738" t="str">
            <v>Organic Chem Storage - Floating Roof Tanks - 1,1,1-Trichloroethane: Withdrawal Loss</v>
          </cell>
          <cell r="D10738" t="str">
            <v>Industrial Processes - Storage and Transfer</v>
          </cell>
          <cell r="G10738" t="str">
            <v>Petroleum and Solvent Evaporation</v>
          </cell>
          <cell r="H10738" t="str">
            <v>Organic Chemical Storage</v>
          </cell>
          <cell r="I10738" t="str">
            <v>Floating Roof Tanks - Halogenated Organics</v>
          </cell>
          <cell r="J10738" t="str">
            <v>1,1,1-Trichloroethane: Withdrawal Loss</v>
          </cell>
          <cell r="N10738">
            <v>40988</v>
          </cell>
        </row>
        <row r="10739">
          <cell r="A10739" t="str">
            <v>40722021</v>
          </cell>
          <cell r="B10739" t="str">
            <v>Point</v>
          </cell>
          <cell r="C10739" t="str">
            <v>Organic Chem Storage - Floating Roof Tanks - Perchloroethylene: Standing Loss</v>
          </cell>
          <cell r="D10739" t="str">
            <v>Industrial Processes - Storage and Transfer</v>
          </cell>
          <cell r="G10739" t="str">
            <v>Petroleum and Solvent Evaporation</v>
          </cell>
          <cell r="H10739" t="str">
            <v>Organic Chemical Storage</v>
          </cell>
          <cell r="I10739" t="str">
            <v>Floating Roof Tanks - Halogenated Organics</v>
          </cell>
          <cell r="J10739" t="str">
            <v>Perchloroethylene: Standing Loss</v>
          </cell>
          <cell r="N10739">
            <v>40988</v>
          </cell>
        </row>
        <row r="10740">
          <cell r="A10740" t="str">
            <v>40722022</v>
          </cell>
          <cell r="B10740" t="str">
            <v>Point</v>
          </cell>
          <cell r="C10740" t="str">
            <v>Organic Chem Storage - Floating Roof Tanks - Perchloroethylene: Withdrawal Loss</v>
          </cell>
          <cell r="D10740" t="str">
            <v>Industrial Processes - Storage and Transfer</v>
          </cell>
          <cell r="G10740" t="str">
            <v>Petroleum and Solvent Evaporation</v>
          </cell>
          <cell r="H10740" t="str">
            <v>Organic Chemical Storage</v>
          </cell>
          <cell r="I10740" t="str">
            <v>Floating Roof Tanks - Halogenated Organics</v>
          </cell>
          <cell r="J10740" t="str">
            <v>Perchloroethylene: Withdrawal Loss</v>
          </cell>
          <cell r="N10740">
            <v>40988</v>
          </cell>
        </row>
        <row r="10741">
          <cell r="A10741" t="str">
            <v>40722029</v>
          </cell>
          <cell r="B10741" t="str">
            <v>Point</v>
          </cell>
          <cell r="C10741" t="str">
            <v>Organic Chem Storage - Floating Roof Tanks - Chlorosolve: Standing Loss</v>
          </cell>
          <cell r="D10741" t="str">
            <v>Industrial Processes - Storage and Transfer</v>
          </cell>
          <cell r="G10741" t="str">
            <v>Petroleum and Solvent Evaporation</v>
          </cell>
          <cell r="H10741" t="str">
            <v>Organic Chemical Storage</v>
          </cell>
          <cell r="I10741" t="str">
            <v>Floating Roof Tanks - Halogenated Organics</v>
          </cell>
          <cell r="J10741" t="str">
            <v>Chlorosolve: Standing Loss</v>
          </cell>
          <cell r="N10741">
            <v>40988</v>
          </cell>
        </row>
        <row r="10742">
          <cell r="A10742" t="str">
            <v>40722030</v>
          </cell>
          <cell r="B10742" t="str">
            <v>Point</v>
          </cell>
          <cell r="C10742" t="str">
            <v>Organic Chem Storage - Floating Roof Tanks - Chlorosolve: Withdrawal Loss</v>
          </cell>
          <cell r="D10742" t="str">
            <v>Industrial Processes - Storage and Transfer</v>
          </cell>
          <cell r="G10742" t="str">
            <v>Petroleum and Solvent Evaporation</v>
          </cell>
          <cell r="H10742" t="str">
            <v>Organic Chemical Storage</v>
          </cell>
          <cell r="I10742" t="str">
            <v>Floating Roof Tanks - Halogenated Organics</v>
          </cell>
          <cell r="J10742" t="str">
            <v>Chlorosolve: Withdrawal Loss</v>
          </cell>
          <cell r="N10742">
            <v>40988</v>
          </cell>
        </row>
        <row r="10743">
          <cell r="A10743" t="str">
            <v>40722031</v>
          </cell>
          <cell r="B10743" t="str">
            <v>Point</v>
          </cell>
          <cell r="C10743" t="str">
            <v>Organic Chem Storage - Floating Roof Tanks - Methyl Chloride: Standing loss</v>
          </cell>
          <cell r="D10743" t="str">
            <v>Industrial Processes - Storage and Transfer</v>
          </cell>
          <cell r="G10743" t="str">
            <v>Petroleum and Solvent Evaporation</v>
          </cell>
          <cell r="H10743" t="str">
            <v>Organic Chemical Storage</v>
          </cell>
          <cell r="I10743" t="str">
            <v>Floating Roof Tanks - Halogenated Organics</v>
          </cell>
          <cell r="J10743" t="str">
            <v>Methyl Chloride: Standing loss</v>
          </cell>
          <cell r="N10743">
            <v>40988</v>
          </cell>
        </row>
        <row r="10744">
          <cell r="A10744" t="str">
            <v>40722032</v>
          </cell>
          <cell r="B10744" t="str">
            <v>Point</v>
          </cell>
          <cell r="C10744" t="str">
            <v>Organic Chem Storage - Floating Roof Tanks - Methyl Chloride: Withdrawal Loss</v>
          </cell>
          <cell r="D10744" t="str">
            <v>Industrial Processes - Storage and Transfer</v>
          </cell>
          <cell r="G10744" t="str">
            <v>Petroleum and Solvent Evaporation</v>
          </cell>
          <cell r="H10744" t="str">
            <v>Organic Chemical Storage</v>
          </cell>
          <cell r="I10744" t="str">
            <v>Floating Roof Tanks - Halogenated Organics</v>
          </cell>
          <cell r="J10744" t="str">
            <v>Methyl Chloride: Withdrawal Loss</v>
          </cell>
          <cell r="N10744">
            <v>40988</v>
          </cell>
        </row>
        <row r="10745">
          <cell r="A10745" t="str">
            <v>40722033</v>
          </cell>
          <cell r="B10745" t="str">
            <v>Point</v>
          </cell>
          <cell r="C10745" t="str">
            <v>Organic Chem Storage - Floating Roof Tanks - Chlorobenzene: Standing Loss</v>
          </cell>
          <cell r="D10745" t="str">
            <v>Industrial Processes - Storage and Transfer</v>
          </cell>
          <cell r="G10745" t="str">
            <v>Petroleum and Solvent Evaporation</v>
          </cell>
          <cell r="H10745" t="str">
            <v>Organic Chemical Storage</v>
          </cell>
          <cell r="I10745" t="str">
            <v>Floating Roof Tanks - Halogenated Organics</v>
          </cell>
          <cell r="J10745" t="str">
            <v>Chlorobenzene: Standing Loss</v>
          </cell>
          <cell r="N10745">
            <v>40988</v>
          </cell>
        </row>
        <row r="10746">
          <cell r="A10746" t="str">
            <v>40722034</v>
          </cell>
          <cell r="B10746" t="str">
            <v>Point</v>
          </cell>
          <cell r="C10746" t="str">
            <v>Organic Chem Storage - Floating Roof Tanks - Chlorobenzene: Withdrawal Loss</v>
          </cell>
          <cell r="D10746" t="str">
            <v>Industrial Processes - Storage and Transfer</v>
          </cell>
          <cell r="G10746" t="str">
            <v>Petroleum and Solvent Evaporation</v>
          </cell>
          <cell r="H10746" t="str">
            <v>Organic Chemical Storage</v>
          </cell>
          <cell r="I10746" t="str">
            <v>Floating Roof Tanks - Halogenated Organics</v>
          </cell>
          <cell r="J10746" t="str">
            <v>Chlorobenzene: Withdrawal Loss</v>
          </cell>
          <cell r="N10746">
            <v>40988</v>
          </cell>
        </row>
        <row r="10747">
          <cell r="A10747" t="str">
            <v>40722035</v>
          </cell>
          <cell r="B10747" t="str">
            <v>Point</v>
          </cell>
          <cell r="C10747" t="str">
            <v>Organic Chem Storage - Floating Roof Tanks - Hexachlorobenzene: Standing Loss</v>
          </cell>
          <cell r="D10747" t="str">
            <v>Industrial Processes - Storage and Transfer</v>
          </cell>
          <cell r="G10747" t="str">
            <v>Petroleum and Solvent Evaporation</v>
          </cell>
          <cell r="H10747" t="str">
            <v>Organic Chemical Storage</v>
          </cell>
          <cell r="I10747" t="str">
            <v>Floating Roof Tanks - Halogenated Organics</v>
          </cell>
          <cell r="J10747" t="str">
            <v>Hexachlorobenzene: Standing Loss</v>
          </cell>
          <cell r="N10747">
            <v>40988</v>
          </cell>
        </row>
        <row r="10748">
          <cell r="A10748" t="str">
            <v>40722036</v>
          </cell>
          <cell r="B10748" t="str">
            <v>Point</v>
          </cell>
          <cell r="C10748" t="str">
            <v>Organic Chem Storage - Floating Roof Tanks - Hexachlorobenzene: Withdrawal Loss</v>
          </cell>
          <cell r="D10748" t="str">
            <v>Industrial Processes - Storage and Transfer</v>
          </cell>
          <cell r="G10748" t="str">
            <v>Petroleum and Solvent Evaporation</v>
          </cell>
          <cell r="H10748" t="str">
            <v>Organic Chemical Storage</v>
          </cell>
          <cell r="I10748" t="str">
            <v>Floating Roof Tanks - Halogenated Organics</v>
          </cell>
          <cell r="J10748" t="str">
            <v>Hexachlorobenzene: Withdrawal Loss</v>
          </cell>
          <cell r="N10748">
            <v>40988</v>
          </cell>
        </row>
        <row r="10749">
          <cell r="A10749" t="str">
            <v>40722097</v>
          </cell>
          <cell r="B10749" t="str">
            <v>Point</v>
          </cell>
          <cell r="C10749" t="str">
            <v>Organic Chem Storage - Floating Roof Tanks - Specify Halogenated VOC: Standing Loss</v>
          </cell>
          <cell r="D10749" t="str">
            <v>Industrial Processes - Storage and Transfer</v>
          </cell>
          <cell r="G10749" t="str">
            <v>Petroleum and Solvent Evaporation</v>
          </cell>
          <cell r="H10749" t="str">
            <v>Organic Chemical Storage</v>
          </cell>
          <cell r="I10749" t="str">
            <v>Floating Roof Tanks - Halogenated Organics</v>
          </cell>
          <cell r="J10749" t="str">
            <v>Specify Halogenated VOC: Standing Loss</v>
          </cell>
          <cell r="N10749">
            <v>40988</v>
          </cell>
        </row>
        <row r="10750">
          <cell r="A10750" t="str">
            <v>40722098</v>
          </cell>
          <cell r="B10750" t="str">
            <v>Point</v>
          </cell>
          <cell r="C10750" t="str">
            <v>Organic Chem Storage - Floating Roof Tanks - Specify Halogenated VOC: Withdrawal Loss</v>
          </cell>
          <cell r="D10750" t="str">
            <v>Industrial Processes - Storage and Transfer</v>
          </cell>
          <cell r="G10750" t="str">
            <v>Petroleum and Solvent Evaporation</v>
          </cell>
          <cell r="H10750" t="str">
            <v>Organic Chemical Storage</v>
          </cell>
          <cell r="I10750" t="str">
            <v>Floating Roof Tanks - Halogenated Organics</v>
          </cell>
          <cell r="J10750" t="str">
            <v>Specify Halogenated VOC: Withdrawal Loss</v>
          </cell>
          <cell r="N10750">
            <v>40988</v>
          </cell>
        </row>
        <row r="10751">
          <cell r="A10751" t="str">
            <v>40722801</v>
          </cell>
          <cell r="B10751" t="str">
            <v>Point</v>
          </cell>
          <cell r="C10751" t="str">
            <v>Organic Chem Storage - Floating Roof Tanks - Acetone: Standing Loss</v>
          </cell>
          <cell r="D10751" t="str">
            <v>Industrial Processes - Storage and Transfer</v>
          </cell>
          <cell r="G10751" t="str">
            <v>Petroleum and Solvent Evaporation</v>
          </cell>
          <cell r="H10751" t="str">
            <v>Organic Chemical Storage</v>
          </cell>
          <cell r="I10751" t="str">
            <v>Floating Roof Tanks - Ketones</v>
          </cell>
          <cell r="J10751" t="str">
            <v>Acetone: Standing Loss</v>
          </cell>
          <cell r="N10751">
            <v>40988</v>
          </cell>
        </row>
        <row r="10752">
          <cell r="A10752" t="str">
            <v>40722802</v>
          </cell>
          <cell r="B10752" t="str">
            <v>Point</v>
          </cell>
          <cell r="C10752" t="str">
            <v>Organic Chem Storage - Floating Roof Tanks - Acetone: Withdrawal Loss</v>
          </cell>
          <cell r="D10752" t="str">
            <v>Industrial Processes - Storage and Transfer</v>
          </cell>
          <cell r="G10752" t="str">
            <v>Petroleum and Solvent Evaporation</v>
          </cell>
          <cell r="H10752" t="str">
            <v>Organic Chemical Storage</v>
          </cell>
          <cell r="I10752" t="str">
            <v>Floating Roof Tanks - Ketones</v>
          </cell>
          <cell r="J10752" t="str">
            <v>Acetone: Withdrawal Loss</v>
          </cell>
          <cell r="N10752">
            <v>40988</v>
          </cell>
        </row>
        <row r="10753">
          <cell r="A10753" t="str">
            <v>40722803</v>
          </cell>
          <cell r="B10753" t="str">
            <v>Point</v>
          </cell>
          <cell r="C10753" t="str">
            <v>Organic Chem Storage - Floating Roof Tanks - Methyl Ethyl Ketone: Standing Loss</v>
          </cell>
          <cell r="D10753" t="str">
            <v>Industrial Processes - Storage and Transfer</v>
          </cell>
          <cell r="G10753" t="str">
            <v>Petroleum and Solvent Evaporation</v>
          </cell>
          <cell r="H10753" t="str">
            <v>Organic Chemical Storage</v>
          </cell>
          <cell r="I10753" t="str">
            <v>Floating Roof Tanks - Ketones</v>
          </cell>
          <cell r="J10753" t="str">
            <v>Methyl Ethyl Ketone: Standing Loss</v>
          </cell>
          <cell r="N10753">
            <v>40988</v>
          </cell>
        </row>
        <row r="10754">
          <cell r="A10754" t="str">
            <v>40722804</v>
          </cell>
          <cell r="B10754" t="str">
            <v>Point</v>
          </cell>
          <cell r="C10754" t="str">
            <v>Organic Chem Storage - Floating Roof Tanks - Methyl Ethyl Ketone: Withdrawal Loss</v>
          </cell>
          <cell r="D10754" t="str">
            <v>Industrial Processes - Storage and Transfer</v>
          </cell>
          <cell r="G10754" t="str">
            <v>Petroleum and Solvent Evaporation</v>
          </cell>
          <cell r="H10754" t="str">
            <v>Organic Chemical Storage</v>
          </cell>
          <cell r="I10754" t="str">
            <v>Floating Roof Tanks - Ketones</v>
          </cell>
          <cell r="J10754" t="str">
            <v>Methyl Ethyl Ketone: Withdrawal Loss</v>
          </cell>
          <cell r="N10754">
            <v>40988</v>
          </cell>
        </row>
        <row r="10755">
          <cell r="A10755" t="str">
            <v>40722805</v>
          </cell>
          <cell r="B10755" t="str">
            <v>Point</v>
          </cell>
          <cell r="C10755" t="str">
            <v>Organic Chem Storage - Floating Roof Tanks - Methyl Isobutyl Ketone: Standing Loss</v>
          </cell>
          <cell r="D10755" t="str">
            <v>Industrial Processes - Storage and Transfer</v>
          </cell>
          <cell r="G10755" t="str">
            <v>Petroleum and Solvent Evaporation</v>
          </cell>
          <cell r="H10755" t="str">
            <v>Organic Chemical Storage</v>
          </cell>
          <cell r="I10755" t="str">
            <v>Floating Roof Tanks - Ketones</v>
          </cell>
          <cell r="J10755" t="str">
            <v>Methyl Isobutyl Ketone: Standing Loss</v>
          </cell>
          <cell r="N10755">
            <v>40988</v>
          </cell>
        </row>
        <row r="10756">
          <cell r="A10756" t="str">
            <v>40722806</v>
          </cell>
          <cell r="B10756" t="str">
            <v>Point</v>
          </cell>
          <cell r="C10756" t="str">
            <v>Organic Chem Storage - Floating Roof Tanks - Methyl Isobutyl Ketone: Withdrawal Loss</v>
          </cell>
          <cell r="D10756" t="str">
            <v>Industrial Processes - Storage and Transfer</v>
          </cell>
          <cell r="G10756" t="str">
            <v>Petroleum and Solvent Evaporation</v>
          </cell>
          <cell r="H10756" t="str">
            <v>Organic Chemical Storage</v>
          </cell>
          <cell r="I10756" t="str">
            <v>Floating Roof Tanks - Ketones</v>
          </cell>
          <cell r="J10756" t="str">
            <v>Methyl Isobutyl Ketone: Withdrawal Loss</v>
          </cell>
          <cell r="N10756">
            <v>40988</v>
          </cell>
        </row>
        <row r="10757">
          <cell r="A10757" t="str">
            <v>40722807</v>
          </cell>
          <cell r="B10757" t="str">
            <v>Point</v>
          </cell>
          <cell r="C10757" t="str">
            <v>Organic Chem Storage - Floating Roof Tanks - Cyclohexanone: Standing Loss</v>
          </cell>
          <cell r="D10757" t="str">
            <v>Industrial Processes - Storage and Transfer</v>
          </cell>
          <cell r="G10757" t="str">
            <v>Petroleum and Solvent Evaporation</v>
          </cell>
          <cell r="H10757" t="str">
            <v>Organic Chemical Storage</v>
          </cell>
          <cell r="I10757" t="str">
            <v>Floating Roof Tanks - Ketones</v>
          </cell>
          <cell r="J10757" t="str">
            <v>Cyclohexanone: Standing Loss</v>
          </cell>
          <cell r="N10757">
            <v>40988</v>
          </cell>
        </row>
        <row r="10758">
          <cell r="A10758" t="str">
            <v>40722808</v>
          </cell>
          <cell r="B10758" t="str">
            <v>Point</v>
          </cell>
          <cell r="C10758" t="str">
            <v>Organic Chem Storage - Floating Roof Tanks - Cyclohexanone: Withdrawal Loss</v>
          </cell>
          <cell r="D10758" t="str">
            <v>Industrial Processes - Storage and Transfer</v>
          </cell>
          <cell r="G10758" t="str">
            <v>Petroleum and Solvent Evaporation</v>
          </cell>
          <cell r="H10758" t="str">
            <v>Organic Chemical Storage</v>
          </cell>
          <cell r="I10758" t="str">
            <v>Floating Roof Tanks - Ketones</v>
          </cell>
          <cell r="J10758" t="str">
            <v>Cyclohexanone: Withdrawal Loss</v>
          </cell>
          <cell r="N10758">
            <v>40988</v>
          </cell>
        </row>
        <row r="10759">
          <cell r="A10759" t="str">
            <v>40722897</v>
          </cell>
          <cell r="B10759" t="str">
            <v>Point</v>
          </cell>
          <cell r="C10759" t="str">
            <v>Organic Chem Storage - Floating Roof Tanks - Specify Ketone: Standing Loss</v>
          </cell>
          <cell r="D10759" t="str">
            <v>Industrial Processes - Storage and Transfer</v>
          </cell>
          <cell r="G10759" t="str">
            <v>Petroleum and Solvent Evaporation</v>
          </cell>
          <cell r="H10759" t="str">
            <v>Organic Chemical Storage</v>
          </cell>
          <cell r="I10759" t="str">
            <v>Floating Roof Tanks - Ketones</v>
          </cell>
          <cell r="J10759" t="str">
            <v>Specify Ketone: Standing Loss</v>
          </cell>
          <cell r="N10759">
            <v>40988</v>
          </cell>
        </row>
        <row r="10760">
          <cell r="A10760" t="str">
            <v>40722898</v>
          </cell>
          <cell r="B10760" t="str">
            <v>Point</v>
          </cell>
          <cell r="C10760" t="str">
            <v>Organic Chem Storage - Floating Roof Tanks - Specify Ketone: Withdrawal Loss</v>
          </cell>
          <cell r="D10760" t="str">
            <v>Industrial Processes - Storage and Transfer</v>
          </cell>
          <cell r="G10760" t="str">
            <v>Petroleum and Solvent Evaporation</v>
          </cell>
          <cell r="H10760" t="str">
            <v>Organic Chemical Storage</v>
          </cell>
          <cell r="I10760" t="str">
            <v>Floating Roof Tanks - Ketones</v>
          </cell>
          <cell r="J10760" t="str">
            <v>Specify Ketone: Withdrawal Loss</v>
          </cell>
          <cell r="N10760">
            <v>40988</v>
          </cell>
        </row>
        <row r="10761">
          <cell r="A10761" t="str">
            <v>40723201</v>
          </cell>
          <cell r="B10761" t="str">
            <v>Point</v>
          </cell>
          <cell r="C10761" t="str">
            <v>Organic Chem Storage - Floating Roof Tanks - Ethyl Mercaptan: Standing Loss</v>
          </cell>
          <cell r="D10761" t="str">
            <v>Industrial Processes - Storage and Transfer</v>
          </cell>
          <cell r="G10761" t="str">
            <v>Petroleum and Solvent Evaporation</v>
          </cell>
          <cell r="H10761" t="str">
            <v>Organic Chemical Storage</v>
          </cell>
          <cell r="I10761" t="str">
            <v>Floating Roof Tanks - Mercaptans</v>
          </cell>
          <cell r="J10761" t="str">
            <v>Ethyl Mercaptan: Standing Loss</v>
          </cell>
          <cell r="N10761">
            <v>40988</v>
          </cell>
        </row>
        <row r="10762">
          <cell r="A10762" t="str">
            <v>40723202</v>
          </cell>
          <cell r="B10762" t="str">
            <v>Point</v>
          </cell>
          <cell r="C10762" t="str">
            <v>Organic Chem Storage - Floating Roof Tanks - Ethyl Mercaptan: Withdrawal Loss</v>
          </cell>
          <cell r="D10762" t="str">
            <v>Industrial Processes - Storage and Transfer</v>
          </cell>
          <cell r="G10762" t="str">
            <v>Petroleum and Solvent Evaporation</v>
          </cell>
          <cell r="H10762" t="str">
            <v>Organic Chemical Storage</v>
          </cell>
          <cell r="I10762" t="str">
            <v>Floating Roof Tanks - Mercaptans</v>
          </cell>
          <cell r="J10762" t="str">
            <v>Ethyl Mercaptan: Withdrawal Loss</v>
          </cell>
          <cell r="N10762">
            <v>40988</v>
          </cell>
        </row>
        <row r="10763">
          <cell r="A10763" t="str">
            <v>40723203</v>
          </cell>
          <cell r="B10763" t="str">
            <v>Point</v>
          </cell>
          <cell r="C10763" t="str">
            <v>Organic Chem Storage - Floating Roof Tanks - Perchloromethyl Mercaptan: Standing Loss</v>
          </cell>
          <cell r="D10763" t="str">
            <v>Industrial Processes - Storage and Transfer</v>
          </cell>
          <cell r="G10763" t="str">
            <v>Petroleum and Solvent Evaporation</v>
          </cell>
          <cell r="H10763" t="str">
            <v>Organic Chemical Storage</v>
          </cell>
          <cell r="I10763" t="str">
            <v>Floating Roof Tanks - Mercaptans</v>
          </cell>
          <cell r="J10763" t="str">
            <v>Perchloromethyl Mercaptan: Standing Loss</v>
          </cell>
          <cell r="N10763">
            <v>40988</v>
          </cell>
        </row>
        <row r="10764">
          <cell r="A10764" t="str">
            <v>40723204</v>
          </cell>
          <cell r="B10764" t="str">
            <v>Point</v>
          </cell>
          <cell r="C10764" t="str">
            <v>Organic Chem Storage - Floating Roof Tanks - Perchloromethyl Mercaptan: Withdrawal Loss</v>
          </cell>
          <cell r="D10764" t="str">
            <v>Industrial Processes - Storage and Transfer</v>
          </cell>
          <cell r="G10764" t="str">
            <v>Petroleum and Solvent Evaporation</v>
          </cell>
          <cell r="H10764" t="str">
            <v>Organic Chemical Storage</v>
          </cell>
          <cell r="I10764" t="str">
            <v>Floating Roof Tanks - Mercaptans</v>
          </cell>
          <cell r="J10764" t="str">
            <v>Perchloromethyl Mercaptan: Withdrawal Loss</v>
          </cell>
          <cell r="N10764">
            <v>40988</v>
          </cell>
        </row>
        <row r="10765">
          <cell r="A10765" t="str">
            <v>40723297</v>
          </cell>
          <cell r="B10765" t="str">
            <v>Point</v>
          </cell>
          <cell r="C10765" t="str">
            <v>Organic Chem Storage - Floating Roof Tanks - Specify Mercaptan: Standing Loss</v>
          </cell>
          <cell r="D10765" t="str">
            <v>Industrial Processes - Storage and Transfer</v>
          </cell>
          <cell r="G10765" t="str">
            <v>Petroleum and Solvent Evaporation</v>
          </cell>
          <cell r="H10765" t="str">
            <v>Organic Chemical Storage</v>
          </cell>
          <cell r="I10765" t="str">
            <v>Floating Roof Tanks - Mercaptans</v>
          </cell>
          <cell r="J10765" t="str">
            <v>Specify Mercaptan: Standing Loss</v>
          </cell>
          <cell r="N10765">
            <v>40988</v>
          </cell>
        </row>
        <row r="10766">
          <cell r="A10766" t="str">
            <v>40723298</v>
          </cell>
          <cell r="B10766" t="str">
            <v>Point</v>
          </cell>
          <cell r="C10766" t="str">
            <v>Organic Chem Storage - Floating Roof Tanks - Specify Mercaptan: Withdrawal Loss</v>
          </cell>
          <cell r="D10766" t="str">
            <v>Industrial Processes - Storage and Transfer</v>
          </cell>
          <cell r="G10766" t="str">
            <v>Petroleum and Solvent Evaporation</v>
          </cell>
          <cell r="H10766" t="str">
            <v>Organic Chemical Storage</v>
          </cell>
          <cell r="I10766" t="str">
            <v>Floating Roof Tanks - Mercaptans</v>
          </cell>
          <cell r="J10766" t="str">
            <v>Specify Mercaptan: Withdrawal Loss</v>
          </cell>
          <cell r="N10766">
            <v>40988</v>
          </cell>
        </row>
        <row r="10767">
          <cell r="A10767" t="str">
            <v>40723601</v>
          </cell>
          <cell r="B10767" t="str">
            <v>Point</v>
          </cell>
          <cell r="C10767" t="str">
            <v>Organic Chem Storage - Floating Roof Tanks - Acrylonitrile: Standing Loss</v>
          </cell>
          <cell r="D10767" t="str">
            <v>Industrial Processes - Storage and Transfer</v>
          </cell>
          <cell r="G10767" t="str">
            <v>Petroleum and Solvent Evaporation</v>
          </cell>
          <cell r="H10767" t="str">
            <v>Organic Chemical Storage</v>
          </cell>
          <cell r="I10767" t="str">
            <v>Floating Roof Tanks - Nitriles</v>
          </cell>
          <cell r="J10767" t="str">
            <v>Acrylonitrile: Standing Loss</v>
          </cell>
          <cell r="N10767">
            <v>40988</v>
          </cell>
        </row>
        <row r="10768">
          <cell r="A10768" t="str">
            <v>40723602</v>
          </cell>
          <cell r="B10768" t="str">
            <v>Point</v>
          </cell>
          <cell r="C10768" t="str">
            <v>Organic Chem Storage - Floating Roof Tanks - Acrylonitrile: Withdrawal Loss</v>
          </cell>
          <cell r="D10768" t="str">
            <v>Industrial Processes - Storage and Transfer</v>
          </cell>
          <cell r="G10768" t="str">
            <v>Petroleum and Solvent Evaporation</v>
          </cell>
          <cell r="H10768" t="str">
            <v>Organic Chemical Storage</v>
          </cell>
          <cell r="I10768" t="str">
            <v>Floating Roof Tanks - Nitriles</v>
          </cell>
          <cell r="J10768" t="str">
            <v>Acrylonitrile: Withdrawal Loss</v>
          </cell>
          <cell r="N10768">
            <v>40988</v>
          </cell>
        </row>
        <row r="10769">
          <cell r="A10769" t="str">
            <v>40723603</v>
          </cell>
          <cell r="B10769" t="str">
            <v>Point</v>
          </cell>
          <cell r="C10769" t="str">
            <v>Organic Chem Storage - Floating Roof Tanks - Acetonitrile: Standing Loss</v>
          </cell>
          <cell r="D10769" t="str">
            <v>Industrial Processes - Storage and Transfer</v>
          </cell>
          <cell r="G10769" t="str">
            <v>Petroleum and Solvent Evaporation</v>
          </cell>
          <cell r="H10769" t="str">
            <v>Organic Chemical Storage</v>
          </cell>
          <cell r="I10769" t="str">
            <v>Floating Roof Tanks - Nitriles</v>
          </cell>
          <cell r="J10769" t="str">
            <v>Acetonitrile: Standing Loss</v>
          </cell>
          <cell r="N10769">
            <v>40988</v>
          </cell>
        </row>
        <row r="10770">
          <cell r="A10770" t="str">
            <v>40723604</v>
          </cell>
          <cell r="B10770" t="str">
            <v>Point</v>
          </cell>
          <cell r="C10770" t="str">
            <v>Organic Chem Storage - Floating Roof Tanks - Acetonitrile: Withdrawal Loss</v>
          </cell>
          <cell r="D10770" t="str">
            <v>Industrial Processes - Storage and Transfer</v>
          </cell>
          <cell r="G10770" t="str">
            <v>Petroleum and Solvent Evaporation</v>
          </cell>
          <cell r="H10770" t="str">
            <v>Organic Chemical Storage</v>
          </cell>
          <cell r="I10770" t="str">
            <v>Floating Roof Tanks - Nitriles</v>
          </cell>
          <cell r="J10770" t="str">
            <v>Acetonitrile: Withdrawal Loss</v>
          </cell>
          <cell r="N10770">
            <v>40988</v>
          </cell>
        </row>
        <row r="10771">
          <cell r="A10771" t="str">
            <v>40724403</v>
          </cell>
          <cell r="B10771" t="str">
            <v>Point</v>
          </cell>
          <cell r="C10771" t="str">
            <v>Organic Chem Storage - Floating Roof Tanks - Phenol: Standing Loss</v>
          </cell>
          <cell r="D10771" t="str">
            <v>Industrial Processes - Storage and Transfer</v>
          </cell>
          <cell r="G10771" t="str">
            <v>Petroleum and Solvent Evaporation</v>
          </cell>
          <cell r="H10771" t="str">
            <v>Organic Chemical Storage</v>
          </cell>
          <cell r="I10771" t="str">
            <v>Floating Roof Tanks - Phenols</v>
          </cell>
          <cell r="J10771" t="str">
            <v>Phenol: Standing Loss</v>
          </cell>
          <cell r="N10771">
            <v>40988</v>
          </cell>
        </row>
        <row r="10772">
          <cell r="A10772" t="str">
            <v>40724404</v>
          </cell>
          <cell r="B10772" t="str">
            <v>Point</v>
          </cell>
          <cell r="C10772" t="str">
            <v>Organic Chem Storage - Floating Roof Tanks - Phenol: Withdrawal Loss</v>
          </cell>
          <cell r="D10772" t="str">
            <v>Industrial Processes - Storage and Transfer</v>
          </cell>
          <cell r="G10772" t="str">
            <v>Petroleum and Solvent Evaporation</v>
          </cell>
          <cell r="H10772" t="str">
            <v>Organic Chemical Storage</v>
          </cell>
          <cell r="I10772" t="str">
            <v>Floating Roof Tanks - Phenols</v>
          </cell>
          <cell r="J10772" t="str">
            <v>Phenol: Withdrawal Loss</v>
          </cell>
          <cell r="N10772">
            <v>40988</v>
          </cell>
        </row>
        <row r="10773">
          <cell r="A10773" t="str">
            <v>40724405</v>
          </cell>
          <cell r="B10773" t="str">
            <v>Point</v>
          </cell>
          <cell r="C10773" t="str">
            <v>Organic Chem Storage - Floating Roof Tanks - 2,4-Dichlorophenol: Standing Loss</v>
          </cell>
          <cell r="D10773" t="str">
            <v>Industrial Processes - Storage and Transfer</v>
          </cell>
          <cell r="G10773" t="str">
            <v>Petroleum and Solvent Evaporation</v>
          </cell>
          <cell r="H10773" t="str">
            <v>Organic Chemical Storage</v>
          </cell>
          <cell r="I10773" t="str">
            <v>Floating Roof Tanks - Phenols</v>
          </cell>
          <cell r="J10773" t="str">
            <v>2,4-Dichlorophenol: Standing Loss</v>
          </cell>
          <cell r="N10773">
            <v>40988</v>
          </cell>
        </row>
        <row r="10774">
          <cell r="A10774" t="str">
            <v>40724406</v>
          </cell>
          <cell r="B10774" t="str">
            <v>Point</v>
          </cell>
          <cell r="C10774" t="str">
            <v>Organic Chem Storage - Floating Roof Tanks - 2,4-Dichlorophenol: Withdrawal Loss</v>
          </cell>
          <cell r="D10774" t="str">
            <v>Industrial Processes - Storage and Transfer</v>
          </cell>
          <cell r="G10774" t="str">
            <v>Petroleum and Solvent Evaporation</v>
          </cell>
          <cell r="H10774" t="str">
            <v>Organic Chemical Storage</v>
          </cell>
          <cell r="I10774" t="str">
            <v>Floating Roof Tanks - Phenols</v>
          </cell>
          <cell r="J10774" t="str">
            <v>2,4-Dichlorophenol: Withdrawal Loss</v>
          </cell>
          <cell r="N10774">
            <v>40988</v>
          </cell>
        </row>
        <row r="10775">
          <cell r="A10775" t="str">
            <v>40729601</v>
          </cell>
          <cell r="B10775" t="str">
            <v>Point</v>
          </cell>
          <cell r="C10775" t="str">
            <v>Organic Chem Storage - Floating Roof Tanks - Carbon Disulfide: Standing Loss</v>
          </cell>
          <cell r="D10775" t="str">
            <v>Industrial Processes - Storage and Transfer</v>
          </cell>
          <cell r="G10775" t="str">
            <v>Petroleum and Solvent Evaporation</v>
          </cell>
          <cell r="H10775" t="str">
            <v>Organic Chemical Storage</v>
          </cell>
          <cell r="I10775" t="str">
            <v>Floating Roof Tanks - Miscellaneous</v>
          </cell>
          <cell r="J10775" t="str">
            <v>Carbon Disulfide: Standing Loss</v>
          </cell>
          <cell r="N10775">
            <v>40988</v>
          </cell>
        </row>
        <row r="10776">
          <cell r="A10776" t="str">
            <v>40729602</v>
          </cell>
          <cell r="B10776" t="str">
            <v>Point</v>
          </cell>
          <cell r="C10776" t="str">
            <v>Organic Chem Storage - Floating Roof Tanks - Carbon Disulfide: Withdrawal Loss</v>
          </cell>
          <cell r="D10776" t="str">
            <v>Industrial Processes - Storage and Transfer</v>
          </cell>
          <cell r="G10776" t="str">
            <v>Petroleum and Solvent Evaporation</v>
          </cell>
          <cell r="H10776" t="str">
            <v>Organic Chemical Storage</v>
          </cell>
          <cell r="I10776" t="str">
            <v>Floating Roof Tanks - Miscellaneous</v>
          </cell>
          <cell r="J10776" t="str">
            <v>Carbon Disulfide: Withdrawal Loss</v>
          </cell>
          <cell r="N10776">
            <v>40988</v>
          </cell>
        </row>
        <row r="10777">
          <cell r="A10777" t="str">
            <v>40729603</v>
          </cell>
          <cell r="B10777" t="str">
            <v>Point</v>
          </cell>
          <cell r="C10777" t="str">
            <v>Organic Chem Storage - Floating Roof Tanks - Dimethyl Sulfoxide: Standing Loss</v>
          </cell>
          <cell r="D10777" t="str">
            <v>Industrial Processes - Storage and Transfer</v>
          </cell>
          <cell r="G10777" t="str">
            <v>Petroleum and Solvent Evaporation</v>
          </cell>
          <cell r="H10777" t="str">
            <v>Organic Chemical Storage</v>
          </cell>
          <cell r="I10777" t="str">
            <v>Floating Roof Tanks - Miscellaneous</v>
          </cell>
          <cell r="J10777" t="str">
            <v>Dimethyl Sulfoxide: Standing Loss</v>
          </cell>
          <cell r="N10777">
            <v>40988</v>
          </cell>
        </row>
        <row r="10778">
          <cell r="A10778" t="str">
            <v>40729604</v>
          </cell>
          <cell r="B10778" t="str">
            <v>Point</v>
          </cell>
          <cell r="C10778" t="str">
            <v>Organic Chem Storage - Floating Roof Tanks - Dimethyl Sulfoxide: Withdrawal Loss</v>
          </cell>
          <cell r="D10778" t="str">
            <v>Industrial Processes - Storage and Transfer</v>
          </cell>
          <cell r="G10778" t="str">
            <v>Petroleum and Solvent Evaporation</v>
          </cell>
          <cell r="H10778" t="str">
            <v>Organic Chemical Storage</v>
          </cell>
          <cell r="I10778" t="str">
            <v>Floating Roof Tanks - Miscellaneous</v>
          </cell>
          <cell r="J10778" t="str">
            <v>Dimethyl Sulfoxide: Withdrawal Loss</v>
          </cell>
          <cell r="N10778">
            <v>40988</v>
          </cell>
        </row>
        <row r="10779">
          <cell r="A10779" t="str">
            <v>40729605</v>
          </cell>
          <cell r="B10779" t="str">
            <v>Point</v>
          </cell>
          <cell r="C10779" t="str">
            <v>Organic Chem Storage - Floating Roof Tanks - Tetrahydrofuran: Standing Loss</v>
          </cell>
          <cell r="D10779" t="str">
            <v>Industrial Processes - Storage and Transfer</v>
          </cell>
          <cell r="G10779" t="str">
            <v>Petroleum and Solvent Evaporation</v>
          </cell>
          <cell r="H10779" t="str">
            <v>Organic Chemical Storage</v>
          </cell>
          <cell r="I10779" t="str">
            <v>Floating Roof Tanks - Miscellaneous</v>
          </cell>
          <cell r="J10779" t="str">
            <v>Tetrahydrofuran: Standing Loss</v>
          </cell>
          <cell r="N10779">
            <v>40988</v>
          </cell>
        </row>
        <row r="10780">
          <cell r="A10780" t="str">
            <v>40729606</v>
          </cell>
          <cell r="B10780" t="str">
            <v>Point</v>
          </cell>
          <cell r="C10780" t="str">
            <v>Organic Chem Storage - Floating Roof Tanks - Tetrahydrofuran: Withdrawal Loss</v>
          </cell>
          <cell r="D10780" t="str">
            <v>Industrial Processes - Storage and Transfer</v>
          </cell>
          <cell r="G10780" t="str">
            <v>Petroleum and Solvent Evaporation</v>
          </cell>
          <cell r="H10780" t="str">
            <v>Organic Chemical Storage</v>
          </cell>
          <cell r="I10780" t="str">
            <v>Floating Roof Tanks - Miscellaneous</v>
          </cell>
          <cell r="J10780" t="str">
            <v>Tetrahydrofuran: Withdrawal Loss</v>
          </cell>
          <cell r="N10780">
            <v>40988</v>
          </cell>
        </row>
        <row r="10781">
          <cell r="A10781" t="str">
            <v>40729697</v>
          </cell>
          <cell r="B10781" t="str">
            <v>Point</v>
          </cell>
          <cell r="C10781" t="str">
            <v>Organic Chem Storage - Floating Roof Tanks - Specify In Comments: Breathing Loss</v>
          </cell>
          <cell r="D10781" t="str">
            <v>Industrial Processes - Storage and Transfer</v>
          </cell>
          <cell r="G10781" t="str">
            <v>Petroleum and Solvent Evaporation</v>
          </cell>
          <cell r="H10781" t="str">
            <v>Organic Chemical Storage</v>
          </cell>
          <cell r="I10781" t="str">
            <v>Floating Roof Tanks - Miscellaneous</v>
          </cell>
          <cell r="J10781" t="str">
            <v>Specify In Comments: Breathing Loss</v>
          </cell>
          <cell r="N10781">
            <v>40988</v>
          </cell>
        </row>
        <row r="10782">
          <cell r="A10782" t="str">
            <v>40729698</v>
          </cell>
          <cell r="B10782" t="str">
            <v>Point</v>
          </cell>
          <cell r="C10782" t="str">
            <v>Organic Chem Storage - Floating Roof Tanks - Specify In Comments: Working Loss</v>
          </cell>
          <cell r="D10782" t="str">
            <v>Industrial Processes - Storage and Transfer</v>
          </cell>
          <cell r="G10782" t="str">
            <v>Petroleum and Solvent Evaporation</v>
          </cell>
          <cell r="H10782" t="str">
            <v>Organic Chemical Storage</v>
          </cell>
          <cell r="I10782" t="str">
            <v>Floating Roof Tanks - Miscellaneous</v>
          </cell>
          <cell r="J10782" t="str">
            <v>Specify In Comments: Working Loss</v>
          </cell>
          <cell r="N10782">
            <v>40988</v>
          </cell>
        </row>
        <row r="10783">
          <cell r="A10783" t="str">
            <v>40780401</v>
          </cell>
          <cell r="B10783" t="str">
            <v>Point</v>
          </cell>
          <cell r="C10783" t="str">
            <v>Organic Chem Storage - Pressure Tanks - Acetic Anhydride: Withdrawal Loss</v>
          </cell>
          <cell r="D10783" t="str">
            <v>Industrial Processes - Storage and Transfer</v>
          </cell>
          <cell r="G10783" t="str">
            <v>Petroleum and Solvent Evaporation</v>
          </cell>
          <cell r="H10783" t="str">
            <v>Organic Chemical Storage</v>
          </cell>
          <cell r="I10783" t="str">
            <v>Pressure Tanks - Anhydrides</v>
          </cell>
          <cell r="J10783" t="str">
            <v>Acetic Anhydride: Withdrawal Loss</v>
          </cell>
          <cell r="N10783">
            <v>40988</v>
          </cell>
        </row>
        <row r="10784">
          <cell r="A10784" t="str">
            <v>40780403</v>
          </cell>
          <cell r="B10784" t="str">
            <v>Point</v>
          </cell>
          <cell r="C10784" t="str">
            <v>Organic Chem Storage - Pressure Tanks - Maleic Anhydride: Withdrawal Loss</v>
          </cell>
          <cell r="D10784" t="str">
            <v>Industrial Processes - Storage and Transfer</v>
          </cell>
          <cell r="G10784" t="str">
            <v>Petroleum and Solvent Evaporation</v>
          </cell>
          <cell r="H10784" t="str">
            <v>Organic Chemical Storage</v>
          </cell>
          <cell r="I10784" t="str">
            <v>Pressure Tanks - Anhydrides</v>
          </cell>
          <cell r="J10784" t="str">
            <v>Maleic Anhydride: Withdrawal Loss</v>
          </cell>
          <cell r="N10784">
            <v>40988</v>
          </cell>
        </row>
        <row r="10785">
          <cell r="A10785" t="str">
            <v>40780815</v>
          </cell>
          <cell r="B10785" t="str">
            <v>Point</v>
          </cell>
          <cell r="C10785" t="str">
            <v>Organic Chem Storage - Pressure Tanks - Methanol: Withdrawal Loss</v>
          </cell>
          <cell r="D10785" t="str">
            <v>Industrial Processes - Storage and Transfer</v>
          </cell>
          <cell r="G10785" t="str">
            <v>Petroleum and Solvent Evaporation</v>
          </cell>
          <cell r="H10785" t="str">
            <v>Organic Chemical Storage</v>
          </cell>
          <cell r="I10785" t="str">
            <v>Pressure Tanks - Alcohols</v>
          </cell>
          <cell r="J10785" t="str">
            <v>Methanol: Withdrawal Loss</v>
          </cell>
          <cell r="N10785">
            <v>40988</v>
          </cell>
        </row>
        <row r="10786">
          <cell r="A10786" t="str">
            <v>40780819</v>
          </cell>
          <cell r="B10786" t="str">
            <v>Point</v>
          </cell>
          <cell r="C10786" t="str">
            <v>Organic Chem Storage - Pressure Tanks - Xylol: Withdrawal Loss</v>
          </cell>
          <cell r="D10786" t="str">
            <v>Industrial Processes - Storage and Transfer</v>
          </cell>
          <cell r="G10786" t="str">
            <v>Petroleum and Solvent Evaporation</v>
          </cell>
          <cell r="H10786" t="str">
            <v>Organic Chemical Storage</v>
          </cell>
          <cell r="I10786" t="str">
            <v>Pressure Tanks - Alcohols</v>
          </cell>
          <cell r="J10786" t="str">
            <v>Xylol: Withdrawal Loss</v>
          </cell>
          <cell r="N10786">
            <v>40988</v>
          </cell>
        </row>
        <row r="10787">
          <cell r="A10787" t="str">
            <v>40781201</v>
          </cell>
          <cell r="B10787" t="str">
            <v>Point</v>
          </cell>
          <cell r="C10787" t="str">
            <v>Organic Chem Storage - Pressure Tanks - Acetaldehyde: Withdrawal Loss</v>
          </cell>
          <cell r="D10787" t="str">
            <v>Industrial Processes - Storage and Transfer</v>
          </cell>
          <cell r="G10787" t="str">
            <v>Petroleum and Solvent Evaporation</v>
          </cell>
          <cell r="H10787" t="str">
            <v>Organic Chemical Storage</v>
          </cell>
          <cell r="I10787" t="str">
            <v>Pressure Tanks - Aldehydes</v>
          </cell>
          <cell r="J10787" t="str">
            <v>Acetaldehyde: Withdrawal Loss</v>
          </cell>
          <cell r="N10787">
            <v>40988</v>
          </cell>
        </row>
        <row r="10788">
          <cell r="A10788" t="str">
            <v>40781202</v>
          </cell>
          <cell r="B10788" t="str">
            <v>Point</v>
          </cell>
          <cell r="C10788" t="str">
            <v>Organic Chem Storage - Pressure Tanks - Acrolein: Withdrawal Loss</v>
          </cell>
          <cell r="D10788" t="str">
            <v>Industrial Processes - Storage and Transfer</v>
          </cell>
          <cell r="G10788" t="str">
            <v>Petroleum and Solvent Evaporation</v>
          </cell>
          <cell r="H10788" t="str">
            <v>Organic Chemical Storage</v>
          </cell>
          <cell r="I10788" t="str">
            <v>Pressure Tanks - Aldehydes</v>
          </cell>
          <cell r="J10788" t="str">
            <v>Acrolein: Withdrawal Loss</v>
          </cell>
          <cell r="N10788">
            <v>40988</v>
          </cell>
        </row>
        <row r="10789">
          <cell r="A10789" t="str">
            <v>40781601</v>
          </cell>
          <cell r="B10789" t="str">
            <v>Point</v>
          </cell>
          <cell r="C10789" t="str">
            <v>Organic Chem Storage - Pressure Tanks - Ethane: Withdrawal Loss</v>
          </cell>
          <cell r="D10789" t="str">
            <v>Industrial Processes - Storage and Transfer</v>
          </cell>
          <cell r="G10789" t="str">
            <v>Petroleum and Solvent Evaporation</v>
          </cell>
          <cell r="H10789" t="str">
            <v>Organic Chemical Storage</v>
          </cell>
          <cell r="I10789" t="str">
            <v>Pressure Tanks - Alkanes (Paraffins)</v>
          </cell>
          <cell r="J10789" t="str">
            <v>Ethane: Withdrawal Loss</v>
          </cell>
          <cell r="N10789">
            <v>40988</v>
          </cell>
        </row>
        <row r="10790">
          <cell r="A10790" t="str">
            <v>40781602</v>
          </cell>
          <cell r="B10790" t="str">
            <v>Point</v>
          </cell>
          <cell r="C10790" t="str">
            <v>Organic Chem Storage - Pressure Tanks - Butane: Withdrawal Loss</v>
          </cell>
          <cell r="D10790" t="str">
            <v>Industrial Processes - Storage and Transfer</v>
          </cell>
          <cell r="G10790" t="str">
            <v>Petroleum and Solvent Evaporation</v>
          </cell>
          <cell r="H10790" t="str">
            <v>Organic Chemical Storage</v>
          </cell>
          <cell r="I10790" t="str">
            <v>Pressure Tanks - Alkanes (Paraffins)</v>
          </cell>
          <cell r="J10790" t="str">
            <v>Butane: Withdrawal Loss</v>
          </cell>
          <cell r="N10790">
            <v>40988</v>
          </cell>
        </row>
        <row r="10791">
          <cell r="A10791" t="str">
            <v>40781603</v>
          </cell>
          <cell r="B10791" t="str">
            <v>Point</v>
          </cell>
          <cell r="C10791" t="str">
            <v>Organic Chem Storage - Pressure Tanks - Methane: Withdrawal Loss</v>
          </cell>
          <cell r="D10791" t="str">
            <v>Industrial Processes - Storage and Transfer</v>
          </cell>
          <cell r="G10791" t="str">
            <v>Petroleum and Solvent Evaporation</v>
          </cell>
          <cell r="H10791" t="str">
            <v>Organic Chemical Storage</v>
          </cell>
          <cell r="I10791" t="str">
            <v>Pressure Tanks - Alkanes (Paraffins)</v>
          </cell>
          <cell r="J10791" t="str">
            <v>Methane: Withdrawal Loss</v>
          </cell>
          <cell r="N10791">
            <v>40988</v>
          </cell>
        </row>
        <row r="10792">
          <cell r="A10792" t="str">
            <v>40781604</v>
          </cell>
          <cell r="B10792" t="str">
            <v>Point</v>
          </cell>
          <cell r="C10792" t="str">
            <v>Organic Chem Storage - Pressure Tanks - Natural Gas: Withdrawal Loss</v>
          </cell>
          <cell r="D10792" t="str">
            <v>Industrial Processes - Storage and Transfer</v>
          </cell>
          <cell r="G10792" t="str">
            <v>Petroleum and Solvent Evaporation</v>
          </cell>
          <cell r="H10792" t="str">
            <v>Organic Chemical Storage</v>
          </cell>
          <cell r="I10792" t="str">
            <v>Pressure Tanks - Alkanes (Paraffins)</v>
          </cell>
          <cell r="J10792" t="str">
            <v>Natural Gas: Withdrawal Loss</v>
          </cell>
          <cell r="N10792">
            <v>40988</v>
          </cell>
        </row>
        <row r="10793">
          <cell r="A10793" t="str">
            <v>40781605</v>
          </cell>
          <cell r="B10793" t="str">
            <v>Point</v>
          </cell>
          <cell r="C10793" t="str">
            <v>Organic Chem Storage - Pressure Tanks - Propane: Withdrawal Loss</v>
          </cell>
          <cell r="D10793" t="str">
            <v>Industrial Processes - Storage and Transfer</v>
          </cell>
          <cell r="G10793" t="str">
            <v>Petroleum and Solvent Evaporation</v>
          </cell>
          <cell r="H10793" t="str">
            <v>Organic Chemical Storage</v>
          </cell>
          <cell r="I10793" t="str">
            <v>Pressure Tanks - Alkanes (Paraffins)</v>
          </cell>
          <cell r="J10793" t="str">
            <v>Propane: Withdrawal Loss</v>
          </cell>
          <cell r="N10793">
            <v>40988</v>
          </cell>
        </row>
        <row r="10794">
          <cell r="A10794" t="str">
            <v>40781606</v>
          </cell>
          <cell r="B10794" t="str">
            <v>Point</v>
          </cell>
          <cell r="C10794" t="str">
            <v>Organic Chem Storage - Pressure Tanks - Isopentane: Withdrawal Loss</v>
          </cell>
          <cell r="D10794" t="str">
            <v>Industrial Processes - Storage and Transfer</v>
          </cell>
          <cell r="G10794" t="str">
            <v>Petroleum and Solvent Evaporation</v>
          </cell>
          <cell r="H10794" t="str">
            <v>Organic Chemical Storage</v>
          </cell>
          <cell r="I10794" t="str">
            <v>Pressure Tanks - Alkanes (Paraffins)</v>
          </cell>
          <cell r="J10794" t="str">
            <v>Isopentane: Withdrawal Loss</v>
          </cell>
          <cell r="N10794">
            <v>40988</v>
          </cell>
        </row>
        <row r="10795">
          <cell r="A10795" t="str">
            <v>40781607</v>
          </cell>
          <cell r="B10795" t="str">
            <v>Point</v>
          </cell>
          <cell r="C10795" t="str">
            <v>Organic Chem Storage - Pressure Tanks - n-Pentane: Withdrawal Loss</v>
          </cell>
          <cell r="D10795" t="str">
            <v>Industrial Processes - Storage and Transfer</v>
          </cell>
          <cell r="G10795" t="str">
            <v>Petroleum and Solvent Evaporation</v>
          </cell>
          <cell r="H10795" t="str">
            <v>Organic Chemical Storage</v>
          </cell>
          <cell r="I10795" t="str">
            <v>Pressure Tanks - Alkanes (Paraffins)</v>
          </cell>
          <cell r="J10795" t="str">
            <v>n-Pentane: Withdrawal Loss</v>
          </cell>
          <cell r="N10795">
            <v>40988</v>
          </cell>
        </row>
        <row r="10796">
          <cell r="A10796" t="str">
            <v>40781699</v>
          </cell>
          <cell r="B10796" t="str">
            <v>Point</v>
          </cell>
          <cell r="C10796" t="str">
            <v>Organic Chem Storage - Pressure Tanks - Specify Alkane: Withdrawal Loss</v>
          </cell>
          <cell r="D10796" t="str">
            <v>Industrial Processes - Storage and Transfer</v>
          </cell>
          <cell r="G10796" t="str">
            <v>Petroleum and Solvent Evaporation</v>
          </cell>
          <cell r="H10796" t="str">
            <v>Organic Chemical Storage</v>
          </cell>
          <cell r="I10796" t="str">
            <v>Pressure Tanks - Alkanes (Paraffins)</v>
          </cell>
          <cell r="J10796" t="str">
            <v>Specify Gas: Withdrawal Loss</v>
          </cell>
          <cell r="N10796">
            <v>40988</v>
          </cell>
        </row>
        <row r="10797">
          <cell r="A10797" t="str">
            <v>40782001</v>
          </cell>
          <cell r="B10797" t="str">
            <v>Point</v>
          </cell>
          <cell r="C10797" t="str">
            <v>Organic Chem Storage - Pressure Tanks - 1,3-Butadiene: Withdrawal Loss</v>
          </cell>
          <cell r="D10797" t="str">
            <v>Industrial Processes - Storage and Transfer</v>
          </cell>
          <cell r="G10797" t="str">
            <v>Petroleum and Solvent Evaporation</v>
          </cell>
          <cell r="H10797" t="str">
            <v>Organic Chemical Storage</v>
          </cell>
          <cell r="I10797" t="str">
            <v>Pressure Tanks - Alkenes (Olefins)</v>
          </cell>
          <cell r="J10797" t="str">
            <v>1,3-Butadiene: Withdrawal Loss</v>
          </cell>
          <cell r="N10797">
            <v>40988</v>
          </cell>
        </row>
        <row r="10798">
          <cell r="A10798" t="str">
            <v>40782002</v>
          </cell>
          <cell r="B10798" t="str">
            <v>Point</v>
          </cell>
          <cell r="C10798" t="str">
            <v>Organic Chem Storage - Pressure Tanks - 1-Butene: Withdrawal Loss</v>
          </cell>
          <cell r="D10798" t="str">
            <v>Industrial Processes - Storage and Transfer</v>
          </cell>
          <cell r="G10798" t="str">
            <v>Petroleum and Solvent Evaporation</v>
          </cell>
          <cell r="H10798" t="str">
            <v>Organic Chemical Storage</v>
          </cell>
          <cell r="I10798" t="str">
            <v>Pressure Tanks - Alkenes (Olefins)</v>
          </cell>
          <cell r="J10798" t="str">
            <v>1-Butene: Withdrawal Loss</v>
          </cell>
          <cell r="N10798">
            <v>40988</v>
          </cell>
        </row>
        <row r="10799">
          <cell r="A10799" t="str">
            <v>40782003</v>
          </cell>
          <cell r="B10799" t="str">
            <v>Point</v>
          </cell>
          <cell r="C10799" t="str">
            <v>Organic Chem Storage - Pressure Tanks - 2-Butene: Withdrawal Loss</v>
          </cell>
          <cell r="D10799" t="str">
            <v>Industrial Processes - Storage and Transfer</v>
          </cell>
          <cell r="G10799" t="str">
            <v>Petroleum and Solvent Evaporation</v>
          </cell>
          <cell r="H10799" t="str">
            <v>Organic Chemical Storage</v>
          </cell>
          <cell r="I10799" t="str">
            <v>Pressure Tanks - Alkenes (Olefins)</v>
          </cell>
          <cell r="J10799" t="str">
            <v>2-Butene: Withdrawal Loss</v>
          </cell>
          <cell r="N10799">
            <v>40988</v>
          </cell>
        </row>
        <row r="10800">
          <cell r="A10800" t="str">
            <v>40782004</v>
          </cell>
          <cell r="B10800" t="str">
            <v>Point</v>
          </cell>
          <cell r="C10800" t="str">
            <v>Organic Chem Storage - Pressure Tanks - Ethylene: Withdrawal Loss</v>
          </cell>
          <cell r="D10800" t="str">
            <v>Industrial Processes - Storage and Transfer</v>
          </cell>
          <cell r="G10800" t="str">
            <v>Petroleum and Solvent Evaporation</v>
          </cell>
          <cell r="H10800" t="str">
            <v>Organic Chemical Storage</v>
          </cell>
          <cell r="I10800" t="str">
            <v>Pressure Tanks - Alkenes (Olefins)</v>
          </cell>
          <cell r="J10800" t="str">
            <v>Ethylene: Withdrawal Loss</v>
          </cell>
          <cell r="N10800">
            <v>40988</v>
          </cell>
        </row>
        <row r="10801">
          <cell r="A10801" t="str">
            <v>40782005</v>
          </cell>
          <cell r="B10801" t="str">
            <v>Point</v>
          </cell>
          <cell r="C10801" t="str">
            <v>Organic Chem Storage - Pressure Tanks - Isobutylene: Withdrawal Loss</v>
          </cell>
          <cell r="D10801" t="str">
            <v>Industrial Processes - Storage and Transfer</v>
          </cell>
          <cell r="G10801" t="str">
            <v>Petroleum and Solvent Evaporation</v>
          </cell>
          <cell r="H10801" t="str">
            <v>Organic Chemical Storage</v>
          </cell>
          <cell r="I10801" t="str">
            <v>Pressure Tanks - Alkenes (Olefins)</v>
          </cell>
          <cell r="J10801" t="str">
            <v>Isobutylene: Withdrawal Loss</v>
          </cell>
          <cell r="N10801">
            <v>40988</v>
          </cell>
        </row>
        <row r="10802">
          <cell r="A10802" t="str">
            <v>40782006</v>
          </cell>
          <cell r="B10802" t="str">
            <v>Point</v>
          </cell>
          <cell r="C10802" t="str">
            <v>Organic Chem Storage - Pressure Tanks - Propylene: Withdrawal Loss</v>
          </cell>
          <cell r="D10802" t="str">
            <v>Industrial Processes - Storage and Transfer</v>
          </cell>
          <cell r="G10802" t="str">
            <v>Petroleum and Solvent Evaporation</v>
          </cell>
          <cell r="H10802" t="str">
            <v>Organic Chemical Storage</v>
          </cell>
          <cell r="I10802" t="str">
            <v>Pressure Tanks - Alkenes (Olefins)</v>
          </cell>
          <cell r="J10802" t="str">
            <v>Propylene: Withdrawal Loss</v>
          </cell>
          <cell r="N10802">
            <v>40988</v>
          </cell>
        </row>
        <row r="10803">
          <cell r="A10803" t="str">
            <v>40782007</v>
          </cell>
          <cell r="B10803" t="str">
            <v>Point</v>
          </cell>
          <cell r="C10803" t="str">
            <v>Organic Chem Storage - Pressure Tanks - Isoprene: Withdrawal Loss</v>
          </cell>
          <cell r="D10803" t="str">
            <v>Industrial Processes - Storage and Transfer</v>
          </cell>
          <cell r="G10803" t="str">
            <v>Petroleum and Solvent Evaporation</v>
          </cell>
          <cell r="H10803" t="str">
            <v>Organic Chemical Storage</v>
          </cell>
          <cell r="I10803" t="str">
            <v>Pressure Tanks - Alkenes (Olefins)</v>
          </cell>
          <cell r="J10803" t="str">
            <v>Isoprene: Withdrawal Loss</v>
          </cell>
          <cell r="N10803">
            <v>40988</v>
          </cell>
        </row>
        <row r="10804">
          <cell r="A10804" t="str">
            <v>40782008</v>
          </cell>
          <cell r="B10804" t="str">
            <v>Point</v>
          </cell>
          <cell r="C10804" t="str">
            <v>Organic Chem Storage - Pressure Tanks - Methylallene: Withdrawal Loss</v>
          </cell>
          <cell r="D10804" t="str">
            <v>Industrial Processes - Storage and Transfer</v>
          </cell>
          <cell r="G10804" t="str">
            <v>Petroleum and Solvent Evaporation</v>
          </cell>
          <cell r="H10804" t="str">
            <v>Organic Chemical Storage</v>
          </cell>
          <cell r="I10804" t="str">
            <v>Pressure Tanks - Alkenes (Olefins)</v>
          </cell>
          <cell r="J10804" t="str">
            <v>Methylallene: Withdrawal Loss</v>
          </cell>
          <cell r="N10804">
            <v>40988</v>
          </cell>
        </row>
        <row r="10805">
          <cell r="A10805" t="str">
            <v>40782009</v>
          </cell>
          <cell r="B10805" t="str">
            <v>Point</v>
          </cell>
          <cell r="C10805" t="str">
            <v>Organic Chem Storage - Pressure Tanks - 1-Pentene: Withdrawal Loss</v>
          </cell>
          <cell r="D10805" t="str">
            <v>Industrial Processes - Storage and Transfer</v>
          </cell>
          <cell r="G10805" t="str">
            <v>Petroleum and Solvent Evaporation</v>
          </cell>
          <cell r="H10805" t="str">
            <v>Organic Chemical Storage</v>
          </cell>
          <cell r="I10805" t="str">
            <v>Pressure Tanks - Alkenes (Olefins)</v>
          </cell>
          <cell r="J10805" t="str">
            <v>1-Pentene: Withdrawal Loss</v>
          </cell>
          <cell r="N10805">
            <v>40988</v>
          </cell>
        </row>
        <row r="10806">
          <cell r="A10806" t="str">
            <v>40782010</v>
          </cell>
          <cell r="B10806" t="str">
            <v>Point</v>
          </cell>
          <cell r="C10806" t="str">
            <v>Organic Chem Storage - Pressure Tanks - Piperylene: Withdrawal Loss</v>
          </cell>
          <cell r="D10806" t="str">
            <v>Industrial Processes - Storage and Transfer</v>
          </cell>
          <cell r="G10806" t="str">
            <v>Petroleum and Solvent Evaporation</v>
          </cell>
          <cell r="H10806" t="str">
            <v>Organic Chemical Storage</v>
          </cell>
          <cell r="I10806" t="str">
            <v>Pressure Tanks - Alkenes (Olefins)</v>
          </cell>
          <cell r="J10806" t="str">
            <v>Piperylene: Withdrawal Loss</v>
          </cell>
          <cell r="N10806">
            <v>40988</v>
          </cell>
        </row>
        <row r="10807">
          <cell r="A10807" t="str">
            <v>40782011</v>
          </cell>
          <cell r="B10807" t="str">
            <v>Point</v>
          </cell>
          <cell r="C10807" t="str">
            <v>Organic Chem Storage - Pressure Tanks - Cyclopentene: Withdrawal Loss</v>
          </cell>
          <cell r="D10807" t="str">
            <v>Industrial Processes - Storage and Transfer</v>
          </cell>
          <cell r="G10807" t="str">
            <v>Petroleum and Solvent Evaporation</v>
          </cell>
          <cell r="H10807" t="str">
            <v>Organic Chemical Storage</v>
          </cell>
          <cell r="I10807" t="str">
            <v>Pressure Tanks - Alkenes (Olefins)</v>
          </cell>
          <cell r="J10807" t="str">
            <v>Cyclopentene: Withdrawal Loss</v>
          </cell>
          <cell r="N10807">
            <v>40988</v>
          </cell>
        </row>
        <row r="10808">
          <cell r="A10808" t="str">
            <v>40782012</v>
          </cell>
          <cell r="B10808" t="str">
            <v>Point</v>
          </cell>
          <cell r="C10808" t="str">
            <v>Organic Chem Storage - Pressure Tanks - Vinylidene Chloride: Withdrawal Loss</v>
          </cell>
          <cell r="D10808" t="str">
            <v>Industrial Processes - Storage and Transfer</v>
          </cell>
          <cell r="G10808" t="str">
            <v>Petroleum and Solvent Evaporation</v>
          </cell>
          <cell r="H10808" t="str">
            <v>Organic Chemical Storage</v>
          </cell>
          <cell r="I10808" t="str">
            <v>Pressure Tanks - Alkenes (Olefins)</v>
          </cell>
          <cell r="J10808" t="str">
            <v>Vinylidene Chloride: Withdrawal Loss</v>
          </cell>
          <cell r="N10808">
            <v>40988</v>
          </cell>
        </row>
        <row r="10809">
          <cell r="A10809" t="str">
            <v>40782099</v>
          </cell>
          <cell r="B10809" t="str">
            <v>Point</v>
          </cell>
          <cell r="C10809" t="str">
            <v>Organic Chem Storage - Pressure Tanks - Specify Alkene: Withdrawal Loss</v>
          </cell>
          <cell r="D10809" t="str">
            <v>Industrial Processes - Storage and Transfer</v>
          </cell>
          <cell r="G10809" t="str">
            <v>Petroleum and Solvent Evaporation</v>
          </cell>
          <cell r="H10809" t="str">
            <v>Organic Chemical Storage</v>
          </cell>
          <cell r="I10809" t="str">
            <v>Pressure Tanks - Alkenes (Olefins)</v>
          </cell>
          <cell r="J10809" t="str">
            <v>Specify Alkene: Withdrawal Loss</v>
          </cell>
          <cell r="N10809">
            <v>40988</v>
          </cell>
        </row>
        <row r="10810">
          <cell r="A10810" t="str">
            <v>40782401</v>
          </cell>
          <cell r="B10810" t="str">
            <v>Point</v>
          </cell>
          <cell r="C10810" t="str">
            <v>Organic Chem Storage - Pressure Tanks - Acetylene: Withdrawal Loss</v>
          </cell>
          <cell r="D10810" t="str">
            <v>Industrial Processes - Storage and Transfer</v>
          </cell>
          <cell r="G10810" t="str">
            <v>Petroleum and Solvent Evaporation</v>
          </cell>
          <cell r="H10810" t="str">
            <v>Organic Chemical Storage</v>
          </cell>
          <cell r="I10810" t="str">
            <v>Pressure Tanks - Alkynes (Acetylenes)</v>
          </cell>
          <cell r="J10810" t="str">
            <v>Acetylene: Withdrawal Loss</v>
          </cell>
          <cell r="N10810">
            <v>40988</v>
          </cell>
        </row>
        <row r="10811">
          <cell r="A10811" t="str">
            <v>40782499</v>
          </cell>
          <cell r="B10811" t="str">
            <v>Point</v>
          </cell>
          <cell r="C10811" t="str">
            <v>Organic Chem Storage - Pressure Tanks - Specify Alkyne: Withdrawal Loss</v>
          </cell>
          <cell r="D10811" t="str">
            <v>Industrial Processes - Storage and Transfer</v>
          </cell>
          <cell r="G10811" t="str">
            <v>Petroleum and Solvent Evaporation</v>
          </cell>
          <cell r="H10811" t="str">
            <v>Organic Chemical Storage</v>
          </cell>
          <cell r="I10811" t="str">
            <v>Pressure Tanks - Alkynes (Acetylenes)</v>
          </cell>
          <cell r="J10811" t="str">
            <v>Specify Alkyne: Withdrawal Loss</v>
          </cell>
          <cell r="N10811">
            <v>40988</v>
          </cell>
        </row>
        <row r="10812">
          <cell r="A10812" t="str">
            <v>40783201</v>
          </cell>
          <cell r="B10812" t="str">
            <v>Point</v>
          </cell>
          <cell r="C10812" t="str">
            <v>Organic Chem Storage - Pressure Tanks - Methylamine: Withdrawal Loss</v>
          </cell>
          <cell r="D10812" t="str">
            <v>Industrial Processes - Storage and Transfer</v>
          </cell>
          <cell r="G10812" t="str">
            <v>Petroleum and Solvent Evaporation</v>
          </cell>
          <cell r="H10812" t="str">
            <v>Organic Chemical Storage</v>
          </cell>
          <cell r="I10812" t="str">
            <v>Pressure Tanks - Amines</v>
          </cell>
          <cell r="J10812" t="str">
            <v>Methylamine: Withdrawal Loss</v>
          </cell>
          <cell r="N10812">
            <v>40988</v>
          </cell>
        </row>
        <row r="10813">
          <cell r="A10813" t="str">
            <v>40783202</v>
          </cell>
          <cell r="B10813" t="str">
            <v>Point</v>
          </cell>
          <cell r="C10813" t="str">
            <v>Organic Chem Storage - Pressure Tanks - Dimethylamine: Withdrawal Loss</v>
          </cell>
          <cell r="D10813" t="str">
            <v>Industrial Processes - Storage and Transfer</v>
          </cell>
          <cell r="G10813" t="str">
            <v>Petroleum and Solvent Evaporation</v>
          </cell>
          <cell r="H10813" t="str">
            <v>Organic Chemical Storage</v>
          </cell>
          <cell r="I10813" t="str">
            <v>Pressure Tanks - Amines</v>
          </cell>
          <cell r="J10813" t="str">
            <v>Dimethylamine: Withdrawal Loss</v>
          </cell>
          <cell r="N10813">
            <v>40988</v>
          </cell>
        </row>
        <row r="10814">
          <cell r="A10814" t="str">
            <v>40783203</v>
          </cell>
          <cell r="B10814" t="str">
            <v>Point</v>
          </cell>
          <cell r="C10814" t="str">
            <v>Organic Chem Storage - Pressure Tanks - Trimethylamine: Withdrawal Loss</v>
          </cell>
          <cell r="D10814" t="str">
            <v>Industrial Processes - Storage and Transfer</v>
          </cell>
          <cell r="G10814" t="str">
            <v>Petroleum and Solvent Evaporation</v>
          </cell>
          <cell r="H10814" t="str">
            <v>Organic Chemical Storage</v>
          </cell>
          <cell r="I10814" t="str">
            <v>Pressure Tanks - Amines</v>
          </cell>
          <cell r="J10814" t="str">
            <v>Trimethylamine: Withdrawal Loss</v>
          </cell>
          <cell r="N10814">
            <v>40988</v>
          </cell>
        </row>
        <row r="10815">
          <cell r="A10815" t="str">
            <v>40783204</v>
          </cell>
          <cell r="B10815" t="str">
            <v>Point</v>
          </cell>
          <cell r="C10815" t="str">
            <v>Organic Chem Storage - Pressure Tanks - Hexamine: Withdrawal Loss</v>
          </cell>
          <cell r="D10815" t="str">
            <v>Industrial Processes - Storage and Transfer</v>
          </cell>
          <cell r="G10815" t="str">
            <v>Petroleum and Solvent Evaporation</v>
          </cell>
          <cell r="H10815" t="str">
            <v>Organic Chemical Storage</v>
          </cell>
          <cell r="I10815" t="str">
            <v>Pressure Tanks - Amines</v>
          </cell>
          <cell r="J10815" t="str">
            <v>Hexamine: Withdrawal Loss</v>
          </cell>
          <cell r="N10815">
            <v>40988</v>
          </cell>
        </row>
        <row r="10816">
          <cell r="A10816" t="str">
            <v>40783205</v>
          </cell>
          <cell r="B10816" t="str">
            <v>Point</v>
          </cell>
          <cell r="C10816" t="str">
            <v>Organic Chem Storage - Pressure Tanks - Aniline: Withdrawal Loss</v>
          </cell>
          <cell r="D10816" t="str">
            <v>Industrial Processes - Storage and Transfer</v>
          </cell>
          <cell r="G10816" t="str">
            <v>Petroleum and Solvent Evaporation</v>
          </cell>
          <cell r="H10816" t="str">
            <v>Organic Chemical Storage</v>
          </cell>
          <cell r="I10816" t="str">
            <v>Pressure Tanks - Amines</v>
          </cell>
          <cell r="J10816" t="str">
            <v>Aniline: Withdrawal Loss</v>
          </cell>
          <cell r="N10816">
            <v>40988</v>
          </cell>
        </row>
        <row r="10817">
          <cell r="A10817" t="str">
            <v>40783299</v>
          </cell>
          <cell r="B10817" t="str">
            <v>Point</v>
          </cell>
          <cell r="C10817" t="str">
            <v>Organic Chem Storage - Pressure Tanks - Specify Amine: Withdrawal Loss</v>
          </cell>
          <cell r="D10817" t="str">
            <v>Industrial Processes - Storage and Transfer</v>
          </cell>
          <cell r="G10817" t="str">
            <v>Petroleum and Solvent Evaporation</v>
          </cell>
          <cell r="H10817" t="str">
            <v>Organic Chemical Storage</v>
          </cell>
          <cell r="I10817" t="str">
            <v>Pressure Tanks - Amines</v>
          </cell>
          <cell r="J10817" t="str">
            <v>Specify Amine: Withdrawal Loss</v>
          </cell>
          <cell r="N10817">
            <v>40988</v>
          </cell>
        </row>
        <row r="10818">
          <cell r="A10818" t="str">
            <v>40783601</v>
          </cell>
          <cell r="B10818" t="str">
            <v>Point</v>
          </cell>
          <cell r="C10818" t="str">
            <v>Organic Chem Storage - Pressure Tanks - Benzene: Withdrawal Loss</v>
          </cell>
          <cell r="D10818" t="str">
            <v>Industrial Processes - Storage and Transfer</v>
          </cell>
          <cell r="G10818" t="str">
            <v>Petroleum and Solvent Evaporation</v>
          </cell>
          <cell r="H10818" t="str">
            <v>Organic Chemical Storage</v>
          </cell>
          <cell r="I10818" t="str">
            <v>Pressure Tanks - Aromatics</v>
          </cell>
          <cell r="J10818" t="str">
            <v>Benzene: Withdrawal Loss</v>
          </cell>
          <cell r="N10818">
            <v>40988</v>
          </cell>
        </row>
        <row r="10819">
          <cell r="A10819" t="str">
            <v>40783621</v>
          </cell>
          <cell r="B10819" t="str">
            <v>Point</v>
          </cell>
          <cell r="C10819" t="str">
            <v>Organic Chem Storage - Pressure Tanks - p-Xylene: Withdrawal Loss</v>
          </cell>
          <cell r="D10819" t="str">
            <v>Industrial Processes - Storage and Transfer</v>
          </cell>
          <cell r="G10819" t="str">
            <v>Petroleum and Solvent Evaporation</v>
          </cell>
          <cell r="H10819" t="str">
            <v>Organic Chemical Storage</v>
          </cell>
          <cell r="I10819" t="str">
            <v>Pressure Tanks - Aromatics</v>
          </cell>
          <cell r="J10819" t="str">
            <v>p-Xylene: Withdrawal Loss</v>
          </cell>
          <cell r="N10819">
            <v>40988</v>
          </cell>
        </row>
        <row r="10820">
          <cell r="A10820" t="str">
            <v>40784801</v>
          </cell>
          <cell r="B10820" t="str">
            <v>Point</v>
          </cell>
          <cell r="C10820" t="str">
            <v>Organic Chem Storage - Pressure Tanks - Ethylene Oxide: Withdrawal Loss</v>
          </cell>
          <cell r="D10820" t="str">
            <v>Industrial Processes - Storage and Transfer</v>
          </cell>
          <cell r="G10820" t="str">
            <v>Petroleum and Solvent Evaporation</v>
          </cell>
          <cell r="H10820" t="str">
            <v>Organic Chemical Storage</v>
          </cell>
          <cell r="I10820" t="str">
            <v>Pressure Tanks - Ethers</v>
          </cell>
          <cell r="J10820" t="str">
            <v>Ethylene Oxide: Withdrawal Loss</v>
          </cell>
          <cell r="N10820">
            <v>40988</v>
          </cell>
        </row>
        <row r="10821">
          <cell r="A10821" t="str">
            <v>40784899</v>
          </cell>
          <cell r="B10821" t="str">
            <v>Point</v>
          </cell>
          <cell r="C10821" t="str">
            <v>Organic Chem Storage - Pressure Tanks - Specify Ether: Withdrawal Loss</v>
          </cell>
          <cell r="D10821" t="str">
            <v>Industrial Processes - Storage and Transfer</v>
          </cell>
          <cell r="G10821" t="str">
            <v>Petroleum and Solvent Evaporation</v>
          </cell>
          <cell r="H10821" t="str">
            <v>Organic Chemical Storage</v>
          </cell>
          <cell r="I10821" t="str">
            <v>Pressure Tanks - Ethers</v>
          </cell>
          <cell r="J10821" t="str">
            <v>Specify Ether: Withdrawal Loss</v>
          </cell>
          <cell r="N10821">
            <v>40988</v>
          </cell>
        </row>
        <row r="10822">
          <cell r="A10822" t="str">
            <v>40786001</v>
          </cell>
          <cell r="B10822" t="str">
            <v>Point</v>
          </cell>
          <cell r="C10822" t="str">
            <v>Organic Chem Storage - Pressure Tanks - Ethyl Chloride: Withdrawal Loss</v>
          </cell>
          <cell r="D10822" t="str">
            <v>Industrial Processes - Storage and Transfer</v>
          </cell>
          <cell r="G10822" t="str">
            <v>Petroleum and Solvent Evaporation</v>
          </cell>
          <cell r="H10822" t="str">
            <v>Organic Chemical Storage</v>
          </cell>
          <cell r="I10822" t="str">
            <v>Pressure Tanks - Halogenated Organics</v>
          </cell>
          <cell r="J10822" t="str">
            <v>Ethyl Chloride: Withdrawal Loss</v>
          </cell>
          <cell r="N10822">
            <v>40988</v>
          </cell>
        </row>
        <row r="10823">
          <cell r="A10823" t="str">
            <v>40786002</v>
          </cell>
          <cell r="B10823" t="str">
            <v>Point</v>
          </cell>
          <cell r="C10823" t="str">
            <v>Organic Chem Storage - Pressure Tanks - Methyl Chloride: Withdrawal Loss</v>
          </cell>
          <cell r="D10823" t="str">
            <v>Industrial Processes - Storage and Transfer</v>
          </cell>
          <cell r="G10823" t="str">
            <v>Petroleum and Solvent Evaporation</v>
          </cell>
          <cell r="H10823" t="str">
            <v>Organic Chemical Storage</v>
          </cell>
          <cell r="I10823" t="str">
            <v>Pressure Tanks - Halogenated Organics</v>
          </cell>
          <cell r="J10823" t="str">
            <v>Methyl Chloride: Withdrawal Loss</v>
          </cell>
          <cell r="N10823">
            <v>40988</v>
          </cell>
        </row>
        <row r="10824">
          <cell r="A10824" t="str">
            <v>40786003</v>
          </cell>
          <cell r="B10824" t="str">
            <v>Point</v>
          </cell>
          <cell r="C10824" t="str">
            <v>Organic Chem Storage - Pressure Tanks - Phosgene: Withdrawal Loss</v>
          </cell>
          <cell r="D10824" t="str">
            <v>Industrial Processes - Storage and Transfer</v>
          </cell>
          <cell r="G10824" t="str">
            <v>Petroleum and Solvent Evaporation</v>
          </cell>
          <cell r="H10824" t="str">
            <v>Organic Chemical Storage</v>
          </cell>
          <cell r="I10824" t="str">
            <v>Pressure Tanks - Halogenated Organics</v>
          </cell>
          <cell r="J10824" t="str">
            <v>Phosgene: Withdrawal Loss</v>
          </cell>
          <cell r="N10824">
            <v>40988</v>
          </cell>
        </row>
        <row r="10825">
          <cell r="A10825" t="str">
            <v>40786004</v>
          </cell>
          <cell r="B10825" t="str">
            <v>Point</v>
          </cell>
          <cell r="C10825" t="str">
            <v>Organic Chem Storage - Pressure Tanks - Vinyl Chloride: Withdrawal Loss</v>
          </cell>
          <cell r="D10825" t="str">
            <v>Industrial Processes - Storage and Transfer</v>
          </cell>
          <cell r="G10825" t="str">
            <v>Petroleum and Solvent Evaporation</v>
          </cell>
          <cell r="H10825" t="str">
            <v>Organic Chemical Storage</v>
          </cell>
          <cell r="I10825" t="str">
            <v>Pressure Tanks - Halogenated Organics</v>
          </cell>
          <cell r="J10825" t="str">
            <v>Vinyl Chloride: Withdrawal Loss</v>
          </cell>
          <cell r="N10825">
            <v>40988</v>
          </cell>
        </row>
        <row r="10826">
          <cell r="A10826" t="str">
            <v>40786005</v>
          </cell>
          <cell r="B10826" t="str">
            <v>Point</v>
          </cell>
          <cell r="C10826" t="str">
            <v>Organic Chem Storage - Pressure Tanks - Trichlorotrifluroethane: Withdrawal Loss</v>
          </cell>
          <cell r="D10826" t="str">
            <v>Industrial Processes - Storage and Transfer</v>
          </cell>
          <cell r="G10826" t="str">
            <v>Petroleum and Solvent Evaporation</v>
          </cell>
          <cell r="H10826" t="str">
            <v>Organic Chemical Storage</v>
          </cell>
          <cell r="I10826" t="str">
            <v>Pressure Tanks - Halogenated Organics</v>
          </cell>
          <cell r="J10826" t="str">
            <v>Trichlorotrifluroethane: Withdrawal Loss</v>
          </cell>
          <cell r="N10826">
            <v>40988</v>
          </cell>
        </row>
        <row r="10827">
          <cell r="A10827" t="str">
            <v>40786006</v>
          </cell>
          <cell r="B10827" t="str">
            <v>Point</v>
          </cell>
          <cell r="C10827" t="str">
            <v>Organic Chem Storage - Pressure Tanks - Carbon Tetrachloride: Withdrawal Loss</v>
          </cell>
          <cell r="D10827" t="str">
            <v>Industrial Processes - Storage and Transfer</v>
          </cell>
          <cell r="G10827" t="str">
            <v>Petroleum and Solvent Evaporation</v>
          </cell>
          <cell r="H10827" t="str">
            <v>Organic Chemical Storage</v>
          </cell>
          <cell r="I10827" t="str">
            <v>Pressure Tanks - Halogenated Organics</v>
          </cell>
          <cell r="J10827" t="str">
            <v>Carbon Tetrachloride: Withdrawal Loss</v>
          </cell>
          <cell r="N10827">
            <v>40988</v>
          </cell>
        </row>
        <row r="10828">
          <cell r="A10828" t="str">
            <v>40786019</v>
          </cell>
          <cell r="B10828" t="str">
            <v>Point</v>
          </cell>
          <cell r="C10828" t="str">
            <v>Organic Chem Storage - Pressure Tanks - Methylene Chloride: Withdrawal Loss</v>
          </cell>
          <cell r="D10828" t="str">
            <v>Industrial Processes - Storage and Transfer</v>
          </cell>
          <cell r="G10828" t="str">
            <v>Petroleum and Solvent Evaporation</v>
          </cell>
          <cell r="H10828" t="str">
            <v>Organic Chemical Storage</v>
          </cell>
          <cell r="I10828" t="str">
            <v>Pressure Tanks - Halogenated Organics</v>
          </cell>
          <cell r="J10828" t="str">
            <v>Methylene Chloride (Dichloromethane): Withdrawal Loss</v>
          </cell>
          <cell r="N10828">
            <v>40996</v>
          </cell>
        </row>
        <row r="10829">
          <cell r="A10829" t="str">
            <v>40786021</v>
          </cell>
          <cell r="B10829" t="str">
            <v>Point</v>
          </cell>
          <cell r="C10829" t="str">
            <v>Organic Chem Storage - Pressure Tanks - Perchloroethylene: Withdrawal Loss</v>
          </cell>
          <cell r="D10829" t="str">
            <v>Industrial Processes - Storage and Transfer</v>
          </cell>
          <cell r="G10829" t="str">
            <v>Petroleum and Solvent Evaporation</v>
          </cell>
          <cell r="H10829" t="str">
            <v>Organic Chemical Storage</v>
          </cell>
          <cell r="I10829" t="str">
            <v>Pressure Tanks - Halogenated Organics</v>
          </cell>
          <cell r="J10829" t="str">
            <v>Perchloroethylene: Withdrawal Loss</v>
          </cell>
          <cell r="N10829">
            <v>40988</v>
          </cell>
        </row>
        <row r="10830">
          <cell r="A10830" t="str">
            <v>40786023</v>
          </cell>
          <cell r="B10830" t="str">
            <v>Point</v>
          </cell>
          <cell r="C10830" t="str">
            <v>Organic Chem Storage - Pressure Tanks - Trichloroethylene: Withdrawal Loss</v>
          </cell>
          <cell r="D10830" t="str">
            <v>Industrial Processes - Storage and Transfer</v>
          </cell>
          <cell r="G10830" t="str">
            <v>Petroleum and Solvent Evaporation</v>
          </cell>
          <cell r="H10830" t="str">
            <v>Organic Chemical Storage</v>
          </cell>
          <cell r="I10830" t="str">
            <v>Pressure Tanks - Halogenated Organics</v>
          </cell>
          <cell r="J10830" t="str">
            <v>Trichloroethylene: Withdrawal Loss</v>
          </cell>
          <cell r="N10830">
            <v>40988</v>
          </cell>
        </row>
        <row r="10831">
          <cell r="A10831" t="str">
            <v>40786099</v>
          </cell>
          <cell r="B10831" t="str">
            <v>Point</v>
          </cell>
          <cell r="C10831" t="str">
            <v>Organic Chem Storage - Pressure Tanks - Specify Halogenated VOC: Withdrawal Loss</v>
          </cell>
          <cell r="D10831" t="str">
            <v>Industrial Processes - Storage and Transfer</v>
          </cell>
          <cell r="G10831" t="str">
            <v>Petroleum and Solvent Evaporation</v>
          </cell>
          <cell r="H10831" t="str">
            <v>Organic Chemical Storage</v>
          </cell>
          <cell r="I10831" t="str">
            <v>Pressure Tanks - Halogenated Organics</v>
          </cell>
          <cell r="J10831" t="str">
            <v>Specify Halogenated VOC: Withdrawal Loss</v>
          </cell>
          <cell r="N10831">
            <v>40988</v>
          </cell>
        </row>
        <row r="10832">
          <cell r="A10832" t="str">
            <v>40786401</v>
          </cell>
          <cell r="B10832" t="str">
            <v>Point</v>
          </cell>
          <cell r="C10832" t="str">
            <v>Organic Chem Storage - Pressure Tanks - Methyl Isocyanate: Withdrawal Loss</v>
          </cell>
          <cell r="D10832" t="str">
            <v>Industrial Processes - Storage and Transfer</v>
          </cell>
          <cell r="G10832" t="str">
            <v>Petroleum and Solvent Evaporation</v>
          </cell>
          <cell r="H10832" t="str">
            <v>Organic Chemical Storage</v>
          </cell>
          <cell r="I10832" t="str">
            <v>Pressure Tanks - Isocyanates</v>
          </cell>
          <cell r="J10832" t="str">
            <v>Methyl Isocyanate: Withdrawal Loss</v>
          </cell>
          <cell r="N10832">
            <v>40988</v>
          </cell>
        </row>
        <row r="10833">
          <cell r="A10833" t="str">
            <v>40786499</v>
          </cell>
          <cell r="B10833" t="str">
            <v>Point</v>
          </cell>
          <cell r="C10833" t="str">
            <v>Organic Chem Storage - Pressure Tanks - Specify Isocyanate: Withdrawal Loss</v>
          </cell>
          <cell r="D10833" t="str">
            <v>Industrial Processes - Storage and Transfer</v>
          </cell>
          <cell r="G10833" t="str">
            <v>Petroleum and Solvent Evaporation</v>
          </cell>
          <cell r="H10833" t="str">
            <v>Organic Chemical Storage</v>
          </cell>
          <cell r="I10833" t="str">
            <v>Pressure Tanks - Isocyanates</v>
          </cell>
          <cell r="J10833" t="str">
            <v>Specify Isocyanate: Withdrawal Loss</v>
          </cell>
          <cell r="N10833">
            <v>40988</v>
          </cell>
        </row>
        <row r="10834">
          <cell r="A10834" t="str">
            <v>40786801</v>
          </cell>
          <cell r="B10834" t="str">
            <v>Point</v>
          </cell>
          <cell r="C10834" t="str">
            <v>Organic Chem Storage - Pressure Tanks - Cyclohexanone: Withdrawal Loss</v>
          </cell>
          <cell r="D10834" t="str">
            <v>Industrial Processes - Storage and Transfer</v>
          </cell>
          <cell r="G10834" t="str">
            <v>Petroleum and Solvent Evaporation</v>
          </cell>
          <cell r="H10834" t="str">
            <v>Organic Chemical Storage</v>
          </cell>
          <cell r="I10834" t="str">
            <v>Pressure Tanks - Ketones</v>
          </cell>
          <cell r="J10834" t="str">
            <v>Cyclohexanone: Withdrawal Loss</v>
          </cell>
          <cell r="N10834">
            <v>40988</v>
          </cell>
        </row>
        <row r="10835">
          <cell r="A10835" t="str">
            <v>40786803</v>
          </cell>
          <cell r="B10835" t="str">
            <v>Point</v>
          </cell>
          <cell r="C10835" t="str">
            <v>Organic Chem Storage - Pressure Tanks - Acetone: Withdrawal Loss</v>
          </cell>
          <cell r="D10835" t="str">
            <v>Industrial Processes - Storage and Transfer</v>
          </cell>
          <cell r="G10835" t="str">
            <v>Petroleum and Solvent Evaporation</v>
          </cell>
          <cell r="H10835" t="str">
            <v>Organic Chemical Storage</v>
          </cell>
          <cell r="I10835" t="str">
            <v>Pressure Tanks - Ketones</v>
          </cell>
          <cell r="J10835" t="str">
            <v>Acetone: Withdrawal Loss</v>
          </cell>
          <cell r="N10835">
            <v>40988</v>
          </cell>
        </row>
        <row r="10836">
          <cell r="A10836" t="str">
            <v>40786805</v>
          </cell>
          <cell r="B10836" t="str">
            <v>Point</v>
          </cell>
          <cell r="C10836" t="str">
            <v>Organic Chem Storage - Pressure Tanks - Methyl Ethyl Ketone: Withdrawal Loss</v>
          </cell>
          <cell r="D10836" t="str">
            <v>Industrial Processes - Storage and Transfer</v>
          </cell>
          <cell r="G10836" t="str">
            <v>Petroleum and Solvent Evaporation</v>
          </cell>
          <cell r="H10836" t="str">
            <v>Organic Chemical Storage</v>
          </cell>
          <cell r="I10836" t="str">
            <v>Pressure Tanks - Ketones</v>
          </cell>
          <cell r="J10836" t="str">
            <v>Methyl Ethyl Ketone: Withdrawal Loss</v>
          </cell>
          <cell r="N10836">
            <v>40988</v>
          </cell>
        </row>
        <row r="10837">
          <cell r="A10837" t="str">
            <v>40787201</v>
          </cell>
          <cell r="B10837" t="str">
            <v>Point</v>
          </cell>
          <cell r="C10837" t="str">
            <v>Organic Chem Storage - Pressure Tanks - Methyl Mercaptan: Withdrawal Loss</v>
          </cell>
          <cell r="D10837" t="str">
            <v>Industrial Processes - Storage and Transfer</v>
          </cell>
          <cell r="G10837" t="str">
            <v>Petroleum and Solvent Evaporation</v>
          </cell>
          <cell r="H10837" t="str">
            <v>Organic Chemical Storage</v>
          </cell>
          <cell r="I10837" t="str">
            <v>Pressure Tanks - Mercaptans (Thiols)</v>
          </cell>
          <cell r="J10837" t="str">
            <v>Methyl Mercaptan: Withdrawal Loss</v>
          </cell>
          <cell r="N10837">
            <v>40988</v>
          </cell>
        </row>
        <row r="10838">
          <cell r="A10838" t="str">
            <v>40787203</v>
          </cell>
          <cell r="B10838" t="str">
            <v>Point</v>
          </cell>
          <cell r="C10838" t="str">
            <v>Organic Chem Storage - Pressure Tanks - Perchloromethyl Mercaptan: Withdrawal Loss</v>
          </cell>
          <cell r="D10838" t="str">
            <v>Industrial Processes - Storage and Transfer</v>
          </cell>
          <cell r="G10838" t="str">
            <v>Petroleum and Solvent Evaporation</v>
          </cell>
          <cell r="H10838" t="str">
            <v>Organic Chemical Storage</v>
          </cell>
          <cell r="I10838" t="str">
            <v>Pressure Tanks - Mercaptans (Thiols)</v>
          </cell>
          <cell r="J10838" t="str">
            <v>Perchloromethyl Mercaptan: Withdrawal Loss</v>
          </cell>
          <cell r="N10838">
            <v>40988</v>
          </cell>
        </row>
        <row r="10839">
          <cell r="A10839" t="str">
            <v>40787299</v>
          </cell>
          <cell r="B10839" t="str">
            <v>Point</v>
          </cell>
          <cell r="C10839" t="str">
            <v>Organic Chem Storage - Pressure Tanks - Specify Mercaptan: Withdrawal Loss</v>
          </cell>
          <cell r="D10839" t="str">
            <v>Industrial Processes - Storage and Transfer</v>
          </cell>
          <cell r="G10839" t="str">
            <v>Petroleum and Solvent Evaporation</v>
          </cell>
          <cell r="H10839" t="str">
            <v>Organic Chemical Storage</v>
          </cell>
          <cell r="I10839" t="str">
            <v>Pressure Tanks - Mercaptans (Thiols)</v>
          </cell>
          <cell r="J10839" t="str">
            <v>Specify Mercaptan: Withdrawal Loss</v>
          </cell>
          <cell r="N10839">
            <v>40988</v>
          </cell>
        </row>
        <row r="10840">
          <cell r="A10840" t="str">
            <v>40788403</v>
          </cell>
          <cell r="B10840" t="str">
            <v>Point</v>
          </cell>
          <cell r="C10840" t="str">
            <v>Organic Chem Storage - Pressure Tanks - Phenol: Withdrawal Loss</v>
          </cell>
          <cell r="D10840" t="str">
            <v>Industrial Processes - Storage and Transfer</v>
          </cell>
          <cell r="G10840" t="str">
            <v>Petroleum and Solvent Evaporation</v>
          </cell>
          <cell r="H10840" t="str">
            <v>Organic Chemical Storage</v>
          </cell>
          <cell r="I10840" t="str">
            <v>Pressure Tanks - Phenols</v>
          </cell>
          <cell r="J10840" t="str">
            <v>Phenol: Withdrawal Loss</v>
          </cell>
          <cell r="N10840">
            <v>40988</v>
          </cell>
        </row>
        <row r="10841">
          <cell r="A10841" t="str">
            <v>40788405</v>
          </cell>
          <cell r="B10841" t="str">
            <v>Point</v>
          </cell>
          <cell r="C10841" t="str">
            <v>Organic Chem Storage - Pressure Tanks - 2,4-Dichlorophenol: Withdrawal Loss</v>
          </cell>
          <cell r="D10841" t="str">
            <v>Industrial Processes - Storage and Transfer</v>
          </cell>
          <cell r="G10841" t="str">
            <v>Petroleum and Solvent Evaporation</v>
          </cell>
          <cell r="H10841" t="str">
            <v>Organic Chemical Storage</v>
          </cell>
          <cell r="I10841" t="str">
            <v>Pressure Tanks - Phenols</v>
          </cell>
          <cell r="J10841" t="str">
            <v>2,4-Dichlorophenol: Withdrawal Loss</v>
          </cell>
          <cell r="N10841">
            <v>40988</v>
          </cell>
        </row>
        <row r="10842">
          <cell r="A10842" t="str">
            <v>40799901</v>
          </cell>
          <cell r="B10842" t="str">
            <v>Point</v>
          </cell>
          <cell r="C10842" t="str">
            <v>Organic Chem Storage - Miscellaneous /Carbon Disulfide: Withdrawal Loss</v>
          </cell>
          <cell r="D10842" t="str">
            <v>Industrial Processes - Storage and Transfer</v>
          </cell>
          <cell r="G10842" t="str">
            <v>Petroleum and Solvent Evaporation</v>
          </cell>
          <cell r="H10842" t="str">
            <v>Organic Chemical Storage</v>
          </cell>
          <cell r="I10842" t="str">
            <v>Miscellaneous</v>
          </cell>
          <cell r="J10842" t="str">
            <v>Carbon Disulfide: Withdrawal Loss</v>
          </cell>
          <cell r="N10842">
            <v>40988</v>
          </cell>
        </row>
        <row r="10843">
          <cell r="A10843" t="str">
            <v>40799903</v>
          </cell>
          <cell r="B10843" t="str">
            <v>Point</v>
          </cell>
          <cell r="C10843" t="str">
            <v>Organic Chem Storage - Miscellaneous /Dimethyl Sulfoxide: Withdrawal Loss</v>
          </cell>
          <cell r="D10843" t="str">
            <v>Industrial Processes - Storage and Transfer</v>
          </cell>
          <cell r="G10843" t="str">
            <v>Petroleum and Solvent Evaporation</v>
          </cell>
          <cell r="H10843" t="str">
            <v>Organic Chemical Storage</v>
          </cell>
          <cell r="I10843" t="str">
            <v>Miscellaneous</v>
          </cell>
          <cell r="J10843" t="str">
            <v>Dimethyl Sulfoxide: Withdrawal Loss</v>
          </cell>
          <cell r="N10843">
            <v>40988</v>
          </cell>
        </row>
        <row r="10844">
          <cell r="A10844" t="str">
            <v>40799905</v>
          </cell>
          <cell r="B10844" t="str">
            <v>Point</v>
          </cell>
          <cell r="C10844" t="str">
            <v>Organic Chem Storage - Miscellaneous /Tetrahydrofuran: Withdrawal Loss</v>
          </cell>
          <cell r="D10844" t="str">
            <v>Industrial Processes - Storage and Transfer</v>
          </cell>
          <cell r="G10844" t="str">
            <v>Petroleum and Solvent Evaporation</v>
          </cell>
          <cell r="H10844" t="str">
            <v>Organic Chemical Storage</v>
          </cell>
          <cell r="I10844" t="str">
            <v>Miscellaneous</v>
          </cell>
          <cell r="J10844" t="str">
            <v>Tetrahydrofuran: Withdrawal Loss</v>
          </cell>
          <cell r="N10844">
            <v>40988</v>
          </cell>
        </row>
        <row r="10845">
          <cell r="A10845" t="str">
            <v>40799997</v>
          </cell>
          <cell r="B10845" t="str">
            <v>Point</v>
          </cell>
          <cell r="C10845" t="str">
            <v>Organic Chem Storage - Miscellaneous /Specify in Comments</v>
          </cell>
          <cell r="D10845" t="str">
            <v>Industrial Processes - Storage and Transfer</v>
          </cell>
          <cell r="G10845" t="str">
            <v>Petroleum and Solvent Evaporation</v>
          </cell>
          <cell r="H10845" t="str">
            <v>Organic Chemical Storage</v>
          </cell>
          <cell r="I10845" t="str">
            <v>Miscellaneous</v>
          </cell>
          <cell r="J10845" t="str">
            <v>Specify in Comments</v>
          </cell>
          <cell r="N10845">
            <v>40988</v>
          </cell>
        </row>
        <row r="10846">
          <cell r="A10846" t="str">
            <v>40799998</v>
          </cell>
          <cell r="B10846" t="str">
            <v>Point</v>
          </cell>
          <cell r="C10846" t="str">
            <v>Organic Chem Storage - Miscellaneous /Specify in Comments</v>
          </cell>
          <cell r="D10846" t="str">
            <v>Industrial Processes - Storage and Transfer</v>
          </cell>
          <cell r="G10846" t="str">
            <v>Petroleum and Solvent Evaporation</v>
          </cell>
          <cell r="H10846" t="str">
            <v>Organic Chemical Storage</v>
          </cell>
          <cell r="I10846" t="str">
            <v>Miscellaneous</v>
          </cell>
          <cell r="J10846" t="str">
            <v>Specify in Comments</v>
          </cell>
          <cell r="K10846" t="str">
            <v>40799997</v>
          </cell>
          <cell r="L10846" t="str">
            <v>2005</v>
          </cell>
          <cell r="N10846">
            <v>40988</v>
          </cell>
        </row>
        <row r="10847">
          <cell r="A10847" t="str">
            <v>40799999</v>
          </cell>
          <cell r="B10847" t="str">
            <v>Point</v>
          </cell>
          <cell r="C10847" t="str">
            <v>Organic Chem Storage - Miscellaneous /Other Not Classified</v>
          </cell>
          <cell r="D10847" t="str">
            <v>Industrial Processes - Storage and Transfer</v>
          </cell>
          <cell r="G10847" t="str">
            <v>Petroleum and Solvent Evaporation</v>
          </cell>
          <cell r="H10847" t="str">
            <v>Organic Chemical Storage</v>
          </cell>
          <cell r="I10847" t="str">
            <v>Miscellaneous</v>
          </cell>
          <cell r="J10847" t="str">
            <v>Other Not Classified</v>
          </cell>
          <cell r="N10847">
            <v>40988</v>
          </cell>
        </row>
        <row r="10848">
          <cell r="A10848" t="str">
            <v>40880001</v>
          </cell>
          <cell r="B10848" t="str">
            <v>Point</v>
          </cell>
          <cell r="C10848" t="str">
            <v>Organic Chem Transport /Equipment Leaks</v>
          </cell>
          <cell r="D10848" t="str">
            <v>Industrial Processes - Storage and Transfer</v>
          </cell>
          <cell r="G10848" t="str">
            <v>Petroleum and Solvent Evaporation</v>
          </cell>
          <cell r="H10848" t="str">
            <v>Organic Chemical Transportation</v>
          </cell>
          <cell r="I10848" t="str">
            <v>Equipment Leaks</v>
          </cell>
          <cell r="J10848" t="str">
            <v>Equipment Leaks</v>
          </cell>
          <cell r="N10848">
            <v>40988</v>
          </cell>
        </row>
        <row r="10849">
          <cell r="A10849" t="str">
            <v>40899995</v>
          </cell>
          <cell r="B10849" t="str">
            <v>Point</v>
          </cell>
          <cell r="C10849" t="str">
            <v>Organic Chem Transport /Specific Liquid /Cars/Trucks: Loading Rack</v>
          </cell>
          <cell r="D10849" t="str">
            <v>Industrial Processes - Storage and Transfer</v>
          </cell>
          <cell r="G10849" t="str">
            <v>Petroleum and Solvent Evaporation</v>
          </cell>
          <cell r="H10849" t="str">
            <v>Organic Chemical Transportation</v>
          </cell>
          <cell r="I10849" t="str">
            <v>Specific Liquid</v>
          </cell>
          <cell r="J10849" t="str">
            <v>Cars/Trucks: Loading Rack</v>
          </cell>
          <cell r="N10849">
            <v>40988</v>
          </cell>
        </row>
        <row r="10850">
          <cell r="A10850" t="str">
            <v>40899997</v>
          </cell>
          <cell r="B10850" t="str">
            <v>Point</v>
          </cell>
          <cell r="C10850" t="str">
            <v>Organic Chem Transport /Specific Liquid /Marine Vessels: Loading Rack</v>
          </cell>
          <cell r="D10850" t="str">
            <v>Industrial Processes - Storage and Transfer</v>
          </cell>
          <cell r="G10850" t="str">
            <v>Petroleum and Solvent Evaporation</v>
          </cell>
          <cell r="H10850" t="str">
            <v>Organic Chemical Transportation</v>
          </cell>
          <cell r="I10850" t="str">
            <v>Specific Liquid</v>
          </cell>
          <cell r="J10850" t="str">
            <v>Marine Vessels: Loading Rack</v>
          </cell>
          <cell r="N10850">
            <v>40988</v>
          </cell>
        </row>
        <row r="10851">
          <cell r="A10851" t="str">
            <v>40899999</v>
          </cell>
          <cell r="B10851" t="str">
            <v>Point</v>
          </cell>
          <cell r="C10851" t="str">
            <v>Organic Chem Transport /Specific Liquid /Loading Rack</v>
          </cell>
          <cell r="D10851" t="str">
            <v>Industrial Processes - Storage and Transfer</v>
          </cell>
          <cell r="G10851" t="str">
            <v>Petroleum and Solvent Evaporation</v>
          </cell>
          <cell r="H10851" t="str">
            <v>Organic Chemical Transportation</v>
          </cell>
          <cell r="I10851" t="str">
            <v>Specific Liquid</v>
          </cell>
          <cell r="J10851" t="str">
            <v>Loading Rack</v>
          </cell>
          <cell r="N10851">
            <v>40988</v>
          </cell>
        </row>
        <row r="10852">
          <cell r="A10852" t="str">
            <v>41000101</v>
          </cell>
          <cell r="B10852" t="str">
            <v>Point</v>
          </cell>
          <cell r="C10852" t="str">
            <v>Dry Cleaning - Industrial - Petrol Solvent /Stoddard</v>
          </cell>
          <cell r="D10852" t="str">
            <v>Solvent - Dry Cleaning</v>
          </cell>
          <cell r="G10852" t="str">
            <v>Petroleum and Solvent Evaporation</v>
          </cell>
          <cell r="H10852" t="str">
            <v>Dry Cleaning</v>
          </cell>
          <cell r="I10852" t="str">
            <v>Petroleum Solvent - Industrial</v>
          </cell>
          <cell r="J10852" t="str">
            <v>Stoddard</v>
          </cell>
          <cell r="N10852">
            <v>40988</v>
          </cell>
        </row>
        <row r="10853">
          <cell r="A10853" t="str">
            <v>41000102</v>
          </cell>
          <cell r="B10853" t="str">
            <v>Point</v>
          </cell>
          <cell r="C10853" t="str">
            <v>Dry Cleaning - Industrial - Petrol Solvent /Stoddard</v>
          </cell>
          <cell r="D10853" t="str">
            <v>Solvent - Dry Cleaning</v>
          </cell>
          <cell r="G10853" t="str">
            <v>Petroleum and Solvent Evaporation</v>
          </cell>
          <cell r="H10853" t="str">
            <v>Dry Cleaning</v>
          </cell>
          <cell r="I10853" t="str">
            <v>Petroleum Solvent - Industrial</v>
          </cell>
          <cell r="J10853" t="str">
            <v>Stoddard</v>
          </cell>
          <cell r="K10853" t="str">
            <v>41000101</v>
          </cell>
          <cell r="L10853" t="str">
            <v>2005</v>
          </cell>
          <cell r="N10853">
            <v>40988</v>
          </cell>
        </row>
        <row r="10854">
          <cell r="A10854" t="str">
            <v>41000115</v>
          </cell>
          <cell r="B10854" t="str">
            <v>Point</v>
          </cell>
          <cell r="C10854" t="str">
            <v>Dry Cleaning - Industrial - Petrol Solvent /Washer/Extractor</v>
          </cell>
          <cell r="D10854" t="str">
            <v>Solvent - Dry Cleaning</v>
          </cell>
          <cell r="G10854" t="str">
            <v>Petroleum and Solvent Evaporation</v>
          </cell>
          <cell r="H10854" t="str">
            <v>Dry Cleaning</v>
          </cell>
          <cell r="I10854" t="str">
            <v>Petroleum Solvent - Industrial</v>
          </cell>
          <cell r="J10854" t="str">
            <v>Washer/Extractor</v>
          </cell>
          <cell r="N10854">
            <v>40988</v>
          </cell>
        </row>
        <row r="10855">
          <cell r="A10855" t="str">
            <v>41000125</v>
          </cell>
          <cell r="B10855" t="str">
            <v>Point</v>
          </cell>
          <cell r="C10855" t="str">
            <v>Dry Cleaning - Industrial - Petrol Solvent /Solvent Settling Tank: Batch Flow</v>
          </cell>
          <cell r="D10855" t="str">
            <v>Solvent - Dry Cleaning</v>
          </cell>
          <cell r="G10855" t="str">
            <v>Petroleum and Solvent Evaporation</v>
          </cell>
          <cell r="H10855" t="str">
            <v>Dry Cleaning</v>
          </cell>
          <cell r="I10855" t="str">
            <v>Petroleum Solvent - Industrial</v>
          </cell>
          <cell r="J10855" t="str">
            <v>Solvent Settling Tank: Batch Flow</v>
          </cell>
          <cell r="N10855">
            <v>40988</v>
          </cell>
        </row>
        <row r="10856">
          <cell r="A10856" t="str">
            <v>41000126</v>
          </cell>
          <cell r="B10856" t="str">
            <v>Point</v>
          </cell>
          <cell r="C10856" t="str">
            <v>Dry Cleaning - Industrial - Petrol Solvent /Solvent Settling Tank: Continuous Flow</v>
          </cell>
          <cell r="D10856" t="str">
            <v>Solvent - Dry Cleaning</v>
          </cell>
          <cell r="G10856" t="str">
            <v>Petroleum and Solvent Evaporation</v>
          </cell>
          <cell r="H10856" t="str">
            <v>Dry Cleaning</v>
          </cell>
          <cell r="I10856" t="str">
            <v>Petroleum Solvent - Industrial</v>
          </cell>
          <cell r="J10856" t="str">
            <v>Solvent Settling Tank: Continuous Flow</v>
          </cell>
          <cell r="N10856">
            <v>40988</v>
          </cell>
        </row>
        <row r="10857">
          <cell r="A10857" t="str">
            <v>41000130</v>
          </cell>
          <cell r="B10857" t="str">
            <v>Point</v>
          </cell>
          <cell r="C10857" t="str">
            <v>Dry Cleaning - Industrial - Petrol Solvent /Dryer</v>
          </cell>
          <cell r="D10857" t="str">
            <v>Solvent - Dry Cleaning</v>
          </cell>
          <cell r="G10857" t="str">
            <v>Petroleum and Solvent Evaporation</v>
          </cell>
          <cell r="H10857" t="str">
            <v>Dry Cleaning</v>
          </cell>
          <cell r="I10857" t="str">
            <v>Petroleum Solvent - Industrial</v>
          </cell>
          <cell r="J10857" t="str">
            <v>Dryer</v>
          </cell>
          <cell r="N10857">
            <v>40988</v>
          </cell>
        </row>
        <row r="10858">
          <cell r="A10858" t="str">
            <v>41000131</v>
          </cell>
          <cell r="B10858" t="str">
            <v>Point</v>
          </cell>
          <cell r="C10858" t="str">
            <v>Dry Cleaning - Industrial - Petrol Solvent /Dryer: Loading/Unloading</v>
          </cell>
          <cell r="D10858" t="str">
            <v>Solvent - Dry Cleaning</v>
          </cell>
          <cell r="G10858" t="str">
            <v>Petroleum and Solvent Evaporation</v>
          </cell>
          <cell r="H10858" t="str">
            <v>Dry Cleaning</v>
          </cell>
          <cell r="I10858" t="str">
            <v>Petroleum Solvent - Industrial</v>
          </cell>
          <cell r="J10858" t="str">
            <v>Dryer: Loading/Unloading</v>
          </cell>
          <cell r="N10858">
            <v>40988</v>
          </cell>
        </row>
        <row r="10859">
          <cell r="A10859" t="str">
            <v>41000132</v>
          </cell>
          <cell r="B10859" t="str">
            <v>Point</v>
          </cell>
          <cell r="C10859" t="str">
            <v>Dry Cleaning - Industrial - Petrol Solvent /Dryer: Drying Cycle</v>
          </cell>
          <cell r="D10859" t="str">
            <v>Solvent - Dry Cleaning</v>
          </cell>
          <cell r="G10859" t="str">
            <v>Petroleum and Solvent Evaporation</v>
          </cell>
          <cell r="H10859" t="str">
            <v>Dry Cleaning</v>
          </cell>
          <cell r="I10859" t="str">
            <v>Petroleum Solvent - Industrial</v>
          </cell>
          <cell r="J10859" t="str">
            <v>Dryer: Drying Cycle</v>
          </cell>
          <cell r="N10859">
            <v>40988</v>
          </cell>
        </row>
        <row r="10860">
          <cell r="A10860" t="str">
            <v>41000133</v>
          </cell>
          <cell r="B10860" t="str">
            <v>Point</v>
          </cell>
          <cell r="C10860" t="str">
            <v>Dry Cleaning - Industrial - Petrol Solvent /Dryer: Cool Down Cycle</v>
          </cell>
          <cell r="D10860" t="str">
            <v>Solvent - Dry Cleaning</v>
          </cell>
          <cell r="G10860" t="str">
            <v>Petroleum and Solvent Evaporation</v>
          </cell>
          <cell r="H10860" t="str">
            <v>Dry Cleaning</v>
          </cell>
          <cell r="I10860" t="str">
            <v>Petroleum Solvent - Industrial</v>
          </cell>
          <cell r="J10860" t="str">
            <v>Dryer: Cool Down Cycle</v>
          </cell>
          <cell r="N10860">
            <v>40988</v>
          </cell>
        </row>
        <row r="10861">
          <cell r="A10861" t="str">
            <v>41000140</v>
          </cell>
          <cell r="B10861" t="str">
            <v>Point</v>
          </cell>
          <cell r="C10861" t="str">
            <v>Dry Cleaning - Industrial - Petrol Solvent /Filtration</v>
          </cell>
          <cell r="D10861" t="str">
            <v>Solvent - Dry Cleaning</v>
          </cell>
          <cell r="G10861" t="str">
            <v>Petroleum and Solvent Evaporation</v>
          </cell>
          <cell r="H10861" t="str">
            <v>Dry Cleaning</v>
          </cell>
          <cell r="I10861" t="str">
            <v>Petroleum Solvent - Industrial</v>
          </cell>
          <cell r="J10861" t="str">
            <v>Filtration</v>
          </cell>
          <cell r="N10861">
            <v>40988</v>
          </cell>
        </row>
        <row r="10862">
          <cell r="A10862" t="str">
            <v>41000141</v>
          </cell>
          <cell r="B10862" t="str">
            <v>Point</v>
          </cell>
          <cell r="C10862" t="str">
            <v>Dry Cleaning - Industrial - Petrol Solvent /Filtration, Diatomite: Single Charge</v>
          </cell>
          <cell r="D10862" t="str">
            <v>Solvent - Dry Cleaning</v>
          </cell>
          <cell r="G10862" t="str">
            <v>Petroleum and Solvent Evaporation</v>
          </cell>
          <cell r="H10862" t="str">
            <v>Dry Cleaning</v>
          </cell>
          <cell r="I10862" t="str">
            <v>Petroleum Solvent - Industrial</v>
          </cell>
          <cell r="J10862" t="str">
            <v>Filtration, Diatomite: Single Charge</v>
          </cell>
          <cell r="N10862">
            <v>40988</v>
          </cell>
        </row>
        <row r="10863">
          <cell r="A10863" t="str">
            <v>41000142</v>
          </cell>
          <cell r="B10863" t="str">
            <v>Point</v>
          </cell>
          <cell r="C10863" t="str">
            <v>Dry Cleaning - Industrial - Petrol Solvent /Filtration, Diatomite: Multiple Charge</v>
          </cell>
          <cell r="D10863" t="str">
            <v>Solvent - Dry Cleaning</v>
          </cell>
          <cell r="G10863" t="str">
            <v>Petroleum and Solvent Evaporation</v>
          </cell>
          <cell r="H10863" t="str">
            <v>Dry Cleaning</v>
          </cell>
          <cell r="I10863" t="str">
            <v>Petroleum Solvent - Industrial</v>
          </cell>
          <cell r="J10863" t="str">
            <v>Filtration, Diatomite: Multiple Charge</v>
          </cell>
          <cell r="N10863">
            <v>40988</v>
          </cell>
        </row>
        <row r="10864">
          <cell r="A10864" t="str">
            <v>41000143</v>
          </cell>
          <cell r="B10864" t="str">
            <v>Point</v>
          </cell>
          <cell r="C10864" t="str">
            <v>Dry Cleaning - Industrial - Petrol Solvent /Filtration, Diatomite: Regenerative</v>
          </cell>
          <cell r="D10864" t="str">
            <v>Solvent - Dry Cleaning</v>
          </cell>
          <cell r="G10864" t="str">
            <v>Petroleum and Solvent Evaporation</v>
          </cell>
          <cell r="H10864" t="str">
            <v>Dry Cleaning</v>
          </cell>
          <cell r="I10864" t="str">
            <v>Petroleum Solvent - Industrial</v>
          </cell>
          <cell r="J10864" t="str">
            <v>Filtration, Diatomite: Regenerative</v>
          </cell>
          <cell r="N10864">
            <v>40988</v>
          </cell>
        </row>
        <row r="10865">
          <cell r="A10865" t="str">
            <v>41000144</v>
          </cell>
          <cell r="B10865" t="str">
            <v>Point</v>
          </cell>
          <cell r="C10865" t="str">
            <v>Dry Cleaning - Industrial - Petrol Solvent /Filtration, Cartridge, Carbon Core, Batch Oper</v>
          </cell>
          <cell r="D10865" t="str">
            <v>Solvent - Dry Cleaning</v>
          </cell>
          <cell r="G10865" t="str">
            <v>Petroleum and Solvent Evaporation</v>
          </cell>
          <cell r="H10865" t="str">
            <v>Dry Cleaning</v>
          </cell>
          <cell r="I10865" t="str">
            <v>Petroleum Solvent - Industrial</v>
          </cell>
          <cell r="J10865" t="str">
            <v>Filtration, Cartridge, Carbon Core, Batch Operation</v>
          </cell>
          <cell r="N10865">
            <v>40988</v>
          </cell>
        </row>
        <row r="10866">
          <cell r="A10866" t="str">
            <v>41000145</v>
          </cell>
          <cell r="B10866" t="str">
            <v>Point</v>
          </cell>
          <cell r="C10866" t="str">
            <v>Dry Cleaning - Industrial - Petrol Solvent /Filtration, Cartridge, All Carbon, Batch Oper</v>
          </cell>
          <cell r="D10866" t="str">
            <v>Solvent - Dry Cleaning</v>
          </cell>
          <cell r="G10866" t="str">
            <v>Petroleum and Solvent Evaporation</v>
          </cell>
          <cell r="H10866" t="str">
            <v>Dry Cleaning</v>
          </cell>
          <cell r="I10866" t="str">
            <v>Petroleum Solvent - Industrial</v>
          </cell>
          <cell r="J10866" t="str">
            <v>Filtration, Cartridge, All Carbon, Batch Operation</v>
          </cell>
          <cell r="N10866">
            <v>40988</v>
          </cell>
        </row>
        <row r="10867">
          <cell r="A10867" t="str">
            <v>41000146</v>
          </cell>
          <cell r="B10867" t="str">
            <v>Point</v>
          </cell>
          <cell r="C10867" t="str">
            <v>Dry Cleaning - Industrial - Petrol Solvent /Filtration, Cartridge, Carbon Core, Continuous Oper</v>
          </cell>
          <cell r="D10867" t="str">
            <v>Solvent - Dry Cleaning</v>
          </cell>
          <cell r="G10867" t="str">
            <v>Petroleum and Solvent Evaporation</v>
          </cell>
          <cell r="H10867" t="str">
            <v>Dry Cleaning</v>
          </cell>
          <cell r="I10867" t="str">
            <v>Petroleum Solvent - Industrial</v>
          </cell>
          <cell r="J10867" t="str">
            <v>Filtration, Cartridge, Carbon Core, Continuous Operation</v>
          </cell>
          <cell r="N10867">
            <v>40988</v>
          </cell>
        </row>
        <row r="10868">
          <cell r="A10868" t="str">
            <v>41000147</v>
          </cell>
          <cell r="B10868" t="str">
            <v>Point</v>
          </cell>
          <cell r="C10868" t="str">
            <v>Dry Cleaning - Industrial - Petrol Solvent /Filtration, Cartridge, All Carbon, Continuous Oper</v>
          </cell>
          <cell r="D10868" t="str">
            <v>Solvent - Dry Cleaning</v>
          </cell>
          <cell r="G10868" t="str">
            <v>Petroleum and Solvent Evaporation</v>
          </cell>
          <cell r="H10868" t="str">
            <v>Dry Cleaning</v>
          </cell>
          <cell r="I10868" t="str">
            <v>Petroleum Solvent - Industrial</v>
          </cell>
          <cell r="J10868" t="str">
            <v>Filtration, Cartridge, All Carbon, Continuous Operation</v>
          </cell>
          <cell r="N10868">
            <v>40988</v>
          </cell>
        </row>
        <row r="10869">
          <cell r="A10869" t="str">
            <v>41000160</v>
          </cell>
          <cell r="B10869" t="str">
            <v>Point</v>
          </cell>
          <cell r="C10869" t="str">
            <v>Dry Cleaning - Industrial - Petrol Solvent /Waste Disposal</v>
          </cell>
          <cell r="D10869" t="str">
            <v>Solvent - Dry Cleaning</v>
          </cell>
          <cell r="G10869" t="str">
            <v>Petroleum and Solvent Evaporation</v>
          </cell>
          <cell r="H10869" t="str">
            <v>Dry Cleaning</v>
          </cell>
          <cell r="I10869" t="str">
            <v>Petroleum Solvent - Industrial</v>
          </cell>
          <cell r="J10869" t="str">
            <v>Waste Disposal</v>
          </cell>
          <cell r="N10869">
            <v>40988</v>
          </cell>
        </row>
        <row r="10870">
          <cell r="A10870" t="str">
            <v>41000161</v>
          </cell>
          <cell r="B10870" t="str">
            <v>Point</v>
          </cell>
          <cell r="C10870" t="str">
            <v>Dry Cleaning - Industrial - Petrol Solvent /Waste Disposal: Filter Waste, Drained</v>
          </cell>
          <cell r="D10870" t="str">
            <v>Solvent - Dry Cleaning</v>
          </cell>
          <cell r="G10870" t="str">
            <v>Petroleum and Solvent Evaporation</v>
          </cell>
          <cell r="H10870" t="str">
            <v>Dry Cleaning</v>
          </cell>
          <cell r="I10870" t="str">
            <v>Petroleum Solvent - Industrial</v>
          </cell>
          <cell r="J10870" t="str">
            <v>Waste Disposal: Filter Waste, Drained</v>
          </cell>
          <cell r="N10870">
            <v>40988</v>
          </cell>
        </row>
        <row r="10871">
          <cell r="A10871" t="str">
            <v>41000162</v>
          </cell>
          <cell r="B10871" t="str">
            <v>Point</v>
          </cell>
          <cell r="C10871" t="str">
            <v>Dry Cleaning - Industrial - Petrol Solvent /Waste Disposal: Filter Waste, Centrifuged</v>
          </cell>
          <cell r="D10871" t="str">
            <v>Solvent - Dry Cleaning</v>
          </cell>
          <cell r="G10871" t="str">
            <v>Petroleum and Solvent Evaporation</v>
          </cell>
          <cell r="H10871" t="str">
            <v>Dry Cleaning</v>
          </cell>
          <cell r="I10871" t="str">
            <v>Petroleum Solvent - Industrial</v>
          </cell>
          <cell r="J10871" t="str">
            <v>Waste Disposal: Filter Waste, Centrifuged</v>
          </cell>
          <cell r="N10871">
            <v>40988</v>
          </cell>
        </row>
        <row r="10872">
          <cell r="A10872" t="str">
            <v>41000163</v>
          </cell>
          <cell r="B10872" t="str">
            <v>Point</v>
          </cell>
          <cell r="C10872" t="str">
            <v>Dry Cleaning - Industrial - Petrol Solvent /Waste Disposal: Settling Tank Sludge</v>
          </cell>
          <cell r="D10872" t="str">
            <v>Solvent - Dry Cleaning</v>
          </cell>
          <cell r="G10872" t="str">
            <v>Petroleum and Solvent Evaporation</v>
          </cell>
          <cell r="H10872" t="str">
            <v>Dry Cleaning</v>
          </cell>
          <cell r="I10872" t="str">
            <v>Petroleum Solvent - Industrial</v>
          </cell>
          <cell r="J10872" t="str">
            <v>Waste Disposal: Settling Tank Sludge</v>
          </cell>
          <cell r="N10872">
            <v>40988</v>
          </cell>
        </row>
        <row r="10873">
          <cell r="A10873" t="str">
            <v>41000164</v>
          </cell>
          <cell r="B10873" t="str">
            <v>Point</v>
          </cell>
          <cell r="C10873" t="str">
            <v>Dry Cleaning - Industrial - Petrol Solvent /Waste Disposal: Still Waste</v>
          </cell>
          <cell r="D10873" t="str">
            <v>Solvent - Dry Cleaning</v>
          </cell>
          <cell r="G10873" t="str">
            <v>Petroleum and Solvent Evaporation</v>
          </cell>
          <cell r="H10873" t="str">
            <v>Dry Cleaning</v>
          </cell>
          <cell r="I10873" t="str">
            <v>Petroleum Solvent - Industrial</v>
          </cell>
          <cell r="J10873" t="str">
            <v>Waste Disposal: Still Waste</v>
          </cell>
          <cell r="N10873">
            <v>40988</v>
          </cell>
        </row>
        <row r="10874">
          <cell r="A10874" t="str">
            <v>41000165</v>
          </cell>
          <cell r="B10874" t="str">
            <v>Point</v>
          </cell>
          <cell r="C10874" t="str">
            <v>Dry Cleaning - Industrial - Petrol Solvent /Waste Disposal: Cartridge, All Carbon</v>
          </cell>
          <cell r="D10874" t="str">
            <v>Solvent - Dry Cleaning</v>
          </cell>
          <cell r="G10874" t="str">
            <v>Petroleum and Solvent Evaporation</v>
          </cell>
          <cell r="H10874" t="str">
            <v>Dry Cleaning</v>
          </cell>
          <cell r="I10874" t="str">
            <v>Petroleum Solvent - Industrial</v>
          </cell>
          <cell r="J10874" t="str">
            <v>Waste Disposal: Cartridge, All Carbon</v>
          </cell>
          <cell r="N10874">
            <v>40988</v>
          </cell>
        </row>
        <row r="10875">
          <cell r="A10875" t="str">
            <v>41000166</v>
          </cell>
          <cell r="B10875" t="str">
            <v>Point</v>
          </cell>
          <cell r="C10875" t="str">
            <v>Dry Cleaning - Industrial - Petrol Solvent /Waste Disposal: Cartridge, Carbon Core Only</v>
          </cell>
          <cell r="D10875" t="str">
            <v>Solvent - Dry Cleaning</v>
          </cell>
          <cell r="G10875" t="str">
            <v>Petroleum and Solvent Evaporation</v>
          </cell>
          <cell r="H10875" t="str">
            <v>Dry Cleaning</v>
          </cell>
          <cell r="I10875" t="str">
            <v>Petroleum Solvent - Industrial</v>
          </cell>
          <cell r="J10875" t="str">
            <v>Waste Disposal: Cartridge, Carbon Core Only</v>
          </cell>
          <cell r="N10875">
            <v>40988</v>
          </cell>
        </row>
        <row r="10876">
          <cell r="A10876" t="str">
            <v>41000201</v>
          </cell>
          <cell r="B10876" t="str">
            <v>Point</v>
          </cell>
          <cell r="C10876" t="str">
            <v>Dry Cleaning - Commercial - Petrol Solvent /Stoddard</v>
          </cell>
          <cell r="D10876" t="str">
            <v>Solvent - Dry Cleaning</v>
          </cell>
          <cell r="G10876" t="str">
            <v>Petroleum and Solvent Evaporation</v>
          </cell>
          <cell r="H10876" t="str">
            <v>Dry Cleaning</v>
          </cell>
          <cell r="I10876" t="str">
            <v>Petroleum Solvent - Commercial</v>
          </cell>
          <cell r="J10876" t="str">
            <v>Stoddard</v>
          </cell>
          <cell r="K10876" t="str">
            <v>41000202</v>
          </cell>
          <cell r="L10876" t="str">
            <v>2005</v>
          </cell>
          <cell r="N10876">
            <v>40988</v>
          </cell>
        </row>
        <row r="10877">
          <cell r="A10877" t="str">
            <v>41000202</v>
          </cell>
          <cell r="B10877" t="str">
            <v>Point</v>
          </cell>
          <cell r="C10877" t="str">
            <v>Dry Cleaning - Commercial - Petrol Solvent /Stoddard</v>
          </cell>
          <cell r="D10877" t="str">
            <v>Solvent - Dry Cleaning</v>
          </cell>
          <cell r="G10877" t="str">
            <v>Petroleum and Solvent Evaporation</v>
          </cell>
          <cell r="H10877" t="str">
            <v>Dry Cleaning</v>
          </cell>
          <cell r="I10877" t="str">
            <v>Petroleum Solvent - Commercial</v>
          </cell>
          <cell r="J10877" t="str">
            <v>Stoddard</v>
          </cell>
          <cell r="N10877">
            <v>40988</v>
          </cell>
        </row>
        <row r="10878">
          <cell r="A10878" t="str">
            <v>41000215</v>
          </cell>
          <cell r="B10878" t="str">
            <v>Point</v>
          </cell>
          <cell r="C10878" t="str">
            <v>Dry Cleaning - Commercial - Petrol Solvent /Washer/Extractor</v>
          </cell>
          <cell r="D10878" t="str">
            <v>Solvent - Dry Cleaning</v>
          </cell>
          <cell r="G10878" t="str">
            <v>Petroleum and Solvent Evaporation</v>
          </cell>
          <cell r="H10878" t="str">
            <v>Dry Cleaning</v>
          </cell>
          <cell r="I10878" t="str">
            <v>Petroleum Solvent - Commercial</v>
          </cell>
          <cell r="J10878" t="str">
            <v>Washer/Extractor</v>
          </cell>
          <cell r="N10878">
            <v>40988</v>
          </cell>
        </row>
        <row r="10879">
          <cell r="A10879" t="str">
            <v>41000225</v>
          </cell>
          <cell r="B10879" t="str">
            <v>Point</v>
          </cell>
          <cell r="C10879" t="str">
            <v>Dry Cleaning - Commercial - Petrol Solvent /Solvent Settling Tank: Batch Flow</v>
          </cell>
          <cell r="D10879" t="str">
            <v>Solvent - Dry Cleaning</v>
          </cell>
          <cell r="G10879" t="str">
            <v>Petroleum and Solvent Evaporation</v>
          </cell>
          <cell r="H10879" t="str">
            <v>Dry Cleaning</v>
          </cell>
          <cell r="I10879" t="str">
            <v>Petroleum Solvent - Commercial</v>
          </cell>
          <cell r="J10879" t="str">
            <v>Solvent Settling Tank: Batch Flow</v>
          </cell>
          <cell r="N10879">
            <v>40988</v>
          </cell>
        </row>
        <row r="10880">
          <cell r="A10880" t="str">
            <v>41000226</v>
          </cell>
          <cell r="B10880" t="str">
            <v>Point</v>
          </cell>
          <cell r="C10880" t="str">
            <v>Dry Cleaning - Commercial - Petrol Solvent /Solvent Settling Tank: Continuous Flow</v>
          </cell>
          <cell r="D10880" t="str">
            <v>Solvent - Dry Cleaning</v>
          </cell>
          <cell r="G10880" t="str">
            <v>Petroleum and Solvent Evaporation</v>
          </cell>
          <cell r="H10880" t="str">
            <v>Dry Cleaning</v>
          </cell>
          <cell r="I10880" t="str">
            <v>Petroleum Solvent - Commercial</v>
          </cell>
          <cell r="J10880" t="str">
            <v>Solvent Settling Tank: Continuous Flow</v>
          </cell>
          <cell r="N10880">
            <v>40988</v>
          </cell>
        </row>
        <row r="10881">
          <cell r="A10881" t="str">
            <v>41000230</v>
          </cell>
          <cell r="B10881" t="str">
            <v>Point</v>
          </cell>
          <cell r="C10881" t="str">
            <v>Dry Cleaning - Commercial - Petrol Solvent /Dryer</v>
          </cell>
          <cell r="D10881" t="str">
            <v>Solvent - Dry Cleaning</v>
          </cell>
          <cell r="G10881" t="str">
            <v>Petroleum and Solvent Evaporation</v>
          </cell>
          <cell r="H10881" t="str">
            <v>Dry Cleaning</v>
          </cell>
          <cell r="I10881" t="str">
            <v>Petroleum Solvent - Commercial</v>
          </cell>
          <cell r="J10881" t="str">
            <v>Dryer</v>
          </cell>
          <cell r="N10881">
            <v>40988</v>
          </cell>
        </row>
        <row r="10882">
          <cell r="A10882" t="str">
            <v>41000231</v>
          </cell>
          <cell r="B10882" t="str">
            <v>Point</v>
          </cell>
          <cell r="C10882" t="str">
            <v>Dry Cleaning - Commercial - Petrol Solvent /Dryer: Loading/Unloading</v>
          </cell>
          <cell r="D10882" t="str">
            <v>Solvent - Dry Cleaning</v>
          </cell>
          <cell r="G10882" t="str">
            <v>Petroleum and Solvent Evaporation</v>
          </cell>
          <cell r="H10882" t="str">
            <v>Dry Cleaning</v>
          </cell>
          <cell r="I10882" t="str">
            <v>Petroleum Solvent - Commercial</v>
          </cell>
          <cell r="J10882" t="str">
            <v>Dryer: Loading/Unloading</v>
          </cell>
          <cell r="N10882">
            <v>40988</v>
          </cell>
        </row>
        <row r="10883">
          <cell r="A10883" t="str">
            <v>41000232</v>
          </cell>
          <cell r="B10883" t="str">
            <v>Point</v>
          </cell>
          <cell r="C10883" t="str">
            <v>Dry Cleaning - Commercial - Petrol Solvent /Dryer: Drying Cycle</v>
          </cell>
          <cell r="D10883" t="str">
            <v>Solvent - Dry Cleaning</v>
          </cell>
          <cell r="G10883" t="str">
            <v>Petroleum and Solvent Evaporation</v>
          </cell>
          <cell r="H10883" t="str">
            <v>Dry Cleaning</v>
          </cell>
          <cell r="I10883" t="str">
            <v>Petroleum Solvent - Commercial</v>
          </cell>
          <cell r="J10883" t="str">
            <v>Dryer: Drying Cycle</v>
          </cell>
          <cell r="N10883">
            <v>40988</v>
          </cell>
        </row>
        <row r="10884">
          <cell r="A10884" t="str">
            <v>41000233</v>
          </cell>
          <cell r="B10884" t="str">
            <v>Point</v>
          </cell>
          <cell r="C10884" t="str">
            <v>Dry Cleaning - Commercial - Petrol Solvent /Dryer: Cool Down Cycle</v>
          </cell>
          <cell r="D10884" t="str">
            <v>Solvent - Dry Cleaning</v>
          </cell>
          <cell r="G10884" t="str">
            <v>Petroleum and Solvent Evaporation</v>
          </cell>
          <cell r="H10884" t="str">
            <v>Dry Cleaning</v>
          </cell>
          <cell r="I10884" t="str">
            <v>Petroleum Solvent - Commercial</v>
          </cell>
          <cell r="J10884" t="str">
            <v>Dryer: Cool Down Cycle</v>
          </cell>
          <cell r="N10884">
            <v>40988</v>
          </cell>
        </row>
        <row r="10885">
          <cell r="A10885" t="str">
            <v>41000240</v>
          </cell>
          <cell r="B10885" t="str">
            <v>Point</v>
          </cell>
          <cell r="C10885" t="str">
            <v>Dry Cleaning - Commercial - Petrol Solvent /Filtration</v>
          </cell>
          <cell r="D10885" t="str">
            <v>Solvent - Dry Cleaning</v>
          </cell>
          <cell r="G10885" t="str">
            <v>Petroleum and Solvent Evaporation</v>
          </cell>
          <cell r="H10885" t="str">
            <v>Dry Cleaning</v>
          </cell>
          <cell r="I10885" t="str">
            <v>Petroleum Solvent - Commercial</v>
          </cell>
          <cell r="J10885" t="str">
            <v>Filtration</v>
          </cell>
          <cell r="N10885">
            <v>40988</v>
          </cell>
        </row>
        <row r="10886">
          <cell r="A10886" t="str">
            <v>41000241</v>
          </cell>
          <cell r="B10886" t="str">
            <v>Point</v>
          </cell>
          <cell r="C10886" t="str">
            <v>Dry Cleaning - Commercial - Petrol Solvent /Filtration, Diatomite: Single Charge</v>
          </cell>
          <cell r="D10886" t="str">
            <v>Solvent - Dry Cleaning</v>
          </cell>
          <cell r="G10886" t="str">
            <v>Petroleum and Solvent Evaporation</v>
          </cell>
          <cell r="H10886" t="str">
            <v>Dry Cleaning</v>
          </cell>
          <cell r="I10886" t="str">
            <v>Petroleum Solvent - Commercial</v>
          </cell>
          <cell r="J10886" t="str">
            <v>Filtration, Diatomite: Single Charge</v>
          </cell>
          <cell r="N10886">
            <v>40988</v>
          </cell>
        </row>
        <row r="10887">
          <cell r="A10887" t="str">
            <v>41000242</v>
          </cell>
          <cell r="B10887" t="str">
            <v>Point</v>
          </cell>
          <cell r="C10887" t="str">
            <v>Dry Cleaning - Commercial - Petrol Solvent /Filtration, Diatomite: Multiple Charge</v>
          </cell>
          <cell r="D10887" t="str">
            <v>Solvent - Dry Cleaning</v>
          </cell>
          <cell r="G10887" t="str">
            <v>Petroleum and Solvent Evaporation</v>
          </cell>
          <cell r="H10887" t="str">
            <v>Dry Cleaning</v>
          </cell>
          <cell r="I10887" t="str">
            <v>Petroleum Solvent - Commercial</v>
          </cell>
          <cell r="J10887" t="str">
            <v>Filtration, Diatomite: Multiple Charge</v>
          </cell>
          <cell r="N10887">
            <v>40988</v>
          </cell>
        </row>
        <row r="10888">
          <cell r="A10888" t="str">
            <v>41000243</v>
          </cell>
          <cell r="B10888" t="str">
            <v>Point</v>
          </cell>
          <cell r="C10888" t="str">
            <v>Dry Cleaning - Commercial - Petrol Solvent /Filtration, Diatomite: Regenerative</v>
          </cell>
          <cell r="D10888" t="str">
            <v>Solvent - Dry Cleaning</v>
          </cell>
          <cell r="G10888" t="str">
            <v>Petroleum and Solvent Evaporation</v>
          </cell>
          <cell r="H10888" t="str">
            <v>Dry Cleaning</v>
          </cell>
          <cell r="I10888" t="str">
            <v>Petroleum Solvent - Commercial</v>
          </cell>
          <cell r="J10888" t="str">
            <v>Filtration, Diatomite: Regenerative</v>
          </cell>
          <cell r="N10888">
            <v>40988</v>
          </cell>
        </row>
        <row r="10889">
          <cell r="A10889" t="str">
            <v>41000244</v>
          </cell>
          <cell r="B10889" t="str">
            <v>Point</v>
          </cell>
          <cell r="C10889" t="str">
            <v>Dry Cleaning - Commercial - Petrol Solvent /Filtration, Cartridge, Carbon Core, Batch Operation</v>
          </cell>
          <cell r="D10889" t="str">
            <v>Solvent - Dry Cleaning</v>
          </cell>
          <cell r="G10889" t="str">
            <v>Petroleum and Solvent Evaporation</v>
          </cell>
          <cell r="H10889" t="str">
            <v>Dry Cleaning</v>
          </cell>
          <cell r="I10889" t="str">
            <v>Petroleum Solvent - Commercial</v>
          </cell>
          <cell r="J10889" t="str">
            <v>Filtration, Cartridge, Carbon Core, Batch Operation</v>
          </cell>
          <cell r="N10889">
            <v>40988</v>
          </cell>
        </row>
        <row r="10890">
          <cell r="A10890" t="str">
            <v>41000245</v>
          </cell>
          <cell r="B10890" t="str">
            <v>Point</v>
          </cell>
          <cell r="C10890" t="str">
            <v>Dry Cleaning - Commercial - Petrol Solvent /Filtration, Cartridge, All Carbon, Batch Operation</v>
          </cell>
          <cell r="D10890" t="str">
            <v>Solvent - Dry Cleaning</v>
          </cell>
          <cell r="G10890" t="str">
            <v>Petroleum and Solvent Evaporation</v>
          </cell>
          <cell r="H10890" t="str">
            <v>Dry Cleaning</v>
          </cell>
          <cell r="I10890" t="str">
            <v>Petroleum Solvent - Commercial</v>
          </cell>
          <cell r="J10890" t="str">
            <v>Filtration, Cartridge, All Carbon, Batch Operation</v>
          </cell>
          <cell r="N10890">
            <v>40988</v>
          </cell>
        </row>
        <row r="10891">
          <cell r="A10891" t="str">
            <v>41000246</v>
          </cell>
          <cell r="B10891" t="str">
            <v>Point</v>
          </cell>
          <cell r="C10891" t="str">
            <v>Dry Cleaning - Commercial - Petrol Solvent /Filtration, Cartridge, Carbon Core, Continuous Oper</v>
          </cell>
          <cell r="D10891" t="str">
            <v>Solvent - Dry Cleaning</v>
          </cell>
          <cell r="G10891" t="str">
            <v>Petroleum and Solvent Evaporation</v>
          </cell>
          <cell r="H10891" t="str">
            <v>Dry Cleaning</v>
          </cell>
          <cell r="I10891" t="str">
            <v>Petroleum Solvent - Commercial</v>
          </cell>
          <cell r="J10891" t="str">
            <v>Filtration, Cartridge, Carbon Core, Continuous Operation</v>
          </cell>
          <cell r="N10891">
            <v>40988</v>
          </cell>
        </row>
        <row r="10892">
          <cell r="A10892" t="str">
            <v>41000247</v>
          </cell>
          <cell r="B10892" t="str">
            <v>Point</v>
          </cell>
          <cell r="C10892" t="str">
            <v>Dry Cleaning - Commercial - Petrol Solvent /Filtration, Cartridge, All Carbon, Continuous Oper</v>
          </cell>
          <cell r="D10892" t="str">
            <v>Solvent - Dry Cleaning</v>
          </cell>
          <cell r="G10892" t="str">
            <v>Petroleum and Solvent Evaporation</v>
          </cell>
          <cell r="H10892" t="str">
            <v>Dry Cleaning</v>
          </cell>
          <cell r="I10892" t="str">
            <v>Petroleum Solvent - Commercial</v>
          </cell>
          <cell r="J10892" t="str">
            <v>Filtration, Cartridge, All Carbon, Continuous Operation</v>
          </cell>
          <cell r="N10892">
            <v>40988</v>
          </cell>
        </row>
        <row r="10893">
          <cell r="A10893" t="str">
            <v>41000260</v>
          </cell>
          <cell r="B10893" t="str">
            <v>Point</v>
          </cell>
          <cell r="C10893" t="str">
            <v>Dry Cleaning - Commercial - Petrol Solvent /Waste Disposal</v>
          </cell>
          <cell r="D10893" t="str">
            <v>Solvent - Dry Cleaning</v>
          </cell>
          <cell r="G10893" t="str">
            <v>Petroleum and Solvent Evaporation</v>
          </cell>
          <cell r="H10893" t="str">
            <v>Dry Cleaning</v>
          </cell>
          <cell r="I10893" t="str">
            <v>Petroleum Solvent - Commercial</v>
          </cell>
          <cell r="J10893" t="str">
            <v>Waste Disposal</v>
          </cell>
          <cell r="N10893">
            <v>40988</v>
          </cell>
        </row>
        <row r="10894">
          <cell r="A10894" t="str">
            <v>41000261</v>
          </cell>
          <cell r="B10894" t="str">
            <v>Point</v>
          </cell>
          <cell r="C10894" t="str">
            <v>Dry Cleaning - Commercial - Petrol Solvent /Waste Disposal: Filter Waste, Drained</v>
          </cell>
          <cell r="D10894" t="str">
            <v>Solvent - Dry Cleaning</v>
          </cell>
          <cell r="G10894" t="str">
            <v>Petroleum and Solvent Evaporation</v>
          </cell>
          <cell r="H10894" t="str">
            <v>Dry Cleaning</v>
          </cell>
          <cell r="I10894" t="str">
            <v>Petroleum Solvent - Commercial</v>
          </cell>
          <cell r="J10894" t="str">
            <v>Waste Disposal: Filter Waste, Drained</v>
          </cell>
          <cell r="N10894">
            <v>40988</v>
          </cell>
        </row>
        <row r="10895">
          <cell r="A10895" t="str">
            <v>41000262</v>
          </cell>
          <cell r="B10895" t="str">
            <v>Point</v>
          </cell>
          <cell r="C10895" t="str">
            <v>Dry Cleaning - Commercial - Petrol Solvent /Waste Disposal: Filter Waste, Centrifuged</v>
          </cell>
          <cell r="D10895" t="str">
            <v>Solvent - Dry Cleaning</v>
          </cell>
          <cell r="G10895" t="str">
            <v>Petroleum and Solvent Evaporation</v>
          </cell>
          <cell r="H10895" t="str">
            <v>Dry Cleaning</v>
          </cell>
          <cell r="I10895" t="str">
            <v>Petroleum Solvent - Commercial</v>
          </cell>
          <cell r="J10895" t="str">
            <v>Waste Disposal: Filter Waste, Centrifuged</v>
          </cell>
          <cell r="N10895">
            <v>40988</v>
          </cell>
        </row>
        <row r="10896">
          <cell r="A10896" t="str">
            <v>41000263</v>
          </cell>
          <cell r="B10896" t="str">
            <v>Point</v>
          </cell>
          <cell r="C10896" t="str">
            <v>Dry Cleaning - Commercial - Petrol Solvent /Waste Disposal: Settling Tank Sludge</v>
          </cell>
          <cell r="D10896" t="str">
            <v>Solvent - Dry Cleaning</v>
          </cell>
          <cell r="G10896" t="str">
            <v>Petroleum and Solvent Evaporation</v>
          </cell>
          <cell r="H10896" t="str">
            <v>Dry Cleaning</v>
          </cell>
          <cell r="I10896" t="str">
            <v>Petroleum Solvent - Commercial</v>
          </cell>
          <cell r="J10896" t="str">
            <v>Waste Disposal: Settling Tank Sludge</v>
          </cell>
          <cell r="N10896">
            <v>40988</v>
          </cell>
        </row>
        <row r="10897">
          <cell r="A10897" t="str">
            <v>41000264</v>
          </cell>
          <cell r="B10897" t="str">
            <v>Point</v>
          </cell>
          <cell r="C10897" t="str">
            <v>Dry Cleaning - Commercial - Petrol Solvent /Waste Disposal: Still Waste</v>
          </cell>
          <cell r="D10897" t="str">
            <v>Solvent - Dry Cleaning</v>
          </cell>
          <cell r="G10897" t="str">
            <v>Petroleum and Solvent Evaporation</v>
          </cell>
          <cell r="H10897" t="str">
            <v>Dry Cleaning</v>
          </cell>
          <cell r="I10897" t="str">
            <v>Petroleum Solvent - Commercial</v>
          </cell>
          <cell r="J10897" t="str">
            <v>Waste Disposal: Still Waste</v>
          </cell>
          <cell r="N10897">
            <v>40988</v>
          </cell>
        </row>
        <row r="10898">
          <cell r="A10898" t="str">
            <v>41000265</v>
          </cell>
          <cell r="B10898" t="str">
            <v>Point</v>
          </cell>
          <cell r="C10898" t="str">
            <v>Dry Cleaning - Commercial - Petrol Solvent /Waste Disposal: Cartridge, All Carbon</v>
          </cell>
          <cell r="D10898" t="str">
            <v>Solvent - Dry Cleaning</v>
          </cell>
          <cell r="G10898" t="str">
            <v>Petroleum and Solvent Evaporation</v>
          </cell>
          <cell r="H10898" t="str">
            <v>Dry Cleaning</v>
          </cell>
          <cell r="I10898" t="str">
            <v>Petroleum Solvent - Commercial</v>
          </cell>
          <cell r="J10898" t="str">
            <v>Waste Disposal: Cartridge, All Carbon</v>
          </cell>
          <cell r="N10898">
            <v>40988</v>
          </cell>
        </row>
        <row r="10899">
          <cell r="A10899" t="str">
            <v>41000266</v>
          </cell>
          <cell r="B10899" t="str">
            <v>Point</v>
          </cell>
          <cell r="C10899" t="str">
            <v>Dry Cleaning - Commercial - Petrol Solvent /Waste Disposal: Cartridge, Carbon Core Only</v>
          </cell>
          <cell r="D10899" t="str">
            <v>Solvent - Dry Cleaning</v>
          </cell>
          <cell r="G10899" t="str">
            <v>Petroleum and Solvent Evaporation</v>
          </cell>
          <cell r="H10899" t="str">
            <v>Dry Cleaning</v>
          </cell>
          <cell r="I10899" t="str">
            <v>Petroleum Solvent - Commercial</v>
          </cell>
          <cell r="J10899" t="str">
            <v>Waste Disposal: Cartridge, Carbon Core Only</v>
          </cell>
          <cell r="N10899">
            <v>40988</v>
          </cell>
        </row>
        <row r="10900">
          <cell r="A10900" t="str">
            <v>41080001</v>
          </cell>
          <cell r="B10900" t="str">
            <v>Point</v>
          </cell>
          <cell r="C10900" t="str">
            <v>Dry Cleaning /Petrol Solvent - Equip Leaks /Equipment Leaks</v>
          </cell>
          <cell r="D10900" t="str">
            <v>Solvent - Dry Cleaning</v>
          </cell>
          <cell r="G10900" t="str">
            <v>Petroleum and Solvent Evaporation</v>
          </cell>
          <cell r="H10900" t="str">
            <v>Dry Cleaning</v>
          </cell>
          <cell r="I10900" t="str">
            <v>Petroleum Solvent - Equipment Leaks</v>
          </cell>
          <cell r="J10900" t="str">
            <v>Equipment Leaks</v>
          </cell>
          <cell r="N10900">
            <v>40988</v>
          </cell>
        </row>
        <row r="10901">
          <cell r="A10901" t="str">
            <v>41082001</v>
          </cell>
          <cell r="B10901" t="str">
            <v>Point</v>
          </cell>
          <cell r="C10901" t="str">
            <v>Dry Cleaning /Petrol Solvent - Wastewater /Process Area Drains</v>
          </cell>
          <cell r="D10901" t="str">
            <v>Solvent - Dry Cleaning</v>
          </cell>
          <cell r="G10901" t="str">
            <v>Petroleum and Solvent Evaporation</v>
          </cell>
          <cell r="H10901" t="str">
            <v>Dry Cleaning</v>
          </cell>
          <cell r="I10901" t="str">
            <v>Petroleum Solvent - Wastewater, Aggregate</v>
          </cell>
          <cell r="J10901" t="str">
            <v>Process Area Drains</v>
          </cell>
          <cell r="N10901">
            <v>40988</v>
          </cell>
        </row>
        <row r="10902">
          <cell r="A10902" t="str">
            <v>41082002</v>
          </cell>
          <cell r="B10902" t="str">
            <v>Point</v>
          </cell>
          <cell r="C10902" t="str">
            <v>Dry Cleaning /Petrol Solvent - Wastewater /Process Equipment Drains</v>
          </cell>
          <cell r="D10902" t="str">
            <v>Solvent - Dry Cleaning</v>
          </cell>
          <cell r="G10902" t="str">
            <v>Petroleum and Solvent Evaporation</v>
          </cell>
          <cell r="H10902" t="str">
            <v>Dry Cleaning</v>
          </cell>
          <cell r="I10902" t="str">
            <v>Petroleum Solvent - Wastewater, Aggregate</v>
          </cell>
          <cell r="J10902" t="str">
            <v>Process Equipment Drains</v>
          </cell>
          <cell r="N10902">
            <v>40988</v>
          </cell>
        </row>
        <row r="10903">
          <cell r="A10903" t="str">
            <v>41082599</v>
          </cell>
          <cell r="B10903" t="str">
            <v>Point</v>
          </cell>
          <cell r="C10903" t="str">
            <v>Dry Cleaning /Petrol Solvent - Wastewater, Pts of Generation /Specify Point of Generation</v>
          </cell>
          <cell r="D10903" t="str">
            <v>Solvent - Dry Cleaning</v>
          </cell>
          <cell r="G10903" t="str">
            <v>Petroleum and Solvent Evaporation</v>
          </cell>
          <cell r="H10903" t="str">
            <v>Dry Cleaning</v>
          </cell>
          <cell r="I10903" t="str">
            <v>Petroleum Solvent - Wastewater, Points of Generation</v>
          </cell>
          <cell r="J10903" t="str">
            <v>Specify Point of Generation</v>
          </cell>
          <cell r="N10903">
            <v>40988</v>
          </cell>
        </row>
        <row r="10904">
          <cell r="A10904" t="str">
            <v>42500101</v>
          </cell>
          <cell r="B10904" t="str">
            <v>Point</v>
          </cell>
          <cell r="C10904" t="str">
            <v>Fixed Roof Tanks (210 Bbl Size) Breathing Loss</v>
          </cell>
          <cell r="D10904" t="str">
            <v>Industrial Processes - Storage and Transfer</v>
          </cell>
          <cell r="G10904" t="str">
            <v>Petroleum and Solvent Evaporation</v>
          </cell>
          <cell r="J10904" t="str">
            <v>Fixed Roof Tanks (210 Bbl Size) Breathing Loss</v>
          </cell>
          <cell r="N10904">
            <v>40988</v>
          </cell>
        </row>
        <row r="10905">
          <cell r="A10905" t="str">
            <v>42500102</v>
          </cell>
          <cell r="B10905" t="str">
            <v>Point</v>
          </cell>
          <cell r="C10905" t="str">
            <v>Fixed Roof Tanks (210 Bbl Size) Working Loss</v>
          </cell>
          <cell r="D10905" t="str">
            <v>Industrial Processes - Storage and Transfer</v>
          </cell>
          <cell r="G10905" t="str">
            <v>Petroleum and Solvent Evaporation</v>
          </cell>
          <cell r="J10905" t="str">
            <v>Fixed Roof Tanks (210 Bbl Size) Working Loss</v>
          </cell>
          <cell r="N10905">
            <v>40988</v>
          </cell>
        </row>
        <row r="10906">
          <cell r="A10906" t="str">
            <v>42500201</v>
          </cell>
          <cell r="B10906" t="str">
            <v>Point</v>
          </cell>
          <cell r="C10906" t="str">
            <v>Fixed Roof Tanks (500 Bbl Size) Breathing Loss</v>
          </cell>
          <cell r="D10906" t="str">
            <v>Industrial Processes - Storage and Transfer</v>
          </cell>
          <cell r="G10906" t="str">
            <v>Petroleum and Solvent Evaporation</v>
          </cell>
          <cell r="J10906" t="str">
            <v>Fixed Roof Tanks (500 Bbl Size) Breathing Loss</v>
          </cell>
          <cell r="N10906">
            <v>40988</v>
          </cell>
        </row>
        <row r="10907">
          <cell r="A10907" t="str">
            <v>42500202</v>
          </cell>
          <cell r="B10907" t="str">
            <v>Point</v>
          </cell>
          <cell r="C10907" t="str">
            <v>Fixed Roof Tanks (500 Bbl Size) Working Loss</v>
          </cell>
          <cell r="D10907" t="str">
            <v>Industrial Processes - Storage and Transfer</v>
          </cell>
          <cell r="G10907" t="str">
            <v>Petroleum and Solvent Evaporation</v>
          </cell>
          <cell r="J10907" t="str">
            <v>Fixed Roof Tanks (500 Bbl Size) Working Loss</v>
          </cell>
          <cell r="N10907">
            <v>40988</v>
          </cell>
        </row>
        <row r="10908">
          <cell r="A10908" t="str">
            <v>42500301</v>
          </cell>
          <cell r="B10908" t="str">
            <v>Point</v>
          </cell>
          <cell r="C10908" t="str">
            <v>Fixed Roof Tanks (1,000 Bbl Size) Breathing Loss</v>
          </cell>
          <cell r="D10908" t="str">
            <v>Industrial Processes - Storage and Transfer</v>
          </cell>
          <cell r="G10908" t="str">
            <v>Petroleum and Solvent Evaporation</v>
          </cell>
          <cell r="J10908" t="str">
            <v>Fixed Roof Tanks (1,000 Bbl Size) Breathing Loss</v>
          </cell>
          <cell r="N10908">
            <v>40988</v>
          </cell>
        </row>
        <row r="10909">
          <cell r="A10909" t="str">
            <v>42500302</v>
          </cell>
          <cell r="B10909" t="str">
            <v>Point</v>
          </cell>
          <cell r="C10909" t="str">
            <v>Fixed Roof Tanks (1,000 Bbl Size) Working Loss</v>
          </cell>
          <cell r="D10909" t="str">
            <v>Industrial Processes - Storage and Transfer</v>
          </cell>
          <cell r="G10909" t="str">
            <v>Petroleum and Solvent Evaporation</v>
          </cell>
          <cell r="J10909" t="str">
            <v>Fixed Roof Tanks (1,000 Bbl Size) Working Loss</v>
          </cell>
          <cell r="N10909">
            <v>40988</v>
          </cell>
        </row>
        <row r="10910">
          <cell r="A10910" t="str">
            <v>42505001</v>
          </cell>
          <cell r="B10910" t="str">
            <v>Point</v>
          </cell>
          <cell r="C10910" t="str">
            <v>Floating Roof Tanks (1,000 Bbl Size) Standing Loss</v>
          </cell>
          <cell r="D10910" t="str">
            <v>Industrial Processes - Storage and Transfer</v>
          </cell>
          <cell r="G10910" t="str">
            <v>Petroleum and Solvent Evaporation</v>
          </cell>
          <cell r="J10910" t="str">
            <v>Floating Roof Tanks (1,000 Bbl Size) Standing Loss</v>
          </cell>
          <cell r="N10910">
            <v>40988</v>
          </cell>
        </row>
        <row r="10911">
          <cell r="A10911" t="str">
            <v>42505002</v>
          </cell>
          <cell r="B10911" t="str">
            <v>Point</v>
          </cell>
          <cell r="C10911" t="str">
            <v>Floating Roof Tanks (1,000 Bbl Size) Working Loss</v>
          </cell>
          <cell r="D10911" t="str">
            <v>Industrial Processes - Storage and Transfer</v>
          </cell>
          <cell r="G10911" t="str">
            <v>Petroleum and Solvent Evaporation</v>
          </cell>
          <cell r="J10911" t="str">
            <v>Floating Roof Tanks (1,000 Bbl Size) Working Loss</v>
          </cell>
          <cell r="N10911">
            <v>40988</v>
          </cell>
        </row>
        <row r="10912">
          <cell r="A10912" t="str">
            <v>42505101</v>
          </cell>
          <cell r="B10912" t="str">
            <v>Point</v>
          </cell>
          <cell r="C10912" t="str">
            <v>Floating Roof Tanks (5,000 Bbl Size) Standing Loss</v>
          </cell>
          <cell r="D10912" t="str">
            <v>Industrial Processes - Storage and Transfer</v>
          </cell>
          <cell r="G10912" t="str">
            <v>Petroleum and Solvent Evaporation</v>
          </cell>
          <cell r="J10912" t="str">
            <v>Floating Roof Tanks (5,000 Bbl Size) Standing Loss</v>
          </cell>
          <cell r="N10912">
            <v>40988</v>
          </cell>
        </row>
        <row r="10913">
          <cell r="A10913" t="str">
            <v>42505102</v>
          </cell>
          <cell r="B10913" t="str">
            <v>Point</v>
          </cell>
          <cell r="C10913" t="str">
            <v>Floating Roof Tanks (5,000 Bbl Size) Crude Oil: Working Loss</v>
          </cell>
          <cell r="D10913" t="str">
            <v>Industrial Processes - Storage and Transfer</v>
          </cell>
          <cell r="G10913" t="str">
            <v>Petroleum and Solvent Evaporation</v>
          </cell>
          <cell r="J10913" t="str">
            <v>Floating Roof Tanks (5,000 Bbl Size) Crude Oil: Working Loss</v>
          </cell>
          <cell r="N10913">
            <v>40988</v>
          </cell>
        </row>
        <row r="10914">
          <cell r="A10914" t="str">
            <v>42505202</v>
          </cell>
          <cell r="B10914" t="str">
            <v>Point</v>
          </cell>
          <cell r="C10914" t="str">
            <v>Floating Roof Tanks (1,000 Bbl Size) Working Loss</v>
          </cell>
          <cell r="D10914" t="str">
            <v>Industrial Processes - Storage and Transfer</v>
          </cell>
          <cell r="G10914" t="str">
            <v>Petroleum and Solvent Evaporation</v>
          </cell>
          <cell r="J10914" t="str">
            <v>Floating Roof Tanks (1,000 Bbl Size) Working Loss</v>
          </cell>
          <cell r="K10914" t="str">
            <v>42505002</v>
          </cell>
          <cell r="L10914" t="str">
            <v>2005</v>
          </cell>
          <cell r="N10914">
            <v>40988</v>
          </cell>
        </row>
        <row r="10915">
          <cell r="A10915" t="str">
            <v>4444444444</v>
          </cell>
          <cell r="B10915" t="str">
            <v>Nonpoint</v>
          </cell>
          <cell r="C10915" t="str">
            <v>Brick Kilns /Brick Kilns /Brick Kilns</v>
          </cell>
          <cell r="D10915" t="str">
            <v>Industrial Processes - NEC</v>
          </cell>
          <cell r="G10915" t="str">
            <v>Brick Kilns</v>
          </cell>
          <cell r="H10915" t="str">
            <v>Brick Kilns</v>
          </cell>
          <cell r="I10915" t="str">
            <v>Brick Kilns</v>
          </cell>
          <cell r="J10915" t="str">
            <v>Brick Kilns</v>
          </cell>
          <cell r="L10915" t="str">
            <v>2002</v>
          </cell>
          <cell r="M10915">
            <v>39062</v>
          </cell>
          <cell r="N10915">
            <v>40982</v>
          </cell>
        </row>
        <row r="10916">
          <cell r="A10916" t="str">
            <v>49000101</v>
          </cell>
          <cell r="B10916" t="str">
            <v>Point</v>
          </cell>
          <cell r="C10916" t="str">
            <v>Solvent Evap /Solvent Extraction Process /Petroleum Naphtha (Stoddard)</v>
          </cell>
          <cell r="D10916" t="str">
            <v>Solvent - Industrial Surface Coating &amp; Solvent Use</v>
          </cell>
          <cell r="G10916" t="str">
            <v>Petroleum and Solvent Evaporation</v>
          </cell>
          <cell r="H10916" t="str">
            <v>Organic Solvent Evaporation</v>
          </cell>
          <cell r="I10916" t="str">
            <v>Solvent Extraction Process</v>
          </cell>
          <cell r="J10916" t="str">
            <v>Petroleum Naphtha (Stoddard)</v>
          </cell>
          <cell r="N10916">
            <v>40988</v>
          </cell>
        </row>
        <row r="10917">
          <cell r="A10917" t="str">
            <v>49000102</v>
          </cell>
          <cell r="B10917" t="str">
            <v>Point</v>
          </cell>
          <cell r="C10917" t="str">
            <v>Solvent Evap /Solvent Extraction Process /Methyl Ethyl Ketone</v>
          </cell>
          <cell r="D10917" t="str">
            <v>Solvent - Industrial Surface Coating &amp; Solvent Use</v>
          </cell>
          <cell r="G10917" t="str">
            <v>Petroleum and Solvent Evaporation</v>
          </cell>
          <cell r="H10917" t="str">
            <v>Organic Solvent Evaporation</v>
          </cell>
          <cell r="I10917" t="str">
            <v>Solvent Extraction Process</v>
          </cell>
          <cell r="J10917" t="str">
            <v>Methyl Ethyl Ketone</v>
          </cell>
          <cell r="N10917">
            <v>40988</v>
          </cell>
        </row>
        <row r="10918">
          <cell r="A10918" t="str">
            <v>49000103</v>
          </cell>
          <cell r="B10918" t="str">
            <v>Point</v>
          </cell>
          <cell r="C10918" t="str">
            <v>Solvent Evap /Solvent Extraction Process /Methyl Isobutyl Ketone</v>
          </cell>
          <cell r="D10918" t="str">
            <v>Solvent - Industrial Surface Coating &amp; Solvent Use</v>
          </cell>
          <cell r="G10918" t="str">
            <v>Petroleum and Solvent Evaporation</v>
          </cell>
          <cell r="H10918" t="str">
            <v>Organic Solvent Evaporation</v>
          </cell>
          <cell r="I10918" t="str">
            <v>Solvent Extraction Process</v>
          </cell>
          <cell r="J10918" t="str">
            <v>Methyl Isobutyl Ketone</v>
          </cell>
          <cell r="N10918">
            <v>40988</v>
          </cell>
        </row>
        <row r="10919">
          <cell r="A10919" t="str">
            <v>49000104</v>
          </cell>
          <cell r="B10919" t="str">
            <v>Point</v>
          </cell>
          <cell r="C10919" t="str">
            <v>Solvent Evap /Solvent Extraction Process /Furfural</v>
          </cell>
          <cell r="D10919" t="str">
            <v>Solvent - Industrial Surface Coating &amp; Solvent Use</v>
          </cell>
          <cell r="G10919" t="str">
            <v>Petroleum and Solvent Evaporation</v>
          </cell>
          <cell r="H10919" t="str">
            <v>Organic Solvent Evaporation</v>
          </cell>
          <cell r="I10919" t="str">
            <v>Solvent Extraction Process</v>
          </cell>
          <cell r="J10919" t="str">
            <v>Furfural</v>
          </cell>
          <cell r="N10919">
            <v>40988</v>
          </cell>
        </row>
        <row r="10920">
          <cell r="A10920" t="str">
            <v>49000105</v>
          </cell>
          <cell r="B10920" t="str">
            <v>Point</v>
          </cell>
          <cell r="C10920" t="str">
            <v>Solvent Evap /Solvent Extraction Process /Trichloroethylene</v>
          </cell>
          <cell r="D10920" t="str">
            <v>Solvent - Industrial Surface Coating &amp; Solvent Use</v>
          </cell>
          <cell r="G10920" t="str">
            <v>Petroleum and Solvent Evaporation</v>
          </cell>
          <cell r="H10920" t="str">
            <v>Organic Solvent Evaporation</v>
          </cell>
          <cell r="I10920" t="str">
            <v>Solvent Extraction Process</v>
          </cell>
          <cell r="J10920" t="str">
            <v>Trichloroethylene</v>
          </cell>
          <cell r="N10920">
            <v>40988</v>
          </cell>
        </row>
        <row r="10921">
          <cell r="A10921" t="str">
            <v>49000199</v>
          </cell>
          <cell r="B10921" t="str">
            <v>Point</v>
          </cell>
          <cell r="C10921" t="str">
            <v>Solvent Evap /Solvent Extraction Process /Other Not Classified</v>
          </cell>
          <cell r="D10921" t="str">
            <v>Solvent - Industrial Surface Coating &amp; Solvent Use</v>
          </cell>
          <cell r="G10921" t="str">
            <v>Petroleum and Solvent Evaporation</v>
          </cell>
          <cell r="H10921" t="str">
            <v>Organic Solvent Evaporation</v>
          </cell>
          <cell r="I10921" t="str">
            <v>Solvent Extraction Process</v>
          </cell>
          <cell r="J10921" t="str">
            <v>Other Not Classified</v>
          </cell>
          <cell r="N10921">
            <v>40988</v>
          </cell>
        </row>
        <row r="10922">
          <cell r="A10922" t="str">
            <v>49000201</v>
          </cell>
          <cell r="B10922" t="str">
            <v>Point</v>
          </cell>
          <cell r="C10922" t="str">
            <v>Solvent Evap /Waste Solvent Recovery Ops /Storage Tank Vent</v>
          </cell>
          <cell r="D10922" t="str">
            <v>Industrial Processes - Storage and Transfer</v>
          </cell>
          <cell r="G10922" t="str">
            <v>Petroleum and Solvent Evaporation</v>
          </cell>
          <cell r="H10922" t="str">
            <v>Organic Solvent Evaporation</v>
          </cell>
          <cell r="I10922" t="str">
            <v>Waste Solvent Recovery Operations</v>
          </cell>
          <cell r="J10922" t="str">
            <v>Storage Tank Vent</v>
          </cell>
          <cell r="N10922">
            <v>40988</v>
          </cell>
        </row>
        <row r="10923">
          <cell r="A10923" t="str">
            <v>49000202</v>
          </cell>
          <cell r="B10923" t="str">
            <v>Point</v>
          </cell>
          <cell r="C10923" t="str">
            <v>Solvent Evap /Waste Solvent Recovery Ops /Condenser Vent</v>
          </cell>
          <cell r="D10923" t="str">
            <v>Solvent - Industrial Surface Coating &amp; Solvent Use</v>
          </cell>
          <cell r="G10923" t="str">
            <v>Petroleum and Solvent Evaporation</v>
          </cell>
          <cell r="H10923" t="str">
            <v>Organic Solvent Evaporation</v>
          </cell>
          <cell r="I10923" t="str">
            <v>Waste Solvent Recovery Operations</v>
          </cell>
          <cell r="J10923" t="str">
            <v>Condenser Vent</v>
          </cell>
          <cell r="N10923">
            <v>40988</v>
          </cell>
        </row>
        <row r="10924">
          <cell r="A10924" t="str">
            <v>49000203</v>
          </cell>
          <cell r="B10924" t="str">
            <v>Point</v>
          </cell>
          <cell r="C10924" t="str">
            <v>Solvent Evap /Waste Solvent Recovery Ops /Incinerator Stack</v>
          </cell>
          <cell r="D10924" t="str">
            <v>Solvent - Industrial Surface Coating &amp; Solvent Use</v>
          </cell>
          <cell r="G10924" t="str">
            <v>Petroleum and Solvent Evaporation</v>
          </cell>
          <cell r="H10924" t="str">
            <v>Organic Solvent Evaporation</v>
          </cell>
          <cell r="I10924" t="str">
            <v>Waste Solvent Recovery Operations</v>
          </cell>
          <cell r="J10924" t="str">
            <v>Incinerator Stack</v>
          </cell>
          <cell r="N10924">
            <v>40988</v>
          </cell>
        </row>
        <row r="10925">
          <cell r="A10925" t="str">
            <v>49000204</v>
          </cell>
          <cell r="B10925" t="str">
            <v>Point</v>
          </cell>
          <cell r="C10925" t="str">
            <v>Solvent Evap /Waste Solvent Recovery Ops /Solvent Spillage</v>
          </cell>
          <cell r="D10925" t="str">
            <v>Industrial Processes - Storage and Transfer</v>
          </cell>
          <cell r="G10925" t="str">
            <v>Petroleum and Solvent Evaporation</v>
          </cell>
          <cell r="H10925" t="str">
            <v>Organic Solvent Evaporation</v>
          </cell>
          <cell r="I10925" t="str">
            <v>Waste Solvent Recovery Operations</v>
          </cell>
          <cell r="J10925" t="str">
            <v>Solvent Spillage</v>
          </cell>
          <cell r="N10925">
            <v>40988</v>
          </cell>
        </row>
        <row r="10926">
          <cell r="A10926" t="str">
            <v>49000205</v>
          </cell>
          <cell r="B10926" t="str">
            <v>Point</v>
          </cell>
          <cell r="C10926" t="str">
            <v>Solvent Evap /Waste Solvent Recovery Ops /Solvent Loading</v>
          </cell>
          <cell r="D10926" t="str">
            <v>Industrial Processes - Storage and Transfer</v>
          </cell>
          <cell r="G10926" t="str">
            <v>Petroleum and Solvent Evaporation</v>
          </cell>
          <cell r="H10926" t="str">
            <v>Organic Solvent Evaporation</v>
          </cell>
          <cell r="I10926" t="str">
            <v>Waste Solvent Recovery Operations</v>
          </cell>
          <cell r="J10926" t="str">
            <v>Solvent Loading</v>
          </cell>
          <cell r="N10926">
            <v>40988</v>
          </cell>
        </row>
        <row r="10927">
          <cell r="A10927" t="str">
            <v>49000206</v>
          </cell>
          <cell r="B10927" t="str">
            <v>Point</v>
          </cell>
          <cell r="C10927" t="str">
            <v>Solvent Evap /Waste Solvent Recovery Ops /Fugitive Leaks</v>
          </cell>
          <cell r="D10927" t="str">
            <v>Solvent - Industrial Surface Coating &amp; Solvent Use</v>
          </cell>
          <cell r="G10927" t="str">
            <v>Petroleum and Solvent Evaporation</v>
          </cell>
          <cell r="H10927" t="str">
            <v>Organic Solvent Evaporation</v>
          </cell>
          <cell r="I10927" t="str">
            <v>Waste Solvent Recovery Operations</v>
          </cell>
          <cell r="J10927" t="str">
            <v>Fugitive Leaks</v>
          </cell>
          <cell r="N10927">
            <v>40988</v>
          </cell>
        </row>
        <row r="10928">
          <cell r="A10928" t="str">
            <v>49000207</v>
          </cell>
          <cell r="B10928" t="str">
            <v>Point</v>
          </cell>
          <cell r="C10928" t="str">
            <v>Solvent Evap /Waste Solvent Recovery Ops /Distillation Vent</v>
          </cell>
          <cell r="D10928" t="str">
            <v>Solvent - Industrial Surface Coating &amp; Solvent Use</v>
          </cell>
          <cell r="G10928" t="str">
            <v>Petroleum and Solvent Evaporation</v>
          </cell>
          <cell r="H10928" t="str">
            <v>Organic Solvent Evaporation</v>
          </cell>
          <cell r="I10928" t="str">
            <v>Waste Solvent Recovery Operations</v>
          </cell>
          <cell r="J10928" t="str">
            <v>Distillation Vent</v>
          </cell>
          <cell r="N10928">
            <v>40988</v>
          </cell>
        </row>
        <row r="10929">
          <cell r="A10929" t="str">
            <v>49000208</v>
          </cell>
          <cell r="B10929" t="str">
            <v>Point</v>
          </cell>
          <cell r="C10929" t="str">
            <v>Solvent Evap /Waste Solvent Recovery Ops /Decanting</v>
          </cell>
          <cell r="D10929" t="str">
            <v>Solvent - Industrial Surface Coating &amp; Solvent Use</v>
          </cell>
          <cell r="G10929" t="str">
            <v>Petroleum and Solvent Evaporation</v>
          </cell>
          <cell r="H10929" t="str">
            <v>Organic Solvent Evaporation</v>
          </cell>
          <cell r="I10929" t="str">
            <v>Waste Solvent Recovery Operations</v>
          </cell>
          <cell r="J10929" t="str">
            <v>Decanting</v>
          </cell>
          <cell r="N10929">
            <v>40988</v>
          </cell>
        </row>
        <row r="10930">
          <cell r="A10930" t="str">
            <v>49000209</v>
          </cell>
          <cell r="B10930" t="str">
            <v>Point</v>
          </cell>
          <cell r="C10930" t="str">
            <v>Solvent Evap /Waste Solvent Recovery Ops /Salting</v>
          </cell>
          <cell r="D10930" t="str">
            <v>Solvent - Industrial Surface Coating &amp; Solvent Use</v>
          </cell>
          <cell r="G10930" t="str">
            <v>Petroleum and Solvent Evaporation</v>
          </cell>
          <cell r="H10930" t="str">
            <v>Organic Solvent Evaporation</v>
          </cell>
          <cell r="I10930" t="str">
            <v>Waste Solvent Recovery Operations</v>
          </cell>
          <cell r="J10930" t="str">
            <v>Salting</v>
          </cell>
          <cell r="N10930">
            <v>40988</v>
          </cell>
        </row>
        <row r="10931">
          <cell r="A10931" t="str">
            <v>49000299</v>
          </cell>
          <cell r="B10931" t="str">
            <v>Point</v>
          </cell>
          <cell r="C10931" t="str">
            <v>Solvent Evap /Waste Solvent Recovery Ops /Other Not Classified</v>
          </cell>
          <cell r="D10931" t="str">
            <v>Solvent - Industrial Surface Coating &amp; Solvent Use</v>
          </cell>
          <cell r="G10931" t="str">
            <v>Petroleum and Solvent Evaporation</v>
          </cell>
          <cell r="H10931" t="str">
            <v>Organic Solvent Evaporation</v>
          </cell>
          <cell r="I10931" t="str">
            <v>Waste Solvent Recovery Operations</v>
          </cell>
          <cell r="J10931" t="str">
            <v>Other Not Classified</v>
          </cell>
          <cell r="N10931">
            <v>40988</v>
          </cell>
        </row>
        <row r="10932">
          <cell r="A10932" t="str">
            <v>49000301</v>
          </cell>
          <cell r="B10932" t="str">
            <v>Point</v>
          </cell>
          <cell r="C10932" t="str">
            <v>Solvent Evap /Rail Car Cleaning /Ethylene Glycol</v>
          </cell>
          <cell r="D10932" t="str">
            <v>Solvent - Industrial Surface Coating &amp; Solvent Use</v>
          </cell>
          <cell r="G10932" t="str">
            <v>Petroleum and Solvent Evaporation</v>
          </cell>
          <cell r="H10932" t="str">
            <v>Organic Solvent Evaporation</v>
          </cell>
          <cell r="I10932" t="str">
            <v>Rail Car Cleaning</v>
          </cell>
          <cell r="J10932" t="str">
            <v>Ethylene Glycol</v>
          </cell>
          <cell r="N10932">
            <v>40988</v>
          </cell>
        </row>
        <row r="10933">
          <cell r="A10933" t="str">
            <v>49000302</v>
          </cell>
          <cell r="B10933" t="str">
            <v>Point</v>
          </cell>
          <cell r="C10933" t="str">
            <v>Solvent Evap /Rail Car Cleaning /Chlorobenzene</v>
          </cell>
          <cell r="D10933" t="str">
            <v>Solvent - Industrial Surface Coating &amp; Solvent Use</v>
          </cell>
          <cell r="G10933" t="str">
            <v>Petroleum and Solvent Evaporation</v>
          </cell>
          <cell r="H10933" t="str">
            <v>Organic Solvent Evaporation</v>
          </cell>
          <cell r="I10933" t="str">
            <v>Rail Car Cleaning</v>
          </cell>
          <cell r="J10933" t="str">
            <v>Chlorobenzene</v>
          </cell>
          <cell r="N10933">
            <v>40988</v>
          </cell>
        </row>
        <row r="10934">
          <cell r="A10934" t="str">
            <v>49000303</v>
          </cell>
          <cell r="B10934" t="str">
            <v>Point</v>
          </cell>
          <cell r="C10934" t="str">
            <v>Solvent Evap /Rail Car Cleaning /o-Dichlorobenzene</v>
          </cell>
          <cell r="D10934" t="str">
            <v>Solvent - Industrial Surface Coating &amp; Solvent Use</v>
          </cell>
          <cell r="G10934" t="str">
            <v>Petroleum and Solvent Evaporation</v>
          </cell>
          <cell r="H10934" t="str">
            <v>Organic Solvent Evaporation</v>
          </cell>
          <cell r="I10934" t="str">
            <v>Rail Car Cleaning</v>
          </cell>
          <cell r="J10934" t="str">
            <v>o-Dichlorobenzene</v>
          </cell>
          <cell r="N10934">
            <v>40988</v>
          </cell>
        </row>
        <row r="10935">
          <cell r="A10935" t="str">
            <v>49000304</v>
          </cell>
          <cell r="B10935" t="str">
            <v>Point</v>
          </cell>
          <cell r="C10935" t="str">
            <v>Solvent Evap /Rail Car Cleaning /Creosote</v>
          </cell>
          <cell r="D10935" t="str">
            <v>Solvent - Industrial Surface Coating &amp; Solvent Use</v>
          </cell>
          <cell r="G10935" t="str">
            <v>Petroleum and Solvent Evaporation</v>
          </cell>
          <cell r="H10935" t="str">
            <v>Organic Solvent Evaporation</v>
          </cell>
          <cell r="I10935" t="str">
            <v>Rail Car Cleaning</v>
          </cell>
          <cell r="J10935" t="str">
            <v>Creosote</v>
          </cell>
          <cell r="N10935">
            <v>40988</v>
          </cell>
        </row>
        <row r="10936">
          <cell r="A10936" t="str">
            <v>49000399</v>
          </cell>
          <cell r="B10936" t="str">
            <v>Point</v>
          </cell>
          <cell r="C10936" t="str">
            <v>Solvent Evap /Rail Car Cleaning /Other Not Classified</v>
          </cell>
          <cell r="D10936" t="str">
            <v>Solvent - Industrial Surface Coating &amp; Solvent Use</v>
          </cell>
          <cell r="G10936" t="str">
            <v>Petroleum and Solvent Evaporation</v>
          </cell>
          <cell r="H10936" t="str">
            <v>Organic Solvent Evaporation</v>
          </cell>
          <cell r="I10936" t="str">
            <v>Rail Car Cleaning</v>
          </cell>
          <cell r="J10936" t="str">
            <v>Other Not Classified</v>
          </cell>
          <cell r="N10936">
            <v>40988</v>
          </cell>
        </row>
        <row r="10937">
          <cell r="A10937" t="str">
            <v>49000401</v>
          </cell>
          <cell r="B10937" t="str">
            <v>Point</v>
          </cell>
          <cell r="C10937" t="str">
            <v>Solvent Evap /Tank Truck Cleaning /Acetone</v>
          </cell>
          <cell r="D10937" t="str">
            <v>Solvent - Industrial Surface Coating &amp; Solvent Use</v>
          </cell>
          <cell r="G10937" t="str">
            <v>Petroleum and Solvent Evaporation</v>
          </cell>
          <cell r="H10937" t="str">
            <v>Organic Solvent Evaporation</v>
          </cell>
          <cell r="I10937" t="str">
            <v>Tank Truck Cleaning</v>
          </cell>
          <cell r="J10937" t="str">
            <v>Acetone</v>
          </cell>
          <cell r="N10937">
            <v>40988</v>
          </cell>
        </row>
        <row r="10938">
          <cell r="A10938" t="str">
            <v>49000402</v>
          </cell>
          <cell r="B10938" t="str">
            <v>Point</v>
          </cell>
          <cell r="C10938" t="str">
            <v>Solvent Evap /Tank Truck Cleaning /Perchloroethylene</v>
          </cell>
          <cell r="D10938" t="str">
            <v>Solvent - Industrial Surface Coating &amp; Solvent Use</v>
          </cell>
          <cell r="G10938" t="str">
            <v>Petroleum and Solvent Evaporation</v>
          </cell>
          <cell r="H10938" t="str">
            <v>Organic Solvent Evaporation</v>
          </cell>
          <cell r="I10938" t="str">
            <v>Tank Truck Cleaning</v>
          </cell>
          <cell r="J10938" t="str">
            <v>Perchloroethylene</v>
          </cell>
          <cell r="N10938">
            <v>40988</v>
          </cell>
        </row>
        <row r="10939">
          <cell r="A10939" t="str">
            <v>49000403</v>
          </cell>
          <cell r="B10939" t="str">
            <v>Point</v>
          </cell>
          <cell r="C10939" t="str">
            <v>Solvent Evap /Tank Truck Cleaning /Methyl Methacrylate</v>
          </cell>
          <cell r="D10939" t="str">
            <v>Solvent - Industrial Surface Coating &amp; Solvent Use</v>
          </cell>
          <cell r="G10939" t="str">
            <v>Petroleum and Solvent Evaporation</v>
          </cell>
          <cell r="H10939" t="str">
            <v>Organic Solvent Evaporation</v>
          </cell>
          <cell r="I10939" t="str">
            <v>Tank Truck Cleaning</v>
          </cell>
          <cell r="J10939" t="str">
            <v>Methyl Methacrylate</v>
          </cell>
          <cell r="N10939">
            <v>40988</v>
          </cell>
        </row>
        <row r="10940">
          <cell r="A10940" t="str">
            <v>49000404</v>
          </cell>
          <cell r="B10940" t="str">
            <v>Point</v>
          </cell>
          <cell r="C10940" t="str">
            <v>Solvent Evap /Tank Truck Cleaning /Phenol</v>
          </cell>
          <cell r="D10940" t="str">
            <v>Solvent - Industrial Surface Coating &amp; Solvent Use</v>
          </cell>
          <cell r="G10940" t="str">
            <v>Petroleum and Solvent Evaporation</v>
          </cell>
          <cell r="H10940" t="str">
            <v>Organic Solvent Evaporation</v>
          </cell>
          <cell r="I10940" t="str">
            <v>Tank Truck Cleaning</v>
          </cell>
          <cell r="J10940" t="str">
            <v>Phenol</v>
          </cell>
          <cell r="N10940">
            <v>40988</v>
          </cell>
        </row>
        <row r="10941">
          <cell r="A10941" t="str">
            <v>49000405</v>
          </cell>
          <cell r="B10941" t="str">
            <v>Point</v>
          </cell>
          <cell r="C10941" t="str">
            <v>Solvent Evap /Tank Truck Cleaning /Propylene Glycol</v>
          </cell>
          <cell r="D10941" t="str">
            <v>Solvent - Industrial Surface Coating &amp; Solvent Use</v>
          </cell>
          <cell r="G10941" t="str">
            <v>Petroleum and Solvent Evaporation</v>
          </cell>
          <cell r="H10941" t="str">
            <v>Organic Solvent Evaporation</v>
          </cell>
          <cell r="I10941" t="str">
            <v>Tank Truck Cleaning</v>
          </cell>
          <cell r="J10941" t="str">
            <v>Propylene Glycol</v>
          </cell>
          <cell r="N10941">
            <v>40988</v>
          </cell>
        </row>
        <row r="10942">
          <cell r="A10942" t="str">
            <v>49000499</v>
          </cell>
          <cell r="B10942" t="str">
            <v>Point</v>
          </cell>
          <cell r="C10942" t="str">
            <v>Solvent Evap /Tank Truck Cleaning /Other Not Classified</v>
          </cell>
          <cell r="D10942" t="str">
            <v>Solvent - Industrial Surface Coating &amp; Solvent Use</v>
          </cell>
          <cell r="G10942" t="str">
            <v>Petroleum and Solvent Evaporation</v>
          </cell>
          <cell r="H10942" t="str">
            <v>Organic Solvent Evaporation</v>
          </cell>
          <cell r="I10942" t="str">
            <v>Tank Truck Cleaning</v>
          </cell>
          <cell r="J10942" t="str">
            <v>Other Not Classified</v>
          </cell>
          <cell r="N10942">
            <v>40988</v>
          </cell>
        </row>
        <row r="10943">
          <cell r="A10943" t="str">
            <v>49000501</v>
          </cell>
          <cell r="B10943" t="str">
            <v>Point</v>
          </cell>
          <cell r="C10943" t="str">
            <v>Solvent Evap /Air Stripping Tower /Trichloroethylene</v>
          </cell>
          <cell r="D10943" t="str">
            <v>Solvent - Industrial Surface Coating &amp; Solvent Use</v>
          </cell>
          <cell r="G10943" t="str">
            <v>Petroleum and Solvent Evaporation</v>
          </cell>
          <cell r="H10943" t="str">
            <v>Organic Solvent Evaporation</v>
          </cell>
          <cell r="I10943" t="str">
            <v>Air Stripping Tower</v>
          </cell>
          <cell r="J10943" t="str">
            <v>Trichloroethylene</v>
          </cell>
          <cell r="N10943">
            <v>40988</v>
          </cell>
        </row>
        <row r="10944">
          <cell r="A10944" t="str">
            <v>49000502</v>
          </cell>
          <cell r="B10944" t="str">
            <v>Point</v>
          </cell>
          <cell r="C10944" t="str">
            <v>Solvent Evap /Air Stripping Tower /Perchloroethylene</v>
          </cell>
          <cell r="D10944" t="str">
            <v>Solvent - Industrial Surface Coating &amp; Solvent Use</v>
          </cell>
          <cell r="G10944" t="str">
            <v>Petroleum and Solvent Evaporation</v>
          </cell>
          <cell r="H10944" t="str">
            <v>Organic Solvent Evaporation</v>
          </cell>
          <cell r="I10944" t="str">
            <v>Air Stripping Tower</v>
          </cell>
          <cell r="J10944" t="str">
            <v>Perchloroethylene</v>
          </cell>
          <cell r="N10944">
            <v>40988</v>
          </cell>
        </row>
        <row r="10945">
          <cell r="A10945" t="str">
            <v>49000503</v>
          </cell>
          <cell r="B10945" t="str">
            <v>Point</v>
          </cell>
          <cell r="C10945" t="str">
            <v>Solvent Evap /Air Stripping Tower /1,1,1-Trichloroethane</v>
          </cell>
          <cell r="D10945" t="str">
            <v>Solvent - Industrial Surface Coating &amp; Solvent Use</v>
          </cell>
          <cell r="G10945" t="str">
            <v>Petroleum and Solvent Evaporation</v>
          </cell>
          <cell r="H10945" t="str">
            <v>Organic Solvent Evaporation</v>
          </cell>
          <cell r="I10945" t="str">
            <v>Air Stripping Tower</v>
          </cell>
          <cell r="J10945" t="str">
            <v>1,1,1-Trichloroethane</v>
          </cell>
          <cell r="N10945">
            <v>40988</v>
          </cell>
        </row>
        <row r="10946">
          <cell r="A10946" t="str">
            <v>49000504</v>
          </cell>
          <cell r="B10946" t="str">
            <v>Point</v>
          </cell>
          <cell r="C10946" t="str">
            <v>Solvent Evap /Air Stripping Tower /Chloroform</v>
          </cell>
          <cell r="D10946" t="str">
            <v>Solvent - Industrial Surface Coating &amp; Solvent Use</v>
          </cell>
          <cell r="G10946" t="str">
            <v>Petroleum and Solvent Evaporation</v>
          </cell>
          <cell r="H10946" t="str">
            <v>Organic Solvent Evaporation</v>
          </cell>
          <cell r="I10946" t="str">
            <v>Air Stripping Tower</v>
          </cell>
          <cell r="J10946" t="str">
            <v>Chloroform</v>
          </cell>
          <cell r="N10946">
            <v>40988</v>
          </cell>
        </row>
        <row r="10947">
          <cell r="A10947" t="str">
            <v>49000599</v>
          </cell>
          <cell r="B10947" t="str">
            <v>Point</v>
          </cell>
          <cell r="C10947" t="str">
            <v>Solvent Evap /Air Stripping Tower /Specify Solvent in Comments</v>
          </cell>
          <cell r="D10947" t="str">
            <v>Solvent - Industrial Surface Coating &amp; Solvent Use</v>
          </cell>
          <cell r="G10947" t="str">
            <v>Petroleum and Solvent Evaporation</v>
          </cell>
          <cell r="H10947" t="str">
            <v>Organic Solvent Evaporation</v>
          </cell>
          <cell r="I10947" t="str">
            <v>Air Stripping Tower</v>
          </cell>
          <cell r="J10947" t="str">
            <v>Specify Solvent in Comments</v>
          </cell>
          <cell r="N10947">
            <v>40988</v>
          </cell>
        </row>
        <row r="10948">
          <cell r="A10948" t="str">
            <v>49000601</v>
          </cell>
          <cell r="B10948" t="str">
            <v>Point</v>
          </cell>
          <cell r="C10948" t="str">
            <v>Solvent Evap /Freon Recovery/Recycling Ops /CFC-12 Recovery - Auto Air Conditioning</v>
          </cell>
          <cell r="D10948" t="str">
            <v>Solvent - Industrial Surface Coating &amp; Solvent Use</v>
          </cell>
          <cell r="G10948" t="str">
            <v>Petroleum and Solvent Evaporation</v>
          </cell>
          <cell r="H10948" t="str">
            <v>Organic Solvent Evaporation</v>
          </cell>
          <cell r="I10948" t="str">
            <v>Freon Recovery/Recycling Operations</v>
          </cell>
          <cell r="J10948" t="str">
            <v>CFC-12 Recovery - Auto Air Conditioning</v>
          </cell>
          <cell r="N10948">
            <v>40988</v>
          </cell>
        </row>
        <row r="10949">
          <cell r="A10949" t="str">
            <v>49090011</v>
          </cell>
          <cell r="B10949" t="str">
            <v>Point</v>
          </cell>
          <cell r="C10949" t="str">
            <v>Solvent Evap /Fuel Fired Equipment /Distillate Oil (No. 2): Incinerators</v>
          </cell>
          <cell r="D10949" t="str">
            <v>Solvent - Industrial Surface Coating &amp; Solvent Use</v>
          </cell>
          <cell r="G10949" t="str">
            <v>Petroleum and Solvent Evaporation</v>
          </cell>
          <cell r="H10949" t="str">
            <v>Organic Solvent Evaporation</v>
          </cell>
          <cell r="I10949" t="str">
            <v>Fuel Fired Equipment</v>
          </cell>
          <cell r="J10949" t="str">
            <v>Distillate Oil (No. 2): Incinerators</v>
          </cell>
          <cell r="N10949">
            <v>40988</v>
          </cell>
        </row>
        <row r="10950">
          <cell r="A10950" t="str">
            <v>49090012</v>
          </cell>
          <cell r="B10950" t="str">
            <v>Point</v>
          </cell>
          <cell r="C10950" t="str">
            <v>Solvent Evap /Fuel Fired Equipment /Residual Oil: Incinerators</v>
          </cell>
          <cell r="D10950" t="str">
            <v>Solvent - Industrial Surface Coating &amp; Solvent Use</v>
          </cell>
          <cell r="G10950" t="str">
            <v>Petroleum and Solvent Evaporation</v>
          </cell>
          <cell r="H10950" t="str">
            <v>Organic Solvent Evaporation</v>
          </cell>
          <cell r="I10950" t="str">
            <v>Fuel Fired Equipment</v>
          </cell>
          <cell r="J10950" t="str">
            <v>Residual Oil: Incinerators</v>
          </cell>
          <cell r="N10950">
            <v>40988</v>
          </cell>
        </row>
        <row r="10951">
          <cell r="A10951" t="str">
            <v>49090013</v>
          </cell>
          <cell r="B10951" t="str">
            <v>Point</v>
          </cell>
          <cell r="C10951" t="str">
            <v>Solvent Evap /Fuel Fired Equipment /Natural Gas: Incinerators</v>
          </cell>
          <cell r="D10951" t="str">
            <v>Solvent - Industrial Surface Coating &amp; Solvent Use</v>
          </cell>
          <cell r="G10951" t="str">
            <v>Petroleum and Solvent Evaporation</v>
          </cell>
          <cell r="H10951" t="str">
            <v>Organic Solvent Evaporation</v>
          </cell>
          <cell r="I10951" t="str">
            <v>Fuel Fired Equipment</v>
          </cell>
          <cell r="J10951" t="str">
            <v>Natural Gas: Incinerators</v>
          </cell>
          <cell r="N10951">
            <v>40988</v>
          </cell>
        </row>
        <row r="10952">
          <cell r="A10952" t="str">
            <v>49090015</v>
          </cell>
          <cell r="B10952" t="str">
            <v>Point</v>
          </cell>
          <cell r="C10952" t="str">
            <v>Solvent Evap /Fuel Fired Equipment /Recovered Solvents: Miscellaneous Incinerators</v>
          </cell>
          <cell r="D10952" t="str">
            <v>Solvent - Industrial Surface Coating &amp; Solvent Use</v>
          </cell>
          <cell r="G10952" t="str">
            <v>Petroleum and Solvent Evaporation</v>
          </cell>
          <cell r="H10952" t="str">
            <v>Organic Solvent Evaporation</v>
          </cell>
          <cell r="I10952" t="str">
            <v>Fuel Fired Equipment</v>
          </cell>
          <cell r="J10952" t="str">
            <v>Recovered Solvents: Miscellaneous Incinerators</v>
          </cell>
          <cell r="N10952">
            <v>40988</v>
          </cell>
        </row>
        <row r="10953">
          <cell r="A10953" t="str">
            <v>49090021</v>
          </cell>
          <cell r="B10953" t="str">
            <v>Point</v>
          </cell>
          <cell r="C10953" t="str">
            <v>Solvent Evap /Fuel Fired Equipment /Distillate Oil (No. 2): Flares</v>
          </cell>
          <cell r="D10953" t="str">
            <v>Solvent - Industrial Surface Coating &amp; Solvent Use</v>
          </cell>
          <cell r="G10953" t="str">
            <v>Petroleum and Solvent Evaporation</v>
          </cell>
          <cell r="H10953" t="str">
            <v>Organic Solvent Evaporation</v>
          </cell>
          <cell r="I10953" t="str">
            <v>Fuel Fired Equipment</v>
          </cell>
          <cell r="J10953" t="str">
            <v>Distillate Oil (No. 2): Flares</v>
          </cell>
          <cell r="N10953">
            <v>40988</v>
          </cell>
        </row>
        <row r="10954">
          <cell r="A10954" t="str">
            <v>49090022</v>
          </cell>
          <cell r="B10954" t="str">
            <v>Point</v>
          </cell>
          <cell r="C10954" t="str">
            <v>Solvent Evap /Fuel Fired Equipment /Residual Oil: Flares</v>
          </cell>
          <cell r="D10954" t="str">
            <v>Solvent - Industrial Surface Coating &amp; Solvent Use</v>
          </cell>
          <cell r="G10954" t="str">
            <v>Petroleum and Solvent Evaporation</v>
          </cell>
          <cell r="H10954" t="str">
            <v>Organic Solvent Evaporation</v>
          </cell>
          <cell r="I10954" t="str">
            <v>Fuel Fired Equipment</v>
          </cell>
          <cell r="J10954" t="str">
            <v>Residual Oil: Flares</v>
          </cell>
          <cell r="N10954">
            <v>40988</v>
          </cell>
        </row>
        <row r="10955">
          <cell r="A10955" t="str">
            <v>49090023</v>
          </cell>
          <cell r="B10955" t="str">
            <v>Point</v>
          </cell>
          <cell r="C10955" t="str">
            <v>Solvent Evap /Fuel Fired Equipment /Natural Gas: Flares</v>
          </cell>
          <cell r="D10955" t="str">
            <v>Solvent - Industrial Surface Coating &amp; Solvent Use</v>
          </cell>
          <cell r="G10955" t="str">
            <v>Petroleum and Solvent Evaporation</v>
          </cell>
          <cell r="H10955" t="str">
            <v>Organic Solvent Evaporation</v>
          </cell>
          <cell r="I10955" t="str">
            <v>Fuel Fired Equipment</v>
          </cell>
          <cell r="J10955" t="str">
            <v>Natural Gas: Flares</v>
          </cell>
          <cell r="N10955">
            <v>40988</v>
          </cell>
        </row>
        <row r="10956">
          <cell r="A10956" t="str">
            <v>49099998</v>
          </cell>
          <cell r="B10956" t="str">
            <v>Point</v>
          </cell>
          <cell r="C10956" t="str">
            <v>Solvent Evap /Misc Volatile Organic Evaporation /Identify the Process and Solvent in Comments</v>
          </cell>
          <cell r="D10956" t="str">
            <v>Solvent - Industrial Surface Coating &amp; Solvent Use</v>
          </cell>
          <cell r="G10956" t="str">
            <v>Petroleum and Solvent Evaporation</v>
          </cell>
          <cell r="H10956" t="str">
            <v>Organic Solvent Evaporation</v>
          </cell>
          <cell r="I10956" t="str">
            <v>Miscellaneous Volatile Organic Compound Evaporation</v>
          </cell>
          <cell r="J10956" t="str">
            <v>Identify the Process and Solvent in Comments</v>
          </cell>
          <cell r="N10956">
            <v>40988</v>
          </cell>
        </row>
        <row r="10957">
          <cell r="A10957" t="str">
            <v>49099999</v>
          </cell>
          <cell r="B10957" t="str">
            <v>Point</v>
          </cell>
          <cell r="C10957" t="str">
            <v>Solvent Evap /Misc Volatile Organic Evaporation /Identify the Process and Solvent in Comments</v>
          </cell>
          <cell r="D10957" t="str">
            <v>Solvent - Industrial Surface Coating &amp; Solvent Use</v>
          </cell>
          <cell r="G10957" t="str">
            <v>Petroleum and Solvent Evaporation</v>
          </cell>
          <cell r="H10957" t="str">
            <v>Organic Solvent Evaporation</v>
          </cell>
          <cell r="I10957" t="str">
            <v>Miscellaneous Volatile Organic Compound Evaporation</v>
          </cell>
          <cell r="J10957" t="str">
            <v>Identify the Process and Solvent in Comments</v>
          </cell>
          <cell r="K10957" t="str">
            <v>49099998</v>
          </cell>
          <cell r="L10957" t="str">
            <v>2005</v>
          </cell>
          <cell r="N10957">
            <v>40988</v>
          </cell>
        </row>
        <row r="10958">
          <cell r="A10958" t="str">
            <v>50100101</v>
          </cell>
          <cell r="B10958" t="str">
            <v>Point</v>
          </cell>
          <cell r="C10958" t="str">
            <v>Waste Disp-Govt /Municipal Incineration /Starved Air: Multiple Chamber</v>
          </cell>
          <cell r="D10958" t="str">
            <v>Waste Disposal</v>
          </cell>
          <cell r="G10958" t="str">
            <v>Waste Disposal</v>
          </cell>
          <cell r="H10958" t="str">
            <v>Solid Waste Disposal - Government</v>
          </cell>
          <cell r="I10958" t="str">
            <v>Municipal Incineration</v>
          </cell>
          <cell r="J10958" t="str">
            <v>Starved Air: Multiple Chamber</v>
          </cell>
          <cell r="N10958">
            <v>40988</v>
          </cell>
        </row>
        <row r="10959">
          <cell r="A10959" t="str">
            <v>50100102</v>
          </cell>
          <cell r="B10959" t="str">
            <v>Point</v>
          </cell>
          <cell r="C10959" t="str">
            <v>Waste Disp-Govt /Municipal Incineration /Mass Burn: Single Chamber</v>
          </cell>
          <cell r="D10959" t="str">
            <v>Waste Disposal</v>
          </cell>
          <cell r="G10959" t="str">
            <v>Waste Disposal</v>
          </cell>
          <cell r="H10959" t="str">
            <v>Solid Waste Disposal - Government</v>
          </cell>
          <cell r="I10959" t="str">
            <v>Municipal Incineration</v>
          </cell>
          <cell r="J10959" t="str">
            <v>Mass Burn: Single Chamber</v>
          </cell>
          <cell r="N10959">
            <v>40988</v>
          </cell>
        </row>
        <row r="10960">
          <cell r="A10960" t="str">
            <v>50100103</v>
          </cell>
          <cell r="B10960" t="str">
            <v>Point</v>
          </cell>
          <cell r="C10960" t="str">
            <v>Waste Disp-Govt /Municipal Incineration /Refuse Derived Fuel</v>
          </cell>
          <cell r="D10960" t="str">
            <v>Waste Disposal</v>
          </cell>
          <cell r="G10960" t="str">
            <v>Waste Disposal</v>
          </cell>
          <cell r="H10960" t="str">
            <v>Solid Waste Disposal - Government</v>
          </cell>
          <cell r="I10960" t="str">
            <v>Municipal Incineration</v>
          </cell>
          <cell r="J10960" t="str">
            <v>Refuse Derived Fuel</v>
          </cell>
          <cell r="N10960">
            <v>40988</v>
          </cell>
        </row>
        <row r="10961">
          <cell r="A10961" t="str">
            <v>50100104</v>
          </cell>
          <cell r="B10961" t="str">
            <v>Point</v>
          </cell>
          <cell r="C10961" t="str">
            <v>Waste Disp-Govt /Municipal Incineration /Mass Burn Refractory Wall Combustor</v>
          </cell>
          <cell r="D10961" t="str">
            <v>Waste Disposal</v>
          </cell>
          <cell r="G10961" t="str">
            <v>Waste Disposal</v>
          </cell>
          <cell r="H10961" t="str">
            <v>Solid Waste Disposal - Government</v>
          </cell>
          <cell r="I10961" t="str">
            <v>Municipal Incineration</v>
          </cell>
          <cell r="J10961" t="str">
            <v>Mass Burn Refractory Wall Combustor</v>
          </cell>
          <cell r="N10961">
            <v>40988</v>
          </cell>
        </row>
        <row r="10962">
          <cell r="A10962" t="str">
            <v>50100105</v>
          </cell>
          <cell r="B10962" t="str">
            <v>Point</v>
          </cell>
          <cell r="C10962" t="str">
            <v>Waste Disp-Govt /Municipal Incineration /Mass Burn Waterwall Combustor</v>
          </cell>
          <cell r="D10962" t="str">
            <v>Waste Disposal</v>
          </cell>
          <cell r="G10962" t="str">
            <v>Waste Disposal</v>
          </cell>
          <cell r="H10962" t="str">
            <v>Solid Waste Disposal - Government</v>
          </cell>
          <cell r="I10962" t="str">
            <v>Municipal Incineration</v>
          </cell>
          <cell r="J10962" t="str">
            <v>Mass Burn Waterwall Combustor</v>
          </cell>
          <cell r="N10962">
            <v>40988</v>
          </cell>
        </row>
        <row r="10963">
          <cell r="A10963" t="str">
            <v>50100106</v>
          </cell>
          <cell r="B10963" t="str">
            <v>Point</v>
          </cell>
          <cell r="C10963" t="str">
            <v>Waste Disp-Govt /Municipal Incineration /Mass Burn Rotary Waterwall Combustor</v>
          </cell>
          <cell r="D10963" t="str">
            <v>Waste Disposal</v>
          </cell>
          <cell r="G10963" t="str">
            <v>Waste Disposal</v>
          </cell>
          <cell r="H10963" t="str">
            <v>Solid Waste Disposal - Government</v>
          </cell>
          <cell r="I10963" t="str">
            <v>Municipal Incineration</v>
          </cell>
          <cell r="J10963" t="str">
            <v>Mass Burn Rotary Waterwall Combustor</v>
          </cell>
          <cell r="N10963">
            <v>40988</v>
          </cell>
        </row>
        <row r="10964">
          <cell r="A10964" t="str">
            <v>50100107</v>
          </cell>
          <cell r="B10964" t="str">
            <v>Point</v>
          </cell>
          <cell r="C10964" t="str">
            <v>Waste Disp-Govt /Municipal Incineration /Modular Excess Air Combustor</v>
          </cell>
          <cell r="D10964" t="str">
            <v>Waste Disposal</v>
          </cell>
          <cell r="G10964" t="str">
            <v>Waste Disposal</v>
          </cell>
          <cell r="H10964" t="str">
            <v>Solid Waste Disposal - Government</v>
          </cell>
          <cell r="I10964" t="str">
            <v>Municipal Incineration</v>
          </cell>
          <cell r="J10964" t="str">
            <v>Modular Excess Air Combustor</v>
          </cell>
          <cell r="N10964">
            <v>40988</v>
          </cell>
        </row>
        <row r="10965">
          <cell r="A10965" t="str">
            <v>50100108</v>
          </cell>
          <cell r="B10965" t="str">
            <v>Point</v>
          </cell>
          <cell r="C10965" t="str">
            <v>Waste Disp-Govt /Municipal Incineration /Fluidized Bed: Refuse Derived Fuel</v>
          </cell>
          <cell r="D10965" t="str">
            <v>Waste Disposal</v>
          </cell>
          <cell r="G10965" t="str">
            <v>Waste Disposal</v>
          </cell>
          <cell r="H10965" t="str">
            <v>Solid Waste Disposal - Government</v>
          </cell>
          <cell r="I10965" t="str">
            <v>Municipal Incineration</v>
          </cell>
          <cell r="J10965" t="str">
            <v>Fluidized Bed: Refuse Derived Fuel</v>
          </cell>
          <cell r="N10965">
            <v>40988</v>
          </cell>
        </row>
        <row r="10966">
          <cell r="A10966" t="str">
            <v>50100201</v>
          </cell>
          <cell r="B10966" t="str">
            <v>Point</v>
          </cell>
          <cell r="C10966" t="str">
            <v>Waste Disp-Govt /Open Burning Dump /General Refuse</v>
          </cell>
          <cell r="D10966" t="str">
            <v>Waste Disposal</v>
          </cell>
          <cell r="G10966" t="str">
            <v>Waste Disposal</v>
          </cell>
          <cell r="H10966" t="str">
            <v>Solid Waste Disposal - Government</v>
          </cell>
          <cell r="I10966" t="str">
            <v>Open Burning Dump</v>
          </cell>
          <cell r="J10966" t="str">
            <v>General Refuse</v>
          </cell>
          <cell r="N10966">
            <v>40988</v>
          </cell>
        </row>
        <row r="10967">
          <cell r="A10967" t="str">
            <v>50100202</v>
          </cell>
          <cell r="B10967" t="str">
            <v>Point</v>
          </cell>
          <cell r="C10967" t="str">
            <v>Waste Disp-Govt /Open Burning Dump /Vegetation Only</v>
          </cell>
          <cell r="D10967" t="str">
            <v>Waste Disposal</v>
          </cell>
          <cell r="G10967" t="str">
            <v>Waste Disposal</v>
          </cell>
          <cell r="H10967" t="str">
            <v>Solid Waste Disposal - Government</v>
          </cell>
          <cell r="I10967" t="str">
            <v>Open Burning Dump</v>
          </cell>
          <cell r="J10967" t="str">
            <v>Vegetation Only</v>
          </cell>
          <cell r="N10967">
            <v>40988</v>
          </cell>
        </row>
        <row r="10968">
          <cell r="A10968" t="str">
            <v>50100401</v>
          </cell>
          <cell r="B10968" t="str">
            <v>Point</v>
          </cell>
          <cell r="C10968" t="str">
            <v>Waste Disp-Govt /Landfill Dump /Unpaved Road Traffic</v>
          </cell>
          <cell r="D10968" t="str">
            <v>Waste Disposal</v>
          </cell>
          <cell r="G10968" t="str">
            <v>Waste Disposal</v>
          </cell>
          <cell r="H10968" t="str">
            <v>Solid Waste Disposal - Government</v>
          </cell>
          <cell r="I10968" t="str">
            <v>Landfill Dump</v>
          </cell>
          <cell r="J10968" t="str">
            <v>Unpaved Road Traffic</v>
          </cell>
          <cell r="N10968">
            <v>40988</v>
          </cell>
        </row>
        <row r="10969">
          <cell r="A10969" t="str">
            <v>50100402</v>
          </cell>
          <cell r="B10969" t="str">
            <v>Point</v>
          </cell>
          <cell r="C10969" t="str">
            <v>Waste Disp-Govt /Landfill Dump /Fugitive Emissions</v>
          </cell>
          <cell r="D10969" t="str">
            <v>Waste Disposal</v>
          </cell>
          <cell r="G10969" t="str">
            <v>Waste Disposal</v>
          </cell>
          <cell r="H10969" t="str">
            <v>Solid Waste Disposal - Government</v>
          </cell>
          <cell r="I10969" t="str">
            <v>Landfill Dump</v>
          </cell>
          <cell r="J10969" t="str">
            <v>Fugitive Emissions</v>
          </cell>
          <cell r="N10969">
            <v>40988</v>
          </cell>
        </row>
        <row r="10970">
          <cell r="A10970" t="str">
            <v>50100403</v>
          </cell>
          <cell r="B10970" t="str">
            <v>Point</v>
          </cell>
          <cell r="C10970" t="str">
            <v>Waste Disp-Govt /Landfill Dump /Area Method</v>
          </cell>
          <cell r="D10970" t="str">
            <v>Waste Disposal</v>
          </cell>
          <cell r="G10970" t="str">
            <v>Waste Disposal</v>
          </cell>
          <cell r="H10970" t="str">
            <v>Solid Waste Disposal - Government</v>
          </cell>
          <cell r="I10970" t="str">
            <v>Landfill Dump</v>
          </cell>
          <cell r="J10970" t="str">
            <v>Area Method</v>
          </cell>
          <cell r="N10970">
            <v>40988</v>
          </cell>
        </row>
        <row r="10971">
          <cell r="A10971" t="str">
            <v>50100404</v>
          </cell>
          <cell r="B10971" t="str">
            <v>Point</v>
          </cell>
          <cell r="C10971" t="str">
            <v>Waste Disp-Govt /Landfill Dump /Trench Method</v>
          </cell>
          <cell r="D10971" t="str">
            <v>Waste Disposal</v>
          </cell>
          <cell r="G10971" t="str">
            <v>Waste Disposal</v>
          </cell>
          <cell r="H10971" t="str">
            <v>Solid Waste Disposal - Government</v>
          </cell>
          <cell r="I10971" t="str">
            <v>Landfill Dump</v>
          </cell>
          <cell r="J10971" t="str">
            <v>Trench Method</v>
          </cell>
          <cell r="N10971">
            <v>40988</v>
          </cell>
        </row>
        <row r="10972">
          <cell r="A10972" t="str">
            <v>50100405</v>
          </cell>
          <cell r="B10972" t="str">
            <v>Point</v>
          </cell>
          <cell r="C10972" t="str">
            <v>Waste Disp-Govt /Landfill Dump /Ramp Method</v>
          </cell>
          <cell r="D10972" t="str">
            <v>Waste Disposal</v>
          </cell>
          <cell r="G10972" t="str">
            <v>Waste Disposal</v>
          </cell>
          <cell r="H10972" t="str">
            <v>Solid Waste Disposal - Government</v>
          </cell>
          <cell r="I10972" t="str">
            <v>Landfill Dump</v>
          </cell>
          <cell r="J10972" t="str">
            <v>Ramp Method</v>
          </cell>
          <cell r="N10972">
            <v>40988</v>
          </cell>
        </row>
        <row r="10973">
          <cell r="A10973" t="str">
            <v>50100406</v>
          </cell>
          <cell r="B10973" t="str">
            <v>Point</v>
          </cell>
          <cell r="C10973" t="str">
            <v>Waste Disp-Govt /Landfill Dump /Gas Collection System: Other</v>
          </cell>
          <cell r="D10973" t="str">
            <v>Waste Disposal</v>
          </cell>
          <cell r="G10973" t="str">
            <v>Waste Disposal</v>
          </cell>
          <cell r="H10973" t="str">
            <v>Solid Waste Disposal - Government</v>
          </cell>
          <cell r="I10973" t="str">
            <v>Landfill Dump</v>
          </cell>
          <cell r="J10973" t="str">
            <v>Gas Collection System: Other</v>
          </cell>
          <cell r="N10973">
            <v>40988</v>
          </cell>
        </row>
        <row r="10974">
          <cell r="A10974" t="str">
            <v>50100410</v>
          </cell>
          <cell r="B10974" t="str">
            <v>Point</v>
          </cell>
          <cell r="C10974" t="str">
            <v>Waste Disp-Govt /Landfill Dump /Waste Gas Destruction: Waste Gas Flares</v>
          </cell>
          <cell r="D10974" t="str">
            <v>Waste Disposal</v>
          </cell>
          <cell r="G10974" t="str">
            <v>Waste Disposal</v>
          </cell>
          <cell r="H10974" t="str">
            <v>Solid Waste Disposal - Government</v>
          </cell>
          <cell r="I10974" t="str">
            <v>Landfill Dump</v>
          </cell>
          <cell r="J10974" t="str">
            <v>Waste Gas Destruction: Waste Gas Flares</v>
          </cell>
          <cell r="N10974">
            <v>40988</v>
          </cell>
        </row>
        <row r="10975">
          <cell r="A10975" t="str">
            <v>50100411</v>
          </cell>
          <cell r="B10975" t="str">
            <v>Point</v>
          </cell>
          <cell r="C10975" t="str">
            <v>Waste Disp-Govt /Landfill Dump /Waste Gas Destruction: Incinerators</v>
          </cell>
          <cell r="D10975" t="str">
            <v>Waste Disposal</v>
          </cell>
          <cell r="G10975" t="str">
            <v>Waste Disposal</v>
          </cell>
          <cell r="H10975" t="str">
            <v>Solid Waste Disposal - Government</v>
          </cell>
          <cell r="I10975" t="str">
            <v>Landfill Dump</v>
          </cell>
          <cell r="J10975" t="str">
            <v>Waste Gas Destruction: Incinerators</v>
          </cell>
          <cell r="N10975">
            <v>40988</v>
          </cell>
        </row>
        <row r="10976">
          <cell r="A10976" t="str">
            <v>50100412</v>
          </cell>
          <cell r="B10976" t="str">
            <v>Point</v>
          </cell>
          <cell r="C10976" t="str">
            <v>Waste Disp-Govt /Landfill Dump /Waste Gas Destruction: Other</v>
          </cell>
          <cell r="D10976" t="str">
            <v>Waste Disposal</v>
          </cell>
          <cell r="G10976" t="str">
            <v>Waste Disposal</v>
          </cell>
          <cell r="H10976" t="str">
            <v>Solid Waste Disposal - Government</v>
          </cell>
          <cell r="I10976" t="str">
            <v>Landfill Dump</v>
          </cell>
          <cell r="J10976" t="str">
            <v>Waste Gas Destruction: Other</v>
          </cell>
          <cell r="N10976">
            <v>40988</v>
          </cell>
        </row>
        <row r="10977">
          <cell r="A10977" t="str">
            <v>50100420</v>
          </cell>
          <cell r="B10977" t="str">
            <v>Point</v>
          </cell>
          <cell r="C10977" t="str">
            <v>Waste Disp-Govt /Landfill Dump /Waste Gas Recovery: Gas Turbines</v>
          </cell>
          <cell r="D10977" t="str">
            <v>Waste Disposal</v>
          </cell>
          <cell r="G10977" t="str">
            <v>Waste Disposal</v>
          </cell>
          <cell r="H10977" t="str">
            <v>Solid Waste Disposal - Government</v>
          </cell>
          <cell r="I10977" t="str">
            <v>Landfill Dump</v>
          </cell>
          <cell r="J10977" t="str">
            <v>Waste Gas Recovery: Gas Turbines</v>
          </cell>
          <cell r="N10977">
            <v>40988</v>
          </cell>
        </row>
        <row r="10978">
          <cell r="A10978" t="str">
            <v>50100421</v>
          </cell>
          <cell r="B10978" t="str">
            <v>Point</v>
          </cell>
          <cell r="C10978" t="str">
            <v>Waste Disp-Govt /Landfill Dump /Waste Gas Recovery: Internal Combustion Device</v>
          </cell>
          <cell r="D10978" t="str">
            <v>Waste Disposal</v>
          </cell>
          <cell r="G10978" t="str">
            <v>Waste Disposal</v>
          </cell>
          <cell r="H10978" t="str">
            <v>Solid Waste Disposal - Government</v>
          </cell>
          <cell r="I10978" t="str">
            <v>Landfill Dump</v>
          </cell>
          <cell r="J10978" t="str">
            <v>Waste Gas Recovery: Internal Combustion Device</v>
          </cell>
          <cell r="N10978">
            <v>40988</v>
          </cell>
        </row>
        <row r="10979">
          <cell r="A10979" t="str">
            <v>50100422</v>
          </cell>
          <cell r="B10979" t="str">
            <v>Point</v>
          </cell>
          <cell r="C10979" t="str">
            <v>Waste Disp-Govt /Landfill Dump /Waste Gas Recovery: Other</v>
          </cell>
          <cell r="D10979" t="str">
            <v>Waste Disposal</v>
          </cell>
          <cell r="G10979" t="str">
            <v>Waste Disposal</v>
          </cell>
          <cell r="H10979" t="str">
            <v>Solid Waste Disposal - Government</v>
          </cell>
          <cell r="I10979" t="str">
            <v>Landfill Dump</v>
          </cell>
          <cell r="J10979" t="str">
            <v>Waste Gas Recovery: Other</v>
          </cell>
          <cell r="N10979">
            <v>40988</v>
          </cell>
        </row>
        <row r="10980">
          <cell r="A10980" t="str">
            <v>50100423</v>
          </cell>
          <cell r="B10980" t="str">
            <v>Point</v>
          </cell>
          <cell r="C10980" t="str">
            <v>Waste Disp-Govt /Landfill Dump /Waste Gas Recovery: Boiler</v>
          </cell>
          <cell r="D10980" t="str">
            <v>Waste Disposal</v>
          </cell>
          <cell r="G10980" t="str">
            <v>Waste Disposal</v>
          </cell>
          <cell r="H10980" t="str">
            <v>Solid Waste Disposal - Government</v>
          </cell>
          <cell r="I10980" t="str">
            <v>Landfill Dump</v>
          </cell>
          <cell r="J10980" t="str">
            <v>Waste Gas Recovery: Boiler</v>
          </cell>
          <cell r="N10980">
            <v>40988</v>
          </cell>
        </row>
        <row r="10981">
          <cell r="A10981" t="str">
            <v>50100430</v>
          </cell>
          <cell r="B10981" t="str">
            <v>Point</v>
          </cell>
          <cell r="C10981" t="str">
            <v>Waste Disp-Govt /Landfill Dump /Waste Gas Purification: Absorption</v>
          </cell>
          <cell r="D10981" t="str">
            <v>Waste Disposal</v>
          </cell>
          <cell r="G10981" t="str">
            <v>Waste Disposal</v>
          </cell>
          <cell r="H10981" t="str">
            <v>Solid Waste Disposal - Government</v>
          </cell>
          <cell r="I10981" t="str">
            <v>Landfill Dump</v>
          </cell>
          <cell r="J10981" t="str">
            <v>Waste Gas Purification: Absorption</v>
          </cell>
          <cell r="N10981">
            <v>40988</v>
          </cell>
        </row>
        <row r="10982">
          <cell r="A10982" t="str">
            <v>50100431</v>
          </cell>
          <cell r="B10982" t="str">
            <v>Point</v>
          </cell>
          <cell r="C10982" t="str">
            <v>Waste Disp-Govt /Landfill Dump /Waste Gas Purification: Adsorption</v>
          </cell>
          <cell r="D10982" t="str">
            <v>Waste Disposal</v>
          </cell>
          <cell r="G10982" t="str">
            <v>Waste Disposal</v>
          </cell>
          <cell r="H10982" t="str">
            <v>Solid Waste Disposal - Government</v>
          </cell>
          <cell r="I10982" t="str">
            <v>Landfill Dump</v>
          </cell>
          <cell r="J10982" t="str">
            <v>Waste Gas Purification: Adsorption</v>
          </cell>
          <cell r="N10982">
            <v>40988</v>
          </cell>
        </row>
        <row r="10983">
          <cell r="A10983" t="str">
            <v>50100432</v>
          </cell>
          <cell r="B10983" t="str">
            <v>Point</v>
          </cell>
          <cell r="C10983" t="str">
            <v>Waste Disp-Govt /Landfill Dump /Waste Gas Purification: Membranes</v>
          </cell>
          <cell r="D10983" t="str">
            <v>Waste Disposal</v>
          </cell>
          <cell r="G10983" t="str">
            <v>Waste Disposal</v>
          </cell>
          <cell r="H10983" t="str">
            <v>Solid Waste Disposal - Government</v>
          </cell>
          <cell r="I10983" t="str">
            <v>Landfill Dump</v>
          </cell>
          <cell r="J10983" t="str">
            <v>Waste Gas Purification: Membranes</v>
          </cell>
          <cell r="N10983">
            <v>40988</v>
          </cell>
        </row>
        <row r="10984">
          <cell r="A10984" t="str">
            <v>50100433</v>
          </cell>
          <cell r="B10984" t="str">
            <v>Point</v>
          </cell>
          <cell r="C10984" t="str">
            <v>Waste Disp-Govt /Landfill Dump /Waste Purification: Other</v>
          </cell>
          <cell r="D10984" t="str">
            <v>Waste Disposal</v>
          </cell>
          <cell r="G10984" t="str">
            <v>Waste Disposal</v>
          </cell>
          <cell r="H10984" t="str">
            <v>Solid Waste Disposal - Government</v>
          </cell>
          <cell r="I10984" t="str">
            <v>Landfill Dump</v>
          </cell>
          <cell r="J10984" t="str">
            <v>Waste Purification: Other</v>
          </cell>
          <cell r="N10984">
            <v>40988</v>
          </cell>
        </row>
        <row r="10985">
          <cell r="A10985" t="str">
            <v>50100505</v>
          </cell>
          <cell r="B10985" t="str">
            <v>Point</v>
          </cell>
          <cell r="C10985" t="str">
            <v>Waste Disp-Govt /Medical Waste Incinerator, unspecified type, Infectious wastes only</v>
          </cell>
          <cell r="D10985" t="str">
            <v>Waste Disposal</v>
          </cell>
          <cell r="G10985" t="str">
            <v>Waste Disposal</v>
          </cell>
          <cell r="H10985" t="str">
            <v>Solid Waste Disposal - Government</v>
          </cell>
          <cell r="I10985" t="str">
            <v>Other Incineration</v>
          </cell>
          <cell r="J10985" t="str">
            <v>Medical Waste Incinerator, unspecified type, Infectious wastes only</v>
          </cell>
          <cell r="N10985">
            <v>40988</v>
          </cell>
        </row>
        <row r="10986">
          <cell r="A10986" t="str">
            <v>50100506</v>
          </cell>
          <cell r="B10986" t="str">
            <v>Point</v>
          </cell>
          <cell r="C10986" t="str">
            <v>Waste Disp-Govt /Other Incineration /Sludge</v>
          </cell>
          <cell r="D10986" t="str">
            <v>Waste Disposal</v>
          </cell>
          <cell r="G10986" t="str">
            <v>Waste Disposal</v>
          </cell>
          <cell r="H10986" t="str">
            <v>Solid Waste Disposal - Government</v>
          </cell>
          <cell r="I10986" t="str">
            <v>Other Incineration</v>
          </cell>
          <cell r="J10986" t="str">
            <v>Sludge</v>
          </cell>
          <cell r="N10986">
            <v>40988</v>
          </cell>
        </row>
        <row r="10987">
          <cell r="A10987" t="str">
            <v>50100507</v>
          </cell>
          <cell r="B10987" t="str">
            <v>Point</v>
          </cell>
          <cell r="C10987" t="str">
            <v>Waste Disp-Govt /Other Incineration /Conical Design (Tee Pee) Municipal Refuse</v>
          </cell>
          <cell r="D10987" t="str">
            <v>Waste Disposal</v>
          </cell>
          <cell r="G10987" t="str">
            <v>Waste Disposal</v>
          </cell>
          <cell r="H10987" t="str">
            <v>Solid Waste Disposal - Government</v>
          </cell>
          <cell r="I10987" t="str">
            <v>Other Incineration</v>
          </cell>
          <cell r="J10987" t="str">
            <v>Conical Design (Tee Pee) Municipal Refuse</v>
          </cell>
          <cell r="N10987">
            <v>40988</v>
          </cell>
        </row>
        <row r="10988">
          <cell r="A10988" t="str">
            <v>50100508</v>
          </cell>
          <cell r="B10988" t="str">
            <v>Point</v>
          </cell>
          <cell r="C10988" t="str">
            <v>Waste Disp-Govt /Other Incineration /Conical Design (Tee Pee) Wood Refuse</v>
          </cell>
          <cell r="D10988" t="str">
            <v>Waste Disposal</v>
          </cell>
          <cell r="G10988" t="str">
            <v>Waste Disposal</v>
          </cell>
          <cell r="H10988" t="str">
            <v>Solid Waste Disposal - Government</v>
          </cell>
          <cell r="I10988" t="str">
            <v>Other Incineration</v>
          </cell>
          <cell r="J10988" t="str">
            <v>Conical Design (Tee Pee) Wood Refuse</v>
          </cell>
          <cell r="N10988">
            <v>40988</v>
          </cell>
        </row>
        <row r="10989">
          <cell r="A10989" t="str">
            <v>50100510</v>
          </cell>
          <cell r="B10989" t="str">
            <v>Point</v>
          </cell>
          <cell r="C10989" t="str">
            <v>Waste Disp-Govt /Other Incineration /Trench Burner: Wood</v>
          </cell>
          <cell r="D10989" t="str">
            <v>Waste Disposal</v>
          </cell>
          <cell r="G10989" t="str">
            <v>Waste Disposal</v>
          </cell>
          <cell r="H10989" t="str">
            <v>Solid Waste Disposal - Government</v>
          </cell>
          <cell r="I10989" t="str">
            <v>Other Incineration</v>
          </cell>
          <cell r="J10989" t="str">
            <v>Trench Burner: Wood</v>
          </cell>
          <cell r="N10989">
            <v>40988</v>
          </cell>
        </row>
        <row r="10990">
          <cell r="A10990" t="str">
            <v>50100511</v>
          </cell>
          <cell r="B10990" t="str">
            <v>Point</v>
          </cell>
          <cell r="C10990" t="str">
            <v>Waste Disp-Govt /Other Incineration /Trench Burner: Tires</v>
          </cell>
          <cell r="D10990" t="str">
            <v>Waste Disposal</v>
          </cell>
          <cell r="G10990" t="str">
            <v>Waste Disposal</v>
          </cell>
          <cell r="H10990" t="str">
            <v>Solid Waste Disposal - Government</v>
          </cell>
          <cell r="I10990" t="str">
            <v>Other Incineration</v>
          </cell>
          <cell r="J10990" t="str">
            <v>Trench Burner: Tires</v>
          </cell>
          <cell r="N10990">
            <v>40988</v>
          </cell>
        </row>
        <row r="10991">
          <cell r="A10991" t="str">
            <v>50100512</v>
          </cell>
          <cell r="B10991" t="str">
            <v>Point</v>
          </cell>
          <cell r="C10991" t="str">
            <v>Waste Disp-Govt /Other Incineration /Trench Burner: Refuse</v>
          </cell>
          <cell r="D10991" t="str">
            <v>Waste Disposal</v>
          </cell>
          <cell r="G10991" t="str">
            <v>Waste Disposal</v>
          </cell>
          <cell r="H10991" t="str">
            <v>Solid Waste Disposal - Government</v>
          </cell>
          <cell r="I10991" t="str">
            <v>Other Incineration</v>
          </cell>
          <cell r="J10991" t="str">
            <v>Trench Burner: Refuse</v>
          </cell>
          <cell r="N10991">
            <v>40988</v>
          </cell>
        </row>
        <row r="10992">
          <cell r="A10992" t="str">
            <v>50100515</v>
          </cell>
          <cell r="B10992" t="str">
            <v>Point</v>
          </cell>
          <cell r="C10992" t="str">
            <v>Waste Disp-Govt /Other Incineration /Sludge: Multiple Hearth</v>
          </cell>
          <cell r="D10992" t="str">
            <v>Waste Disposal</v>
          </cell>
          <cell r="G10992" t="str">
            <v>Waste Disposal</v>
          </cell>
          <cell r="H10992" t="str">
            <v>Solid Waste Disposal - Government</v>
          </cell>
          <cell r="I10992" t="str">
            <v>Other Incineration</v>
          </cell>
          <cell r="J10992" t="str">
            <v>Sludge: Multiple Hearth</v>
          </cell>
          <cell r="N10992">
            <v>40988</v>
          </cell>
        </row>
        <row r="10993">
          <cell r="A10993" t="str">
            <v>50100516</v>
          </cell>
          <cell r="B10993" t="str">
            <v>Point</v>
          </cell>
          <cell r="C10993" t="str">
            <v>Waste Disp-Govt /Other Incineration /Sludge: Fluidized Bed</v>
          </cell>
          <cell r="D10993" t="str">
            <v>Waste Disposal</v>
          </cell>
          <cell r="G10993" t="str">
            <v>Waste Disposal</v>
          </cell>
          <cell r="H10993" t="str">
            <v>Solid Waste Disposal - Government</v>
          </cell>
          <cell r="I10993" t="str">
            <v>Other Incineration</v>
          </cell>
          <cell r="J10993" t="str">
            <v>Sludge: Fluidized Bed</v>
          </cell>
          <cell r="N10993">
            <v>40988</v>
          </cell>
        </row>
        <row r="10994">
          <cell r="A10994" t="str">
            <v>50100517</v>
          </cell>
          <cell r="B10994" t="str">
            <v>Point</v>
          </cell>
          <cell r="C10994" t="str">
            <v>Waste Disp-Govt /Other Incineration /Sludge: Electric Infrared</v>
          </cell>
          <cell r="D10994" t="str">
            <v>Waste Disposal</v>
          </cell>
          <cell r="G10994" t="str">
            <v>Waste Disposal</v>
          </cell>
          <cell r="H10994" t="str">
            <v>Solid Waste Disposal - Government</v>
          </cell>
          <cell r="I10994" t="str">
            <v>Other Incineration</v>
          </cell>
          <cell r="J10994" t="str">
            <v>Sludge: Electric Infrared</v>
          </cell>
          <cell r="N10994">
            <v>40988</v>
          </cell>
        </row>
        <row r="10995">
          <cell r="A10995" t="str">
            <v>50100518</v>
          </cell>
          <cell r="B10995" t="str">
            <v>Point</v>
          </cell>
          <cell r="C10995" t="str">
            <v>Waste Disp-Govt /Sewage Sludge Incinerator: Single Hearth Cyclone</v>
          </cell>
          <cell r="D10995" t="str">
            <v>Waste Disposal</v>
          </cell>
          <cell r="G10995" t="str">
            <v>Waste Disposal</v>
          </cell>
          <cell r="H10995" t="str">
            <v>Solid Waste Disposal - Government</v>
          </cell>
          <cell r="I10995" t="str">
            <v>Other Incineration</v>
          </cell>
          <cell r="J10995" t="str">
            <v>Sewage Sludge Incinerator: Single Hearth Cyclone</v>
          </cell>
          <cell r="N10995">
            <v>40988</v>
          </cell>
        </row>
        <row r="10996">
          <cell r="A10996" t="str">
            <v>50100519</v>
          </cell>
          <cell r="B10996" t="str">
            <v>Point</v>
          </cell>
          <cell r="C10996" t="str">
            <v>Waste Disp-Govt /Sewage Sludge Incinerator: Rotary Kiln</v>
          </cell>
          <cell r="D10996" t="str">
            <v>Waste Disposal</v>
          </cell>
          <cell r="G10996" t="str">
            <v>Waste Disposal</v>
          </cell>
          <cell r="H10996" t="str">
            <v>Solid Waste Disposal - Government</v>
          </cell>
          <cell r="I10996" t="str">
            <v>Other Incineration</v>
          </cell>
          <cell r="J10996" t="str">
            <v>Sewage Sludge Incinerator: Rotary Kiln</v>
          </cell>
          <cell r="N10996">
            <v>40988</v>
          </cell>
        </row>
        <row r="10997">
          <cell r="A10997" t="str">
            <v>50100520</v>
          </cell>
          <cell r="B10997" t="str">
            <v>Point</v>
          </cell>
          <cell r="C10997" t="str">
            <v>Waste Disp-Govt /Sewage Sludge Incinerator: High Pressure, Wet Oxidation</v>
          </cell>
          <cell r="D10997" t="str">
            <v>Waste Disposal</v>
          </cell>
          <cell r="G10997" t="str">
            <v>Waste Disposal</v>
          </cell>
          <cell r="H10997" t="str">
            <v>Solid Waste Disposal - Government</v>
          </cell>
          <cell r="I10997" t="str">
            <v>Other Incineration</v>
          </cell>
          <cell r="J10997" t="str">
            <v>Sewage Sludge Incinerator: High Pressure, Wet Oxidation</v>
          </cell>
          <cell r="N10997">
            <v>40988</v>
          </cell>
        </row>
        <row r="10998">
          <cell r="A10998" t="str">
            <v>50100601</v>
          </cell>
          <cell r="B10998" t="str">
            <v>Point</v>
          </cell>
          <cell r="C10998" t="str">
            <v>Waste Disp-Govt /Fire Fighting /Structure: Jet Fuel</v>
          </cell>
          <cell r="D10998" t="str">
            <v>Miscellaneous Non-Industrial NEC</v>
          </cell>
          <cell r="G10998" t="str">
            <v>Waste Disposal</v>
          </cell>
          <cell r="H10998" t="str">
            <v>Solid Waste Disposal - Government</v>
          </cell>
          <cell r="I10998" t="str">
            <v>Fire Fighting</v>
          </cell>
          <cell r="J10998" t="str">
            <v>Structure: Jet Fuel</v>
          </cell>
          <cell r="N10998">
            <v>40988</v>
          </cell>
        </row>
        <row r="10999">
          <cell r="A10999" t="str">
            <v>50100602</v>
          </cell>
          <cell r="B10999" t="str">
            <v>Point</v>
          </cell>
          <cell r="C10999" t="str">
            <v>Waste Disp-Govt /Fire Fighting /Structure: Distillate Oil</v>
          </cell>
          <cell r="D10999" t="str">
            <v>Miscellaneous Non-Industrial NEC</v>
          </cell>
          <cell r="G10999" t="str">
            <v>Waste Disposal</v>
          </cell>
          <cell r="H10999" t="str">
            <v>Solid Waste Disposal - Government</v>
          </cell>
          <cell r="I10999" t="str">
            <v>Fire Fighting</v>
          </cell>
          <cell r="J10999" t="str">
            <v>Structure: Distillate Oil</v>
          </cell>
          <cell r="N10999">
            <v>40988</v>
          </cell>
        </row>
        <row r="11000">
          <cell r="A11000" t="str">
            <v>50100603</v>
          </cell>
          <cell r="B11000" t="str">
            <v>Point</v>
          </cell>
          <cell r="C11000" t="str">
            <v>Waste Disp-Govt /Fire Fighting /Structure: Kerosene</v>
          </cell>
          <cell r="D11000" t="str">
            <v>Miscellaneous Non-Industrial NEC</v>
          </cell>
          <cell r="G11000" t="str">
            <v>Waste Disposal</v>
          </cell>
          <cell r="H11000" t="str">
            <v>Solid Waste Disposal - Government</v>
          </cell>
          <cell r="I11000" t="str">
            <v>Fire Fighting</v>
          </cell>
          <cell r="J11000" t="str">
            <v>Structure: Kerosene</v>
          </cell>
          <cell r="N11000">
            <v>40988</v>
          </cell>
        </row>
        <row r="11001">
          <cell r="A11001" t="str">
            <v>50100604</v>
          </cell>
          <cell r="B11001" t="str">
            <v>Point</v>
          </cell>
          <cell r="C11001" t="str">
            <v>Waste Disp-Govt /Fire Fighting /Structure: Wood Pallets</v>
          </cell>
          <cell r="D11001" t="str">
            <v>Miscellaneous Non-Industrial NEC</v>
          </cell>
          <cell r="G11001" t="str">
            <v>Waste Disposal</v>
          </cell>
          <cell r="H11001" t="str">
            <v>Solid Waste Disposal - Government</v>
          </cell>
          <cell r="I11001" t="str">
            <v>Fire Fighting</v>
          </cell>
          <cell r="J11001" t="str">
            <v>Structure: Wood Pallets</v>
          </cell>
          <cell r="N11001">
            <v>40988</v>
          </cell>
        </row>
        <row r="11002">
          <cell r="A11002" t="str">
            <v>50100701</v>
          </cell>
          <cell r="B11002" t="str">
            <v>Point</v>
          </cell>
          <cell r="C11002" t="str">
            <v>Waste Disp-Govt /Sewage Treatment /Entire Plant</v>
          </cell>
          <cell r="D11002" t="str">
            <v>Waste Disposal</v>
          </cell>
          <cell r="G11002" t="str">
            <v>Waste Disposal</v>
          </cell>
          <cell r="H11002" t="str">
            <v>Solid Waste Disposal - Government</v>
          </cell>
          <cell r="I11002" t="str">
            <v>Sewage Treatment</v>
          </cell>
          <cell r="J11002" t="str">
            <v>Entire Plant</v>
          </cell>
          <cell r="N11002">
            <v>40988</v>
          </cell>
        </row>
        <row r="11003">
          <cell r="A11003" t="str">
            <v>50100702</v>
          </cell>
          <cell r="B11003" t="str">
            <v>Point</v>
          </cell>
          <cell r="C11003" t="str">
            <v>Waste Disp-Govt /Sewage Treatment /Primary Settling Tank</v>
          </cell>
          <cell r="D11003" t="str">
            <v>Waste Disposal</v>
          </cell>
          <cell r="G11003" t="str">
            <v>Waste Disposal</v>
          </cell>
          <cell r="H11003" t="str">
            <v>Solid Waste Disposal - Government</v>
          </cell>
          <cell r="I11003" t="str">
            <v>Sewage Treatment</v>
          </cell>
          <cell r="J11003" t="str">
            <v>Primary Settling Tank</v>
          </cell>
          <cell r="N11003">
            <v>40988</v>
          </cell>
        </row>
        <row r="11004">
          <cell r="A11004" t="str">
            <v>50100703</v>
          </cell>
          <cell r="B11004" t="str">
            <v>Point</v>
          </cell>
          <cell r="C11004" t="str">
            <v>Waste Disp-Govt /Sewage Treatment /Secondary Settling Tank</v>
          </cell>
          <cell r="D11004" t="str">
            <v>Waste Disposal</v>
          </cell>
          <cell r="G11004" t="str">
            <v>Waste Disposal</v>
          </cell>
          <cell r="H11004" t="str">
            <v>Solid Waste Disposal - Government</v>
          </cell>
          <cell r="I11004" t="str">
            <v>Sewage Treatment</v>
          </cell>
          <cell r="J11004" t="str">
            <v>Secondary Settling Tank</v>
          </cell>
          <cell r="N11004">
            <v>40988</v>
          </cell>
        </row>
        <row r="11005">
          <cell r="A11005" t="str">
            <v>50100704</v>
          </cell>
          <cell r="B11005" t="str">
            <v>Point</v>
          </cell>
          <cell r="C11005" t="str">
            <v>Waste Disp-Govt /Sewage Treatment /Aeration Tank</v>
          </cell>
          <cell r="D11005" t="str">
            <v>Waste Disposal</v>
          </cell>
          <cell r="G11005" t="str">
            <v>Waste Disposal</v>
          </cell>
          <cell r="H11005" t="str">
            <v>Solid Waste Disposal - Government</v>
          </cell>
          <cell r="I11005" t="str">
            <v>Sewage Treatment</v>
          </cell>
          <cell r="J11005" t="str">
            <v>Aeration Tank</v>
          </cell>
          <cell r="N11005">
            <v>40988</v>
          </cell>
        </row>
        <row r="11006">
          <cell r="A11006" t="str">
            <v>50100707</v>
          </cell>
          <cell r="B11006" t="str">
            <v>Point</v>
          </cell>
          <cell r="C11006" t="str">
            <v>Waste Disp-Govt /Sewage Treatment /POTW: Headworks Screening</v>
          </cell>
          <cell r="D11006" t="str">
            <v>Waste Disposal</v>
          </cell>
          <cell r="G11006" t="str">
            <v>Waste Disposal</v>
          </cell>
          <cell r="H11006" t="str">
            <v>Solid Waste Disposal - Government</v>
          </cell>
          <cell r="I11006" t="str">
            <v>Sewage Treatment</v>
          </cell>
          <cell r="J11006" t="str">
            <v>POTW: Headworks Screening</v>
          </cell>
          <cell r="N11006">
            <v>40988</v>
          </cell>
        </row>
        <row r="11007">
          <cell r="A11007" t="str">
            <v>50100708</v>
          </cell>
          <cell r="B11007" t="str">
            <v>Point</v>
          </cell>
          <cell r="C11007" t="str">
            <v>Waste Disp-Govt /Sewage Treatment /Comminutor</v>
          </cell>
          <cell r="D11007" t="str">
            <v>Waste Disposal</v>
          </cell>
          <cell r="G11007" t="str">
            <v>Waste Disposal</v>
          </cell>
          <cell r="H11007" t="str">
            <v>Solid Waste Disposal - Government</v>
          </cell>
          <cell r="I11007" t="str">
            <v>Sewage Treatment</v>
          </cell>
          <cell r="J11007" t="str">
            <v>Comminutor</v>
          </cell>
          <cell r="N11007">
            <v>40988</v>
          </cell>
        </row>
        <row r="11008">
          <cell r="A11008" t="str">
            <v>50100710</v>
          </cell>
          <cell r="B11008" t="str">
            <v>Point</v>
          </cell>
          <cell r="C11008" t="str">
            <v>Waste Disp-Govt /Sewage Treatment /Collector Sewers</v>
          </cell>
          <cell r="D11008" t="str">
            <v>Waste Disposal</v>
          </cell>
          <cell r="G11008" t="str">
            <v>Waste Disposal</v>
          </cell>
          <cell r="H11008" t="str">
            <v>Solid Waste Disposal - Government</v>
          </cell>
          <cell r="I11008" t="str">
            <v>Sewage Treatment</v>
          </cell>
          <cell r="J11008" t="str">
            <v>Collector Sewers</v>
          </cell>
          <cell r="N11008">
            <v>40988</v>
          </cell>
        </row>
        <row r="11009">
          <cell r="A11009" t="str">
            <v>50100715</v>
          </cell>
          <cell r="B11009" t="str">
            <v>Point</v>
          </cell>
          <cell r="C11009" t="str">
            <v>Waste Disp-Govt /Sewage Treatment /POTW: Aerated Grit Chamber</v>
          </cell>
          <cell r="D11009" t="str">
            <v>Waste Disposal</v>
          </cell>
          <cell r="G11009" t="str">
            <v>Waste Disposal</v>
          </cell>
          <cell r="H11009" t="str">
            <v>Solid Waste Disposal - Government</v>
          </cell>
          <cell r="I11009" t="str">
            <v>Sewage Treatment</v>
          </cell>
          <cell r="J11009" t="str">
            <v>POTW: Aerated Grit Chamber</v>
          </cell>
          <cell r="N11009">
            <v>40988</v>
          </cell>
        </row>
        <row r="11010">
          <cell r="A11010" t="str">
            <v>50100719</v>
          </cell>
          <cell r="B11010" t="str">
            <v>Point</v>
          </cell>
          <cell r="C11010" t="str">
            <v>Waste Disp-Govt /Sewage Treatment /Lift Station</v>
          </cell>
          <cell r="D11010" t="str">
            <v>Waste Disposal</v>
          </cell>
          <cell r="G11010" t="str">
            <v>Waste Disposal</v>
          </cell>
          <cell r="H11010" t="str">
            <v>Solid Waste Disposal - Government</v>
          </cell>
          <cell r="I11010" t="str">
            <v>Sewage Treatment</v>
          </cell>
          <cell r="J11010" t="str">
            <v>Lift Station</v>
          </cell>
          <cell r="N11010">
            <v>40988</v>
          </cell>
        </row>
        <row r="11011">
          <cell r="A11011" t="str">
            <v>50100720</v>
          </cell>
          <cell r="B11011" t="str">
            <v>Point</v>
          </cell>
          <cell r="C11011" t="str">
            <v>Waste Disp-Govt /Sewage Treatment /POTW: Primary Settling Tank</v>
          </cell>
          <cell r="D11011" t="str">
            <v>Waste Disposal</v>
          </cell>
          <cell r="G11011" t="str">
            <v>Waste Disposal</v>
          </cell>
          <cell r="H11011" t="str">
            <v>Solid Waste Disposal - Government</v>
          </cell>
          <cell r="I11011" t="str">
            <v>Sewage Treatment</v>
          </cell>
          <cell r="J11011" t="str">
            <v>POTW: Primary Settling Tank</v>
          </cell>
          <cell r="N11011">
            <v>40988</v>
          </cell>
        </row>
        <row r="11012">
          <cell r="A11012" t="str">
            <v>50100731</v>
          </cell>
          <cell r="B11012" t="str">
            <v>Point</v>
          </cell>
          <cell r="C11012" t="str">
            <v>Waste Disp-Govt /Sewage Treatment /POTW: Diffused Air Act Sludge</v>
          </cell>
          <cell r="D11012" t="str">
            <v>Waste Disposal</v>
          </cell>
          <cell r="G11012" t="str">
            <v>Waste Disposal</v>
          </cell>
          <cell r="H11012" t="str">
            <v>Solid Waste Disposal - Government</v>
          </cell>
          <cell r="I11012" t="str">
            <v>Sewage Treatment</v>
          </cell>
          <cell r="J11012" t="str">
            <v>POTW: Diffused Air Act Sludge</v>
          </cell>
          <cell r="N11012">
            <v>40988</v>
          </cell>
        </row>
        <row r="11013">
          <cell r="A11013" t="str">
            <v>50100732</v>
          </cell>
          <cell r="B11013" t="str">
            <v>Point</v>
          </cell>
          <cell r="C11013" t="str">
            <v>Waste Disp-Govt /Sewage Treatment /POTW: Mechanical Mix Air Act Sludge</v>
          </cell>
          <cell r="D11013" t="str">
            <v>Waste Disposal</v>
          </cell>
          <cell r="G11013" t="str">
            <v>Waste Disposal</v>
          </cell>
          <cell r="H11013" t="str">
            <v>Solid Waste Disposal - Government</v>
          </cell>
          <cell r="I11013" t="str">
            <v>Sewage Treatment</v>
          </cell>
          <cell r="J11013" t="str">
            <v>POTW: Mechanical Mix Air Act Sludge</v>
          </cell>
          <cell r="N11013">
            <v>40988</v>
          </cell>
        </row>
        <row r="11014">
          <cell r="A11014" t="str">
            <v>50100733</v>
          </cell>
          <cell r="B11014" t="str">
            <v>Point</v>
          </cell>
          <cell r="C11014" t="str">
            <v>Waste Disp-Govt /Sewage Treatment /POTW: Pure Oxygen Act Sludge</v>
          </cell>
          <cell r="D11014" t="str">
            <v>Waste Disposal</v>
          </cell>
          <cell r="G11014" t="str">
            <v>Waste Disposal</v>
          </cell>
          <cell r="H11014" t="str">
            <v>Solid Waste Disposal - Government</v>
          </cell>
          <cell r="I11014" t="str">
            <v>Sewage Treatment</v>
          </cell>
          <cell r="J11014" t="str">
            <v>POTW: Pure Oxygen Act Sludge</v>
          </cell>
          <cell r="N11014">
            <v>40988</v>
          </cell>
        </row>
        <row r="11015">
          <cell r="A11015" t="str">
            <v>50100734</v>
          </cell>
          <cell r="B11015" t="str">
            <v>Point</v>
          </cell>
          <cell r="C11015" t="str">
            <v>Waste Disp-Govt /Sewage Treatment /POTW: Trickling Filter</v>
          </cell>
          <cell r="D11015" t="str">
            <v>Waste Disposal</v>
          </cell>
          <cell r="G11015" t="str">
            <v>Waste Disposal</v>
          </cell>
          <cell r="H11015" t="str">
            <v>Solid Waste Disposal - Government</v>
          </cell>
          <cell r="I11015" t="str">
            <v>Sewage Treatment</v>
          </cell>
          <cell r="J11015" t="str">
            <v>POTW: Trickling Filter</v>
          </cell>
          <cell r="N11015">
            <v>40988</v>
          </cell>
        </row>
        <row r="11016">
          <cell r="A11016" t="str">
            <v>50100740</v>
          </cell>
          <cell r="B11016" t="str">
            <v>Point</v>
          </cell>
          <cell r="C11016" t="str">
            <v>Waste Disp-Govt /Sewage Treatment /POTW: Secondary Clarifier</v>
          </cell>
          <cell r="D11016" t="str">
            <v>Waste Disposal</v>
          </cell>
          <cell r="G11016" t="str">
            <v>Waste Disposal</v>
          </cell>
          <cell r="H11016" t="str">
            <v>Solid Waste Disposal - Government</v>
          </cell>
          <cell r="I11016" t="str">
            <v>Sewage Treatment</v>
          </cell>
          <cell r="J11016" t="str">
            <v>POTW: Secondary Clarifier</v>
          </cell>
          <cell r="N11016">
            <v>40988</v>
          </cell>
        </row>
        <row r="11017">
          <cell r="A11017" t="str">
            <v>50100750</v>
          </cell>
          <cell r="B11017" t="str">
            <v>Point</v>
          </cell>
          <cell r="C11017" t="str">
            <v>Waste Disp-Govt /Sewage Treatment /POTW: Tertiary Filters</v>
          </cell>
          <cell r="D11017" t="str">
            <v>Waste Disposal</v>
          </cell>
          <cell r="G11017" t="str">
            <v>Waste Disposal</v>
          </cell>
          <cell r="H11017" t="str">
            <v>Solid Waste Disposal - Government</v>
          </cell>
          <cell r="I11017" t="str">
            <v>Sewage Treatment</v>
          </cell>
          <cell r="J11017" t="str">
            <v>POTW: Tertiary Filters</v>
          </cell>
          <cell r="N11017">
            <v>40988</v>
          </cell>
        </row>
        <row r="11018">
          <cell r="A11018" t="str">
            <v>50100760</v>
          </cell>
          <cell r="B11018" t="str">
            <v>Point</v>
          </cell>
          <cell r="C11018" t="str">
            <v>Waste Disp-Govt /Sewage Treatment /POTW: Chlorine Contact Tank</v>
          </cell>
          <cell r="D11018" t="str">
            <v>Waste Disposal</v>
          </cell>
          <cell r="G11018" t="str">
            <v>Waste Disposal</v>
          </cell>
          <cell r="H11018" t="str">
            <v>Solid Waste Disposal - Government</v>
          </cell>
          <cell r="I11018" t="str">
            <v>Sewage Treatment</v>
          </cell>
          <cell r="J11018" t="str">
            <v>POTW: Chlorine Contact Tank</v>
          </cell>
          <cell r="N11018">
            <v>40988</v>
          </cell>
        </row>
        <row r="11019">
          <cell r="A11019" t="str">
            <v>50100761</v>
          </cell>
          <cell r="B11019" t="str">
            <v>Point</v>
          </cell>
          <cell r="C11019" t="str">
            <v>Waste Disp-Govt /Sewage Treatment /POTW: Dechlorination</v>
          </cell>
          <cell r="D11019" t="str">
            <v>Waste Disposal</v>
          </cell>
          <cell r="G11019" t="str">
            <v>Waste Disposal</v>
          </cell>
          <cell r="H11019" t="str">
            <v>Solid Waste Disposal - Government</v>
          </cell>
          <cell r="I11019" t="str">
            <v>Sewage Treatment</v>
          </cell>
          <cell r="J11019" t="str">
            <v>POTW: Dechlorination</v>
          </cell>
          <cell r="N11019">
            <v>40988</v>
          </cell>
        </row>
        <row r="11020">
          <cell r="A11020" t="str">
            <v>50100765</v>
          </cell>
          <cell r="B11020" t="str">
            <v>Point</v>
          </cell>
          <cell r="C11020" t="str">
            <v>Waste Disp-Govt /Sewage Treatment /Weir</v>
          </cell>
          <cell r="D11020" t="str">
            <v>Waste Disposal</v>
          </cell>
          <cell r="G11020" t="str">
            <v>Waste Disposal</v>
          </cell>
          <cell r="H11020" t="str">
            <v>Solid Waste Disposal - Government</v>
          </cell>
          <cell r="I11020" t="str">
            <v>Sewage Treatment</v>
          </cell>
          <cell r="J11020" t="str">
            <v>Weir</v>
          </cell>
          <cell r="N11020">
            <v>40988</v>
          </cell>
        </row>
        <row r="11021">
          <cell r="A11021" t="str">
            <v>50100769</v>
          </cell>
          <cell r="B11021" t="str">
            <v>Point</v>
          </cell>
          <cell r="C11021" t="str">
            <v>Waste Disp-Govt /Sewage Treatment /Storage Basin or Open Tank</v>
          </cell>
          <cell r="D11021" t="str">
            <v>Waste Disposal</v>
          </cell>
          <cell r="G11021" t="str">
            <v>Waste Disposal</v>
          </cell>
          <cell r="H11021" t="str">
            <v>Solid Waste Disposal - Government</v>
          </cell>
          <cell r="I11021" t="str">
            <v>Sewage Treatment</v>
          </cell>
          <cell r="J11021" t="str">
            <v>Storage Basin or Open Tank</v>
          </cell>
          <cell r="N11021">
            <v>40988</v>
          </cell>
        </row>
        <row r="11022">
          <cell r="A11022" t="str">
            <v>50100771</v>
          </cell>
          <cell r="B11022" t="str">
            <v>Point</v>
          </cell>
          <cell r="C11022" t="str">
            <v>Waste Disp-Govt /Sewage Treatment /POTW: Gravity Sludge Thickener</v>
          </cell>
          <cell r="D11022" t="str">
            <v>Waste Disposal</v>
          </cell>
          <cell r="G11022" t="str">
            <v>Waste Disposal</v>
          </cell>
          <cell r="H11022" t="str">
            <v>Solid Waste Disposal - Government</v>
          </cell>
          <cell r="I11022" t="str">
            <v>Sewage Treatment</v>
          </cell>
          <cell r="J11022" t="str">
            <v>POTW: Gravity Sludge Thickener</v>
          </cell>
          <cell r="N11022">
            <v>40988</v>
          </cell>
        </row>
        <row r="11023">
          <cell r="A11023" t="str">
            <v>50100772</v>
          </cell>
          <cell r="B11023" t="str">
            <v>Point</v>
          </cell>
          <cell r="C11023" t="str">
            <v>Waste Disp-Govt /Sewage Treatment /POTW: DAF Sludge Thickener</v>
          </cell>
          <cell r="D11023" t="str">
            <v>Waste Disposal</v>
          </cell>
          <cell r="G11023" t="str">
            <v>Waste Disposal</v>
          </cell>
          <cell r="H11023" t="str">
            <v>Solid Waste Disposal - Government</v>
          </cell>
          <cell r="I11023" t="str">
            <v>Sewage Treatment</v>
          </cell>
          <cell r="J11023" t="str">
            <v>POTW: DAF Sludge Thickener</v>
          </cell>
          <cell r="N11023">
            <v>40988</v>
          </cell>
        </row>
        <row r="11024">
          <cell r="A11024" t="str">
            <v>50100781</v>
          </cell>
          <cell r="B11024" t="str">
            <v>Point</v>
          </cell>
          <cell r="C11024" t="str">
            <v>Waste Disp-Govt /Sewage Treatment /POTW: Anaerobic Digester</v>
          </cell>
          <cell r="D11024" t="str">
            <v>Waste Disposal</v>
          </cell>
          <cell r="G11024" t="str">
            <v>Waste Disposal</v>
          </cell>
          <cell r="H11024" t="str">
            <v>Solid Waste Disposal - Government</v>
          </cell>
          <cell r="I11024" t="str">
            <v>Sewage Treatment</v>
          </cell>
          <cell r="J11024" t="str">
            <v>POTW: Anaerobic Digester</v>
          </cell>
          <cell r="N11024">
            <v>40988</v>
          </cell>
        </row>
        <row r="11025">
          <cell r="A11025" t="str">
            <v>50100789</v>
          </cell>
          <cell r="B11025" t="str">
            <v>Point</v>
          </cell>
          <cell r="C11025" t="str">
            <v>Waste Disp-Govt /Sewage Treatment /Sludge Digester Gas Flare</v>
          </cell>
          <cell r="D11025" t="str">
            <v>Waste Disposal</v>
          </cell>
          <cell r="G11025" t="str">
            <v>Waste Disposal</v>
          </cell>
          <cell r="H11025" t="str">
            <v>Solid Waste Disposal - Government</v>
          </cell>
          <cell r="I11025" t="str">
            <v>Sewage Treatment</v>
          </cell>
          <cell r="J11025" t="str">
            <v>Sludge Digester Gas Flare</v>
          </cell>
          <cell r="N11025">
            <v>40988</v>
          </cell>
        </row>
        <row r="11026">
          <cell r="A11026" t="str">
            <v>50100791</v>
          </cell>
          <cell r="B11026" t="str">
            <v>Point</v>
          </cell>
          <cell r="C11026" t="str">
            <v>Waste Disp-Govt /Sewage Treatment /POTW: Belt Filter Press</v>
          </cell>
          <cell r="D11026" t="str">
            <v>Waste Disposal</v>
          </cell>
          <cell r="G11026" t="str">
            <v>Waste Disposal</v>
          </cell>
          <cell r="H11026" t="str">
            <v>Solid Waste Disposal - Government</v>
          </cell>
          <cell r="I11026" t="str">
            <v>Sewage Treatment</v>
          </cell>
          <cell r="J11026" t="str">
            <v>POTW: Belt Filter Press</v>
          </cell>
          <cell r="N11026">
            <v>40988</v>
          </cell>
        </row>
        <row r="11027">
          <cell r="A11027" t="str">
            <v>50100792</v>
          </cell>
          <cell r="B11027" t="str">
            <v>Point</v>
          </cell>
          <cell r="C11027" t="str">
            <v>Waste Disp-Govt /Sewage Treatment /POTW: Sludge Centrifuge</v>
          </cell>
          <cell r="D11027" t="str">
            <v>Waste Disposal</v>
          </cell>
          <cell r="G11027" t="str">
            <v>Waste Disposal</v>
          </cell>
          <cell r="H11027" t="str">
            <v>Solid Waste Disposal - Government</v>
          </cell>
          <cell r="I11027" t="str">
            <v>Sewage Treatment</v>
          </cell>
          <cell r="J11027" t="str">
            <v>POTW: Sludge Centrifuge</v>
          </cell>
          <cell r="N11027">
            <v>40988</v>
          </cell>
        </row>
        <row r="11028">
          <cell r="A11028" t="str">
            <v>50100793</v>
          </cell>
          <cell r="B11028" t="str">
            <v>Point</v>
          </cell>
          <cell r="C11028" t="str">
            <v>Waste Disp-Govt /Sewage Treatment /POTW: Sludge Drying Bed</v>
          </cell>
          <cell r="D11028" t="str">
            <v>Waste Disposal</v>
          </cell>
          <cell r="G11028" t="str">
            <v>Waste Disposal</v>
          </cell>
          <cell r="H11028" t="str">
            <v>Solid Waste Disposal - Government</v>
          </cell>
          <cell r="I11028" t="str">
            <v>Sewage Treatment</v>
          </cell>
          <cell r="J11028" t="str">
            <v>POTW: Sludge Drying Bed</v>
          </cell>
          <cell r="N11028">
            <v>40988</v>
          </cell>
        </row>
        <row r="11029">
          <cell r="A11029" t="str">
            <v>50100795</v>
          </cell>
          <cell r="B11029" t="str">
            <v>Point</v>
          </cell>
          <cell r="C11029" t="str">
            <v>Waste Disp-Govt /Sewage Treatment /Sludge Storage Lagoons/Drying Beds</v>
          </cell>
          <cell r="D11029" t="str">
            <v>Waste Disposal</v>
          </cell>
          <cell r="G11029" t="str">
            <v>Waste Disposal</v>
          </cell>
          <cell r="H11029" t="str">
            <v>Solid Waste Disposal - Government</v>
          </cell>
          <cell r="I11029" t="str">
            <v>Sewage Treatment</v>
          </cell>
          <cell r="J11029" t="str">
            <v>Sludge Storage Lagoons/Drying Beds</v>
          </cell>
          <cell r="N11029">
            <v>40988</v>
          </cell>
        </row>
        <row r="11030">
          <cell r="A11030" t="str">
            <v>50100799</v>
          </cell>
          <cell r="B11030" t="str">
            <v>Point</v>
          </cell>
          <cell r="C11030" t="str">
            <v>Waste Disp-Govt /Sewage Treatment /Other Not Classified</v>
          </cell>
          <cell r="D11030" t="str">
            <v>Waste Disposal</v>
          </cell>
          <cell r="G11030" t="str">
            <v>Waste Disposal</v>
          </cell>
          <cell r="H11030" t="str">
            <v>Solid Waste Disposal - Government</v>
          </cell>
          <cell r="I11030" t="str">
            <v>Sewage Treatment</v>
          </cell>
          <cell r="J11030" t="str">
            <v>Other Not Classified</v>
          </cell>
          <cell r="N11030">
            <v>40988</v>
          </cell>
        </row>
        <row r="11031">
          <cell r="A11031" t="str">
            <v>50180001</v>
          </cell>
          <cell r="B11031" t="str">
            <v>Point</v>
          </cell>
          <cell r="C11031" t="str">
            <v>Waste Disp-Govt /Equipment Leaks /Equipment Leaks</v>
          </cell>
          <cell r="D11031" t="str">
            <v>Waste Disposal</v>
          </cell>
          <cell r="G11031" t="str">
            <v>Waste Disposal</v>
          </cell>
          <cell r="H11031" t="str">
            <v>Solid Waste Disposal - Government</v>
          </cell>
          <cell r="I11031" t="str">
            <v>Equipment Leaks</v>
          </cell>
          <cell r="J11031" t="str">
            <v>Equipment Leaks</v>
          </cell>
          <cell r="N11031">
            <v>40988</v>
          </cell>
        </row>
        <row r="11032">
          <cell r="A11032" t="str">
            <v>50182001</v>
          </cell>
          <cell r="B11032" t="str">
            <v>Point</v>
          </cell>
          <cell r="C11032" t="str">
            <v>Waste Disp-Govt /Wastewater, Aggregate /Process Area Drains</v>
          </cell>
          <cell r="D11032" t="str">
            <v>Waste Disposal</v>
          </cell>
          <cell r="G11032" t="str">
            <v>Waste Disposal</v>
          </cell>
          <cell r="H11032" t="str">
            <v>Solid Waste Disposal - Government</v>
          </cell>
          <cell r="I11032" t="str">
            <v>Wastewater, Aggregate</v>
          </cell>
          <cell r="J11032" t="str">
            <v>Process Area Drains</v>
          </cell>
          <cell r="N11032">
            <v>40988</v>
          </cell>
        </row>
        <row r="11033">
          <cell r="A11033" t="str">
            <v>50182002</v>
          </cell>
          <cell r="B11033" t="str">
            <v>Point</v>
          </cell>
          <cell r="C11033" t="str">
            <v>Waste Disp-Govt /Wastewater, Aggregate /Process Equipment Drains</v>
          </cell>
          <cell r="D11033" t="str">
            <v>Waste Disposal</v>
          </cell>
          <cell r="G11033" t="str">
            <v>Waste Disposal</v>
          </cell>
          <cell r="H11033" t="str">
            <v>Solid Waste Disposal - Government</v>
          </cell>
          <cell r="I11033" t="str">
            <v>Wastewater, Aggregate</v>
          </cell>
          <cell r="J11033" t="str">
            <v>Process Equipment Drains</v>
          </cell>
          <cell r="N11033">
            <v>40988</v>
          </cell>
        </row>
        <row r="11034">
          <cell r="A11034" t="str">
            <v>50182599</v>
          </cell>
          <cell r="B11034" t="str">
            <v>Point</v>
          </cell>
          <cell r="C11034" t="str">
            <v>Waste Disp-Govt /Wastewater, Pts of Generation /Specify Point of Generation</v>
          </cell>
          <cell r="D11034" t="str">
            <v>Waste Disposal</v>
          </cell>
          <cell r="G11034" t="str">
            <v>Waste Disposal</v>
          </cell>
          <cell r="H11034" t="str">
            <v>Solid Waste Disposal - Government</v>
          </cell>
          <cell r="I11034" t="str">
            <v>Wastewater, Points of Generation</v>
          </cell>
          <cell r="J11034" t="str">
            <v>Specify Point of Generation</v>
          </cell>
          <cell r="N11034">
            <v>40988</v>
          </cell>
        </row>
        <row r="11035">
          <cell r="A11035" t="str">
            <v>50190002</v>
          </cell>
          <cell r="B11035" t="str">
            <v>Point</v>
          </cell>
          <cell r="C11035" t="str">
            <v>Waste Disp-Govt /Auxillary Fuel-No Emissions /Coal</v>
          </cell>
          <cell r="D11035" t="str">
            <v>Waste Disposal</v>
          </cell>
          <cell r="G11035" t="str">
            <v>Waste Disposal</v>
          </cell>
          <cell r="H11035" t="str">
            <v>Solid Waste Disposal - Government</v>
          </cell>
          <cell r="I11035" t="str">
            <v>Auxillary Fuel/No Emissions</v>
          </cell>
          <cell r="J11035" t="str">
            <v>Coal</v>
          </cell>
          <cell r="N11035">
            <v>40988</v>
          </cell>
        </row>
        <row r="11036">
          <cell r="A11036" t="str">
            <v>50190005</v>
          </cell>
          <cell r="B11036" t="str">
            <v>Point</v>
          </cell>
          <cell r="C11036" t="str">
            <v>Waste Disp-Govt /Auxillary Fuel-No Emissions /Distillate Oil</v>
          </cell>
          <cell r="D11036" t="str">
            <v>Waste Disposal</v>
          </cell>
          <cell r="G11036" t="str">
            <v>Waste Disposal</v>
          </cell>
          <cell r="H11036" t="str">
            <v>Solid Waste Disposal - Government</v>
          </cell>
          <cell r="I11036" t="str">
            <v>Auxillary Fuel/No Emissions</v>
          </cell>
          <cell r="J11036" t="str">
            <v>Distillate Oil</v>
          </cell>
          <cell r="N11036">
            <v>40988</v>
          </cell>
        </row>
        <row r="11037">
          <cell r="A11037" t="str">
            <v>50190006</v>
          </cell>
          <cell r="B11037" t="str">
            <v>Point</v>
          </cell>
          <cell r="C11037" t="str">
            <v>Waste Disp-Govt /Auxillary Fuel-No Emissions /Natural Gas</v>
          </cell>
          <cell r="D11037" t="str">
            <v>Waste Disposal</v>
          </cell>
          <cell r="G11037" t="str">
            <v>Waste Disposal</v>
          </cell>
          <cell r="H11037" t="str">
            <v>Solid Waste Disposal - Government</v>
          </cell>
          <cell r="I11037" t="str">
            <v>Auxillary Fuel/No Emissions</v>
          </cell>
          <cell r="J11037" t="str">
            <v>Natural Gas</v>
          </cell>
          <cell r="N11037">
            <v>40988</v>
          </cell>
        </row>
        <row r="11038">
          <cell r="A11038" t="str">
            <v>50190010</v>
          </cell>
          <cell r="B11038" t="str">
            <v>Point</v>
          </cell>
          <cell r="C11038" t="str">
            <v>Waste Disp-Govt /Auxillary Fuel-No Emissions /Liquified Petroleum Gas (LPG)</v>
          </cell>
          <cell r="D11038" t="str">
            <v>Waste Disposal</v>
          </cell>
          <cell r="G11038" t="str">
            <v>Waste Disposal</v>
          </cell>
          <cell r="H11038" t="str">
            <v>Solid Waste Disposal - Government</v>
          </cell>
          <cell r="I11038" t="str">
            <v>Auxillary Fuel/No Emissions</v>
          </cell>
          <cell r="J11038" t="str">
            <v>Liquified Petroleum Gas (LPG)</v>
          </cell>
          <cell r="N11038">
            <v>40988</v>
          </cell>
        </row>
        <row r="11039">
          <cell r="A11039" t="str">
            <v>50200101</v>
          </cell>
          <cell r="B11039" t="str">
            <v>Point</v>
          </cell>
          <cell r="C11039" t="str">
            <v>Waste Disp-Comm-Inst /Incineration /Multiple Chamber</v>
          </cell>
          <cell r="D11039" t="str">
            <v>Waste Disposal</v>
          </cell>
          <cell r="G11039" t="str">
            <v>Waste Disposal</v>
          </cell>
          <cell r="H11039" t="str">
            <v>Solid Waste Disposal - Commercial/Institutional</v>
          </cell>
          <cell r="I11039" t="str">
            <v>Incineration</v>
          </cell>
          <cell r="J11039" t="str">
            <v>Multiple Chamber</v>
          </cell>
          <cell r="N11039">
            <v>40988</v>
          </cell>
        </row>
        <row r="11040">
          <cell r="A11040" t="str">
            <v>50200102</v>
          </cell>
          <cell r="B11040" t="str">
            <v>Point</v>
          </cell>
          <cell r="C11040" t="str">
            <v>Waste Disp-Comm-Inst /Incineration /Single Chamber</v>
          </cell>
          <cell r="D11040" t="str">
            <v>Waste Disposal</v>
          </cell>
          <cell r="G11040" t="str">
            <v>Waste Disposal</v>
          </cell>
          <cell r="H11040" t="str">
            <v>Solid Waste Disposal - Commercial/Institutional</v>
          </cell>
          <cell r="I11040" t="str">
            <v>Incineration</v>
          </cell>
          <cell r="J11040" t="str">
            <v>Single Chamber</v>
          </cell>
          <cell r="N11040">
            <v>40988</v>
          </cell>
        </row>
        <row r="11041">
          <cell r="A11041" t="str">
            <v>50200103</v>
          </cell>
          <cell r="B11041" t="str">
            <v>Point</v>
          </cell>
          <cell r="C11041" t="str">
            <v>Waste Disp-Comm-Inst /Incineration /Controlled Air</v>
          </cell>
          <cell r="D11041" t="str">
            <v>Waste Disposal</v>
          </cell>
          <cell r="G11041" t="str">
            <v>Waste Disposal</v>
          </cell>
          <cell r="H11041" t="str">
            <v>Solid Waste Disposal - Commercial/Institutional</v>
          </cell>
          <cell r="I11041" t="str">
            <v>Incineration</v>
          </cell>
          <cell r="J11041" t="str">
            <v>Controlled Air</v>
          </cell>
          <cell r="N11041">
            <v>40988</v>
          </cell>
        </row>
        <row r="11042">
          <cell r="A11042" t="str">
            <v>50200104</v>
          </cell>
          <cell r="B11042" t="str">
            <v>Point</v>
          </cell>
          <cell r="C11042" t="str">
            <v>Waste Disp-Comm-Inst /Incineration /Conical Design (Tee Pee) Municipal Refuse</v>
          </cell>
          <cell r="D11042" t="str">
            <v>Waste Disposal</v>
          </cell>
          <cell r="G11042" t="str">
            <v>Waste Disposal</v>
          </cell>
          <cell r="H11042" t="str">
            <v>Solid Waste Disposal - Commercial/Institutional</v>
          </cell>
          <cell r="I11042" t="str">
            <v>Incineration</v>
          </cell>
          <cell r="J11042" t="str">
            <v>Conical Design (Tee Pee) Municipal Refuse</v>
          </cell>
          <cell r="N11042">
            <v>40988</v>
          </cell>
        </row>
        <row r="11043">
          <cell r="A11043" t="str">
            <v>50200105</v>
          </cell>
          <cell r="B11043" t="str">
            <v>Point</v>
          </cell>
          <cell r="C11043" t="str">
            <v>Waste Disp-Comm-Inst /Incineration /Conical Design (Tee Pee) Wood Refuse</v>
          </cell>
          <cell r="D11043" t="str">
            <v>Waste Disposal</v>
          </cell>
          <cell r="G11043" t="str">
            <v>Waste Disposal</v>
          </cell>
          <cell r="H11043" t="str">
            <v>Solid Waste Disposal - Commercial/Institutional</v>
          </cell>
          <cell r="I11043" t="str">
            <v>Incineration</v>
          </cell>
          <cell r="J11043" t="str">
            <v>Conical Design (Tee Pee) Wood Refuse</v>
          </cell>
          <cell r="N11043">
            <v>40988</v>
          </cell>
        </row>
        <row r="11044">
          <cell r="A11044" t="str">
            <v>50200201</v>
          </cell>
          <cell r="B11044" t="str">
            <v>Point</v>
          </cell>
          <cell r="C11044" t="str">
            <v>Waste Disp-Comm-Inst /Open Burning /Wood</v>
          </cell>
          <cell r="D11044" t="str">
            <v>Waste Disposal</v>
          </cell>
          <cell r="G11044" t="str">
            <v>Waste Disposal</v>
          </cell>
          <cell r="H11044" t="str">
            <v>Solid Waste Disposal - Commercial/Institutional</v>
          </cell>
          <cell r="I11044" t="str">
            <v>Open Burning</v>
          </cell>
          <cell r="J11044" t="str">
            <v>Wood</v>
          </cell>
          <cell r="N11044">
            <v>40988</v>
          </cell>
        </row>
        <row r="11045">
          <cell r="A11045" t="str">
            <v>50200202</v>
          </cell>
          <cell r="B11045" t="str">
            <v>Point</v>
          </cell>
          <cell r="C11045" t="str">
            <v>Waste Disp-Comm-Inst /Open Burning /Refuse</v>
          </cell>
          <cell r="D11045" t="str">
            <v>Waste Disposal</v>
          </cell>
          <cell r="G11045" t="str">
            <v>Waste Disposal</v>
          </cell>
          <cell r="H11045" t="str">
            <v>Solid Waste Disposal - Commercial/Institutional</v>
          </cell>
          <cell r="I11045" t="str">
            <v>Open Burning</v>
          </cell>
          <cell r="J11045" t="str">
            <v>Refuse</v>
          </cell>
          <cell r="N11045">
            <v>40988</v>
          </cell>
        </row>
        <row r="11046">
          <cell r="A11046" t="str">
            <v>50200203</v>
          </cell>
          <cell r="B11046" t="str">
            <v>Point</v>
          </cell>
          <cell r="C11046" t="str">
            <v>Waste Disp-Comm-Inst /Open Burning /Field Crops</v>
          </cell>
          <cell r="D11046" t="str">
            <v>Waste Disposal</v>
          </cell>
          <cell r="G11046" t="str">
            <v>Waste Disposal</v>
          </cell>
          <cell r="H11046" t="str">
            <v>Solid Waste Disposal - Commercial/Institutional</v>
          </cell>
          <cell r="I11046" t="str">
            <v>Open Burning</v>
          </cell>
          <cell r="J11046" t="str">
            <v>Field Crops</v>
          </cell>
          <cell r="N11046">
            <v>40988</v>
          </cell>
        </row>
        <row r="11047">
          <cell r="A11047" t="str">
            <v>50200204</v>
          </cell>
          <cell r="B11047" t="str">
            <v>Point</v>
          </cell>
          <cell r="C11047" t="str">
            <v>Waste Disp-Comm-Inst /Open Burning /Vine Crops</v>
          </cell>
          <cell r="D11047" t="str">
            <v>Waste Disposal</v>
          </cell>
          <cell r="G11047" t="str">
            <v>Waste Disposal</v>
          </cell>
          <cell r="H11047" t="str">
            <v>Solid Waste Disposal - Commercial/Institutional</v>
          </cell>
          <cell r="I11047" t="str">
            <v>Open Burning</v>
          </cell>
          <cell r="J11047" t="str">
            <v>Vine Crops</v>
          </cell>
          <cell r="N11047">
            <v>40988</v>
          </cell>
        </row>
        <row r="11048">
          <cell r="A11048" t="str">
            <v>50200205</v>
          </cell>
          <cell r="B11048" t="str">
            <v>Point</v>
          </cell>
          <cell r="C11048" t="str">
            <v>Waste Disp-Comm-Inst /Open Burning /Weeds</v>
          </cell>
          <cell r="D11048" t="str">
            <v>Waste Disposal</v>
          </cell>
          <cell r="G11048" t="str">
            <v>Waste Disposal</v>
          </cell>
          <cell r="H11048" t="str">
            <v>Solid Waste Disposal - Commercial/Institutional</v>
          </cell>
          <cell r="I11048" t="str">
            <v>Open Burning</v>
          </cell>
          <cell r="J11048" t="str">
            <v>Weeds</v>
          </cell>
          <cell r="N11048">
            <v>40988</v>
          </cell>
        </row>
        <row r="11049">
          <cell r="A11049" t="str">
            <v>50200206</v>
          </cell>
          <cell r="B11049" t="str">
            <v>Point</v>
          </cell>
          <cell r="C11049" t="str">
            <v>Waste Disp-Comm-Inst /Open Burning /Orchard Crops</v>
          </cell>
          <cell r="D11049" t="str">
            <v>Waste Disposal</v>
          </cell>
          <cell r="G11049" t="str">
            <v>Waste Disposal</v>
          </cell>
          <cell r="H11049" t="str">
            <v>Solid Waste Disposal - Commercial/Institutional</v>
          </cell>
          <cell r="I11049" t="str">
            <v>Open Burning</v>
          </cell>
          <cell r="J11049" t="str">
            <v>Orchard Crops</v>
          </cell>
          <cell r="N11049">
            <v>40988</v>
          </cell>
        </row>
        <row r="11050">
          <cell r="A11050" t="str">
            <v>50200207</v>
          </cell>
          <cell r="B11050" t="str">
            <v>Point</v>
          </cell>
          <cell r="C11050" t="str">
            <v>Waste Disp-Comm-Inst /Open Burning /Forest Residues</v>
          </cell>
          <cell r="D11050" t="str">
            <v>Waste Disposal</v>
          </cell>
          <cell r="G11050" t="str">
            <v>Waste Disposal</v>
          </cell>
          <cell r="H11050" t="str">
            <v>Solid Waste Disposal - Commercial/Institutional</v>
          </cell>
          <cell r="I11050" t="str">
            <v>Open Burning</v>
          </cell>
          <cell r="J11050" t="str">
            <v>Forest Residues</v>
          </cell>
          <cell r="N11050">
            <v>40988</v>
          </cell>
        </row>
        <row r="11051">
          <cell r="A11051" t="str">
            <v>50200301</v>
          </cell>
          <cell r="B11051" t="str">
            <v>Point</v>
          </cell>
          <cell r="C11051" t="str">
            <v>Waste Disp-Comm-Inst /Apartment Incineration /Flue Fed</v>
          </cell>
          <cell r="D11051" t="str">
            <v>Waste Disposal</v>
          </cell>
          <cell r="G11051" t="str">
            <v>Waste Disposal</v>
          </cell>
          <cell r="H11051" t="str">
            <v>Solid Waste Disposal - Commercial/Institutional</v>
          </cell>
          <cell r="I11051" t="str">
            <v>Apartment Incineration</v>
          </cell>
          <cell r="J11051" t="str">
            <v>Flue Fed</v>
          </cell>
          <cell r="N11051">
            <v>40988</v>
          </cell>
        </row>
        <row r="11052">
          <cell r="A11052" t="str">
            <v>50200302</v>
          </cell>
          <cell r="B11052" t="str">
            <v>Point</v>
          </cell>
          <cell r="C11052" t="str">
            <v>Waste Disp-Comm-Inst /Apartment Incineration /Flue Fed with Afterburner and Draft Controls</v>
          </cell>
          <cell r="D11052" t="str">
            <v>Waste Disposal</v>
          </cell>
          <cell r="G11052" t="str">
            <v>Waste Disposal</v>
          </cell>
          <cell r="H11052" t="str">
            <v>Solid Waste Disposal - Commercial/Institutional</v>
          </cell>
          <cell r="I11052" t="str">
            <v>Apartment Incineration</v>
          </cell>
          <cell r="J11052" t="str">
            <v>Flue Fed with Afterburner and Draft Controls</v>
          </cell>
          <cell r="N11052">
            <v>40988</v>
          </cell>
        </row>
        <row r="11053">
          <cell r="A11053" t="str">
            <v>50200501</v>
          </cell>
          <cell r="B11053" t="str">
            <v>Point</v>
          </cell>
          <cell r="C11053" t="str">
            <v>Waste Disp:Comm-Inst Incin: Special Purpose /Med Waste Controlled Air Incin-aka Starved air, 2-stg, or Modular comb</v>
          </cell>
          <cell r="D11053" t="str">
            <v>Waste Disposal</v>
          </cell>
          <cell r="G11053" t="str">
            <v>Waste Disposal</v>
          </cell>
          <cell r="H11053" t="str">
            <v>Solid Waste Disposal - Commercial/Institutional</v>
          </cell>
          <cell r="I11053" t="str">
            <v>Incineration: Special Purpose</v>
          </cell>
          <cell r="J11053" t="str">
            <v>Med Waste Controlled Air Incin-aka Starved air, 2-stg, or Modular comb</v>
          </cell>
          <cell r="N11053">
            <v>40988</v>
          </cell>
        </row>
        <row r="11054">
          <cell r="A11054" t="str">
            <v>50200502</v>
          </cell>
          <cell r="B11054" t="str">
            <v>Point</v>
          </cell>
          <cell r="C11054" t="str">
            <v>Waste Disp:Comm-Inst Incin: Special Purpose /Med Waste Excess Air Incin - aka Batch, Multiple Chamber, or Retort</v>
          </cell>
          <cell r="D11054" t="str">
            <v>Waste Disposal</v>
          </cell>
          <cell r="G11054" t="str">
            <v>Waste Disposal</v>
          </cell>
          <cell r="H11054" t="str">
            <v>Solid Waste Disposal - Commercial/Institutional</v>
          </cell>
          <cell r="I11054" t="str">
            <v>Incineration: Special Purpose</v>
          </cell>
          <cell r="J11054" t="str">
            <v>Med Waste Excess Air Incin - aka Batch, Multiple Chamber, or Retort</v>
          </cell>
          <cell r="N11054">
            <v>40988</v>
          </cell>
        </row>
        <row r="11055">
          <cell r="A11055" t="str">
            <v>50200503</v>
          </cell>
          <cell r="B11055" t="str">
            <v>Point</v>
          </cell>
          <cell r="C11055" t="str">
            <v>Waste Disp-Comm-Inst /Incineration: Special Purpose /Medical Waste Rotary Kiln Incinerator</v>
          </cell>
          <cell r="D11055" t="str">
            <v>Waste Disposal</v>
          </cell>
          <cell r="G11055" t="str">
            <v>Waste Disposal</v>
          </cell>
          <cell r="H11055" t="str">
            <v>Solid Waste Disposal - Commercial/Institutional</v>
          </cell>
          <cell r="I11055" t="str">
            <v>Incineration: Special Purpose</v>
          </cell>
          <cell r="J11055" t="str">
            <v>Medical Waste Rotary Kiln Incinerator</v>
          </cell>
          <cell r="N11055">
            <v>40988</v>
          </cell>
        </row>
        <row r="11056">
          <cell r="A11056" t="str">
            <v>50200504</v>
          </cell>
          <cell r="B11056" t="str">
            <v>Point</v>
          </cell>
          <cell r="C11056" t="str">
            <v>Waste Disp:Comm-Inst Incin: Special Purpose /Med Waste Incin, unspecified type (use 502005-01, -02, -03)</v>
          </cell>
          <cell r="D11056" t="str">
            <v>Waste Disposal</v>
          </cell>
          <cell r="G11056" t="str">
            <v>Waste Disposal</v>
          </cell>
          <cell r="H11056" t="str">
            <v>Solid Waste Disposal - Commercial/Institutional</v>
          </cell>
          <cell r="I11056" t="str">
            <v>Incineration: Special Purpose</v>
          </cell>
          <cell r="J11056" t="str">
            <v>Medical Waste Incinerator, unspecified type (use 502005-01, -02, -03)</v>
          </cell>
          <cell r="N11056">
            <v>40988</v>
          </cell>
        </row>
        <row r="11057">
          <cell r="A11057" t="str">
            <v>50200505</v>
          </cell>
          <cell r="B11057" t="str">
            <v>Point</v>
          </cell>
          <cell r="C11057" t="str">
            <v>Waste Disp:Comm-Inst Incin: Special Purpose /Med Waste Incin, unspecified type, Infectious wastes only</v>
          </cell>
          <cell r="D11057" t="str">
            <v>Waste Disposal</v>
          </cell>
          <cell r="G11057" t="str">
            <v>Waste Disposal</v>
          </cell>
          <cell r="H11057" t="str">
            <v>Solid Waste Disposal - Commercial/Institutional</v>
          </cell>
          <cell r="I11057" t="str">
            <v>Incineration: Special Purpose</v>
          </cell>
          <cell r="J11057" t="str">
            <v>Medical Waste Incinerator, unspecified type, Infectious wastes only</v>
          </cell>
          <cell r="N11057">
            <v>40988</v>
          </cell>
        </row>
        <row r="11058">
          <cell r="A11058" t="str">
            <v>50200506</v>
          </cell>
          <cell r="B11058" t="str">
            <v>Point</v>
          </cell>
          <cell r="C11058" t="str">
            <v>Waste Disp-Comm-Inst /Incineration: Special Purpose /Sludge</v>
          </cell>
          <cell r="D11058" t="str">
            <v>Waste Disposal</v>
          </cell>
          <cell r="G11058" t="str">
            <v>Waste Disposal</v>
          </cell>
          <cell r="H11058" t="str">
            <v>Solid Waste Disposal - Commercial/Institutional</v>
          </cell>
          <cell r="I11058" t="str">
            <v>Incineration: Special Purpose</v>
          </cell>
          <cell r="J11058" t="str">
            <v>Sludge</v>
          </cell>
          <cell r="N11058">
            <v>40988</v>
          </cell>
        </row>
        <row r="11059">
          <cell r="A11059" t="str">
            <v>50200507</v>
          </cell>
          <cell r="B11059" t="str">
            <v>Point</v>
          </cell>
          <cell r="C11059" t="str">
            <v>Waste Disp-Comm-Inst /Incineration: Special Purpose /VOC Contaminated Soil</v>
          </cell>
          <cell r="D11059" t="str">
            <v>Waste Disposal</v>
          </cell>
          <cell r="G11059" t="str">
            <v>Waste Disposal</v>
          </cell>
          <cell r="H11059" t="str">
            <v>Solid Waste Disposal - Commercial/Institutional</v>
          </cell>
          <cell r="I11059" t="str">
            <v>Incineration: Special Purpose</v>
          </cell>
          <cell r="J11059" t="str">
            <v>VOC Contaminated Soil</v>
          </cell>
          <cell r="N11059">
            <v>40988</v>
          </cell>
        </row>
        <row r="11060">
          <cell r="A11060" t="str">
            <v>50200515</v>
          </cell>
          <cell r="B11060" t="str">
            <v>Point</v>
          </cell>
          <cell r="C11060" t="str">
            <v>Waste Disp-Comm-Inst /Incineration: Special Purpose /Sewage Sludge Incinerator: Multiple Hearth</v>
          </cell>
          <cell r="D11060" t="str">
            <v>Waste Disposal</v>
          </cell>
          <cell r="G11060" t="str">
            <v>Waste Disposal</v>
          </cell>
          <cell r="H11060" t="str">
            <v>Solid Waste Disposal - Commercial/Institutional</v>
          </cell>
          <cell r="I11060" t="str">
            <v>Incineration: Special Purpose</v>
          </cell>
          <cell r="J11060" t="str">
            <v>Sewage Sludge Incinerator: Multiple Hearth</v>
          </cell>
          <cell r="N11060">
            <v>40988</v>
          </cell>
        </row>
        <row r="11061">
          <cell r="A11061" t="str">
            <v>50200516</v>
          </cell>
          <cell r="B11061" t="str">
            <v>Point</v>
          </cell>
          <cell r="C11061" t="str">
            <v>Waste Disp-Comm-Inst /Incineration: Special Purpose /Sewage Sludge Incinerator: Fluidized Bed</v>
          </cell>
          <cell r="D11061" t="str">
            <v>Waste Disposal</v>
          </cell>
          <cell r="G11061" t="str">
            <v>Waste Disposal</v>
          </cell>
          <cell r="H11061" t="str">
            <v>Solid Waste Disposal - Commercial/Institutional</v>
          </cell>
          <cell r="I11061" t="str">
            <v>Incineration: Special Purpose</v>
          </cell>
          <cell r="J11061" t="str">
            <v>Sewage Sludge Incinerator: Fluidized Bed</v>
          </cell>
          <cell r="N11061">
            <v>40988</v>
          </cell>
        </row>
        <row r="11062">
          <cell r="A11062" t="str">
            <v>50200517</v>
          </cell>
          <cell r="B11062" t="str">
            <v>Point</v>
          </cell>
          <cell r="C11062" t="str">
            <v>Waste Disp-Comm-Inst /Incineration: Special Purpose /Sewage Sludge Incinerator: Electric Infrared</v>
          </cell>
          <cell r="D11062" t="str">
            <v>Waste Disposal</v>
          </cell>
          <cell r="G11062" t="str">
            <v>Waste Disposal</v>
          </cell>
          <cell r="H11062" t="str">
            <v>Solid Waste Disposal - Commercial/Institutional</v>
          </cell>
          <cell r="I11062" t="str">
            <v>Incineration: Special Purpose</v>
          </cell>
          <cell r="J11062" t="str">
            <v>Sewage Sludge Incinerator: Electric Infrared</v>
          </cell>
          <cell r="N11062">
            <v>40988</v>
          </cell>
        </row>
        <row r="11063">
          <cell r="A11063" t="str">
            <v>50200518</v>
          </cell>
          <cell r="B11063" t="str">
            <v>Point</v>
          </cell>
          <cell r="C11063" t="str">
            <v>Waste Disp-Comm-Inst /Incineration: Special Purpose /Sewage Sludge Incinerator: Single Hearth Cyclone</v>
          </cell>
          <cell r="D11063" t="str">
            <v>Waste Disposal</v>
          </cell>
          <cell r="G11063" t="str">
            <v>Waste Disposal</v>
          </cell>
          <cell r="H11063" t="str">
            <v>Solid Waste Disposal - Commercial/Institutional</v>
          </cell>
          <cell r="I11063" t="str">
            <v>Incineration: Special Purpose</v>
          </cell>
          <cell r="J11063" t="str">
            <v>Sewage Sludge Incinerator: Single Hearth Cyclone</v>
          </cell>
          <cell r="N11063">
            <v>40988</v>
          </cell>
        </row>
        <row r="11064">
          <cell r="A11064" t="str">
            <v>50200519</v>
          </cell>
          <cell r="B11064" t="str">
            <v>Point</v>
          </cell>
          <cell r="C11064" t="str">
            <v>Waste Disp-Comm-Inst /Incineration: Special Purpose /Sewage Sludge Incinerator: Rotary Kiln</v>
          </cell>
          <cell r="D11064" t="str">
            <v>Waste Disposal</v>
          </cell>
          <cell r="G11064" t="str">
            <v>Waste Disposal</v>
          </cell>
          <cell r="H11064" t="str">
            <v>Solid Waste Disposal - Commercial/Institutional</v>
          </cell>
          <cell r="I11064" t="str">
            <v>Incineration: Special Purpose</v>
          </cell>
          <cell r="J11064" t="str">
            <v>Sewage Sludge Incinerator: Rotary Kiln</v>
          </cell>
          <cell r="N11064">
            <v>40988</v>
          </cell>
        </row>
        <row r="11065">
          <cell r="A11065" t="str">
            <v>50200520</v>
          </cell>
          <cell r="B11065" t="str">
            <v>Point</v>
          </cell>
          <cell r="C11065" t="str">
            <v>Waste Disp-Comm-Inst /Incin: Special Purpose /Sewage Sludge Incinerator: High Pressure, Wet Oxidation</v>
          </cell>
          <cell r="D11065" t="str">
            <v>Waste Disposal</v>
          </cell>
          <cell r="G11065" t="str">
            <v>Waste Disposal</v>
          </cell>
          <cell r="H11065" t="str">
            <v>Solid Waste Disposal - Commercial/Institutional</v>
          </cell>
          <cell r="I11065" t="str">
            <v>Incineration: Special Purpose</v>
          </cell>
          <cell r="J11065" t="str">
            <v>Sewage Sludge Incinerator: High Pressure, Wet Oxidation</v>
          </cell>
          <cell r="N11065">
            <v>40988</v>
          </cell>
        </row>
        <row r="11066">
          <cell r="A11066" t="str">
            <v>50200601</v>
          </cell>
          <cell r="B11066" t="str">
            <v>Point</v>
          </cell>
          <cell r="C11066" t="str">
            <v>Waste Disp-Comm-Inst /Landfill Dump /Waste Gas Flares ** (Use 5-01-004-10)</v>
          </cell>
          <cell r="D11066" t="str">
            <v>Waste Disposal</v>
          </cell>
          <cell r="G11066" t="str">
            <v>Waste Disposal</v>
          </cell>
          <cell r="H11066" t="str">
            <v>Solid Waste Disposal - Commercial/Institutional</v>
          </cell>
          <cell r="I11066" t="str">
            <v>Landfill Dump</v>
          </cell>
          <cell r="J11066" t="str">
            <v>Waste Gas Flares ** (Use 5-01-004-10)</v>
          </cell>
          <cell r="N11066">
            <v>40988</v>
          </cell>
        </row>
        <row r="11067">
          <cell r="A11067" t="str">
            <v>50200602</v>
          </cell>
          <cell r="B11067" t="str">
            <v>Point</v>
          </cell>
          <cell r="C11067" t="str">
            <v>Waste Disp-Comm-Inst /Landfill Dump /Municipal: Fugitive Emissions ** (Use 5-01-004-02)</v>
          </cell>
          <cell r="D11067" t="str">
            <v>Waste Disposal</v>
          </cell>
          <cell r="G11067" t="str">
            <v>Waste Disposal</v>
          </cell>
          <cell r="H11067" t="str">
            <v>Solid Waste Disposal - Commercial/Institutional</v>
          </cell>
          <cell r="I11067" t="str">
            <v>Landfill Dump</v>
          </cell>
          <cell r="J11067" t="str">
            <v>Municipal: Fugitive Emissions ** (Use 5-01-004-02)</v>
          </cell>
          <cell r="N11067">
            <v>40988</v>
          </cell>
        </row>
        <row r="11068">
          <cell r="A11068" t="str">
            <v>50200901</v>
          </cell>
          <cell r="B11068" t="str">
            <v>Point</v>
          </cell>
          <cell r="C11068" t="str">
            <v>Waste Disp-Comm-Inst /Asbestos Removal /General</v>
          </cell>
          <cell r="D11068" t="str">
            <v>Waste Disposal</v>
          </cell>
          <cell r="G11068" t="str">
            <v>Waste Disposal</v>
          </cell>
          <cell r="H11068" t="str">
            <v>Solid Waste Disposal - Commercial/Institutional</v>
          </cell>
          <cell r="I11068" t="str">
            <v>Asbestos Removal</v>
          </cell>
          <cell r="J11068" t="str">
            <v>General</v>
          </cell>
          <cell r="N11068">
            <v>40988</v>
          </cell>
        </row>
        <row r="11069">
          <cell r="A11069" t="str">
            <v>50280001</v>
          </cell>
          <cell r="B11069" t="str">
            <v>Point</v>
          </cell>
          <cell r="C11069" t="str">
            <v>Waste Disp-Comm-Inst /Equipment Leaks /Equipment Leaks</v>
          </cell>
          <cell r="D11069" t="str">
            <v>Waste Disposal</v>
          </cell>
          <cell r="G11069" t="str">
            <v>Waste Disposal</v>
          </cell>
          <cell r="H11069" t="str">
            <v>Solid Waste Disposal - Commercial/Institutional</v>
          </cell>
          <cell r="I11069" t="str">
            <v>Equipment Leaks</v>
          </cell>
          <cell r="J11069" t="str">
            <v>Equipment Leaks</v>
          </cell>
          <cell r="N11069">
            <v>40988</v>
          </cell>
        </row>
        <row r="11070">
          <cell r="A11070" t="str">
            <v>50282001</v>
          </cell>
          <cell r="B11070" t="str">
            <v>Point</v>
          </cell>
          <cell r="C11070" t="str">
            <v>Waste Disp-Comm-Inst /Wastewater, Aggregate /Process Area Drains</v>
          </cell>
          <cell r="D11070" t="str">
            <v>Waste Disposal</v>
          </cell>
          <cell r="G11070" t="str">
            <v>Waste Disposal</v>
          </cell>
          <cell r="H11070" t="str">
            <v>Solid Waste Disposal - Commercial/Institutional</v>
          </cell>
          <cell r="I11070" t="str">
            <v>Wastewater, Aggregate</v>
          </cell>
          <cell r="J11070" t="str">
            <v>Process Area Drains</v>
          </cell>
          <cell r="N11070">
            <v>40988</v>
          </cell>
        </row>
        <row r="11071">
          <cell r="A11071" t="str">
            <v>50282002</v>
          </cell>
          <cell r="B11071" t="str">
            <v>Point</v>
          </cell>
          <cell r="C11071" t="str">
            <v>Waste Disp-Comm-Inst /Wastewater, Aggregate /Process Equipment Drains</v>
          </cell>
          <cell r="D11071" t="str">
            <v>Waste Disposal</v>
          </cell>
          <cell r="G11071" t="str">
            <v>Waste Disposal</v>
          </cell>
          <cell r="H11071" t="str">
            <v>Solid Waste Disposal - Commercial/Institutional</v>
          </cell>
          <cell r="I11071" t="str">
            <v>Wastewater, Aggregate</v>
          </cell>
          <cell r="J11071" t="str">
            <v>Process Equipment Drains</v>
          </cell>
          <cell r="N11071">
            <v>40988</v>
          </cell>
        </row>
        <row r="11072">
          <cell r="A11072" t="str">
            <v>50282599</v>
          </cell>
          <cell r="B11072" t="str">
            <v>Point</v>
          </cell>
          <cell r="C11072" t="str">
            <v>Waste Disp-Comm-Inst /Wastewater, Pts of Generation /Specify Point of Generation</v>
          </cell>
          <cell r="D11072" t="str">
            <v>Waste Disposal</v>
          </cell>
          <cell r="G11072" t="str">
            <v>Waste Disposal</v>
          </cell>
          <cell r="H11072" t="str">
            <v>Solid Waste Disposal - Commercial/Institutional</v>
          </cell>
          <cell r="I11072" t="str">
            <v>Wastewater, Points of Generation</v>
          </cell>
          <cell r="J11072" t="str">
            <v>Specify Point of Generation</v>
          </cell>
          <cell r="N11072">
            <v>40988</v>
          </cell>
        </row>
        <row r="11073">
          <cell r="A11073" t="str">
            <v>50290002</v>
          </cell>
          <cell r="B11073" t="str">
            <v>Point</v>
          </cell>
          <cell r="C11073" t="str">
            <v>Waste Disp-Comm-Inst /Auxillary Fuel-No Emissions /Coal</v>
          </cell>
          <cell r="D11073" t="str">
            <v>Waste Disposal</v>
          </cell>
          <cell r="G11073" t="str">
            <v>Waste Disposal</v>
          </cell>
          <cell r="H11073" t="str">
            <v>Solid Waste Disposal - Commercial/Institutional</v>
          </cell>
          <cell r="I11073" t="str">
            <v>Auxillary Fuel/No Emissions</v>
          </cell>
          <cell r="J11073" t="str">
            <v>Coal</v>
          </cell>
          <cell r="N11073">
            <v>40988</v>
          </cell>
        </row>
        <row r="11074">
          <cell r="A11074" t="str">
            <v>50290005</v>
          </cell>
          <cell r="B11074" t="str">
            <v>Point</v>
          </cell>
          <cell r="C11074" t="str">
            <v>Waste Disp-Comm-Inst /Auxillary Fuel-No Emissions /Distillate Oil</v>
          </cell>
          <cell r="D11074" t="str">
            <v>Waste Disposal</v>
          </cell>
          <cell r="G11074" t="str">
            <v>Waste Disposal</v>
          </cell>
          <cell r="H11074" t="str">
            <v>Solid Waste Disposal - Commercial/Institutional</v>
          </cell>
          <cell r="I11074" t="str">
            <v>Auxillary Fuel/No Emissions</v>
          </cell>
          <cell r="J11074" t="str">
            <v>Distillate Oil</v>
          </cell>
          <cell r="N11074">
            <v>40988</v>
          </cell>
        </row>
        <row r="11075">
          <cell r="A11075" t="str">
            <v>50290006</v>
          </cell>
          <cell r="B11075" t="str">
            <v>Point</v>
          </cell>
          <cell r="C11075" t="str">
            <v>Waste Disp-Comm-Inst /Auxillary Fuel-No Emissions /Natural Gas</v>
          </cell>
          <cell r="D11075" t="str">
            <v>Waste Disposal</v>
          </cell>
          <cell r="G11075" t="str">
            <v>Waste Disposal</v>
          </cell>
          <cell r="H11075" t="str">
            <v>Solid Waste Disposal - Commercial/Institutional</v>
          </cell>
          <cell r="I11075" t="str">
            <v>Auxillary Fuel/No Emissions</v>
          </cell>
          <cell r="J11075" t="str">
            <v>Natural Gas</v>
          </cell>
          <cell r="N11075">
            <v>40988</v>
          </cell>
        </row>
        <row r="11076">
          <cell r="A11076" t="str">
            <v>50290010</v>
          </cell>
          <cell r="B11076" t="str">
            <v>Point</v>
          </cell>
          <cell r="C11076" t="str">
            <v>Waste Disp-Comm-Inst /Auxillary Fuel-No Emissions /Liquified Petroleum Gas (LPG)</v>
          </cell>
          <cell r="D11076" t="str">
            <v>Waste Disposal</v>
          </cell>
          <cell r="G11076" t="str">
            <v>Waste Disposal</v>
          </cell>
          <cell r="H11076" t="str">
            <v>Solid Waste Disposal - Commercial/Institutional</v>
          </cell>
          <cell r="I11076" t="str">
            <v>Auxillary Fuel/No Emissions</v>
          </cell>
          <cell r="J11076" t="str">
            <v>Liquified Petroleum Gas (LPG)</v>
          </cell>
          <cell r="N11076">
            <v>40988</v>
          </cell>
        </row>
        <row r="11077">
          <cell r="A11077" t="str">
            <v>50300101</v>
          </cell>
          <cell r="B11077" t="str">
            <v>Point</v>
          </cell>
          <cell r="C11077" t="str">
            <v>Waste Disp-Indus /Incineration /Multiple Chamber</v>
          </cell>
          <cell r="D11077" t="str">
            <v>Waste Disposal</v>
          </cell>
          <cell r="G11077" t="str">
            <v>Waste Disposal</v>
          </cell>
          <cell r="H11077" t="str">
            <v>Solid Waste Disposal - Industrial</v>
          </cell>
          <cell r="I11077" t="str">
            <v>Incineration</v>
          </cell>
          <cell r="J11077" t="str">
            <v>Multiple Chamber</v>
          </cell>
          <cell r="N11077">
            <v>40988</v>
          </cell>
        </row>
        <row r="11078">
          <cell r="A11078" t="str">
            <v>50300102</v>
          </cell>
          <cell r="B11078" t="str">
            <v>Point</v>
          </cell>
          <cell r="C11078" t="str">
            <v>Waste Disp-Indus /Incineration /Single Chamber</v>
          </cell>
          <cell r="D11078" t="str">
            <v>Waste Disposal</v>
          </cell>
          <cell r="G11078" t="str">
            <v>Waste Disposal</v>
          </cell>
          <cell r="H11078" t="str">
            <v>Solid Waste Disposal - Industrial</v>
          </cell>
          <cell r="I11078" t="str">
            <v>Incineration</v>
          </cell>
          <cell r="J11078" t="str">
            <v>Single Chamber</v>
          </cell>
          <cell r="N11078">
            <v>40988</v>
          </cell>
        </row>
        <row r="11079">
          <cell r="A11079" t="str">
            <v>50300103</v>
          </cell>
          <cell r="B11079" t="str">
            <v>Point</v>
          </cell>
          <cell r="C11079" t="str">
            <v>Waste Disp-Indus /Incineration /Controlled Air</v>
          </cell>
          <cell r="D11079" t="str">
            <v>Waste Disposal</v>
          </cell>
          <cell r="G11079" t="str">
            <v>Waste Disposal</v>
          </cell>
          <cell r="H11079" t="str">
            <v>Solid Waste Disposal - Industrial</v>
          </cell>
          <cell r="I11079" t="str">
            <v>Incineration</v>
          </cell>
          <cell r="J11079" t="str">
            <v>Controlled Air</v>
          </cell>
          <cell r="N11079">
            <v>40988</v>
          </cell>
        </row>
        <row r="11080">
          <cell r="A11080" t="str">
            <v>50300104</v>
          </cell>
          <cell r="B11080" t="str">
            <v>Point</v>
          </cell>
          <cell r="C11080" t="str">
            <v>Waste Disp-Indus /Incineration /Conical Design (Tee Pee) Municipal Refuse</v>
          </cell>
          <cell r="D11080" t="str">
            <v>Waste Disposal</v>
          </cell>
          <cell r="G11080" t="str">
            <v>Waste Disposal</v>
          </cell>
          <cell r="H11080" t="str">
            <v>Solid Waste Disposal - Industrial</v>
          </cell>
          <cell r="I11080" t="str">
            <v>Incineration</v>
          </cell>
          <cell r="J11080" t="str">
            <v>Conical Design (Tee Pee) Municipal Refuse</v>
          </cell>
          <cell r="N11080">
            <v>40988</v>
          </cell>
        </row>
        <row r="11081">
          <cell r="A11081" t="str">
            <v>50300105</v>
          </cell>
          <cell r="B11081" t="str">
            <v>Point</v>
          </cell>
          <cell r="C11081" t="str">
            <v>Waste Disp-Indus /Incineration /Conical Design (Tee Pee) Wood Refuse</v>
          </cell>
          <cell r="D11081" t="str">
            <v>Waste Disposal</v>
          </cell>
          <cell r="G11081" t="str">
            <v>Waste Disposal</v>
          </cell>
          <cell r="H11081" t="str">
            <v>Solid Waste Disposal - Industrial</v>
          </cell>
          <cell r="I11081" t="str">
            <v>Incineration</v>
          </cell>
          <cell r="J11081" t="str">
            <v>Conical Design (Tee Pee) Wood Refuse</v>
          </cell>
          <cell r="N11081">
            <v>40988</v>
          </cell>
        </row>
        <row r="11082">
          <cell r="A11082" t="str">
            <v>50300106</v>
          </cell>
          <cell r="B11082" t="str">
            <v>Point</v>
          </cell>
          <cell r="C11082" t="str">
            <v>Waste Disp-Indus /Incineration /Trench Burner: Wood</v>
          </cell>
          <cell r="D11082" t="str">
            <v>Waste Disposal</v>
          </cell>
          <cell r="G11082" t="str">
            <v>Waste Disposal</v>
          </cell>
          <cell r="H11082" t="str">
            <v>Solid Waste Disposal - Industrial</v>
          </cell>
          <cell r="I11082" t="str">
            <v>Incineration</v>
          </cell>
          <cell r="J11082" t="str">
            <v>Trench Burner: Wood</v>
          </cell>
          <cell r="N11082">
            <v>40988</v>
          </cell>
        </row>
        <row r="11083">
          <cell r="A11083" t="str">
            <v>50300107</v>
          </cell>
          <cell r="B11083" t="str">
            <v>Point</v>
          </cell>
          <cell r="C11083" t="str">
            <v>Waste Disp-Indus /Incineration /Trench Burner: Tires</v>
          </cell>
          <cell r="D11083" t="str">
            <v>Waste Disposal</v>
          </cell>
          <cell r="G11083" t="str">
            <v>Waste Disposal</v>
          </cell>
          <cell r="H11083" t="str">
            <v>Solid Waste Disposal - Industrial</v>
          </cell>
          <cell r="I11083" t="str">
            <v>Incineration</v>
          </cell>
          <cell r="J11083" t="str">
            <v>Trench Burner: Tires</v>
          </cell>
          <cell r="N11083">
            <v>40988</v>
          </cell>
        </row>
        <row r="11084">
          <cell r="A11084" t="str">
            <v>50300108</v>
          </cell>
          <cell r="B11084" t="str">
            <v>Point</v>
          </cell>
          <cell r="C11084" t="str">
            <v>Waste Disp-Indus /Incineration /Auto Body Components</v>
          </cell>
          <cell r="D11084" t="str">
            <v>Waste Disposal</v>
          </cell>
          <cell r="G11084" t="str">
            <v>Waste Disposal</v>
          </cell>
          <cell r="H11084" t="str">
            <v>Solid Waste Disposal - Industrial</v>
          </cell>
          <cell r="I11084" t="str">
            <v>Incineration</v>
          </cell>
          <cell r="J11084" t="str">
            <v>Auto Body Components</v>
          </cell>
          <cell r="N11084">
            <v>40988</v>
          </cell>
        </row>
        <row r="11085">
          <cell r="A11085" t="str">
            <v>50300109</v>
          </cell>
          <cell r="B11085" t="str">
            <v>Point</v>
          </cell>
          <cell r="C11085" t="str">
            <v>Waste Disp-Indus /Incineration /Trench Burner: Refuse</v>
          </cell>
          <cell r="D11085" t="str">
            <v>Waste Disposal</v>
          </cell>
          <cell r="G11085" t="str">
            <v>Waste Disposal</v>
          </cell>
          <cell r="H11085" t="str">
            <v>Solid Waste Disposal - Industrial</v>
          </cell>
          <cell r="I11085" t="str">
            <v>Incineration</v>
          </cell>
          <cell r="J11085" t="str">
            <v>Trench Burner: Refuse</v>
          </cell>
          <cell r="N11085">
            <v>40988</v>
          </cell>
        </row>
        <row r="11086">
          <cell r="A11086" t="str">
            <v>50300111</v>
          </cell>
          <cell r="B11086" t="str">
            <v>Point</v>
          </cell>
          <cell r="C11086" t="str">
            <v>Waste Disp-Indus /Incineration /Mass Burn Refractory Wall Combustor</v>
          </cell>
          <cell r="D11086" t="str">
            <v>Waste Disposal</v>
          </cell>
          <cell r="G11086" t="str">
            <v>Waste Disposal</v>
          </cell>
          <cell r="H11086" t="str">
            <v>Solid Waste Disposal - Industrial</v>
          </cell>
          <cell r="I11086" t="str">
            <v>Incineration</v>
          </cell>
          <cell r="J11086" t="str">
            <v>Mass Burn Refractory Wall Combustor</v>
          </cell>
          <cell r="N11086">
            <v>40988</v>
          </cell>
        </row>
        <row r="11087">
          <cell r="A11087" t="str">
            <v>50300112</v>
          </cell>
          <cell r="B11087" t="str">
            <v>Point</v>
          </cell>
          <cell r="C11087" t="str">
            <v>Waste Disp-Indus /Incineration /Mass Burn Waterwall Combustor</v>
          </cell>
          <cell r="D11087" t="str">
            <v>Waste Disposal</v>
          </cell>
          <cell r="G11087" t="str">
            <v>Waste Disposal</v>
          </cell>
          <cell r="H11087" t="str">
            <v>Solid Waste Disposal - Industrial</v>
          </cell>
          <cell r="I11087" t="str">
            <v>Incineration</v>
          </cell>
          <cell r="J11087" t="str">
            <v>Mass Burn Waterwall Combustor</v>
          </cell>
          <cell r="N11087">
            <v>40988</v>
          </cell>
        </row>
        <row r="11088">
          <cell r="A11088" t="str">
            <v>50300113</v>
          </cell>
          <cell r="B11088" t="str">
            <v>Point</v>
          </cell>
          <cell r="C11088" t="str">
            <v>Waste Disp-Indus /Incineration /Mass Burn Rotary Waterwall Combustor</v>
          </cell>
          <cell r="D11088" t="str">
            <v>Waste Disposal</v>
          </cell>
          <cell r="G11088" t="str">
            <v>Waste Disposal</v>
          </cell>
          <cell r="H11088" t="str">
            <v>Solid Waste Disposal - Industrial</v>
          </cell>
          <cell r="I11088" t="str">
            <v>Incineration</v>
          </cell>
          <cell r="J11088" t="str">
            <v>Mass Burn Rotary Waterwall Combustor</v>
          </cell>
          <cell r="N11088">
            <v>40988</v>
          </cell>
        </row>
        <row r="11089">
          <cell r="A11089" t="str">
            <v>50300114</v>
          </cell>
          <cell r="B11089" t="str">
            <v>Point</v>
          </cell>
          <cell r="C11089" t="str">
            <v>Waste Disp-Indus /Incineration /Modular Starved-air Combustor</v>
          </cell>
          <cell r="D11089" t="str">
            <v>Waste Disposal</v>
          </cell>
          <cell r="G11089" t="str">
            <v>Waste Disposal</v>
          </cell>
          <cell r="H11089" t="str">
            <v>Solid Waste Disposal - Industrial</v>
          </cell>
          <cell r="I11089" t="str">
            <v>Incineration</v>
          </cell>
          <cell r="J11089" t="str">
            <v>Modular Starved-air Combustor</v>
          </cell>
          <cell r="N11089">
            <v>40988</v>
          </cell>
        </row>
        <row r="11090">
          <cell r="A11090" t="str">
            <v>50300115</v>
          </cell>
          <cell r="B11090" t="str">
            <v>Point</v>
          </cell>
          <cell r="C11090" t="str">
            <v>Waste Disp-Indus /Incineration /Modular Excess-air Combustor</v>
          </cell>
          <cell r="D11090" t="str">
            <v>Waste Disposal</v>
          </cell>
          <cell r="G11090" t="str">
            <v>Waste Disposal</v>
          </cell>
          <cell r="H11090" t="str">
            <v>Solid Waste Disposal - Industrial</v>
          </cell>
          <cell r="I11090" t="str">
            <v>Incineration</v>
          </cell>
          <cell r="J11090" t="str">
            <v>Modular Excess-air Combustor</v>
          </cell>
          <cell r="N11090">
            <v>40988</v>
          </cell>
        </row>
        <row r="11091">
          <cell r="A11091" t="str">
            <v>50300201</v>
          </cell>
          <cell r="B11091" t="str">
            <v>Point</v>
          </cell>
          <cell r="C11091" t="str">
            <v>Waste Disp-Indus /Open Burning /Wood/Vegetation/Leaves</v>
          </cell>
          <cell r="D11091" t="str">
            <v>Waste Disposal</v>
          </cell>
          <cell r="G11091" t="str">
            <v>Waste Disposal</v>
          </cell>
          <cell r="H11091" t="str">
            <v>Solid Waste Disposal - Industrial</v>
          </cell>
          <cell r="I11091" t="str">
            <v>Open Burning</v>
          </cell>
          <cell r="J11091" t="str">
            <v>Wood/Vegetation/Leaves</v>
          </cell>
          <cell r="N11091">
            <v>40988</v>
          </cell>
        </row>
        <row r="11092">
          <cell r="A11092" t="str">
            <v>50300202</v>
          </cell>
          <cell r="B11092" t="str">
            <v>Point</v>
          </cell>
          <cell r="C11092" t="str">
            <v>Waste Disp-Indus /Open Burning /Refuse</v>
          </cell>
          <cell r="D11092" t="str">
            <v>Waste Disposal</v>
          </cell>
          <cell r="G11092" t="str">
            <v>Waste Disposal</v>
          </cell>
          <cell r="H11092" t="str">
            <v>Solid Waste Disposal - Industrial</v>
          </cell>
          <cell r="I11092" t="str">
            <v>Open Burning</v>
          </cell>
          <cell r="J11092" t="str">
            <v>Refuse</v>
          </cell>
          <cell r="N11092">
            <v>40988</v>
          </cell>
        </row>
        <row r="11093">
          <cell r="A11093" t="str">
            <v>50300203</v>
          </cell>
          <cell r="B11093" t="str">
            <v>Point</v>
          </cell>
          <cell r="C11093" t="str">
            <v>Waste Disp-Indus /Open Burning /Auto Body Components</v>
          </cell>
          <cell r="D11093" t="str">
            <v>Waste Disposal</v>
          </cell>
          <cell r="G11093" t="str">
            <v>Waste Disposal</v>
          </cell>
          <cell r="H11093" t="str">
            <v>Solid Waste Disposal - Industrial</v>
          </cell>
          <cell r="I11093" t="str">
            <v>Open Burning</v>
          </cell>
          <cell r="J11093" t="str">
            <v>Auto Body Components</v>
          </cell>
          <cell r="N11093">
            <v>40988</v>
          </cell>
        </row>
        <row r="11094">
          <cell r="A11094" t="str">
            <v>50300204</v>
          </cell>
          <cell r="B11094" t="str">
            <v>Point</v>
          </cell>
          <cell r="C11094" t="str">
            <v>Waste Disp-Indus /Open Burning /Coal Refuse Piles</v>
          </cell>
          <cell r="D11094" t="str">
            <v>Waste Disposal</v>
          </cell>
          <cell r="G11094" t="str">
            <v>Waste Disposal</v>
          </cell>
          <cell r="H11094" t="str">
            <v>Solid Waste Disposal - Industrial</v>
          </cell>
          <cell r="I11094" t="str">
            <v>Open Burning</v>
          </cell>
          <cell r="J11094" t="str">
            <v>Coal Refuse Piles</v>
          </cell>
          <cell r="N11094">
            <v>40988</v>
          </cell>
        </row>
        <row r="11095">
          <cell r="A11095" t="str">
            <v>50300205</v>
          </cell>
          <cell r="B11095" t="str">
            <v>Point</v>
          </cell>
          <cell r="C11095" t="str">
            <v>Waste Disp-Indus /Open Burning /Rocket Propellant</v>
          </cell>
          <cell r="D11095" t="str">
            <v>Waste Disposal</v>
          </cell>
          <cell r="G11095" t="str">
            <v>Waste Disposal</v>
          </cell>
          <cell r="H11095" t="str">
            <v>Solid Waste Disposal - Industrial</v>
          </cell>
          <cell r="I11095" t="str">
            <v>Open Burning</v>
          </cell>
          <cell r="J11095" t="str">
            <v>Rocket Propellant</v>
          </cell>
          <cell r="N11095">
            <v>40988</v>
          </cell>
        </row>
        <row r="11096">
          <cell r="A11096" t="str">
            <v>50300501</v>
          </cell>
          <cell r="B11096" t="str">
            <v>Point</v>
          </cell>
          <cell r="C11096" t="str">
            <v>Waste Disp-Indus /Hazardous Waste Incinerators</v>
          </cell>
          <cell r="D11096" t="str">
            <v>Waste Disposal</v>
          </cell>
          <cell r="G11096" t="str">
            <v>Waste Disposal</v>
          </cell>
          <cell r="H11096" t="str">
            <v>Solid Waste Disposal - Industrial</v>
          </cell>
          <cell r="I11096" t="str">
            <v>Incineration</v>
          </cell>
          <cell r="J11096" t="str">
            <v>Hazardous Waste</v>
          </cell>
          <cell r="N11096">
            <v>40988</v>
          </cell>
        </row>
        <row r="11097">
          <cell r="A11097" t="str">
            <v>50300502</v>
          </cell>
          <cell r="B11097" t="str">
            <v>Point</v>
          </cell>
          <cell r="C11097" t="str">
            <v>Waste Disp-Indus /Hazardous Waste Incinerators: Fluidized Bed</v>
          </cell>
          <cell r="D11097" t="str">
            <v>Waste Disposal</v>
          </cell>
          <cell r="G11097" t="str">
            <v>Waste Disposal</v>
          </cell>
          <cell r="H11097" t="str">
            <v>Solid Waste Disposal - Industrial</v>
          </cell>
          <cell r="I11097" t="str">
            <v>Incineration</v>
          </cell>
          <cell r="J11097" t="str">
            <v>Hazardous Waste Incinerators: Fluidized Bed</v>
          </cell>
          <cell r="N11097">
            <v>40988</v>
          </cell>
        </row>
        <row r="11098">
          <cell r="A11098" t="str">
            <v>50300503</v>
          </cell>
          <cell r="B11098" t="str">
            <v>Point</v>
          </cell>
          <cell r="C11098" t="str">
            <v>Waste Disp-Indus /Hazardous Waste Incinerators: Liquid Injection</v>
          </cell>
          <cell r="D11098" t="str">
            <v>Waste Disposal</v>
          </cell>
          <cell r="G11098" t="str">
            <v>Waste Disposal</v>
          </cell>
          <cell r="H11098" t="str">
            <v>Solid Waste Disposal - Industrial</v>
          </cell>
          <cell r="I11098" t="str">
            <v>Incineration</v>
          </cell>
          <cell r="J11098" t="str">
            <v>Hazardous Waste Incinerators: Liquid Injection</v>
          </cell>
          <cell r="N11098">
            <v>40988</v>
          </cell>
        </row>
        <row r="11099">
          <cell r="A11099" t="str">
            <v>50300504</v>
          </cell>
          <cell r="B11099" t="str">
            <v>Point</v>
          </cell>
          <cell r="C11099" t="str">
            <v>Waste Disp-Indus /Hazardous Waste Incinerators: Rotary Kiln</v>
          </cell>
          <cell r="D11099" t="str">
            <v>Waste Disposal</v>
          </cell>
          <cell r="G11099" t="str">
            <v>Waste Disposal</v>
          </cell>
          <cell r="H11099" t="str">
            <v>Solid Waste Disposal - Industrial</v>
          </cell>
          <cell r="I11099" t="str">
            <v>Incineration</v>
          </cell>
          <cell r="J11099" t="str">
            <v>Hazardous Waste Incinerators: Rotary Kiln</v>
          </cell>
          <cell r="N11099">
            <v>40988</v>
          </cell>
        </row>
        <row r="11100">
          <cell r="A11100" t="str">
            <v>50300505</v>
          </cell>
          <cell r="B11100" t="str">
            <v>Point</v>
          </cell>
          <cell r="C11100" t="str">
            <v>Waste Disp-Indus /Hazardous Waste Incinerators: Multiple Hearth</v>
          </cell>
          <cell r="D11100" t="str">
            <v>Waste Disposal</v>
          </cell>
          <cell r="G11100" t="str">
            <v>Waste Disposal</v>
          </cell>
          <cell r="H11100" t="str">
            <v>Solid Waste Disposal - Industrial</v>
          </cell>
          <cell r="I11100" t="str">
            <v>Incineration</v>
          </cell>
          <cell r="J11100" t="str">
            <v>Hazardous Waste Incinerators: Multiple Hearth</v>
          </cell>
          <cell r="N11100">
            <v>40988</v>
          </cell>
        </row>
        <row r="11101">
          <cell r="A11101" t="str">
            <v>50300506</v>
          </cell>
          <cell r="B11101" t="str">
            <v>Point</v>
          </cell>
          <cell r="C11101" t="str">
            <v>Waste Disp-Indus /Sewage Sludge Incinerator</v>
          </cell>
          <cell r="D11101" t="str">
            <v>Waste Disposal</v>
          </cell>
          <cell r="G11101" t="str">
            <v>Waste Disposal</v>
          </cell>
          <cell r="H11101" t="str">
            <v>Solid Waste Disposal - Industrial</v>
          </cell>
          <cell r="I11101" t="str">
            <v>Incineration</v>
          </cell>
          <cell r="J11101" t="str">
            <v>Sludge</v>
          </cell>
          <cell r="N11101">
            <v>40988</v>
          </cell>
        </row>
        <row r="11102">
          <cell r="A11102" t="str">
            <v>50300515</v>
          </cell>
          <cell r="B11102" t="str">
            <v>Point</v>
          </cell>
          <cell r="C11102" t="str">
            <v>Waste Disp-Indus /Sewage Sludge Incinerator: Multiple Hearth</v>
          </cell>
          <cell r="D11102" t="str">
            <v>Waste Disposal</v>
          </cell>
          <cell r="G11102" t="str">
            <v>Waste Disposal</v>
          </cell>
          <cell r="H11102" t="str">
            <v>Solid Waste Disposal - Industrial</v>
          </cell>
          <cell r="I11102" t="str">
            <v>Incineration</v>
          </cell>
          <cell r="J11102" t="str">
            <v>Sewage Sludge Incinerator: Multiple Hearth</v>
          </cell>
          <cell r="N11102">
            <v>40988</v>
          </cell>
        </row>
        <row r="11103">
          <cell r="A11103" t="str">
            <v>50300516</v>
          </cell>
          <cell r="B11103" t="str">
            <v>Point</v>
          </cell>
          <cell r="C11103" t="str">
            <v>Waste Disp-Indus /Sewage Sludge Incinerator: Fluidized Bed</v>
          </cell>
          <cell r="D11103" t="str">
            <v>Waste Disposal</v>
          </cell>
          <cell r="G11103" t="str">
            <v>Waste Disposal</v>
          </cell>
          <cell r="H11103" t="str">
            <v>Solid Waste Disposal - Industrial</v>
          </cell>
          <cell r="I11103" t="str">
            <v>Incineration</v>
          </cell>
          <cell r="J11103" t="str">
            <v>Sewage Sludge Incinerator: Fluidized Bed</v>
          </cell>
          <cell r="N11103">
            <v>40988</v>
          </cell>
        </row>
        <row r="11104">
          <cell r="A11104" t="str">
            <v>50300517</v>
          </cell>
          <cell r="B11104" t="str">
            <v>Point</v>
          </cell>
          <cell r="C11104" t="str">
            <v>Waste Disp-Indus /Sewage Sludge Incinerator: Electric Infrared</v>
          </cell>
          <cell r="D11104" t="str">
            <v>Waste Disposal</v>
          </cell>
          <cell r="G11104" t="str">
            <v>Waste Disposal</v>
          </cell>
          <cell r="H11104" t="str">
            <v>Solid Waste Disposal - Industrial</v>
          </cell>
          <cell r="I11104" t="str">
            <v>Incineration</v>
          </cell>
          <cell r="J11104" t="str">
            <v>Sewage Sludge Incinerator: Electric Infrared</v>
          </cell>
          <cell r="N11104">
            <v>40988</v>
          </cell>
        </row>
        <row r="11105">
          <cell r="A11105" t="str">
            <v>50300518</v>
          </cell>
          <cell r="B11105" t="str">
            <v>Point</v>
          </cell>
          <cell r="C11105" t="str">
            <v>Waste Disp-Indus /Sewage Sludge Incinerator: Single Hearth Cyclone</v>
          </cell>
          <cell r="D11105" t="str">
            <v>Waste Disposal</v>
          </cell>
          <cell r="G11105" t="str">
            <v>Waste Disposal</v>
          </cell>
          <cell r="H11105" t="str">
            <v>Solid Waste Disposal - Industrial</v>
          </cell>
          <cell r="I11105" t="str">
            <v>Incineration</v>
          </cell>
          <cell r="J11105" t="str">
            <v>Sewage Sludge Incinerator: Single Hearth Cyclone</v>
          </cell>
          <cell r="N11105">
            <v>40988</v>
          </cell>
        </row>
        <row r="11106">
          <cell r="A11106" t="str">
            <v>50300519</v>
          </cell>
          <cell r="B11106" t="str">
            <v>Point</v>
          </cell>
          <cell r="C11106" t="str">
            <v>Waste Disp-Indus /Sewage Sludge Incinerator: Rotary Kiln</v>
          </cell>
          <cell r="D11106" t="str">
            <v>Waste Disposal</v>
          </cell>
          <cell r="G11106" t="str">
            <v>Waste Disposal</v>
          </cell>
          <cell r="H11106" t="str">
            <v>Solid Waste Disposal - Industrial</v>
          </cell>
          <cell r="I11106" t="str">
            <v>Incineration</v>
          </cell>
          <cell r="J11106" t="str">
            <v>Sewage Sludge Incinerator: Rotary Kiln</v>
          </cell>
          <cell r="N11106">
            <v>40988</v>
          </cell>
        </row>
        <row r="11107">
          <cell r="A11107" t="str">
            <v>50300520</v>
          </cell>
          <cell r="B11107" t="str">
            <v>Point</v>
          </cell>
          <cell r="C11107" t="str">
            <v>Waste Disp-Indus /Sewage Sludge Incinerator: High Pressure, Wet Oxidation</v>
          </cell>
          <cell r="D11107" t="str">
            <v>Waste Disposal</v>
          </cell>
          <cell r="G11107" t="str">
            <v>Waste Disposal</v>
          </cell>
          <cell r="H11107" t="str">
            <v>Solid Waste Disposal - Industrial</v>
          </cell>
          <cell r="I11107" t="str">
            <v>Incineration</v>
          </cell>
          <cell r="J11107" t="str">
            <v>Sewage Sludge Incinerator: High Pressure, Wet Oxidation</v>
          </cell>
          <cell r="N11107">
            <v>40988</v>
          </cell>
        </row>
        <row r="11108">
          <cell r="A11108" t="str">
            <v>50300599</v>
          </cell>
          <cell r="B11108" t="str">
            <v>Point</v>
          </cell>
          <cell r="C11108" t="str">
            <v>Waste Disp-Indus /Incineration /Fuel Not Classified</v>
          </cell>
          <cell r="D11108" t="str">
            <v>Waste Disposal</v>
          </cell>
          <cell r="G11108" t="str">
            <v>Waste Disposal</v>
          </cell>
          <cell r="H11108" t="str">
            <v>Solid Waste Disposal - Industrial</v>
          </cell>
          <cell r="I11108" t="str">
            <v>Incineration</v>
          </cell>
          <cell r="J11108" t="str">
            <v>Fuel Not Classified</v>
          </cell>
          <cell r="N11108">
            <v>40988</v>
          </cell>
        </row>
        <row r="11109">
          <cell r="A11109" t="str">
            <v>50300601</v>
          </cell>
          <cell r="B11109" t="str">
            <v>Point</v>
          </cell>
          <cell r="C11109" t="str">
            <v>Waste Disp-Indus /Landfill Dump /Waste Gas Flares</v>
          </cell>
          <cell r="D11109" t="str">
            <v>Waste Disposal</v>
          </cell>
          <cell r="G11109" t="str">
            <v>Waste Disposal</v>
          </cell>
          <cell r="H11109" t="str">
            <v>Solid Waste Disposal - Industrial</v>
          </cell>
          <cell r="I11109" t="str">
            <v>Landfill Dump</v>
          </cell>
          <cell r="J11109" t="str">
            <v>Waste Gas Flares</v>
          </cell>
          <cell r="N11109">
            <v>40988</v>
          </cell>
        </row>
        <row r="11110">
          <cell r="A11110" t="str">
            <v>50300602</v>
          </cell>
          <cell r="B11110" t="str">
            <v>Point</v>
          </cell>
          <cell r="C11110" t="str">
            <v>Waste Disp-Indus /Landfill Dump /Liquid Waste Disposal</v>
          </cell>
          <cell r="D11110" t="str">
            <v>Waste Disposal</v>
          </cell>
          <cell r="G11110" t="str">
            <v>Waste Disposal</v>
          </cell>
          <cell r="H11110" t="str">
            <v>Solid Waste Disposal - Industrial</v>
          </cell>
          <cell r="I11110" t="str">
            <v>Landfill Dump</v>
          </cell>
          <cell r="J11110" t="str">
            <v>Liquid Waste Disposal</v>
          </cell>
          <cell r="N11110">
            <v>40988</v>
          </cell>
        </row>
        <row r="11111">
          <cell r="A11111" t="str">
            <v>50300603</v>
          </cell>
          <cell r="B11111" t="str">
            <v>Point</v>
          </cell>
          <cell r="C11111" t="str">
            <v>Waste Disp-Indus /Landfill Dump /Hazardous: Fugitive Emissions</v>
          </cell>
          <cell r="D11111" t="str">
            <v>Waste Disposal</v>
          </cell>
          <cell r="G11111" t="str">
            <v>Waste Disposal</v>
          </cell>
          <cell r="H11111" t="str">
            <v>Solid Waste Disposal - Industrial</v>
          </cell>
          <cell r="I11111" t="str">
            <v>Landfill Dump</v>
          </cell>
          <cell r="J11111" t="str">
            <v>Hazardous: Fugitive Emissions</v>
          </cell>
          <cell r="N11111">
            <v>40988</v>
          </cell>
        </row>
        <row r="11112">
          <cell r="A11112" t="str">
            <v>50300701</v>
          </cell>
          <cell r="B11112" t="str">
            <v>Point</v>
          </cell>
          <cell r="C11112" t="str">
            <v>Waste Disp-Indus /Liquid Waste /General</v>
          </cell>
          <cell r="D11112" t="str">
            <v>Waste Disposal</v>
          </cell>
          <cell r="G11112" t="str">
            <v>Waste Disposal</v>
          </cell>
          <cell r="H11112" t="str">
            <v>Solid Waste Disposal - Industrial</v>
          </cell>
          <cell r="I11112" t="str">
            <v>Liquid Waste</v>
          </cell>
          <cell r="J11112" t="str">
            <v>General</v>
          </cell>
          <cell r="N11112">
            <v>40988</v>
          </cell>
        </row>
        <row r="11113">
          <cell r="A11113" t="str">
            <v>50300702</v>
          </cell>
          <cell r="B11113" t="str">
            <v>Point</v>
          </cell>
          <cell r="C11113" t="str">
            <v>Waste Disp-Indus /Liquid Waste /Waste Treatment: General</v>
          </cell>
          <cell r="D11113" t="str">
            <v>Waste Disposal</v>
          </cell>
          <cell r="G11113" t="str">
            <v>Waste Disposal</v>
          </cell>
          <cell r="H11113" t="str">
            <v>Solid Waste Disposal - Industrial</v>
          </cell>
          <cell r="I11113" t="str">
            <v>Liquid Waste</v>
          </cell>
          <cell r="J11113" t="str">
            <v>Waste Treatment: General</v>
          </cell>
          <cell r="N11113">
            <v>40988</v>
          </cell>
        </row>
        <row r="11114">
          <cell r="A11114" t="str">
            <v>50300709</v>
          </cell>
          <cell r="B11114" t="str">
            <v>Point</v>
          </cell>
          <cell r="C11114" t="str">
            <v>Waste Disp-Indus /Liquid Waste /Open Trench</v>
          </cell>
          <cell r="D11114" t="str">
            <v>Waste Disposal</v>
          </cell>
          <cell r="G11114" t="str">
            <v>Waste Disposal</v>
          </cell>
          <cell r="H11114" t="str">
            <v>Solid Waste Disposal - Industrial</v>
          </cell>
          <cell r="I11114" t="str">
            <v>Liquid Waste</v>
          </cell>
          <cell r="J11114" t="str">
            <v>Open Trench</v>
          </cell>
          <cell r="N11114">
            <v>40988</v>
          </cell>
        </row>
        <row r="11115">
          <cell r="A11115" t="str">
            <v>50300710</v>
          </cell>
          <cell r="B11115" t="str">
            <v>Point</v>
          </cell>
          <cell r="C11115" t="str">
            <v>Waste Disp-Indus /Liquid Waste /Open Sump</v>
          </cell>
          <cell r="D11115" t="str">
            <v>Waste Disposal</v>
          </cell>
          <cell r="G11115" t="str">
            <v>Waste Disposal</v>
          </cell>
          <cell r="H11115" t="str">
            <v>Solid Waste Disposal - Industrial</v>
          </cell>
          <cell r="I11115" t="str">
            <v>Liquid Waste</v>
          </cell>
          <cell r="J11115" t="str">
            <v>Open Sump</v>
          </cell>
          <cell r="N11115">
            <v>40988</v>
          </cell>
        </row>
        <row r="11116">
          <cell r="A11116" t="str">
            <v>50300711</v>
          </cell>
          <cell r="B11116" t="str">
            <v>Point</v>
          </cell>
          <cell r="C11116" t="str">
            <v>Waste Disp-Indus /Liquid Waste /Junction Box</v>
          </cell>
          <cell r="D11116" t="str">
            <v>Waste Disposal</v>
          </cell>
          <cell r="G11116" t="str">
            <v>Waste Disposal</v>
          </cell>
          <cell r="H11116" t="str">
            <v>Solid Waste Disposal - Industrial</v>
          </cell>
          <cell r="I11116" t="str">
            <v>Liquid Waste</v>
          </cell>
          <cell r="J11116" t="str">
            <v>Junction Box</v>
          </cell>
          <cell r="N11116">
            <v>40988</v>
          </cell>
        </row>
        <row r="11117">
          <cell r="A11117" t="str">
            <v>50300713</v>
          </cell>
          <cell r="B11117" t="str">
            <v>Point</v>
          </cell>
          <cell r="C11117" t="str">
            <v>Waste Disp-Indus /Liquid Waste /Oil/Water Separator</v>
          </cell>
          <cell r="D11117" t="str">
            <v>Waste Disposal</v>
          </cell>
          <cell r="G11117" t="str">
            <v>Waste Disposal</v>
          </cell>
          <cell r="H11117" t="str">
            <v>Solid Waste Disposal - Industrial</v>
          </cell>
          <cell r="I11117" t="str">
            <v>Liquid Waste</v>
          </cell>
          <cell r="J11117" t="str">
            <v>Oil/Water Separator</v>
          </cell>
          <cell r="N11117">
            <v>40988</v>
          </cell>
        </row>
        <row r="11118">
          <cell r="A11118" t="str">
            <v>50300719</v>
          </cell>
          <cell r="B11118" t="str">
            <v>Point</v>
          </cell>
          <cell r="C11118" t="str">
            <v>Waste Disp-Indus /Liquid Waste /Lift Station</v>
          </cell>
          <cell r="D11118" t="str">
            <v>Waste Disposal</v>
          </cell>
          <cell r="G11118" t="str">
            <v>Waste Disposal</v>
          </cell>
          <cell r="H11118" t="str">
            <v>Solid Waste Disposal - Industrial</v>
          </cell>
          <cell r="I11118" t="str">
            <v>Liquid Waste</v>
          </cell>
          <cell r="J11118" t="str">
            <v>Lift Station</v>
          </cell>
          <cell r="N11118">
            <v>40988</v>
          </cell>
        </row>
        <row r="11119">
          <cell r="A11119" t="str">
            <v>50300724</v>
          </cell>
          <cell r="B11119" t="str">
            <v>Point</v>
          </cell>
          <cell r="C11119" t="str">
            <v>Waste Disp-Indus /Liquid Waste /Equalization Basin</v>
          </cell>
          <cell r="D11119" t="str">
            <v>Waste Disposal</v>
          </cell>
          <cell r="G11119" t="str">
            <v>Waste Disposal</v>
          </cell>
          <cell r="H11119" t="str">
            <v>Solid Waste Disposal - Industrial</v>
          </cell>
          <cell r="I11119" t="str">
            <v>Liquid Waste</v>
          </cell>
          <cell r="J11119" t="str">
            <v>Equalization Basin</v>
          </cell>
          <cell r="N11119">
            <v>40988</v>
          </cell>
        </row>
        <row r="11120">
          <cell r="A11120" t="str">
            <v>50300727</v>
          </cell>
          <cell r="B11120" t="str">
            <v>Point</v>
          </cell>
          <cell r="C11120" t="str">
            <v>Waste Disp-Indus /Liquid Waste /Neutralization Basin</v>
          </cell>
          <cell r="D11120" t="str">
            <v>Waste Disposal</v>
          </cell>
          <cell r="G11120" t="str">
            <v>Waste Disposal</v>
          </cell>
          <cell r="H11120" t="str">
            <v>Solid Waste Disposal - Industrial</v>
          </cell>
          <cell r="I11120" t="str">
            <v>Liquid Waste</v>
          </cell>
          <cell r="J11120" t="str">
            <v>Neutralization Basin</v>
          </cell>
          <cell r="N11120">
            <v>40988</v>
          </cell>
        </row>
        <row r="11121">
          <cell r="A11121" t="str">
            <v>50300731</v>
          </cell>
          <cell r="B11121" t="str">
            <v>Point</v>
          </cell>
          <cell r="C11121" t="str">
            <v>Waste Disp-Indus /Liquid Waste /Diffused Air Activated Sludge</v>
          </cell>
          <cell r="D11121" t="str">
            <v>Waste Disposal</v>
          </cell>
          <cell r="G11121" t="str">
            <v>Waste Disposal</v>
          </cell>
          <cell r="H11121" t="str">
            <v>Solid Waste Disposal - Industrial</v>
          </cell>
          <cell r="I11121" t="str">
            <v>Liquid Waste</v>
          </cell>
          <cell r="J11121" t="str">
            <v>Diffused Air Activated Sludge</v>
          </cell>
          <cell r="N11121">
            <v>40988</v>
          </cell>
        </row>
        <row r="11122">
          <cell r="A11122" t="str">
            <v>50300732</v>
          </cell>
          <cell r="B11122" t="str">
            <v>Point</v>
          </cell>
          <cell r="C11122" t="str">
            <v>Waste Disp-Indus /Liquid Waste /Mechanical Mix Activated Sludge</v>
          </cell>
          <cell r="D11122" t="str">
            <v>Waste Disposal</v>
          </cell>
          <cell r="G11122" t="str">
            <v>Waste Disposal</v>
          </cell>
          <cell r="H11122" t="str">
            <v>Solid Waste Disposal - Industrial</v>
          </cell>
          <cell r="I11122" t="str">
            <v>Liquid Waste</v>
          </cell>
          <cell r="J11122" t="str">
            <v>Mechanical Mix Activated Sludge</v>
          </cell>
          <cell r="N11122">
            <v>40988</v>
          </cell>
        </row>
        <row r="11123">
          <cell r="A11123" t="str">
            <v>50300733</v>
          </cell>
          <cell r="B11123" t="str">
            <v>Point</v>
          </cell>
          <cell r="C11123" t="str">
            <v>Waste Disp-Indus /Liquid Waste /Pure Oxygen Activated Sludge</v>
          </cell>
          <cell r="D11123" t="str">
            <v>Waste Disposal</v>
          </cell>
          <cell r="G11123" t="str">
            <v>Waste Disposal</v>
          </cell>
          <cell r="H11123" t="str">
            <v>Solid Waste Disposal - Industrial</v>
          </cell>
          <cell r="I11123" t="str">
            <v>Liquid Waste</v>
          </cell>
          <cell r="J11123" t="str">
            <v>Pure Oxygen Activated Sludge</v>
          </cell>
          <cell r="N11123">
            <v>40988</v>
          </cell>
        </row>
        <row r="11124">
          <cell r="A11124" t="str">
            <v>50300734</v>
          </cell>
          <cell r="B11124" t="str">
            <v>Point</v>
          </cell>
          <cell r="C11124" t="str">
            <v>Waste Disp-Indus /Liquid Waste /Trickling Filter</v>
          </cell>
          <cell r="D11124" t="str">
            <v>Waste Disposal</v>
          </cell>
          <cell r="G11124" t="str">
            <v>Waste Disposal</v>
          </cell>
          <cell r="H11124" t="str">
            <v>Solid Waste Disposal - Industrial</v>
          </cell>
          <cell r="I11124" t="str">
            <v>Liquid Waste</v>
          </cell>
          <cell r="J11124" t="str">
            <v>Trickling Filter</v>
          </cell>
          <cell r="N11124">
            <v>40988</v>
          </cell>
        </row>
        <row r="11125">
          <cell r="A11125" t="str">
            <v>50300740</v>
          </cell>
          <cell r="B11125" t="str">
            <v>Point</v>
          </cell>
          <cell r="C11125" t="str">
            <v>Waste Disp-Indus /Liquid Waste /Clarifier</v>
          </cell>
          <cell r="D11125" t="str">
            <v>Waste Disposal</v>
          </cell>
          <cell r="G11125" t="str">
            <v>Waste Disposal</v>
          </cell>
          <cell r="H11125" t="str">
            <v>Solid Waste Disposal - Industrial</v>
          </cell>
          <cell r="I11125" t="str">
            <v>Liquid Waste</v>
          </cell>
          <cell r="J11125" t="str">
            <v>Clarifier</v>
          </cell>
          <cell r="N11125">
            <v>40988</v>
          </cell>
        </row>
        <row r="11126">
          <cell r="A11126" t="str">
            <v>50300760</v>
          </cell>
          <cell r="B11126" t="str">
            <v>Point</v>
          </cell>
          <cell r="C11126" t="str">
            <v>Waste Disp-Indus /Liquid Waste /Chlorine Contact</v>
          </cell>
          <cell r="D11126" t="str">
            <v>Waste Disposal</v>
          </cell>
          <cell r="G11126" t="str">
            <v>Waste Disposal</v>
          </cell>
          <cell r="H11126" t="str">
            <v>Solid Waste Disposal - Industrial</v>
          </cell>
          <cell r="I11126" t="str">
            <v>Liquid Waste</v>
          </cell>
          <cell r="J11126" t="str">
            <v>Chlorine Contact</v>
          </cell>
          <cell r="N11126">
            <v>40988</v>
          </cell>
        </row>
        <row r="11127">
          <cell r="A11127" t="str">
            <v>50300765</v>
          </cell>
          <cell r="B11127" t="str">
            <v>Point</v>
          </cell>
          <cell r="C11127" t="str">
            <v>Waste Disp-Indus /Liquid Waste /Weir</v>
          </cell>
          <cell r="D11127" t="str">
            <v>Waste Disposal</v>
          </cell>
          <cell r="G11127" t="str">
            <v>Waste Disposal</v>
          </cell>
          <cell r="H11127" t="str">
            <v>Solid Waste Disposal - Industrial</v>
          </cell>
          <cell r="I11127" t="str">
            <v>Liquid Waste</v>
          </cell>
          <cell r="J11127" t="str">
            <v>Weir</v>
          </cell>
          <cell r="N11127">
            <v>40988</v>
          </cell>
        </row>
        <row r="11128">
          <cell r="A11128" t="str">
            <v>50300769</v>
          </cell>
          <cell r="B11128" t="str">
            <v>Point</v>
          </cell>
          <cell r="C11128" t="str">
            <v>Waste Disp-Indus /Liquid Waste /Storage Basin or Open Tank</v>
          </cell>
          <cell r="D11128" t="str">
            <v>Waste Disposal</v>
          </cell>
          <cell r="G11128" t="str">
            <v>Waste Disposal</v>
          </cell>
          <cell r="H11128" t="str">
            <v>Solid Waste Disposal - Industrial</v>
          </cell>
          <cell r="I11128" t="str">
            <v>Liquid Waste</v>
          </cell>
          <cell r="J11128" t="str">
            <v>Storage Basin or Open Tank</v>
          </cell>
          <cell r="N11128">
            <v>40988</v>
          </cell>
        </row>
        <row r="11129">
          <cell r="A11129" t="str">
            <v>50300781</v>
          </cell>
          <cell r="B11129" t="str">
            <v>Point</v>
          </cell>
          <cell r="C11129" t="str">
            <v>Waste Disp-Indus /Liquid Waste /Sludge Digester</v>
          </cell>
          <cell r="D11129" t="str">
            <v>Waste Disposal</v>
          </cell>
          <cell r="G11129" t="str">
            <v>Waste Disposal</v>
          </cell>
          <cell r="H11129" t="str">
            <v>Solid Waste Disposal - Industrial</v>
          </cell>
          <cell r="I11129" t="str">
            <v>Liquid Waste</v>
          </cell>
          <cell r="J11129" t="str">
            <v>Sludge Digester</v>
          </cell>
          <cell r="N11129">
            <v>40988</v>
          </cell>
        </row>
        <row r="11130">
          <cell r="A11130" t="str">
            <v>50300789</v>
          </cell>
          <cell r="B11130" t="str">
            <v>Point</v>
          </cell>
          <cell r="C11130" t="str">
            <v>Waste Disp-Indus /Liquid Waste /Sludge Digester Gas Flare</v>
          </cell>
          <cell r="D11130" t="str">
            <v>Waste Disposal</v>
          </cell>
          <cell r="G11130" t="str">
            <v>Waste Disposal</v>
          </cell>
          <cell r="H11130" t="str">
            <v>Solid Waste Disposal - Industrial</v>
          </cell>
          <cell r="I11130" t="str">
            <v>Liquid Waste</v>
          </cell>
          <cell r="J11130" t="str">
            <v>Sludge Digester Gas Flare</v>
          </cell>
          <cell r="N11130">
            <v>40988</v>
          </cell>
        </row>
        <row r="11131">
          <cell r="A11131" t="str">
            <v>50300801</v>
          </cell>
          <cell r="B11131" t="str">
            <v>Point</v>
          </cell>
          <cell r="C11131" t="str">
            <v>Waste Disp-Indus /Treatment, Storage, Disp /Surface Impoundment: Fugitive Emissions</v>
          </cell>
          <cell r="D11131" t="str">
            <v>Waste Disposal</v>
          </cell>
          <cell r="G11131" t="str">
            <v>Waste Disposal</v>
          </cell>
          <cell r="H11131" t="str">
            <v>Solid Waste Disposal - Industrial</v>
          </cell>
          <cell r="I11131" t="str">
            <v>Treatment, Storage, Disposal/TSDF</v>
          </cell>
          <cell r="J11131" t="str">
            <v>Surface Impoundment: Fugitive Emissions</v>
          </cell>
          <cell r="N11131">
            <v>40988</v>
          </cell>
        </row>
        <row r="11132">
          <cell r="A11132" t="str">
            <v>50300810</v>
          </cell>
          <cell r="B11132" t="str">
            <v>Point</v>
          </cell>
          <cell r="C11132" t="str">
            <v>Waste Disp-Indus /Treatment, Storage, Disp /Waste Piles: Fugitive Emissions</v>
          </cell>
          <cell r="D11132" t="str">
            <v>Waste Disposal</v>
          </cell>
          <cell r="G11132" t="str">
            <v>Waste Disposal</v>
          </cell>
          <cell r="H11132" t="str">
            <v>Solid Waste Disposal - Industrial</v>
          </cell>
          <cell r="I11132" t="str">
            <v>Treatment, Storage, Disposal/TSDF</v>
          </cell>
          <cell r="J11132" t="str">
            <v>Waste Piles: Fugitive Emissions</v>
          </cell>
          <cell r="N11132">
            <v>40988</v>
          </cell>
        </row>
        <row r="11133">
          <cell r="A11133" t="str">
            <v>50300820</v>
          </cell>
          <cell r="B11133" t="str">
            <v>Point</v>
          </cell>
          <cell r="C11133" t="str">
            <v>Waste Disp-Indus /Treatment, Storage, Disp /Land Treatment: Fugitive Emissions</v>
          </cell>
          <cell r="D11133" t="str">
            <v>Waste Disposal</v>
          </cell>
          <cell r="G11133" t="str">
            <v>Waste Disposal</v>
          </cell>
          <cell r="H11133" t="str">
            <v>Solid Waste Disposal - Industrial</v>
          </cell>
          <cell r="I11133" t="str">
            <v>Treatment, Storage, Disposal/TSDF</v>
          </cell>
          <cell r="J11133" t="str">
            <v>Land Treatment: Fugitive Emissions</v>
          </cell>
          <cell r="N11133">
            <v>40988</v>
          </cell>
        </row>
        <row r="11134">
          <cell r="A11134" t="str">
            <v>50300830</v>
          </cell>
          <cell r="B11134" t="str">
            <v>Point</v>
          </cell>
          <cell r="C11134" t="str">
            <v>Waste Disp-Indus /Treatment, Storage, Disp /Containers: Fugitive Emissions</v>
          </cell>
          <cell r="D11134" t="str">
            <v>Waste Disposal</v>
          </cell>
          <cell r="G11134" t="str">
            <v>Waste Disposal</v>
          </cell>
          <cell r="H11134" t="str">
            <v>Solid Waste Disposal - Industrial</v>
          </cell>
          <cell r="I11134" t="str">
            <v>Treatment, Storage, Disposal/TSDF</v>
          </cell>
          <cell r="J11134" t="str">
            <v>Containers: Fugitive Emissions</v>
          </cell>
          <cell r="N11134">
            <v>40988</v>
          </cell>
        </row>
        <row r="11135">
          <cell r="A11135" t="str">
            <v>50300899</v>
          </cell>
          <cell r="B11135" t="str">
            <v>Point</v>
          </cell>
          <cell r="C11135" t="str">
            <v>Waste Disp-Indus /Treatment, Storage, Disp /General: Fugitive Emissions</v>
          </cell>
          <cell r="D11135" t="str">
            <v>Waste Disposal</v>
          </cell>
          <cell r="G11135" t="str">
            <v>Waste Disposal</v>
          </cell>
          <cell r="H11135" t="str">
            <v>Solid Waste Disposal - Industrial</v>
          </cell>
          <cell r="I11135" t="str">
            <v>Treatment, Storage, Disposal/TSDF</v>
          </cell>
          <cell r="J11135" t="str">
            <v>General: Fugitive Emissions</v>
          </cell>
          <cell r="N11135">
            <v>40988</v>
          </cell>
        </row>
        <row r="11136">
          <cell r="A11136" t="str">
            <v>50300901</v>
          </cell>
          <cell r="B11136" t="str">
            <v>Point</v>
          </cell>
          <cell r="C11136" t="str">
            <v>Waste Disp-Indus /Asbestos Removal /General</v>
          </cell>
          <cell r="D11136" t="str">
            <v>Waste Disposal</v>
          </cell>
          <cell r="G11136" t="str">
            <v>Waste Disposal</v>
          </cell>
          <cell r="H11136" t="str">
            <v>Solid Waste Disposal - Industrial</v>
          </cell>
          <cell r="I11136" t="str">
            <v>Asbestos Removal</v>
          </cell>
          <cell r="J11136" t="str">
            <v>General</v>
          </cell>
          <cell r="N11136">
            <v>40988</v>
          </cell>
        </row>
        <row r="11137">
          <cell r="A11137" t="str">
            <v>50380001</v>
          </cell>
          <cell r="B11137" t="str">
            <v>Point</v>
          </cell>
          <cell r="C11137" t="str">
            <v>Waste Disp-Indus /Equipment Leaks /Equipment Leaks</v>
          </cell>
          <cell r="D11137" t="str">
            <v>Waste Disposal</v>
          </cell>
          <cell r="G11137" t="str">
            <v>Waste Disposal</v>
          </cell>
          <cell r="H11137" t="str">
            <v>Solid Waste Disposal - Industrial</v>
          </cell>
          <cell r="I11137" t="str">
            <v>Equipment Leaks</v>
          </cell>
          <cell r="J11137" t="str">
            <v>Equipment Leaks</v>
          </cell>
          <cell r="N11137">
            <v>40988</v>
          </cell>
        </row>
        <row r="11138">
          <cell r="A11138" t="str">
            <v>50382001</v>
          </cell>
          <cell r="B11138" t="str">
            <v>Point</v>
          </cell>
          <cell r="C11138" t="str">
            <v>Waste Disp-Indus /Wastewater, Aggregate /Process Area Drains</v>
          </cell>
          <cell r="D11138" t="str">
            <v>Waste Disposal</v>
          </cell>
          <cell r="G11138" t="str">
            <v>Waste Disposal</v>
          </cell>
          <cell r="H11138" t="str">
            <v>Solid Waste Disposal - Industrial</v>
          </cell>
          <cell r="I11138" t="str">
            <v>Wastewater, Aggregate</v>
          </cell>
          <cell r="J11138" t="str">
            <v>Process Area Drains</v>
          </cell>
          <cell r="N11138">
            <v>40988</v>
          </cell>
        </row>
        <row r="11139">
          <cell r="A11139" t="str">
            <v>50382002</v>
          </cell>
          <cell r="B11139" t="str">
            <v>Point</v>
          </cell>
          <cell r="C11139" t="str">
            <v>Waste Disp-Indus /Wastewater, Aggregate /Process Equipment Drains</v>
          </cell>
          <cell r="D11139" t="str">
            <v>Waste Disposal</v>
          </cell>
          <cell r="G11139" t="str">
            <v>Waste Disposal</v>
          </cell>
          <cell r="H11139" t="str">
            <v>Solid Waste Disposal - Industrial</v>
          </cell>
          <cell r="I11139" t="str">
            <v>Wastewater, Aggregate</v>
          </cell>
          <cell r="J11139" t="str">
            <v>Process Equipment Drains</v>
          </cell>
          <cell r="N11139">
            <v>40988</v>
          </cell>
        </row>
        <row r="11140">
          <cell r="A11140" t="str">
            <v>50382501</v>
          </cell>
          <cell r="B11140" t="str">
            <v>Point</v>
          </cell>
          <cell r="C11140" t="str">
            <v>Waste Disp-Indus /Wastewater, Pts of Generation /Liquid Injection Incinerator</v>
          </cell>
          <cell r="D11140" t="str">
            <v>Waste Disposal</v>
          </cell>
          <cell r="G11140" t="str">
            <v>Waste Disposal</v>
          </cell>
          <cell r="H11140" t="str">
            <v>Solid Waste Disposal - Industrial</v>
          </cell>
          <cell r="I11140" t="str">
            <v>Wastewater, Points of Generation</v>
          </cell>
          <cell r="J11140" t="str">
            <v>Liquid Injection Incinerator</v>
          </cell>
          <cell r="N11140">
            <v>40988</v>
          </cell>
        </row>
        <row r="11141">
          <cell r="A11141" t="str">
            <v>50382599</v>
          </cell>
          <cell r="B11141" t="str">
            <v>Point</v>
          </cell>
          <cell r="C11141" t="str">
            <v>Waste Disp-Indus /Wastewater, Pts of Generation /Specify Point of Generation</v>
          </cell>
          <cell r="D11141" t="str">
            <v>Waste Disposal</v>
          </cell>
          <cell r="G11141" t="str">
            <v>Waste Disposal</v>
          </cell>
          <cell r="H11141" t="str">
            <v>Solid Waste Disposal - Industrial</v>
          </cell>
          <cell r="I11141" t="str">
            <v>Wastewater, Points of Generation</v>
          </cell>
          <cell r="J11141" t="str">
            <v>Specify Point of Generation</v>
          </cell>
          <cell r="N11141">
            <v>40988</v>
          </cell>
        </row>
        <row r="11142">
          <cell r="A11142" t="str">
            <v>50390002</v>
          </cell>
          <cell r="B11142" t="str">
            <v>Point</v>
          </cell>
          <cell r="C11142" t="str">
            <v>Waste Disp-Indus /Auxillary Fuel-No Emissions /Coal</v>
          </cell>
          <cell r="D11142" t="str">
            <v>Waste Disposal</v>
          </cell>
          <cell r="G11142" t="str">
            <v>Waste Disposal</v>
          </cell>
          <cell r="H11142" t="str">
            <v>Solid Waste Disposal - Industrial</v>
          </cell>
          <cell r="I11142" t="str">
            <v>Auxillary Fuel/No Emissions</v>
          </cell>
          <cell r="J11142" t="str">
            <v>Coal</v>
          </cell>
          <cell r="N11142">
            <v>40988</v>
          </cell>
        </row>
        <row r="11143">
          <cell r="A11143" t="str">
            <v>50390005</v>
          </cell>
          <cell r="B11143" t="str">
            <v>Point</v>
          </cell>
          <cell r="C11143" t="str">
            <v>Waste Disp-Indus /Auxillary Fuel-No Emissions /Distillate Oil</v>
          </cell>
          <cell r="D11143" t="str">
            <v>Waste Disposal</v>
          </cell>
          <cell r="G11143" t="str">
            <v>Waste Disposal</v>
          </cell>
          <cell r="H11143" t="str">
            <v>Solid Waste Disposal - Industrial</v>
          </cell>
          <cell r="I11143" t="str">
            <v>Auxillary Fuel/No Emissions</v>
          </cell>
          <cell r="J11143" t="str">
            <v>Distillate Oil</v>
          </cell>
          <cell r="N11143">
            <v>40988</v>
          </cell>
        </row>
        <row r="11144">
          <cell r="A11144" t="str">
            <v>50390006</v>
          </cell>
          <cell r="B11144" t="str">
            <v>Point</v>
          </cell>
          <cell r="C11144" t="str">
            <v>Waste Disp-Indus /Auxillary Fuel-No Emissions /Natural Gas</v>
          </cell>
          <cell r="D11144" t="str">
            <v>Waste Disposal</v>
          </cell>
          <cell r="G11144" t="str">
            <v>Waste Disposal</v>
          </cell>
          <cell r="H11144" t="str">
            <v>Solid Waste Disposal - Industrial</v>
          </cell>
          <cell r="I11144" t="str">
            <v>Auxillary Fuel/No Emissions</v>
          </cell>
          <cell r="J11144" t="str">
            <v>Natural Gas</v>
          </cell>
          <cell r="N11144">
            <v>40988</v>
          </cell>
        </row>
        <row r="11145">
          <cell r="A11145" t="str">
            <v>50390007</v>
          </cell>
          <cell r="B11145" t="str">
            <v>Point</v>
          </cell>
          <cell r="C11145" t="str">
            <v>Waste Disp-Indus /Auxillary Fuel-No Emissions /Process Gas</v>
          </cell>
          <cell r="D11145" t="str">
            <v>Waste Disposal</v>
          </cell>
          <cell r="G11145" t="str">
            <v>Waste Disposal</v>
          </cell>
          <cell r="H11145" t="str">
            <v>Solid Waste Disposal - Industrial</v>
          </cell>
          <cell r="I11145" t="str">
            <v>Auxillary Fuel/No Emissions</v>
          </cell>
          <cell r="J11145" t="str">
            <v>Process Gas</v>
          </cell>
          <cell r="N11145">
            <v>40988</v>
          </cell>
        </row>
        <row r="11146">
          <cell r="A11146" t="str">
            <v>50390010</v>
          </cell>
          <cell r="B11146" t="str">
            <v>Point</v>
          </cell>
          <cell r="C11146" t="str">
            <v>Waste Disp-Indus /Auxillary Fuel-No Emissions /Liquified Petroleum Gas (LPG)</v>
          </cell>
          <cell r="D11146" t="str">
            <v>Waste Disposal</v>
          </cell>
          <cell r="G11146" t="str">
            <v>Waste Disposal</v>
          </cell>
          <cell r="H11146" t="str">
            <v>Solid Waste Disposal - Industrial</v>
          </cell>
          <cell r="I11146" t="str">
            <v>Auxillary Fuel/No Emissions</v>
          </cell>
          <cell r="J11146" t="str">
            <v>Liquified Petroleum Gas (LPG)</v>
          </cell>
          <cell r="N11146">
            <v>40988</v>
          </cell>
        </row>
        <row r="11147">
          <cell r="A11147" t="str">
            <v>50400101</v>
          </cell>
          <cell r="B11147" t="str">
            <v>Point</v>
          </cell>
          <cell r="C11147" t="str">
            <v>Waste Disp /Site Remed /General Processes /Fixed Roof Tanks: Breathing Loss</v>
          </cell>
          <cell r="D11147" t="str">
            <v>Waste Disposal</v>
          </cell>
          <cell r="G11147" t="str">
            <v>Waste Disposal</v>
          </cell>
          <cell r="H11147" t="str">
            <v>Site Remediation</v>
          </cell>
          <cell r="I11147" t="str">
            <v>General Processes</v>
          </cell>
          <cell r="J11147" t="str">
            <v>Fixed Roof Tanks: Breathing Loss</v>
          </cell>
          <cell r="N11147">
            <v>40988</v>
          </cell>
        </row>
        <row r="11148">
          <cell r="A11148" t="str">
            <v>50400102</v>
          </cell>
          <cell r="B11148" t="str">
            <v>Point</v>
          </cell>
          <cell r="C11148" t="str">
            <v>Waste Disp /Site Remed /General Processes /Fixed Roof Tanks: Working Loss</v>
          </cell>
          <cell r="D11148" t="str">
            <v>Waste Disposal</v>
          </cell>
          <cell r="G11148" t="str">
            <v>Waste Disposal</v>
          </cell>
          <cell r="H11148" t="str">
            <v>Site Remediation</v>
          </cell>
          <cell r="I11148" t="str">
            <v>General Processes</v>
          </cell>
          <cell r="J11148" t="str">
            <v>Fixed Roof Tanks: Working Loss</v>
          </cell>
          <cell r="N11148">
            <v>40988</v>
          </cell>
        </row>
        <row r="11149">
          <cell r="A11149" t="str">
            <v>50400103</v>
          </cell>
          <cell r="B11149" t="str">
            <v>Point</v>
          </cell>
          <cell r="C11149" t="str">
            <v>Waste Disp /Site Remed /General Processes /Float Roof Tanks: Standing Loss</v>
          </cell>
          <cell r="D11149" t="str">
            <v>Waste Disposal</v>
          </cell>
          <cell r="G11149" t="str">
            <v>Waste Disposal</v>
          </cell>
          <cell r="H11149" t="str">
            <v>Site Remediation</v>
          </cell>
          <cell r="I11149" t="str">
            <v>General Processes</v>
          </cell>
          <cell r="J11149" t="str">
            <v>Float Roof Tanks: Standing Loss</v>
          </cell>
          <cell r="N11149">
            <v>40988</v>
          </cell>
        </row>
        <row r="11150">
          <cell r="A11150" t="str">
            <v>50400104</v>
          </cell>
          <cell r="B11150" t="str">
            <v>Point</v>
          </cell>
          <cell r="C11150" t="str">
            <v>Waste Disp /Site Remed /General Processes /Float Roof Tanks: Withdrawal Loss</v>
          </cell>
          <cell r="D11150" t="str">
            <v>Waste Disposal</v>
          </cell>
          <cell r="G11150" t="str">
            <v>Waste Disposal</v>
          </cell>
          <cell r="H11150" t="str">
            <v>Site Remediation</v>
          </cell>
          <cell r="I11150" t="str">
            <v>General Processes</v>
          </cell>
          <cell r="J11150" t="str">
            <v>Float Roof Tanks: Withdrawal Loss</v>
          </cell>
          <cell r="N11150">
            <v>40988</v>
          </cell>
        </row>
        <row r="11151">
          <cell r="A11151" t="str">
            <v>50400150</v>
          </cell>
          <cell r="B11151" t="str">
            <v>Point</v>
          </cell>
          <cell r="C11151" t="str">
            <v>Waste Disp /Site Remed /General Processes /Storage Bins</v>
          </cell>
          <cell r="D11151" t="str">
            <v>Waste Disposal</v>
          </cell>
          <cell r="G11151" t="str">
            <v>Waste Disposal</v>
          </cell>
          <cell r="H11151" t="str">
            <v>Site Remediation</v>
          </cell>
          <cell r="I11151" t="str">
            <v>General Processes</v>
          </cell>
          <cell r="J11151" t="str">
            <v>Storage Bins</v>
          </cell>
          <cell r="N11151">
            <v>40988</v>
          </cell>
        </row>
        <row r="11152">
          <cell r="A11152" t="str">
            <v>50400151</v>
          </cell>
          <cell r="B11152" t="str">
            <v>Point</v>
          </cell>
          <cell r="C11152" t="str">
            <v>Waste Disp /Site Remed /General Processes /Liquid Waste: General: Transfer</v>
          </cell>
          <cell r="D11152" t="str">
            <v>Waste Disposal</v>
          </cell>
          <cell r="G11152" t="str">
            <v>Waste Disposal</v>
          </cell>
          <cell r="H11152" t="str">
            <v>Site Remediation</v>
          </cell>
          <cell r="I11152" t="str">
            <v>General Processes</v>
          </cell>
          <cell r="J11152" t="str">
            <v>Liquid Waste: General: Transfer</v>
          </cell>
          <cell r="N11152">
            <v>40988</v>
          </cell>
        </row>
        <row r="11153">
          <cell r="A11153" t="str">
            <v>50400201</v>
          </cell>
          <cell r="B11153" t="str">
            <v>Point</v>
          </cell>
          <cell r="C11153" t="str">
            <v>Waste Disp /Site Remed /General Processes /Miscellaneous</v>
          </cell>
          <cell r="D11153" t="str">
            <v>Waste Disposal</v>
          </cell>
          <cell r="G11153" t="str">
            <v>Waste Disposal</v>
          </cell>
          <cell r="H11153" t="str">
            <v>Site Remediation</v>
          </cell>
          <cell r="I11153" t="str">
            <v>General Processes</v>
          </cell>
          <cell r="J11153" t="str">
            <v>Miscellaneous</v>
          </cell>
          <cell r="N11153">
            <v>40988</v>
          </cell>
        </row>
        <row r="11154">
          <cell r="A11154" t="str">
            <v>50400202</v>
          </cell>
          <cell r="B11154" t="str">
            <v>Point</v>
          </cell>
          <cell r="C11154" t="str">
            <v>Waste Disp /Site Remed /General Processes /Miscellaneous</v>
          </cell>
          <cell r="D11154" t="str">
            <v>Waste Disposal</v>
          </cell>
          <cell r="G11154" t="str">
            <v>Waste Disposal</v>
          </cell>
          <cell r="H11154" t="str">
            <v>Site Remediation</v>
          </cell>
          <cell r="I11154" t="str">
            <v>General Processes</v>
          </cell>
          <cell r="J11154" t="str">
            <v>Miscellaneous</v>
          </cell>
          <cell r="K11154" t="str">
            <v>50400201</v>
          </cell>
          <cell r="L11154" t="str">
            <v>2002</v>
          </cell>
          <cell r="N11154">
            <v>40988</v>
          </cell>
        </row>
        <row r="11155">
          <cell r="A11155" t="str">
            <v>50400301</v>
          </cell>
          <cell r="B11155" t="str">
            <v>Point</v>
          </cell>
          <cell r="C11155" t="str">
            <v>Waste Disp /Site Remed /General Processes /Open Refuse Stockpiles : General</v>
          </cell>
          <cell r="D11155" t="str">
            <v>Waste Disposal</v>
          </cell>
          <cell r="G11155" t="str">
            <v>Waste Disposal</v>
          </cell>
          <cell r="H11155" t="str">
            <v>Site Remediation</v>
          </cell>
          <cell r="I11155" t="str">
            <v>General Processes</v>
          </cell>
          <cell r="J11155" t="str">
            <v>Open Refuse Stockpiles : General</v>
          </cell>
          <cell r="N11155">
            <v>40988</v>
          </cell>
        </row>
        <row r="11156">
          <cell r="A11156" t="str">
            <v>50400302</v>
          </cell>
          <cell r="B11156" t="str">
            <v>Point</v>
          </cell>
          <cell r="C11156" t="str">
            <v>Waste Disp /Site Remed /General Processes /Refuse Unloading: General</v>
          </cell>
          <cell r="D11156" t="str">
            <v>Waste Disposal</v>
          </cell>
          <cell r="G11156" t="str">
            <v>Waste Disposal</v>
          </cell>
          <cell r="H11156" t="str">
            <v>Site Remediation</v>
          </cell>
          <cell r="I11156" t="str">
            <v>General Processes</v>
          </cell>
          <cell r="J11156" t="str">
            <v>Refuse Unloading: General</v>
          </cell>
          <cell r="N11156">
            <v>40988</v>
          </cell>
        </row>
        <row r="11157">
          <cell r="A11157" t="str">
            <v>50400303</v>
          </cell>
          <cell r="B11157" t="str">
            <v>Point</v>
          </cell>
          <cell r="C11157" t="str">
            <v>Waste Disp /Site Remed /General Processes /Refuse Loading: General</v>
          </cell>
          <cell r="D11157" t="str">
            <v>Waste Disposal</v>
          </cell>
          <cell r="G11157" t="str">
            <v>Waste Disposal</v>
          </cell>
          <cell r="H11157" t="str">
            <v>Site Remediation</v>
          </cell>
          <cell r="I11157" t="str">
            <v>General Processes</v>
          </cell>
          <cell r="J11157" t="str">
            <v>Refuse Loading: General</v>
          </cell>
          <cell r="N11157">
            <v>40988</v>
          </cell>
        </row>
        <row r="11158">
          <cell r="A11158" t="str">
            <v>50400320</v>
          </cell>
          <cell r="B11158" t="str">
            <v>Point</v>
          </cell>
          <cell r="C11158" t="str">
            <v>Waste Disp /Site Remed /General Processes /Storage Bins - Solid Waste</v>
          </cell>
          <cell r="D11158" t="str">
            <v>Waste Disposal</v>
          </cell>
          <cell r="G11158" t="str">
            <v>Waste Disposal</v>
          </cell>
          <cell r="H11158" t="str">
            <v>Site Remediation</v>
          </cell>
          <cell r="I11158" t="str">
            <v>General Processes</v>
          </cell>
          <cell r="J11158" t="str">
            <v>Storage Bins - Solid Waste</v>
          </cell>
          <cell r="N11158">
            <v>40988</v>
          </cell>
        </row>
        <row r="11159">
          <cell r="A11159" t="str">
            <v>50410001</v>
          </cell>
          <cell r="B11159" t="str">
            <v>Point</v>
          </cell>
          <cell r="C11159" t="str">
            <v>Waste Disp /Site Remed /Excavation/Soils Handling /Excavation</v>
          </cell>
          <cell r="D11159" t="str">
            <v>Waste Disposal</v>
          </cell>
          <cell r="G11159" t="str">
            <v>Waste Disposal</v>
          </cell>
          <cell r="H11159" t="str">
            <v>Site Remediation</v>
          </cell>
          <cell r="I11159" t="str">
            <v>Excavation/Soils Handling</v>
          </cell>
          <cell r="J11159" t="str">
            <v>Excavation</v>
          </cell>
          <cell r="N11159">
            <v>40988</v>
          </cell>
        </row>
        <row r="11160">
          <cell r="A11160" t="str">
            <v>50410002</v>
          </cell>
          <cell r="B11160" t="str">
            <v>Point</v>
          </cell>
          <cell r="C11160" t="str">
            <v>Waste Disp /Site Remed /Excavation/Soils Handling /Excavation: Backhoes</v>
          </cell>
          <cell r="D11160" t="str">
            <v>Waste Disposal</v>
          </cell>
          <cell r="G11160" t="str">
            <v>Waste Disposal</v>
          </cell>
          <cell r="H11160" t="str">
            <v>Site Remediation</v>
          </cell>
          <cell r="I11160" t="str">
            <v>Excavation/Soils Handling</v>
          </cell>
          <cell r="J11160" t="str">
            <v>Excavation: Backhoes</v>
          </cell>
          <cell r="N11160">
            <v>40988</v>
          </cell>
        </row>
        <row r="11161">
          <cell r="A11161" t="str">
            <v>50410003</v>
          </cell>
          <cell r="B11161" t="str">
            <v>Point</v>
          </cell>
          <cell r="C11161" t="str">
            <v>Waste Disp /Site Remed /Excavation/Soils Handling /Excavation: Draglines</v>
          </cell>
          <cell r="D11161" t="str">
            <v>Waste Disposal</v>
          </cell>
          <cell r="G11161" t="str">
            <v>Waste Disposal</v>
          </cell>
          <cell r="H11161" t="str">
            <v>Site Remediation</v>
          </cell>
          <cell r="I11161" t="str">
            <v>Excavation/Soils Handling</v>
          </cell>
          <cell r="J11161" t="str">
            <v>Excavation: Draglines</v>
          </cell>
          <cell r="N11161">
            <v>40988</v>
          </cell>
        </row>
        <row r="11162">
          <cell r="A11162" t="str">
            <v>50410004</v>
          </cell>
          <cell r="B11162" t="str">
            <v>Point</v>
          </cell>
          <cell r="C11162" t="str">
            <v>Waste Disp /Site Remed /Excavation/Soils Handling /Excavation: Bulldozers</v>
          </cell>
          <cell r="D11162" t="str">
            <v>Waste Disposal</v>
          </cell>
          <cell r="G11162" t="str">
            <v>Waste Disposal</v>
          </cell>
          <cell r="H11162" t="str">
            <v>Site Remediation</v>
          </cell>
          <cell r="I11162" t="str">
            <v>Excavation/Soils Handling</v>
          </cell>
          <cell r="J11162" t="str">
            <v>Excavation: Bulldozers</v>
          </cell>
          <cell r="N11162">
            <v>40988</v>
          </cell>
        </row>
        <row r="11163">
          <cell r="A11163" t="str">
            <v>50410005</v>
          </cell>
          <cell r="B11163" t="str">
            <v>Point</v>
          </cell>
          <cell r="C11163" t="str">
            <v>Waste Disp /Site Remed /Excavation/Soils Handling /Excavation: Scrapers</v>
          </cell>
          <cell r="D11163" t="str">
            <v>Waste Disposal</v>
          </cell>
          <cell r="G11163" t="str">
            <v>Waste Disposal</v>
          </cell>
          <cell r="H11163" t="str">
            <v>Site Remediation</v>
          </cell>
          <cell r="I11163" t="str">
            <v>Excavation/Soils Handling</v>
          </cell>
          <cell r="J11163" t="str">
            <v>Excavation: Scrapers</v>
          </cell>
          <cell r="N11163">
            <v>40988</v>
          </cell>
        </row>
        <row r="11164">
          <cell r="A11164" t="str">
            <v>50410010</v>
          </cell>
          <cell r="B11164" t="str">
            <v>Point</v>
          </cell>
          <cell r="C11164" t="str">
            <v>Waste Disp /Site Remed /Excavation/Soils Handling /Transport</v>
          </cell>
          <cell r="D11164" t="str">
            <v>Waste Disposal</v>
          </cell>
          <cell r="G11164" t="str">
            <v>Waste Disposal</v>
          </cell>
          <cell r="H11164" t="str">
            <v>Site Remediation</v>
          </cell>
          <cell r="I11164" t="str">
            <v>Excavation/Soils Handling</v>
          </cell>
          <cell r="J11164" t="str">
            <v>Transport</v>
          </cell>
          <cell r="N11164">
            <v>40988</v>
          </cell>
        </row>
        <row r="11165">
          <cell r="A11165" t="str">
            <v>50410020</v>
          </cell>
          <cell r="B11165" t="str">
            <v>Point</v>
          </cell>
          <cell r="C11165" t="str">
            <v>Waste Disp /Site Remed /Excavation/Soils Handling /Dumping</v>
          </cell>
          <cell r="D11165" t="str">
            <v>Waste Disposal</v>
          </cell>
          <cell r="G11165" t="str">
            <v>Waste Disposal</v>
          </cell>
          <cell r="H11165" t="str">
            <v>Site Remediation</v>
          </cell>
          <cell r="I11165" t="str">
            <v>Excavation/Soils Handling</v>
          </cell>
          <cell r="J11165" t="str">
            <v>Dumping</v>
          </cell>
          <cell r="N11165">
            <v>40988</v>
          </cell>
        </row>
        <row r="11166">
          <cell r="A11166" t="str">
            <v>50410021</v>
          </cell>
          <cell r="B11166" t="str">
            <v>Point</v>
          </cell>
          <cell r="C11166" t="str">
            <v>Waste Disp /Site Remed /Excavation/Soils Handling /Dumping: Machinery into Truck</v>
          </cell>
          <cell r="D11166" t="str">
            <v>Waste Disposal</v>
          </cell>
          <cell r="G11166" t="str">
            <v>Waste Disposal</v>
          </cell>
          <cell r="H11166" t="str">
            <v>Site Remediation</v>
          </cell>
          <cell r="I11166" t="str">
            <v>Excavation/Soils Handling</v>
          </cell>
          <cell r="J11166" t="str">
            <v>Dumping: Machinery into Truck</v>
          </cell>
          <cell r="N11166">
            <v>40988</v>
          </cell>
        </row>
        <row r="11167">
          <cell r="A11167" t="str">
            <v>50410022</v>
          </cell>
          <cell r="B11167" t="str">
            <v>Point</v>
          </cell>
          <cell r="C11167" t="str">
            <v>Waste Disp /Site Remed /Excavation/Soils Handling /Dumping: Trucks onto Storage Piles</v>
          </cell>
          <cell r="D11167" t="str">
            <v>Waste Disposal</v>
          </cell>
          <cell r="G11167" t="str">
            <v>Waste Disposal</v>
          </cell>
          <cell r="H11167" t="str">
            <v>Site Remediation</v>
          </cell>
          <cell r="I11167" t="str">
            <v>Excavation/Soils Handling</v>
          </cell>
          <cell r="J11167" t="str">
            <v>Dumping: Trucks onto Storage Piles</v>
          </cell>
          <cell r="N11167">
            <v>40988</v>
          </cell>
        </row>
        <row r="11168">
          <cell r="A11168" t="str">
            <v>50410030</v>
          </cell>
          <cell r="B11168" t="str">
            <v>Point</v>
          </cell>
          <cell r="C11168" t="str">
            <v>Waste Disp /Site Remed /Excavation/Soils Handling /Storage</v>
          </cell>
          <cell r="D11168" t="str">
            <v>Waste Disposal</v>
          </cell>
          <cell r="G11168" t="str">
            <v>Waste Disposal</v>
          </cell>
          <cell r="H11168" t="str">
            <v>Site Remediation</v>
          </cell>
          <cell r="I11168" t="str">
            <v>Excavation/Soils Handling</v>
          </cell>
          <cell r="J11168" t="str">
            <v>Storage</v>
          </cell>
          <cell r="N11168">
            <v>40988</v>
          </cell>
        </row>
        <row r="11169">
          <cell r="A11169" t="str">
            <v>50410040</v>
          </cell>
          <cell r="B11169" t="str">
            <v>Point</v>
          </cell>
          <cell r="C11169" t="str">
            <v>Waste Disp /Site Remed /Excavation/Soils Handling /Grading</v>
          </cell>
          <cell r="D11169" t="str">
            <v>Waste Disposal</v>
          </cell>
          <cell r="G11169" t="str">
            <v>Waste Disposal</v>
          </cell>
          <cell r="H11169" t="str">
            <v>Site Remediation</v>
          </cell>
          <cell r="I11169" t="str">
            <v>Excavation/Soils Handling</v>
          </cell>
          <cell r="J11169" t="str">
            <v>Grading</v>
          </cell>
          <cell r="N11169">
            <v>40988</v>
          </cell>
        </row>
        <row r="11170">
          <cell r="A11170" t="str">
            <v>50410101</v>
          </cell>
          <cell r="B11170" t="str">
            <v>Point</v>
          </cell>
          <cell r="C11170" t="str">
            <v>Waste Disp /Site Remed /Stabilization/Solidification /Drying</v>
          </cell>
          <cell r="D11170" t="str">
            <v>Waste Disposal</v>
          </cell>
          <cell r="G11170" t="str">
            <v>Waste Disposal</v>
          </cell>
          <cell r="H11170" t="str">
            <v>Site Remediation</v>
          </cell>
          <cell r="I11170" t="str">
            <v>Stabilization/Solidification</v>
          </cell>
          <cell r="J11170" t="str">
            <v>Drying</v>
          </cell>
          <cell r="N11170">
            <v>40988</v>
          </cell>
        </row>
        <row r="11171">
          <cell r="A11171" t="str">
            <v>50410110</v>
          </cell>
          <cell r="B11171" t="str">
            <v>Point</v>
          </cell>
          <cell r="C11171" t="str">
            <v>Waste Disp /Site Remed /Stabilization/Solidification /Mixing</v>
          </cell>
          <cell r="D11171" t="str">
            <v>Waste Disposal</v>
          </cell>
          <cell r="G11171" t="str">
            <v>Waste Disposal</v>
          </cell>
          <cell r="H11171" t="str">
            <v>Site Remediation</v>
          </cell>
          <cell r="I11171" t="str">
            <v>Stabilization/Solidification</v>
          </cell>
          <cell r="J11171" t="str">
            <v>Mixing</v>
          </cell>
          <cell r="N11171">
            <v>40988</v>
          </cell>
        </row>
        <row r="11172">
          <cell r="A11172" t="str">
            <v>50410111</v>
          </cell>
          <cell r="B11172" t="str">
            <v>Point</v>
          </cell>
          <cell r="C11172" t="str">
            <v>Waste Disp /Site Remed /Stabilization/Solidification /Mixing: Bins, Loading</v>
          </cell>
          <cell r="D11172" t="str">
            <v>Waste Disposal</v>
          </cell>
          <cell r="G11172" t="str">
            <v>Waste Disposal</v>
          </cell>
          <cell r="H11172" t="str">
            <v>Site Remediation</v>
          </cell>
          <cell r="I11172" t="str">
            <v>Stabilization/Solidification</v>
          </cell>
          <cell r="J11172" t="str">
            <v>Mixing: Bins, Loading</v>
          </cell>
          <cell r="N11172">
            <v>40988</v>
          </cell>
        </row>
        <row r="11173">
          <cell r="A11173" t="str">
            <v>50410112</v>
          </cell>
          <cell r="B11173" t="str">
            <v>Point</v>
          </cell>
          <cell r="C11173" t="str">
            <v>Waste Disp /Site Remed /Stabilization/Solidification /Mixing: Bins, Unloading</v>
          </cell>
          <cell r="D11173" t="str">
            <v>Waste Disposal</v>
          </cell>
          <cell r="G11173" t="str">
            <v>Waste Disposal</v>
          </cell>
          <cell r="H11173" t="str">
            <v>Site Remediation</v>
          </cell>
          <cell r="I11173" t="str">
            <v>Stabilization/Solidification</v>
          </cell>
          <cell r="J11173" t="str">
            <v>Mixing: Bins, Unloading</v>
          </cell>
          <cell r="N11173">
            <v>40988</v>
          </cell>
        </row>
        <row r="11174">
          <cell r="A11174" t="str">
            <v>50410120</v>
          </cell>
          <cell r="B11174" t="str">
            <v>Point</v>
          </cell>
          <cell r="C11174" t="str">
            <v>Waste Disp /Site Remed /Stabilization/Solidification /Process</v>
          </cell>
          <cell r="D11174" t="str">
            <v>Waste Disposal</v>
          </cell>
          <cell r="G11174" t="str">
            <v>Waste Disposal</v>
          </cell>
          <cell r="H11174" t="str">
            <v>Site Remediation</v>
          </cell>
          <cell r="I11174" t="str">
            <v>Stabilization/Solidification</v>
          </cell>
          <cell r="J11174" t="str">
            <v>Process</v>
          </cell>
          <cell r="N11174">
            <v>40988</v>
          </cell>
        </row>
        <row r="11175">
          <cell r="A11175" t="str">
            <v>50410121</v>
          </cell>
          <cell r="B11175" t="str">
            <v>Point</v>
          </cell>
          <cell r="C11175" t="str">
            <v>Waste Disp /Site Remed /Stabilization/Solidification /Nonreactive</v>
          </cell>
          <cell r="D11175" t="str">
            <v>Waste Disposal</v>
          </cell>
          <cell r="G11175" t="str">
            <v>Waste Disposal</v>
          </cell>
          <cell r="H11175" t="str">
            <v>Site Remediation</v>
          </cell>
          <cell r="I11175" t="str">
            <v>Stabilization/Solidification</v>
          </cell>
          <cell r="J11175" t="str">
            <v>Nonreactive</v>
          </cell>
          <cell r="N11175">
            <v>40988</v>
          </cell>
        </row>
        <row r="11176">
          <cell r="A11176" t="str">
            <v>50410122</v>
          </cell>
          <cell r="B11176" t="str">
            <v>Point</v>
          </cell>
          <cell r="C11176" t="str">
            <v>Waste Disp /Site Remed /Stabilization/Solidification /Inorganic</v>
          </cell>
          <cell r="D11176" t="str">
            <v>Waste Disposal</v>
          </cell>
          <cell r="G11176" t="str">
            <v>Waste Disposal</v>
          </cell>
          <cell r="H11176" t="str">
            <v>Site Remediation</v>
          </cell>
          <cell r="I11176" t="str">
            <v>Stabilization/Solidification</v>
          </cell>
          <cell r="J11176" t="str">
            <v>Inorganic</v>
          </cell>
          <cell r="N11176">
            <v>40988</v>
          </cell>
        </row>
        <row r="11177">
          <cell r="A11177" t="str">
            <v>50410123</v>
          </cell>
          <cell r="B11177" t="str">
            <v>Point</v>
          </cell>
          <cell r="C11177" t="str">
            <v>Waste Disp /Site Remed /Stabilization/Solidification /Organic, Thermoplastic Encapsulation</v>
          </cell>
          <cell r="D11177" t="str">
            <v>Waste Disposal</v>
          </cell>
          <cell r="G11177" t="str">
            <v>Waste Disposal</v>
          </cell>
          <cell r="H11177" t="str">
            <v>Site Remediation</v>
          </cell>
          <cell r="I11177" t="str">
            <v>Stabilization/Solidification</v>
          </cell>
          <cell r="J11177" t="str">
            <v>Organic, Thermoplastic Encapsulation</v>
          </cell>
          <cell r="N11177">
            <v>40988</v>
          </cell>
        </row>
        <row r="11178">
          <cell r="A11178" t="str">
            <v>50410124</v>
          </cell>
          <cell r="B11178" t="str">
            <v>Point</v>
          </cell>
          <cell r="C11178" t="str">
            <v>Waste Disp /Site Remed /Stabilization/Solidification /Organic, Incorporated into Monomer or Prepolymer</v>
          </cell>
          <cell r="D11178" t="str">
            <v>Waste Disposal</v>
          </cell>
          <cell r="G11178" t="str">
            <v>Waste Disposal</v>
          </cell>
          <cell r="H11178" t="str">
            <v>Site Remediation</v>
          </cell>
          <cell r="I11178" t="str">
            <v>Stabilization/Solidification</v>
          </cell>
          <cell r="J11178" t="str">
            <v>Organic, Incorporated into Monomer or Prepolymer</v>
          </cell>
          <cell r="N11178">
            <v>40988</v>
          </cell>
        </row>
        <row r="11179">
          <cell r="A11179" t="str">
            <v>50410210</v>
          </cell>
          <cell r="B11179" t="str">
            <v>Point</v>
          </cell>
          <cell r="C11179" t="str">
            <v>Waste Disp /Site Remed /Capping /Capping</v>
          </cell>
          <cell r="D11179" t="str">
            <v>Waste Disposal</v>
          </cell>
          <cell r="G11179" t="str">
            <v>Waste Disposal</v>
          </cell>
          <cell r="H11179" t="str">
            <v>Site Remediation</v>
          </cell>
          <cell r="I11179" t="str">
            <v>Capping</v>
          </cell>
          <cell r="J11179" t="str">
            <v>Capping</v>
          </cell>
          <cell r="N11179">
            <v>40988</v>
          </cell>
        </row>
        <row r="11180">
          <cell r="A11180" t="str">
            <v>50410211</v>
          </cell>
          <cell r="B11180" t="str">
            <v>Point</v>
          </cell>
          <cell r="C11180" t="str">
            <v>Waste Disp /Site Remed /Capping /Synthetic Membrane</v>
          </cell>
          <cell r="D11180" t="str">
            <v>Waste Disposal</v>
          </cell>
          <cell r="G11180" t="str">
            <v>Waste Disposal</v>
          </cell>
          <cell r="H11180" t="str">
            <v>Site Remediation</v>
          </cell>
          <cell r="I11180" t="str">
            <v>Capping</v>
          </cell>
          <cell r="J11180" t="str">
            <v>Synthetic Membrane</v>
          </cell>
          <cell r="N11180">
            <v>40988</v>
          </cell>
        </row>
        <row r="11181">
          <cell r="A11181" t="str">
            <v>50410212</v>
          </cell>
          <cell r="B11181" t="str">
            <v>Point</v>
          </cell>
          <cell r="C11181" t="str">
            <v>Waste Disp /Site Remed /Capping /Low Permeability Soil</v>
          </cell>
          <cell r="D11181" t="str">
            <v>Waste Disposal</v>
          </cell>
          <cell r="G11181" t="str">
            <v>Waste Disposal</v>
          </cell>
          <cell r="H11181" t="str">
            <v>Site Remediation</v>
          </cell>
          <cell r="I11181" t="str">
            <v>Capping</v>
          </cell>
          <cell r="J11181" t="str">
            <v>Low Permeability Soil</v>
          </cell>
          <cell r="N11181">
            <v>40988</v>
          </cell>
        </row>
        <row r="11182">
          <cell r="A11182" t="str">
            <v>50410213</v>
          </cell>
          <cell r="B11182" t="str">
            <v>Point</v>
          </cell>
          <cell r="C11182" t="str">
            <v>Waste Disp /Site Remed /Capping /Soil/Bentonite Admixtures</v>
          </cell>
          <cell r="D11182" t="str">
            <v>Waste Disposal</v>
          </cell>
          <cell r="G11182" t="str">
            <v>Waste Disposal</v>
          </cell>
          <cell r="H11182" t="str">
            <v>Site Remediation</v>
          </cell>
          <cell r="I11182" t="str">
            <v>Capping</v>
          </cell>
          <cell r="J11182" t="str">
            <v>Soil/Bentonite Admixtures</v>
          </cell>
          <cell r="N11182">
            <v>40988</v>
          </cell>
        </row>
        <row r="11183">
          <cell r="A11183" t="str">
            <v>50410214</v>
          </cell>
          <cell r="B11183" t="str">
            <v>Point</v>
          </cell>
          <cell r="C11183" t="str">
            <v>Waste Disp /Site Remed /Capping /Constructed Cap, Asphalt</v>
          </cell>
          <cell r="D11183" t="str">
            <v>Waste Disposal</v>
          </cell>
          <cell r="G11183" t="str">
            <v>Waste Disposal</v>
          </cell>
          <cell r="H11183" t="str">
            <v>Site Remediation</v>
          </cell>
          <cell r="I11183" t="str">
            <v>Capping</v>
          </cell>
          <cell r="J11183" t="str">
            <v>Constructed Cap, Asphalt</v>
          </cell>
          <cell r="N11183">
            <v>40988</v>
          </cell>
        </row>
        <row r="11184">
          <cell r="A11184" t="str">
            <v>50410215</v>
          </cell>
          <cell r="B11184" t="str">
            <v>Point</v>
          </cell>
          <cell r="C11184" t="str">
            <v>Waste Disp /Site Remed /Capping /Constructed Cap, Concrete</v>
          </cell>
          <cell r="D11184" t="str">
            <v>Waste Disposal</v>
          </cell>
          <cell r="G11184" t="str">
            <v>Waste Disposal</v>
          </cell>
          <cell r="H11184" t="str">
            <v>Site Remediation</v>
          </cell>
          <cell r="I11184" t="str">
            <v>Capping</v>
          </cell>
          <cell r="J11184" t="str">
            <v>Constructed Cap, Concrete</v>
          </cell>
          <cell r="N11184">
            <v>40988</v>
          </cell>
        </row>
        <row r="11185">
          <cell r="A11185" t="str">
            <v>50410216</v>
          </cell>
          <cell r="B11185" t="str">
            <v>Point</v>
          </cell>
          <cell r="C11185" t="str">
            <v>Waste Disp /Site Remed /Capping /Multilayer Cover</v>
          </cell>
          <cell r="D11185" t="str">
            <v>Waste Disposal</v>
          </cell>
          <cell r="G11185" t="str">
            <v>Waste Disposal</v>
          </cell>
          <cell r="H11185" t="str">
            <v>Site Remediation</v>
          </cell>
          <cell r="I11185" t="str">
            <v>Capping</v>
          </cell>
          <cell r="J11185" t="str">
            <v>Multilayer Cover</v>
          </cell>
          <cell r="N11185">
            <v>40988</v>
          </cell>
        </row>
        <row r="11186">
          <cell r="A11186" t="str">
            <v>50410310</v>
          </cell>
          <cell r="B11186" t="str">
            <v>Point</v>
          </cell>
          <cell r="C11186" t="str">
            <v>Waste Disp /Site Remed /In Situ Venting/Venting of Soils /Active Aeration</v>
          </cell>
          <cell r="D11186" t="str">
            <v>Waste Disposal</v>
          </cell>
          <cell r="G11186" t="str">
            <v>Waste Disposal</v>
          </cell>
          <cell r="H11186" t="str">
            <v>Site Remediation</v>
          </cell>
          <cell r="I11186" t="str">
            <v>In Situ Venting/Venting of Soils</v>
          </cell>
          <cell r="J11186" t="str">
            <v>Active Aeration</v>
          </cell>
          <cell r="N11186">
            <v>40988</v>
          </cell>
        </row>
        <row r="11187">
          <cell r="A11187" t="str">
            <v>50410311</v>
          </cell>
          <cell r="B11187" t="str">
            <v>Point</v>
          </cell>
          <cell r="C11187" t="str">
            <v>Waste Disp /Site Remed /In Situ Venting/Venting of Soils /Active Aeration: Vacuum</v>
          </cell>
          <cell r="D11187" t="str">
            <v>Waste Disposal</v>
          </cell>
          <cell r="G11187" t="str">
            <v>Waste Disposal</v>
          </cell>
          <cell r="H11187" t="str">
            <v>Site Remediation</v>
          </cell>
          <cell r="I11187" t="str">
            <v>In Situ Venting/Venting of Soils</v>
          </cell>
          <cell r="J11187" t="str">
            <v>Active Aeration: Vacuum</v>
          </cell>
          <cell r="N11187">
            <v>40988</v>
          </cell>
        </row>
        <row r="11188">
          <cell r="A11188" t="str">
            <v>50410312</v>
          </cell>
          <cell r="B11188" t="str">
            <v>Point</v>
          </cell>
          <cell r="C11188" t="str">
            <v>Waste Disp /Site Remed /In Situ Venting/Venting of Soils /Active Aeration, Vacuum: Vapor Recovery Well</v>
          </cell>
          <cell r="D11188" t="str">
            <v>Waste Disposal</v>
          </cell>
          <cell r="G11188" t="str">
            <v>Waste Disposal</v>
          </cell>
          <cell r="H11188" t="str">
            <v>Site Remediation</v>
          </cell>
          <cell r="I11188" t="str">
            <v>In Situ Venting/Venting of Soils</v>
          </cell>
          <cell r="J11188" t="str">
            <v>Active Aeration, Vacuum: Vapor Recovery Well</v>
          </cell>
          <cell r="N11188">
            <v>40988</v>
          </cell>
        </row>
        <row r="11189">
          <cell r="A11189" t="str">
            <v>50410313</v>
          </cell>
          <cell r="B11189" t="str">
            <v>Point</v>
          </cell>
          <cell r="C11189" t="str">
            <v>Waste Disp /Site Remed /In Situ Venting/Venting of Soils /Active Aeration, Vacuum: Vacuum System</v>
          </cell>
          <cell r="D11189" t="str">
            <v>Waste Disposal</v>
          </cell>
          <cell r="G11189" t="str">
            <v>Waste Disposal</v>
          </cell>
          <cell r="H11189" t="str">
            <v>Site Remediation</v>
          </cell>
          <cell r="I11189" t="str">
            <v>In Situ Venting/Venting of Soils</v>
          </cell>
          <cell r="J11189" t="str">
            <v>Active Aeration, Vacuum: Vacuum System</v>
          </cell>
          <cell r="N11189">
            <v>40988</v>
          </cell>
        </row>
        <row r="11190">
          <cell r="A11190" t="str">
            <v>50410314</v>
          </cell>
          <cell r="B11190" t="str">
            <v>Point</v>
          </cell>
          <cell r="C11190" t="str">
            <v>Waste Disp /Site Remed /In Situ Venting/Venting of Soils /Active Aeration, Vacuum: Control Device</v>
          </cell>
          <cell r="D11190" t="str">
            <v>Waste Disposal</v>
          </cell>
          <cell r="G11190" t="str">
            <v>Waste Disposal</v>
          </cell>
          <cell r="H11190" t="str">
            <v>Site Remediation</v>
          </cell>
          <cell r="I11190" t="str">
            <v>In Situ Venting/Venting of Soils</v>
          </cell>
          <cell r="J11190" t="str">
            <v>Active Aeration, Vacuum: Control Device</v>
          </cell>
          <cell r="N11190">
            <v>40988</v>
          </cell>
        </row>
        <row r="11191">
          <cell r="A11191" t="str">
            <v>50410321</v>
          </cell>
          <cell r="B11191" t="str">
            <v>Point</v>
          </cell>
          <cell r="C11191" t="str">
            <v>Waste Disp /Site Remed /In Situ Venting/Venting of Soils /Active Aeration: Forced Air/Positive Pressure</v>
          </cell>
          <cell r="D11191" t="str">
            <v>Waste Disposal</v>
          </cell>
          <cell r="G11191" t="str">
            <v>Waste Disposal</v>
          </cell>
          <cell r="H11191" t="str">
            <v>Site Remediation</v>
          </cell>
          <cell r="I11191" t="str">
            <v>In Situ Venting/Venting of Soils</v>
          </cell>
          <cell r="J11191" t="str">
            <v>Active Aeration: Forced Air/Positive Pressure</v>
          </cell>
          <cell r="N11191">
            <v>40988</v>
          </cell>
        </row>
        <row r="11192">
          <cell r="A11192" t="str">
            <v>50410322</v>
          </cell>
          <cell r="B11192" t="str">
            <v>Point</v>
          </cell>
          <cell r="C11192" t="str">
            <v>Waste Disp /Site Remed /In Situ Venting/Venting of Soils /Active Aeration, Forced Air/Positive Pressure: Treatment Unit</v>
          </cell>
          <cell r="D11192" t="str">
            <v>Waste Disposal</v>
          </cell>
          <cell r="G11192" t="str">
            <v>Waste Disposal</v>
          </cell>
          <cell r="H11192" t="str">
            <v>Site Remediation</v>
          </cell>
          <cell r="I11192" t="str">
            <v>In Situ Venting/Venting of Soils</v>
          </cell>
          <cell r="J11192" t="str">
            <v>Active Aeration, Forced Air/Positive Pressure: Treatment Unit</v>
          </cell>
          <cell r="N11192">
            <v>40988</v>
          </cell>
        </row>
        <row r="11193">
          <cell r="A11193" t="str">
            <v>50410405</v>
          </cell>
          <cell r="B11193" t="str">
            <v>Point</v>
          </cell>
          <cell r="C11193" t="str">
            <v>Waste Disp /Site Remed /Air Stripping of Groundwater /Oil/Water Separator</v>
          </cell>
          <cell r="D11193" t="str">
            <v>Waste Disposal</v>
          </cell>
          <cell r="G11193" t="str">
            <v>Waste Disposal</v>
          </cell>
          <cell r="H11193" t="str">
            <v>Site Remediation</v>
          </cell>
          <cell r="I11193" t="str">
            <v>Air Stripping of Groundwater</v>
          </cell>
          <cell r="J11193" t="str">
            <v>Oil/Water Separator</v>
          </cell>
          <cell r="N11193">
            <v>40988</v>
          </cell>
        </row>
        <row r="11194">
          <cell r="A11194" t="str">
            <v>50410406</v>
          </cell>
          <cell r="B11194" t="str">
            <v>Point</v>
          </cell>
          <cell r="C11194" t="str">
            <v>Waste Disp /Site Remed /Air Stripping of Groundwater /Storage/Surge Tanks</v>
          </cell>
          <cell r="D11194" t="str">
            <v>Waste Disposal</v>
          </cell>
          <cell r="G11194" t="str">
            <v>Waste Disposal</v>
          </cell>
          <cell r="H11194" t="str">
            <v>Site Remediation</v>
          </cell>
          <cell r="I11194" t="str">
            <v>Air Stripping of Groundwater</v>
          </cell>
          <cell r="J11194" t="str">
            <v>Storage/Surge Tanks</v>
          </cell>
          <cell r="N11194">
            <v>40988</v>
          </cell>
        </row>
        <row r="11195">
          <cell r="A11195" t="str">
            <v>50410407</v>
          </cell>
          <cell r="B11195" t="str">
            <v>Point</v>
          </cell>
          <cell r="C11195" t="str">
            <v>Waste Disp /Site Remed /Air Stripping of Groundwater /Holding Tanks</v>
          </cell>
          <cell r="D11195" t="str">
            <v>Waste Disposal</v>
          </cell>
          <cell r="G11195" t="str">
            <v>Waste Disposal</v>
          </cell>
          <cell r="H11195" t="str">
            <v>Site Remediation</v>
          </cell>
          <cell r="I11195" t="str">
            <v>Air Stripping of Groundwater</v>
          </cell>
          <cell r="J11195" t="str">
            <v>Holding Tanks</v>
          </cell>
          <cell r="N11195">
            <v>40988</v>
          </cell>
        </row>
        <row r="11196">
          <cell r="A11196" t="str">
            <v>50410408</v>
          </cell>
          <cell r="B11196" t="str">
            <v>Point</v>
          </cell>
          <cell r="C11196" t="str">
            <v>Waste Disp /Site Remed /Air Stripping of Groundwater /Treatment Tanks</v>
          </cell>
          <cell r="D11196" t="str">
            <v>Waste Disposal</v>
          </cell>
          <cell r="G11196" t="str">
            <v>Waste Disposal</v>
          </cell>
          <cell r="H11196" t="str">
            <v>Site Remediation</v>
          </cell>
          <cell r="I11196" t="str">
            <v>Air Stripping of Groundwater</v>
          </cell>
          <cell r="J11196" t="str">
            <v>Treatment Tanks</v>
          </cell>
          <cell r="N11196">
            <v>40988</v>
          </cell>
        </row>
        <row r="11197">
          <cell r="A11197" t="str">
            <v>50410409</v>
          </cell>
          <cell r="B11197" t="str">
            <v>Point</v>
          </cell>
          <cell r="C11197" t="str">
            <v>Waste Disp /Site Remed /Air Stripping of Groundwater /Conduits</v>
          </cell>
          <cell r="D11197" t="str">
            <v>Waste Disposal</v>
          </cell>
          <cell r="G11197" t="str">
            <v>Waste Disposal</v>
          </cell>
          <cell r="H11197" t="str">
            <v>Site Remediation</v>
          </cell>
          <cell r="I11197" t="str">
            <v>Air Stripping of Groundwater</v>
          </cell>
          <cell r="J11197" t="str">
            <v>Conduits</v>
          </cell>
          <cell r="N11197">
            <v>40988</v>
          </cell>
        </row>
        <row r="11198">
          <cell r="A11198" t="str">
            <v>50410420</v>
          </cell>
          <cell r="B11198" t="str">
            <v>Point</v>
          </cell>
          <cell r="C11198" t="str">
            <v>Waste Disp /Site Remed /Air Stripping of Groundwater /Air Stripping Tower</v>
          </cell>
          <cell r="D11198" t="str">
            <v>Waste Disposal</v>
          </cell>
          <cell r="G11198" t="str">
            <v>Waste Disposal</v>
          </cell>
          <cell r="H11198" t="str">
            <v>Site Remediation</v>
          </cell>
          <cell r="I11198" t="str">
            <v>Air Stripping of Groundwater</v>
          </cell>
          <cell r="J11198" t="str">
            <v>Air Stripping Tower</v>
          </cell>
          <cell r="N11198">
            <v>40988</v>
          </cell>
        </row>
        <row r="11199">
          <cell r="A11199" t="str">
            <v>50410510</v>
          </cell>
          <cell r="B11199" t="str">
            <v>Point</v>
          </cell>
          <cell r="C11199" t="str">
            <v>Waste Disp /Site Remed /Thermal Destruction /Waste Preparation</v>
          </cell>
          <cell r="D11199" t="str">
            <v>Waste Disposal</v>
          </cell>
          <cell r="G11199" t="str">
            <v>Waste Disposal</v>
          </cell>
          <cell r="H11199" t="str">
            <v>Site Remediation</v>
          </cell>
          <cell r="I11199" t="str">
            <v>Thermal Destruction</v>
          </cell>
          <cell r="J11199" t="str">
            <v>Waste Preparation</v>
          </cell>
          <cell r="N11199">
            <v>40988</v>
          </cell>
        </row>
        <row r="11200">
          <cell r="A11200" t="str">
            <v>50410511</v>
          </cell>
          <cell r="B11200" t="str">
            <v>Point</v>
          </cell>
          <cell r="C11200" t="str">
            <v>Waste Disp /Site Remed /Thermal Destruction /Waste Preparation: Blending</v>
          </cell>
          <cell r="D11200" t="str">
            <v>Waste Disposal</v>
          </cell>
          <cell r="G11200" t="str">
            <v>Waste Disposal</v>
          </cell>
          <cell r="H11200" t="str">
            <v>Site Remediation</v>
          </cell>
          <cell r="I11200" t="str">
            <v>Thermal Destruction</v>
          </cell>
          <cell r="J11200" t="str">
            <v>Waste Preparation: Blending</v>
          </cell>
          <cell r="N11200">
            <v>40988</v>
          </cell>
        </row>
        <row r="11201">
          <cell r="A11201" t="str">
            <v>50410512</v>
          </cell>
          <cell r="B11201" t="str">
            <v>Point</v>
          </cell>
          <cell r="C11201" t="str">
            <v>Waste Disp /Site Remed /Thermal Destruction /Waste Preparation: Screening</v>
          </cell>
          <cell r="D11201" t="str">
            <v>Waste Disposal</v>
          </cell>
          <cell r="G11201" t="str">
            <v>Waste Disposal</v>
          </cell>
          <cell r="H11201" t="str">
            <v>Site Remediation</v>
          </cell>
          <cell r="I11201" t="str">
            <v>Thermal Destruction</v>
          </cell>
          <cell r="J11201" t="str">
            <v>Waste Preparation: Screening</v>
          </cell>
          <cell r="N11201">
            <v>40988</v>
          </cell>
        </row>
        <row r="11202">
          <cell r="A11202" t="str">
            <v>50410513</v>
          </cell>
          <cell r="B11202" t="str">
            <v>Point</v>
          </cell>
          <cell r="C11202" t="str">
            <v>Waste Disp /Site Remed /Thermal Destruction /Waste Preparation: Shredding</v>
          </cell>
          <cell r="D11202" t="str">
            <v>Waste Disposal</v>
          </cell>
          <cell r="G11202" t="str">
            <v>Waste Disposal</v>
          </cell>
          <cell r="H11202" t="str">
            <v>Site Remediation</v>
          </cell>
          <cell r="I11202" t="str">
            <v>Thermal Destruction</v>
          </cell>
          <cell r="J11202" t="str">
            <v>Waste Preparation: Shredding</v>
          </cell>
          <cell r="N11202">
            <v>40988</v>
          </cell>
        </row>
        <row r="11203">
          <cell r="A11203" t="str">
            <v>50410514</v>
          </cell>
          <cell r="B11203" t="str">
            <v>Point</v>
          </cell>
          <cell r="C11203" t="str">
            <v>Waste Disp /Site Remed /Thermal Destruction /Waste Preparation: Heating</v>
          </cell>
          <cell r="D11203" t="str">
            <v>Waste Disposal</v>
          </cell>
          <cell r="G11203" t="str">
            <v>Waste Disposal</v>
          </cell>
          <cell r="H11203" t="str">
            <v>Site Remediation</v>
          </cell>
          <cell r="I11203" t="str">
            <v>Thermal Destruction</v>
          </cell>
          <cell r="J11203" t="str">
            <v>Waste Preparation: Heating</v>
          </cell>
          <cell r="N11203">
            <v>40988</v>
          </cell>
        </row>
        <row r="11204">
          <cell r="A11204" t="str">
            <v>50410520</v>
          </cell>
          <cell r="B11204" t="str">
            <v>Point</v>
          </cell>
          <cell r="C11204" t="str">
            <v>Waste Disp /Site Remed /Thermal Destruction /Waste Feed System</v>
          </cell>
          <cell r="D11204" t="str">
            <v>Waste Disposal</v>
          </cell>
          <cell r="G11204" t="str">
            <v>Waste Disposal</v>
          </cell>
          <cell r="H11204" t="str">
            <v>Site Remediation</v>
          </cell>
          <cell r="I11204" t="str">
            <v>Thermal Destruction</v>
          </cell>
          <cell r="J11204" t="str">
            <v>Waste Feed System</v>
          </cell>
          <cell r="N11204">
            <v>40988</v>
          </cell>
        </row>
        <row r="11205">
          <cell r="A11205" t="str">
            <v>50410521</v>
          </cell>
          <cell r="B11205" t="str">
            <v>Point</v>
          </cell>
          <cell r="C11205" t="str">
            <v>Waste Disp /Site Remed /Thermal Destruction /Waste Feed System: Atomization</v>
          </cell>
          <cell r="D11205" t="str">
            <v>Waste Disposal</v>
          </cell>
          <cell r="G11205" t="str">
            <v>Waste Disposal</v>
          </cell>
          <cell r="H11205" t="str">
            <v>Site Remediation</v>
          </cell>
          <cell r="I11205" t="str">
            <v>Thermal Destruction</v>
          </cell>
          <cell r="J11205" t="str">
            <v>Waste Feed System: Atomization</v>
          </cell>
          <cell r="N11205">
            <v>40988</v>
          </cell>
        </row>
        <row r="11206">
          <cell r="A11206" t="str">
            <v>50410522</v>
          </cell>
          <cell r="B11206" t="str">
            <v>Point</v>
          </cell>
          <cell r="C11206" t="str">
            <v>Waste Disp /Site Remed /Thermal Destruction /Waste Feed System: Ram</v>
          </cell>
          <cell r="D11206" t="str">
            <v>Waste Disposal</v>
          </cell>
          <cell r="G11206" t="str">
            <v>Waste Disposal</v>
          </cell>
          <cell r="H11206" t="str">
            <v>Site Remediation</v>
          </cell>
          <cell r="I11206" t="str">
            <v>Thermal Destruction</v>
          </cell>
          <cell r="J11206" t="str">
            <v>Waste Feed System: Ram</v>
          </cell>
          <cell r="N11206">
            <v>40988</v>
          </cell>
        </row>
        <row r="11207">
          <cell r="A11207" t="str">
            <v>50410523</v>
          </cell>
          <cell r="B11207" t="str">
            <v>Point</v>
          </cell>
          <cell r="C11207" t="str">
            <v>Waste Disp /Site Remed /Thermal Destruction /Waste Feed System: Auger</v>
          </cell>
          <cell r="D11207" t="str">
            <v>Waste Disposal</v>
          </cell>
          <cell r="G11207" t="str">
            <v>Waste Disposal</v>
          </cell>
          <cell r="H11207" t="str">
            <v>Site Remediation</v>
          </cell>
          <cell r="I11207" t="str">
            <v>Thermal Destruction</v>
          </cell>
          <cell r="J11207" t="str">
            <v>Waste Feed System: Auger</v>
          </cell>
          <cell r="N11207">
            <v>40988</v>
          </cell>
        </row>
        <row r="11208">
          <cell r="A11208" t="str">
            <v>50410524</v>
          </cell>
          <cell r="B11208" t="str">
            <v>Point</v>
          </cell>
          <cell r="C11208" t="str">
            <v>Waste Disp /Site Remed /Thermal Destruction /Waste Feed System: Gravity</v>
          </cell>
          <cell r="D11208" t="str">
            <v>Waste Disposal</v>
          </cell>
          <cell r="G11208" t="str">
            <v>Waste Disposal</v>
          </cell>
          <cell r="H11208" t="str">
            <v>Site Remediation</v>
          </cell>
          <cell r="I11208" t="str">
            <v>Thermal Destruction</v>
          </cell>
          <cell r="J11208" t="str">
            <v>Waste Feed System: Gravity</v>
          </cell>
          <cell r="N11208">
            <v>40988</v>
          </cell>
        </row>
        <row r="11209">
          <cell r="A11209" t="str">
            <v>50410525</v>
          </cell>
          <cell r="B11209" t="str">
            <v>Point</v>
          </cell>
          <cell r="C11209" t="str">
            <v>Waste Disp /Site Remed /Thermal Destruction /Waste Feed System: Lance</v>
          </cell>
          <cell r="D11209" t="str">
            <v>Waste Disposal</v>
          </cell>
          <cell r="G11209" t="str">
            <v>Waste Disposal</v>
          </cell>
          <cell r="H11209" t="str">
            <v>Site Remediation</v>
          </cell>
          <cell r="I11209" t="str">
            <v>Thermal Destruction</v>
          </cell>
          <cell r="J11209" t="str">
            <v>Waste Feed System: Lance</v>
          </cell>
          <cell r="N11209">
            <v>40988</v>
          </cell>
        </row>
        <row r="11210">
          <cell r="A11210" t="str">
            <v>50410530</v>
          </cell>
          <cell r="B11210" t="str">
            <v>Point</v>
          </cell>
          <cell r="C11210" t="str">
            <v>Waste Disp /Site Remed /Thermal Destruction /Combustion Unit</v>
          </cell>
          <cell r="D11210" t="str">
            <v>Waste Disposal</v>
          </cell>
          <cell r="G11210" t="str">
            <v>Waste Disposal</v>
          </cell>
          <cell r="H11210" t="str">
            <v>Site Remediation</v>
          </cell>
          <cell r="I11210" t="str">
            <v>Thermal Destruction</v>
          </cell>
          <cell r="J11210" t="str">
            <v>Combustion Unit</v>
          </cell>
          <cell r="N11210">
            <v>40988</v>
          </cell>
        </row>
        <row r="11211">
          <cell r="A11211" t="str">
            <v>50410531</v>
          </cell>
          <cell r="B11211" t="str">
            <v>Point</v>
          </cell>
          <cell r="C11211" t="str">
            <v>Waste Disp /Site Remed /Thermal Destruction /Combustion Unit: Infrared Incinerator</v>
          </cell>
          <cell r="D11211" t="str">
            <v>Waste Disposal</v>
          </cell>
          <cell r="G11211" t="str">
            <v>Waste Disposal</v>
          </cell>
          <cell r="H11211" t="str">
            <v>Site Remediation</v>
          </cell>
          <cell r="I11211" t="str">
            <v>Thermal Destruction</v>
          </cell>
          <cell r="J11211" t="str">
            <v>Combustion Unit: Infrared Incinerator</v>
          </cell>
          <cell r="N11211">
            <v>40988</v>
          </cell>
        </row>
        <row r="11212">
          <cell r="A11212" t="str">
            <v>50410532</v>
          </cell>
          <cell r="B11212" t="str">
            <v>Point</v>
          </cell>
          <cell r="C11212" t="str">
            <v>Waste Disp /Site Remed /Thermal Destruction /Combustion Unit: Liquid Injection Incinerator</v>
          </cell>
          <cell r="D11212" t="str">
            <v>Waste Disposal</v>
          </cell>
          <cell r="G11212" t="str">
            <v>Waste Disposal</v>
          </cell>
          <cell r="H11212" t="str">
            <v>Site Remediation</v>
          </cell>
          <cell r="I11212" t="str">
            <v>Thermal Destruction</v>
          </cell>
          <cell r="J11212" t="str">
            <v>Combustion Unit: Liquid Injection Incinerator</v>
          </cell>
          <cell r="N11212">
            <v>40988</v>
          </cell>
        </row>
        <row r="11213">
          <cell r="A11213" t="str">
            <v>50410533</v>
          </cell>
          <cell r="B11213" t="str">
            <v>Point</v>
          </cell>
          <cell r="C11213" t="str">
            <v>Waste Disp /Site Remed /Thermal Destruction /Combustion Unit: Hearth Incinerator</v>
          </cell>
          <cell r="D11213" t="str">
            <v>Waste Disposal</v>
          </cell>
          <cell r="G11213" t="str">
            <v>Waste Disposal</v>
          </cell>
          <cell r="H11213" t="str">
            <v>Site Remediation</v>
          </cell>
          <cell r="I11213" t="str">
            <v>Thermal Destruction</v>
          </cell>
          <cell r="J11213" t="str">
            <v>Combustion Unit: Hearth Incinerator</v>
          </cell>
          <cell r="N11213">
            <v>40988</v>
          </cell>
        </row>
        <row r="11214">
          <cell r="A11214" t="str">
            <v>50410534</v>
          </cell>
          <cell r="B11214" t="str">
            <v>Point</v>
          </cell>
          <cell r="C11214" t="str">
            <v>Waste Disp /Site Remed /Thermal Destruction /Combustion Unit: Fluidized Bed Incinerator</v>
          </cell>
          <cell r="D11214" t="str">
            <v>Waste Disposal</v>
          </cell>
          <cell r="G11214" t="str">
            <v>Waste Disposal</v>
          </cell>
          <cell r="H11214" t="str">
            <v>Site Remediation</v>
          </cell>
          <cell r="I11214" t="str">
            <v>Thermal Destruction</v>
          </cell>
          <cell r="J11214" t="str">
            <v>Combustion Unit: Fluidized Bed Incinerator</v>
          </cell>
          <cell r="N11214">
            <v>40988</v>
          </cell>
        </row>
        <row r="11215">
          <cell r="A11215" t="str">
            <v>50410535</v>
          </cell>
          <cell r="B11215" t="str">
            <v>Point</v>
          </cell>
          <cell r="C11215" t="str">
            <v>Waste Disp /Site Remed /Thermal Destruction /Combustion Unit: Rotary Kiln</v>
          </cell>
          <cell r="D11215" t="str">
            <v>Waste Disposal</v>
          </cell>
          <cell r="G11215" t="str">
            <v>Waste Disposal</v>
          </cell>
          <cell r="H11215" t="str">
            <v>Site Remediation</v>
          </cell>
          <cell r="I11215" t="str">
            <v>Thermal Destruction</v>
          </cell>
          <cell r="J11215" t="str">
            <v>Combustion Unit: Rotary Kiln</v>
          </cell>
          <cell r="N11215">
            <v>40988</v>
          </cell>
        </row>
        <row r="11216">
          <cell r="A11216" t="str">
            <v>50410536</v>
          </cell>
          <cell r="B11216" t="str">
            <v>Point</v>
          </cell>
          <cell r="C11216" t="str">
            <v>Waste Disp /Site Remed /Thermal Destruction /Combustion Unit: Cement Kiln</v>
          </cell>
          <cell r="D11216" t="str">
            <v>Waste Disposal</v>
          </cell>
          <cell r="G11216" t="str">
            <v>Waste Disposal</v>
          </cell>
          <cell r="H11216" t="str">
            <v>Site Remediation</v>
          </cell>
          <cell r="I11216" t="str">
            <v>Thermal Destruction</v>
          </cell>
          <cell r="J11216" t="str">
            <v>Combustion Unit: Cement Kiln</v>
          </cell>
          <cell r="N11216">
            <v>40988</v>
          </cell>
        </row>
        <row r="11217">
          <cell r="A11217" t="str">
            <v>50410537</v>
          </cell>
          <cell r="B11217" t="str">
            <v>Point</v>
          </cell>
          <cell r="C11217" t="str">
            <v>Waste Disp /Site Remed /Thermal Destruction /Combustion Unit: Boiler</v>
          </cell>
          <cell r="D11217" t="str">
            <v>Waste Disposal</v>
          </cell>
          <cell r="G11217" t="str">
            <v>Waste Disposal</v>
          </cell>
          <cell r="H11217" t="str">
            <v>Site Remediation</v>
          </cell>
          <cell r="I11217" t="str">
            <v>Thermal Destruction</v>
          </cell>
          <cell r="J11217" t="str">
            <v>Combustion Unit: Boiler</v>
          </cell>
          <cell r="N11217">
            <v>40988</v>
          </cell>
        </row>
        <row r="11218">
          <cell r="A11218" t="str">
            <v>50410538</v>
          </cell>
          <cell r="B11218" t="str">
            <v>Point</v>
          </cell>
          <cell r="C11218" t="str">
            <v>Waste Disp /Site Remed /Thermal Destruction /Combustion Unit: Pyrolysis</v>
          </cell>
          <cell r="D11218" t="str">
            <v>Waste Disposal</v>
          </cell>
          <cell r="G11218" t="str">
            <v>Waste Disposal</v>
          </cell>
          <cell r="H11218" t="str">
            <v>Site Remediation</v>
          </cell>
          <cell r="I11218" t="str">
            <v>Thermal Destruction</v>
          </cell>
          <cell r="J11218" t="str">
            <v>Combustion Unit: Pyrolysis</v>
          </cell>
          <cell r="N11218">
            <v>40988</v>
          </cell>
        </row>
        <row r="11219">
          <cell r="A11219" t="str">
            <v>50410539</v>
          </cell>
          <cell r="B11219" t="str">
            <v>Point</v>
          </cell>
          <cell r="C11219" t="str">
            <v>Waste Disp /Site Remed /Thermal Destruction /Combustion Unit: Molten Salt</v>
          </cell>
          <cell r="D11219" t="str">
            <v>Waste Disposal</v>
          </cell>
          <cell r="G11219" t="str">
            <v>Waste Disposal</v>
          </cell>
          <cell r="H11219" t="str">
            <v>Site Remediation</v>
          </cell>
          <cell r="I11219" t="str">
            <v>Thermal Destruction</v>
          </cell>
          <cell r="J11219" t="str">
            <v>Combustion Unit: Molten Salt</v>
          </cell>
          <cell r="N11219">
            <v>40988</v>
          </cell>
        </row>
        <row r="11220">
          <cell r="A11220" t="str">
            <v>50410540</v>
          </cell>
          <cell r="B11220" t="str">
            <v>Point</v>
          </cell>
          <cell r="C11220" t="str">
            <v>Waste Disp /Site Remed /Thermal Destruction /Combustion Unit: High Temperature Fluid Wall</v>
          </cell>
          <cell r="D11220" t="str">
            <v>Waste Disposal</v>
          </cell>
          <cell r="G11220" t="str">
            <v>Waste Disposal</v>
          </cell>
          <cell r="H11220" t="str">
            <v>Site Remediation</v>
          </cell>
          <cell r="I11220" t="str">
            <v>Thermal Destruction</v>
          </cell>
          <cell r="J11220" t="str">
            <v>Combustion Unit: High Temperature Fluid Wall</v>
          </cell>
          <cell r="N11220">
            <v>40988</v>
          </cell>
        </row>
        <row r="11221">
          <cell r="A11221" t="str">
            <v>50410541</v>
          </cell>
          <cell r="B11221" t="str">
            <v>Point</v>
          </cell>
          <cell r="C11221" t="str">
            <v>Waste Disp /Site Remed /Thermal Destruction /Combustion Unit: Plasma Arc</v>
          </cell>
          <cell r="D11221" t="str">
            <v>Waste Disposal</v>
          </cell>
          <cell r="G11221" t="str">
            <v>Waste Disposal</v>
          </cell>
          <cell r="H11221" t="str">
            <v>Site Remediation</v>
          </cell>
          <cell r="I11221" t="str">
            <v>Thermal Destruction</v>
          </cell>
          <cell r="J11221" t="str">
            <v>Combustion Unit: Plasma Arc</v>
          </cell>
          <cell r="N11221">
            <v>40988</v>
          </cell>
        </row>
        <row r="11222">
          <cell r="A11222" t="str">
            <v>50410542</v>
          </cell>
          <cell r="B11222" t="str">
            <v>Point</v>
          </cell>
          <cell r="C11222" t="str">
            <v>Waste Disp /Site Remed /Thermal Destruction /Combustion Unit: Wet Oxidation</v>
          </cell>
          <cell r="D11222" t="str">
            <v>Waste Disposal</v>
          </cell>
          <cell r="G11222" t="str">
            <v>Waste Disposal</v>
          </cell>
          <cell r="H11222" t="str">
            <v>Site Remediation</v>
          </cell>
          <cell r="I11222" t="str">
            <v>Thermal Destruction</v>
          </cell>
          <cell r="J11222" t="str">
            <v>Combustion Unit: Wet Oxidation</v>
          </cell>
          <cell r="N11222">
            <v>40988</v>
          </cell>
        </row>
        <row r="11223">
          <cell r="A11223" t="str">
            <v>50410543</v>
          </cell>
          <cell r="B11223" t="str">
            <v>Point</v>
          </cell>
          <cell r="C11223" t="str">
            <v>Waste Disp /Site Remed /Thermal Destruction /Combustion Unit: Supercritical Water</v>
          </cell>
          <cell r="D11223" t="str">
            <v>Waste Disposal</v>
          </cell>
          <cell r="G11223" t="str">
            <v>Waste Disposal</v>
          </cell>
          <cell r="H11223" t="str">
            <v>Site Remediation</v>
          </cell>
          <cell r="I11223" t="str">
            <v>Thermal Destruction</v>
          </cell>
          <cell r="J11223" t="str">
            <v>Combustion Unit: Supercritical Water</v>
          </cell>
          <cell r="N11223">
            <v>40988</v>
          </cell>
        </row>
        <row r="11224">
          <cell r="A11224" t="str">
            <v>50410560</v>
          </cell>
          <cell r="B11224" t="str">
            <v>Point</v>
          </cell>
          <cell r="C11224" t="str">
            <v>Waste Disp /Site Remed /Thermal Destruction /Waste Disposal</v>
          </cell>
          <cell r="D11224" t="str">
            <v>Waste Disposal</v>
          </cell>
          <cell r="G11224" t="str">
            <v>Waste Disposal</v>
          </cell>
          <cell r="H11224" t="str">
            <v>Site Remediation</v>
          </cell>
          <cell r="I11224" t="str">
            <v>Thermal Destruction</v>
          </cell>
          <cell r="J11224" t="str">
            <v>Waste Disposal</v>
          </cell>
          <cell r="N11224">
            <v>40988</v>
          </cell>
        </row>
        <row r="11225">
          <cell r="A11225" t="str">
            <v>50410561</v>
          </cell>
          <cell r="B11225" t="str">
            <v>Point</v>
          </cell>
          <cell r="C11225" t="str">
            <v>Waste Disp /Site Remed /Thermal Destruction /Waste Disposal: Dewatering</v>
          </cell>
          <cell r="D11225" t="str">
            <v>Waste Disposal</v>
          </cell>
          <cell r="G11225" t="str">
            <v>Waste Disposal</v>
          </cell>
          <cell r="H11225" t="str">
            <v>Site Remediation</v>
          </cell>
          <cell r="I11225" t="str">
            <v>Thermal Destruction</v>
          </cell>
          <cell r="J11225" t="str">
            <v>Waste Disposal: Dewatering</v>
          </cell>
          <cell r="N11225">
            <v>40988</v>
          </cell>
        </row>
        <row r="11226">
          <cell r="A11226" t="str">
            <v>50410562</v>
          </cell>
          <cell r="B11226" t="str">
            <v>Point</v>
          </cell>
          <cell r="C11226" t="str">
            <v>Waste Disp /Site Remed /Thermal Destruction /Waste Disposal: Chemical Stabilization</v>
          </cell>
          <cell r="D11226" t="str">
            <v>Waste Disposal</v>
          </cell>
          <cell r="G11226" t="str">
            <v>Waste Disposal</v>
          </cell>
          <cell r="H11226" t="str">
            <v>Site Remediation</v>
          </cell>
          <cell r="I11226" t="str">
            <v>Thermal Destruction</v>
          </cell>
          <cell r="J11226" t="str">
            <v>Waste Disposal: Chemical Stabilization</v>
          </cell>
          <cell r="N11226">
            <v>40988</v>
          </cell>
        </row>
        <row r="11227">
          <cell r="A11227" t="str">
            <v>50410563</v>
          </cell>
          <cell r="B11227" t="str">
            <v>Point</v>
          </cell>
          <cell r="C11227" t="str">
            <v>Waste Disp /Site Remed /Thermal Destruction /Waste Disposal: Landfill</v>
          </cell>
          <cell r="D11227" t="str">
            <v>Waste Disposal</v>
          </cell>
          <cell r="G11227" t="str">
            <v>Waste Disposal</v>
          </cell>
          <cell r="H11227" t="str">
            <v>Site Remediation</v>
          </cell>
          <cell r="I11227" t="str">
            <v>Thermal Destruction</v>
          </cell>
          <cell r="J11227" t="str">
            <v>Waste Disposal: Landfill</v>
          </cell>
          <cell r="N11227">
            <v>40988</v>
          </cell>
        </row>
        <row r="11228">
          <cell r="A11228" t="str">
            <v>50410564</v>
          </cell>
          <cell r="B11228" t="str">
            <v>Point</v>
          </cell>
          <cell r="C11228" t="str">
            <v>Waste Disp /Site Remed /Thermal Destruction /Waste Disposal: Residue Treatment, Neutralization</v>
          </cell>
          <cell r="D11228" t="str">
            <v>Waste Disposal</v>
          </cell>
          <cell r="G11228" t="str">
            <v>Waste Disposal</v>
          </cell>
          <cell r="H11228" t="str">
            <v>Site Remediation</v>
          </cell>
          <cell r="I11228" t="str">
            <v>Thermal Destruction</v>
          </cell>
          <cell r="J11228" t="str">
            <v>Waste Disposal: Residue Treatment, Neutralization</v>
          </cell>
          <cell r="N11228">
            <v>40988</v>
          </cell>
        </row>
        <row r="11229">
          <cell r="A11229" t="str">
            <v>50410565</v>
          </cell>
          <cell r="B11229" t="str">
            <v>Point</v>
          </cell>
          <cell r="C11229" t="str">
            <v>Waste Disp /Site Remed /Thermal Destruction /Waste Disposal: Residue Treatment, Chemical</v>
          </cell>
          <cell r="D11229" t="str">
            <v>Waste Disposal</v>
          </cell>
          <cell r="G11229" t="str">
            <v>Waste Disposal</v>
          </cell>
          <cell r="H11229" t="str">
            <v>Site Remediation</v>
          </cell>
          <cell r="I11229" t="str">
            <v>Thermal Destruction</v>
          </cell>
          <cell r="J11229" t="str">
            <v>Waste Disposal: Residue Treatment, Chemical</v>
          </cell>
          <cell r="N11229">
            <v>40988</v>
          </cell>
        </row>
        <row r="11230">
          <cell r="A11230" t="str">
            <v>50410610</v>
          </cell>
          <cell r="B11230" t="str">
            <v>Point</v>
          </cell>
          <cell r="C11230" t="str">
            <v>Waste Disp /Site Remed /Thermal Desorption /Pretreatment</v>
          </cell>
          <cell r="D11230" t="str">
            <v>Waste Disposal</v>
          </cell>
          <cell r="G11230" t="str">
            <v>Waste Disposal</v>
          </cell>
          <cell r="H11230" t="str">
            <v>Site Remediation</v>
          </cell>
          <cell r="I11230" t="str">
            <v>Thermal Desorption</v>
          </cell>
          <cell r="J11230" t="str">
            <v>Pretreatment</v>
          </cell>
          <cell r="N11230">
            <v>40988</v>
          </cell>
        </row>
        <row r="11231">
          <cell r="A11231" t="str">
            <v>50410620</v>
          </cell>
          <cell r="B11231" t="str">
            <v>Point</v>
          </cell>
          <cell r="C11231" t="str">
            <v>Waste Disp /Site Remed /Thermal Desorption /Thermal Desorber</v>
          </cell>
          <cell r="D11231" t="str">
            <v>Waste Disposal</v>
          </cell>
          <cell r="G11231" t="str">
            <v>Waste Disposal</v>
          </cell>
          <cell r="H11231" t="str">
            <v>Site Remediation</v>
          </cell>
          <cell r="I11231" t="str">
            <v>Thermal Desorption</v>
          </cell>
          <cell r="J11231" t="str">
            <v>Thermal Desorber</v>
          </cell>
          <cell r="N11231">
            <v>40988</v>
          </cell>
        </row>
        <row r="11232">
          <cell r="A11232" t="str">
            <v>50410621</v>
          </cell>
          <cell r="B11232" t="str">
            <v>Point</v>
          </cell>
          <cell r="C11232" t="str">
            <v>Waste Disp /Site Remed /Thermal Desorption /Thermal Desorber: Indirect Heat Transfer</v>
          </cell>
          <cell r="D11232" t="str">
            <v>Waste Disposal</v>
          </cell>
          <cell r="G11232" t="str">
            <v>Waste Disposal</v>
          </cell>
          <cell r="H11232" t="str">
            <v>Site Remediation</v>
          </cell>
          <cell r="I11232" t="str">
            <v>Thermal Desorption</v>
          </cell>
          <cell r="J11232" t="str">
            <v>Thermal Desorber: Indirect Heat Transfer</v>
          </cell>
          <cell r="N11232">
            <v>40988</v>
          </cell>
        </row>
        <row r="11233">
          <cell r="A11233" t="str">
            <v>50410622</v>
          </cell>
          <cell r="B11233" t="str">
            <v>Point</v>
          </cell>
          <cell r="C11233" t="str">
            <v>Waste Disp /Site Remed /Thermal Desorption /Thermal Desorber: Kiln</v>
          </cell>
          <cell r="D11233" t="str">
            <v>Waste Disposal</v>
          </cell>
          <cell r="G11233" t="str">
            <v>Waste Disposal</v>
          </cell>
          <cell r="H11233" t="str">
            <v>Site Remediation</v>
          </cell>
          <cell r="I11233" t="str">
            <v>Thermal Desorption</v>
          </cell>
          <cell r="J11233" t="str">
            <v>Thermal Desorber: Kiln</v>
          </cell>
          <cell r="N11233">
            <v>40988</v>
          </cell>
        </row>
        <row r="11234">
          <cell r="A11234" t="str">
            <v>50410623</v>
          </cell>
          <cell r="B11234" t="str">
            <v>Point</v>
          </cell>
          <cell r="C11234" t="str">
            <v>Waste Disp /Site Remed /Thermal Desorption /Thermal Desorber: Fluidized Bed</v>
          </cell>
          <cell r="D11234" t="str">
            <v>Waste Disposal</v>
          </cell>
          <cell r="G11234" t="str">
            <v>Waste Disposal</v>
          </cell>
          <cell r="H11234" t="str">
            <v>Site Remediation</v>
          </cell>
          <cell r="I11234" t="str">
            <v>Thermal Desorption</v>
          </cell>
          <cell r="J11234" t="str">
            <v>Thermal Desorber: Fluidized Bed</v>
          </cell>
          <cell r="N11234">
            <v>40988</v>
          </cell>
        </row>
        <row r="11235">
          <cell r="A11235" t="str">
            <v>50410640</v>
          </cell>
          <cell r="B11235" t="str">
            <v>Point</v>
          </cell>
          <cell r="C11235" t="str">
            <v>Waste Disp /Site Remed /Thermal Desorption /Wastes</v>
          </cell>
          <cell r="D11235" t="str">
            <v>Waste Disposal</v>
          </cell>
          <cell r="G11235" t="str">
            <v>Waste Disposal</v>
          </cell>
          <cell r="H11235" t="str">
            <v>Site Remediation</v>
          </cell>
          <cell r="I11235" t="str">
            <v>Thermal Desorption</v>
          </cell>
          <cell r="J11235" t="str">
            <v>Wastes</v>
          </cell>
          <cell r="N11235">
            <v>40988</v>
          </cell>
        </row>
        <row r="11236">
          <cell r="A11236" t="str">
            <v>50410641</v>
          </cell>
          <cell r="B11236" t="str">
            <v>Point</v>
          </cell>
          <cell r="C11236" t="str">
            <v>Waste Disp /Site Remed /Thermal Desorption /Wastes: Hold Tanks</v>
          </cell>
          <cell r="D11236" t="str">
            <v>Waste Disposal</v>
          </cell>
          <cell r="G11236" t="str">
            <v>Waste Disposal</v>
          </cell>
          <cell r="H11236" t="str">
            <v>Site Remediation</v>
          </cell>
          <cell r="I11236" t="str">
            <v>Thermal Desorption</v>
          </cell>
          <cell r="J11236" t="str">
            <v>Wastes: Hold Tanks</v>
          </cell>
          <cell r="N11236">
            <v>40988</v>
          </cell>
        </row>
        <row r="11237">
          <cell r="A11237" t="str">
            <v>50410642</v>
          </cell>
          <cell r="B11237" t="str">
            <v>Point</v>
          </cell>
          <cell r="C11237" t="str">
            <v>Waste Disp /Site Remed /Thermal Desorption /Wastes: Separator</v>
          </cell>
          <cell r="D11237" t="str">
            <v>Waste Disposal</v>
          </cell>
          <cell r="G11237" t="str">
            <v>Waste Disposal</v>
          </cell>
          <cell r="H11237" t="str">
            <v>Site Remediation</v>
          </cell>
          <cell r="I11237" t="str">
            <v>Thermal Desorption</v>
          </cell>
          <cell r="J11237" t="str">
            <v>Wastes: Separator</v>
          </cell>
          <cell r="N11237">
            <v>40988</v>
          </cell>
        </row>
        <row r="11238">
          <cell r="A11238" t="str">
            <v>50410643</v>
          </cell>
          <cell r="B11238" t="str">
            <v>Point</v>
          </cell>
          <cell r="C11238" t="str">
            <v>Waste Disp /Site Remed /Thermal Desorption /Wastes: Sludge Concentrator</v>
          </cell>
          <cell r="D11238" t="str">
            <v>Waste Disposal</v>
          </cell>
          <cell r="G11238" t="str">
            <v>Waste Disposal</v>
          </cell>
          <cell r="H11238" t="str">
            <v>Site Remediation</v>
          </cell>
          <cell r="I11238" t="str">
            <v>Thermal Desorption</v>
          </cell>
          <cell r="J11238" t="str">
            <v>Wastes: Sludge Concentrator</v>
          </cell>
          <cell r="N11238">
            <v>40988</v>
          </cell>
        </row>
        <row r="11239">
          <cell r="A11239" t="str">
            <v>50410644</v>
          </cell>
          <cell r="B11239" t="str">
            <v>Point</v>
          </cell>
          <cell r="C11239" t="str">
            <v>Waste Disp /Site Remed /Thermal Desorption /Wastes: Waste Piles</v>
          </cell>
          <cell r="D11239" t="str">
            <v>Waste Disposal</v>
          </cell>
          <cell r="G11239" t="str">
            <v>Waste Disposal</v>
          </cell>
          <cell r="H11239" t="str">
            <v>Site Remediation</v>
          </cell>
          <cell r="I11239" t="str">
            <v>Thermal Desorption</v>
          </cell>
          <cell r="J11239" t="str">
            <v>Wastes: Waste Piles</v>
          </cell>
          <cell r="N11239">
            <v>40988</v>
          </cell>
        </row>
        <row r="11240">
          <cell r="A11240" t="str">
            <v>50410645</v>
          </cell>
          <cell r="B11240" t="str">
            <v>Point</v>
          </cell>
          <cell r="C11240" t="str">
            <v>Waste Disp /Site Remed /Thermal Desorption /Wastes: Containers</v>
          </cell>
          <cell r="D11240" t="str">
            <v>Waste Disposal</v>
          </cell>
          <cell r="G11240" t="str">
            <v>Waste Disposal</v>
          </cell>
          <cell r="H11240" t="str">
            <v>Site Remediation</v>
          </cell>
          <cell r="I11240" t="str">
            <v>Thermal Desorption</v>
          </cell>
          <cell r="J11240" t="str">
            <v>Wastes: Containers</v>
          </cell>
          <cell r="N11240">
            <v>40988</v>
          </cell>
        </row>
        <row r="11241">
          <cell r="A11241" t="str">
            <v>50410710</v>
          </cell>
          <cell r="B11241" t="str">
            <v>Point</v>
          </cell>
          <cell r="C11241" t="str">
            <v>Waste Disp /Site Remed /Biological Treatment /Biooxidation</v>
          </cell>
          <cell r="D11241" t="str">
            <v>Waste Disposal</v>
          </cell>
          <cell r="G11241" t="str">
            <v>Waste Disposal</v>
          </cell>
          <cell r="H11241" t="str">
            <v>Site Remediation</v>
          </cell>
          <cell r="I11241" t="str">
            <v>Biological Treatment</v>
          </cell>
          <cell r="J11241" t="str">
            <v>Biooxidation</v>
          </cell>
          <cell r="N11241">
            <v>40988</v>
          </cell>
        </row>
        <row r="11242">
          <cell r="A11242" t="str">
            <v>50410711</v>
          </cell>
          <cell r="B11242" t="str">
            <v>Point</v>
          </cell>
          <cell r="C11242" t="str">
            <v>Waste Disp /Site Remed /Biological Treatment /Biooxidation: Microbial Aerobic, Bioattachment</v>
          </cell>
          <cell r="D11242" t="str">
            <v>Waste Disposal</v>
          </cell>
          <cell r="G11242" t="str">
            <v>Waste Disposal</v>
          </cell>
          <cell r="H11242" t="str">
            <v>Site Remediation</v>
          </cell>
          <cell r="I11242" t="str">
            <v>Biological Treatment</v>
          </cell>
          <cell r="J11242" t="str">
            <v>Biooxidation: Microbial Aerobic, Bioattachment</v>
          </cell>
          <cell r="N11242">
            <v>40988</v>
          </cell>
        </row>
        <row r="11243">
          <cell r="A11243" t="str">
            <v>50410712</v>
          </cell>
          <cell r="B11243" t="str">
            <v>Point</v>
          </cell>
          <cell r="C11243" t="str">
            <v>Waste Disp /Site Remed /Biological Treatment /Biooxidation: Microbial Aerobic, Biosolubilization</v>
          </cell>
          <cell r="D11243" t="str">
            <v>Waste Disposal</v>
          </cell>
          <cell r="G11243" t="str">
            <v>Waste Disposal</v>
          </cell>
          <cell r="H11243" t="str">
            <v>Site Remediation</v>
          </cell>
          <cell r="I11243" t="str">
            <v>Biological Treatment</v>
          </cell>
          <cell r="J11243" t="str">
            <v>Biooxidation: Microbial Aerobic, Biosolubilization</v>
          </cell>
          <cell r="N11243">
            <v>40988</v>
          </cell>
        </row>
        <row r="11244">
          <cell r="A11244" t="str">
            <v>50410720</v>
          </cell>
          <cell r="B11244" t="str">
            <v>Point</v>
          </cell>
          <cell r="C11244" t="str">
            <v>Waste Disp /Site Remed /Biological Treatment /Anaerobic Biodegradation</v>
          </cell>
          <cell r="D11244" t="str">
            <v>Waste Disposal</v>
          </cell>
          <cell r="G11244" t="str">
            <v>Waste Disposal</v>
          </cell>
          <cell r="H11244" t="str">
            <v>Site Remediation</v>
          </cell>
          <cell r="I11244" t="str">
            <v>Biological Treatment</v>
          </cell>
          <cell r="J11244" t="str">
            <v>Anaerobic Biodegradation</v>
          </cell>
          <cell r="N11244">
            <v>40988</v>
          </cell>
        </row>
        <row r="11245">
          <cell r="A11245" t="str">
            <v>50410721</v>
          </cell>
          <cell r="B11245" t="str">
            <v>Point</v>
          </cell>
          <cell r="C11245" t="str">
            <v>Waste Disp /Site Remed /Biological Treatment /Anaerobic Biodegradation: Digester</v>
          </cell>
          <cell r="D11245" t="str">
            <v>Waste Disposal</v>
          </cell>
          <cell r="G11245" t="str">
            <v>Waste Disposal</v>
          </cell>
          <cell r="H11245" t="str">
            <v>Site Remediation</v>
          </cell>
          <cell r="I11245" t="str">
            <v>Biological Treatment</v>
          </cell>
          <cell r="J11245" t="str">
            <v>Anaerobic Biodegradation: Digester</v>
          </cell>
          <cell r="N11245">
            <v>40988</v>
          </cell>
        </row>
        <row r="11246">
          <cell r="A11246" t="str">
            <v>50410722</v>
          </cell>
          <cell r="B11246" t="str">
            <v>Point</v>
          </cell>
          <cell r="C11246" t="str">
            <v>Waste Disp /Site Remed /Biological Treatment /Anaerobic Biodegradation: Activated Sludge System</v>
          </cell>
          <cell r="D11246" t="str">
            <v>Waste Disposal</v>
          </cell>
          <cell r="G11246" t="str">
            <v>Waste Disposal</v>
          </cell>
          <cell r="H11246" t="str">
            <v>Site Remediation</v>
          </cell>
          <cell r="I11246" t="str">
            <v>Biological Treatment</v>
          </cell>
          <cell r="J11246" t="str">
            <v>Anaerobic Biodegradation: Activated Sludge System</v>
          </cell>
          <cell r="N11246">
            <v>40988</v>
          </cell>
        </row>
        <row r="11247">
          <cell r="A11247" t="str">
            <v>50410723</v>
          </cell>
          <cell r="B11247" t="str">
            <v>Point</v>
          </cell>
          <cell r="C11247" t="str">
            <v>Waste Disp /Site Remed /Biological Treatment /Anaerobic Biodegradation: Fixed Film Reactors</v>
          </cell>
          <cell r="D11247" t="str">
            <v>Waste Disposal</v>
          </cell>
          <cell r="G11247" t="str">
            <v>Waste Disposal</v>
          </cell>
          <cell r="H11247" t="str">
            <v>Site Remediation</v>
          </cell>
          <cell r="I11247" t="str">
            <v>Biological Treatment</v>
          </cell>
          <cell r="J11247" t="str">
            <v>Anaerobic Biodegradation: Fixed Film Reactors</v>
          </cell>
          <cell r="N11247">
            <v>40988</v>
          </cell>
        </row>
        <row r="11248">
          <cell r="A11248" t="str">
            <v>50410724</v>
          </cell>
          <cell r="B11248" t="str">
            <v>Point</v>
          </cell>
          <cell r="C11248" t="str">
            <v>Waste Disp /Site Remed /Biological Treatment /Anaerobic Biodegradation: Anaerobic Rotating Biological Contactors</v>
          </cell>
          <cell r="D11248" t="str">
            <v>Waste Disposal</v>
          </cell>
          <cell r="G11248" t="str">
            <v>Waste Disposal</v>
          </cell>
          <cell r="H11248" t="str">
            <v>Site Remediation</v>
          </cell>
          <cell r="I11248" t="str">
            <v>Biological Treatment</v>
          </cell>
          <cell r="J11248" t="str">
            <v>Anaerobic Biodegradation: Anaerobic Rotating Biological Contactors</v>
          </cell>
          <cell r="N11248">
            <v>40988</v>
          </cell>
        </row>
        <row r="11249">
          <cell r="A11249" t="str">
            <v>50410725</v>
          </cell>
          <cell r="B11249" t="str">
            <v>Point</v>
          </cell>
          <cell r="C11249" t="str">
            <v>Waste Disp /Site Remed /Biological Treatment /Anaerobic Biodegradation: Fluidized Bed Bioreactors</v>
          </cell>
          <cell r="D11249" t="str">
            <v>Waste Disposal</v>
          </cell>
          <cell r="G11249" t="str">
            <v>Waste Disposal</v>
          </cell>
          <cell r="H11249" t="str">
            <v>Site Remediation</v>
          </cell>
          <cell r="I11249" t="str">
            <v>Biological Treatment</v>
          </cell>
          <cell r="J11249" t="str">
            <v>Anaerobic Biodegradation: Fluidized Bed Bioreactors</v>
          </cell>
          <cell r="N11249">
            <v>40988</v>
          </cell>
        </row>
        <row r="11250">
          <cell r="A11250" t="str">
            <v>50410726</v>
          </cell>
          <cell r="B11250" t="str">
            <v>Point</v>
          </cell>
          <cell r="C11250" t="str">
            <v>Waste Disp /Site Remed /Biological Treatment /Anaerobic Biodegradation: Upflow Anaerobic Sludge Blankets</v>
          </cell>
          <cell r="D11250" t="str">
            <v>Waste Disposal</v>
          </cell>
          <cell r="G11250" t="str">
            <v>Waste Disposal</v>
          </cell>
          <cell r="H11250" t="str">
            <v>Site Remediation</v>
          </cell>
          <cell r="I11250" t="str">
            <v>Biological Treatment</v>
          </cell>
          <cell r="J11250" t="str">
            <v>Anaerobic Biodegradation: Upflow Anaerobic Sludge Blankets</v>
          </cell>
          <cell r="N11250">
            <v>40988</v>
          </cell>
        </row>
        <row r="11251">
          <cell r="A11251" t="str">
            <v>50410740</v>
          </cell>
          <cell r="B11251" t="str">
            <v>Point</v>
          </cell>
          <cell r="C11251" t="str">
            <v>Waste Disp /Site Remed /Biological Treatment /Surface Bioremediation</v>
          </cell>
          <cell r="D11251" t="str">
            <v>Waste Disposal</v>
          </cell>
          <cell r="G11251" t="str">
            <v>Waste Disposal</v>
          </cell>
          <cell r="H11251" t="str">
            <v>Site Remediation</v>
          </cell>
          <cell r="I11251" t="str">
            <v>Biological Treatment</v>
          </cell>
          <cell r="J11251" t="str">
            <v>Surface Bioremediation</v>
          </cell>
          <cell r="N11251">
            <v>40988</v>
          </cell>
        </row>
        <row r="11252">
          <cell r="A11252" t="str">
            <v>50410760</v>
          </cell>
          <cell r="B11252" t="str">
            <v>Point</v>
          </cell>
          <cell r="C11252" t="str">
            <v>Waste Disp /Site Remed /Biological Treatment /Bioreactors</v>
          </cell>
          <cell r="D11252" t="str">
            <v>Waste Disposal</v>
          </cell>
          <cell r="G11252" t="str">
            <v>Waste Disposal</v>
          </cell>
          <cell r="H11252" t="str">
            <v>Site Remediation</v>
          </cell>
          <cell r="I11252" t="str">
            <v>Biological Treatment</v>
          </cell>
          <cell r="J11252" t="str">
            <v>Bioreactors</v>
          </cell>
          <cell r="N11252">
            <v>40988</v>
          </cell>
        </row>
        <row r="11253">
          <cell r="A11253" t="str">
            <v>50410761</v>
          </cell>
          <cell r="B11253" t="str">
            <v>Point</v>
          </cell>
          <cell r="C11253" t="str">
            <v>Waste Disp /Site Remed /Biological Treatment /Bioreactors: Activated Sludge</v>
          </cell>
          <cell r="D11253" t="str">
            <v>Waste Disposal</v>
          </cell>
          <cell r="G11253" t="str">
            <v>Waste Disposal</v>
          </cell>
          <cell r="H11253" t="str">
            <v>Site Remediation</v>
          </cell>
          <cell r="I11253" t="str">
            <v>Biological Treatment</v>
          </cell>
          <cell r="J11253" t="str">
            <v>Bioreactors: Activated Sludge</v>
          </cell>
          <cell r="N11253">
            <v>40988</v>
          </cell>
        </row>
        <row r="11254">
          <cell r="A11254" t="str">
            <v>50410762</v>
          </cell>
          <cell r="B11254" t="str">
            <v>Point</v>
          </cell>
          <cell r="C11254" t="str">
            <v>Waste Disp /Site Remed /Biological Treatment /Bioreactors: Fixed Film</v>
          </cell>
          <cell r="D11254" t="str">
            <v>Waste Disposal</v>
          </cell>
          <cell r="G11254" t="str">
            <v>Waste Disposal</v>
          </cell>
          <cell r="H11254" t="str">
            <v>Site Remediation</v>
          </cell>
          <cell r="I11254" t="str">
            <v>Biological Treatment</v>
          </cell>
          <cell r="J11254" t="str">
            <v>Bioreactors: Fixed Film</v>
          </cell>
          <cell r="N11254">
            <v>40988</v>
          </cell>
        </row>
        <row r="11255">
          <cell r="A11255" t="str">
            <v>50410763</v>
          </cell>
          <cell r="B11255" t="str">
            <v>Point</v>
          </cell>
          <cell r="C11255" t="str">
            <v>Waste Disp /Site Remed /Biological Treatment /Bioreactors: Sequencing Batch</v>
          </cell>
          <cell r="D11255" t="str">
            <v>Waste Disposal</v>
          </cell>
          <cell r="G11255" t="str">
            <v>Waste Disposal</v>
          </cell>
          <cell r="H11255" t="str">
            <v>Site Remediation</v>
          </cell>
          <cell r="I11255" t="str">
            <v>Biological Treatment</v>
          </cell>
          <cell r="J11255" t="str">
            <v>Bioreactors: Sequencing Batch</v>
          </cell>
          <cell r="N11255">
            <v>40988</v>
          </cell>
        </row>
        <row r="11256">
          <cell r="A11256" t="str">
            <v>50410764</v>
          </cell>
          <cell r="B11256" t="str">
            <v>Point</v>
          </cell>
          <cell r="C11256" t="str">
            <v>Waste Disp /Site Remed /Biological Treatment /Bioreactors: Fluidized Bed</v>
          </cell>
          <cell r="D11256" t="str">
            <v>Waste Disposal</v>
          </cell>
          <cell r="G11256" t="str">
            <v>Waste Disposal</v>
          </cell>
          <cell r="H11256" t="str">
            <v>Site Remediation</v>
          </cell>
          <cell r="I11256" t="str">
            <v>Biological Treatment</v>
          </cell>
          <cell r="J11256" t="str">
            <v>Bioreactors: Fluidized Bed</v>
          </cell>
          <cell r="N11256">
            <v>40988</v>
          </cell>
        </row>
        <row r="11257">
          <cell r="A11257" t="str">
            <v>50410765</v>
          </cell>
          <cell r="B11257" t="str">
            <v>Point</v>
          </cell>
          <cell r="C11257" t="str">
            <v>Waste Disp /Site Remed /Biological Treatment /Bioreactors: Soil Slurry</v>
          </cell>
          <cell r="D11257" t="str">
            <v>Waste Disposal</v>
          </cell>
          <cell r="G11257" t="str">
            <v>Waste Disposal</v>
          </cell>
          <cell r="H11257" t="str">
            <v>Site Remediation</v>
          </cell>
          <cell r="I11257" t="str">
            <v>Biological Treatment</v>
          </cell>
          <cell r="J11257" t="str">
            <v>Bioreactors: Soil Slurry</v>
          </cell>
          <cell r="N11257">
            <v>40988</v>
          </cell>
        </row>
        <row r="11258">
          <cell r="A11258" t="str">
            <v>50410766</v>
          </cell>
          <cell r="B11258" t="str">
            <v>Point</v>
          </cell>
          <cell r="C11258" t="str">
            <v>Waste Disp /Site Remed /Biological Treatment /Bioreactors: Trickling Filter</v>
          </cell>
          <cell r="D11258" t="str">
            <v>Waste Disposal</v>
          </cell>
          <cell r="G11258" t="str">
            <v>Waste Disposal</v>
          </cell>
          <cell r="H11258" t="str">
            <v>Site Remediation</v>
          </cell>
          <cell r="I11258" t="str">
            <v>Biological Treatment</v>
          </cell>
          <cell r="J11258" t="str">
            <v>Bioreactors: Trickling Filter</v>
          </cell>
          <cell r="N11258">
            <v>40988</v>
          </cell>
        </row>
        <row r="11259">
          <cell r="A11259" t="str">
            <v>50410780</v>
          </cell>
          <cell r="B11259" t="str">
            <v>Point</v>
          </cell>
          <cell r="C11259" t="str">
            <v>Waste Disp /Site Remed /Biological Treatment /In Situ Bioremediation</v>
          </cell>
          <cell r="D11259" t="str">
            <v>Waste Disposal</v>
          </cell>
          <cell r="G11259" t="str">
            <v>Waste Disposal</v>
          </cell>
          <cell r="H11259" t="str">
            <v>Site Remediation</v>
          </cell>
          <cell r="I11259" t="str">
            <v>Biological Treatment</v>
          </cell>
          <cell r="J11259" t="str">
            <v>In Situ Bioremediation</v>
          </cell>
          <cell r="N11259">
            <v>40988</v>
          </cell>
        </row>
        <row r="11260">
          <cell r="A11260" t="str">
            <v>50480001</v>
          </cell>
          <cell r="B11260" t="str">
            <v>Point</v>
          </cell>
          <cell r="C11260" t="str">
            <v>Waste Disp /Site Remed /Equipment Leaks /Equipment Leaks</v>
          </cell>
          <cell r="D11260" t="str">
            <v>Waste Disposal</v>
          </cell>
          <cell r="G11260" t="str">
            <v>Waste Disposal</v>
          </cell>
          <cell r="H11260" t="str">
            <v>Site Remediation</v>
          </cell>
          <cell r="I11260" t="str">
            <v>Equipment Leaks</v>
          </cell>
          <cell r="J11260" t="str">
            <v>Equipment Leaks</v>
          </cell>
          <cell r="N11260">
            <v>40988</v>
          </cell>
        </row>
        <row r="11261">
          <cell r="A11261" t="str">
            <v>50482001</v>
          </cell>
          <cell r="B11261" t="str">
            <v>Point</v>
          </cell>
          <cell r="C11261" t="str">
            <v>Waste Disp /Site Remed /Wastewater, Aggregate /Process Area Drains</v>
          </cell>
          <cell r="D11261" t="str">
            <v>Waste Disposal</v>
          </cell>
          <cell r="G11261" t="str">
            <v>Waste Disposal</v>
          </cell>
          <cell r="H11261" t="str">
            <v>Site Remediation</v>
          </cell>
          <cell r="I11261" t="str">
            <v>Wastewater, Aggregate</v>
          </cell>
          <cell r="J11261" t="str">
            <v>Process Area Drains</v>
          </cell>
          <cell r="N11261">
            <v>40988</v>
          </cell>
        </row>
        <row r="11262">
          <cell r="A11262" t="str">
            <v>50482002</v>
          </cell>
          <cell r="B11262" t="str">
            <v>Point</v>
          </cell>
          <cell r="C11262" t="str">
            <v>Waste Disp /Site Remed /Wastewater, Aggregate /Process Equipment Drains</v>
          </cell>
          <cell r="D11262" t="str">
            <v>Waste Disposal</v>
          </cell>
          <cell r="G11262" t="str">
            <v>Waste Disposal</v>
          </cell>
          <cell r="H11262" t="str">
            <v>Site Remediation</v>
          </cell>
          <cell r="I11262" t="str">
            <v>Wastewater, Aggregate</v>
          </cell>
          <cell r="J11262" t="str">
            <v>Process Equipment Drains</v>
          </cell>
          <cell r="N11262">
            <v>40988</v>
          </cell>
        </row>
        <row r="11263">
          <cell r="A11263" t="str">
            <v>50482599</v>
          </cell>
          <cell r="B11263" t="str">
            <v>Point</v>
          </cell>
          <cell r="C11263" t="str">
            <v>Waste Disp /Site Remed /Wastewater, Pts of Generation /Specify Point of Generation</v>
          </cell>
          <cell r="D11263" t="str">
            <v>Waste Disposal</v>
          </cell>
          <cell r="G11263" t="str">
            <v>Waste Disposal</v>
          </cell>
          <cell r="H11263" t="str">
            <v>Site Remediation</v>
          </cell>
          <cell r="I11263" t="str">
            <v>Wastewater, Points of Generation</v>
          </cell>
          <cell r="J11263" t="str">
            <v>Specify Point of Generation</v>
          </cell>
          <cell r="N11263">
            <v>40988</v>
          </cell>
        </row>
        <row r="11264">
          <cell r="A11264" t="str">
            <v>50490004</v>
          </cell>
          <cell r="B11264" t="str">
            <v>Point</v>
          </cell>
          <cell r="C11264" t="str">
            <v>Waste Disp /Site Remed /General Processes /Incinerators: Process Gas</v>
          </cell>
          <cell r="D11264" t="str">
            <v>Waste Disposal</v>
          </cell>
          <cell r="G11264" t="str">
            <v>Waste Disposal</v>
          </cell>
          <cell r="H11264" t="str">
            <v>Site Remediation</v>
          </cell>
          <cell r="I11264" t="str">
            <v>General Processes</v>
          </cell>
          <cell r="J11264" t="str">
            <v>Incinerators: Process Gas</v>
          </cell>
          <cell r="N11264">
            <v>40988</v>
          </cell>
        </row>
        <row r="11265">
          <cell r="A11265" t="str">
            <v>5555555555</v>
          </cell>
          <cell r="B11265" t="str">
            <v>Nonpoint</v>
          </cell>
          <cell r="C11265" t="str">
            <v>Domestic Ammonia /Domestic Ammonia /Domestic Ammonia</v>
          </cell>
          <cell r="D11265" t="str">
            <v>Miscellaneous Non-Industrial NEC</v>
          </cell>
          <cell r="G11265" t="str">
            <v>Domestic Ammonia</v>
          </cell>
          <cell r="H11265" t="str">
            <v>Domestic Ammonia</v>
          </cell>
          <cell r="I11265" t="str">
            <v>Domestic Ammonia</v>
          </cell>
          <cell r="J11265" t="str">
            <v>Domestic Ammonia</v>
          </cell>
          <cell r="L11265" t="str">
            <v>2002</v>
          </cell>
          <cell r="M11265">
            <v>39062</v>
          </cell>
          <cell r="N11265">
            <v>40982</v>
          </cell>
        </row>
        <row r="11266">
          <cell r="A11266" t="str">
            <v>62540001</v>
          </cell>
          <cell r="B11266" t="str">
            <v>Point</v>
          </cell>
          <cell r="C11266" t="str">
            <v>Cellulose Food Casing Manuf /Cellulose Food Casing</v>
          </cell>
          <cell r="D11266" t="str">
            <v>Industrial Processes - NEC</v>
          </cell>
          <cell r="G11266" t="str">
            <v>MACT Source Categories</v>
          </cell>
          <cell r="H11266" t="str">
            <v>Food and Agricultural Processes</v>
          </cell>
          <cell r="I11266" t="str">
            <v>Cellulose Food Casing Manufacture</v>
          </cell>
          <cell r="J11266" t="str">
            <v>Cellulose Food Casing</v>
          </cell>
          <cell r="N11266">
            <v>40988</v>
          </cell>
        </row>
        <row r="11267">
          <cell r="A11267" t="str">
            <v>62540010</v>
          </cell>
          <cell r="B11267" t="str">
            <v>Point</v>
          </cell>
          <cell r="C11267" t="str">
            <v>Cellulose Food Casing Manuf /Cellulose Xanthate Formation: Barattees</v>
          </cell>
          <cell r="D11267" t="str">
            <v>Industrial Processes - NEC</v>
          </cell>
          <cell r="G11267" t="str">
            <v>MACT Source Categories</v>
          </cell>
          <cell r="H11267" t="str">
            <v>Food and Agricultural Processes</v>
          </cell>
          <cell r="I11267" t="str">
            <v>Cellulose Food Casing Manufacture</v>
          </cell>
          <cell r="J11267" t="str">
            <v>Cellulose Xanthate Formation: Barattees</v>
          </cell>
          <cell r="N11267">
            <v>40988</v>
          </cell>
        </row>
        <row r="11268">
          <cell r="A11268" t="str">
            <v>62540020</v>
          </cell>
          <cell r="B11268" t="str">
            <v>Point</v>
          </cell>
          <cell r="C11268" t="str">
            <v>Cellulose Food Casing Manuf /Viscose Processing</v>
          </cell>
          <cell r="D11268" t="str">
            <v>Industrial Processes - NEC</v>
          </cell>
          <cell r="G11268" t="str">
            <v>MACT Source Categories</v>
          </cell>
          <cell r="H11268" t="str">
            <v>Food and Agricultural Processes</v>
          </cell>
          <cell r="I11268" t="str">
            <v>Cellulose Food Casing Manufacture</v>
          </cell>
          <cell r="J11268" t="str">
            <v>Viscose Processing</v>
          </cell>
          <cell r="N11268">
            <v>40988</v>
          </cell>
        </row>
        <row r="11269">
          <cell r="A11269" t="str">
            <v>62540021</v>
          </cell>
          <cell r="B11269" t="str">
            <v>Point</v>
          </cell>
          <cell r="C11269" t="str">
            <v>Cellulose Food Casing Manuf /Viscose Processing: Viscose Holding Tanks</v>
          </cell>
          <cell r="D11269" t="str">
            <v>Industrial Processes - NEC</v>
          </cell>
          <cell r="G11269" t="str">
            <v>MACT Source Categories</v>
          </cell>
          <cell r="H11269" t="str">
            <v>Food and Agricultural Processes</v>
          </cell>
          <cell r="I11269" t="str">
            <v>Cellulose Food Casing Manufacture</v>
          </cell>
          <cell r="J11269" t="str">
            <v>Viscose Processing: Viscose Holding Tanks</v>
          </cell>
          <cell r="N11269">
            <v>40988</v>
          </cell>
        </row>
        <row r="11270">
          <cell r="A11270" t="str">
            <v>62540022</v>
          </cell>
          <cell r="B11270" t="str">
            <v>Point</v>
          </cell>
          <cell r="C11270" t="str">
            <v>Cellulose Food Casing Manuf /Viscose Processing: Extrusion and Coagulation</v>
          </cell>
          <cell r="D11270" t="str">
            <v>Industrial Processes - NEC</v>
          </cell>
          <cell r="G11270" t="str">
            <v>MACT Source Categories</v>
          </cell>
          <cell r="H11270" t="str">
            <v>Food and Agricultural Processes</v>
          </cell>
          <cell r="I11270" t="str">
            <v>Cellulose Food Casing Manufacture</v>
          </cell>
          <cell r="J11270" t="str">
            <v>Viscose Processing: Extrusion and Coagulation</v>
          </cell>
          <cell r="N11270">
            <v>40988</v>
          </cell>
        </row>
        <row r="11271">
          <cell r="A11271" t="str">
            <v>62540023</v>
          </cell>
          <cell r="B11271" t="str">
            <v>Point</v>
          </cell>
          <cell r="C11271" t="str">
            <v>Cellulose Food Casing Manuf /Viscose Processing: Regeneration</v>
          </cell>
          <cell r="D11271" t="str">
            <v>Industrial Processes - NEC</v>
          </cell>
          <cell r="G11271" t="str">
            <v>MACT Source Categories</v>
          </cell>
          <cell r="H11271" t="str">
            <v>Food and Agricultural Processes</v>
          </cell>
          <cell r="I11271" t="str">
            <v>Cellulose Food Casing Manufacture</v>
          </cell>
          <cell r="J11271" t="str">
            <v>Viscose Processing: Regeneration</v>
          </cell>
          <cell r="N11271">
            <v>40988</v>
          </cell>
        </row>
        <row r="11272">
          <cell r="A11272" t="str">
            <v>62540024</v>
          </cell>
          <cell r="B11272" t="str">
            <v>Point</v>
          </cell>
          <cell r="C11272" t="str">
            <v>Cellulose Food Casing Manuf /Viscose Processing: Water Washing</v>
          </cell>
          <cell r="D11272" t="str">
            <v>Industrial Processes - NEC</v>
          </cell>
          <cell r="G11272" t="str">
            <v>MACT Source Categories</v>
          </cell>
          <cell r="H11272" t="str">
            <v>Food and Agricultural Processes</v>
          </cell>
          <cell r="I11272" t="str">
            <v>Cellulose Food Casing Manufacture</v>
          </cell>
          <cell r="J11272" t="str">
            <v>Viscose Processing: Water Washing</v>
          </cell>
          <cell r="N11272">
            <v>40988</v>
          </cell>
        </row>
        <row r="11273">
          <cell r="A11273" t="str">
            <v>62540025</v>
          </cell>
          <cell r="B11273" t="str">
            <v>Point</v>
          </cell>
          <cell r="C11273" t="str">
            <v>Cellulose Food Casing Manuf /Drying and Humidification</v>
          </cell>
          <cell r="D11273" t="str">
            <v>Industrial Processes - NEC</v>
          </cell>
          <cell r="G11273" t="str">
            <v>MACT Source Categories</v>
          </cell>
          <cell r="H11273" t="str">
            <v>Food and Agricultural Processes</v>
          </cell>
          <cell r="I11273" t="str">
            <v>Cellulose Food Casing Manufacture</v>
          </cell>
          <cell r="J11273" t="str">
            <v>Drying and Humidification</v>
          </cell>
          <cell r="N11273">
            <v>40988</v>
          </cell>
        </row>
        <row r="11274">
          <cell r="A11274" t="str">
            <v>62540030</v>
          </cell>
          <cell r="B11274" t="str">
            <v>Point</v>
          </cell>
          <cell r="C11274" t="str">
            <v>Cellulose Food Casing Manuf /MP Operation</v>
          </cell>
          <cell r="D11274" t="str">
            <v>Industrial Processes - NEC</v>
          </cell>
          <cell r="G11274" t="str">
            <v>MACT Source Categories</v>
          </cell>
          <cell r="H11274" t="str">
            <v>Food and Agricultural Processes</v>
          </cell>
          <cell r="I11274" t="str">
            <v>Cellulose Food Casing Manufacture</v>
          </cell>
          <cell r="J11274" t="str">
            <v>MP Operation</v>
          </cell>
          <cell r="N11274">
            <v>40988</v>
          </cell>
        </row>
        <row r="11275">
          <cell r="A11275" t="str">
            <v>62540040</v>
          </cell>
          <cell r="B11275" t="str">
            <v>Point</v>
          </cell>
          <cell r="C11275" t="str">
            <v>Cellulose Food Casing Manuf /Acid Bath System And Evaporators</v>
          </cell>
          <cell r="D11275" t="str">
            <v>Industrial Processes - NEC</v>
          </cell>
          <cell r="G11275" t="str">
            <v>MACT Source Categories</v>
          </cell>
          <cell r="H11275" t="str">
            <v>Food and Agricultural Processes</v>
          </cell>
          <cell r="I11275" t="str">
            <v>Cellulose Food Casing Manufacture</v>
          </cell>
          <cell r="J11275" t="str">
            <v>Acid Bath System And Evaporators</v>
          </cell>
          <cell r="N11275">
            <v>40988</v>
          </cell>
        </row>
        <row r="11276">
          <cell r="A11276" t="str">
            <v>62540041</v>
          </cell>
          <cell r="B11276" t="str">
            <v>Point</v>
          </cell>
          <cell r="C11276" t="str">
            <v>Cellulose Food Casing Manuf /(NH4)2 SO4 Acid Bath System and Evaporator</v>
          </cell>
          <cell r="D11276" t="str">
            <v>Industrial Processes - NEC</v>
          </cell>
          <cell r="G11276" t="str">
            <v>MACT Source Categories</v>
          </cell>
          <cell r="H11276" t="str">
            <v>Food and Agricultural Processes</v>
          </cell>
          <cell r="I11276" t="str">
            <v>Cellulose Food Casing Manufacture</v>
          </cell>
          <cell r="J11276" t="str">
            <v>(NH4)2 SO4 Acid Bath System and Evaporator</v>
          </cell>
          <cell r="N11276">
            <v>40988</v>
          </cell>
        </row>
        <row r="11277">
          <cell r="A11277" t="str">
            <v>62540042</v>
          </cell>
          <cell r="B11277" t="str">
            <v>Point</v>
          </cell>
          <cell r="C11277" t="str">
            <v>Cellulose Food Casing Manuf /Na2SO4 Acid Bath System and Evaporator</v>
          </cell>
          <cell r="D11277" t="str">
            <v>Industrial Processes - NEC</v>
          </cell>
          <cell r="G11277" t="str">
            <v>MACT Source Categories</v>
          </cell>
          <cell r="H11277" t="str">
            <v>Food and Agricultural Processes</v>
          </cell>
          <cell r="I11277" t="str">
            <v>Cellulose Food Casing Manufacture</v>
          </cell>
          <cell r="J11277" t="str">
            <v>Na2SO4 Acid Bath System and Evaporator</v>
          </cell>
          <cell r="N11277">
            <v>40988</v>
          </cell>
        </row>
        <row r="11278">
          <cell r="A11278" t="str">
            <v>62540050</v>
          </cell>
          <cell r="B11278" t="str">
            <v>Point</v>
          </cell>
          <cell r="C11278" t="str">
            <v>Cellulose Food Casing Manuf /End Product Storage: Cellulose Casing</v>
          </cell>
          <cell r="D11278" t="str">
            <v>Industrial Processes - Storage and Transfer</v>
          </cell>
          <cell r="G11278" t="str">
            <v>MACT Source Categories</v>
          </cell>
          <cell r="H11278" t="str">
            <v>Food and Agricultural Processes</v>
          </cell>
          <cell r="I11278" t="str">
            <v>Cellulose Food Casing Manufacture</v>
          </cell>
          <cell r="J11278" t="str">
            <v>End Product Storage: Cellulose Casing</v>
          </cell>
          <cell r="N11278">
            <v>40988</v>
          </cell>
        </row>
        <row r="11279">
          <cell r="A11279" t="str">
            <v>62580001</v>
          </cell>
          <cell r="B11279" t="str">
            <v>Point</v>
          </cell>
          <cell r="C11279" t="str">
            <v>Food&amp;Agric /Equipment Leaks /Equipment Leaks</v>
          </cell>
          <cell r="D11279" t="str">
            <v>Industrial Processes - NEC</v>
          </cell>
          <cell r="G11279" t="str">
            <v>MACT Source Categories</v>
          </cell>
          <cell r="H11279" t="str">
            <v>Food and Agricultural Processes</v>
          </cell>
          <cell r="I11279" t="str">
            <v>Equipment Leaks</v>
          </cell>
          <cell r="J11279" t="str">
            <v>Equipment Leaks</v>
          </cell>
          <cell r="N11279">
            <v>40988</v>
          </cell>
        </row>
        <row r="11280">
          <cell r="A11280" t="str">
            <v>62582001</v>
          </cell>
          <cell r="B11280" t="str">
            <v>Point</v>
          </cell>
          <cell r="C11280" t="str">
            <v>Food&amp;Agric /Wastewater, Aggregate /Process Area Drains</v>
          </cell>
          <cell r="D11280" t="str">
            <v>Industrial Processes - NEC</v>
          </cell>
          <cell r="G11280" t="str">
            <v>MACT Source Categories</v>
          </cell>
          <cell r="H11280" t="str">
            <v>Food and Agricultural Processes</v>
          </cell>
          <cell r="I11280" t="str">
            <v>Wastewater, Aggregate</v>
          </cell>
          <cell r="J11280" t="str">
            <v>Process Area Drains</v>
          </cell>
          <cell r="N11280">
            <v>40988</v>
          </cell>
        </row>
        <row r="11281">
          <cell r="A11281" t="str">
            <v>62582002</v>
          </cell>
          <cell r="B11281" t="str">
            <v>Point</v>
          </cell>
          <cell r="C11281" t="str">
            <v>Food&amp;Agric /Wastewater, Aggregate /Process Equipment Drains</v>
          </cell>
          <cell r="D11281" t="str">
            <v>Industrial Processes - NEC</v>
          </cell>
          <cell r="G11281" t="str">
            <v>MACT Source Categories</v>
          </cell>
          <cell r="H11281" t="str">
            <v>Food and Agricultural Processes</v>
          </cell>
          <cell r="I11281" t="str">
            <v>Wastewater, Aggregate</v>
          </cell>
          <cell r="J11281" t="str">
            <v>Process Equipment Drains</v>
          </cell>
          <cell r="N11281">
            <v>40988</v>
          </cell>
        </row>
        <row r="11282">
          <cell r="A11282" t="str">
            <v>62582501</v>
          </cell>
          <cell r="B11282" t="str">
            <v>Point</v>
          </cell>
          <cell r="C11282" t="str">
            <v>Food&amp;Agric /Wastewater, Pts of Generation /Viscose Filtering</v>
          </cell>
          <cell r="D11282" t="str">
            <v>Industrial Processes - NEC</v>
          </cell>
          <cell r="G11282" t="str">
            <v>MACT Source Categories</v>
          </cell>
          <cell r="H11282" t="str">
            <v>Food and Agricultural Processes</v>
          </cell>
          <cell r="I11282" t="str">
            <v>Wastewater, Points of Generation</v>
          </cell>
          <cell r="J11282" t="str">
            <v>Viscose Filtering</v>
          </cell>
          <cell r="N11282">
            <v>40988</v>
          </cell>
        </row>
        <row r="11283">
          <cell r="A11283" t="str">
            <v>62582502</v>
          </cell>
          <cell r="B11283" t="str">
            <v>Point</v>
          </cell>
          <cell r="C11283" t="str">
            <v>Food&amp;Agric /Wastewater, Pts of Generation /Water Washing</v>
          </cell>
          <cell r="D11283" t="str">
            <v>Industrial Processes - NEC</v>
          </cell>
          <cell r="G11283" t="str">
            <v>MACT Source Categories</v>
          </cell>
          <cell r="H11283" t="str">
            <v>Food and Agricultural Processes</v>
          </cell>
          <cell r="I11283" t="str">
            <v>Wastewater, Points of Generation</v>
          </cell>
          <cell r="J11283" t="str">
            <v>Water Washing</v>
          </cell>
          <cell r="N11283">
            <v>40988</v>
          </cell>
        </row>
        <row r="11284">
          <cell r="A11284" t="str">
            <v>62582503</v>
          </cell>
          <cell r="B11284" t="str">
            <v>Point</v>
          </cell>
          <cell r="C11284" t="str">
            <v>Food&amp;Agric /Wastewater, Pts of Generation /Acid Bath Evaporator</v>
          </cell>
          <cell r="D11284" t="str">
            <v>Industrial Processes - NEC</v>
          </cell>
          <cell r="G11284" t="str">
            <v>MACT Source Categories</v>
          </cell>
          <cell r="H11284" t="str">
            <v>Food and Agricultural Processes</v>
          </cell>
          <cell r="I11284" t="str">
            <v>Wastewater, Points of Generation</v>
          </cell>
          <cell r="J11284" t="str">
            <v>Acid Bath Evaporator</v>
          </cell>
          <cell r="N11284">
            <v>40988</v>
          </cell>
        </row>
        <row r="11285">
          <cell r="A11285" t="str">
            <v>62582599</v>
          </cell>
          <cell r="B11285" t="str">
            <v>Point</v>
          </cell>
          <cell r="C11285" t="str">
            <v>Food&amp;Agric /Wastewater, Pts of Generation /Specify Point of Generation</v>
          </cell>
          <cell r="D11285" t="str">
            <v>Industrial Processes - NEC</v>
          </cell>
          <cell r="G11285" t="str">
            <v>MACT Source Categories</v>
          </cell>
          <cell r="H11285" t="str">
            <v>Food and Agricultural Processes</v>
          </cell>
          <cell r="I11285" t="str">
            <v>Wastewater, Points of Generation</v>
          </cell>
          <cell r="J11285" t="str">
            <v>Specify Point of Generation</v>
          </cell>
          <cell r="N11285">
            <v>40988</v>
          </cell>
        </row>
        <row r="11286">
          <cell r="A11286" t="str">
            <v>63111001</v>
          </cell>
          <cell r="B11286" t="str">
            <v>Point</v>
          </cell>
          <cell r="C11286" t="str">
            <v>2,4-D Salts and Esters Production</v>
          </cell>
          <cell r="D11286" t="str">
            <v>Industrial Processes - Chemical Manuf</v>
          </cell>
          <cell r="G11286" t="str">
            <v>MACT Source Categories</v>
          </cell>
          <cell r="H11286" t="str">
            <v>Agricultural Chemicals Production</v>
          </cell>
          <cell r="I11286" t="str">
            <v>2,4-D Salts and Esters Production</v>
          </cell>
          <cell r="J11286" t="str">
            <v>2,4-D Salts and Esters Production</v>
          </cell>
          <cell r="N11286">
            <v>40988</v>
          </cell>
        </row>
        <row r="11287">
          <cell r="A11287" t="str">
            <v>63111010</v>
          </cell>
          <cell r="B11287" t="str">
            <v>Point</v>
          </cell>
          <cell r="C11287" t="str">
            <v>2,4-D Salts and Esters Prod /Process Vents: 2,4-D Salts and Esters Production</v>
          </cell>
          <cell r="D11287" t="str">
            <v>Industrial Processes - Chemical Manuf</v>
          </cell>
          <cell r="G11287" t="str">
            <v>MACT Source Categories</v>
          </cell>
          <cell r="H11287" t="str">
            <v>Agricultural Chemicals Production</v>
          </cell>
          <cell r="I11287" t="str">
            <v>2,4-D Salts and Esters Production</v>
          </cell>
          <cell r="J11287" t="str">
            <v>Process Vents: 2,4-D Salts and Esters Production</v>
          </cell>
          <cell r="N11287">
            <v>40988</v>
          </cell>
        </row>
        <row r="11288">
          <cell r="A11288" t="str">
            <v>63111011</v>
          </cell>
          <cell r="B11288" t="str">
            <v>Point</v>
          </cell>
          <cell r="C11288" t="str">
            <v>2,4-D Salts and Esters Prod /Process Vents, Chlorophenol Unit: Chlorination Reactor</v>
          </cell>
          <cell r="D11288" t="str">
            <v>Industrial Processes - Chemical Manuf</v>
          </cell>
          <cell r="G11288" t="str">
            <v>MACT Source Categories</v>
          </cell>
          <cell r="H11288" t="str">
            <v>Agricultural Chemicals Production</v>
          </cell>
          <cell r="I11288" t="str">
            <v>2,4-D Salts and Esters Production</v>
          </cell>
          <cell r="J11288" t="str">
            <v>Process Vents, Chlorophenol Unit: Chlorination Reactor</v>
          </cell>
          <cell r="N11288">
            <v>40988</v>
          </cell>
        </row>
        <row r="11289">
          <cell r="A11289" t="str">
            <v>63111012</v>
          </cell>
          <cell r="B11289" t="str">
            <v>Point</v>
          </cell>
          <cell r="C11289" t="str">
            <v>2,4-D Salts and Esters Prod /Process Vents, Chlorophenol Unit: Distillation</v>
          </cell>
          <cell r="D11289" t="str">
            <v>Industrial Processes - Chemical Manuf</v>
          </cell>
          <cell r="G11289" t="str">
            <v>MACT Source Categories</v>
          </cell>
          <cell r="H11289" t="str">
            <v>Agricultural Chemicals Production</v>
          </cell>
          <cell r="I11289" t="str">
            <v>2,4-D Salts and Esters Production</v>
          </cell>
          <cell r="J11289" t="str">
            <v>Process Vents, Chlorophenol Unit: Distillation</v>
          </cell>
          <cell r="N11289">
            <v>40988</v>
          </cell>
        </row>
        <row r="11290">
          <cell r="A11290" t="str">
            <v>63111020</v>
          </cell>
          <cell r="B11290" t="str">
            <v>Point</v>
          </cell>
          <cell r="C11290" t="str">
            <v>2,4-D Salts and Esters Prod /Process Vents, Chloroacetic Acid Plant</v>
          </cell>
          <cell r="D11290" t="str">
            <v>Industrial Processes - Chemical Manuf</v>
          </cell>
          <cell r="G11290" t="str">
            <v>MACT Source Categories</v>
          </cell>
          <cell r="H11290" t="str">
            <v>Agricultural Chemicals Production</v>
          </cell>
          <cell r="I11290" t="str">
            <v>2,4-D Salts and Esters Production</v>
          </cell>
          <cell r="J11290" t="str">
            <v>Process Vents, Chloroacetic Acid Plant</v>
          </cell>
          <cell r="N11290">
            <v>40988</v>
          </cell>
        </row>
        <row r="11291">
          <cell r="A11291" t="str">
            <v>63111021</v>
          </cell>
          <cell r="B11291" t="str">
            <v>Point</v>
          </cell>
          <cell r="C11291" t="str">
            <v>2,4-D Salts and Esters Prod /Process Vents, Chloroacetic Acid Plant: Neutralizer</v>
          </cell>
          <cell r="D11291" t="str">
            <v>Industrial Processes - Chemical Manuf</v>
          </cell>
          <cell r="G11291" t="str">
            <v>MACT Source Categories</v>
          </cell>
          <cell r="H11291" t="str">
            <v>Agricultural Chemicals Production</v>
          </cell>
          <cell r="I11291" t="str">
            <v>2,4-D Salts and Esters Production</v>
          </cell>
          <cell r="J11291" t="str">
            <v>Process Vents, Chloroacetic Acid Plant: Neutralizer</v>
          </cell>
          <cell r="N11291">
            <v>40988</v>
          </cell>
        </row>
        <row r="11292">
          <cell r="A11292" t="str">
            <v>63111030</v>
          </cell>
          <cell r="B11292" t="str">
            <v>Point</v>
          </cell>
          <cell r="C11292" t="str">
            <v>2,4-D Salts and Esters Prod /Process Vents, Chlorine Plant</v>
          </cell>
          <cell r="D11292" t="str">
            <v>Industrial Processes - Chemical Manuf</v>
          </cell>
          <cell r="G11292" t="str">
            <v>MACT Source Categories</v>
          </cell>
          <cell r="H11292" t="str">
            <v>Agricultural Chemicals Production</v>
          </cell>
          <cell r="I11292" t="str">
            <v>2,4-D Salts and Esters Production</v>
          </cell>
          <cell r="J11292" t="str">
            <v>Process Vents, Chlorine Plant</v>
          </cell>
          <cell r="N11292">
            <v>40988</v>
          </cell>
        </row>
        <row r="11293">
          <cell r="A11293" t="str">
            <v>63111040</v>
          </cell>
          <cell r="B11293" t="str">
            <v>Point</v>
          </cell>
          <cell r="C11293" t="str">
            <v>2,4-D Salts and Esters Prod /Process Vents, 2,4-D: Neutralizer (Chlorine and Phenoxyacetic Acid)</v>
          </cell>
          <cell r="D11293" t="str">
            <v>Industrial Processes - Chemical Manuf</v>
          </cell>
          <cell r="G11293" t="str">
            <v>MACT Source Categories</v>
          </cell>
          <cell r="H11293" t="str">
            <v>Agricultural Chemicals Production</v>
          </cell>
          <cell r="I11293" t="str">
            <v>2,4-D Salts and Esters Production</v>
          </cell>
          <cell r="J11293" t="str">
            <v>Process Vents, 2,4-D: Neutralizer (Chlorine and Phenoxyacetic Acid)</v>
          </cell>
          <cell r="N11293">
            <v>40988</v>
          </cell>
        </row>
        <row r="11294">
          <cell r="A11294" t="str">
            <v>63111041</v>
          </cell>
          <cell r="B11294" t="str">
            <v>Point</v>
          </cell>
          <cell r="C11294" t="str">
            <v>2,4-D Salts and Esters Prod /Process Vents, 2,4-D: Condensation Reactor</v>
          </cell>
          <cell r="D11294" t="str">
            <v>Industrial Processes - Chemical Manuf</v>
          </cell>
          <cell r="G11294" t="str">
            <v>MACT Source Categories</v>
          </cell>
          <cell r="H11294" t="str">
            <v>Agricultural Chemicals Production</v>
          </cell>
          <cell r="I11294" t="str">
            <v>2,4-D Salts and Esters Production</v>
          </cell>
          <cell r="J11294" t="str">
            <v>Process Vents, 2,4-D: Condensation Reactor</v>
          </cell>
          <cell r="N11294">
            <v>40988</v>
          </cell>
        </row>
        <row r="11295">
          <cell r="A11295" t="str">
            <v>63111042</v>
          </cell>
          <cell r="B11295" t="str">
            <v>Point</v>
          </cell>
          <cell r="C11295" t="str">
            <v>2,4-D Salts and Esters Prod /Process Vents: 2,4-D Recovery</v>
          </cell>
          <cell r="D11295" t="str">
            <v>Industrial Processes - Chemical Manuf</v>
          </cell>
          <cell r="G11295" t="str">
            <v>MACT Source Categories</v>
          </cell>
          <cell r="H11295" t="str">
            <v>Agricultural Chemicals Production</v>
          </cell>
          <cell r="I11295" t="str">
            <v>2,4-D Salts and Esters Production</v>
          </cell>
          <cell r="J11295" t="str">
            <v>Process Vents: 2,4-D Recovery</v>
          </cell>
          <cell r="N11295">
            <v>40988</v>
          </cell>
        </row>
        <row r="11296">
          <cell r="A11296" t="str">
            <v>63111043</v>
          </cell>
          <cell r="B11296" t="str">
            <v>Point</v>
          </cell>
          <cell r="C11296" t="str">
            <v>2,4-D Salts and Esters Prod /Process Vents, 2,4-D Recovery: Vessel</v>
          </cell>
          <cell r="D11296" t="str">
            <v>Industrial Processes - Chemical Manuf</v>
          </cell>
          <cell r="G11296" t="str">
            <v>MACT Source Categories</v>
          </cell>
          <cell r="H11296" t="str">
            <v>Agricultural Chemicals Production</v>
          </cell>
          <cell r="I11296" t="str">
            <v>2,4-D Salts and Esters Production</v>
          </cell>
          <cell r="J11296" t="str">
            <v>Process Vents, 2,4-D Recovery: Vessel</v>
          </cell>
          <cell r="N11296">
            <v>40988</v>
          </cell>
        </row>
        <row r="11297">
          <cell r="A11297" t="str">
            <v>63111044</v>
          </cell>
          <cell r="B11297" t="str">
            <v>Point</v>
          </cell>
          <cell r="C11297" t="str">
            <v>2,4-D Salts and Esters Prod /Process Vents, 2,4-D Recovery: Filtration</v>
          </cell>
          <cell r="D11297" t="str">
            <v>Industrial Processes - Chemical Manuf</v>
          </cell>
          <cell r="G11297" t="str">
            <v>MACT Source Categories</v>
          </cell>
          <cell r="H11297" t="str">
            <v>Agricultural Chemicals Production</v>
          </cell>
          <cell r="I11297" t="str">
            <v>2,4-D Salts and Esters Production</v>
          </cell>
          <cell r="J11297" t="str">
            <v>Process Vents, 2,4-D Recovery: Filtration</v>
          </cell>
          <cell r="N11297">
            <v>40988</v>
          </cell>
        </row>
        <row r="11298">
          <cell r="A11298" t="str">
            <v>63111045</v>
          </cell>
          <cell r="B11298" t="str">
            <v>Point</v>
          </cell>
          <cell r="C11298" t="str">
            <v>2,4-D Salts and Esters Prod /Process Vents, 2,4-D: Dryer (For Wet 2,4-D)</v>
          </cell>
          <cell r="D11298" t="str">
            <v>Industrial Processes - Chemical Manuf</v>
          </cell>
          <cell r="G11298" t="str">
            <v>MACT Source Categories</v>
          </cell>
          <cell r="H11298" t="str">
            <v>Agricultural Chemicals Production</v>
          </cell>
          <cell r="I11298" t="str">
            <v>2,4-D Salts and Esters Production</v>
          </cell>
          <cell r="J11298" t="str">
            <v>Process Vents, 2,4-D: Dryer (For Wet 2,4-D)</v>
          </cell>
          <cell r="N11298">
            <v>40988</v>
          </cell>
        </row>
        <row r="11299">
          <cell r="A11299" t="str">
            <v>63111050</v>
          </cell>
          <cell r="B11299" t="str">
            <v>Point</v>
          </cell>
          <cell r="C11299" t="str">
            <v>2,4-D Salts and Esters Prod /Process Vents: 2,4-D Product Storage</v>
          </cell>
          <cell r="D11299" t="str">
            <v>Industrial Processes - Storage and Transfer</v>
          </cell>
          <cell r="G11299" t="str">
            <v>MACT Source Categories</v>
          </cell>
          <cell r="H11299" t="str">
            <v>Agricultural Chemicals Production</v>
          </cell>
          <cell r="I11299" t="str">
            <v>2,4-D Salts and Esters Production</v>
          </cell>
          <cell r="J11299" t="str">
            <v>Process Vents: 2,4-D Product Storage</v>
          </cell>
          <cell r="N11299">
            <v>40988</v>
          </cell>
        </row>
        <row r="11300">
          <cell r="A11300" t="str">
            <v>63111070</v>
          </cell>
          <cell r="B11300" t="str">
            <v>Point</v>
          </cell>
          <cell r="C11300" t="str">
            <v>2,4-D Salts and Esters Prod /Waste Products</v>
          </cell>
          <cell r="D11300" t="str">
            <v>Industrial Processes - Chemical Manuf</v>
          </cell>
          <cell r="G11300" t="str">
            <v>MACT Source Categories</v>
          </cell>
          <cell r="H11300" t="str">
            <v>Agricultural Chemicals Production</v>
          </cell>
          <cell r="I11300" t="str">
            <v>2,4-D Salts and Esters Production</v>
          </cell>
          <cell r="J11300" t="str">
            <v>Waste Products</v>
          </cell>
          <cell r="N11300">
            <v>40988</v>
          </cell>
        </row>
        <row r="11301">
          <cell r="A11301" t="str">
            <v>63111071</v>
          </cell>
          <cell r="B11301" t="str">
            <v>Point</v>
          </cell>
          <cell r="C11301" t="str">
            <v>2,4-D Salts and Esters Prod /Waste Products: Filter Cakes</v>
          </cell>
          <cell r="D11301" t="str">
            <v>Industrial Processes - Chemical Manuf</v>
          </cell>
          <cell r="G11301" t="str">
            <v>MACT Source Categories</v>
          </cell>
          <cell r="H11301" t="str">
            <v>Agricultural Chemicals Production</v>
          </cell>
          <cell r="I11301" t="str">
            <v>2,4-D Salts and Esters Production</v>
          </cell>
          <cell r="J11301" t="str">
            <v>Waste Products: Filter Cakes</v>
          </cell>
          <cell r="N11301">
            <v>40988</v>
          </cell>
        </row>
        <row r="11302">
          <cell r="A11302" t="str">
            <v>63111072</v>
          </cell>
          <cell r="B11302" t="str">
            <v>Point</v>
          </cell>
          <cell r="C11302" t="str">
            <v>2,4-D Salts and Esters Prod /Waste Products: Still Bottoms</v>
          </cell>
          <cell r="D11302" t="str">
            <v>Industrial Processes - Chemical Manuf</v>
          </cell>
          <cell r="G11302" t="str">
            <v>MACT Source Categories</v>
          </cell>
          <cell r="H11302" t="str">
            <v>Agricultural Chemicals Production</v>
          </cell>
          <cell r="I11302" t="str">
            <v>2,4-D Salts and Esters Production</v>
          </cell>
          <cell r="J11302" t="str">
            <v>Waste Products: Still Bottoms</v>
          </cell>
          <cell r="N11302">
            <v>40988</v>
          </cell>
        </row>
        <row r="11303">
          <cell r="A11303" t="str">
            <v>63125001</v>
          </cell>
          <cell r="B11303" t="str">
            <v>Point</v>
          </cell>
          <cell r="C11303" t="str">
            <v>Captan Production</v>
          </cell>
          <cell r="D11303" t="str">
            <v>Industrial Processes - Chemical Manuf</v>
          </cell>
          <cell r="G11303" t="str">
            <v>MACT Source Categories</v>
          </cell>
          <cell r="H11303" t="str">
            <v>Agricultural Chemicals Production</v>
          </cell>
          <cell r="I11303" t="str">
            <v>Captan Production</v>
          </cell>
          <cell r="J11303" t="str">
            <v>Captan Production</v>
          </cell>
          <cell r="N11303">
            <v>40988</v>
          </cell>
        </row>
        <row r="11304">
          <cell r="A11304" t="str">
            <v>63125010</v>
          </cell>
          <cell r="B11304" t="str">
            <v>Point</v>
          </cell>
          <cell r="C11304" t="str">
            <v>Captan Production /Process Vents: Captan Unit</v>
          </cell>
          <cell r="D11304" t="str">
            <v>Industrial Processes - Chemical Manuf</v>
          </cell>
          <cell r="G11304" t="str">
            <v>MACT Source Categories</v>
          </cell>
          <cell r="H11304" t="str">
            <v>Agricultural Chemicals Production</v>
          </cell>
          <cell r="I11304" t="str">
            <v>Captan Production</v>
          </cell>
          <cell r="J11304" t="str">
            <v>Process Vents: Captan Unit</v>
          </cell>
          <cell r="N11304">
            <v>40988</v>
          </cell>
        </row>
        <row r="11305">
          <cell r="A11305" t="str">
            <v>63125011</v>
          </cell>
          <cell r="B11305" t="str">
            <v>Point</v>
          </cell>
          <cell r="C11305" t="str">
            <v>Captan Production /Process Vents: PMM/THPI Reactor</v>
          </cell>
          <cell r="D11305" t="str">
            <v>Industrial Processes - Chemical Manuf</v>
          </cell>
          <cell r="G11305" t="str">
            <v>MACT Source Categories</v>
          </cell>
          <cell r="H11305" t="str">
            <v>Agricultural Chemicals Production</v>
          </cell>
          <cell r="I11305" t="str">
            <v>Captan Production</v>
          </cell>
          <cell r="J11305" t="str">
            <v>Process Vents: PMM/THPI Reactor</v>
          </cell>
          <cell r="N11305">
            <v>40988</v>
          </cell>
        </row>
        <row r="11306">
          <cell r="A11306" t="str">
            <v>63125012</v>
          </cell>
          <cell r="B11306" t="str">
            <v>Point</v>
          </cell>
          <cell r="C11306" t="str">
            <v>Captan Production /Process Vents: Captan Unit, Holding Vessel</v>
          </cell>
          <cell r="D11306" t="str">
            <v>Industrial Processes - Chemical Manuf</v>
          </cell>
          <cell r="G11306" t="str">
            <v>MACT Source Categories</v>
          </cell>
          <cell r="H11306" t="str">
            <v>Agricultural Chemicals Production</v>
          </cell>
          <cell r="I11306" t="str">
            <v>Captan Production</v>
          </cell>
          <cell r="J11306" t="str">
            <v>Process Vents: Captan Unit, Holding Vessel</v>
          </cell>
          <cell r="N11306">
            <v>40988</v>
          </cell>
        </row>
        <row r="11307">
          <cell r="A11307" t="str">
            <v>63125013</v>
          </cell>
          <cell r="B11307" t="str">
            <v>Point</v>
          </cell>
          <cell r="C11307" t="str">
            <v>Captan Production /Process Vents: Captan Unit, Filtration</v>
          </cell>
          <cell r="D11307" t="str">
            <v>Industrial Processes - Chemical Manuf</v>
          </cell>
          <cell r="G11307" t="str">
            <v>MACT Source Categories</v>
          </cell>
          <cell r="H11307" t="str">
            <v>Agricultural Chemicals Production</v>
          </cell>
          <cell r="I11307" t="str">
            <v>Captan Production</v>
          </cell>
          <cell r="J11307" t="str">
            <v>Process Vents: Captan Unit, Filtration</v>
          </cell>
          <cell r="N11307">
            <v>40988</v>
          </cell>
        </row>
        <row r="11308">
          <cell r="A11308" t="str">
            <v>63125014</v>
          </cell>
          <cell r="B11308" t="str">
            <v>Point</v>
          </cell>
          <cell r="C11308" t="str">
            <v>Captan Production /Process Vents: Captan Unit, Washing</v>
          </cell>
          <cell r="D11308" t="str">
            <v>Industrial Processes - Chemical Manuf</v>
          </cell>
          <cell r="G11308" t="str">
            <v>MACT Source Categories</v>
          </cell>
          <cell r="H11308" t="str">
            <v>Agricultural Chemicals Production</v>
          </cell>
          <cell r="I11308" t="str">
            <v>Captan Production</v>
          </cell>
          <cell r="J11308" t="str">
            <v>Process Vents: Captan Unit, Washing</v>
          </cell>
          <cell r="N11308">
            <v>40988</v>
          </cell>
        </row>
        <row r="11309">
          <cell r="A11309" t="str">
            <v>63125015</v>
          </cell>
          <cell r="B11309" t="str">
            <v>Point</v>
          </cell>
          <cell r="C11309" t="str">
            <v>Captan Production /Process Vents: Captan Unit, Drying</v>
          </cell>
          <cell r="D11309" t="str">
            <v>Industrial Processes - Chemical Manuf</v>
          </cell>
          <cell r="G11309" t="str">
            <v>MACT Source Categories</v>
          </cell>
          <cell r="H11309" t="str">
            <v>Agricultural Chemicals Production</v>
          </cell>
          <cell r="I11309" t="str">
            <v>Captan Production</v>
          </cell>
          <cell r="J11309" t="str">
            <v>Process Vents: Captan Unit, Drying</v>
          </cell>
          <cell r="N11309">
            <v>40988</v>
          </cell>
        </row>
        <row r="11310">
          <cell r="A11310" t="str">
            <v>63125030</v>
          </cell>
          <cell r="B11310" t="str">
            <v>Point</v>
          </cell>
          <cell r="C11310" t="str">
            <v>Captan Production /Process Vents: THPI Production</v>
          </cell>
          <cell r="D11310" t="str">
            <v>Industrial Processes - Chemical Manuf</v>
          </cell>
          <cell r="G11310" t="str">
            <v>MACT Source Categories</v>
          </cell>
          <cell r="H11310" t="str">
            <v>Agricultural Chemicals Production</v>
          </cell>
          <cell r="I11310" t="str">
            <v>Captan Production</v>
          </cell>
          <cell r="J11310" t="str">
            <v>Process Vents: THPI Production</v>
          </cell>
          <cell r="N11310">
            <v>40988</v>
          </cell>
        </row>
        <row r="11311">
          <cell r="A11311" t="str">
            <v>63125031</v>
          </cell>
          <cell r="B11311" t="str">
            <v>Point</v>
          </cell>
          <cell r="C11311" t="str">
            <v>Captan Production /Process Vents: THPI Reactor</v>
          </cell>
          <cell r="D11311" t="str">
            <v>Industrial Processes - Chemical Manuf</v>
          </cell>
          <cell r="G11311" t="str">
            <v>MACT Source Categories</v>
          </cell>
          <cell r="H11311" t="str">
            <v>Agricultural Chemicals Production</v>
          </cell>
          <cell r="I11311" t="str">
            <v>Captan Production</v>
          </cell>
          <cell r="J11311" t="str">
            <v>Process Vents: THPI Reactor</v>
          </cell>
          <cell r="N11311">
            <v>40988</v>
          </cell>
        </row>
        <row r="11312">
          <cell r="A11312" t="str">
            <v>63125032</v>
          </cell>
          <cell r="B11312" t="str">
            <v>Point</v>
          </cell>
          <cell r="C11312" t="str">
            <v>Captan Production /Process Vents: THPI Flaker</v>
          </cell>
          <cell r="D11312" t="str">
            <v>Industrial Processes - Chemical Manuf</v>
          </cell>
          <cell r="G11312" t="str">
            <v>MACT Source Categories</v>
          </cell>
          <cell r="H11312" t="str">
            <v>Agricultural Chemicals Production</v>
          </cell>
          <cell r="I11312" t="str">
            <v>Captan Production</v>
          </cell>
          <cell r="J11312" t="str">
            <v>Process Vents: THPI Flaker</v>
          </cell>
          <cell r="N11312">
            <v>40988</v>
          </cell>
        </row>
        <row r="11313">
          <cell r="A11313" t="str">
            <v>63125040</v>
          </cell>
          <cell r="B11313" t="str">
            <v>Point</v>
          </cell>
          <cell r="C11313" t="str">
            <v>Captan Production /Process Vents: PMM Production</v>
          </cell>
          <cell r="D11313" t="str">
            <v>Industrial Processes - Chemical Manuf</v>
          </cell>
          <cell r="G11313" t="str">
            <v>MACT Source Categories</v>
          </cell>
          <cell r="H11313" t="str">
            <v>Agricultural Chemicals Production</v>
          </cell>
          <cell r="I11313" t="str">
            <v>Captan Production</v>
          </cell>
          <cell r="J11313" t="str">
            <v>Process Vents: PMM Production</v>
          </cell>
          <cell r="N11313">
            <v>40988</v>
          </cell>
        </row>
        <row r="11314">
          <cell r="A11314" t="str">
            <v>63125041</v>
          </cell>
          <cell r="B11314" t="str">
            <v>Point</v>
          </cell>
          <cell r="C11314" t="str">
            <v>Captan Production /Process Vents: PMM Chlorinator</v>
          </cell>
          <cell r="D11314" t="str">
            <v>Industrial Processes - Chemical Manuf</v>
          </cell>
          <cell r="G11314" t="str">
            <v>MACT Source Categories</v>
          </cell>
          <cell r="H11314" t="str">
            <v>Agricultural Chemicals Production</v>
          </cell>
          <cell r="I11314" t="str">
            <v>Captan Production</v>
          </cell>
          <cell r="J11314" t="str">
            <v>Process Vents: PMM Chlorinator</v>
          </cell>
          <cell r="N11314">
            <v>40988</v>
          </cell>
        </row>
        <row r="11315">
          <cell r="A11315" t="str">
            <v>63125042</v>
          </cell>
          <cell r="B11315" t="str">
            <v>Point</v>
          </cell>
          <cell r="C11315" t="str">
            <v>Captan Production /Process Vents: PMM Distillation</v>
          </cell>
          <cell r="D11315" t="str">
            <v>Industrial Processes - Chemical Manuf</v>
          </cell>
          <cell r="G11315" t="str">
            <v>MACT Source Categories</v>
          </cell>
          <cell r="H11315" t="str">
            <v>Agricultural Chemicals Production</v>
          </cell>
          <cell r="I11315" t="str">
            <v>Captan Production</v>
          </cell>
          <cell r="J11315" t="str">
            <v>Process Vents: PMM Distillation</v>
          </cell>
          <cell r="N11315">
            <v>40988</v>
          </cell>
        </row>
        <row r="11316">
          <cell r="A11316" t="str">
            <v>63125080</v>
          </cell>
          <cell r="B11316" t="str">
            <v>Point</v>
          </cell>
          <cell r="C11316" t="str">
            <v>Captan Production /Process Vents: Captan Unit, Product Storage and Packaging</v>
          </cell>
          <cell r="D11316" t="str">
            <v>Industrial Processes - Storage and Transfer</v>
          </cell>
          <cell r="G11316" t="str">
            <v>MACT Source Categories</v>
          </cell>
          <cell r="H11316" t="str">
            <v>Agricultural Chemicals Production</v>
          </cell>
          <cell r="I11316" t="str">
            <v>Captan Production</v>
          </cell>
          <cell r="J11316" t="str">
            <v>Process Vents: Captan Unit, Product Storage and Packaging</v>
          </cell>
          <cell r="N11316">
            <v>40988</v>
          </cell>
        </row>
        <row r="11317">
          <cell r="A11317" t="str">
            <v>63131001</v>
          </cell>
          <cell r="B11317" t="str">
            <v>Point</v>
          </cell>
          <cell r="C11317" t="str">
            <v>Chlorothalonil Production /Chlorothalonil Production</v>
          </cell>
          <cell r="D11317" t="str">
            <v>Industrial Processes - Chemical Manuf</v>
          </cell>
          <cell r="G11317" t="str">
            <v>MACT Source Categories</v>
          </cell>
          <cell r="H11317" t="str">
            <v>Agricultural Chemicals Production</v>
          </cell>
          <cell r="I11317" t="str">
            <v>Chlorothalonil Production</v>
          </cell>
          <cell r="J11317" t="str">
            <v>Chlorothalonil Production</v>
          </cell>
          <cell r="N11317">
            <v>40988</v>
          </cell>
        </row>
        <row r="11318">
          <cell r="A11318" t="str">
            <v>63131010</v>
          </cell>
          <cell r="B11318" t="str">
            <v>Point</v>
          </cell>
          <cell r="C11318" t="str">
            <v>Chlorothalonil Production /Process Vents: Chlorothalonil Production</v>
          </cell>
          <cell r="D11318" t="str">
            <v>Industrial Processes - Chemical Manuf</v>
          </cell>
          <cell r="G11318" t="str">
            <v>MACT Source Categories</v>
          </cell>
          <cell r="H11318" t="str">
            <v>Agricultural Chemicals Production</v>
          </cell>
          <cell r="I11318" t="str">
            <v>Chlorothalonil Production</v>
          </cell>
          <cell r="J11318" t="str">
            <v>Process Vents: Chlorothalonil Production</v>
          </cell>
          <cell r="N11318">
            <v>40988</v>
          </cell>
        </row>
        <row r="11319">
          <cell r="A11319" t="str">
            <v>63131011</v>
          </cell>
          <cell r="B11319" t="str">
            <v>Point</v>
          </cell>
          <cell r="C11319" t="str">
            <v>Chlorothalonil Production /Process Vents: IPN Feed Bin</v>
          </cell>
          <cell r="D11319" t="str">
            <v>Industrial Processes - Chemical Manuf</v>
          </cell>
          <cell r="G11319" t="str">
            <v>MACT Source Categories</v>
          </cell>
          <cell r="H11319" t="str">
            <v>Agricultural Chemicals Production</v>
          </cell>
          <cell r="I11319" t="str">
            <v>Chlorothalonil Production</v>
          </cell>
          <cell r="J11319" t="str">
            <v>Process Vents: IPN Feed Bin</v>
          </cell>
          <cell r="N11319">
            <v>40988</v>
          </cell>
        </row>
        <row r="11320">
          <cell r="A11320" t="str">
            <v>63131012</v>
          </cell>
          <cell r="B11320" t="str">
            <v>Point</v>
          </cell>
          <cell r="C11320" t="str">
            <v>Chlorothalonil Production /Process Vents: IPN Melt Pot</v>
          </cell>
          <cell r="D11320" t="str">
            <v>Industrial Processes - Chemical Manuf</v>
          </cell>
          <cell r="G11320" t="str">
            <v>MACT Source Categories</v>
          </cell>
          <cell r="H11320" t="str">
            <v>Agricultural Chemicals Production</v>
          </cell>
          <cell r="I11320" t="str">
            <v>Chlorothalonil Production</v>
          </cell>
          <cell r="J11320" t="str">
            <v>Process Vents: IPN Melt Pot</v>
          </cell>
          <cell r="N11320">
            <v>40988</v>
          </cell>
        </row>
        <row r="11321">
          <cell r="A11321" t="str">
            <v>63131013</v>
          </cell>
          <cell r="B11321" t="str">
            <v>Point</v>
          </cell>
          <cell r="C11321" t="str">
            <v>Chlorothalonil Production /Process Vents: Reactor</v>
          </cell>
          <cell r="D11321" t="str">
            <v>Industrial Processes - Chemical Manuf</v>
          </cell>
          <cell r="G11321" t="str">
            <v>MACT Source Categories</v>
          </cell>
          <cell r="H11321" t="str">
            <v>Agricultural Chemicals Production</v>
          </cell>
          <cell r="I11321" t="str">
            <v>Chlorothalonil Production</v>
          </cell>
          <cell r="J11321" t="str">
            <v>Process Vents: Reactor</v>
          </cell>
          <cell r="N11321">
            <v>40988</v>
          </cell>
        </row>
        <row r="11322">
          <cell r="A11322" t="str">
            <v>63131014</v>
          </cell>
          <cell r="B11322" t="str">
            <v>Point</v>
          </cell>
          <cell r="C11322" t="str">
            <v>Chlorothalonil Production /Process Vents: Desublimer</v>
          </cell>
          <cell r="D11322" t="str">
            <v>Industrial Processes - Chemical Manuf</v>
          </cell>
          <cell r="G11322" t="str">
            <v>MACT Source Categories</v>
          </cell>
          <cell r="H11322" t="str">
            <v>Agricultural Chemicals Production</v>
          </cell>
          <cell r="I11322" t="str">
            <v>Chlorothalonil Production</v>
          </cell>
          <cell r="J11322" t="str">
            <v>Process Vents: Desublimer</v>
          </cell>
          <cell r="N11322">
            <v>40988</v>
          </cell>
        </row>
        <row r="11323">
          <cell r="A11323" t="str">
            <v>63131015</v>
          </cell>
          <cell r="B11323" t="str">
            <v>Point</v>
          </cell>
          <cell r="C11323" t="str">
            <v>Chlorothalonil Production /Process Vents: Desublimer Feed Tank</v>
          </cell>
          <cell r="D11323" t="str">
            <v>Industrial Processes - Chemical Manuf</v>
          </cell>
          <cell r="G11323" t="str">
            <v>MACT Source Categories</v>
          </cell>
          <cell r="H11323" t="str">
            <v>Agricultural Chemicals Production</v>
          </cell>
          <cell r="I11323" t="str">
            <v>Chlorothalonil Production</v>
          </cell>
          <cell r="J11323" t="str">
            <v>Process Vents: Desublimer Feed Tank</v>
          </cell>
          <cell r="N11323">
            <v>40988</v>
          </cell>
        </row>
        <row r="11324">
          <cell r="A11324" t="str">
            <v>63131016</v>
          </cell>
          <cell r="B11324" t="str">
            <v>Point</v>
          </cell>
          <cell r="C11324" t="str">
            <v>Chlorothalonil Production /Process Vents: Converters</v>
          </cell>
          <cell r="D11324" t="str">
            <v>Industrial Processes - Chemical Manuf</v>
          </cell>
          <cell r="G11324" t="str">
            <v>MACT Source Categories</v>
          </cell>
          <cell r="H11324" t="str">
            <v>Agricultural Chemicals Production</v>
          </cell>
          <cell r="I11324" t="str">
            <v>Chlorothalonil Production</v>
          </cell>
          <cell r="J11324" t="str">
            <v>Process Vents: Converters</v>
          </cell>
          <cell r="N11324">
            <v>40988</v>
          </cell>
        </row>
        <row r="11325">
          <cell r="A11325" t="str">
            <v>63131017</v>
          </cell>
          <cell r="B11325" t="str">
            <v>Point</v>
          </cell>
          <cell r="C11325" t="str">
            <v>Chlorothalonil Production /Process Vents: Blender</v>
          </cell>
          <cell r="D11325" t="str">
            <v>Industrial Processes - Chemical Manuf</v>
          </cell>
          <cell r="G11325" t="str">
            <v>MACT Source Categories</v>
          </cell>
          <cell r="H11325" t="str">
            <v>Agricultural Chemicals Production</v>
          </cell>
          <cell r="I11325" t="str">
            <v>Chlorothalonil Production</v>
          </cell>
          <cell r="J11325" t="str">
            <v>Process Vents: Blender</v>
          </cell>
          <cell r="N11325">
            <v>40988</v>
          </cell>
        </row>
        <row r="11326">
          <cell r="A11326" t="str">
            <v>63131018</v>
          </cell>
          <cell r="B11326" t="str">
            <v>Point</v>
          </cell>
          <cell r="C11326" t="str">
            <v>Chlorothalonil Production /Process Vents: Product Packaging</v>
          </cell>
          <cell r="D11326" t="str">
            <v>Industrial Processes - Chemical Manuf</v>
          </cell>
          <cell r="G11326" t="str">
            <v>MACT Source Categories</v>
          </cell>
          <cell r="H11326" t="str">
            <v>Agricultural Chemicals Production</v>
          </cell>
          <cell r="I11326" t="str">
            <v>Chlorothalonil Production</v>
          </cell>
          <cell r="J11326" t="str">
            <v>Process Vents: Product Packaging</v>
          </cell>
          <cell r="N11326">
            <v>40988</v>
          </cell>
        </row>
        <row r="11327">
          <cell r="A11327" t="str">
            <v>63131030</v>
          </cell>
          <cell r="B11327" t="str">
            <v>Point</v>
          </cell>
          <cell r="C11327" t="str">
            <v>Chlorothalonil Production /Process Vents, Chlorine (Cl) Recovery System</v>
          </cell>
          <cell r="D11327" t="str">
            <v>Industrial Processes - Chemical Manuf</v>
          </cell>
          <cell r="G11327" t="str">
            <v>MACT Source Categories</v>
          </cell>
          <cell r="H11327" t="str">
            <v>Agricultural Chemicals Production</v>
          </cell>
          <cell r="I11327" t="str">
            <v>Chlorothalonil Production</v>
          </cell>
          <cell r="J11327" t="str">
            <v>Process Vents, Chlorine (Cl) Recovery System</v>
          </cell>
          <cell r="N11327">
            <v>40988</v>
          </cell>
        </row>
        <row r="11328">
          <cell r="A11328" t="str">
            <v>63131031</v>
          </cell>
          <cell r="B11328" t="str">
            <v>Point</v>
          </cell>
          <cell r="C11328" t="str">
            <v>Chlorothalonil Production /Process Vents, Cl Recovery System: Knockout Pots</v>
          </cell>
          <cell r="D11328" t="str">
            <v>Industrial Processes - Chemical Manuf</v>
          </cell>
          <cell r="G11328" t="str">
            <v>MACT Source Categories</v>
          </cell>
          <cell r="H11328" t="str">
            <v>Agricultural Chemicals Production</v>
          </cell>
          <cell r="I11328" t="str">
            <v>Chlorothalonil Production</v>
          </cell>
          <cell r="J11328" t="str">
            <v>Process Vents, Cl Recovery System: Knockout Pots</v>
          </cell>
          <cell r="N11328">
            <v>40988</v>
          </cell>
        </row>
        <row r="11329">
          <cell r="A11329" t="str">
            <v>63131032</v>
          </cell>
          <cell r="B11329" t="str">
            <v>Point</v>
          </cell>
          <cell r="C11329" t="str">
            <v>Chlorothalonil Production /Process Vents, Cl Recovery System: HCl Absorber</v>
          </cell>
          <cell r="D11329" t="str">
            <v>Industrial Processes - Chemical Manuf</v>
          </cell>
          <cell r="G11329" t="str">
            <v>MACT Source Categories</v>
          </cell>
          <cell r="H11329" t="str">
            <v>Agricultural Chemicals Production</v>
          </cell>
          <cell r="I11329" t="str">
            <v>Chlorothalonil Production</v>
          </cell>
          <cell r="J11329" t="str">
            <v>Process Vents, Cl Recovery System: HCl Absorber</v>
          </cell>
          <cell r="N11329">
            <v>40988</v>
          </cell>
        </row>
        <row r="11330">
          <cell r="A11330" t="str">
            <v>63131033</v>
          </cell>
          <cell r="B11330" t="str">
            <v>Point</v>
          </cell>
          <cell r="C11330" t="str">
            <v>Chlorothalonil Production /Process Vents, By-product Purification: CCl4 Evaporator</v>
          </cell>
          <cell r="D11330" t="str">
            <v>Industrial Processes - Chemical Manuf</v>
          </cell>
          <cell r="G11330" t="str">
            <v>MACT Source Categories</v>
          </cell>
          <cell r="H11330" t="str">
            <v>Agricultural Chemicals Production</v>
          </cell>
          <cell r="I11330" t="str">
            <v>Chlorothalonil Production</v>
          </cell>
          <cell r="J11330" t="str">
            <v>Process Vents, By-product Purification: CCl4 Evaporator</v>
          </cell>
          <cell r="N11330">
            <v>40988</v>
          </cell>
        </row>
        <row r="11331">
          <cell r="A11331" t="str">
            <v>63131034</v>
          </cell>
          <cell r="B11331" t="str">
            <v>Point</v>
          </cell>
          <cell r="C11331" t="str">
            <v>Chlorothalonil Production /Process Vents, Cl Recovery System: Bottom Drumming System</v>
          </cell>
          <cell r="D11331" t="str">
            <v>Industrial Processes - Chemical Manuf</v>
          </cell>
          <cell r="G11331" t="str">
            <v>MACT Source Categories</v>
          </cell>
          <cell r="H11331" t="str">
            <v>Agricultural Chemicals Production</v>
          </cell>
          <cell r="I11331" t="str">
            <v>Chlorothalonil Production</v>
          </cell>
          <cell r="J11331" t="str">
            <v>Process Vents, Cl Recovery System: Bottom Drumming System</v>
          </cell>
          <cell r="N11331">
            <v>40988</v>
          </cell>
        </row>
        <row r="11332">
          <cell r="A11332" t="str">
            <v>63131038</v>
          </cell>
          <cell r="B11332" t="str">
            <v>Point</v>
          </cell>
          <cell r="C11332" t="str">
            <v>Chlorothalonil Production /Process Vents: CCl4 Collection System</v>
          </cell>
          <cell r="D11332" t="str">
            <v>Industrial Processes - Chemical Manuf</v>
          </cell>
          <cell r="G11332" t="str">
            <v>MACT Source Categories</v>
          </cell>
          <cell r="H11332" t="str">
            <v>Agricultural Chemicals Production</v>
          </cell>
          <cell r="I11332" t="str">
            <v>Chlorothalonil Production</v>
          </cell>
          <cell r="J11332" t="str">
            <v>Process Vents: CCl4 Collection System</v>
          </cell>
          <cell r="N11332">
            <v>40988</v>
          </cell>
        </row>
        <row r="11333">
          <cell r="A11333" t="str">
            <v>63131080</v>
          </cell>
          <cell r="B11333" t="str">
            <v>Point</v>
          </cell>
          <cell r="C11333" t="str">
            <v>Chlorothalonil Production /Process Vents: End Product Storage</v>
          </cell>
          <cell r="D11333" t="str">
            <v>Industrial Processes - Storage and Transfer</v>
          </cell>
          <cell r="G11333" t="str">
            <v>MACT Source Categories</v>
          </cell>
          <cell r="H11333" t="str">
            <v>Agricultural Chemicals Production</v>
          </cell>
          <cell r="I11333" t="str">
            <v>Chlorothalonil Production</v>
          </cell>
          <cell r="J11333" t="str">
            <v>Process Vents: End Product Storage</v>
          </cell>
          <cell r="N11333">
            <v>40988</v>
          </cell>
        </row>
        <row r="11334">
          <cell r="A11334" t="str">
            <v>63134001</v>
          </cell>
          <cell r="B11334" t="str">
            <v>Point</v>
          </cell>
          <cell r="C11334" t="str">
            <v>Dacthal Production</v>
          </cell>
          <cell r="D11334" t="str">
            <v>Industrial Processes - Chemical Manuf</v>
          </cell>
          <cell r="G11334" t="str">
            <v>MACT Source Categories</v>
          </cell>
          <cell r="H11334" t="str">
            <v>Agricultural Chemicals Production</v>
          </cell>
          <cell r="I11334" t="str">
            <v>Dacthal Production</v>
          </cell>
          <cell r="J11334" t="str">
            <v>Dacthal Production</v>
          </cell>
          <cell r="N11334">
            <v>40988</v>
          </cell>
        </row>
        <row r="11335">
          <cell r="A11335" t="str">
            <v>63134010</v>
          </cell>
          <cell r="B11335" t="str">
            <v>Point</v>
          </cell>
          <cell r="C11335" t="str">
            <v>Dacthal Production /Process Vents: Dacthal Production</v>
          </cell>
          <cell r="D11335" t="str">
            <v>Industrial Processes - Chemical Manuf</v>
          </cell>
          <cell r="G11335" t="str">
            <v>MACT Source Categories</v>
          </cell>
          <cell r="H11335" t="str">
            <v>Agricultural Chemicals Production</v>
          </cell>
          <cell r="I11335" t="str">
            <v>Dacthal Production</v>
          </cell>
          <cell r="J11335" t="str">
            <v>Process Vents: Dacthal Production</v>
          </cell>
          <cell r="N11335">
            <v>40988</v>
          </cell>
        </row>
        <row r="11336">
          <cell r="A11336" t="str">
            <v>63134011</v>
          </cell>
          <cell r="B11336" t="str">
            <v>Point</v>
          </cell>
          <cell r="C11336" t="str">
            <v>Dacthal Production /Process Vents: Photochlorination Reactor</v>
          </cell>
          <cell r="D11336" t="str">
            <v>Industrial Processes - Chemical Manuf</v>
          </cell>
          <cell r="G11336" t="str">
            <v>MACT Source Categories</v>
          </cell>
          <cell r="H11336" t="str">
            <v>Agricultural Chemicals Production</v>
          </cell>
          <cell r="I11336" t="str">
            <v>Dacthal Production</v>
          </cell>
          <cell r="J11336" t="str">
            <v>Process Vents: Photochlorination Reactor</v>
          </cell>
          <cell r="N11336">
            <v>40988</v>
          </cell>
        </row>
        <row r="11337">
          <cell r="A11337" t="str">
            <v>63134012</v>
          </cell>
          <cell r="B11337" t="str">
            <v>Point</v>
          </cell>
          <cell r="C11337" t="str">
            <v>Dacthal Production /Process Vents: Fusion Reactor</v>
          </cell>
          <cell r="D11337" t="str">
            <v>Industrial Processes - Chemical Manuf</v>
          </cell>
          <cell r="G11337" t="str">
            <v>MACT Source Categories</v>
          </cell>
          <cell r="H11337" t="str">
            <v>Agricultural Chemicals Production</v>
          </cell>
          <cell r="I11337" t="str">
            <v>Dacthal Production</v>
          </cell>
          <cell r="J11337" t="str">
            <v>Process Vents: Fusion Reactor</v>
          </cell>
          <cell r="N11337">
            <v>40988</v>
          </cell>
        </row>
        <row r="11338">
          <cell r="A11338" t="str">
            <v>63134013</v>
          </cell>
          <cell r="B11338" t="str">
            <v>Point</v>
          </cell>
          <cell r="C11338" t="str">
            <v>Dacthal Production /Process Vents: Thermal Chlorination Reactor</v>
          </cell>
          <cell r="D11338" t="str">
            <v>Industrial Processes - Chemical Manuf</v>
          </cell>
          <cell r="G11338" t="str">
            <v>MACT Source Categories</v>
          </cell>
          <cell r="H11338" t="str">
            <v>Agricultural Chemicals Production</v>
          </cell>
          <cell r="I11338" t="str">
            <v>Dacthal Production</v>
          </cell>
          <cell r="J11338" t="str">
            <v>Process Vents: Thermal Chlorination Reactor</v>
          </cell>
          <cell r="N11338">
            <v>40988</v>
          </cell>
        </row>
        <row r="11339">
          <cell r="A11339" t="str">
            <v>63134014</v>
          </cell>
          <cell r="B11339" t="str">
            <v>Point</v>
          </cell>
          <cell r="C11339" t="str">
            <v>Dacthal Production /Process Vents, Esterification Reaction: Reactors</v>
          </cell>
          <cell r="D11339" t="str">
            <v>Industrial Processes - Chemical Manuf</v>
          </cell>
          <cell r="G11339" t="str">
            <v>MACT Source Categories</v>
          </cell>
          <cell r="H11339" t="str">
            <v>Agricultural Chemicals Production</v>
          </cell>
          <cell r="I11339" t="str">
            <v>Dacthal Production</v>
          </cell>
          <cell r="J11339" t="str">
            <v>Process Vents, Esterification Reaction: Reactors</v>
          </cell>
          <cell r="N11339">
            <v>40988</v>
          </cell>
        </row>
        <row r="11340">
          <cell r="A11340" t="str">
            <v>63134015</v>
          </cell>
          <cell r="B11340" t="str">
            <v>Point</v>
          </cell>
          <cell r="C11340" t="str">
            <v>Dacthal Production /Process Vents: Still Pot Meoh Reflux Drum</v>
          </cell>
          <cell r="D11340" t="str">
            <v>Industrial Processes - Chemical Manuf</v>
          </cell>
          <cell r="G11340" t="str">
            <v>MACT Source Categories</v>
          </cell>
          <cell r="H11340" t="str">
            <v>Agricultural Chemicals Production</v>
          </cell>
          <cell r="I11340" t="str">
            <v>Dacthal Production</v>
          </cell>
          <cell r="J11340" t="str">
            <v>Process Vents: Still Pot Meoh Reflux Drum</v>
          </cell>
          <cell r="N11340">
            <v>40988</v>
          </cell>
        </row>
        <row r="11341">
          <cell r="A11341" t="str">
            <v>63134016</v>
          </cell>
          <cell r="B11341" t="str">
            <v>Point</v>
          </cell>
          <cell r="C11341" t="str">
            <v>Dacthal Production /Process Vents, Separation: Centrifuge</v>
          </cell>
          <cell r="D11341" t="str">
            <v>Industrial Processes - Chemical Manuf</v>
          </cell>
          <cell r="G11341" t="str">
            <v>MACT Source Categories</v>
          </cell>
          <cell r="H11341" t="str">
            <v>Agricultural Chemicals Production</v>
          </cell>
          <cell r="I11341" t="str">
            <v>Dacthal Production</v>
          </cell>
          <cell r="J11341" t="str">
            <v>Process Vents, Separation: Centrifuge</v>
          </cell>
          <cell r="N11341">
            <v>40988</v>
          </cell>
        </row>
        <row r="11342">
          <cell r="A11342" t="str">
            <v>63134017</v>
          </cell>
          <cell r="B11342" t="str">
            <v>Point</v>
          </cell>
          <cell r="C11342" t="str">
            <v>Dacthal Production /Process Vents: Xylol/Stripper Decanter</v>
          </cell>
          <cell r="D11342" t="str">
            <v>Industrial Processes - Chemical Manuf</v>
          </cell>
          <cell r="G11342" t="str">
            <v>MACT Source Categories</v>
          </cell>
          <cell r="H11342" t="str">
            <v>Agricultural Chemicals Production</v>
          </cell>
          <cell r="I11342" t="str">
            <v>Dacthal Production</v>
          </cell>
          <cell r="J11342" t="str">
            <v>Process Vents: Xylol/Stripper Decanter</v>
          </cell>
          <cell r="N11342">
            <v>40988</v>
          </cell>
        </row>
        <row r="11343">
          <cell r="A11343" t="str">
            <v>63134018</v>
          </cell>
          <cell r="B11343" t="str">
            <v>Point</v>
          </cell>
          <cell r="C11343" t="str">
            <v>Dacthal Production /Process Vents: Flash Distillation</v>
          </cell>
          <cell r="D11343" t="str">
            <v>Industrial Processes - Chemical Manuf</v>
          </cell>
          <cell r="G11343" t="str">
            <v>MACT Source Categories</v>
          </cell>
          <cell r="H11343" t="str">
            <v>Agricultural Chemicals Production</v>
          </cell>
          <cell r="I11343" t="str">
            <v>Dacthal Production</v>
          </cell>
          <cell r="J11343" t="str">
            <v>Process Vents: Flash Distillation</v>
          </cell>
          <cell r="N11343">
            <v>40988</v>
          </cell>
        </row>
        <row r="11344">
          <cell r="A11344" t="str">
            <v>63134019</v>
          </cell>
          <cell r="B11344" t="str">
            <v>Point</v>
          </cell>
          <cell r="C11344" t="str">
            <v>Dacthal Production /Process Vents: Organic Fume Scrubber System</v>
          </cell>
          <cell r="D11344" t="str">
            <v>Industrial Processes - Chemical Manuf</v>
          </cell>
          <cell r="G11344" t="str">
            <v>MACT Source Categories</v>
          </cell>
          <cell r="H11344" t="str">
            <v>Agricultural Chemicals Production</v>
          </cell>
          <cell r="I11344" t="str">
            <v>Dacthal Production</v>
          </cell>
          <cell r="J11344" t="str">
            <v>Process Vents: Organic Fume Scrubber System</v>
          </cell>
          <cell r="N11344">
            <v>40988</v>
          </cell>
        </row>
        <row r="11345">
          <cell r="A11345" t="str">
            <v>63134020</v>
          </cell>
          <cell r="B11345" t="str">
            <v>Point</v>
          </cell>
          <cell r="C11345" t="str">
            <v>Dacthal Production /Process Vents: Dacthal Flaking</v>
          </cell>
          <cell r="D11345" t="str">
            <v>Industrial Processes - Chemical Manuf</v>
          </cell>
          <cell r="G11345" t="str">
            <v>MACT Source Categories</v>
          </cell>
          <cell r="H11345" t="str">
            <v>Agricultural Chemicals Production</v>
          </cell>
          <cell r="I11345" t="str">
            <v>Dacthal Production</v>
          </cell>
          <cell r="J11345" t="str">
            <v>Process Vents: Dacthal Flaking</v>
          </cell>
          <cell r="N11345">
            <v>40988</v>
          </cell>
        </row>
        <row r="11346">
          <cell r="A11346" t="str">
            <v>63134021</v>
          </cell>
          <cell r="B11346" t="str">
            <v>Point</v>
          </cell>
          <cell r="C11346" t="str">
            <v>Dacthal Production /Process Vents: Dacthal Hold Bin</v>
          </cell>
          <cell r="D11346" t="str">
            <v>Industrial Processes - Chemical Manuf</v>
          </cell>
          <cell r="G11346" t="str">
            <v>MACT Source Categories</v>
          </cell>
          <cell r="H11346" t="str">
            <v>Agricultural Chemicals Production</v>
          </cell>
          <cell r="I11346" t="str">
            <v>Dacthal Production</v>
          </cell>
          <cell r="J11346" t="str">
            <v>Process Vents: Dacthal Hold Bin</v>
          </cell>
          <cell r="N11346">
            <v>40988</v>
          </cell>
        </row>
        <row r="11347">
          <cell r="A11347" t="str">
            <v>63134022</v>
          </cell>
          <cell r="B11347" t="str">
            <v>Point</v>
          </cell>
          <cell r="C11347" t="str">
            <v>Dacthal Production /Process Vents: Dacthal Formulation</v>
          </cell>
          <cell r="D11347" t="str">
            <v>Industrial Processes - Chemical Manuf</v>
          </cell>
          <cell r="G11347" t="str">
            <v>MACT Source Categories</v>
          </cell>
          <cell r="H11347" t="str">
            <v>Agricultural Chemicals Production</v>
          </cell>
          <cell r="I11347" t="str">
            <v>Dacthal Production</v>
          </cell>
          <cell r="J11347" t="str">
            <v>Process Vents: Dacthal Formulation</v>
          </cell>
          <cell r="N11347">
            <v>40988</v>
          </cell>
        </row>
        <row r="11348">
          <cell r="A11348" t="str">
            <v>63134023</v>
          </cell>
          <cell r="B11348" t="str">
            <v>Point</v>
          </cell>
          <cell r="C11348" t="str">
            <v>Dacthal Production /Process Vents: Dacthal Packaging</v>
          </cell>
          <cell r="D11348" t="str">
            <v>Industrial Processes - Chemical Manuf</v>
          </cell>
          <cell r="G11348" t="str">
            <v>MACT Source Categories</v>
          </cell>
          <cell r="H11348" t="str">
            <v>Agricultural Chemicals Production</v>
          </cell>
          <cell r="I11348" t="str">
            <v>Dacthal Production</v>
          </cell>
          <cell r="J11348" t="str">
            <v>Process Vents: Dacthal Packaging</v>
          </cell>
          <cell r="N11348">
            <v>40988</v>
          </cell>
        </row>
        <row r="11349">
          <cell r="A11349" t="str">
            <v>63134024</v>
          </cell>
          <cell r="B11349" t="str">
            <v>Point</v>
          </cell>
          <cell r="C11349" t="str">
            <v>Dacthal Production /Process Vents, Formulation: Solid Additives Feeders</v>
          </cell>
          <cell r="D11349" t="str">
            <v>Industrial Processes - Chemical Manuf</v>
          </cell>
          <cell r="G11349" t="str">
            <v>MACT Source Categories</v>
          </cell>
          <cell r="H11349" t="str">
            <v>Agricultural Chemicals Production</v>
          </cell>
          <cell r="I11349" t="str">
            <v>Dacthal Production</v>
          </cell>
          <cell r="J11349" t="str">
            <v>Process Vents, Formulation: Solid Additives Feeders</v>
          </cell>
          <cell r="N11349">
            <v>40988</v>
          </cell>
        </row>
        <row r="11350">
          <cell r="A11350" t="str">
            <v>63134025</v>
          </cell>
          <cell r="B11350" t="str">
            <v>Point</v>
          </cell>
          <cell r="C11350" t="str">
            <v>Dacthal Production /Process Vents, Formulation: Feed Hoppers</v>
          </cell>
          <cell r="D11350" t="str">
            <v>Industrial Processes - Chemical Manuf</v>
          </cell>
          <cell r="G11350" t="str">
            <v>MACT Source Categories</v>
          </cell>
          <cell r="H11350" t="str">
            <v>Agricultural Chemicals Production</v>
          </cell>
          <cell r="I11350" t="str">
            <v>Dacthal Production</v>
          </cell>
          <cell r="J11350" t="str">
            <v>Process Vents, Formulation: Feed Hoppers</v>
          </cell>
          <cell r="N11350">
            <v>40988</v>
          </cell>
        </row>
        <row r="11351">
          <cell r="A11351" t="str">
            <v>63134026</v>
          </cell>
          <cell r="B11351" t="str">
            <v>Point</v>
          </cell>
          <cell r="C11351" t="str">
            <v>Dacthal Production /Process Vents, Formulation: Adjusting Batch Tank</v>
          </cell>
          <cell r="D11351" t="str">
            <v>Industrial Processes - Chemical Manuf</v>
          </cell>
          <cell r="G11351" t="str">
            <v>MACT Source Categories</v>
          </cell>
          <cell r="H11351" t="str">
            <v>Agricultural Chemicals Production</v>
          </cell>
          <cell r="I11351" t="str">
            <v>Dacthal Production</v>
          </cell>
          <cell r="J11351" t="str">
            <v>Process Vents, Formulation: Adjusting Batch Tank</v>
          </cell>
          <cell r="N11351">
            <v>40988</v>
          </cell>
        </row>
        <row r="11352">
          <cell r="A11352" t="str">
            <v>63134027</v>
          </cell>
          <cell r="B11352" t="str">
            <v>Point</v>
          </cell>
          <cell r="C11352" t="str">
            <v>Dacthal Production /Process Vents, Formulation: Grinding Tanks</v>
          </cell>
          <cell r="D11352" t="str">
            <v>Industrial Processes - Chemical Manuf</v>
          </cell>
          <cell r="G11352" t="str">
            <v>MACT Source Categories</v>
          </cell>
          <cell r="H11352" t="str">
            <v>Agricultural Chemicals Production</v>
          </cell>
          <cell r="I11352" t="str">
            <v>Dacthal Production</v>
          </cell>
          <cell r="J11352" t="str">
            <v>Process Vents, Formulation: Grinding Tanks</v>
          </cell>
          <cell r="N11352">
            <v>40988</v>
          </cell>
        </row>
        <row r="11353">
          <cell r="A11353" t="str">
            <v>63134028</v>
          </cell>
          <cell r="B11353" t="str">
            <v>Point</v>
          </cell>
          <cell r="C11353" t="str">
            <v>Dacthal Production /Process Vents, Formulation: Digester</v>
          </cell>
          <cell r="D11353" t="str">
            <v>Industrial Processes - Chemical Manuf</v>
          </cell>
          <cell r="G11353" t="str">
            <v>MACT Source Categories</v>
          </cell>
          <cell r="H11353" t="str">
            <v>Agricultural Chemicals Production</v>
          </cell>
          <cell r="I11353" t="str">
            <v>Dacthal Production</v>
          </cell>
          <cell r="J11353" t="str">
            <v>Process Vents, Formulation: Digester</v>
          </cell>
          <cell r="N11353">
            <v>40988</v>
          </cell>
        </row>
        <row r="11354">
          <cell r="A11354" t="str">
            <v>63134029</v>
          </cell>
          <cell r="B11354" t="str">
            <v>Point</v>
          </cell>
          <cell r="C11354" t="str">
            <v>Dacthal Production /Process Vents, Formulation: Adjusting Tanks</v>
          </cell>
          <cell r="D11354" t="str">
            <v>Industrial Processes - Chemical Manuf</v>
          </cell>
          <cell r="G11354" t="str">
            <v>MACT Source Categories</v>
          </cell>
          <cell r="H11354" t="str">
            <v>Agricultural Chemicals Production</v>
          </cell>
          <cell r="I11354" t="str">
            <v>Dacthal Production</v>
          </cell>
          <cell r="J11354" t="str">
            <v>Process Vents, Formulation: Adjusting Tanks</v>
          </cell>
          <cell r="N11354">
            <v>40988</v>
          </cell>
        </row>
        <row r="11355">
          <cell r="A11355" t="str">
            <v>63134030</v>
          </cell>
          <cell r="B11355" t="str">
            <v>Point</v>
          </cell>
          <cell r="C11355" t="str">
            <v>Dacthal Production /Process Vents, Formulation: Spray Dryers</v>
          </cell>
          <cell r="D11355" t="str">
            <v>Industrial Processes - Chemical Manuf</v>
          </cell>
          <cell r="G11355" t="str">
            <v>MACT Source Categories</v>
          </cell>
          <cell r="H11355" t="str">
            <v>Agricultural Chemicals Production</v>
          </cell>
          <cell r="I11355" t="str">
            <v>Dacthal Production</v>
          </cell>
          <cell r="J11355" t="str">
            <v>Process Vents, Formulation: Spray Dryers</v>
          </cell>
          <cell r="N11355">
            <v>40988</v>
          </cell>
        </row>
        <row r="11356">
          <cell r="A11356" t="str">
            <v>63134031</v>
          </cell>
          <cell r="B11356" t="str">
            <v>Point</v>
          </cell>
          <cell r="C11356" t="str">
            <v>Dacthal Production /Process Vents, Formulation: Surge Bins</v>
          </cell>
          <cell r="D11356" t="str">
            <v>Industrial Processes - Chemical Manuf</v>
          </cell>
          <cell r="G11356" t="str">
            <v>MACT Source Categories</v>
          </cell>
          <cell r="H11356" t="str">
            <v>Agricultural Chemicals Production</v>
          </cell>
          <cell r="I11356" t="str">
            <v>Dacthal Production</v>
          </cell>
          <cell r="J11356" t="str">
            <v>Process Vents, Formulation: Surge Bins</v>
          </cell>
          <cell r="N11356">
            <v>40988</v>
          </cell>
        </row>
        <row r="11357">
          <cell r="A11357" t="str">
            <v>63134032</v>
          </cell>
          <cell r="B11357" t="str">
            <v>Point</v>
          </cell>
          <cell r="C11357" t="str">
            <v>Dacthal Production /Process Vents, Formulation: Packaging, Flowables</v>
          </cell>
          <cell r="D11357" t="str">
            <v>Industrial Processes - Chemical Manuf</v>
          </cell>
          <cell r="G11357" t="str">
            <v>MACT Source Categories</v>
          </cell>
          <cell r="H11357" t="str">
            <v>Agricultural Chemicals Production</v>
          </cell>
          <cell r="I11357" t="str">
            <v>Dacthal Production</v>
          </cell>
          <cell r="J11357" t="str">
            <v>Process Vents, Formulation: Packaging, Flowables</v>
          </cell>
          <cell r="N11357">
            <v>40988</v>
          </cell>
        </row>
        <row r="11358">
          <cell r="A11358" t="str">
            <v>63134033</v>
          </cell>
          <cell r="B11358" t="str">
            <v>Point</v>
          </cell>
          <cell r="C11358" t="str">
            <v>Dacthal Production /Process Vents, Formulation: Rework Tank</v>
          </cell>
          <cell r="D11358" t="str">
            <v>Industrial Processes - Chemical Manuf</v>
          </cell>
          <cell r="G11358" t="str">
            <v>MACT Source Categories</v>
          </cell>
          <cell r="H11358" t="str">
            <v>Agricultural Chemicals Production</v>
          </cell>
          <cell r="I11358" t="str">
            <v>Dacthal Production</v>
          </cell>
          <cell r="J11358" t="str">
            <v>Process Vents, Formulation: Rework Tank</v>
          </cell>
          <cell r="N11358">
            <v>40988</v>
          </cell>
        </row>
        <row r="11359">
          <cell r="A11359" t="str">
            <v>63134034</v>
          </cell>
          <cell r="B11359" t="str">
            <v>Point</v>
          </cell>
          <cell r="C11359" t="str">
            <v>Dacthal Production /Process Vents, Formulation: Conveyor Transport Bin</v>
          </cell>
          <cell r="D11359" t="str">
            <v>Industrial Processes - Storage and Transfer</v>
          </cell>
          <cell r="G11359" t="str">
            <v>MACT Source Categories</v>
          </cell>
          <cell r="H11359" t="str">
            <v>Agricultural Chemicals Production</v>
          </cell>
          <cell r="I11359" t="str">
            <v>Dacthal Production</v>
          </cell>
          <cell r="J11359" t="str">
            <v>Process Vents, Formulation: Conveyor Transport Bin</v>
          </cell>
          <cell r="N11359">
            <v>40988</v>
          </cell>
        </row>
        <row r="11360">
          <cell r="A11360" t="str">
            <v>63134035</v>
          </cell>
          <cell r="B11360" t="str">
            <v>Point</v>
          </cell>
          <cell r="C11360" t="str">
            <v>Dacthal Production /Process Vents, Formulation: Product Silos</v>
          </cell>
          <cell r="D11360" t="str">
            <v>Industrial Processes - Storage and Transfer</v>
          </cell>
          <cell r="G11360" t="str">
            <v>MACT Source Categories</v>
          </cell>
          <cell r="H11360" t="str">
            <v>Agricultural Chemicals Production</v>
          </cell>
          <cell r="I11360" t="str">
            <v>Dacthal Production</v>
          </cell>
          <cell r="J11360" t="str">
            <v>Process Vents, Formulation: Product Silos</v>
          </cell>
          <cell r="N11360">
            <v>40988</v>
          </cell>
        </row>
        <row r="11361">
          <cell r="A11361" t="str">
            <v>63134036</v>
          </cell>
          <cell r="B11361" t="str">
            <v>Point</v>
          </cell>
          <cell r="C11361" t="str">
            <v>Dacthal Production /Process Vents, Formulation: Packaging Surge Bins</v>
          </cell>
          <cell r="D11361" t="str">
            <v>Industrial Processes - Chemical Manuf</v>
          </cell>
          <cell r="G11361" t="str">
            <v>MACT Source Categories</v>
          </cell>
          <cell r="H11361" t="str">
            <v>Agricultural Chemicals Production</v>
          </cell>
          <cell r="I11361" t="str">
            <v>Dacthal Production</v>
          </cell>
          <cell r="J11361" t="str">
            <v>Process Vents, Formulation: Packaging Surge Bins</v>
          </cell>
          <cell r="N11361">
            <v>40988</v>
          </cell>
        </row>
        <row r="11362">
          <cell r="A11362" t="str">
            <v>63134037</v>
          </cell>
          <cell r="B11362" t="str">
            <v>Point</v>
          </cell>
          <cell r="C11362" t="str">
            <v>Dacthal Production /Process Vents, Formulation: Packaging (Solids)</v>
          </cell>
          <cell r="D11362" t="str">
            <v>Industrial Processes - Chemical Manuf</v>
          </cell>
          <cell r="G11362" t="str">
            <v>MACT Source Categories</v>
          </cell>
          <cell r="H11362" t="str">
            <v>Agricultural Chemicals Production</v>
          </cell>
          <cell r="I11362" t="str">
            <v>Dacthal Production</v>
          </cell>
          <cell r="J11362" t="str">
            <v>Process Vents, Formulation: Packaging (Solids)</v>
          </cell>
          <cell r="N11362">
            <v>40988</v>
          </cell>
        </row>
        <row r="11363">
          <cell r="A11363" t="str">
            <v>63134038</v>
          </cell>
          <cell r="B11363" t="str">
            <v>Point</v>
          </cell>
          <cell r="C11363" t="str">
            <v>Dacthal Production /Process Vents: Solid Antifoam Feeder</v>
          </cell>
          <cell r="D11363" t="str">
            <v>Industrial Processes - Chemical Manuf</v>
          </cell>
          <cell r="G11363" t="str">
            <v>MACT Source Categories</v>
          </cell>
          <cell r="H11363" t="str">
            <v>Agricultural Chemicals Production</v>
          </cell>
          <cell r="I11363" t="str">
            <v>Dacthal Production</v>
          </cell>
          <cell r="J11363" t="str">
            <v>Process Vents: Solid Antifoam Feeder</v>
          </cell>
          <cell r="N11363">
            <v>40988</v>
          </cell>
        </row>
        <row r="11364">
          <cell r="A11364" t="str">
            <v>63134039</v>
          </cell>
          <cell r="B11364" t="str">
            <v>Point</v>
          </cell>
          <cell r="C11364" t="str">
            <v>Dacthal Production /Process Vents, Formulation: Central Vacuum System</v>
          </cell>
          <cell r="D11364" t="str">
            <v>Industrial Processes - Chemical Manuf</v>
          </cell>
          <cell r="G11364" t="str">
            <v>MACT Source Categories</v>
          </cell>
          <cell r="H11364" t="str">
            <v>Agricultural Chemicals Production</v>
          </cell>
          <cell r="I11364" t="str">
            <v>Dacthal Production</v>
          </cell>
          <cell r="J11364" t="str">
            <v>Process Vents, Formulation: Central Vacuum System</v>
          </cell>
          <cell r="N11364">
            <v>40988</v>
          </cell>
        </row>
        <row r="11365">
          <cell r="A11365" t="str">
            <v>63134040</v>
          </cell>
          <cell r="B11365" t="str">
            <v>Point</v>
          </cell>
          <cell r="C11365" t="str">
            <v>Dacthal Production /Process Vents: 2 Phase Separator</v>
          </cell>
          <cell r="D11365" t="str">
            <v>Industrial Processes - Chemical Manuf</v>
          </cell>
          <cell r="G11365" t="str">
            <v>MACT Source Categories</v>
          </cell>
          <cell r="H11365" t="str">
            <v>Agricultural Chemicals Production</v>
          </cell>
          <cell r="I11365" t="str">
            <v>Dacthal Production</v>
          </cell>
          <cell r="J11365" t="str">
            <v>Process Vents: 2 Phase Separator</v>
          </cell>
          <cell r="N11365">
            <v>40988</v>
          </cell>
        </row>
        <row r="11366">
          <cell r="A11366" t="str">
            <v>63134061</v>
          </cell>
          <cell r="B11366" t="str">
            <v>Point</v>
          </cell>
          <cell r="C11366" t="str">
            <v>Dacthal Production /Process Tanks: CCl4 Coolant System Surge Tank</v>
          </cell>
          <cell r="D11366" t="str">
            <v>Industrial Processes - Chemical Manuf</v>
          </cell>
          <cell r="G11366" t="str">
            <v>MACT Source Categories</v>
          </cell>
          <cell r="H11366" t="str">
            <v>Agricultural Chemicals Production</v>
          </cell>
          <cell r="I11366" t="str">
            <v>Dacthal Production</v>
          </cell>
          <cell r="J11366" t="str">
            <v>Process Tanks: CCl4 Coolant System Surge Tank</v>
          </cell>
          <cell r="N11366">
            <v>40988</v>
          </cell>
        </row>
        <row r="11367">
          <cell r="A11367" t="str">
            <v>63134062</v>
          </cell>
          <cell r="B11367" t="str">
            <v>Point</v>
          </cell>
          <cell r="C11367" t="str">
            <v>Dacthal Production /Process Tanks: MeOH Drying Column Water Hold Tank</v>
          </cell>
          <cell r="D11367" t="str">
            <v>Industrial Processes - Chemical Manuf</v>
          </cell>
          <cell r="G11367" t="str">
            <v>MACT Source Categories</v>
          </cell>
          <cell r="H11367" t="str">
            <v>Agricultural Chemicals Production</v>
          </cell>
          <cell r="I11367" t="str">
            <v>Dacthal Production</v>
          </cell>
          <cell r="J11367" t="str">
            <v>Process Tanks: MeOH Drying Column Water Hold Tank</v>
          </cell>
          <cell r="N11367">
            <v>40988</v>
          </cell>
        </row>
        <row r="11368">
          <cell r="A11368" t="str">
            <v>63134063</v>
          </cell>
          <cell r="B11368" t="str">
            <v>Point</v>
          </cell>
          <cell r="C11368" t="str">
            <v>Dacthal Production /Process Tanks: Fume Scrubber Hold Tank</v>
          </cell>
          <cell r="D11368" t="str">
            <v>Industrial Processes - Chemical Manuf</v>
          </cell>
          <cell r="G11368" t="str">
            <v>MACT Source Categories</v>
          </cell>
          <cell r="H11368" t="str">
            <v>Agricultural Chemicals Production</v>
          </cell>
          <cell r="I11368" t="str">
            <v>Dacthal Production</v>
          </cell>
          <cell r="J11368" t="str">
            <v>Process Tanks: Fume Scrubber Hold Tank</v>
          </cell>
          <cell r="N11368">
            <v>40988</v>
          </cell>
        </row>
        <row r="11369">
          <cell r="A11369" t="str">
            <v>63134064</v>
          </cell>
          <cell r="B11369" t="str">
            <v>Point</v>
          </cell>
          <cell r="C11369" t="str">
            <v>Dacthal Production /Process Tanks: Xylol Still Receiver Tank</v>
          </cell>
          <cell r="D11369" t="str">
            <v>Industrial Processes - Chemical Manuf</v>
          </cell>
          <cell r="G11369" t="str">
            <v>MACT Source Categories</v>
          </cell>
          <cell r="H11369" t="str">
            <v>Agricultural Chemicals Production</v>
          </cell>
          <cell r="I11369" t="str">
            <v>Dacthal Production</v>
          </cell>
          <cell r="J11369" t="str">
            <v>Process Tanks: Xylol Still Receiver Tank</v>
          </cell>
          <cell r="N11369">
            <v>40988</v>
          </cell>
        </row>
        <row r="11370">
          <cell r="A11370" t="str">
            <v>63134065</v>
          </cell>
          <cell r="B11370" t="str">
            <v>Point</v>
          </cell>
          <cell r="C11370" t="str">
            <v>Dacthal Production /Process Tanks: Crude Xylol Hold Tank</v>
          </cell>
          <cell r="D11370" t="str">
            <v>Industrial Processes - Chemical Manuf</v>
          </cell>
          <cell r="G11370" t="str">
            <v>MACT Source Categories</v>
          </cell>
          <cell r="H11370" t="str">
            <v>Agricultural Chemicals Production</v>
          </cell>
          <cell r="I11370" t="str">
            <v>Dacthal Production</v>
          </cell>
          <cell r="J11370" t="str">
            <v>Process Tanks: Crude Xylol Hold Tank</v>
          </cell>
          <cell r="N11370">
            <v>40988</v>
          </cell>
        </row>
        <row r="11371">
          <cell r="A11371" t="str">
            <v>63134066</v>
          </cell>
          <cell r="B11371" t="str">
            <v>Point</v>
          </cell>
          <cell r="C11371" t="str">
            <v>Dacthal Production /Process Tanks: Hot Xylol Wash Tank</v>
          </cell>
          <cell r="D11371" t="str">
            <v>Industrial Processes - Chemical Manuf</v>
          </cell>
          <cell r="G11371" t="str">
            <v>MACT Source Categories</v>
          </cell>
          <cell r="H11371" t="str">
            <v>Agricultural Chemicals Production</v>
          </cell>
          <cell r="I11371" t="str">
            <v>Dacthal Production</v>
          </cell>
          <cell r="J11371" t="str">
            <v>Process Tanks: Hot Xylol Wash Tank</v>
          </cell>
          <cell r="N11371">
            <v>40988</v>
          </cell>
        </row>
        <row r="11372">
          <cell r="A11372" t="str">
            <v>63134067</v>
          </cell>
          <cell r="B11372" t="str">
            <v>Point</v>
          </cell>
          <cell r="C11372" t="str">
            <v>Dacthal Production /Process Tanks: Chilled Xylol Hold Tank</v>
          </cell>
          <cell r="D11372" t="str">
            <v>Industrial Processes - Chemical Manuf</v>
          </cell>
          <cell r="G11372" t="str">
            <v>MACT Source Categories</v>
          </cell>
          <cell r="H11372" t="str">
            <v>Agricultural Chemicals Production</v>
          </cell>
          <cell r="I11372" t="str">
            <v>Dacthal Production</v>
          </cell>
          <cell r="J11372" t="str">
            <v>Process Tanks: Chilled Xylol Hold Tank</v>
          </cell>
          <cell r="N11372">
            <v>40988</v>
          </cell>
        </row>
        <row r="11373">
          <cell r="A11373" t="str">
            <v>63134068</v>
          </cell>
          <cell r="B11373" t="str">
            <v>Point</v>
          </cell>
          <cell r="C11373" t="str">
            <v>Dacthal Production /Process Tanks: Centrifuge Product Tanks</v>
          </cell>
          <cell r="D11373" t="str">
            <v>Industrial Processes - Chemical Manuf</v>
          </cell>
          <cell r="G11373" t="str">
            <v>MACT Source Categories</v>
          </cell>
          <cell r="H11373" t="str">
            <v>Agricultural Chemicals Production</v>
          </cell>
          <cell r="I11373" t="str">
            <v>Dacthal Production</v>
          </cell>
          <cell r="J11373" t="str">
            <v>Process Tanks: Centrifuge Product Tanks</v>
          </cell>
          <cell r="N11373">
            <v>40988</v>
          </cell>
        </row>
        <row r="11374">
          <cell r="A11374" t="str">
            <v>63134069</v>
          </cell>
          <cell r="B11374" t="str">
            <v>Point</v>
          </cell>
          <cell r="C11374" t="str">
            <v>Dacthal Production /Process Tanks: Still Pot Surge Tank</v>
          </cell>
          <cell r="D11374" t="str">
            <v>Industrial Processes - Chemical Manuf</v>
          </cell>
          <cell r="G11374" t="str">
            <v>MACT Source Categories</v>
          </cell>
          <cell r="H11374" t="str">
            <v>Agricultural Chemicals Production</v>
          </cell>
          <cell r="I11374" t="str">
            <v>Dacthal Production</v>
          </cell>
          <cell r="J11374" t="str">
            <v>Process Tanks: Still Pot Surge Tank</v>
          </cell>
          <cell r="N11374">
            <v>40988</v>
          </cell>
        </row>
        <row r="11375">
          <cell r="A11375" t="str">
            <v>63134070</v>
          </cell>
          <cell r="B11375" t="str">
            <v>Point</v>
          </cell>
          <cell r="C11375" t="str">
            <v>Dacthal Production /Process Tanks: Mill Feed Tank</v>
          </cell>
          <cell r="D11375" t="str">
            <v>Industrial Processes - Chemical Manuf</v>
          </cell>
          <cell r="G11375" t="str">
            <v>MACT Source Categories</v>
          </cell>
          <cell r="H11375" t="str">
            <v>Agricultural Chemicals Production</v>
          </cell>
          <cell r="I11375" t="str">
            <v>Dacthal Production</v>
          </cell>
          <cell r="J11375" t="str">
            <v>Process Tanks: Mill Feed Tank</v>
          </cell>
          <cell r="N11375">
            <v>40988</v>
          </cell>
        </row>
        <row r="11376">
          <cell r="A11376" t="str">
            <v>63134071</v>
          </cell>
          <cell r="B11376" t="str">
            <v>Point</v>
          </cell>
          <cell r="C11376" t="str">
            <v>Dacthal Production /Process Tanks: Mill Receiver Tank</v>
          </cell>
          <cell r="D11376" t="str">
            <v>Industrial Processes - Chemical Manuf</v>
          </cell>
          <cell r="G11376" t="str">
            <v>MACT Source Categories</v>
          </cell>
          <cell r="H11376" t="str">
            <v>Agricultural Chemicals Production</v>
          </cell>
          <cell r="I11376" t="str">
            <v>Dacthal Production</v>
          </cell>
          <cell r="J11376" t="str">
            <v>Process Tanks: Mill Receiver Tank</v>
          </cell>
          <cell r="N11376">
            <v>40988</v>
          </cell>
        </row>
        <row r="11377">
          <cell r="A11377" t="str">
            <v>63134072</v>
          </cell>
          <cell r="B11377" t="str">
            <v>Point</v>
          </cell>
          <cell r="C11377" t="str">
            <v>Dacthal Production /Process Tanks: MeOH Storage Chilled Water Hold Tank</v>
          </cell>
          <cell r="D11377" t="str">
            <v>Industrial Processes - Chemical Manuf</v>
          </cell>
          <cell r="G11377" t="str">
            <v>MACT Source Categories</v>
          </cell>
          <cell r="H11377" t="str">
            <v>Agricultural Chemicals Production</v>
          </cell>
          <cell r="I11377" t="str">
            <v>Dacthal Production</v>
          </cell>
          <cell r="J11377" t="str">
            <v>Process Tanks: MeOH Storage Chilled Water Hold Tank</v>
          </cell>
          <cell r="N11377">
            <v>40988</v>
          </cell>
        </row>
        <row r="11378">
          <cell r="A11378" t="str">
            <v>63134073</v>
          </cell>
          <cell r="B11378" t="str">
            <v>Point</v>
          </cell>
          <cell r="C11378" t="str">
            <v>Dacthal Production /Process Tanks: Xylol Mechanical Seal Tank</v>
          </cell>
          <cell r="D11378" t="str">
            <v>Industrial Processes - Chemical Manuf</v>
          </cell>
          <cell r="G11378" t="str">
            <v>MACT Source Categories</v>
          </cell>
          <cell r="H11378" t="str">
            <v>Agricultural Chemicals Production</v>
          </cell>
          <cell r="I11378" t="str">
            <v>Dacthal Production</v>
          </cell>
          <cell r="J11378" t="str">
            <v>Process Tanks: Xylol Mechanical Seal Tank</v>
          </cell>
          <cell r="N11378">
            <v>40988</v>
          </cell>
        </row>
        <row r="11379">
          <cell r="A11379" t="str">
            <v>63134074</v>
          </cell>
          <cell r="B11379" t="str">
            <v>Point</v>
          </cell>
          <cell r="C11379" t="str">
            <v>Dacthal Production /Process Tanks: MeOH Drying Column Receiver Tank</v>
          </cell>
          <cell r="D11379" t="str">
            <v>Industrial Processes - Chemical Manuf</v>
          </cell>
          <cell r="G11379" t="str">
            <v>MACT Source Categories</v>
          </cell>
          <cell r="H11379" t="str">
            <v>Agricultural Chemicals Production</v>
          </cell>
          <cell r="I11379" t="str">
            <v>Dacthal Production</v>
          </cell>
          <cell r="J11379" t="str">
            <v>Process Tanks: MeOH Drying Column Receiver Tank</v>
          </cell>
          <cell r="N11379">
            <v>40988</v>
          </cell>
        </row>
        <row r="11380">
          <cell r="A11380" t="str">
            <v>63134075</v>
          </cell>
          <cell r="B11380" t="str">
            <v>Point</v>
          </cell>
          <cell r="C11380" t="str">
            <v>Dacthal Production /Process Tanks: Light Organic Slops Tank</v>
          </cell>
          <cell r="D11380" t="str">
            <v>Industrial Processes - Chemical Manuf</v>
          </cell>
          <cell r="G11380" t="str">
            <v>MACT Source Categories</v>
          </cell>
          <cell r="H11380" t="str">
            <v>Agricultural Chemicals Production</v>
          </cell>
          <cell r="I11380" t="str">
            <v>Dacthal Production</v>
          </cell>
          <cell r="J11380" t="str">
            <v>Process Tanks: Light Organic Slops Tank</v>
          </cell>
          <cell r="N11380">
            <v>40988</v>
          </cell>
        </row>
        <row r="11381">
          <cell r="A11381" t="str">
            <v>63134076</v>
          </cell>
          <cell r="B11381" t="str">
            <v>Point</v>
          </cell>
          <cell r="C11381" t="str">
            <v>Dacthal Production /Process Tanks: Sump Surge Tank</v>
          </cell>
          <cell r="D11381" t="str">
            <v>Industrial Processes - Chemical Manuf</v>
          </cell>
          <cell r="G11381" t="str">
            <v>MACT Source Categories</v>
          </cell>
          <cell r="H11381" t="str">
            <v>Agricultural Chemicals Production</v>
          </cell>
          <cell r="I11381" t="str">
            <v>Dacthal Production</v>
          </cell>
          <cell r="J11381" t="str">
            <v>Process Tanks: Sump Surge Tank</v>
          </cell>
          <cell r="N11381">
            <v>40988</v>
          </cell>
        </row>
        <row r="11382">
          <cell r="A11382" t="str">
            <v>63134077</v>
          </cell>
          <cell r="B11382" t="str">
            <v>Point</v>
          </cell>
          <cell r="C11382" t="str">
            <v>Dacthal Production /Process Tanks: Product Packaging Tanks</v>
          </cell>
          <cell r="D11382" t="str">
            <v>Industrial Processes - Chemical Manuf</v>
          </cell>
          <cell r="G11382" t="str">
            <v>MACT Source Categories</v>
          </cell>
          <cell r="H11382" t="str">
            <v>Agricultural Chemicals Production</v>
          </cell>
          <cell r="I11382" t="str">
            <v>Dacthal Production</v>
          </cell>
          <cell r="J11382" t="str">
            <v>Process Tanks: Product Packaging Tanks</v>
          </cell>
          <cell r="N11382">
            <v>40988</v>
          </cell>
        </row>
        <row r="11383">
          <cell r="A11383" t="str">
            <v>63134078</v>
          </cell>
          <cell r="B11383" t="str">
            <v>Point</v>
          </cell>
          <cell r="C11383" t="str">
            <v>Dacthal Production /Process Tanks: Flash Feed Tanks</v>
          </cell>
          <cell r="D11383" t="str">
            <v>Industrial Processes - Chemical Manuf</v>
          </cell>
          <cell r="G11383" t="str">
            <v>MACT Source Categories</v>
          </cell>
          <cell r="H11383" t="str">
            <v>Agricultural Chemicals Production</v>
          </cell>
          <cell r="I11383" t="str">
            <v>Dacthal Production</v>
          </cell>
          <cell r="J11383" t="str">
            <v>Process Tanks: Flash Feed Tanks</v>
          </cell>
          <cell r="N11383">
            <v>40988</v>
          </cell>
        </row>
        <row r="11384">
          <cell r="A11384" t="str">
            <v>63134079</v>
          </cell>
          <cell r="B11384" t="str">
            <v>Point</v>
          </cell>
          <cell r="C11384" t="str">
            <v>Dacthal Production /Process Tanks: Distillation Feed Tanks</v>
          </cell>
          <cell r="D11384" t="str">
            <v>Industrial Processes - Chemical Manuf</v>
          </cell>
          <cell r="G11384" t="str">
            <v>MACT Source Categories</v>
          </cell>
          <cell r="H11384" t="str">
            <v>Agricultural Chemicals Production</v>
          </cell>
          <cell r="I11384" t="str">
            <v>Dacthal Production</v>
          </cell>
          <cell r="J11384" t="str">
            <v>Process Tanks: Distillation Feed Tanks</v>
          </cell>
          <cell r="N11384">
            <v>40988</v>
          </cell>
        </row>
        <row r="11385">
          <cell r="A11385" t="str">
            <v>63134080</v>
          </cell>
          <cell r="B11385" t="str">
            <v>Point</v>
          </cell>
          <cell r="C11385" t="str">
            <v>Dacthal Production /Process Tanks: Flaker Feed Tanks</v>
          </cell>
          <cell r="D11385" t="str">
            <v>Industrial Processes - Chemical Manuf</v>
          </cell>
          <cell r="G11385" t="str">
            <v>MACT Source Categories</v>
          </cell>
          <cell r="H11385" t="str">
            <v>Agricultural Chemicals Production</v>
          </cell>
          <cell r="I11385" t="str">
            <v>Dacthal Production</v>
          </cell>
          <cell r="J11385" t="str">
            <v>Process Tanks: Flaker Feed Tanks</v>
          </cell>
          <cell r="N11385">
            <v>40988</v>
          </cell>
        </row>
        <row r="11386">
          <cell r="A11386" t="str">
            <v>63134081</v>
          </cell>
          <cell r="B11386" t="str">
            <v>Point</v>
          </cell>
          <cell r="C11386" t="str">
            <v>Dacthal Production /Process Tanks: Xylol Stripper Feed Tank</v>
          </cell>
          <cell r="D11386" t="str">
            <v>Industrial Processes - Chemical Manuf</v>
          </cell>
          <cell r="G11386" t="str">
            <v>MACT Source Categories</v>
          </cell>
          <cell r="H11386" t="str">
            <v>Agricultural Chemicals Production</v>
          </cell>
          <cell r="I11386" t="str">
            <v>Dacthal Production</v>
          </cell>
          <cell r="J11386" t="str">
            <v>Process Tanks: Xylol Stripper Feed Tank</v>
          </cell>
          <cell r="N11386">
            <v>40988</v>
          </cell>
        </row>
        <row r="11387">
          <cell r="A11387" t="str">
            <v>63134082</v>
          </cell>
          <cell r="B11387" t="str">
            <v>Point</v>
          </cell>
          <cell r="C11387" t="str">
            <v>Dacthal Production /Process Tanks: Centrifuge Feed Tanks</v>
          </cell>
          <cell r="D11387" t="str">
            <v>Industrial Processes - Chemical Manuf</v>
          </cell>
          <cell r="G11387" t="str">
            <v>MACT Source Categories</v>
          </cell>
          <cell r="H11387" t="str">
            <v>Agricultural Chemicals Production</v>
          </cell>
          <cell r="I11387" t="str">
            <v>Dacthal Production</v>
          </cell>
          <cell r="J11387" t="str">
            <v>Process Tanks: Centrifuge Feed Tanks</v>
          </cell>
          <cell r="N11387">
            <v>40988</v>
          </cell>
        </row>
        <row r="11388">
          <cell r="A11388" t="str">
            <v>63134083</v>
          </cell>
          <cell r="B11388" t="str">
            <v>Point</v>
          </cell>
          <cell r="C11388" t="str">
            <v>Dacthal Production /Process Tanks: MeOH Drying Feed Tanks</v>
          </cell>
          <cell r="D11388" t="str">
            <v>Industrial Processes - Chemical Manuf</v>
          </cell>
          <cell r="G11388" t="str">
            <v>MACT Source Categories</v>
          </cell>
          <cell r="H11388" t="str">
            <v>Agricultural Chemicals Production</v>
          </cell>
          <cell r="I11388" t="str">
            <v>Dacthal Production</v>
          </cell>
          <cell r="J11388" t="str">
            <v>Process Tanks: MeOH Drying Feed Tanks</v>
          </cell>
          <cell r="N11388">
            <v>40988</v>
          </cell>
        </row>
        <row r="11389">
          <cell r="A11389" t="str">
            <v>63134084</v>
          </cell>
          <cell r="B11389" t="str">
            <v>Point</v>
          </cell>
          <cell r="C11389" t="str">
            <v>Dacthal Production /Process Tanks: Spray Dryer Feed Tanks</v>
          </cell>
          <cell r="D11389" t="str">
            <v>Industrial Processes - Chemical Manuf</v>
          </cell>
          <cell r="G11389" t="str">
            <v>MACT Source Categories</v>
          </cell>
          <cell r="H11389" t="str">
            <v>Agricultural Chemicals Production</v>
          </cell>
          <cell r="I11389" t="str">
            <v>Dacthal Production</v>
          </cell>
          <cell r="J11389" t="str">
            <v>Process Tanks: Spray Dryer Feed Tanks</v>
          </cell>
          <cell r="N11389">
            <v>40988</v>
          </cell>
        </row>
        <row r="11390">
          <cell r="A11390" t="str">
            <v>63134085</v>
          </cell>
          <cell r="B11390" t="str">
            <v>Point</v>
          </cell>
          <cell r="C11390" t="str">
            <v>Dacthal Production /Process Tanks: Small Media Mill Surge Tanks</v>
          </cell>
          <cell r="D11390" t="str">
            <v>Industrial Processes - Chemical Manuf</v>
          </cell>
          <cell r="G11390" t="str">
            <v>MACT Source Categories</v>
          </cell>
          <cell r="H11390" t="str">
            <v>Agricultural Chemicals Production</v>
          </cell>
          <cell r="I11390" t="str">
            <v>Dacthal Production</v>
          </cell>
          <cell r="J11390" t="str">
            <v>Process Tanks: Small Media Mill Surge Tanks</v>
          </cell>
          <cell r="N11390">
            <v>40988</v>
          </cell>
        </row>
        <row r="11391">
          <cell r="A11391" t="str">
            <v>63142001</v>
          </cell>
          <cell r="B11391" t="str">
            <v>Point</v>
          </cell>
          <cell r="C11391" t="str">
            <v>Sodium Pentachlorophenate, Chlorination Process</v>
          </cell>
          <cell r="D11391" t="str">
            <v>Industrial Processes - Chemical Manuf</v>
          </cell>
          <cell r="G11391" t="str">
            <v>MACT Source Categories</v>
          </cell>
          <cell r="H11391" t="str">
            <v>Agricultural Chemicals Production</v>
          </cell>
          <cell r="I11391" t="str">
            <v>Sodium Pentachlorophenate, Chlorination Process</v>
          </cell>
          <cell r="J11391" t="str">
            <v>Sodium Pentachlorophenate: Chlorination Process</v>
          </cell>
          <cell r="N11391">
            <v>40988</v>
          </cell>
        </row>
        <row r="11392">
          <cell r="A11392" t="str">
            <v>63142010</v>
          </cell>
          <cell r="B11392" t="str">
            <v>Point</v>
          </cell>
          <cell r="C11392" t="str">
            <v>Sodium Pentachlorophenate, Chlorination Proc /Process Vents: Chlorination Process</v>
          </cell>
          <cell r="D11392" t="str">
            <v>Industrial Processes - Chemical Manuf</v>
          </cell>
          <cell r="G11392" t="str">
            <v>MACT Source Categories</v>
          </cell>
          <cell r="H11392" t="str">
            <v>Agricultural Chemicals Production</v>
          </cell>
          <cell r="I11392" t="str">
            <v>Sodium Pentachlorophenate, Chlorination Process</v>
          </cell>
          <cell r="J11392" t="str">
            <v>Process Vents: Chlorination Process</v>
          </cell>
          <cell r="N11392">
            <v>40988</v>
          </cell>
        </row>
        <row r="11393">
          <cell r="A11393" t="str">
            <v>63142011</v>
          </cell>
          <cell r="B11393" t="str">
            <v>Point</v>
          </cell>
          <cell r="C11393" t="str">
            <v>Sodium Pentachlorophenate, Chlorination Proc /Process Vents: Primary Reactor</v>
          </cell>
          <cell r="D11393" t="str">
            <v>Industrial Processes - Chemical Manuf</v>
          </cell>
          <cell r="G11393" t="str">
            <v>MACT Source Categories</v>
          </cell>
          <cell r="H11393" t="str">
            <v>Agricultural Chemicals Production</v>
          </cell>
          <cell r="I11393" t="str">
            <v>Sodium Pentachlorophenate, Chlorination Process</v>
          </cell>
          <cell r="J11393" t="str">
            <v>Process Vents: Primary Reactor</v>
          </cell>
          <cell r="N11393">
            <v>40988</v>
          </cell>
        </row>
        <row r="11394">
          <cell r="A11394" t="str">
            <v>63142012</v>
          </cell>
          <cell r="B11394" t="str">
            <v>Point</v>
          </cell>
          <cell r="C11394" t="str">
            <v>Sodium Pentachlorophenate, Chlorination Proc /Process Vents: Distillation</v>
          </cell>
          <cell r="D11394" t="str">
            <v>Industrial Processes - Chemical Manuf</v>
          </cell>
          <cell r="G11394" t="str">
            <v>MACT Source Categories</v>
          </cell>
          <cell r="H11394" t="str">
            <v>Agricultural Chemicals Production</v>
          </cell>
          <cell r="I11394" t="str">
            <v>Sodium Pentachlorophenate, Chlorination Process</v>
          </cell>
          <cell r="J11394" t="str">
            <v>Process Vents: Distillation</v>
          </cell>
          <cell r="N11394">
            <v>40988</v>
          </cell>
        </row>
        <row r="11395">
          <cell r="A11395" t="str">
            <v>63142013</v>
          </cell>
          <cell r="B11395" t="str">
            <v>Point</v>
          </cell>
          <cell r="C11395" t="str">
            <v>Sodium Pentachlorophenate, Chlorination Proc /Process Vents: Secondary Reactor</v>
          </cell>
          <cell r="D11395" t="str">
            <v>Industrial Processes - Chemical Manuf</v>
          </cell>
          <cell r="G11395" t="str">
            <v>MACT Source Categories</v>
          </cell>
          <cell r="H11395" t="str">
            <v>Agricultural Chemicals Production</v>
          </cell>
          <cell r="I11395" t="str">
            <v>Sodium Pentachlorophenate, Chlorination Process</v>
          </cell>
          <cell r="J11395" t="str">
            <v>Process Vents: Secondary Reactor</v>
          </cell>
          <cell r="N11395">
            <v>40988</v>
          </cell>
        </row>
        <row r="11396">
          <cell r="A11396" t="str">
            <v>63142014</v>
          </cell>
          <cell r="B11396" t="str">
            <v>Point</v>
          </cell>
          <cell r="C11396" t="str">
            <v>Sodium Pentachlorophenate, Chlorination Proc /Process Vents: Dryer</v>
          </cell>
          <cell r="D11396" t="str">
            <v>Industrial Processes - Chemical Manuf</v>
          </cell>
          <cell r="G11396" t="str">
            <v>MACT Source Categories</v>
          </cell>
          <cell r="H11396" t="str">
            <v>Agricultural Chemicals Production</v>
          </cell>
          <cell r="I11396" t="str">
            <v>Sodium Pentachlorophenate, Chlorination Process</v>
          </cell>
          <cell r="J11396" t="str">
            <v>Process Vents: Dryer</v>
          </cell>
          <cell r="N11396">
            <v>40988</v>
          </cell>
        </row>
        <row r="11397">
          <cell r="A11397" t="str">
            <v>63142015</v>
          </cell>
          <cell r="B11397" t="str">
            <v>Point</v>
          </cell>
          <cell r="C11397" t="str">
            <v>Sodium Pentachlorophenate, Chlorination Proc /Process Vents: Prill Tower</v>
          </cell>
          <cell r="D11397" t="str">
            <v>Industrial Processes - Chemical Manuf</v>
          </cell>
          <cell r="G11397" t="str">
            <v>MACT Source Categories</v>
          </cell>
          <cell r="H11397" t="str">
            <v>Agricultural Chemicals Production</v>
          </cell>
          <cell r="I11397" t="str">
            <v>Sodium Pentachlorophenate, Chlorination Process</v>
          </cell>
          <cell r="J11397" t="str">
            <v>Process Vents: Prill Tower</v>
          </cell>
          <cell r="N11397">
            <v>40988</v>
          </cell>
        </row>
        <row r="11398">
          <cell r="A11398" t="str">
            <v>63142030</v>
          </cell>
          <cell r="B11398" t="str">
            <v>Point</v>
          </cell>
          <cell r="C11398" t="str">
            <v>Sodium Pentachlorophenate, Chlorination Proc /Process Vents: End Product Storage</v>
          </cell>
          <cell r="D11398" t="str">
            <v>Industrial Processes - Storage and Transfer</v>
          </cell>
          <cell r="G11398" t="str">
            <v>MACT Source Categories</v>
          </cell>
          <cell r="H11398" t="str">
            <v>Agricultural Chemicals Production</v>
          </cell>
          <cell r="I11398" t="str">
            <v>Sodium Pentachlorophenate, Chlorination Process</v>
          </cell>
          <cell r="J11398" t="str">
            <v>Process Vents: End Product Storage</v>
          </cell>
          <cell r="N11398">
            <v>40988</v>
          </cell>
        </row>
        <row r="11399">
          <cell r="A11399" t="str">
            <v>63142031</v>
          </cell>
          <cell r="B11399" t="str">
            <v>Point</v>
          </cell>
          <cell r="C11399" t="str">
            <v>Sodium Pentachlorophenate, Chlorination Proc /Process Vents, End Product Stor: Prilled Prod</v>
          </cell>
          <cell r="D11399" t="str">
            <v>Industrial Processes - Storage and Transfer</v>
          </cell>
          <cell r="G11399" t="str">
            <v>MACT Source Categories</v>
          </cell>
          <cell r="H11399" t="str">
            <v>Agricultural Chemicals Production</v>
          </cell>
          <cell r="I11399" t="str">
            <v>Sodium Pentachlorophenate, Chlorination Process</v>
          </cell>
          <cell r="J11399" t="str">
            <v>Process Vents, End Product Storage: Prilled Product</v>
          </cell>
          <cell r="N11399">
            <v>40988</v>
          </cell>
        </row>
        <row r="11400">
          <cell r="A11400" t="str">
            <v>63142032</v>
          </cell>
          <cell r="B11400" t="str">
            <v>Point</v>
          </cell>
          <cell r="C11400" t="str">
            <v>Sodium Pentachlorophenate, Chlorination Proc /Process Vents, End Product Stor: Crystallized Prod</v>
          </cell>
          <cell r="D11400" t="str">
            <v>Industrial Processes - Storage and Transfer</v>
          </cell>
          <cell r="G11400" t="str">
            <v>MACT Source Categories</v>
          </cell>
          <cell r="H11400" t="str">
            <v>Agricultural Chemicals Production</v>
          </cell>
          <cell r="I11400" t="str">
            <v>Sodium Pentachlorophenate, Chlorination Process</v>
          </cell>
          <cell r="J11400" t="str">
            <v>Process Vents, End Product Storage: Crystallized Product</v>
          </cell>
          <cell r="N11400">
            <v>40988</v>
          </cell>
        </row>
        <row r="11401">
          <cell r="A11401" t="str">
            <v>63143001</v>
          </cell>
          <cell r="B11401" t="str">
            <v>Point</v>
          </cell>
          <cell r="C11401" t="str">
            <v>Sodium Pentachlorophenate, Hydrolization Process</v>
          </cell>
          <cell r="D11401" t="str">
            <v>Industrial Processes - Chemical Manuf</v>
          </cell>
          <cell r="G11401" t="str">
            <v>MACT Source Categories</v>
          </cell>
          <cell r="H11401" t="str">
            <v>Agricultural Chemicals Production</v>
          </cell>
          <cell r="I11401" t="str">
            <v>Sodium Pentachlorophenate, Hydrolization Process</v>
          </cell>
          <cell r="J11401" t="str">
            <v>Sodium Pentachlorophenate: Hydrolization Process</v>
          </cell>
          <cell r="N11401">
            <v>40988</v>
          </cell>
        </row>
        <row r="11402">
          <cell r="A11402" t="str">
            <v>63143010</v>
          </cell>
          <cell r="B11402" t="str">
            <v>Point</v>
          </cell>
          <cell r="C11402" t="str">
            <v>Sodium Pentachlorophenate, Hydrolization Proc /Process Vents: Hydrolization Process</v>
          </cell>
          <cell r="D11402" t="str">
            <v>Industrial Processes - Chemical Manuf</v>
          </cell>
          <cell r="G11402" t="str">
            <v>MACT Source Categories</v>
          </cell>
          <cell r="H11402" t="str">
            <v>Agricultural Chemicals Production</v>
          </cell>
          <cell r="I11402" t="str">
            <v>Sodium Pentachlorophenate, Hydrolization Process</v>
          </cell>
          <cell r="J11402" t="str">
            <v>Process Vents: Hydrolization Process</v>
          </cell>
          <cell r="N11402">
            <v>40988</v>
          </cell>
        </row>
        <row r="11403">
          <cell r="A11403" t="str">
            <v>63143011</v>
          </cell>
          <cell r="B11403" t="str">
            <v>Point</v>
          </cell>
          <cell r="C11403" t="str">
            <v>Sodium Pentachlorophenate, Hydrolization Proc /Process Vents: Hydrolysis Reactor</v>
          </cell>
          <cell r="D11403" t="str">
            <v>Industrial Processes - Chemical Manuf</v>
          </cell>
          <cell r="G11403" t="str">
            <v>MACT Source Categories</v>
          </cell>
          <cell r="H11403" t="str">
            <v>Agricultural Chemicals Production</v>
          </cell>
          <cell r="I11403" t="str">
            <v>Sodium Pentachlorophenate, Hydrolization Process</v>
          </cell>
          <cell r="J11403" t="str">
            <v>Process Vents: Hydrolysis Reactor</v>
          </cell>
          <cell r="N11403">
            <v>40988</v>
          </cell>
        </row>
        <row r="11404">
          <cell r="A11404" t="str">
            <v>63143012</v>
          </cell>
          <cell r="B11404" t="str">
            <v>Point</v>
          </cell>
          <cell r="C11404" t="str">
            <v>Sodium Pentachlorophenate, Hydrolization Proc /Process Vents: Evaporation</v>
          </cell>
          <cell r="D11404" t="str">
            <v>Industrial Processes - Chemical Manuf</v>
          </cell>
          <cell r="G11404" t="str">
            <v>MACT Source Categories</v>
          </cell>
          <cell r="H11404" t="str">
            <v>Agricultural Chemicals Production</v>
          </cell>
          <cell r="I11404" t="str">
            <v>Sodium Pentachlorophenate, Hydrolization Process</v>
          </cell>
          <cell r="J11404" t="str">
            <v>Process Vents: Evaporation</v>
          </cell>
          <cell r="N11404">
            <v>40988</v>
          </cell>
        </row>
        <row r="11405">
          <cell r="A11405" t="str">
            <v>63143013</v>
          </cell>
          <cell r="B11405" t="str">
            <v>Point</v>
          </cell>
          <cell r="C11405" t="str">
            <v>Sodium Pentachlorophenate, Hydrolization Proc /Process Vents: Filter, Alcohol</v>
          </cell>
          <cell r="D11405" t="str">
            <v>Industrial Processes - Chemical Manuf</v>
          </cell>
          <cell r="G11405" t="str">
            <v>MACT Source Categories</v>
          </cell>
          <cell r="H11405" t="str">
            <v>Agricultural Chemicals Production</v>
          </cell>
          <cell r="I11405" t="str">
            <v>Sodium Pentachlorophenate, Hydrolization Process</v>
          </cell>
          <cell r="J11405" t="str">
            <v>Process Vents: Filter, Alcohol</v>
          </cell>
          <cell r="N11405">
            <v>40988</v>
          </cell>
        </row>
        <row r="11406">
          <cell r="A11406" t="str">
            <v>63143014</v>
          </cell>
          <cell r="B11406" t="str">
            <v>Point</v>
          </cell>
          <cell r="C11406" t="str">
            <v>Sodium Pentachlorophenate, Hydrolization Proc /Process Vents: Residue Dissolution in Water</v>
          </cell>
          <cell r="D11406" t="str">
            <v>Industrial Processes - Chemical Manuf</v>
          </cell>
          <cell r="G11406" t="str">
            <v>MACT Source Categories</v>
          </cell>
          <cell r="H11406" t="str">
            <v>Agricultural Chemicals Production</v>
          </cell>
          <cell r="I11406" t="str">
            <v>Sodium Pentachlorophenate, Hydrolization Process</v>
          </cell>
          <cell r="J11406" t="str">
            <v>Process Vents: Residue Dissolution in Water</v>
          </cell>
          <cell r="N11406">
            <v>40988</v>
          </cell>
        </row>
        <row r="11407">
          <cell r="A11407" t="str">
            <v>63143015</v>
          </cell>
          <cell r="B11407" t="str">
            <v>Point</v>
          </cell>
          <cell r="C11407" t="str">
            <v>Sodium Pentachlorophenate, Hydrolization Proc /Process Vents: Filtration of Alkali Insoluble Material</v>
          </cell>
          <cell r="D11407" t="str">
            <v>Industrial Processes - Chemical Manuf</v>
          </cell>
          <cell r="G11407" t="str">
            <v>MACT Source Categories</v>
          </cell>
          <cell r="H11407" t="str">
            <v>Agricultural Chemicals Production</v>
          </cell>
          <cell r="I11407" t="str">
            <v>Sodium Pentachlorophenate, Hydrolization Process</v>
          </cell>
          <cell r="J11407" t="str">
            <v>Process Vents: Filtration of Alkali Insoluble Material</v>
          </cell>
          <cell r="N11407">
            <v>40988</v>
          </cell>
        </row>
        <row r="11408">
          <cell r="A11408" t="str">
            <v>63143016</v>
          </cell>
          <cell r="B11408" t="str">
            <v>Point</v>
          </cell>
          <cell r="C11408" t="str">
            <v>Sodium Pentachlorophenate, Hydrolization Proc /Process Vents: Acidification of Filtrate, Partial</v>
          </cell>
          <cell r="D11408" t="str">
            <v>Industrial Processes - Chemical Manuf</v>
          </cell>
          <cell r="G11408" t="str">
            <v>MACT Source Categories</v>
          </cell>
          <cell r="H11408" t="str">
            <v>Agricultural Chemicals Production</v>
          </cell>
          <cell r="I11408" t="str">
            <v>Sodium Pentachlorophenate, Hydrolization Process</v>
          </cell>
          <cell r="J11408" t="str">
            <v>Process Vents: Acidification of Filtrate, Partial</v>
          </cell>
          <cell r="N11408">
            <v>40988</v>
          </cell>
        </row>
        <row r="11409">
          <cell r="A11409" t="str">
            <v>63143017</v>
          </cell>
          <cell r="B11409" t="str">
            <v>Point</v>
          </cell>
          <cell r="C11409" t="str">
            <v>Sodium Pentachlorophenate, Hydrolization Proc /Process Vents: Acidification of Filtrate, Full</v>
          </cell>
          <cell r="D11409" t="str">
            <v>Industrial Processes - Chemical Manuf</v>
          </cell>
          <cell r="G11409" t="str">
            <v>MACT Source Categories</v>
          </cell>
          <cell r="H11409" t="str">
            <v>Agricultural Chemicals Production</v>
          </cell>
          <cell r="I11409" t="str">
            <v>Sodium Pentachlorophenate, Hydrolization Process</v>
          </cell>
          <cell r="J11409" t="str">
            <v>Process Vents: Acidification of Filtrate, Full</v>
          </cell>
          <cell r="N11409">
            <v>40988</v>
          </cell>
        </row>
        <row r="11410">
          <cell r="A11410" t="str">
            <v>63143018</v>
          </cell>
          <cell r="B11410" t="str">
            <v>Point</v>
          </cell>
          <cell r="C11410" t="str">
            <v>Sodium Pentachlorophenate, Hydrolization Proc /Process Vents: Acidification Filter</v>
          </cell>
          <cell r="D11410" t="str">
            <v>Industrial Processes - Chemical Manuf</v>
          </cell>
          <cell r="G11410" t="str">
            <v>MACT Source Categories</v>
          </cell>
          <cell r="H11410" t="str">
            <v>Agricultural Chemicals Production</v>
          </cell>
          <cell r="I11410" t="str">
            <v>Sodium Pentachlorophenate, Hydrolization Process</v>
          </cell>
          <cell r="J11410" t="str">
            <v>Process Vents: Acidification Filter</v>
          </cell>
          <cell r="N11410">
            <v>40988</v>
          </cell>
        </row>
        <row r="11411">
          <cell r="A11411" t="str">
            <v>63143019</v>
          </cell>
          <cell r="B11411" t="str">
            <v>Point</v>
          </cell>
          <cell r="C11411" t="str">
            <v>Sodium Pentachlorophenate, Hydrolization Proc /Process Vents: Water Wash of Product</v>
          </cell>
          <cell r="D11411" t="str">
            <v>Industrial Processes - Chemical Manuf</v>
          </cell>
          <cell r="G11411" t="str">
            <v>MACT Source Categories</v>
          </cell>
          <cell r="H11411" t="str">
            <v>Agricultural Chemicals Production</v>
          </cell>
          <cell r="I11411" t="str">
            <v>Sodium Pentachlorophenate, Hydrolization Process</v>
          </cell>
          <cell r="J11411" t="str">
            <v>Process Vents: Water Wash of Product</v>
          </cell>
          <cell r="N11411">
            <v>40988</v>
          </cell>
        </row>
        <row r="11412">
          <cell r="A11412" t="str">
            <v>63143020</v>
          </cell>
          <cell r="B11412" t="str">
            <v>Point</v>
          </cell>
          <cell r="C11412" t="str">
            <v>Sodium Pentachlorophenate, Hydrolization Proc /Process Vents: Dryer</v>
          </cell>
          <cell r="D11412" t="str">
            <v>Industrial Processes - Chemical Manuf</v>
          </cell>
          <cell r="G11412" t="str">
            <v>MACT Source Categories</v>
          </cell>
          <cell r="H11412" t="str">
            <v>Agricultural Chemicals Production</v>
          </cell>
          <cell r="I11412" t="str">
            <v>Sodium Pentachlorophenate, Hydrolization Process</v>
          </cell>
          <cell r="J11412" t="str">
            <v>Process Vents: Dryer</v>
          </cell>
          <cell r="N11412">
            <v>40988</v>
          </cell>
        </row>
        <row r="11413">
          <cell r="A11413" t="str">
            <v>63143030</v>
          </cell>
          <cell r="B11413" t="str">
            <v>Point</v>
          </cell>
          <cell r="C11413" t="str">
            <v>Sodium Pentachlorophenate, Hydrolization Proc /Process Vents: End Product Storage</v>
          </cell>
          <cell r="D11413" t="str">
            <v>Industrial Processes - Storage and Transfer</v>
          </cell>
          <cell r="G11413" t="str">
            <v>MACT Source Categories</v>
          </cell>
          <cell r="H11413" t="str">
            <v>Agricultural Chemicals Production</v>
          </cell>
          <cell r="I11413" t="str">
            <v>Sodium Pentachlorophenate, Hydrolization Process</v>
          </cell>
          <cell r="J11413" t="str">
            <v>Process Vents: End Product Storage</v>
          </cell>
          <cell r="N11413">
            <v>40988</v>
          </cell>
        </row>
        <row r="11414">
          <cell r="A11414" t="str">
            <v>63180001</v>
          </cell>
          <cell r="B11414" t="str">
            <v>Point</v>
          </cell>
          <cell r="C11414" t="str">
            <v>Agricultural Chemicals Production /Equipment Leaks</v>
          </cell>
          <cell r="D11414" t="str">
            <v>Industrial Processes - Chemical Manuf</v>
          </cell>
          <cell r="G11414" t="str">
            <v>MACT Source Categories</v>
          </cell>
          <cell r="H11414" t="str">
            <v>Agricultural Chemicals Production</v>
          </cell>
          <cell r="I11414" t="str">
            <v>Equipment Leaks</v>
          </cell>
          <cell r="J11414" t="str">
            <v>Equipment Leaks</v>
          </cell>
          <cell r="N11414">
            <v>40988</v>
          </cell>
        </row>
        <row r="11415">
          <cell r="A11415" t="str">
            <v>63182001</v>
          </cell>
          <cell r="B11415" t="str">
            <v>Point</v>
          </cell>
          <cell r="C11415" t="str">
            <v>Agric Chem Prod /Wastewater, Aggregate /Process Area Drain</v>
          </cell>
          <cell r="D11415" t="str">
            <v>Industrial Processes - Chemical Manuf</v>
          </cell>
          <cell r="G11415" t="str">
            <v>MACT Source Categories</v>
          </cell>
          <cell r="H11415" t="str">
            <v>Agricultural Chemicals Production</v>
          </cell>
          <cell r="I11415" t="str">
            <v>Wastewater, Aggregate</v>
          </cell>
          <cell r="J11415" t="str">
            <v>Process Area Drain</v>
          </cell>
          <cell r="N11415">
            <v>40988</v>
          </cell>
        </row>
        <row r="11416">
          <cell r="A11416" t="str">
            <v>63182002</v>
          </cell>
          <cell r="B11416" t="str">
            <v>Point</v>
          </cell>
          <cell r="C11416" t="str">
            <v>Agric Chem Prod /Wastewater, Aggregate /Process Equipment Drains</v>
          </cell>
          <cell r="D11416" t="str">
            <v>Industrial Processes - Chemical Manuf</v>
          </cell>
          <cell r="G11416" t="str">
            <v>MACT Source Categories</v>
          </cell>
          <cell r="H11416" t="str">
            <v>Agricultural Chemicals Production</v>
          </cell>
          <cell r="I11416" t="str">
            <v>Wastewater, Aggregate</v>
          </cell>
          <cell r="J11416" t="str">
            <v>Process Equipment Drains</v>
          </cell>
          <cell r="N11416">
            <v>40988</v>
          </cell>
        </row>
        <row r="11417">
          <cell r="A11417" t="str">
            <v>63182501</v>
          </cell>
          <cell r="B11417" t="str">
            <v>Point</v>
          </cell>
          <cell r="C11417" t="str">
            <v>Agric Chem Prod /Wastewater, Pts of Generation /2,4-D Recovery</v>
          </cell>
          <cell r="D11417" t="str">
            <v>Industrial Processes - Chemical Manuf</v>
          </cell>
          <cell r="G11417" t="str">
            <v>MACT Source Categories</v>
          </cell>
          <cell r="H11417" t="str">
            <v>Agricultural Chemicals Production</v>
          </cell>
          <cell r="I11417" t="str">
            <v>Wastewater, Points of Generation</v>
          </cell>
          <cell r="J11417" t="str">
            <v>2,4-D Recovery</v>
          </cell>
          <cell r="N11417">
            <v>40988</v>
          </cell>
        </row>
        <row r="11418">
          <cell r="A11418" t="str">
            <v>63182507</v>
          </cell>
          <cell r="B11418" t="str">
            <v>Point</v>
          </cell>
          <cell r="C11418" t="str">
            <v>Agric Chem Prod /Wastewater, Pts of Generation /Dacthal Condensate</v>
          </cell>
          <cell r="D11418" t="str">
            <v>Industrial Processes - Chemical Manuf</v>
          </cell>
          <cell r="G11418" t="str">
            <v>MACT Source Categories</v>
          </cell>
          <cell r="H11418" t="str">
            <v>Agricultural Chemicals Production</v>
          </cell>
          <cell r="I11418" t="str">
            <v>Wastewater, Points of Generation</v>
          </cell>
          <cell r="J11418" t="str">
            <v>Dacthal Condensate</v>
          </cell>
          <cell r="N11418">
            <v>40988</v>
          </cell>
        </row>
        <row r="11419">
          <cell r="A11419" t="str">
            <v>63182508</v>
          </cell>
          <cell r="B11419" t="str">
            <v>Point</v>
          </cell>
          <cell r="C11419" t="str">
            <v>Agric Chem Prod /Wastewater, Pts of Generation /Spent Scrubber Liquor Tank</v>
          </cell>
          <cell r="D11419" t="str">
            <v>Industrial Processes - Chemical Manuf</v>
          </cell>
          <cell r="G11419" t="str">
            <v>MACT Source Categories</v>
          </cell>
          <cell r="H11419" t="str">
            <v>Agricultural Chemicals Production</v>
          </cell>
          <cell r="I11419" t="str">
            <v>Wastewater, Points of Generation</v>
          </cell>
          <cell r="J11419" t="str">
            <v>Spent Scrubber Liquor Tank</v>
          </cell>
          <cell r="N11419">
            <v>40988</v>
          </cell>
        </row>
        <row r="11420">
          <cell r="A11420" t="str">
            <v>63182509</v>
          </cell>
          <cell r="B11420" t="str">
            <v>Point</v>
          </cell>
          <cell r="C11420" t="str">
            <v>Agric Chem Prod /Wastewater, Pts of Generation /2 Phase Separator</v>
          </cell>
          <cell r="D11420" t="str">
            <v>Industrial Processes - Chemical Manuf</v>
          </cell>
          <cell r="G11420" t="str">
            <v>MACT Source Categories</v>
          </cell>
          <cell r="H11420" t="str">
            <v>Agricultural Chemicals Production</v>
          </cell>
          <cell r="I11420" t="str">
            <v>Wastewater, Points of Generation</v>
          </cell>
          <cell r="J11420" t="str">
            <v>2 Phase Separator</v>
          </cell>
          <cell r="N11420">
            <v>40988</v>
          </cell>
        </row>
        <row r="11421">
          <cell r="A11421" t="str">
            <v>63182537</v>
          </cell>
          <cell r="B11421" t="str">
            <v>Point</v>
          </cell>
          <cell r="C11421" t="str">
            <v>Agric Chem Prod /Wastewater, Pts of Generation /Captan Unit, Washing</v>
          </cell>
          <cell r="D11421" t="str">
            <v>Industrial Processes - Chemical Manuf</v>
          </cell>
          <cell r="G11421" t="str">
            <v>MACT Source Categories</v>
          </cell>
          <cell r="H11421" t="str">
            <v>Agricultural Chemicals Production</v>
          </cell>
          <cell r="I11421" t="str">
            <v>Wastewater, Points of Generation</v>
          </cell>
          <cell r="J11421" t="str">
            <v>Captan Unit, Washing</v>
          </cell>
          <cell r="N11421">
            <v>40988</v>
          </cell>
        </row>
        <row r="11422">
          <cell r="A11422" t="str">
            <v>63182538</v>
          </cell>
          <cell r="B11422" t="str">
            <v>Point</v>
          </cell>
          <cell r="C11422" t="str">
            <v>Agric Chem Prod /Wastewater, Pts of Generation /THPI Reactor Scrubber</v>
          </cell>
          <cell r="D11422" t="str">
            <v>Industrial Processes - Chemical Manuf</v>
          </cell>
          <cell r="G11422" t="str">
            <v>MACT Source Categories</v>
          </cell>
          <cell r="H11422" t="str">
            <v>Agricultural Chemicals Production</v>
          </cell>
          <cell r="I11422" t="str">
            <v>Wastewater, Points of Generation</v>
          </cell>
          <cell r="J11422" t="str">
            <v>THPI Reactor Scrubber</v>
          </cell>
          <cell r="N11422">
            <v>40988</v>
          </cell>
        </row>
        <row r="11423">
          <cell r="A11423" t="str">
            <v>63182539</v>
          </cell>
          <cell r="B11423" t="str">
            <v>Point</v>
          </cell>
          <cell r="C11423" t="str">
            <v>Agric Chem Prod /Wastewater, Pts of Generation /THPI Flaker Scrubber</v>
          </cell>
          <cell r="D11423" t="str">
            <v>Industrial Processes - Chemical Manuf</v>
          </cell>
          <cell r="G11423" t="str">
            <v>MACT Source Categories</v>
          </cell>
          <cell r="H11423" t="str">
            <v>Agricultural Chemicals Production</v>
          </cell>
          <cell r="I11423" t="str">
            <v>Wastewater, Points of Generation</v>
          </cell>
          <cell r="J11423" t="str">
            <v>THPI Flaker Scrubber</v>
          </cell>
          <cell r="N11423">
            <v>40988</v>
          </cell>
        </row>
        <row r="11424">
          <cell r="A11424" t="str">
            <v>63182540</v>
          </cell>
          <cell r="B11424" t="str">
            <v>Point</v>
          </cell>
          <cell r="C11424" t="str">
            <v>Agric Chem Prod /Wastewater, Pts of Generation /PMM Chlorinator Scrubber</v>
          </cell>
          <cell r="D11424" t="str">
            <v>Industrial Processes - Chemical Manuf</v>
          </cell>
          <cell r="G11424" t="str">
            <v>MACT Source Categories</v>
          </cell>
          <cell r="H11424" t="str">
            <v>Agricultural Chemicals Production</v>
          </cell>
          <cell r="I11424" t="str">
            <v>Wastewater, Points of Generation</v>
          </cell>
          <cell r="J11424" t="str">
            <v>PMM Chlorinator Scrubber</v>
          </cell>
          <cell r="N11424">
            <v>40988</v>
          </cell>
        </row>
        <row r="11425">
          <cell r="A11425" t="str">
            <v>63182541</v>
          </cell>
          <cell r="B11425" t="str">
            <v>Point</v>
          </cell>
          <cell r="C11425" t="str">
            <v>Agric Chem Prod /Wastewater, Pts of Generation /PMM Distillation Scrubber</v>
          </cell>
          <cell r="D11425" t="str">
            <v>Industrial Processes - Chemical Manuf</v>
          </cell>
          <cell r="G11425" t="str">
            <v>MACT Source Categories</v>
          </cell>
          <cell r="H11425" t="str">
            <v>Agricultural Chemicals Production</v>
          </cell>
          <cell r="I11425" t="str">
            <v>Wastewater, Points of Generation</v>
          </cell>
          <cell r="J11425" t="str">
            <v>PMM Distillation Scrubber</v>
          </cell>
          <cell r="N11425">
            <v>40988</v>
          </cell>
        </row>
        <row r="11426">
          <cell r="A11426" t="str">
            <v>63182542</v>
          </cell>
          <cell r="B11426" t="str">
            <v>Point</v>
          </cell>
          <cell r="C11426" t="str">
            <v>Agric Chem Prod /Wastewater, Pts of Generation /PMM Storage Scrubber</v>
          </cell>
          <cell r="D11426" t="str">
            <v>Industrial Processes - Chemical Manuf</v>
          </cell>
          <cell r="G11426" t="str">
            <v>MACT Source Categories</v>
          </cell>
          <cell r="H11426" t="str">
            <v>Agricultural Chemicals Production</v>
          </cell>
          <cell r="I11426" t="str">
            <v>Wastewater, Points of Generation</v>
          </cell>
          <cell r="J11426" t="str">
            <v>PMM Storage Scrubber</v>
          </cell>
          <cell r="N11426">
            <v>40988</v>
          </cell>
        </row>
        <row r="11427">
          <cell r="A11427" t="str">
            <v>63182573</v>
          </cell>
          <cell r="B11427" t="str">
            <v>Point</v>
          </cell>
          <cell r="C11427" t="str">
            <v>Agric Chem Prod /Wastewater, Pts of Generation /Separator</v>
          </cell>
          <cell r="D11427" t="str">
            <v>Industrial Processes - Chemical Manuf</v>
          </cell>
          <cell r="G11427" t="str">
            <v>MACT Source Categories</v>
          </cell>
          <cell r="H11427" t="str">
            <v>Agricultural Chemicals Production</v>
          </cell>
          <cell r="I11427" t="str">
            <v>Wastewater, Points of Generation</v>
          </cell>
          <cell r="J11427" t="str">
            <v>Separator</v>
          </cell>
          <cell r="N11427">
            <v>40988</v>
          </cell>
        </row>
        <row r="11428">
          <cell r="A11428" t="str">
            <v>63182580</v>
          </cell>
          <cell r="B11428" t="str">
            <v>Point</v>
          </cell>
          <cell r="C11428" t="str">
            <v>Agric Chem Prod /Wastewater, Pts of Generation /Filtrate, Partial Evaporation of Alcohol</v>
          </cell>
          <cell r="D11428" t="str">
            <v>Industrial Processes - Chemical Manuf</v>
          </cell>
          <cell r="G11428" t="str">
            <v>MACT Source Categories</v>
          </cell>
          <cell r="H11428" t="str">
            <v>Agricultural Chemicals Production</v>
          </cell>
          <cell r="I11428" t="str">
            <v>Wastewater, Points of Generation</v>
          </cell>
          <cell r="J11428" t="str">
            <v>Filtrate, Partial Evaporation of Alcohol</v>
          </cell>
          <cell r="N11428">
            <v>40988</v>
          </cell>
        </row>
        <row r="11429">
          <cell r="A11429" t="str">
            <v>63182581</v>
          </cell>
          <cell r="B11429" t="str">
            <v>Point</v>
          </cell>
          <cell r="C11429" t="str">
            <v>Agric Chem Prod /Wastewater, Pts of Generation /Filtrate, Acidification of Filtrate</v>
          </cell>
          <cell r="D11429" t="str">
            <v>Industrial Processes - Chemical Manuf</v>
          </cell>
          <cell r="G11429" t="str">
            <v>MACT Source Categories</v>
          </cell>
          <cell r="H11429" t="str">
            <v>Agricultural Chemicals Production</v>
          </cell>
          <cell r="I11429" t="str">
            <v>Wastewater, Points of Generation</v>
          </cell>
          <cell r="J11429" t="str">
            <v>Filtrate, Acidification of Filtrate</v>
          </cell>
          <cell r="N11429">
            <v>40988</v>
          </cell>
        </row>
        <row r="11430">
          <cell r="A11430" t="str">
            <v>63182582</v>
          </cell>
          <cell r="B11430" t="str">
            <v>Point</v>
          </cell>
          <cell r="C11430" t="str">
            <v>Agric Chem Prod /Wastewater, Pts of Generation /Dissolve Residue in Water</v>
          </cell>
          <cell r="D11430" t="str">
            <v>Industrial Processes - Chemical Manuf</v>
          </cell>
          <cell r="G11430" t="str">
            <v>MACT Source Categories</v>
          </cell>
          <cell r="H11430" t="str">
            <v>Agricultural Chemicals Production</v>
          </cell>
          <cell r="I11430" t="str">
            <v>Wastewater, Points of Generation</v>
          </cell>
          <cell r="J11430" t="str">
            <v>Dissolve Residue in Water</v>
          </cell>
          <cell r="N11430">
            <v>40988</v>
          </cell>
        </row>
        <row r="11431">
          <cell r="A11431" t="str">
            <v>63182599</v>
          </cell>
          <cell r="B11431" t="str">
            <v>Point</v>
          </cell>
          <cell r="C11431" t="str">
            <v>Agric Chem Prod /Wastewater, Pts of Generation /Specify Point of Generation</v>
          </cell>
          <cell r="D11431" t="str">
            <v>Industrial Processes - Chemical Manuf</v>
          </cell>
          <cell r="G11431" t="str">
            <v>MACT Source Categories</v>
          </cell>
          <cell r="H11431" t="str">
            <v>Agricultural Chemicals Production</v>
          </cell>
          <cell r="I11431" t="str">
            <v>Wastewater, Points of Generation</v>
          </cell>
          <cell r="J11431" t="str">
            <v>Specify Point of Generation</v>
          </cell>
          <cell r="N11431">
            <v>40988</v>
          </cell>
        </row>
        <row r="11432">
          <cell r="A11432" t="str">
            <v>64130001</v>
          </cell>
          <cell r="B11432" t="str">
            <v>Point</v>
          </cell>
          <cell r="C11432" t="str">
            <v>Polymethyl Methacrylate -Bulk Polymerizn, Batch-cell Method</v>
          </cell>
          <cell r="D11432" t="str">
            <v>Industrial Processes - Chemical Manuf</v>
          </cell>
          <cell r="G11432" t="str">
            <v>MACT Source Categories</v>
          </cell>
          <cell r="H11432" t="str">
            <v>Styrene or Methacrylate Based Resins</v>
          </cell>
          <cell r="I11432" t="str">
            <v>Polymethyl Methacrylate Prod - Bulk Polymerization, Batch-cell Method</v>
          </cell>
          <cell r="J11432" t="str">
            <v>Polymethyl Methacrylate Resins: Bulk, Batch Cell Process</v>
          </cell>
          <cell r="N11432">
            <v>40988</v>
          </cell>
        </row>
        <row r="11433">
          <cell r="A11433" t="str">
            <v>64130010</v>
          </cell>
          <cell r="B11433" t="str">
            <v>Point</v>
          </cell>
          <cell r="C11433" t="str">
            <v>Polymethyl Methacrylate -Bulk Polymerizn, Batch-cell Method -Process Vents</v>
          </cell>
          <cell r="D11433" t="str">
            <v>Industrial Processes - Chemical Manuf</v>
          </cell>
          <cell r="G11433" t="str">
            <v>MACT Source Categories</v>
          </cell>
          <cell r="H11433" t="str">
            <v>Styrene or Methacrylate Based Resins</v>
          </cell>
          <cell r="I11433" t="str">
            <v>Polymethyl Methacrylate Prod - Bulk Polymerization, Batch-cell Method</v>
          </cell>
          <cell r="J11433" t="str">
            <v>Process Vents: Bulk, Batch Cell Process</v>
          </cell>
          <cell r="N11433">
            <v>40988</v>
          </cell>
        </row>
        <row r="11434">
          <cell r="A11434" t="str">
            <v>64130011</v>
          </cell>
          <cell r="B11434" t="str">
            <v>Point</v>
          </cell>
          <cell r="C11434" t="str">
            <v>Polymethyl Methacrylate -Bulk Polymerizn, Batch-cell Method -Process Vents: Reactor</v>
          </cell>
          <cell r="D11434" t="str">
            <v>Industrial Processes - Chemical Manuf</v>
          </cell>
          <cell r="G11434" t="str">
            <v>MACT Source Categories</v>
          </cell>
          <cell r="H11434" t="str">
            <v>Styrene or Methacrylate Based Resins</v>
          </cell>
          <cell r="I11434" t="str">
            <v>Polymethyl Methacrylate Prod - Bulk Polymerization, Batch-cell Method</v>
          </cell>
          <cell r="J11434" t="str">
            <v>Process Vents: Reactor</v>
          </cell>
          <cell r="N11434">
            <v>40988</v>
          </cell>
        </row>
        <row r="11435">
          <cell r="A11435" t="str">
            <v>64130025</v>
          </cell>
          <cell r="B11435" t="str">
            <v>Point</v>
          </cell>
          <cell r="C11435" t="str">
            <v>Polymethyl Methacrylate -Bulk Polymerizn, Batch-cell Method -Process Vents: End Product Storage</v>
          </cell>
          <cell r="D11435" t="str">
            <v>Industrial Processes - Storage and Transfer</v>
          </cell>
          <cell r="G11435" t="str">
            <v>MACT Source Categories</v>
          </cell>
          <cell r="H11435" t="str">
            <v>Styrene or Methacrylate Based Resins</v>
          </cell>
          <cell r="I11435" t="str">
            <v>Polymethyl Methacrylate Prod - Bulk Polymerization, Batch-cell Method</v>
          </cell>
          <cell r="J11435" t="str">
            <v>Process Vents: End Product Storage</v>
          </cell>
          <cell r="N11435">
            <v>40988</v>
          </cell>
        </row>
        <row r="11436">
          <cell r="A11436" t="str">
            <v>64130101</v>
          </cell>
          <cell r="B11436" t="str">
            <v>Point</v>
          </cell>
          <cell r="C11436" t="str">
            <v>Polymethyl Methacrylate -Bulk Polymerizn, Continuous Casting -Continuous Process</v>
          </cell>
          <cell r="D11436" t="str">
            <v>Industrial Processes - Chemical Manuf</v>
          </cell>
          <cell r="G11436" t="str">
            <v>MACT Source Categories</v>
          </cell>
          <cell r="H11436" t="str">
            <v>Styrene or Methacrylate Based Resins</v>
          </cell>
          <cell r="I11436" t="str">
            <v>Polymethyl Methacrylate Prod - Bulk Polymerization, Continuous Casting</v>
          </cell>
          <cell r="J11436" t="str">
            <v>Polymethyl Methacrylate Resins: Bulk, Continuous Process</v>
          </cell>
          <cell r="N11436">
            <v>40988</v>
          </cell>
        </row>
        <row r="11437">
          <cell r="A11437" t="str">
            <v>64130110</v>
          </cell>
          <cell r="B11437" t="str">
            <v>Point</v>
          </cell>
          <cell r="C11437" t="str">
            <v>Polymethyl Methacrylate -Bulk Polymerizn, Continuous Casting -Process Vents: Bulk, Continuous Process</v>
          </cell>
          <cell r="D11437" t="str">
            <v>Industrial Processes - Chemical Manuf</v>
          </cell>
          <cell r="G11437" t="str">
            <v>MACT Source Categories</v>
          </cell>
          <cell r="H11437" t="str">
            <v>Styrene or Methacrylate Based Resins</v>
          </cell>
          <cell r="I11437" t="str">
            <v>Polymethyl Methacrylate Prod - Bulk Polymerization, Continuous Casting</v>
          </cell>
          <cell r="J11437" t="str">
            <v>Process Vents: Bulk, Continuous Process</v>
          </cell>
          <cell r="N11437">
            <v>40988</v>
          </cell>
        </row>
        <row r="11438">
          <cell r="A11438" t="str">
            <v>64130111</v>
          </cell>
          <cell r="B11438" t="str">
            <v>Point</v>
          </cell>
          <cell r="C11438" t="str">
            <v>Polymethyl Methacrylate -Bulk Polymerizn, Continuous Casting -Process Vents, Reactor: Curing Zone</v>
          </cell>
          <cell r="D11438" t="str">
            <v>Industrial Processes - Chemical Manuf</v>
          </cell>
          <cell r="G11438" t="str">
            <v>MACT Source Categories</v>
          </cell>
          <cell r="H11438" t="str">
            <v>Styrene or Methacrylate Based Resins</v>
          </cell>
          <cell r="I11438" t="str">
            <v>Polymethyl Methacrylate Prod - Bulk Polymerization, Continuous Casting</v>
          </cell>
          <cell r="J11438" t="str">
            <v>Process Vents, Reactor: Curing Zone</v>
          </cell>
          <cell r="N11438">
            <v>40988</v>
          </cell>
        </row>
        <row r="11439">
          <cell r="A11439" t="str">
            <v>64130112</v>
          </cell>
          <cell r="B11439" t="str">
            <v>Point</v>
          </cell>
          <cell r="C11439" t="str">
            <v>Polymethyl Methacrylate -Bulk Polymerizn, Continuous Casting -Process Vents, Reactor: Annealing Zone</v>
          </cell>
          <cell r="D11439" t="str">
            <v>Industrial Processes - Chemical Manuf</v>
          </cell>
          <cell r="G11439" t="str">
            <v>MACT Source Categories</v>
          </cell>
          <cell r="H11439" t="str">
            <v>Styrene or Methacrylate Based Resins</v>
          </cell>
          <cell r="I11439" t="str">
            <v>Polymethyl Methacrylate Prod - Bulk Polymerization, Continuous Casting</v>
          </cell>
          <cell r="J11439" t="str">
            <v>Process Vents, Reactor: Annealing Zone</v>
          </cell>
          <cell r="N11439">
            <v>40988</v>
          </cell>
        </row>
        <row r="11440">
          <cell r="A11440" t="str">
            <v>64130125</v>
          </cell>
          <cell r="B11440" t="str">
            <v>Point</v>
          </cell>
          <cell r="C11440" t="str">
            <v>Polymethyl Methacrylate -Bulk Polymerizn, Continuous Casting -Process Vents: End Product Storage</v>
          </cell>
          <cell r="D11440" t="str">
            <v>Industrial Processes - Storage and Transfer</v>
          </cell>
          <cell r="G11440" t="str">
            <v>MACT Source Categories</v>
          </cell>
          <cell r="H11440" t="str">
            <v>Styrene or Methacrylate Based Resins</v>
          </cell>
          <cell r="I11440" t="str">
            <v>Polymethyl Methacrylate Prod - Bulk Polymerization, Continuous Casting</v>
          </cell>
          <cell r="J11440" t="str">
            <v>Process Vents: End Product Storage</v>
          </cell>
          <cell r="N11440">
            <v>40988</v>
          </cell>
        </row>
        <row r="11441">
          <cell r="A11441" t="str">
            <v>64130201</v>
          </cell>
          <cell r="B11441" t="str">
            <v>Point</v>
          </cell>
          <cell r="C11441" t="str">
            <v>Polymethyl Methacrylate -Bulk Polymerizn, Centrifugal Process</v>
          </cell>
          <cell r="D11441" t="str">
            <v>Industrial Processes - Chemical Manuf</v>
          </cell>
          <cell r="G11441" t="str">
            <v>MACT Source Categories</v>
          </cell>
          <cell r="H11441" t="str">
            <v>Styrene or Methacrylate Based Resins</v>
          </cell>
          <cell r="I11441" t="str">
            <v>Polymethyl Methacrylate Prod-Bulk Polymerizn, Centrifugal Polymerizn</v>
          </cell>
          <cell r="J11441" t="str">
            <v>Polymethyl Methacrylate Resins: Bulk, Centrifugal Process</v>
          </cell>
          <cell r="N11441">
            <v>40988</v>
          </cell>
        </row>
        <row r="11442">
          <cell r="A11442" t="str">
            <v>64130210</v>
          </cell>
          <cell r="B11442" t="str">
            <v>Point</v>
          </cell>
          <cell r="C11442" t="str">
            <v>Polymethyl Methacrylate -Bulk Polymerizn, Centrifugal Process -Process Vents</v>
          </cell>
          <cell r="D11442" t="str">
            <v>Industrial Processes - Chemical Manuf</v>
          </cell>
          <cell r="G11442" t="str">
            <v>MACT Source Categories</v>
          </cell>
          <cell r="H11442" t="str">
            <v>Styrene or Methacrylate Based Resins</v>
          </cell>
          <cell r="I11442" t="str">
            <v>Polymethyl Methacrylate Prod-Bulk Polymerizn, Centrifugal Polymerizn</v>
          </cell>
          <cell r="J11442" t="str">
            <v>Process Vents: Bulk, Centrifugal Process</v>
          </cell>
          <cell r="N11442">
            <v>40988</v>
          </cell>
        </row>
        <row r="11443">
          <cell r="A11443" t="str">
            <v>64130211</v>
          </cell>
          <cell r="B11443" t="str">
            <v>Point</v>
          </cell>
          <cell r="C11443" t="str">
            <v>Polymethyl Methacrylate -Bulk Polymerizn, Centrifugal Process -Process Vents -Reactor</v>
          </cell>
          <cell r="D11443" t="str">
            <v>Industrial Processes - Chemical Manuf</v>
          </cell>
          <cell r="G11443" t="str">
            <v>MACT Source Categories</v>
          </cell>
          <cell r="H11443" t="str">
            <v>Styrene or Methacrylate Based Resins</v>
          </cell>
          <cell r="I11443" t="str">
            <v>Polymethyl Methacrylate Prod-Bulk Polymerizn, Centrifugal Polymerizn</v>
          </cell>
          <cell r="J11443" t="str">
            <v>Process Vents: Reactor</v>
          </cell>
          <cell r="N11443">
            <v>40988</v>
          </cell>
        </row>
        <row r="11444">
          <cell r="A11444" t="str">
            <v>64130225</v>
          </cell>
          <cell r="B11444" t="str">
            <v>Point</v>
          </cell>
          <cell r="C11444" t="str">
            <v>Polymethyl Methacrylate -Bulk Polymerizn, Centrifugal Process -Process Vents -End Product Storage</v>
          </cell>
          <cell r="D11444" t="str">
            <v>Industrial Processes - Storage and Transfer</v>
          </cell>
          <cell r="G11444" t="str">
            <v>MACT Source Categories</v>
          </cell>
          <cell r="H11444" t="str">
            <v>Styrene or Methacrylate Based Resins</v>
          </cell>
          <cell r="I11444" t="str">
            <v>Polymethyl Methacrylate Prod-Bulk Polymerizn, Centrifugal Polymerizn</v>
          </cell>
          <cell r="J11444" t="str">
            <v>Process Vents: End Product Storage</v>
          </cell>
          <cell r="N11444">
            <v>40988</v>
          </cell>
        </row>
        <row r="11445">
          <cell r="A11445" t="str">
            <v>64131001</v>
          </cell>
          <cell r="B11445" t="str">
            <v>Point</v>
          </cell>
          <cell r="C11445" t="str">
            <v>Polymethyl Methacrylate -Solution Polymerizn /Solvent Process</v>
          </cell>
          <cell r="D11445" t="str">
            <v>Industrial Processes - Chemical Manuf</v>
          </cell>
          <cell r="G11445" t="str">
            <v>MACT Source Categories</v>
          </cell>
          <cell r="H11445" t="str">
            <v>Styrene or Methacrylate Based Resins</v>
          </cell>
          <cell r="I11445" t="str">
            <v>Polymethyl Methacrylate Prod - Solution Polymerization</v>
          </cell>
          <cell r="J11445" t="str">
            <v>Polymethyl Methacrylate Resins: Solvent Process</v>
          </cell>
          <cell r="N11445">
            <v>40988</v>
          </cell>
        </row>
        <row r="11446">
          <cell r="A11446" t="str">
            <v>64131010</v>
          </cell>
          <cell r="B11446" t="str">
            <v>Point</v>
          </cell>
          <cell r="C11446" t="str">
            <v>Polymethyl Methacrylate -Solution Polymerizn /Process Vents: Solvent Process</v>
          </cell>
          <cell r="D11446" t="str">
            <v>Industrial Processes - Chemical Manuf</v>
          </cell>
          <cell r="G11446" t="str">
            <v>MACT Source Categories</v>
          </cell>
          <cell r="H11446" t="str">
            <v>Styrene or Methacrylate Based Resins</v>
          </cell>
          <cell r="I11446" t="str">
            <v>Polymethyl Methacrylate Prod - Solution Polymerization</v>
          </cell>
          <cell r="J11446" t="str">
            <v>Process Vents: Solvent Process</v>
          </cell>
          <cell r="N11446">
            <v>40988</v>
          </cell>
        </row>
        <row r="11447">
          <cell r="A11447" t="str">
            <v>64131011</v>
          </cell>
          <cell r="B11447" t="str">
            <v>Point</v>
          </cell>
          <cell r="C11447" t="str">
            <v>Polymethyl Methacrylate -Solution Polymerizn /Process Vents: Reactor</v>
          </cell>
          <cell r="D11447" t="str">
            <v>Industrial Processes - Chemical Manuf</v>
          </cell>
          <cell r="G11447" t="str">
            <v>MACT Source Categories</v>
          </cell>
          <cell r="H11447" t="str">
            <v>Styrene or Methacrylate Based Resins</v>
          </cell>
          <cell r="I11447" t="str">
            <v>Polymethyl Methacrylate Prod - Solution Polymerization</v>
          </cell>
          <cell r="J11447" t="str">
            <v>Process Vents: Reactor</v>
          </cell>
          <cell r="N11447">
            <v>40988</v>
          </cell>
        </row>
        <row r="11448">
          <cell r="A11448" t="str">
            <v>64131015</v>
          </cell>
          <cell r="B11448" t="str">
            <v>Point</v>
          </cell>
          <cell r="C11448" t="str">
            <v>Polymethyl Methacrylate -Solution Polymerizn /Process Vents: Separation/Filtration</v>
          </cell>
          <cell r="D11448" t="str">
            <v>Industrial Processes - Chemical Manuf</v>
          </cell>
          <cell r="G11448" t="str">
            <v>MACT Source Categories</v>
          </cell>
          <cell r="H11448" t="str">
            <v>Styrene or Methacrylate Based Resins</v>
          </cell>
          <cell r="I11448" t="str">
            <v>Polymethyl Methacrylate Prod - Solution Polymerization</v>
          </cell>
          <cell r="J11448" t="str">
            <v>Process Vents: Separation/Filtration</v>
          </cell>
          <cell r="N11448">
            <v>40988</v>
          </cell>
        </row>
        <row r="11449">
          <cell r="A11449" t="str">
            <v>64131020</v>
          </cell>
          <cell r="B11449" t="str">
            <v>Point</v>
          </cell>
          <cell r="C11449" t="str">
            <v>Polymethyl Methacrylate -Solution Polymerizn /Process Vents: Dryer</v>
          </cell>
          <cell r="D11449" t="str">
            <v>Industrial Processes - Chemical Manuf</v>
          </cell>
          <cell r="G11449" t="str">
            <v>MACT Source Categories</v>
          </cell>
          <cell r="H11449" t="str">
            <v>Styrene or Methacrylate Based Resins</v>
          </cell>
          <cell r="I11449" t="str">
            <v>Polymethyl Methacrylate Prod - Solution Polymerization</v>
          </cell>
          <cell r="J11449" t="str">
            <v>Process Vents: Dryer</v>
          </cell>
          <cell r="N11449">
            <v>40988</v>
          </cell>
        </row>
        <row r="11450">
          <cell r="A11450" t="str">
            <v>64131025</v>
          </cell>
          <cell r="B11450" t="str">
            <v>Point</v>
          </cell>
          <cell r="C11450" t="str">
            <v>Polymethyl Methacrylate -Solution Polymerizn /Process Vents: Product Filters</v>
          </cell>
          <cell r="D11450" t="str">
            <v>Industrial Processes - Chemical Manuf</v>
          </cell>
          <cell r="G11450" t="str">
            <v>MACT Source Categories</v>
          </cell>
          <cell r="H11450" t="str">
            <v>Styrene or Methacrylate Based Resins</v>
          </cell>
          <cell r="I11450" t="str">
            <v>Polymethyl Methacrylate Prod - Solution Polymerization</v>
          </cell>
          <cell r="J11450" t="str">
            <v>Process Vents: Product Filters</v>
          </cell>
          <cell r="N11450">
            <v>40988</v>
          </cell>
        </row>
        <row r="11451">
          <cell r="A11451" t="str">
            <v>64131030</v>
          </cell>
          <cell r="B11451" t="str">
            <v>Point</v>
          </cell>
          <cell r="C11451" t="str">
            <v>Polymethyl Methacrylate -Solution Polymerizn /Process Vents: End Product Storage</v>
          </cell>
          <cell r="D11451" t="str">
            <v>Industrial Processes - Storage and Transfer</v>
          </cell>
          <cell r="G11451" t="str">
            <v>MACT Source Categories</v>
          </cell>
          <cell r="H11451" t="str">
            <v>Styrene or Methacrylate Based Resins</v>
          </cell>
          <cell r="I11451" t="str">
            <v>Polymethyl Methacrylate Prod - Solution Polymerization</v>
          </cell>
          <cell r="J11451" t="str">
            <v>Process Vents: End Product Storage</v>
          </cell>
          <cell r="N11451">
            <v>40988</v>
          </cell>
        </row>
        <row r="11452">
          <cell r="A11452" t="str">
            <v>64132001</v>
          </cell>
          <cell r="B11452" t="str">
            <v>Point</v>
          </cell>
          <cell r="C11452" t="str">
            <v>Polymethyl Methacrylate -Emulsion Polymerizn /Emulsion Process</v>
          </cell>
          <cell r="D11452" t="str">
            <v>Industrial Processes - Chemical Manuf</v>
          </cell>
          <cell r="G11452" t="str">
            <v>MACT Source Categories</v>
          </cell>
          <cell r="H11452" t="str">
            <v>Styrene or Methacrylate Based Resins</v>
          </cell>
          <cell r="I11452" t="str">
            <v>Polymethyl Methacrylate Prod - Emulsion Polymerization</v>
          </cell>
          <cell r="J11452" t="str">
            <v>Polymethyl Methacrylate Resins: Emulsion Process</v>
          </cell>
          <cell r="N11452">
            <v>40988</v>
          </cell>
        </row>
        <row r="11453">
          <cell r="A11453" t="str">
            <v>64132010</v>
          </cell>
          <cell r="B11453" t="str">
            <v>Point</v>
          </cell>
          <cell r="C11453" t="str">
            <v>Polymethyl Methacrylate -Emulsion Polymerizn /Process Vents: Emulsion Process</v>
          </cell>
          <cell r="D11453" t="str">
            <v>Industrial Processes - Chemical Manuf</v>
          </cell>
          <cell r="G11453" t="str">
            <v>MACT Source Categories</v>
          </cell>
          <cell r="H11453" t="str">
            <v>Styrene or Methacrylate Based Resins</v>
          </cell>
          <cell r="I11453" t="str">
            <v>Polymethyl Methacrylate Prod - Emulsion Polymerization</v>
          </cell>
          <cell r="J11453" t="str">
            <v>Process Vents: Emulsion Process</v>
          </cell>
          <cell r="N11453">
            <v>40988</v>
          </cell>
        </row>
        <row r="11454">
          <cell r="A11454" t="str">
            <v>64132011</v>
          </cell>
          <cell r="B11454" t="str">
            <v>Point</v>
          </cell>
          <cell r="C11454" t="str">
            <v>Polymethyl Methacrylate -Emulsion Polymerizn /Process Vents: Reactor</v>
          </cell>
          <cell r="D11454" t="str">
            <v>Industrial Processes - Chemical Manuf</v>
          </cell>
          <cell r="G11454" t="str">
            <v>MACT Source Categories</v>
          </cell>
          <cell r="H11454" t="str">
            <v>Styrene or Methacrylate Based Resins</v>
          </cell>
          <cell r="I11454" t="str">
            <v>Polymethyl Methacrylate Prod - Emulsion Polymerization</v>
          </cell>
          <cell r="J11454" t="str">
            <v>Process Vents: Reactor</v>
          </cell>
          <cell r="N11454">
            <v>40988</v>
          </cell>
        </row>
        <row r="11455">
          <cell r="A11455" t="str">
            <v>64132020</v>
          </cell>
          <cell r="B11455" t="str">
            <v>Point</v>
          </cell>
          <cell r="C11455" t="str">
            <v>Polymethyl Methacrylate -Emulsion Polymerizn /Process Vents: Separation/Filtration</v>
          </cell>
          <cell r="D11455" t="str">
            <v>Industrial Processes - Chemical Manuf</v>
          </cell>
          <cell r="G11455" t="str">
            <v>MACT Source Categories</v>
          </cell>
          <cell r="H11455" t="str">
            <v>Styrene or Methacrylate Based Resins</v>
          </cell>
          <cell r="I11455" t="str">
            <v>Polymethyl Methacrylate Prod - Emulsion Polymerization</v>
          </cell>
          <cell r="J11455" t="str">
            <v>Process Vents: Separation/Filtration</v>
          </cell>
          <cell r="N11455">
            <v>40988</v>
          </cell>
        </row>
        <row r="11456">
          <cell r="A11456" t="str">
            <v>64132025</v>
          </cell>
          <cell r="B11456" t="str">
            <v>Point</v>
          </cell>
          <cell r="C11456" t="str">
            <v>Polymethyl Methacrylate -Emulsion Polymerizn /Process Vents: Dryer</v>
          </cell>
          <cell r="D11456" t="str">
            <v>Industrial Processes - Chemical Manuf</v>
          </cell>
          <cell r="G11456" t="str">
            <v>MACT Source Categories</v>
          </cell>
          <cell r="H11456" t="str">
            <v>Styrene or Methacrylate Based Resins</v>
          </cell>
          <cell r="I11456" t="str">
            <v>Polymethyl Methacrylate Prod - Emulsion Polymerization</v>
          </cell>
          <cell r="J11456" t="str">
            <v>Process Vents: Dryer</v>
          </cell>
          <cell r="N11456">
            <v>40988</v>
          </cell>
        </row>
        <row r="11457">
          <cell r="A11457" t="str">
            <v>64132030</v>
          </cell>
          <cell r="B11457" t="str">
            <v>Point</v>
          </cell>
          <cell r="C11457" t="str">
            <v>Polymethyl Methacrylate -Emulsion Polymerizn /Process Vents: Product Storage</v>
          </cell>
          <cell r="D11457" t="str">
            <v>Industrial Processes - Storage and Transfer</v>
          </cell>
          <cell r="G11457" t="str">
            <v>MACT Source Categories</v>
          </cell>
          <cell r="H11457" t="str">
            <v>Styrene or Methacrylate Based Resins</v>
          </cell>
          <cell r="I11457" t="str">
            <v>Polymethyl Methacrylate Prod - Emulsion Polymerization</v>
          </cell>
          <cell r="J11457" t="str">
            <v>Process Vents: Product Storage</v>
          </cell>
          <cell r="N11457">
            <v>40988</v>
          </cell>
        </row>
        <row r="11458">
          <cell r="A11458" t="str">
            <v>64133001</v>
          </cell>
          <cell r="B11458" t="str">
            <v>Point</v>
          </cell>
          <cell r="C11458" t="str">
            <v>Polymethyl Methacrylate -Suspension Polymerizn /Suspension Process</v>
          </cell>
          <cell r="D11458" t="str">
            <v>Industrial Processes - Chemical Manuf</v>
          </cell>
          <cell r="G11458" t="str">
            <v>MACT Source Categories</v>
          </cell>
          <cell r="H11458" t="str">
            <v>Styrene or Methacrylate Based Resins</v>
          </cell>
          <cell r="I11458" t="str">
            <v>Polymethyl Methacrylate Prod - Suspension Polymerization</v>
          </cell>
          <cell r="J11458" t="str">
            <v>Polymethyl Methacrylate Resins: Suspension Process</v>
          </cell>
          <cell r="N11458">
            <v>40988</v>
          </cell>
        </row>
        <row r="11459">
          <cell r="A11459" t="str">
            <v>64133010</v>
          </cell>
          <cell r="B11459" t="str">
            <v>Point</v>
          </cell>
          <cell r="C11459" t="str">
            <v>Polymethyl Methacrylate -Suspension Polymerizn /Process Vents: Suspension Process</v>
          </cell>
          <cell r="D11459" t="str">
            <v>Industrial Processes - Chemical Manuf</v>
          </cell>
          <cell r="G11459" t="str">
            <v>MACT Source Categories</v>
          </cell>
          <cell r="H11459" t="str">
            <v>Styrene or Methacrylate Based Resins</v>
          </cell>
          <cell r="I11459" t="str">
            <v>Polymethyl Methacrylate Prod - Suspension Polymerization</v>
          </cell>
          <cell r="J11459" t="str">
            <v>Process Vents: Suspension Process</v>
          </cell>
          <cell r="N11459">
            <v>40988</v>
          </cell>
        </row>
        <row r="11460">
          <cell r="A11460" t="str">
            <v>64133011</v>
          </cell>
          <cell r="B11460" t="str">
            <v>Point</v>
          </cell>
          <cell r="C11460" t="str">
            <v>Polymethyl Methacrylate -Suspension Polymerizn /Process Vents: Reactor</v>
          </cell>
          <cell r="D11460" t="str">
            <v>Industrial Processes - Chemical Manuf</v>
          </cell>
          <cell r="G11460" t="str">
            <v>MACT Source Categories</v>
          </cell>
          <cell r="H11460" t="str">
            <v>Styrene or Methacrylate Based Resins</v>
          </cell>
          <cell r="I11460" t="str">
            <v>Polymethyl Methacrylate Prod - Suspension Polymerization</v>
          </cell>
          <cell r="J11460" t="str">
            <v>Process Vents: Reactor</v>
          </cell>
          <cell r="N11460">
            <v>40988</v>
          </cell>
        </row>
        <row r="11461">
          <cell r="A11461" t="str">
            <v>64133020</v>
          </cell>
          <cell r="B11461" t="str">
            <v>Point</v>
          </cell>
          <cell r="C11461" t="str">
            <v>Polymethyl Methacrylate -Suspension Polymerizn /Process Vents: Separation/Filtration</v>
          </cell>
          <cell r="D11461" t="str">
            <v>Industrial Processes - Chemical Manuf</v>
          </cell>
          <cell r="G11461" t="str">
            <v>MACT Source Categories</v>
          </cell>
          <cell r="H11461" t="str">
            <v>Styrene or Methacrylate Based Resins</v>
          </cell>
          <cell r="I11461" t="str">
            <v>Polymethyl Methacrylate Prod - Suspension Polymerization</v>
          </cell>
          <cell r="J11461" t="str">
            <v>Process Vents: Separation/Filtration</v>
          </cell>
          <cell r="N11461">
            <v>40988</v>
          </cell>
        </row>
        <row r="11462">
          <cell r="A11462" t="str">
            <v>64133025</v>
          </cell>
          <cell r="B11462" t="str">
            <v>Point</v>
          </cell>
          <cell r="C11462" t="str">
            <v>Polymethyl Methacrylate -Suspension Polymerizn /Process Vents: Dryer</v>
          </cell>
          <cell r="D11462" t="str">
            <v>Industrial Processes - Chemical Manuf</v>
          </cell>
          <cell r="G11462" t="str">
            <v>MACT Source Categories</v>
          </cell>
          <cell r="H11462" t="str">
            <v>Styrene or Methacrylate Based Resins</v>
          </cell>
          <cell r="I11462" t="str">
            <v>Polymethyl Methacrylate Prod - Suspension Polymerization</v>
          </cell>
          <cell r="J11462" t="str">
            <v>Process Vents: Dryer</v>
          </cell>
          <cell r="N11462">
            <v>40988</v>
          </cell>
        </row>
        <row r="11463">
          <cell r="A11463" t="str">
            <v>64133030</v>
          </cell>
          <cell r="B11463" t="str">
            <v>Point</v>
          </cell>
          <cell r="C11463" t="str">
            <v>Polymethyl Methacrylate -Suspension Polymerizn /Process Vents: Product Storage</v>
          </cell>
          <cell r="D11463" t="str">
            <v>Industrial Processes - Storage and Transfer</v>
          </cell>
          <cell r="G11463" t="str">
            <v>MACT Source Categories</v>
          </cell>
          <cell r="H11463" t="str">
            <v>Styrene or Methacrylate Based Resins</v>
          </cell>
          <cell r="I11463" t="str">
            <v>Polymethyl Methacrylate Prod - Suspension Polymerization</v>
          </cell>
          <cell r="J11463" t="str">
            <v>Process Vents: Product Storage</v>
          </cell>
          <cell r="N11463">
            <v>40988</v>
          </cell>
        </row>
        <row r="11464">
          <cell r="A11464" t="str">
            <v>64180001</v>
          </cell>
          <cell r="B11464" t="str">
            <v>Point</v>
          </cell>
          <cell r="C11464" t="str">
            <v>Styrene or Methacrylate Resin /Equipment Leaks /Equipment Leaks</v>
          </cell>
          <cell r="D11464" t="str">
            <v>Industrial Processes - Chemical Manuf</v>
          </cell>
          <cell r="G11464" t="str">
            <v>MACT Source Categories</v>
          </cell>
          <cell r="H11464" t="str">
            <v>Styrene or Methacrylate Based Resins</v>
          </cell>
          <cell r="I11464" t="str">
            <v>Equipment Leaks</v>
          </cell>
          <cell r="J11464" t="str">
            <v>Equipment Leaks</v>
          </cell>
          <cell r="N11464">
            <v>40988</v>
          </cell>
        </row>
        <row r="11465">
          <cell r="A11465" t="str">
            <v>64182001</v>
          </cell>
          <cell r="B11465" t="str">
            <v>Point</v>
          </cell>
          <cell r="C11465" t="str">
            <v>Styrene or Methacrylate Resin /Wastewater, Aggregate /Process Area Drains</v>
          </cell>
          <cell r="D11465" t="str">
            <v>Industrial Processes - Chemical Manuf</v>
          </cell>
          <cell r="G11465" t="str">
            <v>MACT Source Categories</v>
          </cell>
          <cell r="H11465" t="str">
            <v>Styrene or Methacrylate Based Resins</v>
          </cell>
          <cell r="I11465" t="str">
            <v>Wastewater, Aggregate</v>
          </cell>
          <cell r="J11465" t="str">
            <v>Process Area Drains</v>
          </cell>
          <cell r="N11465">
            <v>40988</v>
          </cell>
        </row>
        <row r="11466">
          <cell r="A11466" t="str">
            <v>64182002</v>
          </cell>
          <cell r="B11466" t="str">
            <v>Point</v>
          </cell>
          <cell r="C11466" t="str">
            <v>Styrene or Methacrylate Resin /Wastewater, Aggregate /Process Equipment Drains</v>
          </cell>
          <cell r="D11466" t="str">
            <v>Industrial Processes - Chemical Manuf</v>
          </cell>
          <cell r="G11466" t="str">
            <v>MACT Source Categories</v>
          </cell>
          <cell r="H11466" t="str">
            <v>Styrene or Methacrylate Based Resins</v>
          </cell>
          <cell r="I11466" t="str">
            <v>Wastewater, Aggregate</v>
          </cell>
          <cell r="J11466" t="str">
            <v>Process Equipment Drains</v>
          </cell>
          <cell r="N11466">
            <v>40988</v>
          </cell>
        </row>
        <row r="11467">
          <cell r="A11467" t="str">
            <v>64182599</v>
          </cell>
          <cell r="B11467" t="str">
            <v>Point</v>
          </cell>
          <cell r="C11467" t="str">
            <v>Styrene or Methacrylate Resin /Wastewater, Pts of Generation /Specify Point of Generation</v>
          </cell>
          <cell r="D11467" t="str">
            <v>Industrial Processes - Chemical Manuf</v>
          </cell>
          <cell r="G11467" t="str">
            <v>MACT Source Categories</v>
          </cell>
          <cell r="H11467" t="str">
            <v>Styrene or Methacrylate Based Resins</v>
          </cell>
          <cell r="I11467" t="str">
            <v>Wastewater, Points of Generation</v>
          </cell>
          <cell r="J11467" t="str">
            <v>Specify Point of Generation</v>
          </cell>
          <cell r="N11467">
            <v>40988</v>
          </cell>
        </row>
        <row r="11468">
          <cell r="A11468" t="str">
            <v>64420001</v>
          </cell>
          <cell r="B11468" t="str">
            <v>Point</v>
          </cell>
          <cell r="C11468" t="str">
            <v>Carboxymethylcellulose Production</v>
          </cell>
          <cell r="D11468" t="str">
            <v>Industrial Processes - Chemical Manuf</v>
          </cell>
          <cell r="G11468" t="str">
            <v>MACT Source Categories</v>
          </cell>
          <cell r="H11468" t="str">
            <v>Cellulose-based Resins</v>
          </cell>
          <cell r="I11468" t="str">
            <v>Carboxymethylcellulose Production</v>
          </cell>
          <cell r="J11468" t="str">
            <v>Carboxymethylcellulose Production</v>
          </cell>
          <cell r="N11468">
            <v>40988</v>
          </cell>
        </row>
        <row r="11469">
          <cell r="A11469" t="str">
            <v>64420010</v>
          </cell>
          <cell r="B11469" t="str">
            <v>Point</v>
          </cell>
          <cell r="C11469" t="str">
            <v>Carboxymethylcellulose Prod /Cellulose Preparation</v>
          </cell>
          <cell r="D11469" t="str">
            <v>Industrial Processes - Chemical Manuf</v>
          </cell>
          <cell r="G11469" t="str">
            <v>MACT Source Categories</v>
          </cell>
          <cell r="H11469" t="str">
            <v>Cellulose-based Resins</v>
          </cell>
          <cell r="I11469" t="str">
            <v>Carboxymethylcellulose Production</v>
          </cell>
          <cell r="J11469" t="str">
            <v>Cellulose Preparation</v>
          </cell>
          <cell r="N11469">
            <v>40988</v>
          </cell>
        </row>
        <row r="11470">
          <cell r="A11470" t="str">
            <v>64420011</v>
          </cell>
          <cell r="B11470" t="str">
            <v>Point</v>
          </cell>
          <cell r="C11470" t="str">
            <v>Carboxymethylcellulose Prod /Cellulose Preparation: Sodium Chloroacetate Reagent, Conventional</v>
          </cell>
          <cell r="D11470" t="str">
            <v>Industrial Processes - Chemical Manuf</v>
          </cell>
          <cell r="G11470" t="str">
            <v>MACT Source Categories</v>
          </cell>
          <cell r="H11470" t="str">
            <v>Cellulose-based Resins</v>
          </cell>
          <cell r="I11470" t="str">
            <v>Carboxymethylcellulose Production</v>
          </cell>
          <cell r="J11470" t="str">
            <v>Cellulose Preparation: Sodium Chloroacetate Reagent, Conventional</v>
          </cell>
          <cell r="N11470">
            <v>40988</v>
          </cell>
        </row>
        <row r="11471">
          <cell r="A11471" t="str">
            <v>64420012</v>
          </cell>
          <cell r="B11471" t="str">
            <v>Point</v>
          </cell>
          <cell r="C11471" t="str">
            <v>Carboxymethylcellulose Prod /Cellulose Preparation: Chloroacetic Acid Reagent, Conventional</v>
          </cell>
          <cell r="D11471" t="str">
            <v>Industrial Processes - Chemical Manuf</v>
          </cell>
          <cell r="G11471" t="str">
            <v>MACT Source Categories</v>
          </cell>
          <cell r="H11471" t="str">
            <v>Cellulose-based Resins</v>
          </cell>
          <cell r="I11471" t="str">
            <v>Carboxymethylcellulose Production</v>
          </cell>
          <cell r="J11471" t="str">
            <v>Cellulose Preparation: Chloroacetic Acid Reagent, Conventional</v>
          </cell>
          <cell r="N11471">
            <v>40988</v>
          </cell>
        </row>
        <row r="11472">
          <cell r="A11472" t="str">
            <v>64420013</v>
          </cell>
          <cell r="B11472" t="str">
            <v>Point</v>
          </cell>
          <cell r="C11472" t="str">
            <v>Carboxymethylcellulose Prod /Cellulose Preparation: Sodium Chloroacetate Reagent, Aqueous Solution</v>
          </cell>
          <cell r="D11472" t="str">
            <v>Industrial Processes - Chemical Manuf</v>
          </cell>
          <cell r="G11472" t="str">
            <v>MACT Source Categories</v>
          </cell>
          <cell r="H11472" t="str">
            <v>Cellulose-based Resins</v>
          </cell>
          <cell r="I11472" t="str">
            <v>Carboxymethylcellulose Production</v>
          </cell>
          <cell r="J11472" t="str">
            <v>Cellulose Preparation: Sodium Chloroacetate Reagent, Aqueous Solution</v>
          </cell>
          <cell r="N11472">
            <v>40988</v>
          </cell>
        </row>
        <row r="11473">
          <cell r="A11473" t="str">
            <v>64420014</v>
          </cell>
          <cell r="B11473" t="str">
            <v>Point</v>
          </cell>
          <cell r="C11473" t="str">
            <v>Carboxymethylcellulose Prod /Cellulose Prep: Chloroacetic Acid Reagent, Aqueous Solution Spraying</v>
          </cell>
          <cell r="D11473" t="str">
            <v>Industrial Processes - Chemical Manuf</v>
          </cell>
          <cell r="G11473" t="str">
            <v>MACT Source Categories</v>
          </cell>
          <cell r="H11473" t="str">
            <v>Cellulose-based Resins</v>
          </cell>
          <cell r="I11473" t="str">
            <v>Carboxymethylcellulose Production</v>
          </cell>
          <cell r="J11473" t="str">
            <v>Cellulose Prep: Chloroacetic Acid Reagent, Aqueous Solution Spraying</v>
          </cell>
          <cell r="N11473">
            <v>40988</v>
          </cell>
        </row>
        <row r="11474">
          <cell r="A11474" t="str">
            <v>64420015</v>
          </cell>
          <cell r="B11474" t="str">
            <v>Point</v>
          </cell>
          <cell r="C11474" t="str">
            <v>Carboxymethylcellulose Prod /Cellulose Preparation: Sodium Chloroacetate Reagent, Aqueous Solution</v>
          </cell>
          <cell r="D11474" t="str">
            <v>Industrial Processes - Chemical Manuf</v>
          </cell>
          <cell r="G11474" t="str">
            <v>MACT Source Categories</v>
          </cell>
          <cell r="H11474" t="str">
            <v>Cellulose-based Resins</v>
          </cell>
          <cell r="I11474" t="str">
            <v>Carboxymethylcellulose Production</v>
          </cell>
          <cell r="J11474" t="str">
            <v>Cellulose Preparation: Sodium Chloroacetate Reagent, Aqueous Solution</v>
          </cell>
          <cell r="K11474" t="str">
            <v>64420013</v>
          </cell>
          <cell r="L11474" t="str">
            <v>2005</v>
          </cell>
          <cell r="N11474">
            <v>40988</v>
          </cell>
        </row>
        <row r="11475">
          <cell r="A11475" t="str">
            <v>64420016</v>
          </cell>
          <cell r="B11475" t="str">
            <v>Point</v>
          </cell>
          <cell r="C11475" t="str">
            <v>Carboxymethylcellulose Prod /Cellulose Prep: Chloroacetic Acid Reagent, Aqueous Solution Steeping</v>
          </cell>
          <cell r="D11475" t="str">
            <v>Industrial Processes - Chemical Manuf</v>
          </cell>
          <cell r="G11475" t="str">
            <v>MACT Source Categories</v>
          </cell>
          <cell r="H11475" t="str">
            <v>Cellulose-based Resins</v>
          </cell>
          <cell r="I11475" t="str">
            <v>Carboxymethylcellulose Production</v>
          </cell>
          <cell r="J11475" t="str">
            <v>Cellulose Prep: Chloroacetic Acid Reagent, Aqueous Solution Steeping</v>
          </cell>
          <cell r="N11475">
            <v>40988</v>
          </cell>
        </row>
        <row r="11476">
          <cell r="A11476" t="str">
            <v>64420020</v>
          </cell>
          <cell r="B11476" t="str">
            <v>Point</v>
          </cell>
          <cell r="C11476" t="str">
            <v>Carboxymethylcellulose Prod /Etherification Reaction</v>
          </cell>
          <cell r="D11476" t="str">
            <v>Industrial Processes - Chemical Manuf</v>
          </cell>
          <cell r="G11476" t="str">
            <v>MACT Source Categories</v>
          </cell>
          <cell r="H11476" t="str">
            <v>Cellulose-based Resins</v>
          </cell>
          <cell r="I11476" t="str">
            <v>Carboxymethylcellulose Production</v>
          </cell>
          <cell r="J11476" t="str">
            <v>Etherification Reaction</v>
          </cell>
          <cell r="N11476">
            <v>40988</v>
          </cell>
        </row>
        <row r="11477">
          <cell r="A11477" t="str">
            <v>64420021</v>
          </cell>
          <cell r="B11477" t="str">
            <v>Point</v>
          </cell>
          <cell r="C11477" t="str">
            <v>Carboxymethylcellulose Prod /Etherification Reaction: Wet Reaction Mass</v>
          </cell>
          <cell r="D11477" t="str">
            <v>Industrial Processes - Chemical Manuf</v>
          </cell>
          <cell r="G11477" t="str">
            <v>MACT Source Categories</v>
          </cell>
          <cell r="H11477" t="str">
            <v>Cellulose-based Resins</v>
          </cell>
          <cell r="I11477" t="str">
            <v>Carboxymethylcellulose Production</v>
          </cell>
          <cell r="J11477" t="str">
            <v>Etherification Reaction: Wet Reaction Mass</v>
          </cell>
          <cell r="N11477">
            <v>40988</v>
          </cell>
        </row>
        <row r="11478">
          <cell r="A11478" t="str">
            <v>64420022</v>
          </cell>
          <cell r="B11478" t="str">
            <v>Point</v>
          </cell>
          <cell r="C11478" t="str">
            <v>Carboxymethylcellulose Prod /Etherification Reaction: Slurry Process</v>
          </cell>
          <cell r="D11478" t="str">
            <v>Industrial Processes - Chemical Manuf</v>
          </cell>
          <cell r="G11478" t="str">
            <v>MACT Source Categories</v>
          </cell>
          <cell r="H11478" t="str">
            <v>Cellulose-based Resins</v>
          </cell>
          <cell r="I11478" t="str">
            <v>Carboxymethylcellulose Production</v>
          </cell>
          <cell r="J11478" t="str">
            <v>Etherification Reaction: Slurry Process</v>
          </cell>
          <cell r="N11478">
            <v>40988</v>
          </cell>
        </row>
        <row r="11479">
          <cell r="A11479" t="str">
            <v>64420030</v>
          </cell>
          <cell r="B11479" t="str">
            <v>Point</v>
          </cell>
          <cell r="C11479" t="str">
            <v>Carboxymethylcellulose Prod /Product Finishing</v>
          </cell>
          <cell r="D11479" t="str">
            <v>Industrial Processes - Chemical Manuf</v>
          </cell>
          <cell r="G11479" t="str">
            <v>MACT Source Categories</v>
          </cell>
          <cell r="H11479" t="str">
            <v>Cellulose-based Resins</v>
          </cell>
          <cell r="I11479" t="str">
            <v>Carboxymethylcellulose Production</v>
          </cell>
          <cell r="J11479" t="str">
            <v>Product Finishing</v>
          </cell>
          <cell r="N11479">
            <v>40988</v>
          </cell>
        </row>
        <row r="11480">
          <cell r="A11480" t="str">
            <v>64420031</v>
          </cell>
          <cell r="B11480" t="str">
            <v>Point</v>
          </cell>
          <cell r="C11480" t="str">
            <v>Carboxymethylcellulose Prod /Product Finishing: Mill</v>
          </cell>
          <cell r="D11480" t="str">
            <v>Industrial Processes - Chemical Manuf</v>
          </cell>
          <cell r="G11480" t="str">
            <v>MACT Source Categories</v>
          </cell>
          <cell r="H11480" t="str">
            <v>Cellulose-based Resins</v>
          </cell>
          <cell r="I11480" t="str">
            <v>Carboxymethylcellulose Production</v>
          </cell>
          <cell r="J11480" t="str">
            <v>Product Finishing: Mill</v>
          </cell>
          <cell r="N11480">
            <v>40988</v>
          </cell>
        </row>
        <row r="11481">
          <cell r="A11481" t="str">
            <v>64420032</v>
          </cell>
          <cell r="B11481" t="str">
            <v>Point</v>
          </cell>
          <cell r="C11481" t="str">
            <v>Carboxymethylcellulose Prod /Product Finishing: Neutralization</v>
          </cell>
          <cell r="D11481" t="str">
            <v>Industrial Processes - Chemical Manuf</v>
          </cell>
          <cell r="G11481" t="str">
            <v>MACT Source Categories</v>
          </cell>
          <cell r="H11481" t="str">
            <v>Cellulose-based Resins</v>
          </cell>
          <cell r="I11481" t="str">
            <v>Carboxymethylcellulose Production</v>
          </cell>
          <cell r="J11481" t="str">
            <v>Product Finishing: Neutralization</v>
          </cell>
          <cell r="N11481">
            <v>40988</v>
          </cell>
        </row>
        <row r="11482">
          <cell r="A11482" t="str">
            <v>64420033</v>
          </cell>
          <cell r="B11482" t="str">
            <v>Point</v>
          </cell>
          <cell r="C11482" t="str">
            <v>Carboxymethylcellulose Prod /Product Finishing: Purification/Extraction</v>
          </cell>
          <cell r="D11482" t="str">
            <v>Industrial Processes - Chemical Manuf</v>
          </cell>
          <cell r="G11482" t="str">
            <v>MACT Source Categories</v>
          </cell>
          <cell r="H11482" t="str">
            <v>Cellulose-based Resins</v>
          </cell>
          <cell r="I11482" t="str">
            <v>Carboxymethylcellulose Production</v>
          </cell>
          <cell r="J11482" t="str">
            <v>Product Finishing: Purification/Extraction</v>
          </cell>
          <cell r="N11482">
            <v>40988</v>
          </cell>
        </row>
        <row r="11483">
          <cell r="A11483" t="str">
            <v>64420034</v>
          </cell>
          <cell r="B11483" t="str">
            <v>Point</v>
          </cell>
          <cell r="C11483" t="str">
            <v>Carboxymethylcellulose Prod /Product Finishing: Drying</v>
          </cell>
          <cell r="D11483" t="str">
            <v>Industrial Processes - Chemical Manuf</v>
          </cell>
          <cell r="G11483" t="str">
            <v>MACT Source Categories</v>
          </cell>
          <cell r="H11483" t="str">
            <v>Cellulose-based Resins</v>
          </cell>
          <cell r="I11483" t="str">
            <v>Carboxymethylcellulose Production</v>
          </cell>
          <cell r="J11483" t="str">
            <v>Product Finishing: Drying</v>
          </cell>
          <cell r="N11483">
            <v>40988</v>
          </cell>
        </row>
        <row r="11484">
          <cell r="A11484" t="str">
            <v>64420040</v>
          </cell>
          <cell r="B11484" t="str">
            <v>Point</v>
          </cell>
          <cell r="C11484" t="str">
            <v>Carboxymethylcellulose Prod /End Product Storage</v>
          </cell>
          <cell r="D11484" t="str">
            <v>Industrial Processes - Storage and Transfer</v>
          </cell>
          <cell r="G11484" t="str">
            <v>MACT Source Categories</v>
          </cell>
          <cell r="H11484" t="str">
            <v>Cellulose-based Resins</v>
          </cell>
          <cell r="I11484" t="str">
            <v>Carboxymethylcellulose Production</v>
          </cell>
          <cell r="J11484" t="str">
            <v>End Product Storage</v>
          </cell>
          <cell r="N11484">
            <v>40988</v>
          </cell>
        </row>
        <row r="11485">
          <cell r="A11485" t="str">
            <v>64420041</v>
          </cell>
          <cell r="B11485" t="str">
            <v>Point</v>
          </cell>
          <cell r="C11485" t="str">
            <v>Carboxymethylcellulose Prod /End Product Storage: Cyclones</v>
          </cell>
          <cell r="D11485" t="str">
            <v>Industrial Processes - Storage and Transfer</v>
          </cell>
          <cell r="G11485" t="str">
            <v>MACT Source Categories</v>
          </cell>
          <cell r="H11485" t="str">
            <v>Cellulose-based Resins</v>
          </cell>
          <cell r="I11485" t="str">
            <v>Carboxymethylcellulose Production</v>
          </cell>
          <cell r="J11485" t="str">
            <v>End Product Storage: Cyclones</v>
          </cell>
          <cell r="N11485">
            <v>40988</v>
          </cell>
        </row>
        <row r="11486">
          <cell r="A11486" t="str">
            <v>64420042</v>
          </cell>
          <cell r="B11486" t="str">
            <v>Point</v>
          </cell>
          <cell r="C11486" t="str">
            <v>Carboxymethylcellulose Prod /End Product Storage: Bins, Containers, Etc.</v>
          </cell>
          <cell r="D11486" t="str">
            <v>Industrial Processes - Storage and Transfer</v>
          </cell>
          <cell r="G11486" t="str">
            <v>MACT Source Categories</v>
          </cell>
          <cell r="H11486" t="str">
            <v>Cellulose-based Resins</v>
          </cell>
          <cell r="I11486" t="str">
            <v>Carboxymethylcellulose Production</v>
          </cell>
          <cell r="J11486" t="str">
            <v>End Product Storage: Bins, Containers, Etc.</v>
          </cell>
          <cell r="N11486">
            <v>40988</v>
          </cell>
        </row>
        <row r="11487">
          <cell r="A11487" t="str">
            <v>64430001</v>
          </cell>
          <cell r="B11487" t="str">
            <v>Point</v>
          </cell>
          <cell r="C11487" t="str">
            <v>Methyl Cellulose, Gaseous Methyl Chloride Process</v>
          </cell>
          <cell r="D11487" t="str">
            <v>Industrial Processes - Chemical Manuf</v>
          </cell>
          <cell r="G11487" t="str">
            <v>MACT Source Categories</v>
          </cell>
          <cell r="H11487" t="str">
            <v>Cellulose-based Resins</v>
          </cell>
          <cell r="I11487" t="str">
            <v>Methyl Cellulose Production, Gaseous Methyl Chloride Process</v>
          </cell>
          <cell r="J11487" t="str">
            <v>Methyl Cellulose: Gaseous Methyl Chloride Process</v>
          </cell>
          <cell r="N11487">
            <v>40988</v>
          </cell>
        </row>
        <row r="11488">
          <cell r="A11488" t="str">
            <v>64430010</v>
          </cell>
          <cell r="B11488" t="str">
            <v>Point</v>
          </cell>
          <cell r="C11488" t="str">
            <v>Methyl Cellulose, Gaseous Methyl Chloride Proc /Process Vents: Gaseous Methyl Chloride Process</v>
          </cell>
          <cell r="D11488" t="str">
            <v>Industrial Processes - Chemical Manuf</v>
          </cell>
          <cell r="G11488" t="str">
            <v>MACT Source Categories</v>
          </cell>
          <cell r="H11488" t="str">
            <v>Cellulose-based Resins</v>
          </cell>
          <cell r="I11488" t="str">
            <v>Methyl Cellulose Production, Gaseous Methyl Chloride Process</v>
          </cell>
          <cell r="J11488" t="str">
            <v>Process Vents: Gaseous Methyl Chloride Process</v>
          </cell>
          <cell r="N11488">
            <v>40988</v>
          </cell>
        </row>
        <row r="11489">
          <cell r="A11489" t="str">
            <v>64430011</v>
          </cell>
          <cell r="B11489" t="str">
            <v>Point</v>
          </cell>
          <cell r="C11489" t="str">
            <v>Methyl Cellulose, Gaseous Methyl Chloride Proc /Process Vents: Methylation Reactor</v>
          </cell>
          <cell r="D11489" t="str">
            <v>Industrial Processes - Chemical Manuf</v>
          </cell>
          <cell r="G11489" t="str">
            <v>MACT Source Categories</v>
          </cell>
          <cell r="H11489" t="str">
            <v>Cellulose-based Resins</v>
          </cell>
          <cell r="I11489" t="str">
            <v>Methyl Cellulose Production, Gaseous Methyl Chloride Process</v>
          </cell>
          <cell r="J11489" t="str">
            <v>Process Vents: Methylation Reactor</v>
          </cell>
          <cell r="N11489">
            <v>40988</v>
          </cell>
        </row>
        <row r="11490">
          <cell r="A11490" t="str">
            <v>64430012</v>
          </cell>
          <cell r="B11490" t="str">
            <v>Point</v>
          </cell>
          <cell r="C11490" t="str">
            <v>Methyl Cellulose, Gaseous Methyl Chloride Proc /Process Vents: Neutralization</v>
          </cell>
          <cell r="D11490" t="str">
            <v>Industrial Processes - Chemical Manuf</v>
          </cell>
          <cell r="G11490" t="str">
            <v>MACT Source Categories</v>
          </cell>
          <cell r="H11490" t="str">
            <v>Cellulose-based Resins</v>
          </cell>
          <cell r="I11490" t="str">
            <v>Methyl Cellulose Production, Gaseous Methyl Chloride Process</v>
          </cell>
          <cell r="J11490" t="str">
            <v>Process Vents: Neutralization</v>
          </cell>
          <cell r="N11490">
            <v>40988</v>
          </cell>
        </row>
        <row r="11491">
          <cell r="A11491" t="str">
            <v>64430013</v>
          </cell>
          <cell r="B11491" t="str">
            <v>Point</v>
          </cell>
          <cell r="C11491" t="str">
            <v>Methyl Cellulose, Gaseous Methyl Chloride Proc /Process Vents: Salt Extraction/Washing</v>
          </cell>
          <cell r="D11491" t="str">
            <v>Industrial Processes - Chemical Manuf</v>
          </cell>
          <cell r="G11491" t="str">
            <v>MACT Source Categories</v>
          </cell>
          <cell r="H11491" t="str">
            <v>Cellulose-based Resins</v>
          </cell>
          <cell r="I11491" t="str">
            <v>Methyl Cellulose Production, Gaseous Methyl Chloride Process</v>
          </cell>
          <cell r="J11491" t="str">
            <v>Process Vents: Salt Extraction/Washing</v>
          </cell>
          <cell r="N11491">
            <v>40988</v>
          </cell>
        </row>
        <row r="11492">
          <cell r="A11492" t="str">
            <v>64430014</v>
          </cell>
          <cell r="B11492" t="str">
            <v>Point</v>
          </cell>
          <cell r="C11492" t="str">
            <v>Methyl Cellulose, Gaseous Methyl Chloride Proc /Process Vents: Drying</v>
          </cell>
          <cell r="D11492" t="str">
            <v>Industrial Processes - Chemical Manuf</v>
          </cell>
          <cell r="G11492" t="str">
            <v>MACT Source Categories</v>
          </cell>
          <cell r="H11492" t="str">
            <v>Cellulose-based Resins</v>
          </cell>
          <cell r="I11492" t="str">
            <v>Methyl Cellulose Production, Gaseous Methyl Chloride Process</v>
          </cell>
          <cell r="J11492" t="str">
            <v>Process Vents: Drying</v>
          </cell>
          <cell r="N11492">
            <v>40988</v>
          </cell>
        </row>
        <row r="11493">
          <cell r="A11493" t="str">
            <v>64430015</v>
          </cell>
          <cell r="B11493" t="str">
            <v>Point</v>
          </cell>
          <cell r="C11493" t="str">
            <v>Methyl Cellulose, Gaseous Methyl Chloride Proc /Process Vents: Acid Treatment</v>
          </cell>
          <cell r="D11493" t="str">
            <v>Industrial Processes - Chemical Manuf</v>
          </cell>
          <cell r="G11493" t="str">
            <v>MACT Source Categories</v>
          </cell>
          <cell r="H11493" t="str">
            <v>Cellulose-based Resins</v>
          </cell>
          <cell r="I11493" t="str">
            <v>Methyl Cellulose Production, Gaseous Methyl Chloride Process</v>
          </cell>
          <cell r="J11493" t="str">
            <v>Process Vents: Acid Treatment</v>
          </cell>
          <cell r="N11493">
            <v>40988</v>
          </cell>
        </row>
        <row r="11494">
          <cell r="A11494" t="str">
            <v>64430016</v>
          </cell>
          <cell r="B11494" t="str">
            <v>Point</v>
          </cell>
          <cell r="C11494" t="str">
            <v>Methyl Cellulose, Gaseous Methyl Chloride Proc /Process Vents: Glyoxal Reaction</v>
          </cell>
          <cell r="D11494" t="str">
            <v>Industrial Processes - Chemical Manuf</v>
          </cell>
          <cell r="G11494" t="str">
            <v>MACT Source Categories</v>
          </cell>
          <cell r="H11494" t="str">
            <v>Cellulose-based Resins</v>
          </cell>
          <cell r="I11494" t="str">
            <v>Methyl Cellulose Production, Gaseous Methyl Chloride Process</v>
          </cell>
          <cell r="J11494" t="str">
            <v>Process Vents: Glyoxal Reaction</v>
          </cell>
          <cell r="N11494">
            <v>40988</v>
          </cell>
        </row>
        <row r="11495">
          <cell r="A11495" t="str">
            <v>64430017</v>
          </cell>
          <cell r="B11495" t="str">
            <v>Point</v>
          </cell>
          <cell r="C11495" t="str">
            <v>Methyl Cellulose, Gaseous Methyl Chloride Proc /Process Vents: Solvent Recovery</v>
          </cell>
          <cell r="D11495" t="str">
            <v>Industrial Processes - Chemical Manuf</v>
          </cell>
          <cell r="G11495" t="str">
            <v>MACT Source Categories</v>
          </cell>
          <cell r="H11495" t="str">
            <v>Cellulose-based Resins</v>
          </cell>
          <cell r="I11495" t="str">
            <v>Methyl Cellulose Production, Gaseous Methyl Chloride Process</v>
          </cell>
          <cell r="J11495" t="str">
            <v>Process Vents: Solvent Recovery</v>
          </cell>
          <cell r="N11495">
            <v>40988</v>
          </cell>
        </row>
        <row r="11496">
          <cell r="A11496" t="str">
            <v>64430030</v>
          </cell>
          <cell r="B11496" t="str">
            <v>Point</v>
          </cell>
          <cell r="C11496" t="str">
            <v>Methyl Cellulose, Gaseous Methyl Chloride Proc /Process Vents: End Product Storage</v>
          </cell>
          <cell r="D11496" t="str">
            <v>Industrial Processes - Storage and Transfer</v>
          </cell>
          <cell r="G11496" t="str">
            <v>MACT Source Categories</v>
          </cell>
          <cell r="H11496" t="str">
            <v>Cellulose-based Resins</v>
          </cell>
          <cell r="I11496" t="str">
            <v>Methyl Cellulose Production, Gaseous Methyl Chloride Process</v>
          </cell>
          <cell r="J11496" t="str">
            <v>Process Vents: End Product Storage</v>
          </cell>
          <cell r="N11496">
            <v>40988</v>
          </cell>
        </row>
        <row r="11497">
          <cell r="A11497" t="str">
            <v>64431001</v>
          </cell>
          <cell r="B11497" t="str">
            <v>Point</v>
          </cell>
          <cell r="C11497" t="str">
            <v>Methyl Cellulose, Liquid Methyl Chloride Process</v>
          </cell>
          <cell r="D11497" t="str">
            <v>Industrial Processes - Chemical Manuf</v>
          </cell>
          <cell r="G11497" t="str">
            <v>MACT Source Categories</v>
          </cell>
          <cell r="H11497" t="str">
            <v>Cellulose-based Resins</v>
          </cell>
          <cell r="I11497" t="str">
            <v>Methyl Cellulose Production, Liquid Methyl Chloride Process</v>
          </cell>
          <cell r="J11497" t="str">
            <v>Methyl Cellulose: Liquid Methyl Chloride Process</v>
          </cell>
          <cell r="N11497">
            <v>40988</v>
          </cell>
        </row>
        <row r="11498">
          <cell r="A11498" t="str">
            <v>64431010</v>
          </cell>
          <cell r="B11498" t="str">
            <v>Point</v>
          </cell>
          <cell r="C11498" t="str">
            <v>Methyl Cellulose, Liquid Methyl Chloride Proc /Process Vents: Liquid Methyl Chloride Process</v>
          </cell>
          <cell r="D11498" t="str">
            <v>Industrial Processes - Chemical Manuf</v>
          </cell>
          <cell r="G11498" t="str">
            <v>MACT Source Categories</v>
          </cell>
          <cell r="H11498" t="str">
            <v>Cellulose-based Resins</v>
          </cell>
          <cell r="I11498" t="str">
            <v>Methyl Cellulose Production, Liquid Methyl Chloride Process</v>
          </cell>
          <cell r="J11498" t="str">
            <v>Process Vents: Liquid Methyl Chloride Process</v>
          </cell>
          <cell r="N11498">
            <v>40988</v>
          </cell>
        </row>
        <row r="11499">
          <cell r="A11499" t="str">
            <v>64431011</v>
          </cell>
          <cell r="B11499" t="str">
            <v>Point</v>
          </cell>
          <cell r="C11499" t="str">
            <v>Methyl Cellulose, Liquid Methyl Chloride Proc /Process Vents: Slurrying Vessel</v>
          </cell>
          <cell r="D11499" t="str">
            <v>Industrial Processes - Chemical Manuf</v>
          </cell>
          <cell r="G11499" t="str">
            <v>MACT Source Categories</v>
          </cell>
          <cell r="H11499" t="str">
            <v>Cellulose-based Resins</v>
          </cell>
          <cell r="I11499" t="str">
            <v>Methyl Cellulose Production, Liquid Methyl Chloride Process</v>
          </cell>
          <cell r="J11499" t="str">
            <v>Process Vents: Slurrying Vessel</v>
          </cell>
          <cell r="N11499">
            <v>40988</v>
          </cell>
        </row>
        <row r="11500">
          <cell r="A11500" t="str">
            <v>64431012</v>
          </cell>
          <cell r="B11500" t="str">
            <v>Point</v>
          </cell>
          <cell r="C11500" t="str">
            <v>Methyl Cellulose, Liquid Methyl Chloride Proc /Process Vents: Reactor Vessel/Tube</v>
          </cell>
          <cell r="D11500" t="str">
            <v>Industrial Processes - Chemical Manuf</v>
          </cell>
          <cell r="G11500" t="str">
            <v>MACT Source Categories</v>
          </cell>
          <cell r="H11500" t="str">
            <v>Cellulose-based Resins</v>
          </cell>
          <cell r="I11500" t="str">
            <v>Methyl Cellulose Production, Liquid Methyl Chloride Process</v>
          </cell>
          <cell r="J11500" t="str">
            <v>Process Vents: Reactor Vessel/Tube</v>
          </cell>
          <cell r="N11500">
            <v>40988</v>
          </cell>
        </row>
        <row r="11501">
          <cell r="A11501" t="str">
            <v>64431013</v>
          </cell>
          <cell r="B11501" t="str">
            <v>Point</v>
          </cell>
          <cell r="C11501" t="str">
            <v>Methyl Cellulose, Liquid Methyl Chloride Proc /Process Vents: Evaporation</v>
          </cell>
          <cell r="D11501" t="str">
            <v>Industrial Processes - Chemical Manuf</v>
          </cell>
          <cell r="G11501" t="str">
            <v>MACT Source Categories</v>
          </cell>
          <cell r="H11501" t="str">
            <v>Cellulose-based Resins</v>
          </cell>
          <cell r="I11501" t="str">
            <v>Methyl Cellulose Production, Liquid Methyl Chloride Process</v>
          </cell>
          <cell r="J11501" t="str">
            <v>Process Vents: Evaporation</v>
          </cell>
          <cell r="N11501">
            <v>40988</v>
          </cell>
        </row>
        <row r="11502">
          <cell r="A11502" t="str">
            <v>64431014</v>
          </cell>
          <cell r="B11502" t="str">
            <v>Point</v>
          </cell>
          <cell r="C11502" t="str">
            <v>Methyl Cellulose, Liquid Methyl Chloride Proc /Process Vents: Drying</v>
          </cell>
          <cell r="D11502" t="str">
            <v>Industrial Processes - Chemical Manuf</v>
          </cell>
          <cell r="G11502" t="str">
            <v>MACT Source Categories</v>
          </cell>
          <cell r="H11502" t="str">
            <v>Cellulose-based Resins</v>
          </cell>
          <cell r="I11502" t="str">
            <v>Methyl Cellulose Production, Liquid Methyl Chloride Process</v>
          </cell>
          <cell r="J11502" t="str">
            <v>Process Vents: Drying</v>
          </cell>
          <cell r="N11502">
            <v>40988</v>
          </cell>
        </row>
        <row r="11503">
          <cell r="A11503" t="str">
            <v>64431015</v>
          </cell>
          <cell r="B11503" t="str">
            <v>Point</v>
          </cell>
          <cell r="C11503" t="str">
            <v>Methyl Cellulose, Liquid Methyl Chloride Proc /Process Vents: Acid Treatment</v>
          </cell>
          <cell r="D11503" t="str">
            <v>Industrial Processes - Chemical Manuf</v>
          </cell>
          <cell r="G11503" t="str">
            <v>MACT Source Categories</v>
          </cell>
          <cell r="H11503" t="str">
            <v>Cellulose-based Resins</v>
          </cell>
          <cell r="I11503" t="str">
            <v>Methyl Cellulose Production, Liquid Methyl Chloride Process</v>
          </cell>
          <cell r="J11503" t="str">
            <v>Process Vents: Acid Treatment</v>
          </cell>
          <cell r="N11503">
            <v>40988</v>
          </cell>
        </row>
        <row r="11504">
          <cell r="A11504" t="str">
            <v>64431016</v>
          </cell>
          <cell r="B11504" t="str">
            <v>Point</v>
          </cell>
          <cell r="C11504" t="str">
            <v>Methyl Cellulose, Liquid Methyl Chloride Proc /Process Vents: Glyoxal Reaction</v>
          </cell>
          <cell r="D11504" t="str">
            <v>Industrial Processes - Chemical Manuf</v>
          </cell>
          <cell r="G11504" t="str">
            <v>MACT Source Categories</v>
          </cell>
          <cell r="H11504" t="str">
            <v>Cellulose-based Resins</v>
          </cell>
          <cell r="I11504" t="str">
            <v>Methyl Cellulose Production, Liquid Methyl Chloride Process</v>
          </cell>
          <cell r="J11504" t="str">
            <v>Process Vents: Glyoxal Reaction</v>
          </cell>
          <cell r="N11504">
            <v>40988</v>
          </cell>
        </row>
        <row r="11505">
          <cell r="A11505" t="str">
            <v>64431017</v>
          </cell>
          <cell r="B11505" t="str">
            <v>Point</v>
          </cell>
          <cell r="C11505" t="str">
            <v>Methyl Cellulose, Liquid Methyl Chloride Proc /Process Vents: Solvent Recovery</v>
          </cell>
          <cell r="D11505" t="str">
            <v>Industrial Processes - Chemical Manuf</v>
          </cell>
          <cell r="G11505" t="str">
            <v>MACT Source Categories</v>
          </cell>
          <cell r="H11505" t="str">
            <v>Cellulose-based Resins</v>
          </cell>
          <cell r="I11505" t="str">
            <v>Methyl Cellulose Production, Liquid Methyl Chloride Process</v>
          </cell>
          <cell r="J11505" t="str">
            <v>Process Vents: Solvent Recovery</v>
          </cell>
          <cell r="N11505">
            <v>40988</v>
          </cell>
        </row>
        <row r="11506">
          <cell r="A11506" t="str">
            <v>64431030</v>
          </cell>
          <cell r="B11506" t="str">
            <v>Point</v>
          </cell>
          <cell r="C11506" t="str">
            <v>Methyl Cellulose, Liquid Methyl Chloride Proc /Process Vents: End Product Storage</v>
          </cell>
          <cell r="D11506" t="str">
            <v>Industrial Processes - Storage and Transfer</v>
          </cell>
          <cell r="G11506" t="str">
            <v>MACT Source Categories</v>
          </cell>
          <cell r="H11506" t="str">
            <v>Cellulose-based Resins</v>
          </cell>
          <cell r="I11506" t="str">
            <v>Methyl Cellulose Production, Liquid Methyl Chloride Process</v>
          </cell>
          <cell r="J11506" t="str">
            <v>Process Vents: End Product Storage</v>
          </cell>
          <cell r="N11506">
            <v>40988</v>
          </cell>
        </row>
        <row r="11507">
          <cell r="A11507" t="str">
            <v>64450001</v>
          </cell>
          <cell r="B11507" t="str">
            <v>Point</v>
          </cell>
          <cell r="C11507" t="str">
            <v>Cellulose Ethers Production /Cellulose Ethers Production</v>
          </cell>
          <cell r="D11507" t="str">
            <v>Industrial Processes - Chemical Manuf</v>
          </cell>
          <cell r="G11507" t="str">
            <v>MACT Source Categories</v>
          </cell>
          <cell r="H11507" t="str">
            <v>Cellulose-based Resins</v>
          </cell>
          <cell r="I11507" t="str">
            <v>Cellulose Ethers Production</v>
          </cell>
          <cell r="J11507" t="str">
            <v>Cellulose Ethers Production</v>
          </cell>
          <cell r="N11507">
            <v>40988</v>
          </cell>
        </row>
        <row r="11508">
          <cell r="A11508" t="str">
            <v>64450010</v>
          </cell>
          <cell r="B11508" t="str">
            <v>Point</v>
          </cell>
          <cell r="C11508" t="str">
            <v>Cellulose Ethers Production /Alkalization</v>
          </cell>
          <cell r="D11508" t="str">
            <v>Industrial Processes - Chemical Manuf</v>
          </cell>
          <cell r="G11508" t="str">
            <v>MACT Source Categories</v>
          </cell>
          <cell r="H11508" t="str">
            <v>Cellulose-based Resins</v>
          </cell>
          <cell r="I11508" t="str">
            <v>Cellulose Ethers Production</v>
          </cell>
          <cell r="J11508" t="str">
            <v>Alkalization</v>
          </cell>
          <cell r="N11508">
            <v>40988</v>
          </cell>
        </row>
        <row r="11509">
          <cell r="A11509" t="str">
            <v>64450011</v>
          </cell>
          <cell r="B11509" t="str">
            <v>Point</v>
          </cell>
          <cell r="C11509" t="str">
            <v>Cellulose Ethers Production /Alkalization: Sodium Hydroxide Bath</v>
          </cell>
          <cell r="D11509" t="str">
            <v>Industrial Processes - Chemical Manuf</v>
          </cell>
          <cell r="G11509" t="str">
            <v>MACT Source Categories</v>
          </cell>
          <cell r="H11509" t="str">
            <v>Cellulose-based Resins</v>
          </cell>
          <cell r="I11509" t="str">
            <v>Cellulose Ethers Production</v>
          </cell>
          <cell r="J11509" t="str">
            <v>Alkalization: Sodium Hydroxide Bath</v>
          </cell>
          <cell r="N11509">
            <v>40988</v>
          </cell>
        </row>
        <row r="11510">
          <cell r="A11510" t="str">
            <v>64450012</v>
          </cell>
          <cell r="B11510" t="str">
            <v>Point</v>
          </cell>
          <cell r="C11510" t="str">
            <v>Cellulose Ethers Production /Alkalization: NaOH Solution Spray</v>
          </cell>
          <cell r="D11510" t="str">
            <v>Industrial Processes - Chemical Manuf</v>
          </cell>
          <cell r="G11510" t="str">
            <v>MACT Source Categories</v>
          </cell>
          <cell r="H11510" t="str">
            <v>Cellulose-based Resins</v>
          </cell>
          <cell r="I11510" t="str">
            <v>Cellulose Ethers Production</v>
          </cell>
          <cell r="J11510" t="str">
            <v>Alkalization: NaOH Solution Spray</v>
          </cell>
          <cell r="N11510">
            <v>40988</v>
          </cell>
        </row>
        <row r="11511">
          <cell r="A11511" t="str">
            <v>64450013</v>
          </cell>
          <cell r="B11511" t="str">
            <v>Point</v>
          </cell>
          <cell r="C11511" t="str">
            <v>Cellulose Ethers Production /Alkalization: Inert Organic Solvent Impregnation</v>
          </cell>
          <cell r="D11511" t="str">
            <v>Industrial Processes - Chemical Manuf</v>
          </cell>
          <cell r="G11511" t="str">
            <v>MACT Source Categories</v>
          </cell>
          <cell r="H11511" t="str">
            <v>Cellulose-based Resins</v>
          </cell>
          <cell r="I11511" t="str">
            <v>Cellulose Ethers Production</v>
          </cell>
          <cell r="J11511" t="str">
            <v>Alkalization: Inert Organic Solvent Impregnation</v>
          </cell>
          <cell r="N11511">
            <v>40988</v>
          </cell>
        </row>
        <row r="11512">
          <cell r="A11512" t="str">
            <v>64450014</v>
          </cell>
          <cell r="B11512" t="str">
            <v>Point</v>
          </cell>
          <cell r="C11512" t="str">
            <v>Cellulose Ethers Production /Alkalization: Vessels with Organic Solvent</v>
          </cell>
          <cell r="D11512" t="str">
            <v>Industrial Processes - Chemical Manuf</v>
          </cell>
          <cell r="G11512" t="str">
            <v>MACT Source Categories</v>
          </cell>
          <cell r="H11512" t="str">
            <v>Cellulose-based Resins</v>
          </cell>
          <cell r="I11512" t="str">
            <v>Cellulose Ethers Production</v>
          </cell>
          <cell r="J11512" t="str">
            <v>Alkalization: Vessels with Organic Solvent</v>
          </cell>
          <cell r="N11512">
            <v>40988</v>
          </cell>
        </row>
        <row r="11513">
          <cell r="A11513" t="str">
            <v>64450020</v>
          </cell>
          <cell r="B11513" t="str">
            <v>Point</v>
          </cell>
          <cell r="C11513" t="str">
            <v>Cellulose Ethers Production /Etherification and Neutralization</v>
          </cell>
          <cell r="D11513" t="str">
            <v>Industrial Processes - Chemical Manuf</v>
          </cell>
          <cell r="G11513" t="str">
            <v>MACT Source Categories</v>
          </cell>
          <cell r="H11513" t="str">
            <v>Cellulose-based Resins</v>
          </cell>
          <cell r="I11513" t="str">
            <v>Cellulose Ethers Production</v>
          </cell>
          <cell r="J11513" t="str">
            <v>Etherification and Neutralization</v>
          </cell>
          <cell r="N11513">
            <v>40988</v>
          </cell>
        </row>
        <row r="11514">
          <cell r="A11514" t="str">
            <v>64450021</v>
          </cell>
          <cell r="B11514" t="str">
            <v>Point</v>
          </cell>
          <cell r="C11514" t="str">
            <v>Cellulose Ethers Production /Etherification: Autoclaves</v>
          </cell>
          <cell r="D11514" t="str">
            <v>Industrial Processes - Chemical Manuf</v>
          </cell>
          <cell r="G11514" t="str">
            <v>MACT Source Categories</v>
          </cell>
          <cell r="H11514" t="str">
            <v>Cellulose-based Resins</v>
          </cell>
          <cell r="I11514" t="str">
            <v>Cellulose Ethers Production</v>
          </cell>
          <cell r="J11514" t="str">
            <v>Etherification: Autoclaves</v>
          </cell>
          <cell r="N11514">
            <v>40988</v>
          </cell>
        </row>
        <row r="11515">
          <cell r="A11515" t="str">
            <v>64450022</v>
          </cell>
          <cell r="B11515" t="str">
            <v>Point</v>
          </cell>
          <cell r="C11515" t="str">
            <v>Cellulose Ethers Production /Neutralization</v>
          </cell>
          <cell r="D11515" t="str">
            <v>Industrial Processes - Chemical Manuf</v>
          </cell>
          <cell r="G11515" t="str">
            <v>MACT Source Categories</v>
          </cell>
          <cell r="H11515" t="str">
            <v>Cellulose-based Resins</v>
          </cell>
          <cell r="I11515" t="str">
            <v>Cellulose Ethers Production</v>
          </cell>
          <cell r="J11515" t="str">
            <v>Neutralization</v>
          </cell>
          <cell r="N11515">
            <v>40988</v>
          </cell>
        </row>
        <row r="11516">
          <cell r="A11516" t="str">
            <v>64450030</v>
          </cell>
          <cell r="B11516" t="str">
            <v>Point</v>
          </cell>
          <cell r="C11516" t="str">
            <v>Cellulose Ethers Production /Product Purification</v>
          </cell>
          <cell r="D11516" t="str">
            <v>Industrial Processes - Chemical Manuf</v>
          </cell>
          <cell r="G11516" t="str">
            <v>MACT Source Categories</v>
          </cell>
          <cell r="H11516" t="str">
            <v>Cellulose-based Resins</v>
          </cell>
          <cell r="I11516" t="str">
            <v>Cellulose Ethers Production</v>
          </cell>
          <cell r="J11516" t="str">
            <v>Product Purification</v>
          </cell>
          <cell r="N11516">
            <v>40988</v>
          </cell>
        </row>
        <row r="11517">
          <cell r="A11517" t="str">
            <v>64450031</v>
          </cell>
          <cell r="B11517" t="str">
            <v>Point</v>
          </cell>
          <cell r="C11517" t="str">
            <v>Cellulose Ethers Production /Purification: Washing, Hot Water</v>
          </cell>
          <cell r="D11517" t="str">
            <v>Industrial Processes - Chemical Manuf</v>
          </cell>
          <cell r="G11517" t="str">
            <v>MACT Source Categories</v>
          </cell>
          <cell r="H11517" t="str">
            <v>Cellulose-based Resins</v>
          </cell>
          <cell r="I11517" t="str">
            <v>Cellulose Ethers Production</v>
          </cell>
          <cell r="J11517" t="str">
            <v>Purification: Washing, Hot Water</v>
          </cell>
          <cell r="N11517">
            <v>40988</v>
          </cell>
        </row>
        <row r="11518">
          <cell r="A11518" t="str">
            <v>64450032</v>
          </cell>
          <cell r="B11518" t="str">
            <v>Point</v>
          </cell>
          <cell r="C11518" t="str">
            <v>Cellulose Ethers Production /Purification: Salt Extraction, Step by Step</v>
          </cell>
          <cell r="D11518" t="str">
            <v>Industrial Processes - Chemical Manuf</v>
          </cell>
          <cell r="G11518" t="str">
            <v>MACT Source Categories</v>
          </cell>
          <cell r="H11518" t="str">
            <v>Cellulose-based Resins</v>
          </cell>
          <cell r="I11518" t="str">
            <v>Cellulose Ethers Production</v>
          </cell>
          <cell r="J11518" t="str">
            <v>Purification: Salt Extraction, Step by Step</v>
          </cell>
          <cell r="N11518">
            <v>40988</v>
          </cell>
        </row>
        <row r="11519">
          <cell r="A11519" t="str">
            <v>64450033</v>
          </cell>
          <cell r="B11519" t="str">
            <v>Point</v>
          </cell>
          <cell r="C11519" t="str">
            <v>Cellulose Ethers Production /Purification: Salt Extraction, Continuous</v>
          </cell>
          <cell r="D11519" t="str">
            <v>Industrial Processes - Chemical Manuf</v>
          </cell>
          <cell r="G11519" t="str">
            <v>MACT Source Categories</v>
          </cell>
          <cell r="H11519" t="str">
            <v>Cellulose-based Resins</v>
          </cell>
          <cell r="I11519" t="str">
            <v>Cellulose Ethers Production</v>
          </cell>
          <cell r="J11519" t="str">
            <v>Purification: Salt Extraction, Continuous</v>
          </cell>
          <cell r="N11519">
            <v>40988</v>
          </cell>
        </row>
        <row r="11520">
          <cell r="A11520" t="str">
            <v>64450034</v>
          </cell>
          <cell r="B11520" t="str">
            <v>Point</v>
          </cell>
          <cell r="C11520" t="str">
            <v>Cellulose Ethers Production /Purification: Salt Extraction, Cascade Extraction w/ Organic Solvents</v>
          </cell>
          <cell r="D11520" t="str">
            <v>Industrial Processes - Chemical Manuf</v>
          </cell>
          <cell r="G11520" t="str">
            <v>MACT Source Categories</v>
          </cell>
          <cell r="H11520" t="str">
            <v>Cellulose-based Resins</v>
          </cell>
          <cell r="I11520" t="str">
            <v>Cellulose Ethers Production</v>
          </cell>
          <cell r="J11520" t="str">
            <v>Purification: Salt Extraction, Cascade Extraction w/ Organic Solvents</v>
          </cell>
          <cell r="N11520">
            <v>40988</v>
          </cell>
        </row>
        <row r="11521">
          <cell r="A11521" t="str">
            <v>64450035</v>
          </cell>
          <cell r="B11521" t="str">
            <v>Point</v>
          </cell>
          <cell r="C11521" t="str">
            <v>Cellulose Ethers Production /Isolation of Purified Products: Centrifuge</v>
          </cell>
          <cell r="D11521" t="str">
            <v>Industrial Processes - Chemical Manuf</v>
          </cell>
          <cell r="G11521" t="str">
            <v>MACT Source Categories</v>
          </cell>
          <cell r="H11521" t="str">
            <v>Cellulose-based Resins</v>
          </cell>
          <cell r="I11521" t="str">
            <v>Cellulose Ethers Production</v>
          </cell>
          <cell r="J11521" t="str">
            <v>Isolation of Purified Products: Centrifuge</v>
          </cell>
          <cell r="N11521">
            <v>40988</v>
          </cell>
        </row>
        <row r="11522">
          <cell r="A11522" t="str">
            <v>64450036</v>
          </cell>
          <cell r="B11522" t="str">
            <v>Point</v>
          </cell>
          <cell r="C11522" t="str">
            <v>Cellulose Ethers Production /Isolation of Purified Products: Filtration</v>
          </cell>
          <cell r="D11522" t="str">
            <v>Industrial Processes - Chemical Manuf</v>
          </cell>
          <cell r="G11522" t="str">
            <v>MACT Source Categories</v>
          </cell>
          <cell r="H11522" t="str">
            <v>Cellulose-based Resins</v>
          </cell>
          <cell r="I11522" t="str">
            <v>Cellulose Ethers Production</v>
          </cell>
          <cell r="J11522" t="str">
            <v>Isolation of Purified Products: Filtration</v>
          </cell>
          <cell r="N11522">
            <v>40988</v>
          </cell>
        </row>
        <row r="11523">
          <cell r="A11523" t="str">
            <v>64450040</v>
          </cell>
          <cell r="B11523" t="str">
            <v>Point</v>
          </cell>
          <cell r="C11523" t="str">
            <v>Cellulose Ethers Production /Material Recovery</v>
          </cell>
          <cell r="D11523" t="str">
            <v>Industrial Processes - Chemical Manuf</v>
          </cell>
          <cell r="G11523" t="str">
            <v>MACT Source Categories</v>
          </cell>
          <cell r="H11523" t="str">
            <v>Cellulose-based Resins</v>
          </cell>
          <cell r="I11523" t="str">
            <v>Cellulose Ethers Production</v>
          </cell>
          <cell r="J11523" t="str">
            <v>Material Recovery</v>
          </cell>
          <cell r="N11523">
            <v>40988</v>
          </cell>
        </row>
        <row r="11524">
          <cell r="A11524" t="str">
            <v>64450041</v>
          </cell>
          <cell r="B11524" t="str">
            <v>Point</v>
          </cell>
          <cell r="C11524" t="str">
            <v>Cellulose Ethers Production /Solvent Removal (Prior to Drying)</v>
          </cell>
          <cell r="D11524" t="str">
            <v>Industrial Processes - Chemical Manuf</v>
          </cell>
          <cell r="G11524" t="str">
            <v>MACT Source Categories</v>
          </cell>
          <cell r="H11524" t="str">
            <v>Cellulose-based Resins</v>
          </cell>
          <cell r="I11524" t="str">
            <v>Cellulose Ethers Production</v>
          </cell>
          <cell r="J11524" t="str">
            <v>Solvent Removal (Prior to Drying)</v>
          </cell>
          <cell r="N11524">
            <v>40988</v>
          </cell>
        </row>
        <row r="11525">
          <cell r="A11525" t="str">
            <v>64450042</v>
          </cell>
          <cell r="B11525" t="str">
            <v>Point</v>
          </cell>
          <cell r="C11525" t="str">
            <v>Cellulose Ethers Production /Solvent Recycle: Distillation</v>
          </cell>
          <cell r="D11525" t="str">
            <v>Industrial Processes - Chemical Manuf</v>
          </cell>
          <cell r="G11525" t="str">
            <v>MACT Source Categories</v>
          </cell>
          <cell r="H11525" t="str">
            <v>Cellulose-based Resins</v>
          </cell>
          <cell r="I11525" t="str">
            <v>Cellulose Ethers Production</v>
          </cell>
          <cell r="J11525" t="str">
            <v>Solvent Recycle: Distillation</v>
          </cell>
          <cell r="N11525">
            <v>40988</v>
          </cell>
        </row>
        <row r="11526">
          <cell r="A11526" t="str">
            <v>64450050</v>
          </cell>
          <cell r="B11526" t="str">
            <v>Point</v>
          </cell>
          <cell r="C11526" t="str">
            <v>Cellulose Ethers Production /End Product Finishing</v>
          </cell>
          <cell r="D11526" t="str">
            <v>Industrial Processes - Chemical Manuf</v>
          </cell>
          <cell r="G11526" t="str">
            <v>MACT Source Categories</v>
          </cell>
          <cell r="H11526" t="str">
            <v>Cellulose-based Resins</v>
          </cell>
          <cell r="I11526" t="str">
            <v>Cellulose Ethers Production</v>
          </cell>
          <cell r="J11526" t="str">
            <v>End Product Finishing</v>
          </cell>
          <cell r="N11526">
            <v>40988</v>
          </cell>
        </row>
        <row r="11527">
          <cell r="A11527" t="str">
            <v>64450051</v>
          </cell>
          <cell r="B11527" t="str">
            <v>Point</v>
          </cell>
          <cell r="C11527" t="str">
            <v>Cellulose Ethers Production /End Product Finishing: Drying</v>
          </cell>
          <cell r="D11527" t="str">
            <v>Industrial Processes - Chemical Manuf</v>
          </cell>
          <cell r="G11527" t="str">
            <v>MACT Source Categories</v>
          </cell>
          <cell r="H11527" t="str">
            <v>Cellulose-based Resins</v>
          </cell>
          <cell r="I11527" t="str">
            <v>Cellulose Ethers Production</v>
          </cell>
          <cell r="J11527" t="str">
            <v>End Product Finishing: Drying</v>
          </cell>
          <cell r="N11527">
            <v>40988</v>
          </cell>
        </row>
        <row r="11528">
          <cell r="A11528" t="str">
            <v>64450052</v>
          </cell>
          <cell r="B11528" t="str">
            <v>Point</v>
          </cell>
          <cell r="C11528" t="str">
            <v>Cellulose Ethers Production /End Product Finishing: Milling and Sifting</v>
          </cell>
          <cell r="D11528" t="str">
            <v>Industrial Processes - Chemical Manuf</v>
          </cell>
          <cell r="G11528" t="str">
            <v>MACT Source Categories</v>
          </cell>
          <cell r="H11528" t="str">
            <v>Cellulose-based Resins</v>
          </cell>
          <cell r="I11528" t="str">
            <v>Cellulose Ethers Production</v>
          </cell>
          <cell r="J11528" t="str">
            <v>End Product Finishing: Milling and Sifting</v>
          </cell>
          <cell r="N11528">
            <v>40988</v>
          </cell>
        </row>
        <row r="11529">
          <cell r="A11529" t="str">
            <v>64450053</v>
          </cell>
          <cell r="B11529" t="str">
            <v>Point</v>
          </cell>
          <cell r="C11529" t="str">
            <v>Cellulose Ethers Production /End Product Finishing: Blending</v>
          </cell>
          <cell r="D11529" t="str">
            <v>Industrial Processes - Chemical Manuf</v>
          </cell>
          <cell r="G11529" t="str">
            <v>MACT Source Categories</v>
          </cell>
          <cell r="H11529" t="str">
            <v>Cellulose-based Resins</v>
          </cell>
          <cell r="I11529" t="str">
            <v>Cellulose Ethers Production</v>
          </cell>
          <cell r="J11529" t="str">
            <v>End Product Finishing: Blending</v>
          </cell>
          <cell r="N11529">
            <v>40988</v>
          </cell>
        </row>
        <row r="11530">
          <cell r="A11530" t="str">
            <v>64450060</v>
          </cell>
          <cell r="B11530" t="str">
            <v>Point</v>
          </cell>
          <cell r="C11530" t="str">
            <v>Cellulose Ethers Production /End Product Storage</v>
          </cell>
          <cell r="D11530" t="str">
            <v>Industrial Processes - Storage and Transfer</v>
          </cell>
          <cell r="G11530" t="str">
            <v>MACT Source Categories</v>
          </cell>
          <cell r="H11530" t="str">
            <v>Cellulose-based Resins</v>
          </cell>
          <cell r="I11530" t="str">
            <v>Cellulose Ethers Production</v>
          </cell>
          <cell r="J11530" t="str">
            <v>End Product Storage</v>
          </cell>
          <cell r="N11530">
            <v>40988</v>
          </cell>
        </row>
        <row r="11531">
          <cell r="A11531" t="str">
            <v>64450061</v>
          </cell>
          <cell r="B11531" t="str">
            <v>Point</v>
          </cell>
          <cell r="C11531" t="str">
            <v>Cellulose Ethers Production /End Product Storage: Packaging</v>
          </cell>
          <cell r="D11531" t="str">
            <v>Industrial Processes - Storage and Transfer</v>
          </cell>
          <cell r="G11531" t="str">
            <v>MACT Source Categories</v>
          </cell>
          <cell r="H11531" t="str">
            <v>Cellulose-based Resins</v>
          </cell>
          <cell r="I11531" t="str">
            <v>Cellulose Ethers Production</v>
          </cell>
          <cell r="J11531" t="str">
            <v>End Product Storage: Packaging</v>
          </cell>
          <cell r="N11531">
            <v>40988</v>
          </cell>
        </row>
        <row r="11532">
          <cell r="A11532" t="str">
            <v>64450062</v>
          </cell>
          <cell r="B11532" t="str">
            <v>Point</v>
          </cell>
          <cell r="C11532" t="str">
            <v>Cellulose Ethers Production /End Product Storage: Containers</v>
          </cell>
          <cell r="D11532" t="str">
            <v>Industrial Processes - Storage and Transfer</v>
          </cell>
          <cell r="G11532" t="str">
            <v>MACT Source Categories</v>
          </cell>
          <cell r="H11532" t="str">
            <v>Cellulose-based Resins</v>
          </cell>
          <cell r="I11532" t="str">
            <v>Cellulose Ethers Production</v>
          </cell>
          <cell r="J11532" t="str">
            <v>End Product Storage: Containers</v>
          </cell>
          <cell r="N11532">
            <v>40988</v>
          </cell>
        </row>
        <row r="11533">
          <cell r="A11533" t="str">
            <v>64470001</v>
          </cell>
          <cell r="B11533" t="str">
            <v>Point</v>
          </cell>
          <cell r="C11533" t="str">
            <v>Cellophane Manufacturing</v>
          </cell>
          <cell r="D11533" t="str">
            <v>Industrial Processes - Chemical Manuf</v>
          </cell>
          <cell r="G11533" t="str">
            <v>MACT Source Categories</v>
          </cell>
          <cell r="H11533" t="str">
            <v>Cellulose-based Resins</v>
          </cell>
          <cell r="I11533" t="str">
            <v>Cellophane Manufacturing</v>
          </cell>
          <cell r="J11533" t="str">
            <v>Cellophane Manufacturing</v>
          </cell>
          <cell r="N11533">
            <v>40988</v>
          </cell>
        </row>
        <row r="11534">
          <cell r="A11534" t="str">
            <v>64470010</v>
          </cell>
          <cell r="B11534" t="str">
            <v>Point</v>
          </cell>
          <cell r="C11534" t="str">
            <v>Cellophane Manufacturing /Production of Viscose Solution</v>
          </cell>
          <cell r="D11534" t="str">
            <v>Industrial Processes - Chemical Manuf</v>
          </cell>
          <cell r="G11534" t="str">
            <v>MACT Source Categories</v>
          </cell>
          <cell r="H11534" t="str">
            <v>Cellulose-based Resins</v>
          </cell>
          <cell r="I11534" t="str">
            <v>Cellophane Manufacturing</v>
          </cell>
          <cell r="J11534" t="str">
            <v>Production of Viscose Solution</v>
          </cell>
          <cell r="N11534">
            <v>40988</v>
          </cell>
        </row>
        <row r="11535">
          <cell r="A11535" t="str">
            <v>64470011</v>
          </cell>
          <cell r="B11535" t="str">
            <v>Point</v>
          </cell>
          <cell r="C11535" t="str">
            <v>Cellophane Manufacturing /Viscose Solution Production: Mechanical Churn</v>
          </cell>
          <cell r="D11535" t="str">
            <v>Industrial Processes - Chemical Manuf</v>
          </cell>
          <cell r="G11535" t="str">
            <v>MACT Source Categories</v>
          </cell>
          <cell r="H11535" t="str">
            <v>Cellulose-based Resins</v>
          </cell>
          <cell r="I11535" t="str">
            <v>Cellophane Manufacturing</v>
          </cell>
          <cell r="J11535" t="str">
            <v>Viscose Solution Production: Mechanical Churn</v>
          </cell>
          <cell r="N11535">
            <v>40988</v>
          </cell>
        </row>
        <row r="11536">
          <cell r="A11536" t="str">
            <v>64470012</v>
          </cell>
          <cell r="B11536" t="str">
            <v>Point</v>
          </cell>
          <cell r="C11536" t="str">
            <v>Cellophane Manufacturing /Viscose Solution Production: Mixing Tank</v>
          </cell>
          <cell r="D11536" t="str">
            <v>Industrial Processes - Chemical Manuf</v>
          </cell>
          <cell r="G11536" t="str">
            <v>MACT Source Categories</v>
          </cell>
          <cell r="H11536" t="str">
            <v>Cellulose-based Resins</v>
          </cell>
          <cell r="I11536" t="str">
            <v>Cellophane Manufacturing</v>
          </cell>
          <cell r="J11536" t="str">
            <v>Viscose Solution Production: Mixing Tank</v>
          </cell>
          <cell r="N11536">
            <v>40988</v>
          </cell>
        </row>
        <row r="11537">
          <cell r="A11537" t="str">
            <v>64470013</v>
          </cell>
          <cell r="B11537" t="str">
            <v>Point</v>
          </cell>
          <cell r="C11537" t="str">
            <v>Cellophane Manufacturing /Viscose Solution Production: Aging Tank</v>
          </cell>
          <cell r="D11537" t="str">
            <v>Industrial Processes - Chemical Manuf</v>
          </cell>
          <cell r="G11537" t="str">
            <v>MACT Source Categories</v>
          </cell>
          <cell r="H11537" t="str">
            <v>Cellulose-based Resins</v>
          </cell>
          <cell r="I11537" t="str">
            <v>Cellophane Manufacturing</v>
          </cell>
          <cell r="J11537" t="str">
            <v>Viscose Solution Production: Aging Tank</v>
          </cell>
          <cell r="N11537">
            <v>40988</v>
          </cell>
        </row>
        <row r="11538">
          <cell r="A11538" t="str">
            <v>64470020</v>
          </cell>
          <cell r="B11538" t="str">
            <v>Point</v>
          </cell>
          <cell r="C11538" t="str">
            <v>Cellophane Manufacturing /Cellophane Formation</v>
          </cell>
          <cell r="D11538" t="str">
            <v>Industrial Processes - Chemical Manuf</v>
          </cell>
          <cell r="G11538" t="str">
            <v>MACT Source Categories</v>
          </cell>
          <cell r="H11538" t="str">
            <v>Cellulose-based Resins</v>
          </cell>
          <cell r="I11538" t="str">
            <v>Cellophane Manufacturing</v>
          </cell>
          <cell r="J11538" t="str">
            <v>Cellophane Formation</v>
          </cell>
          <cell r="N11538">
            <v>40988</v>
          </cell>
        </row>
        <row r="11539">
          <cell r="A11539" t="str">
            <v>64470021</v>
          </cell>
          <cell r="B11539" t="str">
            <v>Point</v>
          </cell>
          <cell r="C11539" t="str">
            <v>Cellophane Manufacturing /Cellophane Formation: Coagulation Bath</v>
          </cell>
          <cell r="D11539" t="str">
            <v>Industrial Processes - Chemical Manuf</v>
          </cell>
          <cell r="G11539" t="str">
            <v>MACT Source Categories</v>
          </cell>
          <cell r="H11539" t="str">
            <v>Cellulose-based Resins</v>
          </cell>
          <cell r="I11539" t="str">
            <v>Cellophane Manufacturing</v>
          </cell>
          <cell r="J11539" t="str">
            <v>Cellophane Formation: Coagulation Bath</v>
          </cell>
          <cell r="N11539">
            <v>40988</v>
          </cell>
        </row>
        <row r="11540">
          <cell r="A11540" t="str">
            <v>64470022</v>
          </cell>
          <cell r="B11540" t="str">
            <v>Point</v>
          </cell>
          <cell r="C11540" t="str">
            <v>Cellophane Manufacturing /Cellophane Formation: Acid Removal Water Wash Bath</v>
          </cell>
          <cell r="D11540" t="str">
            <v>Industrial Processes - Chemical Manuf</v>
          </cell>
          <cell r="G11540" t="str">
            <v>MACT Source Categories</v>
          </cell>
          <cell r="H11540" t="str">
            <v>Cellulose-based Resins</v>
          </cell>
          <cell r="I11540" t="str">
            <v>Cellophane Manufacturing</v>
          </cell>
          <cell r="J11540" t="str">
            <v>Cellophane Formation: Acid Removal Water Wash Bath</v>
          </cell>
          <cell r="N11540">
            <v>40988</v>
          </cell>
        </row>
        <row r="11541">
          <cell r="A11541" t="str">
            <v>64470023</v>
          </cell>
          <cell r="B11541" t="str">
            <v>Point</v>
          </cell>
          <cell r="C11541" t="str">
            <v>Cellophane Manufacturing /Cellophane Formation: Bleach Bath</v>
          </cell>
          <cell r="D11541" t="str">
            <v>Industrial Processes - Chemical Manuf</v>
          </cell>
          <cell r="G11541" t="str">
            <v>MACT Source Categories</v>
          </cell>
          <cell r="H11541" t="str">
            <v>Cellulose-based Resins</v>
          </cell>
          <cell r="I11541" t="str">
            <v>Cellophane Manufacturing</v>
          </cell>
          <cell r="J11541" t="str">
            <v>Cellophane Formation: Bleach Bath</v>
          </cell>
          <cell r="N11541">
            <v>40988</v>
          </cell>
        </row>
        <row r="11542">
          <cell r="A11542" t="str">
            <v>64470024</v>
          </cell>
          <cell r="B11542" t="str">
            <v>Point</v>
          </cell>
          <cell r="C11542" t="str">
            <v>Cellophane Manufacturing /Cellophane Formation: Wash Tanks (After Bleach Bath)</v>
          </cell>
          <cell r="D11542" t="str">
            <v>Industrial Processes - Chemical Manuf</v>
          </cell>
          <cell r="G11542" t="str">
            <v>MACT Source Categories</v>
          </cell>
          <cell r="H11542" t="str">
            <v>Cellulose-based Resins</v>
          </cell>
          <cell r="I11542" t="str">
            <v>Cellophane Manufacturing</v>
          </cell>
          <cell r="J11542" t="str">
            <v>Cellophane Formation: Wash Tanks (After Bleach Bath)</v>
          </cell>
          <cell r="N11542">
            <v>40988</v>
          </cell>
        </row>
        <row r="11543">
          <cell r="A11543" t="str">
            <v>64470025</v>
          </cell>
          <cell r="B11543" t="str">
            <v>Point</v>
          </cell>
          <cell r="C11543" t="str">
            <v>Cellophane Manufacturing /Cellophane Formation: Glycerin Bath</v>
          </cell>
          <cell r="D11543" t="str">
            <v>Industrial Processes - Chemical Manuf</v>
          </cell>
          <cell r="G11543" t="str">
            <v>MACT Source Categories</v>
          </cell>
          <cell r="H11543" t="str">
            <v>Cellulose-based Resins</v>
          </cell>
          <cell r="I11543" t="str">
            <v>Cellophane Manufacturing</v>
          </cell>
          <cell r="J11543" t="str">
            <v>Cellophane Formation: Glycerin Bath</v>
          </cell>
          <cell r="N11543">
            <v>40988</v>
          </cell>
        </row>
        <row r="11544">
          <cell r="A11544" t="str">
            <v>64470026</v>
          </cell>
          <cell r="B11544" t="str">
            <v>Point</v>
          </cell>
          <cell r="C11544" t="str">
            <v>Cellophane Manufacturing /Cellophane Formation: Drying/Dryer</v>
          </cell>
          <cell r="D11544" t="str">
            <v>Industrial Processes - Chemical Manuf</v>
          </cell>
          <cell r="G11544" t="str">
            <v>MACT Source Categories</v>
          </cell>
          <cell r="H11544" t="str">
            <v>Cellulose-based Resins</v>
          </cell>
          <cell r="I11544" t="str">
            <v>Cellophane Manufacturing</v>
          </cell>
          <cell r="J11544" t="str">
            <v>Cellophane Formation: Drying/Dryer</v>
          </cell>
          <cell r="N11544">
            <v>40988</v>
          </cell>
        </row>
        <row r="11545">
          <cell r="A11545" t="str">
            <v>64470040</v>
          </cell>
          <cell r="B11545" t="str">
            <v>Point</v>
          </cell>
          <cell r="C11545" t="str">
            <v>Cellophane Manufacturing /Coating Operations</v>
          </cell>
          <cell r="D11545" t="str">
            <v>Industrial Processes - Chemical Manuf</v>
          </cell>
          <cell r="G11545" t="str">
            <v>MACT Source Categories</v>
          </cell>
          <cell r="H11545" t="str">
            <v>Cellulose-based Resins</v>
          </cell>
          <cell r="I11545" t="str">
            <v>Cellophane Manufacturing</v>
          </cell>
          <cell r="J11545" t="str">
            <v>Coating Operations</v>
          </cell>
          <cell r="N11545">
            <v>40988</v>
          </cell>
        </row>
        <row r="11546">
          <cell r="A11546" t="str">
            <v>64480001</v>
          </cell>
          <cell r="B11546" t="str">
            <v>Point</v>
          </cell>
          <cell r="C11546" t="str">
            <v>Cellulose-based Resins /Equipment Leaks</v>
          </cell>
          <cell r="D11546" t="str">
            <v>Industrial Processes - Chemical Manuf</v>
          </cell>
          <cell r="G11546" t="str">
            <v>MACT Source Categories</v>
          </cell>
          <cell r="H11546" t="str">
            <v>Cellulose-based Resins</v>
          </cell>
          <cell r="I11546" t="str">
            <v>Equipment Leaks</v>
          </cell>
          <cell r="J11546" t="str">
            <v>Equipment Leaks</v>
          </cell>
          <cell r="N11546">
            <v>40988</v>
          </cell>
        </row>
        <row r="11547">
          <cell r="A11547" t="str">
            <v>64482001</v>
          </cell>
          <cell r="B11547" t="str">
            <v>Point</v>
          </cell>
          <cell r="C11547" t="str">
            <v>Cellulose-based Resins /Wastewater, Aggregate /Process Area Drains</v>
          </cell>
          <cell r="D11547" t="str">
            <v>Industrial Processes - Chemical Manuf</v>
          </cell>
          <cell r="G11547" t="str">
            <v>MACT Source Categories</v>
          </cell>
          <cell r="H11547" t="str">
            <v>Cellulose-based Resins</v>
          </cell>
          <cell r="I11547" t="str">
            <v>Wastewater, Aggregate</v>
          </cell>
          <cell r="J11547" t="str">
            <v>Process Area Drains</v>
          </cell>
          <cell r="N11547">
            <v>40988</v>
          </cell>
        </row>
        <row r="11548">
          <cell r="A11548" t="str">
            <v>64482002</v>
          </cell>
          <cell r="B11548" t="str">
            <v>Point</v>
          </cell>
          <cell r="C11548" t="str">
            <v>Cellulose-based Resins /Wastewater, Aggregate /Process Equipment Drains</v>
          </cell>
          <cell r="D11548" t="str">
            <v>Industrial Processes - Chemical Manuf</v>
          </cell>
          <cell r="G11548" t="str">
            <v>MACT Source Categories</v>
          </cell>
          <cell r="H11548" t="str">
            <v>Cellulose-based Resins</v>
          </cell>
          <cell r="I11548" t="str">
            <v>Wastewater, Aggregate</v>
          </cell>
          <cell r="J11548" t="str">
            <v>Process Equipment Drains</v>
          </cell>
          <cell r="N11548">
            <v>40988</v>
          </cell>
        </row>
        <row r="11549">
          <cell r="A11549" t="str">
            <v>64482599</v>
          </cell>
          <cell r="B11549" t="str">
            <v>Point</v>
          </cell>
          <cell r="C11549" t="str">
            <v>Cellulose-based Resins /Wastewater, Pts of Generation /Specify Point of Generation</v>
          </cell>
          <cell r="D11549" t="str">
            <v>Industrial Processes - Chemical Manuf</v>
          </cell>
          <cell r="G11549" t="str">
            <v>MACT Source Categories</v>
          </cell>
          <cell r="H11549" t="str">
            <v>Cellulose-based Resins</v>
          </cell>
          <cell r="I11549" t="str">
            <v>Wastewater, Points of Generation</v>
          </cell>
          <cell r="J11549" t="str">
            <v>Specify Point of Generation</v>
          </cell>
          <cell r="N11549">
            <v>40988</v>
          </cell>
        </row>
        <row r="11550">
          <cell r="A11550" t="str">
            <v>64520001</v>
          </cell>
          <cell r="B11550" t="str">
            <v>Point</v>
          </cell>
          <cell r="C11550" t="str">
            <v>Alkyd Resin, Solvent Process</v>
          </cell>
          <cell r="D11550" t="str">
            <v>Industrial Processes - Chemical Manuf</v>
          </cell>
          <cell r="G11550" t="str">
            <v>MACT Source Categories</v>
          </cell>
          <cell r="H11550" t="str">
            <v>Miscellaneous Resins</v>
          </cell>
          <cell r="I11550" t="str">
            <v>Alkyd Resin Production, Solvent Process</v>
          </cell>
          <cell r="J11550" t="str">
            <v>Alkyd Production: Solvent Process</v>
          </cell>
          <cell r="N11550">
            <v>40988</v>
          </cell>
        </row>
        <row r="11551">
          <cell r="A11551" t="str">
            <v>64520010</v>
          </cell>
          <cell r="B11551" t="str">
            <v>Point</v>
          </cell>
          <cell r="C11551" t="str">
            <v>Alkyd Resin, Solvent Process /Polymerizn Reaction</v>
          </cell>
          <cell r="D11551" t="str">
            <v>Industrial Processes - Chemical Manuf</v>
          </cell>
          <cell r="G11551" t="str">
            <v>MACT Source Categories</v>
          </cell>
          <cell r="H11551" t="str">
            <v>Miscellaneous Resins</v>
          </cell>
          <cell r="I11551" t="str">
            <v>Alkyd Resin Production, Solvent Process</v>
          </cell>
          <cell r="J11551" t="str">
            <v>Polymerization Reaction</v>
          </cell>
          <cell r="N11551">
            <v>40988</v>
          </cell>
        </row>
        <row r="11552">
          <cell r="A11552" t="str">
            <v>64520011</v>
          </cell>
          <cell r="B11552" t="str">
            <v>Point</v>
          </cell>
          <cell r="C11552" t="str">
            <v>Alkyd Resin, Solvent Process /Polymerizn Reaction: Kettle</v>
          </cell>
          <cell r="D11552" t="str">
            <v>Industrial Processes - Chemical Manuf</v>
          </cell>
          <cell r="G11552" t="str">
            <v>MACT Source Categories</v>
          </cell>
          <cell r="H11552" t="str">
            <v>Miscellaneous Resins</v>
          </cell>
          <cell r="I11552" t="str">
            <v>Alkyd Resin Production, Solvent Process</v>
          </cell>
          <cell r="J11552" t="str">
            <v>Polymerization Reaction: Kettle</v>
          </cell>
          <cell r="N11552">
            <v>40988</v>
          </cell>
        </row>
        <row r="11553">
          <cell r="A11553" t="str">
            <v>64520020</v>
          </cell>
          <cell r="B11553" t="str">
            <v>Point</v>
          </cell>
          <cell r="C11553" t="str">
            <v>Alkyd Resin, Solvent Process /Product Finishing</v>
          </cell>
          <cell r="D11553" t="str">
            <v>Industrial Processes - Chemical Manuf</v>
          </cell>
          <cell r="G11553" t="str">
            <v>MACT Source Categories</v>
          </cell>
          <cell r="H11553" t="str">
            <v>Miscellaneous Resins</v>
          </cell>
          <cell r="I11553" t="str">
            <v>Alkyd Resin Production, Solvent Process</v>
          </cell>
          <cell r="J11553" t="str">
            <v>Product Finishing</v>
          </cell>
          <cell r="N11553">
            <v>40988</v>
          </cell>
        </row>
        <row r="11554">
          <cell r="A11554" t="str">
            <v>64520021</v>
          </cell>
          <cell r="B11554" t="str">
            <v>Point</v>
          </cell>
          <cell r="C11554" t="str">
            <v>Alkyd Resin, Solvent Process /Product Finishing: Thinning Vessels</v>
          </cell>
          <cell r="D11554" t="str">
            <v>Industrial Processes - Chemical Manuf</v>
          </cell>
          <cell r="G11554" t="str">
            <v>MACT Source Categories</v>
          </cell>
          <cell r="H11554" t="str">
            <v>Miscellaneous Resins</v>
          </cell>
          <cell r="I11554" t="str">
            <v>Alkyd Resin Production, Solvent Process</v>
          </cell>
          <cell r="J11554" t="str">
            <v>Product Finishing: Thinning Vessels</v>
          </cell>
          <cell r="N11554">
            <v>40988</v>
          </cell>
        </row>
        <row r="11555">
          <cell r="A11555" t="str">
            <v>64520022</v>
          </cell>
          <cell r="B11555" t="str">
            <v>Point</v>
          </cell>
          <cell r="C11555" t="str">
            <v>Alkyd Resin, Solvent Process /Product Finishing: Filter</v>
          </cell>
          <cell r="D11555" t="str">
            <v>Industrial Processes - Chemical Manuf</v>
          </cell>
          <cell r="G11555" t="str">
            <v>MACT Source Categories</v>
          </cell>
          <cell r="H11555" t="str">
            <v>Miscellaneous Resins</v>
          </cell>
          <cell r="I11555" t="str">
            <v>Alkyd Resin Production, Solvent Process</v>
          </cell>
          <cell r="J11555" t="str">
            <v>Product Finishing: Filter</v>
          </cell>
          <cell r="N11555">
            <v>40988</v>
          </cell>
        </row>
        <row r="11556">
          <cell r="A11556" t="str">
            <v>64520023</v>
          </cell>
          <cell r="B11556" t="str">
            <v>Point</v>
          </cell>
          <cell r="C11556" t="str">
            <v>Alkyd Resin, Solvent Process /Product Finishing: Intermediate Storage</v>
          </cell>
          <cell r="D11556" t="str">
            <v>Industrial Processes - Storage and Transfer</v>
          </cell>
          <cell r="G11556" t="str">
            <v>MACT Source Categories</v>
          </cell>
          <cell r="H11556" t="str">
            <v>Miscellaneous Resins</v>
          </cell>
          <cell r="I11556" t="str">
            <v>Alkyd Resin Production, Solvent Process</v>
          </cell>
          <cell r="J11556" t="str">
            <v>Product Finishing: Intermediate Storage</v>
          </cell>
          <cell r="N11556">
            <v>40988</v>
          </cell>
        </row>
        <row r="11557">
          <cell r="A11557" t="str">
            <v>64520030</v>
          </cell>
          <cell r="B11557" t="str">
            <v>Point</v>
          </cell>
          <cell r="C11557" t="str">
            <v>Alkyd Resin, Solvent Process /Solvent Recovery</v>
          </cell>
          <cell r="D11557" t="str">
            <v>Industrial Processes - Chemical Manuf</v>
          </cell>
          <cell r="G11557" t="str">
            <v>MACT Source Categories</v>
          </cell>
          <cell r="H11557" t="str">
            <v>Miscellaneous Resins</v>
          </cell>
          <cell r="I11557" t="str">
            <v>Alkyd Resin Production, Solvent Process</v>
          </cell>
          <cell r="J11557" t="str">
            <v>Solvent Recovery</v>
          </cell>
          <cell r="N11557">
            <v>40988</v>
          </cell>
        </row>
        <row r="11558">
          <cell r="A11558" t="str">
            <v>64520031</v>
          </cell>
          <cell r="B11558" t="str">
            <v>Point</v>
          </cell>
          <cell r="C11558" t="str">
            <v>Alkyd Resin, Solvent Process /Solvent Recovery: Decanter</v>
          </cell>
          <cell r="D11558" t="str">
            <v>Industrial Processes - Chemical Manuf</v>
          </cell>
          <cell r="G11558" t="str">
            <v>MACT Source Categories</v>
          </cell>
          <cell r="H11558" t="str">
            <v>Miscellaneous Resins</v>
          </cell>
          <cell r="I11558" t="str">
            <v>Alkyd Resin Production, Solvent Process</v>
          </cell>
          <cell r="J11558" t="str">
            <v>Solvent Recovery: Decanter</v>
          </cell>
          <cell r="N11558">
            <v>40988</v>
          </cell>
        </row>
        <row r="11559">
          <cell r="A11559" t="str">
            <v>64520032</v>
          </cell>
          <cell r="B11559" t="str">
            <v>Point</v>
          </cell>
          <cell r="C11559" t="str">
            <v>Alkyd Resin, Solvent Process /Solvent Recovery: Water Tank</v>
          </cell>
          <cell r="D11559" t="str">
            <v>Industrial Processes - Chemical Manuf</v>
          </cell>
          <cell r="G11559" t="str">
            <v>MACT Source Categories</v>
          </cell>
          <cell r="H11559" t="str">
            <v>Miscellaneous Resins</v>
          </cell>
          <cell r="I11559" t="str">
            <v>Alkyd Resin Production, Solvent Process</v>
          </cell>
          <cell r="J11559" t="str">
            <v>Solvent Recovery: Water Tank</v>
          </cell>
          <cell r="N11559">
            <v>40988</v>
          </cell>
        </row>
        <row r="11560">
          <cell r="A11560" t="str">
            <v>64520040</v>
          </cell>
          <cell r="B11560" t="str">
            <v>Point</v>
          </cell>
          <cell r="C11560" t="str">
            <v>Alkyd Resin, Solvent Process /End Product Storage</v>
          </cell>
          <cell r="D11560" t="str">
            <v>Industrial Processes - Storage and Transfer</v>
          </cell>
          <cell r="G11560" t="str">
            <v>MACT Source Categories</v>
          </cell>
          <cell r="H11560" t="str">
            <v>Miscellaneous Resins</v>
          </cell>
          <cell r="I11560" t="str">
            <v>Alkyd Resin Production, Solvent Process</v>
          </cell>
          <cell r="J11560" t="str">
            <v>End Product Storage</v>
          </cell>
          <cell r="N11560">
            <v>40988</v>
          </cell>
        </row>
        <row r="11561">
          <cell r="A11561" t="str">
            <v>64520041</v>
          </cell>
          <cell r="B11561" t="str">
            <v>Point</v>
          </cell>
          <cell r="C11561" t="str">
            <v>Alkyd Resin, Solvent Process /End Product Storage: Drum and Bulk Loading</v>
          </cell>
          <cell r="D11561" t="str">
            <v>Industrial Processes - Storage and Transfer</v>
          </cell>
          <cell r="G11561" t="str">
            <v>MACT Source Categories</v>
          </cell>
          <cell r="H11561" t="str">
            <v>Miscellaneous Resins</v>
          </cell>
          <cell r="I11561" t="str">
            <v>Alkyd Resin Production, Solvent Process</v>
          </cell>
          <cell r="J11561" t="str">
            <v>End Product Storage: Drum and Bulk Loading</v>
          </cell>
          <cell r="N11561">
            <v>40988</v>
          </cell>
        </row>
        <row r="11562">
          <cell r="A11562" t="str">
            <v>64521001</v>
          </cell>
          <cell r="B11562" t="str">
            <v>Point</v>
          </cell>
          <cell r="C11562" t="str">
            <v>Alkyd Resin, Fusion Process</v>
          </cell>
          <cell r="D11562" t="str">
            <v>Industrial Processes - Chemical Manuf</v>
          </cell>
          <cell r="G11562" t="str">
            <v>MACT Source Categories</v>
          </cell>
          <cell r="H11562" t="str">
            <v>Miscellaneous Resins</v>
          </cell>
          <cell r="I11562" t="str">
            <v>Alkyd Resin Production, Fusion Process</v>
          </cell>
          <cell r="J11562" t="str">
            <v>Alkyd Production: Fusion Process</v>
          </cell>
          <cell r="N11562">
            <v>40988</v>
          </cell>
        </row>
        <row r="11563">
          <cell r="A11563" t="str">
            <v>64521010</v>
          </cell>
          <cell r="B11563" t="str">
            <v>Point</v>
          </cell>
          <cell r="C11563" t="str">
            <v>Alkyd Resin, Fusion Process /Polymerizn Reaction</v>
          </cell>
          <cell r="D11563" t="str">
            <v>Industrial Processes - Chemical Manuf</v>
          </cell>
          <cell r="G11563" t="str">
            <v>MACT Source Categories</v>
          </cell>
          <cell r="H11563" t="str">
            <v>Miscellaneous Resins</v>
          </cell>
          <cell r="I11563" t="str">
            <v>Alkyd Resin Production, Fusion Process</v>
          </cell>
          <cell r="J11563" t="str">
            <v>Polymerization Reaction</v>
          </cell>
          <cell r="N11563">
            <v>40988</v>
          </cell>
        </row>
        <row r="11564">
          <cell r="A11564" t="str">
            <v>64521011</v>
          </cell>
          <cell r="B11564" t="str">
            <v>Point</v>
          </cell>
          <cell r="C11564" t="str">
            <v>Alkyd Resin, Fusion Process /Polymerizn Reaction: Kettle</v>
          </cell>
          <cell r="D11564" t="str">
            <v>Industrial Processes - Chemical Manuf</v>
          </cell>
          <cell r="G11564" t="str">
            <v>MACT Source Categories</v>
          </cell>
          <cell r="H11564" t="str">
            <v>Miscellaneous Resins</v>
          </cell>
          <cell r="I11564" t="str">
            <v>Alkyd Resin Production, Fusion Process</v>
          </cell>
          <cell r="J11564" t="str">
            <v>Polymerization Reaction: Kettle</v>
          </cell>
          <cell r="N11564">
            <v>40988</v>
          </cell>
        </row>
        <row r="11565">
          <cell r="A11565" t="str">
            <v>64521020</v>
          </cell>
          <cell r="B11565" t="str">
            <v>Point</v>
          </cell>
          <cell r="C11565" t="str">
            <v>Alkyd Resin, Fusion Process /Product Finishing</v>
          </cell>
          <cell r="D11565" t="str">
            <v>Industrial Processes - Chemical Manuf</v>
          </cell>
          <cell r="G11565" t="str">
            <v>MACT Source Categories</v>
          </cell>
          <cell r="H11565" t="str">
            <v>Miscellaneous Resins</v>
          </cell>
          <cell r="I11565" t="str">
            <v>Alkyd Resin Production, Fusion Process</v>
          </cell>
          <cell r="J11565" t="str">
            <v>Product Finishing</v>
          </cell>
          <cell r="N11565">
            <v>40988</v>
          </cell>
        </row>
        <row r="11566">
          <cell r="A11566" t="str">
            <v>64521021</v>
          </cell>
          <cell r="B11566" t="str">
            <v>Point</v>
          </cell>
          <cell r="C11566" t="str">
            <v>Alkyd Resin, Fusion Process /Product Finishing: Thinning Vessels</v>
          </cell>
          <cell r="D11566" t="str">
            <v>Industrial Processes - Chemical Manuf</v>
          </cell>
          <cell r="G11566" t="str">
            <v>MACT Source Categories</v>
          </cell>
          <cell r="H11566" t="str">
            <v>Miscellaneous Resins</v>
          </cell>
          <cell r="I11566" t="str">
            <v>Alkyd Resin Production, Fusion Process</v>
          </cell>
          <cell r="J11566" t="str">
            <v>Product Finishing: Thinning Vessels</v>
          </cell>
          <cell r="N11566">
            <v>40988</v>
          </cell>
        </row>
        <row r="11567">
          <cell r="A11567" t="str">
            <v>64521022</v>
          </cell>
          <cell r="B11567" t="str">
            <v>Point</v>
          </cell>
          <cell r="C11567" t="str">
            <v>Alkyd Resin, Fusion Process /Product Finishing: Filter</v>
          </cell>
          <cell r="D11567" t="str">
            <v>Industrial Processes - Chemical Manuf</v>
          </cell>
          <cell r="G11567" t="str">
            <v>MACT Source Categories</v>
          </cell>
          <cell r="H11567" t="str">
            <v>Miscellaneous Resins</v>
          </cell>
          <cell r="I11567" t="str">
            <v>Alkyd Resin Production, Fusion Process</v>
          </cell>
          <cell r="J11567" t="str">
            <v>Product Finishing: Filter</v>
          </cell>
          <cell r="N11567">
            <v>40988</v>
          </cell>
        </row>
        <row r="11568">
          <cell r="A11568" t="str">
            <v>64521023</v>
          </cell>
          <cell r="B11568" t="str">
            <v>Point</v>
          </cell>
          <cell r="C11568" t="str">
            <v>Alkyd Resin, Fusion Process /Product Finishing: Intermediate Storage</v>
          </cell>
          <cell r="D11568" t="str">
            <v>Industrial Processes - Storage and Transfer</v>
          </cell>
          <cell r="G11568" t="str">
            <v>MACT Source Categories</v>
          </cell>
          <cell r="H11568" t="str">
            <v>Miscellaneous Resins</v>
          </cell>
          <cell r="I11568" t="str">
            <v>Alkyd Resin Production, Fusion Process</v>
          </cell>
          <cell r="J11568" t="str">
            <v>Product Finishing: Intermediate Storage</v>
          </cell>
          <cell r="N11568">
            <v>40988</v>
          </cell>
        </row>
        <row r="11569">
          <cell r="A11569" t="str">
            <v>64521040</v>
          </cell>
          <cell r="B11569" t="str">
            <v>Point</v>
          </cell>
          <cell r="C11569" t="str">
            <v>Alkyd Resin, Fusion Process /End Product Storage</v>
          </cell>
          <cell r="D11569" t="str">
            <v>Industrial Processes - Storage and Transfer</v>
          </cell>
          <cell r="G11569" t="str">
            <v>MACT Source Categories</v>
          </cell>
          <cell r="H11569" t="str">
            <v>Miscellaneous Resins</v>
          </cell>
          <cell r="I11569" t="str">
            <v>Alkyd Resin Production, Fusion Process</v>
          </cell>
          <cell r="J11569" t="str">
            <v>End Product Storage</v>
          </cell>
          <cell r="N11569">
            <v>40988</v>
          </cell>
        </row>
        <row r="11570">
          <cell r="A11570" t="str">
            <v>64521041</v>
          </cell>
          <cell r="B11570" t="str">
            <v>Point</v>
          </cell>
          <cell r="C11570" t="str">
            <v>Alkyd Resin, Fusion Process /End Product Storage: Drum and Bulk Loading</v>
          </cell>
          <cell r="D11570" t="str">
            <v>Industrial Processes - Storage and Transfer</v>
          </cell>
          <cell r="G11570" t="str">
            <v>MACT Source Categories</v>
          </cell>
          <cell r="H11570" t="str">
            <v>Miscellaneous Resins</v>
          </cell>
          <cell r="I11570" t="str">
            <v>Alkyd Resin Production, Fusion Process</v>
          </cell>
          <cell r="J11570" t="str">
            <v>End Product Storage: Drum and Bulk Loading</v>
          </cell>
          <cell r="N11570">
            <v>40988</v>
          </cell>
        </row>
        <row r="11571">
          <cell r="A11571" t="str">
            <v>64580001</v>
          </cell>
          <cell r="B11571" t="str">
            <v>Point</v>
          </cell>
          <cell r="C11571" t="str">
            <v>Misc Resins /Equipment Leaks /Equipment Leaks</v>
          </cell>
          <cell r="D11571" t="str">
            <v>Industrial Processes - Chemical Manuf</v>
          </cell>
          <cell r="G11571" t="str">
            <v>MACT Source Categories</v>
          </cell>
          <cell r="H11571" t="str">
            <v>Miscellaneous Resins</v>
          </cell>
          <cell r="I11571" t="str">
            <v>Equipment Leaks</v>
          </cell>
          <cell r="J11571" t="str">
            <v>Equipment Leaks</v>
          </cell>
          <cell r="N11571">
            <v>40988</v>
          </cell>
        </row>
        <row r="11572">
          <cell r="A11572" t="str">
            <v>64582001</v>
          </cell>
          <cell r="B11572" t="str">
            <v>Point</v>
          </cell>
          <cell r="C11572" t="str">
            <v>Misc Resins /Wastewater, Aggregate /Process Area Drains</v>
          </cell>
          <cell r="D11572" t="str">
            <v>Industrial Processes - Chemical Manuf</v>
          </cell>
          <cell r="G11572" t="str">
            <v>MACT Source Categories</v>
          </cell>
          <cell r="H11572" t="str">
            <v>Miscellaneous Resins</v>
          </cell>
          <cell r="I11572" t="str">
            <v>Wastewater, Aggregate</v>
          </cell>
          <cell r="J11572" t="str">
            <v>Process Area Drains</v>
          </cell>
          <cell r="N11572">
            <v>40988</v>
          </cell>
        </row>
        <row r="11573">
          <cell r="A11573" t="str">
            <v>64582002</v>
          </cell>
          <cell r="B11573" t="str">
            <v>Point</v>
          </cell>
          <cell r="C11573" t="str">
            <v>Misc Resins /Wastewater, Aggregate /Process Equipment Drains</v>
          </cell>
          <cell r="D11573" t="str">
            <v>Industrial Processes - Chemical Manuf</v>
          </cell>
          <cell r="G11573" t="str">
            <v>MACT Source Categories</v>
          </cell>
          <cell r="H11573" t="str">
            <v>Miscellaneous Resins</v>
          </cell>
          <cell r="I11573" t="str">
            <v>Wastewater, Aggregate</v>
          </cell>
          <cell r="J11573" t="str">
            <v>Process Equipment Drains</v>
          </cell>
          <cell r="N11573">
            <v>40988</v>
          </cell>
        </row>
        <row r="11574">
          <cell r="A11574" t="str">
            <v>64582501</v>
          </cell>
          <cell r="B11574" t="str">
            <v>Point</v>
          </cell>
          <cell r="C11574" t="str">
            <v>Misc Resins /Wastewater, Pts of Generation /Solvent Recovery, Water Tank</v>
          </cell>
          <cell r="D11574" t="str">
            <v>Industrial Processes - Chemical Manuf</v>
          </cell>
          <cell r="G11574" t="str">
            <v>MACT Source Categories</v>
          </cell>
          <cell r="H11574" t="str">
            <v>Miscellaneous Resins</v>
          </cell>
          <cell r="I11574" t="str">
            <v>Wastewater, Points of Generation</v>
          </cell>
          <cell r="J11574" t="str">
            <v>Solvent Recovery, Water Tank</v>
          </cell>
          <cell r="N11574">
            <v>40988</v>
          </cell>
        </row>
        <row r="11575">
          <cell r="A11575" t="str">
            <v>64582502</v>
          </cell>
          <cell r="B11575" t="str">
            <v>Point</v>
          </cell>
          <cell r="C11575" t="str">
            <v>Misc Resins /Wastewater, Pts of Generation /Solvent Recovery, Fume Scrubber</v>
          </cell>
          <cell r="D11575" t="str">
            <v>Industrial Processes - Chemical Manuf</v>
          </cell>
          <cell r="G11575" t="str">
            <v>MACT Source Categories</v>
          </cell>
          <cell r="H11575" t="str">
            <v>Miscellaneous Resins</v>
          </cell>
          <cell r="I11575" t="str">
            <v>Wastewater, Points of Generation</v>
          </cell>
          <cell r="J11575" t="str">
            <v>Solvent Recovery, Fume Scrubber</v>
          </cell>
          <cell r="N11575">
            <v>40988</v>
          </cell>
        </row>
        <row r="11576">
          <cell r="A11576" t="str">
            <v>64582599</v>
          </cell>
          <cell r="B11576" t="str">
            <v>Point</v>
          </cell>
          <cell r="C11576" t="str">
            <v>Misc Resins /Wastewater, Pts of Generation /Specify Point of Generation</v>
          </cell>
          <cell r="D11576" t="str">
            <v>Industrial Processes - Chemical Manuf</v>
          </cell>
          <cell r="G11576" t="str">
            <v>MACT Source Categories</v>
          </cell>
          <cell r="H11576" t="str">
            <v>Miscellaneous Resins</v>
          </cell>
          <cell r="I11576" t="str">
            <v>Wastewater, Points of Generation</v>
          </cell>
          <cell r="J11576" t="str">
            <v>Specify Point of Generation</v>
          </cell>
          <cell r="N11576">
            <v>40988</v>
          </cell>
        </row>
        <row r="11577">
          <cell r="A11577" t="str">
            <v>64610001</v>
          </cell>
          <cell r="B11577" t="str">
            <v>Point</v>
          </cell>
          <cell r="C11577" t="str">
            <v>Polymerized Vinylidene Chloride -Emulsion, Latex Prod /Emulsion Polymerizn: Latex Production</v>
          </cell>
          <cell r="D11577" t="str">
            <v>Industrial Processes - Chemical Manuf</v>
          </cell>
          <cell r="G11577" t="str">
            <v>MACT Source Categories</v>
          </cell>
          <cell r="H11577" t="str">
            <v>Vinyl-based Resins</v>
          </cell>
          <cell r="I11577" t="str">
            <v>Polymerized Vinylidene Chloride Production - Emulsion, Latex Prod.</v>
          </cell>
          <cell r="J11577" t="str">
            <v>Emulsion Polymerization: Latex Production</v>
          </cell>
          <cell r="N11577">
            <v>40988</v>
          </cell>
        </row>
        <row r="11578">
          <cell r="A11578" t="str">
            <v>64610010</v>
          </cell>
          <cell r="B11578" t="str">
            <v>Point</v>
          </cell>
          <cell r="C11578" t="str">
            <v>Polymerized Vinylidene Chloride -Emulsion, Latex Prod /Raw Material Preparation</v>
          </cell>
          <cell r="D11578" t="str">
            <v>Industrial Processes - Chemical Manuf</v>
          </cell>
          <cell r="G11578" t="str">
            <v>MACT Source Categories</v>
          </cell>
          <cell r="H11578" t="str">
            <v>Vinyl-based Resins</v>
          </cell>
          <cell r="I11578" t="str">
            <v>Polymerized Vinylidene Chloride Production - Emulsion, Latex Prod.</v>
          </cell>
          <cell r="J11578" t="str">
            <v>Raw Material Preparation</v>
          </cell>
          <cell r="N11578">
            <v>40988</v>
          </cell>
        </row>
        <row r="11579">
          <cell r="A11579" t="str">
            <v>64610011</v>
          </cell>
          <cell r="B11579" t="str">
            <v>Point</v>
          </cell>
          <cell r="C11579" t="str">
            <v>Polymerized Vinylidene Chloride -Emulsion, Latex Prod /Raw Material Preparation: Raw Weighing and Holding Tanks</v>
          </cell>
          <cell r="D11579" t="str">
            <v>Industrial Processes - Chemical Manuf</v>
          </cell>
          <cell r="G11579" t="str">
            <v>MACT Source Categories</v>
          </cell>
          <cell r="H11579" t="str">
            <v>Vinyl-based Resins</v>
          </cell>
          <cell r="I11579" t="str">
            <v>Polymerized Vinylidene Chloride Production - Emulsion, Latex Prod.</v>
          </cell>
          <cell r="J11579" t="str">
            <v>Raw Material Preparation: Raw Weighing and Holding Tanks</v>
          </cell>
          <cell r="N11579">
            <v>40988</v>
          </cell>
        </row>
        <row r="11580">
          <cell r="A11580" t="str">
            <v>64610012</v>
          </cell>
          <cell r="B11580" t="str">
            <v>Point</v>
          </cell>
          <cell r="C11580" t="str">
            <v>Polymerized Vinylidene Chloride -Emulsion, Latex Prod /Raw Material Preparation: Raw Material Loading Lines</v>
          </cell>
          <cell r="D11580" t="str">
            <v>Industrial Processes - Chemical Manuf</v>
          </cell>
          <cell r="G11580" t="str">
            <v>MACT Source Categories</v>
          </cell>
          <cell r="H11580" t="str">
            <v>Vinyl-based Resins</v>
          </cell>
          <cell r="I11580" t="str">
            <v>Polymerized Vinylidene Chloride Production - Emulsion, Latex Prod.</v>
          </cell>
          <cell r="J11580" t="str">
            <v>Raw Material Preparation: Raw Material Loading Lines</v>
          </cell>
          <cell r="N11580">
            <v>40988</v>
          </cell>
        </row>
        <row r="11581">
          <cell r="A11581" t="str">
            <v>64610020</v>
          </cell>
          <cell r="B11581" t="str">
            <v>Point</v>
          </cell>
          <cell r="C11581" t="str">
            <v>Polymerized Vinylidene Chloride -Emulsion, Latex Prod /Polymerizn</v>
          </cell>
          <cell r="D11581" t="str">
            <v>Industrial Processes - Chemical Manuf</v>
          </cell>
          <cell r="G11581" t="str">
            <v>MACT Source Categories</v>
          </cell>
          <cell r="H11581" t="str">
            <v>Vinyl-based Resins</v>
          </cell>
          <cell r="I11581" t="str">
            <v>Polymerized Vinylidene Chloride Production - Emulsion, Latex Prod.</v>
          </cell>
          <cell r="J11581" t="str">
            <v>Polymerization</v>
          </cell>
          <cell r="N11581">
            <v>40988</v>
          </cell>
        </row>
        <row r="11582">
          <cell r="A11582" t="str">
            <v>64610021</v>
          </cell>
          <cell r="B11582" t="str">
            <v>Point</v>
          </cell>
          <cell r="C11582" t="str">
            <v>Polymerized Vinylidene Chloride -Emulsion, Latex Prod /Polymerizn: Reactor Opening Loss</v>
          </cell>
          <cell r="D11582" t="str">
            <v>Industrial Processes - Chemical Manuf</v>
          </cell>
          <cell r="G11582" t="str">
            <v>MACT Source Categories</v>
          </cell>
          <cell r="H11582" t="str">
            <v>Vinyl-based Resins</v>
          </cell>
          <cell r="I11582" t="str">
            <v>Polymerized Vinylidene Chloride Production - Emulsion, Latex Prod.</v>
          </cell>
          <cell r="J11582" t="str">
            <v>Polymerization: Reactor Opening Loss</v>
          </cell>
          <cell r="N11582">
            <v>40988</v>
          </cell>
        </row>
        <row r="11583">
          <cell r="A11583" t="str">
            <v>64610022</v>
          </cell>
          <cell r="B11583" t="str">
            <v>Point</v>
          </cell>
          <cell r="C11583" t="str">
            <v>Polymerized Vinylidene Chloride -Emulsion, Latex Prod /Polymerizn: Reactor Relief Value</v>
          </cell>
          <cell r="D11583" t="str">
            <v>Industrial Processes - Chemical Manuf</v>
          </cell>
          <cell r="G11583" t="str">
            <v>MACT Source Categories</v>
          </cell>
          <cell r="H11583" t="str">
            <v>Vinyl-based Resins</v>
          </cell>
          <cell r="I11583" t="str">
            <v>Polymerized Vinylidene Chloride Production - Emulsion, Latex Prod.</v>
          </cell>
          <cell r="J11583" t="str">
            <v>Polymerization: Reactor Relief Value</v>
          </cell>
          <cell r="N11583">
            <v>40988</v>
          </cell>
        </row>
        <row r="11584">
          <cell r="A11584" t="str">
            <v>64610030</v>
          </cell>
          <cell r="B11584" t="str">
            <v>Point</v>
          </cell>
          <cell r="C11584" t="str">
            <v>Polymerized Vinylidene Chloride -Emulsion, Latex Prod /Material Recovery</v>
          </cell>
          <cell r="D11584" t="str">
            <v>Industrial Processes - Chemical Manuf</v>
          </cell>
          <cell r="G11584" t="str">
            <v>MACT Source Categories</v>
          </cell>
          <cell r="H11584" t="str">
            <v>Vinyl-based Resins</v>
          </cell>
          <cell r="I11584" t="str">
            <v>Polymerized Vinylidene Chloride Production - Emulsion, Latex Prod.</v>
          </cell>
          <cell r="J11584" t="str">
            <v>Material Recovery</v>
          </cell>
          <cell r="N11584">
            <v>40988</v>
          </cell>
        </row>
        <row r="11585">
          <cell r="A11585" t="str">
            <v>64610031</v>
          </cell>
          <cell r="B11585" t="str">
            <v>Point</v>
          </cell>
          <cell r="C11585" t="str">
            <v>Polymerized Vinylidene Chloride -Emulsion, Latex Prod /Stripping Vessel</v>
          </cell>
          <cell r="D11585" t="str">
            <v>Industrial Processes - Chemical Manuf</v>
          </cell>
          <cell r="G11585" t="str">
            <v>MACT Source Categories</v>
          </cell>
          <cell r="H11585" t="str">
            <v>Vinyl-based Resins</v>
          </cell>
          <cell r="I11585" t="str">
            <v>Polymerized Vinylidene Chloride Production - Emulsion, Latex Prod.</v>
          </cell>
          <cell r="J11585" t="str">
            <v>Material Recovery: Stripping Vessel</v>
          </cell>
          <cell r="N11585">
            <v>40988</v>
          </cell>
        </row>
        <row r="11586">
          <cell r="A11586" t="str">
            <v>64610032</v>
          </cell>
          <cell r="B11586" t="str">
            <v>Point</v>
          </cell>
          <cell r="C11586" t="str">
            <v>Polymerized Vinylidene Chloride -Emulsion, Latex Prod /Monomer Recovery Sys. Exhaust Vents &amp; Knockout Pots</v>
          </cell>
          <cell r="D11586" t="str">
            <v>Industrial Processes - Chemical Manuf</v>
          </cell>
          <cell r="G11586" t="str">
            <v>MACT Source Categories</v>
          </cell>
          <cell r="H11586" t="str">
            <v>Vinyl-based Resins</v>
          </cell>
          <cell r="I11586" t="str">
            <v>Polymerized Vinylidene Chloride Production - Emulsion, Latex Prod.</v>
          </cell>
          <cell r="J11586" t="str">
            <v>Material Recovery: Monomer Recovery Sys. Exhaust Vents &amp; Knockout Pots</v>
          </cell>
          <cell r="N11586">
            <v>40988</v>
          </cell>
        </row>
        <row r="11587">
          <cell r="A11587" t="str">
            <v>64610040</v>
          </cell>
          <cell r="B11587" t="str">
            <v>Point</v>
          </cell>
          <cell r="C11587" t="str">
            <v>Polymerized Vinylidene Chloride -Emulsion, Latex Prod /Product Finishing</v>
          </cell>
          <cell r="D11587" t="str">
            <v>Industrial Processes - Chemical Manuf</v>
          </cell>
          <cell r="G11587" t="str">
            <v>MACT Source Categories</v>
          </cell>
          <cell r="H11587" t="str">
            <v>Vinyl-based Resins</v>
          </cell>
          <cell r="I11587" t="str">
            <v>Polymerized Vinylidene Chloride Production - Emulsion, Latex Prod.</v>
          </cell>
          <cell r="J11587" t="str">
            <v>Product Finishing</v>
          </cell>
          <cell r="N11587">
            <v>40988</v>
          </cell>
        </row>
        <row r="11588">
          <cell r="A11588" t="str">
            <v>64610041</v>
          </cell>
          <cell r="B11588" t="str">
            <v>Point</v>
          </cell>
          <cell r="C11588" t="str">
            <v>Polymerized Vinylidene Chloride -Emulsion, Latex Prod /Product Finishing: Polymer Holding Tanks</v>
          </cell>
          <cell r="D11588" t="str">
            <v>Industrial Processes - Chemical Manuf</v>
          </cell>
          <cell r="G11588" t="str">
            <v>MACT Source Categories</v>
          </cell>
          <cell r="H11588" t="str">
            <v>Vinyl-based Resins</v>
          </cell>
          <cell r="I11588" t="str">
            <v>Polymerized Vinylidene Chloride Production - Emulsion, Latex Prod.</v>
          </cell>
          <cell r="J11588" t="str">
            <v>Product Finishing: Polymer Holding Tanks</v>
          </cell>
          <cell r="N11588">
            <v>40988</v>
          </cell>
        </row>
        <row r="11589">
          <cell r="A11589" t="str">
            <v>64610050</v>
          </cell>
          <cell r="B11589" t="str">
            <v>Point</v>
          </cell>
          <cell r="C11589" t="str">
            <v>Polymerized Vinylidene Chloride -Emulsion, Latex Prod /End Product Storage</v>
          </cell>
          <cell r="D11589" t="str">
            <v>Industrial Processes - Storage and Transfer</v>
          </cell>
          <cell r="G11589" t="str">
            <v>MACT Source Categories</v>
          </cell>
          <cell r="H11589" t="str">
            <v>Vinyl-based Resins</v>
          </cell>
          <cell r="I11589" t="str">
            <v>Polymerized Vinylidene Chloride Production - Emulsion, Latex Prod.</v>
          </cell>
          <cell r="J11589" t="str">
            <v>End Product Storage</v>
          </cell>
          <cell r="N11589">
            <v>40988</v>
          </cell>
        </row>
        <row r="11590">
          <cell r="A11590" t="str">
            <v>64610101</v>
          </cell>
          <cell r="B11590" t="str">
            <v>Point</v>
          </cell>
          <cell r="C11590" t="str">
            <v>Polymerized Vinylidene Chloride -Emulsion, Dried Resin Prod /Emulsion Polymerizn: Dried Resin</v>
          </cell>
          <cell r="D11590" t="str">
            <v>Industrial Processes - Chemical Manuf</v>
          </cell>
          <cell r="G11590" t="str">
            <v>MACT Source Categories</v>
          </cell>
          <cell r="H11590" t="str">
            <v>Vinyl-based Resins</v>
          </cell>
          <cell r="I11590" t="str">
            <v>Polymerized Vinylidene Chloride Production-Emulsion, Dried Resin Prod.</v>
          </cell>
          <cell r="J11590" t="str">
            <v>Emulsion Polymerization: Dried Resin</v>
          </cell>
          <cell r="N11590">
            <v>40988</v>
          </cell>
        </row>
        <row r="11591">
          <cell r="A11591" t="str">
            <v>64610110</v>
          </cell>
          <cell r="B11591" t="str">
            <v>Point</v>
          </cell>
          <cell r="C11591" t="str">
            <v>Polymerized Vinylidene Chloride -Emulsion, Dried Resin Prod /Raw Material Preparation</v>
          </cell>
          <cell r="D11591" t="str">
            <v>Industrial Processes - Chemical Manuf</v>
          </cell>
          <cell r="G11591" t="str">
            <v>MACT Source Categories</v>
          </cell>
          <cell r="H11591" t="str">
            <v>Vinyl-based Resins</v>
          </cell>
          <cell r="I11591" t="str">
            <v>Polymerized Vinylidene Chloride Production-Emulsion, Dried Resin Prod.</v>
          </cell>
          <cell r="J11591" t="str">
            <v>Raw Material Preparation</v>
          </cell>
          <cell r="N11591">
            <v>40988</v>
          </cell>
        </row>
        <row r="11592">
          <cell r="A11592" t="str">
            <v>64610111</v>
          </cell>
          <cell r="B11592" t="str">
            <v>Point</v>
          </cell>
          <cell r="C11592" t="str">
            <v>Polymerized Vinylidene Chloride -Emulsion, Dried Resin Prod /Raw Material Preparation: Raw Weighing and Holding Tanks</v>
          </cell>
          <cell r="D11592" t="str">
            <v>Industrial Processes - Chemical Manuf</v>
          </cell>
          <cell r="G11592" t="str">
            <v>MACT Source Categories</v>
          </cell>
          <cell r="H11592" t="str">
            <v>Vinyl-based Resins</v>
          </cell>
          <cell r="I11592" t="str">
            <v>Polymerized Vinylidene Chloride Production-Emulsion, Dried Resin Prod.</v>
          </cell>
          <cell r="J11592" t="str">
            <v>Raw Material Preparation: Raw Weighing and Holding Tanks</v>
          </cell>
          <cell r="N11592">
            <v>40988</v>
          </cell>
        </row>
        <row r="11593">
          <cell r="A11593" t="str">
            <v>64610112</v>
          </cell>
          <cell r="B11593" t="str">
            <v>Point</v>
          </cell>
          <cell r="C11593" t="str">
            <v>Polymerized Vinylidene Chloride -Emulsion, Dried Resin Prod /Raw Material Preparation: Raw Material Loading Lines</v>
          </cell>
          <cell r="D11593" t="str">
            <v>Industrial Processes - Chemical Manuf</v>
          </cell>
          <cell r="G11593" t="str">
            <v>MACT Source Categories</v>
          </cell>
          <cell r="H11593" t="str">
            <v>Vinyl-based Resins</v>
          </cell>
          <cell r="I11593" t="str">
            <v>Polymerized Vinylidene Chloride Production-Emulsion, Dried Resin Prod.</v>
          </cell>
          <cell r="J11593" t="str">
            <v>Raw Material Preparation: Raw Material Loading Lines</v>
          </cell>
          <cell r="N11593">
            <v>40988</v>
          </cell>
        </row>
        <row r="11594">
          <cell r="A11594" t="str">
            <v>64610120</v>
          </cell>
          <cell r="B11594" t="str">
            <v>Point</v>
          </cell>
          <cell r="C11594" t="str">
            <v>Polymerized Vinylidene Chloride -Emulsion, Dried Resin Prod /Polymerizn</v>
          </cell>
          <cell r="D11594" t="str">
            <v>Industrial Processes - Chemical Manuf</v>
          </cell>
          <cell r="G11594" t="str">
            <v>MACT Source Categories</v>
          </cell>
          <cell r="H11594" t="str">
            <v>Vinyl-based Resins</v>
          </cell>
          <cell r="I11594" t="str">
            <v>Polymerized Vinylidene Chloride Production-Emulsion, Dried Resin Prod.</v>
          </cell>
          <cell r="J11594" t="str">
            <v>Polymerization</v>
          </cell>
          <cell r="N11594">
            <v>40988</v>
          </cell>
        </row>
        <row r="11595">
          <cell r="A11595" t="str">
            <v>64610121</v>
          </cell>
          <cell r="B11595" t="str">
            <v>Point</v>
          </cell>
          <cell r="C11595" t="str">
            <v>Polymerized Vinylidene Chloride -Emulsion, Dried Resin Prod /Polymerizn: Reactor Opening Loss</v>
          </cell>
          <cell r="D11595" t="str">
            <v>Industrial Processes - Chemical Manuf</v>
          </cell>
          <cell r="G11595" t="str">
            <v>MACT Source Categories</v>
          </cell>
          <cell r="H11595" t="str">
            <v>Vinyl-based Resins</v>
          </cell>
          <cell r="I11595" t="str">
            <v>Polymerized Vinylidene Chloride Production-Emulsion, Dried Resin Prod.</v>
          </cell>
          <cell r="J11595" t="str">
            <v>Polymerization: Reactor Opening Loss</v>
          </cell>
          <cell r="N11595">
            <v>40988</v>
          </cell>
        </row>
        <row r="11596">
          <cell r="A11596" t="str">
            <v>64610122</v>
          </cell>
          <cell r="B11596" t="str">
            <v>Point</v>
          </cell>
          <cell r="C11596" t="str">
            <v>Polymerized Vinylidene Chloride -Emulsion, Dried Resin Prod /Polymerizn: Reactor Relief Value</v>
          </cell>
          <cell r="D11596" t="str">
            <v>Industrial Processes - Chemical Manuf</v>
          </cell>
          <cell r="G11596" t="str">
            <v>MACT Source Categories</v>
          </cell>
          <cell r="H11596" t="str">
            <v>Vinyl-based Resins</v>
          </cell>
          <cell r="I11596" t="str">
            <v>Polymerized Vinylidene Chloride Production-Emulsion, Dried Resin Prod.</v>
          </cell>
          <cell r="J11596" t="str">
            <v>Polymerization: Reactor Relief Value</v>
          </cell>
          <cell r="N11596">
            <v>40988</v>
          </cell>
        </row>
        <row r="11597">
          <cell r="A11597" t="str">
            <v>64610130</v>
          </cell>
          <cell r="B11597" t="str">
            <v>Point</v>
          </cell>
          <cell r="C11597" t="str">
            <v>Polymerized Vinylidene Chloride -Emulsion, Dried Resin Prod /Material Recovery</v>
          </cell>
          <cell r="D11597" t="str">
            <v>Industrial Processes - Chemical Manuf</v>
          </cell>
          <cell r="G11597" t="str">
            <v>MACT Source Categories</v>
          </cell>
          <cell r="H11597" t="str">
            <v>Vinyl-based Resins</v>
          </cell>
          <cell r="I11597" t="str">
            <v>Polymerized Vinylidene Chloride Production-Emulsion, Dried Resin Prod.</v>
          </cell>
          <cell r="J11597" t="str">
            <v>Material Recovery</v>
          </cell>
          <cell r="N11597">
            <v>40988</v>
          </cell>
        </row>
        <row r="11598">
          <cell r="A11598" t="str">
            <v>64610131</v>
          </cell>
          <cell r="B11598" t="str">
            <v>Point</v>
          </cell>
          <cell r="C11598" t="str">
            <v>Polymerized Vinylidene Chloride -Emulsion, Dried Resin Prod /Stripping Vessel</v>
          </cell>
          <cell r="D11598" t="str">
            <v>Industrial Processes - Chemical Manuf</v>
          </cell>
          <cell r="G11598" t="str">
            <v>MACT Source Categories</v>
          </cell>
          <cell r="H11598" t="str">
            <v>Vinyl-based Resins</v>
          </cell>
          <cell r="I11598" t="str">
            <v>Polymerized Vinylidene Chloride Production-Emulsion, Dried Resin Prod.</v>
          </cell>
          <cell r="J11598" t="str">
            <v>Material Recovery: Stripping Vessel</v>
          </cell>
          <cell r="N11598">
            <v>40988</v>
          </cell>
        </row>
        <row r="11599">
          <cell r="A11599" t="str">
            <v>64610132</v>
          </cell>
          <cell r="B11599" t="str">
            <v>Point</v>
          </cell>
          <cell r="C11599" t="str">
            <v>Polymerized Vinylidene Chloride -Emulsion, Dried Resin Prod /Monomer Recovery Sys. Exhaust Vents &amp; Knockout Pots</v>
          </cell>
          <cell r="D11599" t="str">
            <v>Industrial Processes - Chemical Manuf</v>
          </cell>
          <cell r="G11599" t="str">
            <v>MACT Source Categories</v>
          </cell>
          <cell r="H11599" t="str">
            <v>Vinyl-based Resins</v>
          </cell>
          <cell r="I11599" t="str">
            <v>Polymerized Vinylidene Chloride Production-Emulsion, Dried Resin Prod.</v>
          </cell>
          <cell r="J11599" t="str">
            <v>Material Recovery: Monomer Recovery Sys. Exhaust Vents &amp; Knockout Pots</v>
          </cell>
          <cell r="N11599">
            <v>40988</v>
          </cell>
        </row>
        <row r="11600">
          <cell r="A11600" t="str">
            <v>64610140</v>
          </cell>
          <cell r="B11600" t="str">
            <v>Point</v>
          </cell>
          <cell r="C11600" t="str">
            <v>Polymerized Vinylidene Chloride -Emulsion, Dried Resin Prod /Product Finishing</v>
          </cell>
          <cell r="D11600" t="str">
            <v>Industrial Processes - Chemical Manuf</v>
          </cell>
          <cell r="G11600" t="str">
            <v>MACT Source Categories</v>
          </cell>
          <cell r="H11600" t="str">
            <v>Vinyl-based Resins</v>
          </cell>
          <cell r="I11600" t="str">
            <v>Polymerized Vinylidene Chloride Production-Emulsion, Dried Resin Prod.</v>
          </cell>
          <cell r="J11600" t="str">
            <v>Product Finishing</v>
          </cell>
          <cell r="N11600">
            <v>40988</v>
          </cell>
        </row>
        <row r="11601">
          <cell r="A11601" t="str">
            <v>64610141</v>
          </cell>
          <cell r="B11601" t="str">
            <v>Point</v>
          </cell>
          <cell r="C11601" t="str">
            <v>Polymerized Vinylidene Chloride -Emulsion, Dried Resin Prod /Product Finishing: Polymer Holding Tanks</v>
          </cell>
          <cell r="D11601" t="str">
            <v>Industrial Processes - Chemical Manuf</v>
          </cell>
          <cell r="G11601" t="str">
            <v>MACT Source Categories</v>
          </cell>
          <cell r="H11601" t="str">
            <v>Vinyl-based Resins</v>
          </cell>
          <cell r="I11601" t="str">
            <v>Polymerized Vinylidene Chloride Production-Emulsion, Dried Resin Prod.</v>
          </cell>
          <cell r="J11601" t="str">
            <v>Product Finishing: Polymer Holding Tanks</v>
          </cell>
          <cell r="N11601">
            <v>40988</v>
          </cell>
        </row>
        <row r="11602">
          <cell r="A11602" t="str">
            <v>64610142</v>
          </cell>
          <cell r="B11602" t="str">
            <v>Point</v>
          </cell>
          <cell r="C11602" t="str">
            <v>Polymerized Vinylidene Chloride -Emulsion, Dried Resin Prod /Product Finishing: Dewatering and Centrifuge</v>
          </cell>
          <cell r="D11602" t="str">
            <v>Industrial Processes - Chemical Manuf</v>
          </cell>
          <cell r="G11602" t="str">
            <v>MACT Source Categories</v>
          </cell>
          <cell r="H11602" t="str">
            <v>Vinyl-based Resins</v>
          </cell>
          <cell r="I11602" t="str">
            <v>Polymerized Vinylidene Chloride Production-Emulsion, Dried Resin Prod.</v>
          </cell>
          <cell r="J11602" t="str">
            <v>Product Finishing: Dewatering and Centrifuge</v>
          </cell>
          <cell r="N11602">
            <v>40988</v>
          </cell>
        </row>
        <row r="11603">
          <cell r="A11603" t="str">
            <v>64610143</v>
          </cell>
          <cell r="B11603" t="str">
            <v>Point</v>
          </cell>
          <cell r="C11603" t="str">
            <v>Polymerized Vinylidene Chloride -Emulsion, Dried Resin Prod /Product Finishing: Dryer</v>
          </cell>
          <cell r="D11603" t="str">
            <v>Industrial Processes - Chemical Manuf</v>
          </cell>
          <cell r="G11603" t="str">
            <v>MACT Source Categories</v>
          </cell>
          <cell r="H11603" t="str">
            <v>Vinyl-based Resins</v>
          </cell>
          <cell r="I11603" t="str">
            <v>Polymerized Vinylidene Chloride Production-Emulsion, Dried Resin Prod.</v>
          </cell>
          <cell r="J11603" t="str">
            <v>Product Finishing: Dryer</v>
          </cell>
          <cell r="N11603">
            <v>40988</v>
          </cell>
        </row>
        <row r="11604">
          <cell r="A11604" t="str">
            <v>64610150</v>
          </cell>
          <cell r="B11604" t="str">
            <v>Point</v>
          </cell>
          <cell r="C11604" t="str">
            <v>Polymerized Vinylidene Chloride -Emulsion, Dried Resin Prod /End Product Storage</v>
          </cell>
          <cell r="D11604" t="str">
            <v>Industrial Processes - Storage and Transfer</v>
          </cell>
          <cell r="G11604" t="str">
            <v>MACT Source Categories</v>
          </cell>
          <cell r="H11604" t="str">
            <v>Vinyl-based Resins</v>
          </cell>
          <cell r="I11604" t="str">
            <v>Polymerized Vinylidene Chloride Production-Emulsion, Dried Resin Prod.</v>
          </cell>
          <cell r="J11604" t="str">
            <v>End Product Storage</v>
          </cell>
          <cell r="N11604">
            <v>40988</v>
          </cell>
        </row>
        <row r="11605">
          <cell r="A11605" t="str">
            <v>64610201</v>
          </cell>
          <cell r="B11605" t="str">
            <v>Point</v>
          </cell>
          <cell r="C11605" t="str">
            <v>Polymerized Vinylidene Chloride -Suspension /Polymerized Vinylidene Chloride Production: Suspension Polymerizn</v>
          </cell>
          <cell r="D11605" t="str">
            <v>Industrial Processes - Chemical Manuf</v>
          </cell>
          <cell r="G11605" t="str">
            <v>MACT Source Categories</v>
          </cell>
          <cell r="H11605" t="str">
            <v>Vinyl-based Resins</v>
          </cell>
          <cell r="I11605" t="str">
            <v>Polymerized Vinylidene Chloride Production - Suspension</v>
          </cell>
          <cell r="J11605" t="str">
            <v>Polymerized Vinylidene Chloride Production: Suspension Polymerization</v>
          </cell>
          <cell r="N11605">
            <v>40988</v>
          </cell>
        </row>
        <row r="11606">
          <cell r="A11606" t="str">
            <v>64610210</v>
          </cell>
          <cell r="B11606" t="str">
            <v>Point</v>
          </cell>
          <cell r="C11606" t="str">
            <v>Polymerized Vinylidene Chloride -Suspension /Raw Material Preparation</v>
          </cell>
          <cell r="D11606" t="str">
            <v>Industrial Processes - Chemical Manuf</v>
          </cell>
          <cell r="G11606" t="str">
            <v>MACT Source Categories</v>
          </cell>
          <cell r="H11606" t="str">
            <v>Vinyl-based Resins</v>
          </cell>
          <cell r="I11606" t="str">
            <v>Polymerized Vinylidene Chloride Production - Suspension</v>
          </cell>
          <cell r="J11606" t="str">
            <v>Raw Material Preparation</v>
          </cell>
          <cell r="N11606">
            <v>40988</v>
          </cell>
        </row>
        <row r="11607">
          <cell r="A11607" t="str">
            <v>64610211</v>
          </cell>
          <cell r="B11607" t="str">
            <v>Point</v>
          </cell>
          <cell r="C11607" t="str">
            <v>Polymerized Vinylidene Chloride -Suspension /Raw Material Preparation: Raw Weighing and Holding Tanks</v>
          </cell>
          <cell r="D11607" t="str">
            <v>Industrial Processes - Chemical Manuf</v>
          </cell>
          <cell r="G11607" t="str">
            <v>MACT Source Categories</v>
          </cell>
          <cell r="H11607" t="str">
            <v>Vinyl-based Resins</v>
          </cell>
          <cell r="I11607" t="str">
            <v>Polymerized Vinylidene Chloride Production - Suspension</v>
          </cell>
          <cell r="J11607" t="str">
            <v>Raw Material Preparation: Raw Weighing and Holding Tanks</v>
          </cell>
          <cell r="N11607">
            <v>40988</v>
          </cell>
        </row>
        <row r="11608">
          <cell r="A11608" t="str">
            <v>64610212</v>
          </cell>
          <cell r="B11608" t="str">
            <v>Point</v>
          </cell>
          <cell r="C11608" t="str">
            <v>Polymerized Vinylidene Chloride -Suspension /Raw Material Preparation: Raw Material Loading Lines</v>
          </cell>
          <cell r="D11608" t="str">
            <v>Industrial Processes - Chemical Manuf</v>
          </cell>
          <cell r="G11608" t="str">
            <v>MACT Source Categories</v>
          </cell>
          <cell r="H11608" t="str">
            <v>Vinyl-based Resins</v>
          </cell>
          <cell r="I11608" t="str">
            <v>Polymerized Vinylidene Chloride Production - Suspension</v>
          </cell>
          <cell r="J11608" t="str">
            <v>Raw Material Preparation: Raw Material Loading Lines</v>
          </cell>
          <cell r="N11608">
            <v>40988</v>
          </cell>
        </row>
        <row r="11609">
          <cell r="A11609" t="str">
            <v>64610220</v>
          </cell>
          <cell r="B11609" t="str">
            <v>Point</v>
          </cell>
          <cell r="C11609" t="str">
            <v>Polymerized Vinylidene Chloride -Suspension /Polymerizn</v>
          </cell>
          <cell r="D11609" t="str">
            <v>Industrial Processes - Chemical Manuf</v>
          </cell>
          <cell r="G11609" t="str">
            <v>MACT Source Categories</v>
          </cell>
          <cell r="H11609" t="str">
            <v>Vinyl-based Resins</v>
          </cell>
          <cell r="I11609" t="str">
            <v>Polymerized Vinylidene Chloride Production - Suspension</v>
          </cell>
          <cell r="J11609" t="str">
            <v>Polymerization</v>
          </cell>
          <cell r="N11609">
            <v>40988</v>
          </cell>
        </row>
        <row r="11610">
          <cell r="A11610" t="str">
            <v>64610221</v>
          </cell>
          <cell r="B11610" t="str">
            <v>Point</v>
          </cell>
          <cell r="C11610" t="str">
            <v>Polymerized Vinylidene Chloride -Suspension /Polymerizn: Reactor Opening Loss</v>
          </cell>
          <cell r="D11610" t="str">
            <v>Industrial Processes - Chemical Manuf</v>
          </cell>
          <cell r="G11610" t="str">
            <v>MACT Source Categories</v>
          </cell>
          <cell r="H11610" t="str">
            <v>Vinyl-based Resins</v>
          </cell>
          <cell r="I11610" t="str">
            <v>Polymerized Vinylidene Chloride Production - Suspension</v>
          </cell>
          <cell r="J11610" t="str">
            <v>Polymerization: Reactor Opening Loss</v>
          </cell>
          <cell r="N11610">
            <v>40988</v>
          </cell>
        </row>
        <row r="11611">
          <cell r="A11611" t="str">
            <v>64610222</v>
          </cell>
          <cell r="B11611" t="str">
            <v>Point</v>
          </cell>
          <cell r="C11611" t="str">
            <v>Polymerized Vinylidene Chloride -Suspension /Polymerizn: Reactor Relief Value</v>
          </cell>
          <cell r="D11611" t="str">
            <v>Industrial Processes - Chemical Manuf</v>
          </cell>
          <cell r="G11611" t="str">
            <v>MACT Source Categories</v>
          </cell>
          <cell r="H11611" t="str">
            <v>Vinyl-based Resins</v>
          </cell>
          <cell r="I11611" t="str">
            <v>Polymerized Vinylidene Chloride Production - Suspension</v>
          </cell>
          <cell r="J11611" t="str">
            <v>Polymerization: Reactor Relief Value</v>
          </cell>
          <cell r="N11611">
            <v>40988</v>
          </cell>
        </row>
        <row r="11612">
          <cell r="A11612" t="str">
            <v>64610230</v>
          </cell>
          <cell r="B11612" t="str">
            <v>Point</v>
          </cell>
          <cell r="C11612" t="str">
            <v>Polymerized Vinylidene Chloride -Suspension /Material Recovery</v>
          </cell>
          <cell r="D11612" t="str">
            <v>Industrial Processes - Chemical Manuf</v>
          </cell>
          <cell r="G11612" t="str">
            <v>MACT Source Categories</v>
          </cell>
          <cell r="H11612" t="str">
            <v>Vinyl-based Resins</v>
          </cell>
          <cell r="I11612" t="str">
            <v>Polymerized Vinylidene Chloride Production - Suspension</v>
          </cell>
          <cell r="J11612" t="str">
            <v>Material Recovery</v>
          </cell>
          <cell r="N11612">
            <v>40988</v>
          </cell>
        </row>
        <row r="11613">
          <cell r="A11613" t="str">
            <v>64610231</v>
          </cell>
          <cell r="B11613" t="str">
            <v>Point</v>
          </cell>
          <cell r="C11613" t="str">
            <v>Polymerized Vinylidene Chloride -Suspension /Stripping Vessel</v>
          </cell>
          <cell r="D11613" t="str">
            <v>Industrial Processes - Chemical Manuf</v>
          </cell>
          <cell r="G11613" t="str">
            <v>MACT Source Categories</v>
          </cell>
          <cell r="H11613" t="str">
            <v>Vinyl-based Resins</v>
          </cell>
          <cell r="I11613" t="str">
            <v>Polymerized Vinylidene Chloride Production - Suspension</v>
          </cell>
          <cell r="J11613" t="str">
            <v>Material Recovery: Stripping Vessel</v>
          </cell>
          <cell r="N11613">
            <v>40988</v>
          </cell>
        </row>
        <row r="11614">
          <cell r="A11614" t="str">
            <v>64610232</v>
          </cell>
          <cell r="B11614" t="str">
            <v>Point</v>
          </cell>
          <cell r="C11614" t="str">
            <v>Polymerized Vinylidene Chloride -Suspension /Monomer Recovery Sys. Exhaust Vents &amp; Knockout Pots</v>
          </cell>
          <cell r="D11614" t="str">
            <v>Industrial Processes - Chemical Manuf</v>
          </cell>
          <cell r="G11614" t="str">
            <v>MACT Source Categories</v>
          </cell>
          <cell r="H11614" t="str">
            <v>Vinyl-based Resins</v>
          </cell>
          <cell r="I11614" t="str">
            <v>Polymerized Vinylidene Chloride Production - Suspension</v>
          </cell>
          <cell r="J11614" t="str">
            <v>Material Recovery: Monomer Recovery Sys. Exhaust Vents &amp; Knockout Pots</v>
          </cell>
          <cell r="N11614">
            <v>40988</v>
          </cell>
        </row>
        <row r="11615">
          <cell r="A11615" t="str">
            <v>64610240</v>
          </cell>
          <cell r="B11615" t="str">
            <v>Point</v>
          </cell>
          <cell r="C11615" t="str">
            <v>Polymerized Vinylidene Chloride -Suspension /Product Finishing</v>
          </cell>
          <cell r="D11615" t="str">
            <v>Industrial Processes - Chemical Manuf</v>
          </cell>
          <cell r="G11615" t="str">
            <v>MACT Source Categories</v>
          </cell>
          <cell r="H11615" t="str">
            <v>Vinyl-based Resins</v>
          </cell>
          <cell r="I11615" t="str">
            <v>Polymerized Vinylidene Chloride Production - Suspension</v>
          </cell>
          <cell r="J11615" t="str">
            <v>Product Finishing</v>
          </cell>
          <cell r="N11615">
            <v>40988</v>
          </cell>
        </row>
        <row r="11616">
          <cell r="A11616" t="str">
            <v>64610241</v>
          </cell>
          <cell r="B11616" t="str">
            <v>Point</v>
          </cell>
          <cell r="C11616" t="str">
            <v>Polymerized Vinylidene Chloride -Suspension /Product Finishing: Polymer Holding Tanks</v>
          </cell>
          <cell r="D11616" t="str">
            <v>Industrial Processes - Chemical Manuf</v>
          </cell>
          <cell r="G11616" t="str">
            <v>MACT Source Categories</v>
          </cell>
          <cell r="H11616" t="str">
            <v>Vinyl-based Resins</v>
          </cell>
          <cell r="I11616" t="str">
            <v>Polymerized Vinylidene Chloride Production - Suspension</v>
          </cell>
          <cell r="J11616" t="str">
            <v>Product Finishing: Polymer Holding Tanks</v>
          </cell>
          <cell r="N11616">
            <v>40988</v>
          </cell>
        </row>
        <row r="11617">
          <cell r="A11617" t="str">
            <v>64610242</v>
          </cell>
          <cell r="B11617" t="str">
            <v>Point</v>
          </cell>
          <cell r="C11617" t="str">
            <v>Polymerized Vinylidene Chloride -Suspension /Product Finishing: Dryer</v>
          </cell>
          <cell r="D11617" t="str">
            <v>Industrial Processes - Chemical Manuf</v>
          </cell>
          <cell r="G11617" t="str">
            <v>MACT Source Categories</v>
          </cell>
          <cell r="H11617" t="str">
            <v>Vinyl-based Resins</v>
          </cell>
          <cell r="I11617" t="str">
            <v>Polymerized Vinylidene Chloride Production - Suspension</v>
          </cell>
          <cell r="J11617" t="str">
            <v>Product Finishing: Dryer</v>
          </cell>
          <cell r="N11617">
            <v>40988</v>
          </cell>
        </row>
        <row r="11618">
          <cell r="A11618" t="str">
            <v>64610250</v>
          </cell>
          <cell r="B11618" t="str">
            <v>Point</v>
          </cell>
          <cell r="C11618" t="str">
            <v>Polymerized Vinylidene Chloride -Suspension /End Product Storage</v>
          </cell>
          <cell r="D11618" t="str">
            <v>Industrial Processes - Storage and Transfer</v>
          </cell>
          <cell r="G11618" t="str">
            <v>MACT Source Categories</v>
          </cell>
          <cell r="H11618" t="str">
            <v>Vinyl-based Resins</v>
          </cell>
          <cell r="I11618" t="str">
            <v>Polymerized Vinylidene Chloride Production - Suspension</v>
          </cell>
          <cell r="J11618" t="str">
            <v>End Product Storage</v>
          </cell>
          <cell r="N11618">
            <v>40988</v>
          </cell>
        </row>
        <row r="11619">
          <cell r="A11619" t="str">
            <v>64610301</v>
          </cell>
          <cell r="B11619" t="str">
            <v>Point</v>
          </cell>
          <cell r="C11619" t="str">
            <v>Polymerized Vinylidene Chloride -Solution, Batch Process /Solution Polymerizn: Batch Process</v>
          </cell>
          <cell r="D11619" t="str">
            <v>Industrial Processes - Chemical Manuf</v>
          </cell>
          <cell r="G11619" t="str">
            <v>MACT Source Categories</v>
          </cell>
          <cell r="H11619" t="str">
            <v>Vinyl-based Resins</v>
          </cell>
          <cell r="I11619" t="str">
            <v>Polymerized Vinylidene Chloride Production - Solution, Batch Process</v>
          </cell>
          <cell r="J11619" t="str">
            <v>Solution Polymerization: Batch Process</v>
          </cell>
          <cell r="N11619">
            <v>40988</v>
          </cell>
        </row>
        <row r="11620">
          <cell r="A11620" t="str">
            <v>64610310</v>
          </cell>
          <cell r="B11620" t="str">
            <v>Point</v>
          </cell>
          <cell r="C11620" t="str">
            <v>Polymerized Vinylidene Chloride -Solution, Batch Process /Raw Material Preparation</v>
          </cell>
          <cell r="D11620" t="str">
            <v>Industrial Processes - Chemical Manuf</v>
          </cell>
          <cell r="G11620" t="str">
            <v>MACT Source Categories</v>
          </cell>
          <cell r="H11620" t="str">
            <v>Vinyl-based Resins</v>
          </cell>
          <cell r="I11620" t="str">
            <v>Polymerized Vinylidene Chloride Production - Solution, Batch Process</v>
          </cell>
          <cell r="J11620" t="str">
            <v>Raw Material Preparation</v>
          </cell>
          <cell r="N11620">
            <v>40988</v>
          </cell>
        </row>
        <row r="11621">
          <cell r="A11621" t="str">
            <v>64610311</v>
          </cell>
          <cell r="B11621" t="str">
            <v>Point</v>
          </cell>
          <cell r="C11621" t="str">
            <v>Polymerized Vinylidene Chloride -Solution, Batch Process /Raw Material Preparation: Raw Weighing and Holding Tanks</v>
          </cell>
          <cell r="D11621" t="str">
            <v>Industrial Processes - Chemical Manuf</v>
          </cell>
          <cell r="G11621" t="str">
            <v>MACT Source Categories</v>
          </cell>
          <cell r="H11621" t="str">
            <v>Vinyl-based Resins</v>
          </cell>
          <cell r="I11621" t="str">
            <v>Polymerized Vinylidene Chloride Production - Solution, Batch Process</v>
          </cell>
          <cell r="J11621" t="str">
            <v>Raw Material Preparation: Raw Weighing and Holding Tanks</v>
          </cell>
          <cell r="N11621">
            <v>40988</v>
          </cell>
        </row>
        <row r="11622">
          <cell r="A11622" t="str">
            <v>64610312</v>
          </cell>
          <cell r="B11622" t="str">
            <v>Point</v>
          </cell>
          <cell r="C11622" t="str">
            <v>Polymerized Vinylidene Chloride -Solution, Batch Process /Raw Material Preparation: Raw Material Loading Lines</v>
          </cell>
          <cell r="D11622" t="str">
            <v>Industrial Processes - Chemical Manuf</v>
          </cell>
          <cell r="G11622" t="str">
            <v>MACT Source Categories</v>
          </cell>
          <cell r="H11622" t="str">
            <v>Vinyl-based Resins</v>
          </cell>
          <cell r="I11622" t="str">
            <v>Polymerized Vinylidene Chloride Production - Solution, Batch Process</v>
          </cell>
          <cell r="J11622" t="str">
            <v>Raw Material Preparation: Raw Material Loading Lines</v>
          </cell>
          <cell r="N11622">
            <v>40988</v>
          </cell>
        </row>
        <row r="11623">
          <cell r="A11623" t="str">
            <v>64610320</v>
          </cell>
          <cell r="B11623" t="str">
            <v>Point</v>
          </cell>
          <cell r="C11623" t="str">
            <v>Polymerized Vinylidene Chloride -Solution, Batch Process /Polymerizn</v>
          </cell>
          <cell r="D11623" t="str">
            <v>Industrial Processes - Chemical Manuf</v>
          </cell>
          <cell r="G11623" t="str">
            <v>MACT Source Categories</v>
          </cell>
          <cell r="H11623" t="str">
            <v>Vinyl-based Resins</v>
          </cell>
          <cell r="I11623" t="str">
            <v>Polymerized Vinylidene Chloride Production - Solution, Batch Process</v>
          </cell>
          <cell r="J11623" t="str">
            <v>Polymerization</v>
          </cell>
          <cell r="N11623">
            <v>40988</v>
          </cell>
        </row>
        <row r="11624">
          <cell r="A11624" t="str">
            <v>64610321</v>
          </cell>
          <cell r="B11624" t="str">
            <v>Point</v>
          </cell>
          <cell r="C11624" t="str">
            <v>Polymerized Vinylidene Chloride -Solution, Batch Process /Polymerizn: Reactor Opening Loss</v>
          </cell>
          <cell r="D11624" t="str">
            <v>Industrial Processes - Chemical Manuf</v>
          </cell>
          <cell r="G11624" t="str">
            <v>MACT Source Categories</v>
          </cell>
          <cell r="H11624" t="str">
            <v>Vinyl-based Resins</v>
          </cell>
          <cell r="I11624" t="str">
            <v>Polymerized Vinylidene Chloride Production - Solution, Batch Process</v>
          </cell>
          <cell r="J11624" t="str">
            <v>Polymerization: Reactor Opening Loss</v>
          </cell>
          <cell r="N11624">
            <v>40988</v>
          </cell>
        </row>
        <row r="11625">
          <cell r="A11625" t="str">
            <v>64610322</v>
          </cell>
          <cell r="B11625" t="str">
            <v>Point</v>
          </cell>
          <cell r="C11625" t="str">
            <v>Polymerized Vinylidene Chloride -Solution, Batch Process /Polymerizn: Reactor Relief Value</v>
          </cell>
          <cell r="D11625" t="str">
            <v>Industrial Processes - Chemical Manuf</v>
          </cell>
          <cell r="G11625" t="str">
            <v>MACT Source Categories</v>
          </cell>
          <cell r="H11625" t="str">
            <v>Vinyl-based Resins</v>
          </cell>
          <cell r="I11625" t="str">
            <v>Polymerized Vinylidene Chloride Production - Solution, Batch Process</v>
          </cell>
          <cell r="J11625" t="str">
            <v>Polymerization: Reactor Relief Value</v>
          </cell>
          <cell r="N11625">
            <v>40988</v>
          </cell>
        </row>
        <row r="11626">
          <cell r="A11626" t="str">
            <v>64610330</v>
          </cell>
          <cell r="B11626" t="str">
            <v>Point</v>
          </cell>
          <cell r="C11626" t="str">
            <v>Polymerized Vinylidene Chloride -Solution, Batch Process /Material Recovery</v>
          </cell>
          <cell r="D11626" t="str">
            <v>Industrial Processes - Chemical Manuf</v>
          </cell>
          <cell r="G11626" t="str">
            <v>MACT Source Categories</v>
          </cell>
          <cell r="H11626" t="str">
            <v>Vinyl-based Resins</v>
          </cell>
          <cell r="I11626" t="str">
            <v>Polymerized Vinylidene Chloride Production - Solution, Batch Process</v>
          </cell>
          <cell r="J11626" t="str">
            <v>Material Recovery</v>
          </cell>
          <cell r="N11626">
            <v>40988</v>
          </cell>
        </row>
        <row r="11627">
          <cell r="A11627" t="str">
            <v>64610331</v>
          </cell>
          <cell r="B11627" t="str">
            <v>Point</v>
          </cell>
          <cell r="C11627" t="str">
            <v>Polymerized Vinylidene Chloride -Solution, Batch Process /Stripping Vessel</v>
          </cell>
          <cell r="D11627" t="str">
            <v>Industrial Processes - Chemical Manuf</v>
          </cell>
          <cell r="G11627" t="str">
            <v>MACT Source Categories</v>
          </cell>
          <cell r="H11627" t="str">
            <v>Vinyl-based Resins</v>
          </cell>
          <cell r="I11627" t="str">
            <v>Polymerized Vinylidene Chloride Production - Solution, Batch Process</v>
          </cell>
          <cell r="J11627" t="str">
            <v>Material Recovery: Stripping Vessel</v>
          </cell>
          <cell r="N11627">
            <v>40988</v>
          </cell>
        </row>
        <row r="11628">
          <cell r="A11628" t="str">
            <v>64610332</v>
          </cell>
          <cell r="B11628" t="str">
            <v>Point</v>
          </cell>
          <cell r="C11628" t="str">
            <v>Polymerized Vinylidene Chloride -Solution, Batch Process /Monomer Recovery Sys. Exhaust Vents &amp; Knockout Pots</v>
          </cell>
          <cell r="D11628" t="str">
            <v>Industrial Processes - Chemical Manuf</v>
          </cell>
          <cell r="G11628" t="str">
            <v>MACT Source Categories</v>
          </cell>
          <cell r="H11628" t="str">
            <v>Vinyl-based Resins</v>
          </cell>
          <cell r="I11628" t="str">
            <v>Polymerized Vinylidene Chloride Production - Solution, Batch Process</v>
          </cell>
          <cell r="J11628" t="str">
            <v>Material Recovery: Monomer Recovery Sys. Exhaust Vents &amp; Knockout Pots</v>
          </cell>
          <cell r="N11628">
            <v>40988</v>
          </cell>
        </row>
        <row r="11629">
          <cell r="A11629" t="str">
            <v>64610340</v>
          </cell>
          <cell r="B11629" t="str">
            <v>Point</v>
          </cell>
          <cell r="C11629" t="str">
            <v>Polymerized Vinylidene Chloride -Solution, Batch Process /Product Finishing</v>
          </cell>
          <cell r="D11629" t="str">
            <v>Industrial Processes - Chemical Manuf</v>
          </cell>
          <cell r="G11629" t="str">
            <v>MACT Source Categories</v>
          </cell>
          <cell r="H11629" t="str">
            <v>Vinyl-based Resins</v>
          </cell>
          <cell r="I11629" t="str">
            <v>Polymerized Vinylidene Chloride Production - Solution, Batch Process</v>
          </cell>
          <cell r="J11629" t="str">
            <v>Product Finishing</v>
          </cell>
          <cell r="N11629">
            <v>40988</v>
          </cell>
        </row>
        <row r="11630">
          <cell r="A11630" t="str">
            <v>64610350</v>
          </cell>
          <cell r="B11630" t="str">
            <v>Point</v>
          </cell>
          <cell r="C11630" t="str">
            <v>Polymerized Vinylidene Chloride -Solution, Batch Process /End Product Storage</v>
          </cell>
          <cell r="D11630" t="str">
            <v>Industrial Processes - Storage and Transfer</v>
          </cell>
          <cell r="G11630" t="str">
            <v>MACT Source Categories</v>
          </cell>
          <cell r="H11630" t="str">
            <v>Vinyl-based Resins</v>
          </cell>
          <cell r="I11630" t="str">
            <v>Polymerized Vinylidene Chloride Production - Solution, Batch Process</v>
          </cell>
          <cell r="J11630" t="str">
            <v>End Product Storage</v>
          </cell>
          <cell r="N11630">
            <v>40988</v>
          </cell>
        </row>
        <row r="11631">
          <cell r="A11631" t="str">
            <v>64615001</v>
          </cell>
          <cell r="B11631" t="str">
            <v>Point</v>
          </cell>
          <cell r="C11631" t="str">
            <v>Polyvinyl Acetate, Batch Emulsion Process</v>
          </cell>
          <cell r="D11631" t="str">
            <v>Industrial Processes - Chemical Manuf</v>
          </cell>
          <cell r="G11631" t="str">
            <v>MACT Source Categories</v>
          </cell>
          <cell r="H11631" t="str">
            <v>Vinyl-based Resins</v>
          </cell>
          <cell r="I11631" t="str">
            <v>Polyvinyl Acetate Emulsions, Batch Emulsion Process</v>
          </cell>
          <cell r="J11631" t="str">
            <v>Polyvinyl Acetate Emulsions Production</v>
          </cell>
          <cell r="N11631">
            <v>40988</v>
          </cell>
        </row>
        <row r="11632">
          <cell r="A11632" t="str">
            <v>64615010</v>
          </cell>
          <cell r="B11632" t="str">
            <v>Point</v>
          </cell>
          <cell r="C11632" t="str">
            <v>Polyvinyl Acetate, Batch Emulsion Process /Polymerizn</v>
          </cell>
          <cell r="D11632" t="str">
            <v>Industrial Processes - Chemical Manuf</v>
          </cell>
          <cell r="G11632" t="str">
            <v>MACT Source Categories</v>
          </cell>
          <cell r="H11632" t="str">
            <v>Vinyl-based Resins</v>
          </cell>
          <cell r="I11632" t="str">
            <v>Polyvinyl Acetate Emulsions, Batch Emulsion Process</v>
          </cell>
          <cell r="J11632" t="str">
            <v>Polymerization</v>
          </cell>
          <cell r="N11632">
            <v>40988</v>
          </cell>
        </row>
        <row r="11633">
          <cell r="A11633" t="str">
            <v>64615011</v>
          </cell>
          <cell r="B11633" t="str">
            <v>Point</v>
          </cell>
          <cell r="C11633" t="str">
            <v>Polyvinyl Acetate, Batch Emulsion Process /Polymerizn: Reactor Safety Valve</v>
          </cell>
          <cell r="D11633" t="str">
            <v>Industrial Processes - Chemical Manuf</v>
          </cell>
          <cell r="G11633" t="str">
            <v>MACT Source Categories</v>
          </cell>
          <cell r="H11633" t="str">
            <v>Vinyl-based Resins</v>
          </cell>
          <cell r="I11633" t="str">
            <v>Polyvinyl Acetate Emulsions, Batch Emulsion Process</v>
          </cell>
          <cell r="J11633" t="str">
            <v>Polymerization: Reactor Safety Valve</v>
          </cell>
          <cell r="N11633">
            <v>40988</v>
          </cell>
        </row>
        <row r="11634">
          <cell r="A11634" t="str">
            <v>64615012</v>
          </cell>
          <cell r="B11634" t="str">
            <v>Point</v>
          </cell>
          <cell r="C11634" t="str">
            <v>Polyvinyl Acetate, Batch Emulsion Process /Polymerizn: Reactor Vacuum System</v>
          </cell>
          <cell r="D11634" t="str">
            <v>Industrial Processes - Chemical Manuf</v>
          </cell>
          <cell r="G11634" t="str">
            <v>MACT Source Categories</v>
          </cell>
          <cell r="H11634" t="str">
            <v>Vinyl-based Resins</v>
          </cell>
          <cell r="I11634" t="str">
            <v>Polyvinyl Acetate Emulsions, Batch Emulsion Process</v>
          </cell>
          <cell r="J11634" t="str">
            <v>Polymerization: Reactor Vacuum System</v>
          </cell>
          <cell r="N11634">
            <v>40988</v>
          </cell>
        </row>
        <row r="11635">
          <cell r="A11635" t="str">
            <v>64615020</v>
          </cell>
          <cell r="B11635" t="str">
            <v>Point</v>
          </cell>
          <cell r="C11635" t="str">
            <v>Polyvinyl Acetate, Batch Emulsion Process /Material Recovery</v>
          </cell>
          <cell r="D11635" t="str">
            <v>Industrial Processes - Chemical Manuf</v>
          </cell>
          <cell r="G11635" t="str">
            <v>MACT Source Categories</v>
          </cell>
          <cell r="H11635" t="str">
            <v>Vinyl-based Resins</v>
          </cell>
          <cell r="I11635" t="str">
            <v>Polyvinyl Acetate Emulsions, Batch Emulsion Process</v>
          </cell>
          <cell r="J11635" t="str">
            <v>Material Recovery</v>
          </cell>
          <cell r="N11635">
            <v>40988</v>
          </cell>
        </row>
        <row r="11636">
          <cell r="A11636" t="str">
            <v>64615021</v>
          </cell>
          <cell r="B11636" t="str">
            <v>Point</v>
          </cell>
          <cell r="C11636" t="str">
            <v>Polyvinyl Acetate, Batch Emulsion Process /Stripping Vessel (If Not Stripped in Reactor)</v>
          </cell>
          <cell r="D11636" t="str">
            <v>Industrial Processes - Chemical Manuf</v>
          </cell>
          <cell r="G11636" t="str">
            <v>MACT Source Categories</v>
          </cell>
          <cell r="H11636" t="str">
            <v>Vinyl-based Resins</v>
          </cell>
          <cell r="I11636" t="str">
            <v>Polyvinyl Acetate Emulsions, Batch Emulsion Process</v>
          </cell>
          <cell r="J11636" t="str">
            <v>Material Recovery: Stripping Vessel (If Not Stripped in Reactor)</v>
          </cell>
          <cell r="N11636">
            <v>40988</v>
          </cell>
        </row>
        <row r="11637">
          <cell r="A11637" t="str">
            <v>64615022</v>
          </cell>
          <cell r="B11637" t="str">
            <v>Point</v>
          </cell>
          <cell r="C11637" t="str">
            <v>Polyvinyl Acetate, Batch Emulsion Process /Residual Monomer Removal, Sparging</v>
          </cell>
          <cell r="D11637" t="str">
            <v>Industrial Processes - Chemical Manuf</v>
          </cell>
          <cell r="G11637" t="str">
            <v>MACT Source Categories</v>
          </cell>
          <cell r="H11637" t="str">
            <v>Vinyl-based Resins</v>
          </cell>
          <cell r="I11637" t="str">
            <v>Polyvinyl Acetate Emulsions, Batch Emulsion Process</v>
          </cell>
          <cell r="J11637" t="str">
            <v>Material Recovery: Residual Monomer Removal, Sparging</v>
          </cell>
          <cell r="N11637">
            <v>40988</v>
          </cell>
        </row>
        <row r="11638">
          <cell r="A11638" t="str">
            <v>64615023</v>
          </cell>
          <cell r="B11638" t="str">
            <v>Point</v>
          </cell>
          <cell r="C11638" t="str">
            <v>Polyvinyl Acetate, Batch Emulsion Process /Residual Monomer Removal, Distillation</v>
          </cell>
          <cell r="D11638" t="str">
            <v>Industrial Processes - Chemical Manuf</v>
          </cell>
          <cell r="G11638" t="str">
            <v>MACT Source Categories</v>
          </cell>
          <cell r="H11638" t="str">
            <v>Vinyl-based Resins</v>
          </cell>
          <cell r="I11638" t="str">
            <v>Polyvinyl Acetate Emulsions, Batch Emulsion Process</v>
          </cell>
          <cell r="J11638" t="str">
            <v>Material Recovery: Residual Monomer Removal, Distillation</v>
          </cell>
          <cell r="N11638">
            <v>40988</v>
          </cell>
        </row>
        <row r="11639">
          <cell r="A11639" t="str">
            <v>64615030</v>
          </cell>
          <cell r="B11639" t="str">
            <v>Point</v>
          </cell>
          <cell r="C11639" t="str">
            <v>Polyvinyl Acetate, Batch Emulsion Process /End Product Storage</v>
          </cell>
          <cell r="D11639" t="str">
            <v>Industrial Processes - Storage and Transfer</v>
          </cell>
          <cell r="G11639" t="str">
            <v>MACT Source Categories</v>
          </cell>
          <cell r="H11639" t="str">
            <v>Vinyl-based Resins</v>
          </cell>
          <cell r="I11639" t="str">
            <v>Polyvinyl Acetate Emulsions, Batch Emulsion Process</v>
          </cell>
          <cell r="J11639" t="str">
            <v>End Product Storage</v>
          </cell>
          <cell r="N11639">
            <v>40988</v>
          </cell>
        </row>
        <row r="11640">
          <cell r="A11640" t="str">
            <v>64620001</v>
          </cell>
          <cell r="B11640" t="str">
            <v>Point</v>
          </cell>
          <cell r="C11640" t="str">
            <v>Polyvinyl Alcohol -Solution Polymerizn /Polyvinyl Alcohol Production: Solution Polymerizn</v>
          </cell>
          <cell r="D11640" t="str">
            <v>Industrial Processes - Chemical Manuf</v>
          </cell>
          <cell r="G11640" t="str">
            <v>MACT Source Categories</v>
          </cell>
          <cell r="H11640" t="str">
            <v>Vinyl-based Resins</v>
          </cell>
          <cell r="I11640" t="str">
            <v>Polyvinyl Alcohol Production, Solution Polymerization</v>
          </cell>
          <cell r="J11640" t="str">
            <v>Polyvinyl Alcohol Production: Solution Polymerization</v>
          </cell>
          <cell r="N11640">
            <v>40988</v>
          </cell>
        </row>
        <row r="11641">
          <cell r="A11641" t="str">
            <v>64620011</v>
          </cell>
          <cell r="B11641" t="str">
            <v>Point</v>
          </cell>
          <cell r="C11641" t="str">
            <v>Polyvinyl Alcohol -Solution Polymerizn /Raw Material Preparation</v>
          </cell>
          <cell r="D11641" t="str">
            <v>Industrial Processes - Chemical Manuf</v>
          </cell>
          <cell r="G11641" t="str">
            <v>MACT Source Categories</v>
          </cell>
          <cell r="H11641" t="str">
            <v>Vinyl-based Resins</v>
          </cell>
          <cell r="I11641" t="str">
            <v>Polyvinyl Alcohol Production, Solution Polymerization</v>
          </cell>
          <cell r="J11641" t="str">
            <v>Raw Material Preparation</v>
          </cell>
          <cell r="N11641">
            <v>40988</v>
          </cell>
        </row>
        <row r="11642">
          <cell r="A11642" t="str">
            <v>64620012</v>
          </cell>
          <cell r="B11642" t="str">
            <v>Point</v>
          </cell>
          <cell r="C11642" t="str">
            <v>Polyvinyl Alcohol -Solution Polymerizn /Raw Mat Prep: Vinyl Acetate Monomer Purification (Deinhibiting) Column</v>
          </cell>
          <cell r="D11642" t="str">
            <v>Industrial Processes - Chemical Manuf</v>
          </cell>
          <cell r="G11642" t="str">
            <v>MACT Source Categories</v>
          </cell>
          <cell r="H11642" t="str">
            <v>Vinyl-based Resins</v>
          </cell>
          <cell r="I11642" t="str">
            <v>Polyvinyl Alcohol Production, Solution Polymerization</v>
          </cell>
          <cell r="J11642" t="str">
            <v>Raw Mat Prep: Vinyl Acetate Monomer Purification (Deinhibiting) Column</v>
          </cell>
          <cell r="N11642">
            <v>40988</v>
          </cell>
        </row>
        <row r="11643">
          <cell r="A11643" t="str">
            <v>64620013</v>
          </cell>
          <cell r="B11643" t="str">
            <v>Point</v>
          </cell>
          <cell r="C11643" t="str">
            <v>Polyvinyl Alcohol -Solution Polymerizn /Raw Material Preparation: Purified, Uninhibited VAM Day Storage Tank</v>
          </cell>
          <cell r="D11643" t="str">
            <v>Industrial Processes - Chemical Manuf</v>
          </cell>
          <cell r="G11643" t="str">
            <v>MACT Source Categories</v>
          </cell>
          <cell r="H11643" t="str">
            <v>Vinyl-based Resins</v>
          </cell>
          <cell r="I11643" t="str">
            <v>Polyvinyl Alcohol Production, Solution Polymerization</v>
          </cell>
          <cell r="J11643" t="str">
            <v>Raw Material Preparation: Purified, Uninhibited VAM Day Storage Tank</v>
          </cell>
          <cell r="N11643">
            <v>40988</v>
          </cell>
        </row>
        <row r="11644">
          <cell r="A11644" t="str">
            <v>64620015</v>
          </cell>
          <cell r="B11644" t="str">
            <v>Point</v>
          </cell>
          <cell r="C11644" t="str">
            <v>Polyvinyl Alcohol -Solution Polymerizn /Polymerizn and Hydrolysis</v>
          </cell>
          <cell r="D11644" t="str">
            <v>Industrial Processes - Chemical Manuf</v>
          </cell>
          <cell r="G11644" t="str">
            <v>MACT Source Categories</v>
          </cell>
          <cell r="H11644" t="str">
            <v>Vinyl-based Resins</v>
          </cell>
          <cell r="I11644" t="str">
            <v>Polyvinyl Alcohol Production, Solution Polymerization</v>
          </cell>
          <cell r="J11644" t="str">
            <v>Polymerization and Hydrolysis</v>
          </cell>
          <cell r="N11644">
            <v>40988</v>
          </cell>
        </row>
        <row r="11645">
          <cell r="A11645" t="str">
            <v>64620016</v>
          </cell>
          <cell r="B11645" t="str">
            <v>Point</v>
          </cell>
          <cell r="C11645" t="str">
            <v>Polyvinyl Alcohol -Solution Polymerizn /Polymerizn/Hydrolysis: Vinyl Acetate Monomer Polymerizn Reactors</v>
          </cell>
          <cell r="D11645" t="str">
            <v>Industrial Processes - Chemical Manuf</v>
          </cell>
          <cell r="G11645" t="str">
            <v>MACT Source Categories</v>
          </cell>
          <cell r="H11645" t="str">
            <v>Vinyl-based Resins</v>
          </cell>
          <cell r="I11645" t="str">
            <v>Polyvinyl Alcohol Production, Solution Polymerization</v>
          </cell>
          <cell r="J11645" t="str">
            <v>Polymerizn/Hydrolysis: Vinyl Acetate Monomer Polymerization Reactors</v>
          </cell>
          <cell r="N11645">
            <v>40988</v>
          </cell>
        </row>
        <row r="11646">
          <cell r="A11646" t="str">
            <v>64620017</v>
          </cell>
          <cell r="B11646" t="str">
            <v>Point</v>
          </cell>
          <cell r="C11646" t="str">
            <v>Polyvinyl Alcohol -Solution Polymerizn /Polymerizn/Hydrlysis:Intrmed Prc Stor Tks, Varnish - Polymer in CH3OH</v>
          </cell>
          <cell r="D11646" t="str">
            <v>Industrial Processes - Chemical Manuf</v>
          </cell>
          <cell r="G11646" t="str">
            <v>MACT Source Categories</v>
          </cell>
          <cell r="H11646" t="str">
            <v>Vinyl-based Resins</v>
          </cell>
          <cell r="I11646" t="str">
            <v>Polyvinyl Alcohol Production, Solution Polymerization</v>
          </cell>
          <cell r="J11646" t="str">
            <v>Polymerizn/Hydrlysis:Intrmed Prc Stor Tks, Varnish - Polymer in CH3OH</v>
          </cell>
          <cell r="N11646">
            <v>40988</v>
          </cell>
        </row>
        <row r="11647">
          <cell r="A11647" t="str">
            <v>64620018</v>
          </cell>
          <cell r="B11647" t="str">
            <v>Point</v>
          </cell>
          <cell r="C11647" t="str">
            <v>Polyvinyl Alcohol -Solution Polymerizn /Polymerizn/Hydrolysis: Hydrolysis Reactors</v>
          </cell>
          <cell r="D11647" t="str">
            <v>Industrial Processes - Chemical Manuf</v>
          </cell>
          <cell r="G11647" t="str">
            <v>MACT Source Categories</v>
          </cell>
          <cell r="H11647" t="str">
            <v>Vinyl-based Resins</v>
          </cell>
          <cell r="I11647" t="str">
            <v>Polyvinyl Alcohol Production, Solution Polymerization</v>
          </cell>
          <cell r="J11647" t="str">
            <v>Polymerization/Hydrolysis: Hydrolysis Reactors</v>
          </cell>
          <cell r="N11647">
            <v>40988</v>
          </cell>
        </row>
        <row r="11648">
          <cell r="A11648" t="str">
            <v>64620020</v>
          </cell>
          <cell r="B11648" t="str">
            <v>Point</v>
          </cell>
          <cell r="C11648" t="str">
            <v>Polyvinyl Alcohol -Solution Polymerizn /Product Finishing</v>
          </cell>
          <cell r="D11648" t="str">
            <v>Industrial Processes - Chemical Manuf</v>
          </cell>
          <cell r="G11648" t="str">
            <v>MACT Source Categories</v>
          </cell>
          <cell r="H11648" t="str">
            <v>Vinyl-based Resins</v>
          </cell>
          <cell r="I11648" t="str">
            <v>Polyvinyl Alcohol Production, Solution Polymerization</v>
          </cell>
          <cell r="J11648" t="str">
            <v>Product Finishing</v>
          </cell>
          <cell r="N11648">
            <v>40988</v>
          </cell>
        </row>
        <row r="11649">
          <cell r="A11649" t="str">
            <v>64620021</v>
          </cell>
          <cell r="B11649" t="str">
            <v>Point</v>
          </cell>
          <cell r="C11649" t="str">
            <v>Polyvinyl Alcohol -Solution Polymerizn /Product Finishing: Centrifuge</v>
          </cell>
          <cell r="D11649" t="str">
            <v>Industrial Processes - Chemical Manuf</v>
          </cell>
          <cell r="G11649" t="str">
            <v>MACT Source Categories</v>
          </cell>
          <cell r="H11649" t="str">
            <v>Vinyl-based Resins</v>
          </cell>
          <cell r="I11649" t="str">
            <v>Polyvinyl Alcohol Production, Solution Polymerization</v>
          </cell>
          <cell r="J11649" t="str">
            <v>Product Finishing: Centrifuge</v>
          </cell>
          <cell r="N11649">
            <v>40988</v>
          </cell>
        </row>
        <row r="11650">
          <cell r="A11650" t="str">
            <v>64620022</v>
          </cell>
          <cell r="B11650" t="str">
            <v>Point</v>
          </cell>
          <cell r="C11650" t="str">
            <v>Polyvinyl Alcohol -Solution Polymerizn /Product Finishing: Dryer</v>
          </cell>
          <cell r="D11650" t="str">
            <v>Industrial Processes - Chemical Manuf</v>
          </cell>
          <cell r="G11650" t="str">
            <v>MACT Source Categories</v>
          </cell>
          <cell r="H11650" t="str">
            <v>Vinyl-based Resins</v>
          </cell>
          <cell r="I11650" t="str">
            <v>Polyvinyl Alcohol Production, Solution Polymerization</v>
          </cell>
          <cell r="J11650" t="str">
            <v>Product Finishing: Dryer</v>
          </cell>
          <cell r="N11650">
            <v>40988</v>
          </cell>
        </row>
        <row r="11651">
          <cell r="A11651" t="str">
            <v>64620025</v>
          </cell>
          <cell r="B11651" t="str">
            <v>Point</v>
          </cell>
          <cell r="C11651" t="str">
            <v>Polyvinyl Alcohol -Solution Polymerizn /Product Storage</v>
          </cell>
          <cell r="D11651" t="str">
            <v>Industrial Processes - Storage and Transfer</v>
          </cell>
          <cell r="G11651" t="str">
            <v>MACT Source Categories</v>
          </cell>
          <cell r="H11651" t="str">
            <v>Vinyl-based Resins</v>
          </cell>
          <cell r="I11651" t="str">
            <v>Polyvinyl Alcohol Production, Solution Polymerization</v>
          </cell>
          <cell r="J11651" t="str">
            <v>Product Storage</v>
          </cell>
          <cell r="N11651">
            <v>40988</v>
          </cell>
        </row>
        <row r="11652">
          <cell r="A11652" t="str">
            <v>64620026</v>
          </cell>
          <cell r="B11652" t="str">
            <v>Point</v>
          </cell>
          <cell r="C11652" t="str">
            <v>Polyvinyl Alcohol -Solution Polymerizn /Product Storage: Powder Storage and Conveying</v>
          </cell>
          <cell r="D11652" t="str">
            <v>Industrial Processes - Storage and Transfer</v>
          </cell>
          <cell r="G11652" t="str">
            <v>MACT Source Categories</v>
          </cell>
          <cell r="H11652" t="str">
            <v>Vinyl-based Resins</v>
          </cell>
          <cell r="I11652" t="str">
            <v>Polyvinyl Alcohol Production, Solution Polymerization</v>
          </cell>
          <cell r="J11652" t="str">
            <v>Product Storage: Powder Storage and Conveying</v>
          </cell>
          <cell r="N11652">
            <v>40988</v>
          </cell>
        </row>
        <row r="11653">
          <cell r="A11653" t="str">
            <v>64620027</v>
          </cell>
          <cell r="B11653" t="str">
            <v>Point</v>
          </cell>
          <cell r="C11653" t="str">
            <v>Polyvinyl Alcohol -Solution Polymerizn /Product Storage: Packaging: Loading and Unloading</v>
          </cell>
          <cell r="D11653" t="str">
            <v>Industrial Processes - Storage and Transfer</v>
          </cell>
          <cell r="G11653" t="str">
            <v>MACT Source Categories</v>
          </cell>
          <cell r="H11653" t="str">
            <v>Vinyl-based Resins</v>
          </cell>
          <cell r="I11653" t="str">
            <v>Polyvinyl Alcohol Production, Solution Polymerization</v>
          </cell>
          <cell r="J11653" t="str">
            <v>Product Storage: Packaging: Loading and Unloading</v>
          </cell>
          <cell r="N11653">
            <v>40988</v>
          </cell>
        </row>
        <row r="11654">
          <cell r="A11654" t="str">
            <v>64620030</v>
          </cell>
          <cell r="B11654" t="str">
            <v>Point</v>
          </cell>
          <cell r="C11654" t="str">
            <v>Polyvinyl Alcohol -Solution Polymerizn /Material Recovery</v>
          </cell>
          <cell r="D11654" t="str">
            <v>Industrial Processes - Chemical Manuf</v>
          </cell>
          <cell r="G11654" t="str">
            <v>MACT Source Categories</v>
          </cell>
          <cell r="H11654" t="str">
            <v>Vinyl-based Resins</v>
          </cell>
          <cell r="I11654" t="str">
            <v>Polyvinyl Alcohol Production, Solution Polymerization</v>
          </cell>
          <cell r="J11654" t="str">
            <v>Material Recovery</v>
          </cell>
          <cell r="N11654">
            <v>40988</v>
          </cell>
        </row>
        <row r="11655">
          <cell r="A11655" t="str">
            <v>64620031</v>
          </cell>
          <cell r="B11655" t="str">
            <v>Point</v>
          </cell>
          <cell r="C11655" t="str">
            <v>Polyvinyl Alcohol -Solution Polymerizn /Vinyl Acetate Monomer Recovery Column</v>
          </cell>
          <cell r="D11655" t="str">
            <v>Industrial Processes - Chemical Manuf</v>
          </cell>
          <cell r="G11655" t="str">
            <v>MACT Source Categories</v>
          </cell>
          <cell r="H11655" t="str">
            <v>Vinyl-based Resins</v>
          </cell>
          <cell r="I11655" t="str">
            <v>Polyvinyl Alcohol Production, Solution Polymerization</v>
          </cell>
          <cell r="J11655" t="str">
            <v>Vinyl Acetate Monomer Recovery Column</v>
          </cell>
          <cell r="N11655">
            <v>40988</v>
          </cell>
        </row>
        <row r="11656">
          <cell r="A11656" t="str">
            <v>64620032</v>
          </cell>
          <cell r="B11656" t="str">
            <v>Point</v>
          </cell>
          <cell r="C11656" t="str">
            <v>Polyvinyl Alcohol -Solution Polymerizn /Solvent Separation: Crude Solvent Storage</v>
          </cell>
          <cell r="D11656" t="str">
            <v>Industrial Processes - Storage and Transfer</v>
          </cell>
          <cell r="G11656" t="str">
            <v>MACT Source Categories</v>
          </cell>
          <cell r="H11656" t="str">
            <v>Vinyl-based Resins</v>
          </cell>
          <cell r="I11656" t="str">
            <v>Polyvinyl Alcohol Production, Solution Polymerization</v>
          </cell>
          <cell r="J11656" t="str">
            <v>Solvent Separation: Crude Solvent Storage</v>
          </cell>
          <cell r="N11656">
            <v>40988</v>
          </cell>
        </row>
        <row r="11657">
          <cell r="A11657" t="str">
            <v>64620033</v>
          </cell>
          <cell r="B11657" t="str">
            <v>Point</v>
          </cell>
          <cell r="C11657" t="str">
            <v>Polyvinyl Alcohol -Solution Polymerizn /Solvent Recovery: Overall</v>
          </cell>
          <cell r="D11657" t="str">
            <v>Industrial Processes - Chemical Manuf</v>
          </cell>
          <cell r="G11657" t="str">
            <v>MACT Source Categories</v>
          </cell>
          <cell r="H11657" t="str">
            <v>Vinyl-based Resins</v>
          </cell>
          <cell r="I11657" t="str">
            <v>Polyvinyl Alcohol Production, Solution Polymerization</v>
          </cell>
          <cell r="J11657" t="str">
            <v>Solvent Recovery: Overall</v>
          </cell>
          <cell r="N11657">
            <v>40988</v>
          </cell>
        </row>
        <row r="11658">
          <cell r="A11658" t="str">
            <v>64620034</v>
          </cell>
          <cell r="B11658" t="str">
            <v>Point</v>
          </cell>
          <cell r="C11658" t="str">
            <v>Polyvinyl Alcohol -Solution Polymerizn /Solvent Recovery: Mixed Solvent Column</v>
          </cell>
          <cell r="D11658" t="str">
            <v>Industrial Processes - Chemical Manuf</v>
          </cell>
          <cell r="G11658" t="str">
            <v>MACT Source Categories</v>
          </cell>
          <cell r="H11658" t="str">
            <v>Vinyl-based Resins</v>
          </cell>
          <cell r="I11658" t="str">
            <v>Polyvinyl Alcohol Production, Solution Polymerization</v>
          </cell>
          <cell r="J11658" t="str">
            <v>Solvent Recovery: Mixed Solvent Column</v>
          </cell>
          <cell r="N11658">
            <v>40988</v>
          </cell>
        </row>
        <row r="11659">
          <cell r="A11659" t="str">
            <v>64620035</v>
          </cell>
          <cell r="B11659" t="str">
            <v>Point</v>
          </cell>
          <cell r="C11659" t="str">
            <v>Polyvinyl Alcohol -Solution Polymerizn /Solvent Recovery: MeOH Column</v>
          </cell>
          <cell r="D11659" t="str">
            <v>Industrial Processes - Chemical Manuf</v>
          </cell>
          <cell r="G11659" t="str">
            <v>MACT Source Categories</v>
          </cell>
          <cell r="H11659" t="str">
            <v>Vinyl-based Resins</v>
          </cell>
          <cell r="I11659" t="str">
            <v>Polyvinyl Alcohol Production, Solution Polymerization</v>
          </cell>
          <cell r="J11659" t="str">
            <v>Solvent Recovery: MeOH Column</v>
          </cell>
          <cell r="N11659">
            <v>40988</v>
          </cell>
        </row>
        <row r="11660">
          <cell r="A11660" t="str">
            <v>64620036</v>
          </cell>
          <cell r="B11660" t="str">
            <v>Point</v>
          </cell>
          <cell r="C11660" t="str">
            <v>Polyvinyl Alcohol -Solution Polymerizn /Solvent Recovery: Acetic Acid Column</v>
          </cell>
          <cell r="D11660" t="str">
            <v>Industrial Processes - Chemical Manuf</v>
          </cell>
          <cell r="G11660" t="str">
            <v>MACT Source Categories</v>
          </cell>
          <cell r="H11660" t="str">
            <v>Vinyl-based Resins</v>
          </cell>
          <cell r="I11660" t="str">
            <v>Polyvinyl Alcohol Production, Solution Polymerization</v>
          </cell>
          <cell r="J11660" t="str">
            <v>Solvent Recovery: Acetic Acid Column</v>
          </cell>
          <cell r="N11660">
            <v>40988</v>
          </cell>
        </row>
        <row r="11661">
          <cell r="A11661" t="str">
            <v>64620037</v>
          </cell>
          <cell r="B11661" t="str">
            <v>Point</v>
          </cell>
          <cell r="C11661" t="str">
            <v>Polyvinyl Alcohol -Solution Polymerizn /Solvent Recovery: Ester Hydrolizer</v>
          </cell>
          <cell r="D11661" t="str">
            <v>Industrial Processes - Chemical Manuf</v>
          </cell>
          <cell r="G11661" t="str">
            <v>MACT Source Categories</v>
          </cell>
          <cell r="H11661" t="str">
            <v>Vinyl-based Resins</v>
          </cell>
          <cell r="I11661" t="str">
            <v>Polyvinyl Alcohol Production, Solution Polymerization</v>
          </cell>
          <cell r="J11661" t="str">
            <v>Solvent Recovery: Ester Hydrolizer</v>
          </cell>
          <cell r="N11661">
            <v>40988</v>
          </cell>
        </row>
        <row r="11662">
          <cell r="A11662" t="str">
            <v>64620038</v>
          </cell>
          <cell r="B11662" t="str">
            <v>Point</v>
          </cell>
          <cell r="C11662" t="str">
            <v>Polyvinyl Alcohol -Solution Polymerizn /Solvent Recovery: Crude Solvent Recovery</v>
          </cell>
          <cell r="D11662" t="str">
            <v>Industrial Processes - Chemical Manuf</v>
          </cell>
          <cell r="G11662" t="str">
            <v>MACT Source Categories</v>
          </cell>
          <cell r="H11662" t="str">
            <v>Vinyl-based Resins</v>
          </cell>
          <cell r="I11662" t="str">
            <v>Polyvinyl Alcohol Production, Solution Polymerization</v>
          </cell>
          <cell r="J11662" t="str">
            <v>Solvent Recovery: Crude Solvent Recovery</v>
          </cell>
          <cell r="N11662">
            <v>40988</v>
          </cell>
        </row>
        <row r="11663">
          <cell r="A11663" t="str">
            <v>64630001</v>
          </cell>
          <cell r="B11663" t="str">
            <v>Point</v>
          </cell>
          <cell r="C11663" t="str">
            <v>Polyvinyl Chloride &amp; Copolymers -Suspension Process /PVC and Copolymers Production: Suspension Process</v>
          </cell>
          <cell r="D11663" t="str">
            <v>Industrial Processes - Chemical Manuf</v>
          </cell>
          <cell r="G11663" t="str">
            <v>MACT Source Categories</v>
          </cell>
          <cell r="H11663" t="str">
            <v>Vinyl-based Resins</v>
          </cell>
          <cell r="I11663" t="str">
            <v>Polyvinyl Chloride and Copolymers Production - Suspension Process</v>
          </cell>
          <cell r="J11663" t="str">
            <v>PVC and Copolymers Production: Suspension Process</v>
          </cell>
          <cell r="N11663">
            <v>40988</v>
          </cell>
        </row>
        <row r="11664">
          <cell r="A11664" t="str">
            <v>64630010</v>
          </cell>
          <cell r="B11664" t="str">
            <v>Point</v>
          </cell>
          <cell r="C11664" t="str">
            <v>Polyvinyl Chloride &amp; Copolymers -Suspension Process /Process Vents: Suspension Process</v>
          </cell>
          <cell r="D11664" t="str">
            <v>Industrial Processes - Chemical Manuf</v>
          </cell>
          <cell r="G11664" t="str">
            <v>MACT Source Categories</v>
          </cell>
          <cell r="H11664" t="str">
            <v>Vinyl-based Resins</v>
          </cell>
          <cell r="I11664" t="str">
            <v>Polyvinyl Chloride and Copolymers Production - Suspension Process</v>
          </cell>
          <cell r="J11664" t="str">
            <v>Process Vents: Suspension Process</v>
          </cell>
          <cell r="N11664">
            <v>40988</v>
          </cell>
        </row>
        <row r="11665">
          <cell r="A11665" t="str">
            <v>64630011</v>
          </cell>
          <cell r="B11665" t="str">
            <v>Point</v>
          </cell>
          <cell r="C11665" t="str">
            <v>Polyvinyl Chloride &amp; Copolymers -Suspension Process /Process Vents: VCM Evaporator Monomer Recovery</v>
          </cell>
          <cell r="D11665" t="str">
            <v>Industrial Processes - Chemical Manuf</v>
          </cell>
          <cell r="G11665" t="str">
            <v>MACT Source Categories</v>
          </cell>
          <cell r="H11665" t="str">
            <v>Vinyl-based Resins</v>
          </cell>
          <cell r="I11665" t="str">
            <v>Polyvinyl Chloride and Copolymers Production - Suspension Process</v>
          </cell>
          <cell r="J11665" t="str">
            <v>Process Vents: VCM Evaporator Monomer Recovery</v>
          </cell>
          <cell r="N11665">
            <v>40988</v>
          </cell>
        </row>
        <row r="11666">
          <cell r="A11666" t="str">
            <v>64630012</v>
          </cell>
          <cell r="B11666" t="str">
            <v>Point</v>
          </cell>
          <cell r="C11666" t="str">
            <v>Polyvinyl Chloride &amp; Copolymers -Suspension Process /Process Vents: Weight Tanks</v>
          </cell>
          <cell r="D11666" t="str">
            <v>Industrial Processes - Chemical Manuf</v>
          </cell>
          <cell r="G11666" t="str">
            <v>MACT Source Categories</v>
          </cell>
          <cell r="H11666" t="str">
            <v>Vinyl-based Resins</v>
          </cell>
          <cell r="I11666" t="str">
            <v>Polyvinyl Chloride and Copolymers Production - Suspension Process</v>
          </cell>
          <cell r="J11666" t="str">
            <v>Process Vents: Weight Tanks</v>
          </cell>
          <cell r="N11666">
            <v>40988</v>
          </cell>
        </row>
        <row r="11667">
          <cell r="A11667" t="str">
            <v>64630015</v>
          </cell>
          <cell r="B11667" t="str">
            <v>Point</v>
          </cell>
          <cell r="C11667" t="str">
            <v>Polyvinyl Chloride &amp; Copolymers -Suspension Process /Process Vents, Reactor: Opening Loss</v>
          </cell>
          <cell r="D11667" t="str">
            <v>Industrial Processes - Chemical Manuf</v>
          </cell>
          <cell r="G11667" t="str">
            <v>MACT Source Categories</v>
          </cell>
          <cell r="H11667" t="str">
            <v>Vinyl-based Resins</v>
          </cell>
          <cell r="I11667" t="str">
            <v>Polyvinyl Chloride and Copolymers Production - Suspension Process</v>
          </cell>
          <cell r="J11667" t="str">
            <v>Process Vents, Reactor: Opening Loss</v>
          </cell>
          <cell r="N11667">
            <v>40988</v>
          </cell>
        </row>
        <row r="11668">
          <cell r="A11668" t="str">
            <v>64630016</v>
          </cell>
          <cell r="B11668" t="str">
            <v>Point</v>
          </cell>
          <cell r="C11668" t="str">
            <v>Polyvinyl Chloride &amp; Copolymers -Suspension Process /Process Vents, Reactor: Safety Valve Vents</v>
          </cell>
          <cell r="D11668" t="str">
            <v>Industrial Processes - Chemical Manuf</v>
          </cell>
          <cell r="G11668" t="str">
            <v>MACT Source Categories</v>
          </cell>
          <cell r="H11668" t="str">
            <v>Vinyl-based Resins</v>
          </cell>
          <cell r="I11668" t="str">
            <v>Polyvinyl Chloride and Copolymers Production - Suspension Process</v>
          </cell>
          <cell r="J11668" t="str">
            <v>Process Vents, Reactor: Safety Valve Vents</v>
          </cell>
          <cell r="N11668">
            <v>40988</v>
          </cell>
        </row>
        <row r="11669">
          <cell r="A11669" t="str">
            <v>64630025</v>
          </cell>
          <cell r="B11669" t="str">
            <v>Point</v>
          </cell>
          <cell r="C11669" t="str">
            <v>Polyvinyl Chloride&amp;Copolymers -Suspension Process /Process Vents, Stripper: Vinyl Chloride Stripped from Polymer to Atmos</v>
          </cell>
          <cell r="D11669" t="str">
            <v>Industrial Processes - Chemical Manuf</v>
          </cell>
          <cell r="G11669" t="str">
            <v>MACT Source Categories</v>
          </cell>
          <cell r="H11669" t="str">
            <v>Vinyl-based Resins</v>
          </cell>
          <cell r="I11669" t="str">
            <v>Polyvinyl Chloride and Copolymers Production - Suspension Process</v>
          </cell>
          <cell r="J11669" t="str">
            <v>Process Vents, Stripper: Vinyl Chloride Stripped from Polymer to Atmos</v>
          </cell>
          <cell r="N11669">
            <v>40988</v>
          </cell>
        </row>
        <row r="11670">
          <cell r="A11670" t="str">
            <v>64630026</v>
          </cell>
          <cell r="B11670" t="str">
            <v>Point</v>
          </cell>
          <cell r="C11670" t="str">
            <v>Polyvinyl Chloride &amp; Copolymers -Suspension Process /Process Vents, Stripper: Transfer of Batch</v>
          </cell>
          <cell r="D11670" t="str">
            <v>Industrial Processes - Chemical Manuf</v>
          </cell>
          <cell r="G11670" t="str">
            <v>MACT Source Categories</v>
          </cell>
          <cell r="H11670" t="str">
            <v>Vinyl-based Resins</v>
          </cell>
          <cell r="I11670" t="str">
            <v>Polyvinyl Chloride and Copolymers Production - Suspension Process</v>
          </cell>
          <cell r="J11670" t="str">
            <v>Process Vents, Stripper: Transfer of Batch</v>
          </cell>
          <cell r="N11670">
            <v>40988</v>
          </cell>
        </row>
        <row r="11671">
          <cell r="A11671" t="str">
            <v>64630030</v>
          </cell>
          <cell r="B11671" t="str">
            <v>Point</v>
          </cell>
          <cell r="C11671" t="str">
            <v>Polyvinyl Chloride &amp; Copolymers -Suspension Process /Process Vents: Slurry Blend Tank</v>
          </cell>
          <cell r="D11671" t="str">
            <v>Industrial Processes - Chemical Manuf</v>
          </cell>
          <cell r="G11671" t="str">
            <v>MACT Source Categories</v>
          </cell>
          <cell r="H11671" t="str">
            <v>Vinyl-based Resins</v>
          </cell>
          <cell r="I11671" t="str">
            <v>Polyvinyl Chloride and Copolymers Production - Suspension Process</v>
          </cell>
          <cell r="J11671" t="str">
            <v>Process Vents: Slurry Blend Tank</v>
          </cell>
          <cell r="N11671">
            <v>40988</v>
          </cell>
        </row>
        <row r="11672">
          <cell r="A11672" t="str">
            <v>64630035</v>
          </cell>
          <cell r="B11672" t="str">
            <v>Point</v>
          </cell>
          <cell r="C11672" t="str">
            <v>Polyvinyl Chloride &amp; Copolymers -Suspension Process /Process Vents: Centrifuge</v>
          </cell>
          <cell r="D11672" t="str">
            <v>Industrial Processes - Chemical Manuf</v>
          </cell>
          <cell r="G11672" t="str">
            <v>MACT Source Categories</v>
          </cell>
          <cell r="H11672" t="str">
            <v>Vinyl-based Resins</v>
          </cell>
          <cell r="I11672" t="str">
            <v>Polyvinyl Chloride and Copolymers Production - Suspension Process</v>
          </cell>
          <cell r="J11672" t="str">
            <v>Process Vents: Centrifuge</v>
          </cell>
          <cell r="N11672">
            <v>40988</v>
          </cell>
        </row>
        <row r="11673">
          <cell r="A11673" t="str">
            <v>64630040</v>
          </cell>
          <cell r="B11673" t="str">
            <v>Point</v>
          </cell>
          <cell r="C11673" t="str">
            <v>Polyvinyl Chloride &amp; Copolymers -Suspension Process /Process Vents: Rotary Dryer</v>
          </cell>
          <cell r="D11673" t="str">
            <v>Industrial Processes - Chemical Manuf</v>
          </cell>
          <cell r="G11673" t="str">
            <v>MACT Source Categories</v>
          </cell>
          <cell r="H11673" t="str">
            <v>Vinyl-based Resins</v>
          </cell>
          <cell r="I11673" t="str">
            <v>Polyvinyl Chloride and Copolymers Production - Suspension Process</v>
          </cell>
          <cell r="J11673" t="str">
            <v>Process Vents: Direct Rotary Dryer [for indirect USE 64630043]</v>
          </cell>
          <cell r="N11673">
            <v>41298</v>
          </cell>
        </row>
        <row r="11674">
          <cell r="A11674" t="str">
            <v>64630041</v>
          </cell>
          <cell r="B11674" t="str">
            <v>Point</v>
          </cell>
          <cell r="C11674" t="str">
            <v>Polyvinyl Chloride &amp; Copolymers -Suspension Process /Process Vents: Flash Dryer</v>
          </cell>
          <cell r="D11674" t="str">
            <v>Industrial Processes - Chemical Manuf</v>
          </cell>
          <cell r="G11674" t="str">
            <v>MACT Source Categories</v>
          </cell>
          <cell r="H11674" t="str">
            <v>Vinyl-based Resins</v>
          </cell>
          <cell r="I11674" t="str">
            <v>Polyvinyl Chloride and Copolymers Production - Suspension Process</v>
          </cell>
          <cell r="J11674" t="str">
            <v>Process Vents: Flash Dryer</v>
          </cell>
          <cell r="N11674">
            <v>40988</v>
          </cell>
        </row>
        <row r="11675">
          <cell r="A11675" t="str">
            <v>64630042</v>
          </cell>
          <cell r="B11675" t="str">
            <v>Point</v>
          </cell>
          <cell r="C11675" t="str">
            <v>Polyvinyl Chloride &amp; Copolymers -Suspension Process /Process Vents: Fluidized Bed Dryer</v>
          </cell>
          <cell r="D11675" t="str">
            <v>Industrial Processes - Chemical Manuf</v>
          </cell>
          <cell r="G11675" t="str">
            <v>MACT Source Categories</v>
          </cell>
          <cell r="H11675" t="str">
            <v>Vinyl-based Resins</v>
          </cell>
          <cell r="I11675" t="str">
            <v>Polyvinyl Chloride and Copolymers Production - Suspension Process</v>
          </cell>
          <cell r="J11675" t="str">
            <v>Process Vents: Fluidized Bed Dryer</v>
          </cell>
          <cell r="N11675">
            <v>40988</v>
          </cell>
        </row>
        <row r="11676">
          <cell r="A11676" t="str">
            <v>64630043</v>
          </cell>
          <cell r="B11676" t="str">
            <v>Point</v>
          </cell>
          <cell r="D11676" t="str">
            <v>Industrial Processes - Chemical Manuf</v>
          </cell>
          <cell r="G11676" t="str">
            <v>MACT Source Categories</v>
          </cell>
          <cell r="H11676" t="str">
            <v>Vinyl-based Resins</v>
          </cell>
          <cell r="I11676" t="str">
            <v>Polyvinyl Chloride and Copolymers Production - Suspension Process</v>
          </cell>
          <cell r="J11676" t="str">
            <v>Process Vents: Indirect Rotary Dryer</v>
          </cell>
          <cell r="N11676">
            <v>41311</v>
          </cell>
        </row>
        <row r="11677">
          <cell r="A11677" t="str">
            <v>64630050</v>
          </cell>
          <cell r="B11677" t="str">
            <v>Point</v>
          </cell>
          <cell r="C11677" t="str">
            <v>Polyvinyl Chloride &amp; Copolymers -Suspension Process /Process Vents: Silo Storage</v>
          </cell>
          <cell r="D11677" t="str">
            <v>Industrial Processes - Storage and Transfer</v>
          </cell>
          <cell r="G11677" t="str">
            <v>MACT Source Categories</v>
          </cell>
          <cell r="H11677" t="str">
            <v>Vinyl-based Resins</v>
          </cell>
          <cell r="I11677" t="str">
            <v>Polyvinyl Chloride and Copolymers Production - Suspension Process</v>
          </cell>
          <cell r="J11677" t="str">
            <v>Process Vents: Silo Storage</v>
          </cell>
          <cell r="N11677">
            <v>40988</v>
          </cell>
        </row>
        <row r="11678">
          <cell r="A11678" t="str">
            <v>64630051</v>
          </cell>
          <cell r="B11678" t="str">
            <v>Point</v>
          </cell>
          <cell r="C11678" t="str">
            <v>Polyvinyl Chloride &amp; Copolymers -Suspension Process /Process Vents, Bagger Area: Machines</v>
          </cell>
          <cell r="D11678" t="str">
            <v>Industrial Processes - Chemical Manuf</v>
          </cell>
          <cell r="G11678" t="str">
            <v>MACT Source Categories</v>
          </cell>
          <cell r="H11678" t="str">
            <v>Vinyl-based Resins</v>
          </cell>
          <cell r="I11678" t="str">
            <v>Polyvinyl Chloride and Copolymers Production - Suspension Process</v>
          </cell>
          <cell r="J11678" t="str">
            <v>Process Vents, Bagger Area: Machines</v>
          </cell>
          <cell r="N11678">
            <v>40988</v>
          </cell>
        </row>
        <row r="11679">
          <cell r="A11679" t="str">
            <v>64630052</v>
          </cell>
          <cell r="B11679" t="str">
            <v>Point</v>
          </cell>
          <cell r="C11679" t="str">
            <v>Polyvinyl Chloride &amp; Copolymers -Suspension Process /Process Vents, Bagger Area: Resin Transfer</v>
          </cell>
          <cell r="D11679" t="str">
            <v>Industrial Processes - Storage and Transfer</v>
          </cell>
          <cell r="G11679" t="str">
            <v>MACT Source Categories</v>
          </cell>
          <cell r="H11679" t="str">
            <v>Vinyl-based Resins</v>
          </cell>
          <cell r="I11679" t="str">
            <v>Polyvinyl Chloride and Copolymers Production - Suspension Process</v>
          </cell>
          <cell r="J11679" t="str">
            <v>Process Vents, Bagger Area: Resin Transfer</v>
          </cell>
          <cell r="N11679">
            <v>40988</v>
          </cell>
        </row>
        <row r="11680">
          <cell r="A11680" t="str">
            <v>64630053</v>
          </cell>
          <cell r="B11680" t="str">
            <v>Point</v>
          </cell>
          <cell r="C11680" t="str">
            <v>Polyvinyl Chloride &amp; Copolymers -Suspension Process /Process Vents: Bulk Loading</v>
          </cell>
          <cell r="D11680" t="str">
            <v>Industrial Processes - Chemical Manuf</v>
          </cell>
          <cell r="G11680" t="str">
            <v>MACT Source Categories</v>
          </cell>
          <cell r="H11680" t="str">
            <v>Vinyl-based Resins</v>
          </cell>
          <cell r="I11680" t="str">
            <v>Polyvinyl Chloride and Copolymers Production - Suspension Process</v>
          </cell>
          <cell r="J11680" t="str">
            <v>Process Vents: Bulk Loading</v>
          </cell>
          <cell r="N11680">
            <v>40988</v>
          </cell>
        </row>
        <row r="11681">
          <cell r="A11681" t="str">
            <v>64630054</v>
          </cell>
          <cell r="B11681" t="str">
            <v>Point</v>
          </cell>
          <cell r="D11681" t="str">
            <v>Industrial Processes - Chemical Manuf</v>
          </cell>
          <cell r="G11681" t="str">
            <v>MACT Source Categories</v>
          </cell>
          <cell r="H11681" t="str">
            <v>Vinyl-based Resins</v>
          </cell>
          <cell r="I11681" t="str">
            <v>Polyvinyl Chloride and Copolymers Production - Suspension Process</v>
          </cell>
          <cell r="J11681" t="str">
            <v>Cooling Tower</v>
          </cell>
          <cell r="N11681">
            <v>41311</v>
          </cell>
        </row>
        <row r="11682">
          <cell r="A11682" t="str">
            <v>64630055</v>
          </cell>
          <cell r="B11682" t="str">
            <v>Point</v>
          </cell>
          <cell r="D11682" t="str">
            <v>Industrial Processes - Chemical Manuf</v>
          </cell>
          <cell r="G11682" t="str">
            <v>MACT Source Categories</v>
          </cell>
          <cell r="H11682" t="str">
            <v>Vinyl-based Resins</v>
          </cell>
          <cell r="I11682" t="str">
            <v>Polyvinyl Chloride and Copolymers Production - Suspension Process</v>
          </cell>
          <cell r="J11682" t="str">
            <v>Heat Exchanger</v>
          </cell>
          <cell r="N11682">
            <v>41311</v>
          </cell>
        </row>
        <row r="11683">
          <cell r="A11683" t="str">
            <v>64630056</v>
          </cell>
          <cell r="B11683" t="str">
            <v>Point</v>
          </cell>
          <cell r="D11683" t="str">
            <v>Industrial Processes - Chemical Manuf</v>
          </cell>
          <cell r="G11683" t="str">
            <v>MACT Source Categories</v>
          </cell>
          <cell r="H11683" t="str">
            <v>Vinyl-based Resins</v>
          </cell>
          <cell r="I11683" t="str">
            <v>Polyvinyl Chloride and Copolymers Production - Suspension Process</v>
          </cell>
          <cell r="J11683" t="str">
            <v>Sieve or Filter</v>
          </cell>
          <cell r="N11683">
            <v>41311</v>
          </cell>
        </row>
        <row r="11684">
          <cell r="A11684" t="str">
            <v>64630057</v>
          </cell>
          <cell r="B11684" t="str">
            <v>Point</v>
          </cell>
          <cell r="D11684" t="str">
            <v>Industrial Processes - Chemical Manuf</v>
          </cell>
          <cell r="G11684" t="str">
            <v>MACT Source Categories</v>
          </cell>
          <cell r="H11684" t="str">
            <v>Vinyl-based Resins</v>
          </cell>
          <cell r="I11684" t="str">
            <v>Polyvinyl Chloride and Copolymers Production - Suspension Process</v>
          </cell>
          <cell r="J11684" t="str">
            <v>Wastewater Storage</v>
          </cell>
          <cell r="N11684">
            <v>41311</v>
          </cell>
        </row>
        <row r="11685">
          <cell r="A11685" t="str">
            <v>64630058</v>
          </cell>
          <cell r="B11685" t="str">
            <v>Point</v>
          </cell>
          <cell r="D11685" t="str">
            <v>Industrial Processes - Chemical Manuf</v>
          </cell>
          <cell r="G11685" t="str">
            <v>MACT Source Categories</v>
          </cell>
          <cell r="H11685" t="str">
            <v>Vinyl-based Resins</v>
          </cell>
          <cell r="I11685" t="str">
            <v>Polyvinyl Chloride and Copolymers Production - Suspension Process</v>
          </cell>
          <cell r="J11685" t="str">
            <v>Vinyl Chloride Holding Tank</v>
          </cell>
          <cell r="N11685">
            <v>41311</v>
          </cell>
        </row>
        <row r="11686">
          <cell r="A11686" t="str">
            <v>64630059</v>
          </cell>
          <cell r="B11686" t="str">
            <v>Point</v>
          </cell>
          <cell r="D11686" t="str">
            <v>Industrial Processes - Chemical Manuf</v>
          </cell>
          <cell r="G11686" t="str">
            <v>MACT Source Categories</v>
          </cell>
          <cell r="H11686" t="str">
            <v>Vinyl-based Resins</v>
          </cell>
          <cell r="I11686" t="str">
            <v>Polyvinyl Chloride and Copolymers Production - Suspension Process</v>
          </cell>
          <cell r="J11686" t="str">
            <v>Gas Holder</v>
          </cell>
          <cell r="N11686">
            <v>41311</v>
          </cell>
        </row>
        <row r="11687">
          <cell r="A11687" t="str">
            <v>64630080</v>
          </cell>
          <cell r="B11687" t="str">
            <v>Point</v>
          </cell>
          <cell r="C11687" t="str">
            <v>Polyvinyl Chloride &amp; Copolymers -Suspension Process /Fugitive Emissions</v>
          </cell>
          <cell r="D11687" t="str">
            <v>Industrial Processes - Chemical Manuf</v>
          </cell>
          <cell r="G11687" t="str">
            <v>MACT Source Categories</v>
          </cell>
          <cell r="H11687" t="str">
            <v>Vinyl-based Resins</v>
          </cell>
          <cell r="I11687" t="str">
            <v>Polyvinyl Chloride and Copolymers Production - Suspension Process</v>
          </cell>
          <cell r="J11687" t="str">
            <v>Fugitive Emissions</v>
          </cell>
          <cell r="N11687">
            <v>40988</v>
          </cell>
        </row>
        <row r="11688">
          <cell r="A11688" t="str">
            <v>64630081</v>
          </cell>
          <cell r="B11688" t="str">
            <v>Point</v>
          </cell>
          <cell r="C11688" t="str">
            <v>Polyvinyl Chloride &amp; Copolymers -Suspension Process /Fugitive Emissions: Manhole Cover Seals</v>
          </cell>
          <cell r="D11688" t="str">
            <v>Industrial Processes - Chemical Manuf</v>
          </cell>
          <cell r="G11688" t="str">
            <v>MACT Source Categories</v>
          </cell>
          <cell r="H11688" t="str">
            <v>Vinyl-based Resins</v>
          </cell>
          <cell r="I11688" t="str">
            <v>Polyvinyl Chloride and Copolymers Production - Suspension Process</v>
          </cell>
          <cell r="J11688" t="str">
            <v>Fugitive Emissions: Manhole Cover Seals</v>
          </cell>
          <cell r="N11688">
            <v>40988</v>
          </cell>
        </row>
        <row r="11689">
          <cell r="A11689" t="str">
            <v>64630082</v>
          </cell>
          <cell r="B11689" t="str">
            <v>Point</v>
          </cell>
          <cell r="C11689" t="str">
            <v>Polyvinyl Chloride&amp;Copolymers -Suspension Process /Fugitive Emissions: Opening of Equipment for Inspection or Maintenance</v>
          </cell>
          <cell r="D11689" t="str">
            <v>Industrial Processes - Chemical Manuf</v>
          </cell>
          <cell r="G11689" t="str">
            <v>MACT Source Categories</v>
          </cell>
          <cell r="H11689" t="str">
            <v>Vinyl-based Resins</v>
          </cell>
          <cell r="I11689" t="str">
            <v>Polyvinyl Chloride and Copolymers Production - Suspension Process</v>
          </cell>
          <cell r="J11689" t="str">
            <v>Fugitive Emissions: Opening of Equipment for Inspection or Maintenance</v>
          </cell>
          <cell r="N11689">
            <v>40988</v>
          </cell>
        </row>
        <row r="11690">
          <cell r="A11690" t="str">
            <v>64630083</v>
          </cell>
          <cell r="B11690" t="str">
            <v>Point</v>
          </cell>
          <cell r="C11690" t="str">
            <v>Polyvinyl Chloride &amp; Copolymers -Suspension Process /Fugitive Emissions: Manual Venting</v>
          </cell>
          <cell r="D11690" t="str">
            <v>Industrial Processes - Chemical Manuf</v>
          </cell>
          <cell r="G11690" t="str">
            <v>MACT Source Categories</v>
          </cell>
          <cell r="H11690" t="str">
            <v>Vinyl-based Resins</v>
          </cell>
          <cell r="I11690" t="str">
            <v>Polyvinyl Chloride and Copolymers Production - Suspension Process</v>
          </cell>
          <cell r="J11690" t="str">
            <v>Fugitive Emissions: Manual Venting</v>
          </cell>
          <cell r="N11690">
            <v>40988</v>
          </cell>
        </row>
        <row r="11691">
          <cell r="A11691" t="str">
            <v>64630084</v>
          </cell>
          <cell r="B11691" t="str">
            <v>Point</v>
          </cell>
          <cell r="D11691" t="str">
            <v>Industrial Processes - Chemical Manuf</v>
          </cell>
          <cell r="G11691" t="str">
            <v>MACT Source Categories</v>
          </cell>
          <cell r="H11691" t="str">
            <v>Vinyl-based Resins</v>
          </cell>
          <cell r="I11691" t="str">
            <v>Polyvinyl Chloride and Copolymers Production - Suspension Process</v>
          </cell>
          <cell r="J11691" t="str">
            <v>Equipment Leaks [See also 646300 -85 -86 or -87]</v>
          </cell>
          <cell r="N11691">
            <v>41311</v>
          </cell>
        </row>
        <row r="11692">
          <cell r="A11692" t="str">
            <v>64630085</v>
          </cell>
          <cell r="B11692" t="str">
            <v>Point</v>
          </cell>
          <cell r="D11692" t="str">
            <v>Industrial Processes - Chemical Manuf</v>
          </cell>
          <cell r="G11692" t="str">
            <v>MACT Source Categories</v>
          </cell>
          <cell r="H11692" t="str">
            <v>Vinyl-based Resins</v>
          </cell>
          <cell r="I11692" t="str">
            <v>Polyvinyl Chloride and Copolymers Production - Suspension Process</v>
          </cell>
          <cell r="J11692" t="str">
            <v>Equipment Leaks- Pumps</v>
          </cell>
          <cell r="N11692">
            <v>41311</v>
          </cell>
        </row>
        <row r="11693">
          <cell r="A11693" t="str">
            <v>64630086</v>
          </cell>
          <cell r="B11693" t="str">
            <v>Point</v>
          </cell>
          <cell r="D11693" t="str">
            <v>Industrial Processes - Chemical Manuf</v>
          </cell>
          <cell r="G11693" t="str">
            <v>MACT Source Categories</v>
          </cell>
          <cell r="H11693" t="str">
            <v>Vinyl-based Resins</v>
          </cell>
          <cell r="I11693" t="str">
            <v>Polyvinyl Chloride and Copolymers Production - Suspension Process</v>
          </cell>
          <cell r="J11693" t="str">
            <v>Equipment Leaks- Valves</v>
          </cell>
          <cell r="N11693">
            <v>41311</v>
          </cell>
        </row>
        <row r="11694">
          <cell r="A11694" t="str">
            <v>64630087</v>
          </cell>
          <cell r="B11694" t="str">
            <v>Point</v>
          </cell>
          <cell r="D11694" t="str">
            <v>Industrial Processes - Chemical Manuf</v>
          </cell>
          <cell r="G11694" t="str">
            <v>MACT Source Categories</v>
          </cell>
          <cell r="H11694" t="str">
            <v>Vinyl-based Resins</v>
          </cell>
          <cell r="I11694" t="str">
            <v>Polyvinyl Chloride and Copolymers Production - Suspension Process</v>
          </cell>
          <cell r="J11694" t="str">
            <v>Equipment Leaks- Connectors</v>
          </cell>
          <cell r="N11694">
            <v>41311</v>
          </cell>
        </row>
        <row r="11695">
          <cell r="A11695" t="str">
            <v>64631001</v>
          </cell>
          <cell r="B11695" t="str">
            <v>Point</v>
          </cell>
          <cell r="C11695" t="str">
            <v>Polyvinyl Chloride &amp; Copolymers -Dispersion Process /PVC and Copolymers Production: Dispersion Process</v>
          </cell>
          <cell r="D11695" t="str">
            <v>Industrial Processes - Chemical Manuf</v>
          </cell>
          <cell r="G11695" t="str">
            <v>MACT Source Categories</v>
          </cell>
          <cell r="H11695" t="str">
            <v>Vinyl-based Resins</v>
          </cell>
          <cell r="I11695" t="str">
            <v>Polyvinyl Chloride and Copolymers Production - Dispersion Process</v>
          </cell>
          <cell r="J11695" t="str">
            <v>PVC and Copolymers Production: Dispersion Process</v>
          </cell>
          <cell r="N11695">
            <v>40988</v>
          </cell>
        </row>
        <row r="11696">
          <cell r="A11696" t="str">
            <v>64631010</v>
          </cell>
          <cell r="B11696" t="str">
            <v>Point</v>
          </cell>
          <cell r="C11696" t="str">
            <v>Polyvinyl Chloride &amp; Copolymers -Dispersion Process /Process Vents: Dispersion Process</v>
          </cell>
          <cell r="D11696" t="str">
            <v>Industrial Processes - Chemical Manuf</v>
          </cell>
          <cell r="G11696" t="str">
            <v>MACT Source Categories</v>
          </cell>
          <cell r="H11696" t="str">
            <v>Vinyl-based Resins</v>
          </cell>
          <cell r="I11696" t="str">
            <v>Polyvinyl Chloride and Copolymers Production - Dispersion Process</v>
          </cell>
          <cell r="J11696" t="str">
            <v>Process Vents: Dispersion Process</v>
          </cell>
          <cell r="N11696">
            <v>40988</v>
          </cell>
        </row>
        <row r="11697">
          <cell r="A11697" t="str">
            <v>64631011</v>
          </cell>
          <cell r="B11697" t="str">
            <v>Point</v>
          </cell>
          <cell r="C11697" t="str">
            <v>Polyvinyl Chloride &amp; Copolymers -Dispersion Process /Process Vents: VCM Evaporator Monomer Recovery</v>
          </cell>
          <cell r="D11697" t="str">
            <v>Industrial Processes - Chemical Manuf</v>
          </cell>
          <cell r="G11697" t="str">
            <v>MACT Source Categories</v>
          </cell>
          <cell r="H11697" t="str">
            <v>Vinyl-based Resins</v>
          </cell>
          <cell r="I11697" t="str">
            <v>Polyvinyl Chloride and Copolymers Production - Dispersion Process</v>
          </cell>
          <cell r="J11697" t="str">
            <v>Process Vents: VCM Evaporator Monomer Recovery</v>
          </cell>
          <cell r="N11697">
            <v>40988</v>
          </cell>
        </row>
        <row r="11698">
          <cell r="A11698" t="str">
            <v>64631012</v>
          </cell>
          <cell r="B11698" t="str">
            <v>Point</v>
          </cell>
          <cell r="C11698" t="str">
            <v>Polyvinyl Chloride &amp; Copolymers -Dispersion Process /Process Vents: Weight Tanks</v>
          </cell>
          <cell r="D11698" t="str">
            <v>Industrial Processes - Chemical Manuf</v>
          </cell>
          <cell r="G11698" t="str">
            <v>MACT Source Categories</v>
          </cell>
          <cell r="H11698" t="str">
            <v>Vinyl-based Resins</v>
          </cell>
          <cell r="I11698" t="str">
            <v>Polyvinyl Chloride and Copolymers Production - Dispersion Process</v>
          </cell>
          <cell r="J11698" t="str">
            <v>Process Vents: Weight Tanks</v>
          </cell>
          <cell r="N11698">
            <v>40988</v>
          </cell>
        </row>
        <row r="11699">
          <cell r="A11699" t="str">
            <v>64631015</v>
          </cell>
          <cell r="B11699" t="str">
            <v>Point</v>
          </cell>
          <cell r="C11699" t="str">
            <v>Polyvinyl Chloride &amp; Copolymers -Dispersion Process /Process Vents, Reactor: Opening Loss</v>
          </cell>
          <cell r="D11699" t="str">
            <v>Industrial Processes - Chemical Manuf</v>
          </cell>
          <cell r="G11699" t="str">
            <v>MACT Source Categories</v>
          </cell>
          <cell r="H11699" t="str">
            <v>Vinyl-based Resins</v>
          </cell>
          <cell r="I11699" t="str">
            <v>Polyvinyl Chloride and Copolymers Production - Dispersion Process</v>
          </cell>
          <cell r="J11699" t="str">
            <v>Process Vents, Reactor: Opening Loss</v>
          </cell>
          <cell r="N11699">
            <v>40988</v>
          </cell>
        </row>
        <row r="11700">
          <cell r="A11700" t="str">
            <v>64631016</v>
          </cell>
          <cell r="B11700" t="str">
            <v>Point</v>
          </cell>
          <cell r="C11700" t="str">
            <v>Polyvinyl Chloride &amp; Copolymers -Dispersion Process /Process Vents, Reactor: Safety Valve Vents</v>
          </cell>
          <cell r="D11700" t="str">
            <v>Industrial Processes - Chemical Manuf</v>
          </cell>
          <cell r="G11700" t="str">
            <v>MACT Source Categories</v>
          </cell>
          <cell r="H11700" t="str">
            <v>Vinyl-based Resins</v>
          </cell>
          <cell r="I11700" t="str">
            <v>Polyvinyl Chloride and Copolymers Production - Dispersion Process</v>
          </cell>
          <cell r="J11700" t="str">
            <v>Process Vents, Reactor: Safety Valve Vents</v>
          </cell>
          <cell r="N11700">
            <v>40988</v>
          </cell>
        </row>
        <row r="11701">
          <cell r="A11701" t="str">
            <v>64631025</v>
          </cell>
          <cell r="B11701" t="str">
            <v>Point</v>
          </cell>
          <cell r="C11701" t="str">
            <v>Polyvinyl Chloride&amp;Copolymers -Dispersion Process /Process Vents, Stripper: Vinyl Chloride Stripped from Polymer to Atmos</v>
          </cell>
          <cell r="D11701" t="str">
            <v>Industrial Processes - Chemical Manuf</v>
          </cell>
          <cell r="G11701" t="str">
            <v>MACT Source Categories</v>
          </cell>
          <cell r="H11701" t="str">
            <v>Vinyl-based Resins</v>
          </cell>
          <cell r="I11701" t="str">
            <v>Polyvinyl Chloride and Copolymers Production - Dispersion Process</v>
          </cell>
          <cell r="J11701" t="str">
            <v>Process Vents, Stripper: Vinyl Chloride Stripped from Polymer to Atmos</v>
          </cell>
          <cell r="N11701">
            <v>40988</v>
          </cell>
        </row>
        <row r="11702">
          <cell r="A11702" t="str">
            <v>64631026</v>
          </cell>
          <cell r="B11702" t="str">
            <v>Point</v>
          </cell>
          <cell r="C11702" t="str">
            <v>Polyvinyl Chloride &amp; Copolymers -Dispersion Process /Process Vents, Stripper: Transfer of Batch</v>
          </cell>
          <cell r="D11702" t="str">
            <v>Industrial Processes - Chemical Manuf</v>
          </cell>
          <cell r="G11702" t="str">
            <v>MACT Source Categories</v>
          </cell>
          <cell r="H11702" t="str">
            <v>Vinyl-based Resins</v>
          </cell>
          <cell r="I11702" t="str">
            <v>Polyvinyl Chloride and Copolymers Production - Dispersion Process</v>
          </cell>
          <cell r="J11702" t="str">
            <v>Process Vents, Stripper: Transfer of Batch</v>
          </cell>
          <cell r="N11702">
            <v>40988</v>
          </cell>
        </row>
        <row r="11703">
          <cell r="A11703" t="str">
            <v>64631030</v>
          </cell>
          <cell r="B11703" t="str">
            <v>Point</v>
          </cell>
          <cell r="C11703" t="str">
            <v>Polyvinyl Chloride &amp; Copolymers -Dispersion Process /Process Vents: Slurry Blend Tank</v>
          </cell>
          <cell r="D11703" t="str">
            <v>Industrial Processes - Chemical Manuf</v>
          </cell>
          <cell r="G11703" t="str">
            <v>MACT Source Categories</v>
          </cell>
          <cell r="H11703" t="str">
            <v>Vinyl-based Resins</v>
          </cell>
          <cell r="I11703" t="str">
            <v>Polyvinyl Chloride and Copolymers Production - Dispersion Process</v>
          </cell>
          <cell r="J11703" t="str">
            <v>Process Vents: Slurry Blend Tank</v>
          </cell>
          <cell r="N11703">
            <v>40988</v>
          </cell>
        </row>
        <row r="11704">
          <cell r="A11704" t="str">
            <v>64631040</v>
          </cell>
          <cell r="B11704" t="str">
            <v>Point</v>
          </cell>
          <cell r="C11704" t="str">
            <v>Polyvinyl Chloride &amp; Copolymers -Dispersion Process /Process Vents: Spray Dryer</v>
          </cell>
          <cell r="D11704" t="str">
            <v>Industrial Processes - Chemical Manuf</v>
          </cell>
          <cell r="G11704" t="str">
            <v>MACT Source Categories</v>
          </cell>
          <cell r="H11704" t="str">
            <v>Vinyl-based Resins</v>
          </cell>
          <cell r="I11704" t="str">
            <v>Polyvinyl Chloride and Copolymers Production - Dispersion Process</v>
          </cell>
          <cell r="J11704" t="str">
            <v>Process Vents: Spray Dryer</v>
          </cell>
          <cell r="N11704">
            <v>40988</v>
          </cell>
        </row>
        <row r="11705">
          <cell r="A11705" t="str">
            <v>64631041</v>
          </cell>
          <cell r="B11705" t="str">
            <v>Point</v>
          </cell>
          <cell r="D11705" t="str">
            <v>Industrial Processes - Chemical Manuf</v>
          </cell>
          <cell r="G11705" t="str">
            <v>MACT Source Categories</v>
          </cell>
          <cell r="H11705" t="str">
            <v>Vinyl-based Resins</v>
          </cell>
          <cell r="I11705" t="str">
            <v>Polyvinyl Chloride and Copolymers Production - Dispersion Process</v>
          </cell>
          <cell r="J11705" t="str">
            <v>Process Vents: Product Filter or Sieve</v>
          </cell>
          <cell r="N11705">
            <v>41310</v>
          </cell>
        </row>
        <row r="11706">
          <cell r="A11706" t="str">
            <v>64631050</v>
          </cell>
          <cell r="B11706" t="str">
            <v>Point</v>
          </cell>
          <cell r="C11706" t="str">
            <v>Polyvinyl Chloride &amp; Copolymers -Dispersion Process /Process Vents: Silo Storage</v>
          </cell>
          <cell r="D11706" t="str">
            <v>Industrial Processes - Storage and Transfer</v>
          </cell>
          <cell r="G11706" t="str">
            <v>MACT Source Categories</v>
          </cell>
          <cell r="H11706" t="str">
            <v>Vinyl-based Resins</v>
          </cell>
          <cell r="I11706" t="str">
            <v>Polyvinyl Chloride and Copolymers Production - Dispersion Process</v>
          </cell>
          <cell r="J11706" t="str">
            <v>Process Vents: Silo Storage</v>
          </cell>
          <cell r="N11706">
            <v>40988</v>
          </cell>
        </row>
        <row r="11707">
          <cell r="A11707" t="str">
            <v>64631051</v>
          </cell>
          <cell r="B11707" t="str">
            <v>Point</v>
          </cell>
          <cell r="C11707" t="str">
            <v>Polyvinyl Chloride &amp; Copolymers -Dispersion Process /Process Vents, Bagger Area: Machines</v>
          </cell>
          <cell r="D11707" t="str">
            <v>Industrial Processes - Chemical Manuf</v>
          </cell>
          <cell r="G11707" t="str">
            <v>MACT Source Categories</v>
          </cell>
          <cell r="H11707" t="str">
            <v>Vinyl-based Resins</v>
          </cell>
          <cell r="I11707" t="str">
            <v>Polyvinyl Chloride and Copolymers Production - Dispersion Process</v>
          </cell>
          <cell r="J11707" t="str">
            <v>Process Vents, Bagger Area: Machines</v>
          </cell>
          <cell r="N11707">
            <v>40988</v>
          </cell>
        </row>
        <row r="11708">
          <cell r="A11708" t="str">
            <v>64631052</v>
          </cell>
          <cell r="B11708" t="str">
            <v>Point</v>
          </cell>
          <cell r="C11708" t="str">
            <v>Polyvinyl Chloride &amp; Copolymers -Dispersion Process /Process Vents, Bagger Area: Resin Transfer</v>
          </cell>
          <cell r="D11708" t="str">
            <v>Industrial Processes - Chemical Manuf</v>
          </cell>
          <cell r="G11708" t="str">
            <v>MACT Source Categories</v>
          </cell>
          <cell r="H11708" t="str">
            <v>Vinyl-based Resins</v>
          </cell>
          <cell r="I11708" t="str">
            <v>Polyvinyl Chloride and Copolymers Production - Dispersion Process</v>
          </cell>
          <cell r="J11708" t="str">
            <v>Process Vents, Bagger Area: Resin Transfer</v>
          </cell>
          <cell r="N11708">
            <v>40988</v>
          </cell>
        </row>
        <row r="11709">
          <cell r="A11709" t="str">
            <v>64631053</v>
          </cell>
          <cell r="B11709" t="str">
            <v>Point</v>
          </cell>
          <cell r="C11709" t="str">
            <v>Polyvinyl Chloride &amp; Copolymers -Dispersion Process /Process Vents: Bulk Loading</v>
          </cell>
          <cell r="D11709" t="str">
            <v>Industrial Processes - Chemical Manuf</v>
          </cell>
          <cell r="G11709" t="str">
            <v>MACT Source Categories</v>
          </cell>
          <cell r="H11709" t="str">
            <v>Vinyl-based Resins</v>
          </cell>
          <cell r="I11709" t="str">
            <v>Polyvinyl Chloride and Copolymers Production - Dispersion Process</v>
          </cell>
          <cell r="J11709" t="str">
            <v>Process Vents: Bulk Loading</v>
          </cell>
          <cell r="N11709">
            <v>40988</v>
          </cell>
        </row>
        <row r="11710">
          <cell r="A11710" t="str">
            <v>64631054</v>
          </cell>
          <cell r="B11710" t="str">
            <v>Point</v>
          </cell>
          <cell r="D11710" t="str">
            <v>Industrial Processes - Chemical Manuf</v>
          </cell>
          <cell r="G11710" t="str">
            <v>MACT Source Categories</v>
          </cell>
          <cell r="H11710" t="str">
            <v>Vinyl-based Resins</v>
          </cell>
          <cell r="I11710" t="str">
            <v>Polyvinyl Chloride and Copolymers Production - Dispersion Process</v>
          </cell>
          <cell r="J11710" t="str">
            <v>Cooling Tower</v>
          </cell>
          <cell r="N11710">
            <v>41347</v>
          </cell>
        </row>
        <row r="11711">
          <cell r="A11711" t="str">
            <v>64631055</v>
          </cell>
          <cell r="B11711" t="str">
            <v>Point</v>
          </cell>
          <cell r="D11711" t="str">
            <v>Industrial Processes - Chemical Manuf</v>
          </cell>
          <cell r="G11711" t="str">
            <v>MACT Source Categories</v>
          </cell>
          <cell r="H11711" t="str">
            <v>Vinyl-based Resins</v>
          </cell>
          <cell r="I11711" t="str">
            <v>Polyvinyl Chloride and Copolymers Production - Dispersion Process</v>
          </cell>
          <cell r="J11711" t="str">
            <v>Heat Exchanger</v>
          </cell>
          <cell r="N11711">
            <v>41310</v>
          </cell>
        </row>
        <row r="11712">
          <cell r="A11712" t="str">
            <v>64631056</v>
          </cell>
          <cell r="B11712" t="str">
            <v>Point</v>
          </cell>
          <cell r="D11712" t="str">
            <v>Industrial Processes - Chemical Manuf</v>
          </cell>
          <cell r="G11712" t="str">
            <v>MACT Source Categories</v>
          </cell>
          <cell r="H11712" t="str">
            <v>Vinyl-based Resins</v>
          </cell>
          <cell r="I11712" t="str">
            <v>Polyvinyl Chloride and Copolymers Production - Dispersion Process</v>
          </cell>
          <cell r="J11712" t="str">
            <v>Sieve or Filter</v>
          </cell>
          <cell r="N11712">
            <v>41310</v>
          </cell>
        </row>
        <row r="11713">
          <cell r="A11713" t="str">
            <v>64631057</v>
          </cell>
          <cell r="B11713" t="str">
            <v>Point</v>
          </cell>
          <cell r="D11713" t="str">
            <v>Industrial Processes - Chemical Manuf</v>
          </cell>
          <cell r="G11713" t="str">
            <v>MACT Source Categories</v>
          </cell>
          <cell r="H11713" t="str">
            <v>Vinyl-based Resins</v>
          </cell>
          <cell r="I11713" t="str">
            <v>Polyvinyl Chloride and Copolymers Production - Dispersion Process</v>
          </cell>
          <cell r="J11713" t="str">
            <v>Wastewater Storage</v>
          </cell>
          <cell r="N11713">
            <v>41310</v>
          </cell>
        </row>
        <row r="11714">
          <cell r="A11714" t="str">
            <v>64631058</v>
          </cell>
          <cell r="B11714" t="str">
            <v>Point</v>
          </cell>
          <cell r="D11714" t="str">
            <v>Industrial Processes - Chemical Manuf</v>
          </cell>
          <cell r="G11714" t="str">
            <v>MACT Source Categories</v>
          </cell>
          <cell r="H11714" t="str">
            <v>Vinyl-based Resins</v>
          </cell>
          <cell r="I11714" t="str">
            <v>Polyvinyl Chloride and Copolymers Production - Dispersion Process</v>
          </cell>
          <cell r="J11714" t="str">
            <v>Vinyl Chloride Holding Tank</v>
          </cell>
          <cell r="N11714">
            <v>41310</v>
          </cell>
        </row>
        <row r="11715">
          <cell r="A11715" t="str">
            <v>64631059</v>
          </cell>
          <cell r="B11715" t="str">
            <v>Point</v>
          </cell>
          <cell r="D11715" t="str">
            <v>Industrial Processes - Chemical Manuf</v>
          </cell>
          <cell r="G11715" t="str">
            <v>MACT Source  Categories</v>
          </cell>
          <cell r="H11715" t="str">
            <v>Vinyl-based Resins</v>
          </cell>
          <cell r="I11715" t="str">
            <v>Polyvinyl Chloride and Copolymers Production - Dispersion Process</v>
          </cell>
          <cell r="J11715" t="str">
            <v>Gas Holder</v>
          </cell>
          <cell r="N11715">
            <v>41310</v>
          </cell>
        </row>
        <row r="11716">
          <cell r="A11716" t="str">
            <v>64631080</v>
          </cell>
          <cell r="B11716" t="str">
            <v>Point</v>
          </cell>
          <cell r="C11716" t="str">
            <v>Polyvinyl Chloride &amp; Copolymers -Dispersion Process /Fugitive Emissions</v>
          </cell>
          <cell r="D11716" t="str">
            <v>Industrial Processes - Chemical Manuf</v>
          </cell>
          <cell r="G11716" t="str">
            <v>MACT Source Categories</v>
          </cell>
          <cell r="H11716" t="str">
            <v>Vinyl-based Resins</v>
          </cell>
          <cell r="I11716" t="str">
            <v>Polyvinyl Chloride and Copolymers Production - Dispersion Process</v>
          </cell>
          <cell r="J11716" t="str">
            <v>Equipment Leaks [See also 646310 -84 -85 or -86]</v>
          </cell>
          <cell r="N11716">
            <v>41298</v>
          </cell>
        </row>
        <row r="11717">
          <cell r="A11717" t="str">
            <v>64631081</v>
          </cell>
          <cell r="B11717" t="str">
            <v>Point</v>
          </cell>
          <cell r="C11717" t="str">
            <v>Polyvinyl Chloride &amp; Copolymers -Dispersion Process /Fugitive Emissions: Manhole Cover Seals</v>
          </cell>
          <cell r="D11717" t="str">
            <v>Industrial Processes - Chemical Manuf</v>
          </cell>
          <cell r="G11717" t="str">
            <v>MACT Source Categories</v>
          </cell>
          <cell r="H11717" t="str">
            <v>Vinyl-based Resins</v>
          </cell>
          <cell r="I11717" t="str">
            <v>Polyvinyl Chloride and Copolymers Production - Dispersion Process</v>
          </cell>
          <cell r="J11717" t="str">
            <v>Fugitive Emissions: Manhole Cover Seals</v>
          </cell>
          <cell r="N11717">
            <v>40988</v>
          </cell>
        </row>
        <row r="11718">
          <cell r="A11718" t="str">
            <v>64631082</v>
          </cell>
          <cell r="B11718" t="str">
            <v>Point</v>
          </cell>
          <cell r="C11718" t="str">
            <v>Polyvinyl Chloride &amp; Copolymers -Dispersion Process /Fugitive Emissions: Opening of Equip for Inspection or Maint</v>
          </cell>
          <cell r="D11718" t="str">
            <v>Industrial Processes - Chemical Manuf</v>
          </cell>
          <cell r="G11718" t="str">
            <v>MACT Source Categories</v>
          </cell>
          <cell r="H11718" t="str">
            <v>Vinyl-based Resins</v>
          </cell>
          <cell r="I11718" t="str">
            <v>Polyvinyl Chloride and Copolymers Production - Dispersion Process</v>
          </cell>
          <cell r="J11718" t="str">
            <v>Fugitive Emissions: Opening of Equipment for Inspection or Maintenance</v>
          </cell>
          <cell r="N11718">
            <v>40988</v>
          </cell>
        </row>
        <row r="11719">
          <cell r="A11719" t="str">
            <v>64631083</v>
          </cell>
          <cell r="B11719" t="str">
            <v>Point</v>
          </cell>
          <cell r="C11719" t="str">
            <v>Polyvinyl Chloride &amp; Copolymers -Dispersion Process /Fugitive Emissions: Manual Venting</v>
          </cell>
          <cell r="D11719" t="str">
            <v>Industrial Processes - Chemical Manuf</v>
          </cell>
          <cell r="G11719" t="str">
            <v>MACT Source Categories</v>
          </cell>
          <cell r="H11719" t="str">
            <v>Vinyl-based Resins</v>
          </cell>
          <cell r="I11719" t="str">
            <v>Polyvinyl Chloride and Copolymers Production - Dispersion Process</v>
          </cell>
          <cell r="J11719" t="str">
            <v>Fugitive Emissions: Manual Venting</v>
          </cell>
          <cell r="N11719">
            <v>40988</v>
          </cell>
        </row>
        <row r="11720">
          <cell r="A11720" t="str">
            <v>64631084</v>
          </cell>
          <cell r="B11720" t="str">
            <v>Point</v>
          </cell>
          <cell r="D11720" t="str">
            <v>Industrial Processes - Chemical Manuf</v>
          </cell>
          <cell r="G11720" t="str">
            <v>MACT Source Categories</v>
          </cell>
          <cell r="H11720" t="str">
            <v>Vinyl-based Resins</v>
          </cell>
          <cell r="I11720" t="str">
            <v>Polyvinyl Chloride and Copolymers Production - Dispersion Process</v>
          </cell>
          <cell r="J11720" t="str">
            <v>Equipment Leaks- Pumps</v>
          </cell>
          <cell r="N11720">
            <v>41310</v>
          </cell>
        </row>
        <row r="11721">
          <cell r="A11721" t="str">
            <v>64631085</v>
          </cell>
          <cell r="B11721" t="str">
            <v>Point</v>
          </cell>
          <cell r="D11721" t="str">
            <v>Industrial Processes - Chemical Manuf</v>
          </cell>
          <cell r="G11721" t="str">
            <v>MACT Source Categories</v>
          </cell>
          <cell r="H11721" t="str">
            <v>Vinyl-based Resins</v>
          </cell>
          <cell r="I11721" t="str">
            <v>Polyvinyl Chloride and Copolymers Production - Dispersion Process</v>
          </cell>
          <cell r="J11721" t="str">
            <v>Equipment Leaks- Valves</v>
          </cell>
          <cell r="N11721">
            <v>41310</v>
          </cell>
        </row>
        <row r="11722">
          <cell r="A11722" t="str">
            <v>64631086</v>
          </cell>
          <cell r="B11722" t="str">
            <v>Point</v>
          </cell>
          <cell r="D11722" t="str">
            <v>Industrial Processes - Chemical Manuf</v>
          </cell>
          <cell r="G11722" t="str">
            <v>MACT Source Catgories</v>
          </cell>
          <cell r="H11722" t="str">
            <v>Vinyl-based Resins</v>
          </cell>
          <cell r="I11722" t="str">
            <v>Polyvinyl Chloride and Copolymers Production - Dispersion Process</v>
          </cell>
          <cell r="J11722" t="str">
            <v>Equipment Leaks- Connectors</v>
          </cell>
          <cell r="N11722">
            <v>41310</v>
          </cell>
        </row>
        <row r="11723">
          <cell r="A11723" t="str">
            <v>64632001</v>
          </cell>
          <cell r="B11723" t="str">
            <v>Point</v>
          </cell>
          <cell r="C11723" t="str">
            <v>Polyvinyl Chloride &amp; Copolymers -Solvent Process /PVC and Copolymers Production: Solvent Process</v>
          </cell>
          <cell r="D11723" t="str">
            <v>Industrial Processes - Chemical Manuf</v>
          </cell>
          <cell r="G11723" t="str">
            <v>MACT Source Categories</v>
          </cell>
          <cell r="H11723" t="str">
            <v>Vinyl-based Resins</v>
          </cell>
          <cell r="I11723" t="str">
            <v>Polyvinyl Chloride and Copolymers Production - Solvent Process</v>
          </cell>
          <cell r="J11723" t="str">
            <v>PVC and Copolymers Production: Solvent Process</v>
          </cell>
          <cell r="N11723">
            <v>40988</v>
          </cell>
        </row>
        <row r="11724">
          <cell r="A11724" t="str">
            <v>64632010</v>
          </cell>
          <cell r="B11724" t="str">
            <v>Point</v>
          </cell>
          <cell r="C11724" t="str">
            <v>Polyvinyl Chloride &amp; Copolymers -Solvent Process /Process Vents: Solvent Process</v>
          </cell>
          <cell r="D11724" t="str">
            <v>Industrial Processes - Chemical Manuf</v>
          </cell>
          <cell r="G11724" t="str">
            <v>MACT Source Categories</v>
          </cell>
          <cell r="H11724" t="str">
            <v>Vinyl-based Resins</v>
          </cell>
          <cell r="I11724" t="str">
            <v>Polyvinyl Chloride and Copolymers Production - Solvent Process</v>
          </cell>
          <cell r="J11724" t="str">
            <v>Process Vents: Solvent Process</v>
          </cell>
          <cell r="N11724">
            <v>40988</v>
          </cell>
        </row>
        <row r="11725">
          <cell r="A11725" t="str">
            <v>64632011</v>
          </cell>
          <cell r="B11725" t="str">
            <v>Point</v>
          </cell>
          <cell r="C11725" t="str">
            <v>Polyvinyl Chloride &amp; Copolymers -Solvent Process /Process Vents: Monomer Recovery</v>
          </cell>
          <cell r="D11725" t="str">
            <v>Industrial Processes - Chemical Manuf</v>
          </cell>
          <cell r="G11725" t="str">
            <v>MACT Source Categories</v>
          </cell>
          <cell r="H11725" t="str">
            <v>Vinyl-based Resins</v>
          </cell>
          <cell r="I11725" t="str">
            <v>Polyvinyl Chloride and Copolymers Production - Solvent Process</v>
          </cell>
          <cell r="J11725" t="str">
            <v>Process Vents: Monomer Recovery</v>
          </cell>
          <cell r="N11725">
            <v>40988</v>
          </cell>
        </row>
        <row r="11726">
          <cell r="A11726" t="str">
            <v>64632015</v>
          </cell>
          <cell r="B11726" t="str">
            <v>Point</v>
          </cell>
          <cell r="C11726" t="str">
            <v>Polyvinyl Chloride &amp; Copolymers -Solvent Process /Process Vents, Reactor: Opening Loss</v>
          </cell>
          <cell r="D11726" t="str">
            <v>Industrial Processes - Chemical Manuf</v>
          </cell>
          <cell r="G11726" t="str">
            <v>MACT Source Categories</v>
          </cell>
          <cell r="H11726" t="str">
            <v>Vinyl-based Resins</v>
          </cell>
          <cell r="I11726" t="str">
            <v>Polyvinyl Chloride and Copolymers Production - Solvent Process</v>
          </cell>
          <cell r="J11726" t="str">
            <v>Process Vents, Reactor: Opening Loss</v>
          </cell>
          <cell r="N11726">
            <v>40988</v>
          </cell>
        </row>
        <row r="11727">
          <cell r="A11727" t="str">
            <v>64632016</v>
          </cell>
          <cell r="B11727" t="str">
            <v>Point</v>
          </cell>
          <cell r="C11727" t="str">
            <v>Polyvinyl Chloride &amp; Copolymers -Solvent Process /Process Vents, Reactor: Safety Valve Vents</v>
          </cell>
          <cell r="D11727" t="str">
            <v>Industrial Processes - Chemical Manuf</v>
          </cell>
          <cell r="G11727" t="str">
            <v>MACT Source Categories</v>
          </cell>
          <cell r="H11727" t="str">
            <v>Vinyl-based Resins</v>
          </cell>
          <cell r="I11727" t="str">
            <v>Polyvinyl Chloride and Copolymers Production - Solvent Process</v>
          </cell>
          <cell r="J11727" t="str">
            <v>Process Vents, Reactor: Safety Valve Vents</v>
          </cell>
          <cell r="N11727">
            <v>40988</v>
          </cell>
        </row>
        <row r="11728">
          <cell r="A11728" t="str">
            <v>64632020</v>
          </cell>
          <cell r="B11728" t="str">
            <v>Point</v>
          </cell>
          <cell r="C11728" t="str">
            <v>Polyvinyl Chloride &amp; Copolymers -Solvent Process /Process Vents: Flash Evaporator</v>
          </cell>
          <cell r="D11728" t="str">
            <v>Industrial Processes - Chemical Manuf</v>
          </cell>
          <cell r="G11728" t="str">
            <v>MACT Source Categories</v>
          </cell>
          <cell r="H11728" t="str">
            <v>Vinyl-based Resins</v>
          </cell>
          <cell r="I11728" t="str">
            <v>Polyvinyl Chloride and Copolymers Production - Solvent Process</v>
          </cell>
          <cell r="J11728" t="str">
            <v>Process Vents: Flash Evaporator</v>
          </cell>
          <cell r="N11728">
            <v>40988</v>
          </cell>
        </row>
        <row r="11729">
          <cell r="A11729" t="str">
            <v>64632030</v>
          </cell>
          <cell r="B11729" t="str">
            <v>Point</v>
          </cell>
          <cell r="C11729" t="str">
            <v>Polyvinyl Chloride &amp; Copolymers -Solvent Process /Process Vents: Dryer</v>
          </cell>
          <cell r="D11729" t="str">
            <v>Industrial Processes - Chemical Manuf</v>
          </cell>
          <cell r="G11729" t="str">
            <v>MACT Source Categories</v>
          </cell>
          <cell r="H11729" t="str">
            <v>Vinyl-based Resins</v>
          </cell>
          <cell r="I11729" t="str">
            <v>Polyvinyl Chloride and Copolymers Production - Solvent Process</v>
          </cell>
          <cell r="J11729" t="str">
            <v>Process Vents: Direct Dryer [for Indirect Dryer USE 64632031]</v>
          </cell>
          <cell r="N11729">
            <v>41298</v>
          </cell>
        </row>
        <row r="11730">
          <cell r="A11730" t="str">
            <v>64632031</v>
          </cell>
          <cell r="B11730" t="str">
            <v>Point</v>
          </cell>
          <cell r="D11730" t="str">
            <v>Industrial Processes - Chemical Manuf</v>
          </cell>
          <cell r="G11730" t="str">
            <v>MACT Source Categories</v>
          </cell>
          <cell r="H11730" t="str">
            <v>Vinyl-based Resins</v>
          </cell>
          <cell r="I11730" t="str">
            <v>Polyvinyl Chloride and Copolymers Production - Solvent Process</v>
          </cell>
          <cell r="J11730" t="str">
            <v>Process Vents: Indirect Dryer</v>
          </cell>
          <cell r="N11730">
            <v>41310</v>
          </cell>
        </row>
        <row r="11731">
          <cell r="A11731" t="str">
            <v>64632040</v>
          </cell>
          <cell r="B11731" t="str">
            <v>Point</v>
          </cell>
          <cell r="C11731" t="str">
            <v>Polyvinyl Chloride &amp; Copolymers -Solvent Process /Process Vents: Product Filters</v>
          </cell>
          <cell r="D11731" t="str">
            <v>Industrial Processes - Chemical Manuf</v>
          </cell>
          <cell r="G11731" t="str">
            <v>MACT Source Categories</v>
          </cell>
          <cell r="H11731" t="str">
            <v>Vinyl-based Resins</v>
          </cell>
          <cell r="I11731" t="str">
            <v>Polyvinyl Chloride and Copolymers Production - Solvent Process</v>
          </cell>
          <cell r="J11731" t="str">
            <v>Process Vents: Product Filter or Sieve</v>
          </cell>
          <cell r="N11731">
            <v>41298</v>
          </cell>
        </row>
        <row r="11732">
          <cell r="A11732" t="str">
            <v>64632041</v>
          </cell>
          <cell r="B11732" t="str">
            <v>Point</v>
          </cell>
          <cell r="C11732" t="str">
            <v>Polyvinyl Chloride &amp; Copolymers -Solvent Process /Process Vents: Product Screens</v>
          </cell>
          <cell r="D11732" t="str">
            <v>Industrial Processes - Chemical Manuf</v>
          </cell>
          <cell r="G11732" t="str">
            <v>MACT Source Categories</v>
          </cell>
          <cell r="H11732" t="str">
            <v>Vinyl-based Resins</v>
          </cell>
          <cell r="I11732" t="str">
            <v>Polyvinyl Chloride and Copolymers Production - Solvent Process</v>
          </cell>
          <cell r="J11732" t="str">
            <v>Process Vents: Product Screens</v>
          </cell>
          <cell r="N11732">
            <v>40988</v>
          </cell>
        </row>
        <row r="11733">
          <cell r="A11733" t="str">
            <v>64632042</v>
          </cell>
          <cell r="B11733" t="str">
            <v>Point</v>
          </cell>
          <cell r="C11733" t="str">
            <v>Polyvinyl Chloride &amp; Copolymers -Solvent Process /Process Vents: Grinder</v>
          </cell>
          <cell r="D11733" t="str">
            <v>Industrial Processes - Chemical Manuf</v>
          </cell>
          <cell r="G11733" t="str">
            <v>MACT Source Categories</v>
          </cell>
          <cell r="H11733" t="str">
            <v>Vinyl-based Resins</v>
          </cell>
          <cell r="I11733" t="str">
            <v>Polyvinyl Chloride and Copolymers Production - Solvent Process</v>
          </cell>
          <cell r="J11733" t="str">
            <v>Process Vents: Grinder</v>
          </cell>
          <cell r="N11733">
            <v>40988</v>
          </cell>
        </row>
        <row r="11734">
          <cell r="A11734" t="str">
            <v>64632050</v>
          </cell>
          <cell r="B11734" t="str">
            <v>Point</v>
          </cell>
          <cell r="C11734" t="str">
            <v>Polyvinyl Chloride &amp; Copolymers -Solvent Process /Process Vents: Silo Storage</v>
          </cell>
          <cell r="D11734" t="str">
            <v>Industrial Processes - Storage and Transfer</v>
          </cell>
          <cell r="G11734" t="str">
            <v>MACT Source Categories</v>
          </cell>
          <cell r="H11734" t="str">
            <v>Vinyl-based Resins</v>
          </cell>
          <cell r="I11734" t="str">
            <v>Polyvinyl Chloride and Copolymers Production - Solvent Process</v>
          </cell>
          <cell r="J11734" t="str">
            <v>Process Vents: Silo Storage</v>
          </cell>
          <cell r="N11734">
            <v>40988</v>
          </cell>
        </row>
        <row r="11735">
          <cell r="A11735" t="str">
            <v>64632051</v>
          </cell>
          <cell r="B11735" t="str">
            <v>Point</v>
          </cell>
          <cell r="C11735" t="str">
            <v>Polyvinyl Chloride &amp; Copolymers -Solvent Process /Process Vents, Bagger Area: Machines</v>
          </cell>
          <cell r="D11735" t="str">
            <v>Industrial Processes - Chemical Manuf</v>
          </cell>
          <cell r="G11735" t="str">
            <v>MACT Source Categories</v>
          </cell>
          <cell r="H11735" t="str">
            <v>Vinyl-based Resins</v>
          </cell>
          <cell r="I11735" t="str">
            <v>Polyvinyl Chloride and Copolymers Production - Solvent Process</v>
          </cell>
          <cell r="J11735" t="str">
            <v>Process Vents, Bagger Area: Machines</v>
          </cell>
          <cell r="N11735">
            <v>40988</v>
          </cell>
        </row>
        <row r="11736">
          <cell r="A11736" t="str">
            <v>64632052</v>
          </cell>
          <cell r="B11736" t="str">
            <v>Point</v>
          </cell>
          <cell r="C11736" t="str">
            <v>Polyvinyl Chloride &amp; Copolymers -Solvent Process /Process Vents, Bagger Area: Resin Transfer</v>
          </cell>
          <cell r="D11736" t="str">
            <v>Industrial Processes - Chemical Manuf</v>
          </cell>
          <cell r="G11736" t="str">
            <v>MACT Source Categories</v>
          </cell>
          <cell r="H11736" t="str">
            <v>Vinyl-based Resins</v>
          </cell>
          <cell r="I11736" t="str">
            <v>Polyvinyl Chloride and Copolymers Production - Solvent Process</v>
          </cell>
          <cell r="J11736" t="str">
            <v>Process Vents, Bagger Area: Resin Transfer</v>
          </cell>
          <cell r="N11736">
            <v>40988</v>
          </cell>
        </row>
        <row r="11737">
          <cell r="A11737" t="str">
            <v>64632053</v>
          </cell>
          <cell r="B11737" t="str">
            <v>Point</v>
          </cell>
          <cell r="C11737" t="str">
            <v>Polyvinyl Chloride &amp; Copolymers -Solvent Process /Process Vents: Bulk Loading</v>
          </cell>
          <cell r="D11737" t="str">
            <v>Industrial Processes - Chemical Manuf</v>
          </cell>
          <cell r="G11737" t="str">
            <v>MACT Source Categories</v>
          </cell>
          <cell r="H11737" t="str">
            <v>Vinyl-based Resins</v>
          </cell>
          <cell r="I11737" t="str">
            <v>Polyvinyl Chloride and Copolymers Production - Solvent Process</v>
          </cell>
          <cell r="J11737" t="str">
            <v>Process Vents: Bulk Loading</v>
          </cell>
          <cell r="N11737">
            <v>40988</v>
          </cell>
        </row>
        <row r="11738">
          <cell r="A11738" t="str">
            <v>64632054</v>
          </cell>
          <cell r="B11738" t="str">
            <v>Point</v>
          </cell>
          <cell r="D11738" t="str">
            <v>Industrial Processes - Chemical Manuf</v>
          </cell>
          <cell r="G11738" t="str">
            <v>MACT Source Categories</v>
          </cell>
          <cell r="H11738" t="str">
            <v>Vinyl-based Resins</v>
          </cell>
          <cell r="I11738" t="str">
            <v>Polyvinyl Chloride and Copolymers Production - Solvent Process</v>
          </cell>
          <cell r="J11738" t="str">
            <v>Cooling Tower</v>
          </cell>
          <cell r="N11738">
            <v>41310</v>
          </cell>
        </row>
        <row r="11739">
          <cell r="A11739" t="str">
            <v>64632055</v>
          </cell>
          <cell r="B11739" t="str">
            <v>Point</v>
          </cell>
          <cell r="D11739" t="str">
            <v>Industrial Processes - Chemical Manuf</v>
          </cell>
          <cell r="G11739" t="str">
            <v>MACT Source Categories</v>
          </cell>
          <cell r="H11739" t="str">
            <v>Vinyl-based Resins</v>
          </cell>
          <cell r="I11739" t="str">
            <v>Polyvinyl Chloride and Copolymers Production - Solvent Process</v>
          </cell>
          <cell r="J11739" t="str">
            <v>Heat Exchanger</v>
          </cell>
          <cell r="N11739">
            <v>41310</v>
          </cell>
        </row>
        <row r="11740">
          <cell r="A11740" t="str">
            <v>64632056</v>
          </cell>
          <cell r="B11740" t="str">
            <v>Point</v>
          </cell>
          <cell r="D11740" t="str">
            <v>Industrial Processes - Chemical Manuf</v>
          </cell>
          <cell r="G11740" t="str">
            <v>MACT Source Categories</v>
          </cell>
          <cell r="H11740" t="str">
            <v>Vinyl-based Resins</v>
          </cell>
          <cell r="I11740" t="str">
            <v>Polyvinyl Chloride and Copolymers Production - Solvent Process</v>
          </cell>
          <cell r="J11740" t="str">
            <v>Sieve or Filter</v>
          </cell>
          <cell r="N11740">
            <v>41310</v>
          </cell>
        </row>
        <row r="11741">
          <cell r="A11741" t="str">
            <v>64632057</v>
          </cell>
          <cell r="B11741" t="str">
            <v>Point</v>
          </cell>
          <cell r="D11741" t="str">
            <v>Industrial Processes - Chemical Manuf</v>
          </cell>
          <cell r="G11741" t="str">
            <v>MACT Source Categories</v>
          </cell>
          <cell r="H11741" t="str">
            <v>Vinyl-based Resins</v>
          </cell>
          <cell r="I11741" t="str">
            <v>Polyvinyl Chloride and Copolymers Production - Solvent Process</v>
          </cell>
          <cell r="J11741" t="str">
            <v>Wastewater Storage</v>
          </cell>
          <cell r="N11741">
            <v>41310</v>
          </cell>
        </row>
        <row r="11742">
          <cell r="A11742" t="str">
            <v>64632058</v>
          </cell>
          <cell r="B11742" t="str">
            <v>Point</v>
          </cell>
          <cell r="D11742" t="str">
            <v>Industrial Processes - Chemical Manuf</v>
          </cell>
          <cell r="G11742" t="str">
            <v>MACT Source Categories</v>
          </cell>
          <cell r="H11742" t="str">
            <v>Vinyl-based Resins</v>
          </cell>
          <cell r="I11742" t="str">
            <v>Polyvinyl Chloride and Copolymers Production - Solvent Process</v>
          </cell>
          <cell r="J11742" t="str">
            <v>Vinyl Chloride Holding Tank</v>
          </cell>
          <cell r="N11742">
            <v>41310</v>
          </cell>
        </row>
        <row r="11743">
          <cell r="A11743" t="str">
            <v>64632059</v>
          </cell>
          <cell r="B11743" t="str">
            <v>Point</v>
          </cell>
          <cell r="D11743" t="str">
            <v>Industrial Processes - Chemical Manuf</v>
          </cell>
          <cell r="G11743" t="str">
            <v>MACT Source Categories</v>
          </cell>
          <cell r="H11743" t="str">
            <v>Vinyl-based Resins</v>
          </cell>
          <cell r="I11743" t="str">
            <v>Polyvinyl Chloride and Copolymers Production - Solvent Process</v>
          </cell>
          <cell r="J11743" t="str">
            <v>Gas Holder</v>
          </cell>
          <cell r="N11743">
            <v>41310</v>
          </cell>
        </row>
        <row r="11744">
          <cell r="A11744" t="str">
            <v>64632080</v>
          </cell>
          <cell r="B11744" t="str">
            <v>Point</v>
          </cell>
          <cell r="C11744" t="str">
            <v>Polyvinyl Chloride &amp; Copolymers -Solvent Process /Fugitive Emissions</v>
          </cell>
          <cell r="D11744" t="str">
            <v>Industrial Processes - Chemical Manuf</v>
          </cell>
          <cell r="G11744" t="str">
            <v>MACT Source Categories</v>
          </cell>
          <cell r="H11744" t="str">
            <v>Vinyl-based Resins</v>
          </cell>
          <cell r="I11744" t="str">
            <v>Polyvinyl Chloride and Copolymers Production - Solvent Process</v>
          </cell>
          <cell r="J11744" t="str">
            <v>Equipment Leaks [See also 646320 -84 -85 or -86]</v>
          </cell>
          <cell r="N11744">
            <v>41298</v>
          </cell>
        </row>
        <row r="11745">
          <cell r="A11745" t="str">
            <v>64632081</v>
          </cell>
          <cell r="B11745" t="str">
            <v>Point</v>
          </cell>
          <cell r="C11745" t="str">
            <v>Polyvinyl Chloride &amp; Copolymers -Solvent Process /Fugitive Emissions: Manhole Cover Seals</v>
          </cell>
          <cell r="D11745" t="str">
            <v>Industrial Processes - Chemical Manuf</v>
          </cell>
          <cell r="G11745" t="str">
            <v>MACT Source Categories</v>
          </cell>
          <cell r="H11745" t="str">
            <v>Vinyl-based Resins</v>
          </cell>
          <cell r="I11745" t="str">
            <v>Polyvinyl Chloride and Copolymers Production - Solvent Process</v>
          </cell>
          <cell r="J11745" t="str">
            <v>Fugitive Emissions: Manhole Cover Seals</v>
          </cell>
          <cell r="N11745">
            <v>40988</v>
          </cell>
        </row>
        <row r="11746">
          <cell r="A11746" t="str">
            <v>64632082</v>
          </cell>
          <cell r="B11746" t="str">
            <v>Point</v>
          </cell>
          <cell r="C11746" t="str">
            <v>Polyvinyl Chloride &amp; Copolymers -Solvent Process /Fugitive Emissions: Opening of Equip for Inspection or Maint</v>
          </cell>
          <cell r="D11746" t="str">
            <v>Industrial Processes - Chemical Manuf</v>
          </cell>
          <cell r="G11746" t="str">
            <v>MACT Source Categories</v>
          </cell>
          <cell r="H11746" t="str">
            <v>Vinyl-based Resins</v>
          </cell>
          <cell r="I11746" t="str">
            <v>Polyvinyl Chloride and Copolymers Production - Solvent Process</v>
          </cell>
          <cell r="J11746" t="str">
            <v>Fugitive Emissions: Opening of Equipment for Inspection or Maintenance</v>
          </cell>
          <cell r="N11746">
            <v>40988</v>
          </cell>
        </row>
        <row r="11747">
          <cell r="A11747" t="str">
            <v>64632083</v>
          </cell>
          <cell r="B11747" t="str">
            <v>Point</v>
          </cell>
          <cell r="C11747" t="str">
            <v>Polyvinyl Chloride &amp; Copolymers -Solvent Process /Fugitive Emissions: Manual Venting</v>
          </cell>
          <cell r="D11747" t="str">
            <v>Industrial Processes - Chemical Manuf</v>
          </cell>
          <cell r="G11747" t="str">
            <v>MACT Source Categories</v>
          </cell>
          <cell r="H11747" t="str">
            <v>Vinyl-based Resins</v>
          </cell>
          <cell r="I11747" t="str">
            <v>Polyvinyl Chloride and Copolymers Production - Solvent Process</v>
          </cell>
          <cell r="J11747" t="str">
            <v>Fugitive Emissions: Manual Venting</v>
          </cell>
          <cell r="N11747">
            <v>40988</v>
          </cell>
        </row>
        <row r="11748">
          <cell r="A11748" t="str">
            <v>64632084</v>
          </cell>
          <cell r="B11748" t="str">
            <v>Point</v>
          </cell>
          <cell r="D11748" t="str">
            <v>Industrial Processes - Chemical Manuf</v>
          </cell>
          <cell r="G11748" t="str">
            <v>MACT Source Categories</v>
          </cell>
          <cell r="H11748" t="str">
            <v>Vinyl-based Resins</v>
          </cell>
          <cell r="I11748" t="str">
            <v>Polyvinyl Chloride and Copolymers Production - Solvent Process</v>
          </cell>
          <cell r="J11748" t="str">
            <v>Equipment Leaks- Pumps</v>
          </cell>
          <cell r="N11748">
            <v>41311</v>
          </cell>
        </row>
        <row r="11749">
          <cell r="A11749" t="str">
            <v>64632085</v>
          </cell>
          <cell r="B11749" t="str">
            <v>Point</v>
          </cell>
          <cell r="D11749" t="str">
            <v>Industrial Processes - Chemical Manuf</v>
          </cell>
          <cell r="G11749" t="str">
            <v>MACT Source Categories</v>
          </cell>
          <cell r="H11749" t="str">
            <v>Vinyl-based Resins</v>
          </cell>
          <cell r="I11749" t="str">
            <v>Polyvinyl Chloride and Copolymers Production - Solvent Process</v>
          </cell>
          <cell r="J11749" t="str">
            <v>Equipment Leaks- Valves</v>
          </cell>
          <cell r="N11749">
            <v>41311</v>
          </cell>
        </row>
        <row r="11750">
          <cell r="A11750" t="str">
            <v>64632086</v>
          </cell>
          <cell r="B11750" t="str">
            <v>Point</v>
          </cell>
          <cell r="D11750" t="str">
            <v>Industrial Processes - Chemical Manuf</v>
          </cell>
          <cell r="G11750" t="str">
            <v>MACT Source Categories</v>
          </cell>
          <cell r="H11750" t="str">
            <v>Vinyl-based Resins</v>
          </cell>
          <cell r="I11750" t="str">
            <v>Polyvinyl Chloride and Copolymers Production - Solvent Process</v>
          </cell>
          <cell r="J11750" t="str">
            <v>Equipment Leaks- Connectors</v>
          </cell>
          <cell r="N11750">
            <v>41311</v>
          </cell>
        </row>
        <row r="11751">
          <cell r="A11751" t="str">
            <v>64633001</v>
          </cell>
          <cell r="B11751" t="str">
            <v>Point</v>
          </cell>
          <cell r="C11751" t="str">
            <v>Polyvinyl Chloride &amp; Copolymers -Bulk Proc /PVC and Copolymers Production: Batch Process</v>
          </cell>
          <cell r="D11751" t="str">
            <v>Industrial Processes - Chemical Manuf</v>
          </cell>
          <cell r="G11751" t="str">
            <v>MACT Source Categories</v>
          </cell>
          <cell r="H11751" t="str">
            <v>Vinyl-based Resins</v>
          </cell>
          <cell r="I11751" t="str">
            <v>Polyvinyl Chloride and Copolymers Production - Bulk Process</v>
          </cell>
          <cell r="J11751" t="str">
            <v>PVC and Copolymers Production: Batch Process</v>
          </cell>
          <cell r="N11751">
            <v>40988</v>
          </cell>
        </row>
        <row r="11752">
          <cell r="A11752" t="str">
            <v>64633010</v>
          </cell>
          <cell r="B11752" t="str">
            <v>Point</v>
          </cell>
          <cell r="C11752" t="str">
            <v>Polyvinyl Chloride &amp; Copolymers -Bulk Proc /Process Vents: Bulk Process</v>
          </cell>
          <cell r="D11752" t="str">
            <v>Industrial Processes - Chemical Manuf</v>
          </cell>
          <cell r="G11752" t="str">
            <v>MACT Source Categories</v>
          </cell>
          <cell r="H11752" t="str">
            <v>Vinyl-based Resins</v>
          </cell>
          <cell r="I11752" t="str">
            <v>Polyvinyl Chloride and Copolymers Production - Bulk Process</v>
          </cell>
          <cell r="J11752" t="str">
            <v>Process Vents: Bulk Process</v>
          </cell>
          <cell r="N11752">
            <v>40988</v>
          </cell>
        </row>
        <row r="11753">
          <cell r="A11753" t="str">
            <v>64633011</v>
          </cell>
          <cell r="B11753" t="str">
            <v>Point</v>
          </cell>
          <cell r="C11753" t="str">
            <v>Polyvinyl Chloride &amp; Copolymers -Bulk Proc /Process Vents: Monomer Recovery</v>
          </cell>
          <cell r="D11753" t="str">
            <v>Industrial Processes - Chemical Manuf</v>
          </cell>
          <cell r="G11753" t="str">
            <v>MACT Source Categories</v>
          </cell>
          <cell r="H11753" t="str">
            <v>Vinyl-based Resins</v>
          </cell>
          <cell r="I11753" t="str">
            <v>Polyvinyl Chloride and Copolymers Production - Bulk Process</v>
          </cell>
          <cell r="J11753" t="str">
            <v>Process Vents: Monomer Recovery</v>
          </cell>
          <cell r="N11753">
            <v>40988</v>
          </cell>
        </row>
        <row r="11754">
          <cell r="A11754" t="str">
            <v>64633015</v>
          </cell>
          <cell r="B11754" t="str">
            <v>Point</v>
          </cell>
          <cell r="C11754" t="str">
            <v>Polyvinyl Chloride &amp; Copolymers -Bulk Proc /Process Vents, PrePolymerizn Reactor: Opening Loss</v>
          </cell>
          <cell r="D11754" t="str">
            <v>Industrial Processes - Chemical Manuf</v>
          </cell>
          <cell r="G11754" t="str">
            <v>MACT Source Categories</v>
          </cell>
          <cell r="H11754" t="str">
            <v>Vinyl-based Resins</v>
          </cell>
          <cell r="I11754" t="str">
            <v>Polyvinyl Chloride and Copolymers Production - Bulk Process</v>
          </cell>
          <cell r="J11754" t="str">
            <v>Process Vents, Prepolymerization Reactor: Opening Loss</v>
          </cell>
          <cell r="N11754">
            <v>40988</v>
          </cell>
        </row>
        <row r="11755">
          <cell r="A11755" t="str">
            <v>64633016</v>
          </cell>
          <cell r="B11755" t="str">
            <v>Point</v>
          </cell>
          <cell r="C11755" t="str">
            <v>Polyvinyl Chloride &amp; Copolymers -Bulk Proc /Process Vents, PrePolymerizn Reactor: Safety Valve Vents</v>
          </cell>
          <cell r="D11755" t="str">
            <v>Industrial Processes - Chemical Manuf</v>
          </cell>
          <cell r="G11755" t="str">
            <v>MACT Source Categories</v>
          </cell>
          <cell r="H11755" t="str">
            <v>Vinyl-based Resins</v>
          </cell>
          <cell r="I11755" t="str">
            <v>Polyvinyl Chloride and Copolymers Production - Bulk Process</v>
          </cell>
          <cell r="J11755" t="str">
            <v>Process Vents, Prepolymerization Reactor: Safety Valve Vents</v>
          </cell>
          <cell r="N11755">
            <v>40988</v>
          </cell>
        </row>
        <row r="11756">
          <cell r="A11756" t="str">
            <v>64633017</v>
          </cell>
          <cell r="B11756" t="str">
            <v>Point</v>
          </cell>
          <cell r="C11756" t="str">
            <v>Polyvinyl Chloride &amp; Copolymers -Bulk Proc /Process Vents, Polymerizn Reactor: Opening Loss</v>
          </cell>
          <cell r="D11756" t="str">
            <v>Industrial Processes - Chemical Manuf</v>
          </cell>
          <cell r="G11756" t="str">
            <v>MACT Source Categories</v>
          </cell>
          <cell r="H11756" t="str">
            <v>Vinyl-based Resins</v>
          </cell>
          <cell r="I11756" t="str">
            <v>Polyvinyl Chloride and Copolymers Production - Bulk Process</v>
          </cell>
          <cell r="J11756" t="str">
            <v>Process Vents, Polymerization Reactor: Opening Loss</v>
          </cell>
          <cell r="N11756">
            <v>40988</v>
          </cell>
        </row>
        <row r="11757">
          <cell r="A11757" t="str">
            <v>64633020</v>
          </cell>
          <cell r="B11757" t="str">
            <v>Point</v>
          </cell>
          <cell r="C11757" t="str">
            <v>Polyvinyl Chloride &amp; Copolymers -Bulk Proc /Process Vents, Polymerizn Reactor: Safety Valve Vents</v>
          </cell>
          <cell r="D11757" t="str">
            <v>Industrial Processes - Chemical Manuf</v>
          </cell>
          <cell r="G11757" t="str">
            <v>MACT Source Categories</v>
          </cell>
          <cell r="H11757" t="str">
            <v>Vinyl-based Resins</v>
          </cell>
          <cell r="I11757" t="str">
            <v>Polyvinyl Chloride and Copolymers Production - Bulk Process</v>
          </cell>
          <cell r="J11757" t="str">
            <v>Process Vents, Polymerization Reactor: Safety Valve Vents</v>
          </cell>
          <cell r="N11757">
            <v>40988</v>
          </cell>
        </row>
        <row r="11758">
          <cell r="A11758" t="str">
            <v>64633021</v>
          </cell>
          <cell r="B11758" t="str">
            <v>Point</v>
          </cell>
          <cell r="C11758" t="str">
            <v>Polyvinyl Chloride &amp; Copolymers -Bulk Proc /Process Vents: Collector</v>
          </cell>
          <cell r="D11758" t="str">
            <v>Industrial Processes - Chemical Manuf</v>
          </cell>
          <cell r="G11758" t="str">
            <v>MACT Source Categories</v>
          </cell>
          <cell r="H11758" t="str">
            <v>Vinyl-based Resins</v>
          </cell>
          <cell r="I11758" t="str">
            <v>Polyvinyl Chloride and Copolymers Production - Bulk Process</v>
          </cell>
          <cell r="J11758" t="str">
            <v>Process Vents: Collector</v>
          </cell>
          <cell r="N11758">
            <v>40988</v>
          </cell>
        </row>
        <row r="11759">
          <cell r="A11759" t="str">
            <v>64633030</v>
          </cell>
          <cell r="B11759" t="str">
            <v>Point</v>
          </cell>
          <cell r="C11759" t="str">
            <v>Polyvinyl Chloride &amp; Copolymers -Bulk Proc /Process Vents: Screens</v>
          </cell>
          <cell r="D11759" t="str">
            <v>Industrial Processes - Chemical Manuf</v>
          </cell>
          <cell r="G11759" t="str">
            <v>MACT Source Categories</v>
          </cell>
          <cell r="H11759" t="str">
            <v>Vinyl-based Resins</v>
          </cell>
          <cell r="I11759" t="str">
            <v>Polyvinyl Chloride and Copolymers Production - Bulk Process</v>
          </cell>
          <cell r="J11759" t="str">
            <v>Process Vents: Screens</v>
          </cell>
          <cell r="N11759">
            <v>40988</v>
          </cell>
        </row>
        <row r="11760">
          <cell r="A11760" t="str">
            <v>64633050</v>
          </cell>
          <cell r="B11760" t="str">
            <v>Point</v>
          </cell>
          <cell r="C11760" t="str">
            <v>Polyvinyl Chloride &amp; Copolymers -Bulk Proc /Process Vents: Silo Storage</v>
          </cell>
          <cell r="D11760" t="str">
            <v>Industrial Processes - Storage and Transfer</v>
          </cell>
          <cell r="G11760" t="str">
            <v>MACT Source Categories</v>
          </cell>
          <cell r="H11760" t="str">
            <v>Vinyl-based Resins</v>
          </cell>
          <cell r="I11760" t="str">
            <v>Polyvinyl Chloride and Copolymers Production - Bulk Process</v>
          </cell>
          <cell r="J11760" t="str">
            <v>Process Vents: Silo Storage</v>
          </cell>
          <cell r="N11760">
            <v>40988</v>
          </cell>
        </row>
        <row r="11761">
          <cell r="A11761" t="str">
            <v>64633051</v>
          </cell>
          <cell r="B11761" t="str">
            <v>Point</v>
          </cell>
          <cell r="C11761" t="str">
            <v>Polyvinyl Chloride &amp; Copolymers -Bulk Proc /Process Vents: Mill For Oversize Product</v>
          </cell>
          <cell r="D11761" t="str">
            <v>Industrial Processes - Chemical Manuf</v>
          </cell>
          <cell r="G11761" t="str">
            <v>MACT Source Categories</v>
          </cell>
          <cell r="H11761" t="str">
            <v>Vinyl-based Resins</v>
          </cell>
          <cell r="I11761" t="str">
            <v>Polyvinyl Chloride and Copolymers Production - Bulk Process</v>
          </cell>
          <cell r="J11761" t="str">
            <v>Process Vents: Mill For Oversize Product</v>
          </cell>
          <cell r="N11761">
            <v>40988</v>
          </cell>
        </row>
        <row r="11762">
          <cell r="A11762" t="str">
            <v>64633052</v>
          </cell>
          <cell r="B11762" t="str">
            <v>Point</v>
          </cell>
          <cell r="C11762" t="str">
            <v>Polyvinyl Chloride &amp; Copolymers -Bulk Proc /Process Vents, Bagger Area: Machines</v>
          </cell>
          <cell r="D11762" t="str">
            <v>Industrial Processes - Chemical Manuf</v>
          </cell>
          <cell r="G11762" t="str">
            <v>MACT Source Categories</v>
          </cell>
          <cell r="H11762" t="str">
            <v>Vinyl-based Resins</v>
          </cell>
          <cell r="I11762" t="str">
            <v>Polyvinyl Chloride and Copolymers Production - Bulk Process</v>
          </cell>
          <cell r="J11762" t="str">
            <v>Process Vents, Bagger Area: Machines</v>
          </cell>
          <cell r="N11762">
            <v>40988</v>
          </cell>
        </row>
        <row r="11763">
          <cell r="A11763" t="str">
            <v>64633053</v>
          </cell>
          <cell r="B11763" t="str">
            <v>Point</v>
          </cell>
          <cell r="C11763" t="str">
            <v>Polyvinyl Chloride &amp; Copolymers -Bulk Proc /Process Vents, Bagger Area: Resin Transfer</v>
          </cell>
          <cell r="D11763" t="str">
            <v>Industrial Processes - Chemical Manuf</v>
          </cell>
          <cell r="G11763" t="str">
            <v>MACT Source Categories</v>
          </cell>
          <cell r="H11763" t="str">
            <v>Vinyl-based Resins</v>
          </cell>
          <cell r="I11763" t="str">
            <v>Polyvinyl Chloride and Copolymers Production - Bulk Process</v>
          </cell>
          <cell r="J11763" t="str">
            <v>Process Vents, Bagger Area: Resin Transfer</v>
          </cell>
          <cell r="N11763">
            <v>40988</v>
          </cell>
        </row>
        <row r="11764">
          <cell r="A11764" t="str">
            <v>64633054</v>
          </cell>
          <cell r="B11764" t="str">
            <v>Point</v>
          </cell>
          <cell r="C11764" t="str">
            <v>Polyvinyl Chloride &amp; Copolymers -Bulk Proc /Process Vents: Bulk Loading</v>
          </cell>
          <cell r="D11764" t="str">
            <v>Industrial Processes - Chemical Manuf</v>
          </cell>
          <cell r="G11764" t="str">
            <v>MACT Source Categories</v>
          </cell>
          <cell r="H11764" t="str">
            <v>Vinyl-based Resins</v>
          </cell>
          <cell r="I11764" t="str">
            <v>Polyvinyl Chloride and Copolymers Production - Bulk Process</v>
          </cell>
          <cell r="J11764" t="str">
            <v>Process Vents: Bulk Loading</v>
          </cell>
          <cell r="N11764">
            <v>40988</v>
          </cell>
        </row>
        <row r="11765">
          <cell r="A11765" t="str">
            <v>64633055</v>
          </cell>
          <cell r="B11765" t="str">
            <v>Point</v>
          </cell>
          <cell r="D11765" t="str">
            <v>Industrial Processes - Chemical Manuf</v>
          </cell>
          <cell r="G11765" t="str">
            <v>MACT Source Categories</v>
          </cell>
          <cell r="H11765" t="str">
            <v>Vinyl-based Resins</v>
          </cell>
          <cell r="I11765" t="str">
            <v>Polyvinyl Chloride and Copolymers Production - Bulk Process</v>
          </cell>
          <cell r="J11765" t="str">
            <v>Cooling Tower</v>
          </cell>
          <cell r="N11765">
            <v>41310</v>
          </cell>
        </row>
        <row r="11766">
          <cell r="A11766" t="str">
            <v>64633056</v>
          </cell>
          <cell r="B11766" t="str">
            <v>Point</v>
          </cell>
          <cell r="D11766" t="str">
            <v>Industrial Processes - Chemical Manuf</v>
          </cell>
          <cell r="G11766" t="str">
            <v>MACT Source Categories</v>
          </cell>
          <cell r="H11766" t="str">
            <v>Vinyl-based Resins</v>
          </cell>
          <cell r="I11766" t="str">
            <v>Polyvinyl Chloride and Copolymers Production - Bulk Process</v>
          </cell>
          <cell r="J11766" t="str">
            <v>Heat Exchanger</v>
          </cell>
          <cell r="N11766">
            <v>41310</v>
          </cell>
        </row>
        <row r="11767">
          <cell r="A11767" t="str">
            <v>64633057</v>
          </cell>
          <cell r="B11767" t="str">
            <v>Point</v>
          </cell>
          <cell r="D11767" t="str">
            <v>Industrial Processes - Chemical Manuf</v>
          </cell>
          <cell r="G11767" t="str">
            <v>MACT Source Categories</v>
          </cell>
          <cell r="H11767" t="str">
            <v>Vinyl-based Resins</v>
          </cell>
          <cell r="I11767" t="str">
            <v>Polyvinyl Chloride and Copolymers Production - Bulk Process</v>
          </cell>
          <cell r="J11767" t="str">
            <v>Sieve or Filter</v>
          </cell>
          <cell r="N11767">
            <v>41310</v>
          </cell>
        </row>
        <row r="11768">
          <cell r="A11768" t="str">
            <v>64633058</v>
          </cell>
          <cell r="B11768" t="str">
            <v>Point</v>
          </cell>
          <cell r="D11768" t="str">
            <v>Industrial Processes - Chemical Manuf</v>
          </cell>
          <cell r="G11768" t="str">
            <v>MACT Source Categories</v>
          </cell>
          <cell r="H11768" t="str">
            <v>Vinyl-based Resins</v>
          </cell>
          <cell r="I11768" t="str">
            <v>Polyvinyl Chloride and Copolymers Production - Bulk Process</v>
          </cell>
          <cell r="J11768" t="str">
            <v>Wastewater Storage</v>
          </cell>
          <cell r="N11768">
            <v>41310</v>
          </cell>
        </row>
        <row r="11769">
          <cell r="A11769" t="str">
            <v>64633059</v>
          </cell>
          <cell r="B11769" t="str">
            <v>Point</v>
          </cell>
          <cell r="D11769" t="str">
            <v>Industrial Processes - Chemical Manuf</v>
          </cell>
          <cell r="G11769" t="str">
            <v>MACT Source Categories</v>
          </cell>
          <cell r="H11769" t="str">
            <v>Vinyl-based Resins</v>
          </cell>
          <cell r="I11769" t="str">
            <v>Polyvinyl Chloride and Copolymers Production - Bulk Process</v>
          </cell>
          <cell r="J11769" t="str">
            <v>Vinyl Chloride Holding Tank</v>
          </cell>
          <cell r="N11769">
            <v>41310</v>
          </cell>
        </row>
        <row r="11770">
          <cell r="A11770" t="str">
            <v>64633060</v>
          </cell>
          <cell r="B11770" t="str">
            <v>Point</v>
          </cell>
          <cell r="D11770" t="str">
            <v>Industrial Processes - Chemical Manuf</v>
          </cell>
          <cell r="G11770" t="str">
            <v>MACT Source Categories</v>
          </cell>
          <cell r="H11770" t="str">
            <v>Vinyl-based Resins</v>
          </cell>
          <cell r="I11770" t="str">
            <v>Polyvinyl Chloride and Copolymers Production - Bulk Process</v>
          </cell>
          <cell r="J11770" t="str">
            <v>Gas Holder</v>
          </cell>
          <cell r="N11770">
            <v>41310</v>
          </cell>
        </row>
        <row r="11771">
          <cell r="A11771" t="str">
            <v>64633080</v>
          </cell>
          <cell r="B11771" t="str">
            <v>Point</v>
          </cell>
          <cell r="C11771" t="str">
            <v>Polyvinyl Chloride &amp; Copolymers -Bulk Proc /Fugitive Emissions</v>
          </cell>
          <cell r="D11771" t="str">
            <v>Industrial Processes - Chemical Manuf</v>
          </cell>
          <cell r="G11771" t="str">
            <v>MACT Source Categories</v>
          </cell>
          <cell r="H11771" t="str">
            <v>Vinyl-based Resins</v>
          </cell>
          <cell r="I11771" t="str">
            <v>Polyvinyl Chloride and Copolymers Production - Bulk Process</v>
          </cell>
          <cell r="J11771" t="str">
            <v>Equipment Leaks [See also 646330 -84 -85 or -86]</v>
          </cell>
          <cell r="N11771">
            <v>41298</v>
          </cell>
        </row>
        <row r="11772">
          <cell r="A11772" t="str">
            <v>64633081</v>
          </cell>
          <cell r="B11772" t="str">
            <v>Point</v>
          </cell>
          <cell r="C11772" t="str">
            <v>Polyvinyl Chloride &amp; Copolymers -Bulk Proc /Fugitive Emissions: Manhole Cover Seals</v>
          </cell>
          <cell r="D11772" t="str">
            <v>Industrial Processes - Chemical Manuf</v>
          </cell>
          <cell r="G11772" t="str">
            <v>MACT Source Categories</v>
          </cell>
          <cell r="H11772" t="str">
            <v>Vinyl-based Resins</v>
          </cell>
          <cell r="I11772" t="str">
            <v>Polyvinyl Chloride and Copolymers Production - Bulk Process</v>
          </cell>
          <cell r="J11772" t="str">
            <v>Fugitive Emissions: Manhole Cover Seals</v>
          </cell>
          <cell r="N11772">
            <v>40988</v>
          </cell>
        </row>
        <row r="11773">
          <cell r="A11773" t="str">
            <v>64633082</v>
          </cell>
          <cell r="B11773" t="str">
            <v>Point</v>
          </cell>
          <cell r="C11773" t="str">
            <v>Polyvinyl Chloride &amp; Copolymers -Bulk Proc /Fugitive Emissions: Opening of Equip for Inspection or Maint</v>
          </cell>
          <cell r="D11773" t="str">
            <v>Industrial Processes - Chemical Manuf</v>
          </cell>
          <cell r="G11773" t="str">
            <v>MACT Source Categories</v>
          </cell>
          <cell r="H11773" t="str">
            <v>Vinyl-based Resins</v>
          </cell>
          <cell r="I11773" t="str">
            <v>Polyvinyl Chloride and Copolymers Production - Bulk Process</v>
          </cell>
          <cell r="J11773" t="str">
            <v>Fugitive Emissions: Opening of Equipment for Inspection or Maintenance</v>
          </cell>
          <cell r="N11773">
            <v>40988</v>
          </cell>
        </row>
        <row r="11774">
          <cell r="A11774" t="str">
            <v>64633083</v>
          </cell>
          <cell r="B11774" t="str">
            <v>Point</v>
          </cell>
          <cell r="C11774" t="str">
            <v>Polyvinyl Chloride &amp; Copolymers -Bulk Proc /Fugitive Emissions: Manual Venting</v>
          </cell>
          <cell r="D11774" t="str">
            <v>Industrial Processes - Chemical Manuf</v>
          </cell>
          <cell r="G11774" t="str">
            <v>MACT Source Categories</v>
          </cell>
          <cell r="H11774" t="str">
            <v>Vinyl-based Resins</v>
          </cell>
          <cell r="I11774" t="str">
            <v>Polyvinyl Chloride and Copolymers Production - Bulk Process</v>
          </cell>
          <cell r="J11774" t="str">
            <v>Fugitive Emissions: Manual Venting</v>
          </cell>
          <cell r="N11774">
            <v>40988</v>
          </cell>
        </row>
        <row r="11775">
          <cell r="A11775" t="str">
            <v>64633084</v>
          </cell>
          <cell r="B11775" t="str">
            <v>Point</v>
          </cell>
          <cell r="D11775" t="str">
            <v>Industrial Processes - Chemical Manuf</v>
          </cell>
          <cell r="G11775" t="str">
            <v>MACT Source Categories</v>
          </cell>
          <cell r="H11775" t="str">
            <v>Vinyl-based Resins</v>
          </cell>
          <cell r="I11775" t="str">
            <v>Polyvinyl Chloride and Copolymers Production - Bulk Process</v>
          </cell>
          <cell r="J11775" t="str">
            <v>Equipment Leaks- Pumps</v>
          </cell>
          <cell r="N11775">
            <v>41310</v>
          </cell>
        </row>
        <row r="11776">
          <cell r="A11776" t="str">
            <v>64633085</v>
          </cell>
          <cell r="B11776" t="str">
            <v>Point</v>
          </cell>
          <cell r="D11776" t="str">
            <v>Industrial Processes - Chemical Manuf</v>
          </cell>
          <cell r="G11776" t="str">
            <v>MACT Source Categories</v>
          </cell>
          <cell r="H11776" t="str">
            <v>Vinyl-based Resins</v>
          </cell>
          <cell r="I11776" t="str">
            <v>Polyvinyl Chloride and Copolymers Production - Bulk Process</v>
          </cell>
          <cell r="J11776" t="str">
            <v>Equipment Leaks- Valves</v>
          </cell>
          <cell r="N11776">
            <v>41310</v>
          </cell>
        </row>
        <row r="11777">
          <cell r="A11777" t="str">
            <v>64633086</v>
          </cell>
          <cell r="B11777" t="str">
            <v>Point</v>
          </cell>
          <cell r="D11777" t="str">
            <v>Industrial Processes - Chemical Manuf</v>
          </cell>
          <cell r="G11777" t="str">
            <v>MACT Source Categories</v>
          </cell>
          <cell r="H11777" t="str">
            <v>Vinyl-based Resins</v>
          </cell>
          <cell r="I11777" t="str">
            <v>Polyvinyl Chloride and Copolymers Production - Bulk Process</v>
          </cell>
          <cell r="J11777" t="str">
            <v>Equipment Leaks- Connectors</v>
          </cell>
          <cell r="N11777">
            <v>41310</v>
          </cell>
        </row>
        <row r="11778">
          <cell r="A11778" t="str">
            <v>64680001</v>
          </cell>
          <cell r="B11778" t="str">
            <v>Point</v>
          </cell>
          <cell r="C11778" t="str">
            <v>Vinyl Resins /Equipment Leaks /Equipment Leaks</v>
          </cell>
          <cell r="D11778" t="str">
            <v>Industrial Processes - Chemical Manuf</v>
          </cell>
          <cell r="G11778" t="str">
            <v>MACT Source Categories</v>
          </cell>
          <cell r="H11778" t="str">
            <v>Vinyl-based Resins</v>
          </cell>
          <cell r="I11778" t="str">
            <v>Equipment Leaks</v>
          </cell>
          <cell r="J11778" t="str">
            <v>Equipment Leaks</v>
          </cell>
          <cell r="N11778">
            <v>40988</v>
          </cell>
        </row>
        <row r="11779">
          <cell r="A11779" t="str">
            <v>64682001</v>
          </cell>
          <cell r="B11779" t="str">
            <v>Point</v>
          </cell>
          <cell r="C11779" t="str">
            <v>Vinyl Resins /Wastewater, Aggregate /Process Area Drains</v>
          </cell>
          <cell r="D11779" t="str">
            <v>Industrial Processes - Chemical Manuf</v>
          </cell>
          <cell r="G11779" t="str">
            <v>MACT Source Categories</v>
          </cell>
          <cell r="H11779" t="str">
            <v>Vinyl-based Resins</v>
          </cell>
          <cell r="I11779" t="str">
            <v>Wastewater, Aggregate</v>
          </cell>
          <cell r="J11779" t="str">
            <v>Process Area Drains</v>
          </cell>
          <cell r="N11779">
            <v>40988</v>
          </cell>
        </row>
        <row r="11780">
          <cell r="A11780" t="str">
            <v>64682002</v>
          </cell>
          <cell r="B11780" t="str">
            <v>Point</v>
          </cell>
          <cell r="C11780" t="str">
            <v>Vinyl Resins /Wastewater, Aggregate /Process Equipment Drains</v>
          </cell>
          <cell r="D11780" t="str">
            <v>Industrial Processes - Chemical Manuf</v>
          </cell>
          <cell r="G11780" t="str">
            <v>MACT Source Categories</v>
          </cell>
          <cell r="H11780" t="str">
            <v>Vinyl-based Resins</v>
          </cell>
          <cell r="I11780" t="str">
            <v>Wastewater, Aggregate</v>
          </cell>
          <cell r="J11780" t="str">
            <v>Process Equipment Drains</v>
          </cell>
          <cell r="N11780">
            <v>40988</v>
          </cell>
        </row>
        <row r="11781">
          <cell r="A11781" t="str">
            <v>64682501</v>
          </cell>
          <cell r="B11781" t="str">
            <v>Point</v>
          </cell>
          <cell r="C11781" t="str">
            <v>Vinyl Resins /Wastewater, Pts of Generation /Centrifuge</v>
          </cell>
          <cell r="D11781" t="str">
            <v>Industrial Processes - Chemical Manuf</v>
          </cell>
          <cell r="G11781" t="str">
            <v>MACT Source Categories</v>
          </cell>
          <cell r="H11781" t="str">
            <v>Vinyl-based Resins</v>
          </cell>
          <cell r="I11781" t="str">
            <v>Wastewater, Points of Generation</v>
          </cell>
          <cell r="J11781" t="str">
            <v>Centrifuge</v>
          </cell>
          <cell r="N11781">
            <v>40988</v>
          </cell>
        </row>
        <row r="11782">
          <cell r="A11782" t="str">
            <v>64682502</v>
          </cell>
          <cell r="B11782" t="str">
            <v>Point</v>
          </cell>
          <cell r="C11782" t="str">
            <v>Vinyl Resins /Wastewater, Pts of Generation /Reactor Cleaning</v>
          </cell>
          <cell r="D11782" t="str">
            <v>Industrial Processes - Chemical Manuf</v>
          </cell>
          <cell r="G11782" t="str">
            <v>MACT Source Categories</v>
          </cell>
          <cell r="H11782" t="str">
            <v>Vinyl-based Resins</v>
          </cell>
          <cell r="I11782" t="str">
            <v>Wastewater, Points of Generation</v>
          </cell>
          <cell r="J11782" t="str">
            <v>Reactor Cleaning</v>
          </cell>
          <cell r="N11782">
            <v>40988</v>
          </cell>
        </row>
        <row r="11783">
          <cell r="A11783" t="str">
            <v>64682599</v>
          </cell>
          <cell r="B11783" t="str">
            <v>Point</v>
          </cell>
          <cell r="C11783" t="str">
            <v>Vinyl Resins /Wastewater, Pts of Generation /Specify Point of Generation</v>
          </cell>
          <cell r="D11783" t="str">
            <v>Industrial Processes - Chemical Manuf</v>
          </cell>
          <cell r="G11783" t="str">
            <v>MACT Source Categories</v>
          </cell>
          <cell r="H11783" t="str">
            <v>Vinyl-based Resins</v>
          </cell>
          <cell r="I11783" t="str">
            <v>Wastewater, Points of Generation</v>
          </cell>
          <cell r="J11783" t="str">
            <v>Specify Point of Generation</v>
          </cell>
          <cell r="N11783">
            <v>40988</v>
          </cell>
        </row>
        <row r="11784">
          <cell r="A11784" t="str">
            <v>64820001</v>
          </cell>
          <cell r="B11784" t="str">
            <v>Point</v>
          </cell>
          <cell r="C11784" t="str">
            <v>Maleic Anhydride Copolymers - Bulk Polymerizn</v>
          </cell>
          <cell r="D11784" t="str">
            <v>Industrial Processes - Chemical Manuf</v>
          </cell>
          <cell r="G11784" t="str">
            <v>MACT Source Categories</v>
          </cell>
          <cell r="H11784" t="str">
            <v>Miscellaneous Polymers</v>
          </cell>
          <cell r="I11784" t="str">
            <v>Maleic Anhydride Copolymers Production - Bulk Polymerization</v>
          </cell>
          <cell r="J11784" t="str">
            <v>Maleic Anhydride Copolymer Production - Bulk Polymerization</v>
          </cell>
          <cell r="N11784">
            <v>40988</v>
          </cell>
        </row>
        <row r="11785">
          <cell r="A11785" t="str">
            <v>64820010</v>
          </cell>
          <cell r="B11785" t="str">
            <v>Point</v>
          </cell>
          <cell r="C11785" t="str">
            <v>Maleic Anhydride Copolymers - Bulk Polymerization /Process Vents</v>
          </cell>
          <cell r="D11785" t="str">
            <v>Industrial Processes - Chemical Manuf</v>
          </cell>
          <cell r="G11785" t="str">
            <v>MACT Source Categories</v>
          </cell>
          <cell r="H11785" t="str">
            <v>Miscellaneous Polymers</v>
          </cell>
          <cell r="I11785" t="str">
            <v>Maleic Anhydride Copolymers Production - Bulk Polymerization</v>
          </cell>
          <cell r="J11785" t="str">
            <v>Process Vents: Bulk Process</v>
          </cell>
          <cell r="N11785">
            <v>40988</v>
          </cell>
        </row>
        <row r="11786">
          <cell r="A11786" t="str">
            <v>64821001</v>
          </cell>
          <cell r="B11786" t="str">
            <v>Point</v>
          </cell>
          <cell r="C11786" t="str">
            <v>Maleic Anhydride Copolymers - Solution Polymerizn</v>
          </cell>
          <cell r="D11786" t="str">
            <v>Industrial Processes - Chemical Manuf</v>
          </cell>
          <cell r="G11786" t="str">
            <v>MACT Source Categories</v>
          </cell>
          <cell r="H11786" t="str">
            <v>Miscellaneous Polymers</v>
          </cell>
          <cell r="I11786" t="str">
            <v>Maleic Anhydride Copolymers Production - Solution Polymerization</v>
          </cell>
          <cell r="J11786" t="str">
            <v>Maleic Anhydride Copolymer Production - Solution Polymerization</v>
          </cell>
          <cell r="N11786">
            <v>40988</v>
          </cell>
        </row>
        <row r="11787">
          <cell r="A11787" t="str">
            <v>64821010</v>
          </cell>
          <cell r="B11787" t="str">
            <v>Point</v>
          </cell>
          <cell r="C11787" t="str">
            <v>Maleic Anhydride Copolymers - Solution Polymerization /Process Vents</v>
          </cell>
          <cell r="D11787" t="str">
            <v>Industrial Processes - Chemical Manuf</v>
          </cell>
          <cell r="G11787" t="str">
            <v>MACT Source Categories</v>
          </cell>
          <cell r="H11787" t="str">
            <v>Miscellaneous Polymers</v>
          </cell>
          <cell r="I11787" t="str">
            <v>Maleic Anhydride Copolymers Production - Solution Polymerization</v>
          </cell>
          <cell r="J11787" t="str">
            <v>Process Vents: Solution Process</v>
          </cell>
          <cell r="N11787">
            <v>40988</v>
          </cell>
        </row>
        <row r="11788">
          <cell r="A11788" t="str">
            <v>64822001</v>
          </cell>
          <cell r="B11788" t="str">
            <v>Point</v>
          </cell>
          <cell r="C11788" t="str">
            <v>Maleic Anhydride Copolymers - Emulsion Polymerizn</v>
          </cell>
          <cell r="D11788" t="str">
            <v>Industrial Processes - Chemical Manuf</v>
          </cell>
          <cell r="G11788" t="str">
            <v>MACT Source Categories</v>
          </cell>
          <cell r="H11788" t="str">
            <v>Miscellaneous Polymers</v>
          </cell>
          <cell r="I11788" t="str">
            <v>Maleic Anhydride Copolymers Production - Emulsion Polymerization</v>
          </cell>
          <cell r="J11788" t="str">
            <v>Maleic Anhydride Copolymer Production - Emulsion Polymerization</v>
          </cell>
          <cell r="N11788">
            <v>40988</v>
          </cell>
        </row>
        <row r="11789">
          <cell r="A11789" t="str">
            <v>64822010</v>
          </cell>
          <cell r="B11789" t="str">
            <v>Point</v>
          </cell>
          <cell r="C11789" t="str">
            <v>Maleic Anhydride Copolymers - Emulsion Polymerization /Process Vents</v>
          </cell>
          <cell r="D11789" t="str">
            <v>Industrial Processes - Chemical Manuf</v>
          </cell>
          <cell r="G11789" t="str">
            <v>MACT Source Categories</v>
          </cell>
          <cell r="H11789" t="str">
            <v>Miscellaneous Polymers</v>
          </cell>
          <cell r="I11789" t="str">
            <v>Maleic Anhydride Copolymers Production - Emulsion Polymerization</v>
          </cell>
          <cell r="J11789" t="str">
            <v>Process Vents: Emulsion Process</v>
          </cell>
          <cell r="N11789">
            <v>40988</v>
          </cell>
        </row>
        <row r="11790">
          <cell r="A11790" t="str">
            <v>64823001</v>
          </cell>
          <cell r="B11790" t="str">
            <v>Point</v>
          </cell>
          <cell r="C11790" t="str">
            <v>Maleic Anhydride Copolymers - Photoinitiation Polymerizn</v>
          </cell>
          <cell r="D11790" t="str">
            <v>Industrial Processes - Chemical Manuf</v>
          </cell>
          <cell r="G11790" t="str">
            <v>MACT Source Categories</v>
          </cell>
          <cell r="H11790" t="str">
            <v>Miscellaneous Polymers</v>
          </cell>
          <cell r="I11790" t="str">
            <v>Maleic Anhydride Copolymers Production - Photoinitiation Polymerizn</v>
          </cell>
          <cell r="J11790" t="str">
            <v>Maleic Anhydride Copolymer Production - Photoinitiation Polymerization</v>
          </cell>
          <cell r="N11790">
            <v>40988</v>
          </cell>
        </row>
        <row r="11791">
          <cell r="A11791" t="str">
            <v>64823010</v>
          </cell>
          <cell r="B11791" t="str">
            <v>Point</v>
          </cell>
          <cell r="C11791" t="str">
            <v>Maleic Anhydride Copolymers - Photoinitiation Polymerizn /Process Vents</v>
          </cell>
          <cell r="D11791" t="str">
            <v>Industrial Processes - Chemical Manuf</v>
          </cell>
          <cell r="G11791" t="str">
            <v>MACT Source Categories</v>
          </cell>
          <cell r="H11791" t="str">
            <v>Miscellaneous Polymers</v>
          </cell>
          <cell r="I11791" t="str">
            <v>Maleic Anhydride Copolymers Production - Photoinitiation Polymerizn</v>
          </cell>
          <cell r="J11791" t="str">
            <v>Process Vents: Photoinitiation Process</v>
          </cell>
          <cell r="N11791">
            <v>40988</v>
          </cell>
        </row>
        <row r="11792">
          <cell r="A11792" t="str">
            <v>64824001</v>
          </cell>
          <cell r="B11792" t="str">
            <v>Point</v>
          </cell>
          <cell r="C11792" t="str">
            <v>Maleic Anhydride Copolymers - Actinic Radiation Polymerizn</v>
          </cell>
          <cell r="D11792" t="str">
            <v>Industrial Processes - Chemical Manuf</v>
          </cell>
          <cell r="G11792" t="str">
            <v>MACT Source Categories</v>
          </cell>
          <cell r="H11792" t="str">
            <v>Miscellaneous Polymers</v>
          </cell>
          <cell r="I11792" t="str">
            <v>Maleic Anhydride Copolymers Production - Actinic Radiation Polymerizn</v>
          </cell>
          <cell r="J11792" t="str">
            <v>Maleic Anhydride Copolymer Production - Actinic Radiation</v>
          </cell>
          <cell r="N11792">
            <v>40988</v>
          </cell>
        </row>
        <row r="11793">
          <cell r="A11793" t="str">
            <v>64824010</v>
          </cell>
          <cell r="B11793" t="str">
            <v>Point</v>
          </cell>
          <cell r="C11793" t="str">
            <v>Maleic Anhydride Copolymers - Actinic Radiation Polymerizn /Process Vents</v>
          </cell>
          <cell r="D11793" t="str">
            <v>Industrial Processes - Chemical Manuf</v>
          </cell>
          <cell r="G11793" t="str">
            <v>MACT Source Categories</v>
          </cell>
          <cell r="H11793" t="str">
            <v>Miscellaneous Polymers</v>
          </cell>
          <cell r="I11793" t="str">
            <v>Maleic Anhydride Copolymers Production - Actinic Radiation Polymerizn</v>
          </cell>
          <cell r="J11793" t="str">
            <v>Process Vents: Actinic Radiation</v>
          </cell>
          <cell r="N11793">
            <v>40988</v>
          </cell>
        </row>
        <row r="11794">
          <cell r="A11794" t="str">
            <v>64880001</v>
          </cell>
          <cell r="B11794" t="str">
            <v>Point</v>
          </cell>
          <cell r="C11794" t="str">
            <v>Misc Polymers /Equipment Leaks /Equipment Leaks</v>
          </cell>
          <cell r="D11794" t="str">
            <v>Industrial Processes - Chemical Manuf</v>
          </cell>
          <cell r="G11794" t="str">
            <v>MACT Source Categories</v>
          </cell>
          <cell r="H11794" t="str">
            <v>Miscellaneous Polymers</v>
          </cell>
          <cell r="I11794" t="str">
            <v>Equipment Leaks</v>
          </cell>
          <cell r="J11794" t="str">
            <v>Equipment Leaks</v>
          </cell>
          <cell r="N11794">
            <v>40988</v>
          </cell>
        </row>
        <row r="11795">
          <cell r="A11795" t="str">
            <v>64882001</v>
          </cell>
          <cell r="B11795" t="str">
            <v>Point</v>
          </cell>
          <cell r="C11795" t="str">
            <v>Misc Polymers /Wastewater, Aggregate /Process Area Drains</v>
          </cell>
          <cell r="D11795" t="str">
            <v>Industrial Processes - Chemical Manuf</v>
          </cell>
          <cell r="G11795" t="str">
            <v>MACT Source Categories</v>
          </cell>
          <cell r="H11795" t="str">
            <v>Miscellaneous Polymers</v>
          </cell>
          <cell r="I11795" t="str">
            <v>Wastewater, Aggregate</v>
          </cell>
          <cell r="J11795" t="str">
            <v>Process Area Drains</v>
          </cell>
          <cell r="N11795">
            <v>40988</v>
          </cell>
        </row>
        <row r="11796">
          <cell r="A11796" t="str">
            <v>64882002</v>
          </cell>
          <cell r="B11796" t="str">
            <v>Point</v>
          </cell>
          <cell r="C11796" t="str">
            <v>Misc Polymers /Wastewater, Aggregate /Process Equipment Drains</v>
          </cell>
          <cell r="D11796" t="str">
            <v>Industrial Processes - Chemical Manuf</v>
          </cell>
          <cell r="G11796" t="str">
            <v>MACT Source Categories</v>
          </cell>
          <cell r="H11796" t="str">
            <v>Miscellaneous Polymers</v>
          </cell>
          <cell r="I11796" t="str">
            <v>Wastewater, Aggregate</v>
          </cell>
          <cell r="J11796" t="str">
            <v>Process Equipment Drains</v>
          </cell>
          <cell r="N11796">
            <v>40988</v>
          </cell>
        </row>
        <row r="11797">
          <cell r="A11797" t="str">
            <v>64882599</v>
          </cell>
          <cell r="B11797" t="str">
            <v>Point</v>
          </cell>
          <cell r="C11797" t="str">
            <v>Misc Polymers /Wastewater, Pts of Generation /Specify Point of Generation</v>
          </cell>
          <cell r="D11797" t="str">
            <v>Industrial Processes - Chemical Manuf</v>
          </cell>
          <cell r="G11797" t="str">
            <v>MACT Source Categories</v>
          </cell>
          <cell r="H11797" t="str">
            <v>Miscellaneous Polymers</v>
          </cell>
          <cell r="I11797" t="str">
            <v>Wastewater, Points of Generation</v>
          </cell>
          <cell r="J11797" t="str">
            <v>Specify Point of Generation</v>
          </cell>
          <cell r="N11797">
            <v>40988</v>
          </cell>
        </row>
        <row r="11798">
          <cell r="A11798" t="str">
            <v>64920001</v>
          </cell>
          <cell r="B11798" t="str">
            <v>Point</v>
          </cell>
          <cell r="C11798" t="str">
            <v>Rayon Fiber Production /Rayon Production</v>
          </cell>
          <cell r="D11798" t="str">
            <v>Industrial Processes - Chemical Manuf</v>
          </cell>
          <cell r="G11798" t="str">
            <v>MACT Source Categories</v>
          </cell>
          <cell r="H11798" t="str">
            <v>Fibers Production Processes</v>
          </cell>
          <cell r="I11798" t="str">
            <v>Rayon Fiber Production</v>
          </cell>
          <cell r="J11798" t="str">
            <v>Rayon Production</v>
          </cell>
          <cell r="N11798">
            <v>40988</v>
          </cell>
        </row>
        <row r="11799">
          <cell r="A11799" t="str">
            <v>64920010</v>
          </cell>
          <cell r="B11799" t="str">
            <v>Point</v>
          </cell>
          <cell r="C11799" t="str">
            <v>Rayon Fiber Production /Production of Viscose Solution</v>
          </cell>
          <cell r="D11799" t="str">
            <v>Industrial Processes - Chemical Manuf</v>
          </cell>
          <cell r="G11799" t="str">
            <v>MACT Source Categories</v>
          </cell>
          <cell r="H11799" t="str">
            <v>Fibers Production Processes</v>
          </cell>
          <cell r="I11799" t="str">
            <v>Rayon Fiber Production</v>
          </cell>
          <cell r="J11799" t="str">
            <v>Production of Viscose Solution</v>
          </cell>
          <cell r="N11799">
            <v>40988</v>
          </cell>
        </row>
        <row r="11800">
          <cell r="A11800" t="str">
            <v>64920011</v>
          </cell>
          <cell r="B11800" t="str">
            <v>Point</v>
          </cell>
          <cell r="C11800" t="str">
            <v>Rayon Fiber Production /Viscose Solution Production: Mechanical Churn</v>
          </cell>
          <cell r="D11800" t="str">
            <v>Industrial Processes - Chemical Manuf</v>
          </cell>
          <cell r="G11800" t="str">
            <v>MACT Source Categories</v>
          </cell>
          <cell r="H11800" t="str">
            <v>Fibers Production Processes</v>
          </cell>
          <cell r="I11800" t="str">
            <v>Rayon Fiber Production</v>
          </cell>
          <cell r="J11800" t="str">
            <v>Viscose Solution Production: Mechanical Churn</v>
          </cell>
          <cell r="N11800">
            <v>40988</v>
          </cell>
        </row>
        <row r="11801">
          <cell r="A11801" t="str">
            <v>64920012</v>
          </cell>
          <cell r="B11801" t="str">
            <v>Point</v>
          </cell>
          <cell r="C11801" t="str">
            <v>Rayon Fiber Production /Viscose Solution Production: Mixing Tank</v>
          </cell>
          <cell r="D11801" t="str">
            <v>Industrial Processes - Chemical Manuf</v>
          </cell>
          <cell r="G11801" t="str">
            <v>MACT Source Categories</v>
          </cell>
          <cell r="H11801" t="str">
            <v>Fibers Production Processes</v>
          </cell>
          <cell r="I11801" t="str">
            <v>Rayon Fiber Production</v>
          </cell>
          <cell r="J11801" t="str">
            <v>Viscose Solution Production: Mixing Tank</v>
          </cell>
          <cell r="N11801">
            <v>40988</v>
          </cell>
        </row>
        <row r="11802">
          <cell r="A11802" t="str">
            <v>64920013</v>
          </cell>
          <cell r="B11802" t="str">
            <v>Point</v>
          </cell>
          <cell r="C11802" t="str">
            <v>Rayon Fiber Production /Viscose Solution Production: Aging Tank</v>
          </cell>
          <cell r="D11802" t="str">
            <v>Industrial Processes - Chemical Manuf</v>
          </cell>
          <cell r="G11802" t="str">
            <v>MACT Source Categories</v>
          </cell>
          <cell r="H11802" t="str">
            <v>Fibers Production Processes</v>
          </cell>
          <cell r="I11802" t="str">
            <v>Rayon Fiber Production</v>
          </cell>
          <cell r="J11802" t="str">
            <v>Viscose Solution Production: Aging Tank</v>
          </cell>
          <cell r="N11802">
            <v>40988</v>
          </cell>
        </row>
        <row r="11803">
          <cell r="A11803" t="str">
            <v>64920020</v>
          </cell>
          <cell r="B11803" t="str">
            <v>Point</v>
          </cell>
          <cell r="C11803" t="str">
            <v>Rayon Fiber Production /Filament Formation</v>
          </cell>
          <cell r="D11803" t="str">
            <v>Industrial Processes - Chemical Manuf</v>
          </cell>
          <cell r="G11803" t="str">
            <v>MACT Source Categories</v>
          </cell>
          <cell r="H11803" t="str">
            <v>Fibers Production Processes</v>
          </cell>
          <cell r="I11803" t="str">
            <v>Rayon Fiber Production</v>
          </cell>
          <cell r="J11803" t="str">
            <v>Filament Formation</v>
          </cell>
          <cell r="N11803">
            <v>40988</v>
          </cell>
        </row>
        <row r="11804">
          <cell r="A11804" t="str">
            <v>64920021</v>
          </cell>
          <cell r="B11804" t="str">
            <v>Point</v>
          </cell>
          <cell r="C11804" t="str">
            <v>Rayon Fiber Production /Filament Formation: Spinning Machine</v>
          </cell>
          <cell r="D11804" t="str">
            <v>Industrial Processes - Chemical Manuf</v>
          </cell>
          <cell r="G11804" t="str">
            <v>MACT Source Categories</v>
          </cell>
          <cell r="H11804" t="str">
            <v>Fibers Production Processes</v>
          </cell>
          <cell r="I11804" t="str">
            <v>Rayon Fiber Production</v>
          </cell>
          <cell r="J11804" t="str">
            <v>Filament Formation: Spinning Machine</v>
          </cell>
          <cell r="N11804">
            <v>40988</v>
          </cell>
        </row>
        <row r="11805">
          <cell r="A11805" t="str">
            <v>64920022</v>
          </cell>
          <cell r="B11805" t="str">
            <v>Point</v>
          </cell>
          <cell r="C11805" t="str">
            <v>Rayon Fiber Production /Filament Formation: Godet Wheels</v>
          </cell>
          <cell r="D11805" t="str">
            <v>Industrial Processes - Chemical Manuf</v>
          </cell>
          <cell r="G11805" t="str">
            <v>MACT Source Categories</v>
          </cell>
          <cell r="H11805" t="str">
            <v>Fibers Production Processes</v>
          </cell>
          <cell r="I11805" t="str">
            <v>Rayon Fiber Production</v>
          </cell>
          <cell r="J11805" t="str">
            <v>Filament Formation: Godet Wheels</v>
          </cell>
          <cell r="N11805">
            <v>40988</v>
          </cell>
        </row>
        <row r="11806">
          <cell r="A11806" t="str">
            <v>64920030</v>
          </cell>
          <cell r="B11806" t="str">
            <v>Point</v>
          </cell>
          <cell r="C11806" t="str">
            <v>Rayon Fiber Production /Fiber Finishing</v>
          </cell>
          <cell r="D11806" t="str">
            <v>Industrial Processes - Chemical Manuf</v>
          </cell>
          <cell r="G11806" t="str">
            <v>MACT Source Categories</v>
          </cell>
          <cell r="H11806" t="str">
            <v>Fibers Production Processes</v>
          </cell>
          <cell r="I11806" t="str">
            <v>Rayon Fiber Production</v>
          </cell>
          <cell r="J11806" t="str">
            <v>Fiber Finishing</v>
          </cell>
          <cell r="N11806">
            <v>40988</v>
          </cell>
        </row>
        <row r="11807">
          <cell r="A11807" t="str">
            <v>64920031</v>
          </cell>
          <cell r="B11807" t="str">
            <v>Point</v>
          </cell>
          <cell r="C11807" t="str">
            <v>Rayon Fiber Production /Fiber Finishing: Cutter</v>
          </cell>
          <cell r="D11807" t="str">
            <v>Industrial Processes - Chemical Manuf</v>
          </cell>
          <cell r="G11807" t="str">
            <v>MACT Source Categories</v>
          </cell>
          <cell r="H11807" t="str">
            <v>Fibers Production Processes</v>
          </cell>
          <cell r="I11807" t="str">
            <v>Rayon Fiber Production</v>
          </cell>
          <cell r="J11807" t="str">
            <v>Fiber Finishing: Cutter</v>
          </cell>
          <cell r="N11807">
            <v>40988</v>
          </cell>
        </row>
        <row r="11808">
          <cell r="A11808" t="str">
            <v>64920032</v>
          </cell>
          <cell r="B11808" t="str">
            <v>Point</v>
          </cell>
          <cell r="C11808" t="str">
            <v>Rayon Fiber Production /Fiber Finishing: Desulfur</v>
          </cell>
          <cell r="D11808" t="str">
            <v>Industrial Processes - Chemical Manuf</v>
          </cell>
          <cell r="G11808" t="str">
            <v>MACT Source Categories</v>
          </cell>
          <cell r="H11808" t="str">
            <v>Fibers Production Processes</v>
          </cell>
          <cell r="I11808" t="str">
            <v>Rayon Fiber Production</v>
          </cell>
          <cell r="J11808" t="str">
            <v>Fiber Finishing: Desulfur</v>
          </cell>
          <cell r="N11808">
            <v>40988</v>
          </cell>
        </row>
        <row r="11809">
          <cell r="A11809" t="str">
            <v>64920033</v>
          </cell>
          <cell r="B11809" t="str">
            <v>Point</v>
          </cell>
          <cell r="C11809" t="str">
            <v>Rayon Fiber Production /Fiber Finishing: Bleach</v>
          </cell>
          <cell r="D11809" t="str">
            <v>Industrial Processes - Chemical Manuf</v>
          </cell>
          <cell r="G11809" t="str">
            <v>MACT Source Categories</v>
          </cell>
          <cell r="H11809" t="str">
            <v>Fibers Production Processes</v>
          </cell>
          <cell r="I11809" t="str">
            <v>Rayon Fiber Production</v>
          </cell>
          <cell r="J11809" t="str">
            <v>Fiber Finishing: Bleach</v>
          </cell>
          <cell r="N11809">
            <v>40988</v>
          </cell>
        </row>
        <row r="11810">
          <cell r="A11810" t="str">
            <v>64920034</v>
          </cell>
          <cell r="B11810" t="str">
            <v>Point</v>
          </cell>
          <cell r="C11810" t="str">
            <v>Rayon Fiber Production /Fiber Finishing: Wash</v>
          </cell>
          <cell r="D11810" t="str">
            <v>Industrial Processes - Chemical Manuf</v>
          </cell>
          <cell r="G11810" t="str">
            <v>MACT Source Categories</v>
          </cell>
          <cell r="H11810" t="str">
            <v>Fibers Production Processes</v>
          </cell>
          <cell r="I11810" t="str">
            <v>Rayon Fiber Production</v>
          </cell>
          <cell r="J11810" t="str">
            <v>Fiber Finishing: Wash</v>
          </cell>
          <cell r="N11810">
            <v>40988</v>
          </cell>
        </row>
        <row r="11811">
          <cell r="A11811" t="str">
            <v>64930001</v>
          </cell>
          <cell r="B11811" t="str">
            <v>Point</v>
          </cell>
          <cell r="C11811" t="str">
            <v>Spandex Fiber, Dry Spun Process /Spandex: Dry Spun</v>
          </cell>
          <cell r="D11811" t="str">
            <v>Industrial Processes - Chemical Manuf</v>
          </cell>
          <cell r="G11811" t="str">
            <v>MACT Source Categories</v>
          </cell>
          <cell r="H11811" t="str">
            <v>Fibers Production Processes</v>
          </cell>
          <cell r="I11811" t="str">
            <v>Spandex Fiber Production, Dry Spun Process</v>
          </cell>
          <cell r="J11811" t="str">
            <v>Spandex: Dry Spun</v>
          </cell>
          <cell r="N11811">
            <v>40988</v>
          </cell>
        </row>
        <row r="11812">
          <cell r="A11812" t="str">
            <v>64930010</v>
          </cell>
          <cell r="B11812" t="str">
            <v>Point</v>
          </cell>
          <cell r="C11812" t="str">
            <v>Spandex Fiber, Dry Spun Process /Raw Material Preparation for Fiber Production</v>
          </cell>
          <cell r="D11812" t="str">
            <v>Industrial Processes - Chemical Manuf</v>
          </cell>
          <cell r="G11812" t="str">
            <v>MACT Source Categories</v>
          </cell>
          <cell r="H11812" t="str">
            <v>Fibers Production Processes</v>
          </cell>
          <cell r="I11812" t="str">
            <v>Spandex Fiber Production, Dry Spun Process</v>
          </cell>
          <cell r="J11812" t="str">
            <v>Raw Material Preparation for Fiber Production</v>
          </cell>
          <cell r="N11812">
            <v>40988</v>
          </cell>
        </row>
        <row r="11813">
          <cell r="A11813" t="str">
            <v>64930011</v>
          </cell>
          <cell r="B11813" t="str">
            <v>Point</v>
          </cell>
          <cell r="C11813" t="str">
            <v>Spandex Fiber, Dry Spun Process /Raw Material Preparation: Blending and Dissolving</v>
          </cell>
          <cell r="D11813" t="str">
            <v>Industrial Processes - Chemical Manuf</v>
          </cell>
          <cell r="G11813" t="str">
            <v>MACT Source Categories</v>
          </cell>
          <cell r="H11813" t="str">
            <v>Fibers Production Processes</v>
          </cell>
          <cell r="I11813" t="str">
            <v>Spandex Fiber Production, Dry Spun Process</v>
          </cell>
          <cell r="J11813" t="str">
            <v>Raw Material Preparation: Blending and Dissolving</v>
          </cell>
          <cell r="N11813">
            <v>40988</v>
          </cell>
        </row>
        <row r="11814">
          <cell r="A11814" t="str">
            <v>64930012</v>
          </cell>
          <cell r="B11814" t="str">
            <v>Point</v>
          </cell>
          <cell r="C11814" t="str">
            <v>Spandex Fiber, Dry Spun Process /Raw Material Preparation: Filtration</v>
          </cell>
          <cell r="D11814" t="str">
            <v>Industrial Processes - Chemical Manuf</v>
          </cell>
          <cell r="G11814" t="str">
            <v>MACT Source Categories</v>
          </cell>
          <cell r="H11814" t="str">
            <v>Fibers Production Processes</v>
          </cell>
          <cell r="I11814" t="str">
            <v>Spandex Fiber Production, Dry Spun Process</v>
          </cell>
          <cell r="J11814" t="str">
            <v>Raw Material Preparation: Filtration</v>
          </cell>
          <cell r="N11814">
            <v>40988</v>
          </cell>
        </row>
        <row r="11815">
          <cell r="A11815" t="str">
            <v>64930020</v>
          </cell>
          <cell r="B11815" t="str">
            <v>Point</v>
          </cell>
          <cell r="C11815" t="str">
            <v>Spandex Fiber, Dry Spun Process /Fiber Spinning</v>
          </cell>
          <cell r="D11815" t="str">
            <v>Industrial Processes - Chemical Manuf</v>
          </cell>
          <cell r="G11815" t="str">
            <v>MACT Source Categories</v>
          </cell>
          <cell r="H11815" t="str">
            <v>Fibers Production Processes</v>
          </cell>
          <cell r="I11815" t="str">
            <v>Spandex Fiber Production, Dry Spun Process</v>
          </cell>
          <cell r="J11815" t="str">
            <v>Fiber Spinning</v>
          </cell>
          <cell r="N11815">
            <v>40988</v>
          </cell>
        </row>
        <row r="11816">
          <cell r="A11816" t="str">
            <v>64930021</v>
          </cell>
          <cell r="B11816" t="str">
            <v>Point</v>
          </cell>
          <cell r="C11816" t="str">
            <v>Spandex Fiber, Dry Spun Process /Fiber Spinning: Spin Cell</v>
          </cell>
          <cell r="D11816" t="str">
            <v>Industrial Processes - Chemical Manuf</v>
          </cell>
          <cell r="G11816" t="str">
            <v>MACT Source Categories</v>
          </cell>
          <cell r="H11816" t="str">
            <v>Fibers Production Processes</v>
          </cell>
          <cell r="I11816" t="str">
            <v>Spandex Fiber Production, Dry Spun Process</v>
          </cell>
          <cell r="J11816" t="str">
            <v>Fiber Spinning: Spin Cell</v>
          </cell>
          <cell r="N11816">
            <v>40988</v>
          </cell>
        </row>
        <row r="11817">
          <cell r="A11817" t="str">
            <v>64930030</v>
          </cell>
          <cell r="B11817" t="str">
            <v>Point</v>
          </cell>
          <cell r="C11817" t="str">
            <v>Spandex Fiber, Dry Spun Process /Fiber Finishing</v>
          </cell>
          <cell r="D11817" t="str">
            <v>Industrial Processes - Chemical Manuf</v>
          </cell>
          <cell r="G11817" t="str">
            <v>MACT Source Categories</v>
          </cell>
          <cell r="H11817" t="str">
            <v>Fibers Production Processes</v>
          </cell>
          <cell r="I11817" t="str">
            <v>Spandex Fiber Production, Dry Spun Process</v>
          </cell>
          <cell r="J11817" t="str">
            <v>Fiber Finishing</v>
          </cell>
          <cell r="N11817">
            <v>40988</v>
          </cell>
        </row>
        <row r="11818">
          <cell r="A11818" t="str">
            <v>64930031</v>
          </cell>
          <cell r="B11818" t="str">
            <v>Point</v>
          </cell>
          <cell r="C11818" t="str">
            <v>Spandex Fiber, Dry Spun Process /Fiber Finishing: Finish Application</v>
          </cell>
          <cell r="D11818" t="str">
            <v>Industrial Processes - Chemical Manuf</v>
          </cell>
          <cell r="G11818" t="str">
            <v>MACT Source Categories</v>
          </cell>
          <cell r="H11818" t="str">
            <v>Fibers Production Processes</v>
          </cell>
          <cell r="I11818" t="str">
            <v>Spandex Fiber Production, Dry Spun Process</v>
          </cell>
          <cell r="J11818" t="str">
            <v>Fiber Finishing: Finish Application</v>
          </cell>
          <cell r="N11818">
            <v>40988</v>
          </cell>
        </row>
        <row r="11819">
          <cell r="A11819" t="str">
            <v>64930035</v>
          </cell>
          <cell r="B11819" t="str">
            <v>Point</v>
          </cell>
          <cell r="C11819" t="str">
            <v>Spandex Fiber, Dry Spun Process /Fiber Finishing: Processing</v>
          </cell>
          <cell r="D11819" t="str">
            <v>Industrial Processes - Chemical Manuf</v>
          </cell>
          <cell r="G11819" t="str">
            <v>MACT Source Categories</v>
          </cell>
          <cell r="H11819" t="str">
            <v>Fibers Production Processes</v>
          </cell>
          <cell r="I11819" t="str">
            <v>Spandex Fiber Production, Dry Spun Process</v>
          </cell>
          <cell r="J11819" t="str">
            <v>Fiber Finishing: Processing</v>
          </cell>
          <cell r="N11819">
            <v>40988</v>
          </cell>
        </row>
        <row r="11820">
          <cell r="A11820" t="str">
            <v>64930040</v>
          </cell>
          <cell r="B11820" t="str">
            <v>Point</v>
          </cell>
          <cell r="C11820" t="str">
            <v>Spandex Fiber, Dry Spun Process /End Product Storage</v>
          </cell>
          <cell r="D11820" t="str">
            <v>Industrial Processes - Storage and Transfer</v>
          </cell>
          <cell r="G11820" t="str">
            <v>MACT Source Categories</v>
          </cell>
          <cell r="H11820" t="str">
            <v>Fibers Production Processes</v>
          </cell>
          <cell r="I11820" t="str">
            <v>Spandex Fiber Production, Dry Spun Process</v>
          </cell>
          <cell r="J11820" t="str">
            <v>End Product Storage</v>
          </cell>
          <cell r="N11820">
            <v>40988</v>
          </cell>
        </row>
        <row r="11821">
          <cell r="A11821" t="str">
            <v>64930041</v>
          </cell>
          <cell r="B11821" t="str">
            <v>Point</v>
          </cell>
          <cell r="C11821" t="str">
            <v>Spandex Fiber, Dry Spun Process /End Product Storage: Beaming and Packaging</v>
          </cell>
          <cell r="D11821" t="str">
            <v>Industrial Processes - Storage and Transfer</v>
          </cell>
          <cell r="G11821" t="str">
            <v>MACT Source Categories</v>
          </cell>
          <cell r="H11821" t="str">
            <v>Fibers Production Processes</v>
          </cell>
          <cell r="I11821" t="str">
            <v>Spandex Fiber Production, Dry Spun Process</v>
          </cell>
          <cell r="J11821" t="str">
            <v>End Product Storage: Beaming and Packaging</v>
          </cell>
          <cell r="N11821">
            <v>40988</v>
          </cell>
        </row>
        <row r="11822">
          <cell r="A11822" t="str">
            <v>64930045</v>
          </cell>
          <cell r="B11822" t="str">
            <v>Point</v>
          </cell>
          <cell r="C11822" t="str">
            <v>Spandex Fiber, Dry Spun Process /End Product Storage: Fiber Storage</v>
          </cell>
          <cell r="D11822" t="str">
            <v>Industrial Processes - Storage and Transfer</v>
          </cell>
          <cell r="G11822" t="str">
            <v>MACT Source Categories</v>
          </cell>
          <cell r="H11822" t="str">
            <v>Fibers Production Processes</v>
          </cell>
          <cell r="I11822" t="str">
            <v>Spandex Fiber Production, Dry Spun Process</v>
          </cell>
          <cell r="J11822" t="str">
            <v>End Product Storage: Fiber Storage</v>
          </cell>
          <cell r="N11822">
            <v>40988</v>
          </cell>
        </row>
        <row r="11823">
          <cell r="A11823" t="str">
            <v>64930050</v>
          </cell>
          <cell r="B11823" t="str">
            <v>Point</v>
          </cell>
          <cell r="C11823" t="str">
            <v>Spandex Fiber, Dry Spun Process /Equipment Cleanup</v>
          </cell>
          <cell r="D11823" t="str">
            <v>Industrial Processes - Chemical Manuf</v>
          </cell>
          <cell r="G11823" t="str">
            <v>MACT Source Categories</v>
          </cell>
          <cell r="H11823" t="str">
            <v>Fibers Production Processes</v>
          </cell>
          <cell r="I11823" t="str">
            <v>Spandex Fiber Production, Dry Spun Process</v>
          </cell>
          <cell r="J11823" t="str">
            <v>Equipment Cleanup</v>
          </cell>
          <cell r="N11823">
            <v>40988</v>
          </cell>
        </row>
        <row r="11824">
          <cell r="A11824" t="str">
            <v>64931001</v>
          </cell>
          <cell r="B11824" t="str">
            <v>Point</v>
          </cell>
          <cell r="C11824" t="str">
            <v>Spandex Fiber, Reaction Spun Process /Spandex: Reaction Spun</v>
          </cell>
          <cell r="D11824" t="str">
            <v>Industrial Processes - Chemical Manuf</v>
          </cell>
          <cell r="G11824" t="str">
            <v>MACT Source Categories</v>
          </cell>
          <cell r="H11824" t="str">
            <v>Fibers Production Processes</v>
          </cell>
          <cell r="I11824" t="str">
            <v>Spandex Fiber Production, Reaction Spun Process</v>
          </cell>
          <cell r="J11824" t="str">
            <v>Spandex: Reaction Spun</v>
          </cell>
          <cell r="N11824">
            <v>40988</v>
          </cell>
        </row>
        <row r="11825">
          <cell r="A11825" t="str">
            <v>64931010</v>
          </cell>
          <cell r="B11825" t="str">
            <v>Point</v>
          </cell>
          <cell r="C11825" t="str">
            <v>Spandex Fiber, Reaction Spun Process /Raw Material Preparation</v>
          </cell>
          <cell r="D11825" t="str">
            <v>Industrial Processes - Chemical Manuf</v>
          </cell>
          <cell r="G11825" t="str">
            <v>MACT Source Categories</v>
          </cell>
          <cell r="H11825" t="str">
            <v>Fibers Production Processes</v>
          </cell>
          <cell r="I11825" t="str">
            <v>Spandex Fiber Production, Reaction Spun Process</v>
          </cell>
          <cell r="J11825" t="str">
            <v>Raw Material Preparation</v>
          </cell>
          <cell r="N11825">
            <v>40988</v>
          </cell>
        </row>
        <row r="11826">
          <cell r="A11826" t="str">
            <v>64931011</v>
          </cell>
          <cell r="B11826" t="str">
            <v>Point</v>
          </cell>
          <cell r="C11826" t="str">
            <v>Spandex Fiber, Reaction Spun Process /Raw Material Preparation: Prepolymerization Vessel</v>
          </cell>
          <cell r="D11826" t="str">
            <v>Industrial Processes - Chemical Manuf</v>
          </cell>
          <cell r="G11826" t="str">
            <v>MACT Source Categories</v>
          </cell>
          <cell r="H11826" t="str">
            <v>Fibers Production Processes</v>
          </cell>
          <cell r="I11826" t="str">
            <v>Spandex Fiber Production, Reaction Spun Process</v>
          </cell>
          <cell r="J11826" t="str">
            <v>Raw Material Preparation: Prepolymerization Vessel</v>
          </cell>
          <cell r="N11826">
            <v>40988</v>
          </cell>
        </row>
        <row r="11827">
          <cell r="A11827" t="str">
            <v>64931012</v>
          </cell>
          <cell r="B11827" t="str">
            <v>Point</v>
          </cell>
          <cell r="C11827" t="str">
            <v>Spandex Fiber, Reaction Spun Process /Raw Material Preparation: Filtration</v>
          </cell>
          <cell r="D11827" t="str">
            <v>Industrial Processes - Chemical Manuf</v>
          </cell>
          <cell r="G11827" t="str">
            <v>MACT Source Categories</v>
          </cell>
          <cell r="H11827" t="str">
            <v>Fibers Production Processes</v>
          </cell>
          <cell r="I11827" t="str">
            <v>Spandex Fiber Production, Reaction Spun Process</v>
          </cell>
          <cell r="J11827" t="str">
            <v>Raw Material Preparation: Filtration</v>
          </cell>
          <cell r="N11827">
            <v>40988</v>
          </cell>
        </row>
        <row r="11828">
          <cell r="A11828" t="str">
            <v>64931020</v>
          </cell>
          <cell r="B11828" t="str">
            <v>Point</v>
          </cell>
          <cell r="C11828" t="str">
            <v>Spandex Fiber, Reaction Spun Process /Reaction Spinning</v>
          </cell>
          <cell r="D11828" t="str">
            <v>Industrial Processes - Chemical Manuf</v>
          </cell>
          <cell r="G11828" t="str">
            <v>MACT Source Categories</v>
          </cell>
          <cell r="H11828" t="str">
            <v>Fibers Production Processes</v>
          </cell>
          <cell r="I11828" t="str">
            <v>Spandex Fiber Production, Reaction Spun Process</v>
          </cell>
          <cell r="J11828" t="str">
            <v>Reaction Spinning</v>
          </cell>
          <cell r="N11828">
            <v>40988</v>
          </cell>
        </row>
        <row r="11829">
          <cell r="A11829" t="str">
            <v>64931021</v>
          </cell>
          <cell r="B11829" t="str">
            <v>Point</v>
          </cell>
          <cell r="C11829" t="str">
            <v>Spandex Fiber, Reaction Spun Process /Reaction Spinning: Spin Bath</v>
          </cell>
          <cell r="D11829" t="str">
            <v>Industrial Processes - Chemical Manuf</v>
          </cell>
          <cell r="G11829" t="str">
            <v>MACT Source Categories</v>
          </cell>
          <cell r="H11829" t="str">
            <v>Fibers Production Processes</v>
          </cell>
          <cell r="I11829" t="str">
            <v>Spandex Fiber Production, Reaction Spun Process</v>
          </cell>
          <cell r="J11829" t="str">
            <v>Reaction Spinning: Spin Bath</v>
          </cell>
          <cell r="N11829">
            <v>40988</v>
          </cell>
        </row>
        <row r="11830">
          <cell r="A11830" t="str">
            <v>64931022</v>
          </cell>
          <cell r="B11830" t="str">
            <v>Point</v>
          </cell>
          <cell r="C11830" t="str">
            <v>Spandex Fiber, Reaction Spun Process /Reaction Spinning: Conveyor</v>
          </cell>
          <cell r="D11830" t="str">
            <v>Industrial Processes - Chemical Manuf</v>
          </cell>
          <cell r="G11830" t="str">
            <v>MACT Source Categories</v>
          </cell>
          <cell r="H11830" t="str">
            <v>Fibers Production Processes</v>
          </cell>
          <cell r="I11830" t="str">
            <v>Spandex Fiber Production, Reaction Spun Process</v>
          </cell>
          <cell r="J11830" t="str">
            <v>Reaction Spinning: Conveyor</v>
          </cell>
          <cell r="N11830">
            <v>40988</v>
          </cell>
        </row>
        <row r="11831">
          <cell r="A11831" t="str">
            <v>64931030</v>
          </cell>
          <cell r="B11831" t="str">
            <v>Point</v>
          </cell>
          <cell r="C11831" t="str">
            <v>Spandex Fiber, Reaction Spun Process /Fiber Finishing</v>
          </cell>
          <cell r="D11831" t="str">
            <v>Industrial Processes - Chemical Manuf</v>
          </cell>
          <cell r="G11831" t="str">
            <v>MACT Source Categories</v>
          </cell>
          <cell r="H11831" t="str">
            <v>Fibers Production Processes</v>
          </cell>
          <cell r="I11831" t="str">
            <v>Spandex Fiber Production, Reaction Spun Process</v>
          </cell>
          <cell r="J11831" t="str">
            <v>Fiber Finishing</v>
          </cell>
          <cell r="N11831">
            <v>40988</v>
          </cell>
        </row>
        <row r="11832">
          <cell r="A11832" t="str">
            <v>64931031</v>
          </cell>
          <cell r="B11832" t="str">
            <v>Point</v>
          </cell>
          <cell r="C11832" t="str">
            <v>Spandex Fiber, Reaction Spun Process /Fiber Finishing: Drying Oven</v>
          </cell>
          <cell r="D11832" t="str">
            <v>Industrial Processes - Chemical Manuf</v>
          </cell>
          <cell r="G11832" t="str">
            <v>MACT Source Categories</v>
          </cell>
          <cell r="H11832" t="str">
            <v>Fibers Production Processes</v>
          </cell>
          <cell r="I11832" t="str">
            <v>Spandex Fiber Production, Reaction Spun Process</v>
          </cell>
          <cell r="J11832" t="str">
            <v>Fiber Finishing: Drying Oven</v>
          </cell>
          <cell r="N11832">
            <v>40988</v>
          </cell>
        </row>
        <row r="11833">
          <cell r="A11833" t="str">
            <v>64931032</v>
          </cell>
          <cell r="B11833" t="str">
            <v>Point</v>
          </cell>
          <cell r="C11833" t="str">
            <v>Spandex Fiber, Reaction Spun Process /Fiber Finishing: Lubrication</v>
          </cell>
          <cell r="D11833" t="str">
            <v>Industrial Processes - Chemical Manuf</v>
          </cell>
          <cell r="G11833" t="str">
            <v>MACT Source Categories</v>
          </cell>
          <cell r="H11833" t="str">
            <v>Fibers Production Processes</v>
          </cell>
          <cell r="I11833" t="str">
            <v>Spandex Fiber Production, Reaction Spun Process</v>
          </cell>
          <cell r="J11833" t="str">
            <v>Fiber Finishing: Lubrication</v>
          </cell>
          <cell r="N11833">
            <v>40988</v>
          </cell>
        </row>
        <row r="11834">
          <cell r="A11834" t="str">
            <v>64931040</v>
          </cell>
          <cell r="B11834" t="str">
            <v>Point</v>
          </cell>
          <cell r="C11834" t="str">
            <v>Spandex Fiber, Reaction Spun Process /End Product Storage</v>
          </cell>
          <cell r="D11834" t="str">
            <v>Industrial Processes - Storage and Transfer</v>
          </cell>
          <cell r="G11834" t="str">
            <v>MACT Source Categories</v>
          </cell>
          <cell r="H11834" t="str">
            <v>Fibers Production Processes</v>
          </cell>
          <cell r="I11834" t="str">
            <v>Spandex Fiber Production, Reaction Spun Process</v>
          </cell>
          <cell r="J11834" t="str">
            <v>End Product Storage</v>
          </cell>
          <cell r="N11834">
            <v>40988</v>
          </cell>
        </row>
        <row r="11835">
          <cell r="A11835" t="str">
            <v>64931041</v>
          </cell>
          <cell r="B11835" t="str">
            <v>Point</v>
          </cell>
          <cell r="C11835" t="str">
            <v>Spandex Fiber, Reaction Spun Process /End Product Storage: Filament Winding</v>
          </cell>
          <cell r="D11835" t="str">
            <v>Industrial Processes - Storage and Transfer</v>
          </cell>
          <cell r="G11835" t="str">
            <v>MACT Source Categories</v>
          </cell>
          <cell r="H11835" t="str">
            <v>Fibers Production Processes</v>
          </cell>
          <cell r="I11835" t="str">
            <v>Spandex Fiber Production, Reaction Spun Process</v>
          </cell>
          <cell r="J11835" t="str">
            <v>End Product Storage: Filament Winding</v>
          </cell>
          <cell r="N11835">
            <v>40988</v>
          </cell>
        </row>
        <row r="11836">
          <cell r="A11836" t="str">
            <v>64931050</v>
          </cell>
          <cell r="B11836" t="str">
            <v>Point</v>
          </cell>
          <cell r="C11836" t="str">
            <v>Spandex Fiber, Reaction Spun Process /Equipment Cleanup</v>
          </cell>
          <cell r="D11836" t="str">
            <v>Industrial Processes - Chemical Manuf</v>
          </cell>
          <cell r="G11836" t="str">
            <v>MACT Source Categories</v>
          </cell>
          <cell r="H11836" t="str">
            <v>Fibers Production Processes</v>
          </cell>
          <cell r="I11836" t="str">
            <v>Spandex Fiber Production, Reaction Spun Process</v>
          </cell>
          <cell r="J11836" t="str">
            <v>Equipment Cleanup</v>
          </cell>
          <cell r="N11836">
            <v>40988</v>
          </cell>
        </row>
        <row r="11837">
          <cell r="A11837" t="str">
            <v>64980001</v>
          </cell>
          <cell r="B11837" t="str">
            <v>Point</v>
          </cell>
          <cell r="C11837" t="str">
            <v>Fibers Prod /Equipment Leaks</v>
          </cell>
          <cell r="D11837" t="str">
            <v>Industrial Processes - Chemical Manuf</v>
          </cell>
          <cell r="G11837" t="str">
            <v>MACT Source Categories</v>
          </cell>
          <cell r="H11837" t="str">
            <v>Fibers Production Processes</v>
          </cell>
          <cell r="I11837" t="str">
            <v>Equipment Leaks</v>
          </cell>
          <cell r="J11837" t="str">
            <v>Equipment Leaks</v>
          </cell>
          <cell r="N11837">
            <v>40988</v>
          </cell>
        </row>
        <row r="11838">
          <cell r="A11838" t="str">
            <v>64982001</v>
          </cell>
          <cell r="B11838" t="str">
            <v>Point</v>
          </cell>
          <cell r="C11838" t="str">
            <v>Fibers Prod /Wastewater, Aggregate /Process Area Drains</v>
          </cell>
          <cell r="D11838" t="str">
            <v>Industrial Processes - Chemical Manuf</v>
          </cell>
          <cell r="G11838" t="str">
            <v>MACT Source Categories</v>
          </cell>
          <cell r="H11838" t="str">
            <v>Fibers Production Processes</v>
          </cell>
          <cell r="I11838" t="str">
            <v>Wastewater, Aggregate</v>
          </cell>
          <cell r="J11838" t="str">
            <v>Process Area Drains</v>
          </cell>
          <cell r="N11838">
            <v>40988</v>
          </cell>
        </row>
        <row r="11839">
          <cell r="A11839" t="str">
            <v>64982002</v>
          </cell>
          <cell r="B11839" t="str">
            <v>Point</v>
          </cell>
          <cell r="C11839" t="str">
            <v>Fibers Prod /Wastewater, Aggregate /Process Equipment Drains</v>
          </cell>
          <cell r="D11839" t="str">
            <v>Industrial Processes - Chemical Manuf</v>
          </cell>
          <cell r="G11839" t="str">
            <v>MACT Source Categories</v>
          </cell>
          <cell r="H11839" t="str">
            <v>Fibers Production Processes</v>
          </cell>
          <cell r="I11839" t="str">
            <v>Wastewater, Aggregate</v>
          </cell>
          <cell r="J11839" t="str">
            <v>Process Equipment Drains</v>
          </cell>
          <cell r="N11839">
            <v>40988</v>
          </cell>
        </row>
        <row r="11840">
          <cell r="A11840" t="str">
            <v>64982599</v>
          </cell>
          <cell r="B11840" t="str">
            <v>Point</v>
          </cell>
          <cell r="C11840" t="str">
            <v>Fibers Prod /Wastewater, Pts of Generation /Specify Point of Generation</v>
          </cell>
          <cell r="D11840" t="str">
            <v>Industrial Processes - Chemical Manuf</v>
          </cell>
          <cell r="G11840" t="str">
            <v>MACT Source Categories</v>
          </cell>
          <cell r="H11840" t="str">
            <v>Fibers Production Processes</v>
          </cell>
          <cell r="I11840" t="str">
            <v>Wastewater, Points of Generation</v>
          </cell>
          <cell r="J11840" t="str">
            <v>Specify Point of Generation</v>
          </cell>
          <cell r="N11840">
            <v>40988</v>
          </cell>
        </row>
        <row r="11841">
          <cell r="A11841" t="str">
            <v>65110001</v>
          </cell>
          <cell r="B11841" t="str">
            <v>Point</v>
          </cell>
          <cell r="C11841" t="str">
            <v>Antimony Oxides Manuf</v>
          </cell>
          <cell r="D11841" t="str">
            <v>Industrial Processes - Chemical Manuf</v>
          </cell>
          <cell r="G11841" t="str">
            <v>MACT Source Categories</v>
          </cell>
          <cell r="H11841" t="str">
            <v>Inorganic Chemicals Manufacturing</v>
          </cell>
          <cell r="I11841" t="str">
            <v>Antimony Oxides Manufacturing</v>
          </cell>
          <cell r="J11841" t="str">
            <v>Antimony Oxides Production</v>
          </cell>
          <cell r="N11841">
            <v>40988</v>
          </cell>
        </row>
        <row r="11842">
          <cell r="A11842" t="str">
            <v>65110010</v>
          </cell>
          <cell r="B11842" t="str">
            <v>Point</v>
          </cell>
          <cell r="C11842" t="str">
            <v>Antimony Oxides Manuf /Burnoff of Antimony</v>
          </cell>
          <cell r="D11842" t="str">
            <v>Industrial Processes - Chemical Manuf</v>
          </cell>
          <cell r="G11842" t="str">
            <v>MACT Source Categories</v>
          </cell>
          <cell r="H11842" t="str">
            <v>Inorganic Chemicals Manufacturing</v>
          </cell>
          <cell r="I11842" t="str">
            <v>Antimony Oxides Manufacturing</v>
          </cell>
          <cell r="J11842" t="str">
            <v>Burnoff of Antimony</v>
          </cell>
          <cell r="N11842">
            <v>40988</v>
          </cell>
        </row>
        <row r="11843">
          <cell r="A11843" t="str">
            <v>65110011</v>
          </cell>
          <cell r="B11843" t="str">
            <v>Point</v>
          </cell>
          <cell r="C11843" t="str">
            <v>Antimony Oxides Manuf /Roasting: Shaft Furnace</v>
          </cell>
          <cell r="D11843" t="str">
            <v>Industrial Processes - Chemical Manuf</v>
          </cell>
          <cell r="G11843" t="str">
            <v>MACT Source Categories</v>
          </cell>
          <cell r="H11843" t="str">
            <v>Inorganic Chemicals Manufacturing</v>
          </cell>
          <cell r="I11843" t="str">
            <v>Antimony Oxides Manufacturing</v>
          </cell>
          <cell r="J11843" t="str">
            <v>Roasting: Shaft Furnace</v>
          </cell>
          <cell r="N11843">
            <v>40988</v>
          </cell>
        </row>
        <row r="11844">
          <cell r="A11844" t="str">
            <v>65110012</v>
          </cell>
          <cell r="B11844" t="str">
            <v>Point</v>
          </cell>
          <cell r="C11844" t="str">
            <v>Antimony Oxides Manuf /Roasting: Rotary Kiln</v>
          </cell>
          <cell r="D11844" t="str">
            <v>Industrial Processes - Chemical Manuf</v>
          </cell>
          <cell r="G11844" t="str">
            <v>MACT Source Categories</v>
          </cell>
          <cell r="H11844" t="str">
            <v>Inorganic Chemicals Manufacturing</v>
          </cell>
          <cell r="I11844" t="str">
            <v>Antimony Oxides Manufacturing</v>
          </cell>
          <cell r="J11844" t="str">
            <v>Roasting: Rotary Kiln</v>
          </cell>
          <cell r="N11844">
            <v>40988</v>
          </cell>
        </row>
        <row r="11845">
          <cell r="A11845" t="str">
            <v>65110013</v>
          </cell>
          <cell r="B11845" t="str">
            <v>Point</v>
          </cell>
          <cell r="C11845" t="str">
            <v>Antimony Oxides Manuf /Roasting: Blast Roaster</v>
          </cell>
          <cell r="D11845" t="str">
            <v>Industrial Processes - Chemical Manuf</v>
          </cell>
          <cell r="G11845" t="str">
            <v>MACT Source Categories</v>
          </cell>
          <cell r="H11845" t="str">
            <v>Inorganic Chemicals Manufacturing</v>
          </cell>
          <cell r="I11845" t="str">
            <v>Antimony Oxides Manufacturing</v>
          </cell>
          <cell r="J11845" t="str">
            <v>Roasting: Blast Roaster</v>
          </cell>
          <cell r="N11845">
            <v>40988</v>
          </cell>
        </row>
        <row r="11846">
          <cell r="A11846" t="str">
            <v>65110014</v>
          </cell>
          <cell r="B11846" t="str">
            <v>Point</v>
          </cell>
          <cell r="C11846" t="str">
            <v>Antimony Oxides Manuf /Roasting: Converter</v>
          </cell>
          <cell r="D11846" t="str">
            <v>Industrial Processes - Chemical Manuf</v>
          </cell>
          <cell r="G11846" t="str">
            <v>MACT Source Categories</v>
          </cell>
          <cell r="H11846" t="str">
            <v>Inorganic Chemicals Manufacturing</v>
          </cell>
          <cell r="I11846" t="str">
            <v>Antimony Oxides Manufacturing</v>
          </cell>
          <cell r="J11846" t="str">
            <v>Roasting: Converter</v>
          </cell>
          <cell r="N11846">
            <v>40988</v>
          </cell>
        </row>
        <row r="11847">
          <cell r="A11847" t="str">
            <v>65110020</v>
          </cell>
          <cell r="B11847" t="str">
            <v>Point</v>
          </cell>
          <cell r="C11847" t="str">
            <v>Antimony Oxides Manuf /Recovery</v>
          </cell>
          <cell r="D11847" t="str">
            <v>Industrial Processes - Chemical Manuf</v>
          </cell>
          <cell r="G11847" t="str">
            <v>MACT Source Categories</v>
          </cell>
          <cell r="H11847" t="str">
            <v>Inorganic Chemicals Manufacturing</v>
          </cell>
          <cell r="I11847" t="str">
            <v>Antimony Oxides Manufacturing</v>
          </cell>
          <cell r="J11847" t="str">
            <v>Recovery</v>
          </cell>
          <cell r="N11847">
            <v>40988</v>
          </cell>
        </row>
        <row r="11848">
          <cell r="A11848" t="str">
            <v>65110021</v>
          </cell>
          <cell r="B11848" t="str">
            <v>Point</v>
          </cell>
          <cell r="C11848" t="str">
            <v>Antimony Oxides Manuf /Recovery: Baghouse</v>
          </cell>
          <cell r="D11848" t="str">
            <v>Industrial Processes - Chemical Manuf</v>
          </cell>
          <cell r="G11848" t="str">
            <v>MACT Source Categories</v>
          </cell>
          <cell r="H11848" t="str">
            <v>Inorganic Chemicals Manufacturing</v>
          </cell>
          <cell r="I11848" t="str">
            <v>Antimony Oxides Manufacturing</v>
          </cell>
          <cell r="J11848" t="str">
            <v>Recovery: Baghouse</v>
          </cell>
          <cell r="N11848">
            <v>40988</v>
          </cell>
        </row>
        <row r="11849">
          <cell r="A11849" t="str">
            <v>65110022</v>
          </cell>
          <cell r="B11849" t="str">
            <v>Point</v>
          </cell>
          <cell r="C11849" t="str">
            <v>Antimony Oxides Manuf /Recovery: Flues</v>
          </cell>
          <cell r="D11849" t="str">
            <v>Industrial Processes - Chemical Manuf</v>
          </cell>
          <cell r="G11849" t="str">
            <v>MACT Source Categories</v>
          </cell>
          <cell r="H11849" t="str">
            <v>Inorganic Chemicals Manufacturing</v>
          </cell>
          <cell r="I11849" t="str">
            <v>Antimony Oxides Manufacturing</v>
          </cell>
          <cell r="J11849" t="str">
            <v>Recovery: Flues</v>
          </cell>
          <cell r="N11849">
            <v>40988</v>
          </cell>
        </row>
        <row r="11850">
          <cell r="A11850" t="str">
            <v>65110023</v>
          </cell>
          <cell r="B11850" t="str">
            <v>Point</v>
          </cell>
          <cell r="C11850" t="str">
            <v>Antimony Oxides Manuf /Recovery: Condensing Pipes</v>
          </cell>
          <cell r="D11850" t="str">
            <v>Industrial Processes - Chemical Manuf</v>
          </cell>
          <cell r="G11850" t="str">
            <v>MACT Source Categories</v>
          </cell>
          <cell r="H11850" t="str">
            <v>Inorganic Chemicals Manufacturing</v>
          </cell>
          <cell r="I11850" t="str">
            <v>Antimony Oxides Manufacturing</v>
          </cell>
          <cell r="J11850" t="str">
            <v>Recovery: Condensing Pipes</v>
          </cell>
          <cell r="N11850">
            <v>40988</v>
          </cell>
        </row>
        <row r="11851">
          <cell r="A11851" t="str">
            <v>65110024</v>
          </cell>
          <cell r="B11851" t="str">
            <v>Point</v>
          </cell>
          <cell r="C11851" t="str">
            <v>Antimony Oxides Manuf /Recovery: Cottrell Precipitators</v>
          </cell>
          <cell r="D11851" t="str">
            <v>Industrial Processes - Chemical Manuf</v>
          </cell>
          <cell r="G11851" t="str">
            <v>MACT Source Categories</v>
          </cell>
          <cell r="H11851" t="str">
            <v>Inorganic Chemicals Manufacturing</v>
          </cell>
          <cell r="I11851" t="str">
            <v>Antimony Oxides Manufacturing</v>
          </cell>
          <cell r="J11851" t="str">
            <v>Recovery: Cottrell Precipitators</v>
          </cell>
          <cell r="N11851">
            <v>40988</v>
          </cell>
        </row>
        <row r="11852">
          <cell r="A11852" t="str">
            <v>65110029</v>
          </cell>
          <cell r="B11852" t="str">
            <v>Point</v>
          </cell>
          <cell r="C11852" t="str">
            <v>Antimony Oxides Manuf /Recovery: Specify Type of Recovery Equipment</v>
          </cell>
          <cell r="D11852" t="str">
            <v>Industrial Processes - Chemical Manuf</v>
          </cell>
          <cell r="G11852" t="str">
            <v>MACT Source Categories</v>
          </cell>
          <cell r="H11852" t="str">
            <v>Inorganic Chemicals Manufacturing</v>
          </cell>
          <cell r="I11852" t="str">
            <v>Antimony Oxides Manufacturing</v>
          </cell>
          <cell r="J11852" t="str">
            <v>Recovery: Specify Type of Recovery Equipment</v>
          </cell>
          <cell r="N11852">
            <v>40988</v>
          </cell>
        </row>
        <row r="11853">
          <cell r="A11853" t="str">
            <v>65130001</v>
          </cell>
          <cell r="B11853" t="str">
            <v>Point</v>
          </cell>
          <cell r="C11853" t="str">
            <v>Fumed Silica Manufacturing /Fumed Silica Production</v>
          </cell>
          <cell r="D11853" t="str">
            <v>Industrial Processes - Chemical Manuf</v>
          </cell>
          <cell r="G11853" t="str">
            <v>MACT Source Categories</v>
          </cell>
          <cell r="H11853" t="str">
            <v>Inorganic Chemicals Manufacturing</v>
          </cell>
          <cell r="I11853" t="str">
            <v>Fumed Silica Manufacturing</v>
          </cell>
          <cell r="J11853" t="str">
            <v>Fumed Silica Production</v>
          </cell>
          <cell r="N11853">
            <v>40988</v>
          </cell>
        </row>
        <row r="11854">
          <cell r="A11854" t="str">
            <v>65130010</v>
          </cell>
          <cell r="B11854" t="str">
            <v>Point</v>
          </cell>
          <cell r="C11854" t="str">
            <v>Fumed Silica Manufacturing /Process Vents</v>
          </cell>
          <cell r="D11854" t="str">
            <v>Industrial Processes - Chemical Manuf</v>
          </cell>
          <cell r="G11854" t="str">
            <v>MACT Source Categories</v>
          </cell>
          <cell r="H11854" t="str">
            <v>Inorganic Chemicals Manufacturing</v>
          </cell>
          <cell r="I11854" t="str">
            <v>Fumed Silica Manufacturing</v>
          </cell>
          <cell r="J11854" t="str">
            <v>Process Vents</v>
          </cell>
          <cell r="N11854">
            <v>40988</v>
          </cell>
        </row>
        <row r="11855">
          <cell r="A11855" t="str">
            <v>65130011</v>
          </cell>
          <cell r="B11855" t="str">
            <v>Point</v>
          </cell>
          <cell r="C11855" t="str">
            <v>Fumed Silica Manufacturing /Process Vents: Reaction</v>
          </cell>
          <cell r="D11855" t="str">
            <v>Industrial Processes - Chemical Manuf</v>
          </cell>
          <cell r="G11855" t="str">
            <v>MACT Source Categories</v>
          </cell>
          <cell r="H11855" t="str">
            <v>Inorganic Chemicals Manufacturing</v>
          </cell>
          <cell r="I11855" t="str">
            <v>Fumed Silica Manufacturing</v>
          </cell>
          <cell r="J11855" t="str">
            <v>Process Vents: Reaction</v>
          </cell>
          <cell r="N11855">
            <v>40988</v>
          </cell>
        </row>
        <row r="11856">
          <cell r="A11856" t="str">
            <v>65130020</v>
          </cell>
          <cell r="B11856" t="str">
            <v>Point</v>
          </cell>
          <cell r="C11856" t="str">
            <v>Fumed Silica Manufacturing /Process Vents: Separation</v>
          </cell>
          <cell r="D11856" t="str">
            <v>Industrial Processes - Chemical Manuf</v>
          </cell>
          <cell r="G11856" t="str">
            <v>MACT Source Categories</v>
          </cell>
          <cell r="H11856" t="str">
            <v>Inorganic Chemicals Manufacturing</v>
          </cell>
          <cell r="I11856" t="str">
            <v>Fumed Silica Manufacturing</v>
          </cell>
          <cell r="J11856" t="str">
            <v>Process Vents: Separation</v>
          </cell>
          <cell r="N11856">
            <v>40988</v>
          </cell>
        </row>
        <row r="11857">
          <cell r="A11857" t="str">
            <v>65130040</v>
          </cell>
          <cell r="B11857" t="str">
            <v>Point</v>
          </cell>
          <cell r="C11857" t="str">
            <v>Fumed Silica Manufacturing /Process Vents: End Product Storage</v>
          </cell>
          <cell r="D11857" t="str">
            <v>Industrial Processes - Storage and Transfer</v>
          </cell>
          <cell r="G11857" t="str">
            <v>MACT Source Categories</v>
          </cell>
          <cell r="H11857" t="str">
            <v>Inorganic Chemicals Manufacturing</v>
          </cell>
          <cell r="I11857" t="str">
            <v>Fumed Silica Manufacturing</v>
          </cell>
          <cell r="J11857" t="str">
            <v>Process Vents: End Product Storage</v>
          </cell>
          <cell r="N11857">
            <v>40988</v>
          </cell>
        </row>
        <row r="11858">
          <cell r="A11858" t="str">
            <v>65135001</v>
          </cell>
          <cell r="B11858" t="str">
            <v>Point</v>
          </cell>
          <cell r="C11858" t="str">
            <v>Quaternary Ammonium Cmpds Manuf /Quaternary Ammonium Compound Production</v>
          </cell>
          <cell r="D11858" t="str">
            <v>Industrial Processes - Chemical Manuf</v>
          </cell>
          <cell r="G11858" t="str">
            <v>MACT Source Categories</v>
          </cell>
          <cell r="H11858" t="str">
            <v>Inorganic Chemicals Manufacturing</v>
          </cell>
          <cell r="I11858" t="str">
            <v>Quaternary Ammonium Compounds Manufacturing</v>
          </cell>
          <cell r="J11858" t="str">
            <v>Quaternary Ammonium Compound Production</v>
          </cell>
          <cell r="N11858">
            <v>40988</v>
          </cell>
        </row>
        <row r="11859">
          <cell r="A11859" t="str">
            <v>65135010</v>
          </cell>
          <cell r="B11859" t="str">
            <v>Point</v>
          </cell>
          <cell r="C11859" t="str">
            <v>Quaternary Ammonium Cmpds Manuf /Process Vents</v>
          </cell>
          <cell r="D11859" t="str">
            <v>Industrial Processes - Chemical Manuf</v>
          </cell>
          <cell r="G11859" t="str">
            <v>MACT Source Categories</v>
          </cell>
          <cell r="H11859" t="str">
            <v>Inorganic Chemicals Manufacturing</v>
          </cell>
          <cell r="I11859" t="str">
            <v>Quaternary Ammonium Compounds Manufacturing</v>
          </cell>
          <cell r="J11859" t="str">
            <v>Process Vents</v>
          </cell>
          <cell r="N11859">
            <v>40988</v>
          </cell>
        </row>
        <row r="11860">
          <cell r="A11860" t="str">
            <v>65135011</v>
          </cell>
          <cell r="B11860" t="str">
            <v>Point</v>
          </cell>
          <cell r="C11860" t="str">
            <v>Quaternary Ammonium Cmpds Manuf /Process Vents: Reactor</v>
          </cell>
          <cell r="D11860" t="str">
            <v>Industrial Processes - Chemical Manuf</v>
          </cell>
          <cell r="G11860" t="str">
            <v>MACT Source Categories</v>
          </cell>
          <cell r="H11860" t="str">
            <v>Inorganic Chemicals Manufacturing</v>
          </cell>
          <cell r="I11860" t="str">
            <v>Quaternary Ammonium Compounds Manufacturing</v>
          </cell>
          <cell r="J11860" t="str">
            <v>Process Vents: Reactor</v>
          </cell>
          <cell r="N11860">
            <v>40988</v>
          </cell>
        </row>
        <row r="11861">
          <cell r="A11861" t="str">
            <v>65135012</v>
          </cell>
          <cell r="B11861" t="str">
            <v>Point</v>
          </cell>
          <cell r="C11861" t="str">
            <v>Quaternary Ammonium Cmpds Manuf /Process Vents: Cooling</v>
          </cell>
          <cell r="D11861" t="str">
            <v>Industrial Processes - Chemical Manuf</v>
          </cell>
          <cell r="G11861" t="str">
            <v>MACT Source Categories</v>
          </cell>
          <cell r="H11861" t="str">
            <v>Inorganic Chemicals Manufacturing</v>
          </cell>
          <cell r="I11861" t="str">
            <v>Quaternary Ammonium Compounds Manufacturing</v>
          </cell>
          <cell r="J11861" t="str">
            <v>Process Vents: Cooling</v>
          </cell>
          <cell r="N11861">
            <v>40988</v>
          </cell>
        </row>
        <row r="11862">
          <cell r="A11862" t="str">
            <v>65135013</v>
          </cell>
          <cell r="B11862" t="str">
            <v>Point</v>
          </cell>
          <cell r="C11862" t="str">
            <v>Quaternary Ammonium Cmpds Manuf /Process Vents: pH Adjustment</v>
          </cell>
          <cell r="D11862" t="str">
            <v>Industrial Processes - Chemical Manuf</v>
          </cell>
          <cell r="G11862" t="str">
            <v>MACT Source Categories</v>
          </cell>
          <cell r="H11862" t="str">
            <v>Inorganic Chemicals Manufacturing</v>
          </cell>
          <cell r="I11862" t="str">
            <v>Quaternary Ammonium Compounds Manufacturing</v>
          </cell>
          <cell r="J11862" t="str">
            <v>Process Vents: pH Adjustment</v>
          </cell>
          <cell r="N11862">
            <v>40988</v>
          </cell>
        </row>
        <row r="11863">
          <cell r="A11863" t="str">
            <v>65135014</v>
          </cell>
          <cell r="B11863" t="str">
            <v>Point</v>
          </cell>
          <cell r="C11863" t="str">
            <v>Quaternary Ammonium Cmpds Manuf /Process Vents: Filtration</v>
          </cell>
          <cell r="D11863" t="str">
            <v>Industrial Processes - Chemical Manuf</v>
          </cell>
          <cell r="G11863" t="str">
            <v>MACT Source Categories</v>
          </cell>
          <cell r="H11863" t="str">
            <v>Inorganic Chemicals Manufacturing</v>
          </cell>
          <cell r="I11863" t="str">
            <v>Quaternary Ammonium Compounds Manufacturing</v>
          </cell>
          <cell r="J11863" t="str">
            <v>Process Vents: Filtration</v>
          </cell>
          <cell r="N11863">
            <v>40988</v>
          </cell>
        </row>
        <row r="11864">
          <cell r="A11864" t="str">
            <v>65135030</v>
          </cell>
          <cell r="B11864" t="str">
            <v>Point</v>
          </cell>
          <cell r="C11864" t="str">
            <v>Quaternary Ammonium Cmpds Manuf /Process Vents: End Product Storage</v>
          </cell>
          <cell r="D11864" t="str">
            <v>Industrial Processes - Storage and Transfer</v>
          </cell>
          <cell r="G11864" t="str">
            <v>MACT Source Categories</v>
          </cell>
          <cell r="H11864" t="str">
            <v>Inorganic Chemicals Manufacturing</v>
          </cell>
          <cell r="I11864" t="str">
            <v>Quaternary Ammonium Compounds Manufacturing</v>
          </cell>
          <cell r="J11864" t="str">
            <v>Process Vents: End Product Storage</v>
          </cell>
          <cell r="N11864">
            <v>40988</v>
          </cell>
        </row>
        <row r="11865">
          <cell r="A11865" t="str">
            <v>65140001</v>
          </cell>
          <cell r="B11865" t="str">
            <v>Point</v>
          </cell>
          <cell r="C11865" t="str">
            <v>Sodium Cyanide Manuf /Sodium Cyanide Production</v>
          </cell>
          <cell r="D11865" t="str">
            <v>Industrial Processes - Chemical Manuf</v>
          </cell>
          <cell r="G11865" t="str">
            <v>MACT Source Categories</v>
          </cell>
          <cell r="H11865" t="str">
            <v>Inorganic Chemicals Manufacturing</v>
          </cell>
          <cell r="I11865" t="str">
            <v>Sodium Cyanide Manufacturing</v>
          </cell>
          <cell r="J11865" t="str">
            <v>Sodium Cyanide Production</v>
          </cell>
          <cell r="N11865">
            <v>40988</v>
          </cell>
        </row>
        <row r="11866">
          <cell r="A11866" t="str">
            <v>65140010</v>
          </cell>
          <cell r="B11866" t="str">
            <v>Point</v>
          </cell>
          <cell r="C11866" t="str">
            <v>Sodium Cyanide Manuf /Process Vents</v>
          </cell>
          <cell r="D11866" t="str">
            <v>Industrial Processes - Chemical Manuf</v>
          </cell>
          <cell r="G11866" t="str">
            <v>MACT Source Categories</v>
          </cell>
          <cell r="H11866" t="str">
            <v>Inorganic Chemicals Manufacturing</v>
          </cell>
          <cell r="I11866" t="str">
            <v>Sodium Cyanide Manufacturing</v>
          </cell>
          <cell r="J11866" t="str">
            <v>Process Vents</v>
          </cell>
          <cell r="N11866">
            <v>40988</v>
          </cell>
        </row>
        <row r="11867">
          <cell r="A11867" t="str">
            <v>65140011</v>
          </cell>
          <cell r="B11867" t="str">
            <v>Point</v>
          </cell>
          <cell r="C11867" t="str">
            <v>Sodium Cyanide Manuf /Process Vents: Reactor</v>
          </cell>
          <cell r="D11867" t="str">
            <v>Industrial Processes - Chemical Manuf</v>
          </cell>
          <cell r="G11867" t="str">
            <v>MACT Source Categories</v>
          </cell>
          <cell r="H11867" t="str">
            <v>Inorganic Chemicals Manufacturing</v>
          </cell>
          <cell r="I11867" t="str">
            <v>Sodium Cyanide Manufacturing</v>
          </cell>
          <cell r="J11867" t="str">
            <v>Process Vents: Reactor</v>
          </cell>
          <cell r="N11867">
            <v>40988</v>
          </cell>
        </row>
        <row r="11868">
          <cell r="A11868" t="str">
            <v>65140012</v>
          </cell>
          <cell r="B11868" t="str">
            <v>Point</v>
          </cell>
          <cell r="C11868" t="str">
            <v>Sodium Cyanide Manuf /Process Vents: Evaporator</v>
          </cell>
          <cell r="D11868" t="str">
            <v>Industrial Processes - Chemical Manuf</v>
          </cell>
          <cell r="G11868" t="str">
            <v>MACT Source Categories</v>
          </cell>
          <cell r="H11868" t="str">
            <v>Inorganic Chemicals Manufacturing</v>
          </cell>
          <cell r="I11868" t="str">
            <v>Sodium Cyanide Manufacturing</v>
          </cell>
          <cell r="J11868" t="str">
            <v>Process Vents: Evaporator</v>
          </cell>
          <cell r="N11868">
            <v>40988</v>
          </cell>
        </row>
        <row r="11869">
          <cell r="A11869" t="str">
            <v>65140013</v>
          </cell>
          <cell r="B11869" t="str">
            <v>Point</v>
          </cell>
          <cell r="C11869" t="str">
            <v>Sodium Cyanide Manuf /Process Vents: Filtration</v>
          </cell>
          <cell r="D11869" t="str">
            <v>Industrial Processes - Chemical Manuf</v>
          </cell>
          <cell r="G11869" t="str">
            <v>MACT Source Categories</v>
          </cell>
          <cell r="H11869" t="str">
            <v>Inorganic Chemicals Manufacturing</v>
          </cell>
          <cell r="I11869" t="str">
            <v>Sodium Cyanide Manufacturing</v>
          </cell>
          <cell r="J11869" t="str">
            <v>Process Vents: Filtration</v>
          </cell>
          <cell r="N11869">
            <v>40988</v>
          </cell>
        </row>
        <row r="11870">
          <cell r="A11870" t="str">
            <v>65140014</v>
          </cell>
          <cell r="B11870" t="str">
            <v>Point</v>
          </cell>
          <cell r="C11870" t="str">
            <v>Sodium Cyanide Manuf /Process Vents: Mixing Conveyor</v>
          </cell>
          <cell r="D11870" t="str">
            <v>Industrial Processes - Chemical Manuf</v>
          </cell>
          <cell r="G11870" t="str">
            <v>MACT Source Categories</v>
          </cell>
          <cell r="H11870" t="str">
            <v>Inorganic Chemicals Manufacturing</v>
          </cell>
          <cell r="I11870" t="str">
            <v>Sodium Cyanide Manufacturing</v>
          </cell>
          <cell r="J11870" t="str">
            <v>Process Vents: Mixing Conveyor</v>
          </cell>
          <cell r="N11870">
            <v>40988</v>
          </cell>
        </row>
        <row r="11871">
          <cell r="A11871" t="str">
            <v>65140015</v>
          </cell>
          <cell r="B11871" t="str">
            <v>Point</v>
          </cell>
          <cell r="C11871" t="str">
            <v>Sodium Cyanide Manuf /Process Vents: Drying</v>
          </cell>
          <cell r="D11871" t="str">
            <v>Industrial Processes - Chemical Manuf</v>
          </cell>
          <cell r="G11871" t="str">
            <v>MACT Source Categories</v>
          </cell>
          <cell r="H11871" t="str">
            <v>Inorganic Chemicals Manufacturing</v>
          </cell>
          <cell r="I11871" t="str">
            <v>Sodium Cyanide Manufacturing</v>
          </cell>
          <cell r="J11871" t="str">
            <v>Process Vents: Drying</v>
          </cell>
          <cell r="N11871">
            <v>40988</v>
          </cell>
        </row>
        <row r="11872">
          <cell r="A11872" t="str">
            <v>65140016</v>
          </cell>
          <cell r="B11872" t="str">
            <v>Point</v>
          </cell>
          <cell r="C11872" t="str">
            <v>Sodium Cyanide Manuf /Process Vents: Compacting</v>
          </cell>
          <cell r="D11872" t="str">
            <v>Industrial Processes - Chemical Manuf</v>
          </cell>
          <cell r="G11872" t="str">
            <v>MACT Source Categories</v>
          </cell>
          <cell r="H11872" t="str">
            <v>Inorganic Chemicals Manufacturing</v>
          </cell>
          <cell r="I11872" t="str">
            <v>Sodium Cyanide Manufacturing</v>
          </cell>
          <cell r="J11872" t="str">
            <v>Process Vents: Compacting</v>
          </cell>
          <cell r="N11872">
            <v>40988</v>
          </cell>
        </row>
        <row r="11873">
          <cell r="A11873" t="str">
            <v>65140017</v>
          </cell>
          <cell r="B11873" t="str">
            <v>Point</v>
          </cell>
          <cell r="C11873" t="str">
            <v>Sodium Cyanide Manuf /Process Vents: Classifier</v>
          </cell>
          <cell r="D11873" t="str">
            <v>Industrial Processes - Chemical Manuf</v>
          </cell>
          <cell r="G11873" t="str">
            <v>MACT Source Categories</v>
          </cell>
          <cell r="H11873" t="str">
            <v>Inorganic Chemicals Manufacturing</v>
          </cell>
          <cell r="I11873" t="str">
            <v>Sodium Cyanide Manufacturing</v>
          </cell>
          <cell r="J11873" t="str">
            <v>Process Vents: Classifier</v>
          </cell>
          <cell r="N11873">
            <v>40988</v>
          </cell>
        </row>
        <row r="11874">
          <cell r="A11874" t="str">
            <v>65140018</v>
          </cell>
          <cell r="B11874" t="str">
            <v>Point</v>
          </cell>
          <cell r="C11874" t="str">
            <v>Sodium Cyanide Manuf /Process Vents: Briquetting</v>
          </cell>
          <cell r="D11874" t="str">
            <v>Industrial Processes - Chemical Manuf</v>
          </cell>
          <cell r="G11874" t="str">
            <v>MACT Source Categories</v>
          </cell>
          <cell r="H11874" t="str">
            <v>Inorganic Chemicals Manufacturing</v>
          </cell>
          <cell r="I11874" t="str">
            <v>Sodium Cyanide Manufacturing</v>
          </cell>
          <cell r="J11874" t="str">
            <v>Process Vents: Briquetting</v>
          </cell>
          <cell r="N11874">
            <v>40988</v>
          </cell>
        </row>
        <row r="11875">
          <cell r="A11875" t="str">
            <v>65140030</v>
          </cell>
          <cell r="B11875" t="str">
            <v>Point</v>
          </cell>
          <cell r="C11875" t="str">
            <v>Sodium Cyanide Manuf /Process Vents: End Product Storage</v>
          </cell>
          <cell r="D11875" t="str">
            <v>Industrial Processes - Storage and Transfer</v>
          </cell>
          <cell r="G11875" t="str">
            <v>MACT Source Categories</v>
          </cell>
          <cell r="H11875" t="str">
            <v>Inorganic Chemicals Manufacturing</v>
          </cell>
          <cell r="I11875" t="str">
            <v>Sodium Cyanide Manufacturing</v>
          </cell>
          <cell r="J11875" t="str">
            <v>Process Vents: End Product Storage</v>
          </cell>
          <cell r="N11875">
            <v>40988</v>
          </cell>
        </row>
        <row r="11876">
          <cell r="A11876" t="str">
            <v>65145001</v>
          </cell>
          <cell r="B11876" t="str">
            <v>Point</v>
          </cell>
          <cell r="C11876" t="str">
            <v>Uranium Hexafluoride Manuf /Uranium Hexafluoride Production Direct Fluorination</v>
          </cell>
          <cell r="D11876" t="str">
            <v>Industrial Processes - Chemical Manuf</v>
          </cell>
          <cell r="G11876" t="str">
            <v>MACT Source Categories</v>
          </cell>
          <cell r="H11876" t="str">
            <v>Inorganic Chemicals Manufacturing</v>
          </cell>
          <cell r="I11876" t="str">
            <v>Uranium Hexafluoride Manufacturing</v>
          </cell>
          <cell r="J11876" t="str">
            <v>Uranium Hexafluoride Production Direct Fluorination</v>
          </cell>
          <cell r="N11876">
            <v>40988</v>
          </cell>
        </row>
        <row r="11877">
          <cell r="A11877" t="str">
            <v>65145010</v>
          </cell>
          <cell r="B11877" t="str">
            <v>Point</v>
          </cell>
          <cell r="C11877" t="str">
            <v>Uranium Hexafluoride Manuf /Fluorination Tower</v>
          </cell>
          <cell r="D11877" t="str">
            <v>Industrial Processes - Chemical Manuf</v>
          </cell>
          <cell r="G11877" t="str">
            <v>MACT Source Categories</v>
          </cell>
          <cell r="H11877" t="str">
            <v>Inorganic Chemicals Manufacturing</v>
          </cell>
          <cell r="I11877" t="str">
            <v>Uranium Hexafluoride Manufacturing</v>
          </cell>
          <cell r="J11877" t="str">
            <v>Fluorination Tower</v>
          </cell>
          <cell r="N11877">
            <v>40988</v>
          </cell>
        </row>
        <row r="11878">
          <cell r="A11878" t="str">
            <v>65145011</v>
          </cell>
          <cell r="B11878" t="str">
            <v>Point</v>
          </cell>
          <cell r="C11878" t="str">
            <v>Uranium Hexafluoride Manuf /Fluorination Tower: Reactor</v>
          </cell>
          <cell r="D11878" t="str">
            <v>Industrial Processes - Chemical Manuf</v>
          </cell>
          <cell r="G11878" t="str">
            <v>MACT Source Categories</v>
          </cell>
          <cell r="H11878" t="str">
            <v>Inorganic Chemicals Manufacturing</v>
          </cell>
          <cell r="I11878" t="str">
            <v>Uranium Hexafluoride Manufacturing</v>
          </cell>
          <cell r="J11878" t="str">
            <v>Fluorination Tower: Reactor</v>
          </cell>
          <cell r="N11878">
            <v>40988</v>
          </cell>
        </row>
        <row r="11879">
          <cell r="A11879" t="str">
            <v>65145020</v>
          </cell>
          <cell r="B11879" t="str">
            <v>Point</v>
          </cell>
          <cell r="C11879" t="str">
            <v>Uranium Hexafluoride Manuf /Product Finishing</v>
          </cell>
          <cell r="D11879" t="str">
            <v>Industrial Processes - Chemical Manuf</v>
          </cell>
          <cell r="G11879" t="str">
            <v>MACT Source Categories</v>
          </cell>
          <cell r="H11879" t="str">
            <v>Inorganic Chemicals Manufacturing</v>
          </cell>
          <cell r="I11879" t="str">
            <v>Uranium Hexafluoride Manufacturing</v>
          </cell>
          <cell r="J11879" t="str">
            <v>Product Finishing</v>
          </cell>
          <cell r="N11879">
            <v>40988</v>
          </cell>
        </row>
        <row r="11880">
          <cell r="A11880" t="str">
            <v>65145021</v>
          </cell>
          <cell r="B11880" t="str">
            <v>Point</v>
          </cell>
          <cell r="C11880" t="str">
            <v>Uranium Hexafluoride Manuf /Product Finishing: Cyclone</v>
          </cell>
          <cell r="D11880" t="str">
            <v>Industrial Processes - Chemical Manuf</v>
          </cell>
          <cell r="G11880" t="str">
            <v>MACT Source Categories</v>
          </cell>
          <cell r="H11880" t="str">
            <v>Inorganic Chemicals Manufacturing</v>
          </cell>
          <cell r="I11880" t="str">
            <v>Uranium Hexafluoride Manufacturing</v>
          </cell>
          <cell r="J11880" t="str">
            <v>Product Finishing: Cyclone</v>
          </cell>
          <cell r="N11880">
            <v>40988</v>
          </cell>
        </row>
        <row r="11881">
          <cell r="A11881" t="str">
            <v>65145022</v>
          </cell>
          <cell r="B11881" t="str">
            <v>Point</v>
          </cell>
          <cell r="C11881" t="str">
            <v>Uranium Hexafluoride Manuf /Product Finishing: Filtration</v>
          </cell>
          <cell r="D11881" t="str">
            <v>Industrial Processes - Chemical Manuf</v>
          </cell>
          <cell r="G11881" t="str">
            <v>MACT Source Categories</v>
          </cell>
          <cell r="H11881" t="str">
            <v>Inorganic Chemicals Manufacturing</v>
          </cell>
          <cell r="I11881" t="str">
            <v>Uranium Hexafluoride Manufacturing</v>
          </cell>
          <cell r="J11881" t="str">
            <v>Product Finishing: Filtration</v>
          </cell>
          <cell r="N11881">
            <v>40988</v>
          </cell>
        </row>
        <row r="11882">
          <cell r="A11882" t="str">
            <v>65145023</v>
          </cell>
          <cell r="B11882" t="str">
            <v>Point</v>
          </cell>
          <cell r="C11882" t="str">
            <v>Uranium Hexafluoride Manuf /Product Finishing: Cold Trap/Condenser</v>
          </cell>
          <cell r="D11882" t="str">
            <v>Industrial Processes - Chemical Manuf</v>
          </cell>
          <cell r="G11882" t="str">
            <v>MACT Source Categories</v>
          </cell>
          <cell r="H11882" t="str">
            <v>Inorganic Chemicals Manufacturing</v>
          </cell>
          <cell r="I11882" t="str">
            <v>Uranium Hexafluoride Manufacturing</v>
          </cell>
          <cell r="J11882" t="str">
            <v>Product Finishing: Cold Trap/Condenser</v>
          </cell>
          <cell r="N11882">
            <v>40988</v>
          </cell>
        </row>
        <row r="11883">
          <cell r="A11883" t="str">
            <v>65145030</v>
          </cell>
          <cell r="B11883" t="str">
            <v>Point</v>
          </cell>
          <cell r="C11883" t="str">
            <v>Uranium Hexafluoride Manuf /End Product Loading and Storage</v>
          </cell>
          <cell r="D11883" t="str">
            <v>Industrial Processes - Storage and Transfer</v>
          </cell>
          <cell r="G11883" t="str">
            <v>MACT Source Categories</v>
          </cell>
          <cell r="H11883" t="str">
            <v>Inorganic Chemicals Manufacturing</v>
          </cell>
          <cell r="I11883" t="str">
            <v>Uranium Hexafluoride Manufacturing</v>
          </cell>
          <cell r="J11883" t="str">
            <v>End Product Loading and Storage</v>
          </cell>
          <cell r="N11883">
            <v>40988</v>
          </cell>
        </row>
        <row r="11884">
          <cell r="A11884" t="str">
            <v>65145031</v>
          </cell>
          <cell r="B11884" t="str">
            <v>Point</v>
          </cell>
          <cell r="C11884" t="str">
            <v>Uranium Hexafluoride Manuf /End Product Loading: Cylinder Loading Station</v>
          </cell>
          <cell r="D11884" t="str">
            <v>Industrial Processes - Storage and Transfer</v>
          </cell>
          <cell r="G11884" t="str">
            <v>MACT Source Categories</v>
          </cell>
          <cell r="H11884" t="str">
            <v>Inorganic Chemicals Manufacturing</v>
          </cell>
          <cell r="I11884" t="str">
            <v>Uranium Hexafluoride Manufacturing</v>
          </cell>
          <cell r="J11884" t="str">
            <v>End Product Loading: Cylinder Loading Station</v>
          </cell>
          <cell r="N11884">
            <v>40988</v>
          </cell>
        </row>
        <row r="11885">
          <cell r="A11885" t="str">
            <v>65180001</v>
          </cell>
          <cell r="B11885" t="str">
            <v>Point</v>
          </cell>
          <cell r="C11885" t="str">
            <v>Inorganic Chemicals Manuf /Equipment Leaks</v>
          </cell>
          <cell r="D11885" t="str">
            <v>Industrial Processes - Chemical Manuf</v>
          </cell>
          <cell r="G11885" t="str">
            <v>MACT Source Categories</v>
          </cell>
          <cell r="H11885" t="str">
            <v>Inorganic Chemicals Manufacturing</v>
          </cell>
          <cell r="I11885" t="str">
            <v>Equipment Leaks</v>
          </cell>
          <cell r="J11885" t="str">
            <v>Equipment Leaks</v>
          </cell>
          <cell r="N11885">
            <v>40988</v>
          </cell>
        </row>
        <row r="11886">
          <cell r="A11886" t="str">
            <v>65182001</v>
          </cell>
          <cell r="B11886" t="str">
            <v>Point</v>
          </cell>
          <cell r="C11886" t="str">
            <v>Inorganic Chemicals Manuf /Wastewater, Aggregate /Process Area Drains</v>
          </cell>
          <cell r="D11886" t="str">
            <v>Industrial Processes - Chemical Manuf</v>
          </cell>
          <cell r="G11886" t="str">
            <v>MACT Source Categories</v>
          </cell>
          <cell r="H11886" t="str">
            <v>Inorganic Chemicals Manufacturing</v>
          </cell>
          <cell r="I11886" t="str">
            <v>Wastewater Aggregate</v>
          </cell>
          <cell r="J11886" t="str">
            <v>Process Area Drains</v>
          </cell>
          <cell r="N11886">
            <v>40988</v>
          </cell>
        </row>
        <row r="11887">
          <cell r="A11887" t="str">
            <v>65182002</v>
          </cell>
          <cell r="B11887" t="str">
            <v>Point</v>
          </cell>
          <cell r="C11887" t="str">
            <v>Inorganic Chemicals Manuf /Wastewater, Aggregate /Process Equipment Drains</v>
          </cell>
          <cell r="D11887" t="str">
            <v>Industrial Processes - Chemical Manuf</v>
          </cell>
          <cell r="G11887" t="str">
            <v>MACT Source Categories</v>
          </cell>
          <cell r="H11887" t="str">
            <v>Inorganic Chemicals Manufacturing</v>
          </cell>
          <cell r="I11887" t="str">
            <v>Wastewater Aggregate</v>
          </cell>
          <cell r="J11887" t="str">
            <v>Process Equipment Drains</v>
          </cell>
          <cell r="N11887">
            <v>40988</v>
          </cell>
        </row>
        <row r="11888">
          <cell r="A11888" t="str">
            <v>65182501</v>
          </cell>
          <cell r="B11888" t="str">
            <v>Point</v>
          </cell>
          <cell r="C11888" t="str">
            <v>Inorganic Chemicals Manuf /Wastewater, Pts of Generation /Filtration</v>
          </cell>
          <cell r="D11888" t="str">
            <v>Industrial Processes - Chemical Manuf</v>
          </cell>
          <cell r="G11888" t="str">
            <v>MACT Source Categories</v>
          </cell>
          <cell r="H11888" t="str">
            <v>Inorganic Chemicals Manufacturing</v>
          </cell>
          <cell r="I11888" t="str">
            <v>Wastewater, Points of Generation</v>
          </cell>
          <cell r="J11888" t="str">
            <v>Filtration</v>
          </cell>
          <cell r="N11888">
            <v>40988</v>
          </cell>
        </row>
        <row r="11889">
          <cell r="A11889" t="str">
            <v>65182599</v>
          </cell>
          <cell r="B11889" t="str">
            <v>Point</v>
          </cell>
          <cell r="C11889" t="str">
            <v>Inorganic Chemicals Manuf /Wastewater, Pts of Generation /Specify Point of Generation</v>
          </cell>
          <cell r="D11889" t="str">
            <v>Industrial Processes - Chemical Manuf</v>
          </cell>
          <cell r="G11889" t="str">
            <v>MACT Source Categories</v>
          </cell>
          <cell r="H11889" t="str">
            <v>Inorganic Chemicals Manufacturing</v>
          </cell>
          <cell r="I11889" t="str">
            <v>Wastewater, Points of Generation</v>
          </cell>
          <cell r="J11889" t="str">
            <v>Specify Point of Generation</v>
          </cell>
          <cell r="N11889">
            <v>40988</v>
          </cell>
        </row>
        <row r="11890">
          <cell r="A11890" t="str">
            <v>68110001</v>
          </cell>
          <cell r="B11890" t="str">
            <v>Point</v>
          </cell>
          <cell r="C11890" t="str">
            <v>Consumer Prod Manuf /Aerosol Can-Filling Facilities /Aerosol Can Filling</v>
          </cell>
          <cell r="D11890" t="str">
            <v>Industrial Processes - NEC</v>
          </cell>
          <cell r="G11890" t="str">
            <v>MACT Source Categories</v>
          </cell>
          <cell r="H11890" t="str">
            <v>Consumer Product Manufacturing Facilities</v>
          </cell>
          <cell r="I11890" t="str">
            <v>Aerosol Can - Filling Facilities</v>
          </cell>
          <cell r="J11890" t="str">
            <v>Aerosol Can Filling</v>
          </cell>
          <cell r="N11890">
            <v>40988</v>
          </cell>
        </row>
        <row r="11891">
          <cell r="A11891" t="str">
            <v>68110010</v>
          </cell>
          <cell r="B11891" t="str">
            <v>Point</v>
          </cell>
          <cell r="C11891" t="str">
            <v>Consumer Prod Manuf /Aerosol Can-Filling Facilities /Process Vents</v>
          </cell>
          <cell r="D11891" t="str">
            <v>Industrial Processes - NEC</v>
          </cell>
          <cell r="G11891" t="str">
            <v>MACT Source Categories</v>
          </cell>
          <cell r="H11891" t="str">
            <v>Consumer Product Manufacturing Facilities</v>
          </cell>
          <cell r="I11891" t="str">
            <v>Aerosol Can - Filling Facilities</v>
          </cell>
          <cell r="J11891" t="str">
            <v>Process Vents</v>
          </cell>
          <cell r="N11891">
            <v>40988</v>
          </cell>
        </row>
        <row r="11892">
          <cell r="A11892" t="str">
            <v>68110011</v>
          </cell>
          <cell r="B11892" t="str">
            <v>Point</v>
          </cell>
          <cell r="C11892" t="str">
            <v>Consumer Prod Manuf /Aerosol Can-Filling Facilities /Process Vents: Mixing Tanks</v>
          </cell>
          <cell r="D11892" t="str">
            <v>Industrial Processes - NEC</v>
          </cell>
          <cell r="G11892" t="str">
            <v>MACT Source Categories</v>
          </cell>
          <cell r="H11892" t="str">
            <v>Consumer Product Manufacturing Facilities</v>
          </cell>
          <cell r="I11892" t="str">
            <v>Aerosol Can - Filling Facilities</v>
          </cell>
          <cell r="J11892" t="str">
            <v>Process Vents: Mixing Tanks</v>
          </cell>
          <cell r="N11892">
            <v>40988</v>
          </cell>
        </row>
        <row r="11893">
          <cell r="A11893" t="str">
            <v>68110020</v>
          </cell>
          <cell r="B11893" t="str">
            <v>Point</v>
          </cell>
          <cell r="C11893" t="str">
            <v>Consumer Prod Manuf /Aerosol Can-Filling Facilities /Process Vents: Aerosol Can Filling</v>
          </cell>
          <cell r="D11893" t="str">
            <v>Industrial Processes - NEC</v>
          </cell>
          <cell r="G11893" t="str">
            <v>MACT Source Categories</v>
          </cell>
          <cell r="H11893" t="str">
            <v>Consumer Product Manufacturing Facilities</v>
          </cell>
          <cell r="I11893" t="str">
            <v>Aerosol Can - Filling Facilities</v>
          </cell>
          <cell r="J11893" t="str">
            <v>Process Vents: Aerosol Can Filling</v>
          </cell>
          <cell r="N11893">
            <v>40988</v>
          </cell>
        </row>
        <row r="11894">
          <cell r="A11894" t="str">
            <v>68110021</v>
          </cell>
          <cell r="B11894" t="str">
            <v>Point</v>
          </cell>
          <cell r="C11894" t="str">
            <v>Consumer Prod Manuf /Aerosol Can-Filling Facilities /Process Vents, Aerosol Can Filling: Product Filling</v>
          </cell>
          <cell r="D11894" t="str">
            <v>Industrial Processes - NEC</v>
          </cell>
          <cell r="G11894" t="str">
            <v>MACT Source Categories</v>
          </cell>
          <cell r="H11894" t="str">
            <v>Consumer Product Manufacturing Facilities</v>
          </cell>
          <cell r="I11894" t="str">
            <v>Aerosol Can - Filling Facilities</v>
          </cell>
          <cell r="J11894" t="str">
            <v>Process Vents, Aerosol Can Filling: Product Filling</v>
          </cell>
          <cell r="N11894">
            <v>40988</v>
          </cell>
        </row>
        <row r="11895">
          <cell r="A11895" t="str">
            <v>68110022</v>
          </cell>
          <cell r="B11895" t="str">
            <v>Point</v>
          </cell>
          <cell r="C11895" t="str">
            <v>Consumer Prod Manuf /Aerosol Can-Filling Facilities /Process Vents, Aerosol Can Filling: Valve Stem and Valve Insertion</v>
          </cell>
          <cell r="D11895" t="str">
            <v>Industrial Processes - NEC</v>
          </cell>
          <cell r="G11895" t="str">
            <v>MACT Source Categories</v>
          </cell>
          <cell r="H11895" t="str">
            <v>Consumer Product Manufacturing Facilities</v>
          </cell>
          <cell r="I11895" t="str">
            <v>Aerosol Can - Filling Facilities</v>
          </cell>
          <cell r="J11895" t="str">
            <v>Process Vents, Aerosol Can Filling: Valve Stem and Valve Insertion</v>
          </cell>
          <cell r="N11895">
            <v>40988</v>
          </cell>
        </row>
        <row r="11896">
          <cell r="A11896" t="str">
            <v>68110023</v>
          </cell>
          <cell r="B11896" t="str">
            <v>Point</v>
          </cell>
          <cell r="C11896" t="str">
            <v>Consumer Prod Manuf /Aerosol Can-Filling Facilities /Process Vents, Aerosol Can Filling: Propellant Charging</v>
          </cell>
          <cell r="D11896" t="str">
            <v>Industrial Processes - NEC</v>
          </cell>
          <cell r="G11896" t="str">
            <v>MACT Source Categories</v>
          </cell>
          <cell r="H11896" t="str">
            <v>Consumer Product Manufacturing Facilities</v>
          </cell>
          <cell r="I11896" t="str">
            <v>Aerosol Can - Filling Facilities</v>
          </cell>
          <cell r="J11896" t="str">
            <v>Process Vents, Aerosol Can Filling: Propellant Charging</v>
          </cell>
          <cell r="N11896">
            <v>40988</v>
          </cell>
        </row>
        <row r="11897">
          <cell r="A11897" t="str">
            <v>68110024</v>
          </cell>
          <cell r="B11897" t="str">
            <v>Point</v>
          </cell>
          <cell r="C11897" t="str">
            <v>Consumer Prod Manuf /Aerosol Can-Filling Facilities /Process Vents, Aerosol Can Filling: Sealing Production Can</v>
          </cell>
          <cell r="D11897" t="str">
            <v>Industrial Processes - NEC</v>
          </cell>
          <cell r="G11897" t="str">
            <v>MACT Source Categories</v>
          </cell>
          <cell r="H11897" t="str">
            <v>Consumer Product Manufacturing Facilities</v>
          </cell>
          <cell r="I11897" t="str">
            <v>Aerosol Can - Filling Facilities</v>
          </cell>
          <cell r="J11897" t="str">
            <v>Process Vents, Aerosol Can Filling: Sealing Production Can</v>
          </cell>
          <cell r="N11897">
            <v>40988</v>
          </cell>
        </row>
        <row r="11898">
          <cell r="A11898" t="str">
            <v>68110030</v>
          </cell>
          <cell r="B11898" t="str">
            <v>Point</v>
          </cell>
          <cell r="C11898" t="str">
            <v>Consumer Prod Manuf /Aerosol Can-Filling Facilities /Process Vents: Water Bath, Leak Check</v>
          </cell>
          <cell r="D11898" t="str">
            <v>Industrial Processes - NEC</v>
          </cell>
          <cell r="G11898" t="str">
            <v>MACT Source Categories</v>
          </cell>
          <cell r="H11898" t="str">
            <v>Consumer Product Manufacturing Facilities</v>
          </cell>
          <cell r="I11898" t="str">
            <v>Aerosol Can - Filling Facilities</v>
          </cell>
          <cell r="J11898" t="str">
            <v>Process Vents: Water Bath, Leak Check</v>
          </cell>
          <cell r="N11898">
            <v>40988</v>
          </cell>
        </row>
        <row r="11899">
          <cell r="A11899" t="str">
            <v>68110035</v>
          </cell>
          <cell r="B11899" t="str">
            <v>Point</v>
          </cell>
          <cell r="C11899" t="str">
            <v>Consumer Prod Manuf /Aerosol Can-Filling Facilities /Process Vents: Can Washing</v>
          </cell>
          <cell r="D11899" t="str">
            <v>Industrial Processes - NEC</v>
          </cell>
          <cell r="G11899" t="str">
            <v>MACT Source Categories</v>
          </cell>
          <cell r="H11899" t="str">
            <v>Consumer Product Manufacturing Facilities</v>
          </cell>
          <cell r="I11899" t="str">
            <v>Aerosol Can - Filling Facilities</v>
          </cell>
          <cell r="J11899" t="str">
            <v>Process Vents: Can Washing</v>
          </cell>
          <cell r="N11899">
            <v>40988</v>
          </cell>
        </row>
        <row r="11900">
          <cell r="A11900" t="str">
            <v>68180001</v>
          </cell>
          <cell r="B11900" t="str">
            <v>Point</v>
          </cell>
          <cell r="C11900" t="str">
            <v>Consumer Prod Manuf /Equipment Leaks /Equipment Leaks</v>
          </cell>
          <cell r="D11900" t="str">
            <v>Industrial Processes - NEC</v>
          </cell>
          <cell r="G11900" t="str">
            <v>MACT Source Categories</v>
          </cell>
          <cell r="H11900" t="str">
            <v>Consumer Product Manufacturing Facilities</v>
          </cell>
          <cell r="I11900" t="str">
            <v>Equipment Leaks</v>
          </cell>
          <cell r="J11900" t="str">
            <v>Equipment Leaks</v>
          </cell>
          <cell r="N11900">
            <v>40988</v>
          </cell>
        </row>
        <row r="11901">
          <cell r="A11901" t="str">
            <v>68182001</v>
          </cell>
          <cell r="B11901" t="str">
            <v>Point</v>
          </cell>
          <cell r="C11901" t="str">
            <v>Consumer Prod Manuf /Wastewater, Aggregate /Process Area Drains</v>
          </cell>
          <cell r="D11901" t="str">
            <v>Industrial Processes - NEC</v>
          </cell>
          <cell r="G11901" t="str">
            <v>MACT Source Categories</v>
          </cell>
          <cell r="H11901" t="str">
            <v>Consumer Product Manufacturing Facilities</v>
          </cell>
          <cell r="I11901" t="str">
            <v>Wastewater, Aggregate</v>
          </cell>
          <cell r="J11901" t="str">
            <v>Process Area Drains</v>
          </cell>
          <cell r="N11901">
            <v>40988</v>
          </cell>
        </row>
        <row r="11902">
          <cell r="A11902" t="str">
            <v>68182002</v>
          </cell>
          <cell r="B11902" t="str">
            <v>Point</v>
          </cell>
          <cell r="C11902" t="str">
            <v>Consumer Prod Manuf /Wastewater, Aggregate /Process Equipment Drains</v>
          </cell>
          <cell r="D11902" t="str">
            <v>Industrial Processes - NEC</v>
          </cell>
          <cell r="G11902" t="str">
            <v>MACT Source Categories</v>
          </cell>
          <cell r="H11902" t="str">
            <v>Consumer Product Manufacturing Facilities</v>
          </cell>
          <cell r="I11902" t="str">
            <v>Wastewater, Aggregate</v>
          </cell>
          <cell r="J11902" t="str">
            <v>Process Equipment Drains</v>
          </cell>
          <cell r="N11902">
            <v>40988</v>
          </cell>
        </row>
        <row r="11903">
          <cell r="A11903" t="str">
            <v>68182599</v>
          </cell>
          <cell r="B11903" t="str">
            <v>Point</v>
          </cell>
          <cell r="C11903" t="str">
            <v>Consumer Prod Manuf /Wastewater, Pts of Generation /Specify Point of Generation</v>
          </cell>
          <cell r="D11903" t="str">
            <v>Industrial Processes - NEC</v>
          </cell>
          <cell r="G11903" t="str">
            <v>MACT Source Categories</v>
          </cell>
          <cell r="H11903" t="str">
            <v>Consumer Product Manufacturing Facilities</v>
          </cell>
          <cell r="I11903" t="str">
            <v>Wastewater, Points of Generation</v>
          </cell>
          <cell r="J11903" t="str">
            <v>Specify Point of Generation</v>
          </cell>
          <cell r="N11903">
            <v>40988</v>
          </cell>
        </row>
        <row r="11904">
          <cell r="A11904" t="str">
            <v>68240030</v>
          </cell>
          <cell r="B11904" t="str">
            <v>Point</v>
          </cell>
          <cell r="C11904" t="str">
            <v>Paint Stripper Users - Chemical Strippers /Application, Degradation &amp; Coating Removal Steps</v>
          </cell>
          <cell r="D11904" t="str">
            <v>Industrial Processes - NEC</v>
          </cell>
          <cell r="G11904" t="str">
            <v>MACT Source Categories</v>
          </cell>
          <cell r="H11904" t="str">
            <v>Miscellaneous Processes</v>
          </cell>
          <cell r="I11904" t="str">
            <v>Paint Stripper Users - Chemical Strippers</v>
          </cell>
          <cell r="J11904" t="str">
            <v>Application, Degradation, and Coating Removal Steps</v>
          </cell>
          <cell r="N11904">
            <v>40988</v>
          </cell>
        </row>
        <row r="11905">
          <cell r="A11905" t="str">
            <v>68240031</v>
          </cell>
          <cell r="B11905" t="str">
            <v>Point</v>
          </cell>
          <cell r="C11905" t="str">
            <v>Paint Stripper Users - Chemical Strippers /Application, Degradation &amp; Coating Removal Steps: Methylene Chloride</v>
          </cell>
          <cell r="D11905" t="str">
            <v>Industrial Processes - NEC</v>
          </cell>
          <cell r="G11905" t="str">
            <v>MACT Source Categories</v>
          </cell>
          <cell r="H11905" t="str">
            <v>Miscellaneous Processes</v>
          </cell>
          <cell r="I11905" t="str">
            <v>Paint Stripper Users - Chemical Strippers</v>
          </cell>
          <cell r="J11905" t="str">
            <v>Application, Degradation, &amp; Coating Removal Steps: Methylene Chloride</v>
          </cell>
          <cell r="N11905">
            <v>40988</v>
          </cell>
        </row>
        <row r="11906">
          <cell r="A11906" t="str">
            <v>68240059</v>
          </cell>
          <cell r="B11906" t="str">
            <v>Point</v>
          </cell>
          <cell r="C11906" t="str">
            <v>Paint Stripper Users - Chemical Strippers /Application, Degradation &amp; Coating Removal Steps</v>
          </cell>
          <cell r="D11906" t="str">
            <v>Industrial Processes - NEC</v>
          </cell>
          <cell r="G11906" t="str">
            <v>MACT Source Categories</v>
          </cell>
          <cell r="H11906" t="str">
            <v>Miscellaneous Processes</v>
          </cell>
          <cell r="I11906" t="str">
            <v>Paint Stripper Users - Chemical Strippers</v>
          </cell>
          <cell r="J11906" t="str">
            <v>Application, Degradation, and Coating Removal Steps: Other Not Listed</v>
          </cell>
          <cell r="K11906" t="str">
            <v>68240030</v>
          </cell>
          <cell r="L11906" t="str">
            <v>2002</v>
          </cell>
          <cell r="N11906">
            <v>40988</v>
          </cell>
        </row>
        <row r="11907">
          <cell r="A11907" t="str">
            <v>68241001</v>
          </cell>
          <cell r="B11907" t="str">
            <v>Point</v>
          </cell>
          <cell r="C11907" t="str">
            <v>Paint Stripper Users - Non-chemical Strippers /Media Blasting</v>
          </cell>
          <cell r="D11907" t="str">
            <v>Industrial Processes - NEC</v>
          </cell>
          <cell r="G11907" t="str">
            <v>MACT Source Categories</v>
          </cell>
          <cell r="H11907" t="str">
            <v>Miscellaneous Processes</v>
          </cell>
          <cell r="I11907" t="str">
            <v>Paint Stripper Users - Non-chemical Strippers</v>
          </cell>
          <cell r="J11907" t="str">
            <v>Media Blasting</v>
          </cell>
          <cell r="N11907">
            <v>40988</v>
          </cell>
        </row>
        <row r="11908">
          <cell r="A11908" t="str">
            <v>68241002</v>
          </cell>
          <cell r="B11908" t="str">
            <v>Point</v>
          </cell>
          <cell r="C11908" t="str">
            <v>Paint Stripper Users - Non-chemical Strippers /Media Blasting: Plastic Bead/Media</v>
          </cell>
          <cell r="D11908" t="str">
            <v>Industrial Processes - NEC</v>
          </cell>
          <cell r="G11908" t="str">
            <v>MACT Source Categories</v>
          </cell>
          <cell r="H11908" t="str">
            <v>Miscellaneous Processes</v>
          </cell>
          <cell r="I11908" t="str">
            <v>Paint Stripper Users - Non-chemical Strippers</v>
          </cell>
          <cell r="J11908" t="str">
            <v>Media Blasting: Plastic Bead/Media</v>
          </cell>
          <cell r="N11908">
            <v>40988</v>
          </cell>
        </row>
        <row r="11909">
          <cell r="A11909" t="str">
            <v>68241004</v>
          </cell>
          <cell r="B11909" t="str">
            <v>Point</v>
          </cell>
          <cell r="C11909" t="str">
            <v>Paint Stripper Users - Non-chemical Strippers /Media Blasting: Wheat Starch</v>
          </cell>
          <cell r="D11909" t="str">
            <v>Industrial Processes - NEC</v>
          </cell>
          <cell r="G11909" t="str">
            <v>MACT Source Categories</v>
          </cell>
          <cell r="H11909" t="str">
            <v>Miscellaneous Processes</v>
          </cell>
          <cell r="I11909" t="str">
            <v>Paint Stripper Users - Non-chemical Strippers</v>
          </cell>
          <cell r="J11909" t="str">
            <v>Media Blasting: Wheat Starch</v>
          </cell>
          <cell r="N11909">
            <v>40988</v>
          </cell>
        </row>
        <row r="11910">
          <cell r="A11910" t="str">
            <v>68241006</v>
          </cell>
          <cell r="B11910" t="str">
            <v>Point</v>
          </cell>
          <cell r="C11910" t="str">
            <v>Paint Stripper Users - Non-chemical Strippers /Media Blasting: Grit</v>
          </cell>
          <cell r="D11910" t="str">
            <v>Industrial Processes - NEC</v>
          </cell>
          <cell r="G11910" t="str">
            <v>MACT Source Categories</v>
          </cell>
          <cell r="H11910" t="str">
            <v>Miscellaneous Processes</v>
          </cell>
          <cell r="I11910" t="str">
            <v>Paint Stripper Users - Non-chemical Strippers</v>
          </cell>
          <cell r="J11910" t="str">
            <v>Media Blasting: Grit</v>
          </cell>
          <cell r="N11910">
            <v>40988</v>
          </cell>
        </row>
        <row r="11911">
          <cell r="A11911" t="str">
            <v>68241008</v>
          </cell>
          <cell r="B11911" t="str">
            <v>Point</v>
          </cell>
          <cell r="C11911" t="str">
            <v>Paint Stripper Users - Non-chemical Strippers /Media Blasting: Sand</v>
          </cell>
          <cell r="D11911" t="str">
            <v>Industrial Processes - NEC</v>
          </cell>
          <cell r="G11911" t="str">
            <v>MACT Source Categories</v>
          </cell>
          <cell r="H11911" t="str">
            <v>Miscellaneous Processes</v>
          </cell>
          <cell r="I11911" t="str">
            <v>Paint Stripper Users - Non-chemical Strippers</v>
          </cell>
          <cell r="J11911" t="str">
            <v>Media Blasting: Sand</v>
          </cell>
          <cell r="N11911">
            <v>40988</v>
          </cell>
        </row>
        <row r="11912">
          <cell r="A11912" t="str">
            <v>68241010</v>
          </cell>
          <cell r="B11912" t="str">
            <v>Point</v>
          </cell>
          <cell r="C11912" t="str">
            <v>Paint Stripper Users - Non-chemical Strippers /Media Blasting: Carbon Dioxide</v>
          </cell>
          <cell r="D11912" t="str">
            <v>Industrial Processes - NEC</v>
          </cell>
          <cell r="G11912" t="str">
            <v>MACT Source Categories</v>
          </cell>
          <cell r="H11912" t="str">
            <v>Miscellaneous Processes</v>
          </cell>
          <cell r="I11912" t="str">
            <v>Paint Stripper Users - Non-chemical Strippers</v>
          </cell>
          <cell r="J11912" t="str">
            <v>Media Blasting: Carbon Dioxide</v>
          </cell>
          <cell r="N11912">
            <v>40988</v>
          </cell>
        </row>
        <row r="11913">
          <cell r="A11913" t="str">
            <v>68241012</v>
          </cell>
          <cell r="B11913" t="str">
            <v>Point</v>
          </cell>
          <cell r="C11913" t="str">
            <v>Paint Stripper Users - Non-chemical Strippers /Media Blasting: Sodium Bicarbonate</v>
          </cell>
          <cell r="D11913" t="str">
            <v>Industrial Processes - NEC</v>
          </cell>
          <cell r="G11913" t="str">
            <v>MACT Source Categories</v>
          </cell>
          <cell r="H11913" t="str">
            <v>Miscellaneous Processes</v>
          </cell>
          <cell r="I11913" t="str">
            <v>Paint Stripper Users - Non-chemical Strippers</v>
          </cell>
          <cell r="J11913" t="str">
            <v>Media Blasting: Sodium Bicarbonate</v>
          </cell>
          <cell r="N11913">
            <v>40988</v>
          </cell>
        </row>
        <row r="11914">
          <cell r="A11914" t="str">
            <v>68241013</v>
          </cell>
          <cell r="B11914" t="str">
            <v>Point</v>
          </cell>
          <cell r="C11914" t="str">
            <v>Paint Stripper Users - Non-chemical Strippers /Media Blasting: Ice Crystal</v>
          </cell>
          <cell r="D11914" t="str">
            <v>Industrial Processes - NEC</v>
          </cell>
          <cell r="G11914" t="str">
            <v>MACT Source Categories</v>
          </cell>
          <cell r="H11914" t="str">
            <v>Miscellaneous Processes</v>
          </cell>
          <cell r="I11914" t="str">
            <v>Paint Stripper Users - Non-chemical Strippers</v>
          </cell>
          <cell r="J11914" t="str">
            <v>Media Blasting: Ice Crystal</v>
          </cell>
          <cell r="N11914">
            <v>40988</v>
          </cell>
        </row>
        <row r="11915">
          <cell r="A11915" t="str">
            <v>68241030</v>
          </cell>
          <cell r="B11915" t="str">
            <v>Point</v>
          </cell>
          <cell r="C11915" t="str">
            <v>Paint Stripper Users - Non-chemical Strippers /Media Blasting: Other Not Listed</v>
          </cell>
          <cell r="D11915" t="str">
            <v>Industrial Processes - NEC</v>
          </cell>
          <cell r="G11915" t="str">
            <v>MACT Source Categories</v>
          </cell>
          <cell r="H11915" t="str">
            <v>Miscellaneous Processes</v>
          </cell>
          <cell r="I11915" t="str">
            <v>Paint Stripper Users - Non-chemical Strippers</v>
          </cell>
          <cell r="J11915" t="str">
            <v>Media Blasting: Other Not Listed</v>
          </cell>
          <cell r="N11915">
            <v>40988</v>
          </cell>
        </row>
        <row r="11916">
          <cell r="A11916" t="str">
            <v>68241036</v>
          </cell>
          <cell r="B11916" t="str">
            <v>Point</v>
          </cell>
          <cell r="C11916" t="str">
            <v>Paint Stripper Users - Non-chemical Strippers /UV Removal</v>
          </cell>
          <cell r="D11916" t="str">
            <v>Industrial Processes - NEC</v>
          </cell>
          <cell r="G11916" t="str">
            <v>MACT Source Categories</v>
          </cell>
          <cell r="H11916" t="str">
            <v>Miscellaneous Processes</v>
          </cell>
          <cell r="I11916" t="str">
            <v>Paint Stripper Users - Non-chemical Strippers</v>
          </cell>
          <cell r="J11916" t="str">
            <v>UV Removal</v>
          </cell>
          <cell r="N11916">
            <v>40988</v>
          </cell>
        </row>
        <row r="11917">
          <cell r="A11917" t="str">
            <v>68241038</v>
          </cell>
          <cell r="B11917" t="str">
            <v>Point</v>
          </cell>
          <cell r="C11917" t="str">
            <v>Paint Stripper Users - Non-chemical Strippers /Water Jet: Blasting</v>
          </cell>
          <cell r="D11917" t="str">
            <v>Industrial Processes - NEC</v>
          </cell>
          <cell r="G11917" t="str">
            <v>MACT Source Categories</v>
          </cell>
          <cell r="H11917" t="str">
            <v>Miscellaneous Processes</v>
          </cell>
          <cell r="I11917" t="str">
            <v>Paint Stripper Users - Non-chemical Strippers</v>
          </cell>
          <cell r="J11917" t="str">
            <v>Water Jet: Blasting</v>
          </cell>
          <cell r="N11917">
            <v>40988</v>
          </cell>
        </row>
        <row r="11918">
          <cell r="A11918" t="str">
            <v>68241039</v>
          </cell>
          <cell r="B11918" t="str">
            <v>Point</v>
          </cell>
          <cell r="C11918" t="str">
            <v>Paint Stripper Users - Non-chemical Strippers /High Pressure Water Jet: Blasting</v>
          </cell>
          <cell r="D11918" t="str">
            <v>Industrial Processes - NEC</v>
          </cell>
          <cell r="G11918" t="str">
            <v>MACT Source Categories</v>
          </cell>
          <cell r="H11918" t="str">
            <v>Miscellaneous Processes</v>
          </cell>
          <cell r="I11918" t="str">
            <v>Paint Stripper Users - Non-chemical Strippers</v>
          </cell>
          <cell r="J11918" t="str">
            <v>High Pressure Water Jet: Blasting</v>
          </cell>
          <cell r="N11918">
            <v>40988</v>
          </cell>
        </row>
        <row r="11919">
          <cell r="A11919" t="str">
            <v>68241042</v>
          </cell>
          <cell r="B11919" t="str">
            <v>Point</v>
          </cell>
          <cell r="C11919" t="str">
            <v>Paint Stripper Users - Non-chemical Strippers /Excimer Flash Lamp</v>
          </cell>
          <cell r="D11919" t="str">
            <v>Industrial Processes - NEC</v>
          </cell>
          <cell r="G11919" t="str">
            <v>MACT Source Categories</v>
          </cell>
          <cell r="H11919" t="str">
            <v>Miscellaneous Processes</v>
          </cell>
          <cell r="I11919" t="str">
            <v>Paint Stripper Users - Non-chemical Strippers</v>
          </cell>
          <cell r="J11919" t="str">
            <v>Excimer Flash Lamp</v>
          </cell>
          <cell r="N11919">
            <v>40988</v>
          </cell>
        </row>
        <row r="11920">
          <cell r="A11920" t="str">
            <v>68241044</v>
          </cell>
          <cell r="B11920" t="str">
            <v>Point</v>
          </cell>
          <cell r="C11920" t="str">
            <v>Paint Stripper Users - Non-chemical Strippers /Xenon Flash Lamp</v>
          </cell>
          <cell r="D11920" t="str">
            <v>Industrial Processes - NEC</v>
          </cell>
          <cell r="G11920" t="str">
            <v>MACT Source Categories</v>
          </cell>
          <cell r="H11920" t="str">
            <v>Miscellaneous Processes</v>
          </cell>
          <cell r="I11920" t="str">
            <v>Paint Stripper Users - Non-chemical Strippers</v>
          </cell>
          <cell r="J11920" t="str">
            <v>Xenon Flash Lamp</v>
          </cell>
          <cell r="N11920">
            <v>40988</v>
          </cell>
        </row>
        <row r="11921">
          <cell r="A11921" t="str">
            <v>68241046</v>
          </cell>
          <cell r="B11921" t="str">
            <v>Point</v>
          </cell>
          <cell r="C11921" t="str">
            <v>Paint Stripper Users - Non-chemical Strippers /Carbon Dioxide Pulsed Laser</v>
          </cell>
          <cell r="D11921" t="str">
            <v>Industrial Processes - NEC</v>
          </cell>
          <cell r="G11921" t="str">
            <v>MACT Source Categories</v>
          </cell>
          <cell r="H11921" t="str">
            <v>Miscellaneous Processes</v>
          </cell>
          <cell r="I11921" t="str">
            <v>Paint Stripper Users - Non-chemical Strippers</v>
          </cell>
          <cell r="J11921" t="str">
            <v>Carbon Dioxide Pulsed Laser</v>
          </cell>
          <cell r="N11921">
            <v>40988</v>
          </cell>
        </row>
        <row r="11922">
          <cell r="A11922" t="str">
            <v>68241098</v>
          </cell>
          <cell r="B11922" t="str">
            <v>Point</v>
          </cell>
          <cell r="C11922" t="str">
            <v>Paint Stripper Users - Non-chemical Strippers /Other Non-chemical: Blasting</v>
          </cell>
          <cell r="D11922" t="str">
            <v>Industrial Processes - NEC</v>
          </cell>
          <cell r="G11922" t="str">
            <v>MACT Source Categories</v>
          </cell>
          <cell r="H11922" t="str">
            <v>Miscellaneous Processes</v>
          </cell>
          <cell r="I11922" t="str">
            <v>Paint Stripper Users - Non-chemical Strippers</v>
          </cell>
          <cell r="J11922" t="str">
            <v>Other Non-chemical: Blasting</v>
          </cell>
          <cell r="N11922">
            <v>40988</v>
          </cell>
        </row>
        <row r="11923">
          <cell r="A11923" t="str">
            <v>68282001</v>
          </cell>
          <cell r="B11923" t="str">
            <v>Point</v>
          </cell>
          <cell r="C11923" t="str">
            <v>Misc Proc /Wastewater, Aggregate /Process Area Drains</v>
          </cell>
          <cell r="D11923" t="str">
            <v>Industrial Processes - NEC</v>
          </cell>
          <cell r="G11923" t="str">
            <v>MACT Source Categories</v>
          </cell>
          <cell r="H11923" t="str">
            <v>Miscellaneous Processes</v>
          </cell>
          <cell r="I11923" t="str">
            <v>Wastewater, Aggregate</v>
          </cell>
          <cell r="J11923" t="str">
            <v>Process Area Drains</v>
          </cell>
          <cell r="N11923">
            <v>40988</v>
          </cell>
        </row>
        <row r="11924">
          <cell r="A11924" t="str">
            <v>68282002</v>
          </cell>
          <cell r="B11924" t="str">
            <v>Point</v>
          </cell>
          <cell r="C11924" t="str">
            <v>Misc Proc /Wastewater, Aggregate /Process Equipment Drains</v>
          </cell>
          <cell r="D11924" t="str">
            <v>Industrial Processes - NEC</v>
          </cell>
          <cell r="G11924" t="str">
            <v>MACT Source Categories</v>
          </cell>
          <cell r="H11924" t="str">
            <v>Miscellaneous Processes</v>
          </cell>
          <cell r="I11924" t="str">
            <v>Wastewater, Aggregate</v>
          </cell>
          <cell r="J11924" t="str">
            <v>Process Equipment Drains</v>
          </cell>
          <cell r="N11924">
            <v>40988</v>
          </cell>
        </row>
        <row r="11925">
          <cell r="A11925" t="str">
            <v>68282599</v>
          </cell>
          <cell r="B11925" t="str">
            <v>Point</v>
          </cell>
          <cell r="C11925" t="str">
            <v>Misc Proc /Wastewater, Pts of Generation /Specify Point of Generation</v>
          </cell>
          <cell r="D11925" t="str">
            <v>Industrial Processes - NEC</v>
          </cell>
          <cell r="G11925" t="str">
            <v>MACT Source Categories</v>
          </cell>
          <cell r="H11925" t="str">
            <v>Miscellaneous Processes</v>
          </cell>
          <cell r="I11925" t="str">
            <v>Wastewater, Points of Generation</v>
          </cell>
          <cell r="J11925" t="str">
            <v>Specify Point of Generation</v>
          </cell>
          <cell r="N11925">
            <v>40988</v>
          </cell>
        </row>
        <row r="11926">
          <cell r="A11926" t="str">
            <v>68430001</v>
          </cell>
          <cell r="B11926" t="str">
            <v>Point</v>
          </cell>
          <cell r="C11926" t="str">
            <v>Chlorinated Paraffins, Batch Process</v>
          </cell>
          <cell r="D11926" t="str">
            <v>Industrial Processes - Chemical Manuf</v>
          </cell>
          <cell r="G11926" t="str">
            <v>MACT Source Categories</v>
          </cell>
          <cell r="H11926" t="str">
            <v>Miscellaneous Processes (Chemicals)</v>
          </cell>
          <cell r="I11926" t="str">
            <v>Chlorinated Paraffins Production, Batch Process</v>
          </cell>
          <cell r="J11926" t="str">
            <v>Chlorinated Paraffins: Batch Process</v>
          </cell>
          <cell r="N11926">
            <v>40988</v>
          </cell>
        </row>
        <row r="11927">
          <cell r="A11927" t="str">
            <v>68430010</v>
          </cell>
          <cell r="B11927" t="str">
            <v>Point</v>
          </cell>
          <cell r="C11927" t="str">
            <v>Chlorinated Paraffins, Batch Process /Process Vents</v>
          </cell>
          <cell r="D11927" t="str">
            <v>Industrial Processes - Chemical Manuf</v>
          </cell>
          <cell r="G11927" t="str">
            <v>MACT Source Categories</v>
          </cell>
          <cell r="H11927" t="str">
            <v>Miscellaneous Processes (Chemicals)</v>
          </cell>
          <cell r="I11927" t="str">
            <v>Chlorinated Paraffins Production, Batch Process</v>
          </cell>
          <cell r="J11927" t="str">
            <v>Process Vents</v>
          </cell>
          <cell r="N11927">
            <v>40988</v>
          </cell>
        </row>
        <row r="11928">
          <cell r="A11928" t="str">
            <v>68430011</v>
          </cell>
          <cell r="B11928" t="str">
            <v>Point</v>
          </cell>
          <cell r="C11928" t="str">
            <v>Chlorinated Paraffins, Batch Process /Process Vents: Paraffins/Chlorine Reactor</v>
          </cell>
          <cell r="D11928" t="str">
            <v>Industrial Processes - Chemical Manuf</v>
          </cell>
          <cell r="G11928" t="str">
            <v>MACT Source Categories</v>
          </cell>
          <cell r="H11928" t="str">
            <v>Miscellaneous Processes (Chemicals)</v>
          </cell>
          <cell r="I11928" t="str">
            <v>Chlorinated Paraffins Production, Batch Process</v>
          </cell>
          <cell r="J11928" t="str">
            <v>Process Vents: Paraffins/Chlorine Reactor</v>
          </cell>
          <cell r="N11928">
            <v>40988</v>
          </cell>
        </row>
        <row r="11929">
          <cell r="A11929" t="str">
            <v>68430020</v>
          </cell>
          <cell r="B11929" t="str">
            <v>Point</v>
          </cell>
          <cell r="C11929" t="str">
            <v>Chlorinated Paraffins, Batch Process /Process Vents: Paraffins Stabilization Vessel</v>
          </cell>
          <cell r="D11929" t="str">
            <v>Industrial Processes - Chemical Manuf</v>
          </cell>
          <cell r="G11929" t="str">
            <v>MACT Source Categories</v>
          </cell>
          <cell r="H11929" t="str">
            <v>Miscellaneous Processes (Chemicals)</v>
          </cell>
          <cell r="I11929" t="str">
            <v>Chlorinated Paraffins Production, Batch Process</v>
          </cell>
          <cell r="J11929" t="str">
            <v>Process Vents: Paraffins Stabilization Vessel</v>
          </cell>
          <cell r="N11929">
            <v>40988</v>
          </cell>
        </row>
        <row r="11930">
          <cell r="A11930" t="str">
            <v>68430030</v>
          </cell>
          <cell r="B11930" t="str">
            <v>Point</v>
          </cell>
          <cell r="C11930" t="str">
            <v>Chlorinated Paraffins, Batch Process /Process Vents: Product Storage</v>
          </cell>
          <cell r="D11930" t="str">
            <v>Industrial Processes - Storage and Transfer</v>
          </cell>
          <cell r="G11930" t="str">
            <v>MACT Source Categories</v>
          </cell>
          <cell r="H11930" t="str">
            <v>Miscellaneous Processes (Chemicals)</v>
          </cell>
          <cell r="I11930" t="str">
            <v>Chlorinated Paraffins Production, Batch Process</v>
          </cell>
          <cell r="J11930" t="str">
            <v>Process Vents: Product Storage</v>
          </cell>
          <cell r="N11930">
            <v>40988</v>
          </cell>
        </row>
        <row r="11931">
          <cell r="A11931" t="str">
            <v>68430031</v>
          </cell>
          <cell r="B11931" t="str">
            <v>Point</v>
          </cell>
          <cell r="C11931" t="str">
            <v>Chlorinated Paraffins, Batch Process /Process Vents: Partially Chlorinated Paraffin Storage Vessel</v>
          </cell>
          <cell r="D11931" t="str">
            <v>Industrial Processes - Storage and Transfer</v>
          </cell>
          <cell r="G11931" t="str">
            <v>MACT Source Categories</v>
          </cell>
          <cell r="H11931" t="str">
            <v>Miscellaneous Processes (Chemicals)</v>
          </cell>
          <cell r="I11931" t="str">
            <v>Chlorinated Paraffins Production, Batch Process</v>
          </cell>
          <cell r="J11931" t="str">
            <v>Process Vents: Partially Chlorinated Paraffin Storage Vessel</v>
          </cell>
          <cell r="N11931">
            <v>40988</v>
          </cell>
        </row>
        <row r="11932">
          <cell r="A11932" t="str">
            <v>68430032</v>
          </cell>
          <cell r="B11932" t="str">
            <v>Point</v>
          </cell>
          <cell r="C11932" t="str">
            <v>Chlorinated Paraffins, Batch Process /Process Vents: Product Storage: Chlorinated Paraffin</v>
          </cell>
          <cell r="D11932" t="str">
            <v>Industrial Processes - Storage and Transfer</v>
          </cell>
          <cell r="G11932" t="str">
            <v>MACT Source Categories</v>
          </cell>
          <cell r="H11932" t="str">
            <v>Miscellaneous Processes (Chemicals)</v>
          </cell>
          <cell r="I11932" t="str">
            <v>Chlorinated Paraffins Production, Batch Process</v>
          </cell>
          <cell r="J11932" t="str">
            <v>Process Vents: Product Storage: Chlorinated Paraffin</v>
          </cell>
          <cell r="N11932">
            <v>40988</v>
          </cell>
        </row>
        <row r="11933">
          <cell r="A11933" t="str">
            <v>68430101</v>
          </cell>
          <cell r="B11933" t="str">
            <v>Point</v>
          </cell>
          <cell r="C11933" t="str">
            <v>Chlorinated Paraffins, Continuous Process</v>
          </cell>
          <cell r="D11933" t="str">
            <v>Industrial Processes - Chemical Manuf</v>
          </cell>
          <cell r="G11933" t="str">
            <v>MACT Source Categories</v>
          </cell>
          <cell r="H11933" t="str">
            <v>Miscellaneous Processes (Chemicals)</v>
          </cell>
          <cell r="I11933" t="str">
            <v>Chlorinated Paraffins Production, Continuous Process</v>
          </cell>
          <cell r="J11933" t="str">
            <v>Chlorinated Paraffins: Continuous Process</v>
          </cell>
          <cell r="N11933">
            <v>40988</v>
          </cell>
        </row>
        <row r="11934">
          <cell r="A11934" t="str">
            <v>68430110</v>
          </cell>
          <cell r="B11934" t="str">
            <v>Point</v>
          </cell>
          <cell r="C11934" t="str">
            <v>Chlorinated Paraffins, Continuous Process /Process Vents</v>
          </cell>
          <cell r="D11934" t="str">
            <v>Industrial Processes - Chemical Manuf</v>
          </cell>
          <cell r="G11934" t="str">
            <v>MACT Source Categories</v>
          </cell>
          <cell r="H11934" t="str">
            <v>Miscellaneous Processes (Chemicals)</v>
          </cell>
          <cell r="I11934" t="str">
            <v>Chlorinated Paraffins Production, Continuous Process</v>
          </cell>
          <cell r="J11934" t="str">
            <v>Process Vents</v>
          </cell>
          <cell r="N11934">
            <v>40988</v>
          </cell>
        </row>
        <row r="11935">
          <cell r="A11935" t="str">
            <v>68430111</v>
          </cell>
          <cell r="B11935" t="str">
            <v>Point</v>
          </cell>
          <cell r="C11935" t="str">
            <v>Chlorinated Paraffins, Continuous Process /Process Vents: Paraffins/Chlorine Reactors</v>
          </cell>
          <cell r="D11935" t="str">
            <v>Industrial Processes - Chemical Manuf</v>
          </cell>
          <cell r="G11935" t="str">
            <v>MACT Source Categories</v>
          </cell>
          <cell r="H11935" t="str">
            <v>Miscellaneous Processes (Chemicals)</v>
          </cell>
          <cell r="I11935" t="str">
            <v>Chlorinated Paraffins Production, Continuous Process</v>
          </cell>
          <cell r="J11935" t="str">
            <v>Process Vents: Paraffins/Chlorine Reactors</v>
          </cell>
          <cell r="N11935">
            <v>40988</v>
          </cell>
        </row>
        <row r="11936">
          <cell r="A11936" t="str">
            <v>68430120</v>
          </cell>
          <cell r="B11936" t="str">
            <v>Point</v>
          </cell>
          <cell r="C11936" t="str">
            <v>Chlorinated Paraffins, Continuous Process /Process Vents: Paraffins Stabilization Vessel</v>
          </cell>
          <cell r="D11936" t="str">
            <v>Industrial Processes - Chemical Manuf</v>
          </cell>
          <cell r="G11936" t="str">
            <v>MACT Source Categories</v>
          </cell>
          <cell r="H11936" t="str">
            <v>Miscellaneous Processes (Chemicals)</v>
          </cell>
          <cell r="I11936" t="str">
            <v>Chlorinated Paraffins Production, Continuous Process</v>
          </cell>
          <cell r="J11936" t="str">
            <v>Process Vents: Paraffins Stabilization Vessel</v>
          </cell>
          <cell r="N11936">
            <v>40988</v>
          </cell>
        </row>
        <row r="11937">
          <cell r="A11937" t="str">
            <v>68430130</v>
          </cell>
          <cell r="B11937" t="str">
            <v>Point</v>
          </cell>
          <cell r="C11937" t="str">
            <v>Chlorinated Paraffins, Continuous Process /Process Vents: Product Storage</v>
          </cell>
          <cell r="D11937" t="str">
            <v>Industrial Processes - Storage and Transfer</v>
          </cell>
          <cell r="G11937" t="str">
            <v>MACT Source Categories</v>
          </cell>
          <cell r="H11937" t="str">
            <v>Miscellaneous Processes (Chemicals)</v>
          </cell>
          <cell r="I11937" t="str">
            <v>Chlorinated Paraffins Production, Continuous Process</v>
          </cell>
          <cell r="J11937" t="str">
            <v>Process Vents: Product Storage</v>
          </cell>
          <cell r="N11937">
            <v>40988</v>
          </cell>
        </row>
        <row r="11938">
          <cell r="A11938" t="str">
            <v>68430131</v>
          </cell>
          <cell r="B11938" t="str">
            <v>Point</v>
          </cell>
          <cell r="C11938" t="str">
            <v>Chlorinated Paraffins, Continuous Process /Process Vents: Partially Chlorinated Paraffin Storage Vessel</v>
          </cell>
          <cell r="D11938" t="str">
            <v>Industrial Processes - Storage and Transfer</v>
          </cell>
          <cell r="G11938" t="str">
            <v>MACT Source Categories</v>
          </cell>
          <cell r="H11938" t="str">
            <v>Miscellaneous Processes (Chemicals)</v>
          </cell>
          <cell r="I11938" t="str">
            <v>Chlorinated Paraffins Production, Continuous Process</v>
          </cell>
          <cell r="J11938" t="str">
            <v>Process Vents: Partially Chlorinated Paraffin Storage Vessel</v>
          </cell>
          <cell r="N11938">
            <v>40988</v>
          </cell>
        </row>
        <row r="11939">
          <cell r="A11939" t="str">
            <v>68430132</v>
          </cell>
          <cell r="B11939" t="str">
            <v>Point</v>
          </cell>
          <cell r="C11939" t="str">
            <v>Chlorinated Paraffins, Continuous Process /Process Vents, Product Storage: Chlorinated Paraffin</v>
          </cell>
          <cell r="D11939" t="str">
            <v>Industrial Processes - Storage and Transfer</v>
          </cell>
          <cell r="G11939" t="str">
            <v>MACT Source Categories</v>
          </cell>
          <cell r="H11939" t="str">
            <v>Miscellaneous Processes (Chemicals)</v>
          </cell>
          <cell r="I11939" t="str">
            <v>Chlorinated Paraffins Production, Continuous Process</v>
          </cell>
          <cell r="J11939" t="str">
            <v>Process Vents, Product Storage: Chlorinated Paraffin</v>
          </cell>
          <cell r="N11939">
            <v>40988</v>
          </cell>
        </row>
        <row r="11940">
          <cell r="A11940" t="str">
            <v>68435001</v>
          </cell>
          <cell r="B11940" t="str">
            <v>Point</v>
          </cell>
          <cell r="C11940" t="str">
            <v>Dodecanoic Acid Production</v>
          </cell>
          <cell r="D11940" t="str">
            <v>Industrial Processes - Chemical Manuf</v>
          </cell>
          <cell r="G11940" t="str">
            <v>MACT Source Categories</v>
          </cell>
          <cell r="H11940" t="str">
            <v>Miscellaneous Processes (Chemicals)</v>
          </cell>
          <cell r="I11940" t="str">
            <v>Dodecanoic Acid Production</v>
          </cell>
          <cell r="J11940" t="str">
            <v>Dodecanedioic Acid Production</v>
          </cell>
          <cell r="N11940">
            <v>40988</v>
          </cell>
        </row>
        <row r="11941">
          <cell r="A11941" t="str">
            <v>68435010</v>
          </cell>
          <cell r="B11941" t="str">
            <v>Point</v>
          </cell>
          <cell r="C11941" t="str">
            <v>Dodecanoic Acid Production /Process Vents</v>
          </cell>
          <cell r="D11941" t="str">
            <v>Industrial Processes - Chemical Manuf</v>
          </cell>
          <cell r="G11941" t="str">
            <v>MACT Source Categories</v>
          </cell>
          <cell r="H11941" t="str">
            <v>Miscellaneous Processes (Chemicals)</v>
          </cell>
          <cell r="I11941" t="str">
            <v>Dodecanoic Acid Production</v>
          </cell>
          <cell r="J11941" t="str">
            <v>Process Vents</v>
          </cell>
          <cell r="N11941">
            <v>40988</v>
          </cell>
        </row>
        <row r="11942">
          <cell r="A11942" t="str">
            <v>68435011</v>
          </cell>
          <cell r="B11942" t="str">
            <v>Point</v>
          </cell>
          <cell r="C11942" t="str">
            <v>Dodecanoic Acid Production /Process Vents: Butadiene Dryer</v>
          </cell>
          <cell r="D11942" t="str">
            <v>Industrial Processes - Chemical Manuf</v>
          </cell>
          <cell r="G11942" t="str">
            <v>MACT Source Categories</v>
          </cell>
          <cell r="H11942" t="str">
            <v>Miscellaneous Processes (Chemicals)</v>
          </cell>
          <cell r="I11942" t="str">
            <v>Dodecanoic Acid Production</v>
          </cell>
          <cell r="J11942" t="str">
            <v>Process Vents: Butadiene Dryer</v>
          </cell>
          <cell r="N11942">
            <v>40988</v>
          </cell>
        </row>
        <row r="11943">
          <cell r="A11943" t="str">
            <v>68435012</v>
          </cell>
          <cell r="B11943" t="str">
            <v>Point</v>
          </cell>
          <cell r="C11943" t="str">
            <v>Dodecanoic Acid Production /Process Vents: Reactor</v>
          </cell>
          <cell r="D11943" t="str">
            <v>Industrial Processes - Chemical Manuf</v>
          </cell>
          <cell r="G11943" t="str">
            <v>MACT Source Categories</v>
          </cell>
          <cell r="H11943" t="str">
            <v>Miscellaneous Processes (Chemicals)</v>
          </cell>
          <cell r="I11943" t="str">
            <v>Dodecanoic Acid Production</v>
          </cell>
          <cell r="J11943" t="str">
            <v>Process Vents: Reactor</v>
          </cell>
          <cell r="N11943">
            <v>40988</v>
          </cell>
        </row>
        <row r="11944">
          <cell r="A11944" t="str">
            <v>68435013</v>
          </cell>
          <cell r="B11944" t="str">
            <v>Point</v>
          </cell>
          <cell r="C11944" t="str">
            <v>Dodecanoic Acid Production /Process Vents: Jets</v>
          </cell>
          <cell r="D11944" t="str">
            <v>Industrial Processes - Chemical Manuf</v>
          </cell>
          <cell r="G11944" t="str">
            <v>MACT Source Categories</v>
          </cell>
          <cell r="H11944" t="str">
            <v>Miscellaneous Processes (Chemicals)</v>
          </cell>
          <cell r="I11944" t="str">
            <v>Dodecanoic Acid Production</v>
          </cell>
          <cell r="J11944" t="str">
            <v>Process Vents: Jets</v>
          </cell>
          <cell r="N11944">
            <v>40988</v>
          </cell>
        </row>
        <row r="11945">
          <cell r="A11945" t="str">
            <v>68435040</v>
          </cell>
          <cell r="B11945" t="str">
            <v>Point</v>
          </cell>
          <cell r="C11945" t="str">
            <v>Dodecanoic Acid Production /Waste Liquids</v>
          </cell>
          <cell r="D11945" t="str">
            <v>Industrial Processes - Chemical Manuf</v>
          </cell>
          <cell r="G11945" t="str">
            <v>MACT Source Categories</v>
          </cell>
          <cell r="H11945" t="str">
            <v>Miscellaneous Processes (Chemicals)</v>
          </cell>
          <cell r="I11945" t="str">
            <v>Dodecanoic Acid Production</v>
          </cell>
          <cell r="J11945" t="str">
            <v>Waste Liquids</v>
          </cell>
          <cell r="N11945">
            <v>40988</v>
          </cell>
        </row>
        <row r="11946">
          <cell r="A11946" t="str">
            <v>68440001</v>
          </cell>
          <cell r="B11946" t="str">
            <v>Point</v>
          </cell>
          <cell r="C11946" t="str">
            <v>Ethylidene Norbornene Production</v>
          </cell>
          <cell r="D11946" t="str">
            <v>Industrial Processes - Chemical Manuf</v>
          </cell>
          <cell r="G11946" t="str">
            <v>MACT Source Categories</v>
          </cell>
          <cell r="H11946" t="str">
            <v>Miscellaneous Processes (Chemicals)</v>
          </cell>
          <cell r="I11946" t="str">
            <v>Ethylidene Norbornene Production</v>
          </cell>
          <cell r="J11946" t="str">
            <v>Ethylidene Norbornene Production</v>
          </cell>
          <cell r="N11946">
            <v>40988</v>
          </cell>
        </row>
        <row r="11947">
          <cell r="A11947" t="str">
            <v>68440010</v>
          </cell>
          <cell r="B11947" t="str">
            <v>Point</v>
          </cell>
          <cell r="C11947" t="str">
            <v>Ethylidene Norbornene Prodn /Process Vents</v>
          </cell>
          <cell r="D11947" t="str">
            <v>Industrial Processes - Chemical Manuf</v>
          </cell>
          <cell r="G11947" t="str">
            <v>MACT Source Categories</v>
          </cell>
          <cell r="H11947" t="str">
            <v>Miscellaneous Processes (Chemicals)</v>
          </cell>
          <cell r="I11947" t="str">
            <v>Ethylidene Norbornene Production</v>
          </cell>
          <cell r="J11947" t="str">
            <v>Process Vents</v>
          </cell>
          <cell r="N11947">
            <v>40988</v>
          </cell>
        </row>
        <row r="11948">
          <cell r="A11948" t="str">
            <v>68445001</v>
          </cell>
          <cell r="B11948" t="str">
            <v>Point</v>
          </cell>
          <cell r="C11948" t="str">
            <v>Hydrazine, Olin Raschig Process</v>
          </cell>
          <cell r="D11948" t="str">
            <v>Industrial Processes - Chemical Manuf</v>
          </cell>
          <cell r="G11948" t="str">
            <v>MACT Source Categories</v>
          </cell>
          <cell r="H11948" t="str">
            <v>Miscellaneous Processes (Chemicals)</v>
          </cell>
          <cell r="I11948" t="str">
            <v>Hydrazine Production, Olin Raschig Process</v>
          </cell>
          <cell r="J11948" t="str">
            <v>Hydrazine Production, Olin Raschig Process</v>
          </cell>
          <cell r="N11948">
            <v>40988</v>
          </cell>
        </row>
        <row r="11949">
          <cell r="A11949" t="str">
            <v>68445010</v>
          </cell>
          <cell r="B11949" t="str">
            <v>Point</v>
          </cell>
          <cell r="C11949" t="str">
            <v>Hydrazine, Olin Raschig Process /Process Vents: Hydrazine Hydrate Production</v>
          </cell>
          <cell r="D11949" t="str">
            <v>Industrial Processes - Chemical Manuf</v>
          </cell>
          <cell r="G11949" t="str">
            <v>MACT Source Categories</v>
          </cell>
          <cell r="H11949" t="str">
            <v>Miscellaneous Processes (Chemicals)</v>
          </cell>
          <cell r="I11949" t="str">
            <v>Hydrazine Production, Olin Raschig Process</v>
          </cell>
          <cell r="J11949" t="str">
            <v>Process Vents: Hydrazine Hydrate Production</v>
          </cell>
          <cell r="N11949">
            <v>40988</v>
          </cell>
        </row>
        <row r="11950">
          <cell r="A11950" t="str">
            <v>68445011</v>
          </cell>
          <cell r="B11950" t="str">
            <v>Point</v>
          </cell>
          <cell r="C11950" t="str">
            <v>Hydrazine, Olin Raschig Process /Process Vents: Chlorination Reactor</v>
          </cell>
          <cell r="D11950" t="str">
            <v>Industrial Processes - Chemical Manuf</v>
          </cell>
          <cell r="G11950" t="str">
            <v>MACT Source Categories</v>
          </cell>
          <cell r="H11950" t="str">
            <v>Miscellaneous Processes (Chemicals)</v>
          </cell>
          <cell r="I11950" t="str">
            <v>Hydrazine Production, Olin Raschig Process</v>
          </cell>
          <cell r="J11950" t="str">
            <v>Process Vents: Chlorination Reactor</v>
          </cell>
          <cell r="N11950">
            <v>40988</v>
          </cell>
        </row>
        <row r="11951">
          <cell r="A11951" t="str">
            <v>68445012</v>
          </cell>
          <cell r="B11951" t="str">
            <v>Point</v>
          </cell>
          <cell r="C11951" t="str">
            <v>Hydrazine, Olin Raschig Process /Process Vents: Chloramine Reactor</v>
          </cell>
          <cell r="D11951" t="str">
            <v>Industrial Processes - Chemical Manuf</v>
          </cell>
          <cell r="G11951" t="str">
            <v>MACT Source Categories</v>
          </cell>
          <cell r="H11951" t="str">
            <v>Miscellaneous Processes (Chemicals)</v>
          </cell>
          <cell r="I11951" t="str">
            <v>Hydrazine Production, Olin Raschig Process</v>
          </cell>
          <cell r="J11951" t="str">
            <v>Process Vents: Chloramine Reactor</v>
          </cell>
          <cell r="N11951">
            <v>40988</v>
          </cell>
        </row>
        <row r="11952">
          <cell r="A11952" t="str">
            <v>68445013</v>
          </cell>
          <cell r="B11952" t="str">
            <v>Point</v>
          </cell>
          <cell r="C11952" t="str">
            <v>Hydrazine, Olin Raschig Process /Process Vents: Hydrazine Reactor</v>
          </cell>
          <cell r="D11952" t="str">
            <v>Industrial Processes - Chemical Manuf</v>
          </cell>
          <cell r="G11952" t="str">
            <v>MACT Source Categories</v>
          </cell>
          <cell r="H11952" t="str">
            <v>Miscellaneous Processes (Chemicals)</v>
          </cell>
          <cell r="I11952" t="str">
            <v>Hydrazine Production, Olin Raschig Process</v>
          </cell>
          <cell r="J11952" t="str">
            <v>Process Vents: Hydrazine Reactor</v>
          </cell>
          <cell r="N11952">
            <v>40988</v>
          </cell>
        </row>
        <row r="11953">
          <cell r="A11953" t="str">
            <v>68445014</v>
          </cell>
          <cell r="B11953" t="str">
            <v>Point</v>
          </cell>
          <cell r="C11953" t="str">
            <v>Hydrazine, Olin Raschig Process /Process Vents: Crystallizing Evaporator</v>
          </cell>
          <cell r="D11953" t="str">
            <v>Industrial Processes - Chemical Manuf</v>
          </cell>
          <cell r="G11953" t="str">
            <v>MACT Source Categories</v>
          </cell>
          <cell r="H11953" t="str">
            <v>Miscellaneous Processes (Chemicals)</v>
          </cell>
          <cell r="I11953" t="str">
            <v>Hydrazine Production, Olin Raschig Process</v>
          </cell>
          <cell r="J11953" t="str">
            <v>Process Vents: Crystallizing Evaporator</v>
          </cell>
          <cell r="N11953">
            <v>40988</v>
          </cell>
        </row>
        <row r="11954">
          <cell r="A11954" t="str">
            <v>68445015</v>
          </cell>
          <cell r="B11954" t="str">
            <v>Point</v>
          </cell>
          <cell r="C11954" t="str">
            <v>Hydrazine, Olin Raschig Process /Process Vents: Hydrate Columns</v>
          </cell>
          <cell r="D11954" t="str">
            <v>Industrial Processes - Chemical Manuf</v>
          </cell>
          <cell r="G11954" t="str">
            <v>MACT Source Categories</v>
          </cell>
          <cell r="H11954" t="str">
            <v>Miscellaneous Processes (Chemicals)</v>
          </cell>
          <cell r="I11954" t="str">
            <v>Hydrazine Production, Olin Raschig Process</v>
          </cell>
          <cell r="J11954" t="str">
            <v>Process Vents: Hydrate Columns</v>
          </cell>
          <cell r="N11954">
            <v>40988</v>
          </cell>
        </row>
        <row r="11955">
          <cell r="A11955" t="str">
            <v>68445020</v>
          </cell>
          <cell r="B11955" t="str">
            <v>Point</v>
          </cell>
          <cell r="C11955" t="str">
            <v>Hydrazine, Olin Raschig Process /Process Vents: Anhydrous Hydrazine Production</v>
          </cell>
          <cell r="D11955" t="str">
            <v>Industrial Processes - Chemical Manuf</v>
          </cell>
          <cell r="G11955" t="str">
            <v>MACT Source Categories</v>
          </cell>
          <cell r="H11955" t="str">
            <v>Miscellaneous Processes (Chemicals)</v>
          </cell>
          <cell r="I11955" t="str">
            <v>Hydrazine Production, Olin Raschig Process</v>
          </cell>
          <cell r="J11955" t="str">
            <v>Process Vents: Anhydrous Hydrazine Production</v>
          </cell>
          <cell r="N11955">
            <v>40988</v>
          </cell>
        </row>
        <row r="11956">
          <cell r="A11956" t="str">
            <v>68445021</v>
          </cell>
          <cell r="B11956" t="str">
            <v>Point</v>
          </cell>
          <cell r="C11956" t="str">
            <v>Hydrazine, Olin Raschig Process /Process Vents: Azeotrope Column</v>
          </cell>
          <cell r="D11956" t="str">
            <v>Industrial Processes - Chemical Manuf</v>
          </cell>
          <cell r="G11956" t="str">
            <v>MACT Source Categories</v>
          </cell>
          <cell r="H11956" t="str">
            <v>Miscellaneous Processes (Chemicals)</v>
          </cell>
          <cell r="I11956" t="str">
            <v>Hydrazine Production, Olin Raschig Process</v>
          </cell>
          <cell r="J11956" t="str">
            <v>Process Vents: Azeotrope Column</v>
          </cell>
          <cell r="N11956">
            <v>40988</v>
          </cell>
        </row>
        <row r="11957">
          <cell r="A11957" t="str">
            <v>68445022</v>
          </cell>
          <cell r="B11957" t="str">
            <v>Point</v>
          </cell>
          <cell r="C11957" t="str">
            <v>Hydrazine, Olin Raschig Process /Process Vents: Hydrazine Column</v>
          </cell>
          <cell r="D11957" t="str">
            <v>Industrial Processes - Chemical Manuf</v>
          </cell>
          <cell r="G11957" t="str">
            <v>MACT Source Categories</v>
          </cell>
          <cell r="H11957" t="str">
            <v>Miscellaneous Processes (Chemicals)</v>
          </cell>
          <cell r="I11957" t="str">
            <v>Hydrazine Production, Olin Raschig Process</v>
          </cell>
          <cell r="J11957" t="str">
            <v>Process Vents: Hydrazine Column</v>
          </cell>
          <cell r="N11957">
            <v>40988</v>
          </cell>
        </row>
        <row r="11958">
          <cell r="A11958" t="str">
            <v>68445030</v>
          </cell>
          <cell r="B11958" t="str">
            <v>Point</v>
          </cell>
          <cell r="C11958" t="str">
            <v>Hydrazine, Olin Raschig Process /Ammonia Recovery System</v>
          </cell>
          <cell r="D11958" t="str">
            <v>Industrial Processes - Chemical Manuf</v>
          </cell>
          <cell r="G11958" t="str">
            <v>MACT Source Categories</v>
          </cell>
          <cell r="H11958" t="str">
            <v>Miscellaneous Processes (Chemicals)</v>
          </cell>
          <cell r="I11958" t="str">
            <v>Hydrazine Production, Olin Raschig Process</v>
          </cell>
          <cell r="J11958" t="str">
            <v>Ammonia Recovery System</v>
          </cell>
          <cell r="N11958">
            <v>40988</v>
          </cell>
        </row>
        <row r="11959">
          <cell r="A11959" t="str">
            <v>68445040</v>
          </cell>
          <cell r="B11959" t="str">
            <v>Point</v>
          </cell>
          <cell r="C11959" t="str">
            <v>Hydrazine, Olin Raschig Process /Product Storage</v>
          </cell>
          <cell r="D11959" t="str">
            <v>Industrial Processes - Storage and Transfer</v>
          </cell>
          <cell r="G11959" t="str">
            <v>MACT Source Categories</v>
          </cell>
          <cell r="H11959" t="str">
            <v>Miscellaneous Processes (Chemicals)</v>
          </cell>
          <cell r="I11959" t="str">
            <v>Hydrazine Production, Olin Raschig Process</v>
          </cell>
          <cell r="J11959" t="str">
            <v>Product Storage</v>
          </cell>
          <cell r="N11959">
            <v>40988</v>
          </cell>
        </row>
        <row r="11960">
          <cell r="A11960" t="str">
            <v>68445101</v>
          </cell>
          <cell r="B11960" t="str">
            <v>Point</v>
          </cell>
          <cell r="C11960" t="str">
            <v>Hydrazine, Bayer Ketazine Process</v>
          </cell>
          <cell r="D11960" t="str">
            <v>Industrial Processes - Chemical Manuf</v>
          </cell>
          <cell r="G11960" t="str">
            <v>MACT Source Categories</v>
          </cell>
          <cell r="H11960" t="str">
            <v>Miscellaneous Processes (Chemicals)</v>
          </cell>
          <cell r="I11960" t="str">
            <v>Hydrazine Production, Bayer Ketazine Process</v>
          </cell>
          <cell r="J11960" t="str">
            <v>Hydrazine Production, Bayer Ketazine Process</v>
          </cell>
          <cell r="N11960">
            <v>40988</v>
          </cell>
        </row>
        <row r="11961">
          <cell r="A11961" t="str">
            <v>68445110</v>
          </cell>
          <cell r="B11961" t="str">
            <v>Point</v>
          </cell>
          <cell r="C11961" t="str">
            <v>Hydrazine, Bayer Ketazine Process /Process Vents: Bayer Ketazine Process</v>
          </cell>
          <cell r="D11961" t="str">
            <v>Industrial Processes - Chemical Manuf</v>
          </cell>
          <cell r="G11961" t="str">
            <v>MACT Source Categories</v>
          </cell>
          <cell r="H11961" t="str">
            <v>Miscellaneous Processes (Chemicals)</v>
          </cell>
          <cell r="I11961" t="str">
            <v>Hydrazine Production, Bayer Ketazine Process</v>
          </cell>
          <cell r="J11961" t="str">
            <v>Process Vents: Bayer Ketazine Process</v>
          </cell>
          <cell r="N11961">
            <v>40988</v>
          </cell>
        </row>
        <row r="11962">
          <cell r="A11962" t="str">
            <v>68445111</v>
          </cell>
          <cell r="B11962" t="str">
            <v>Point</v>
          </cell>
          <cell r="C11962" t="str">
            <v>Hydrazine, Bayer Ketazine Process /Process Vents: Hypochlorinator</v>
          </cell>
          <cell r="D11962" t="str">
            <v>Industrial Processes - Chemical Manuf</v>
          </cell>
          <cell r="G11962" t="str">
            <v>MACT Source Categories</v>
          </cell>
          <cell r="H11962" t="str">
            <v>Miscellaneous Processes (Chemicals)</v>
          </cell>
          <cell r="I11962" t="str">
            <v>Hydrazine Production, Bayer Ketazine Process</v>
          </cell>
          <cell r="J11962" t="str">
            <v>Process Vents: Hypochlorinator</v>
          </cell>
          <cell r="N11962">
            <v>40988</v>
          </cell>
        </row>
        <row r="11963">
          <cell r="A11963" t="str">
            <v>68445115</v>
          </cell>
          <cell r="B11963" t="str">
            <v>Point</v>
          </cell>
          <cell r="C11963" t="str">
            <v>Hydrazine, Bayer Ketazine Process /Process Vents: Ketazine Reactor</v>
          </cell>
          <cell r="D11963" t="str">
            <v>Industrial Processes - Chemical Manuf</v>
          </cell>
          <cell r="G11963" t="str">
            <v>MACT Source Categories</v>
          </cell>
          <cell r="H11963" t="str">
            <v>Miscellaneous Processes (Chemicals)</v>
          </cell>
          <cell r="I11963" t="str">
            <v>Hydrazine Production, Bayer Ketazine Process</v>
          </cell>
          <cell r="J11963" t="str">
            <v>Process Vents: Ketazine Reactor</v>
          </cell>
          <cell r="N11963">
            <v>40988</v>
          </cell>
        </row>
        <row r="11964">
          <cell r="A11964" t="str">
            <v>68445120</v>
          </cell>
          <cell r="B11964" t="str">
            <v>Point</v>
          </cell>
          <cell r="C11964" t="str">
            <v>Hydrazine, Bayer Ketazine Process /Process Vents: NH3 Recovery System (Stripper)</v>
          </cell>
          <cell r="D11964" t="str">
            <v>Industrial Processes - Chemical Manuf</v>
          </cell>
          <cell r="G11964" t="str">
            <v>MACT Source Categories</v>
          </cell>
          <cell r="H11964" t="str">
            <v>Miscellaneous Processes (Chemicals)</v>
          </cell>
          <cell r="I11964" t="str">
            <v>Hydrazine Production, Bayer Ketazine Process</v>
          </cell>
          <cell r="J11964" t="str">
            <v>Process Vents: NH3 Recovery System (Stripper)</v>
          </cell>
          <cell r="N11964">
            <v>40988</v>
          </cell>
        </row>
        <row r="11965">
          <cell r="A11965" t="str">
            <v>68445125</v>
          </cell>
          <cell r="B11965" t="str">
            <v>Point</v>
          </cell>
          <cell r="C11965" t="str">
            <v>Hydrazine, Bayer Ketazine Process /Process Vents: Ketazine Column</v>
          </cell>
          <cell r="D11965" t="str">
            <v>Industrial Processes - Chemical Manuf</v>
          </cell>
          <cell r="G11965" t="str">
            <v>MACT Source Categories</v>
          </cell>
          <cell r="H11965" t="str">
            <v>Miscellaneous Processes (Chemicals)</v>
          </cell>
          <cell r="I11965" t="str">
            <v>Hydrazine Production, Bayer Ketazine Process</v>
          </cell>
          <cell r="J11965" t="str">
            <v>Process Vents: Ketazine Column</v>
          </cell>
          <cell r="N11965">
            <v>40988</v>
          </cell>
        </row>
        <row r="11966">
          <cell r="A11966" t="str">
            <v>68445130</v>
          </cell>
          <cell r="B11966" t="str">
            <v>Point</v>
          </cell>
          <cell r="C11966" t="str">
            <v>Hydrazine, Bayer Ketazine Process /Process Vents: Pressure Hydrolysis Column</v>
          </cell>
          <cell r="D11966" t="str">
            <v>Industrial Processes - Chemical Manuf</v>
          </cell>
          <cell r="G11966" t="str">
            <v>MACT Source Categories</v>
          </cell>
          <cell r="H11966" t="str">
            <v>Miscellaneous Processes (Chemicals)</v>
          </cell>
          <cell r="I11966" t="str">
            <v>Hydrazine Production, Bayer Ketazine Process</v>
          </cell>
          <cell r="J11966" t="str">
            <v>Process Vents: Pressure Hydrolysis Column</v>
          </cell>
          <cell r="N11966">
            <v>40988</v>
          </cell>
        </row>
        <row r="11967">
          <cell r="A11967" t="str">
            <v>68445135</v>
          </cell>
          <cell r="B11967" t="str">
            <v>Point</v>
          </cell>
          <cell r="C11967" t="str">
            <v>Hydrazine, Bayer Ketazine Process /Process Vents: Concentrating Column</v>
          </cell>
          <cell r="D11967" t="str">
            <v>Industrial Processes - Chemical Manuf</v>
          </cell>
          <cell r="G11967" t="str">
            <v>MACT Source Categories</v>
          </cell>
          <cell r="H11967" t="str">
            <v>Miscellaneous Processes (Chemicals)</v>
          </cell>
          <cell r="I11967" t="str">
            <v>Hydrazine Production, Bayer Ketazine Process</v>
          </cell>
          <cell r="J11967" t="str">
            <v>Process Vents: Concentrating Column</v>
          </cell>
          <cell r="N11967">
            <v>40988</v>
          </cell>
        </row>
        <row r="11968">
          <cell r="A11968" t="str">
            <v>68445140</v>
          </cell>
          <cell r="B11968" t="str">
            <v>Point</v>
          </cell>
          <cell r="C11968" t="str">
            <v>Hydrazine, Bayer Ketazine Process /Process Vents: End Product Storage</v>
          </cell>
          <cell r="D11968" t="str">
            <v>Industrial Processes - Storage and Transfer</v>
          </cell>
          <cell r="G11968" t="str">
            <v>MACT Source Categories</v>
          </cell>
          <cell r="H11968" t="str">
            <v>Miscellaneous Processes (Chemicals)</v>
          </cell>
          <cell r="I11968" t="str">
            <v>Hydrazine Production, Bayer Ketazine Process</v>
          </cell>
          <cell r="J11968" t="str">
            <v>Process Vents: End Product Storage</v>
          </cell>
          <cell r="N11968">
            <v>40988</v>
          </cell>
        </row>
        <row r="11969">
          <cell r="A11969" t="str">
            <v>68445201</v>
          </cell>
          <cell r="B11969" t="str">
            <v>Point</v>
          </cell>
          <cell r="C11969" t="str">
            <v>Hydrazine, PCUK Peroxide Process</v>
          </cell>
          <cell r="D11969" t="str">
            <v>Industrial Processes - Chemical Manuf</v>
          </cell>
          <cell r="G11969" t="str">
            <v>MACT Source Categories</v>
          </cell>
          <cell r="H11969" t="str">
            <v>Miscellaneous Processes (Chemicals)</v>
          </cell>
          <cell r="I11969" t="str">
            <v>Hydrazine Production, PCUK Peroxide Process</v>
          </cell>
          <cell r="J11969" t="str">
            <v>Hydrazine Production, PCUK Peroxide Process</v>
          </cell>
          <cell r="N11969">
            <v>40988</v>
          </cell>
        </row>
        <row r="11970">
          <cell r="A11970" t="str">
            <v>68445210</v>
          </cell>
          <cell r="B11970" t="str">
            <v>Point</v>
          </cell>
          <cell r="C11970" t="str">
            <v>Hydrazine, PCUK Peroxide Process /Process Vents: PCUK Peroxide Process</v>
          </cell>
          <cell r="D11970" t="str">
            <v>Industrial Processes - Chemical Manuf</v>
          </cell>
          <cell r="G11970" t="str">
            <v>MACT Source Categories</v>
          </cell>
          <cell r="H11970" t="str">
            <v>Miscellaneous Processes (Chemicals)</v>
          </cell>
          <cell r="I11970" t="str">
            <v>Hydrazine Production, PCUK Peroxide Process</v>
          </cell>
          <cell r="J11970" t="str">
            <v>Process Vents: PCUK Peroxide Process</v>
          </cell>
          <cell r="N11970">
            <v>40988</v>
          </cell>
        </row>
        <row r="11971">
          <cell r="A11971" t="str">
            <v>68445211</v>
          </cell>
          <cell r="B11971" t="str">
            <v>Point</v>
          </cell>
          <cell r="C11971" t="str">
            <v>Hydrazine, PCUK Peroxide Process /Process Vents: Reactor Vessel</v>
          </cell>
          <cell r="D11971" t="str">
            <v>Industrial Processes - Chemical Manuf</v>
          </cell>
          <cell r="G11971" t="str">
            <v>MACT Source Categories</v>
          </cell>
          <cell r="H11971" t="str">
            <v>Miscellaneous Processes (Chemicals)</v>
          </cell>
          <cell r="I11971" t="str">
            <v>Hydrazine Production, PCUK Peroxide Process</v>
          </cell>
          <cell r="J11971" t="str">
            <v>Process Vents: Reactor Vessel</v>
          </cell>
          <cell r="N11971">
            <v>40988</v>
          </cell>
        </row>
        <row r="11972">
          <cell r="A11972" t="str">
            <v>68445212</v>
          </cell>
          <cell r="B11972" t="str">
            <v>Point</v>
          </cell>
          <cell r="C11972" t="str">
            <v>Hydrazine, PCUK Peroxide Process /Process Vents: Phase Separator Decanter</v>
          </cell>
          <cell r="D11972" t="str">
            <v>Industrial Processes - Chemical Manuf</v>
          </cell>
          <cell r="G11972" t="str">
            <v>MACT Source Categories</v>
          </cell>
          <cell r="H11972" t="str">
            <v>Miscellaneous Processes (Chemicals)</v>
          </cell>
          <cell r="I11972" t="str">
            <v>Hydrazine Production, PCUK Peroxide Process</v>
          </cell>
          <cell r="J11972" t="str">
            <v>Process Vents: Phase Separator Decanter</v>
          </cell>
          <cell r="N11972">
            <v>40988</v>
          </cell>
        </row>
        <row r="11973">
          <cell r="A11973" t="str">
            <v>68445213</v>
          </cell>
          <cell r="B11973" t="str">
            <v>Point</v>
          </cell>
          <cell r="C11973" t="str">
            <v>Hydrazine, PCUK Peroxide Process /Process Vents: Concentrator</v>
          </cell>
          <cell r="D11973" t="str">
            <v>Industrial Processes - Chemical Manuf</v>
          </cell>
          <cell r="G11973" t="str">
            <v>MACT Source Categories</v>
          </cell>
          <cell r="H11973" t="str">
            <v>Miscellaneous Processes (Chemicals)</v>
          </cell>
          <cell r="I11973" t="str">
            <v>Hydrazine Production, PCUK Peroxide Process</v>
          </cell>
          <cell r="J11973" t="str">
            <v>Process Vents: Concentrator</v>
          </cell>
          <cell r="N11973">
            <v>40988</v>
          </cell>
        </row>
        <row r="11974">
          <cell r="A11974" t="str">
            <v>68445214</v>
          </cell>
          <cell r="B11974" t="str">
            <v>Point</v>
          </cell>
          <cell r="C11974" t="str">
            <v>Hydrazine, PCUK Peroxide Process /Process Vents: Distillation</v>
          </cell>
          <cell r="D11974" t="str">
            <v>Industrial Processes - Chemical Manuf</v>
          </cell>
          <cell r="G11974" t="str">
            <v>MACT Source Categories</v>
          </cell>
          <cell r="H11974" t="str">
            <v>Miscellaneous Processes (Chemicals)</v>
          </cell>
          <cell r="I11974" t="str">
            <v>Hydrazine Production, PCUK Peroxide Process</v>
          </cell>
          <cell r="J11974" t="str">
            <v>Process Vents: Distillation</v>
          </cell>
          <cell r="N11974">
            <v>40988</v>
          </cell>
        </row>
        <row r="11975">
          <cell r="A11975" t="str">
            <v>68445215</v>
          </cell>
          <cell r="B11975" t="str">
            <v>Point</v>
          </cell>
          <cell r="C11975" t="str">
            <v>Hydrazine, PCUK Peroxide Process /Process Vents: Hydrolyzer</v>
          </cell>
          <cell r="D11975" t="str">
            <v>Industrial Processes - Chemical Manuf</v>
          </cell>
          <cell r="G11975" t="str">
            <v>MACT Source Categories</v>
          </cell>
          <cell r="H11975" t="str">
            <v>Miscellaneous Processes (Chemicals)</v>
          </cell>
          <cell r="I11975" t="str">
            <v>Hydrazine Production, PCUK Peroxide Process</v>
          </cell>
          <cell r="J11975" t="str">
            <v>Process Vents: Hydrolyzer</v>
          </cell>
          <cell r="N11975">
            <v>40988</v>
          </cell>
        </row>
        <row r="11976">
          <cell r="A11976" t="str">
            <v>68445220</v>
          </cell>
          <cell r="B11976" t="str">
            <v>Point</v>
          </cell>
          <cell r="C11976" t="str">
            <v>Hydrazine, PCUK Peroxide Process /Process Vents: End Product Storage</v>
          </cell>
          <cell r="D11976" t="str">
            <v>Industrial Processes - Storage and Transfer</v>
          </cell>
          <cell r="G11976" t="str">
            <v>MACT Source Categories</v>
          </cell>
          <cell r="H11976" t="str">
            <v>Miscellaneous Processes (Chemicals)</v>
          </cell>
          <cell r="I11976" t="str">
            <v>Hydrazine Production, PCUK Peroxide Process</v>
          </cell>
          <cell r="J11976" t="str">
            <v>Process Vents: End Product Storage</v>
          </cell>
          <cell r="N11976">
            <v>40988</v>
          </cell>
        </row>
        <row r="11977">
          <cell r="A11977" t="str">
            <v>68480001</v>
          </cell>
          <cell r="B11977" t="str">
            <v>Point</v>
          </cell>
          <cell r="C11977" t="str">
            <v>Misc Chem Proc /Equipment Leaks</v>
          </cell>
          <cell r="D11977" t="str">
            <v>Industrial Processes - Chemical Manuf</v>
          </cell>
          <cell r="G11977" t="str">
            <v>MACT Source Categories</v>
          </cell>
          <cell r="H11977" t="str">
            <v>Miscellaneous Processes (Chemicals)</v>
          </cell>
          <cell r="I11977" t="str">
            <v>Equipment Leaks</v>
          </cell>
          <cell r="J11977" t="str">
            <v>Equipment Leaks</v>
          </cell>
          <cell r="N11977">
            <v>40988</v>
          </cell>
        </row>
        <row r="11978">
          <cell r="A11978" t="str">
            <v>68482001</v>
          </cell>
          <cell r="B11978" t="str">
            <v>Point</v>
          </cell>
          <cell r="C11978" t="str">
            <v>Misc Chem Proc /Wastewater, Aggregate /Process Area Drains</v>
          </cell>
          <cell r="D11978" t="str">
            <v>Industrial Processes - Chemical Manuf</v>
          </cell>
          <cell r="G11978" t="str">
            <v>MACT Source Categories</v>
          </cell>
          <cell r="H11978" t="str">
            <v>Miscellaneous Processes (Chemicals)</v>
          </cell>
          <cell r="I11978" t="str">
            <v>Wastewater, Aggregate</v>
          </cell>
          <cell r="J11978" t="str">
            <v>Process Area Drains</v>
          </cell>
          <cell r="N11978">
            <v>40988</v>
          </cell>
        </row>
        <row r="11979">
          <cell r="A11979" t="str">
            <v>68482002</v>
          </cell>
          <cell r="B11979" t="str">
            <v>Point</v>
          </cell>
          <cell r="C11979" t="str">
            <v>Misc Chem Proc /Wastewater, Aggregate /Process Equipment Drains</v>
          </cell>
          <cell r="D11979" t="str">
            <v>Industrial Processes - Chemical Manuf</v>
          </cell>
          <cell r="G11979" t="str">
            <v>MACT Source Categories</v>
          </cell>
          <cell r="H11979" t="str">
            <v>Miscellaneous Processes (Chemicals)</v>
          </cell>
          <cell r="I11979" t="str">
            <v>Wastewater, Aggregate</v>
          </cell>
          <cell r="J11979" t="str">
            <v>Process Equipment Drains</v>
          </cell>
          <cell r="N11979">
            <v>40988</v>
          </cell>
        </row>
        <row r="11980">
          <cell r="A11980" t="str">
            <v>68482501</v>
          </cell>
          <cell r="B11980" t="str">
            <v>Point</v>
          </cell>
          <cell r="C11980" t="str">
            <v>Misc Chem Proc /Wastewater, Pts of Generation /Aniline Decanter</v>
          </cell>
          <cell r="D11980" t="str">
            <v>Industrial Processes - Chemical Manuf</v>
          </cell>
          <cell r="G11980" t="str">
            <v>MACT Source Categories</v>
          </cell>
          <cell r="H11980" t="str">
            <v>Miscellaneous Processes (Chemicals)</v>
          </cell>
          <cell r="I11980" t="str">
            <v>Wastewater, Points of Generation</v>
          </cell>
          <cell r="J11980" t="str">
            <v>Aniline Decanter</v>
          </cell>
          <cell r="N11980">
            <v>40988</v>
          </cell>
        </row>
        <row r="11981">
          <cell r="A11981" t="str">
            <v>68482502</v>
          </cell>
          <cell r="B11981" t="str">
            <v>Point</v>
          </cell>
          <cell r="C11981" t="str">
            <v>Misc Chem Proc /Wastewater, Pts of Generation /Ketazine Column</v>
          </cell>
          <cell r="D11981" t="str">
            <v>Industrial Processes - Chemical Manuf</v>
          </cell>
          <cell r="G11981" t="str">
            <v>MACT Source Categories</v>
          </cell>
          <cell r="H11981" t="str">
            <v>Miscellaneous Processes (Chemicals)</v>
          </cell>
          <cell r="I11981" t="str">
            <v>Wastewater, Points of Generation</v>
          </cell>
          <cell r="J11981" t="str">
            <v>Ketazine Column</v>
          </cell>
          <cell r="N11981">
            <v>40988</v>
          </cell>
        </row>
        <row r="11982">
          <cell r="A11982" t="str">
            <v>68482503</v>
          </cell>
          <cell r="B11982" t="str">
            <v>Point</v>
          </cell>
          <cell r="C11982" t="str">
            <v>Misc Chem Proc /Wastewater, Pts of Generation /Distillation Purge</v>
          </cell>
          <cell r="D11982" t="str">
            <v>Industrial Processes - Chemical Manuf</v>
          </cell>
          <cell r="G11982" t="str">
            <v>MACT Source Categories</v>
          </cell>
          <cell r="H11982" t="str">
            <v>Miscellaneous Processes (Chemicals)</v>
          </cell>
          <cell r="I11982" t="str">
            <v>Wastewater, Points of Generation</v>
          </cell>
          <cell r="J11982" t="str">
            <v>Distillation Purge</v>
          </cell>
          <cell r="N11982">
            <v>40988</v>
          </cell>
        </row>
        <row r="11983">
          <cell r="A11983" t="str">
            <v>68482504</v>
          </cell>
          <cell r="B11983" t="str">
            <v>Point</v>
          </cell>
          <cell r="C11983" t="str">
            <v>Misc Chem Proc /Wastewater, Pts of Generation /Concentrator Purge</v>
          </cell>
          <cell r="D11983" t="str">
            <v>Industrial Processes - Chemical Manuf</v>
          </cell>
          <cell r="G11983" t="str">
            <v>MACT Source Categories</v>
          </cell>
          <cell r="H11983" t="str">
            <v>Miscellaneous Processes (Chemicals)</v>
          </cell>
          <cell r="I11983" t="str">
            <v>Wastewater, Points of Generation</v>
          </cell>
          <cell r="J11983" t="str">
            <v>Concentrator Purge</v>
          </cell>
          <cell r="N11983">
            <v>40988</v>
          </cell>
        </row>
        <row r="11984">
          <cell r="A11984" t="str">
            <v>68482599</v>
          </cell>
          <cell r="B11984" t="str">
            <v>Point</v>
          </cell>
          <cell r="C11984" t="str">
            <v>Misc Chem Proc /Wastewater, Pts of Generation /Specify Point of Generation</v>
          </cell>
          <cell r="D11984" t="str">
            <v>Industrial Processes - Chemical Manuf</v>
          </cell>
          <cell r="G11984" t="str">
            <v>MACT Source Categories</v>
          </cell>
          <cell r="H11984" t="str">
            <v>Miscellaneous Processes (Chemicals)</v>
          </cell>
          <cell r="I11984" t="str">
            <v>Wastewater, Points of Generation</v>
          </cell>
          <cell r="J11984" t="str">
            <v>Specify Point of Generation</v>
          </cell>
          <cell r="N11984">
            <v>40988</v>
          </cell>
        </row>
        <row r="11985">
          <cell r="A11985" t="str">
            <v>68510001</v>
          </cell>
          <cell r="B11985" t="str">
            <v>Point</v>
          </cell>
          <cell r="C11985" t="str">
            <v>Phthalate Plasticizer Production</v>
          </cell>
          <cell r="D11985" t="str">
            <v>Industrial Processes - Chemical Manuf</v>
          </cell>
          <cell r="G11985" t="str">
            <v>MACT Source Categories</v>
          </cell>
          <cell r="H11985" t="str">
            <v>Miscellaneous Processes (Chemicals)</v>
          </cell>
          <cell r="I11985" t="str">
            <v>Phthalate Plasticizers Production</v>
          </cell>
          <cell r="J11985" t="str">
            <v>Phthalate Plasticizer Production</v>
          </cell>
          <cell r="N11985">
            <v>40988</v>
          </cell>
        </row>
        <row r="11986">
          <cell r="A11986" t="str">
            <v>68510010</v>
          </cell>
          <cell r="B11986" t="str">
            <v>Point</v>
          </cell>
          <cell r="C11986" t="str">
            <v>Phthalate Plasticizers Production /Process Vents</v>
          </cell>
          <cell r="D11986" t="str">
            <v>Industrial Processes - Chemical Manuf</v>
          </cell>
          <cell r="G11986" t="str">
            <v>MACT Source Categories</v>
          </cell>
          <cell r="H11986" t="str">
            <v>Miscellaneous Processes (Chemicals)</v>
          </cell>
          <cell r="I11986" t="str">
            <v>Phthalate Plasticizers Production</v>
          </cell>
          <cell r="J11986" t="str">
            <v>Process Vents</v>
          </cell>
          <cell r="N11986">
            <v>40988</v>
          </cell>
        </row>
        <row r="11987">
          <cell r="A11987" t="str">
            <v>68510011</v>
          </cell>
          <cell r="B11987" t="str">
            <v>Point</v>
          </cell>
          <cell r="C11987" t="str">
            <v>Phthalate Plasticizers Production /Process Vents: Batch Reactor</v>
          </cell>
          <cell r="D11987" t="str">
            <v>Industrial Processes - Chemical Manuf</v>
          </cell>
          <cell r="G11987" t="str">
            <v>MACT Source Categories</v>
          </cell>
          <cell r="H11987" t="str">
            <v>Miscellaneous Processes (Chemicals)</v>
          </cell>
          <cell r="I11987" t="str">
            <v>Phthalate Plasticizers Production</v>
          </cell>
          <cell r="J11987" t="str">
            <v>Process Vents: Batch Reactor</v>
          </cell>
          <cell r="N11987">
            <v>40988</v>
          </cell>
        </row>
        <row r="11988">
          <cell r="A11988" t="str">
            <v>68580001</v>
          </cell>
          <cell r="B11988" t="str">
            <v>Point</v>
          </cell>
          <cell r="C11988" t="str">
            <v>Misc Chem Proc /Equipment Leaks</v>
          </cell>
          <cell r="D11988" t="str">
            <v>Industrial Processes - Chemical Manuf</v>
          </cell>
          <cell r="G11988" t="str">
            <v>MACT Source Categories</v>
          </cell>
          <cell r="H11988" t="str">
            <v>Miscellaneous Processes (Chemicals)</v>
          </cell>
          <cell r="I11988" t="str">
            <v>Equipment Leaks</v>
          </cell>
          <cell r="J11988" t="str">
            <v>Equipment Leaks</v>
          </cell>
          <cell r="K11988" t="str">
            <v>68480001</v>
          </cell>
          <cell r="L11988" t="str">
            <v>2005</v>
          </cell>
          <cell r="N11988">
            <v>40988</v>
          </cell>
        </row>
        <row r="11989">
          <cell r="A11989" t="str">
            <v>68582001</v>
          </cell>
          <cell r="B11989" t="str">
            <v>Point</v>
          </cell>
          <cell r="C11989" t="str">
            <v>Misc Chem Proc /Wastewater, Aggregate /Process Area Drains</v>
          </cell>
          <cell r="D11989" t="str">
            <v>Industrial Processes - Chemical Manuf</v>
          </cell>
          <cell r="G11989" t="str">
            <v>MACT Source Categories</v>
          </cell>
          <cell r="H11989" t="str">
            <v>Miscellaneous Processes (Chemicals)</v>
          </cell>
          <cell r="I11989" t="str">
            <v>Wastewater, Aggregate</v>
          </cell>
          <cell r="J11989" t="str">
            <v>Process Area Drains</v>
          </cell>
          <cell r="K11989" t="str">
            <v>68482001</v>
          </cell>
          <cell r="L11989" t="str">
            <v>2005</v>
          </cell>
          <cell r="N11989">
            <v>40988</v>
          </cell>
        </row>
        <row r="11990">
          <cell r="A11990" t="str">
            <v>68582002</v>
          </cell>
          <cell r="B11990" t="str">
            <v>Point</v>
          </cell>
          <cell r="C11990" t="str">
            <v>Misc Chem Proc /Wastewater, Aggregate /Process Equipment Drains</v>
          </cell>
          <cell r="D11990" t="str">
            <v>Industrial Processes - Chemical Manuf</v>
          </cell>
          <cell r="G11990" t="str">
            <v>MACT Source Categories</v>
          </cell>
          <cell r="H11990" t="str">
            <v>Miscellaneous Processes (Chemicals)</v>
          </cell>
          <cell r="I11990" t="str">
            <v>Wastewater, Aggregate</v>
          </cell>
          <cell r="J11990" t="str">
            <v>Process Equipment Drains</v>
          </cell>
          <cell r="K11990" t="str">
            <v>68482002</v>
          </cell>
          <cell r="L11990" t="str">
            <v>2005</v>
          </cell>
          <cell r="N11990">
            <v>40988</v>
          </cell>
        </row>
        <row r="11991">
          <cell r="A11991" t="str">
            <v>68582599</v>
          </cell>
          <cell r="B11991" t="str">
            <v>Point</v>
          </cell>
          <cell r="C11991" t="str">
            <v>Misc Chem Proc /Wastewater, Pts of Generation /Specify Point of Generation</v>
          </cell>
          <cell r="D11991" t="str">
            <v>Industrial Processes - Chemical Manuf</v>
          </cell>
          <cell r="G11991" t="str">
            <v>MACT Source Categories</v>
          </cell>
          <cell r="H11991" t="str">
            <v>Miscellaneous Processes (Chemicals)</v>
          </cell>
          <cell r="I11991" t="str">
            <v>Wastewater, Points of Generation</v>
          </cell>
          <cell r="J11991" t="str">
            <v>Specify Point of Generation</v>
          </cell>
          <cell r="K11991" t="str">
            <v>68482599</v>
          </cell>
          <cell r="L11991" t="str">
            <v>2005</v>
          </cell>
          <cell r="N11991">
            <v>40988</v>
          </cell>
        </row>
        <row r="11992">
          <cell r="A11992" t="str">
            <v>79900101</v>
          </cell>
          <cell r="B11992" t="str">
            <v>Point</v>
          </cell>
          <cell r="C11992" t="str">
            <v>unknown SCCs allowed in 2002 NEI</v>
          </cell>
          <cell r="D11992" t="str">
            <v>Industrial Processes - NEC</v>
          </cell>
          <cell r="G11992" t="str">
            <v>very misc</v>
          </cell>
          <cell r="H11992" t="str">
            <v>holding scc</v>
          </cell>
          <cell r="I11992" t="str">
            <v>for state-reported</v>
          </cell>
          <cell r="J11992" t="str">
            <v>unknown SCCs</v>
          </cell>
          <cell r="L11992" t="str">
            <v>2002</v>
          </cell>
          <cell r="N11992">
            <v>40988</v>
          </cell>
        </row>
      </sheetData>
      <sheetData sheetId="4"/>
      <sheetData sheetId="5"/>
      <sheetData sheetId="6">
        <row r="4">
          <cell r="B4">
            <v>2310000220</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flagg\disk43\IPAMS\GIS\New%20Basin%20Boundaries\AAPG_basins\AAPG_Co_xref.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Flagg\disk43\IPAMS\Wyoming\Wind%20River%20Basin\Baseline\Wind_River_Basin_Emission_Summary_RE2_030110.xls"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James King" refreshedDate="42886.690434837961" createdVersion="4" refreshedVersion="4" minRefreshableVersion="3" recordCount="5997">
  <cacheSource type="worksheet">
    <worksheetSource ref="A1:I5998" sheet="AAPG_Co_xref" r:id="rId2"/>
  </cacheSource>
  <cacheFields count="9">
    <cacheField name="STATE" numFmtId="1">
      <sharedItems count="51">
        <s v="AK"/>
        <s v="WA"/>
        <s v="ID"/>
        <s v="ME"/>
        <s v="MT"/>
        <s v="MN"/>
        <s v="ND"/>
        <s v="OR"/>
        <s v="MI"/>
        <s v="NH"/>
        <s v="VT"/>
        <s v="WI"/>
        <s v="NY"/>
        <s v="SD"/>
        <s v="WY"/>
        <s v="MA"/>
        <s v="CA"/>
        <s v="RI"/>
        <s v="CT"/>
        <s v="NV"/>
        <s v="PA"/>
        <s v="IA"/>
        <s v="NJ"/>
        <s v="NE"/>
        <s v="UT"/>
        <s v="OH"/>
        <s v="IL"/>
        <s v="IN"/>
        <s v="HI"/>
        <s v="DE"/>
        <s v="WV"/>
        <s v="MD"/>
        <s v="CO"/>
        <s v="VA"/>
        <s v="MO"/>
        <s v="DC"/>
        <s v="KS"/>
        <s v="KY"/>
        <s v="NC"/>
        <s v="AZ"/>
        <s v="TN"/>
        <s v="NM"/>
        <s v="OK"/>
        <s v="AR"/>
        <s v="TX"/>
        <s v="SC"/>
        <s v="GA"/>
        <s v="AL"/>
        <s v="MS"/>
        <s v="LA"/>
        <s v="FL"/>
      </sharedItems>
    </cacheField>
    <cacheField name="COUNTY" numFmtId="1">
      <sharedItems containsBlank="1"/>
    </cacheField>
    <cacheField name="FIPS" numFmtId="1">
      <sharedItems count="3152">
        <s v="02185"/>
        <s v="02188"/>
        <s v="02180"/>
        <s v="02016"/>
        <s v="02290"/>
        <s v="02050"/>
        <s v="02270"/>
        <s v="02090"/>
        <s v="02068"/>
        <s v="02070"/>
        <s v="02170"/>
        <s v="02240"/>
        <s v="02164"/>
        <s v="02122"/>
        <s v="02261"/>
        <s v="02060"/>
        <s v="02020"/>
        <s v="02013"/>
        <s v="02150"/>
        <s v="02282"/>
        <s v="02100"/>
        <s v="02232"/>
        <s v="02110"/>
        <s v="02220"/>
        <s v="02280"/>
        <s v="02201"/>
        <s v="02130"/>
        <s v="53073"/>
        <s v="53055"/>
        <s v="53009"/>
        <s v="53047"/>
        <s v="53057"/>
        <s v="53029"/>
        <s v="53019"/>
        <s v="53031"/>
        <s v="53061"/>
        <s v="53065"/>
        <s v="53007"/>
        <s v="53051"/>
        <s v="16021"/>
        <s v="23003"/>
        <s v="53035"/>
        <s v="30053"/>
        <s v="16017"/>
        <s v="53027"/>
        <s v="53045"/>
        <s v="53033"/>
        <s v="30029"/>
        <s v="30035"/>
        <s v="53017"/>
        <s v="53053"/>
        <s v="30101"/>
        <s v="53025"/>
        <s v="53037"/>
        <s v="30051"/>
        <s v="53043"/>
        <s v="30041"/>
        <s v="53067"/>
        <s v="53063"/>
        <s v="30005"/>
        <s v="30089"/>
        <s v="23021"/>
        <s v="53049"/>
        <s v="30071"/>
        <s v="16055"/>
        <s v="23019"/>
        <s v="16079"/>
        <s v="27077"/>
        <s v="53041"/>
        <s v="30105"/>
        <s v="30073"/>
        <s v="23025"/>
        <s v="30019"/>
        <s v="53077"/>
        <s v="30091"/>
        <s v="38023"/>
        <s v="38013"/>
        <s v="30047"/>
        <s v="38075"/>
        <s v="38009"/>
        <s v="53069"/>
        <s v="30099"/>
        <s v="53001"/>
        <s v="38079"/>
        <s v="41007"/>
        <s v="38095"/>
        <s v="38019"/>
        <s v="27135"/>
        <s v="38067"/>
        <s v="27069"/>
        <s v="30015"/>
        <s v="53015"/>
        <s v="23029"/>
        <s v="38101"/>
        <s v="53075"/>
        <s v="30049"/>
        <s v="16009"/>
        <s v="30085"/>
        <s v="38105"/>
        <s v="53059"/>
        <s v="30061"/>
        <s v="41009"/>
        <s v="27071"/>
        <s v="38049"/>
        <s v="27137"/>
        <s v="38061"/>
        <s v="30063"/>
        <s v="53005"/>
        <s v="16057"/>
        <s v="53021"/>
        <s v="30077"/>
        <s v="38069"/>
        <s v="38071"/>
        <s v="27007"/>
        <s v="38099"/>
        <s v="27089"/>
        <s v="41057"/>
        <s v="26083"/>
        <s v="30013"/>
        <s v="53011"/>
        <s v="23009"/>
        <s v="41067"/>
        <s v="38005"/>
        <s v="30055"/>
        <s v="27031"/>
        <s v="30083"/>
        <s v="30027"/>
        <s v="53039"/>
        <s v="53071"/>
        <s v="23007"/>
        <s v="16035"/>
        <s v="27075"/>
        <s v="30033"/>
        <s v="53023"/>
        <s v="38053"/>
        <s v="53013"/>
        <s v="41051"/>
        <s v="38063"/>
        <s v="38035"/>
        <s v="27113"/>
        <s v="27119"/>
        <s v="41071"/>
        <s v="30045"/>
        <s v="16069"/>
        <s v="30069"/>
        <s v="41027"/>
        <s v="30021"/>
        <s v="27029"/>
        <s v="53003"/>
        <s v="41065"/>
        <s v="41005"/>
        <s v="27125"/>
        <s v="38055"/>
        <s v="27061"/>
        <s v="38025"/>
        <s v="23017"/>
        <s v="38083"/>
        <s v="16061"/>
        <s v="33007"/>
        <s v="38103"/>
        <s v="41021"/>
        <s v="41055"/>
        <s v="41047"/>
        <s v="38027"/>
        <s v="41049"/>
        <s v="41041"/>
        <s v="30039"/>
        <s v="41059"/>
        <s v="30059"/>
        <s v="41053"/>
        <s v="16049"/>
        <s v="30081"/>
        <s v="23027"/>
        <s v="38039"/>
        <s v="38091"/>
        <s v="38097"/>
        <s v="38057"/>
        <s v="41063"/>
        <s v="23011"/>
        <s v="38031"/>
        <s v="30109"/>
        <s v="30007"/>
        <s v="26061"/>
        <s v="41061"/>
        <s v="50009"/>
        <s v="38033"/>
        <s v="27021"/>
        <s v="27087"/>
        <s v="27107"/>
        <s v="38007"/>
        <s v="30079"/>
        <s v="41003"/>
        <s v="50019"/>
        <s v="27057"/>
        <s v="30043"/>
        <s v="41043"/>
        <s v="30107"/>
        <s v="38015"/>
        <s v="38043"/>
        <s v="38065"/>
        <s v="23013"/>
        <s v="38093"/>
        <s v="30037"/>
        <s v="26033"/>
        <s v="50011"/>
        <s v="30087"/>
        <s v="30065"/>
        <s v="23001"/>
        <s v="23015"/>
        <s v="26095"/>
        <s v="26131"/>
        <s v="26103"/>
        <s v="26013"/>
        <s v="38003"/>
        <s v="38017"/>
        <s v="30023"/>
        <s v="55003"/>
        <s v="50005"/>
        <s v="50013"/>
        <s v="41031"/>
        <s v="41069"/>
        <s v="30017"/>
        <s v="36019"/>
        <s v="27005"/>
        <s v="26003"/>
        <s v="27027"/>
        <s v="41039"/>
        <s v="55007"/>
        <s v="38089"/>
        <s v="30093"/>
        <s v="50015"/>
        <s v="27001"/>
        <s v="38059"/>
        <s v="23023"/>
        <s v="36033"/>
        <s v="30001"/>
        <s v="41023"/>
        <s v="26153"/>
        <s v="30031"/>
        <s v="26053"/>
        <s v="30111"/>
        <s v="33003"/>
        <s v="30103"/>
        <s v="30067"/>
        <s v="50007"/>
        <s v="36089"/>
        <s v="30025"/>
        <s v="30097"/>
        <s v="23005"/>
        <s v="33009"/>
        <s v="55031"/>
        <s v="50023"/>
        <s v="27017"/>
        <s v="27035"/>
        <s v="27159"/>
        <s v="38037"/>
        <s v="16059"/>
        <s v="38087"/>
        <s v="41017"/>
        <s v="26097"/>
        <s v="41013"/>
        <s v="41019"/>
        <s v="41001"/>
        <s v="38041"/>
        <s v="16003"/>
        <s v="55051"/>
        <s v="27111"/>
        <s v="36031"/>
        <s v="30057"/>
        <s v="26071"/>
        <s v="30095"/>
        <s v="38029"/>
        <s v="38047"/>
        <s v="38045"/>
        <s v="38073"/>
        <s v="27167"/>
        <s v="38077"/>
        <s v="16085"/>
        <s v="50017"/>
        <s v="26043"/>
        <s v="26041"/>
        <s v="50001"/>
        <s v="41011"/>
        <s v="23031"/>
        <s v="27115"/>
        <s v="55125"/>
        <s v="30003"/>
        <s v="38085"/>
        <s v="38011"/>
        <s v="38001"/>
        <s v="27153"/>
        <s v="16087"/>
        <s v="30011"/>
        <s v="27097"/>
        <s v="26047"/>
        <s v="26031"/>
        <s v="26029"/>
        <s v="26109"/>
        <s v="55041"/>
        <s v="33001"/>
        <s v="38051"/>
        <s v="38021"/>
        <s v="55113"/>
        <s v="55037"/>
        <s v="27095"/>
        <s v="38081"/>
        <s v="55129"/>
        <s v="26141"/>
        <s v="50027"/>
        <s v="55013"/>
        <s v="33017"/>
        <s v="27065"/>
        <s v="30009"/>
        <s v="55099"/>
        <s v="41045"/>
        <s v="50021"/>
        <s v="36041"/>
        <s v="36045"/>
        <s v="55085"/>
        <s v="46063"/>
        <s v="27041"/>
        <s v="30075"/>
        <s v="27051"/>
        <s v="33013"/>
        <s v="55075"/>
        <s v="41035"/>
        <s v="46105"/>
        <s v="16037"/>
        <s v="46031"/>
        <s v="36049"/>
        <s v="27155"/>
        <s v="33019"/>
        <s v="36115"/>
        <s v="41025"/>
        <s v="36043"/>
        <s v="36113"/>
        <s v="46021"/>
        <s v="26089"/>
        <s v="46089"/>
        <s v="41015"/>
        <s v="41037"/>
        <s v="46013"/>
        <s v="16045"/>
        <s v="46091"/>
        <s v="46109"/>
        <s v="26007"/>
        <s v="33015"/>
        <s v="26119"/>
        <s v="27009"/>
        <s v="55029"/>
        <s v="55095"/>
        <s v="26137"/>
        <s v="27145"/>
        <s v="27025"/>
        <s v="55107"/>
        <s v="27059"/>
        <s v="55069"/>
        <s v="27121"/>
        <s v="56029"/>
        <s v="27149"/>
        <s v="55005"/>
        <s v="26009"/>
        <s v="55067"/>
        <s v="33011"/>
        <s v="16075"/>
        <s v="16015"/>
        <s v="55083"/>
        <s v="41033"/>
        <s v="46129"/>
        <s v="33005"/>
        <s v="50025"/>
        <s v="46045"/>
        <s v="50003"/>
        <s v="25009"/>
        <s v="27141"/>
        <s v="46037"/>
        <s v="27011"/>
        <s v="26001"/>
        <s v="41029"/>
        <s v="55119"/>
        <s v="46137"/>
        <s v="16043"/>
        <s v="46041"/>
        <s v="56003"/>
        <s v="26135"/>
        <s v="36091"/>
        <s v="36065"/>
        <s v="26055"/>
        <s v="16033"/>
        <s v="26039"/>
        <s v="27003"/>
        <s v="36075"/>
        <s v="56033"/>
        <s v="27171"/>
        <s v="16027"/>
        <s v="56039"/>
        <s v="55017"/>
        <s v="27067"/>
        <s v="26079"/>
        <s v="27151"/>
        <s v="46019"/>
        <s v="16039"/>
        <s v="55078"/>
        <s v="25017"/>
        <s v="27163"/>
        <s v="27093"/>
        <s v="55073"/>
        <s v="36035"/>
        <s v="46051"/>
        <s v="55033"/>
        <s v="56005"/>
        <s v="16001"/>
        <s v="55109"/>
        <s v="27053"/>
        <s v="16023"/>
        <s v="46107"/>
        <s v="27073"/>
        <s v="55115"/>
        <s v="46049"/>
        <s v="16073"/>
        <s v="26019"/>
        <s v="16013"/>
        <s v="46115"/>
        <s v="56011"/>
        <s v="26069"/>
        <s v="25027"/>
        <s v="55019"/>
        <s v="36083"/>
        <s v="27123"/>
        <s v="26129"/>
        <s v="46093"/>
        <s v="25025"/>
        <s v="25011"/>
        <s v="27023"/>
        <s v="46025"/>
        <s v="46029"/>
        <s v="16025"/>
        <s v="26143"/>
        <s v="26113"/>
        <s v="36057"/>
        <s v="36011"/>
        <s v="25023"/>
        <s v="36093"/>
        <s v="25021"/>
        <s v="25003"/>
        <s v="26165"/>
        <s v="55061"/>
        <s v="16051"/>
        <s v="27019"/>
        <s v="27085"/>
        <s v="55035"/>
        <s v="26101"/>
        <s v="06015"/>
        <s v="36067"/>
        <s v="55009"/>
        <s v="36001"/>
        <s v="25001"/>
        <s v="27037"/>
        <s v="36117"/>
        <s v="46039"/>
        <s v="56019"/>
        <s v="36053"/>
        <s v="55135"/>
        <s v="55093"/>
        <s v="46119"/>
        <s v="27173"/>
        <s v="46069"/>
        <s v="27129"/>
        <s v="46059"/>
        <s v="55097"/>
        <s v="55087"/>
        <s v="55141"/>
        <s v="25015"/>
        <s v="26011"/>
        <s v="36095"/>
        <s v="27139"/>
        <s v="36077"/>
        <s v="26063"/>
        <s v="06093"/>
        <s v="46117"/>
        <s v="46055"/>
        <s v="36055"/>
        <s v="25005"/>
        <s v="16065"/>
        <s v="26051"/>
        <s v="46057"/>
        <s v="36073"/>
        <s v="55091"/>
        <s v="27049"/>
        <s v="46081"/>
        <s v="16081"/>
        <s v="26035"/>
        <s v="36021"/>
        <s v="27143"/>
        <s v="36063"/>
        <s v="55053"/>
        <s v="55121"/>
        <s v="25013"/>
        <s v="26133"/>
        <s v="55011"/>
        <s v="27127"/>
        <s v="56043"/>
        <s v="56013"/>
        <s v="26085"/>
        <s v="44007"/>
        <s v="55071"/>
        <s v="36099"/>
        <s v="26017"/>
        <s v="46005"/>
        <s v="36039"/>
        <s v="26105"/>
        <s v="27083"/>
        <s v="36017"/>
        <s v="27081"/>
        <s v="56017"/>
        <s v="36069"/>
        <s v="46103"/>
        <s v="16011"/>
        <s v="27131"/>
        <s v="09015"/>
        <s v="46065"/>
        <s v="27079"/>
        <s v="36037"/>
        <s v="16019"/>
        <s v="36023"/>
        <s v="55015"/>
        <s v="46077"/>
        <s v="46011"/>
        <s v="27157"/>
        <s v="09013"/>
        <s v="55139"/>
        <s v="36025"/>
        <s v="27015"/>
        <s v="26151"/>
        <s v="16047"/>
        <s v="55137"/>
        <s v="27103"/>
        <s v="26111"/>
        <s v="36051"/>
        <s v="09003"/>
        <s v="26157"/>
        <s v="36029"/>
        <s v="55001"/>
        <s v="44001"/>
        <s v="06023"/>
        <s v="55057"/>
        <s v="44003"/>
        <s v="56045"/>
        <s v="16063"/>
        <s v="06049"/>
        <s v="26073"/>
        <s v="44005"/>
        <s v="36123"/>
        <s v="09005"/>
        <s v="26107"/>
        <s v="25019"/>
        <s v="36109"/>
        <s v="25007"/>
        <s v="26123"/>
        <s v="55081"/>
        <s v="44009"/>
        <s v="36111"/>
        <s v="36121"/>
        <s v="16067"/>
        <s v="27169"/>
        <s v="36027"/>
        <s v="27013"/>
        <s v="26127"/>
        <s v="27109"/>
        <s v="27039"/>
        <s v="27147"/>
        <s v="27161"/>
        <s v="55039"/>
        <s v="46085"/>
        <s v="55047"/>
        <s v="46075"/>
        <s v="26145"/>
        <s v="09011"/>
        <s v="55117"/>
        <s v="55077"/>
        <s v="55063"/>
        <s v="16083"/>
        <s v="46017"/>
        <s v="36007"/>
        <s v="46073"/>
        <s v="27033"/>
        <s v="36097"/>
        <s v="27101"/>
        <s v="46111"/>
        <s v="27117"/>
        <s v="46101"/>
        <s v="46097"/>
        <s v="46079"/>
        <s v="36107"/>
        <s v="16077"/>
        <s v="36101"/>
        <s v="56035"/>
        <s v="32031"/>
        <s v="27165"/>
        <s v="56023"/>
        <s v="26057"/>
        <s v="16053"/>
        <s v="09007"/>
        <s v="26087"/>
        <s v="46071"/>
        <s v="26117"/>
        <s v="46033"/>
        <s v="06105"/>
        <s v="36105"/>
        <s v="32013"/>
        <s v="26147"/>
        <s v="09009"/>
        <s v="16005"/>
        <s v="36003"/>
        <s v="27055"/>
        <s v="36015"/>
        <s v="27045"/>
        <s v="26049"/>
        <s v="46015"/>
        <s v="46003"/>
        <s v="26121"/>
        <s v="56025"/>
        <s v="16029"/>
        <s v="36009"/>
        <s v="46095"/>
        <s v="27099"/>
        <s v="55027"/>
        <s v="09001"/>
        <s v="27047"/>
        <s v="55123"/>
        <s v="42127"/>
        <s v="27043"/>
        <s v="55021"/>
        <s v="42115"/>
        <s v="55089"/>
        <s v="27091"/>
        <s v="36103"/>
        <s v="27063"/>
        <s v="55131"/>
        <s v="36013"/>
        <s v="27105"/>
        <s v="46035"/>
        <s v="06089"/>
        <s v="27133"/>
        <s v="46061"/>
        <s v="46087"/>
        <s v="46099"/>
        <s v="55111"/>
        <s v="26081"/>
        <s v="56009"/>
        <s v="46113"/>
        <s v="26155"/>
        <s v="46123"/>
        <s v="36079"/>
        <s v="16031"/>
        <s v="42015"/>
        <s v="36071"/>
        <s v="26037"/>
        <s v="56027"/>
        <s v="55103"/>
        <s v="26099"/>
        <s v="26067"/>
        <s v="26139"/>
        <s v="46047"/>
        <s v="26125"/>
        <s v="42117"/>
        <s v="19005"/>
        <s v="32007"/>
        <s v="36119"/>
        <s v="19191"/>
        <s v="06035"/>
        <s v="19089"/>
        <s v="55023"/>
        <s v="19131"/>
        <s v="42103"/>
        <s v="19195"/>
        <s v="19189"/>
        <s v="55025"/>
        <s v="19109"/>
        <s v="42069"/>
        <s v="42105"/>
        <s v="19063"/>
        <s v="55079"/>
        <s v="46053"/>
        <s v="19059"/>
        <s v="46023"/>
        <s v="19143"/>
        <s v="55133"/>
        <s v="46043"/>
        <s v="19119"/>
        <s v="46067"/>
        <s v="46083"/>
        <s v="46125"/>
        <s v="36087"/>
        <s v="26093"/>
        <s v="42131"/>
        <s v="46007"/>
        <s v="55055"/>
        <s v="16071"/>
        <s v="42049"/>
        <s v="46121"/>
        <s v="16007"/>
        <s v="26065"/>
        <s v="42083"/>
        <s v="55049"/>
        <s v="34037"/>
        <s v="26045"/>
        <s v="55043"/>
        <s v="26015"/>
        <s v="42123"/>
        <s v="19033"/>
        <s v="16041"/>
        <s v="42113"/>
        <s v="34031"/>
        <s v="19037"/>
        <s v="19081"/>
        <s v="26005"/>
        <s v="19067"/>
        <s v="19147"/>
        <s v="19041"/>
        <s v="34003"/>
        <s v="19141"/>
        <s v="42079"/>
        <s v="19167"/>
        <s v="26163"/>
        <s v="42081"/>
        <s v="42089"/>
        <s v="19043"/>
        <s v="31165"/>
        <s v="19065"/>
        <s v="36059"/>
        <s v="55101"/>
        <s v="49003"/>
        <s v="46009"/>
        <s v="34027"/>
        <s v="31045"/>
        <s v="46135"/>
        <s v="26161"/>
        <s v="55127"/>
        <s v="31161"/>
        <s v="06103"/>
        <s v="36005"/>
        <s v="55105"/>
        <s v="31031"/>
        <s v="34041"/>
        <s v="26075"/>
        <s v="55045"/>
        <s v="39007"/>
        <s v="46127"/>
        <s v="42039"/>
        <s v="46027"/>
        <s v="36061"/>
        <s v="42037"/>
        <s v="42023"/>
        <s v="06045"/>
        <s v="31103"/>
        <s v="34013"/>
        <s v="42047"/>
        <s v="26025"/>
        <s v="36081"/>
        <s v="42035"/>
        <s v="55065"/>
        <s v="31015"/>
        <s v="32027"/>
        <s v="55059"/>
        <s v="42025"/>
        <s v="34017"/>
        <s v="19017"/>
        <s v="19023"/>
        <s v="26077"/>
        <s v="19069"/>
        <s v="56037"/>
        <s v="42053"/>
        <s v="19197"/>
        <s v="19091"/>
        <s v="42095"/>
        <s v="49005"/>
        <s v="06063"/>
        <s v="36047"/>
        <s v="19151"/>
        <s v="26159"/>
        <s v="19021"/>
        <s v="19035"/>
        <s v="19149"/>
        <s v="31089"/>
        <s v="39085"/>
        <s v="31107"/>
        <s v="31017"/>
        <s v="56007"/>
        <s v="56031"/>
        <s v="42121"/>
        <s v="31027"/>
        <s v="42093"/>
        <s v="42097"/>
        <s v="49033"/>
        <s v="34039"/>
        <s v="26115"/>
        <s v="56015"/>
        <s v="34035"/>
        <s v="17097"/>
        <s v="36085"/>
        <s v="19061"/>
        <s v="31149"/>
        <s v="34019"/>
        <s v="17111"/>
        <s v="42119"/>
        <s v="26091"/>
        <s v="19055"/>
        <s v="17007"/>
        <s v="56001"/>
        <s v="39055"/>
        <s v="31051"/>
        <s v="17201"/>
        <s v="19019"/>
        <s v="42027"/>
        <s v="34023"/>
        <s v="19013"/>
        <s v="42107"/>
        <s v="17177"/>
        <s v="42031"/>
        <s v="26059"/>
        <s v="26021"/>
        <s v="42065"/>
        <s v="17085"/>
        <s v="42033"/>
        <s v="42077"/>
        <s v="19187"/>
        <s v="42085"/>
        <s v="26023"/>
        <s v="34025"/>
        <s v="32015"/>
        <s v="06007"/>
        <s v="19075"/>
        <s v="26149"/>
        <s v="06021"/>
        <s v="19083"/>
        <s v="39035"/>
        <s v="39155"/>
        <s v="31013"/>
        <s v="19079"/>
        <s v="32011"/>
        <s v="42017"/>
        <s v="26027"/>
        <s v="19025"/>
        <s v="19161"/>
        <s v="42109"/>
        <s v="19093"/>
        <s v="19193"/>
        <s v="19097"/>
        <s v="39123"/>
        <s v="31043"/>
        <s v="42011"/>
        <s v="17031"/>
        <s v="34021"/>
        <s v="39095"/>
        <s v="17089"/>
        <s v="39043"/>
        <s v="17141"/>
        <s v="42087"/>
        <s v="19105"/>
        <s v="31003"/>
        <s v="17037"/>
        <s v="31139"/>
        <s v="39093"/>
        <s v="19113"/>
        <s v="39051"/>
        <s v="17015"/>
        <s v="42019"/>
        <s v="42005"/>
        <s v="19011"/>
        <s v="06033"/>
        <s v="39133"/>
        <s v="56041"/>
        <s v="19171"/>
        <s v="39173"/>
        <s v="42043"/>
        <s v="18151"/>
        <s v="42091"/>
        <s v="39171"/>
        <s v="31179"/>
        <s v="49057"/>
        <s v="39153"/>
        <s v="42067"/>
        <s v="18087"/>
        <s v="17043"/>
        <s v="34029"/>
        <s v="42099"/>
        <s v="42075"/>
        <s v="42073"/>
        <s v="18039"/>
        <s v="19127"/>
        <s v="31173"/>
        <s v="42061"/>
        <s v="42063"/>
        <s v="39143"/>
        <s v="19169"/>
        <s v="34005"/>
        <s v="39099"/>
        <s v="19015"/>
        <s v="18141"/>
        <s v="39103"/>
        <s v="19073"/>
        <s v="19027"/>
        <s v="49029"/>
        <s v="19045"/>
        <s v="19047"/>
        <s v="42013"/>
        <s v="19133"/>
        <s v="18091"/>
        <s v="31157"/>
        <s v="49045"/>
        <s v="31075"/>
        <s v="39069"/>
        <s v="06011"/>
        <s v="31091"/>
        <s v="39077"/>
        <s v="31123"/>
        <s v="06091"/>
        <s v="42021"/>
        <s v="42101"/>
        <s v="17103"/>
        <s v="17195"/>
        <s v="42029"/>
        <s v="31171"/>
        <s v="18033"/>
        <s v="31069"/>
        <s v="31009"/>
        <s v="42071"/>
        <s v="18127"/>
        <s v="31115"/>
        <s v="15007"/>
        <s v="31071"/>
        <s v="49011"/>
        <s v="18113"/>
        <s v="31183"/>
        <s v="39039"/>
        <s v="19031"/>
        <s v="31039"/>
        <s v="31119"/>
        <s v="31167"/>
        <s v="39147"/>
        <s v="18089"/>
        <s v="32001"/>
        <s v="49043"/>
        <s v="06115"/>
        <s v="17197"/>
        <s v="31021"/>
        <s v="17093"/>
        <s v="39151"/>
        <s v="42007"/>
        <s v="42045"/>
        <s v="39029"/>
        <s v="34007"/>
        <s v="42041"/>
        <s v="19103"/>
        <s v="39005"/>
        <s v="18099"/>
        <s v="19095"/>
        <s v="17161"/>
        <s v="18085"/>
        <s v="39169"/>
        <s v="19157"/>
        <s v="19163"/>
        <s v="56021"/>
        <s v="19099"/>
        <s v="42129"/>
        <s v="06101"/>
        <s v="39063"/>
        <s v="17099"/>
        <s v="42133"/>
        <s v="31011"/>
        <s v="19153"/>
        <s v="42003"/>
        <s v="19049"/>
        <s v="39125"/>
        <s v="31007"/>
        <s v="34015"/>
        <s v="19077"/>
        <s v="18149"/>
        <s v="18003"/>
        <s v="06057"/>
        <s v="19009"/>
        <s v="39137"/>
        <s v="19165"/>
        <s v="39139"/>
        <s v="19085"/>
        <s v="49035"/>
        <s v="42055"/>
        <s v="31005"/>
        <s v="39033"/>
        <s v="18183"/>
        <s v="17011"/>
        <s v="31117"/>
        <s v="34001"/>
        <s v="39019"/>
        <s v="31113"/>
        <s v="17073"/>
        <s v="39175"/>
        <s v="32019"/>
        <s v="31041"/>
        <s v="17063"/>
        <s v="10003"/>
        <s v="54029"/>
        <s v="06097"/>
        <s v="42009"/>
        <s v="31175"/>
        <s v="19139"/>
        <s v="31077"/>
        <s v="34033"/>
        <s v="31141"/>
        <s v="31037"/>
        <s v="31053"/>
        <s v="42001"/>
        <s v="32029"/>
        <s v="49009"/>
        <s v="39081"/>
        <s v="18073"/>
        <s v="31177"/>
        <s v="06061"/>
        <s v="39157"/>
        <s v="17091"/>
        <s v="06113"/>
        <s v="18049"/>
        <s v="42057"/>
        <s v="42111"/>
        <s v="39075"/>
        <s v="39161"/>
        <s v="42125"/>
        <s v="39003"/>
        <s v="19183"/>
        <s v="18131"/>
        <s v="24015"/>
        <s v="19107"/>
        <s v="32033"/>
        <s v="18111"/>
        <s v="06055"/>
        <s v="31033"/>
        <s v="08081"/>
        <s v="34011"/>
        <s v="31105"/>
        <s v="19123"/>
        <s v="19125"/>
        <s v="18169"/>
        <s v="39065"/>
        <s v="18069"/>
        <s v="39117"/>
        <s v="17155"/>
        <s v="49013"/>
        <s v="19181"/>
        <s v="19115"/>
        <s v="19121"/>
        <s v="49051"/>
        <s v="18001"/>
        <s v="24025"/>
        <s v="39101"/>
        <s v="54009"/>
        <s v="19001"/>
        <s v="31125"/>
        <s v="19029"/>
        <s v="19155"/>
        <s v="39067"/>
        <s v="18179"/>
        <s v="49047"/>
        <s v="18103"/>
        <s v="17131"/>
        <s v="31101"/>
        <s v="39083"/>
        <s v="24005"/>
        <s v="31111"/>
        <s v="49049"/>
        <s v="17175"/>
        <s v="31023"/>
        <s v="31155"/>
        <s v="08107"/>
        <s v="24013"/>
        <s v="32510"/>
        <s v="17105"/>
        <s v="42051"/>
        <s v="34009"/>
        <s v="39031"/>
        <s v="31163"/>
        <s v="06017"/>
        <s v="08057"/>
        <s v="31093"/>
        <s v="31121"/>
        <s v="31055"/>
        <s v="18017"/>
        <s v="31143"/>
        <s v="17123"/>
        <s v="17075"/>
        <s v="39107"/>
        <s v="24021"/>
        <s v="39011"/>
        <s v="18181"/>
        <s v="32005"/>
        <s v="17095"/>
        <s v="31049"/>
        <s v="08069"/>
        <s v="24043"/>
        <s v="17053"/>
        <s v="10001"/>
        <s v="06067"/>
        <s v="54069"/>
        <s v="39159"/>
        <s v="19087"/>
        <s v="24029"/>
        <s v="19101"/>
        <s v="39013"/>
        <s v="39091"/>
        <s v="08123"/>
        <s v="19179"/>
        <s v="39041"/>
        <s v="17187"/>
        <s v="39059"/>
        <s v="19135"/>
        <s v="17071"/>
        <s v="19057"/>
        <s v="19117"/>
        <s v="42059"/>
        <s v="17143"/>
        <s v="18053"/>
        <s v="19039"/>
        <s v="06041"/>
        <s v="06095"/>
        <s v="17203"/>
        <s v="31153"/>
        <s v="18075"/>
        <s v="54065"/>
        <s v="18015"/>
        <s v="19175"/>
        <s v="24001"/>
        <s v="39149"/>
        <s v="19003"/>
        <s v="08075"/>
        <s v="19137"/>
        <s v="31081"/>
        <s v="19129"/>
        <s v="06003"/>
        <s v="54003"/>
        <s v="54051"/>
        <s v="24035"/>
        <s v="39089"/>
        <s v="31135"/>
        <s v="18009"/>
        <s v="18007"/>
        <s v="24510"/>
        <s v="08115"/>
        <s v="39119"/>
        <s v="49023"/>
        <s v="32021"/>
        <s v="24023"/>
        <s v="31047"/>
        <s v="18067"/>
        <s v="31019"/>
        <s v="24027"/>
        <s v="31025"/>
        <s v="54037"/>
        <s v="24011"/>
        <s v="31079"/>
        <s v="54057"/>
        <s v="17113"/>
        <s v="31185"/>
        <s v="31159"/>
        <s v="31109"/>
        <s v="54077"/>
        <s v="39037"/>
        <s v="19177"/>
        <s v="24031"/>
        <s v="18157"/>
        <s v="24003"/>
        <s v="39121"/>
        <s v="19051"/>
        <s v="17179"/>
        <s v="39021"/>
        <s v="06005"/>
        <s v="19007"/>
        <s v="39049"/>
        <s v="54061"/>
        <s v="54027"/>
        <s v="19185"/>
        <s v="18035"/>
        <s v="10005"/>
        <s v="39111"/>
        <s v="19053"/>
        <s v="19111"/>
        <s v="51069"/>
        <s v="19159"/>
        <s v="18135"/>
        <s v="32023"/>
        <s v="18159"/>
        <s v="19173"/>
        <s v="18095"/>
        <s v="19145"/>
        <s v="17057"/>
        <s v="19071"/>
        <s v="51107"/>
        <s v="18023"/>
        <s v="39097"/>
        <s v="39109"/>
        <s v="18171"/>
        <s v="06051"/>
        <s v="08095"/>
        <s v="54103"/>
        <s v="17183"/>
        <s v="24033"/>
        <s v="08049"/>
        <s v="39127"/>
        <s v="06077"/>
        <s v="08103"/>
        <s v="06009"/>
        <s v="39045"/>
        <s v="54049"/>
        <s v="24041"/>
        <s v="17109"/>
        <s v="31029"/>
        <s v="06013"/>
        <s v="17067"/>
        <s v="51043"/>
        <s v="31131"/>
        <s v="18045"/>
        <s v="39023"/>
        <s v="31085"/>
        <s v="49027"/>
        <s v="31063"/>
        <s v="39115"/>
        <s v="06075"/>
        <s v="17019"/>
        <s v="18057"/>
        <s v="08087"/>
        <s v="31073"/>
        <s v="29045"/>
        <s v="49039"/>
        <s v="31137"/>
        <s v="29199"/>
        <s v="31001"/>
        <s v="51840"/>
        <s v="51059"/>
        <s v="06109"/>
        <s v="31035"/>
        <s v="54095"/>
        <s v="31099"/>
        <s v="31059"/>
        <s v="31151"/>
        <s v="11001"/>
        <s v="29197"/>
        <s v="54091"/>
        <s v="49007"/>
        <s v="54023"/>
        <s v="29171"/>
        <s v="18011"/>
        <s v="39167"/>
        <s v="06001"/>
        <s v="18065"/>
        <s v="18107"/>
        <s v="17125"/>
        <s v="39129"/>
        <s v="15003"/>
        <s v="29129"/>
        <s v="18177"/>
        <s v="54033"/>
        <s v="29081"/>
        <s v="54031"/>
        <s v="24019"/>
        <s v="51013"/>
        <s v="39113"/>
        <s v="08121"/>
        <s v="29227"/>
        <s v="29147"/>
        <s v="29005"/>
        <s v="54017"/>
        <s v="17147"/>
        <s v="51171"/>
        <s v="17039"/>
        <s v="39135"/>
        <s v="08125"/>
        <s v="17107"/>
        <s v="08013"/>
        <s v="31127"/>
        <s v="51610"/>
        <s v="49015"/>
        <s v="39057"/>
        <s v="51061"/>
        <s v="39073"/>
        <s v="54073"/>
        <s v="51187"/>
        <s v="54093"/>
        <s v="54001"/>
        <s v="06099"/>
        <s v="08045"/>
        <s v="51510"/>
        <s v="51153"/>
        <s v="24009"/>
        <s v="18165"/>
        <s v="31097"/>
        <s v="51600"/>
        <s v="31067"/>
        <s v="06081"/>
        <s v="24047"/>
        <s v="24045"/>
        <s v="39009"/>
        <s v="18059"/>
        <s v="39047"/>
        <s v="54085"/>
        <s v="29211"/>
        <s v="17169"/>
        <s v="31057"/>
        <s v="18097"/>
        <s v="29001"/>
        <s v="54107"/>
        <s v="31087"/>
        <s v="51685"/>
        <s v="29075"/>
        <s v="29103"/>
        <s v="51683"/>
        <s v="31145"/>
        <s v="18063"/>
        <s v="24017"/>
        <s v="31065"/>
        <s v="17129"/>
        <s v="51157"/>
        <s v="31083"/>
        <s v="18041"/>
        <s v="29111"/>
        <s v="54083"/>
        <s v="31061"/>
        <s v="18121"/>
        <s v="18139"/>
        <s v="31181"/>
        <s v="31129"/>
        <s v="18161"/>
        <s v="31169"/>
        <s v="08037"/>
        <s v="31095"/>
        <s v="17001"/>
        <s v="17115"/>
        <s v="39141"/>
        <s v="29079"/>
        <s v="17017"/>
        <s v="18133"/>
        <s v="54041"/>
        <s v="32009"/>
        <s v="54097"/>
        <s v="51139"/>
        <s v="39027"/>
        <s v="39163"/>
        <s v="08117"/>
        <s v="54071"/>
        <s v="39165"/>
        <s v="29087"/>
        <s v="24037"/>
        <s v="08001"/>
        <s v="17009"/>
        <s v="31147"/>
        <s v="31133"/>
        <s v="39017"/>
        <s v="17045"/>
        <s v="51047"/>
        <s v="24039"/>
        <s v="08047"/>
        <s v="18145"/>
        <s v="51165"/>
        <s v="54105"/>
        <s v="17041"/>
        <s v="54021"/>
        <s v="51179"/>
        <s v="17167"/>
        <s v="08059"/>
        <s v="06085"/>
        <s v="49019"/>
        <s v="29061"/>
        <s v="39105"/>
        <s v="08019"/>
        <s v="39071"/>
        <s v="18081"/>
        <s v="18047"/>
        <s v="29003"/>
        <s v="29121"/>
        <s v="06043"/>
        <s v="18109"/>
        <s v="54013"/>
        <s v="51113"/>
        <s v="51099"/>
        <s v="29115"/>
        <s v="20023"/>
        <s v="17139"/>
        <s v="20153"/>
        <s v="54035"/>
        <s v="17137"/>
        <s v="39079"/>
        <s v="29127"/>
        <s v="17021"/>
        <s v="51001"/>
        <s v="29063"/>
        <s v="08031"/>
        <s v="32017"/>
        <s v="29205"/>
        <s v="20039"/>
        <s v="54007"/>
        <s v="20137"/>
        <s v="06087"/>
        <s v="18031"/>
        <s v="17029"/>
        <s v="20147"/>
        <s v="39131"/>
        <s v="18021"/>
        <s v="29117"/>
        <s v="20183"/>
        <s v="18167"/>
        <s v="08005"/>
        <s v="17149"/>
        <s v="20043"/>
        <s v="20089"/>
        <s v="20013"/>
        <s v="54075"/>
        <s v="49041"/>
        <s v="20131"/>
        <s v="20157"/>
        <s v="06047"/>
        <s v="20201"/>
        <s v="20117"/>
        <s v="51193"/>
        <s v="51177"/>
        <s v="54053"/>
        <s v="51137"/>
        <s v="39015"/>
        <s v="08077"/>
        <s v="39061"/>
        <s v="39025"/>
        <s v="54087"/>
        <s v="17171"/>
        <s v="51630"/>
        <s v="51079"/>
        <s v="39053"/>
        <s v="17173"/>
        <s v="18029"/>
        <s v="06039"/>
        <s v="51033"/>
        <s v="18119"/>
        <s v="54101"/>
        <s v="18137"/>
        <s v="08093"/>
        <s v="18005"/>
        <s v="51091"/>
        <s v="51660"/>
        <s v="51159"/>
        <s v="51057"/>
        <s v="17023"/>
        <s v="18013"/>
        <s v="39001"/>
        <s v="29021"/>
        <s v="08035"/>
        <s v="51133"/>
        <s v="51015"/>
        <s v="29025"/>
        <s v="29173"/>
        <s v="39145"/>
        <s v="08097"/>
        <s v="49001"/>
        <s v="18105"/>
        <s v="08039"/>
        <s v="21037"/>
        <s v="21015"/>
        <s v="29041"/>
        <s v="29137"/>
        <s v="29049"/>
        <s v="18079"/>
        <s v="17135"/>
        <s v="54015"/>
        <s v="21117"/>
        <s v="08073"/>
        <s v="08065"/>
        <s v="17117"/>
        <s v="29163"/>
        <s v="15009"/>
        <s v="39087"/>
        <s v="08063"/>
        <s v="51003"/>
        <s v="17035"/>
        <s v="17061"/>
        <s v="08051"/>
        <s v="29175"/>
        <s v="51109"/>
        <s v="06019"/>
        <s v="08029"/>
        <s v="54067"/>
        <s v="51097"/>
        <s v="54079"/>
        <s v="20181"/>
        <s v="29033"/>
        <s v="20005"/>
        <s v="18153"/>
        <s v="20085"/>
        <s v="18115"/>
        <s v="51103"/>
        <s v="20029"/>
        <s v="20193"/>
        <s v="54039"/>
        <s v="20179"/>
        <s v="18055"/>
        <s v="51085"/>
        <s v="20065"/>
        <s v="21089"/>
        <s v="18071"/>
        <s v="06069"/>
        <s v="51101"/>
        <s v="20163"/>
        <s v="06053"/>
        <s v="20141"/>
        <s v="20123"/>
        <s v="51790"/>
        <s v="21191"/>
        <s v="20149"/>
        <s v="29177"/>
        <s v="17013"/>
        <s v="20027"/>
        <s v="20161"/>
        <s v="21135"/>
        <s v="15005"/>
        <s v="51119"/>
        <s v="29165"/>
        <s v="51540"/>
        <s v="17033"/>
        <s v="51017"/>
        <s v="49031"/>
        <s v="18155"/>
        <s v="54011"/>
        <s v="08015"/>
        <s v="17079"/>
        <s v="06027"/>
        <s v="21023"/>
        <s v="17049"/>
        <s v="51065"/>
        <s v="18077"/>
        <s v="51820"/>
        <s v="21161"/>
        <s v="17051"/>
        <s v="51131"/>
        <s v="21077"/>
        <s v="29047"/>
        <s v="18093"/>
        <s v="29195"/>
        <s v="51125"/>
        <s v="17083"/>
        <s v="21081"/>
        <s v="29007"/>
        <s v="51075"/>
        <s v="54025"/>
        <s v="49055"/>
        <s v="20103"/>
        <s v="20087"/>
        <s v="08119"/>
        <s v="29089"/>
        <s v="51163"/>
        <s v="08041"/>
        <s v="49021"/>
        <s v="51073"/>
        <s v="29113"/>
        <s v="21019"/>
        <s v="51115"/>
        <s v="21041"/>
        <s v="18143"/>
        <s v="21187"/>
        <s v="18101"/>
        <s v="51087"/>
        <s v="51127"/>
        <s v="29107"/>
        <s v="18027"/>
        <s v="29019"/>
        <s v="54019"/>
        <s v="54043"/>
        <s v="18083"/>
        <s v="21043"/>
        <s v="21201"/>
        <s v="21223"/>
        <s v="54099"/>
        <s v="20143"/>
        <s v="18175"/>
        <s v="21069"/>
        <s v="21097"/>
        <s v="51049"/>
        <s v="29139"/>
        <s v="17005"/>
        <s v="51029"/>
        <s v="51145"/>
        <s v="29095"/>
        <s v="51760"/>
        <s v="51095"/>
        <s v="20199"/>
        <s v="54005"/>
        <s v="17101"/>
        <s v="17119"/>
        <s v="17025"/>
        <s v="20105"/>
        <s v="49037"/>
        <s v="20177"/>
        <s v="08085"/>
        <s v="20209"/>
        <s v="20061"/>
        <s v="20109"/>
        <s v="51005"/>
        <s v="20197"/>
        <s v="21103"/>
        <s v="17159"/>
        <s v="51036"/>
        <s v="08017"/>
        <s v="51009"/>
        <s v="20063"/>
        <s v="51041"/>
        <s v="21205"/>
        <s v="29027"/>
        <s v="49017"/>
        <s v="18117"/>
        <s v="21181"/>
        <s v="18019"/>
        <s v="20195"/>
        <s v="51199"/>
        <s v="20051"/>
        <s v="21127"/>
        <s v="21209"/>
        <s v="29183"/>
        <s v="20167"/>
        <s v="29219"/>
        <s v="51678"/>
        <s v="29053"/>
        <s v="20041"/>
        <s v="17121"/>
        <s v="51530"/>
        <s v="51830"/>
        <s v="21185"/>
        <s v="21063"/>
        <s v="29189"/>
        <s v="51023"/>
        <s v="20045"/>
        <s v="21017"/>
        <s v="20091"/>
        <s v="51580"/>
        <s v="51007"/>
        <s v="21011"/>
        <s v="51149"/>
        <s v="51700"/>
        <s v="54081"/>
        <s v="08043"/>
        <s v="51735"/>
        <s v="51670"/>
        <s v="29135"/>
        <s v="54045"/>
        <s v="21073"/>
        <s v="54089"/>
        <s v="17027"/>
        <s v="51181"/>
        <s v="29159"/>
        <s v="51011"/>
        <s v="18037"/>
        <s v="29101"/>
        <s v="51650"/>
        <s v="51570"/>
        <s v="29510"/>
        <s v="18125"/>
        <s v="20169"/>
        <s v="51019"/>
        <s v="21211"/>
        <s v="51093"/>
        <s v="17185"/>
        <s v="18043"/>
        <s v="18061"/>
        <s v="21111"/>
        <s v="17191"/>
        <s v="21175"/>
        <s v="51730"/>
        <s v="54059"/>
        <s v="21173"/>
        <s v="18051"/>
        <s v="17047"/>
        <s v="18025"/>
        <s v="54063"/>
        <s v="51053"/>
        <s v="51045"/>
        <s v="51147"/>
        <s v="21067"/>
        <s v="17163"/>
        <s v="20053"/>
        <s v="20139"/>
        <s v="20127"/>
        <s v="49053"/>
        <s v="29037"/>
        <s v="21159"/>
        <s v="08091"/>
        <s v="06107"/>
        <s v="51810"/>
        <s v="21115"/>
        <s v="51680"/>
        <s v="51710"/>
        <s v="08109"/>
        <s v="29071"/>
        <s v="29073"/>
        <s v="21239"/>
        <s v="21165"/>
        <s v="51031"/>
        <s v="21049"/>
        <s v="54109"/>
        <s v="29051"/>
        <s v="51135"/>
        <s v="51183"/>
        <s v="29151"/>
        <s v="20071"/>
        <s v="51740"/>
        <s v="20203"/>
        <s v="08101"/>
        <s v="08113"/>
        <s v="51175"/>
        <s v="08061"/>
        <s v="20171"/>
        <s v="17081"/>
        <s v="17189"/>
        <s v="51800"/>
        <s v="29141"/>
        <s v="20101"/>
        <s v="20121"/>
        <s v="20059"/>
        <s v="21005"/>
        <s v="20111"/>
        <s v="20135"/>
        <s v="08025"/>
        <s v="18123"/>
        <s v="06031"/>
        <s v="21153"/>
        <s v="51550"/>
        <s v="21215"/>
        <s v="20165"/>
        <s v="51037"/>
        <s v="17133"/>
        <s v="20009"/>
        <s v="21029"/>
        <s v="51515"/>
        <s v="54055"/>
        <s v="29099"/>
        <s v="21163"/>
        <s v="21195"/>
        <s v="21197"/>
        <s v="51071"/>
        <s v="51161"/>
        <s v="21113"/>
        <s v="51111"/>
        <s v="18173"/>
        <s v="18147"/>
        <s v="21237"/>
        <s v="49025"/>
        <s v="21071"/>
        <s v="08053"/>
        <s v="21151"/>
        <s v="21167"/>
        <s v="20113"/>
        <s v="17193"/>
        <s v="29083"/>
        <s v="20115"/>
        <s v="51025"/>
        <s v="51770"/>
        <s v="29015"/>
        <s v="08027"/>
        <s v="18129"/>
        <s v="21065"/>
        <s v="51775"/>
        <s v="21179"/>
        <s v="17065"/>
        <s v="51121"/>
        <s v="18163"/>
        <s v="54047"/>
        <s v="51081"/>
        <s v="21093"/>
        <s v="20159"/>
        <s v="51067"/>
        <s v="21229"/>
        <s v="20017"/>
        <s v="21027"/>
        <s v="51027"/>
        <s v="29131"/>
        <s v="37053"/>
        <s v="51143"/>
        <s v="08033"/>
        <s v="21025"/>
        <s v="29013"/>
        <s v="21079"/>
        <s v="21129"/>
        <s v="17145"/>
        <s v="51083"/>
        <s v="51620"/>
        <s v="17157"/>
        <s v="08111"/>
        <s v="08089"/>
        <s v="21091"/>
        <s v="20031"/>
        <s v="08011"/>
        <s v="37029"/>
        <s v="06079"/>
        <s v="17055"/>
        <s v="51021"/>
        <s v="51155"/>
        <s v="29125"/>
        <s v="20107"/>
        <s v="32003"/>
        <s v="08099"/>
        <s v="20003"/>
        <s v="51185"/>
        <s v="08079"/>
        <s v="51117"/>
        <s v="37073"/>
        <s v="20145"/>
        <s v="29221"/>
        <s v="21119"/>
        <s v="51063"/>
        <s v="20075"/>
        <s v="51595"/>
        <s v="21021"/>
        <s v="21059"/>
        <s v="37139"/>
        <s v="29055"/>
        <s v="21101"/>
        <s v="20093"/>
        <s v="29029"/>
        <s v="20055"/>
        <s v="51750"/>
        <s v="21109"/>
        <s v="29186"/>
        <s v="37091"/>
        <s v="21189"/>
        <s v="21155"/>
        <s v="08055"/>
        <s v="20083"/>
        <s v="21137"/>
        <s v="21123"/>
        <s v="29161"/>
        <s v="37131"/>
        <s v="20185"/>
        <s v="04015"/>
        <s v="21193"/>
        <s v="29185"/>
        <s v="21225"/>
        <s v="17059"/>
        <s v="29187"/>
        <s v="51051"/>
        <s v="08083"/>
        <s v="08105"/>
        <s v="37143"/>
        <s v="21203"/>
        <s v="17165"/>
        <s v="37055"/>
        <s v="17077"/>
        <s v="51197"/>
        <s v="37041"/>
        <s v="21045"/>
        <s v="21183"/>
        <s v="20155"/>
        <s v="06029"/>
        <s v="20073"/>
        <s v="20079"/>
        <s v="51089"/>
        <s v="17199"/>
        <s v="08067"/>
        <s v="21133"/>
        <s v="37185"/>
        <s v="51167"/>
        <s v="21051"/>
        <s v="37083"/>
        <s v="29085"/>
        <s v="21131"/>
        <s v="29157"/>
        <s v="29169"/>
        <s v="51195"/>
        <s v="20047"/>
        <s v="15001"/>
        <s v="51035"/>
        <s v="51141"/>
        <s v="08003"/>
        <s v="21085"/>
        <s v="29217"/>
        <s v="20015"/>
        <s v="21149"/>
        <s v="37181"/>
        <s v="21217"/>
        <s v="51173"/>
        <s v="04005"/>
        <s v="20011"/>
        <s v="21125"/>
        <s v="37015"/>
        <s v="20069"/>
        <s v="37077"/>
        <s v="20001"/>
        <s v="08071"/>
        <s v="20207"/>
        <s v="21233"/>
        <s v="21087"/>
        <s v="21199"/>
        <s v="51590"/>
        <s v="51690"/>
        <s v="37145"/>
        <s v="21099"/>
        <s v="29105"/>
        <s v="21107"/>
        <s v="29059"/>
        <s v="20057"/>
        <s v="08023"/>
        <s v="37033"/>
        <s v="17069"/>
        <s v="29039"/>
        <s v="51191"/>
        <s v="37177"/>
        <s v="29065"/>
        <s v="51077"/>
        <s v="17151"/>
        <s v="21001"/>
        <s v="20173"/>
        <s v="29093"/>
        <s v="08007"/>
        <s v="17087"/>
        <s v="21055"/>
        <s v="37157"/>
        <s v="21095"/>
        <s v="29167"/>
        <s v="17181"/>
        <s v="51720"/>
        <s v="21031"/>
        <s v="37187"/>
        <s v="21061"/>
        <s v="20187"/>
        <s v="29123"/>
        <s v="20151"/>
        <s v="21177"/>
        <s v="29031"/>
        <s v="04017"/>
        <s v="51640"/>
        <s v="20067"/>
        <s v="37069"/>
        <s v="51169"/>
        <s v="29017"/>
        <s v="37169"/>
        <s v="21207"/>
        <s v="21121"/>
        <s v="20081"/>
        <s v="37065"/>
        <s v="08021"/>
        <s v="08009"/>
        <s v="37127"/>
        <s v="37117"/>
        <s v="29179"/>
        <s v="51105"/>
        <s v="20097"/>
        <s v="37171"/>
        <s v="21139"/>
        <s v="21033"/>
        <s v="20133"/>
        <s v="21013"/>
        <s v="20095"/>
        <s v="20205"/>
        <s v="21169"/>
        <s v="04001"/>
        <s v="21009"/>
        <s v="29215"/>
        <s v="37005"/>
        <s v="37063"/>
        <s v="20037"/>
        <s v="21235"/>
        <s v="06071"/>
        <s v="37135"/>
        <s v="29011"/>
        <s v="21227"/>
        <s v="21147"/>
        <s v="37009"/>
        <s v="37095"/>
        <s v="47091"/>
        <s v="21231"/>
        <s v="17127"/>
        <s v="37001"/>
        <s v="35045"/>
        <s v="47163"/>
        <s v="29057"/>
        <s v="51520"/>
        <s v="20049"/>
        <s v="17153"/>
        <s v="17003"/>
        <s v="37081"/>
        <s v="29229"/>
        <s v="21047"/>
        <s v="29203"/>
        <s v="29225"/>
        <s v="37183"/>
        <s v="37193"/>
        <s v="37013"/>
        <s v="37147"/>
        <s v="20119"/>
        <s v="21057"/>
        <s v="37067"/>
        <s v="21143"/>
        <s v="20025"/>
        <s v="29223"/>
        <s v="21141"/>
        <s v="21007"/>
        <s v="21145"/>
        <s v="47073"/>
        <s v="47019"/>
        <s v="06083"/>
        <s v="37195"/>
        <s v="29201"/>
        <s v="20129"/>
        <s v="21053"/>
        <s v="21219"/>
        <s v="20007"/>
        <s v="29077"/>
        <s v="37197"/>
        <s v="47067"/>
        <s v="20189"/>
        <s v="20035"/>
        <s v="20191"/>
        <s v="35039"/>
        <s v="20175"/>
        <s v="21003"/>
        <s v="37189"/>
        <s v="20033"/>
        <s v="47025"/>
        <s v="21171"/>
        <s v="20099"/>
        <s v="20125"/>
        <s v="21157"/>
        <s v="20077"/>
        <s v="29097"/>
        <s v="47179"/>
        <s v="37101"/>
        <s v="21221"/>
        <s v="20021"/>
        <s v="21213"/>
        <s v="29207"/>
        <s v="35055"/>
        <s v="47013"/>
        <s v="29109"/>
        <s v="47059"/>
        <s v="29133"/>
        <s v="37037"/>
        <s v="37079"/>
        <s v="47151"/>
        <s v="20019"/>
        <s v="35007"/>
        <s v="37011"/>
        <s v="37057"/>
        <s v="37059"/>
        <s v="47137"/>
        <s v="29035"/>
        <s v="21083"/>
        <s v="37151"/>
        <s v="21039"/>
        <s v="47057"/>
        <s v="47027"/>
        <s v="37097"/>
        <s v="37191"/>
        <s v="47049"/>
        <s v="47171"/>
        <s v="35059"/>
        <s v="47173"/>
        <s v="37137"/>
        <s v="47063"/>
        <s v="37003"/>
        <s v="47111"/>
        <s v="37027"/>
        <s v="29091"/>
        <s v="37049"/>
        <s v="29067"/>
        <s v="06111"/>
        <s v="29043"/>
        <s v="40025"/>
        <s v="47165"/>
        <s v="47133"/>
        <s v="47147"/>
        <s v="37107"/>
        <s v="37121"/>
        <s v="29023"/>
        <s v="29143"/>
        <s v="40139"/>
        <s v="21035"/>
        <s v="29145"/>
        <s v="47087"/>
        <s v="37031"/>
        <s v="47125"/>
        <s v="21105"/>
        <s v="40007"/>
        <s v="37105"/>
        <s v="29209"/>
        <s v="47001"/>
        <s v="37159"/>
        <s v="37085"/>
        <s v="47129"/>
        <s v="40059"/>
        <s v="37199"/>
        <s v="47161"/>
        <s v="29149"/>
        <s v="47029"/>
        <s v="40151"/>
        <s v="40115"/>
        <s v="40035"/>
        <s v="37023"/>
        <s v="40105"/>
        <s v="40003"/>
        <s v="40147"/>
        <s v="40053"/>
        <s v="40113"/>
        <s v="40071"/>
        <s v="47169"/>
        <s v="47089"/>
        <s v="29181"/>
        <s v="37115"/>
        <s v="06037"/>
        <s v="29009"/>
        <s v="37103"/>
        <s v="37111"/>
        <s v="47159"/>
        <s v="37035"/>
        <s v="47093"/>
        <s v="21075"/>
        <s v="37125"/>
        <s v="29153"/>
        <s v="47141"/>
        <s v="47021"/>
        <s v="47037"/>
        <s v="29213"/>
        <s v="47189"/>
        <s v="47079"/>
        <s v="37163"/>
        <s v="29069"/>
        <s v="37123"/>
        <s v="47155"/>
        <s v="40153"/>
        <s v="37061"/>
        <s v="47183"/>
        <s v="47035"/>
        <s v="47131"/>
        <s v="29119"/>
        <s v="37021"/>
        <s v="37167"/>
        <s v="47095"/>
        <s v="37051"/>
        <s v="47145"/>
        <s v="47083"/>
        <s v="37025"/>
        <s v="47043"/>
        <s v="35043"/>
        <s v="04025"/>
        <s v="47005"/>
        <s v="05021"/>
        <s v="37109"/>
        <s v="40041"/>
        <s v="47041"/>
        <s v="37119"/>
        <s v="37133"/>
        <s v="47185"/>
        <s v="37087"/>
        <s v="05121"/>
        <s v="47009"/>
        <s v="48111"/>
        <s v="29155"/>
        <s v="37161"/>
        <s v="35031"/>
        <s v="37045"/>
        <s v="05135"/>
        <s v="05049"/>
        <s v="40045"/>
        <s v="37093"/>
        <s v="47105"/>
        <s v="47085"/>
        <s v="48421"/>
        <s v="40131"/>
        <s v="05005"/>
        <s v="40103"/>
        <s v="40047"/>
        <s v="48195"/>
        <s v="47149"/>
        <s v="05089"/>
        <s v="48357"/>
        <s v="35033"/>
        <s v="05009"/>
        <s v="40117"/>
        <s v="05015"/>
        <s v="48295"/>
        <s v="37071"/>
        <s v="05007"/>
        <s v="37173"/>
        <s v="40097"/>
        <s v="40093"/>
        <s v="37153"/>
        <s v="47053"/>
        <s v="47187"/>
        <s v="47015"/>
        <s v="47143"/>
        <s v="47017"/>
        <s v="47045"/>
        <s v="37007"/>
        <s v="35021"/>
        <s v="37089"/>
        <s v="05055"/>
        <s v="37179"/>
        <s v="47175"/>
        <s v="40143"/>
        <s v="47007"/>
        <s v="47121"/>
        <s v="37165"/>
        <s v="47177"/>
        <s v="37155"/>
        <s v="05075"/>
        <s v="37141"/>
        <s v="37017"/>
        <s v="37149"/>
        <s v="47081"/>
        <s v="47123"/>
        <s v="05065"/>
        <s v="37099"/>
        <s v="35049"/>
        <s v="35028"/>
        <s v="05087"/>
        <s v="47107"/>
        <s v="37175"/>
        <s v="45091"/>
        <s v="05143"/>
        <s v="47119"/>
        <s v="47033"/>
        <s v="45021"/>
        <s v="40119"/>
        <s v="37075"/>
        <s v="05093"/>
        <s v="45057"/>
        <s v="05137"/>
        <s v="47031"/>
        <s v="47135"/>
        <s v="48205"/>
        <s v="35047"/>
        <s v="45083"/>
        <s v="47039"/>
        <s v="47097"/>
        <s v="05031"/>
        <s v="05129"/>
        <s v="40001"/>
        <s v="05101"/>
        <s v="47003"/>
        <s v="47117"/>
        <s v="40043"/>
        <s v="40021"/>
        <s v="45045"/>
        <s v="40011"/>
        <s v="48341"/>
        <s v="40073"/>
        <s v="40145"/>
        <s v="37113"/>
        <s v="40083"/>
        <s v="47153"/>
        <s v="40037"/>
        <s v="47077"/>
        <s v="45069"/>
        <s v="48233"/>
        <s v="48393"/>
        <s v="45025"/>
        <s v="48211"/>
        <s v="47061"/>
        <s v="47113"/>
        <s v="47065"/>
        <s v="47075"/>
        <s v="47101"/>
        <s v="05063"/>
        <s v="37129"/>
        <s v="37039"/>
        <s v="40129"/>
        <s v="05067"/>
        <s v="47011"/>
        <s v="45033"/>
        <s v="45077"/>
        <s v="37047"/>
        <s v="45023"/>
        <s v="47139"/>
        <s v="37019"/>
        <s v="45087"/>
        <s v="37043"/>
        <s v="06065"/>
        <s v="45073"/>
        <s v="06059"/>
        <s v="40081"/>
        <s v="47127"/>
        <s v="35037"/>
        <s v="40111"/>
        <s v="47023"/>
        <s v="47115"/>
        <s v="05111"/>
        <s v="35006"/>
        <s v="47167"/>
        <s v="47055"/>
        <s v="47051"/>
        <s v="05141"/>
        <s v="47181"/>
        <s v="47099"/>
        <s v="13241"/>
        <s v="45031"/>
        <s v="40101"/>
        <s v="45055"/>
        <s v="47103"/>
        <s v="05023"/>
        <s v="40039"/>
        <s v="05071"/>
        <s v="05047"/>
        <s v="13281"/>
        <s v="05033"/>
        <s v="05115"/>
        <s v="48359"/>
        <s v="45059"/>
        <s v="47071"/>
        <s v="45007"/>
        <s v="45051"/>
        <s v="13291"/>
        <s v="48375"/>
        <s v="13111"/>
        <s v="40017"/>
        <s v="45067"/>
        <s v="40109"/>
        <s v="47069"/>
        <s v="48065"/>
        <s v="47109"/>
        <s v="45039"/>
        <s v="48179"/>
        <s v="47157"/>
        <s v="35001"/>
        <s v="13213"/>
        <s v="48483"/>
        <s v="45041"/>
        <s v="47047"/>
        <s v="40135"/>
        <s v="05145"/>
        <s v="13313"/>
        <s v="45061"/>
        <s v="05035"/>
        <s v="40107"/>
        <s v="13047"/>
        <s v="04012"/>
        <s v="13137"/>
        <s v="05037"/>
        <s v="13295"/>
        <s v="13311"/>
        <s v="45071"/>
        <s v="05147"/>
        <s v="13083"/>
        <s v="01071"/>
        <s v="40091"/>
        <s v="40015"/>
        <s v="13123"/>
        <s v="05029"/>
        <s v="40009"/>
        <s v="13257"/>
        <s v="35019"/>
        <s v="13187"/>
        <s v="01089"/>
        <s v="40149"/>
        <s v="05131"/>
        <s v="05083"/>
        <s v="40061"/>
        <s v="40133"/>
        <s v="05045"/>
        <s v="40125"/>
        <s v="01083"/>
        <s v="45001"/>
        <s v="45079"/>
        <s v="04007"/>
        <s v="01049"/>
        <s v="01077"/>
        <s v="06073"/>
        <s v="35061"/>
        <s v="35057"/>
        <s v="13119"/>
        <s v="40079"/>
        <s v="45085"/>
        <s v="45047"/>
        <s v="13147"/>
        <s v="40051"/>
        <s v="05149"/>
        <s v="40027"/>
        <s v="13085"/>
        <s v="48117"/>
        <s v="28141"/>
        <s v="05123"/>
        <s v="40087"/>
        <s v="28003"/>
        <s v="13011"/>
        <s v="45063"/>
        <s v="40121"/>
        <s v="13139"/>
        <s v="13129"/>
        <s v="48381"/>
        <s v="28139"/>
        <s v="40063"/>
        <s v="13227"/>
        <s v="28009"/>
        <s v="48011"/>
        <s v="01033"/>
        <s v="45027"/>
        <s v="28093"/>
        <s v="48129"/>
        <s v="35003"/>
        <s v="45081"/>
        <s v="48087"/>
        <s v="45089"/>
        <s v="28033"/>
        <s v="13115"/>
        <s v="05117"/>
        <s v="13055"/>
        <s v="01079"/>
        <s v="04013"/>
        <s v="13105"/>
        <s v="45043"/>
        <s v="05105"/>
        <s v="05085"/>
        <s v="05095"/>
        <s v="40055"/>
        <s v="13195"/>
        <s v="40075"/>
        <s v="05127"/>
        <s v="35009"/>
        <s v="01095"/>
        <s v="01103"/>
        <s v="01019"/>
        <s v="05119"/>
        <s v="13057"/>
        <s v="13157"/>
        <s v="13117"/>
        <s v="35053"/>
        <s v="13015"/>
        <s v="05077"/>
        <s v="28117"/>
        <s v="06025"/>
        <s v="28143"/>
        <s v="40077"/>
        <s v="40057"/>
        <s v="45017"/>
        <s v="45065"/>
        <s v="35011"/>
        <s v="45037"/>
        <s v="28137"/>
        <s v="01059"/>
        <s v="40123"/>
        <s v="45003"/>
        <s v="13221"/>
        <s v="05125"/>
        <s v="13135"/>
        <s v="13317"/>
        <s v="13181"/>
        <s v="13121"/>
        <s v="13013"/>
        <s v="48369"/>
        <s v="28145"/>
        <s v="13059"/>
        <s v="48069"/>
        <s v="40065"/>
        <s v="40031"/>
        <s v="45075"/>
        <s v="48437"/>
        <s v="40049"/>
        <s v="05051"/>
        <s v="48045"/>
        <s v="28081"/>
        <s v="04027"/>
        <s v="45015"/>
        <s v="05107"/>
        <s v="35041"/>
        <s v="28057"/>
        <s v="48191"/>
        <s v="28071"/>
        <s v="01043"/>
        <s v="05097"/>
        <s v="48075"/>
        <s v="28107"/>
        <s v="13067"/>
        <s v="13219"/>
        <s v="40029"/>
        <s v="13223"/>
        <s v="01055"/>
        <s v="01009"/>
        <s v="05113"/>
        <s v="13233"/>
        <s v="01133"/>
        <s v="13297"/>
        <s v="28119"/>
        <s v="28027"/>
        <s v="05001"/>
        <s v="01093"/>
        <s v="13089"/>
        <s v="40127"/>
        <s v="13073"/>
        <s v="40137"/>
        <s v="40005"/>
        <s v="28115"/>
        <s v="35027"/>
        <s v="40141"/>
        <s v="13211"/>
        <s v="40099"/>
        <s v="13265"/>
        <s v="45019"/>
        <s v="13189"/>
        <s v="13133"/>
        <s v="48197"/>
        <s v="45011"/>
        <s v="05069"/>
        <s v="05053"/>
        <s v="05059"/>
        <s v="45035"/>
        <s v="45009"/>
        <s v="01029"/>
        <s v="13245"/>
        <s v="13143"/>
        <s v="13247"/>
        <s v="01015"/>
        <s v="13301"/>
        <s v="40089"/>
        <s v="13217"/>
        <s v="01115"/>
        <s v="40033"/>
        <s v="40019"/>
        <s v="40069"/>
        <s v="13097"/>
        <s v="48487"/>
        <s v="48017"/>
        <s v="04011"/>
        <s v="13045"/>
        <s v="48279"/>
        <s v="28161"/>
        <s v="01127"/>
        <s v="28095"/>
        <s v="04021"/>
        <s v="28013"/>
        <s v="48189"/>
        <s v="01075"/>
        <s v="48153"/>
        <s v="05019"/>
        <s v="13151"/>
        <s v="05109"/>
        <s v="28135"/>
        <s v="05061"/>
        <s v="28017"/>
        <s v="45029"/>
        <s v="13063"/>
        <s v="48345"/>
        <s v="35005"/>
        <s v="04009"/>
        <s v="48101"/>
        <s v="13141"/>
        <s v="13237"/>
        <s v="13159"/>
        <s v="01073"/>
        <s v="01057"/>
        <s v="13033"/>
        <s v="28011"/>
        <s v="05079"/>
        <s v="13163"/>
        <s v="40067"/>
        <s v="13125"/>
        <s v="05041"/>
        <s v="48155"/>
        <s v="13113"/>
        <s v="45005"/>
        <s v="05039"/>
        <s v="13035"/>
        <s v="01121"/>
        <s v="05133"/>
        <s v="48485"/>
        <s v="13077"/>
        <s v="45049"/>
        <s v="28133"/>
        <s v="05025"/>
        <s v="40095"/>
        <s v="40023"/>
        <s v="13303"/>
        <s v="48077"/>
        <s v="40013"/>
        <s v="13251"/>
        <s v="28043"/>
        <s v="01111"/>
        <s v="28025"/>
        <s v="13255"/>
        <s v="28087"/>
        <s v="01027"/>
        <s v="13149"/>
        <s v="40085"/>
        <s v="13009"/>
        <s v="05057"/>
        <s v="01117"/>
        <s v="35051"/>
        <s v="13169"/>
        <s v="28155"/>
        <s v="01125"/>
        <s v="28083"/>
        <s v="05099"/>
        <s v="13165"/>
        <s v="13207"/>
        <s v="48337"/>
        <s v="48079"/>
        <s v="05081"/>
        <s v="13171"/>
        <s v="48387"/>
        <s v="48219"/>
        <s v="48181"/>
        <s v="48097"/>
        <s v="48277"/>
        <s v="48303"/>
        <s v="13199"/>
        <s v="13231"/>
        <s v="28097"/>
        <s v="45053"/>
        <s v="48107"/>
        <s v="05043"/>
        <s v="28015"/>
        <s v="45013"/>
        <s v="01107"/>
        <s v="48125"/>
        <s v="13285"/>
        <s v="05103"/>
        <s v="13319"/>
        <s v="05013"/>
        <s v="48269"/>
        <s v="48147"/>
        <s v="28105"/>
        <s v="48275"/>
        <s v="35017"/>
        <s v="48023"/>
        <s v="48009"/>
        <s v="13107"/>
        <s v="28019"/>
        <s v="05011"/>
        <s v="35035"/>
        <s v="13167"/>
        <s v="35025"/>
        <s v="13021"/>
        <s v="13293"/>
        <s v="48037"/>
        <s v="13289"/>
        <s v="01017"/>
        <s v="04019"/>
        <s v="13103"/>
        <s v="13031"/>
        <s v="05017"/>
        <s v="28151"/>
        <s v="01123"/>
        <s v="01007"/>
        <s v="01037"/>
        <s v="05091"/>
        <s v="13079"/>
        <s v="13175"/>
        <s v="28103"/>
        <s v="13263"/>
        <s v="28159"/>
        <s v="13043"/>
        <s v="28051"/>
        <s v="01021"/>
        <s v="13145"/>
        <s v="48501"/>
        <s v="28007"/>
        <s v="01063"/>
        <s v="48445"/>
        <s v="05073"/>
        <s v="05003"/>
        <s v="28053"/>
        <s v="05027"/>
        <s v="13225"/>
        <s v="13153"/>
        <s v="48305"/>
        <s v="48119"/>
        <s v="13269"/>
        <s v="48169"/>
        <s v="48237"/>
        <s v="13283"/>
        <s v="48263"/>
        <s v="05139"/>
        <s v="13023"/>
        <s v="35013"/>
        <s v="48433"/>
        <s v="35023"/>
        <s v="48497"/>
        <s v="48207"/>
        <s v="48121"/>
        <s v="01065"/>
        <s v="48447"/>
        <s v="48449"/>
        <s v="48231"/>
        <s v="48503"/>
        <s v="48085"/>
        <s v="48159"/>
        <s v="48343"/>
        <s v="13051"/>
        <s v="01081"/>
        <s v="48223"/>
        <s v="13029"/>
        <s v="01119"/>
        <s v="48067"/>
        <s v="13209"/>
        <s v="13279"/>
        <s v="13091"/>
        <s v="13109"/>
        <s v="13267"/>
        <s v="01051"/>
        <s v="01105"/>
        <s v="13193"/>
        <s v="13197"/>
        <s v="13215"/>
        <s v="28125"/>
        <s v="28069"/>
        <s v="04003"/>
        <s v="13309"/>
        <s v="35015"/>
        <s v="13235"/>
        <s v="13053"/>
        <s v="28163"/>
        <s v="01001"/>
        <s v="28099"/>
        <s v="28079"/>
        <s v="01047"/>
        <s v="01087"/>
        <s v="13179"/>
        <s v="28055"/>
        <s v="01113"/>
        <s v="13249"/>
        <s v="22035"/>
        <s v="22123"/>
        <s v="35029"/>
        <s v="22067"/>
        <s v="48165"/>
        <s v="28089"/>
        <s v="13093"/>
        <s v="22111"/>
        <s v="22027"/>
        <s v="48063"/>
        <s v="13183"/>
        <s v="48115"/>
        <s v="22119"/>
        <s v="22015"/>
        <s v="13271"/>
        <s v="22017"/>
        <s v="48033"/>
        <s v="01101"/>
        <s v="48415"/>
        <s v="48499"/>
        <s v="48151"/>
        <s v="48363"/>
        <s v="48367"/>
        <s v="48253"/>
        <s v="13261"/>
        <s v="13315"/>
        <s v="48439"/>
        <s v="48113"/>
        <s v="48417"/>
        <s v="48379"/>
        <s v="48397"/>
        <s v="48429"/>
        <s v="13001"/>
        <s v="13161"/>
        <s v="13307"/>
        <s v="13259"/>
        <s v="01091"/>
        <s v="48459"/>
        <s v="28075"/>
        <s v="48315"/>
        <s v="01085"/>
        <s v="01011"/>
        <s v="28123"/>
        <s v="28101"/>
        <s v="13305"/>
        <s v="13081"/>
        <s v="22061"/>
        <s v="48467"/>
        <s v="48257"/>
        <s v="22073"/>
        <s v="28121"/>
        <s v="13191"/>
        <s v="48203"/>
        <s v="22083"/>
        <s v="28149"/>
        <s v="01005"/>
        <s v="28049"/>
        <s v="13069"/>
        <s v="13017"/>
        <s v="22065"/>
        <s v="13177"/>
        <s v="13273"/>
        <s v="13287"/>
        <s v="01131"/>
        <s v="13005"/>
        <s v="01023"/>
        <s v="48003"/>
        <s v="48423"/>
        <s v="48183"/>
        <s v="22013"/>
        <s v="04023"/>
        <s v="13239"/>
        <s v="48317"/>
        <s v="13321"/>
        <s v="13155"/>
        <s v="13243"/>
        <s v="01109"/>
        <s v="48227"/>
        <s v="48335"/>
        <s v="22049"/>
        <s v="48353"/>
        <s v="01041"/>
        <s v="28023"/>
        <s v="48441"/>
        <s v="13127"/>
        <s v="48221"/>
        <s v="48251"/>
        <s v="13229"/>
        <s v="48139"/>
        <s v="48059"/>
        <s v="22041"/>
        <s v="48133"/>
        <s v="28061"/>
        <s v="48143"/>
        <s v="28129"/>
        <s v="01013"/>
        <s v="13061"/>
        <s v="13299"/>
        <s v="13025"/>
        <s v="13277"/>
        <s v="13095"/>
        <s v="48401"/>
        <s v="48141"/>
        <s v="48365"/>
        <s v="01067"/>
        <s v="28021"/>
        <s v="22107"/>
        <s v="01025"/>
        <s v="22031"/>
        <s v="22021"/>
        <s v="48229"/>
        <s v="13019"/>
        <s v="48213"/>
        <s v="13037"/>
        <s v="13003"/>
        <s v="48349"/>
        <s v="48425"/>
        <s v="01099"/>
        <s v="22081"/>
        <s v="28127"/>
        <s v="48109"/>
        <s v="48093"/>
        <s v="48217"/>
        <s v="28029"/>
        <s v="13039"/>
        <s v="48495"/>
        <s v="22127"/>
        <s v="01045"/>
        <s v="48135"/>
        <s v="13205"/>
        <s v="48389"/>
        <s v="28153"/>
        <s v="01035"/>
        <s v="48301"/>
        <s v="22069"/>
        <s v="48329"/>
        <s v="13007"/>
        <s v="13075"/>
        <s v="48035"/>
        <s v="01031"/>
        <s v="13099"/>
        <s v="48173"/>
        <s v="13071"/>
        <s v="48431"/>
        <s v="48073"/>
        <s v="48081"/>
        <s v="13065"/>
        <s v="48399"/>
        <s v="13049"/>
        <s v="28067"/>
        <s v="48083"/>
        <s v="13173"/>
        <s v="22025"/>
        <s v="48049"/>
        <s v="48001"/>
        <s v="01129"/>
        <s v="01039"/>
        <s v="28031"/>
        <s v="22059"/>
        <s v="28063"/>
        <s v="48193"/>
        <s v="48419"/>
        <s v="28065"/>
        <s v="48161"/>
        <s v="28077"/>
        <s v="13201"/>
        <s v="01069"/>
        <s v="28085"/>
        <s v="13027"/>
        <s v="13185"/>
        <s v="02200"/>
        <s v="26000"/>
        <s v="23000"/>
        <s v="27000"/>
        <s v="55000"/>
        <s v="36000"/>
        <s v="30113"/>
        <s v="42000"/>
        <s v="39000"/>
        <s v="17000"/>
        <s v="18000"/>
        <s v="51560"/>
        <s v="12089"/>
        <s v="22085"/>
        <s v="28001"/>
        <s v="22029"/>
        <s v="22043"/>
        <s v="48347"/>
        <s v="13275"/>
        <s v="48309"/>
        <s v="13131"/>
        <s v="48475"/>
        <s v="13087"/>
        <s v="01061"/>
        <s v="48293"/>
        <s v="48103"/>
        <s v="28037"/>
        <s v="13101"/>
        <s v="48461"/>
        <s v="28041"/>
        <s v="13253"/>
        <s v="48451"/>
        <s v="48383"/>
        <s v="01053"/>
        <s v="28111"/>
        <s v="48333"/>
        <s v="28035"/>
        <s v="01003"/>
        <s v="48099"/>
        <s v="12031"/>
        <s v="28073"/>
        <s v="28091"/>
        <s v="48405"/>
        <s v="12063"/>
        <s v="48289"/>
        <s v="48403"/>
        <s v="48095"/>
        <s v="12059"/>
        <s v="48235"/>
        <s v="48225"/>
        <s v="22079"/>
        <s v="12003"/>
        <s v="12023"/>
        <s v="28147"/>
        <s v="12047"/>
        <s v="28113"/>
        <s v="12131"/>
        <s v="01097"/>
        <s v="48005"/>
        <s v="48371"/>
        <s v="28005"/>
        <s v="28157"/>
        <s v="48307"/>
        <s v="12091"/>
        <s v="12079"/>
        <s v="48145"/>
        <s v="48411"/>
        <s v="12065"/>
        <s v="12113"/>
        <s v="12073"/>
        <s v="48281"/>
        <s v="22009"/>
        <s v="12033"/>
        <s v="12133"/>
        <s v="12039"/>
        <s v="22115"/>
        <s v="12109"/>
        <s v="48455"/>
        <s v="48395"/>
        <s v="12121"/>
        <s v="48243"/>
        <s v="28039"/>
        <s v="48027"/>
        <s v="12019"/>
        <s v="12077"/>
        <s v="12013"/>
        <s v="28109"/>
        <s v="22117"/>
        <s v="48351"/>
        <s v="48105"/>
        <s v="28131"/>
        <s v="22105"/>
        <s v="12007"/>
        <s v="12005"/>
        <s v="48241"/>
        <s v="22091"/>
        <s v="12125"/>
        <s v="22125"/>
        <s v="22037"/>
        <s v="12123"/>
        <s v="48373"/>
        <s v="48413"/>
        <s v="12067"/>
        <s v="22077"/>
        <s v="48327"/>
        <s v="48331"/>
        <s v="48313"/>
        <s v="22039"/>
        <s v="48457"/>
        <s v="28059"/>
        <s v="12129"/>
        <s v="48471"/>
        <s v="48053"/>
        <s v="28047"/>
        <s v="22003"/>
        <s v="48041"/>
        <s v="22097"/>
        <s v="12107"/>
        <s v="48319"/>
        <s v="22011"/>
        <s v="12001"/>
        <s v="48377"/>
        <s v="48299"/>
        <s v="22103"/>
        <s v="28045"/>
        <s v="48407"/>
        <s v="48491"/>
        <s v="22033"/>
        <s v="12041"/>
        <s v="12045"/>
        <s v="48185"/>
        <s v="12035"/>
        <s v="48043"/>
        <s v="22063"/>
        <s v="22121"/>
        <s v="48443"/>
        <s v="48435"/>
        <s v="12029"/>
        <s v="48267"/>
        <s v="12037"/>
        <s v="48051"/>
        <s v="22047"/>
        <s v="12127"/>
        <s v="48339"/>
        <s v="48453"/>
        <s v="22099"/>
        <s v="12083"/>
        <s v="22001"/>
        <s v="22053"/>
        <s v="48199"/>
        <s v="48287"/>
        <s v="12075"/>
        <s v="22019"/>
        <s v="48171"/>
        <s v="22005"/>
        <s v="48291"/>
        <s v="48031"/>
        <s v="22095"/>
        <s v="22055"/>
        <s v="22087"/>
        <s v="22089"/>
        <s v="22051"/>
        <s v="22071"/>
        <s v="48021"/>
        <s v="12069"/>
        <s v="48477"/>
        <s v="48465"/>
        <s v="22093"/>
        <s v="48209"/>
        <s v="48137"/>
        <s v="48265"/>
        <s v="48361"/>
        <s v="22045"/>
        <s v="22113"/>
        <s v="22007"/>
        <s v="48473"/>
        <s v="48245"/>
        <s v="48201"/>
        <s v="48149"/>
        <s v="48259"/>
        <s v="22075"/>
        <s v="22023"/>
        <s v="48385"/>
        <s v="22057"/>
        <s v="22101"/>
        <s v="48015"/>
        <s v="48055"/>
        <s v="12009"/>
        <s v="12017"/>
        <s v="12117"/>
        <s v="12119"/>
        <s v="48091"/>
        <s v="22109"/>
        <s v="48089"/>
        <s v="12095"/>
        <s v="48019"/>
        <s v="48071"/>
        <s v="48187"/>
        <s v="48157"/>
        <s v="48177"/>
        <s v="48029"/>
        <s v="12053"/>
        <s v="48325"/>
        <s v="48271"/>
        <s v="48463"/>
        <s v="48481"/>
        <s v="48167"/>
        <s v="48285"/>
        <s v="48039"/>
        <s v="12097"/>
        <s v="12101"/>
        <s v="12105"/>
        <s v="48493"/>
        <s v="48123"/>
        <s v="48013"/>
        <s v="12057"/>
        <s v="48239"/>
        <s v="48321"/>
        <s v="48255"/>
        <s v="12061"/>
        <s v="12103"/>
        <s v="48323"/>
        <s v="48507"/>
        <s v="48163"/>
        <s v="48469"/>
        <s v="12093"/>
        <s v="48175"/>
        <s v="12111"/>
        <s v="12055"/>
        <s v="12049"/>
        <s v="48297"/>
        <s v="12081"/>
        <s v="48057"/>
        <s v="48025"/>
        <s v="48127"/>
        <s v="48283"/>
        <s v="48311"/>
        <s v="12085"/>
        <s v="48391"/>
        <s v="12027"/>
        <s v="12043"/>
        <s v="12115"/>
        <s v="12099"/>
        <s v="48007"/>
        <s v="48479"/>
        <s v="12051"/>
        <s v="12015"/>
        <s v="48409"/>
        <s v="48131"/>
        <s v="48249"/>
        <s v="48355"/>
        <s v="12071"/>
        <s v="12011"/>
        <s v="12021"/>
        <s v="48273"/>
        <s v="48247"/>
        <s v="48505"/>
        <s v="48261"/>
        <s v="48047"/>
        <s v="12087"/>
        <s v="48427"/>
        <s v="48215"/>
        <s v="48489"/>
        <s v="48061"/>
        <s v="12025"/>
      </sharedItems>
    </cacheField>
    <cacheField name="STATE_ABBR" numFmtId="1">
      <sharedItems containsBlank="1" count="52">
        <s v="AK"/>
        <s v="WA"/>
        <s v="ID"/>
        <s v="ME"/>
        <s v="MT"/>
        <s v="MN"/>
        <s v="ND"/>
        <s v="OR"/>
        <s v="MI"/>
        <s v="NH"/>
        <s v="VT"/>
        <s v="WI"/>
        <s v="NY"/>
        <s v="SD"/>
        <s v="WY"/>
        <s v="MA"/>
        <s v="CA"/>
        <s v="RI"/>
        <s v="CT"/>
        <s v="NV"/>
        <s v="PA"/>
        <s v="IA"/>
        <s v="NJ"/>
        <s v="NE"/>
        <s v="UT"/>
        <s v="OH"/>
        <s v="IL"/>
        <s v="IN"/>
        <s v="HI"/>
        <s v="DE"/>
        <s v="WV"/>
        <s v="MD"/>
        <s v="CO"/>
        <s v="VA"/>
        <s v="MO"/>
        <s v="DC"/>
        <s v="KS"/>
        <s v="KY"/>
        <s v="NC"/>
        <s v="AZ"/>
        <s v="TN"/>
        <s v="NM"/>
        <s v="OK"/>
        <s v="AR"/>
        <s v="TX"/>
        <s v="SC"/>
        <s v="GA"/>
        <s v="AL"/>
        <s v="MS"/>
        <s v="LA"/>
        <m/>
        <s v="FL"/>
      </sharedItems>
    </cacheField>
    <cacheField name="COUNTY_NAM" numFmtId="1">
      <sharedItems containsBlank="1" count="1847">
        <s v="North Slope"/>
        <s v="Northwest Arctic"/>
        <s v="Nome"/>
        <s v="Aleutians West"/>
        <s v="Yukon-Koyukuk"/>
        <s v="Bethel"/>
        <s v="Wade Hampton"/>
        <s v="Fairbanks North Star"/>
        <s v="Denali"/>
        <s v="Dillingham"/>
        <s v="Matanuska-Susitna"/>
        <s v="Southeast Fairbanks"/>
        <s v="Lake and Peninsula"/>
        <s v="Kenai Peninsula"/>
        <s v="Valdez-Cordova"/>
        <s v="Bristol Bay"/>
        <s v="Anchorage"/>
        <s v="Aleutians East"/>
        <s v="Kodiak Island"/>
        <s v="Yakutat"/>
        <s v="Haines"/>
        <s v="Skagway-Hoonah-Angoon"/>
        <s v="Juneau"/>
        <s v="Sitka"/>
        <s v="Wrangell-Petersburg"/>
        <s v="Prince of Wales-Outer Ketchikan"/>
        <s v="Ketchikan Gateway"/>
        <s v="Whatcom"/>
        <s v="San Juan"/>
        <s v="Clallam"/>
        <s v="Okanogan"/>
        <s v="Skagit"/>
        <s v="Island"/>
        <s v="Ferry"/>
        <s v="Jefferson"/>
        <s v="Snohomish"/>
        <s v="Stevens"/>
        <s v="Chelan"/>
        <s v="Pend Oreille"/>
        <s v="Boundary"/>
        <s v="Aroostook"/>
        <s v="Kitsap"/>
        <s v="Lincoln"/>
        <s v="Bonner"/>
        <s v="Grays Harbor"/>
        <s v="Mason"/>
        <s v="King"/>
        <s v="Flathead"/>
        <s v="Glacier"/>
        <s v="Douglas"/>
        <s v="Pierce"/>
        <s v="Toole"/>
        <s v="Grant"/>
        <s v="Kittitas"/>
        <s v="Liberty"/>
        <s v="Hill"/>
        <s v="Thurston"/>
        <s v="Spokane"/>
        <s v="Blaine"/>
        <s v="Sanders"/>
        <s v="Piscataquis"/>
        <s v="Pacific"/>
        <s v="Phillips"/>
        <s v="Kootenai"/>
        <s v="Penobscot"/>
        <s v="Shoshone"/>
        <s v="Lake of the Woods"/>
        <s v="Lewis"/>
        <s v="Valley"/>
        <s v="Pondera"/>
        <s v="Somerset"/>
        <s v="Daniels"/>
        <s v="Yakima"/>
        <s v="Sheridan"/>
        <s v="Divide"/>
        <s v="Burke"/>
        <s v="Lake"/>
        <s v="Renville"/>
        <s v="Bottineau"/>
        <s v="Wahkiakum"/>
        <s v="Teton"/>
        <s v="Adams"/>
        <s v="Rolette"/>
        <s v="Clatsop"/>
        <s v="Towner"/>
        <s v="Cavalier"/>
        <s v="Roseau"/>
        <s v="Pembina"/>
        <s v="Kittson"/>
        <s v="Chouteau"/>
        <s v="Cowlitz"/>
        <s v="Washington"/>
        <s v="Ward"/>
        <s v="Whitman"/>
        <s v="Lewis and Clark"/>
        <s v="Benewah"/>
        <s v="Roosevelt"/>
        <s v="Williams"/>
        <s v="Skamania"/>
        <s v="Mineral"/>
        <s v="Columbia"/>
        <s v="Koochiching"/>
        <s v="McHenry"/>
        <s v="St. Louis"/>
        <s v="Mountrail"/>
        <s v="Missoula"/>
        <s v="Benton"/>
        <s v="Latah"/>
        <s v="Franklin"/>
        <s v="Powell"/>
        <s v="Ramsey"/>
        <s v="Beltrami"/>
        <s v="Walsh"/>
        <s v="Marshall"/>
        <s v="Tillamook"/>
        <s v="Keweenaw"/>
        <s v="Cascade"/>
        <s v="Clark"/>
        <s v="Hancock"/>
        <s v="Benson"/>
        <s v="McCone"/>
        <s v="Cook"/>
        <s v="Richland"/>
        <s v="Fergus"/>
        <s v="Klickitat"/>
        <s v="Walla Walla"/>
        <s v="Clearwater"/>
        <s v="Garfield"/>
        <s v="McKenzie"/>
        <s v="Multnomah"/>
        <s v="Nelson"/>
        <s v="Grand Forks"/>
        <s v="Pennington"/>
        <s v="Polk"/>
        <s v="Yamhill"/>
        <s v="Judith Basin"/>
        <s v="Nez Perce"/>
        <s v="Petroleum"/>
        <s v="Hood River"/>
        <s v="Dawson"/>
        <s v="Asotin"/>
        <s v="Wasco"/>
        <s v="Clackamas"/>
        <s v="Red Lake"/>
        <s v="McLean"/>
        <s v="Itasca"/>
        <s v="Dunn"/>
        <s v="Oxford"/>
        <s v="Coos"/>
        <s v="Wells"/>
        <s v="Gilliam"/>
        <s v="Sherman"/>
        <s v="Marion"/>
        <s v="Eddy"/>
        <s v="Morrow"/>
        <s v="Granite"/>
        <s v="Umatilla"/>
        <s v="Meagher"/>
        <s v="Idaho"/>
        <s v="Ravalli"/>
        <s v="Waldo"/>
        <s v="Griggs"/>
        <s v="Steele"/>
        <s v="Traill"/>
        <s v="Mercer"/>
        <s v="Wallowa"/>
        <s v="Kennebec"/>
        <s v="Foster"/>
        <s v="Wibaux"/>
        <s v="Broadwater"/>
        <s v="Houghton"/>
        <s v="Union"/>
        <s v="Essex"/>
        <s v="Golden Valley"/>
        <s v="Cass"/>
        <s v="Mahnomen"/>
        <s v="Norman"/>
        <s v="Billings"/>
        <s v="Prairie"/>
        <s v="Orleans"/>
        <s v="Hubbard"/>
        <s v="Linn"/>
        <s v="Wheatland"/>
        <s v="Burleigh"/>
        <s v="Kidder"/>
        <s v="Oliver"/>
        <s v="Knox"/>
        <s v="Stutsman"/>
        <s v="Chippewa"/>
        <s v="Rosebud"/>
        <s v="Musselshell"/>
        <s v="Androscoggin"/>
        <s v="Luce"/>
        <s v="Ontonagon"/>
        <s v="Marquette"/>
        <s v="Baraga"/>
        <s v="Barnes"/>
        <s v="Deer Lodge"/>
        <s v="Ashland"/>
        <s v="Caledonia"/>
        <s v="Grand Isle"/>
        <s v="Wheeler"/>
        <s v="Custer"/>
        <s v="Clinton"/>
        <s v="Becker"/>
        <s v="Alger"/>
        <s v="Clay"/>
        <s v="Lane"/>
        <s v="Bayfield"/>
        <s v="Stark"/>
        <s v="Silver Bow"/>
        <s v="Lamoille"/>
        <s v="Aitkin"/>
        <s v="Morton"/>
        <s v="Sagadahoc"/>
        <s v="Beaverhead"/>
        <s v="Schoolcraft"/>
        <s v="Gallatin"/>
        <s v="Gogebic"/>
        <s v="Yellowstone"/>
        <s v="Carroll"/>
        <s v="Treasure"/>
        <s v="Park"/>
        <s v="Chittenden"/>
        <s v="St. Lawrence"/>
        <s v="Fallon"/>
        <s v="Sweet Grass"/>
        <s v="Cumberland"/>
        <s v="Grafton"/>
        <s v="Carlton"/>
        <s v="Crow Wing"/>
        <s v="Wadena"/>
        <s v="Lemhi"/>
        <s v="Slope"/>
        <s v="Deschutes"/>
        <s v="Mackinac"/>
        <s v="Crook"/>
        <s v="Baker"/>
        <s v="Hettinger"/>
        <s v="Iron"/>
        <s v="Otter Tail"/>
        <s v="Madison"/>
        <s v="Stillwater"/>
        <s v="Emmons"/>
        <s v="Logan"/>
        <s v="LaMoure"/>
        <s v="Ransom"/>
        <s v="Wilkin"/>
        <s v="Orange"/>
        <s v="Dickinson"/>
        <s v="Delta"/>
        <s v="Addison"/>
        <s v="York"/>
        <s v="Pine"/>
        <s v="Vilas"/>
        <s v="Big Horn"/>
        <s v="Sioux"/>
        <s v="Bowman"/>
        <s v="Todd"/>
        <s v="Carter"/>
        <s v="Morrison"/>
        <s v="Emmet"/>
        <s v="Cheboygan"/>
        <s v="Charlevoix"/>
        <s v="Menominee"/>
        <s v="Forest"/>
        <s v="Belknap"/>
        <s v="McIntosh"/>
        <s v="Dickey"/>
        <s v="Sawyer"/>
        <s v="Florence"/>
        <s v="Mille Lacs"/>
        <s v="Sargent"/>
        <s v="Washburn"/>
        <s v="Presque Isle"/>
        <s v="Windsor"/>
        <s v="Burnett"/>
        <s v="Strafford"/>
        <s v="Kanabec"/>
        <s v="Carbon"/>
        <s v="Price"/>
        <s v="Malheur"/>
        <s v="Rutland"/>
        <s v="Hamilton"/>
        <s v="Oneida"/>
        <s v="Harding"/>
        <s v="Powder River"/>
        <s v="Merrimack"/>
        <s v="Marinette"/>
        <s v="Klamath"/>
        <s v="Perkins"/>
        <s v="Corson"/>
        <s v="Traverse"/>
        <s v="Sullivan"/>
        <s v="Harney"/>
        <s v="Herkimer"/>
        <s v="Warren"/>
        <s v="Campbell"/>
        <s v="Leelanau"/>
        <s v="McPherson"/>
        <s v="Curry"/>
        <s v="Brown"/>
        <s v="Gem"/>
        <s v="Roberts"/>
        <s v="Alpena"/>
        <s v="Rockingham"/>
        <s v="Montmorency"/>
        <s v="Door"/>
        <s v="Otsego"/>
        <s v="Stearns"/>
        <s v="Chisago"/>
        <s v="Rusk"/>
        <s v="Isanti"/>
        <s v="Pope"/>
        <s v="Barron"/>
        <s v="Antrim"/>
        <s v="Langlade"/>
        <s v="Hillsborough"/>
        <s v="Payette"/>
        <s v="Boise"/>
        <s v="Oconto"/>
        <s v="Josephine"/>
        <s v="Walworth"/>
        <s v="Cheshire"/>
        <s v="Windham"/>
        <s v="Edmunds"/>
        <s v="Bennington"/>
        <s v="Sherburne"/>
        <s v="Day"/>
        <s v="Big Stone"/>
        <s v="Alcona"/>
        <s v="Jackson"/>
        <s v="Taylor"/>
        <s v="Ziebach"/>
        <s v="Fremont"/>
        <s v="Dewey"/>
        <s v="Oscoda"/>
        <s v="Saratoga"/>
        <s v="Grand Traverse"/>
        <s v="Crawford"/>
        <s v="Anoka"/>
        <s v="Oswego"/>
        <s v="Wright"/>
        <s v="Canyon"/>
        <s v="Kandiyohi"/>
        <s v="Kalkaska"/>
        <s v="Swift"/>
        <s v="Butte"/>
        <s v="Elmore"/>
        <s v="Middlesex"/>
        <s v="Meeker"/>
        <s v="Marathon"/>
        <s v="Fulton"/>
        <s v="Ada"/>
        <s v="St. Croix"/>
        <s v="Hennepin"/>
        <s v="Potter"/>
        <s v="Lac qui Parle"/>
        <s v="Shawano"/>
        <s v="Faulk"/>
        <s v="Owyhee"/>
        <s v="Benzie"/>
        <s v="Spink"/>
        <s v="Iosco"/>
        <s v="Worcester"/>
        <s v="Rensselaer"/>
        <s v="Ogemaw"/>
        <s v="Meade"/>
        <s v="Suffolk"/>
        <s v="Codington"/>
        <s v="Camas"/>
        <s v="Roscommon"/>
        <s v="Missaukee"/>
        <s v="Montgomery"/>
        <s v="Cayuga"/>
        <s v="Plymouth"/>
        <s v="Schenectady"/>
        <s v="Norfolk"/>
        <s v="Berkshire"/>
        <s v="Wexford"/>
        <s v="Kewaunee"/>
        <s v="Carver"/>
        <s v="McLeod"/>
        <s v="Eau Claire"/>
        <s v="Manistee"/>
        <s v="Del Norte"/>
        <s v="Onondaga"/>
        <s v="Albany"/>
        <s v="Barnstable"/>
        <s v="Dakota"/>
        <s v="Wayne"/>
        <s v="Deuel"/>
        <s v="Johnson"/>
        <s v="Waupaca"/>
        <s v="Sully"/>
        <s v="Yellow Medicine"/>
        <s v="Hyde"/>
        <s v="Hand"/>
        <s v="Portage"/>
        <s v="Outagamie"/>
        <s v="Wood"/>
        <s v="Hampshire"/>
        <s v="Arenac"/>
        <s v="Schoharie"/>
        <s v="Scott"/>
        <s v="Huron"/>
        <s v="Siskiyou"/>
        <s v="Stanley"/>
        <s v="Haakon"/>
        <s v="Monroe"/>
        <s v="Bristol"/>
        <s v="Gladwin"/>
        <s v="Hamlin"/>
        <s v="Pepin"/>
        <s v="Goodhue"/>
        <s v="Lawrence"/>
        <s v="Clare"/>
        <s v="Sibley"/>
        <s v="Niagara"/>
        <s v="Trempealeau"/>
        <s v="Hampden"/>
        <s v="Osceola"/>
        <s v="Buffalo"/>
        <s v="Redwood"/>
        <s v="Washakie"/>
        <s v="Providence"/>
        <s v="Manitowoc"/>
        <s v="Seneca"/>
        <s v="Bay"/>
        <s v="Beadle"/>
        <s v="Greene"/>
        <s v="Lyon"/>
        <s v="Chenango"/>
        <s v="Hot Springs"/>
        <s v="Ontario"/>
        <s v="Bingham"/>
        <s v="Rice"/>
        <s v="Hughes"/>
        <s v="Le Sueur"/>
        <s v="Genesee"/>
        <s v="Bonneville"/>
        <s v="Cortland"/>
        <s v="Calumet"/>
        <s v="Kingsbury"/>
        <s v="Brookings"/>
        <s v="Wabasha"/>
        <s v="Tolland"/>
        <s v="Winnebago"/>
        <s v="Delaware"/>
        <s v="Sanilac"/>
        <s v="Gooding"/>
        <s v="Waushara"/>
        <s v="Nicollet"/>
        <s v="Midland"/>
        <s v="Livingston"/>
        <s v="Hartford"/>
        <s v="Tuscola"/>
        <s v="Erie"/>
        <s v="Humboldt"/>
        <s v="Kent"/>
        <s v="Weston"/>
        <s v="Modoc"/>
        <s v="Isabella"/>
        <s v="Newport"/>
        <s v="Yates"/>
        <s v="Litchfield"/>
        <s v="Mecosta"/>
        <s v="Nantucket"/>
        <s v="Tompkins"/>
        <s v="Dukes"/>
        <s v="Newaygo"/>
        <s v="Ulster"/>
        <s v="Wyoming"/>
        <s v="Minidoka"/>
        <s v="Winona"/>
        <s v="Dutchess"/>
        <s v="Blue Earth"/>
        <s v="Oceana"/>
        <s v="Olmsted"/>
        <s v="Dodge"/>
        <s v="Waseca"/>
        <s v="Fond du Lac"/>
        <s v="Lyman"/>
        <s v="Green Lake"/>
        <s v="Jones"/>
        <s v="Saginaw"/>
        <s v="New London"/>
        <s v="Sheboygan"/>
        <s v="La Crosse"/>
        <s v="Twin Falls"/>
        <s v="Broome"/>
        <s v="Jerauld"/>
        <s v="Cottonwood"/>
        <s v="Schuyler"/>
        <s v="Murray"/>
        <s v="Sanborn"/>
        <s v="Pipestone"/>
        <s v="Moody"/>
        <s v="Miner"/>
        <s v="Tioga"/>
        <s v="Power"/>
        <s v="Steuben"/>
        <s v="Sublette"/>
        <s v="Washoe"/>
        <s v="Watonwan"/>
        <s v="Gratiot"/>
        <s v="Jerome"/>
        <s v="Lapeer"/>
        <s v="Montcalm"/>
        <s v="Trinity"/>
        <s v="St. Clair"/>
        <s v="New Haven"/>
        <s v="Bannock"/>
        <s v="Allegany"/>
        <s v="Houston"/>
        <s v="Chemung"/>
        <s v="Fillmore"/>
        <s v="Brule"/>
        <s v="Aurora"/>
        <s v="Muskegon"/>
        <s v="Natrona"/>
        <s v="Caribou"/>
        <s v="Cattaraugus"/>
        <s v="Mellette"/>
        <s v="Mower"/>
        <s v="Fairfield"/>
        <s v="Freeborn"/>
        <s v="Vernon"/>
        <s v="Faribault"/>
        <s v="Susquehanna"/>
        <s v="Ozaukee"/>
        <s v="Martin"/>
        <s v="Chautauqua"/>
        <s v="Nobles"/>
        <s v="Davison"/>
        <s v="Shasta"/>
        <s v="Rock"/>
        <s v="Hanson"/>
        <s v="McCook"/>
        <s v="Minnehaha"/>
        <s v="Sauk"/>
        <s v="Converse"/>
        <s v="Shannon"/>
        <s v="Shiawassee"/>
        <s v="Tripp"/>
        <s v="Putnam"/>
        <s v="Cassia"/>
        <s v="Bradford"/>
        <s v="Niobrara"/>
        <s v="Macomb"/>
        <s v="Ionia"/>
        <s v="Ottawa"/>
        <s v="Fall River"/>
        <s v="Oakland"/>
        <s v="Allamakee"/>
        <s v="Elko"/>
        <s v="Westchester"/>
        <s v="Winneshiek"/>
        <s v="Lassen"/>
        <s v="Howard"/>
        <s v="Mitchell"/>
        <s v="Pike"/>
        <s v="Worth"/>
        <s v="Dane"/>
        <s v="Kossuth"/>
        <s v="Lackawanna"/>
        <s v="Milwaukee"/>
        <s v="Gregory"/>
        <s v="Charles Mix"/>
        <s v="Waukesha"/>
        <s v="Hutchinson"/>
        <s v="Turner"/>
        <s v="Rockland"/>
        <s v="Bennett"/>
        <s v="Bear Lake"/>
        <s v="Ingham"/>
        <s v="McKean"/>
        <s v="Iowa"/>
        <s v="Sussex"/>
        <s v="Eaton"/>
        <s v="Barry"/>
        <s v="Cerro Gordo"/>
        <s v="Passaic"/>
        <s v="Chickasaw"/>
        <s v="Allegan"/>
        <s v="Floyd"/>
        <s v="Palo Alto"/>
        <s v="Bergen"/>
        <s v="O'Brien"/>
        <s v="Luzerne"/>
        <s v="Lycoming"/>
        <s v="Clayton"/>
        <s v="Fayette"/>
        <s v="Nassau"/>
        <s v="Racine"/>
        <s v="Box Elder"/>
        <s v="Bon Homme"/>
        <s v="Morris"/>
        <s v="Dawes"/>
        <s v="Yankton"/>
        <s v="Washtenaw"/>
        <s v="Tehama"/>
        <s v="Bronx"/>
        <s v="Cherry"/>
        <s v="Green"/>
        <s v="Ashtabula"/>
        <s v="New York"/>
        <s v="Cameron"/>
        <s v="Mendocino"/>
        <s v="Keya Paha"/>
        <s v="Elk"/>
        <s v="Calhoun"/>
        <s v="Queens"/>
        <s v="Lafayette"/>
        <s v="Boyd"/>
        <s v="Pershing"/>
        <s v="Kenosha"/>
        <s v="Hudson"/>
        <s v="Bremer"/>
        <s v="Butler"/>
        <s v="Kalamazoo"/>
        <s v="Sweetwater"/>
        <s v="Northampton"/>
        <s v="Cache"/>
        <s v="Plumas"/>
        <s v="Kings"/>
        <s v="Pocahontas"/>
        <s v="Van Buren"/>
        <s v="Buena Vista"/>
        <s v="Cherokee"/>
        <s v="Holt"/>
        <s v="Platte"/>
        <s v="Venango"/>
        <s v="Cedar"/>
        <s v="Montour"/>
        <s v="Northumberland"/>
        <s v="Rich"/>
        <s v="Goshen"/>
        <s v="Richmond"/>
        <s v="Dubuque"/>
        <s v="Hunterdon"/>
        <s v="Lenawee"/>
        <s v="Boone"/>
        <s v="Geauga"/>
        <s v="Dixon"/>
        <s v="Buchanan"/>
        <s v="Centre"/>
        <s v="Black Hawk"/>
        <s v="Schuylkill"/>
        <s v="Stephenson"/>
        <s v="Clarion"/>
        <s v="Hillsdale"/>
        <s v="Berrien"/>
        <s v="Jo Daviess"/>
        <s v="Clearfield"/>
        <s v="Lehigh"/>
        <s v="Webster"/>
        <s v="Branch"/>
        <s v="Monmouth"/>
        <s v="Lander"/>
        <s v="Grundy"/>
        <s v="St. Joseph"/>
        <s v="Glenn"/>
        <s v="Hardin"/>
        <s v="Cuyahoga"/>
        <s v="Trumbull"/>
        <s v="Box Butte"/>
        <s v="Eureka"/>
        <s v="Bucks"/>
        <s v="Sac"/>
        <s v="Snyder"/>
        <s v="Ida"/>
        <s v="Woodbury"/>
        <s v="Berks"/>
        <s v="Lucas"/>
        <s v="Kane"/>
        <s v="Ogle"/>
        <s v="Mifflin"/>
        <s v="Antelope"/>
        <s v="DeKalb"/>
        <s v="Lorain"/>
        <s v="Armstrong"/>
        <s v="Uinta"/>
        <s v="Tama"/>
        <s v="Dauphin"/>
        <s v="Weber"/>
        <s v="Summit"/>
        <s v="Juniata"/>
        <s v="Lagrange"/>
        <s v="DuPage"/>
        <s v="Ocean"/>
        <s v="Perry"/>
        <s v="Lebanon"/>
        <s v="Elkhart"/>
        <s v="Huntingdon"/>
        <s v="Indiana"/>
        <s v="Sandusky"/>
        <s v="Story"/>
        <s v="Burlington"/>
        <s v="Mahoning"/>
        <s v="Medina"/>
        <s v="Morgan"/>
        <s v="Blair"/>
        <s v="Monona"/>
        <s v="La Porte"/>
        <s v="Scotts Bluff"/>
        <s v="Tooele"/>
        <s v="Henry"/>
        <s v="Colusa"/>
        <s v="Hooker"/>
        <s v="Morrill"/>
        <s v="Sierra"/>
        <s v="Cambria"/>
        <s v="Philadelphia"/>
        <s v="Lee"/>
        <s v="Whiteside"/>
        <s v="Chester"/>
        <s v="Thomas"/>
        <s v="De Kalb"/>
        <s v="Garden"/>
        <s v="Lancaster"/>
        <s v="Porter"/>
        <s v="Loup"/>
        <s v="Kauai"/>
        <s v="Davis"/>
        <s v="Noble"/>
        <s v="Defiance"/>
        <s v="Cuming"/>
        <s v="Stanton"/>
        <s v="Churchill"/>
        <s v="Yuba"/>
        <s v="Will"/>
        <s v="Burt"/>
        <s v="Kendall"/>
        <s v="Beaver"/>
        <s v="Columbiana"/>
        <s v="Camden"/>
        <s v="Rock Island"/>
        <s v="Kosciusko"/>
        <s v="Poweshiek"/>
        <s v="Laramie"/>
        <s v="Jasper"/>
        <s v="Westmoreland"/>
        <s v="Sutter"/>
        <s v="La Salle"/>
        <s v="Allegheny"/>
        <s v="Dallas"/>
        <s v="Paulding"/>
        <s v="Banner"/>
        <s v="Gloucester"/>
        <s v="Guthrie"/>
        <s v="Starke"/>
        <s v="Allen"/>
        <s v="Nevada"/>
        <s v="Audubon"/>
        <s v="Shelby"/>
        <s v="Harrison"/>
        <s v="Salt Lake"/>
        <s v="Arthur"/>
        <s v="Whitley"/>
        <s v="Bureau"/>
        <s v="Atlantic"/>
        <s v="Wyandot"/>
        <s v="New Castle"/>
        <s v="Sonoma"/>
        <s v="Bedford"/>
        <s v="Muscatine"/>
        <s v="Greeley"/>
        <s v="Salem"/>
        <s v="Colfax"/>
        <s v="Storey"/>
        <s v="Daggett"/>
        <s v="Placer"/>
        <s v="Tuscarawas"/>
        <s v="Kankakee"/>
        <s v="Yolo"/>
        <s v="Holmes"/>
        <s v="Van Wert"/>
        <s v="Pulaski"/>
        <s v="Cecil"/>
        <s v="Keokuk"/>
        <s v="White Pine"/>
        <s v="Newton"/>
        <s v="Napa"/>
        <s v="Cheyenne"/>
        <s v="Moffat"/>
        <s v="Kimball"/>
        <s v="Mahaska"/>
        <s v="Wabash"/>
        <s v="Huntington"/>
        <s v="Duchesne"/>
        <s v="Louisa"/>
        <s v="Wasatch"/>
        <s v="Harford"/>
        <s v="Brooke"/>
        <s v="Adair"/>
        <s v="Nance"/>
        <s v="Pottawattamie"/>
        <s v="Uintah"/>
        <s v="Miami"/>
        <s v="Keith"/>
        <s v="Baltimore"/>
        <s v="Utah"/>
        <s v="Saunders"/>
        <s v="Routt"/>
        <s v="Carson city"/>
        <s v="Cape May"/>
        <s v="Coshocton"/>
        <s v="El Dorado"/>
        <s v="Merrick"/>
        <s v="Iroquois"/>
        <s v="Frederick"/>
        <s v="Auglaize"/>
        <s v="White"/>
        <s v="Larimer"/>
        <s v="Ford"/>
        <s v="Sacramento"/>
        <s v="Ohio"/>
        <s v="Belmont"/>
        <s v="Weld"/>
        <s v="Wapello"/>
        <s v="Guernsey"/>
        <s v="Henderson"/>
        <s v="Des Moines"/>
        <s v="Peoria"/>
        <s v="Clarke"/>
        <s v="Marin"/>
        <s v="Solano"/>
        <s v="Woodford"/>
        <s v="Sarpy"/>
        <s v="Jay"/>
        <s v="Mills"/>
        <s v="Alpine"/>
        <s v="Berkeley"/>
        <s v="Queen Anne's"/>
        <s v="Licking"/>
        <s v="Blackford"/>
        <s v="Baltimore city"/>
        <s v="Sedgwick"/>
        <s v="Muskingum"/>
        <s v="Juab"/>
        <s v="Garrett"/>
        <s v="Caroline"/>
        <s v="Hall"/>
        <s v="Seward"/>
        <s v="Preston"/>
        <s v="Darke"/>
        <s v="Tippecanoe"/>
        <s v="Anne Arundel"/>
        <s v="Tazewell"/>
        <s v="Champaign"/>
        <s v="Amador"/>
        <s v="Appanoose"/>
        <s v="Monongalia"/>
        <s v="Decatur"/>
        <s v="Ringgold"/>
        <s v="Randolph"/>
        <s v="Nye"/>
        <s v="Tipton"/>
        <s v="Page"/>
        <s v="Loudoun"/>
        <s v="Mono"/>
        <s v="Wetzel"/>
        <s v="Vermilion"/>
        <s v="Prince George's"/>
        <s v="Grand"/>
        <s v="San Joaquin"/>
        <s v="Rio Blanco"/>
        <s v="Calaveras"/>
        <s v="Talbot"/>
        <s v="McDonough"/>
        <s v="Chase"/>
        <s v="Contra Costa"/>
        <s v="Otoe"/>
        <s v="Fountain"/>
        <s v="Hayes"/>
        <s v="Millard"/>
        <s v="Frontier"/>
        <s v="San Francisco"/>
        <s v="Gosper"/>
        <s v="Sanpete"/>
        <s v="Phelps"/>
        <s v="Scotland"/>
        <s v="Winchester city"/>
        <s v="Fairfax"/>
        <s v="Tuolumne"/>
        <s v="Tyler"/>
        <s v="Kearney"/>
        <s v="Saline"/>
        <s v="District of Columbia"/>
        <s v="Alameda"/>
        <s v="Pickaway"/>
        <s v="Honolulu"/>
        <s v="Hardy"/>
        <s v="Dorchester"/>
        <s v="Arlington"/>
        <s v="Nodaway"/>
        <s v="Atchison"/>
        <s v="Doddridge"/>
        <s v="Piatt"/>
        <s v="Shenandoah"/>
        <s v="De Witt"/>
        <s v="Preble"/>
        <s v="Yuma"/>
        <s v="Boulder"/>
        <s v="Nemaha"/>
        <s v="Falls Church city"/>
        <s v="Emery"/>
        <s v="Fauquier"/>
        <s v="Hocking"/>
        <s v="Pleasants"/>
        <s v="Tucker"/>
        <s v="Barbour"/>
        <s v="Stanislaus"/>
        <s v="Alexandria city"/>
        <s v="Prince William"/>
        <s v="Calvert"/>
        <s v="Vermillion"/>
        <s v="Fairfax city"/>
        <s v="Gage"/>
        <s v="San Mateo"/>
        <s v="Wicomico"/>
        <s v="Athens"/>
        <s v="Ritchie"/>
        <s v="Dundy"/>
        <s v="Hitchcock"/>
        <s v="Manassas Park city"/>
        <s v="Gentry"/>
        <s v="Manassas city"/>
        <s v="Red Willow"/>
        <s v="Hendricks"/>
        <s v="Charles"/>
        <s v="Furnas"/>
        <s v="Menard"/>
        <s v="Rappahannock"/>
        <s v="Harlan"/>
        <s v="Parke"/>
        <s v="Rush"/>
        <s v="Nuckolls"/>
        <s v="Thayer"/>
        <s v="Eagle"/>
        <s v="Macon"/>
        <s v="Ross"/>
        <s v="Esmeralda"/>
        <s v="Upshur"/>
        <s v="Vinton"/>
        <s v="Pendleton"/>
        <s v="St. Mary's"/>
        <s v="Richardson"/>
        <s v="Pawnee"/>
        <s v="Edgar"/>
        <s v="Culpeper"/>
        <s v="Gilpin"/>
        <s v="Wirt"/>
        <s v="Gilmer"/>
        <s v="Stafford"/>
        <s v="Sangamon"/>
        <s v="Santa Clara"/>
        <s v="Daviess"/>
        <s v="Meigs"/>
        <s v="Clear Creek"/>
        <s v="Highland"/>
        <s v="Andrew"/>
        <s v="Mariposa"/>
        <s v="King George"/>
        <s v="Moultrie"/>
        <s v="Rawlins"/>
        <s v="Christian"/>
        <s v="Accomack"/>
        <s v="Denver"/>
        <s v="Braxton"/>
        <s v="Norton"/>
        <s v="Santa Cruz"/>
        <s v="Coles"/>
        <s v="Smith"/>
        <s v="Vigo"/>
        <s v="Arapahoe"/>
        <s v="Doniphan"/>
        <s v="Jewell"/>
        <s v="Sevier"/>
        <s v="Republic"/>
        <s v="Merced"/>
        <s v="Spotsylvania"/>
        <s v="Mesa"/>
        <s v="Clermont"/>
        <s v="Roane"/>
        <s v="Fredericksburg city"/>
        <s v="Gallia"/>
        <s v="Dearborn"/>
        <s v="Madera"/>
        <s v="Owen"/>
        <s v="Ripley"/>
        <s v="Bartholomew"/>
        <s v="Harrisonburg city"/>
        <s v="Augusta"/>
        <s v="Caldwell"/>
        <s v="Ralls"/>
        <s v="Scioto"/>
        <s v="Pitkin"/>
        <s v="Elbert"/>
        <s v="Chariton"/>
        <s v="Jennings"/>
        <s v="Kenton"/>
        <s v="Macoupin"/>
        <s v="Maui"/>
        <s v="Kit Carson"/>
        <s v="Albemarle"/>
        <s v="Gunnison"/>
        <s v="Fresno"/>
        <s v="Nicholas"/>
        <s v="King and Queen"/>
        <s v="Cloud"/>
        <s v="Kanawha"/>
        <s v="Hanover"/>
        <s v="Graham"/>
        <s v="Greenup"/>
        <s v="San Benito"/>
        <s v="King William"/>
        <s v="Rooks"/>
        <s v="Monterey"/>
        <s v="Osborne"/>
        <s v="Staunton city"/>
        <s v="Pottawatomie"/>
        <s v="Ray"/>
        <s v="Riley"/>
        <s v="Kalawao"/>
        <s v="Charlottesville city"/>
        <s v="Bath"/>
        <s v="Piute"/>
        <s v="Switzerland"/>
        <s v="Cabell"/>
        <s v="Chaffee"/>
        <s v="Inyo"/>
        <s v="Bracken"/>
        <s v="Effingham"/>
        <s v="Fluvanna"/>
        <s v="Waynesboro city"/>
        <s v="Jersey"/>
        <s v="Audrain"/>
        <s v="Goochland"/>
        <s v="Greenbrier"/>
        <s v="Leavenworth"/>
        <s v="Teller"/>
        <s v="Rockbridge"/>
        <s v="El Paso"/>
        <s v="Mathews"/>
        <s v="Henrico"/>
        <s v="New Kent"/>
        <s v="Robertson"/>
        <s v="Trimble"/>
        <s v="Fleming"/>
        <s v="Bond"/>
        <s v="Buckingham"/>
        <s v="Powhatan"/>
        <s v="Richmond city"/>
        <s v="James city"/>
        <s v="Wallace"/>
        <s v="Shawnee"/>
        <s v="Montrose"/>
        <s v="Wyandotte"/>
        <s v="Geary"/>
        <s v="Alleghany"/>
        <s v="Wabaunsee"/>
        <s v="Charles city"/>
        <s v="Amherst"/>
        <s v="Gove"/>
        <s v="Chesterfield"/>
        <s v="Rowan"/>
        <s v="Callaway"/>
        <s v="Trego"/>
        <s v="Ellis"/>
        <s v="St. Charles"/>
        <s v="Russell"/>
        <s v="Lexington city"/>
        <s v="Cooper"/>
        <s v="Buena Vista city"/>
        <s v="Williamsburg city"/>
        <s v="Oldham"/>
        <s v="Elliott"/>
        <s v="Botetourt"/>
        <s v="Bourbon"/>
        <s v="Covington city"/>
        <s v="Amelia"/>
        <s v="Prince George"/>
        <s v="Newport News city"/>
        <s v="Raleigh"/>
        <s v="Poquoson city"/>
        <s v="Hopewell city"/>
        <s v="Moniteau"/>
        <s v="Summers"/>
        <s v="Surry"/>
        <s v="Pettis"/>
        <s v="Appomattox"/>
        <s v="Dubois"/>
        <s v="Hampton city"/>
        <s v="Colonial Heights city"/>
        <s v="St. Louis city"/>
        <s v="Isle of Wight"/>
        <s v="Petersburg city"/>
        <s v="Mingo"/>
        <s v="Gibson"/>
        <s v="Edwards"/>
        <s v="Dinwiddie"/>
        <s v="Craig"/>
        <s v="Prince Edward"/>
        <s v="Ellsworth"/>
        <s v="Osage"/>
        <s v="Ouray"/>
        <s v="Tulare"/>
        <s v="Virginia Beach city"/>
        <s v="Lynchburg city"/>
        <s v="Norfolk city"/>
        <s v="Saguache"/>
        <s v="Gasconade"/>
        <s v="Menifee"/>
        <s v="Cole"/>
        <s v="Nottoway"/>
        <s v="Portsmouth city"/>
        <s v="Wichita"/>
        <s v="Pueblo"/>
        <s v="San Miguel"/>
        <s v="Southampton"/>
        <s v="Kiowa"/>
        <s v="Suffolk city"/>
        <s v="Anderson"/>
        <s v="Ness"/>
        <s v="Crowley"/>
        <s v="Magoffin"/>
        <s v="Chesapeake city"/>
        <s v="Spencer"/>
        <s v="Charlotte"/>
        <s v="Barton"/>
        <s v="Bullitt"/>
        <s v="Bedford city"/>
        <s v="Giles"/>
        <s v="Roanoke"/>
        <s v="Jessamine"/>
        <s v="Lunenburg"/>
        <s v="Warrick"/>
        <s v="Wolfe"/>
        <s v="Hinsdale"/>
        <s v="Brunswick"/>
        <s v="Roanoke city"/>
        <s v="Posey"/>
        <s v="Estill"/>
        <s v="Salem city"/>
        <s v="Vanderburgh"/>
        <s v="McDowell"/>
        <s v="Greensville"/>
        <s v="Breckinridge"/>
        <s v="Miller"/>
        <s v="Currituck"/>
        <s v="Pittsylvania"/>
        <s v="Dolores"/>
        <s v="Breathitt"/>
        <s v="Bates"/>
        <s v="Garrard"/>
        <s v="Halifax"/>
        <s v="Franklin city"/>
        <s v="Otero"/>
        <s v="Coffey"/>
        <s v="Bent"/>
        <s v="San Luis Obispo"/>
        <s v="Bland"/>
        <s v="Maries"/>
        <s v="Prowers"/>
        <s v="Mecklenburg"/>
        <s v="Gates"/>
        <s v="Knott"/>
        <s v="Emporia city"/>
        <s v="Boyle"/>
        <s v="Pasquotank"/>
        <s v="Kearny"/>
        <s v="Finney"/>
        <s v="Radford city"/>
        <s v="Ste. Genevieve"/>
        <s v="Hertford"/>
        <s v="Owsley"/>
        <s v="Huerfano"/>
        <s v="Hodgeman"/>
        <s v="Larue"/>
        <s v="Mohave"/>
        <s v="St. Francois"/>
        <s v="Dickenson"/>
        <s v="Montezuma"/>
        <s v="Rio Grande"/>
        <s v="Perquimans"/>
        <s v="Rockcastle"/>
        <s v="Dare"/>
        <s v="Wythe"/>
        <s v="Chowan"/>
        <s v="Casey"/>
        <s v="Reno"/>
        <s v="Kern"/>
        <s v="Greenwood"/>
        <s v="Harvey"/>
        <s v="Williamson"/>
        <s v="La Plata"/>
        <s v="Letcher"/>
        <s v="Hickory"/>
        <s v="Leslie"/>
        <s v="Wise"/>
        <s v="Hawaii"/>
        <s v="Patrick"/>
        <s v="Alamosa"/>
        <s v="Grayson"/>
        <s v="Vance"/>
        <s v="Smyth"/>
        <s v="Coconino"/>
        <s v="Laurel"/>
        <s v="Bertie"/>
        <s v="Gray"/>
        <s v="Granville"/>
        <s v="Las Animas"/>
        <s v="Woodson"/>
        <s v="Danville city"/>
        <s v="Martinsville city"/>
        <s v="Person"/>
        <s v="Hart"/>
        <s v="Laclede"/>
        <s v="Hopkins"/>
        <s v="Costilla"/>
        <s v="Caswell"/>
        <s v="Tyrrell"/>
        <s v="Dent"/>
        <s v="Archuleta"/>
        <s v="Crittenden"/>
        <s v="Norton city"/>
        <s v="Edmonson"/>
        <s v="Pratt"/>
        <s v="Muhlenberg"/>
        <s v="Cape Girardeau"/>
        <s v="Navajo"/>
        <s v="Galax city"/>
        <s v="Bollinger"/>
        <s v="Stokes"/>
        <s v="Haskell"/>
        <s v="Edgecombe"/>
        <s v="Conejos"/>
        <s v="Baca"/>
        <s v="Nash"/>
        <s v="Reynolds"/>
        <s v="Neosho"/>
        <s v="Bell"/>
        <s v="Kingman"/>
        <s v="Wilson"/>
        <s v="Metcalfe"/>
        <s v="Apache"/>
        <s v="Barren"/>
        <s v="Texas"/>
        <s v="Durham"/>
        <s v="San Bernardino"/>
        <s v="McCreary"/>
        <s v="Ashe"/>
        <s v="Massac"/>
        <s v="Alamance"/>
        <s v="Dade"/>
        <s v="Bristol city"/>
        <s v="Alexander"/>
        <s v="Guilford"/>
        <s v="Wake"/>
        <s v="Wilkes"/>
        <s v="Beaufort"/>
        <s v="Pitt"/>
        <s v="Forsyth"/>
        <s v="Ballard"/>
        <s v="McCracken"/>
        <s v="Hawkins"/>
        <s v="Santa Barbara"/>
        <s v="Barber"/>
        <s v="Yadkin"/>
        <s v="Cowley"/>
        <s v="Sumner"/>
        <s v="Rio Arriba"/>
        <s v="Watauga"/>
        <s v="Comanche"/>
        <s v="Claiborne"/>
        <s v="Labette"/>
        <s v="Harper"/>
        <s v="Johnston"/>
        <s v="Trigg"/>
        <s v="Simpson"/>
        <s v="Stoddard"/>
        <s v="Taos"/>
        <s v="Mississippi"/>
        <s v="Chatham"/>
        <s v="Avery"/>
        <s v="Davidson"/>
        <s v="Davie"/>
        <s v="Pickett"/>
        <s v="Graves"/>
        <s v="Carlisle"/>
        <s v="Grainger"/>
        <s v="Iredell"/>
        <s v="Fentress"/>
        <s v="Unicoi"/>
        <s v="Pamlico"/>
        <s v="Hamblen"/>
        <s v="Howell"/>
        <s v="Craven"/>
        <s v="Ventura"/>
        <s v="Cimarron"/>
        <s v="Overton"/>
        <s v="Lenoir"/>
        <s v="New Madrid"/>
        <s v="Calloway"/>
        <s v="Carteret"/>
        <s v="Hickman"/>
        <s v="Stone"/>
        <s v="Harnett"/>
        <s v="Yancey"/>
        <s v="Stewart"/>
        <s v="Oregon"/>
        <s v="Cocke"/>
        <s v="Woods"/>
        <s v="Nowata"/>
        <s v="Alfalfa"/>
        <s v="Kay"/>
        <s v="Trousdale"/>
        <s v="Los Angeles"/>
        <s v="Catawba"/>
        <s v="Moore"/>
        <s v="Ozark"/>
        <s v="Cheatham"/>
        <s v="Taney"/>
        <s v="Sampson"/>
        <s v="Dunklin"/>
        <s v="Woodward"/>
        <s v="Duplin"/>
        <s v="Weakley"/>
        <s v="Obion"/>
        <s v="McDonald"/>
        <s v="Buncombe"/>
        <s v="Stanly"/>
        <s v="Cabarrus"/>
        <s v="Dickson"/>
        <s v="Sandoval"/>
        <s v="Yavapai"/>
        <s v="Onslow"/>
        <s v="Haywood"/>
        <s v="Blount"/>
        <s v="Dallam"/>
        <s v="Pemiscot"/>
        <s v="Rutherford"/>
        <s v="McKinley"/>
        <s v="Cleveland"/>
        <s v="Sharp"/>
        <s v="Hoke"/>
        <s v="Loudon"/>
        <s v="Humphreys"/>
        <s v="Rogers"/>
        <s v="Baxter"/>
        <s v="Hansford"/>
        <s v="Ochiltree"/>
        <s v="Mora"/>
        <s v="Lipscomb"/>
        <s v="Gaston"/>
        <s v="Swain"/>
        <s v="Mayes"/>
        <s v="Major"/>
        <s v="Cannon"/>
        <s v="Rhea"/>
        <s v="Dyer"/>
        <s v="Anson"/>
        <s v="Tulsa"/>
        <s v="Bledsoe"/>
        <s v="Robeson"/>
        <s v="Pender"/>
        <s v="Bladen"/>
        <s v="Izard"/>
        <s v="Santa Fe"/>
        <s v="Los Alamos"/>
        <s v="McMinn"/>
        <s v="Transylvania"/>
        <s v="Maury"/>
        <s v="Crockett"/>
        <s v="Payne"/>
        <s v="Coffee"/>
        <s v="Hartley"/>
        <s v="Spartanburg"/>
        <s v="Lauderdale"/>
        <s v="Craighead"/>
        <s v="Searcy"/>
        <s v="Greenville"/>
        <s v="Kingfisher"/>
        <s v="Wagoner"/>
        <s v="Sequatchie"/>
        <s v="Creek"/>
        <s v="Marlboro"/>
        <s v="Hemphill"/>
        <s v="Independence"/>
        <s v="New Hanover"/>
        <s v="Roger Mills"/>
        <s v="Bradley"/>
        <s v="Dillon"/>
        <s v="Pickens"/>
        <s v="Columbus"/>
        <s v="Riverside"/>
        <s v="Oconee"/>
        <s v="Quay"/>
        <s v="Okmulgee"/>
        <s v="Poinsett"/>
        <s v="Cibola"/>
        <s v="Rabun"/>
        <s v="Darlington"/>
        <s v="Muskogee"/>
        <s v="Kershaw"/>
        <s v="Cleburne"/>
        <s v="Towns"/>
        <s v="Laurens"/>
        <s v="Horry"/>
        <s v="Fannin"/>
        <s v="Canadian"/>
        <s v="Oklahoma"/>
        <s v="Hardeman"/>
        <s v="Carson"/>
        <s v="McNairy"/>
        <s v="Bernalillo"/>
        <s v="Sequoyah"/>
        <s v="Whitfield"/>
        <s v="Okfuskee"/>
        <s v="Catoosa"/>
        <s v="La Paz"/>
        <s v="Habersham"/>
        <s v="Cross"/>
        <s v="Walker"/>
        <s v="Newberry"/>
        <s v="Woodruff"/>
        <s v="Caddo"/>
        <s v="Conway"/>
        <s v="Beckham"/>
        <s v="Stephens"/>
        <s v="Guadalupe"/>
        <s v="Lumpkin"/>
        <s v="Washita"/>
        <s v="Sebastian"/>
        <s v="Seminole"/>
        <s v="Faulkner"/>
        <s v="Limestone"/>
        <s v="Abbeville"/>
        <s v="Gila"/>
        <s v="San Diego"/>
        <s v="Valencia"/>
        <s v="Torrance"/>
        <s v="Le Flore"/>
        <s v="Sumter"/>
        <s v="Grady"/>
        <s v="Yell"/>
        <s v="Deaf Smith"/>
        <s v="Tishomingo"/>
        <s v="St. Francis"/>
        <s v="McClain"/>
        <s v="Alcorn"/>
        <s v="Banks"/>
        <s v="Lexington"/>
        <s v="Pittsburg"/>
        <s v="Gordon"/>
        <s v="Randall"/>
        <s v="Tippah"/>
        <s v="Colbert"/>
        <s v="Clarendon"/>
        <s v="Donley"/>
        <s v="Catron"/>
        <s v="Saluda"/>
        <s v="Collingsworth"/>
        <s v="Williamsburg"/>
        <s v="DeSoto"/>
        <s v="Chattooga"/>
        <s v="Maricopa"/>
        <s v="Georgetown"/>
        <s v="Lonoke"/>
        <s v="Greer"/>
        <s v="Socorro"/>
        <s v="Bartow"/>
        <s v="Prentiss"/>
        <s v="Imperial"/>
        <s v="Tunica"/>
        <s v="Latimer"/>
        <s v="Harmon"/>
        <s v="McCormick"/>
        <s v="De Baca"/>
        <s v="Edgefield"/>
        <s v="Tate"/>
        <s v="Pontotoc"/>
        <s v="Aiken"/>
        <s v="Oglethorpe"/>
        <s v="Gwinnett"/>
        <s v="Barrow"/>
        <s v="Parmer"/>
        <s v="Castro"/>
        <s v="Orangeburg"/>
        <s v="Swisher"/>
        <s v="Garvin"/>
        <s v="Garland"/>
        <s v="Briscoe"/>
        <s v="Itawamba"/>
        <s v="Cullman"/>
        <s v="Childress"/>
        <s v="Panola"/>
        <s v="Cobb"/>
        <s v="Coal"/>
        <s v="Etowah"/>
        <s v="Winston"/>
        <s v="Walton"/>
        <s v="Quitman"/>
        <s v="Coahoma"/>
        <s v="Arkansas"/>
        <s v="Pushmataha"/>
        <s v="Atoka"/>
        <s v="Tillman"/>
        <s v="Taliaferro"/>
        <s v="Charleston"/>
        <s v="McDuffie"/>
        <s v="Barnwell"/>
        <s v="Hot Spring"/>
        <s v="Bamberg"/>
        <s v="Haralson"/>
        <s v="Rockdale"/>
        <s v="McCurtain"/>
        <s v="Cotton"/>
        <s v="Wilbarger"/>
        <s v="Bailey"/>
        <s v="Greenlee"/>
        <s v="Lamb"/>
        <s v="Yalobusha"/>
        <s v="Pinal"/>
        <s v="Hale"/>
        <s v="Lamar"/>
        <s v="Tallahatchie"/>
        <s v="Colleton"/>
        <s v="Motley"/>
        <s v="Chaves"/>
        <s v="Cottle"/>
        <s v="Bolivar"/>
        <s v="Glascock"/>
        <s v="Desha"/>
        <s v="Foard"/>
        <s v="Allendale"/>
        <s v="Butts"/>
        <s v="Talladega"/>
        <s v="Coweta"/>
        <s v="Hampton"/>
        <s v="Sunflower"/>
        <s v="Choctaw"/>
        <s v="Bryan"/>
        <s v="Screven"/>
        <s v="Grenada"/>
        <s v="Spalding"/>
        <s v="Lowndes"/>
        <s v="Heard"/>
        <s v="Love"/>
        <s v="Baldwin"/>
        <s v="Hempstead"/>
        <s v="Tuscaloosa"/>
        <s v="Leflore"/>
        <s v="Jenkins"/>
        <s v="Montague"/>
        <s v="Cochran"/>
        <s v="Little River"/>
        <s v="Red River"/>
        <s v="Hockley"/>
        <s v="Cooke"/>
        <s v="Lubbock"/>
        <s v="Meriwether"/>
        <s v="Crosby"/>
        <s v="Drew"/>
        <s v="Dickens"/>
        <s v="Troup"/>
        <s v="Ouachita"/>
        <s v="Wilkinson"/>
        <s v="Oktibbeha"/>
        <s v="Baylor"/>
        <s v="Archer"/>
        <s v="Emanuel"/>
        <s v="Lea"/>
        <s v="Bibb"/>
        <s v="Upson"/>
        <s v="Bowie"/>
        <s v="Twiggs"/>
        <s v="Chambers"/>
        <s v="Pima"/>
        <s v="Bulloch"/>
        <s v="Chicot"/>
        <s v="Tallapoosa"/>
        <s v="Coosa"/>
        <s v="Noxubee"/>
        <s v="Candler"/>
        <s v="Chilton"/>
        <s v="Harris"/>
        <s v="Yoakum"/>
        <s v="Attala"/>
        <s v="Terry"/>
        <s v="Ashley"/>
        <s v="Peach"/>
        <s v="Lynn"/>
        <s v="Garza"/>
        <s v="Jack"/>
        <s v="Treutlen"/>
        <s v="Bleckley"/>
        <s v="Dona Ana"/>
        <s v="Stonewall"/>
        <s v="Hidalgo"/>
        <s v="Denton"/>
        <s v="Throckmorton"/>
        <s v="Titus"/>
        <s v="Hunt"/>
        <s v="Young"/>
        <s v="Collin"/>
        <s v="Toombs"/>
        <s v="Evans"/>
        <s v="Tattnall"/>
        <s v="Muscogee"/>
        <s v="Sharkey"/>
        <s v="Kemper"/>
        <s v="Cochise"/>
        <s v="Chattahoochee"/>
        <s v="Yazoo"/>
        <s v="Autauga"/>
        <s v="Neshoba"/>
        <s v="Leake"/>
        <s v="Issaquena"/>
        <s v="Schley"/>
        <s v="East Carroll"/>
        <s v="West Carroll"/>
        <s v="Luna"/>
        <s v="Morehouse"/>
        <s v="Gaines"/>
        <s v="Dooly"/>
        <s v="Camp"/>
        <s v="Long"/>
        <s v="Bossier"/>
        <s v="Telfair"/>
        <s v="Borden"/>
        <s v="Scurry"/>
        <s v="Fisher"/>
        <s v="Palo Pinto"/>
        <s v="Parker"/>
        <s v="Wilcox"/>
        <s v="Tarrant"/>
        <s v="Shackelford"/>
        <s v="Rains"/>
        <s v="Rockwall"/>
        <s v="Appling"/>
        <s v="Jeff Davis"/>
        <s v="Marengo"/>
        <s v="Bullock"/>
        <s v="Crisp"/>
        <s v="Van Zandt"/>
        <s v="Kaufman"/>
        <s v="Rankin"/>
        <s v="Hinds"/>
        <s v="Ben Hill"/>
        <s v="Terrell"/>
        <s v="Bacon"/>
        <s v="Andrews"/>
        <s v="Gregg"/>
        <s v="Bienville"/>
        <s v="Irwin"/>
        <s v="Nolan"/>
        <s v="Crenshaw"/>
        <s v="Glynn"/>
        <s v="Hood"/>
        <s v="Callahan"/>
        <s v="Eastland"/>
        <s v="Erath"/>
        <s v="Ware"/>
        <s v="Brantley"/>
        <s v="Tift"/>
        <s v="Dougherty"/>
        <s v="Tensas"/>
        <s v="De Soto"/>
        <s v="Hudspeth"/>
        <s v="Atkinson"/>
        <s v="Navarro"/>
        <s v="Somervell"/>
        <s v="Culberson"/>
        <s v="Copiah"/>
        <s v="Winkler"/>
        <s v="Winn"/>
        <s v="Dale"/>
        <s v="Ector"/>
        <s v="Reeves"/>
        <s v="Conecuh"/>
        <s v="Loving"/>
        <s v="Natchitoches"/>
        <s v="Bosque"/>
        <s v="Early"/>
        <s v="Glasscock"/>
        <s v="Colquitt"/>
        <s v="Sterling"/>
        <s v="Coke"/>
        <s v="Clinch"/>
        <s v="Runnels"/>
        <s v="Charlton"/>
        <s v="Coleman"/>
        <s v="Lanier"/>
        <s v="Catahoula"/>
        <s v="Covington"/>
        <s v="Jefferson Davis"/>
        <s v="Freestone"/>
        <s v="Brooks"/>
        <m/>
        <s v="Sabine"/>
        <s v="Concordia"/>
        <s v="Nacogdoches"/>
        <s v="McLennan"/>
        <s v="Geneva"/>
        <s v="Crane"/>
        <s v="Echols"/>
        <s v="Upton"/>
        <s v="Tom Green"/>
        <s v="Reagan"/>
        <s v="Escambia"/>
        <s v="Forrest"/>
        <s v="Coryell"/>
        <s v="Duval"/>
        <s v="San Augustine"/>
        <s v="Leon"/>
        <s v="Concho"/>
        <s v="Irion"/>
        <s v="Rapides"/>
        <s v="Walthall"/>
        <s v="Mobile"/>
        <s v="Angelina"/>
        <s v="Pecos"/>
        <s v="Amite"/>
        <s v="McCulloch"/>
        <s v="Okaloosa"/>
        <s v="Falls"/>
        <s v="San Saba"/>
        <s v="Santa Rosa"/>
        <s v="Lampasas"/>
        <s v="Avoyelles"/>
        <s v="Gadsden"/>
        <s v="St. Johns"/>
        <s v="Suwannee"/>
        <s v="George"/>
        <s v="Pearl River"/>
        <s v="Tangipahoa"/>
        <s v="St. Helena"/>
        <s v="West Feliciana"/>
        <s v="East Feliciana"/>
        <s v="Schleicher"/>
        <s v="Pointe Coupee"/>
        <s v="Milam"/>
        <s v="Evangeline"/>
        <s v="Wakulla"/>
        <s v="Burnet"/>
        <s v="Brazos"/>
        <s v="St. Landry"/>
        <s v="Beauregard"/>
        <s v="Alachua"/>
        <s v="Presidio"/>
        <s v="Llano"/>
        <s v="St. Tammany"/>
        <s v="San Jacinto"/>
        <s v="East Baton Rouge"/>
        <s v="Gilchrist"/>
        <s v="Gulf"/>
        <s v="Grimes"/>
        <s v="Flagler"/>
        <s v="Brewster"/>
        <s v="West Baton Rouge"/>
        <s v="Sutton"/>
        <s v="Dixie"/>
        <s v="Kimble"/>
        <s v="Burleson"/>
        <s v="Iberville"/>
        <s v="Volusia"/>
        <s v="Travis"/>
        <s v="St. Martin"/>
        <s v="Acadia"/>
        <s v="Levy"/>
        <s v="Calcasieu"/>
        <s v="Gillespie"/>
        <s v="Ascension"/>
        <s v="Blanco"/>
        <s v="St. John the Baptist"/>
        <s v="St. Bernard"/>
        <s v="Bastrop"/>
        <s v="Val Verde"/>
        <s v="St. James"/>
        <s v="Hays"/>
        <s v="Kerr"/>
        <s v="Iberia"/>
        <s v="Assumption"/>
        <s v="Waller"/>
        <s v="Plaquemines"/>
        <s v="Real"/>
        <s v="Lafourche"/>
        <s v="St. Mary"/>
        <s v="Austin"/>
        <s v="Brevard"/>
        <s v="Citrus"/>
        <s v="Comal"/>
        <s v="Terrebonne"/>
        <s v="Colorado"/>
        <s v="Bandera"/>
        <s v="Fort Bend"/>
        <s v="Gonzales"/>
        <s v="Bexar"/>
        <s v="Hernando"/>
        <s v="Kinney"/>
        <s v="Uvalde"/>
        <s v="Wharton"/>
        <s v="Galveston"/>
        <s v="Lavaca"/>
        <s v="Brazoria"/>
        <s v="Pasco"/>
        <s v="DeWitt"/>
        <s v="Atascosa"/>
        <s v="Matagorda"/>
        <s v="Karnes"/>
        <s v="Indian River"/>
        <s v="Pinellas"/>
        <s v="Maverick"/>
        <s v="Zavala"/>
        <s v="Frio"/>
        <s v="Victoria"/>
        <s v="Okeechobee"/>
        <s v="Goliad"/>
        <s v="St. Lucie"/>
        <s v="Highlands"/>
        <s v="Hardee"/>
        <s v="Live Oak"/>
        <s v="Manatee"/>
        <s v="Bee"/>
        <s v="Dimmit"/>
        <s v="McMullen"/>
        <s v="Refugio"/>
        <s v="Glades"/>
        <s v="Sarasota"/>
        <s v="Palm Beach"/>
        <s v="Aransas"/>
        <s v="Webb"/>
        <s v="Hendry"/>
        <s v="San Patricio"/>
        <s v="Jim Wells"/>
        <s v="Nueces"/>
        <s v="Broward"/>
        <s v="Collier"/>
        <s v="Kleberg"/>
        <s v="Jim Hogg"/>
        <s v="Zapata"/>
        <s v="Kenedy"/>
        <s v="Starr"/>
        <s v="Willacy"/>
      </sharedItems>
    </cacheField>
    <cacheField name="AAPG_BASIN" numFmtId="1">
      <sharedItems containsBlank="1"/>
    </cacheField>
    <cacheField name="AAPG_revis" numFmtId="1">
      <sharedItems containsBlank="1" count="105">
        <s v="Arctic Coastal Plains Province"/>
        <s v="Not Assigned - SURVEY AVERAGE"/>
        <s v="Yukon-Koyukuk Province"/>
        <s v="Interior Lowlands Basin"/>
        <s v="Copper River Basin"/>
        <s v="AK Cook Inlet Basin"/>
        <s v="Bristol Bay Basin"/>
        <s v="Kodiak State"/>
        <s v="Gulf of Alaska Basin"/>
        <s v="Southeastern Alaska Provinces"/>
        <s v="Bellingham Basin"/>
        <s v="N. Cascades-Okanagan Prov"/>
        <s v="Western Columbia Basin"/>
        <s v="Puget Sound Province"/>
        <s v="Idaho Mountains Province"/>
        <s v="New England Province"/>
        <s v="Montana Folded Belt"/>
        <s v="North Western Overthrust"/>
        <s v="Sweetgrass Arch"/>
        <s v="Eastern Columbia Basin"/>
        <s v="Central Montana Uplift"/>
        <s v="Williston Basin"/>
        <s v="Sioux Uplift"/>
        <s v="Wisconsin Arch"/>
        <s v="Michigan Basin"/>
        <s v="Powder River Basin"/>
        <s v="Adirondack Uplift"/>
        <s v="Snake River Basin"/>
        <s v="Southern Oregon Basin"/>
        <s v="Big Horn Basin"/>
        <s v="Appalachian Basin"/>
        <s v="Klamath Mountains Province"/>
        <s v="Central Western Overthrust noWY"/>
        <s v="Yellowstone Province"/>
        <s v="Atlantic Coast Basin"/>
        <s v="Iowa Shelf"/>
        <s v="Wind River Basin"/>
        <s v="Eel River Basin"/>
        <s v="Appalachian Basin (Eastern Overthrust Area)"/>
        <s v="Green River Basin"/>
        <s v="Central Western Overthrust"/>
        <s v="Great Basin Province"/>
        <s v="Chadron Arch"/>
        <s v="Piedmont-Blue Ridge Prov"/>
        <s v="Denver Basin noCO"/>
        <s v="Sacramento Basin"/>
        <s v="Cambridge Arch-Central Kansas Uplift"/>
        <s v="Northern Coast Range Prov"/>
        <s v="Salina Basin"/>
        <s v="Overthrust&amp;Wasatch Uplift"/>
        <s v="Sierra Nevada Province"/>
        <s v="Cincinnati Arch"/>
        <s v="Illinois Basin"/>
        <s v="Uinta Basin"/>
        <s v="Forest City Basin"/>
        <s v="South Western Overthrust"/>
        <s v="North Park Basin"/>
        <s v="Nemaha Uplift"/>
        <s v="Denver Basin"/>
        <s v="Santa Cruz Basin"/>
        <s v="Piceance Basin"/>
        <s v="Ozark Uplift"/>
        <s v="Paradox Basin"/>
        <s v="San Joaquin Basin"/>
        <s v="Eagle Basin"/>
        <s v="South Park Basin"/>
        <s v="Las Animas Arch"/>
        <s v="Coastal Basins"/>
        <s v="Anadarko Basin"/>
        <s v="San Juan Mountains Prov"/>
        <s v="San Luis Basin"/>
        <s v="Plateau Sedimentary Prov"/>
        <s v="Sedgwick Basin"/>
        <s v="Las Vegas-Raton Basin"/>
        <s v="Cherokee Platform"/>
        <s v="San Juan Basin"/>
        <s v="Black Mesa Basin"/>
        <s v="Mojave Basin"/>
        <s v="Upper Mississippi Embaymnt"/>
        <s v="Santa Maria Basin"/>
        <s v="Sierra Grande Uplift"/>
        <s v="Ventura Basin"/>
        <s v="Palo Duro Basin"/>
        <s v="Los Angeles Basin"/>
        <s v="Basin-And-Range Province"/>
        <s v="Estancia Basin"/>
        <s v="Arkoma Basin"/>
        <s v="Salton Basin"/>
        <s v="Capistrano Basin"/>
        <s v="Black Warrior Basin"/>
        <s v="Orogrande Basin"/>
        <s v="Bend Arch-Fort Worth Basin"/>
        <s v="Southern Oklahoma"/>
        <s v="Permian Basin"/>
        <s v="Desha Basin"/>
        <s v="Louisiana-Mississippi Salt Basins"/>
        <s v="S.GA Sedimentary Prov"/>
        <s v="Mid-Gulf Coast Basin"/>
        <s v="Permian Basin noNM"/>
        <s v="East Texas Basin"/>
        <s v="Pedregosa Basin"/>
        <m/>
        <s v="Florida Platform"/>
        <s v="Western Gulf"/>
        <s v="Marathon Thrust Belt"/>
      </sharedItems>
    </cacheField>
    <cacheField name="CENSARA_BA" numFmtId="1">
      <sharedItems containsBlank="1"/>
    </cacheField>
    <cacheField name="INITIAL_DA" numFmtId="1">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ames King" refreshedDate="42886.690436574077" createdVersion="4" refreshedVersion="4" recordCount="490">
  <cacheSource type="worksheet">
    <worksheetSource ref="A5:J495" sheet="all_src_inventory" r:id="rId2"/>
  </cacheSource>
  <cacheFields count="10">
    <cacheField name="Source" numFmtId="0">
      <sharedItems count="9">
        <s v="Unpermitted Source"/>
        <s v="WYDEQ Permitted Sources"/>
        <s v="EPA Permitted"/>
        <s v="EPA Title 5" u="1"/>
        <s v="EPA UO EI" u="1"/>
        <s v="Regulation 7 Report" u="1"/>
        <s v="APENs" u="1"/>
        <s v="UTDEQ Point Source" u="1"/>
        <s v="EPA Part 71" u="1"/>
      </sharedItems>
    </cacheField>
    <cacheField name="STFIPs" numFmtId="0">
      <sharedItems containsMixedTypes="1" containsNumber="1" containsInteger="1" minValue="56" maxValue="56"/>
    </cacheField>
    <cacheField name="FIPS" numFmtId="0">
      <sharedItems containsMixedTypes="1" containsNumber="1" containsInteger="1" minValue="4900701" maxValue="4904702" count="13">
        <s v="56013"/>
        <s v="5601301"/>
        <s v="5601302"/>
        <n v="4900701" u="1"/>
        <n v="4904701" u="1"/>
        <n v="4901502" u="1"/>
        <n v="4901301" u="1"/>
        <n v="4901901" u="1"/>
        <n v="4900702" u="1"/>
        <n v="4904702" u="1"/>
        <n v="4901302" u="1"/>
        <n v="4901902" u="1"/>
        <n v="4901501" u="1"/>
      </sharedItems>
    </cacheField>
    <cacheField name="SCC" numFmtId="0">
      <sharedItems containsMixedTypes="1" containsNumber="1" containsInteger="1" minValue="10200602" maxValue="40400340" count="80">
        <s v="2310001630"/>
        <s v="2310001610"/>
        <s v="2310001620"/>
        <s v="2310000220"/>
        <s v="2310000700"/>
        <s v="2310000100"/>
        <s v="2310000300"/>
        <s v="2310003200"/>
        <s v="2310000230"/>
        <s v="2310000801"/>
        <s v="2310000802"/>
        <s v="2310000820"/>
        <s v="2310002230"/>
        <s v="2310002240"/>
        <s v="2310002231"/>
        <s v="2310001611"/>
        <s v="2310003100"/>
        <s v="2310000330"/>
        <s v="2310001640"/>
        <s v="2310001650"/>
        <s v="2310021410"/>
        <s v="2310020600"/>
        <s v="2310001631"/>
        <s v="2310022000"/>
        <n v="20200253"/>
        <n v="20200252"/>
        <s v="20200202"/>
        <n v="31000404"/>
        <n v="31000301"/>
        <n v="40400301"/>
        <s v="31000203"/>
        <s v="31000205"/>
        <s v="31000404"/>
        <s v="31000302"/>
        <n v="31088800"/>
        <n v="20200200"/>
        <n v="31000201"/>
        <n v="31000302"/>
        <n v="31000215"/>
        <s v="20101020"/>
        <n v="31000299"/>
        <n v="20200204"/>
        <n v="31000227"/>
        <n v="31000502"/>
        <n v="20200202"/>
        <n v="31000205"/>
        <n v="31000220"/>
        <n v="31000207" u="1"/>
        <n v="31000303" u="1"/>
        <n v="20200102" u="1"/>
        <n v="31088811" u="1"/>
        <n v="30990013" u="1"/>
        <n v="30990023" u="1"/>
        <n v="31000304" u="1"/>
        <n v="31000506" u="1"/>
        <n v="31000209" u="1"/>
        <n v="31000203" u="1"/>
        <n v="31000305" u="1"/>
        <n v="40400312" u="1"/>
        <n v="20200254" u="1"/>
        <n v="40400313" u="1"/>
        <n v="40301011" u="1"/>
        <n v="20100102" u="1"/>
        <n v="31000306" u="1"/>
        <n v="40400250" u="1"/>
        <n v="40400314" u="1"/>
        <n v="10200602" u="1"/>
        <n v="40400302" u="1"/>
        <n v="20200201" u="1"/>
        <n v="40400315" u="1"/>
        <n v="20200256" u="1"/>
        <n v="31000228" u="1"/>
        <n v="20200305" u="1"/>
        <n v="40400340" u="1"/>
        <n v="38500101" u="1"/>
        <n v="20100202" u="1"/>
        <n v="30600508" u="1"/>
        <n v="40400311" u="1"/>
        <n v="30600903" u="1"/>
        <n v="31000414" u="1"/>
      </sharedItems>
    </cacheField>
    <cacheField name="Description" numFmtId="0">
      <sharedItems count="82">
        <s v="Venting - blowdowns"/>
        <s v="Venting - initial completions"/>
        <s v="Venting - recompletions"/>
        <s v="Drill rigs"/>
        <s v="Unpermitted Fugitives"/>
        <s v="Heaters"/>
        <s v="Pneumatic devices"/>
        <s v="Pneumatic pumps"/>
        <s v="Workover rigs"/>
        <s v="Gas Well Truck Loading"/>
        <s v="Oil Well Truck Loading"/>
        <s v="Gas Plant Truck Loading"/>
        <s v="Condensate tank "/>
        <s v="Oil Tank"/>
        <s v="Condensate tank flaring"/>
        <s v="Initial completion Flaring"/>
        <s v="Miscellaneous engines"/>
        <s v="Artificial Lift"/>
        <s v="Venting - Compressor Startup "/>
        <s v="Venting - Compressor Shutdown"/>
        <s v="Dehydrator"/>
        <s v="Compressor engines"/>
        <s v="Blowdown Flaring"/>
        <s v="Amine Units"/>
        <s v="Process Heaters"/>
        <s v="Permitted Tank Losses"/>
        <s v="Natural Gas Production, Flares"/>
        <s v="Permitted Fugitives"/>
        <s v="Natural Gas Production, Gas Sweetening: Amine Process"/>
        <s v="Natural Gas Production, Flares Combusting Gases &gt;1000 BTU/scf"/>
        <s v="Compressor Blowdown"/>
        <s v="Natural Gas Production, Other Not Classified"/>
        <s v="Compressor Start Ups"/>
        <s v="Liquid Separator"/>
        <s v="Natural Gas Production, All Equipt Leak Fugitives"/>
        <s v="Truck Loading of Oil Wells" u="1"/>
        <s v="Oil Production, Processing Operations: Not Classified" u="1"/>
        <s v="Oil Production, Atmospheric Wash Tank: Flashing Loss" u="1"/>
        <s v="Small condensate tanks" u="1"/>
        <s v="Natural Gas Production, Incinerators Burning Waste Gas or Augmented Waste Gas" u="1"/>
        <s v="Natural Gas Production, Flanges and Connections" u="1"/>
        <s v="Loading Racks" u="1"/>
        <s v="Natural Gas Production, Gas Stripping Operations" u="1"/>
        <s v="Oil Production, Well Casing Vents" u="1"/>
        <s v="Truck Loading of Oil " u="1"/>
        <s v="Exempt engines" u="1"/>
        <s v="Saltwater Disposal Engines" u="1"/>
        <s v="Oil Production, Fugitives: Compressor Seals" u="1"/>
        <s v="Glycol Dehydrator" u="1"/>
        <s v="Flaring" u="1"/>
        <s v="Permitted Sources" u="1"/>
        <s v="CBM pump engines" u="1"/>
        <s v="Reciprocating: Crankcase Blowby" u="1"/>
        <s v="Natural Gas" u="1"/>
        <s v="Natural Gas Processing Facilities, Relief Valves" u="1"/>
        <s v="Fixed Roof Tank, Specialty Chem-working+breathing+flashing" u="1"/>
        <s v="Tank Losses" u="1"/>
        <s v="Water tank losses" u="1"/>
        <s v="Truck loading of condensate liquid" u="1"/>
        <s v="Crude Oil RVP 5: Breathing Loss (250000 Bbl. Tank Size)" u="1"/>
        <s v="Truck Loading of Condensate" u="1"/>
        <s v="Natural Gas Production, Hydrocarbon Skimmer" u="1"/>
        <s v="Fixed Roof Tank, Lube Oil, working+breathing+flashing losses" u="1"/>
        <s v="Natural Gas: Flares" u="1"/>
        <s v="Spills" u="1"/>
        <s v="Natural Gas Processing Facilities, Gas Sweeting: Amine Process" u="1"/>
        <s v="Oil/Water Separator" u="1"/>
        <s v="Oil-Water Separation Wastewater Holding Tanks" u="1"/>
        <s v="Natural Gas: Steam Generators" u="1"/>
        <s v="Mechanical Draft" u="1"/>
        <s v="Natural Gas Production, Compressor Seals" u="1"/>
        <s v="Natural Gas Processing Facilities, Flanges and Connections" u="1"/>
        <s v="Natural Gas: Incinerators" u="1"/>
        <s v="10-100 Million Btu/hr" u="1"/>
        <s v="Natural Gas Processing Facilities, Compressor Seals" u="1"/>
        <s v="Oil Production, Miscellaneous Well: General" u="1"/>
        <s v="Reciprocating" u="1"/>
        <s v="Natural Gas Processing Facilities, Process Valves" u="1"/>
        <s v="Natural Gas Production, Flares Combusting Gases &lt;1000 BTU/scf" u="1"/>
        <s v="Large condensate tanks" u="1"/>
        <s v="Dehydrator Flaring" u="1"/>
        <s v="Pressure Tanks (pressure relief from pop-off valves)" u="1"/>
      </sharedItems>
    </cacheField>
    <cacheField name="NOx (tons/year)" numFmtId="1">
      <sharedItems containsSemiMixedTypes="0" containsString="0" containsNumber="1" minValue="0" maxValue="570.97341485113975"/>
    </cacheField>
    <cacheField name="VOC (tons/year)" numFmtId="1">
      <sharedItems containsSemiMixedTypes="0" containsString="0" containsNumber="1" minValue="0" maxValue="6350.8288197599204"/>
    </cacheField>
    <cacheField name="CO (tons/year)" numFmtId="1">
      <sharedItems containsSemiMixedTypes="0" containsString="0" containsNumber="1" minValue="0" maxValue="356.3876282144227"/>
    </cacheField>
    <cacheField name="SOx (tons/year)" numFmtId="1">
      <sharedItems containsSemiMixedTypes="0" containsString="0" containsNumber="1" minValue="0" maxValue="61.01"/>
    </cacheField>
    <cacheField name="PM (tons/year)" numFmtId="1">
      <sharedItems containsSemiMixedTypes="0" containsString="0" containsNumber="1" minValue="0" maxValue="11.007549104638858"/>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ames King" refreshedDate="42886.690436921293" createdVersion="4" refreshedVersion="4" recordCount="49">
  <cacheSource type="worksheet">
    <worksheetSource ref="A5:K54" sheet="all_src_inventory"/>
  </cacheSource>
  <cacheFields count="11">
    <cacheField name="Source" numFmtId="0">
      <sharedItems containsBlank="1" count="11">
        <s v="Nonpoint Sources"/>
        <m u="1"/>
        <s v="WYDEQ Permitted Sources" u="1"/>
        <s v="Unpermitted Source" u="1"/>
        <s v="EPA Title 5" u="1"/>
        <s v="EPA UO EI" u="1"/>
        <s v="Regulation 7 Report" u="1"/>
        <s v="APENs" u="1"/>
        <s v="UTDEQ Point Source" u="1"/>
        <s v="EPA Part 71" u="1"/>
        <s v="EPA Permitted" u="1"/>
      </sharedItems>
    </cacheField>
    <cacheField name="Tribal/Non-tribal" numFmtId="0">
      <sharedItems/>
    </cacheField>
    <cacheField name="STFIPs" numFmtId="0">
      <sharedItems containsSemiMixedTypes="0" containsString="0" containsNumber="1" containsInteger="1" minValue="8" maxValue="8"/>
    </cacheField>
    <cacheField name="FIPS" numFmtId="0">
      <sharedItems containsMixedTypes="1" containsNumber="1" containsInteger="1" minValue="4900701" maxValue="4904702" count="15">
        <s v="8029"/>
        <s v="8045"/>
        <s v="8051"/>
        <s v="8077"/>
        <s v="8103"/>
        <n v="4900701" u="1"/>
        <n v="4904701" u="1"/>
        <n v="4901502" u="1"/>
        <n v="4901301" u="1"/>
        <n v="4901901" u="1"/>
        <n v="4900702" u="1"/>
        <n v="4904702" u="1"/>
        <n v="4901302" u="1"/>
        <n v="4901902" u="1"/>
        <n v="4901501" u="1"/>
      </sharedItems>
    </cacheField>
    <cacheField name="SCC" numFmtId="0">
      <sharedItems containsMixedTypes="1" containsNumber="1" containsInteger="1" minValue="10200602" maxValue="40400340" count="61">
        <s v="2310000220"/>
        <s v="2310021509"/>
        <s v="2310021100"/>
        <s v="2310000660"/>
        <s v="2310021603"/>
        <s v="2310021300"/>
        <s v="2310021310"/>
        <s v="2310000550"/>
        <s v="2310021601"/>
        <s v="2310021700"/>
        <s v="2310020800"/>
        <n v="31000207" u="1"/>
        <n v="31000303" u="1"/>
        <n v="31000201" u="1"/>
        <n v="20200204" u="1"/>
        <n v="20200102" u="1"/>
        <n v="20200252" u="1"/>
        <n v="31088811" u="1"/>
        <n v="30990013" u="1"/>
        <n v="30990023" u="1"/>
        <n v="31000304" u="1"/>
        <n v="20200253" u="1"/>
        <n v="31000506" u="1"/>
        <n v="31000209" u="1"/>
        <n v="31000203" u="1"/>
        <n v="31000305" u="1"/>
        <n v="40400312" u="1"/>
        <n v="31000299" u="1"/>
        <n v="20200254" u="1"/>
        <n v="20200200" u="1"/>
        <n v="40400313" u="1"/>
        <n v="40301011" u="1"/>
        <n v="20100102" u="1"/>
        <n v="40400301" u="1"/>
        <n v="31000306" u="1"/>
        <n v="40400250" u="1"/>
        <n v="40400314" u="1"/>
        <n v="10200602" u="1"/>
        <n v="40400302" u="1"/>
        <n v="20200201" u="1"/>
        <n v="40400315" u="1"/>
        <n v="31000227" u="1"/>
        <n v="20200256" u="1"/>
        <n v="20200202" u="1"/>
        <n v="31000228" u="1"/>
        <n v="31000404" u="1"/>
        <n v="20200305" u="1"/>
        <n v="40400340" u="1"/>
        <n v="38500101" u="1"/>
        <n v="31000220" u="1"/>
        <n v="20100202" u="1"/>
        <n v="30600508" u="1"/>
        <n v="31000502" u="1"/>
        <n v="31000205" u="1"/>
        <n v="40400311" u="1"/>
        <n v="31000301" u="1"/>
        <n v="31000215" u="1"/>
        <n v="30600903" u="1"/>
        <n v="31000302" u="1"/>
        <n v="31000414" u="1"/>
        <n v="31088800" u="1"/>
      </sharedItems>
    </cacheField>
    <cacheField name="Description" numFmtId="0">
      <sharedItems containsBlank="1" count="91">
        <s v="Drill Rigs"/>
        <s v="Nonpoint Fugitives"/>
        <s v="Nonpoint Heaters"/>
        <s v="Completions"/>
        <s v="Blowdowns"/>
        <s v="Pneumatic Devices"/>
        <s v="Pneumatic Pumps"/>
        <s v="Produced water "/>
        <s v="Well-head Engines"/>
        <s v="Truck Loading"/>
        <m u="1"/>
        <s v="Gas Well Truck Loading" u="1"/>
        <s v="Workover rigs" u="1"/>
        <s v="Truck Loading of Oil Wells" u="1"/>
        <s v="Natural Gas Production, All Equipt Leak Fugitives" u="1"/>
        <s v="Oil Production, Processing Operations: Not Classified" u="1"/>
        <s v="Oil Production, Atmospheric Wash Tank: Flashing Loss" u="1"/>
        <s v="Small condensate tanks" u="1"/>
        <s v="Initial completion Flaring" u="1"/>
        <s v="Permitted Fugitives" u="1"/>
        <s v="Natural Gas Production, Incinerators Burning Waste Gas or Augmented Waste Gas" u="1"/>
        <s v="Natural Gas Production, Flanges and Connections" u="1"/>
        <s v="Liquid Separator" u="1"/>
        <s v="Amine Units" u="1"/>
        <s v="Blowdown Flaring" u="1"/>
        <s v="Heaters" u="1"/>
        <s v="Loading Racks" u="1"/>
        <s v="Natural Gas Production, Gas Stripping Operations" u="1"/>
        <s v="Oil Production, Well Casing Vents" u="1"/>
        <s v="Truck Loading of Oil " u="1"/>
        <s v="Condensate tank " u="1"/>
        <s v="Exempt engines" u="1"/>
        <s v="Saltwater Disposal Engines" u="1"/>
        <s v="Oil Production, Fugitives: Compressor Seals" u="1"/>
        <s v="Gas Plant Truck Loading" u="1"/>
        <s v="Venting - Compressor Shutdown" u="1"/>
        <s v="Glycol Dehydrator" u="1"/>
        <s v="Venting - Compressor Startup " u="1"/>
        <s v="Flaring" u="1"/>
        <s v="Natural Gas Production, Other Not Classified" u="1"/>
        <s v="Oil Tank Flaring" u="1"/>
        <s v="Permitted Sources" u="1"/>
        <s v="CBM pump engines" u="1"/>
        <s v="Reciprocating: Crankcase Blowby" u="1"/>
        <s v="Natural Gas" u="1"/>
        <s v="Compressor engines" u="1"/>
        <s v="Natural Gas Processing Facilities, Relief Valves" u="1"/>
        <s v="Artificial Lift" u="1"/>
        <s v="Fixed Roof Tank, Specialty Chem-working+breathing+flashing" u="1"/>
        <s v="Tank Losses" u="1"/>
        <s v="Water tank losses" u="1"/>
        <s v="Truck loading of condensate liquid" u="1"/>
        <s v="Natural Gas Production, Gas Sweetening: Amine Process" u="1"/>
        <s v="Dehydrator" u="1"/>
        <s v="Crude Oil RVP 5: Breathing Loss (250000 Bbl. Tank Size)" u="1"/>
        <s v="Truck Loading of Condensate" u="1"/>
        <s v="Natural Gas Production, Hydrocarbon Skimmer" u="1"/>
        <s v="Oil Tank" u="1"/>
        <s v="Fixed Roof Tank, Lube Oil, working+breathing+flashing losses" u="1"/>
        <s v="Venting - recompletions" u="1"/>
        <s v="Natural Gas: Flares" u="1"/>
        <s v="Spills" u="1"/>
        <s v="Permitted Tank Losses" u="1"/>
        <s v="Natural Gas Processing Facilities, Gas Sweeting: Amine Process" u="1"/>
        <s v="Oil/Water Separator" u="1"/>
        <s v="Condensate tank flaring" u="1"/>
        <s v="Oil-Water Separation Wastewater Holding Tanks" u="1"/>
        <s v="Natural Gas: Steam Generators" u="1"/>
        <s v="Unpermitted Fugitives" u="1"/>
        <s v="Mechanical Draft" u="1"/>
        <s v="Natural Gas Production, Compressor Seals" u="1"/>
        <s v="Natural Gas Processing Facilities, Flanges and Connections" u="1"/>
        <s v="Venting - initial completions" u="1"/>
        <s v="Compressor Start Ups" u="1"/>
        <s v="Oil Well Truck Loading" u="1"/>
        <s v="Natural Gas: Incinerators" u="1"/>
        <s v="10-100 Million Btu/hr" u="1"/>
        <s v="Process Heaters" u="1"/>
        <s v="Miscellaneous engines" u="1"/>
        <s v="Natural Gas Processing Facilities, Compressor Seals" u="1"/>
        <s v="Natural Gas Production, Flares" u="1"/>
        <s v="Compressor Blowdown" u="1"/>
        <s v="Venting - blowdowns" u="1"/>
        <s v="Oil Production, Miscellaneous Well: General" u="1"/>
        <s v="Reciprocating" u="1"/>
        <s v="Natural Gas Processing Facilities, Process Valves" u="1"/>
        <s v="Natural Gas Production, Flares Combusting Gases &lt;1000 BTU/scf" u="1"/>
        <s v="Natural Gas Production, Flares Combusting Gases &gt;1000 BTU/scf" u="1"/>
        <s v="Large condensate tanks" u="1"/>
        <s v="Dehydrator Flaring" u="1"/>
        <s v="Pressure Tanks (pressure relief from pop-off valves)" u="1"/>
      </sharedItems>
    </cacheField>
    <cacheField name="NOx (tons/year)" numFmtId="1">
      <sharedItems containsSemiMixedTypes="0" containsString="0" containsNumber="1" minValue="0" maxValue="1695.57"/>
    </cacheField>
    <cacheField name="VOC (tons/year)" numFmtId="1">
      <sharedItems containsSemiMixedTypes="0" containsString="0" containsNumber="1" minValue="1.8259299999999999E-3" maxValue="1419.75"/>
    </cacheField>
    <cacheField name="CO (tons/year)" numFmtId="1">
      <sharedItems containsSemiMixedTypes="0" containsString="0" containsNumber="1" minValue="0" maxValue="1389.51"/>
    </cacheField>
    <cacheField name="SOx (tons/year)" numFmtId="1">
      <sharedItems containsSemiMixedTypes="0" containsString="0" containsNumber="1" minValue="0" maxValue="37.957304874241203"/>
    </cacheField>
    <cacheField name="PM (tons/year)" numFmtId="1">
      <sharedItems containsSemiMixedTypes="0" containsString="0" containsNumber="1" minValue="0" maxValue="83.67900000000000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Rajashi Parikh" refreshedDate="42888.428576041668" createdVersion="4" refreshedVersion="4" minRefreshableVersion="3" recordCount="2429">
  <cacheSource type="worksheet">
    <worksheetSource ref="A5:K2434" sheet="all_src_inventory"/>
  </cacheSource>
  <cacheFields count="11">
    <cacheField name="Source" numFmtId="0">
      <sharedItems/>
    </cacheField>
    <cacheField name="Tribal/Non-tribal" numFmtId="0">
      <sharedItems/>
    </cacheField>
    <cacheField name="STFIPs" numFmtId="0">
      <sharedItems containsSemiMixedTypes="0" containsString="0" containsNumber="1" containsInteger="1" minValue="8" maxValue="8"/>
    </cacheField>
    <cacheField name="FIPS" numFmtId="0">
      <sharedItems count="6">
        <s v="8029"/>
        <s v="8045"/>
        <s v="8051"/>
        <s v="8077"/>
        <s v="8103"/>
        <s v="8097"/>
      </sharedItems>
    </cacheField>
    <cacheField name="SCC" numFmtId="0">
      <sharedItems/>
    </cacheField>
    <cacheField name="Description" numFmtId="0">
      <sharedItems count="20">
        <s v="Drill Rigs"/>
        <s v="Nonpoint Fugitives"/>
        <s v="Nonpoint Heaters"/>
        <s v="Completions"/>
        <s v="Blowdowns"/>
        <s v="Pneumatic Devices"/>
        <s v="Pneumatic Pumps"/>
        <s v="Produced water "/>
        <s v="Well-head Engines"/>
        <s v="Truck Loading"/>
        <s v="Point Source Compressor Engines"/>
        <s v="Point Source Heaters"/>
        <s v="Dehydrators"/>
        <s v="Point Source Fugitives"/>
        <s v="Point Source Flares"/>
        <s v="Point Source Loading Losses"/>
        <s v="Condensate Tanks"/>
        <s v="Other Not Classified"/>
        <s v="Amine Units"/>
        <s v="Point Source Venting"/>
      </sharedItems>
    </cacheField>
    <cacheField name="NOx (tons/year)" numFmtId="1">
      <sharedItems containsSemiMixedTypes="0" containsString="0" containsNumber="1" minValue="0" maxValue="1695.57"/>
    </cacheField>
    <cacheField name="VOC (tons/year)" numFmtId="1">
      <sharedItems containsSemiMixedTypes="0" containsString="0" containsNumber="1" minValue="0" maxValue="1419.75"/>
    </cacheField>
    <cacheField name="CO (tons/year)" numFmtId="1">
      <sharedItems containsSemiMixedTypes="0" containsString="0" containsNumber="1" minValue="0" maxValue="1389.51"/>
    </cacheField>
    <cacheField name="SOx (tons/year)" numFmtId="1">
      <sharedItems containsSemiMixedTypes="0" containsString="0" containsNumber="1" minValue="0" maxValue="102.64219799999999"/>
    </cacheField>
    <cacheField name="PM (tons/year)" numFmtId="1">
      <sharedItems containsSemiMixedTypes="0" containsString="0" containsNumber="1" minValue="0" maxValue="83.67900000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997">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west Arctic Borough"/>
    <x v="1"/>
    <x v="0"/>
    <x v="1"/>
    <s v="Not Assigned - SURVEY AVERAGE"/>
    <x v="1"/>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me Census Area"/>
    <x v="2"/>
    <x v="0"/>
    <x v="2"/>
    <s v="Yukon-Koyukuk Province"/>
    <x v="2"/>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rth Slope Borough"/>
    <x v="0"/>
    <x v="0"/>
    <x v="0"/>
    <s v="Arctic Coastal Plains Province"/>
    <x v="0"/>
    <m/>
    <s v="CENSARA_AVG"/>
  </r>
  <r>
    <x v="0"/>
    <s v="Nome Census Area"/>
    <x v="2"/>
    <x v="0"/>
    <x v="2"/>
    <s v="Yukon-Koyukuk Province"/>
    <x v="2"/>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Nome Census Area"/>
    <x v="2"/>
    <x v="0"/>
    <x v="2"/>
    <s v="Yukon-Koyukuk Province"/>
    <x v="2"/>
    <m/>
    <s v="CENSARA_AVG"/>
  </r>
  <r>
    <x v="0"/>
    <s v="Aleutians West Census Area"/>
    <x v="3"/>
    <x v="0"/>
    <x v="3"/>
    <s v="Not Assigned - SURVEY AVERAGE"/>
    <x v="1"/>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rth Slope Borough"/>
    <x v="0"/>
    <x v="0"/>
    <x v="0"/>
    <s v="Arctic Coastal Plains Province"/>
    <x v="0"/>
    <m/>
    <s v="CENSARA_AVG"/>
  </r>
  <r>
    <x v="0"/>
    <s v="North Slope Borough"/>
    <x v="0"/>
    <x v="0"/>
    <x v="0"/>
    <s v="Arctic Coastal Plains Province"/>
    <x v="0"/>
    <m/>
    <s v="CENSARA_AVG"/>
  </r>
  <r>
    <x v="0"/>
    <s v="Nome Census Area"/>
    <x v="2"/>
    <x v="0"/>
    <x v="2"/>
    <s v="Yukon-Koyukuk Province"/>
    <x v="2"/>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west Arctic Borough"/>
    <x v="1"/>
    <x v="0"/>
    <x v="1"/>
    <s v="Not Assigned - SURVEY AVERAGE"/>
    <x v="1"/>
    <m/>
    <s v="CENSARA_AVG"/>
  </r>
  <r>
    <x v="0"/>
    <s v="Northwest Arctic Borough"/>
    <x v="1"/>
    <x v="0"/>
    <x v="1"/>
    <s v="Not Assigned - SURVEY AVERAGE"/>
    <x v="1"/>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west Arctic Borough"/>
    <x v="1"/>
    <x v="0"/>
    <x v="1"/>
    <s v="Not Assigned - SURVEY AVERAGE"/>
    <x v="1"/>
    <m/>
    <s v="CENSARA_AVG"/>
  </r>
  <r>
    <x v="0"/>
    <s v="Nome Census Area"/>
    <x v="2"/>
    <x v="0"/>
    <x v="2"/>
    <s v="Yukon-Koyukuk Province"/>
    <x v="2"/>
    <m/>
    <s v="CENSARA_AVG"/>
  </r>
  <r>
    <x v="0"/>
    <s v="Nome Census Area"/>
    <x v="2"/>
    <x v="0"/>
    <x v="2"/>
    <s v="Yukon-Koyukuk Province"/>
    <x v="2"/>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 Slope Borough"/>
    <x v="0"/>
    <x v="0"/>
    <x v="0"/>
    <s v="Arctic Coastal Plains Province"/>
    <x v="0"/>
    <m/>
    <s v="CENSARA_AVG"/>
  </r>
  <r>
    <x v="0"/>
    <s v="Aleutians West Census Area"/>
    <x v="3"/>
    <x v="0"/>
    <x v="3"/>
    <s v="Not Assigned - SURVEY AVERAGE"/>
    <x v="1"/>
    <m/>
    <s v="CENSARA_AVG"/>
  </r>
  <r>
    <x v="0"/>
    <s v="Aleutians West Census Area"/>
    <x v="3"/>
    <x v="0"/>
    <x v="3"/>
    <s v="Not Assigned - SURVEY AVERAGE"/>
    <x v="1"/>
    <m/>
    <s v="CENSARA_AVG"/>
  </r>
  <r>
    <x v="0"/>
    <s v="North Slope Borough"/>
    <x v="0"/>
    <x v="0"/>
    <x v="0"/>
    <s v="Arctic Coastal Plains Province"/>
    <x v="0"/>
    <m/>
    <s v="CENSARA_AVG"/>
  </r>
  <r>
    <x v="0"/>
    <s v="North Slope Borough"/>
    <x v="0"/>
    <x v="0"/>
    <x v="0"/>
    <s v="Arctic Coastal Plains Province"/>
    <x v="0"/>
    <m/>
    <s v="CENSARA_AVG"/>
  </r>
  <r>
    <x v="0"/>
    <s v="Aleutians West Census Area"/>
    <x v="3"/>
    <x v="0"/>
    <x v="3"/>
    <s v="Not Assigned - SURVEY AVERAGE"/>
    <x v="1"/>
    <m/>
    <s v="CENSARA_AVG"/>
  </r>
  <r>
    <x v="0"/>
    <s v="Aleutians West Census Area"/>
    <x v="3"/>
    <x v="0"/>
    <x v="3"/>
    <s v="Not Assigned - SURVEY AVERAGE"/>
    <x v="1"/>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west Arctic Borough"/>
    <x v="1"/>
    <x v="0"/>
    <x v="1"/>
    <s v="Not Assigned - SURVEY AVERAGE"/>
    <x v="1"/>
    <m/>
    <s v="CENSARA_AVG"/>
  </r>
  <r>
    <x v="0"/>
    <s v="North Slope Borough"/>
    <x v="0"/>
    <x v="0"/>
    <x v="0"/>
    <s v="Arctic Coastal Plains Province"/>
    <x v="0"/>
    <m/>
    <s v="CENSARA_AVG"/>
  </r>
  <r>
    <x v="0"/>
    <s v="Northwest Arctic Borough"/>
    <x v="1"/>
    <x v="0"/>
    <x v="1"/>
    <s v="Not Assigned - SURVEY AVERAGE"/>
    <x v="1"/>
    <m/>
    <s v="CENSARA_AVG"/>
  </r>
  <r>
    <x v="0"/>
    <s v="Nome Census Area"/>
    <x v="2"/>
    <x v="0"/>
    <x v="2"/>
    <s v="Yukon-Koyukuk Province"/>
    <x v="2"/>
    <m/>
    <s v="CENSARA_AVG"/>
  </r>
  <r>
    <x v="0"/>
    <s v="Aleutians West Census Area"/>
    <x v="3"/>
    <x v="0"/>
    <x v="3"/>
    <s v="Not Assigned - SURVEY AVERAGE"/>
    <x v="1"/>
    <m/>
    <s v="CENSARA_AVG"/>
  </r>
  <r>
    <x v="0"/>
    <s v="Aleutians West Census Area"/>
    <x v="3"/>
    <x v="0"/>
    <x v="3"/>
    <s v="Not Assigned - SURVEY AVERAGE"/>
    <x v="1"/>
    <m/>
    <s v="CENSARA_AVG"/>
  </r>
  <r>
    <x v="0"/>
    <s v="Northwest Arctic Borough"/>
    <x v="1"/>
    <x v="0"/>
    <x v="1"/>
    <s v="Not Assigned - SURVEY AVERAGE"/>
    <x v="1"/>
    <m/>
    <s v="CENSARA_AVG"/>
  </r>
  <r>
    <x v="0"/>
    <s v="Northwest Arctic Borough"/>
    <x v="1"/>
    <x v="0"/>
    <x v="1"/>
    <s v="Not Assigned - SURVEY AVERAGE"/>
    <x v="1"/>
    <m/>
    <s v="CENSARA_AVG"/>
  </r>
  <r>
    <x v="0"/>
    <s v="Northwest Arctic Borough"/>
    <x v="1"/>
    <x v="0"/>
    <x v="1"/>
    <s v="Not Assigned - SURVEY AVERAGE"/>
    <x v="1"/>
    <m/>
    <s v="CENSARA_AVG"/>
  </r>
  <r>
    <x v="0"/>
    <s v="Yukon-Koyukuk Census Area"/>
    <x v="4"/>
    <x v="0"/>
    <x v="4"/>
    <s v="Not Assigned - SURVEY AVERAGE"/>
    <x v="1"/>
    <m/>
    <s v="CENSARA_AVG"/>
  </r>
  <r>
    <x v="0"/>
    <s v="North Slope Borough"/>
    <x v="0"/>
    <x v="0"/>
    <x v="0"/>
    <s v="Arctic Coastal Plains Province"/>
    <x v="0"/>
    <m/>
    <s v="CENSARA_AVG"/>
  </r>
  <r>
    <x v="0"/>
    <s v="Northwest Arctic Borough"/>
    <x v="1"/>
    <x v="0"/>
    <x v="1"/>
    <s v="Not Assigned - SURVEY AVERAGE"/>
    <x v="1"/>
    <m/>
    <s v="CENSARA_AVG"/>
  </r>
  <r>
    <x v="0"/>
    <s v="Northwest Arctic Borough"/>
    <x v="1"/>
    <x v="0"/>
    <x v="1"/>
    <s v="Not Assigned - SURVEY AVERAGE"/>
    <x v="1"/>
    <m/>
    <s v="CENSARA_AVG"/>
  </r>
  <r>
    <x v="0"/>
    <s v="Nome Census Area"/>
    <x v="2"/>
    <x v="0"/>
    <x v="2"/>
    <s v="Yukon-Koyukuk Province"/>
    <x v="2"/>
    <m/>
    <s v="CENSARA_AVG"/>
  </r>
  <r>
    <x v="0"/>
    <s v="Nome Census Area"/>
    <x v="2"/>
    <x v="0"/>
    <x v="2"/>
    <s v="Yukon-Koyukuk Province"/>
    <x v="2"/>
    <m/>
    <s v="CENSARA_AVG"/>
  </r>
  <r>
    <x v="0"/>
    <s v="Northwest Arctic Borough"/>
    <x v="1"/>
    <x v="0"/>
    <x v="1"/>
    <s v="Not Assigned - SURVEY AVERAGE"/>
    <x v="1"/>
    <m/>
    <s v="CENSARA_AVG"/>
  </r>
  <r>
    <x v="0"/>
    <s v="Bethel Census Area"/>
    <x v="5"/>
    <x v="0"/>
    <x v="5"/>
    <s v="Yukon-Koyukuk Province"/>
    <x v="2"/>
    <m/>
    <s v="CENSARA_AVG"/>
  </r>
  <r>
    <x v="0"/>
    <s v="Nome Census Area"/>
    <x v="2"/>
    <x v="0"/>
    <x v="2"/>
    <s v="Yukon-Koyukuk Province"/>
    <x v="2"/>
    <m/>
    <s v="CENSARA_AVG"/>
  </r>
  <r>
    <x v="0"/>
    <s v="Nome Census Area"/>
    <x v="2"/>
    <x v="0"/>
    <x v="2"/>
    <s v="Yukon-Koyukuk Province"/>
    <x v="2"/>
    <m/>
    <s v="CENSARA_AVG"/>
  </r>
  <r>
    <x v="0"/>
    <s v="Bethel Census Area"/>
    <x v="5"/>
    <x v="0"/>
    <x v="5"/>
    <s v="Yukon-Koyukuk Province"/>
    <x v="2"/>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Aleutians West Census Area"/>
    <x v="3"/>
    <x v="0"/>
    <x v="3"/>
    <s v="Not Assigned - SURVEY AVERAGE"/>
    <x v="1"/>
    <m/>
    <s v="CENSARA_AVG"/>
  </r>
  <r>
    <x v="0"/>
    <s v="Aleutians West Census Area"/>
    <x v="3"/>
    <x v="0"/>
    <x v="3"/>
    <s v="Not Assigned - SURVEY AVERAGE"/>
    <x v="1"/>
    <m/>
    <s v="CENSARA_AVG"/>
  </r>
  <r>
    <x v="0"/>
    <s v="Bethel Census Area"/>
    <x v="5"/>
    <x v="0"/>
    <x v="5"/>
    <s v="Yukon-Koyukuk Province"/>
    <x v="2"/>
    <m/>
    <s v="CENSARA_AVG"/>
  </r>
  <r>
    <x v="0"/>
    <s v="North Slope Borough"/>
    <x v="0"/>
    <x v="0"/>
    <x v="0"/>
    <s v="Arctic Coastal Plains Province"/>
    <x v="0"/>
    <m/>
    <s v="CENSARA_AVG"/>
  </r>
  <r>
    <x v="0"/>
    <s v="Nome Census Area"/>
    <x v="2"/>
    <x v="0"/>
    <x v="2"/>
    <s v="Yukon-Koyukuk Province"/>
    <x v="2"/>
    <m/>
    <s v="CENSARA_AVG"/>
  </r>
  <r>
    <x v="0"/>
    <s v="North Slope Borough"/>
    <x v="0"/>
    <x v="0"/>
    <x v="0"/>
    <s v="Arctic Coastal Plains Province"/>
    <x v="0"/>
    <m/>
    <s v="CENSARA_AVG"/>
  </r>
  <r>
    <x v="0"/>
    <s v="North Slope Borough"/>
    <x v="0"/>
    <x v="0"/>
    <x v="0"/>
    <s v="Arctic Coastal Plains Province"/>
    <x v="0"/>
    <m/>
    <s v="CENSARA_AVG"/>
  </r>
  <r>
    <x v="0"/>
    <s v="Nome Census Area"/>
    <x v="2"/>
    <x v="0"/>
    <x v="2"/>
    <s v="Yukon-Koyukuk Province"/>
    <x v="2"/>
    <m/>
    <s v="CENSARA_AVG"/>
  </r>
  <r>
    <x v="0"/>
    <s v="Nome Census Area"/>
    <x v="2"/>
    <x v="0"/>
    <x v="2"/>
    <s v="Yukon-Koyukuk Province"/>
    <x v="2"/>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North Slope Borough"/>
    <x v="0"/>
    <x v="0"/>
    <x v="0"/>
    <s v="Arctic Coastal Plains Province"/>
    <x v="0"/>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Aleutians West Census Area"/>
    <x v="3"/>
    <x v="0"/>
    <x v="3"/>
    <s v="Not Assigned - SURVEY AVERAGE"/>
    <x v="1"/>
    <m/>
    <s v="CENSARA_AVG"/>
  </r>
  <r>
    <x v="0"/>
    <s v="Nome Census Area"/>
    <x v="2"/>
    <x v="0"/>
    <x v="2"/>
    <s v="Yukon-Koyukuk Province"/>
    <x v="2"/>
    <m/>
    <s v="CENSARA_AVG"/>
  </r>
  <r>
    <x v="0"/>
    <s v="Wade Hampton Census Area"/>
    <x v="6"/>
    <x v="0"/>
    <x v="6"/>
    <s v="Not Assigned - SURVEY AVERAGE"/>
    <x v="1"/>
    <m/>
    <s v="CENSARA_AVG"/>
  </r>
  <r>
    <x v="0"/>
    <s v="Nome Census Area"/>
    <x v="2"/>
    <x v="0"/>
    <x v="2"/>
    <s v="Yukon-Koyukuk Province"/>
    <x v="2"/>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Aleutians West Census Area"/>
    <x v="3"/>
    <x v="0"/>
    <x v="3"/>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Wade Hampton Census Area"/>
    <x v="6"/>
    <x v="0"/>
    <x v="6"/>
    <s v="Not Assigned - SURVEY AVERAGE"/>
    <x v="1"/>
    <m/>
    <s v="CENSARA_AVG"/>
  </r>
  <r>
    <x v="0"/>
    <s v="Aleutians West Census Area"/>
    <x v="3"/>
    <x v="0"/>
    <x v="3"/>
    <s v="Not Assigned - SURVEY AVERAGE"/>
    <x v="1"/>
    <m/>
    <s v="CENSARA_AVG"/>
  </r>
  <r>
    <x v="0"/>
    <s v="Nome Census Area"/>
    <x v="2"/>
    <x v="0"/>
    <x v="2"/>
    <s v="Yukon-Koyukuk Province"/>
    <x v="2"/>
    <m/>
    <s v="CENSARA_AVG"/>
  </r>
  <r>
    <x v="0"/>
    <s v="Nome Census Area"/>
    <x v="2"/>
    <x v="0"/>
    <x v="2"/>
    <s v="Yukon-Koyukuk Province"/>
    <x v="2"/>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Bethel Census Area"/>
    <x v="5"/>
    <x v="0"/>
    <x v="5"/>
    <s v="Yukon-Koyukuk Province"/>
    <x v="2"/>
    <m/>
    <s v="CENSARA_AVG"/>
  </r>
  <r>
    <x v="0"/>
    <s v="Bethel Census Area"/>
    <x v="5"/>
    <x v="0"/>
    <x v="5"/>
    <s v="Yukon-Koyukuk Province"/>
    <x v="2"/>
    <m/>
    <s v="CENSARA_AVG"/>
  </r>
  <r>
    <x v="0"/>
    <s v="Bethel Census Area"/>
    <x v="5"/>
    <x v="0"/>
    <x v="5"/>
    <s v="Yukon-Koyukuk Province"/>
    <x v="2"/>
    <m/>
    <s v="CENSARA_AVG"/>
  </r>
  <r>
    <x v="0"/>
    <s v="Aleutians West Census Area"/>
    <x v="3"/>
    <x v="0"/>
    <x v="3"/>
    <s v="Not Assigned - SURVEY AVERAGE"/>
    <x v="1"/>
    <m/>
    <s v="CENSARA_AVG"/>
  </r>
  <r>
    <x v="0"/>
    <s v="Bethel Census Area"/>
    <x v="5"/>
    <x v="0"/>
    <x v="5"/>
    <s v="Yukon-Koyukuk Province"/>
    <x v="2"/>
    <m/>
    <s v="CENSARA_AVG"/>
  </r>
  <r>
    <x v="0"/>
    <s v="Bethel Census Area"/>
    <x v="5"/>
    <x v="0"/>
    <x v="5"/>
    <s v="Yukon-Koyukuk Province"/>
    <x v="2"/>
    <m/>
    <s v="CENSARA_AVG"/>
  </r>
  <r>
    <x v="0"/>
    <s v="Aleutians West Census Area"/>
    <x v="3"/>
    <x v="0"/>
    <x v="3"/>
    <s v="Not Assigned - SURVEY AVERAGE"/>
    <x v="1"/>
    <m/>
    <s v="CENSARA_AVG"/>
  </r>
  <r>
    <x v="0"/>
    <s v="Bethel Census Area"/>
    <x v="5"/>
    <x v="0"/>
    <x v="5"/>
    <s v="Yukon-Koyukuk Province"/>
    <x v="2"/>
    <m/>
    <s v="CENSARA_AVG"/>
  </r>
  <r>
    <x v="0"/>
    <s v="Bethel Census Area"/>
    <x v="5"/>
    <x v="0"/>
    <x v="5"/>
    <s v="Yukon-Koyukuk Province"/>
    <x v="2"/>
    <m/>
    <s v="CENSARA_AVG"/>
  </r>
  <r>
    <x v="0"/>
    <s v="Aleutians West Census Area"/>
    <x v="3"/>
    <x v="0"/>
    <x v="3"/>
    <s v="Not Assigned - SURVEY AVERAGE"/>
    <x v="1"/>
    <m/>
    <s v="CENSARA_AVG"/>
  </r>
  <r>
    <x v="0"/>
    <s v="Bethel Census Area"/>
    <x v="5"/>
    <x v="0"/>
    <x v="5"/>
    <s v="Yukon-Koyukuk Province"/>
    <x v="2"/>
    <m/>
    <s v="CENSARA_AVG"/>
  </r>
  <r>
    <x v="0"/>
    <s v="Bethel Census Area"/>
    <x v="5"/>
    <x v="0"/>
    <x v="5"/>
    <s v="Yukon-Koyukuk Province"/>
    <x v="2"/>
    <m/>
    <s v="CENSARA_AVG"/>
  </r>
  <r>
    <x v="0"/>
    <s v="Fairbanks North Star Borough"/>
    <x v="7"/>
    <x v="0"/>
    <x v="7"/>
    <s v="Interior Lowlands Basin"/>
    <x v="3"/>
    <m/>
    <s v="CENSARA_AVG"/>
  </r>
  <r>
    <x v="0"/>
    <s v="Aleutians West Census Area"/>
    <x v="3"/>
    <x v="0"/>
    <x v="3"/>
    <s v="Not Assigned - SURVEY AVERAGE"/>
    <x v="1"/>
    <m/>
    <s v="CENSARA_AVG"/>
  </r>
  <r>
    <x v="0"/>
    <s v="Aleutians West Census Area"/>
    <x v="3"/>
    <x v="0"/>
    <x v="3"/>
    <s v="Not Assigned - SURVEY AVERAGE"/>
    <x v="1"/>
    <m/>
    <s v="CENSARA_AVG"/>
  </r>
  <r>
    <x v="0"/>
    <s v="Denali Borough"/>
    <x v="8"/>
    <x v="0"/>
    <x v="8"/>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Bethel Census Area"/>
    <x v="5"/>
    <x v="0"/>
    <x v="5"/>
    <s v="Yukon-Koyukuk Province"/>
    <x v="2"/>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Dillingham Census Area"/>
    <x v="9"/>
    <x v="0"/>
    <x v="9"/>
    <s v="Yukon-Koyukuk Province"/>
    <x v="2"/>
    <m/>
    <s v="CENSARA_AVG"/>
  </r>
  <r>
    <x v="0"/>
    <s v="Aleutians West Census Area"/>
    <x v="3"/>
    <x v="0"/>
    <x v="3"/>
    <s v="Not Assigned - SURVEY AVERAGE"/>
    <x v="1"/>
    <m/>
    <s v="CENSARA_AVG"/>
  </r>
  <r>
    <x v="0"/>
    <s v="Aleutians West Census Area"/>
    <x v="3"/>
    <x v="0"/>
    <x v="3"/>
    <s v="Not Assigned - SURVEY AVERAGE"/>
    <x v="1"/>
    <m/>
    <s v="CENSARA_AVG"/>
  </r>
  <r>
    <x v="0"/>
    <s v="Matanuska-Susitna Borough"/>
    <x v="10"/>
    <x v="0"/>
    <x v="10"/>
    <s v="Copper River Basin"/>
    <x v="4"/>
    <m/>
    <s v="CENSARA_AVG"/>
  </r>
  <r>
    <x v="0"/>
    <s v="Aleutians West Census Area"/>
    <x v="3"/>
    <x v="0"/>
    <x v="3"/>
    <s v="Not Assigned - SURVEY AVERAGE"/>
    <x v="1"/>
    <m/>
    <s v="CENSARA_AVG"/>
  </r>
  <r>
    <x v="0"/>
    <s v="Southeast Fairbanks Census Area"/>
    <x v="11"/>
    <x v="0"/>
    <x v="11"/>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Bethel Census Area"/>
    <x v="5"/>
    <x v="0"/>
    <x v="5"/>
    <s v="Yukon-Koyukuk Province"/>
    <x v="2"/>
    <m/>
    <s v="CENSARA_AVG"/>
  </r>
  <r>
    <x v="0"/>
    <s v="Lake and Peninsula Borough"/>
    <x v="12"/>
    <x v="0"/>
    <x v="12"/>
    <s v="Not Assigned - SURVEY AVERAGE"/>
    <x v="1"/>
    <m/>
    <s v="CENSARA_AVG"/>
  </r>
  <r>
    <x v="0"/>
    <s v="Bethel Census Area"/>
    <x v="5"/>
    <x v="0"/>
    <x v="5"/>
    <s v="Yukon-Koyukuk Province"/>
    <x v="2"/>
    <m/>
    <s v="CENSARA_AVG"/>
  </r>
  <r>
    <x v="0"/>
    <s v="Dillingham Census Area"/>
    <x v="9"/>
    <x v="0"/>
    <x v="9"/>
    <s v="Yukon-Koyukuk Province"/>
    <x v="2"/>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Kenai Peninsula Borough"/>
    <x v="13"/>
    <x v="0"/>
    <x v="13"/>
    <s v="AK Cook Inlet Basin"/>
    <x v="5"/>
    <m/>
    <s v="CENSARA_AVG"/>
  </r>
  <r>
    <x v="0"/>
    <s v="Dillingham Census Area"/>
    <x v="9"/>
    <x v="0"/>
    <x v="9"/>
    <s v="Yukon-Koyukuk Province"/>
    <x v="2"/>
    <m/>
    <s v="CENSARA_AVG"/>
  </r>
  <r>
    <x v="0"/>
    <s v="Dillingham Census Area"/>
    <x v="9"/>
    <x v="0"/>
    <x v="9"/>
    <s v="Yukon-Koyukuk Province"/>
    <x v="2"/>
    <m/>
    <s v="CENSARA_AVG"/>
  </r>
  <r>
    <x v="0"/>
    <s v="Dillingham Census Area"/>
    <x v="9"/>
    <x v="0"/>
    <x v="9"/>
    <s v="Yukon-Koyukuk Province"/>
    <x v="2"/>
    <m/>
    <s v="CENSARA_AVG"/>
  </r>
  <r>
    <x v="0"/>
    <s v="Dillingham Census Area"/>
    <x v="9"/>
    <x v="0"/>
    <x v="9"/>
    <s v="Yukon-Koyukuk Province"/>
    <x v="2"/>
    <m/>
    <s v="CENSARA_AVG"/>
  </r>
  <r>
    <x v="0"/>
    <s v="Dillingham Census Area"/>
    <x v="9"/>
    <x v="0"/>
    <x v="9"/>
    <s v="Yukon-Koyukuk Province"/>
    <x v="2"/>
    <m/>
    <s v="CENSARA_AVG"/>
  </r>
  <r>
    <x v="0"/>
    <s v="Dillingham Census Area"/>
    <x v="9"/>
    <x v="0"/>
    <x v="9"/>
    <s v="Yukon-Koyukuk Province"/>
    <x v="2"/>
    <m/>
    <s v="CENSARA_AVG"/>
  </r>
  <r>
    <x v="0"/>
    <s v="Aleutians West Census Area"/>
    <x v="3"/>
    <x v="0"/>
    <x v="3"/>
    <s v="Not Assigned - SURVEY AVERAGE"/>
    <x v="1"/>
    <m/>
    <s v="CENSARA_AVG"/>
  </r>
  <r>
    <x v="0"/>
    <s v="Aleutians West Census Area"/>
    <x v="3"/>
    <x v="0"/>
    <x v="3"/>
    <s v="Not Assigned - SURVEY AVERAGE"/>
    <x v="1"/>
    <m/>
    <s v="CENSARA_AVG"/>
  </r>
  <r>
    <x v="0"/>
    <s v="Valdez-Cordova Census Area"/>
    <x v="14"/>
    <x v="0"/>
    <x v="14"/>
    <s v="Copper River Basin"/>
    <x v="4"/>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Matanuska-Susitna Borough"/>
    <x v="10"/>
    <x v="0"/>
    <x v="10"/>
    <s v="Copper River Basin"/>
    <x v="4"/>
    <m/>
    <s v="CENSARA_AVG"/>
  </r>
  <r>
    <x v="0"/>
    <s v="Aleutians West Census Area"/>
    <x v="3"/>
    <x v="0"/>
    <x v="3"/>
    <s v="Not Assigned - SURVEY AVERAGE"/>
    <x v="1"/>
    <m/>
    <s v="CENSARA_AVG"/>
  </r>
  <r>
    <x v="0"/>
    <s v="Matanuska-Susitna Borough"/>
    <x v="10"/>
    <x v="0"/>
    <x v="10"/>
    <s v="Copper River Basin"/>
    <x v="4"/>
    <m/>
    <s v="CENSARA_AVG"/>
  </r>
  <r>
    <x v="0"/>
    <s v="Matanuska-Susitna Borough"/>
    <x v="10"/>
    <x v="0"/>
    <x v="10"/>
    <s v="Copper River Basin"/>
    <x v="4"/>
    <m/>
    <s v="CENSARA_AVG"/>
  </r>
  <r>
    <x v="0"/>
    <s v="Aleutians West Census Area"/>
    <x v="3"/>
    <x v="0"/>
    <x v="3"/>
    <s v="Not Assigned - SURVEY AVERAGE"/>
    <x v="1"/>
    <m/>
    <s v="CENSARA_AVG"/>
  </r>
  <r>
    <x v="0"/>
    <s v="Matanuska-Susitna Borough"/>
    <x v="10"/>
    <x v="0"/>
    <x v="10"/>
    <s v="Copper River Basin"/>
    <x v="4"/>
    <m/>
    <s v="CENSARA_AVG"/>
  </r>
  <r>
    <x v="0"/>
    <s v="Lake and Peninsula Borough"/>
    <x v="12"/>
    <x v="0"/>
    <x v="12"/>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Bristol Bay Borough"/>
    <x v="15"/>
    <x v="0"/>
    <x v="15"/>
    <s v="Bristol Bay Basin"/>
    <x v="6"/>
    <m/>
    <s v="CENSARA_AVG"/>
  </r>
  <r>
    <x v="0"/>
    <s v="Kenai Peninsula Borough"/>
    <x v="13"/>
    <x v="0"/>
    <x v="13"/>
    <s v="AK Cook Inlet Basin"/>
    <x v="5"/>
    <m/>
    <s v="CENSARA_AVG"/>
  </r>
  <r>
    <x v="0"/>
    <s v="Aleutians West Census Area"/>
    <x v="3"/>
    <x v="0"/>
    <x v="3"/>
    <s v="Not Assigned - SURVEY AVERAGE"/>
    <x v="1"/>
    <m/>
    <s v="CENSARA_AVG"/>
  </r>
  <r>
    <x v="0"/>
    <s v="Anchorage Borough"/>
    <x v="16"/>
    <x v="0"/>
    <x v="16"/>
    <s v="AK Cook Inlet Basin"/>
    <x v="5"/>
    <m/>
    <s v="CENSARA_AVG"/>
  </r>
  <r>
    <x v="0"/>
    <s v="Anchorage Borough"/>
    <x v="16"/>
    <x v="0"/>
    <x v="16"/>
    <s v="AK Cook Inlet Basin"/>
    <x v="5"/>
    <m/>
    <s v="CENSARA_AVG"/>
  </r>
  <r>
    <x v="0"/>
    <s v="Aleutians West Census Area"/>
    <x v="3"/>
    <x v="0"/>
    <x v="3"/>
    <s v="Not Assigned - SURVEY AVERAGE"/>
    <x v="1"/>
    <m/>
    <s v="CENSARA_AVG"/>
  </r>
  <r>
    <x v="0"/>
    <s v="Aleutians West Census Area"/>
    <x v="3"/>
    <x v="0"/>
    <x v="3"/>
    <s v="Not Assigned - SURVEY AVERAGE"/>
    <x v="1"/>
    <m/>
    <s v="CENSARA_AVG"/>
  </r>
  <r>
    <x v="0"/>
    <s v="Kenai Peninsula Borough"/>
    <x v="13"/>
    <x v="0"/>
    <x v="13"/>
    <s v="AK Cook Inlet Basin"/>
    <x v="5"/>
    <m/>
    <s v="CENSARA_AVG"/>
  </r>
  <r>
    <x v="0"/>
    <s v="Kenai Peninsula Borough"/>
    <x v="13"/>
    <x v="0"/>
    <x v="13"/>
    <s v="AK Cook Inlet Basin"/>
    <x v="5"/>
    <m/>
    <s v="CENSARA_AVG"/>
  </r>
  <r>
    <x v="0"/>
    <s v="Aleutians West Census Area"/>
    <x v="3"/>
    <x v="0"/>
    <x v="3"/>
    <s v="Not Assigned - SURVEY AVERAGE"/>
    <x v="1"/>
    <m/>
    <s v="CENSARA_AVG"/>
  </r>
  <r>
    <x v="0"/>
    <s v="Aleutians West Census Area"/>
    <x v="3"/>
    <x v="0"/>
    <x v="3"/>
    <s v="Not Assigned - SURVEY AVERAGE"/>
    <x v="1"/>
    <m/>
    <s v="CENSARA_AVG"/>
  </r>
  <r>
    <x v="0"/>
    <s v="Kenai Peninsula Borough"/>
    <x v="13"/>
    <x v="0"/>
    <x v="13"/>
    <s v="AK Cook Inlet Basin"/>
    <x v="5"/>
    <m/>
    <s v="CENSARA_AVG"/>
  </r>
  <r>
    <x v="0"/>
    <s v="Aleutians West Census Area"/>
    <x v="3"/>
    <x v="0"/>
    <x v="3"/>
    <s v="Not Assigned - SURVEY AVERAGE"/>
    <x v="1"/>
    <m/>
    <s v="CENSARA_AVG"/>
  </r>
  <r>
    <x v="0"/>
    <s v="Kenai Peninsula Borough"/>
    <x v="13"/>
    <x v="0"/>
    <x v="13"/>
    <s v="AK Cook Inlet Basin"/>
    <x v="5"/>
    <m/>
    <s v="CENSARA_AVG"/>
  </r>
  <r>
    <x v="0"/>
    <s v="Aleutians West Census Area"/>
    <x v="3"/>
    <x v="0"/>
    <x v="3"/>
    <s v="Not Assigned - SURVEY AVERAGE"/>
    <x v="1"/>
    <m/>
    <s v="CENSARA_AVG"/>
  </r>
  <r>
    <x v="0"/>
    <s v="Kenai Peninsula Borough"/>
    <x v="13"/>
    <x v="0"/>
    <x v="13"/>
    <s v="AK Cook Inlet Basin"/>
    <x v="5"/>
    <m/>
    <s v="CENSARA_AVG"/>
  </r>
  <r>
    <x v="0"/>
    <s v="Aleutians West Census Area"/>
    <x v="3"/>
    <x v="0"/>
    <x v="3"/>
    <s v="Not Assigned - SURVEY AVERAGE"/>
    <x v="1"/>
    <m/>
    <s v="CENSARA_AVG"/>
  </r>
  <r>
    <x v="0"/>
    <s v="Kenai Peninsula Borough"/>
    <x v="13"/>
    <x v="0"/>
    <x v="13"/>
    <s v="AK Cook Inlet Basin"/>
    <x v="5"/>
    <m/>
    <s v="CENSARA_AVG"/>
  </r>
  <r>
    <x v="0"/>
    <s v="Aleutians West Census Area"/>
    <x v="3"/>
    <x v="0"/>
    <x v="3"/>
    <s v="Not Assigned - SURVEY AVERAGE"/>
    <x v="1"/>
    <m/>
    <s v="CENSARA_AVG"/>
  </r>
  <r>
    <x v="0"/>
    <s v="Aleutians West Census Area"/>
    <x v="3"/>
    <x v="0"/>
    <x v="3"/>
    <s v="Not Assigned - SURVEY AVERAGE"/>
    <x v="1"/>
    <m/>
    <s v="CENSARA_AVG"/>
  </r>
  <r>
    <x v="0"/>
    <s v="Aleutians East Borough"/>
    <x v="17"/>
    <x v="0"/>
    <x v="17"/>
    <s v="Not Assigned - SURVEY AVERAGE"/>
    <x v="1"/>
    <m/>
    <s v="CENSARA_AVG"/>
  </r>
  <r>
    <x v="0"/>
    <s v="Aleutians West Census Area"/>
    <x v="3"/>
    <x v="0"/>
    <x v="3"/>
    <s v="Not Assigned - SURVEY AVERAGE"/>
    <x v="1"/>
    <m/>
    <s v="CENSARA_AVG"/>
  </r>
  <r>
    <x v="0"/>
    <s v="Kenai Peninsula Borough"/>
    <x v="13"/>
    <x v="0"/>
    <x v="13"/>
    <s v="AK Cook Inlet Basin"/>
    <x v="5"/>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West Census Area"/>
    <x v="3"/>
    <x v="0"/>
    <x v="3"/>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West Census Area"/>
    <x v="3"/>
    <x v="0"/>
    <x v="3"/>
    <s v="Not Assigned - SURVEY AVERAGE"/>
    <x v="1"/>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Aleutians West Census Area"/>
    <x v="3"/>
    <x v="0"/>
    <x v="3"/>
    <s v="Not Assigned - SURVEY AVERAGE"/>
    <x v="1"/>
    <m/>
    <s v="CENSARA_AVG"/>
  </r>
  <r>
    <x v="0"/>
    <s v="Aleutians East Borough"/>
    <x v="17"/>
    <x v="0"/>
    <x v="17"/>
    <s v="Not Assigned - SURVEY AVERAGE"/>
    <x v="1"/>
    <m/>
    <s v="CENSARA_AVG"/>
  </r>
  <r>
    <x v="0"/>
    <s v="Aleutians West Census Area"/>
    <x v="3"/>
    <x v="0"/>
    <x v="3"/>
    <s v="Not Assigned - SURVEY AVERAGE"/>
    <x v="1"/>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Aleutians West Census Area"/>
    <x v="3"/>
    <x v="0"/>
    <x v="3"/>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Aleutians East Borough"/>
    <x v="17"/>
    <x v="0"/>
    <x v="17"/>
    <s v="Not Assigned - SURVEY AVERAGE"/>
    <x v="1"/>
    <m/>
    <s v="CENSARA_AVG"/>
  </r>
  <r>
    <x v="0"/>
    <s v="Kenai Peninsula Borough"/>
    <x v="13"/>
    <x v="0"/>
    <x v="13"/>
    <s v="AK Cook Inlet Basin"/>
    <x v="5"/>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Lake and Peninsula Borough"/>
    <x v="12"/>
    <x v="0"/>
    <x v="12"/>
    <s v="Not Assigned - SURVEY AVERAGE"/>
    <x v="1"/>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Lake and Peninsula Borough"/>
    <x v="12"/>
    <x v="0"/>
    <x v="12"/>
    <s v="Not Assigned - SURVEY AVERAGE"/>
    <x v="1"/>
    <m/>
    <s v="CENSARA_AVG"/>
  </r>
  <r>
    <x v="0"/>
    <s v="Valdez-Cordova Census Area"/>
    <x v="14"/>
    <x v="0"/>
    <x v="14"/>
    <s v="Copper River Basin"/>
    <x v="4"/>
    <m/>
    <s v="CENSARA_AVG"/>
  </r>
  <r>
    <x v="0"/>
    <s v="Lake and Peninsula Borough"/>
    <x v="12"/>
    <x v="0"/>
    <x v="12"/>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enai Peninsula Borough"/>
    <x v="13"/>
    <x v="0"/>
    <x v="13"/>
    <s v="AK Cook Inlet Basin"/>
    <x v="5"/>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Kenai Peninsula Borough"/>
    <x v="13"/>
    <x v="0"/>
    <x v="13"/>
    <s v="AK Cook Inlet Basin"/>
    <x v="5"/>
    <m/>
    <s v="CENSARA_AVG"/>
  </r>
  <r>
    <x v="0"/>
    <s v="Valdez-Cordova Census Area"/>
    <x v="14"/>
    <x v="0"/>
    <x v="14"/>
    <s v="Copper River Basin"/>
    <x v="4"/>
    <m/>
    <s v="CENSARA_AVG"/>
  </r>
  <r>
    <x v="0"/>
    <s v="Valdez-Cordova Census Area"/>
    <x v="14"/>
    <x v="0"/>
    <x v="14"/>
    <s v="Copper River Basin"/>
    <x v="4"/>
    <m/>
    <s v="CENSARA_AVG"/>
  </r>
  <r>
    <x v="0"/>
    <s v="Kenai Peninsula Borough"/>
    <x v="13"/>
    <x v="0"/>
    <x v="13"/>
    <s v="AK Cook Inlet Basin"/>
    <x v="5"/>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Valdez-Cordova Census Area"/>
    <x v="14"/>
    <x v="0"/>
    <x v="14"/>
    <s v="Copper River Basin"/>
    <x v="4"/>
    <m/>
    <s v="CENSARA_AVG"/>
  </r>
  <r>
    <x v="0"/>
    <s v="Kenai Peninsula Borough"/>
    <x v="13"/>
    <x v="0"/>
    <x v="13"/>
    <s v="AK Cook Inlet Basin"/>
    <x v="5"/>
    <m/>
    <s v="CENSARA_AVG"/>
  </r>
  <r>
    <x v="0"/>
    <s v="Valdez-Cordova Census Area"/>
    <x v="14"/>
    <x v="0"/>
    <x v="14"/>
    <s v="Copper River Basin"/>
    <x v="4"/>
    <m/>
    <s v="CENSARA_AVG"/>
  </r>
  <r>
    <x v="0"/>
    <s v="Kenai Peninsula Borough"/>
    <x v="13"/>
    <x v="0"/>
    <x v="13"/>
    <s v="AK Cook Inlet Basin"/>
    <x v="5"/>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Aleutians East Borough"/>
    <x v="17"/>
    <x v="0"/>
    <x v="17"/>
    <s v="Not Assigned - SURVEY AVERAGE"/>
    <x v="1"/>
    <m/>
    <s v="CENSARA_AVG"/>
  </r>
  <r>
    <x v="0"/>
    <s v="Kenai Peninsula Borough"/>
    <x v="13"/>
    <x v="0"/>
    <x v="13"/>
    <s v="AK Cook Inlet Basin"/>
    <x v="5"/>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enai Peninsula Borough"/>
    <x v="13"/>
    <x v="0"/>
    <x v="13"/>
    <s v="AK Cook Inlet Basin"/>
    <x v="5"/>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odiak Island Borough"/>
    <x v="18"/>
    <x v="0"/>
    <x v="18"/>
    <s v="Kodiak State"/>
    <x v="7"/>
    <m/>
    <s v="CENSARA_AVG"/>
  </r>
  <r>
    <x v="0"/>
    <s v="Aleutians East Borough"/>
    <x v="17"/>
    <x v="0"/>
    <x v="17"/>
    <s v="Not Assigned - SURVEY AVERAGE"/>
    <x v="1"/>
    <m/>
    <s v="CENSARA_AVG"/>
  </r>
  <r>
    <x v="0"/>
    <s v="Aleutians East Borough"/>
    <x v="17"/>
    <x v="0"/>
    <x v="17"/>
    <s v="Not Assigned - SURVEY AVERAGE"/>
    <x v="1"/>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enai Peninsula Borough"/>
    <x v="13"/>
    <x v="0"/>
    <x v="13"/>
    <s v="AK Cook Inlet Basin"/>
    <x v="5"/>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Aleutians East Borough"/>
    <x v="17"/>
    <x v="0"/>
    <x v="17"/>
    <s v="Not Assigned - SURVEY AVERAGE"/>
    <x v="1"/>
    <m/>
    <s v="CENSARA_AVG"/>
  </r>
  <r>
    <x v="0"/>
    <s v="Valdez-Cordova Census Area"/>
    <x v="14"/>
    <x v="0"/>
    <x v="14"/>
    <s v="Copper River Basin"/>
    <x v="4"/>
    <m/>
    <s v="CENSARA_AVG"/>
  </r>
  <r>
    <x v="0"/>
    <s v="Kenai Peninsula Borough"/>
    <x v="13"/>
    <x v="0"/>
    <x v="13"/>
    <s v="AK Cook Inlet Basin"/>
    <x v="5"/>
    <m/>
    <s v="CENSARA_AVG"/>
  </r>
  <r>
    <x v="0"/>
    <s v="Aleutians East Borough"/>
    <x v="17"/>
    <x v="0"/>
    <x v="17"/>
    <s v="Not Assigned - SURVEY AVERAGE"/>
    <x v="1"/>
    <m/>
    <s v="CENSARA_AVG"/>
  </r>
  <r>
    <x v="0"/>
    <s v="Kodiak Island Borough"/>
    <x v="18"/>
    <x v="0"/>
    <x v="18"/>
    <s v="Kodiak State"/>
    <x v="7"/>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odiak Island Borough"/>
    <x v="18"/>
    <x v="0"/>
    <x v="18"/>
    <s v="Kodiak State"/>
    <x v="7"/>
    <m/>
    <s v="CENSARA_AVG"/>
  </r>
  <r>
    <x v="0"/>
    <s v="Kenai Peninsula Borough"/>
    <x v="13"/>
    <x v="0"/>
    <x v="13"/>
    <s v="AK Cook Inlet Basin"/>
    <x v="5"/>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enai Peninsula Borough"/>
    <x v="13"/>
    <x v="0"/>
    <x v="13"/>
    <s v="AK Cook Inlet Basin"/>
    <x v="5"/>
    <m/>
    <s v="CENSARA_AVG"/>
  </r>
  <r>
    <x v="0"/>
    <s v="Aleutians East Borough"/>
    <x v="17"/>
    <x v="0"/>
    <x v="17"/>
    <s v="Not Assigned - SURVEY AVERAGE"/>
    <x v="1"/>
    <m/>
    <s v="CENSARA_AVG"/>
  </r>
  <r>
    <x v="0"/>
    <s v="Valdez-Cordova Census Area"/>
    <x v="14"/>
    <x v="0"/>
    <x v="14"/>
    <s v="Copper River Basin"/>
    <x v="4"/>
    <m/>
    <s v="CENSARA_AVG"/>
  </r>
  <r>
    <x v="0"/>
    <s v="Valdez-Cordova Census Area"/>
    <x v="14"/>
    <x v="0"/>
    <x v="14"/>
    <s v="Copper River Basin"/>
    <x v="4"/>
    <m/>
    <s v="CENSARA_AVG"/>
  </r>
  <r>
    <x v="0"/>
    <s v="Kenai Peninsula Borough"/>
    <x v="13"/>
    <x v="0"/>
    <x v="13"/>
    <s v="AK Cook Inlet Basin"/>
    <x v="5"/>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enai Peninsula Borough"/>
    <x v="13"/>
    <x v="0"/>
    <x v="13"/>
    <s v="AK Cook Inlet Basin"/>
    <x v="5"/>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enai Peninsula Borough"/>
    <x v="13"/>
    <x v="0"/>
    <x v="13"/>
    <s v="AK Cook Inlet Basin"/>
    <x v="5"/>
    <m/>
    <s v="CENSARA_AVG"/>
  </r>
  <r>
    <x v="0"/>
    <s v="Kodiak Island Borough"/>
    <x v="18"/>
    <x v="0"/>
    <x v="18"/>
    <s v="Kodiak State"/>
    <x v="7"/>
    <m/>
    <s v="CENSARA_AVG"/>
  </r>
  <r>
    <x v="0"/>
    <s v="Kenai Peninsula Borough"/>
    <x v="13"/>
    <x v="0"/>
    <x v="13"/>
    <s v="AK Cook Inlet Basin"/>
    <x v="5"/>
    <m/>
    <s v="CENSARA_AVG"/>
  </r>
  <r>
    <x v="0"/>
    <s v="Kodiak Island Borough"/>
    <x v="18"/>
    <x v="0"/>
    <x v="18"/>
    <s v="Kodiak State"/>
    <x v="7"/>
    <m/>
    <s v="CENSARA_AVG"/>
  </r>
  <r>
    <x v="0"/>
    <s v="Kodiak Island Borough"/>
    <x v="18"/>
    <x v="0"/>
    <x v="18"/>
    <s v="Kodiak State"/>
    <x v="7"/>
    <m/>
    <s v="CENSARA_AVG"/>
  </r>
  <r>
    <x v="0"/>
    <s v="Kenai Peninsula Borough"/>
    <x v="13"/>
    <x v="0"/>
    <x v="13"/>
    <s v="AK Cook Inlet Basin"/>
    <x v="5"/>
    <m/>
    <s v="CENSARA_AVG"/>
  </r>
  <r>
    <x v="0"/>
    <s v="Kodiak Island Borough"/>
    <x v="18"/>
    <x v="0"/>
    <x v="18"/>
    <s v="Kodiak State"/>
    <x v="7"/>
    <m/>
    <s v="CENSARA_AVG"/>
  </r>
  <r>
    <x v="0"/>
    <s v="Aleutians East Borough"/>
    <x v="17"/>
    <x v="0"/>
    <x v="17"/>
    <s v="Not Assigned - SURVEY AVERAGE"/>
    <x v="1"/>
    <m/>
    <s v="CENSARA_AVG"/>
  </r>
  <r>
    <x v="0"/>
    <s v="Kenai Peninsula Borough"/>
    <x v="13"/>
    <x v="0"/>
    <x v="13"/>
    <s v="AK Cook Inlet Basin"/>
    <x v="5"/>
    <m/>
    <s v="CENSARA_AVG"/>
  </r>
  <r>
    <x v="0"/>
    <s v="Kenai Peninsula Borough"/>
    <x v="13"/>
    <x v="0"/>
    <x v="13"/>
    <s v="AK Cook Inlet Basin"/>
    <x v="5"/>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Lake and Peninsula Borough"/>
    <x v="12"/>
    <x v="0"/>
    <x v="12"/>
    <s v="Not Assigned - SURVEY AVERAGE"/>
    <x v="1"/>
    <m/>
    <s v="CENSARA_AVG"/>
  </r>
  <r>
    <x v="0"/>
    <s v="Kenai Peninsula Borough"/>
    <x v="13"/>
    <x v="0"/>
    <x v="13"/>
    <s v="AK Cook Inlet Basin"/>
    <x v="5"/>
    <m/>
    <s v="CENSARA_AVG"/>
  </r>
  <r>
    <x v="0"/>
    <s v="Lake and Peninsula Borough"/>
    <x v="12"/>
    <x v="0"/>
    <x v="12"/>
    <s v="Not Assigned - SURVEY AVERAGE"/>
    <x v="1"/>
    <m/>
    <s v="CENSARA_AVG"/>
  </r>
  <r>
    <x v="0"/>
    <s v="Kenai Peninsula Borough"/>
    <x v="13"/>
    <x v="0"/>
    <x v="13"/>
    <s v="AK Cook Inlet Basin"/>
    <x v="5"/>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Kodiak Island Borough"/>
    <x v="18"/>
    <x v="0"/>
    <x v="18"/>
    <s v="Kodiak State"/>
    <x v="7"/>
    <m/>
    <s v="CENSARA_AVG"/>
  </r>
  <r>
    <x v="0"/>
    <s v="Valdez-Cordova Census Area"/>
    <x v="14"/>
    <x v="0"/>
    <x v="14"/>
    <s v="Copper River Basin"/>
    <x v="4"/>
    <m/>
    <s v="CENSARA_AVG"/>
  </r>
  <r>
    <x v="0"/>
    <s v="Lake and Peninsula Borough"/>
    <x v="12"/>
    <x v="0"/>
    <x v="12"/>
    <s v="Not Assigned - SURVEY AVERAGE"/>
    <x v="1"/>
    <m/>
    <s v="CENSARA_AVG"/>
  </r>
  <r>
    <x v="0"/>
    <s v="Kenai Peninsula Borough"/>
    <x v="13"/>
    <x v="0"/>
    <x v="13"/>
    <s v="AK Cook Inlet Basin"/>
    <x v="5"/>
    <m/>
    <s v="CENSARA_AVG"/>
  </r>
  <r>
    <x v="0"/>
    <s v="Kenai Peninsula Borough"/>
    <x v="13"/>
    <x v="0"/>
    <x v="13"/>
    <s v="AK Cook Inlet Basin"/>
    <x v="5"/>
    <m/>
    <s v="CENSARA_AVG"/>
  </r>
  <r>
    <x v="0"/>
    <s v="Kenai Peninsula Borough"/>
    <x v="13"/>
    <x v="0"/>
    <x v="13"/>
    <s v="AK Cook Inlet Basin"/>
    <x v="5"/>
    <m/>
    <s v="CENSARA_AVG"/>
  </r>
  <r>
    <x v="0"/>
    <s v="Aleutians East Borough"/>
    <x v="17"/>
    <x v="0"/>
    <x v="17"/>
    <s v="Not Assigned - SURVEY AVERAGE"/>
    <x v="1"/>
    <m/>
    <s v="CENSARA_AVG"/>
  </r>
  <r>
    <x v="0"/>
    <s v="Aleutians East Borough"/>
    <x v="17"/>
    <x v="0"/>
    <x v="17"/>
    <s v="Not Assigned - SURVEY AVERAGE"/>
    <x v="1"/>
    <m/>
    <s v="CENSARA_AVG"/>
  </r>
  <r>
    <x v="0"/>
    <s v="Kenai Peninsula Borough"/>
    <x v="13"/>
    <x v="0"/>
    <x v="13"/>
    <s v="AK Cook Inlet Basin"/>
    <x v="5"/>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Kenai Peninsula Borough"/>
    <x v="13"/>
    <x v="0"/>
    <x v="13"/>
    <s v="AK Cook Inlet Basin"/>
    <x v="5"/>
    <m/>
    <s v="CENSARA_AVG"/>
  </r>
  <r>
    <x v="0"/>
    <s v="Aleutians East Borough"/>
    <x v="17"/>
    <x v="0"/>
    <x v="17"/>
    <s v="Not Assigned - SURVEY AVERAGE"/>
    <x v="1"/>
    <m/>
    <s v="CENSARA_AVG"/>
  </r>
  <r>
    <x v="0"/>
    <s v="Kodiak Island Borough"/>
    <x v="18"/>
    <x v="0"/>
    <x v="18"/>
    <s v="Kodiak State"/>
    <x v="7"/>
    <m/>
    <s v="CENSARA_AVG"/>
  </r>
  <r>
    <x v="0"/>
    <s v="Lake and Peninsula Borough"/>
    <x v="12"/>
    <x v="0"/>
    <x v="12"/>
    <s v="Not Assigned - SURVEY AVERAGE"/>
    <x v="1"/>
    <m/>
    <s v="CENSARA_AVG"/>
  </r>
  <r>
    <x v="0"/>
    <s v="Aleutians East Borough"/>
    <x v="17"/>
    <x v="0"/>
    <x v="17"/>
    <s v="Not Assigned - SURVEY AVERAGE"/>
    <x v="1"/>
    <m/>
    <s v="CENSARA_AVG"/>
  </r>
  <r>
    <x v="0"/>
    <s v="Kenai Peninsula Borough"/>
    <x v="13"/>
    <x v="0"/>
    <x v="13"/>
    <s v="AK Cook Inlet Basin"/>
    <x v="5"/>
    <m/>
    <s v="CENSARA_AVG"/>
  </r>
  <r>
    <x v="0"/>
    <s v="Valdez-Cordova Census Area"/>
    <x v="14"/>
    <x v="0"/>
    <x v="14"/>
    <s v="Copper River Basin"/>
    <x v="4"/>
    <m/>
    <s v="CENSARA_AVG"/>
  </r>
  <r>
    <x v="0"/>
    <s v="Kodiak Island Borough"/>
    <x v="18"/>
    <x v="0"/>
    <x v="18"/>
    <s v="Kodiak State"/>
    <x v="7"/>
    <m/>
    <s v="CENSARA_AVG"/>
  </r>
  <r>
    <x v="0"/>
    <s v="Lake and Peninsula Borough"/>
    <x v="12"/>
    <x v="0"/>
    <x v="12"/>
    <s v="Not Assigned - SURVEY AVERAGE"/>
    <x v="1"/>
    <m/>
    <s v="CENSARA_AVG"/>
  </r>
  <r>
    <x v="0"/>
    <s v="Kodiak Island Borough"/>
    <x v="18"/>
    <x v="0"/>
    <x v="18"/>
    <s v="Kodiak State"/>
    <x v="7"/>
    <m/>
    <s v="CENSARA_AVG"/>
  </r>
  <r>
    <x v="0"/>
    <s v="Lake and Peninsula Borough"/>
    <x v="12"/>
    <x v="0"/>
    <x v="12"/>
    <s v="Not Assigned - SURVEY AVERAGE"/>
    <x v="1"/>
    <m/>
    <s v="CENSARA_AVG"/>
  </r>
  <r>
    <x v="0"/>
    <s v="Aleutians East Borough"/>
    <x v="17"/>
    <x v="0"/>
    <x v="17"/>
    <s v="Not Assigned - SURVEY AVERAGE"/>
    <x v="1"/>
    <m/>
    <s v="CENSARA_AVG"/>
  </r>
  <r>
    <x v="0"/>
    <s v="Lake and Peninsula Borough"/>
    <x v="12"/>
    <x v="0"/>
    <x v="12"/>
    <s v="Not Assigned - SURVEY AVERAGE"/>
    <x v="1"/>
    <m/>
    <s v="CENSARA_AVG"/>
  </r>
  <r>
    <x v="0"/>
    <s v="Kenai Peninsula Borough"/>
    <x v="13"/>
    <x v="0"/>
    <x v="13"/>
    <s v="AK Cook Inlet Basin"/>
    <x v="5"/>
    <m/>
    <s v="CENSARA_AVG"/>
  </r>
  <r>
    <x v="0"/>
    <s v="Kodiak Island Borough"/>
    <x v="18"/>
    <x v="0"/>
    <x v="18"/>
    <s v="Kodiak State"/>
    <x v="7"/>
    <m/>
    <s v="CENSARA_AVG"/>
  </r>
  <r>
    <x v="0"/>
    <s v="Kenai Peninsula Borough"/>
    <x v="13"/>
    <x v="0"/>
    <x v="13"/>
    <s v="AK Cook Inlet Basin"/>
    <x v="5"/>
    <m/>
    <s v="CENSARA_AVG"/>
  </r>
  <r>
    <x v="0"/>
    <s v="Lake and Peninsula Borough"/>
    <x v="12"/>
    <x v="0"/>
    <x v="12"/>
    <s v="Not Assigned - SURVEY AVERAGE"/>
    <x v="1"/>
    <m/>
    <s v="CENSARA_AVG"/>
  </r>
  <r>
    <x v="0"/>
    <s v="Lake and Peninsula Borough"/>
    <x v="12"/>
    <x v="0"/>
    <x v="12"/>
    <s v="Not Assigned - SURVEY AVERAGE"/>
    <x v="1"/>
    <m/>
    <s v="CENSARA_AVG"/>
  </r>
  <r>
    <x v="0"/>
    <s v="Kenai Peninsula Borough"/>
    <x v="13"/>
    <x v="0"/>
    <x v="13"/>
    <s v="AK Cook Inlet Basin"/>
    <x v="5"/>
    <m/>
    <s v="CENSARA_AVG"/>
  </r>
  <r>
    <x v="0"/>
    <s v="Valdez-Cordova Census Area"/>
    <x v="14"/>
    <x v="0"/>
    <x v="14"/>
    <s v="Copper River Basin"/>
    <x v="4"/>
    <m/>
    <s v="CENSARA_AVG"/>
  </r>
  <r>
    <x v="0"/>
    <s v="Kenai Peninsula Borough"/>
    <x v="13"/>
    <x v="0"/>
    <x v="13"/>
    <s v="AK Cook Inlet Basin"/>
    <x v="5"/>
    <m/>
    <s v="CENSARA_AVG"/>
  </r>
  <r>
    <x v="0"/>
    <s v="Lake and Peninsula Borough"/>
    <x v="12"/>
    <x v="0"/>
    <x v="12"/>
    <s v="Not Assigned - SURVEY AVERAGE"/>
    <x v="1"/>
    <m/>
    <s v="CENSARA_AVG"/>
  </r>
  <r>
    <x v="0"/>
    <s v="Lake and Peninsula Borough"/>
    <x v="12"/>
    <x v="0"/>
    <x v="12"/>
    <s v="Not Assigned - SURVEY AVERAGE"/>
    <x v="1"/>
    <m/>
    <s v="CENSARA_AVG"/>
  </r>
  <r>
    <x v="0"/>
    <s v="Kodiak Island Borough"/>
    <x v="18"/>
    <x v="0"/>
    <x v="18"/>
    <s v="Kodiak State"/>
    <x v="7"/>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Kenai Peninsula Borough"/>
    <x v="13"/>
    <x v="0"/>
    <x v="13"/>
    <s v="AK Cook Inlet Basin"/>
    <x v="5"/>
    <m/>
    <s v="CENSARA_AVG"/>
  </r>
  <r>
    <x v="0"/>
    <s v="Valdez-Cordova Census Area"/>
    <x v="14"/>
    <x v="0"/>
    <x v="14"/>
    <s v="Copper River Basin"/>
    <x v="4"/>
    <m/>
    <s v="CENSARA_AVG"/>
  </r>
  <r>
    <x v="0"/>
    <s v="Kodiak Island Borough"/>
    <x v="18"/>
    <x v="0"/>
    <x v="18"/>
    <s v="Kodiak State"/>
    <x v="7"/>
    <m/>
    <s v="CENSARA_AVG"/>
  </r>
  <r>
    <x v="0"/>
    <s v="Kenai Peninsula Borough"/>
    <x v="13"/>
    <x v="0"/>
    <x v="13"/>
    <s v="AK Cook Inlet Basin"/>
    <x v="5"/>
    <m/>
    <s v="CENSARA_AVG"/>
  </r>
  <r>
    <x v="0"/>
    <s v="Valdez-Cordova Census Area"/>
    <x v="14"/>
    <x v="0"/>
    <x v="14"/>
    <s v="Copper River Basin"/>
    <x v="4"/>
    <m/>
    <s v="CENSARA_AVG"/>
  </r>
  <r>
    <x v="0"/>
    <s v="Lake and Peninsula Borough"/>
    <x v="12"/>
    <x v="0"/>
    <x v="12"/>
    <s v="Not Assigned - SURVEY AVERAGE"/>
    <x v="1"/>
    <m/>
    <s v="CENSARA_AVG"/>
  </r>
  <r>
    <x v="0"/>
    <s v="Valdez-Cordova Census Area"/>
    <x v="14"/>
    <x v="0"/>
    <x v="14"/>
    <s v="Copper River Basin"/>
    <x v="4"/>
    <m/>
    <s v="CENSARA_AVG"/>
  </r>
  <r>
    <x v="0"/>
    <s v="Lake and Peninsula Borough"/>
    <x v="12"/>
    <x v="0"/>
    <x v="12"/>
    <s v="Not Assigned - SURVEY AVERAGE"/>
    <x v="1"/>
    <m/>
    <s v="CENSARA_AVG"/>
  </r>
  <r>
    <x v="0"/>
    <s v="Valdez-Cordova Census Area"/>
    <x v="14"/>
    <x v="0"/>
    <x v="14"/>
    <s v="Copper River Basin"/>
    <x v="4"/>
    <m/>
    <s v="CENSARA_AVG"/>
  </r>
  <r>
    <x v="0"/>
    <s v="Lake and Peninsula Borough"/>
    <x v="12"/>
    <x v="0"/>
    <x v="12"/>
    <s v="Not Assigned - SURVEY AVERAGE"/>
    <x v="1"/>
    <m/>
    <s v="CENSARA_AVG"/>
  </r>
  <r>
    <x v="0"/>
    <s v="Lake and Peninsula Borough"/>
    <x v="12"/>
    <x v="0"/>
    <x v="12"/>
    <s v="Not Assigned - SURVEY AVERAGE"/>
    <x v="1"/>
    <m/>
    <s v="CENSARA_AVG"/>
  </r>
  <r>
    <x v="0"/>
    <s v="Kodiak Island Borough"/>
    <x v="18"/>
    <x v="0"/>
    <x v="18"/>
    <s v="Kodiak State"/>
    <x v="7"/>
    <m/>
    <s v="CENSARA_AVG"/>
  </r>
  <r>
    <x v="0"/>
    <s v="Kodiak Island Borough"/>
    <x v="18"/>
    <x v="0"/>
    <x v="18"/>
    <s v="Kodiak State"/>
    <x v="7"/>
    <m/>
    <s v="CENSARA_AVG"/>
  </r>
  <r>
    <x v="0"/>
    <s v="Lake and Peninsula Borough"/>
    <x v="12"/>
    <x v="0"/>
    <x v="12"/>
    <s v="Not Assigned - SURVEY AVERAGE"/>
    <x v="1"/>
    <m/>
    <s v="CENSARA_AVG"/>
  </r>
  <r>
    <x v="0"/>
    <s v="Lake and Peninsula Borough"/>
    <x v="12"/>
    <x v="0"/>
    <x v="12"/>
    <s v="Not Assigned - SURVEY AVERAGE"/>
    <x v="1"/>
    <m/>
    <s v="CENSARA_AVG"/>
  </r>
  <r>
    <x v="0"/>
    <s v="Lake and Peninsula Borough"/>
    <x v="12"/>
    <x v="0"/>
    <x v="12"/>
    <s v="Not Assigned - SURVEY AVERAGE"/>
    <x v="1"/>
    <m/>
    <s v="CENSARA_AVG"/>
  </r>
  <r>
    <x v="0"/>
    <s v="Valdez-Cordova Census Area"/>
    <x v="14"/>
    <x v="0"/>
    <x v="14"/>
    <s v="Copper River Basin"/>
    <x v="4"/>
    <m/>
    <s v="CENSARA_AVG"/>
  </r>
  <r>
    <x v="0"/>
    <s v="Lake and Peninsula Borough"/>
    <x v="12"/>
    <x v="0"/>
    <x v="12"/>
    <s v="Not Assigned - SURVEY AVERAGE"/>
    <x v="1"/>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Lake and Peninsula Borough"/>
    <x v="12"/>
    <x v="0"/>
    <x v="12"/>
    <s v="Not Assigned - SURVEY AVERAGE"/>
    <x v="1"/>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Lake and Peninsula Borough"/>
    <x v="12"/>
    <x v="0"/>
    <x v="12"/>
    <s v="Not Assigned - SURVEY AVERAGE"/>
    <x v="1"/>
    <m/>
    <s v="CENSARA_AVG"/>
  </r>
  <r>
    <x v="0"/>
    <s v="Lake and Peninsula Borough"/>
    <x v="12"/>
    <x v="0"/>
    <x v="12"/>
    <s v="Not Assigned - SURVEY AVERAGE"/>
    <x v="1"/>
    <m/>
    <s v="CENSARA_AVG"/>
  </r>
  <r>
    <x v="0"/>
    <s v="Valdez-Cordova Census Area"/>
    <x v="14"/>
    <x v="0"/>
    <x v="14"/>
    <s v="Copper River Basin"/>
    <x v="4"/>
    <m/>
    <s v="CENSARA_AVG"/>
  </r>
  <r>
    <x v="0"/>
    <s v="Valdez-Cordova Census Area"/>
    <x v="14"/>
    <x v="0"/>
    <x v="14"/>
    <s v="Copper River Basin"/>
    <x v="4"/>
    <m/>
    <s v="CENSARA_AVG"/>
  </r>
  <r>
    <x v="0"/>
    <s v="Lake and Peninsula Borough"/>
    <x v="12"/>
    <x v="0"/>
    <x v="12"/>
    <s v="Not Assigned - SURVEY AVERAGE"/>
    <x v="1"/>
    <m/>
    <s v="CENSARA_AVG"/>
  </r>
  <r>
    <x v="0"/>
    <s v="Aleutians East Borough"/>
    <x v="17"/>
    <x v="0"/>
    <x v="17"/>
    <s v="Not Assigned - SURVEY AVERAGE"/>
    <x v="1"/>
    <m/>
    <s v="CENSARA_AVG"/>
  </r>
  <r>
    <x v="0"/>
    <s v="Lake and Peninsula Borough"/>
    <x v="12"/>
    <x v="0"/>
    <x v="12"/>
    <s v="Not Assigned - SURVEY AVERAGE"/>
    <x v="1"/>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Lake and Peninsula Borough"/>
    <x v="12"/>
    <x v="0"/>
    <x v="12"/>
    <s v="Not Assigned - SURVEY AVERAGE"/>
    <x v="1"/>
    <m/>
    <s v="CENSARA_AVG"/>
  </r>
  <r>
    <x v="0"/>
    <s v="Kodiak Island Borough"/>
    <x v="18"/>
    <x v="0"/>
    <x v="18"/>
    <s v="Kodiak State"/>
    <x v="7"/>
    <m/>
    <s v="CENSARA_AVG"/>
  </r>
  <r>
    <x v="0"/>
    <s v="Lake and Peninsula Borough"/>
    <x v="12"/>
    <x v="0"/>
    <x v="12"/>
    <s v="Not Assigned - SURVEY AVERAGE"/>
    <x v="1"/>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Lake and Peninsula Borough"/>
    <x v="12"/>
    <x v="0"/>
    <x v="12"/>
    <s v="Not Assigned - SURVEY AVERAGE"/>
    <x v="1"/>
    <m/>
    <s v="CENSARA_AVG"/>
  </r>
  <r>
    <x v="0"/>
    <s v="Lake and Peninsula Borough"/>
    <x v="12"/>
    <x v="0"/>
    <x v="12"/>
    <s v="Not Assigned - SURVEY AVERAGE"/>
    <x v="1"/>
    <m/>
    <s v="CENSARA_AVG"/>
  </r>
  <r>
    <x v="0"/>
    <s v="Kodiak Island Borough"/>
    <x v="18"/>
    <x v="0"/>
    <x v="18"/>
    <s v="Kodiak State"/>
    <x v="7"/>
    <m/>
    <s v="CENSARA_AVG"/>
  </r>
  <r>
    <x v="0"/>
    <s v="Lake and Peninsula Borough"/>
    <x v="12"/>
    <x v="0"/>
    <x v="12"/>
    <s v="Not Assigned - SURVEY AVERAGE"/>
    <x v="1"/>
    <m/>
    <s v="CENSARA_AVG"/>
  </r>
  <r>
    <x v="0"/>
    <s v="Kodiak Island Borough"/>
    <x v="18"/>
    <x v="0"/>
    <x v="18"/>
    <s v="Kodiak State"/>
    <x v="7"/>
    <m/>
    <s v="CENSARA_AVG"/>
  </r>
  <r>
    <x v="0"/>
    <s v="Lake and Peninsula Borough"/>
    <x v="12"/>
    <x v="0"/>
    <x v="12"/>
    <s v="Not Assigned - SURVEY AVERAGE"/>
    <x v="1"/>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Aleutians East Borough"/>
    <x v="17"/>
    <x v="0"/>
    <x v="17"/>
    <s v="Not Assigned - SURVEY AVERAGE"/>
    <x v="1"/>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Aleutians East Borough"/>
    <x v="17"/>
    <x v="0"/>
    <x v="17"/>
    <s v="Not Assigned - SURVEY AVERAGE"/>
    <x v="1"/>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Aleutians East Borough"/>
    <x v="17"/>
    <x v="0"/>
    <x v="17"/>
    <s v="Not Assigned - SURVEY AVERAGE"/>
    <x v="1"/>
    <m/>
    <s v="CENSARA_AVG"/>
  </r>
  <r>
    <x v="0"/>
    <s v="Kodiak Island Borough"/>
    <x v="18"/>
    <x v="0"/>
    <x v="18"/>
    <s v="Kodiak State"/>
    <x v="7"/>
    <m/>
    <s v="CENSARA_AVG"/>
  </r>
  <r>
    <x v="0"/>
    <s v="Aleutians East Borough"/>
    <x v="17"/>
    <x v="0"/>
    <x v="17"/>
    <s v="Not Assigned - SURVEY AVERAGE"/>
    <x v="1"/>
    <m/>
    <s v="CENSARA_AVG"/>
  </r>
  <r>
    <x v="0"/>
    <s v="Aleutians East Borough"/>
    <x v="17"/>
    <x v="0"/>
    <x v="17"/>
    <s v="Not Assigned - SURVEY AVERAGE"/>
    <x v="1"/>
    <m/>
    <s v="CENSARA_AVG"/>
  </r>
  <r>
    <x v="0"/>
    <s v="Kodiak Island Borough"/>
    <x v="18"/>
    <x v="0"/>
    <x v="18"/>
    <s v="Kodiak State"/>
    <x v="7"/>
    <m/>
    <s v="CENSARA_AVG"/>
  </r>
  <r>
    <x v="0"/>
    <s v="Kodiak Island Borough"/>
    <x v="18"/>
    <x v="0"/>
    <x v="18"/>
    <s v="Kodiak State"/>
    <x v="7"/>
    <m/>
    <s v="CENSARA_AVG"/>
  </r>
  <r>
    <x v="0"/>
    <s v="Aleutians East Borough"/>
    <x v="17"/>
    <x v="0"/>
    <x v="17"/>
    <s v="Not Assigned - SURVEY AVERAGE"/>
    <x v="1"/>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Aleutians East Borough"/>
    <x v="17"/>
    <x v="0"/>
    <x v="17"/>
    <s v="Not Assigned - SURVEY AVERAGE"/>
    <x v="1"/>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Aleutians East Borough"/>
    <x v="17"/>
    <x v="0"/>
    <x v="17"/>
    <s v="Not Assigned - SURVEY AVERAGE"/>
    <x v="1"/>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Aleutians East Borough"/>
    <x v="17"/>
    <x v="0"/>
    <x v="17"/>
    <s v="Not Assigned - SURVEY AVERAGE"/>
    <x v="1"/>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Aleutians East Borough"/>
    <x v="17"/>
    <x v="0"/>
    <x v="17"/>
    <s v="Not Assigned - SURVEY AVERAGE"/>
    <x v="1"/>
    <m/>
    <s v="CENSARA_AVG"/>
  </r>
  <r>
    <x v="0"/>
    <s v="Aleutians East Borough"/>
    <x v="17"/>
    <x v="0"/>
    <x v="17"/>
    <s v="Not Assigned - SURVEY AVERAGE"/>
    <x v="1"/>
    <m/>
    <s v="CENSARA_AVG"/>
  </r>
  <r>
    <x v="0"/>
    <s v="Aleutians East Borough"/>
    <x v="17"/>
    <x v="0"/>
    <x v="17"/>
    <s v="Not Assigned - SURVEY AVERAGE"/>
    <x v="1"/>
    <m/>
    <s v="CENSARA_AVG"/>
  </r>
  <r>
    <x v="0"/>
    <s v="Kodiak Island Borough"/>
    <x v="18"/>
    <x v="0"/>
    <x v="18"/>
    <s v="Kodiak State"/>
    <x v="7"/>
    <m/>
    <s v="CENSARA_AVG"/>
  </r>
  <r>
    <x v="0"/>
    <s v="Aleutians East Borough"/>
    <x v="17"/>
    <x v="0"/>
    <x v="17"/>
    <s v="Not Assigned - SURVEY AVERAGE"/>
    <x v="1"/>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Valdez-Cordova Census Area"/>
    <x v="14"/>
    <x v="0"/>
    <x v="14"/>
    <s v="Copper River Basin"/>
    <x v="4"/>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Kodiak Island Borough"/>
    <x v="18"/>
    <x v="0"/>
    <x v="18"/>
    <s v="Kodiak State"/>
    <x v="7"/>
    <m/>
    <s v="CENSARA_AVG"/>
  </r>
  <r>
    <x v="0"/>
    <s v="Yakutat Borough"/>
    <x v="19"/>
    <x v="0"/>
    <x v="19"/>
    <s v="Gulf of Alaska Basin"/>
    <x v="8"/>
    <m/>
    <s v="CENSARA_AVG"/>
  </r>
  <r>
    <x v="0"/>
    <s v="Valdez-Cordova Census Area"/>
    <x v="14"/>
    <x v="0"/>
    <x v="14"/>
    <s v="Copper River Basin"/>
    <x v="4"/>
    <m/>
    <s v="CENSARA_AVG"/>
  </r>
  <r>
    <x v="0"/>
    <s v="Valdez-Cordova Census Area"/>
    <x v="14"/>
    <x v="0"/>
    <x v="14"/>
    <s v="Copper River Basin"/>
    <x v="4"/>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Yakutat Borough"/>
    <x v="19"/>
    <x v="0"/>
    <x v="19"/>
    <s v="Gulf of Alaska Basin"/>
    <x v="8"/>
    <m/>
    <s v="CENSARA_AVG"/>
  </r>
  <r>
    <x v="0"/>
    <s v="Haines Borough"/>
    <x v="20"/>
    <x v="0"/>
    <x v="20"/>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Haines Borough"/>
    <x v="20"/>
    <x v="0"/>
    <x v="20"/>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Juneau Borough"/>
    <x v="22"/>
    <x v="0"/>
    <x v="22"/>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Juneau Borough"/>
    <x v="22"/>
    <x v="0"/>
    <x v="22"/>
    <s v="Southeastern Alaska Provinces"/>
    <x v="9"/>
    <m/>
    <s v="CENSARA_AVG"/>
  </r>
  <r>
    <x v="0"/>
    <s v="Juneau Borough"/>
    <x v="22"/>
    <x v="0"/>
    <x v="22"/>
    <s v="Southeastern Alaska Provinces"/>
    <x v="9"/>
    <m/>
    <s v="CENSARA_AVG"/>
  </r>
  <r>
    <x v="0"/>
    <s v="Skagway-Hoonah-Angoon Census Area"/>
    <x v="21"/>
    <x v="0"/>
    <x v="21"/>
    <s v="Not Assigned - SURVEY AVERAGE"/>
    <x v="1"/>
    <m/>
    <s v="CENSARA_AVG"/>
  </r>
  <r>
    <x v="0"/>
    <s v="Juneau Borough"/>
    <x v="22"/>
    <x v="0"/>
    <x v="22"/>
    <s v="Southeastern Alaska Provinces"/>
    <x v="9"/>
    <m/>
    <s v="CENSARA_AVG"/>
  </r>
  <r>
    <x v="0"/>
    <s v="Haines Borough"/>
    <x v="20"/>
    <x v="0"/>
    <x v="20"/>
    <s v="Not Assigned - SURVEY AVERAGE"/>
    <x v="1"/>
    <m/>
    <s v="CENSARA_AVG"/>
  </r>
  <r>
    <x v="0"/>
    <s v="Haines Borough"/>
    <x v="20"/>
    <x v="0"/>
    <x v="20"/>
    <s v="Not Assigned - SURVEY AVERAGE"/>
    <x v="1"/>
    <m/>
    <s v="CENSARA_AVG"/>
  </r>
  <r>
    <x v="0"/>
    <s v="Juneau Borough"/>
    <x v="22"/>
    <x v="0"/>
    <x v="22"/>
    <s v="Southeastern Alaska Provinces"/>
    <x v="9"/>
    <m/>
    <s v="CENSARA_AVG"/>
  </r>
  <r>
    <x v="0"/>
    <s v="Haines Borough"/>
    <x v="20"/>
    <x v="0"/>
    <x v="20"/>
    <s v="Not Assigned - SURVEY AVERAGE"/>
    <x v="1"/>
    <m/>
    <s v="CENSARA_AVG"/>
  </r>
  <r>
    <x v="0"/>
    <s v="Haines Borough"/>
    <x v="20"/>
    <x v="0"/>
    <x v="20"/>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Juneau Borough"/>
    <x v="22"/>
    <x v="0"/>
    <x v="22"/>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kagway-Hoonah-Angoon Census Area"/>
    <x v="21"/>
    <x v="0"/>
    <x v="21"/>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Wrangell-Petersburg Census Area"/>
    <x v="24"/>
    <x v="0"/>
    <x v="24"/>
    <s v="Not Assigned - SURVEY AVERAGE"/>
    <x v="1"/>
    <m/>
    <s v="CENSARA_AVG"/>
  </r>
  <r>
    <x v="0"/>
    <s v="Wrangell-Petersburg Census Area"/>
    <x v="24"/>
    <x v="0"/>
    <x v="24"/>
    <s v="Not Assigned - SURVEY AVERAGE"/>
    <x v="1"/>
    <m/>
    <s v="CENSARA_AVG"/>
  </r>
  <r>
    <x v="0"/>
    <s v="Skagway-Hoonah-Angoon Census Area"/>
    <x v="21"/>
    <x v="0"/>
    <x v="21"/>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Wrangell-Petersburg Census Area"/>
    <x v="24"/>
    <x v="0"/>
    <x v="24"/>
    <s v="Not Assigned - SURVEY AVERAGE"/>
    <x v="1"/>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Sitka Borough"/>
    <x v="23"/>
    <x v="0"/>
    <x v="23"/>
    <s v="Southeastern Alaska Provinces"/>
    <x v="9"/>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Sitka Borough"/>
    <x v="23"/>
    <x v="0"/>
    <x v="23"/>
    <s v="Southeastern Alaska Provinces"/>
    <x v="9"/>
    <m/>
    <s v="CENSARA_AVG"/>
  </r>
  <r>
    <x v="0"/>
    <s v="Wrangell-Petersburg Census Area"/>
    <x v="24"/>
    <x v="0"/>
    <x v="24"/>
    <s v="Not Assigned - SURVEY AVERAGE"/>
    <x v="1"/>
    <m/>
    <s v="CENSARA_AVG"/>
  </r>
  <r>
    <x v="0"/>
    <s v="Sitka Borough"/>
    <x v="23"/>
    <x v="0"/>
    <x v="23"/>
    <s v="Southeastern Alaska Provinces"/>
    <x v="9"/>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Sitka Borough"/>
    <x v="23"/>
    <x v="0"/>
    <x v="23"/>
    <s v="Southeastern Alaska Provinces"/>
    <x v="9"/>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Wrangell-Petersburg Census Area"/>
    <x v="24"/>
    <x v="0"/>
    <x v="24"/>
    <s v="Not Assigned - SURVEY AVERAGE"/>
    <x v="1"/>
    <m/>
    <s v="CENSARA_AVG"/>
  </r>
  <r>
    <x v="0"/>
    <s v="Wrangell-Petersburg Census Area"/>
    <x v="24"/>
    <x v="0"/>
    <x v="24"/>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Ketchikan Gateway Borough"/>
    <x v="26"/>
    <x v="0"/>
    <x v="26"/>
    <s v="Southeastern Alaska Provinces"/>
    <x v="9"/>
    <m/>
    <s v="CENSARA_AVG"/>
  </r>
  <r>
    <x v="0"/>
    <s v="Ketchikan Gateway Borough"/>
    <x v="26"/>
    <x v="0"/>
    <x v="26"/>
    <s v="Southeastern Alaska Provinces"/>
    <x v="9"/>
    <m/>
    <s v="CENSARA_AVG"/>
  </r>
  <r>
    <x v="0"/>
    <s v="Ketchikan Gateway Borough"/>
    <x v="26"/>
    <x v="0"/>
    <x v="26"/>
    <s v="Southeastern Alaska Provinces"/>
    <x v="9"/>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Ketchikan Gateway Borough"/>
    <x v="26"/>
    <x v="0"/>
    <x v="26"/>
    <s v="Southeastern Alaska Provinces"/>
    <x v="9"/>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Ketchikan Gateway Borough"/>
    <x v="26"/>
    <x v="0"/>
    <x v="26"/>
    <s v="Southeastern Alaska Provinces"/>
    <x v="9"/>
    <m/>
    <s v="CENSARA_AVG"/>
  </r>
  <r>
    <x v="0"/>
    <s v="Ketchikan Gateway Borough"/>
    <x v="26"/>
    <x v="0"/>
    <x v="26"/>
    <s v="Southeastern Alaska Provinces"/>
    <x v="9"/>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0"/>
    <s v="Prince of Wales-Outer Ketchikan Census Area"/>
    <x v="25"/>
    <x v="0"/>
    <x v="25"/>
    <s v="Not Assigned - SURVEY AVERAGE"/>
    <x v="1"/>
    <m/>
    <s v="CENSARA_AVG"/>
  </r>
  <r>
    <x v="1"/>
    <s v="Whatcom County"/>
    <x v="27"/>
    <x v="1"/>
    <x v="27"/>
    <s v="Bellingham Basin"/>
    <x v="10"/>
    <m/>
    <s v="CENSARA_AVG"/>
  </r>
  <r>
    <x v="1"/>
    <s v="Whatcom County"/>
    <x v="27"/>
    <x v="1"/>
    <x v="27"/>
    <s v="Bellingham Basin"/>
    <x v="10"/>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Clallam County"/>
    <x v="29"/>
    <x v="1"/>
    <x v="29"/>
    <s v="Western Columbia Basin"/>
    <x v="12"/>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Whatcom County"/>
    <x v="27"/>
    <x v="1"/>
    <x v="27"/>
    <s v="Bellingham Basin"/>
    <x v="10"/>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San Juan County"/>
    <x v="28"/>
    <x v="1"/>
    <x v="28"/>
    <s v="N. Cascades-Okanagan Prov"/>
    <x v="11"/>
    <m/>
    <s v="CENSARA_AVG"/>
  </r>
  <r>
    <x v="1"/>
    <s v="Whatcom County"/>
    <x v="27"/>
    <x v="1"/>
    <x v="27"/>
    <s v="Bellingham Basin"/>
    <x v="10"/>
    <m/>
    <s v="CENSARA_AVG"/>
  </r>
  <r>
    <x v="1"/>
    <s v="San Juan County"/>
    <x v="28"/>
    <x v="1"/>
    <x v="28"/>
    <s v="N. Cascades-Okanagan Prov"/>
    <x v="11"/>
    <m/>
    <s v="CENSARA_AVG"/>
  </r>
  <r>
    <x v="1"/>
    <s v="Okanogan County"/>
    <x v="30"/>
    <x v="1"/>
    <x v="30"/>
    <s v="N. Cascades-Okanagan Prov"/>
    <x v="11"/>
    <m/>
    <s v="CENSARA_AVG"/>
  </r>
  <r>
    <x v="1"/>
    <s v="San Juan County"/>
    <x v="28"/>
    <x v="1"/>
    <x v="28"/>
    <s v="N. Cascades-Okanagan Prov"/>
    <x v="11"/>
    <m/>
    <s v="CENSARA_AVG"/>
  </r>
  <r>
    <x v="1"/>
    <s v="Whatcom County"/>
    <x v="27"/>
    <x v="1"/>
    <x v="27"/>
    <s v="Bellingham Basin"/>
    <x v="10"/>
    <m/>
    <s v="CENSARA_AVG"/>
  </r>
  <r>
    <x v="1"/>
    <s v="Skagit County"/>
    <x v="31"/>
    <x v="1"/>
    <x v="31"/>
    <s v="N. Cascades-Okanagan Prov"/>
    <x v="11"/>
    <m/>
    <s v="CENSARA_AVG"/>
  </r>
  <r>
    <x v="1"/>
    <s v="Skagit County"/>
    <x v="31"/>
    <x v="1"/>
    <x v="31"/>
    <s v="N. Cascades-Okanagan Prov"/>
    <x v="11"/>
    <m/>
    <s v="CENSARA_AVG"/>
  </r>
  <r>
    <x v="1"/>
    <s v="San Juan County"/>
    <x v="28"/>
    <x v="1"/>
    <x v="28"/>
    <s v="N. Cascades-Okanagan Prov"/>
    <x v="11"/>
    <m/>
    <s v="CENSARA_AVG"/>
  </r>
  <r>
    <x v="1"/>
    <s v="San Juan County"/>
    <x v="28"/>
    <x v="1"/>
    <x v="28"/>
    <s v="N. Cascades-Okanagan Prov"/>
    <x v="11"/>
    <m/>
    <s v="CENSARA_AVG"/>
  </r>
  <r>
    <x v="1"/>
    <s v="Skagit County"/>
    <x v="31"/>
    <x v="1"/>
    <x v="31"/>
    <s v="N. Cascades-Okanagan Prov"/>
    <x v="11"/>
    <m/>
    <s v="CENSARA_AVG"/>
  </r>
  <r>
    <x v="1"/>
    <s v="Skagit County"/>
    <x v="31"/>
    <x v="1"/>
    <x v="31"/>
    <s v="N. Cascades-Okanagan Prov"/>
    <x v="11"/>
    <m/>
    <s v="CENSARA_AVG"/>
  </r>
  <r>
    <x v="1"/>
    <s v="Clallam County"/>
    <x v="29"/>
    <x v="1"/>
    <x v="29"/>
    <s v="Western Columbia Basin"/>
    <x v="12"/>
    <m/>
    <s v="CENSARA_AVG"/>
  </r>
  <r>
    <x v="1"/>
    <s v="San Juan County"/>
    <x v="28"/>
    <x v="1"/>
    <x v="28"/>
    <s v="N. Cascades-Okanagan Prov"/>
    <x v="11"/>
    <m/>
    <s v="CENSARA_AVG"/>
  </r>
  <r>
    <x v="1"/>
    <s v="Skagit County"/>
    <x v="31"/>
    <x v="1"/>
    <x v="31"/>
    <s v="N. Cascades-Okanagan Prov"/>
    <x v="11"/>
    <m/>
    <s v="CENSARA_AVG"/>
  </r>
  <r>
    <x v="1"/>
    <s v="Skagit County"/>
    <x v="31"/>
    <x v="1"/>
    <x v="31"/>
    <s v="N. Cascades-Okanagan Prov"/>
    <x v="11"/>
    <m/>
    <s v="CENSARA_AVG"/>
  </r>
  <r>
    <x v="1"/>
    <s v="Island County"/>
    <x v="32"/>
    <x v="1"/>
    <x v="32"/>
    <s v="Puget Sound Province"/>
    <x v="13"/>
    <m/>
    <s v="CENSARA_AVG"/>
  </r>
  <r>
    <x v="1"/>
    <s v="Ferry County"/>
    <x v="33"/>
    <x v="1"/>
    <x v="33"/>
    <s v="N. Cascades-Okanagan Prov"/>
    <x v="11"/>
    <m/>
    <s v="CENSARA_AVG"/>
  </r>
  <r>
    <x v="1"/>
    <s v="Jefferson County"/>
    <x v="34"/>
    <x v="1"/>
    <x v="34"/>
    <s v="Western Columbia Basin"/>
    <x v="12"/>
    <m/>
    <s v="CENSARA_AVG"/>
  </r>
  <r>
    <x v="1"/>
    <s v="Snohomish County"/>
    <x v="35"/>
    <x v="1"/>
    <x v="35"/>
    <s v="Puget Sound Province"/>
    <x v="13"/>
    <m/>
    <s v="CENSARA_AVG"/>
  </r>
  <r>
    <x v="1"/>
    <s v="Snohomish County"/>
    <x v="35"/>
    <x v="1"/>
    <x v="35"/>
    <s v="Puget Sound Province"/>
    <x v="13"/>
    <m/>
    <s v="CENSARA_AVG"/>
  </r>
  <r>
    <x v="1"/>
    <s v="Island County"/>
    <x v="32"/>
    <x v="1"/>
    <x v="32"/>
    <s v="Puget Sound Province"/>
    <x v="13"/>
    <m/>
    <s v="CENSARA_AVG"/>
  </r>
  <r>
    <x v="1"/>
    <s v="Stevens County"/>
    <x v="36"/>
    <x v="1"/>
    <x v="36"/>
    <s v="N. Cascades-Okanagan Prov"/>
    <x v="11"/>
    <m/>
    <s v="CENSARA_AVG"/>
  </r>
  <r>
    <x v="1"/>
    <s v="Chelan County"/>
    <x v="37"/>
    <x v="1"/>
    <x v="37"/>
    <s v="N. Cascades-Okanagan Prov"/>
    <x v="11"/>
    <m/>
    <s v="CENSARA_AVG"/>
  </r>
  <r>
    <x v="1"/>
    <s v="Jefferson County"/>
    <x v="34"/>
    <x v="1"/>
    <x v="34"/>
    <s v="Western Columbia Basin"/>
    <x v="12"/>
    <m/>
    <s v="CENSARA_AVG"/>
  </r>
  <r>
    <x v="1"/>
    <s v="Jefferson County"/>
    <x v="34"/>
    <x v="1"/>
    <x v="34"/>
    <s v="Western Columbia Basin"/>
    <x v="12"/>
    <m/>
    <s v="CENSARA_AVG"/>
  </r>
  <r>
    <x v="1"/>
    <s v="Pend Oreille County"/>
    <x v="38"/>
    <x v="1"/>
    <x v="38"/>
    <s v="N. Cascades-Okanagan Prov"/>
    <x v="11"/>
    <m/>
    <s v="CENSARA_AVG"/>
  </r>
  <r>
    <x v="2"/>
    <s v="Boundary County"/>
    <x v="39"/>
    <x v="2"/>
    <x v="39"/>
    <s v="Idaho Mountains Province"/>
    <x v="14"/>
    <m/>
    <s v="CENSARA_AVG"/>
  </r>
  <r>
    <x v="3"/>
    <s v="Aroostook County"/>
    <x v="40"/>
    <x v="3"/>
    <x v="40"/>
    <s v="New England Province"/>
    <x v="15"/>
    <m/>
    <s v="CENSARA_AVG"/>
  </r>
  <r>
    <x v="1"/>
    <s v="Snohomish County"/>
    <x v="35"/>
    <x v="1"/>
    <x v="35"/>
    <s v="Puget Sound Province"/>
    <x v="13"/>
    <m/>
    <s v="CENSARA_AVG"/>
  </r>
  <r>
    <x v="1"/>
    <s v="Kitsap County"/>
    <x v="41"/>
    <x v="1"/>
    <x v="41"/>
    <s v="Puget Sound Province"/>
    <x v="13"/>
    <m/>
    <s v="CENSARA_AVG"/>
  </r>
  <r>
    <x v="4"/>
    <s v="Lincoln County"/>
    <x v="42"/>
    <x v="4"/>
    <x v="42"/>
    <s v="Montana Folded Belt"/>
    <x v="16"/>
    <m/>
    <s v="CENSARA_AVG"/>
  </r>
  <r>
    <x v="2"/>
    <s v="Bonner County"/>
    <x v="43"/>
    <x v="2"/>
    <x v="43"/>
    <s v="Idaho Mountains Province"/>
    <x v="14"/>
    <m/>
    <s v="CENSARA_AVG"/>
  </r>
  <r>
    <x v="1"/>
    <s v="Grays Harbor County"/>
    <x v="44"/>
    <x v="1"/>
    <x v="44"/>
    <s v="Western Columbia Basin"/>
    <x v="12"/>
    <m/>
    <s v="CENSARA_AVG"/>
  </r>
  <r>
    <x v="1"/>
    <s v="Mason County"/>
    <x v="45"/>
    <x v="1"/>
    <x v="45"/>
    <s v="Puget Sound Province"/>
    <x v="13"/>
    <m/>
    <s v="CENSARA_AVG"/>
  </r>
  <r>
    <x v="1"/>
    <s v="King County"/>
    <x v="46"/>
    <x v="1"/>
    <x v="46"/>
    <s v="Puget Sound Province"/>
    <x v="13"/>
    <m/>
    <s v="CENSARA_AVG"/>
  </r>
  <r>
    <x v="4"/>
    <s v="Flathead County"/>
    <x v="47"/>
    <x v="4"/>
    <x v="47"/>
    <s v="North Western Overthrust"/>
    <x v="17"/>
    <m/>
    <s v="CENSARA_AVG"/>
  </r>
  <r>
    <x v="1"/>
    <s v="Kitsap County"/>
    <x v="41"/>
    <x v="1"/>
    <x v="41"/>
    <s v="Puget Sound Province"/>
    <x v="13"/>
    <m/>
    <s v="CENSARA_AVG"/>
  </r>
  <r>
    <x v="4"/>
    <s v="Glacier County"/>
    <x v="48"/>
    <x v="4"/>
    <x v="48"/>
    <s v="Sweetgrass Arch"/>
    <x v="18"/>
    <m/>
    <s v="CENSARA_AVG"/>
  </r>
  <r>
    <x v="1"/>
    <s v="Douglas County"/>
    <x v="49"/>
    <x v="1"/>
    <x v="49"/>
    <s v="Eastern Columbia Basin"/>
    <x v="19"/>
    <m/>
    <s v="CENSARA_AVG"/>
  </r>
  <r>
    <x v="1"/>
    <s v="Kitsap County"/>
    <x v="41"/>
    <x v="1"/>
    <x v="41"/>
    <s v="Puget Sound Province"/>
    <x v="13"/>
    <m/>
    <s v="CENSARA_AVG"/>
  </r>
  <r>
    <x v="1"/>
    <s v="King County"/>
    <x v="46"/>
    <x v="1"/>
    <x v="46"/>
    <s v="Puget Sound Province"/>
    <x v="13"/>
    <m/>
    <s v="CENSARA_AVG"/>
  </r>
  <r>
    <x v="1"/>
    <s v="Pierce County"/>
    <x v="50"/>
    <x v="1"/>
    <x v="50"/>
    <s v="Puget Sound Province"/>
    <x v="13"/>
    <m/>
    <s v="CENSARA_AVG"/>
  </r>
  <r>
    <x v="4"/>
    <s v="Toole County"/>
    <x v="51"/>
    <x v="4"/>
    <x v="51"/>
    <s v="Sweetgrass Arch"/>
    <x v="18"/>
    <m/>
    <s v="CENSARA_AVG"/>
  </r>
  <r>
    <x v="1"/>
    <s v="Pierce County"/>
    <x v="50"/>
    <x v="1"/>
    <x v="50"/>
    <s v="Puget Sound Province"/>
    <x v="13"/>
    <m/>
    <s v="CENSARA_AVG"/>
  </r>
  <r>
    <x v="1"/>
    <s v="Mason County"/>
    <x v="45"/>
    <x v="1"/>
    <x v="45"/>
    <s v="Puget Sound Province"/>
    <x v="13"/>
    <m/>
    <s v="CENSARA_AVG"/>
  </r>
  <r>
    <x v="1"/>
    <s v="Grant County"/>
    <x v="52"/>
    <x v="1"/>
    <x v="52"/>
    <s v="Eastern Columbia Basin"/>
    <x v="19"/>
    <m/>
    <s v="CENSARA_AVG"/>
  </r>
  <r>
    <x v="1"/>
    <s v="Kittitas County"/>
    <x v="53"/>
    <x v="1"/>
    <x v="53"/>
    <s v="Eastern Columbia Basin"/>
    <x v="19"/>
    <m/>
    <s v="CENSARA_AVG"/>
  </r>
  <r>
    <x v="1"/>
    <s v="Pierce County"/>
    <x v="50"/>
    <x v="1"/>
    <x v="50"/>
    <s v="Puget Sound Province"/>
    <x v="13"/>
    <m/>
    <s v="CENSARA_AVG"/>
  </r>
  <r>
    <x v="4"/>
    <s v="Liberty County"/>
    <x v="54"/>
    <x v="4"/>
    <x v="54"/>
    <s v="Sweetgrass Arch"/>
    <x v="18"/>
    <m/>
    <s v="CENSARA_AVG"/>
  </r>
  <r>
    <x v="1"/>
    <s v="Pierce County"/>
    <x v="50"/>
    <x v="1"/>
    <x v="50"/>
    <s v="Puget Sound Province"/>
    <x v="13"/>
    <m/>
    <s v="CENSARA_AVG"/>
  </r>
  <r>
    <x v="1"/>
    <s v="Mason County"/>
    <x v="45"/>
    <x v="1"/>
    <x v="45"/>
    <s v="Puget Sound Province"/>
    <x v="13"/>
    <m/>
    <s v="CENSARA_AVG"/>
  </r>
  <r>
    <x v="1"/>
    <s v="Lincoln County"/>
    <x v="55"/>
    <x v="1"/>
    <x v="42"/>
    <s v="Eastern Columbia Basin"/>
    <x v="19"/>
    <m/>
    <s v="CENSARA_AVG"/>
  </r>
  <r>
    <x v="1"/>
    <s v="Grays Harbor County"/>
    <x v="44"/>
    <x v="1"/>
    <x v="44"/>
    <s v="Western Columbia Basin"/>
    <x v="12"/>
    <m/>
    <s v="CENSARA_AVG"/>
  </r>
  <r>
    <x v="4"/>
    <s v="Hill County"/>
    <x v="56"/>
    <x v="4"/>
    <x v="55"/>
    <s v="Sweetgrass Arch"/>
    <x v="18"/>
    <m/>
    <s v="CENSARA_AVG"/>
  </r>
  <r>
    <x v="1"/>
    <s v="Thurston County"/>
    <x v="57"/>
    <x v="1"/>
    <x v="56"/>
    <s v="Western Columbia Basin"/>
    <x v="12"/>
    <m/>
    <s v="CENSARA_AVG"/>
  </r>
  <r>
    <x v="1"/>
    <s v="Pierce County"/>
    <x v="50"/>
    <x v="1"/>
    <x v="50"/>
    <s v="Puget Sound Province"/>
    <x v="13"/>
    <m/>
    <s v="CENSARA_AVG"/>
  </r>
  <r>
    <x v="1"/>
    <s v="Pierce County"/>
    <x v="50"/>
    <x v="1"/>
    <x v="50"/>
    <s v="Puget Sound Province"/>
    <x v="13"/>
    <m/>
    <s v="CENSARA_AVG"/>
  </r>
  <r>
    <x v="1"/>
    <s v="Pierce County"/>
    <x v="50"/>
    <x v="1"/>
    <x v="50"/>
    <s v="Puget Sound Province"/>
    <x v="13"/>
    <m/>
    <s v="CENSARA_AVG"/>
  </r>
  <r>
    <x v="1"/>
    <s v="Spokane County"/>
    <x v="58"/>
    <x v="1"/>
    <x v="57"/>
    <s v="Eastern Columbia Basin"/>
    <x v="19"/>
    <m/>
    <s v="CENSARA_AVG"/>
  </r>
  <r>
    <x v="4"/>
    <s v="Blaine County"/>
    <x v="59"/>
    <x v="4"/>
    <x v="58"/>
    <s v="Central Montana Uplift"/>
    <x v="20"/>
    <m/>
    <s v="CENSARA_AVG"/>
  </r>
  <r>
    <x v="4"/>
    <s v="Sanders County"/>
    <x v="60"/>
    <x v="4"/>
    <x v="59"/>
    <s v="Montana Folded Belt"/>
    <x v="16"/>
    <m/>
    <s v="CENSARA_AVG"/>
  </r>
  <r>
    <x v="3"/>
    <s v="Piscataquis County"/>
    <x v="61"/>
    <x v="3"/>
    <x v="60"/>
    <s v="New England Province"/>
    <x v="15"/>
    <m/>
    <s v="CENSARA_AVG"/>
  </r>
  <r>
    <x v="1"/>
    <s v="Pacific County"/>
    <x v="62"/>
    <x v="1"/>
    <x v="61"/>
    <s v="Western Columbia Basin"/>
    <x v="12"/>
    <m/>
    <s v="CENSARA_AVG"/>
  </r>
  <r>
    <x v="4"/>
    <s v="Phillips County"/>
    <x v="63"/>
    <x v="4"/>
    <x v="62"/>
    <s v="Williston Basin"/>
    <x v="21"/>
    <m/>
    <s v="CENSARA_AVG"/>
  </r>
  <r>
    <x v="2"/>
    <s v="Kootenai County"/>
    <x v="64"/>
    <x v="2"/>
    <x v="63"/>
    <s v="Idaho Mountains Province"/>
    <x v="14"/>
    <m/>
    <s v="CENSARA_AVG"/>
  </r>
  <r>
    <x v="3"/>
    <s v="Penobscot County"/>
    <x v="65"/>
    <x v="3"/>
    <x v="64"/>
    <s v="New England Province"/>
    <x v="15"/>
    <m/>
    <s v="CENSARA_AVG"/>
  </r>
  <r>
    <x v="2"/>
    <s v="Shoshone County"/>
    <x v="66"/>
    <x v="2"/>
    <x v="65"/>
    <s v="Idaho Mountains Province"/>
    <x v="14"/>
    <m/>
    <s v="CENSARA_AVG"/>
  </r>
  <r>
    <x v="5"/>
    <s v="Lake of the Woods County"/>
    <x v="67"/>
    <x v="5"/>
    <x v="66"/>
    <s v="Sioux Uplift"/>
    <x v="22"/>
    <m/>
    <s v="CENSARA_AVG"/>
  </r>
  <r>
    <x v="1"/>
    <s v="Lewis County"/>
    <x v="68"/>
    <x v="1"/>
    <x v="67"/>
    <s v="Western Columbia Basin"/>
    <x v="12"/>
    <m/>
    <s v="CENSARA_AVG"/>
  </r>
  <r>
    <x v="4"/>
    <s v="Valley County"/>
    <x v="69"/>
    <x v="4"/>
    <x v="68"/>
    <s v="Williston Basin"/>
    <x v="21"/>
    <m/>
    <s v="CENSARA_AVG"/>
  </r>
  <r>
    <x v="4"/>
    <s v="Pondera County"/>
    <x v="70"/>
    <x v="4"/>
    <x v="69"/>
    <s v="Sweetgrass Arch"/>
    <x v="18"/>
    <m/>
    <s v="CENSARA_AVG"/>
  </r>
  <r>
    <x v="3"/>
    <s v="Somerset County"/>
    <x v="71"/>
    <x v="3"/>
    <x v="70"/>
    <s v="New England Province"/>
    <x v="15"/>
    <m/>
    <s v="CENSARA_AVG"/>
  </r>
  <r>
    <x v="4"/>
    <s v="Daniels County"/>
    <x v="72"/>
    <x v="4"/>
    <x v="71"/>
    <s v="Williston Basin"/>
    <x v="21"/>
    <m/>
    <s v="CENSARA_AVG"/>
  </r>
  <r>
    <x v="1"/>
    <s v="Yakima County"/>
    <x v="73"/>
    <x v="1"/>
    <x v="72"/>
    <s v="Eastern Columbia Basin"/>
    <x v="19"/>
    <m/>
    <s v="CENSARA_AVG"/>
  </r>
  <r>
    <x v="4"/>
    <s v="Sheridan County"/>
    <x v="74"/>
    <x v="4"/>
    <x v="73"/>
    <s v="Williston Basin"/>
    <x v="21"/>
    <m/>
    <s v="CENSARA_AVG"/>
  </r>
  <r>
    <x v="1"/>
    <s v="Pacific County"/>
    <x v="62"/>
    <x v="1"/>
    <x v="61"/>
    <s v="Western Columbia Basin"/>
    <x v="12"/>
    <m/>
    <s v="CENSARA_AVG"/>
  </r>
  <r>
    <x v="6"/>
    <s v="Divide County"/>
    <x v="75"/>
    <x v="6"/>
    <x v="74"/>
    <s v="Williston Basin"/>
    <x v="21"/>
    <m/>
    <s v="CENSARA_AVG"/>
  </r>
  <r>
    <x v="6"/>
    <s v="Burke County"/>
    <x v="76"/>
    <x v="6"/>
    <x v="75"/>
    <s v="Williston Basin"/>
    <x v="21"/>
    <m/>
    <s v="CENSARA_AVG"/>
  </r>
  <r>
    <x v="4"/>
    <s v="Lake County"/>
    <x v="77"/>
    <x v="4"/>
    <x v="76"/>
    <s v="Montana Folded Belt"/>
    <x v="16"/>
    <m/>
    <s v="CENSARA_AVG"/>
  </r>
  <r>
    <x v="6"/>
    <s v="Renville County"/>
    <x v="78"/>
    <x v="6"/>
    <x v="77"/>
    <s v="Williston Basin"/>
    <x v="21"/>
    <m/>
    <s v="CENSARA_AVG"/>
  </r>
  <r>
    <x v="6"/>
    <s v="Bottineau County"/>
    <x v="79"/>
    <x v="6"/>
    <x v="78"/>
    <s v="Williston Basin"/>
    <x v="21"/>
    <m/>
    <s v="CENSARA_AVG"/>
  </r>
  <r>
    <x v="1"/>
    <s v="Wahkiakum County"/>
    <x v="80"/>
    <x v="1"/>
    <x v="79"/>
    <s v="Western Columbia Basin"/>
    <x v="12"/>
    <m/>
    <s v="CENSARA_AVG"/>
  </r>
  <r>
    <x v="4"/>
    <s v="Teton County"/>
    <x v="81"/>
    <x v="4"/>
    <x v="80"/>
    <s v="Sweetgrass Arch"/>
    <x v="18"/>
    <m/>
    <s v="CENSARA_AVG"/>
  </r>
  <r>
    <x v="1"/>
    <s v="Adams County"/>
    <x v="82"/>
    <x v="1"/>
    <x v="81"/>
    <s v="Eastern Columbia Basin"/>
    <x v="19"/>
    <m/>
    <s v="CENSARA_AVG"/>
  </r>
  <r>
    <x v="6"/>
    <s v="Rolette County"/>
    <x v="83"/>
    <x v="6"/>
    <x v="82"/>
    <s v="Williston Basin"/>
    <x v="21"/>
    <m/>
    <s v="CENSARA_AVG"/>
  </r>
  <r>
    <x v="7"/>
    <s v="Clatsop County"/>
    <x v="84"/>
    <x v="7"/>
    <x v="83"/>
    <s v="Western Columbia Basin"/>
    <x v="12"/>
    <m/>
    <s v="CENSARA_AVG"/>
  </r>
  <r>
    <x v="6"/>
    <s v="Towner County"/>
    <x v="85"/>
    <x v="6"/>
    <x v="84"/>
    <s v="Williston Basin"/>
    <x v="21"/>
    <m/>
    <s v="CENSARA_AVG"/>
  </r>
  <r>
    <x v="6"/>
    <s v="Cavalier County"/>
    <x v="86"/>
    <x v="6"/>
    <x v="85"/>
    <s v="Williston Basin"/>
    <x v="21"/>
    <m/>
    <s v="CENSARA_AVG"/>
  </r>
  <r>
    <x v="5"/>
    <s v="Roseau County"/>
    <x v="87"/>
    <x v="5"/>
    <x v="86"/>
    <s v="Sioux Uplift"/>
    <x v="22"/>
    <m/>
    <s v="CENSARA_AVG"/>
  </r>
  <r>
    <x v="7"/>
    <s v="Clatsop County"/>
    <x v="84"/>
    <x v="7"/>
    <x v="83"/>
    <s v="Western Columbia Basin"/>
    <x v="12"/>
    <m/>
    <s v="CENSARA_AVG"/>
  </r>
  <r>
    <x v="6"/>
    <s v="Pembina County"/>
    <x v="88"/>
    <x v="6"/>
    <x v="87"/>
    <s v="Williston Basin"/>
    <x v="21"/>
    <m/>
    <s v="CENSARA_AVG"/>
  </r>
  <r>
    <x v="5"/>
    <s v="Kittson County"/>
    <x v="89"/>
    <x v="5"/>
    <x v="88"/>
    <s v="Sioux Uplift"/>
    <x v="22"/>
    <m/>
    <s v="CENSARA_AVG"/>
  </r>
  <r>
    <x v="4"/>
    <s v="Chouteau County"/>
    <x v="90"/>
    <x v="4"/>
    <x v="89"/>
    <s v="Sweetgrass Arch"/>
    <x v="18"/>
    <m/>
    <s v="CENSARA_AVG"/>
  </r>
  <r>
    <x v="7"/>
    <s v="Clatsop County"/>
    <x v="84"/>
    <x v="7"/>
    <x v="83"/>
    <s v="Western Columbia Basin"/>
    <x v="12"/>
    <m/>
    <s v="CENSARA_AVG"/>
  </r>
  <r>
    <x v="1"/>
    <s v="Cowlitz County"/>
    <x v="91"/>
    <x v="1"/>
    <x v="90"/>
    <s v="Western Columbia Basin"/>
    <x v="12"/>
    <m/>
    <s v="CENSARA_AVG"/>
  </r>
  <r>
    <x v="3"/>
    <s v="Washington County"/>
    <x v="92"/>
    <x v="3"/>
    <x v="91"/>
    <s v="New England Province"/>
    <x v="15"/>
    <m/>
    <s v="CENSARA_AVG"/>
  </r>
  <r>
    <x v="7"/>
    <s v="Clatsop County"/>
    <x v="84"/>
    <x v="7"/>
    <x v="83"/>
    <s v="Western Columbia Basin"/>
    <x v="12"/>
    <m/>
    <s v="CENSARA_AVG"/>
  </r>
  <r>
    <x v="7"/>
    <s v="Clatsop County"/>
    <x v="84"/>
    <x v="7"/>
    <x v="83"/>
    <s v="Western Columbia Basin"/>
    <x v="12"/>
    <m/>
    <s v="CENSARA_AVG"/>
  </r>
  <r>
    <x v="6"/>
    <s v="Ward County"/>
    <x v="93"/>
    <x v="6"/>
    <x v="92"/>
    <s v="Williston Basin"/>
    <x v="21"/>
    <m/>
    <s v="CENSARA_AVG"/>
  </r>
  <r>
    <x v="7"/>
    <s v="Clatsop County"/>
    <x v="84"/>
    <x v="7"/>
    <x v="83"/>
    <s v="Western Columbia Basin"/>
    <x v="12"/>
    <m/>
    <s v="CENSARA_AVG"/>
  </r>
  <r>
    <x v="7"/>
    <s v="Clatsop County"/>
    <x v="84"/>
    <x v="7"/>
    <x v="83"/>
    <s v="Western Columbia Basin"/>
    <x v="12"/>
    <m/>
    <s v="CENSARA_AVG"/>
  </r>
  <r>
    <x v="7"/>
    <s v="Clatsop County"/>
    <x v="84"/>
    <x v="7"/>
    <x v="83"/>
    <s v="Western Columbia Basin"/>
    <x v="12"/>
    <m/>
    <s v="CENSARA_AVG"/>
  </r>
  <r>
    <x v="7"/>
    <s v="Clatsop County"/>
    <x v="84"/>
    <x v="7"/>
    <x v="83"/>
    <s v="Western Columbia Basin"/>
    <x v="12"/>
    <m/>
    <s v="CENSARA_AVG"/>
  </r>
  <r>
    <x v="1"/>
    <s v="Whitman County"/>
    <x v="94"/>
    <x v="1"/>
    <x v="93"/>
    <s v="Eastern Columbia Basin"/>
    <x v="19"/>
    <m/>
    <s v="CENSARA_AVG"/>
  </r>
  <r>
    <x v="4"/>
    <s v="Lewis and Clark County"/>
    <x v="95"/>
    <x v="4"/>
    <x v="94"/>
    <s v="North Western Overthrust"/>
    <x v="17"/>
    <m/>
    <s v="CENSARA_AVG"/>
  </r>
  <r>
    <x v="7"/>
    <s v="Clatsop County"/>
    <x v="84"/>
    <x v="7"/>
    <x v="83"/>
    <s v="Western Columbia Basin"/>
    <x v="12"/>
    <m/>
    <s v="CENSARA_AVG"/>
  </r>
  <r>
    <x v="7"/>
    <s v="Clatsop County"/>
    <x v="84"/>
    <x v="7"/>
    <x v="83"/>
    <s v="Western Columbia Basin"/>
    <x v="12"/>
    <m/>
    <s v="CENSARA_AVG"/>
  </r>
  <r>
    <x v="7"/>
    <s v="Clatsop County"/>
    <x v="84"/>
    <x v="7"/>
    <x v="83"/>
    <s v="Western Columbia Basin"/>
    <x v="12"/>
    <m/>
    <s v="CENSARA_AVG"/>
  </r>
  <r>
    <x v="7"/>
    <s v="Clatsop County"/>
    <x v="84"/>
    <x v="7"/>
    <x v="83"/>
    <s v="Western Columbia Basin"/>
    <x v="12"/>
    <m/>
    <s v="CENSARA_AVG"/>
  </r>
  <r>
    <x v="7"/>
    <s v="Clatsop County"/>
    <x v="84"/>
    <x v="7"/>
    <x v="83"/>
    <s v="Western Columbia Basin"/>
    <x v="12"/>
    <m/>
    <s v="CENSARA_AVG"/>
  </r>
  <r>
    <x v="2"/>
    <s v="Benewah County"/>
    <x v="96"/>
    <x v="2"/>
    <x v="95"/>
    <s v="Idaho Mountains Province"/>
    <x v="14"/>
    <m/>
    <s v="CENSARA_AVG"/>
  </r>
  <r>
    <x v="4"/>
    <s v="Roosevelt County"/>
    <x v="97"/>
    <x v="4"/>
    <x v="96"/>
    <s v="Williston Basin"/>
    <x v="21"/>
    <m/>
    <s v="CENSARA_AVG"/>
  </r>
  <r>
    <x v="1"/>
    <s v="Wahkiakum County"/>
    <x v="80"/>
    <x v="1"/>
    <x v="79"/>
    <s v="Western Columbia Basin"/>
    <x v="12"/>
    <m/>
    <s v="CENSARA_AVG"/>
  </r>
  <r>
    <x v="6"/>
    <s v="Williams County"/>
    <x v="98"/>
    <x v="6"/>
    <x v="97"/>
    <s v="Williston Basin"/>
    <x v="21"/>
    <m/>
    <s v="CENSARA_AVG"/>
  </r>
  <r>
    <x v="1"/>
    <s v="Skamania County"/>
    <x v="99"/>
    <x v="1"/>
    <x v="98"/>
    <s v="Eastern Columbia Basin"/>
    <x v="19"/>
    <m/>
    <s v="CENSARA_AVG"/>
  </r>
  <r>
    <x v="4"/>
    <s v="Mineral County"/>
    <x v="100"/>
    <x v="4"/>
    <x v="99"/>
    <s v="Montana Folded Belt"/>
    <x v="16"/>
    <m/>
    <s v="CENSARA_AVG"/>
  </r>
  <r>
    <x v="7"/>
    <s v="Columbia County"/>
    <x v="101"/>
    <x v="7"/>
    <x v="100"/>
    <s v="Western Columbia Basin"/>
    <x v="12"/>
    <m/>
    <s v="CENSARA_AVG"/>
  </r>
  <r>
    <x v="7"/>
    <s v="Columbia County"/>
    <x v="101"/>
    <x v="7"/>
    <x v="100"/>
    <s v="Western Columbia Basin"/>
    <x v="12"/>
    <m/>
    <s v="CENSARA_AVG"/>
  </r>
  <r>
    <x v="7"/>
    <s v="Columbia County"/>
    <x v="101"/>
    <x v="7"/>
    <x v="100"/>
    <s v="Western Columbia Basin"/>
    <x v="12"/>
    <m/>
    <s v="CENSARA_AVG"/>
  </r>
  <r>
    <x v="5"/>
    <s v="Koochiching County"/>
    <x v="102"/>
    <x v="5"/>
    <x v="101"/>
    <s v="Sioux Uplift"/>
    <x v="22"/>
    <m/>
    <s v="CENSARA_AVG"/>
  </r>
  <r>
    <x v="1"/>
    <s v="Cowlitz County"/>
    <x v="91"/>
    <x v="1"/>
    <x v="90"/>
    <s v="Western Columbia Basin"/>
    <x v="12"/>
    <m/>
    <s v="CENSARA_AVG"/>
  </r>
  <r>
    <x v="6"/>
    <s v="McHenry County"/>
    <x v="103"/>
    <x v="6"/>
    <x v="102"/>
    <s v="Williston Basin"/>
    <x v="21"/>
    <m/>
    <s v="CENSARA_AVG"/>
  </r>
  <r>
    <x v="5"/>
    <s v="St. Louis County"/>
    <x v="104"/>
    <x v="5"/>
    <x v="103"/>
    <s v="Sioux Uplift"/>
    <x v="22"/>
    <m/>
    <s v="CENSARA_AVG"/>
  </r>
  <r>
    <x v="6"/>
    <s v="Mountrail County"/>
    <x v="105"/>
    <x v="6"/>
    <x v="104"/>
    <s v="Williston Basin"/>
    <x v="21"/>
    <m/>
    <s v="CENSARA_AVG"/>
  </r>
  <r>
    <x v="4"/>
    <s v="Missoula County"/>
    <x v="106"/>
    <x v="4"/>
    <x v="105"/>
    <s v="Montana Folded Belt"/>
    <x v="16"/>
    <m/>
    <s v="CENSARA_AVG"/>
  </r>
  <r>
    <x v="1"/>
    <s v="Benton County"/>
    <x v="107"/>
    <x v="1"/>
    <x v="106"/>
    <s v="Eastern Columbia Basin"/>
    <x v="19"/>
    <m/>
    <s v="CENSARA_AVG"/>
  </r>
  <r>
    <x v="2"/>
    <s v="Latah County"/>
    <x v="108"/>
    <x v="2"/>
    <x v="107"/>
    <s v="Eastern Columbia Basin"/>
    <x v="19"/>
    <m/>
    <s v="CENSARA_AVG"/>
  </r>
  <r>
    <x v="1"/>
    <s v="Cowlitz County"/>
    <x v="91"/>
    <x v="1"/>
    <x v="90"/>
    <s v="Western Columbia Basin"/>
    <x v="12"/>
    <m/>
    <s v="CENSARA_AVG"/>
  </r>
  <r>
    <x v="1"/>
    <s v="Franklin County"/>
    <x v="109"/>
    <x v="1"/>
    <x v="108"/>
    <s v="Eastern Columbia Basin"/>
    <x v="19"/>
    <m/>
    <s v="CENSARA_AVG"/>
  </r>
  <r>
    <x v="4"/>
    <s v="Powell County"/>
    <x v="110"/>
    <x v="4"/>
    <x v="109"/>
    <s v="Montana Folded Belt"/>
    <x v="16"/>
    <m/>
    <s v="CENSARA_AVG"/>
  </r>
  <r>
    <x v="6"/>
    <s v="Pierce County"/>
    <x v="111"/>
    <x v="6"/>
    <x v="50"/>
    <s v="Williston Basin"/>
    <x v="21"/>
    <m/>
    <s v="CENSARA_AVG"/>
  </r>
  <r>
    <x v="6"/>
    <s v="Ramsey County"/>
    <x v="112"/>
    <x v="6"/>
    <x v="110"/>
    <s v="Williston Basin"/>
    <x v="21"/>
    <m/>
    <s v="CENSARA_AVG"/>
  </r>
  <r>
    <x v="5"/>
    <s v="Beltrami County"/>
    <x v="113"/>
    <x v="5"/>
    <x v="111"/>
    <s v="Sioux Uplift"/>
    <x v="22"/>
    <m/>
    <s v="CENSARA_AVG"/>
  </r>
  <r>
    <x v="6"/>
    <s v="Walsh County"/>
    <x v="114"/>
    <x v="6"/>
    <x v="112"/>
    <s v="Williston Basin"/>
    <x v="21"/>
    <m/>
    <s v="CENSARA_AVG"/>
  </r>
  <r>
    <x v="5"/>
    <s v="Marshall County"/>
    <x v="115"/>
    <x v="5"/>
    <x v="113"/>
    <s v="Sioux Uplift"/>
    <x v="22"/>
    <m/>
    <s v="CENSARA_AVG"/>
  </r>
  <r>
    <x v="7"/>
    <s v="Columbia County"/>
    <x v="101"/>
    <x v="7"/>
    <x v="100"/>
    <s v="Western Columbia Basin"/>
    <x v="12"/>
    <m/>
    <s v="CENSARA_AVG"/>
  </r>
  <r>
    <x v="7"/>
    <s v="Tillamook County"/>
    <x v="116"/>
    <x v="7"/>
    <x v="114"/>
    <s v="Western Columbia Basin"/>
    <x v="12"/>
    <m/>
    <s v="CENSARA_AVG"/>
  </r>
  <r>
    <x v="8"/>
    <s v="Keweenaw County"/>
    <x v="117"/>
    <x v="8"/>
    <x v="115"/>
    <s v="Wisconsin Arch"/>
    <x v="23"/>
    <m/>
    <s v="CENSARA_AVG"/>
  </r>
  <r>
    <x v="4"/>
    <s v="Cascade County"/>
    <x v="118"/>
    <x v="4"/>
    <x v="116"/>
    <s v="Sweetgrass Arch"/>
    <x v="18"/>
    <m/>
    <s v="CENSARA_AVG"/>
  </r>
  <r>
    <x v="1"/>
    <s v="Cowlitz County"/>
    <x v="91"/>
    <x v="1"/>
    <x v="90"/>
    <s v="Western Columbia Basin"/>
    <x v="12"/>
    <m/>
    <s v="CENSARA_AVG"/>
  </r>
  <r>
    <x v="1"/>
    <s v="Clark County"/>
    <x v="119"/>
    <x v="1"/>
    <x v="117"/>
    <s v="Western Columbia Basin"/>
    <x v="12"/>
    <m/>
    <s v="CENSARA_AVG"/>
  </r>
  <r>
    <x v="3"/>
    <s v="Hancock County"/>
    <x v="120"/>
    <x v="3"/>
    <x v="118"/>
    <s v="New England Province"/>
    <x v="15"/>
    <m/>
    <s v="CENSARA_AVG"/>
  </r>
  <r>
    <x v="8"/>
    <s v="Keweenaw County"/>
    <x v="117"/>
    <x v="8"/>
    <x v="115"/>
    <s v="Wisconsin Arch"/>
    <x v="23"/>
    <m/>
    <s v="CENSARA_AVG"/>
  </r>
  <r>
    <x v="8"/>
    <s v="Keweenaw County"/>
    <x v="117"/>
    <x v="8"/>
    <x v="115"/>
    <s v="Wisconsin Arch"/>
    <x v="23"/>
    <m/>
    <s v="CENSARA_AVG"/>
  </r>
  <r>
    <x v="8"/>
    <s v="Keweenaw County"/>
    <x v="117"/>
    <x v="8"/>
    <x v="115"/>
    <s v="Wisconsin Arch"/>
    <x v="23"/>
    <m/>
    <s v="CENSARA_AVG"/>
  </r>
  <r>
    <x v="8"/>
    <s v="Keweenaw County"/>
    <x v="117"/>
    <x v="8"/>
    <x v="115"/>
    <s v="Wisconsin Arch"/>
    <x v="23"/>
    <m/>
    <s v="CENSARA_AVG"/>
  </r>
  <r>
    <x v="8"/>
    <s v="Keweenaw County"/>
    <x v="117"/>
    <x v="8"/>
    <x v="115"/>
    <s v="Wisconsin Arch"/>
    <x v="23"/>
    <m/>
    <s v="CENSARA_AVG"/>
  </r>
  <r>
    <x v="8"/>
    <s v="Keweenaw County"/>
    <x v="117"/>
    <x v="8"/>
    <x v="115"/>
    <s v="Wisconsin Arch"/>
    <x v="23"/>
    <m/>
    <s v="CENSARA_AVG"/>
  </r>
  <r>
    <x v="7"/>
    <s v="Washington County"/>
    <x v="121"/>
    <x v="7"/>
    <x v="91"/>
    <s v="Western Columbia Basin"/>
    <x v="12"/>
    <m/>
    <s v="CENSARA_AVG"/>
  </r>
  <r>
    <x v="3"/>
    <s v="Washington County"/>
    <x v="92"/>
    <x v="3"/>
    <x v="91"/>
    <s v="New England Province"/>
    <x v="15"/>
    <m/>
    <s v="CENSARA_AVG"/>
  </r>
  <r>
    <x v="6"/>
    <s v="Benson County"/>
    <x v="122"/>
    <x v="6"/>
    <x v="119"/>
    <s v="Williston Basin"/>
    <x v="21"/>
    <m/>
    <s v="CENSARA_AVG"/>
  </r>
  <r>
    <x v="4"/>
    <s v="McCone County"/>
    <x v="123"/>
    <x v="4"/>
    <x v="120"/>
    <s v="Williston Basin"/>
    <x v="21"/>
    <m/>
    <s v="CENSARA_AVG"/>
  </r>
  <r>
    <x v="8"/>
    <s v="Keweenaw County"/>
    <x v="117"/>
    <x v="8"/>
    <x v="115"/>
    <s v="Wisconsin Arch"/>
    <x v="23"/>
    <m/>
    <s v="CENSARA_AVG"/>
  </r>
  <r>
    <x v="5"/>
    <s v="Cook County"/>
    <x v="124"/>
    <x v="5"/>
    <x v="121"/>
    <s v="Sioux Uplift"/>
    <x v="22"/>
    <m/>
    <s v="CENSARA_AVG"/>
  </r>
  <r>
    <x v="8"/>
    <s v="Keweenaw County"/>
    <x v="117"/>
    <x v="8"/>
    <x v="115"/>
    <s v="Wisconsin Arch"/>
    <x v="23"/>
    <m/>
    <s v="CENSARA_AVG"/>
  </r>
  <r>
    <x v="4"/>
    <s v="Richland County"/>
    <x v="125"/>
    <x v="4"/>
    <x v="122"/>
    <s v="Williston Basin"/>
    <x v="21"/>
    <m/>
    <s v="CENSARA_AVG"/>
  </r>
  <r>
    <x v="8"/>
    <s v="Keweenaw County"/>
    <x v="117"/>
    <x v="8"/>
    <x v="115"/>
    <s v="Wisconsin Arch"/>
    <x v="23"/>
    <m/>
    <s v="CENSARA_AVG"/>
  </r>
  <r>
    <x v="8"/>
    <s v="Keweenaw County"/>
    <x v="117"/>
    <x v="8"/>
    <x v="115"/>
    <s v="Wisconsin Arch"/>
    <x v="23"/>
    <m/>
    <s v="CENSARA_AVG"/>
  </r>
  <r>
    <x v="4"/>
    <s v="Fergus County"/>
    <x v="126"/>
    <x v="4"/>
    <x v="123"/>
    <s v="Central Montana Uplift"/>
    <x v="20"/>
    <m/>
    <s v="CENSARA_AVG"/>
  </r>
  <r>
    <x v="1"/>
    <s v="Klickitat County"/>
    <x v="127"/>
    <x v="1"/>
    <x v="124"/>
    <s v="Eastern Columbia Basin"/>
    <x v="19"/>
    <m/>
    <s v="CENSARA_AVG"/>
  </r>
  <r>
    <x v="1"/>
    <s v="Walla Walla County"/>
    <x v="128"/>
    <x v="1"/>
    <x v="125"/>
    <s v="Eastern Columbia Basin"/>
    <x v="19"/>
    <m/>
    <s v="CENSARA_AVG"/>
  </r>
  <r>
    <x v="3"/>
    <s v="Franklin County"/>
    <x v="129"/>
    <x v="3"/>
    <x v="108"/>
    <s v="New England Province"/>
    <x v="15"/>
    <m/>
    <s v="CENSARA_AVG"/>
  </r>
  <r>
    <x v="2"/>
    <s v="Clearwater County"/>
    <x v="130"/>
    <x v="2"/>
    <x v="126"/>
    <s v="Idaho Mountains Province"/>
    <x v="14"/>
    <m/>
    <s v="CENSARA_AVG"/>
  </r>
  <r>
    <x v="7"/>
    <s v="Tillamook County"/>
    <x v="116"/>
    <x v="7"/>
    <x v="114"/>
    <s v="Western Columbia Basin"/>
    <x v="12"/>
    <m/>
    <s v="CENSARA_AVG"/>
  </r>
  <r>
    <x v="5"/>
    <s v="Lake County"/>
    <x v="131"/>
    <x v="5"/>
    <x v="76"/>
    <s v="Sioux Uplift"/>
    <x v="22"/>
    <m/>
    <s v="CENSARA_AVG"/>
  </r>
  <r>
    <x v="4"/>
    <s v="Garfield County"/>
    <x v="132"/>
    <x v="4"/>
    <x v="127"/>
    <s v="Williston Basin"/>
    <x v="21"/>
    <m/>
    <s v="CENSARA_AVG"/>
  </r>
  <r>
    <x v="1"/>
    <s v="Garfield County"/>
    <x v="133"/>
    <x v="1"/>
    <x v="127"/>
    <s v="Eastern Columbia Basin"/>
    <x v="19"/>
    <m/>
    <s v="CENSARA_AVG"/>
  </r>
  <r>
    <x v="6"/>
    <s v="McKenzie County"/>
    <x v="134"/>
    <x v="6"/>
    <x v="128"/>
    <s v="Williston Basin"/>
    <x v="21"/>
    <m/>
    <s v="CENSARA_AVG"/>
  </r>
  <r>
    <x v="1"/>
    <s v="Columbia County"/>
    <x v="135"/>
    <x v="1"/>
    <x v="100"/>
    <s v="Eastern Columbia Basin"/>
    <x v="19"/>
    <m/>
    <s v="CENSARA_AVG"/>
  </r>
  <r>
    <x v="7"/>
    <s v="Multnomah County"/>
    <x v="136"/>
    <x v="7"/>
    <x v="129"/>
    <s v="Western Columbia Basin"/>
    <x v="12"/>
    <m/>
    <s v="CENSARA_AVG"/>
  </r>
  <r>
    <x v="8"/>
    <s v="Keweenaw County"/>
    <x v="117"/>
    <x v="8"/>
    <x v="115"/>
    <s v="Wisconsin Arch"/>
    <x v="23"/>
    <m/>
    <s v="CENSARA_AVG"/>
  </r>
  <r>
    <x v="6"/>
    <s v="Nelson County"/>
    <x v="137"/>
    <x v="6"/>
    <x v="130"/>
    <s v="Williston Basin"/>
    <x v="21"/>
    <m/>
    <s v="CENSARA_AVG"/>
  </r>
  <r>
    <x v="6"/>
    <s v="Grand Forks County"/>
    <x v="138"/>
    <x v="6"/>
    <x v="131"/>
    <s v="Williston Basin"/>
    <x v="21"/>
    <m/>
    <s v="CENSARA_AVG"/>
  </r>
  <r>
    <x v="8"/>
    <s v="Keweenaw County"/>
    <x v="117"/>
    <x v="8"/>
    <x v="115"/>
    <s v="Wisconsin Arch"/>
    <x v="23"/>
    <m/>
    <s v="CENSARA_AVG"/>
  </r>
  <r>
    <x v="5"/>
    <s v="Pennington County"/>
    <x v="139"/>
    <x v="5"/>
    <x v="132"/>
    <s v="Sioux Uplift"/>
    <x v="22"/>
    <m/>
    <s v="CENSARA_AVG"/>
  </r>
  <r>
    <x v="5"/>
    <s v="Polk County"/>
    <x v="140"/>
    <x v="5"/>
    <x v="133"/>
    <s v="Sioux Uplift"/>
    <x v="22"/>
    <m/>
    <s v="CENSARA_AVG"/>
  </r>
  <r>
    <x v="7"/>
    <s v="Multnomah County"/>
    <x v="136"/>
    <x v="7"/>
    <x v="129"/>
    <s v="Western Columbia Basin"/>
    <x v="12"/>
    <m/>
    <s v="CENSARA_AVG"/>
  </r>
  <r>
    <x v="8"/>
    <s v="Keweenaw County"/>
    <x v="117"/>
    <x v="8"/>
    <x v="115"/>
    <s v="Wisconsin Arch"/>
    <x v="23"/>
    <m/>
    <s v="CENSARA_AVG"/>
  </r>
  <r>
    <x v="7"/>
    <s v="Yamhill County"/>
    <x v="141"/>
    <x v="7"/>
    <x v="134"/>
    <s v="Western Columbia Basin"/>
    <x v="12"/>
    <m/>
    <s v="CENSARA_AVG"/>
  </r>
  <r>
    <x v="4"/>
    <s v="Judith Basin County"/>
    <x v="142"/>
    <x v="4"/>
    <x v="135"/>
    <s v="Sweetgrass Arch"/>
    <x v="18"/>
    <m/>
    <s v="CENSARA_AVG"/>
  </r>
  <r>
    <x v="8"/>
    <s v="Keweenaw County"/>
    <x v="117"/>
    <x v="8"/>
    <x v="115"/>
    <s v="Wisconsin Arch"/>
    <x v="23"/>
    <m/>
    <s v="CENSARA_AVG"/>
  </r>
  <r>
    <x v="7"/>
    <s v="Multnomah County"/>
    <x v="136"/>
    <x v="7"/>
    <x v="129"/>
    <s v="Western Columbia Basin"/>
    <x v="12"/>
    <m/>
    <s v="CENSARA_AVG"/>
  </r>
  <r>
    <x v="2"/>
    <s v="Nez Perce County"/>
    <x v="143"/>
    <x v="2"/>
    <x v="136"/>
    <s v="Eastern Columbia Basin"/>
    <x v="19"/>
    <m/>
    <s v="CENSARA_AVG"/>
  </r>
  <r>
    <x v="4"/>
    <s v="Petroleum County"/>
    <x v="144"/>
    <x v="4"/>
    <x v="137"/>
    <s v="Central Montana Uplift"/>
    <x v="20"/>
    <m/>
    <s v="CENSARA_AVG"/>
  </r>
  <r>
    <x v="7"/>
    <s v="Hood River County"/>
    <x v="145"/>
    <x v="7"/>
    <x v="138"/>
    <s v="Eastern Columbia Basin"/>
    <x v="19"/>
    <m/>
    <s v="CENSARA_AVG"/>
  </r>
  <r>
    <x v="4"/>
    <s v="Dawson County"/>
    <x v="146"/>
    <x v="4"/>
    <x v="139"/>
    <s v="Williston Basin"/>
    <x v="21"/>
    <m/>
    <s v="CENSARA_AVG"/>
  </r>
  <r>
    <x v="1"/>
    <s v="Clark County"/>
    <x v="119"/>
    <x v="1"/>
    <x v="117"/>
    <s v="Western Columbia Basin"/>
    <x v="12"/>
    <m/>
    <s v="CENSARA_AVG"/>
  </r>
  <r>
    <x v="3"/>
    <s v="Washington County"/>
    <x v="92"/>
    <x v="3"/>
    <x v="91"/>
    <s v="New England Province"/>
    <x v="15"/>
    <m/>
    <s v="CENSARA_AVG"/>
  </r>
  <r>
    <x v="5"/>
    <s v="Clearwater County"/>
    <x v="147"/>
    <x v="5"/>
    <x v="126"/>
    <s v="Sioux Uplift"/>
    <x v="22"/>
    <m/>
    <s v="CENSARA_AVG"/>
  </r>
  <r>
    <x v="1"/>
    <s v="Clark County"/>
    <x v="119"/>
    <x v="1"/>
    <x v="117"/>
    <s v="Western Columbia Basin"/>
    <x v="12"/>
    <m/>
    <s v="CENSARA_AVG"/>
  </r>
  <r>
    <x v="1"/>
    <s v="Asotin County"/>
    <x v="148"/>
    <x v="1"/>
    <x v="140"/>
    <s v="Eastern Columbia Basin"/>
    <x v="19"/>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7"/>
    <s v="Wasco County"/>
    <x v="149"/>
    <x v="7"/>
    <x v="141"/>
    <s v="Eastern Columbia Basin"/>
    <x v="19"/>
    <m/>
    <s v="CENSARA_AVG"/>
  </r>
  <r>
    <x v="7"/>
    <s v="Clackamas County"/>
    <x v="150"/>
    <x v="7"/>
    <x v="142"/>
    <s v="Western Columbia Basin"/>
    <x v="12"/>
    <m/>
    <s v="CENSARA_AVG"/>
  </r>
  <r>
    <x v="5"/>
    <s v="Red Lake County"/>
    <x v="151"/>
    <x v="5"/>
    <x v="143"/>
    <s v="Sioux Uplift"/>
    <x v="22"/>
    <m/>
    <s v="CENSARA_AVG"/>
  </r>
  <r>
    <x v="3"/>
    <s v="Washington County"/>
    <x v="92"/>
    <x v="3"/>
    <x v="91"/>
    <s v="New England Province"/>
    <x v="15"/>
    <m/>
    <s v="CENSARA_AVG"/>
  </r>
  <r>
    <x v="6"/>
    <s v="McLean County"/>
    <x v="152"/>
    <x v="6"/>
    <x v="144"/>
    <s v="Williston Basin"/>
    <x v="21"/>
    <m/>
    <s v="CENSARA_AVG"/>
  </r>
  <r>
    <x v="3"/>
    <s v="Washington County"/>
    <x v="92"/>
    <x v="3"/>
    <x v="91"/>
    <s v="New England Province"/>
    <x v="15"/>
    <m/>
    <s v="CENSARA_AVG"/>
  </r>
  <r>
    <x v="5"/>
    <s v="Itasca County"/>
    <x v="153"/>
    <x v="5"/>
    <x v="145"/>
    <s v="Sioux Uplift"/>
    <x v="22"/>
    <m/>
    <s v="CENSARA_AVG"/>
  </r>
  <r>
    <x v="6"/>
    <s v="Dunn County"/>
    <x v="154"/>
    <x v="6"/>
    <x v="146"/>
    <s v="Williston Basin"/>
    <x v="21"/>
    <m/>
    <s v="CENSARA_AVG"/>
  </r>
  <r>
    <x v="3"/>
    <s v="Oxford County"/>
    <x v="155"/>
    <x v="3"/>
    <x v="147"/>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6"/>
    <s v="Sheridan County"/>
    <x v="156"/>
    <x v="6"/>
    <x v="73"/>
    <s v="Williston Basin"/>
    <x v="21"/>
    <m/>
    <s v="CENSARA_AVG"/>
  </r>
  <r>
    <x v="2"/>
    <s v="Lewis County"/>
    <x v="157"/>
    <x v="2"/>
    <x v="67"/>
    <s v="Eastern Columbia Basin"/>
    <x v="19"/>
    <m/>
    <s v="CENSARA_AVG"/>
  </r>
  <r>
    <x v="9"/>
    <s v="Coos County"/>
    <x v="158"/>
    <x v="9"/>
    <x v="148"/>
    <s v="New England Province"/>
    <x v="15"/>
    <m/>
    <s v="CENSARA_AVG"/>
  </r>
  <r>
    <x v="6"/>
    <s v="Wells County"/>
    <x v="159"/>
    <x v="6"/>
    <x v="149"/>
    <s v="Williston Basin"/>
    <x v="21"/>
    <m/>
    <s v="CENSARA_AVG"/>
  </r>
  <r>
    <x v="3"/>
    <s v="Washington County"/>
    <x v="92"/>
    <x v="3"/>
    <x v="91"/>
    <s v="New England Province"/>
    <x v="15"/>
    <m/>
    <s v="CENSARA_AVG"/>
  </r>
  <r>
    <x v="7"/>
    <s v="Gilliam County"/>
    <x v="160"/>
    <x v="7"/>
    <x v="150"/>
    <s v="Eastern Columbia Basin"/>
    <x v="19"/>
    <m/>
    <s v="CENSARA_AVG"/>
  </r>
  <r>
    <x v="3"/>
    <s v="Washington County"/>
    <x v="92"/>
    <x v="3"/>
    <x v="91"/>
    <s v="New England Province"/>
    <x v="15"/>
    <m/>
    <s v="CENSARA_AVG"/>
  </r>
  <r>
    <x v="7"/>
    <s v="Sherman County"/>
    <x v="161"/>
    <x v="7"/>
    <x v="151"/>
    <s v="Eastern Columbia Basin"/>
    <x v="19"/>
    <m/>
    <s v="CENSARA_AVG"/>
  </r>
  <r>
    <x v="3"/>
    <s v="Washington County"/>
    <x v="92"/>
    <x v="3"/>
    <x v="91"/>
    <s v="New England Province"/>
    <x v="15"/>
    <m/>
    <s v="CENSARA_AVG"/>
  </r>
  <r>
    <x v="7"/>
    <s v="Marion County"/>
    <x v="162"/>
    <x v="7"/>
    <x v="152"/>
    <s v="Western Columbia Basin"/>
    <x v="12"/>
    <m/>
    <s v="CENSARA_AVG"/>
  </r>
  <r>
    <x v="6"/>
    <s v="Eddy County"/>
    <x v="163"/>
    <x v="6"/>
    <x v="153"/>
    <s v="Williston Basin"/>
    <x v="21"/>
    <m/>
    <s v="CENSARA_AVG"/>
  </r>
  <r>
    <x v="3"/>
    <s v="Washington County"/>
    <x v="92"/>
    <x v="3"/>
    <x v="91"/>
    <s v="New England Province"/>
    <x v="15"/>
    <m/>
    <s v="CENSARA_AVG"/>
  </r>
  <r>
    <x v="7"/>
    <s v="Morrow County"/>
    <x v="164"/>
    <x v="7"/>
    <x v="154"/>
    <s v="Eastern Columbia Basin"/>
    <x v="19"/>
    <m/>
    <s v="CENSARA_AVG"/>
  </r>
  <r>
    <x v="3"/>
    <s v="Washington County"/>
    <x v="92"/>
    <x v="3"/>
    <x v="91"/>
    <s v="New England Province"/>
    <x v="15"/>
    <m/>
    <s v="CENSARA_AVG"/>
  </r>
  <r>
    <x v="3"/>
    <s v="Washington County"/>
    <x v="92"/>
    <x v="3"/>
    <x v="91"/>
    <s v="New England Province"/>
    <x v="15"/>
    <m/>
    <s v="CENSARA_AVG"/>
  </r>
  <r>
    <x v="7"/>
    <s v="Lincoln County"/>
    <x v="165"/>
    <x v="7"/>
    <x v="42"/>
    <s v="Western Columbia Basin"/>
    <x v="12"/>
    <m/>
    <s v="CENSARA_AVG"/>
  </r>
  <r>
    <x v="3"/>
    <s v="Washington County"/>
    <x v="92"/>
    <x v="3"/>
    <x v="91"/>
    <s v="New England Province"/>
    <x v="15"/>
    <m/>
    <s v="CENSARA_AVG"/>
  </r>
  <r>
    <x v="4"/>
    <s v="Granite County"/>
    <x v="166"/>
    <x v="4"/>
    <x v="155"/>
    <s v="Montana Folded Belt"/>
    <x v="16"/>
    <m/>
    <s v="CENSARA_AVG"/>
  </r>
  <r>
    <x v="3"/>
    <s v="Washington County"/>
    <x v="92"/>
    <x v="3"/>
    <x v="91"/>
    <s v="New England Province"/>
    <x v="15"/>
    <m/>
    <s v="CENSARA_AVG"/>
  </r>
  <r>
    <x v="3"/>
    <s v="Washington County"/>
    <x v="92"/>
    <x v="3"/>
    <x v="91"/>
    <s v="New England Province"/>
    <x v="15"/>
    <m/>
    <s v="CENSARA_AVG"/>
  </r>
  <r>
    <x v="7"/>
    <s v="Umatilla County"/>
    <x v="167"/>
    <x v="7"/>
    <x v="156"/>
    <s v="Eastern Columbia Basin"/>
    <x v="19"/>
    <m/>
    <s v="CENSARA_AVG"/>
  </r>
  <r>
    <x v="4"/>
    <s v="Meagher County"/>
    <x v="168"/>
    <x v="4"/>
    <x v="157"/>
    <s v="Montana Folded Belt"/>
    <x v="16"/>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7"/>
    <s v="Polk County"/>
    <x v="169"/>
    <x v="7"/>
    <x v="133"/>
    <s v="Western Columbia Basin"/>
    <x v="12"/>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2"/>
    <s v="Idaho County"/>
    <x v="170"/>
    <x v="2"/>
    <x v="158"/>
    <s v="Idaho Mountains Province"/>
    <x v="14"/>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3"/>
    <s v="Washington County"/>
    <x v="92"/>
    <x v="3"/>
    <x v="91"/>
    <s v="New England Province"/>
    <x v="15"/>
    <m/>
    <s v="CENSARA_AVG"/>
  </r>
  <r>
    <x v="8"/>
    <s v="Keweenaw County"/>
    <x v="117"/>
    <x v="8"/>
    <x v="115"/>
    <s v="Wisconsin Arch"/>
    <x v="23"/>
    <m/>
    <s v="CENSARA_AVG"/>
  </r>
  <r>
    <x v="4"/>
    <s v="Ravalli County"/>
    <x v="171"/>
    <x v="4"/>
    <x v="159"/>
    <s v="Montana Folded Belt"/>
    <x v="16"/>
    <m/>
    <s v="CENSARA_AVG"/>
  </r>
  <r>
    <x v="3"/>
    <s v="Waldo County"/>
    <x v="172"/>
    <x v="3"/>
    <x v="160"/>
    <s v="New England Province"/>
    <x v="15"/>
    <m/>
    <s v="CENSARA_AVG"/>
  </r>
  <r>
    <x v="3"/>
    <s v="Washington County"/>
    <x v="92"/>
    <x v="3"/>
    <x v="91"/>
    <s v="New England Province"/>
    <x v="15"/>
    <m/>
    <s v="CENSARA_AVG"/>
  </r>
  <r>
    <x v="8"/>
    <s v="Keweenaw County"/>
    <x v="117"/>
    <x v="8"/>
    <x v="115"/>
    <s v="Wisconsin Arch"/>
    <x v="23"/>
    <m/>
    <s v="CENSARA_AVG"/>
  </r>
  <r>
    <x v="3"/>
    <s v="Washington County"/>
    <x v="92"/>
    <x v="3"/>
    <x v="91"/>
    <s v="New England Province"/>
    <x v="15"/>
    <m/>
    <s v="CENSARA_AVG"/>
  </r>
  <r>
    <x v="3"/>
    <s v="Hancock County"/>
    <x v="120"/>
    <x v="3"/>
    <x v="118"/>
    <s v="New England Province"/>
    <x v="15"/>
    <m/>
    <s v="CENSARA_AVG"/>
  </r>
  <r>
    <x v="6"/>
    <s v="Griggs County"/>
    <x v="173"/>
    <x v="6"/>
    <x v="161"/>
    <s v="Williston Basin"/>
    <x v="21"/>
    <m/>
    <s v="CENSARA_AVG"/>
  </r>
  <r>
    <x v="6"/>
    <s v="Steele County"/>
    <x v="174"/>
    <x v="6"/>
    <x v="162"/>
    <s v="Williston Basin"/>
    <x v="21"/>
    <m/>
    <s v="CENSARA_AVG"/>
  </r>
  <r>
    <x v="6"/>
    <s v="Traill County"/>
    <x v="175"/>
    <x v="6"/>
    <x v="163"/>
    <s v="Williston Basin"/>
    <x v="21"/>
    <m/>
    <s v="CENSARA_AVG"/>
  </r>
  <r>
    <x v="6"/>
    <s v="Mercer County"/>
    <x v="176"/>
    <x v="6"/>
    <x v="164"/>
    <s v="Williston Basin"/>
    <x v="21"/>
    <m/>
    <s v="CENSARA_AVG"/>
  </r>
  <r>
    <x v="7"/>
    <s v="Wallowa County"/>
    <x v="177"/>
    <x v="7"/>
    <x v="165"/>
    <s v="Eastern Columbia Basin"/>
    <x v="19"/>
    <m/>
    <s v="CENSARA_AVG"/>
  </r>
  <r>
    <x v="3"/>
    <s v="Hancock County"/>
    <x v="120"/>
    <x v="3"/>
    <x v="118"/>
    <s v="New England Province"/>
    <x v="15"/>
    <m/>
    <s v="CENSARA_AVG"/>
  </r>
  <r>
    <x v="3"/>
    <s v="Hancock County"/>
    <x v="120"/>
    <x v="3"/>
    <x v="118"/>
    <s v="New England Province"/>
    <x v="15"/>
    <m/>
    <s v="CENSARA_AVG"/>
  </r>
  <r>
    <x v="3"/>
    <s v="Kennebec County"/>
    <x v="178"/>
    <x v="3"/>
    <x v="166"/>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6"/>
    <s v="Foster County"/>
    <x v="179"/>
    <x v="6"/>
    <x v="167"/>
    <s v="Williston Basin"/>
    <x v="21"/>
    <m/>
    <s v="CENSARA_AVG"/>
  </r>
  <r>
    <x v="3"/>
    <s v="Hancock County"/>
    <x v="120"/>
    <x v="3"/>
    <x v="118"/>
    <s v="New England Province"/>
    <x v="15"/>
    <m/>
    <s v="CENSARA_AVG"/>
  </r>
  <r>
    <x v="4"/>
    <s v="Wibaux County"/>
    <x v="180"/>
    <x v="4"/>
    <x v="168"/>
    <s v="Williston Basin"/>
    <x v="21"/>
    <m/>
    <s v="CENSARA_AVG"/>
  </r>
  <r>
    <x v="4"/>
    <s v="Broadwater County"/>
    <x v="181"/>
    <x v="4"/>
    <x v="169"/>
    <s v="Montana Folded Belt"/>
    <x v="16"/>
    <m/>
    <s v="CENSARA_AVG"/>
  </r>
  <r>
    <x v="8"/>
    <s v="Houghton County"/>
    <x v="182"/>
    <x v="8"/>
    <x v="170"/>
    <s v="Wisconsin Arch"/>
    <x v="23"/>
    <m/>
    <s v="CENSARA_AVG"/>
  </r>
  <r>
    <x v="3"/>
    <s v="Hancock County"/>
    <x v="120"/>
    <x v="3"/>
    <x v="118"/>
    <s v="New England Province"/>
    <x v="15"/>
    <m/>
    <s v="CENSARA_AVG"/>
  </r>
  <r>
    <x v="3"/>
    <s v="Hancock County"/>
    <x v="120"/>
    <x v="3"/>
    <x v="118"/>
    <s v="New England Province"/>
    <x v="15"/>
    <m/>
    <s v="CENSARA_AVG"/>
  </r>
  <r>
    <x v="7"/>
    <s v="Union County"/>
    <x v="183"/>
    <x v="7"/>
    <x v="171"/>
    <s v="Eastern Columbia Basin"/>
    <x v="19"/>
    <m/>
    <s v="CENSARA_AVG"/>
  </r>
  <r>
    <x v="3"/>
    <s v="Waldo County"/>
    <x v="172"/>
    <x v="3"/>
    <x v="160"/>
    <s v="New England Province"/>
    <x v="15"/>
    <m/>
    <s v="CENSARA_AVG"/>
  </r>
  <r>
    <x v="10"/>
    <s v="Essex County"/>
    <x v="184"/>
    <x v="10"/>
    <x v="172"/>
    <s v="New England Province"/>
    <x v="15"/>
    <m/>
    <s v="CENSARA_AVG"/>
  </r>
  <r>
    <x v="6"/>
    <s v="Golden Valley County"/>
    <x v="185"/>
    <x v="6"/>
    <x v="173"/>
    <s v="Williston Basin"/>
    <x v="21"/>
    <m/>
    <s v="CENSARA_AVG"/>
  </r>
  <r>
    <x v="5"/>
    <s v="Cass County"/>
    <x v="186"/>
    <x v="5"/>
    <x v="174"/>
    <s v="Sioux Uplift"/>
    <x v="22"/>
    <m/>
    <s v="CENSARA_AVG"/>
  </r>
  <r>
    <x v="5"/>
    <s v="Mahnomen County"/>
    <x v="187"/>
    <x v="5"/>
    <x v="175"/>
    <s v="Sioux Uplift"/>
    <x v="22"/>
    <m/>
    <s v="CENSARA_AVG"/>
  </r>
  <r>
    <x v="5"/>
    <s v="Norman County"/>
    <x v="188"/>
    <x v="5"/>
    <x v="176"/>
    <s v="Sioux Uplift"/>
    <x v="22"/>
    <m/>
    <s v="CENSARA_AVG"/>
  </r>
  <r>
    <x v="3"/>
    <s v="Hancock County"/>
    <x v="120"/>
    <x v="3"/>
    <x v="118"/>
    <s v="New England Province"/>
    <x v="15"/>
    <m/>
    <s v="CENSARA_AVG"/>
  </r>
  <r>
    <x v="6"/>
    <s v="Billings County"/>
    <x v="189"/>
    <x v="6"/>
    <x v="177"/>
    <s v="Williston Basin"/>
    <x v="21"/>
    <m/>
    <s v="CENSARA_AVG"/>
  </r>
  <r>
    <x v="3"/>
    <s v="Hancock County"/>
    <x v="120"/>
    <x v="3"/>
    <x v="118"/>
    <s v="New England Province"/>
    <x v="15"/>
    <m/>
    <s v="CENSARA_AVG"/>
  </r>
  <r>
    <x v="4"/>
    <s v="Prairie County"/>
    <x v="190"/>
    <x v="4"/>
    <x v="178"/>
    <s v="Williston Basin"/>
    <x v="21"/>
    <m/>
    <s v="CENSARA_AVG"/>
  </r>
  <r>
    <x v="3"/>
    <s v="Hancock County"/>
    <x v="120"/>
    <x v="3"/>
    <x v="118"/>
    <s v="New England Province"/>
    <x v="15"/>
    <m/>
    <s v="CENSARA_AVG"/>
  </r>
  <r>
    <x v="8"/>
    <s v="Houghton County"/>
    <x v="182"/>
    <x v="8"/>
    <x v="170"/>
    <s v="Wisconsin Arch"/>
    <x v="23"/>
    <m/>
    <s v="CENSARA_AVG"/>
  </r>
  <r>
    <x v="3"/>
    <s v="Hancock County"/>
    <x v="120"/>
    <x v="3"/>
    <x v="118"/>
    <s v="New England Province"/>
    <x v="15"/>
    <m/>
    <s v="CENSARA_AVG"/>
  </r>
  <r>
    <x v="3"/>
    <s v="Hancock County"/>
    <x v="120"/>
    <x v="3"/>
    <x v="118"/>
    <s v="New England Province"/>
    <x v="15"/>
    <m/>
    <s v="CENSARA_AVG"/>
  </r>
  <r>
    <x v="3"/>
    <s v="Waldo County"/>
    <x v="172"/>
    <x v="3"/>
    <x v="160"/>
    <s v="New England Province"/>
    <x v="15"/>
    <m/>
    <s v="CENSARA_AVG"/>
  </r>
  <r>
    <x v="7"/>
    <s v="Benton County"/>
    <x v="191"/>
    <x v="7"/>
    <x v="106"/>
    <s v="Western Columbia Basin"/>
    <x v="12"/>
    <m/>
    <s v="CENSARA_AVG"/>
  </r>
  <r>
    <x v="3"/>
    <s v="Hancock County"/>
    <x v="120"/>
    <x v="3"/>
    <x v="118"/>
    <s v="New England Province"/>
    <x v="15"/>
    <m/>
    <s v="CENSARA_AVG"/>
  </r>
  <r>
    <x v="10"/>
    <s v="Orleans County"/>
    <x v="192"/>
    <x v="10"/>
    <x v="179"/>
    <s v="New England Province"/>
    <x v="15"/>
    <m/>
    <s v="CENSARA_AVG"/>
  </r>
  <r>
    <x v="5"/>
    <s v="Hubbard County"/>
    <x v="193"/>
    <x v="5"/>
    <x v="180"/>
    <s v="Sioux Uplift"/>
    <x v="22"/>
    <m/>
    <s v="CENSARA_AVG"/>
  </r>
  <r>
    <x v="4"/>
    <s v="Jefferson County"/>
    <x v="194"/>
    <x v="4"/>
    <x v="34"/>
    <s v="Montana Folded Belt"/>
    <x v="16"/>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7"/>
    <s v="Linn County"/>
    <x v="195"/>
    <x v="7"/>
    <x v="181"/>
    <s v="Western Columbia Basin"/>
    <x v="12"/>
    <m/>
    <s v="CENSARA_AVG"/>
  </r>
  <r>
    <x v="3"/>
    <s v="Hancock County"/>
    <x v="120"/>
    <x v="3"/>
    <x v="118"/>
    <s v="New England Province"/>
    <x v="15"/>
    <m/>
    <s v="CENSARA_AVG"/>
  </r>
  <r>
    <x v="4"/>
    <s v="Wheatland County"/>
    <x v="196"/>
    <x v="4"/>
    <x v="182"/>
    <s v="Central Montana Uplift"/>
    <x v="20"/>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6"/>
    <s v="Burleigh County"/>
    <x v="197"/>
    <x v="6"/>
    <x v="183"/>
    <s v="Williston Basin"/>
    <x v="21"/>
    <m/>
    <s v="CENSARA_AVG"/>
  </r>
  <r>
    <x v="3"/>
    <s v="Hancock County"/>
    <x v="120"/>
    <x v="3"/>
    <x v="118"/>
    <s v="New England Province"/>
    <x v="15"/>
    <m/>
    <s v="CENSARA_AVG"/>
  </r>
  <r>
    <x v="3"/>
    <s v="Hancock County"/>
    <x v="120"/>
    <x v="3"/>
    <x v="118"/>
    <s v="New England Province"/>
    <x v="15"/>
    <m/>
    <s v="CENSARA_AVG"/>
  </r>
  <r>
    <x v="6"/>
    <s v="Kidder County"/>
    <x v="198"/>
    <x v="6"/>
    <x v="184"/>
    <s v="Williston Basin"/>
    <x v="21"/>
    <m/>
    <s v="CENSARA_AVG"/>
  </r>
  <r>
    <x v="3"/>
    <s v="Hancock County"/>
    <x v="120"/>
    <x v="3"/>
    <x v="118"/>
    <s v="New England Province"/>
    <x v="15"/>
    <m/>
    <s v="CENSARA_AVG"/>
  </r>
  <r>
    <x v="6"/>
    <s v="Oliver County"/>
    <x v="199"/>
    <x v="6"/>
    <x v="185"/>
    <s v="Williston Basin"/>
    <x v="21"/>
    <m/>
    <s v="CENSARA_AVG"/>
  </r>
  <r>
    <x v="3"/>
    <s v="Knox County"/>
    <x v="200"/>
    <x v="3"/>
    <x v="186"/>
    <s v="New England Province"/>
    <x v="15"/>
    <m/>
    <s v="CENSARA_AVG"/>
  </r>
  <r>
    <x v="6"/>
    <s v="Stutsman County"/>
    <x v="201"/>
    <x v="6"/>
    <x v="187"/>
    <s v="Williston Basin"/>
    <x v="21"/>
    <m/>
    <s v="CENSARA_AVG"/>
  </r>
  <r>
    <x v="3"/>
    <s v="Hancock County"/>
    <x v="120"/>
    <x v="3"/>
    <x v="118"/>
    <s v="New England Province"/>
    <x v="15"/>
    <m/>
    <s v="CENSARA_AVG"/>
  </r>
  <r>
    <x v="3"/>
    <s v="Hancock County"/>
    <x v="120"/>
    <x v="3"/>
    <x v="118"/>
    <s v="New England Province"/>
    <x v="15"/>
    <m/>
    <s v="CENSARA_AVG"/>
  </r>
  <r>
    <x v="3"/>
    <s v="Waldo County"/>
    <x v="172"/>
    <x v="3"/>
    <x v="160"/>
    <s v="New England Province"/>
    <x v="15"/>
    <m/>
    <s v="CENSARA_AVG"/>
  </r>
  <r>
    <x v="3"/>
    <s v="Hancock County"/>
    <x v="120"/>
    <x v="3"/>
    <x v="118"/>
    <s v="New England Province"/>
    <x v="15"/>
    <m/>
    <s v="CENSARA_AVG"/>
  </r>
  <r>
    <x v="3"/>
    <s v="Hancock County"/>
    <x v="120"/>
    <x v="3"/>
    <x v="118"/>
    <s v="New England Province"/>
    <x v="15"/>
    <m/>
    <s v="CENSARA_AVG"/>
  </r>
  <r>
    <x v="4"/>
    <s v="Golden Valley County"/>
    <x v="202"/>
    <x v="4"/>
    <x v="173"/>
    <s v="Central Montana Uplift"/>
    <x v="20"/>
    <m/>
    <s v="CENSARA_AVG"/>
  </r>
  <r>
    <x v="3"/>
    <s v="Hancock County"/>
    <x v="120"/>
    <x v="3"/>
    <x v="118"/>
    <s v="New England Province"/>
    <x v="15"/>
    <m/>
    <s v="CENSARA_AVG"/>
  </r>
  <r>
    <x v="3"/>
    <s v="Hancock County"/>
    <x v="120"/>
    <x v="3"/>
    <x v="118"/>
    <s v="New England Province"/>
    <x v="15"/>
    <m/>
    <s v="CENSARA_AVG"/>
  </r>
  <r>
    <x v="8"/>
    <s v="Chippewa County"/>
    <x v="203"/>
    <x v="8"/>
    <x v="188"/>
    <s v="Michigan Basin"/>
    <x v="24"/>
    <m/>
    <s v="CENSARA_AVG"/>
  </r>
  <r>
    <x v="10"/>
    <s v="Franklin County"/>
    <x v="204"/>
    <x v="10"/>
    <x v="108"/>
    <s v="New England Province"/>
    <x v="15"/>
    <m/>
    <s v="CENSARA_AVG"/>
  </r>
  <r>
    <x v="3"/>
    <s v="Waldo County"/>
    <x v="172"/>
    <x v="3"/>
    <x v="160"/>
    <s v="New England Province"/>
    <x v="15"/>
    <m/>
    <s v="CENSARA_AVG"/>
  </r>
  <r>
    <x v="3"/>
    <s v="Hancock County"/>
    <x v="120"/>
    <x v="3"/>
    <x v="118"/>
    <s v="New England Province"/>
    <x v="15"/>
    <m/>
    <s v="CENSARA_AVG"/>
  </r>
  <r>
    <x v="4"/>
    <s v="Rosebud County"/>
    <x v="205"/>
    <x v="4"/>
    <x v="189"/>
    <s v="Central Montana Uplift"/>
    <x v="20"/>
    <m/>
    <s v="CENSARA_AVG"/>
  </r>
  <r>
    <x v="3"/>
    <s v="Hancock County"/>
    <x v="120"/>
    <x v="3"/>
    <x v="118"/>
    <s v="New England Province"/>
    <x v="15"/>
    <m/>
    <s v="CENSARA_AVG"/>
  </r>
  <r>
    <x v="4"/>
    <s v="Musselshell County"/>
    <x v="206"/>
    <x v="4"/>
    <x v="190"/>
    <s v="Central Montana Uplift"/>
    <x v="20"/>
    <m/>
    <s v="CENSARA_AVG"/>
  </r>
  <r>
    <x v="3"/>
    <s v="Hancock County"/>
    <x v="120"/>
    <x v="3"/>
    <x v="118"/>
    <s v="New England Province"/>
    <x v="15"/>
    <m/>
    <s v="CENSARA_AVG"/>
  </r>
  <r>
    <x v="3"/>
    <s v="Androscoggin County"/>
    <x v="207"/>
    <x v="3"/>
    <x v="191"/>
    <s v="New England Province"/>
    <x v="15"/>
    <m/>
    <s v="CENSARA_AVG"/>
  </r>
  <r>
    <x v="3"/>
    <s v="Lincoln County"/>
    <x v="208"/>
    <x v="3"/>
    <x v="42"/>
    <s v="New England Province"/>
    <x v="15"/>
    <m/>
    <s v="CENSARA_AVG"/>
  </r>
  <r>
    <x v="3"/>
    <s v="Knox County"/>
    <x v="200"/>
    <x v="3"/>
    <x v="186"/>
    <s v="New England Province"/>
    <x v="15"/>
    <m/>
    <s v="CENSARA_AVG"/>
  </r>
  <r>
    <x v="3"/>
    <s v="Hancock County"/>
    <x v="120"/>
    <x v="3"/>
    <x v="118"/>
    <s v="New England Province"/>
    <x v="15"/>
    <m/>
    <s v="CENSARA_AVG"/>
  </r>
  <r>
    <x v="3"/>
    <s v="Hancock County"/>
    <x v="120"/>
    <x v="3"/>
    <x v="118"/>
    <s v="New England Province"/>
    <x v="15"/>
    <m/>
    <s v="CENSARA_AVG"/>
  </r>
  <r>
    <x v="3"/>
    <s v="Hancock County"/>
    <x v="120"/>
    <x v="3"/>
    <x v="118"/>
    <s v="New England Province"/>
    <x v="15"/>
    <m/>
    <s v="CENSARA_AVG"/>
  </r>
  <r>
    <x v="8"/>
    <s v="Luce County"/>
    <x v="209"/>
    <x v="8"/>
    <x v="192"/>
    <s v="Michigan Basin"/>
    <x v="24"/>
    <m/>
    <s v="CENSARA_AVG"/>
  </r>
  <r>
    <x v="3"/>
    <s v="Hancock County"/>
    <x v="120"/>
    <x v="3"/>
    <x v="118"/>
    <s v="New England Province"/>
    <x v="15"/>
    <m/>
    <s v="CENSARA_AVG"/>
  </r>
  <r>
    <x v="8"/>
    <s v="Ontonagon County"/>
    <x v="210"/>
    <x v="8"/>
    <x v="193"/>
    <s v="Wisconsin Arch"/>
    <x v="23"/>
    <m/>
    <s v="CENSARA_AVG"/>
  </r>
  <r>
    <x v="8"/>
    <s v="Marquette County"/>
    <x v="211"/>
    <x v="8"/>
    <x v="194"/>
    <s v="Wisconsin Arch"/>
    <x v="23"/>
    <m/>
    <s v="CENSARA_AVG"/>
  </r>
  <r>
    <x v="8"/>
    <s v="Marquette County"/>
    <x v="211"/>
    <x v="8"/>
    <x v="194"/>
    <s v="Wisconsin Arch"/>
    <x v="23"/>
    <m/>
    <s v="CENSARA_AVG"/>
  </r>
  <r>
    <x v="8"/>
    <s v="Baraga County"/>
    <x v="212"/>
    <x v="8"/>
    <x v="195"/>
    <s v="Wisconsin Arch"/>
    <x v="23"/>
    <m/>
    <s v="CENSARA_AVG"/>
  </r>
  <r>
    <x v="3"/>
    <s v="Knox County"/>
    <x v="200"/>
    <x v="3"/>
    <x v="186"/>
    <s v="New England Province"/>
    <x v="15"/>
    <m/>
    <s v="CENSARA_AVG"/>
  </r>
  <r>
    <x v="3"/>
    <s v="Knox County"/>
    <x v="200"/>
    <x v="3"/>
    <x v="186"/>
    <s v="New England Province"/>
    <x v="15"/>
    <m/>
    <s v="CENSARA_AVG"/>
  </r>
  <r>
    <x v="3"/>
    <s v="Knox County"/>
    <x v="200"/>
    <x v="3"/>
    <x v="186"/>
    <s v="New England Province"/>
    <x v="15"/>
    <m/>
    <s v="CENSARA_AVG"/>
  </r>
  <r>
    <x v="6"/>
    <s v="Barnes County"/>
    <x v="213"/>
    <x v="6"/>
    <x v="196"/>
    <s v="Williston Basin"/>
    <x v="21"/>
    <m/>
    <s v="CENSARA_AVG"/>
  </r>
  <r>
    <x v="3"/>
    <s v="Knox County"/>
    <x v="200"/>
    <x v="3"/>
    <x v="186"/>
    <s v="New England Province"/>
    <x v="15"/>
    <m/>
    <s v="CENSARA_AVG"/>
  </r>
  <r>
    <x v="6"/>
    <s v="Cass County"/>
    <x v="214"/>
    <x v="6"/>
    <x v="174"/>
    <s v="Williston Basin"/>
    <x v="21"/>
    <m/>
    <s v="CENSARA_AVG"/>
  </r>
  <r>
    <x v="3"/>
    <s v="Knox County"/>
    <x v="200"/>
    <x v="3"/>
    <x v="186"/>
    <s v="New England Province"/>
    <x v="15"/>
    <m/>
    <s v="CENSARA_AVG"/>
  </r>
  <r>
    <x v="4"/>
    <s v="Deer Lodge County"/>
    <x v="215"/>
    <x v="4"/>
    <x v="197"/>
    <s v="Montana Folded Belt"/>
    <x v="16"/>
    <m/>
    <s v="CENSARA_AVG"/>
  </r>
  <r>
    <x v="11"/>
    <s v="Ashland County"/>
    <x v="216"/>
    <x v="11"/>
    <x v="198"/>
    <s v="Wisconsin Arch"/>
    <x v="23"/>
    <m/>
    <s v="CENSARA_AVG"/>
  </r>
  <r>
    <x v="3"/>
    <s v="Knox County"/>
    <x v="200"/>
    <x v="3"/>
    <x v="186"/>
    <s v="New England Province"/>
    <x v="15"/>
    <m/>
    <s v="CENSARA_AVG"/>
  </r>
  <r>
    <x v="11"/>
    <s v="Ashland County"/>
    <x v="216"/>
    <x v="11"/>
    <x v="198"/>
    <s v="Wisconsin Arch"/>
    <x v="23"/>
    <m/>
    <s v="CENSARA_AVG"/>
  </r>
  <r>
    <x v="3"/>
    <s v="Knox County"/>
    <x v="200"/>
    <x v="3"/>
    <x v="186"/>
    <s v="New England Province"/>
    <x v="15"/>
    <m/>
    <s v="CENSARA_AVG"/>
  </r>
  <r>
    <x v="11"/>
    <s v="Ashland County"/>
    <x v="216"/>
    <x v="11"/>
    <x v="198"/>
    <s v="Wisconsin Arch"/>
    <x v="23"/>
    <m/>
    <s v="CENSARA_AVG"/>
  </r>
  <r>
    <x v="8"/>
    <s v="Marquette County"/>
    <x v="211"/>
    <x v="8"/>
    <x v="194"/>
    <s v="Wisconsin Arch"/>
    <x v="23"/>
    <m/>
    <s v="CENSARA_AVG"/>
  </r>
  <r>
    <x v="3"/>
    <s v="Knox County"/>
    <x v="200"/>
    <x v="3"/>
    <x v="186"/>
    <s v="New England Province"/>
    <x v="15"/>
    <m/>
    <s v="CENSARA_AVG"/>
  </r>
  <r>
    <x v="3"/>
    <s v="Knox County"/>
    <x v="200"/>
    <x v="3"/>
    <x v="186"/>
    <s v="New England Province"/>
    <x v="15"/>
    <m/>
    <s v="CENSARA_AVG"/>
  </r>
  <r>
    <x v="11"/>
    <s v="Ashland County"/>
    <x v="216"/>
    <x v="11"/>
    <x v="198"/>
    <s v="Wisconsin Arch"/>
    <x v="23"/>
    <m/>
    <s v="CENSARA_AVG"/>
  </r>
  <r>
    <x v="10"/>
    <s v="Caledonia County"/>
    <x v="217"/>
    <x v="10"/>
    <x v="199"/>
    <s v="New England Province"/>
    <x v="15"/>
    <m/>
    <s v="CENSARA_AVG"/>
  </r>
  <r>
    <x v="10"/>
    <s v="Grand Isle County"/>
    <x v="218"/>
    <x v="10"/>
    <x v="200"/>
    <s v="New England Province"/>
    <x v="15"/>
    <m/>
    <s v="CENSARA_AVG"/>
  </r>
  <r>
    <x v="7"/>
    <s v="Jefferson County"/>
    <x v="219"/>
    <x v="7"/>
    <x v="34"/>
    <s v="Eastern Columbia Basin"/>
    <x v="19"/>
    <m/>
    <s v="CENSARA_AVG"/>
  </r>
  <r>
    <x v="7"/>
    <s v="Wheeler County"/>
    <x v="220"/>
    <x v="7"/>
    <x v="201"/>
    <s v="Eastern Columbia Basin"/>
    <x v="19"/>
    <m/>
    <s v="CENSARA_AVG"/>
  </r>
  <r>
    <x v="11"/>
    <s v="Ashland County"/>
    <x v="216"/>
    <x v="11"/>
    <x v="198"/>
    <s v="Wisconsin Arch"/>
    <x v="23"/>
    <m/>
    <s v="CENSARA_AVG"/>
  </r>
  <r>
    <x v="11"/>
    <s v="Ashland County"/>
    <x v="216"/>
    <x v="11"/>
    <x v="198"/>
    <s v="Wisconsin Arch"/>
    <x v="23"/>
    <m/>
    <s v="CENSARA_AVG"/>
  </r>
  <r>
    <x v="11"/>
    <s v="Ashland County"/>
    <x v="216"/>
    <x v="11"/>
    <x v="198"/>
    <s v="Wisconsin Arch"/>
    <x v="23"/>
    <m/>
    <s v="CENSARA_AVG"/>
  </r>
  <r>
    <x v="3"/>
    <s v="Knox County"/>
    <x v="200"/>
    <x v="3"/>
    <x v="186"/>
    <s v="New England Province"/>
    <x v="15"/>
    <m/>
    <s v="CENSARA_AVG"/>
  </r>
  <r>
    <x v="4"/>
    <s v="Custer County"/>
    <x v="221"/>
    <x v="4"/>
    <x v="202"/>
    <s v="Powder River Basin"/>
    <x v="25"/>
    <m/>
    <s v="CENSARA_AVG"/>
  </r>
  <r>
    <x v="12"/>
    <s v="Clinton County"/>
    <x v="222"/>
    <x v="12"/>
    <x v="203"/>
    <s v="Adirondack Uplift"/>
    <x v="26"/>
    <m/>
    <s v="CENSARA_AVG"/>
  </r>
  <r>
    <x v="3"/>
    <s v="Knox County"/>
    <x v="200"/>
    <x v="3"/>
    <x v="186"/>
    <s v="New England Province"/>
    <x v="15"/>
    <m/>
    <s v="CENSARA_AVG"/>
  </r>
  <r>
    <x v="5"/>
    <s v="Becker County"/>
    <x v="223"/>
    <x v="5"/>
    <x v="204"/>
    <s v="Sioux Uplift"/>
    <x v="22"/>
    <m/>
    <s v="CENSARA_AVG"/>
  </r>
  <r>
    <x v="8"/>
    <s v="Alger County"/>
    <x v="224"/>
    <x v="8"/>
    <x v="205"/>
    <s v="Michigan Basin"/>
    <x v="24"/>
    <m/>
    <s v="CENSARA_AVG"/>
  </r>
  <r>
    <x v="11"/>
    <s v="Ashland County"/>
    <x v="216"/>
    <x v="11"/>
    <x v="198"/>
    <s v="Wisconsin Arch"/>
    <x v="23"/>
    <m/>
    <s v="CENSARA_AVG"/>
  </r>
  <r>
    <x v="5"/>
    <s v="Clay County"/>
    <x v="225"/>
    <x v="5"/>
    <x v="206"/>
    <s v="Sioux Uplift"/>
    <x v="22"/>
    <m/>
    <s v="CENSARA_AVG"/>
  </r>
  <r>
    <x v="11"/>
    <s v="Ashland County"/>
    <x v="216"/>
    <x v="11"/>
    <x v="198"/>
    <s v="Wisconsin Arch"/>
    <x v="23"/>
    <m/>
    <s v="CENSARA_AVG"/>
  </r>
  <r>
    <x v="8"/>
    <s v="Chippewa County"/>
    <x v="203"/>
    <x v="8"/>
    <x v="188"/>
    <s v="Michigan Basin"/>
    <x v="24"/>
    <m/>
    <s v="CENSARA_AVG"/>
  </r>
  <r>
    <x v="7"/>
    <s v="Lane County"/>
    <x v="226"/>
    <x v="7"/>
    <x v="207"/>
    <s v="Western Columbia Basin"/>
    <x v="12"/>
    <m/>
    <s v="CENSARA_AVG"/>
  </r>
  <r>
    <x v="3"/>
    <s v="Knox County"/>
    <x v="200"/>
    <x v="3"/>
    <x v="186"/>
    <s v="New England Province"/>
    <x v="15"/>
    <m/>
    <s v="CENSARA_AVG"/>
  </r>
  <r>
    <x v="3"/>
    <s v="Knox County"/>
    <x v="200"/>
    <x v="3"/>
    <x v="186"/>
    <s v="New England Province"/>
    <x v="15"/>
    <m/>
    <s v="CENSARA_AVG"/>
  </r>
  <r>
    <x v="11"/>
    <s v="Bayfield County"/>
    <x v="227"/>
    <x v="11"/>
    <x v="208"/>
    <s v="Wisconsin Arch"/>
    <x v="23"/>
    <m/>
    <s v="CENSARA_AVG"/>
  </r>
  <r>
    <x v="3"/>
    <s v="Knox County"/>
    <x v="200"/>
    <x v="3"/>
    <x v="186"/>
    <s v="New England Province"/>
    <x v="15"/>
    <m/>
    <s v="CENSARA_AVG"/>
  </r>
  <r>
    <x v="11"/>
    <s v="Ashland County"/>
    <x v="216"/>
    <x v="11"/>
    <x v="198"/>
    <s v="Wisconsin Arch"/>
    <x v="23"/>
    <m/>
    <s v="CENSARA_AVG"/>
  </r>
  <r>
    <x v="11"/>
    <s v="Bayfield County"/>
    <x v="227"/>
    <x v="11"/>
    <x v="208"/>
    <s v="Wisconsin Arch"/>
    <x v="23"/>
    <m/>
    <s v="CENSARA_AVG"/>
  </r>
  <r>
    <x v="6"/>
    <s v="Stark County"/>
    <x v="228"/>
    <x v="6"/>
    <x v="209"/>
    <s v="Williston Basin"/>
    <x v="21"/>
    <m/>
    <s v="CENSARA_AVG"/>
  </r>
  <r>
    <x v="3"/>
    <s v="Knox County"/>
    <x v="200"/>
    <x v="3"/>
    <x v="186"/>
    <s v="New England Province"/>
    <x v="15"/>
    <m/>
    <s v="CENSARA_AVG"/>
  </r>
  <r>
    <x v="11"/>
    <s v="Bayfield County"/>
    <x v="227"/>
    <x v="11"/>
    <x v="208"/>
    <s v="Wisconsin Arch"/>
    <x v="23"/>
    <m/>
    <s v="CENSARA_AVG"/>
  </r>
  <r>
    <x v="11"/>
    <s v="Ashland County"/>
    <x v="216"/>
    <x v="11"/>
    <x v="198"/>
    <s v="Wisconsin Arch"/>
    <x v="23"/>
    <m/>
    <s v="CENSARA_AVG"/>
  </r>
  <r>
    <x v="11"/>
    <s v="Ashland County"/>
    <x v="216"/>
    <x v="11"/>
    <x v="198"/>
    <s v="Wisconsin Arch"/>
    <x v="23"/>
    <m/>
    <s v="CENSARA_AVG"/>
  </r>
  <r>
    <x v="4"/>
    <s v="Silver Bow County"/>
    <x v="229"/>
    <x v="4"/>
    <x v="210"/>
    <s v="Montana Folded Belt"/>
    <x v="16"/>
    <m/>
    <s v="CENSARA_AVG"/>
  </r>
  <r>
    <x v="10"/>
    <s v="Lamoille County"/>
    <x v="230"/>
    <x v="10"/>
    <x v="211"/>
    <s v="New England Province"/>
    <x v="15"/>
    <m/>
    <s v="CENSARA_AVG"/>
  </r>
  <r>
    <x v="11"/>
    <s v="Bayfield County"/>
    <x v="227"/>
    <x v="11"/>
    <x v="208"/>
    <s v="Wisconsin Arch"/>
    <x v="23"/>
    <m/>
    <s v="CENSARA_AVG"/>
  </r>
  <r>
    <x v="5"/>
    <s v="Aitkin County"/>
    <x v="231"/>
    <x v="5"/>
    <x v="212"/>
    <s v="Sioux Uplift"/>
    <x v="22"/>
    <m/>
    <s v="CENSARA_AVG"/>
  </r>
  <r>
    <x v="8"/>
    <s v="Chippewa County"/>
    <x v="203"/>
    <x v="8"/>
    <x v="188"/>
    <s v="Michigan Basin"/>
    <x v="24"/>
    <m/>
    <s v="CENSARA_AVG"/>
  </r>
  <r>
    <x v="11"/>
    <s v="Bayfield County"/>
    <x v="227"/>
    <x v="11"/>
    <x v="208"/>
    <s v="Wisconsin Arch"/>
    <x v="23"/>
    <m/>
    <s v="CENSARA_AVG"/>
  </r>
  <r>
    <x v="8"/>
    <s v="Chippewa County"/>
    <x v="203"/>
    <x v="8"/>
    <x v="188"/>
    <s v="Michigan Basin"/>
    <x v="24"/>
    <m/>
    <s v="CENSARA_AVG"/>
  </r>
  <r>
    <x v="6"/>
    <s v="Morton County"/>
    <x v="232"/>
    <x v="6"/>
    <x v="213"/>
    <s v="Williston Basin"/>
    <x v="21"/>
    <m/>
    <s v="CENSARA_AVG"/>
  </r>
  <r>
    <x v="8"/>
    <s v="Chippewa County"/>
    <x v="203"/>
    <x v="8"/>
    <x v="188"/>
    <s v="Michigan Basin"/>
    <x v="24"/>
    <m/>
    <s v="CENSARA_AVG"/>
  </r>
  <r>
    <x v="11"/>
    <s v="Bayfield County"/>
    <x v="227"/>
    <x v="11"/>
    <x v="208"/>
    <s v="Wisconsin Arch"/>
    <x v="23"/>
    <m/>
    <s v="CENSARA_AVG"/>
  </r>
  <r>
    <x v="11"/>
    <s v="Ashland County"/>
    <x v="216"/>
    <x v="11"/>
    <x v="198"/>
    <s v="Wisconsin Arch"/>
    <x v="23"/>
    <m/>
    <s v="CENSARA_AVG"/>
  </r>
  <r>
    <x v="3"/>
    <s v="Sagadahoc County"/>
    <x v="233"/>
    <x v="3"/>
    <x v="214"/>
    <s v="New England Province"/>
    <x v="15"/>
    <m/>
    <s v="CENSARA_AVG"/>
  </r>
  <r>
    <x v="3"/>
    <s v="Knox County"/>
    <x v="200"/>
    <x v="3"/>
    <x v="186"/>
    <s v="New England Province"/>
    <x v="15"/>
    <m/>
    <s v="CENSARA_AVG"/>
  </r>
  <r>
    <x v="11"/>
    <s v="Ashland County"/>
    <x v="216"/>
    <x v="11"/>
    <x v="198"/>
    <s v="Wisconsin Arch"/>
    <x v="23"/>
    <m/>
    <s v="CENSARA_AVG"/>
  </r>
  <r>
    <x v="8"/>
    <s v="Chippewa County"/>
    <x v="203"/>
    <x v="8"/>
    <x v="188"/>
    <s v="Michigan Basin"/>
    <x v="24"/>
    <m/>
    <s v="CENSARA_AVG"/>
  </r>
  <r>
    <x v="3"/>
    <s v="Knox County"/>
    <x v="200"/>
    <x v="3"/>
    <x v="186"/>
    <s v="New England Province"/>
    <x v="15"/>
    <m/>
    <s v="CENSARA_AVG"/>
  </r>
  <r>
    <x v="8"/>
    <s v="Chippewa County"/>
    <x v="203"/>
    <x v="8"/>
    <x v="188"/>
    <s v="Michigan Basin"/>
    <x v="24"/>
    <m/>
    <s v="CENSARA_AVG"/>
  </r>
  <r>
    <x v="8"/>
    <s v="Chippewa County"/>
    <x v="203"/>
    <x v="8"/>
    <x v="188"/>
    <s v="Michigan Basin"/>
    <x v="24"/>
    <m/>
    <s v="CENSARA_AVG"/>
  </r>
  <r>
    <x v="12"/>
    <s v="Franklin County"/>
    <x v="234"/>
    <x v="12"/>
    <x v="108"/>
    <s v="Adirondack Uplift"/>
    <x v="26"/>
    <m/>
    <s v="CENSARA_AVG"/>
  </r>
  <r>
    <x v="3"/>
    <s v="Knox County"/>
    <x v="200"/>
    <x v="3"/>
    <x v="186"/>
    <s v="New England Province"/>
    <x v="15"/>
    <m/>
    <s v="CENSARA_AVG"/>
  </r>
  <r>
    <x v="11"/>
    <s v="Ashland County"/>
    <x v="216"/>
    <x v="11"/>
    <x v="198"/>
    <s v="Wisconsin Arch"/>
    <x v="23"/>
    <m/>
    <s v="CENSARA_AVG"/>
  </r>
  <r>
    <x v="11"/>
    <s v="Ashland County"/>
    <x v="216"/>
    <x v="11"/>
    <x v="198"/>
    <s v="Wisconsin Arch"/>
    <x v="23"/>
    <m/>
    <s v="CENSARA_AVG"/>
  </r>
  <r>
    <x v="3"/>
    <s v="Lincoln County"/>
    <x v="208"/>
    <x v="3"/>
    <x v="42"/>
    <s v="New England Province"/>
    <x v="15"/>
    <m/>
    <s v="CENSARA_AVG"/>
  </r>
  <r>
    <x v="3"/>
    <s v="Lincoln County"/>
    <x v="208"/>
    <x v="3"/>
    <x v="42"/>
    <s v="New England Province"/>
    <x v="15"/>
    <m/>
    <s v="CENSARA_AVG"/>
  </r>
  <r>
    <x v="3"/>
    <s v="Knox County"/>
    <x v="200"/>
    <x v="3"/>
    <x v="186"/>
    <s v="New England Province"/>
    <x v="15"/>
    <m/>
    <s v="CENSARA_AVG"/>
  </r>
  <r>
    <x v="8"/>
    <s v="Chippewa County"/>
    <x v="203"/>
    <x v="8"/>
    <x v="188"/>
    <s v="Michigan Basin"/>
    <x v="24"/>
    <m/>
    <s v="CENSARA_AVG"/>
  </r>
  <r>
    <x v="4"/>
    <s v="Beaverhead County"/>
    <x v="235"/>
    <x v="4"/>
    <x v="215"/>
    <s v="Montana Folded Belt"/>
    <x v="16"/>
    <m/>
    <s v="CENSARA_AVG"/>
  </r>
  <r>
    <x v="3"/>
    <s v="Knox County"/>
    <x v="200"/>
    <x v="3"/>
    <x v="186"/>
    <s v="New England Province"/>
    <x v="15"/>
    <m/>
    <s v="CENSARA_AVG"/>
  </r>
  <r>
    <x v="7"/>
    <s v="Grant County"/>
    <x v="236"/>
    <x v="7"/>
    <x v="52"/>
    <s v="Snake River Basin"/>
    <x v="27"/>
    <m/>
    <s v="CENSARA_AVG"/>
  </r>
  <r>
    <x v="3"/>
    <s v="Knox County"/>
    <x v="200"/>
    <x v="3"/>
    <x v="186"/>
    <s v="New England Province"/>
    <x v="15"/>
    <m/>
    <s v="CENSARA_AVG"/>
  </r>
  <r>
    <x v="8"/>
    <s v="Schoolcraft County"/>
    <x v="237"/>
    <x v="8"/>
    <x v="216"/>
    <s v="Michigan Basin"/>
    <x v="24"/>
    <m/>
    <s v="CENSARA_AVG"/>
  </r>
  <r>
    <x v="4"/>
    <s v="Gallatin County"/>
    <x v="238"/>
    <x v="4"/>
    <x v="217"/>
    <s v="Montana Folded Belt"/>
    <x v="16"/>
    <m/>
    <s v="CENSARA_AVG"/>
  </r>
  <r>
    <x v="8"/>
    <s v="Alger County"/>
    <x v="224"/>
    <x v="8"/>
    <x v="205"/>
    <s v="Michigan Basin"/>
    <x v="24"/>
    <m/>
    <s v="CENSARA_AVG"/>
  </r>
  <r>
    <x v="3"/>
    <s v="Knox County"/>
    <x v="200"/>
    <x v="3"/>
    <x v="186"/>
    <s v="New England Province"/>
    <x v="15"/>
    <m/>
    <s v="CENSARA_AVG"/>
  </r>
  <r>
    <x v="8"/>
    <s v="Gogebic County"/>
    <x v="239"/>
    <x v="8"/>
    <x v="218"/>
    <s v="Wisconsin Arch"/>
    <x v="23"/>
    <m/>
    <s v="CENSARA_AVG"/>
  </r>
  <r>
    <x v="8"/>
    <s v="Chippewa County"/>
    <x v="203"/>
    <x v="8"/>
    <x v="188"/>
    <s v="Michigan Basin"/>
    <x v="24"/>
    <m/>
    <s v="CENSARA_AVG"/>
  </r>
  <r>
    <x v="8"/>
    <s v="Marquette County"/>
    <x v="211"/>
    <x v="8"/>
    <x v="194"/>
    <s v="Wisconsin Arch"/>
    <x v="23"/>
    <m/>
    <s v="CENSARA_AVG"/>
  </r>
  <r>
    <x v="3"/>
    <s v="Lincoln County"/>
    <x v="208"/>
    <x v="3"/>
    <x v="42"/>
    <s v="New England Province"/>
    <x v="15"/>
    <m/>
    <s v="CENSARA_AVG"/>
  </r>
  <r>
    <x v="3"/>
    <s v="Knox County"/>
    <x v="200"/>
    <x v="3"/>
    <x v="186"/>
    <s v="New England Province"/>
    <x v="15"/>
    <m/>
    <s v="CENSARA_AVG"/>
  </r>
  <r>
    <x v="3"/>
    <s v="Lincoln County"/>
    <x v="208"/>
    <x v="3"/>
    <x v="42"/>
    <s v="New England Province"/>
    <x v="15"/>
    <m/>
    <s v="CENSARA_AVG"/>
  </r>
  <r>
    <x v="8"/>
    <s v="Chippewa County"/>
    <x v="203"/>
    <x v="8"/>
    <x v="188"/>
    <s v="Michigan Basin"/>
    <x v="24"/>
    <m/>
    <s v="CENSARA_AVG"/>
  </r>
  <r>
    <x v="3"/>
    <s v="Knox County"/>
    <x v="200"/>
    <x v="3"/>
    <x v="186"/>
    <s v="New England Province"/>
    <x v="15"/>
    <m/>
    <s v="CENSARA_AVG"/>
  </r>
  <r>
    <x v="8"/>
    <s v="Marquette County"/>
    <x v="211"/>
    <x v="8"/>
    <x v="194"/>
    <s v="Wisconsin Arch"/>
    <x v="23"/>
    <m/>
    <s v="CENSARA_AVG"/>
  </r>
  <r>
    <x v="3"/>
    <s v="Knox County"/>
    <x v="200"/>
    <x v="3"/>
    <x v="186"/>
    <s v="New England Province"/>
    <x v="15"/>
    <m/>
    <s v="CENSARA_AVG"/>
  </r>
  <r>
    <x v="8"/>
    <s v="Marquette County"/>
    <x v="211"/>
    <x v="8"/>
    <x v="194"/>
    <s v="Wisconsin Arch"/>
    <x v="23"/>
    <m/>
    <s v="CENSARA_AVG"/>
  </r>
  <r>
    <x v="8"/>
    <s v="Chippewa County"/>
    <x v="203"/>
    <x v="8"/>
    <x v="188"/>
    <s v="Michigan Basin"/>
    <x v="24"/>
    <m/>
    <s v="CENSARA_AVG"/>
  </r>
  <r>
    <x v="3"/>
    <s v="Knox County"/>
    <x v="200"/>
    <x v="3"/>
    <x v="186"/>
    <s v="New England Province"/>
    <x v="15"/>
    <m/>
    <s v="CENSARA_AVG"/>
  </r>
  <r>
    <x v="3"/>
    <s v="Knox County"/>
    <x v="200"/>
    <x v="3"/>
    <x v="186"/>
    <s v="New England Province"/>
    <x v="15"/>
    <m/>
    <s v="CENSARA_AVG"/>
  </r>
  <r>
    <x v="3"/>
    <s v="Knox County"/>
    <x v="200"/>
    <x v="3"/>
    <x v="186"/>
    <s v="New England Province"/>
    <x v="15"/>
    <m/>
    <s v="CENSARA_AVG"/>
  </r>
  <r>
    <x v="3"/>
    <s v="Knox County"/>
    <x v="200"/>
    <x v="3"/>
    <x v="186"/>
    <s v="New England Province"/>
    <x v="15"/>
    <m/>
    <s v="CENSARA_AVG"/>
  </r>
  <r>
    <x v="4"/>
    <s v="Yellowstone County"/>
    <x v="240"/>
    <x v="4"/>
    <x v="219"/>
    <s v="Montana Folded Belt"/>
    <x v="20"/>
    <m/>
    <s v="CENSARA_AVG"/>
  </r>
  <r>
    <x v="3"/>
    <s v="Knox County"/>
    <x v="200"/>
    <x v="3"/>
    <x v="186"/>
    <s v="New England Province"/>
    <x v="15"/>
    <m/>
    <s v="CENSARA_AVG"/>
  </r>
  <r>
    <x v="3"/>
    <s v="Lincoln County"/>
    <x v="208"/>
    <x v="3"/>
    <x v="42"/>
    <s v="New England Province"/>
    <x v="15"/>
    <m/>
    <s v="CENSARA_AVG"/>
  </r>
  <r>
    <x v="3"/>
    <s v="Sagadahoc County"/>
    <x v="233"/>
    <x v="3"/>
    <x v="214"/>
    <s v="New England Province"/>
    <x v="15"/>
    <m/>
    <s v="CENSARA_AVG"/>
  </r>
  <r>
    <x v="3"/>
    <s v="Knox County"/>
    <x v="200"/>
    <x v="3"/>
    <x v="186"/>
    <s v="New England Province"/>
    <x v="15"/>
    <m/>
    <s v="CENSARA_AVG"/>
  </r>
  <r>
    <x v="9"/>
    <s v="Carroll County"/>
    <x v="241"/>
    <x v="9"/>
    <x v="220"/>
    <s v="New England Province"/>
    <x v="15"/>
    <m/>
    <s v="CENSARA_AVG"/>
  </r>
  <r>
    <x v="3"/>
    <s v="Lincoln County"/>
    <x v="208"/>
    <x v="3"/>
    <x v="42"/>
    <s v="New England Province"/>
    <x v="15"/>
    <m/>
    <s v="CENSARA_AVG"/>
  </r>
  <r>
    <x v="8"/>
    <s v="Alger County"/>
    <x v="224"/>
    <x v="8"/>
    <x v="205"/>
    <s v="Michigan Basin"/>
    <x v="24"/>
    <m/>
    <s v="CENSARA_AVG"/>
  </r>
  <r>
    <x v="4"/>
    <s v="Treasure County"/>
    <x v="242"/>
    <x v="4"/>
    <x v="221"/>
    <s v="Central Montana Uplift"/>
    <x v="20"/>
    <m/>
    <s v="CENSARA_AVG"/>
  </r>
  <r>
    <x v="8"/>
    <s v="Marquette County"/>
    <x v="211"/>
    <x v="8"/>
    <x v="194"/>
    <s v="Wisconsin Arch"/>
    <x v="23"/>
    <m/>
    <s v="CENSARA_AVG"/>
  </r>
  <r>
    <x v="4"/>
    <s v="Park County"/>
    <x v="243"/>
    <x v="4"/>
    <x v="222"/>
    <s v="Montana Folded Belt"/>
    <x v="16"/>
    <m/>
    <s v="CENSARA_AVG"/>
  </r>
  <r>
    <x v="10"/>
    <s v="Chittenden County"/>
    <x v="244"/>
    <x v="10"/>
    <x v="223"/>
    <s v="New England Province"/>
    <x v="15"/>
    <m/>
    <s v="CENSARA_AVG"/>
  </r>
  <r>
    <x v="12"/>
    <s v="St Lawrence County"/>
    <x v="245"/>
    <x v="12"/>
    <x v="224"/>
    <s v="Adirondack Uplift"/>
    <x v="26"/>
    <m/>
    <s v="CENSARA_AVG"/>
  </r>
  <r>
    <x v="12"/>
    <s v="St. Lawrence County"/>
    <x v="245"/>
    <x v="12"/>
    <x v="224"/>
    <s v="Adirondack Uplift"/>
    <x v="26"/>
    <m/>
    <s v="CENSARA_AVG"/>
  </r>
  <r>
    <x v="3"/>
    <s v="Knox County"/>
    <x v="200"/>
    <x v="3"/>
    <x v="186"/>
    <s v="New England Province"/>
    <x v="15"/>
    <m/>
    <s v="CENSARA_AVG"/>
  </r>
  <r>
    <x v="3"/>
    <s v="Lincoln County"/>
    <x v="208"/>
    <x v="3"/>
    <x v="42"/>
    <s v="New England Province"/>
    <x v="15"/>
    <m/>
    <s v="CENSARA_AVG"/>
  </r>
  <r>
    <x v="4"/>
    <s v="Fallon County"/>
    <x v="246"/>
    <x v="4"/>
    <x v="225"/>
    <s v="Williston Basin"/>
    <x v="21"/>
    <m/>
    <s v="CENSARA_AVG"/>
  </r>
  <r>
    <x v="4"/>
    <s v="Sweet Grass County"/>
    <x v="247"/>
    <x v="4"/>
    <x v="226"/>
    <s v="Central Montana Uplift"/>
    <x v="20"/>
    <m/>
    <s v="CENSARA_AVG"/>
  </r>
  <r>
    <x v="3"/>
    <s v="Cumberland County"/>
    <x v="248"/>
    <x v="3"/>
    <x v="227"/>
    <s v="New England Province"/>
    <x v="15"/>
    <m/>
    <s v="CENSARA_AVG"/>
  </r>
  <r>
    <x v="3"/>
    <s v="Knox County"/>
    <x v="200"/>
    <x v="3"/>
    <x v="186"/>
    <s v="New England Province"/>
    <x v="15"/>
    <m/>
    <s v="CENSARA_AVG"/>
  </r>
  <r>
    <x v="8"/>
    <s v="Alger County"/>
    <x v="224"/>
    <x v="8"/>
    <x v="205"/>
    <s v="Michigan Basin"/>
    <x v="24"/>
    <m/>
    <s v="CENSARA_AVG"/>
  </r>
  <r>
    <x v="9"/>
    <s v="Grafton County"/>
    <x v="249"/>
    <x v="9"/>
    <x v="228"/>
    <s v="New England Province"/>
    <x v="15"/>
    <m/>
    <s v="CENSARA_AVG"/>
  </r>
  <r>
    <x v="3"/>
    <s v="Knox County"/>
    <x v="200"/>
    <x v="3"/>
    <x v="186"/>
    <s v="New England Province"/>
    <x v="15"/>
    <m/>
    <s v="CENSARA_AVG"/>
  </r>
  <r>
    <x v="8"/>
    <s v="Alger County"/>
    <x v="224"/>
    <x v="8"/>
    <x v="205"/>
    <s v="Michigan Basin"/>
    <x v="24"/>
    <m/>
    <s v="CENSARA_AVG"/>
  </r>
  <r>
    <x v="12"/>
    <s v="St Lawrence County"/>
    <x v="245"/>
    <x v="12"/>
    <x v="224"/>
    <s v="Adirondack Uplift"/>
    <x v="26"/>
    <m/>
    <s v="CENSARA_AVG"/>
  </r>
  <r>
    <x v="3"/>
    <s v="Sagadahoc County"/>
    <x v="233"/>
    <x v="3"/>
    <x v="214"/>
    <s v="New England Province"/>
    <x v="15"/>
    <m/>
    <s v="CENSARA_AVG"/>
  </r>
  <r>
    <x v="11"/>
    <s v="Ashland County"/>
    <x v="216"/>
    <x v="11"/>
    <x v="198"/>
    <s v="Wisconsin Arch"/>
    <x v="23"/>
    <m/>
    <s v="CENSARA_AVG"/>
  </r>
  <r>
    <x v="11"/>
    <s v="Douglas County"/>
    <x v="250"/>
    <x v="11"/>
    <x v="49"/>
    <s v="Wisconsin Arch"/>
    <x v="23"/>
    <m/>
    <s v="CENSARA_AVG"/>
  </r>
  <r>
    <x v="8"/>
    <s v="Chippewa County"/>
    <x v="203"/>
    <x v="8"/>
    <x v="188"/>
    <s v="Michigan Basin"/>
    <x v="24"/>
    <m/>
    <s v="CENSARA_AVG"/>
  </r>
  <r>
    <x v="3"/>
    <s v="Lincoln County"/>
    <x v="208"/>
    <x v="3"/>
    <x v="42"/>
    <s v="New England Province"/>
    <x v="15"/>
    <m/>
    <s v="CENSARA_AVG"/>
  </r>
  <r>
    <x v="12"/>
    <s v="St Lawrence County"/>
    <x v="245"/>
    <x v="12"/>
    <x v="224"/>
    <s v="Adirondack Uplift"/>
    <x v="26"/>
    <m/>
    <s v="CENSARA_AVG"/>
  </r>
  <r>
    <x v="10"/>
    <s v="Washington County"/>
    <x v="251"/>
    <x v="10"/>
    <x v="91"/>
    <s v="New England Province"/>
    <x v="15"/>
    <m/>
    <s v="CENSARA_AVG"/>
  </r>
  <r>
    <x v="8"/>
    <s v="Chippewa County"/>
    <x v="203"/>
    <x v="8"/>
    <x v="188"/>
    <s v="Michigan Basin"/>
    <x v="24"/>
    <m/>
    <s v="CENSARA_AVG"/>
  </r>
  <r>
    <x v="5"/>
    <s v="Carlton County"/>
    <x v="252"/>
    <x v="5"/>
    <x v="229"/>
    <s v="Sioux Uplift"/>
    <x v="22"/>
    <m/>
    <s v="CENSARA_AVG"/>
  </r>
  <r>
    <x v="11"/>
    <s v="Ashland County"/>
    <x v="216"/>
    <x v="11"/>
    <x v="198"/>
    <s v="Wisconsin Arch"/>
    <x v="23"/>
    <m/>
    <s v="CENSARA_AVG"/>
  </r>
  <r>
    <x v="8"/>
    <s v="Chippewa County"/>
    <x v="203"/>
    <x v="8"/>
    <x v="188"/>
    <s v="Michigan Basin"/>
    <x v="24"/>
    <m/>
    <s v="CENSARA_AVG"/>
  </r>
  <r>
    <x v="5"/>
    <s v="Crow Wing County"/>
    <x v="253"/>
    <x v="5"/>
    <x v="230"/>
    <s v="Sioux Uplift"/>
    <x v="22"/>
    <m/>
    <s v="CENSARA_AVG"/>
  </r>
  <r>
    <x v="3"/>
    <s v="Lincoln County"/>
    <x v="208"/>
    <x v="3"/>
    <x v="42"/>
    <s v="New England Province"/>
    <x v="15"/>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5"/>
    <s v="Wadena County"/>
    <x v="254"/>
    <x v="5"/>
    <x v="231"/>
    <s v="Sioux Uplift"/>
    <x v="22"/>
    <m/>
    <s v="CENSARA_AVG"/>
  </r>
  <r>
    <x v="6"/>
    <s v="Grant County"/>
    <x v="255"/>
    <x v="6"/>
    <x v="52"/>
    <s v="Williston Basin"/>
    <x v="21"/>
    <m/>
    <s v="CENSARA_AVG"/>
  </r>
  <r>
    <x v="8"/>
    <s v="Chippewa County"/>
    <x v="203"/>
    <x v="8"/>
    <x v="188"/>
    <s v="Michigan Basin"/>
    <x v="24"/>
    <m/>
    <s v="CENSARA_AVG"/>
  </r>
  <r>
    <x v="2"/>
    <s v="Lemhi County"/>
    <x v="256"/>
    <x v="2"/>
    <x v="232"/>
    <s v="Idaho Mountains Province"/>
    <x v="14"/>
    <m/>
    <s v="CENSARA_AVG"/>
  </r>
  <r>
    <x v="12"/>
    <s v="St Lawrence County"/>
    <x v="245"/>
    <x v="12"/>
    <x v="224"/>
    <s v="Adirondack Uplift"/>
    <x v="26"/>
    <m/>
    <s v="CENSARA_AVG"/>
  </r>
  <r>
    <x v="6"/>
    <s v="Slope County"/>
    <x v="257"/>
    <x v="6"/>
    <x v="233"/>
    <s v="Williston Basin"/>
    <x v="21"/>
    <m/>
    <s v="CENSARA_AVG"/>
  </r>
  <r>
    <x v="8"/>
    <s v="Chippewa County"/>
    <x v="203"/>
    <x v="8"/>
    <x v="188"/>
    <s v="Michigan Basin"/>
    <x v="24"/>
    <m/>
    <s v="CENSARA_AVG"/>
  </r>
  <r>
    <x v="7"/>
    <s v="Deschutes County"/>
    <x v="258"/>
    <x v="7"/>
    <x v="234"/>
    <s v="Southern Oregon Basin"/>
    <x v="28"/>
    <m/>
    <s v="CENSARA_AVG"/>
  </r>
  <r>
    <x v="8"/>
    <s v="Chippewa County"/>
    <x v="203"/>
    <x v="8"/>
    <x v="188"/>
    <s v="Michigan Basin"/>
    <x v="24"/>
    <m/>
    <s v="CENSARA_AVG"/>
  </r>
  <r>
    <x v="8"/>
    <s v="Chippewa County"/>
    <x v="203"/>
    <x v="8"/>
    <x v="188"/>
    <s v="Michigan Basin"/>
    <x v="24"/>
    <m/>
    <s v="CENSARA_AVG"/>
  </r>
  <r>
    <x v="3"/>
    <s v="Lincoln County"/>
    <x v="208"/>
    <x v="3"/>
    <x v="42"/>
    <s v="New England Province"/>
    <x v="15"/>
    <m/>
    <s v="CENSARA_AVG"/>
  </r>
  <r>
    <x v="8"/>
    <s v="Chippewa County"/>
    <x v="203"/>
    <x v="8"/>
    <x v="188"/>
    <s v="Michigan Basin"/>
    <x v="24"/>
    <m/>
    <s v="CENSARA_AVG"/>
  </r>
  <r>
    <x v="3"/>
    <s v="Lincoln County"/>
    <x v="208"/>
    <x v="3"/>
    <x v="42"/>
    <s v="New England Province"/>
    <x v="15"/>
    <m/>
    <s v="CENSARA_AVG"/>
  </r>
  <r>
    <x v="8"/>
    <s v="Mackinac County"/>
    <x v="259"/>
    <x v="8"/>
    <x v="235"/>
    <s v="Michigan Basin"/>
    <x v="24"/>
    <m/>
    <s v="CENSARA_AVG"/>
  </r>
  <r>
    <x v="8"/>
    <s v="Chippewa County"/>
    <x v="203"/>
    <x v="8"/>
    <x v="188"/>
    <s v="Michigan Basin"/>
    <x v="24"/>
    <m/>
    <s v="CENSARA_AVG"/>
  </r>
  <r>
    <x v="7"/>
    <s v="Crook County"/>
    <x v="260"/>
    <x v="7"/>
    <x v="236"/>
    <s v="Eastern Columbia Basin"/>
    <x v="19"/>
    <m/>
    <s v="CENSARA_AVG"/>
  </r>
  <r>
    <x v="7"/>
    <s v="Douglas County"/>
    <x v="261"/>
    <x v="7"/>
    <x v="49"/>
    <s v="Western Columbia Basin"/>
    <x v="12"/>
    <m/>
    <s v="CENSARA_AVG"/>
  </r>
  <r>
    <x v="7"/>
    <s v="Baker County"/>
    <x v="262"/>
    <x v="7"/>
    <x v="237"/>
    <s v="Snake River Basin"/>
    <x v="27"/>
    <m/>
    <s v="CENSARA_AVG"/>
  </r>
  <r>
    <x v="8"/>
    <s v="Chippewa County"/>
    <x v="203"/>
    <x v="8"/>
    <x v="188"/>
    <s v="Michigan Basin"/>
    <x v="24"/>
    <m/>
    <s v="CENSARA_AVG"/>
  </r>
  <r>
    <x v="8"/>
    <s v="Chippewa County"/>
    <x v="203"/>
    <x v="8"/>
    <x v="188"/>
    <s v="Michigan Basin"/>
    <x v="24"/>
    <m/>
    <s v="CENSARA_AVG"/>
  </r>
  <r>
    <x v="6"/>
    <s v="Hettinger County"/>
    <x v="263"/>
    <x v="6"/>
    <x v="238"/>
    <s v="Williston Basin"/>
    <x v="21"/>
    <m/>
    <s v="CENSARA_AVG"/>
  </r>
  <r>
    <x v="2"/>
    <s v="Adams County"/>
    <x v="264"/>
    <x v="2"/>
    <x v="81"/>
    <s v="Snake River Basin"/>
    <x v="27"/>
    <m/>
    <s v="CENSARA_AVG"/>
  </r>
  <r>
    <x v="3"/>
    <s v="Lincoln County"/>
    <x v="208"/>
    <x v="3"/>
    <x v="42"/>
    <s v="New England Province"/>
    <x v="15"/>
    <m/>
    <s v="CENSARA_AVG"/>
  </r>
  <r>
    <x v="8"/>
    <s v="Chippewa County"/>
    <x v="203"/>
    <x v="8"/>
    <x v="188"/>
    <s v="Michigan Basin"/>
    <x v="24"/>
    <m/>
    <s v="CENSARA_AVG"/>
  </r>
  <r>
    <x v="8"/>
    <s v="Chippewa County"/>
    <x v="203"/>
    <x v="8"/>
    <x v="188"/>
    <s v="Michigan Basin"/>
    <x v="24"/>
    <m/>
    <s v="CENSARA_AVG"/>
  </r>
  <r>
    <x v="11"/>
    <s v="Iron County"/>
    <x v="265"/>
    <x v="11"/>
    <x v="239"/>
    <s v="Wisconsin Arch"/>
    <x v="23"/>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5"/>
    <s v="Otter Tail County"/>
    <x v="266"/>
    <x v="5"/>
    <x v="240"/>
    <s v="Sioux Uplift"/>
    <x v="22"/>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12"/>
    <s v="Essex County"/>
    <x v="267"/>
    <x v="12"/>
    <x v="172"/>
    <s v="Adirondack Uplift"/>
    <x v="26"/>
    <m/>
    <s v="CENSARA_AVG"/>
  </r>
  <r>
    <x v="8"/>
    <s v="Chippewa County"/>
    <x v="203"/>
    <x v="8"/>
    <x v="188"/>
    <s v="Michigan Basin"/>
    <x v="24"/>
    <m/>
    <s v="CENSARA_AVG"/>
  </r>
  <r>
    <x v="4"/>
    <s v="Madison County"/>
    <x v="268"/>
    <x v="4"/>
    <x v="241"/>
    <s v="Montana Folded Belt"/>
    <x v="16"/>
    <m/>
    <s v="CENSARA_AVG"/>
  </r>
  <r>
    <x v="8"/>
    <s v="Chippewa County"/>
    <x v="203"/>
    <x v="8"/>
    <x v="188"/>
    <s v="Michigan Basin"/>
    <x v="24"/>
    <m/>
    <s v="CENSARA_AVG"/>
  </r>
  <r>
    <x v="8"/>
    <s v="Iron County"/>
    <x v="269"/>
    <x v="8"/>
    <x v="239"/>
    <s v="Wisconsin Arch"/>
    <x v="23"/>
    <m/>
    <s v="CENSARA_AVG"/>
  </r>
  <r>
    <x v="4"/>
    <s v="Stillwater County"/>
    <x v="270"/>
    <x v="4"/>
    <x v="242"/>
    <s v="Central Montana Uplift"/>
    <x v="20"/>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3"/>
    <s v="Cumberland County"/>
    <x v="248"/>
    <x v="3"/>
    <x v="227"/>
    <s v="New England Province"/>
    <x v="15"/>
    <m/>
    <s v="CENSARA_AVG"/>
  </r>
  <r>
    <x v="8"/>
    <s v="Chippewa County"/>
    <x v="203"/>
    <x v="8"/>
    <x v="188"/>
    <s v="Michigan Basin"/>
    <x v="24"/>
    <m/>
    <s v="CENSARA_AVG"/>
  </r>
  <r>
    <x v="8"/>
    <s v="Chippewa County"/>
    <x v="203"/>
    <x v="8"/>
    <x v="188"/>
    <s v="Michigan Basin"/>
    <x v="24"/>
    <m/>
    <s v="CENSARA_AVG"/>
  </r>
  <r>
    <x v="6"/>
    <s v="Emmons County"/>
    <x v="271"/>
    <x v="6"/>
    <x v="243"/>
    <s v="Williston Basin"/>
    <x v="21"/>
    <m/>
    <s v="CENSARA_AVG"/>
  </r>
  <r>
    <x v="8"/>
    <s v="Chippewa County"/>
    <x v="203"/>
    <x v="8"/>
    <x v="188"/>
    <s v="Michigan Basin"/>
    <x v="24"/>
    <m/>
    <s v="CENSARA_AVG"/>
  </r>
  <r>
    <x v="8"/>
    <s v="Chippewa County"/>
    <x v="203"/>
    <x v="8"/>
    <x v="188"/>
    <s v="Michigan Basin"/>
    <x v="24"/>
    <m/>
    <s v="CENSARA_AVG"/>
  </r>
  <r>
    <x v="8"/>
    <s v="Chippewa County"/>
    <x v="203"/>
    <x v="8"/>
    <x v="188"/>
    <s v="Michigan Basin"/>
    <x v="24"/>
    <m/>
    <s v="CENSARA_AVG"/>
  </r>
  <r>
    <x v="3"/>
    <s v="Cumberland County"/>
    <x v="248"/>
    <x v="3"/>
    <x v="227"/>
    <s v="New England Province"/>
    <x v="15"/>
    <m/>
    <s v="CENSARA_AVG"/>
  </r>
  <r>
    <x v="3"/>
    <s v="Cumberland County"/>
    <x v="248"/>
    <x v="3"/>
    <x v="227"/>
    <s v="New England Province"/>
    <x v="15"/>
    <m/>
    <s v="CENSARA_AVG"/>
  </r>
  <r>
    <x v="8"/>
    <s v="Chippewa County"/>
    <x v="203"/>
    <x v="8"/>
    <x v="188"/>
    <s v="Michigan Basin"/>
    <x v="24"/>
    <m/>
    <s v="CENSARA_AVG"/>
  </r>
  <r>
    <x v="6"/>
    <s v="Logan County"/>
    <x v="272"/>
    <x v="6"/>
    <x v="244"/>
    <s v="Williston Basin"/>
    <x v="21"/>
    <m/>
    <s v="CENSARA_AVG"/>
  </r>
  <r>
    <x v="3"/>
    <s v="Cumberland County"/>
    <x v="248"/>
    <x v="3"/>
    <x v="227"/>
    <s v="New England Province"/>
    <x v="15"/>
    <m/>
    <s v="CENSARA_AVG"/>
  </r>
  <r>
    <x v="3"/>
    <s v="Cumberland County"/>
    <x v="248"/>
    <x v="3"/>
    <x v="227"/>
    <s v="New England Province"/>
    <x v="15"/>
    <m/>
    <s v="CENSARA_AVG"/>
  </r>
  <r>
    <x v="6"/>
    <s v="Lamoure County"/>
    <x v="273"/>
    <x v="6"/>
    <x v="245"/>
    <s v="Williston Basin"/>
    <x v="21"/>
    <m/>
    <s v="CENSARA_AVG"/>
  </r>
  <r>
    <x v="3"/>
    <s v="Cumberland County"/>
    <x v="248"/>
    <x v="3"/>
    <x v="227"/>
    <s v="New England Province"/>
    <x v="15"/>
    <m/>
    <s v="CENSARA_AVG"/>
  </r>
  <r>
    <x v="6"/>
    <s v="Ransom County"/>
    <x v="274"/>
    <x v="6"/>
    <x v="246"/>
    <s v="Williston Basin"/>
    <x v="21"/>
    <m/>
    <s v="CENSARA_AVG"/>
  </r>
  <r>
    <x v="5"/>
    <s v="Wilkin County"/>
    <x v="275"/>
    <x v="5"/>
    <x v="247"/>
    <s v="Sioux Uplift"/>
    <x v="22"/>
    <m/>
    <s v="CENSARA_AVG"/>
  </r>
  <r>
    <x v="6"/>
    <s v="Richland County"/>
    <x v="276"/>
    <x v="6"/>
    <x v="122"/>
    <s v="Williston Basin"/>
    <x v="21"/>
    <m/>
    <s v="CENSARA_AVG"/>
  </r>
  <r>
    <x v="8"/>
    <s v="Chippewa County"/>
    <x v="203"/>
    <x v="8"/>
    <x v="188"/>
    <s v="Michigan Basin"/>
    <x v="24"/>
    <m/>
    <s v="CENSARA_AVG"/>
  </r>
  <r>
    <x v="3"/>
    <s v="Cumberland County"/>
    <x v="248"/>
    <x v="3"/>
    <x v="227"/>
    <s v="New England Province"/>
    <x v="15"/>
    <m/>
    <s v="CENSARA_AVG"/>
  </r>
  <r>
    <x v="8"/>
    <s v="Chippewa County"/>
    <x v="203"/>
    <x v="8"/>
    <x v="188"/>
    <s v="Michigan Basin"/>
    <x v="24"/>
    <m/>
    <s v="CENSARA_AVG"/>
  </r>
  <r>
    <x v="3"/>
    <s v="Cumberland County"/>
    <x v="248"/>
    <x v="3"/>
    <x v="227"/>
    <s v="New England Province"/>
    <x v="15"/>
    <m/>
    <s v="CENSARA_AVG"/>
  </r>
  <r>
    <x v="8"/>
    <s v="Chippewa County"/>
    <x v="203"/>
    <x v="8"/>
    <x v="188"/>
    <s v="Michigan Basin"/>
    <x v="24"/>
    <m/>
    <s v="CENSARA_AVG"/>
  </r>
  <r>
    <x v="3"/>
    <s v="Cumberland County"/>
    <x v="248"/>
    <x v="3"/>
    <x v="227"/>
    <s v="New England Province"/>
    <x v="15"/>
    <m/>
    <s v="CENSARA_AVG"/>
  </r>
  <r>
    <x v="3"/>
    <s v="Cumberland County"/>
    <x v="248"/>
    <x v="3"/>
    <x v="227"/>
    <s v="New England Province"/>
    <x v="15"/>
    <m/>
    <s v="CENSARA_AVG"/>
  </r>
  <r>
    <x v="8"/>
    <s v="Chippewa County"/>
    <x v="203"/>
    <x v="8"/>
    <x v="188"/>
    <s v="Michigan Basin"/>
    <x v="24"/>
    <m/>
    <s v="CENSARA_AVG"/>
  </r>
  <r>
    <x v="8"/>
    <s v="Chippewa County"/>
    <x v="203"/>
    <x v="8"/>
    <x v="188"/>
    <s v="Michigan Basin"/>
    <x v="24"/>
    <m/>
    <s v="CENSARA_AVG"/>
  </r>
  <r>
    <x v="2"/>
    <s v="Valley County"/>
    <x v="277"/>
    <x v="2"/>
    <x v="68"/>
    <s v="Idaho Mountains Province"/>
    <x v="14"/>
    <m/>
    <s v="CENSARA_AVG"/>
  </r>
  <r>
    <x v="8"/>
    <s v="Chippewa County"/>
    <x v="203"/>
    <x v="8"/>
    <x v="188"/>
    <s v="Michigan Basin"/>
    <x v="24"/>
    <m/>
    <s v="CENSARA_AVG"/>
  </r>
  <r>
    <x v="8"/>
    <s v="Mackinac County"/>
    <x v="259"/>
    <x v="8"/>
    <x v="235"/>
    <s v="Michigan Basin"/>
    <x v="24"/>
    <m/>
    <s v="CENSARA_AVG"/>
  </r>
  <r>
    <x v="10"/>
    <s v="Orange County"/>
    <x v="278"/>
    <x v="10"/>
    <x v="248"/>
    <s v="New England Province"/>
    <x v="15"/>
    <m/>
    <s v="CENSARA_AVG"/>
  </r>
  <r>
    <x v="8"/>
    <s v="Chippewa County"/>
    <x v="203"/>
    <x v="8"/>
    <x v="188"/>
    <s v="Michigan Basin"/>
    <x v="24"/>
    <m/>
    <s v="CENSARA_AVG"/>
  </r>
  <r>
    <x v="8"/>
    <s v="Mackinac County"/>
    <x v="259"/>
    <x v="8"/>
    <x v="235"/>
    <s v="Michigan Basin"/>
    <x v="24"/>
    <m/>
    <s v="CENSARA_AVG"/>
  </r>
  <r>
    <x v="8"/>
    <s v="Chippewa County"/>
    <x v="203"/>
    <x v="8"/>
    <x v="188"/>
    <s v="Michigan Basin"/>
    <x v="24"/>
    <m/>
    <s v="CENSARA_AVG"/>
  </r>
  <r>
    <x v="8"/>
    <s v="Mackinac County"/>
    <x v="259"/>
    <x v="8"/>
    <x v="235"/>
    <s v="Michigan Basin"/>
    <x v="24"/>
    <m/>
    <s v="CENSARA_AVG"/>
  </r>
  <r>
    <x v="8"/>
    <s v="Mackinac County"/>
    <x v="259"/>
    <x v="8"/>
    <x v="235"/>
    <s v="Michigan Basin"/>
    <x v="24"/>
    <m/>
    <s v="CENSARA_AVG"/>
  </r>
  <r>
    <x v="8"/>
    <s v="Mackinac County"/>
    <x v="259"/>
    <x v="8"/>
    <x v="235"/>
    <s v="Michigan Basin"/>
    <x v="24"/>
    <m/>
    <s v="CENSARA_AVG"/>
  </r>
  <r>
    <x v="3"/>
    <s v="Cumberland County"/>
    <x v="248"/>
    <x v="3"/>
    <x v="227"/>
    <s v="New England Province"/>
    <x v="15"/>
    <m/>
    <s v="CENSARA_AVG"/>
  </r>
  <r>
    <x v="8"/>
    <s v="Mackinac County"/>
    <x v="259"/>
    <x v="8"/>
    <x v="235"/>
    <s v="Michigan Basin"/>
    <x v="24"/>
    <m/>
    <s v="CENSARA_AVG"/>
  </r>
  <r>
    <x v="8"/>
    <s v="Mackinac County"/>
    <x v="259"/>
    <x v="8"/>
    <x v="235"/>
    <s v="Michigan Basin"/>
    <x v="24"/>
    <m/>
    <s v="CENSARA_AVG"/>
  </r>
  <r>
    <x v="8"/>
    <s v="Dickinson County"/>
    <x v="279"/>
    <x v="8"/>
    <x v="249"/>
    <s v="Wisconsin Arch"/>
    <x v="23"/>
    <m/>
    <s v="CENSARA_AVG"/>
  </r>
  <r>
    <x v="8"/>
    <s v="Mackinac County"/>
    <x v="259"/>
    <x v="8"/>
    <x v="235"/>
    <s v="Michigan Basin"/>
    <x v="24"/>
    <m/>
    <s v="CENSARA_AVG"/>
  </r>
  <r>
    <x v="8"/>
    <s v="Mackinac County"/>
    <x v="259"/>
    <x v="8"/>
    <x v="235"/>
    <s v="Michigan Basin"/>
    <x v="24"/>
    <m/>
    <s v="CENSARA_AVG"/>
  </r>
  <r>
    <x v="8"/>
    <s v="Delta County"/>
    <x v="280"/>
    <x v="8"/>
    <x v="250"/>
    <s v="Michigan Basin"/>
    <x v="24"/>
    <m/>
    <s v="CENSARA_AVG"/>
  </r>
  <r>
    <x v="8"/>
    <s v="Mackinac County"/>
    <x v="259"/>
    <x v="8"/>
    <x v="235"/>
    <s v="Michigan Basin"/>
    <x v="24"/>
    <m/>
    <s v="CENSARA_AVG"/>
  </r>
  <r>
    <x v="3"/>
    <s v="Cumberland County"/>
    <x v="248"/>
    <x v="3"/>
    <x v="227"/>
    <s v="New England Province"/>
    <x v="15"/>
    <m/>
    <s v="CENSARA_AVG"/>
  </r>
  <r>
    <x v="8"/>
    <s v="Mackinac County"/>
    <x v="259"/>
    <x v="8"/>
    <x v="235"/>
    <s v="Michigan Basin"/>
    <x v="24"/>
    <m/>
    <s v="CENSARA_AVG"/>
  </r>
  <r>
    <x v="8"/>
    <s v="Mackinac County"/>
    <x v="259"/>
    <x v="8"/>
    <x v="235"/>
    <s v="Michigan Basin"/>
    <x v="24"/>
    <m/>
    <s v="CENSARA_AVG"/>
  </r>
  <r>
    <x v="3"/>
    <s v="Cumberland County"/>
    <x v="248"/>
    <x v="3"/>
    <x v="227"/>
    <s v="New England Province"/>
    <x v="15"/>
    <m/>
    <s v="CENSARA_AVG"/>
  </r>
  <r>
    <x v="3"/>
    <s v="Cumberland County"/>
    <x v="248"/>
    <x v="3"/>
    <x v="227"/>
    <s v="New England Province"/>
    <x v="15"/>
    <m/>
    <s v="CENSARA_AVG"/>
  </r>
  <r>
    <x v="3"/>
    <s v="Cumberland County"/>
    <x v="248"/>
    <x v="3"/>
    <x v="227"/>
    <s v="New England Province"/>
    <x v="15"/>
    <m/>
    <s v="CENSARA_AVG"/>
  </r>
  <r>
    <x v="10"/>
    <s v="Addison County"/>
    <x v="281"/>
    <x v="10"/>
    <x v="251"/>
    <s v="New England Province"/>
    <x v="15"/>
    <m/>
    <s v="CENSARA_AVG"/>
  </r>
  <r>
    <x v="3"/>
    <s v="Cumberland County"/>
    <x v="248"/>
    <x v="3"/>
    <x v="227"/>
    <s v="New England Province"/>
    <x v="15"/>
    <m/>
    <s v="CENSARA_AVG"/>
  </r>
  <r>
    <x v="3"/>
    <s v="Cumberland County"/>
    <x v="248"/>
    <x v="3"/>
    <x v="227"/>
    <s v="New England Province"/>
    <x v="15"/>
    <m/>
    <s v="CENSARA_AVG"/>
  </r>
  <r>
    <x v="8"/>
    <s v="Mackinac County"/>
    <x v="259"/>
    <x v="8"/>
    <x v="235"/>
    <s v="Michigan Basin"/>
    <x v="24"/>
    <m/>
    <s v="CENSARA_AVG"/>
  </r>
  <r>
    <x v="8"/>
    <s v="Mackinac County"/>
    <x v="259"/>
    <x v="8"/>
    <x v="235"/>
    <s v="Michigan Basin"/>
    <x v="24"/>
    <m/>
    <s v="CENSARA_AVG"/>
  </r>
  <r>
    <x v="7"/>
    <s v="Coos County"/>
    <x v="282"/>
    <x v="7"/>
    <x v="148"/>
    <s v="Western Columbia Basin"/>
    <x v="12"/>
    <m/>
    <s v="CENSARA_AVG"/>
  </r>
  <r>
    <x v="3"/>
    <s v="York County"/>
    <x v="283"/>
    <x v="3"/>
    <x v="252"/>
    <s v="New England Province"/>
    <x v="15"/>
    <m/>
    <s v="CENSARA_AVG"/>
  </r>
  <r>
    <x v="3"/>
    <s v="Cumberland County"/>
    <x v="248"/>
    <x v="3"/>
    <x v="227"/>
    <s v="New England Province"/>
    <x v="15"/>
    <m/>
    <s v="CENSARA_AVG"/>
  </r>
  <r>
    <x v="3"/>
    <s v="Cumberland County"/>
    <x v="248"/>
    <x v="3"/>
    <x v="227"/>
    <s v="New England Province"/>
    <x v="15"/>
    <m/>
    <s v="CENSARA_AVG"/>
  </r>
  <r>
    <x v="3"/>
    <s v="Cumberland County"/>
    <x v="248"/>
    <x v="3"/>
    <x v="227"/>
    <s v="New England Province"/>
    <x v="15"/>
    <m/>
    <s v="CENSARA_AVG"/>
  </r>
  <r>
    <x v="3"/>
    <s v="Cumberland County"/>
    <x v="248"/>
    <x v="3"/>
    <x v="227"/>
    <s v="New England Province"/>
    <x v="15"/>
    <m/>
    <s v="CENSARA_AVG"/>
  </r>
  <r>
    <x v="5"/>
    <s v="Pine County"/>
    <x v="284"/>
    <x v="5"/>
    <x v="253"/>
    <s v="Sioux Uplift"/>
    <x v="22"/>
    <m/>
    <s v="CENSARA_AVG"/>
  </r>
  <r>
    <x v="11"/>
    <s v="Vilas County"/>
    <x v="285"/>
    <x v="11"/>
    <x v="254"/>
    <s v="Wisconsin Arch"/>
    <x v="23"/>
    <m/>
    <s v="CENSARA_AVG"/>
  </r>
  <r>
    <x v="3"/>
    <s v="Cumberland County"/>
    <x v="248"/>
    <x v="3"/>
    <x v="227"/>
    <s v="New England Province"/>
    <x v="15"/>
    <m/>
    <s v="CENSARA_AVG"/>
  </r>
  <r>
    <x v="4"/>
    <s v="Big Horn County"/>
    <x v="286"/>
    <x v="4"/>
    <x v="255"/>
    <s v="Powder River Basin"/>
    <x v="25"/>
    <m/>
    <s v="CENSARA_AVG"/>
  </r>
  <r>
    <x v="6"/>
    <s v="Sioux County"/>
    <x v="287"/>
    <x v="6"/>
    <x v="256"/>
    <s v="Williston Basin"/>
    <x v="21"/>
    <m/>
    <s v="CENSARA_AVG"/>
  </r>
  <r>
    <x v="8"/>
    <s v="Mackinac County"/>
    <x v="259"/>
    <x v="8"/>
    <x v="235"/>
    <s v="Michigan Basin"/>
    <x v="24"/>
    <m/>
    <s v="CENSARA_AVG"/>
  </r>
  <r>
    <x v="6"/>
    <s v="Bowman County"/>
    <x v="288"/>
    <x v="6"/>
    <x v="257"/>
    <s v="Williston Basin"/>
    <x v="21"/>
    <m/>
    <s v="CENSARA_AVG"/>
  </r>
  <r>
    <x v="8"/>
    <s v="Mackinac County"/>
    <x v="259"/>
    <x v="8"/>
    <x v="235"/>
    <s v="Michigan Basin"/>
    <x v="24"/>
    <m/>
    <s v="CENSARA_AVG"/>
  </r>
  <r>
    <x v="8"/>
    <s v="Mackinac County"/>
    <x v="259"/>
    <x v="8"/>
    <x v="235"/>
    <s v="Michigan Basin"/>
    <x v="24"/>
    <m/>
    <s v="CENSARA_AVG"/>
  </r>
  <r>
    <x v="6"/>
    <s v="Adams County"/>
    <x v="289"/>
    <x v="6"/>
    <x v="81"/>
    <s v="Williston Basin"/>
    <x v="21"/>
    <m/>
    <s v="CENSARA_AVG"/>
  </r>
  <r>
    <x v="8"/>
    <s v="Mackinac County"/>
    <x v="259"/>
    <x v="8"/>
    <x v="235"/>
    <s v="Michigan Basin"/>
    <x v="24"/>
    <m/>
    <s v="CENSARA_AVG"/>
  </r>
  <r>
    <x v="8"/>
    <s v="Mackinac County"/>
    <x v="259"/>
    <x v="8"/>
    <x v="235"/>
    <s v="Michigan Basin"/>
    <x v="24"/>
    <m/>
    <s v="CENSARA_AVG"/>
  </r>
  <r>
    <x v="5"/>
    <s v="Todd County"/>
    <x v="290"/>
    <x v="5"/>
    <x v="258"/>
    <s v="Sioux Uplift"/>
    <x v="22"/>
    <m/>
    <s v="CENSARA_AVG"/>
  </r>
  <r>
    <x v="3"/>
    <s v="Cumberland County"/>
    <x v="248"/>
    <x v="3"/>
    <x v="227"/>
    <s v="New England Province"/>
    <x v="15"/>
    <m/>
    <s v="CENSARA_AVG"/>
  </r>
  <r>
    <x v="2"/>
    <s v="Washington County"/>
    <x v="291"/>
    <x v="2"/>
    <x v="91"/>
    <s v="Snake River Basin"/>
    <x v="27"/>
    <m/>
    <s v="CENSARA_AVG"/>
  </r>
  <r>
    <x v="4"/>
    <s v="Carter County"/>
    <x v="292"/>
    <x v="4"/>
    <x v="259"/>
    <s v="Powder River Basin"/>
    <x v="25"/>
    <m/>
    <s v="CENSARA_AVG"/>
  </r>
  <r>
    <x v="5"/>
    <s v="Morrison County"/>
    <x v="293"/>
    <x v="5"/>
    <x v="260"/>
    <s v="Sioux Uplift"/>
    <x v="22"/>
    <m/>
    <s v="CENSARA_AVG"/>
  </r>
  <r>
    <x v="8"/>
    <s v="Emmet County"/>
    <x v="294"/>
    <x v="8"/>
    <x v="261"/>
    <s v="Michigan Basin"/>
    <x v="24"/>
    <m/>
    <s v="CENSARA_AVG"/>
  </r>
  <r>
    <x v="8"/>
    <s v="Cheboygan County"/>
    <x v="295"/>
    <x v="8"/>
    <x v="262"/>
    <s v="Michigan Basin"/>
    <x v="24"/>
    <m/>
    <s v="CENSARA_AVG"/>
  </r>
  <r>
    <x v="8"/>
    <s v="Mackinac County"/>
    <x v="259"/>
    <x v="8"/>
    <x v="235"/>
    <s v="Michigan Basin"/>
    <x v="24"/>
    <m/>
    <s v="CENSARA_AVG"/>
  </r>
  <r>
    <x v="8"/>
    <s v="Charlevoix County"/>
    <x v="296"/>
    <x v="8"/>
    <x v="263"/>
    <s v="Michigan Basin"/>
    <x v="24"/>
    <m/>
    <s v="CENSARA_AVG"/>
  </r>
  <r>
    <x v="8"/>
    <s v="Menominee County"/>
    <x v="297"/>
    <x v="8"/>
    <x v="264"/>
    <s v="Wisconsin Arch"/>
    <x v="23"/>
    <m/>
    <s v="CENSARA_AVG"/>
  </r>
  <r>
    <x v="8"/>
    <s v="Charlevoix County"/>
    <x v="296"/>
    <x v="8"/>
    <x v="263"/>
    <s v="Michigan Basin"/>
    <x v="24"/>
    <m/>
    <s v="CENSARA_AVG"/>
  </r>
  <r>
    <x v="8"/>
    <s v="Charlevoix County"/>
    <x v="296"/>
    <x v="8"/>
    <x v="263"/>
    <s v="Michigan Basin"/>
    <x v="24"/>
    <m/>
    <s v="CENSARA_AVG"/>
  </r>
  <r>
    <x v="11"/>
    <s v="Forest County"/>
    <x v="298"/>
    <x v="11"/>
    <x v="265"/>
    <s v="Wisconsin Arch"/>
    <x v="23"/>
    <m/>
    <s v="CENSARA_AVG"/>
  </r>
  <r>
    <x v="8"/>
    <s v="Emmet County"/>
    <x v="294"/>
    <x v="8"/>
    <x v="261"/>
    <s v="Michigan Basin"/>
    <x v="24"/>
    <m/>
    <s v="CENSARA_AVG"/>
  </r>
  <r>
    <x v="8"/>
    <s v="Emmet County"/>
    <x v="294"/>
    <x v="8"/>
    <x v="261"/>
    <s v="Michigan Basin"/>
    <x v="24"/>
    <m/>
    <s v="CENSARA_AVG"/>
  </r>
  <r>
    <x v="8"/>
    <s v="Emmet County"/>
    <x v="294"/>
    <x v="8"/>
    <x v="261"/>
    <s v="Michigan Basin"/>
    <x v="24"/>
    <m/>
    <s v="CENSARA_AVG"/>
  </r>
  <r>
    <x v="9"/>
    <s v="Belknap County"/>
    <x v="299"/>
    <x v="9"/>
    <x v="266"/>
    <s v="New England Province"/>
    <x v="15"/>
    <m/>
    <s v="CENSARA_AVG"/>
  </r>
  <r>
    <x v="8"/>
    <s v="Charlevoix County"/>
    <x v="296"/>
    <x v="8"/>
    <x v="263"/>
    <s v="Michigan Basin"/>
    <x v="24"/>
    <m/>
    <s v="CENSARA_AVG"/>
  </r>
  <r>
    <x v="6"/>
    <s v="McIntosh County"/>
    <x v="300"/>
    <x v="6"/>
    <x v="267"/>
    <s v="Williston Basin"/>
    <x v="21"/>
    <m/>
    <s v="CENSARA_AVG"/>
  </r>
  <r>
    <x v="8"/>
    <s v="Charlevoix County"/>
    <x v="296"/>
    <x v="8"/>
    <x v="263"/>
    <s v="Michigan Basin"/>
    <x v="24"/>
    <m/>
    <s v="CENSARA_AVG"/>
  </r>
  <r>
    <x v="6"/>
    <s v="Dickey County"/>
    <x v="301"/>
    <x v="6"/>
    <x v="268"/>
    <s v="Williston Basin"/>
    <x v="21"/>
    <m/>
    <s v="CENSARA_AVG"/>
  </r>
  <r>
    <x v="11"/>
    <s v="Sawyer County"/>
    <x v="302"/>
    <x v="11"/>
    <x v="269"/>
    <s v="Wisconsin Arch"/>
    <x v="23"/>
    <m/>
    <s v="CENSARA_AVG"/>
  </r>
  <r>
    <x v="11"/>
    <s v="Florence County"/>
    <x v="303"/>
    <x v="11"/>
    <x v="270"/>
    <s v="Wisconsin Arch"/>
    <x v="23"/>
    <m/>
    <s v="CENSARA_AVG"/>
  </r>
  <r>
    <x v="5"/>
    <s v="Mille Lacs County"/>
    <x v="304"/>
    <x v="5"/>
    <x v="271"/>
    <s v="Sioux Uplift"/>
    <x v="22"/>
    <m/>
    <s v="CENSARA_AVG"/>
  </r>
  <r>
    <x v="6"/>
    <s v="Sargent County"/>
    <x v="305"/>
    <x v="6"/>
    <x v="272"/>
    <s v="Williston Basin"/>
    <x v="21"/>
    <m/>
    <s v="CENSARA_AVG"/>
  </r>
  <r>
    <x v="8"/>
    <s v="Charlevoix County"/>
    <x v="296"/>
    <x v="8"/>
    <x v="263"/>
    <s v="Michigan Basin"/>
    <x v="24"/>
    <m/>
    <s v="CENSARA_AVG"/>
  </r>
  <r>
    <x v="11"/>
    <s v="Washburn County"/>
    <x v="306"/>
    <x v="11"/>
    <x v="273"/>
    <s v="Wisconsin Arch"/>
    <x v="23"/>
    <m/>
    <s v="CENSARA_AVG"/>
  </r>
  <r>
    <x v="8"/>
    <s v="Presque Isle County"/>
    <x v="307"/>
    <x v="8"/>
    <x v="274"/>
    <s v="Michigan Basin"/>
    <x v="24"/>
    <m/>
    <s v="CENSARA_AVG"/>
  </r>
  <r>
    <x v="10"/>
    <s v="Windsor County"/>
    <x v="308"/>
    <x v="10"/>
    <x v="275"/>
    <s v="New England Province"/>
    <x v="15"/>
    <m/>
    <s v="CENSARA_AVG"/>
  </r>
  <r>
    <x v="8"/>
    <s v="Charlevoix County"/>
    <x v="296"/>
    <x v="8"/>
    <x v="263"/>
    <s v="Michigan Basin"/>
    <x v="24"/>
    <m/>
    <s v="CENSARA_AVG"/>
  </r>
  <r>
    <x v="11"/>
    <s v="Burnett County"/>
    <x v="309"/>
    <x v="11"/>
    <x v="276"/>
    <s v="Wisconsin Arch"/>
    <x v="23"/>
    <m/>
    <s v="CENSARA_AVG"/>
  </r>
  <r>
    <x v="8"/>
    <s v="Charlevoix County"/>
    <x v="296"/>
    <x v="8"/>
    <x v="263"/>
    <s v="Michigan Basin"/>
    <x v="24"/>
    <m/>
    <s v="CENSARA_AVG"/>
  </r>
  <r>
    <x v="9"/>
    <s v="Strafford County"/>
    <x v="310"/>
    <x v="9"/>
    <x v="277"/>
    <s v="New England Province"/>
    <x v="15"/>
    <m/>
    <s v="CENSARA_AVG"/>
  </r>
  <r>
    <x v="8"/>
    <s v="Emmet County"/>
    <x v="294"/>
    <x v="8"/>
    <x v="261"/>
    <s v="Michigan Basin"/>
    <x v="24"/>
    <m/>
    <s v="CENSARA_AVG"/>
  </r>
  <r>
    <x v="5"/>
    <s v="Kanabec County"/>
    <x v="311"/>
    <x v="5"/>
    <x v="278"/>
    <s v="Sioux Uplift"/>
    <x v="22"/>
    <m/>
    <s v="CENSARA_AVG"/>
  </r>
  <r>
    <x v="8"/>
    <s v="Charlevoix County"/>
    <x v="296"/>
    <x v="8"/>
    <x v="263"/>
    <s v="Michigan Basin"/>
    <x v="24"/>
    <m/>
    <s v="CENSARA_AVG"/>
  </r>
  <r>
    <x v="4"/>
    <s v="Carbon County"/>
    <x v="312"/>
    <x v="4"/>
    <x v="279"/>
    <s v="Big Horn Basin"/>
    <x v="29"/>
    <m/>
    <s v="CENSARA_AVG"/>
  </r>
  <r>
    <x v="11"/>
    <s v="Price County"/>
    <x v="313"/>
    <x v="11"/>
    <x v="280"/>
    <s v="Wisconsin Arch"/>
    <x v="23"/>
    <m/>
    <s v="CENSARA_AVG"/>
  </r>
  <r>
    <x v="8"/>
    <s v="Delta County"/>
    <x v="280"/>
    <x v="8"/>
    <x v="250"/>
    <s v="Michigan Basin"/>
    <x v="24"/>
    <m/>
    <s v="CENSARA_AVG"/>
  </r>
  <r>
    <x v="7"/>
    <s v="Malheur County"/>
    <x v="314"/>
    <x v="7"/>
    <x v="281"/>
    <s v="Snake River Basin"/>
    <x v="27"/>
    <m/>
    <s v="CENSARA_AVG"/>
  </r>
  <r>
    <x v="8"/>
    <s v="Delta County"/>
    <x v="280"/>
    <x v="8"/>
    <x v="250"/>
    <s v="Michigan Basin"/>
    <x v="24"/>
    <m/>
    <s v="CENSARA_AVG"/>
  </r>
  <r>
    <x v="10"/>
    <s v="Rutland County"/>
    <x v="315"/>
    <x v="10"/>
    <x v="282"/>
    <s v="New England Province"/>
    <x v="15"/>
    <m/>
    <s v="CENSARA_AVG"/>
  </r>
  <r>
    <x v="12"/>
    <s v="Hamilton County"/>
    <x v="316"/>
    <x v="12"/>
    <x v="283"/>
    <s v="Adirondack Uplift"/>
    <x v="26"/>
    <m/>
    <s v="CENSARA_AVG"/>
  </r>
  <r>
    <x v="12"/>
    <s v="Jefferson County"/>
    <x v="317"/>
    <x v="12"/>
    <x v="34"/>
    <s v="Appalachian Basin"/>
    <x v="30"/>
    <m/>
    <s v="CENSARA_AVG"/>
  </r>
  <r>
    <x v="11"/>
    <s v="Oneida County"/>
    <x v="318"/>
    <x v="11"/>
    <x v="284"/>
    <s v="Wisconsin Arch"/>
    <x v="23"/>
    <m/>
    <s v="CENSARA_AVG"/>
  </r>
  <r>
    <x v="13"/>
    <s v="Harding County"/>
    <x v="319"/>
    <x v="13"/>
    <x v="285"/>
    <s v="Williston Basin"/>
    <x v="21"/>
    <m/>
    <s v="CENSARA_AVG"/>
  </r>
  <r>
    <x v="5"/>
    <s v="Douglas County"/>
    <x v="320"/>
    <x v="5"/>
    <x v="49"/>
    <s v="Sioux Uplift"/>
    <x v="22"/>
    <m/>
    <s v="CENSARA_AVG"/>
  </r>
  <r>
    <x v="4"/>
    <s v="Powder River County"/>
    <x v="321"/>
    <x v="4"/>
    <x v="286"/>
    <s v="Powder River Basin"/>
    <x v="25"/>
    <m/>
    <s v="CENSARA_AVG"/>
  </r>
  <r>
    <x v="7"/>
    <s v="Coos County"/>
    <x v="282"/>
    <x v="7"/>
    <x v="148"/>
    <s v="Western Columbia Basin"/>
    <x v="12"/>
    <m/>
    <s v="CENSARA_AVG"/>
  </r>
  <r>
    <x v="5"/>
    <s v="Grant County"/>
    <x v="322"/>
    <x v="5"/>
    <x v="52"/>
    <s v="Sioux Uplift"/>
    <x v="22"/>
    <m/>
    <s v="CENSARA_AVG"/>
  </r>
  <r>
    <x v="9"/>
    <s v="Merrimack County"/>
    <x v="323"/>
    <x v="9"/>
    <x v="287"/>
    <s v="New England Province"/>
    <x v="15"/>
    <m/>
    <s v="CENSARA_AVG"/>
  </r>
  <r>
    <x v="11"/>
    <s v="Marinette County"/>
    <x v="324"/>
    <x v="11"/>
    <x v="288"/>
    <s v="Wisconsin Arch"/>
    <x v="23"/>
    <m/>
    <s v="CENSARA_AVG"/>
  </r>
  <r>
    <x v="12"/>
    <s v="Jefferson County"/>
    <x v="317"/>
    <x v="12"/>
    <x v="34"/>
    <s v="Appalachian Basin"/>
    <x v="30"/>
    <m/>
    <s v="CENSARA_AVG"/>
  </r>
  <r>
    <x v="7"/>
    <s v="Klamath County"/>
    <x v="325"/>
    <x v="7"/>
    <x v="289"/>
    <s v="Southern Oregon Basin"/>
    <x v="28"/>
    <m/>
    <s v="CENSARA_AVG"/>
  </r>
  <r>
    <x v="13"/>
    <s v="Perkins County"/>
    <x v="326"/>
    <x v="13"/>
    <x v="290"/>
    <s v="Williston Basin"/>
    <x v="21"/>
    <m/>
    <s v="CENSARA_AVG"/>
  </r>
  <r>
    <x v="2"/>
    <s v="Custer County"/>
    <x v="327"/>
    <x v="2"/>
    <x v="202"/>
    <s v="Idaho Mountains Province"/>
    <x v="14"/>
    <m/>
    <s v="CENSARA_AVG"/>
  </r>
  <r>
    <x v="13"/>
    <s v="Corson County"/>
    <x v="328"/>
    <x v="13"/>
    <x v="291"/>
    <s v="Williston Basin"/>
    <x v="21"/>
    <m/>
    <s v="CENSARA_AVG"/>
  </r>
  <r>
    <x v="12"/>
    <s v="Lewis County"/>
    <x v="329"/>
    <x v="12"/>
    <x v="67"/>
    <s v="Appalachian Basin"/>
    <x v="30"/>
    <m/>
    <s v="CENSARA_AVG"/>
  </r>
  <r>
    <x v="5"/>
    <s v="Traverse County"/>
    <x v="330"/>
    <x v="5"/>
    <x v="292"/>
    <s v="Sioux Uplift"/>
    <x v="22"/>
    <m/>
    <s v="CENSARA_AVG"/>
  </r>
  <r>
    <x v="8"/>
    <s v="Delta County"/>
    <x v="280"/>
    <x v="8"/>
    <x v="250"/>
    <s v="Michigan Basin"/>
    <x v="24"/>
    <m/>
    <s v="CENSARA_AVG"/>
  </r>
  <r>
    <x v="8"/>
    <s v="Delta County"/>
    <x v="280"/>
    <x v="8"/>
    <x v="250"/>
    <s v="Michigan Basin"/>
    <x v="24"/>
    <m/>
    <s v="CENSARA_AVG"/>
  </r>
  <r>
    <x v="12"/>
    <s v="Jefferson County"/>
    <x v="317"/>
    <x v="12"/>
    <x v="34"/>
    <s v="Appalachian Basin"/>
    <x v="30"/>
    <m/>
    <s v="CENSARA_AVG"/>
  </r>
  <r>
    <x v="9"/>
    <s v="Sullivan County"/>
    <x v="331"/>
    <x v="9"/>
    <x v="293"/>
    <s v="New England Province"/>
    <x v="15"/>
    <m/>
    <s v="CENSARA_AVG"/>
  </r>
  <r>
    <x v="12"/>
    <s v="Washington County"/>
    <x v="332"/>
    <x v="12"/>
    <x v="91"/>
    <s v="New England Province"/>
    <x v="15"/>
    <m/>
    <s v="CENSARA_AVG"/>
  </r>
  <r>
    <x v="7"/>
    <s v="Harney County"/>
    <x v="333"/>
    <x v="7"/>
    <x v="294"/>
    <s v="Southern Oregon Basin"/>
    <x v="28"/>
    <m/>
    <s v="CENSARA_AVG"/>
  </r>
  <r>
    <x v="8"/>
    <s v="Delta County"/>
    <x v="280"/>
    <x v="8"/>
    <x v="250"/>
    <s v="Michigan Basin"/>
    <x v="24"/>
    <m/>
    <s v="CENSARA_AVG"/>
  </r>
  <r>
    <x v="12"/>
    <s v="Herkimer County"/>
    <x v="334"/>
    <x v="12"/>
    <x v="295"/>
    <s v="Adirondack Uplift"/>
    <x v="26"/>
    <m/>
    <s v="CENSARA_AVG"/>
  </r>
  <r>
    <x v="12"/>
    <s v="Warren County"/>
    <x v="335"/>
    <x v="12"/>
    <x v="296"/>
    <s v="Adirondack Uplift"/>
    <x v="26"/>
    <m/>
    <s v="CENSARA_AVG"/>
  </r>
  <r>
    <x v="13"/>
    <s v="Campbell County"/>
    <x v="336"/>
    <x v="13"/>
    <x v="297"/>
    <s v="Williston Basin"/>
    <x v="21"/>
    <m/>
    <s v="CENSARA_AVG"/>
  </r>
  <r>
    <x v="8"/>
    <s v="Leelanau County"/>
    <x v="337"/>
    <x v="8"/>
    <x v="298"/>
    <s v="Michigan Basin"/>
    <x v="24"/>
    <m/>
    <s v="CENSARA_AVG"/>
  </r>
  <r>
    <x v="13"/>
    <s v="McPherson County"/>
    <x v="338"/>
    <x v="13"/>
    <x v="299"/>
    <s v="Williston Basin"/>
    <x v="21"/>
    <m/>
    <s v="CENSARA_AVG"/>
  </r>
  <r>
    <x v="7"/>
    <s v="Curry County"/>
    <x v="339"/>
    <x v="7"/>
    <x v="300"/>
    <s v="Western Columbia Basin"/>
    <x v="12"/>
    <m/>
    <s v="CENSARA_AVG"/>
  </r>
  <r>
    <x v="7"/>
    <s v="Lake County"/>
    <x v="340"/>
    <x v="7"/>
    <x v="76"/>
    <s v="Southern Oregon Basin"/>
    <x v="28"/>
    <m/>
    <s v="CENSARA_AVG"/>
  </r>
  <r>
    <x v="13"/>
    <s v="Brown County"/>
    <x v="341"/>
    <x v="13"/>
    <x v="301"/>
    <s v="Sioux Uplift"/>
    <x v="22"/>
    <m/>
    <s v="CENSARA_AVG"/>
  </r>
  <r>
    <x v="2"/>
    <s v="Gem County"/>
    <x v="342"/>
    <x v="2"/>
    <x v="302"/>
    <s v="Snake River Basin"/>
    <x v="27"/>
    <m/>
    <s v="CENSARA_AVG"/>
  </r>
  <r>
    <x v="8"/>
    <s v="Delta County"/>
    <x v="280"/>
    <x v="8"/>
    <x v="250"/>
    <s v="Michigan Basin"/>
    <x v="24"/>
    <m/>
    <s v="CENSARA_AVG"/>
  </r>
  <r>
    <x v="13"/>
    <s v="Marshall County"/>
    <x v="343"/>
    <x v="13"/>
    <x v="113"/>
    <s v="Sioux Uplift"/>
    <x v="22"/>
    <m/>
    <s v="CENSARA_AVG"/>
  </r>
  <r>
    <x v="13"/>
    <s v="Roberts County"/>
    <x v="344"/>
    <x v="13"/>
    <x v="303"/>
    <s v="Sioux Uplift"/>
    <x v="22"/>
    <m/>
    <s v="CENSARA_AVG"/>
  </r>
  <r>
    <x v="8"/>
    <s v="Delta County"/>
    <x v="280"/>
    <x v="8"/>
    <x v="250"/>
    <s v="Michigan Basin"/>
    <x v="24"/>
    <m/>
    <s v="CENSARA_AVG"/>
  </r>
  <r>
    <x v="8"/>
    <s v="Delta County"/>
    <x v="280"/>
    <x v="8"/>
    <x v="250"/>
    <s v="Michigan Basin"/>
    <x v="24"/>
    <m/>
    <s v="CENSARA_AVG"/>
  </r>
  <r>
    <x v="8"/>
    <s v="Alpena County"/>
    <x v="345"/>
    <x v="8"/>
    <x v="304"/>
    <s v="Michigan Basin"/>
    <x v="24"/>
    <m/>
    <s v="CENSARA_AVG"/>
  </r>
  <r>
    <x v="8"/>
    <s v="Alpena County"/>
    <x v="345"/>
    <x v="8"/>
    <x v="304"/>
    <s v="Michigan Basin"/>
    <x v="24"/>
    <m/>
    <s v="CENSARA_AVG"/>
  </r>
  <r>
    <x v="8"/>
    <s v="Leelanau County"/>
    <x v="337"/>
    <x v="8"/>
    <x v="298"/>
    <s v="Michigan Basin"/>
    <x v="24"/>
    <m/>
    <s v="CENSARA_AVG"/>
  </r>
  <r>
    <x v="8"/>
    <s v="Charlevoix County"/>
    <x v="296"/>
    <x v="8"/>
    <x v="263"/>
    <s v="Michigan Basin"/>
    <x v="24"/>
    <m/>
    <s v="CENSARA_AVG"/>
  </r>
  <r>
    <x v="8"/>
    <s v="Delta County"/>
    <x v="280"/>
    <x v="8"/>
    <x v="250"/>
    <s v="Michigan Basin"/>
    <x v="24"/>
    <m/>
    <s v="CENSARA_AVG"/>
  </r>
  <r>
    <x v="8"/>
    <s v="Delta County"/>
    <x v="280"/>
    <x v="8"/>
    <x v="250"/>
    <s v="Michigan Basin"/>
    <x v="24"/>
    <m/>
    <s v="CENSARA_AVG"/>
  </r>
  <r>
    <x v="9"/>
    <s v="Rockingham County"/>
    <x v="346"/>
    <x v="9"/>
    <x v="305"/>
    <s v="New England Province"/>
    <x v="15"/>
    <m/>
    <s v="CENSARA_AVG"/>
  </r>
  <r>
    <x v="7"/>
    <s v="Curry County"/>
    <x v="339"/>
    <x v="7"/>
    <x v="300"/>
    <s v="Western Columbia Basin"/>
    <x v="12"/>
    <m/>
    <s v="CENSARA_AVG"/>
  </r>
  <r>
    <x v="12"/>
    <s v="Jefferson County"/>
    <x v="317"/>
    <x v="12"/>
    <x v="34"/>
    <s v="Appalachian Basin"/>
    <x v="30"/>
    <m/>
    <s v="CENSARA_AVG"/>
  </r>
  <r>
    <x v="8"/>
    <s v="Montmorency County"/>
    <x v="347"/>
    <x v="8"/>
    <x v="306"/>
    <s v="Michigan Basin"/>
    <x v="24"/>
    <m/>
    <s v="CENSARA_AVG"/>
  </r>
  <r>
    <x v="5"/>
    <s v="Benton County"/>
    <x v="348"/>
    <x v="5"/>
    <x v="106"/>
    <s v="Sioux Uplift"/>
    <x v="22"/>
    <m/>
    <s v="CENSARA_AVG"/>
  </r>
  <r>
    <x v="7"/>
    <s v="Curry County"/>
    <x v="339"/>
    <x v="7"/>
    <x v="300"/>
    <s v="Western Columbia Basin"/>
    <x v="12"/>
    <m/>
    <s v="CENSARA_AVG"/>
  </r>
  <r>
    <x v="11"/>
    <s v="Door County"/>
    <x v="349"/>
    <x v="11"/>
    <x v="307"/>
    <s v="Michigan Basin"/>
    <x v="24"/>
    <m/>
    <s v="CENSARA_AVG"/>
  </r>
  <r>
    <x v="11"/>
    <s v="Polk County"/>
    <x v="350"/>
    <x v="11"/>
    <x v="133"/>
    <s v="Wisconsin Arch"/>
    <x v="23"/>
    <m/>
    <s v="CENSARA_AVG"/>
  </r>
  <r>
    <x v="8"/>
    <s v="Otsego County"/>
    <x v="351"/>
    <x v="8"/>
    <x v="308"/>
    <s v="Michigan Basin"/>
    <x v="24"/>
    <m/>
    <s v="CENSARA_AVG"/>
  </r>
  <r>
    <x v="11"/>
    <s v="Door County"/>
    <x v="349"/>
    <x v="11"/>
    <x v="307"/>
    <s v="Michigan Basin"/>
    <x v="24"/>
    <m/>
    <s v="CENSARA_AVG"/>
  </r>
  <r>
    <x v="5"/>
    <s v="Stearns County"/>
    <x v="352"/>
    <x v="5"/>
    <x v="309"/>
    <s v="Sioux Uplift"/>
    <x v="22"/>
    <m/>
    <s v="CENSARA_AVG"/>
  </r>
  <r>
    <x v="8"/>
    <s v="Alpena County"/>
    <x v="345"/>
    <x v="8"/>
    <x v="304"/>
    <s v="Michigan Basin"/>
    <x v="24"/>
    <m/>
    <s v="CENSARA_AVG"/>
  </r>
  <r>
    <x v="5"/>
    <s v="Chisago County"/>
    <x v="353"/>
    <x v="5"/>
    <x v="310"/>
    <s v="Sioux Uplift"/>
    <x v="22"/>
    <m/>
    <s v="CENSARA_AVG"/>
  </r>
  <r>
    <x v="8"/>
    <s v="Alpena County"/>
    <x v="345"/>
    <x v="8"/>
    <x v="304"/>
    <s v="Michigan Basin"/>
    <x v="24"/>
    <m/>
    <s v="CENSARA_AVG"/>
  </r>
  <r>
    <x v="8"/>
    <s v="Alpena County"/>
    <x v="345"/>
    <x v="8"/>
    <x v="304"/>
    <s v="Michigan Basin"/>
    <x v="24"/>
    <m/>
    <s v="CENSARA_AVG"/>
  </r>
  <r>
    <x v="11"/>
    <s v="Rusk County"/>
    <x v="354"/>
    <x v="11"/>
    <x v="311"/>
    <s v="Wisconsin Arch"/>
    <x v="23"/>
    <m/>
    <s v="CENSARA_AVG"/>
  </r>
  <r>
    <x v="5"/>
    <s v="Isanti County"/>
    <x v="355"/>
    <x v="5"/>
    <x v="312"/>
    <s v="Sioux Uplift"/>
    <x v="22"/>
    <m/>
    <s v="CENSARA_AVG"/>
  </r>
  <r>
    <x v="8"/>
    <s v="Alpena County"/>
    <x v="345"/>
    <x v="8"/>
    <x v="304"/>
    <s v="Michigan Basin"/>
    <x v="24"/>
    <m/>
    <s v="CENSARA_AVG"/>
  </r>
  <r>
    <x v="11"/>
    <s v="Lincoln County"/>
    <x v="356"/>
    <x v="11"/>
    <x v="42"/>
    <s v="Wisconsin Arch"/>
    <x v="23"/>
    <m/>
    <s v="CENSARA_AVG"/>
  </r>
  <r>
    <x v="5"/>
    <s v="Pope County"/>
    <x v="357"/>
    <x v="5"/>
    <x v="313"/>
    <s v="Sioux Uplift"/>
    <x v="22"/>
    <m/>
    <s v="CENSARA_AVG"/>
  </r>
  <r>
    <x v="14"/>
    <s v="Park County"/>
    <x v="358"/>
    <x v="14"/>
    <x v="222"/>
    <s v="Big Horn Basin"/>
    <x v="29"/>
    <m/>
    <s v="CENSARA_AVG"/>
  </r>
  <r>
    <x v="5"/>
    <s v="Stevens County"/>
    <x v="359"/>
    <x v="5"/>
    <x v="36"/>
    <s v="Sioux Uplift"/>
    <x v="22"/>
    <m/>
    <s v="CENSARA_AVG"/>
  </r>
  <r>
    <x v="11"/>
    <s v="Barron County"/>
    <x v="360"/>
    <x v="11"/>
    <x v="314"/>
    <s v="Wisconsin Arch"/>
    <x v="23"/>
    <m/>
    <s v="CENSARA_AVG"/>
  </r>
  <r>
    <x v="8"/>
    <s v="Antrim County"/>
    <x v="361"/>
    <x v="8"/>
    <x v="315"/>
    <s v="Michigan Basin"/>
    <x v="24"/>
    <m/>
    <s v="CENSARA_AVG"/>
  </r>
  <r>
    <x v="8"/>
    <s v="Alpena County"/>
    <x v="345"/>
    <x v="8"/>
    <x v="304"/>
    <s v="Michigan Basin"/>
    <x v="24"/>
    <m/>
    <s v="CENSARA_AVG"/>
  </r>
  <r>
    <x v="12"/>
    <s v="Jefferson County"/>
    <x v="317"/>
    <x v="12"/>
    <x v="34"/>
    <s v="Appalachian Basin"/>
    <x v="30"/>
    <m/>
    <s v="CENSARA_AVG"/>
  </r>
  <r>
    <x v="11"/>
    <s v="Door County"/>
    <x v="349"/>
    <x v="11"/>
    <x v="307"/>
    <s v="Michigan Basin"/>
    <x v="24"/>
    <m/>
    <s v="CENSARA_AVG"/>
  </r>
  <r>
    <x v="8"/>
    <s v="Leelanau County"/>
    <x v="337"/>
    <x v="8"/>
    <x v="298"/>
    <s v="Michigan Basin"/>
    <x v="24"/>
    <m/>
    <s v="CENSARA_AVG"/>
  </r>
  <r>
    <x v="11"/>
    <s v="Langlade County"/>
    <x v="362"/>
    <x v="11"/>
    <x v="316"/>
    <s v="Wisconsin Arch"/>
    <x v="23"/>
    <m/>
    <s v="CENSARA_AVG"/>
  </r>
  <r>
    <x v="9"/>
    <s v="Hillsborough County"/>
    <x v="363"/>
    <x v="9"/>
    <x v="317"/>
    <s v="New England Province"/>
    <x v="15"/>
    <m/>
    <s v="CENSARA_AVG"/>
  </r>
  <r>
    <x v="2"/>
    <s v="Payette County"/>
    <x v="364"/>
    <x v="2"/>
    <x v="318"/>
    <s v="Snake River Basin"/>
    <x v="27"/>
    <m/>
    <s v="CENSARA_AVG"/>
  </r>
  <r>
    <x v="8"/>
    <s v="Alpena County"/>
    <x v="345"/>
    <x v="8"/>
    <x v="304"/>
    <s v="Michigan Basin"/>
    <x v="24"/>
    <m/>
    <s v="CENSARA_AVG"/>
  </r>
  <r>
    <x v="11"/>
    <s v="Door County"/>
    <x v="349"/>
    <x v="11"/>
    <x v="307"/>
    <s v="Michigan Basin"/>
    <x v="24"/>
    <m/>
    <s v="CENSARA_AVG"/>
  </r>
  <r>
    <x v="11"/>
    <s v="Door County"/>
    <x v="349"/>
    <x v="11"/>
    <x v="307"/>
    <s v="Michigan Basin"/>
    <x v="24"/>
    <m/>
    <s v="CENSARA_AVG"/>
  </r>
  <r>
    <x v="2"/>
    <s v="Boise County"/>
    <x v="365"/>
    <x v="2"/>
    <x v="319"/>
    <s v="Idaho Mountains Province"/>
    <x v="14"/>
    <m/>
    <s v="CENSARA_AVG"/>
  </r>
  <r>
    <x v="11"/>
    <s v="Oconto County"/>
    <x v="366"/>
    <x v="11"/>
    <x v="320"/>
    <s v="Wisconsin Arch"/>
    <x v="23"/>
    <m/>
    <s v="CENSARA_AVG"/>
  </r>
  <r>
    <x v="7"/>
    <s v="Josephine County"/>
    <x v="367"/>
    <x v="7"/>
    <x v="321"/>
    <s v="Klamath Mountains Province"/>
    <x v="31"/>
    <m/>
    <s v="CENSARA_AVG"/>
  </r>
  <r>
    <x v="13"/>
    <s v="Walworth County"/>
    <x v="368"/>
    <x v="13"/>
    <x v="322"/>
    <s v="Williston Basin"/>
    <x v="21"/>
    <m/>
    <s v="CENSARA_AVG"/>
  </r>
  <r>
    <x v="9"/>
    <s v="Cheshire County"/>
    <x v="369"/>
    <x v="9"/>
    <x v="323"/>
    <s v="New England Province"/>
    <x v="15"/>
    <m/>
    <s v="CENSARA_AVG"/>
  </r>
  <r>
    <x v="10"/>
    <s v="Windham County"/>
    <x v="370"/>
    <x v="10"/>
    <x v="324"/>
    <s v="New England Province"/>
    <x v="15"/>
    <m/>
    <s v="CENSARA_AVG"/>
  </r>
  <r>
    <x v="13"/>
    <s v="Edmunds County"/>
    <x v="371"/>
    <x v="13"/>
    <x v="325"/>
    <s v="Williston Basin"/>
    <x v="21"/>
    <m/>
    <s v="CENSARA_AVG"/>
  </r>
  <r>
    <x v="8"/>
    <s v="Leelanau County"/>
    <x v="337"/>
    <x v="8"/>
    <x v="298"/>
    <s v="Michigan Basin"/>
    <x v="24"/>
    <m/>
    <s v="CENSARA_AVG"/>
  </r>
  <r>
    <x v="8"/>
    <s v="Alpena County"/>
    <x v="345"/>
    <x v="8"/>
    <x v="304"/>
    <s v="Michigan Basin"/>
    <x v="24"/>
    <m/>
    <s v="CENSARA_AVG"/>
  </r>
  <r>
    <x v="10"/>
    <s v="Bennington County"/>
    <x v="372"/>
    <x v="10"/>
    <x v="326"/>
    <s v="New England Province"/>
    <x v="15"/>
    <m/>
    <s v="CENSARA_AVG"/>
  </r>
  <r>
    <x v="15"/>
    <s v="Essex County"/>
    <x v="373"/>
    <x v="15"/>
    <x v="172"/>
    <s v="New England Province"/>
    <x v="15"/>
    <m/>
    <s v="CENSARA_AVG"/>
  </r>
  <r>
    <x v="5"/>
    <s v="Sherburne County"/>
    <x v="374"/>
    <x v="5"/>
    <x v="327"/>
    <s v="Sioux Uplift"/>
    <x v="22"/>
    <m/>
    <s v="CENSARA_AVG"/>
  </r>
  <r>
    <x v="12"/>
    <s v="Jefferson County"/>
    <x v="317"/>
    <x v="12"/>
    <x v="34"/>
    <s v="Appalachian Basin"/>
    <x v="30"/>
    <m/>
    <s v="CENSARA_AVG"/>
  </r>
  <r>
    <x v="12"/>
    <s v="Jefferson County"/>
    <x v="317"/>
    <x v="12"/>
    <x v="34"/>
    <s v="Appalachian Basin"/>
    <x v="30"/>
    <m/>
    <s v="CENSARA_AVG"/>
  </r>
  <r>
    <x v="13"/>
    <s v="Day County"/>
    <x v="375"/>
    <x v="13"/>
    <x v="328"/>
    <s v="Sioux Uplift"/>
    <x v="22"/>
    <m/>
    <s v="CENSARA_AVG"/>
  </r>
  <r>
    <x v="5"/>
    <s v="Big Stone County"/>
    <x v="376"/>
    <x v="5"/>
    <x v="329"/>
    <s v="Sioux Uplift"/>
    <x v="22"/>
    <m/>
    <s v="CENSARA_AVG"/>
  </r>
  <r>
    <x v="8"/>
    <s v="Alcona County"/>
    <x v="377"/>
    <x v="8"/>
    <x v="330"/>
    <s v="Michigan Basin"/>
    <x v="24"/>
    <m/>
    <s v="CENSARA_AVG"/>
  </r>
  <r>
    <x v="11"/>
    <s v="Door County"/>
    <x v="349"/>
    <x v="11"/>
    <x v="307"/>
    <s v="Michigan Basin"/>
    <x v="24"/>
    <m/>
    <s v="CENSARA_AVG"/>
  </r>
  <r>
    <x v="7"/>
    <s v="Jackson County"/>
    <x v="378"/>
    <x v="7"/>
    <x v="331"/>
    <s v="Klamath Mountains Province"/>
    <x v="31"/>
    <m/>
    <s v="CENSARA_AVG"/>
  </r>
  <r>
    <x v="11"/>
    <s v="Taylor County"/>
    <x v="379"/>
    <x v="11"/>
    <x v="332"/>
    <s v="Wisconsin Arch"/>
    <x v="23"/>
    <m/>
    <s v="CENSARA_AVG"/>
  </r>
  <r>
    <x v="13"/>
    <s v="Ziebach County"/>
    <x v="380"/>
    <x v="13"/>
    <x v="333"/>
    <s v="Williston Basin"/>
    <x v="21"/>
    <m/>
    <s v="CENSARA_AVG"/>
  </r>
  <r>
    <x v="2"/>
    <s v="Fremont County"/>
    <x v="381"/>
    <x v="2"/>
    <x v="334"/>
    <s v="Central Western Overthrust"/>
    <x v="32"/>
    <m/>
    <s v="CENSARA_AVG"/>
  </r>
  <r>
    <x v="13"/>
    <s v="Dewey County"/>
    <x v="382"/>
    <x v="13"/>
    <x v="335"/>
    <s v="Williston Basin"/>
    <x v="21"/>
    <m/>
    <s v="CENSARA_AVG"/>
  </r>
  <r>
    <x v="11"/>
    <s v="Door County"/>
    <x v="349"/>
    <x v="11"/>
    <x v="307"/>
    <s v="Michigan Basin"/>
    <x v="24"/>
    <m/>
    <s v="CENSARA_AVG"/>
  </r>
  <r>
    <x v="11"/>
    <s v="Door County"/>
    <x v="349"/>
    <x v="11"/>
    <x v="307"/>
    <s v="Michigan Basin"/>
    <x v="24"/>
    <m/>
    <s v="CENSARA_AVG"/>
  </r>
  <r>
    <x v="14"/>
    <s v="Big Horn County"/>
    <x v="383"/>
    <x v="14"/>
    <x v="255"/>
    <s v="Big Horn Basin"/>
    <x v="29"/>
    <m/>
    <s v="CENSARA_AVG"/>
  </r>
  <r>
    <x v="8"/>
    <s v="Oscoda County"/>
    <x v="384"/>
    <x v="8"/>
    <x v="336"/>
    <s v="Michigan Basin"/>
    <x v="24"/>
    <m/>
    <s v="CENSARA_AVG"/>
  </r>
  <r>
    <x v="12"/>
    <s v="Saratoga County"/>
    <x v="385"/>
    <x v="12"/>
    <x v="337"/>
    <s v="Appalachian Basin"/>
    <x v="30"/>
    <m/>
    <s v="CENSARA_AVG"/>
  </r>
  <r>
    <x v="12"/>
    <s v="Oneida County"/>
    <x v="386"/>
    <x v="12"/>
    <x v="284"/>
    <s v="Appalachian Basin"/>
    <x v="30"/>
    <m/>
    <s v="CENSARA_AVG"/>
  </r>
  <r>
    <x v="8"/>
    <s v="Leelanau County"/>
    <x v="337"/>
    <x v="8"/>
    <x v="298"/>
    <s v="Michigan Basin"/>
    <x v="24"/>
    <m/>
    <s v="CENSARA_AVG"/>
  </r>
  <r>
    <x v="8"/>
    <s v="Grand Traverse County"/>
    <x v="387"/>
    <x v="8"/>
    <x v="338"/>
    <s v="Michigan Basin"/>
    <x v="24"/>
    <m/>
    <s v="CENSARA_AVG"/>
  </r>
  <r>
    <x v="7"/>
    <s v="Curry County"/>
    <x v="339"/>
    <x v="7"/>
    <x v="300"/>
    <s v="Western Columbia Basin"/>
    <x v="12"/>
    <m/>
    <s v="CENSARA_AVG"/>
  </r>
  <r>
    <x v="2"/>
    <s v="Clark County"/>
    <x v="388"/>
    <x v="2"/>
    <x v="117"/>
    <s v="Central Western Overthrust"/>
    <x v="32"/>
    <m/>
    <s v="CENSARA_AVG"/>
  </r>
  <r>
    <x v="8"/>
    <s v="Crawford County"/>
    <x v="389"/>
    <x v="8"/>
    <x v="339"/>
    <s v="Michigan Basin"/>
    <x v="24"/>
    <m/>
    <s v="CENSARA_AVG"/>
  </r>
  <r>
    <x v="5"/>
    <s v="Anoka County"/>
    <x v="390"/>
    <x v="5"/>
    <x v="340"/>
    <s v="Sioux Uplift"/>
    <x v="22"/>
    <m/>
    <s v="CENSARA_AVG"/>
  </r>
  <r>
    <x v="12"/>
    <s v="Oswego County"/>
    <x v="391"/>
    <x v="12"/>
    <x v="341"/>
    <s v="Appalachian Basin"/>
    <x v="30"/>
    <m/>
    <s v="CENSARA_AVG"/>
  </r>
  <r>
    <x v="11"/>
    <s v="Door County"/>
    <x v="349"/>
    <x v="11"/>
    <x v="307"/>
    <s v="Michigan Basin"/>
    <x v="24"/>
    <m/>
    <s v="CENSARA_AVG"/>
  </r>
  <r>
    <x v="14"/>
    <s v="Sheridan County"/>
    <x v="392"/>
    <x v="14"/>
    <x v="73"/>
    <s v="Powder River Basin"/>
    <x v="25"/>
    <m/>
    <s v="CENSARA_AVG"/>
  </r>
  <r>
    <x v="5"/>
    <s v="Wright County"/>
    <x v="393"/>
    <x v="5"/>
    <x v="342"/>
    <s v="Sioux Uplift"/>
    <x v="22"/>
    <m/>
    <s v="CENSARA_AVG"/>
  </r>
  <r>
    <x v="2"/>
    <s v="Canyon County"/>
    <x v="394"/>
    <x v="2"/>
    <x v="343"/>
    <s v="Snake River Basin"/>
    <x v="27"/>
    <m/>
    <s v="CENSARA_AVG"/>
  </r>
  <r>
    <x v="14"/>
    <s v="Teton County"/>
    <x v="395"/>
    <x v="14"/>
    <x v="80"/>
    <s v="Yellowstone Province"/>
    <x v="33"/>
    <m/>
    <s v="CENSARA_AVG"/>
  </r>
  <r>
    <x v="11"/>
    <s v="Chippewa County"/>
    <x v="396"/>
    <x v="11"/>
    <x v="188"/>
    <s v="Wisconsin Arch"/>
    <x v="23"/>
    <m/>
    <s v="CENSARA_AVG"/>
  </r>
  <r>
    <x v="5"/>
    <s v="Kandiyohi County"/>
    <x v="397"/>
    <x v="5"/>
    <x v="344"/>
    <s v="Sioux Uplift"/>
    <x v="22"/>
    <m/>
    <s v="CENSARA_AVG"/>
  </r>
  <r>
    <x v="8"/>
    <s v="Kalkaska County"/>
    <x v="398"/>
    <x v="8"/>
    <x v="345"/>
    <s v="Michigan Basin"/>
    <x v="24"/>
    <m/>
    <s v="CENSARA_AVG"/>
  </r>
  <r>
    <x v="11"/>
    <s v="Door County"/>
    <x v="349"/>
    <x v="11"/>
    <x v="307"/>
    <s v="Michigan Basin"/>
    <x v="24"/>
    <m/>
    <s v="CENSARA_AVG"/>
  </r>
  <r>
    <x v="15"/>
    <s v="Essex County"/>
    <x v="373"/>
    <x v="15"/>
    <x v="172"/>
    <s v="New England Province"/>
    <x v="15"/>
    <m/>
    <s v="CENSARA_AVG"/>
  </r>
  <r>
    <x v="5"/>
    <s v="Swift County"/>
    <x v="399"/>
    <x v="5"/>
    <x v="346"/>
    <s v="Sioux Uplift"/>
    <x v="22"/>
    <m/>
    <s v="CENSARA_AVG"/>
  </r>
  <r>
    <x v="11"/>
    <s v="Marinette County"/>
    <x v="324"/>
    <x v="11"/>
    <x v="288"/>
    <s v="Wisconsin Arch"/>
    <x v="23"/>
    <m/>
    <s v="CENSARA_AVG"/>
  </r>
  <r>
    <x v="11"/>
    <s v="Marinette County"/>
    <x v="324"/>
    <x v="11"/>
    <x v="288"/>
    <s v="Wisconsin Arch"/>
    <x v="23"/>
    <m/>
    <s v="CENSARA_AVG"/>
  </r>
  <r>
    <x v="13"/>
    <s v="Butte County"/>
    <x v="400"/>
    <x v="13"/>
    <x v="347"/>
    <s v="Williston Basin"/>
    <x v="21"/>
    <m/>
    <s v="CENSARA_AVG"/>
  </r>
  <r>
    <x v="2"/>
    <s v="Elmore County"/>
    <x v="401"/>
    <x v="2"/>
    <x v="348"/>
    <s v="Snake River Basin"/>
    <x v="27"/>
    <m/>
    <s v="CENSARA_AVG"/>
  </r>
  <r>
    <x v="11"/>
    <s v="Menominee County"/>
    <x v="402"/>
    <x v="11"/>
    <x v="264"/>
    <s v="Wisconsin Arch"/>
    <x v="23"/>
    <m/>
    <s v="CENSARA_AVG"/>
  </r>
  <r>
    <x v="15"/>
    <s v="Middlesex County"/>
    <x v="403"/>
    <x v="15"/>
    <x v="349"/>
    <s v="New England Province"/>
    <x v="15"/>
    <m/>
    <s v="CENSARA_AVG"/>
  </r>
  <r>
    <x v="5"/>
    <s v="Washington County"/>
    <x v="404"/>
    <x v="5"/>
    <x v="91"/>
    <s v="Sioux Uplift"/>
    <x v="22"/>
    <m/>
    <s v="CENSARA_AVG"/>
  </r>
  <r>
    <x v="5"/>
    <s v="Meeker County"/>
    <x v="405"/>
    <x v="5"/>
    <x v="350"/>
    <s v="Sioux Uplift"/>
    <x v="22"/>
    <m/>
    <s v="CENSARA_AVG"/>
  </r>
  <r>
    <x v="11"/>
    <s v="Marathon County"/>
    <x v="406"/>
    <x v="11"/>
    <x v="351"/>
    <s v="Wisconsin Arch"/>
    <x v="23"/>
    <m/>
    <s v="CENSARA_AVG"/>
  </r>
  <r>
    <x v="12"/>
    <s v="Fulton County"/>
    <x v="407"/>
    <x v="12"/>
    <x v="352"/>
    <s v="Adirondack Uplift"/>
    <x v="26"/>
    <m/>
    <s v="CENSARA_AVG"/>
  </r>
  <r>
    <x v="13"/>
    <s v="Grant County"/>
    <x v="408"/>
    <x v="13"/>
    <x v="52"/>
    <s v="Sioux Uplift"/>
    <x v="22"/>
    <m/>
    <s v="CENSARA_AVG"/>
  </r>
  <r>
    <x v="11"/>
    <s v="Dunn County"/>
    <x v="409"/>
    <x v="11"/>
    <x v="146"/>
    <s v="Wisconsin Arch"/>
    <x v="23"/>
    <m/>
    <s v="CENSARA_AVG"/>
  </r>
  <r>
    <x v="14"/>
    <s v="Campbell County"/>
    <x v="410"/>
    <x v="14"/>
    <x v="297"/>
    <s v="Powder River Basin"/>
    <x v="25"/>
    <m/>
    <s v="CENSARA_AVG"/>
  </r>
  <r>
    <x v="2"/>
    <s v="Ada County"/>
    <x v="411"/>
    <x v="2"/>
    <x v="353"/>
    <s v="Snake River Basin"/>
    <x v="27"/>
    <m/>
    <s v="CENSARA_AVG"/>
  </r>
  <r>
    <x v="11"/>
    <s v="St. Croix County"/>
    <x v="412"/>
    <x v="11"/>
    <x v="354"/>
    <s v="Wisconsin Arch"/>
    <x v="23"/>
    <m/>
    <s v="CENSARA_AVG"/>
  </r>
  <r>
    <x v="5"/>
    <s v="Hennepin County"/>
    <x v="413"/>
    <x v="5"/>
    <x v="355"/>
    <s v="Sioux Uplift"/>
    <x v="22"/>
    <m/>
    <s v="CENSARA_AVG"/>
  </r>
  <r>
    <x v="2"/>
    <s v="Butte County"/>
    <x v="414"/>
    <x v="2"/>
    <x v="347"/>
    <s v="Snake River Basin"/>
    <x v="27"/>
    <m/>
    <s v="CENSARA_AVG"/>
  </r>
  <r>
    <x v="13"/>
    <s v="Potter County"/>
    <x v="415"/>
    <x v="13"/>
    <x v="356"/>
    <s v="Williston Basin"/>
    <x v="21"/>
    <m/>
    <s v="CENSARA_AVG"/>
  </r>
  <r>
    <x v="5"/>
    <s v="Lac qui Parle County"/>
    <x v="416"/>
    <x v="5"/>
    <x v="357"/>
    <s v="Sioux Uplift"/>
    <x v="22"/>
    <m/>
    <s v="CENSARA_AVG"/>
  </r>
  <r>
    <x v="11"/>
    <s v="Shawano County"/>
    <x v="417"/>
    <x v="11"/>
    <x v="358"/>
    <s v="Wisconsin Arch"/>
    <x v="23"/>
    <m/>
    <s v="CENSARA_AVG"/>
  </r>
  <r>
    <x v="13"/>
    <s v="Faulk County"/>
    <x v="418"/>
    <x v="13"/>
    <x v="359"/>
    <s v="Sioux Uplift"/>
    <x v="22"/>
    <m/>
    <s v="CENSARA_AVG"/>
  </r>
  <r>
    <x v="2"/>
    <s v="Owyhee County"/>
    <x v="419"/>
    <x v="2"/>
    <x v="360"/>
    <s v="Snake River Basin"/>
    <x v="27"/>
    <m/>
    <s v="CENSARA_AVG"/>
  </r>
  <r>
    <x v="8"/>
    <s v="Benzie County"/>
    <x v="420"/>
    <x v="8"/>
    <x v="361"/>
    <s v="Michigan Basin"/>
    <x v="24"/>
    <m/>
    <s v="CENSARA_AVG"/>
  </r>
  <r>
    <x v="2"/>
    <s v="Blaine County"/>
    <x v="421"/>
    <x v="2"/>
    <x v="58"/>
    <s v="Snake River Basin"/>
    <x v="27"/>
    <m/>
    <s v="CENSARA_AVG"/>
  </r>
  <r>
    <x v="13"/>
    <s v="Spink County"/>
    <x v="422"/>
    <x v="13"/>
    <x v="362"/>
    <s v="Sioux Uplift"/>
    <x v="22"/>
    <m/>
    <s v="CENSARA_AVG"/>
  </r>
  <r>
    <x v="14"/>
    <s v="Crook County"/>
    <x v="423"/>
    <x v="14"/>
    <x v="236"/>
    <s v="Powder River Basin"/>
    <x v="25"/>
    <m/>
    <s v="CENSARA_AVG"/>
  </r>
  <r>
    <x v="11"/>
    <s v="Door County"/>
    <x v="349"/>
    <x v="11"/>
    <x v="307"/>
    <s v="Michigan Basin"/>
    <x v="24"/>
    <m/>
    <s v="CENSARA_AVG"/>
  </r>
  <r>
    <x v="8"/>
    <s v="Iosco County"/>
    <x v="424"/>
    <x v="8"/>
    <x v="363"/>
    <s v="Michigan Basin"/>
    <x v="24"/>
    <m/>
    <s v="CENSARA_AVG"/>
  </r>
  <r>
    <x v="15"/>
    <s v="Worcester County"/>
    <x v="425"/>
    <x v="15"/>
    <x v="364"/>
    <s v="New England Province"/>
    <x v="15"/>
    <m/>
    <s v="CENSARA_AVG"/>
  </r>
  <r>
    <x v="11"/>
    <s v="Clark County"/>
    <x v="426"/>
    <x v="11"/>
    <x v="117"/>
    <s v="Wisconsin Arch"/>
    <x v="23"/>
    <m/>
    <s v="CENSARA_AVG"/>
  </r>
  <r>
    <x v="12"/>
    <s v="Rensselaer County"/>
    <x v="427"/>
    <x v="12"/>
    <x v="365"/>
    <s v="New England Province"/>
    <x v="15"/>
    <m/>
    <s v="CENSARA_AVG"/>
  </r>
  <r>
    <x v="5"/>
    <s v="Ramsey County"/>
    <x v="428"/>
    <x v="5"/>
    <x v="110"/>
    <s v="Sioux Uplift"/>
    <x v="22"/>
    <m/>
    <s v="CENSARA_AVG"/>
  </r>
  <r>
    <x v="8"/>
    <s v="Ogemaw County"/>
    <x v="429"/>
    <x v="8"/>
    <x v="366"/>
    <s v="Michigan Basin"/>
    <x v="24"/>
    <m/>
    <s v="CENSARA_AVG"/>
  </r>
  <r>
    <x v="13"/>
    <s v="Meade County"/>
    <x v="430"/>
    <x v="13"/>
    <x v="367"/>
    <s v="Williston Basin"/>
    <x v="21"/>
    <m/>
    <s v="CENSARA_AVG"/>
  </r>
  <r>
    <x v="15"/>
    <s v="Suffolk County"/>
    <x v="431"/>
    <x v="15"/>
    <x v="368"/>
    <s v="New England Province"/>
    <x v="15"/>
    <m/>
    <s v="CENSARA_AVG"/>
  </r>
  <r>
    <x v="15"/>
    <s v="Franklin County"/>
    <x v="432"/>
    <x v="15"/>
    <x v="108"/>
    <s v="New England Province"/>
    <x v="15"/>
    <m/>
    <s v="CENSARA_AVG"/>
  </r>
  <r>
    <x v="5"/>
    <s v="Chippewa County"/>
    <x v="433"/>
    <x v="5"/>
    <x v="188"/>
    <s v="Sioux Uplift"/>
    <x v="22"/>
    <m/>
    <s v="CENSARA_AVG"/>
  </r>
  <r>
    <x v="13"/>
    <s v="Clark County"/>
    <x v="434"/>
    <x v="13"/>
    <x v="117"/>
    <s v="Sioux Uplift"/>
    <x v="22"/>
    <m/>
    <s v="CENSARA_AVG"/>
  </r>
  <r>
    <x v="13"/>
    <s v="Codington County"/>
    <x v="435"/>
    <x v="13"/>
    <x v="369"/>
    <s v="Sioux Uplift"/>
    <x v="22"/>
    <m/>
    <s v="CENSARA_AVG"/>
  </r>
  <r>
    <x v="2"/>
    <s v="Camas County"/>
    <x v="436"/>
    <x v="2"/>
    <x v="370"/>
    <s v="Snake River Basin"/>
    <x v="27"/>
    <m/>
    <s v="CENSARA_AVG"/>
  </r>
  <r>
    <x v="8"/>
    <s v="Roscommon County"/>
    <x v="437"/>
    <x v="8"/>
    <x v="371"/>
    <s v="Michigan Basin"/>
    <x v="24"/>
    <m/>
    <s v="CENSARA_AVG"/>
  </r>
  <r>
    <x v="8"/>
    <s v="Missaukee County"/>
    <x v="438"/>
    <x v="8"/>
    <x v="372"/>
    <s v="Michigan Basin"/>
    <x v="24"/>
    <m/>
    <s v="CENSARA_AVG"/>
  </r>
  <r>
    <x v="12"/>
    <s v="Montgomery County"/>
    <x v="439"/>
    <x v="12"/>
    <x v="373"/>
    <s v="Appalachian Basin"/>
    <x v="30"/>
    <m/>
    <s v="CENSARA_AVG"/>
  </r>
  <r>
    <x v="12"/>
    <s v="Cayuga County"/>
    <x v="440"/>
    <x v="12"/>
    <x v="374"/>
    <s v="Appalachian Basin"/>
    <x v="30"/>
    <m/>
    <s v="CENSARA_AVG"/>
  </r>
  <r>
    <x v="15"/>
    <s v="Plymouth County"/>
    <x v="441"/>
    <x v="15"/>
    <x v="375"/>
    <s v="New England Province"/>
    <x v="15"/>
    <m/>
    <s v="CENSARA_AVG"/>
  </r>
  <r>
    <x v="12"/>
    <s v="Schenectady County"/>
    <x v="442"/>
    <x v="12"/>
    <x v="376"/>
    <s v="Appalachian Basin"/>
    <x v="30"/>
    <m/>
    <s v="CENSARA_AVG"/>
  </r>
  <r>
    <x v="15"/>
    <s v="Suffolk County"/>
    <x v="431"/>
    <x v="15"/>
    <x v="368"/>
    <s v="New England Province"/>
    <x v="15"/>
    <m/>
    <s v="CENSARA_AVG"/>
  </r>
  <r>
    <x v="15"/>
    <s v="Norfolk County"/>
    <x v="443"/>
    <x v="15"/>
    <x v="377"/>
    <s v="New England Province"/>
    <x v="15"/>
    <m/>
    <s v="CENSARA_AVG"/>
  </r>
  <r>
    <x v="15"/>
    <s v="Berkshire County"/>
    <x v="444"/>
    <x v="15"/>
    <x v="378"/>
    <s v="New England Province"/>
    <x v="15"/>
    <m/>
    <s v="CENSARA_AVG"/>
  </r>
  <r>
    <x v="8"/>
    <s v="Wexford County"/>
    <x v="445"/>
    <x v="8"/>
    <x v="379"/>
    <s v="Michigan Basin"/>
    <x v="24"/>
    <m/>
    <s v="CENSARA_AVG"/>
  </r>
  <r>
    <x v="15"/>
    <s v="Plymouth County"/>
    <x v="441"/>
    <x v="15"/>
    <x v="375"/>
    <s v="New England Province"/>
    <x v="15"/>
    <m/>
    <s v="CENSARA_AVG"/>
  </r>
  <r>
    <x v="11"/>
    <s v="Kewaunee County"/>
    <x v="446"/>
    <x v="11"/>
    <x v="380"/>
    <s v="Michigan Basin"/>
    <x v="24"/>
    <m/>
    <s v="CENSARA_AVG"/>
  </r>
  <r>
    <x v="15"/>
    <s v="Norfolk County"/>
    <x v="443"/>
    <x v="15"/>
    <x v="377"/>
    <s v="New England Province"/>
    <x v="15"/>
    <m/>
    <s v="CENSARA_AVG"/>
  </r>
  <r>
    <x v="15"/>
    <s v="Norfolk County"/>
    <x v="443"/>
    <x v="15"/>
    <x v="377"/>
    <s v="New England Province"/>
    <x v="15"/>
    <m/>
    <s v="CENSARA_AVG"/>
  </r>
  <r>
    <x v="2"/>
    <s v="Jefferson County"/>
    <x v="447"/>
    <x v="2"/>
    <x v="34"/>
    <s v="Central Western Overthrust"/>
    <x v="32"/>
    <m/>
    <s v="CENSARA_AVG"/>
  </r>
  <r>
    <x v="5"/>
    <s v="Carver County"/>
    <x v="448"/>
    <x v="5"/>
    <x v="381"/>
    <s v="Sioux Uplift"/>
    <x v="22"/>
    <m/>
    <s v="CENSARA_AVG"/>
  </r>
  <r>
    <x v="5"/>
    <s v="McLeod County"/>
    <x v="449"/>
    <x v="5"/>
    <x v="382"/>
    <s v="Sioux Uplift"/>
    <x v="22"/>
    <m/>
    <s v="CENSARA_AVG"/>
  </r>
  <r>
    <x v="11"/>
    <s v="Eau Claire County"/>
    <x v="450"/>
    <x v="11"/>
    <x v="383"/>
    <s v="Wisconsin Arch"/>
    <x v="23"/>
    <m/>
    <s v="CENSARA_AVG"/>
  </r>
  <r>
    <x v="8"/>
    <s v="Manistee County"/>
    <x v="451"/>
    <x v="8"/>
    <x v="384"/>
    <s v="Michigan Basin"/>
    <x v="24"/>
    <m/>
    <s v="CENSARA_AVG"/>
  </r>
  <r>
    <x v="16"/>
    <s v="Del Norte County"/>
    <x v="452"/>
    <x v="16"/>
    <x v="385"/>
    <s v="Klamath Mountains Province"/>
    <x v="31"/>
    <m/>
    <s v="CENSARA_AVG"/>
  </r>
  <r>
    <x v="12"/>
    <s v="Onondaga County"/>
    <x v="453"/>
    <x v="12"/>
    <x v="386"/>
    <s v="Appalachian Basin"/>
    <x v="30"/>
    <m/>
    <s v="CENSARA_AVG"/>
  </r>
  <r>
    <x v="11"/>
    <s v="Brown County"/>
    <x v="454"/>
    <x v="11"/>
    <x v="301"/>
    <s v="Wisconsin Arch"/>
    <x v="23"/>
    <m/>
    <s v="CENSARA_AVG"/>
  </r>
  <r>
    <x v="12"/>
    <s v="Albany County"/>
    <x v="455"/>
    <x v="12"/>
    <x v="387"/>
    <s v="Appalachian Basin"/>
    <x v="30"/>
    <m/>
    <s v="CENSARA_AVG"/>
  </r>
  <r>
    <x v="15"/>
    <s v="Barnstable County"/>
    <x v="456"/>
    <x v="15"/>
    <x v="388"/>
    <s v="Atlantic Coast Basin"/>
    <x v="34"/>
    <m/>
    <s v="CENSARA_AVG"/>
  </r>
  <r>
    <x v="5"/>
    <s v="Dakota County"/>
    <x v="457"/>
    <x v="5"/>
    <x v="389"/>
    <s v="Sioux Uplift"/>
    <x v="22"/>
    <m/>
    <s v="CENSARA_AVG"/>
  </r>
  <r>
    <x v="12"/>
    <s v="Wayne County"/>
    <x v="458"/>
    <x v="12"/>
    <x v="390"/>
    <s v="Appalachian Basin"/>
    <x v="30"/>
    <m/>
    <s v="CENSARA_AVG"/>
  </r>
  <r>
    <x v="13"/>
    <s v="Deuel County"/>
    <x v="459"/>
    <x v="13"/>
    <x v="391"/>
    <s v="Sioux Uplift"/>
    <x v="22"/>
    <m/>
    <s v="CENSARA_AVG"/>
  </r>
  <r>
    <x v="14"/>
    <s v="Johnson County"/>
    <x v="460"/>
    <x v="14"/>
    <x v="392"/>
    <s v="Powder River Basin"/>
    <x v="25"/>
    <m/>
    <s v="CENSARA_AVG"/>
  </r>
  <r>
    <x v="12"/>
    <s v="Madison County"/>
    <x v="461"/>
    <x v="12"/>
    <x v="241"/>
    <s v="Appalachian Basin"/>
    <x v="30"/>
    <m/>
    <s v="CENSARA_AVG"/>
  </r>
  <r>
    <x v="11"/>
    <s v="Waupaca County"/>
    <x v="462"/>
    <x v="11"/>
    <x v="393"/>
    <s v="Wisconsin Arch"/>
    <x v="23"/>
    <m/>
    <s v="CENSARA_AVG"/>
  </r>
  <r>
    <x v="11"/>
    <s v="Pierce County"/>
    <x v="463"/>
    <x v="11"/>
    <x v="50"/>
    <s v="Wisconsin Arch"/>
    <x v="23"/>
    <m/>
    <s v="CENSARA_AVG"/>
  </r>
  <r>
    <x v="13"/>
    <s v="Sully County"/>
    <x v="464"/>
    <x v="13"/>
    <x v="394"/>
    <s v="Williston Basin"/>
    <x v="21"/>
    <m/>
    <s v="CENSARA_AVG"/>
  </r>
  <r>
    <x v="5"/>
    <s v="Yellow Medicine County"/>
    <x v="465"/>
    <x v="5"/>
    <x v="395"/>
    <s v="Sioux Uplift"/>
    <x v="22"/>
    <m/>
    <s v="CENSARA_AVG"/>
  </r>
  <r>
    <x v="13"/>
    <s v="Hyde County"/>
    <x v="466"/>
    <x v="13"/>
    <x v="396"/>
    <s v="Sioux Uplift"/>
    <x v="22"/>
    <m/>
    <s v="CENSARA_AVG"/>
  </r>
  <r>
    <x v="5"/>
    <s v="Renville County"/>
    <x v="467"/>
    <x v="5"/>
    <x v="77"/>
    <s v="Sioux Uplift"/>
    <x v="22"/>
    <m/>
    <s v="CENSARA_AVG"/>
  </r>
  <r>
    <x v="13"/>
    <s v="Hand County"/>
    <x v="468"/>
    <x v="13"/>
    <x v="397"/>
    <s v="Sioux Uplift"/>
    <x v="22"/>
    <m/>
    <s v="CENSARA_AVG"/>
  </r>
  <r>
    <x v="11"/>
    <s v="Portage County"/>
    <x v="469"/>
    <x v="11"/>
    <x v="398"/>
    <s v="Wisconsin Arch"/>
    <x v="23"/>
    <m/>
    <s v="CENSARA_AVG"/>
  </r>
  <r>
    <x v="11"/>
    <s v="Outagamie County"/>
    <x v="470"/>
    <x v="11"/>
    <x v="399"/>
    <s v="Wisconsin Arch"/>
    <x v="23"/>
    <m/>
    <s v="CENSARA_AVG"/>
  </r>
  <r>
    <x v="11"/>
    <s v="Wood County"/>
    <x v="471"/>
    <x v="11"/>
    <x v="400"/>
    <s v="Wisconsin Arch"/>
    <x v="23"/>
    <m/>
    <s v="CENSARA_AVG"/>
  </r>
  <r>
    <x v="15"/>
    <s v="Hampshire County"/>
    <x v="472"/>
    <x v="15"/>
    <x v="401"/>
    <s v="New England Province"/>
    <x v="15"/>
    <m/>
    <s v="CENSARA_AVG"/>
  </r>
  <r>
    <x v="8"/>
    <s v="Arenac County"/>
    <x v="473"/>
    <x v="8"/>
    <x v="402"/>
    <s v="Michigan Basin"/>
    <x v="24"/>
    <m/>
    <s v="CENSARA_AVG"/>
  </r>
  <r>
    <x v="12"/>
    <s v="Schoharie County"/>
    <x v="474"/>
    <x v="12"/>
    <x v="403"/>
    <s v="Appalachian Basin"/>
    <x v="30"/>
    <m/>
    <s v="CENSARA_AVG"/>
  </r>
  <r>
    <x v="5"/>
    <s v="Scott County"/>
    <x v="475"/>
    <x v="5"/>
    <x v="404"/>
    <s v="Sioux Uplift"/>
    <x v="22"/>
    <m/>
    <s v="CENSARA_AVG"/>
  </r>
  <r>
    <x v="12"/>
    <s v="Otsego County"/>
    <x v="476"/>
    <x v="12"/>
    <x v="308"/>
    <s v="Appalachian Basin"/>
    <x v="30"/>
    <m/>
    <s v="CENSARA_AVG"/>
  </r>
  <r>
    <x v="8"/>
    <s v="Huron County"/>
    <x v="477"/>
    <x v="8"/>
    <x v="405"/>
    <s v="Michigan Basin"/>
    <x v="24"/>
    <m/>
    <s v="CENSARA_AVG"/>
  </r>
  <r>
    <x v="16"/>
    <s v="Siskiyou County"/>
    <x v="478"/>
    <x v="16"/>
    <x v="406"/>
    <s v="Klamath Mountains Province"/>
    <x v="31"/>
    <m/>
    <s v="CENSARA_AVG"/>
  </r>
  <r>
    <x v="13"/>
    <s v="Stanley County"/>
    <x v="479"/>
    <x v="13"/>
    <x v="407"/>
    <s v="Williston Basin"/>
    <x v="21"/>
    <m/>
    <s v="CENSARA_AVG"/>
  </r>
  <r>
    <x v="13"/>
    <s v="Haakon County"/>
    <x v="480"/>
    <x v="13"/>
    <x v="408"/>
    <s v="Williston Basin"/>
    <x v="21"/>
    <m/>
    <s v="CENSARA_AVG"/>
  </r>
  <r>
    <x v="12"/>
    <s v="Monroe County"/>
    <x v="481"/>
    <x v="12"/>
    <x v="409"/>
    <s v="Appalachian Basin"/>
    <x v="30"/>
    <m/>
    <s v="CENSARA_AVG"/>
  </r>
  <r>
    <x v="15"/>
    <s v="Bristol County"/>
    <x v="482"/>
    <x v="15"/>
    <x v="410"/>
    <s v="New England Province"/>
    <x v="15"/>
    <m/>
    <s v="CENSARA_AVG"/>
  </r>
  <r>
    <x v="2"/>
    <s v="Madison County"/>
    <x v="483"/>
    <x v="2"/>
    <x v="241"/>
    <s v="Central Western Overthrust"/>
    <x v="32"/>
    <m/>
    <s v="CENSARA_AVG"/>
  </r>
  <r>
    <x v="8"/>
    <s v="Gladwin County"/>
    <x v="484"/>
    <x v="8"/>
    <x v="411"/>
    <s v="Michigan Basin"/>
    <x v="24"/>
    <m/>
    <s v="CENSARA_AVG"/>
  </r>
  <r>
    <x v="13"/>
    <s v="Hamlin County"/>
    <x v="485"/>
    <x v="13"/>
    <x v="412"/>
    <s v="Sioux Uplift"/>
    <x v="22"/>
    <m/>
    <s v="CENSARA_AVG"/>
  </r>
  <r>
    <x v="12"/>
    <s v="Orleans County"/>
    <x v="486"/>
    <x v="12"/>
    <x v="179"/>
    <s v="Appalachian Basin"/>
    <x v="30"/>
    <m/>
    <s v="CENSARA_AVG"/>
  </r>
  <r>
    <x v="11"/>
    <s v="Pepin County"/>
    <x v="487"/>
    <x v="11"/>
    <x v="413"/>
    <s v="Wisconsin Arch"/>
    <x v="23"/>
    <m/>
    <s v="CENSARA_AVG"/>
  </r>
  <r>
    <x v="5"/>
    <s v="Goodhue County"/>
    <x v="488"/>
    <x v="5"/>
    <x v="414"/>
    <s v="Iowa Shelf"/>
    <x v="35"/>
    <m/>
    <s v="CENSARA_AVG"/>
  </r>
  <r>
    <x v="13"/>
    <s v="Lawrence County"/>
    <x v="489"/>
    <x v="13"/>
    <x v="415"/>
    <s v="Williston Basin"/>
    <x v="21"/>
    <m/>
    <s v="CENSARA_AVG"/>
  </r>
  <r>
    <x v="2"/>
    <s v="Teton County"/>
    <x v="490"/>
    <x v="2"/>
    <x v="80"/>
    <s v="Central Western Overthrust"/>
    <x v="32"/>
    <m/>
    <s v="CENSARA_AVG"/>
  </r>
  <r>
    <x v="8"/>
    <s v="Clare County"/>
    <x v="491"/>
    <x v="8"/>
    <x v="416"/>
    <s v="Michigan Basin"/>
    <x v="24"/>
    <m/>
    <s v="CENSARA_AVG"/>
  </r>
  <r>
    <x v="8"/>
    <s v="Huron County"/>
    <x v="477"/>
    <x v="8"/>
    <x v="405"/>
    <s v="Michigan Basin"/>
    <x v="24"/>
    <m/>
    <s v="CENSARA_AVG"/>
  </r>
  <r>
    <x v="12"/>
    <s v="Columbia County"/>
    <x v="492"/>
    <x v="12"/>
    <x v="100"/>
    <s v="New England Province"/>
    <x v="15"/>
    <m/>
    <s v="CENSARA_AVG"/>
  </r>
  <r>
    <x v="5"/>
    <s v="Sibley County"/>
    <x v="493"/>
    <x v="5"/>
    <x v="417"/>
    <s v="Sioux Uplift"/>
    <x v="22"/>
    <m/>
    <s v="CENSARA_AVG"/>
  </r>
  <r>
    <x v="12"/>
    <s v="Niagara County"/>
    <x v="494"/>
    <x v="12"/>
    <x v="418"/>
    <s v="Appalachian Basin"/>
    <x v="30"/>
    <m/>
    <s v="CENSARA_AVG"/>
  </r>
  <r>
    <x v="11"/>
    <s v="Jackson County"/>
    <x v="495"/>
    <x v="11"/>
    <x v="331"/>
    <s v="Wisconsin Arch"/>
    <x v="23"/>
    <m/>
    <s v="CENSARA_AVG"/>
  </r>
  <r>
    <x v="15"/>
    <s v="Barnstable County"/>
    <x v="456"/>
    <x v="15"/>
    <x v="388"/>
    <s v="Atlantic Coast Basin"/>
    <x v="34"/>
    <m/>
    <s v="CENSARA_AVG"/>
  </r>
  <r>
    <x v="8"/>
    <s v="Huron County"/>
    <x v="477"/>
    <x v="8"/>
    <x v="405"/>
    <s v="Michigan Basin"/>
    <x v="24"/>
    <m/>
    <s v="CENSARA_AVG"/>
  </r>
  <r>
    <x v="11"/>
    <s v="Trempealeau County"/>
    <x v="496"/>
    <x v="11"/>
    <x v="419"/>
    <s v="Wisconsin Arch"/>
    <x v="23"/>
    <m/>
    <s v="CENSARA_AVG"/>
  </r>
  <r>
    <x v="15"/>
    <s v="Hampden County"/>
    <x v="497"/>
    <x v="15"/>
    <x v="420"/>
    <s v="New England Province"/>
    <x v="15"/>
    <m/>
    <s v="CENSARA_AVG"/>
  </r>
  <r>
    <x v="8"/>
    <s v="Osceola County"/>
    <x v="498"/>
    <x v="8"/>
    <x v="421"/>
    <s v="Michigan Basin"/>
    <x v="24"/>
    <m/>
    <s v="CENSARA_AVG"/>
  </r>
  <r>
    <x v="11"/>
    <s v="Buffalo County"/>
    <x v="499"/>
    <x v="11"/>
    <x v="422"/>
    <s v="Wisconsin Arch"/>
    <x v="23"/>
    <m/>
    <s v="CENSARA_AVG"/>
  </r>
  <r>
    <x v="5"/>
    <s v="Redwood County"/>
    <x v="500"/>
    <x v="5"/>
    <x v="423"/>
    <s v="Sioux Uplift"/>
    <x v="22"/>
    <m/>
    <s v="CENSARA_AVG"/>
  </r>
  <r>
    <x v="15"/>
    <s v="Barnstable County"/>
    <x v="456"/>
    <x v="15"/>
    <x v="388"/>
    <s v="Atlantic Coast Basin"/>
    <x v="34"/>
    <m/>
    <s v="CENSARA_AVG"/>
  </r>
  <r>
    <x v="14"/>
    <s v="Washakie County"/>
    <x v="501"/>
    <x v="14"/>
    <x v="424"/>
    <s v="Big Horn Basin"/>
    <x v="29"/>
    <m/>
    <s v="CENSARA_AVG"/>
  </r>
  <r>
    <x v="14"/>
    <s v="Fremont County"/>
    <x v="502"/>
    <x v="14"/>
    <x v="334"/>
    <s v="Wind River Basin"/>
    <x v="36"/>
    <m/>
    <s v="CENSARA_AVG"/>
  </r>
  <r>
    <x v="8"/>
    <s v="Lake County"/>
    <x v="503"/>
    <x v="8"/>
    <x v="76"/>
    <s v="Michigan Basin"/>
    <x v="24"/>
    <m/>
    <s v="CENSARA_AVG"/>
  </r>
  <r>
    <x v="17"/>
    <s v="Providence County"/>
    <x v="504"/>
    <x v="17"/>
    <x v="425"/>
    <s v="New England Province"/>
    <x v="15"/>
    <m/>
    <s v="CENSARA_AVG"/>
  </r>
  <r>
    <x v="11"/>
    <s v="Manitowoc County"/>
    <x v="505"/>
    <x v="11"/>
    <x v="426"/>
    <s v="Michigan Basin"/>
    <x v="24"/>
    <m/>
    <s v="CENSARA_AVG"/>
  </r>
  <r>
    <x v="12"/>
    <s v="Seneca County"/>
    <x v="506"/>
    <x v="12"/>
    <x v="427"/>
    <s v="Appalachian Basin"/>
    <x v="30"/>
    <m/>
    <s v="CENSARA_AVG"/>
  </r>
  <r>
    <x v="8"/>
    <s v="Bay County"/>
    <x v="507"/>
    <x v="8"/>
    <x v="428"/>
    <s v="Michigan Basin"/>
    <x v="24"/>
    <m/>
    <s v="CENSARA_AVG"/>
  </r>
  <r>
    <x v="13"/>
    <s v="Beadle County"/>
    <x v="508"/>
    <x v="13"/>
    <x v="429"/>
    <s v="Sioux Uplift"/>
    <x v="22"/>
    <m/>
    <s v="CENSARA_AVG"/>
  </r>
  <r>
    <x v="12"/>
    <s v="Greene County"/>
    <x v="509"/>
    <x v="12"/>
    <x v="430"/>
    <s v="Appalachian Basin"/>
    <x v="30"/>
    <m/>
    <s v="CENSARA_AVG"/>
  </r>
  <r>
    <x v="8"/>
    <s v="Mason County"/>
    <x v="510"/>
    <x v="8"/>
    <x v="45"/>
    <s v="Michigan Basin"/>
    <x v="24"/>
    <m/>
    <s v="CENSARA_AVG"/>
  </r>
  <r>
    <x v="5"/>
    <s v="Lyon County"/>
    <x v="511"/>
    <x v="5"/>
    <x v="431"/>
    <s v="Sioux Uplift"/>
    <x v="22"/>
    <m/>
    <s v="CENSARA_AVG"/>
  </r>
  <r>
    <x v="12"/>
    <s v="Chenango County"/>
    <x v="512"/>
    <x v="12"/>
    <x v="432"/>
    <s v="Appalachian Basin"/>
    <x v="30"/>
    <m/>
    <s v="CENSARA_AVG"/>
  </r>
  <r>
    <x v="5"/>
    <s v="Lincoln County"/>
    <x v="513"/>
    <x v="5"/>
    <x v="42"/>
    <s v="Sioux Uplift"/>
    <x v="22"/>
    <m/>
    <s v="CENSARA_AVG"/>
  </r>
  <r>
    <x v="14"/>
    <s v="Hot Springs County"/>
    <x v="514"/>
    <x v="14"/>
    <x v="433"/>
    <s v="Big Horn Basin"/>
    <x v="29"/>
    <m/>
    <s v="CENSARA_AVG"/>
  </r>
  <r>
    <x v="15"/>
    <s v="Barnstable County"/>
    <x v="456"/>
    <x v="15"/>
    <x v="388"/>
    <s v="Atlantic Coast Basin"/>
    <x v="34"/>
    <m/>
    <s v="CENSARA_AVG"/>
  </r>
  <r>
    <x v="12"/>
    <s v="Ontario County"/>
    <x v="515"/>
    <x v="12"/>
    <x v="434"/>
    <s v="Appalachian Basin"/>
    <x v="30"/>
    <m/>
    <s v="CENSARA_AVG"/>
  </r>
  <r>
    <x v="8"/>
    <s v="Huron County"/>
    <x v="477"/>
    <x v="8"/>
    <x v="405"/>
    <s v="Michigan Basin"/>
    <x v="24"/>
    <m/>
    <s v="CENSARA_AVG"/>
  </r>
  <r>
    <x v="13"/>
    <s v="Pennington County"/>
    <x v="516"/>
    <x v="13"/>
    <x v="132"/>
    <s v="Williston Basin"/>
    <x v="21"/>
    <m/>
    <s v="CENSARA_AVG"/>
  </r>
  <r>
    <x v="2"/>
    <s v="Bingham County"/>
    <x v="517"/>
    <x v="2"/>
    <x v="435"/>
    <s v="Snake River Basin"/>
    <x v="27"/>
    <m/>
    <s v="CENSARA_AVG"/>
  </r>
  <r>
    <x v="5"/>
    <s v="Rice County"/>
    <x v="518"/>
    <x v="5"/>
    <x v="436"/>
    <s v="Iowa Shelf"/>
    <x v="35"/>
    <m/>
    <s v="CENSARA_AVG"/>
  </r>
  <r>
    <x v="18"/>
    <s v="Windham County"/>
    <x v="519"/>
    <x v="18"/>
    <x v="324"/>
    <s v="New England Province"/>
    <x v="15"/>
    <m/>
    <s v="CENSARA_AVG"/>
  </r>
  <r>
    <x v="13"/>
    <s v="Hughes County"/>
    <x v="520"/>
    <x v="13"/>
    <x v="437"/>
    <s v="Williston Basin"/>
    <x v="21"/>
    <m/>
    <s v="CENSARA_AVG"/>
  </r>
  <r>
    <x v="5"/>
    <s v="Le Sueur County"/>
    <x v="521"/>
    <x v="5"/>
    <x v="438"/>
    <s v="Sioux Uplift"/>
    <x v="22"/>
    <m/>
    <s v="CENSARA_AVG"/>
  </r>
  <r>
    <x v="8"/>
    <s v="Huron County"/>
    <x v="477"/>
    <x v="8"/>
    <x v="405"/>
    <s v="Michigan Basin"/>
    <x v="24"/>
    <m/>
    <s v="CENSARA_AVG"/>
  </r>
  <r>
    <x v="12"/>
    <s v="Genesee County"/>
    <x v="522"/>
    <x v="12"/>
    <x v="439"/>
    <s v="Appalachian Basin"/>
    <x v="30"/>
    <m/>
    <s v="CENSARA_AVG"/>
  </r>
  <r>
    <x v="2"/>
    <s v="Bonneville County"/>
    <x v="523"/>
    <x v="2"/>
    <x v="440"/>
    <s v="Central Western Overthrust"/>
    <x v="32"/>
    <m/>
    <s v="CENSARA_AVG"/>
  </r>
  <r>
    <x v="12"/>
    <s v="Cortland County"/>
    <x v="524"/>
    <x v="12"/>
    <x v="441"/>
    <s v="Appalachian Basin"/>
    <x v="30"/>
    <m/>
    <s v="CENSARA_AVG"/>
  </r>
  <r>
    <x v="11"/>
    <s v="Calumet County"/>
    <x v="525"/>
    <x v="11"/>
    <x v="442"/>
    <s v="Wisconsin Arch"/>
    <x v="23"/>
    <m/>
    <s v="CENSARA_AVG"/>
  </r>
  <r>
    <x v="13"/>
    <s v="Kingsbury County"/>
    <x v="526"/>
    <x v="13"/>
    <x v="443"/>
    <s v="Sioux Uplift"/>
    <x v="22"/>
    <m/>
    <s v="CENSARA_AVG"/>
  </r>
  <r>
    <x v="13"/>
    <s v="Brookings County"/>
    <x v="527"/>
    <x v="13"/>
    <x v="444"/>
    <s v="Sioux Uplift"/>
    <x v="22"/>
    <m/>
    <s v="CENSARA_AVG"/>
  </r>
  <r>
    <x v="5"/>
    <s v="Wabasha County"/>
    <x v="528"/>
    <x v="5"/>
    <x v="445"/>
    <s v="Iowa Shelf"/>
    <x v="35"/>
    <m/>
    <s v="CENSARA_AVG"/>
  </r>
  <r>
    <x v="18"/>
    <s v="Tolland County"/>
    <x v="529"/>
    <x v="18"/>
    <x v="446"/>
    <s v="New England Province"/>
    <x v="15"/>
    <m/>
    <s v="CENSARA_AVG"/>
  </r>
  <r>
    <x v="12"/>
    <s v="Niagara County"/>
    <x v="494"/>
    <x v="12"/>
    <x v="418"/>
    <s v="Appalachian Basin"/>
    <x v="30"/>
    <m/>
    <s v="CENSARA_AVG"/>
  </r>
  <r>
    <x v="8"/>
    <s v="Huron County"/>
    <x v="477"/>
    <x v="8"/>
    <x v="405"/>
    <s v="Michigan Basin"/>
    <x v="24"/>
    <m/>
    <s v="CENSARA_AVG"/>
  </r>
  <r>
    <x v="11"/>
    <s v="Winnebago County"/>
    <x v="530"/>
    <x v="11"/>
    <x v="447"/>
    <s v="Wisconsin Arch"/>
    <x v="23"/>
    <m/>
    <s v="CENSARA_AVG"/>
  </r>
  <r>
    <x v="8"/>
    <s v="Huron County"/>
    <x v="477"/>
    <x v="8"/>
    <x v="405"/>
    <s v="Michigan Basin"/>
    <x v="24"/>
    <m/>
    <s v="CENSARA_AVG"/>
  </r>
  <r>
    <x v="8"/>
    <s v="Huron County"/>
    <x v="477"/>
    <x v="8"/>
    <x v="405"/>
    <s v="Michigan Basin"/>
    <x v="24"/>
    <m/>
    <s v="CENSARA_AVG"/>
  </r>
  <r>
    <x v="12"/>
    <s v="Delaware County"/>
    <x v="531"/>
    <x v="12"/>
    <x v="448"/>
    <s v="Appalachian Basin"/>
    <x v="30"/>
    <m/>
    <s v="CENSARA_AVG"/>
  </r>
  <r>
    <x v="5"/>
    <s v="Brown County"/>
    <x v="532"/>
    <x v="5"/>
    <x v="301"/>
    <s v="Sioux Uplift"/>
    <x v="22"/>
    <m/>
    <s v="CENSARA_AVG"/>
  </r>
  <r>
    <x v="8"/>
    <s v="Sanilac County"/>
    <x v="533"/>
    <x v="8"/>
    <x v="449"/>
    <s v="Michigan Basin"/>
    <x v="24"/>
    <m/>
    <s v="CENSARA_AVG"/>
  </r>
  <r>
    <x v="15"/>
    <s v="Barnstable County"/>
    <x v="456"/>
    <x v="15"/>
    <x v="388"/>
    <s v="Atlantic Coast Basin"/>
    <x v="34"/>
    <m/>
    <s v="CENSARA_AVG"/>
  </r>
  <r>
    <x v="2"/>
    <s v="Gooding County"/>
    <x v="534"/>
    <x v="2"/>
    <x v="450"/>
    <s v="Snake River Basin"/>
    <x v="27"/>
    <m/>
    <s v="CENSARA_AVG"/>
  </r>
  <r>
    <x v="11"/>
    <s v="Waushara County"/>
    <x v="535"/>
    <x v="11"/>
    <x v="451"/>
    <s v="Wisconsin Arch"/>
    <x v="23"/>
    <m/>
    <s v="CENSARA_AVG"/>
  </r>
  <r>
    <x v="8"/>
    <s v="Huron County"/>
    <x v="477"/>
    <x v="8"/>
    <x v="405"/>
    <s v="Michigan Basin"/>
    <x v="24"/>
    <m/>
    <s v="CENSARA_AVG"/>
  </r>
  <r>
    <x v="5"/>
    <s v="Nicollet County"/>
    <x v="536"/>
    <x v="5"/>
    <x v="452"/>
    <s v="Sioux Uplift"/>
    <x v="22"/>
    <m/>
    <s v="CENSARA_AVG"/>
  </r>
  <r>
    <x v="8"/>
    <s v="Huron County"/>
    <x v="477"/>
    <x v="8"/>
    <x v="405"/>
    <s v="Michigan Basin"/>
    <x v="24"/>
    <m/>
    <s v="CENSARA_AVG"/>
  </r>
  <r>
    <x v="8"/>
    <s v="Midland County"/>
    <x v="537"/>
    <x v="8"/>
    <x v="453"/>
    <s v="Michigan Basin"/>
    <x v="24"/>
    <m/>
    <s v="CENSARA_AVG"/>
  </r>
  <r>
    <x v="12"/>
    <s v="Livingston County"/>
    <x v="538"/>
    <x v="12"/>
    <x v="454"/>
    <s v="Appalachian Basin"/>
    <x v="30"/>
    <m/>
    <s v="CENSARA_AVG"/>
  </r>
  <r>
    <x v="18"/>
    <s v="Hartford County"/>
    <x v="539"/>
    <x v="18"/>
    <x v="455"/>
    <s v="New England Province"/>
    <x v="15"/>
    <m/>
    <s v="CENSARA_AVG"/>
  </r>
  <r>
    <x v="8"/>
    <s v="Tuscola County"/>
    <x v="540"/>
    <x v="8"/>
    <x v="456"/>
    <s v="Michigan Basin"/>
    <x v="24"/>
    <m/>
    <s v="CENSARA_AVG"/>
  </r>
  <r>
    <x v="12"/>
    <s v="Erie County"/>
    <x v="541"/>
    <x v="12"/>
    <x v="457"/>
    <s v="Appalachian Basin"/>
    <x v="30"/>
    <m/>
    <s v="CENSARA_AVG"/>
  </r>
  <r>
    <x v="11"/>
    <s v="Adams County"/>
    <x v="542"/>
    <x v="11"/>
    <x v="81"/>
    <s v="Wisconsin Arch"/>
    <x v="23"/>
    <m/>
    <s v="CENSARA_AVG"/>
  </r>
  <r>
    <x v="17"/>
    <s v="Bristol County"/>
    <x v="543"/>
    <x v="17"/>
    <x v="410"/>
    <s v="New England Province"/>
    <x v="15"/>
    <m/>
    <s v="CENSARA_AVG"/>
  </r>
  <r>
    <x v="16"/>
    <s v="Humboldt County"/>
    <x v="544"/>
    <x v="16"/>
    <x v="458"/>
    <s v="Eel River Basin"/>
    <x v="37"/>
    <m/>
    <s v="CENSARA_AVG"/>
  </r>
  <r>
    <x v="8"/>
    <s v="Tuscola County"/>
    <x v="540"/>
    <x v="8"/>
    <x v="456"/>
    <s v="Michigan Basin"/>
    <x v="24"/>
    <m/>
    <s v="CENSARA_AVG"/>
  </r>
  <r>
    <x v="11"/>
    <s v="Juneau County"/>
    <x v="545"/>
    <x v="11"/>
    <x v="22"/>
    <s v="Wisconsin Arch"/>
    <x v="23"/>
    <m/>
    <s v="CENSARA_AVG"/>
  </r>
  <r>
    <x v="17"/>
    <s v="Kent County"/>
    <x v="546"/>
    <x v="17"/>
    <x v="459"/>
    <s v="New England Province"/>
    <x v="15"/>
    <m/>
    <s v="CENSARA_AVG"/>
  </r>
  <r>
    <x v="14"/>
    <s v="Weston County"/>
    <x v="547"/>
    <x v="14"/>
    <x v="460"/>
    <s v="Powder River Basin"/>
    <x v="25"/>
    <m/>
    <s v="CENSARA_AVG"/>
  </r>
  <r>
    <x v="2"/>
    <s v="Lincoln County"/>
    <x v="548"/>
    <x v="2"/>
    <x v="42"/>
    <s v="Snake River Basin"/>
    <x v="27"/>
    <m/>
    <s v="CENSARA_AVG"/>
  </r>
  <r>
    <x v="16"/>
    <s v="Modoc County"/>
    <x v="549"/>
    <x v="16"/>
    <x v="461"/>
    <s v="Southern Oregon Basin"/>
    <x v="28"/>
    <m/>
    <s v="CENSARA_AVG"/>
  </r>
  <r>
    <x v="8"/>
    <s v="Isabella County"/>
    <x v="550"/>
    <x v="8"/>
    <x v="462"/>
    <s v="Michigan Basin"/>
    <x v="24"/>
    <m/>
    <s v="CENSARA_AVG"/>
  </r>
  <r>
    <x v="15"/>
    <s v="Bristol County"/>
    <x v="482"/>
    <x v="15"/>
    <x v="410"/>
    <s v="New England Province"/>
    <x v="15"/>
    <m/>
    <s v="CENSARA_AVG"/>
  </r>
  <r>
    <x v="17"/>
    <s v="Newport County"/>
    <x v="551"/>
    <x v="17"/>
    <x v="463"/>
    <s v="New England Province"/>
    <x v="15"/>
    <m/>
    <s v="CENSARA_AVG"/>
  </r>
  <r>
    <x v="12"/>
    <s v="Yates County"/>
    <x v="552"/>
    <x v="12"/>
    <x v="464"/>
    <s v="Appalachian Basin (Eastern Overthrust Area)"/>
    <x v="38"/>
    <m/>
    <s v="CENSARA_AVG"/>
  </r>
  <r>
    <x v="18"/>
    <s v="Litchfield County"/>
    <x v="553"/>
    <x v="18"/>
    <x v="465"/>
    <s v="New England Province"/>
    <x v="15"/>
    <m/>
    <s v="CENSARA_AVG"/>
  </r>
  <r>
    <x v="8"/>
    <s v="Mecosta County"/>
    <x v="554"/>
    <x v="8"/>
    <x v="466"/>
    <s v="Michigan Basin"/>
    <x v="24"/>
    <m/>
    <s v="CENSARA_AVG"/>
  </r>
  <r>
    <x v="12"/>
    <s v="Erie County"/>
    <x v="541"/>
    <x v="12"/>
    <x v="457"/>
    <s v="Appalachian Basin"/>
    <x v="30"/>
    <m/>
    <s v="CENSARA_AVG"/>
  </r>
  <r>
    <x v="15"/>
    <s v="Nantucket County"/>
    <x v="555"/>
    <x v="15"/>
    <x v="467"/>
    <s v="Atlantic Coast Basin"/>
    <x v="34"/>
    <m/>
    <s v="CENSARA_AVG"/>
  </r>
  <r>
    <x v="17"/>
    <s v="Newport County"/>
    <x v="551"/>
    <x v="17"/>
    <x v="463"/>
    <s v="New England Province"/>
    <x v="15"/>
    <m/>
    <s v="CENSARA_AVG"/>
  </r>
  <r>
    <x v="12"/>
    <s v="Tompkins County"/>
    <x v="556"/>
    <x v="12"/>
    <x v="468"/>
    <s v="Appalachian Basin (Eastern Overthrust Area)"/>
    <x v="38"/>
    <m/>
    <s v="CENSARA_AVG"/>
  </r>
  <r>
    <x v="17"/>
    <s v="Newport County"/>
    <x v="551"/>
    <x v="17"/>
    <x v="463"/>
    <s v="New England Province"/>
    <x v="15"/>
    <m/>
    <s v="CENSARA_AVG"/>
  </r>
  <r>
    <x v="15"/>
    <s v="Dukes County"/>
    <x v="557"/>
    <x v="15"/>
    <x v="469"/>
    <s v="Atlantic Coast Basin"/>
    <x v="34"/>
    <m/>
    <s v="CENSARA_AVG"/>
  </r>
  <r>
    <x v="8"/>
    <s v="Newaygo County"/>
    <x v="558"/>
    <x v="8"/>
    <x v="470"/>
    <s v="Michigan Basin"/>
    <x v="24"/>
    <m/>
    <s v="CENSARA_AVG"/>
  </r>
  <r>
    <x v="11"/>
    <s v="Monroe County"/>
    <x v="559"/>
    <x v="11"/>
    <x v="409"/>
    <s v="Wisconsin Arch"/>
    <x v="23"/>
    <m/>
    <s v="CENSARA_AVG"/>
  </r>
  <r>
    <x v="15"/>
    <s v="Dukes County"/>
    <x v="557"/>
    <x v="15"/>
    <x v="469"/>
    <s v="Atlantic Coast Basin"/>
    <x v="34"/>
    <m/>
    <s v="CENSARA_AVG"/>
  </r>
  <r>
    <x v="17"/>
    <s v="Washington County"/>
    <x v="560"/>
    <x v="17"/>
    <x v="91"/>
    <s v="New England Province"/>
    <x v="15"/>
    <m/>
    <s v="CENSARA_AVG"/>
  </r>
  <r>
    <x v="12"/>
    <s v="Ulster County"/>
    <x v="561"/>
    <x v="12"/>
    <x v="471"/>
    <s v="Appalachian Basin (Eastern Overthrust Area)"/>
    <x v="38"/>
    <m/>
    <s v="CENSARA_AVG"/>
  </r>
  <r>
    <x v="12"/>
    <s v="Wyoming County"/>
    <x v="562"/>
    <x v="12"/>
    <x v="472"/>
    <s v="Appalachian Basin"/>
    <x v="30"/>
    <m/>
    <s v="CENSARA_AVG"/>
  </r>
  <r>
    <x v="2"/>
    <s v="Minidoka County"/>
    <x v="563"/>
    <x v="2"/>
    <x v="473"/>
    <s v="Snake River Basin"/>
    <x v="27"/>
    <m/>
    <s v="CENSARA_AVG"/>
  </r>
  <r>
    <x v="15"/>
    <s v="Dukes County"/>
    <x v="557"/>
    <x v="15"/>
    <x v="469"/>
    <s v="Atlantic Coast Basin"/>
    <x v="34"/>
    <m/>
    <s v="CENSARA_AVG"/>
  </r>
  <r>
    <x v="5"/>
    <s v="Winona County"/>
    <x v="564"/>
    <x v="5"/>
    <x v="474"/>
    <s v="Iowa Shelf"/>
    <x v="35"/>
    <m/>
    <s v="CENSARA_AVG"/>
  </r>
  <r>
    <x v="12"/>
    <s v="Dutchess County"/>
    <x v="565"/>
    <x v="12"/>
    <x v="475"/>
    <s v="New England Province"/>
    <x v="15"/>
    <m/>
    <s v="CENSARA_AVG"/>
  </r>
  <r>
    <x v="5"/>
    <s v="Blue Earth County"/>
    <x v="566"/>
    <x v="5"/>
    <x v="476"/>
    <s v="Sioux Uplift"/>
    <x v="22"/>
    <m/>
    <s v="CENSARA_AVG"/>
  </r>
  <r>
    <x v="8"/>
    <s v="Oceana County"/>
    <x v="567"/>
    <x v="8"/>
    <x v="477"/>
    <s v="Michigan Basin"/>
    <x v="24"/>
    <m/>
    <s v="CENSARA_AVG"/>
  </r>
  <r>
    <x v="5"/>
    <s v="Olmsted County"/>
    <x v="568"/>
    <x v="5"/>
    <x v="478"/>
    <s v="Iowa Shelf"/>
    <x v="35"/>
    <m/>
    <s v="CENSARA_AVG"/>
  </r>
  <r>
    <x v="5"/>
    <s v="Dodge County"/>
    <x v="569"/>
    <x v="5"/>
    <x v="479"/>
    <s v="Iowa Shelf"/>
    <x v="35"/>
    <m/>
    <s v="CENSARA_AVG"/>
  </r>
  <r>
    <x v="5"/>
    <s v="Steele County"/>
    <x v="570"/>
    <x v="5"/>
    <x v="162"/>
    <s v="Iowa Shelf"/>
    <x v="35"/>
    <m/>
    <s v="CENSARA_AVG"/>
  </r>
  <r>
    <x v="15"/>
    <s v="Nantucket County"/>
    <x v="555"/>
    <x v="15"/>
    <x v="467"/>
    <s v="Atlantic Coast Basin"/>
    <x v="34"/>
    <m/>
    <s v="CENSARA_AVG"/>
  </r>
  <r>
    <x v="15"/>
    <s v="Dukes County"/>
    <x v="557"/>
    <x v="15"/>
    <x v="469"/>
    <s v="Atlantic Coast Basin"/>
    <x v="34"/>
    <m/>
    <s v="CENSARA_AVG"/>
  </r>
  <r>
    <x v="17"/>
    <s v="Newport County"/>
    <x v="551"/>
    <x v="17"/>
    <x v="463"/>
    <s v="New England Province"/>
    <x v="15"/>
    <m/>
    <s v="CENSARA_AVG"/>
  </r>
  <r>
    <x v="5"/>
    <s v="Waseca County"/>
    <x v="571"/>
    <x v="5"/>
    <x v="480"/>
    <s v="Iowa Shelf"/>
    <x v="35"/>
    <m/>
    <s v="CENSARA_AVG"/>
  </r>
  <r>
    <x v="11"/>
    <s v="Fond du Lac County"/>
    <x v="572"/>
    <x v="11"/>
    <x v="481"/>
    <s v="Wisconsin Arch"/>
    <x v="23"/>
    <m/>
    <s v="CENSARA_AVG"/>
  </r>
  <r>
    <x v="13"/>
    <s v="Lyman County"/>
    <x v="573"/>
    <x v="13"/>
    <x v="482"/>
    <s v="Sioux Uplift"/>
    <x v="22"/>
    <m/>
    <s v="CENSARA_AVG"/>
  </r>
  <r>
    <x v="11"/>
    <s v="Green Lake County"/>
    <x v="574"/>
    <x v="11"/>
    <x v="483"/>
    <s v="Wisconsin Arch"/>
    <x v="23"/>
    <m/>
    <s v="CENSARA_AVG"/>
  </r>
  <r>
    <x v="15"/>
    <s v="Dukes County"/>
    <x v="557"/>
    <x v="15"/>
    <x v="469"/>
    <s v="Atlantic Coast Basin"/>
    <x v="34"/>
    <m/>
    <s v="CENSARA_AVG"/>
  </r>
  <r>
    <x v="15"/>
    <s v="Nantucket County"/>
    <x v="555"/>
    <x v="15"/>
    <x v="467"/>
    <s v="Atlantic Coast Basin"/>
    <x v="34"/>
    <m/>
    <s v="CENSARA_AVG"/>
  </r>
  <r>
    <x v="13"/>
    <s v="Jones County"/>
    <x v="575"/>
    <x v="13"/>
    <x v="484"/>
    <s v="Williston Basin"/>
    <x v="21"/>
    <m/>
    <s v="CENSARA_AVG"/>
  </r>
  <r>
    <x v="8"/>
    <s v="Saginaw County"/>
    <x v="576"/>
    <x v="8"/>
    <x v="485"/>
    <s v="Michigan Basin"/>
    <x v="24"/>
    <m/>
    <s v="CENSARA_AVG"/>
  </r>
  <r>
    <x v="18"/>
    <s v="New London County"/>
    <x v="577"/>
    <x v="18"/>
    <x v="486"/>
    <s v="New England Province"/>
    <x v="15"/>
    <m/>
    <s v="CENSARA_AVG"/>
  </r>
  <r>
    <x v="11"/>
    <s v="Sheboygan County"/>
    <x v="578"/>
    <x v="11"/>
    <x v="487"/>
    <s v="Michigan Basin"/>
    <x v="24"/>
    <m/>
    <s v="CENSARA_AVG"/>
  </r>
  <r>
    <x v="11"/>
    <s v="Marquette County"/>
    <x v="579"/>
    <x v="11"/>
    <x v="194"/>
    <s v="Wisconsin Arch"/>
    <x v="23"/>
    <m/>
    <s v="CENSARA_AVG"/>
  </r>
  <r>
    <x v="11"/>
    <s v="La Crosse County"/>
    <x v="580"/>
    <x v="11"/>
    <x v="488"/>
    <s v="Wisconsin Arch"/>
    <x v="23"/>
    <m/>
    <s v="CENSARA_AVG"/>
  </r>
  <r>
    <x v="2"/>
    <s v="Twin Falls County"/>
    <x v="581"/>
    <x v="2"/>
    <x v="489"/>
    <s v="Snake River Basin"/>
    <x v="27"/>
    <m/>
    <s v="CENSARA_AVG"/>
  </r>
  <r>
    <x v="13"/>
    <s v="Buffalo County"/>
    <x v="582"/>
    <x v="13"/>
    <x v="422"/>
    <s v="Sioux Uplift"/>
    <x v="22"/>
    <m/>
    <s v="CENSARA_AVG"/>
  </r>
  <r>
    <x v="12"/>
    <s v="Broome County"/>
    <x v="583"/>
    <x v="12"/>
    <x v="490"/>
    <s v="Appalachian Basin"/>
    <x v="30"/>
    <m/>
    <s v="CENSARA_AVG"/>
  </r>
  <r>
    <x v="13"/>
    <s v="Jerauld County"/>
    <x v="584"/>
    <x v="13"/>
    <x v="491"/>
    <s v="Sioux Uplift"/>
    <x v="22"/>
    <m/>
    <s v="CENSARA_AVG"/>
  </r>
  <r>
    <x v="15"/>
    <s v="Dukes County"/>
    <x v="557"/>
    <x v="15"/>
    <x v="469"/>
    <s v="Atlantic Coast Basin"/>
    <x v="34"/>
    <m/>
    <s v="CENSARA_AVG"/>
  </r>
  <r>
    <x v="5"/>
    <s v="Cottonwood County"/>
    <x v="585"/>
    <x v="5"/>
    <x v="492"/>
    <s v="Sioux Uplift"/>
    <x v="22"/>
    <m/>
    <s v="CENSARA_AVG"/>
  </r>
  <r>
    <x v="12"/>
    <s v="Schuyler County"/>
    <x v="586"/>
    <x v="12"/>
    <x v="493"/>
    <s v="Appalachian Basin (Eastern Overthrust Area)"/>
    <x v="38"/>
    <m/>
    <s v="CENSARA_AVG"/>
  </r>
  <r>
    <x v="5"/>
    <s v="Murray County"/>
    <x v="587"/>
    <x v="5"/>
    <x v="494"/>
    <s v="Sioux Uplift"/>
    <x v="22"/>
    <m/>
    <s v="CENSARA_AVG"/>
  </r>
  <r>
    <x v="13"/>
    <s v="Sanborn County"/>
    <x v="588"/>
    <x v="13"/>
    <x v="495"/>
    <s v="Sioux Uplift"/>
    <x v="22"/>
    <m/>
    <s v="CENSARA_AVG"/>
  </r>
  <r>
    <x v="5"/>
    <s v="Pipestone County"/>
    <x v="589"/>
    <x v="5"/>
    <x v="496"/>
    <s v="Sioux Uplift"/>
    <x v="22"/>
    <m/>
    <s v="CENSARA_AVG"/>
  </r>
  <r>
    <x v="13"/>
    <s v="Moody County"/>
    <x v="590"/>
    <x v="13"/>
    <x v="497"/>
    <s v="Sioux Uplift"/>
    <x v="22"/>
    <m/>
    <s v="CENSARA_AVG"/>
  </r>
  <r>
    <x v="13"/>
    <s v="Miner County"/>
    <x v="591"/>
    <x v="13"/>
    <x v="498"/>
    <s v="Sioux Uplift"/>
    <x v="22"/>
    <m/>
    <s v="CENSARA_AVG"/>
  </r>
  <r>
    <x v="13"/>
    <s v="Lake County"/>
    <x v="592"/>
    <x v="13"/>
    <x v="76"/>
    <s v="Sioux Uplift"/>
    <x v="22"/>
    <m/>
    <s v="CENSARA_AVG"/>
  </r>
  <r>
    <x v="12"/>
    <s v="Tioga County"/>
    <x v="593"/>
    <x v="12"/>
    <x v="499"/>
    <s v="Appalachian Basin (Eastern Overthrust Area)"/>
    <x v="38"/>
    <m/>
    <s v="CENSARA_AVG"/>
  </r>
  <r>
    <x v="2"/>
    <s v="Power County"/>
    <x v="594"/>
    <x v="2"/>
    <x v="500"/>
    <s v="Snake River Basin"/>
    <x v="27"/>
    <m/>
    <s v="CENSARA_AVG"/>
  </r>
  <r>
    <x v="12"/>
    <s v="Steuben County"/>
    <x v="595"/>
    <x v="12"/>
    <x v="501"/>
    <s v="Appalachian Basin (Eastern Overthrust Area)"/>
    <x v="38"/>
    <m/>
    <s v="CENSARA_AVG"/>
  </r>
  <r>
    <x v="14"/>
    <s v="Sublette County"/>
    <x v="596"/>
    <x v="14"/>
    <x v="502"/>
    <s v="Green River Basin"/>
    <x v="39"/>
    <m/>
    <s v="CENSARA_AVG"/>
  </r>
  <r>
    <x v="19"/>
    <s v="Washoe County"/>
    <x v="597"/>
    <x v="19"/>
    <x v="503"/>
    <s v="Southern Oregon Basin"/>
    <x v="28"/>
    <m/>
    <s v="CENSARA_AVG"/>
  </r>
  <r>
    <x v="5"/>
    <s v="Watonwan County"/>
    <x v="598"/>
    <x v="5"/>
    <x v="504"/>
    <s v="Sioux Uplift"/>
    <x v="22"/>
    <m/>
    <s v="CENSARA_AVG"/>
  </r>
  <r>
    <x v="14"/>
    <s v="Lincoln County"/>
    <x v="599"/>
    <x v="14"/>
    <x v="42"/>
    <s v="Central Western Overthrust"/>
    <x v="40"/>
    <m/>
    <s v="CENSARA_AVG"/>
  </r>
  <r>
    <x v="8"/>
    <s v="Gratiot County"/>
    <x v="600"/>
    <x v="8"/>
    <x v="505"/>
    <s v="Michigan Basin"/>
    <x v="24"/>
    <m/>
    <s v="CENSARA_AVG"/>
  </r>
  <r>
    <x v="2"/>
    <s v="Jerome County"/>
    <x v="601"/>
    <x v="2"/>
    <x v="506"/>
    <s v="Snake River Basin"/>
    <x v="27"/>
    <m/>
    <s v="CENSARA_AVG"/>
  </r>
  <r>
    <x v="18"/>
    <s v="Middlesex County"/>
    <x v="602"/>
    <x v="18"/>
    <x v="349"/>
    <s v="New England Province"/>
    <x v="15"/>
    <m/>
    <s v="CENSARA_AVG"/>
  </r>
  <r>
    <x v="8"/>
    <s v="Lapeer County"/>
    <x v="603"/>
    <x v="8"/>
    <x v="507"/>
    <s v="Michigan Basin"/>
    <x v="24"/>
    <m/>
    <s v="CENSARA_AVG"/>
  </r>
  <r>
    <x v="13"/>
    <s v="Jackson County"/>
    <x v="604"/>
    <x v="13"/>
    <x v="331"/>
    <s v="Sioux Uplift"/>
    <x v="22"/>
    <m/>
    <s v="CENSARA_AVG"/>
  </r>
  <r>
    <x v="15"/>
    <s v="Dukes County"/>
    <x v="557"/>
    <x v="15"/>
    <x v="469"/>
    <s v="Atlantic Coast Basin"/>
    <x v="34"/>
    <m/>
    <s v="CENSARA_AVG"/>
  </r>
  <r>
    <x v="8"/>
    <s v="Montcalm County"/>
    <x v="605"/>
    <x v="8"/>
    <x v="508"/>
    <s v="Michigan Basin"/>
    <x v="24"/>
    <m/>
    <s v="CENSARA_AVG"/>
  </r>
  <r>
    <x v="13"/>
    <s v="Custer County"/>
    <x v="606"/>
    <x v="13"/>
    <x v="202"/>
    <s v="Powder River Basin"/>
    <x v="25"/>
    <m/>
    <s v="CENSARA_AVG"/>
  </r>
  <r>
    <x v="16"/>
    <s v="Trinity County"/>
    <x v="607"/>
    <x v="16"/>
    <x v="509"/>
    <s v="Klamath Mountains Province"/>
    <x v="31"/>
    <m/>
    <s v="CENSARA_AVG"/>
  </r>
  <r>
    <x v="12"/>
    <s v="Sullivan County"/>
    <x v="608"/>
    <x v="12"/>
    <x v="293"/>
    <s v="Appalachian Basin"/>
    <x v="30"/>
    <m/>
    <s v="CENSARA_AVG"/>
  </r>
  <r>
    <x v="19"/>
    <s v="Humboldt County"/>
    <x v="609"/>
    <x v="19"/>
    <x v="458"/>
    <s v="Great Basin Province"/>
    <x v="41"/>
    <m/>
    <s v="CENSARA_AVG"/>
  </r>
  <r>
    <x v="8"/>
    <s v="St. Clair County"/>
    <x v="610"/>
    <x v="8"/>
    <x v="510"/>
    <s v="Michigan Basin"/>
    <x v="24"/>
    <m/>
    <s v="CENSARA_AVG"/>
  </r>
  <r>
    <x v="18"/>
    <s v="New Haven County"/>
    <x v="611"/>
    <x v="18"/>
    <x v="511"/>
    <s v="New England Province"/>
    <x v="15"/>
    <m/>
    <s v="CENSARA_AVG"/>
  </r>
  <r>
    <x v="2"/>
    <s v="Bannock County"/>
    <x v="612"/>
    <x v="2"/>
    <x v="512"/>
    <s v="Snake River Basin"/>
    <x v="27"/>
    <m/>
    <s v="CENSARA_AVG"/>
  </r>
  <r>
    <x v="12"/>
    <s v="Allegany County"/>
    <x v="613"/>
    <x v="12"/>
    <x v="513"/>
    <s v="Appalachian Basin (Eastern Overthrust Area)"/>
    <x v="38"/>
    <m/>
    <s v="CENSARA_AVG"/>
  </r>
  <r>
    <x v="5"/>
    <s v="Houston County"/>
    <x v="614"/>
    <x v="5"/>
    <x v="514"/>
    <s v="Iowa Shelf"/>
    <x v="35"/>
    <m/>
    <s v="CENSARA_AVG"/>
  </r>
  <r>
    <x v="12"/>
    <s v="Chemung County"/>
    <x v="615"/>
    <x v="12"/>
    <x v="515"/>
    <s v="Appalachian Basin (Eastern Overthrust Area)"/>
    <x v="38"/>
    <m/>
    <s v="CENSARA_AVG"/>
  </r>
  <r>
    <x v="5"/>
    <s v="Fillmore County"/>
    <x v="616"/>
    <x v="5"/>
    <x v="516"/>
    <s v="Iowa Shelf"/>
    <x v="35"/>
    <m/>
    <s v="CENSARA_AVG"/>
  </r>
  <r>
    <x v="8"/>
    <s v="Genesee County"/>
    <x v="617"/>
    <x v="8"/>
    <x v="439"/>
    <s v="Michigan Basin"/>
    <x v="24"/>
    <m/>
    <s v="CENSARA_AVG"/>
  </r>
  <r>
    <x v="13"/>
    <s v="Brule County"/>
    <x v="618"/>
    <x v="13"/>
    <x v="517"/>
    <s v="Sioux Uplift"/>
    <x v="22"/>
    <m/>
    <s v="CENSARA_AVG"/>
  </r>
  <r>
    <x v="13"/>
    <s v="Aurora County"/>
    <x v="619"/>
    <x v="13"/>
    <x v="518"/>
    <s v="Sioux Uplift"/>
    <x v="22"/>
    <m/>
    <s v="CENSARA_AVG"/>
  </r>
  <r>
    <x v="8"/>
    <s v="Muskegon County"/>
    <x v="620"/>
    <x v="8"/>
    <x v="519"/>
    <s v="Michigan Basin"/>
    <x v="24"/>
    <m/>
    <s v="CENSARA_AVG"/>
  </r>
  <r>
    <x v="14"/>
    <s v="Natrona County"/>
    <x v="621"/>
    <x v="14"/>
    <x v="520"/>
    <s v="Wind River Basin"/>
    <x v="36"/>
    <m/>
    <s v="CENSARA_AVG"/>
  </r>
  <r>
    <x v="2"/>
    <s v="Caribou County"/>
    <x v="622"/>
    <x v="2"/>
    <x v="521"/>
    <s v="Central Western Overthrust"/>
    <x v="32"/>
    <m/>
    <s v="CENSARA_AVG"/>
  </r>
  <r>
    <x v="12"/>
    <s v="Cattaraugus County"/>
    <x v="623"/>
    <x v="12"/>
    <x v="522"/>
    <s v="Appalachian Basin (Eastern Overthrust Area)"/>
    <x v="38"/>
    <m/>
    <s v="CENSARA_AVG"/>
  </r>
  <r>
    <x v="13"/>
    <s v="Mellette County"/>
    <x v="624"/>
    <x v="13"/>
    <x v="523"/>
    <s v="Sioux Uplift"/>
    <x v="22"/>
    <m/>
    <s v="CENSARA_AVG"/>
  </r>
  <r>
    <x v="5"/>
    <s v="Mower County"/>
    <x v="625"/>
    <x v="5"/>
    <x v="524"/>
    <s v="Iowa Shelf"/>
    <x v="35"/>
    <m/>
    <s v="CENSARA_AVG"/>
  </r>
  <r>
    <x v="11"/>
    <s v="Dodge County"/>
    <x v="626"/>
    <x v="11"/>
    <x v="479"/>
    <s v="Wisconsin Arch"/>
    <x v="23"/>
    <m/>
    <s v="CENSARA_AVG"/>
  </r>
  <r>
    <x v="18"/>
    <s v="Fairfield County"/>
    <x v="627"/>
    <x v="18"/>
    <x v="525"/>
    <s v="New England Province"/>
    <x v="15"/>
    <m/>
    <s v="CENSARA_AVG"/>
  </r>
  <r>
    <x v="5"/>
    <s v="Freeborn County"/>
    <x v="628"/>
    <x v="5"/>
    <x v="526"/>
    <s v="Iowa Shelf"/>
    <x v="35"/>
    <m/>
    <s v="CENSARA_AVG"/>
  </r>
  <r>
    <x v="18"/>
    <s v="New London County"/>
    <x v="577"/>
    <x v="18"/>
    <x v="486"/>
    <s v="New England Province"/>
    <x v="15"/>
    <m/>
    <s v="CENSARA_AVG"/>
  </r>
  <r>
    <x v="11"/>
    <s v="Vernon County"/>
    <x v="629"/>
    <x v="11"/>
    <x v="527"/>
    <s v="Wisconsin Arch"/>
    <x v="23"/>
    <m/>
    <s v="CENSARA_AVG"/>
  </r>
  <r>
    <x v="20"/>
    <s v="Wayne County"/>
    <x v="630"/>
    <x v="20"/>
    <x v="390"/>
    <s v="Appalachian Basin"/>
    <x v="30"/>
    <m/>
    <s v="CENSARA_AVG"/>
  </r>
  <r>
    <x v="5"/>
    <s v="Faribault County"/>
    <x v="631"/>
    <x v="5"/>
    <x v="528"/>
    <s v="Iowa Shelf"/>
    <x v="35"/>
    <m/>
    <s v="CENSARA_AVG"/>
  </r>
  <r>
    <x v="11"/>
    <s v="Columbia County"/>
    <x v="632"/>
    <x v="11"/>
    <x v="100"/>
    <s v="Wisconsin Arch"/>
    <x v="23"/>
    <m/>
    <s v="CENSARA_AVG"/>
  </r>
  <r>
    <x v="17"/>
    <s v="Washington County"/>
    <x v="560"/>
    <x v="17"/>
    <x v="91"/>
    <s v="New England Province"/>
    <x v="15"/>
    <m/>
    <s v="CENSARA_AVG"/>
  </r>
  <r>
    <x v="20"/>
    <s v="Susquehanna County"/>
    <x v="633"/>
    <x v="20"/>
    <x v="529"/>
    <s v="Appalachian Basin (Eastern Overthrust Area)"/>
    <x v="38"/>
    <m/>
    <s v="CENSARA_AVG"/>
  </r>
  <r>
    <x v="11"/>
    <s v="Ozaukee County"/>
    <x v="634"/>
    <x v="11"/>
    <x v="530"/>
    <s v="Michigan Basin"/>
    <x v="24"/>
    <m/>
    <s v="CENSARA_AVG"/>
  </r>
  <r>
    <x v="5"/>
    <s v="Martin County"/>
    <x v="635"/>
    <x v="5"/>
    <x v="531"/>
    <s v="Iowa Shelf"/>
    <x v="35"/>
    <m/>
    <s v="CENSARA_AVG"/>
  </r>
  <r>
    <x v="12"/>
    <s v="Suffolk County"/>
    <x v="636"/>
    <x v="12"/>
    <x v="368"/>
    <s v="Atlantic Coast Basin"/>
    <x v="34"/>
    <m/>
    <s v="CENSARA_AVG"/>
  </r>
  <r>
    <x v="5"/>
    <s v="Jackson County"/>
    <x v="637"/>
    <x v="5"/>
    <x v="331"/>
    <s v="Sioux Uplift"/>
    <x v="22"/>
    <m/>
    <s v="CENSARA_AVG"/>
  </r>
  <r>
    <x v="16"/>
    <s v="Humboldt County"/>
    <x v="544"/>
    <x v="16"/>
    <x v="458"/>
    <s v="Eel River Basin"/>
    <x v="37"/>
    <m/>
    <s v="CENSARA_AVG"/>
  </r>
  <r>
    <x v="11"/>
    <s v="Washington County"/>
    <x v="638"/>
    <x v="11"/>
    <x v="91"/>
    <s v="Wisconsin Arch"/>
    <x v="23"/>
    <m/>
    <s v="CENSARA_AVG"/>
  </r>
  <r>
    <x v="12"/>
    <s v="Chautauqua County"/>
    <x v="639"/>
    <x v="12"/>
    <x v="532"/>
    <s v="Appalachian Basin (Eastern Overthrust Area)"/>
    <x v="38"/>
    <m/>
    <s v="CENSARA_AVG"/>
  </r>
  <r>
    <x v="5"/>
    <s v="Nobles County"/>
    <x v="640"/>
    <x v="5"/>
    <x v="533"/>
    <s v="Sioux Uplift"/>
    <x v="22"/>
    <m/>
    <s v="CENSARA_AVG"/>
  </r>
  <r>
    <x v="13"/>
    <s v="Davison County"/>
    <x v="641"/>
    <x v="13"/>
    <x v="534"/>
    <s v="Sioux Uplift"/>
    <x v="22"/>
    <m/>
    <s v="CENSARA_AVG"/>
  </r>
  <r>
    <x v="16"/>
    <s v="Shasta County"/>
    <x v="642"/>
    <x v="16"/>
    <x v="535"/>
    <s v="Klamath Mountains Province"/>
    <x v="31"/>
    <m/>
    <s v="CENSARA_AVG"/>
  </r>
  <r>
    <x v="5"/>
    <s v="Rock County"/>
    <x v="643"/>
    <x v="5"/>
    <x v="536"/>
    <s v="Sioux Uplift"/>
    <x v="22"/>
    <m/>
    <s v="CENSARA_AVG"/>
  </r>
  <r>
    <x v="13"/>
    <s v="Hanson County"/>
    <x v="644"/>
    <x v="13"/>
    <x v="537"/>
    <s v="Sioux Uplift"/>
    <x v="22"/>
    <m/>
    <s v="CENSARA_AVG"/>
  </r>
  <r>
    <x v="13"/>
    <s v="McCook County"/>
    <x v="645"/>
    <x v="13"/>
    <x v="538"/>
    <s v="Sioux Uplift"/>
    <x v="22"/>
    <m/>
    <s v="CENSARA_AVG"/>
  </r>
  <r>
    <x v="13"/>
    <s v="Minnehaha County"/>
    <x v="646"/>
    <x v="13"/>
    <x v="539"/>
    <s v="Sioux Uplift"/>
    <x v="22"/>
    <m/>
    <s v="CENSARA_AVG"/>
  </r>
  <r>
    <x v="11"/>
    <s v="Sauk County"/>
    <x v="647"/>
    <x v="11"/>
    <x v="540"/>
    <s v="Wisconsin Arch"/>
    <x v="23"/>
    <m/>
    <s v="CENSARA_AVG"/>
  </r>
  <r>
    <x v="8"/>
    <s v="Kent County"/>
    <x v="648"/>
    <x v="8"/>
    <x v="459"/>
    <s v="Michigan Basin"/>
    <x v="24"/>
    <m/>
    <s v="CENSARA_AVG"/>
  </r>
  <r>
    <x v="14"/>
    <s v="Converse County"/>
    <x v="649"/>
    <x v="14"/>
    <x v="541"/>
    <s v="Powder River Basin"/>
    <x v="25"/>
    <m/>
    <s v="CENSARA_AVG"/>
  </r>
  <r>
    <x v="13"/>
    <s v="Shannon County"/>
    <x v="650"/>
    <x v="13"/>
    <x v="542"/>
    <s v="Chadron Arch"/>
    <x v="42"/>
    <s v="Cambridge Arch-Central Kansas Uplift"/>
    <s v="CENSARA_EXTENSION"/>
  </r>
  <r>
    <x v="8"/>
    <s v="Shiawassee County"/>
    <x v="651"/>
    <x v="8"/>
    <x v="543"/>
    <s v="Michigan Basin"/>
    <x v="24"/>
    <m/>
    <s v="CENSARA_AVG"/>
  </r>
  <r>
    <x v="13"/>
    <s v="Tripp County"/>
    <x v="652"/>
    <x v="13"/>
    <x v="544"/>
    <s v="Sioux Uplift"/>
    <x v="22"/>
    <m/>
    <s v="CENSARA_AVG"/>
  </r>
  <r>
    <x v="12"/>
    <s v="Putnam County"/>
    <x v="653"/>
    <x v="12"/>
    <x v="545"/>
    <s v="New England Province"/>
    <x v="15"/>
    <m/>
    <s v="CENSARA_AVG"/>
  </r>
  <r>
    <x v="2"/>
    <s v="Cassia County"/>
    <x v="654"/>
    <x v="2"/>
    <x v="546"/>
    <s v="Great Basin Province"/>
    <x v="41"/>
    <m/>
    <s v="CENSARA_AVG"/>
  </r>
  <r>
    <x v="20"/>
    <s v="Bradford County"/>
    <x v="655"/>
    <x v="20"/>
    <x v="547"/>
    <s v="Appalachian Basin (Eastern Overthrust Area)"/>
    <x v="38"/>
    <m/>
    <s v="CENSARA_AVG"/>
  </r>
  <r>
    <x v="12"/>
    <s v="Orange County"/>
    <x v="656"/>
    <x v="12"/>
    <x v="248"/>
    <s v="Appalachian Basin (Eastern Overthrust Area)"/>
    <x v="38"/>
    <m/>
    <s v="CENSARA_AVG"/>
  </r>
  <r>
    <x v="8"/>
    <s v="Clinton County"/>
    <x v="657"/>
    <x v="8"/>
    <x v="203"/>
    <s v="Michigan Basin"/>
    <x v="24"/>
    <m/>
    <s v="CENSARA_AVG"/>
  </r>
  <r>
    <x v="14"/>
    <s v="Niobrara County"/>
    <x v="658"/>
    <x v="14"/>
    <x v="548"/>
    <s v="Powder River Basin"/>
    <x v="25"/>
    <m/>
    <s v="CENSARA_AVG"/>
  </r>
  <r>
    <x v="11"/>
    <s v="Richland County"/>
    <x v="659"/>
    <x v="11"/>
    <x v="122"/>
    <s v="Wisconsin Arch"/>
    <x v="23"/>
    <m/>
    <s v="CENSARA_AVG"/>
  </r>
  <r>
    <x v="12"/>
    <s v="Suffolk County"/>
    <x v="636"/>
    <x v="12"/>
    <x v="368"/>
    <s v="Atlantic Coast Basin"/>
    <x v="34"/>
    <m/>
    <s v="CENSARA_AVG"/>
  </r>
  <r>
    <x v="8"/>
    <s v="Macomb County"/>
    <x v="660"/>
    <x v="8"/>
    <x v="549"/>
    <s v="Michigan Basin"/>
    <x v="24"/>
    <m/>
    <s v="CENSARA_AVG"/>
  </r>
  <r>
    <x v="8"/>
    <s v="Ionia County"/>
    <x v="661"/>
    <x v="8"/>
    <x v="550"/>
    <s v="Michigan Basin"/>
    <x v="24"/>
    <m/>
    <s v="CENSARA_AVG"/>
  </r>
  <r>
    <x v="8"/>
    <s v="Ottawa County"/>
    <x v="662"/>
    <x v="8"/>
    <x v="551"/>
    <s v="Michigan Basin"/>
    <x v="24"/>
    <m/>
    <s v="CENSARA_AVG"/>
  </r>
  <r>
    <x v="12"/>
    <s v="Suffolk County"/>
    <x v="636"/>
    <x v="12"/>
    <x v="368"/>
    <s v="Atlantic Coast Basin"/>
    <x v="34"/>
    <m/>
    <s v="CENSARA_AVG"/>
  </r>
  <r>
    <x v="13"/>
    <s v="Fall River County"/>
    <x v="663"/>
    <x v="13"/>
    <x v="552"/>
    <s v="Powder River Basin"/>
    <x v="25"/>
    <m/>
    <s v="CENSARA_AVG"/>
  </r>
  <r>
    <x v="12"/>
    <s v="Suffolk County"/>
    <x v="636"/>
    <x v="12"/>
    <x v="368"/>
    <s v="Atlantic Coast Basin"/>
    <x v="34"/>
    <m/>
    <s v="CENSARA_AVG"/>
  </r>
  <r>
    <x v="8"/>
    <s v="Oakland County"/>
    <x v="664"/>
    <x v="8"/>
    <x v="553"/>
    <s v="Michigan Basin"/>
    <x v="24"/>
    <m/>
    <s v="CENSARA_AVG"/>
  </r>
  <r>
    <x v="20"/>
    <s v="Tioga County"/>
    <x v="665"/>
    <x v="20"/>
    <x v="499"/>
    <s v="Appalachian Basin (Eastern Overthrust Area)"/>
    <x v="38"/>
    <m/>
    <s v="CENSARA_AVG"/>
  </r>
  <r>
    <x v="21"/>
    <s v="Allamakee County"/>
    <x v="666"/>
    <x v="21"/>
    <x v="554"/>
    <s v="Iowa Shelf"/>
    <x v="35"/>
    <m/>
    <s v="CENSARA_AVG"/>
  </r>
  <r>
    <x v="19"/>
    <s v="Elko County"/>
    <x v="667"/>
    <x v="19"/>
    <x v="555"/>
    <s v="Great Basin Province"/>
    <x v="41"/>
    <m/>
    <s v="CENSARA_AVG"/>
  </r>
  <r>
    <x v="12"/>
    <s v="Westchester County"/>
    <x v="668"/>
    <x v="12"/>
    <x v="556"/>
    <s v="New England Province"/>
    <x v="15"/>
    <m/>
    <s v="CENSARA_AVG"/>
  </r>
  <r>
    <x v="21"/>
    <s v="Winneshiek County"/>
    <x v="669"/>
    <x v="21"/>
    <x v="557"/>
    <s v="Iowa Shelf"/>
    <x v="35"/>
    <m/>
    <s v="CENSARA_AVG"/>
  </r>
  <r>
    <x v="16"/>
    <s v="Lassen County"/>
    <x v="670"/>
    <x v="16"/>
    <x v="558"/>
    <s v="Southern Oregon Basin"/>
    <x v="28"/>
    <m/>
    <s v="CENSARA_AVG"/>
  </r>
  <r>
    <x v="12"/>
    <s v="Suffolk County"/>
    <x v="636"/>
    <x v="12"/>
    <x v="368"/>
    <s v="Atlantic Coast Basin"/>
    <x v="34"/>
    <m/>
    <s v="CENSARA_AVG"/>
  </r>
  <r>
    <x v="21"/>
    <s v="Howard County"/>
    <x v="671"/>
    <x v="21"/>
    <x v="559"/>
    <s v="Iowa Shelf"/>
    <x v="35"/>
    <m/>
    <s v="CENSARA_AVG"/>
  </r>
  <r>
    <x v="11"/>
    <s v="Crawford County"/>
    <x v="672"/>
    <x v="11"/>
    <x v="339"/>
    <s v="Wisconsin Arch"/>
    <x v="23"/>
    <m/>
    <s v="CENSARA_AVG"/>
  </r>
  <r>
    <x v="21"/>
    <s v="Mitchell County"/>
    <x v="673"/>
    <x v="21"/>
    <x v="560"/>
    <s v="Iowa Shelf"/>
    <x v="35"/>
    <m/>
    <s v="CENSARA_AVG"/>
  </r>
  <r>
    <x v="20"/>
    <s v="Pike County"/>
    <x v="674"/>
    <x v="20"/>
    <x v="561"/>
    <s v="Appalachian Basin"/>
    <x v="30"/>
    <m/>
    <s v="CENSARA_AVG"/>
  </r>
  <r>
    <x v="21"/>
    <s v="Worth County"/>
    <x v="675"/>
    <x v="21"/>
    <x v="562"/>
    <s v="Iowa Shelf"/>
    <x v="35"/>
    <m/>
    <s v="CENSARA_AVG"/>
  </r>
  <r>
    <x v="21"/>
    <s v="Winnebago County"/>
    <x v="676"/>
    <x v="21"/>
    <x v="447"/>
    <s v="Iowa Shelf"/>
    <x v="35"/>
    <m/>
    <s v="CENSARA_AVG"/>
  </r>
  <r>
    <x v="11"/>
    <s v="Dane County"/>
    <x v="677"/>
    <x v="11"/>
    <x v="563"/>
    <s v="Wisconsin Arch"/>
    <x v="23"/>
    <m/>
    <s v="CENSARA_AVG"/>
  </r>
  <r>
    <x v="21"/>
    <s v="Kossuth County"/>
    <x v="678"/>
    <x v="21"/>
    <x v="564"/>
    <s v="Iowa Shelf"/>
    <x v="35"/>
    <m/>
    <s v="CENSARA_AVG"/>
  </r>
  <r>
    <x v="20"/>
    <s v="Lackawanna County"/>
    <x v="679"/>
    <x v="20"/>
    <x v="565"/>
    <s v="Appalachian Basin (Eastern Overthrust Area)"/>
    <x v="38"/>
    <m/>
    <s v="CENSARA_AVG"/>
  </r>
  <r>
    <x v="20"/>
    <s v="Potter County"/>
    <x v="680"/>
    <x v="20"/>
    <x v="356"/>
    <s v="Appalachian Basin (Eastern Overthrust Area)"/>
    <x v="38"/>
    <m/>
    <s v="CENSARA_AVG"/>
  </r>
  <r>
    <x v="21"/>
    <s v="Emmet County"/>
    <x v="681"/>
    <x v="21"/>
    <x v="261"/>
    <s v="Iowa Shelf"/>
    <x v="35"/>
    <m/>
    <s v="CENSARA_AVG"/>
  </r>
  <r>
    <x v="11"/>
    <s v="Milwaukee County"/>
    <x v="682"/>
    <x v="11"/>
    <x v="566"/>
    <s v="Michigan Basin"/>
    <x v="24"/>
    <m/>
    <s v="CENSARA_AVG"/>
  </r>
  <r>
    <x v="13"/>
    <s v="Gregory County"/>
    <x v="683"/>
    <x v="13"/>
    <x v="567"/>
    <s v="Sioux Uplift"/>
    <x v="22"/>
    <m/>
    <s v="CENSARA_AVG"/>
  </r>
  <r>
    <x v="21"/>
    <s v="Dickinson County"/>
    <x v="684"/>
    <x v="21"/>
    <x v="249"/>
    <s v="Iowa Shelf"/>
    <x v="35"/>
    <m/>
    <s v="CENSARA_AVG"/>
  </r>
  <r>
    <x v="13"/>
    <s v="Charles Mix County"/>
    <x v="685"/>
    <x v="13"/>
    <x v="568"/>
    <s v="Sioux Uplift"/>
    <x v="22"/>
    <m/>
    <s v="CENSARA_AVG"/>
  </r>
  <r>
    <x v="21"/>
    <s v="Osceola County"/>
    <x v="686"/>
    <x v="21"/>
    <x v="421"/>
    <s v="Iowa Shelf"/>
    <x v="35"/>
    <m/>
    <s v="CENSARA_AVG"/>
  </r>
  <r>
    <x v="11"/>
    <s v="Waukesha County"/>
    <x v="687"/>
    <x v="11"/>
    <x v="569"/>
    <s v="Wisconsin Arch"/>
    <x v="23"/>
    <m/>
    <s v="CENSARA_AVG"/>
  </r>
  <r>
    <x v="13"/>
    <s v="Douglas County"/>
    <x v="688"/>
    <x v="13"/>
    <x v="49"/>
    <s v="Sioux Uplift"/>
    <x v="22"/>
    <m/>
    <s v="CENSARA_AVG"/>
  </r>
  <r>
    <x v="21"/>
    <s v="Lyon County"/>
    <x v="689"/>
    <x v="21"/>
    <x v="431"/>
    <s v="Iowa Shelf"/>
    <x v="35"/>
    <m/>
    <s v="CENSARA_AVG"/>
  </r>
  <r>
    <x v="13"/>
    <s v="Hutchinson County"/>
    <x v="690"/>
    <x v="13"/>
    <x v="570"/>
    <s v="Sioux Uplift"/>
    <x v="22"/>
    <m/>
    <s v="CENSARA_AVG"/>
  </r>
  <r>
    <x v="13"/>
    <s v="Lincoln County"/>
    <x v="691"/>
    <x v="13"/>
    <x v="42"/>
    <s v="Sioux Uplift"/>
    <x v="22"/>
    <m/>
    <s v="CENSARA_AVG"/>
  </r>
  <r>
    <x v="13"/>
    <s v="Turner County"/>
    <x v="692"/>
    <x v="13"/>
    <x v="571"/>
    <s v="Sioux Uplift"/>
    <x v="22"/>
    <m/>
    <s v="CENSARA_AVG"/>
  </r>
  <r>
    <x v="12"/>
    <s v="Rockland County"/>
    <x v="693"/>
    <x v="12"/>
    <x v="572"/>
    <s v="New England Province"/>
    <x v="15"/>
    <m/>
    <s v="CENSARA_AVG"/>
  </r>
  <r>
    <x v="8"/>
    <s v="Livingston County"/>
    <x v="694"/>
    <x v="8"/>
    <x v="454"/>
    <s v="Michigan Basin"/>
    <x v="24"/>
    <m/>
    <s v="CENSARA_AVG"/>
  </r>
  <r>
    <x v="20"/>
    <s v="Wyoming County"/>
    <x v="695"/>
    <x v="20"/>
    <x v="472"/>
    <s v="Appalachian Basin (Eastern Overthrust Area)"/>
    <x v="38"/>
    <m/>
    <s v="CENSARA_AVG"/>
  </r>
  <r>
    <x v="13"/>
    <s v="Bennett County"/>
    <x v="696"/>
    <x v="13"/>
    <x v="573"/>
    <s v="Sioux Uplift"/>
    <x v="22"/>
    <m/>
    <s v="CENSARA_AVG"/>
  </r>
  <r>
    <x v="11"/>
    <s v="Jefferson County"/>
    <x v="697"/>
    <x v="11"/>
    <x v="34"/>
    <s v="Wisconsin Arch"/>
    <x v="23"/>
    <m/>
    <s v="CENSARA_AVG"/>
  </r>
  <r>
    <x v="2"/>
    <s v="Oneida County"/>
    <x v="698"/>
    <x v="2"/>
    <x v="284"/>
    <s v="Great Basin Province"/>
    <x v="41"/>
    <m/>
    <s v="CENSARA_AVG"/>
  </r>
  <r>
    <x v="20"/>
    <s v="Erie County"/>
    <x v="699"/>
    <x v="20"/>
    <x v="457"/>
    <s v="Appalachian Basin"/>
    <x v="30"/>
    <m/>
    <s v="CENSARA_AVG"/>
  </r>
  <r>
    <x v="8"/>
    <s v="St. Clair County"/>
    <x v="610"/>
    <x v="8"/>
    <x v="510"/>
    <s v="Michigan Basin"/>
    <x v="24"/>
    <m/>
    <s v="CENSARA_AVG"/>
  </r>
  <r>
    <x v="8"/>
    <s v="St. Clair County"/>
    <x v="610"/>
    <x v="8"/>
    <x v="510"/>
    <s v="Michigan Basin"/>
    <x v="24"/>
    <m/>
    <s v="CENSARA_AVG"/>
  </r>
  <r>
    <x v="8"/>
    <s v="St. Clair County"/>
    <x v="610"/>
    <x v="8"/>
    <x v="510"/>
    <s v="Michigan Basin"/>
    <x v="24"/>
    <m/>
    <s v="CENSARA_AVG"/>
  </r>
  <r>
    <x v="13"/>
    <s v="Todd County"/>
    <x v="700"/>
    <x v="13"/>
    <x v="258"/>
    <s v="Sioux Uplift"/>
    <x v="22"/>
    <m/>
    <s v="CENSARA_AVG"/>
  </r>
  <r>
    <x v="2"/>
    <s v="Bear Lake County"/>
    <x v="701"/>
    <x v="2"/>
    <x v="574"/>
    <s v="Central Western Overthrust"/>
    <x v="32"/>
    <m/>
    <s v="CENSARA_AVG"/>
  </r>
  <r>
    <x v="8"/>
    <s v="Ingham County"/>
    <x v="702"/>
    <x v="8"/>
    <x v="575"/>
    <s v="Michigan Basin"/>
    <x v="24"/>
    <m/>
    <s v="CENSARA_AVG"/>
  </r>
  <r>
    <x v="8"/>
    <s v="St. Clair County"/>
    <x v="610"/>
    <x v="8"/>
    <x v="510"/>
    <s v="Michigan Basin"/>
    <x v="24"/>
    <m/>
    <s v="CENSARA_AVG"/>
  </r>
  <r>
    <x v="20"/>
    <s v="Mc Kean County"/>
    <x v="703"/>
    <x v="20"/>
    <x v="576"/>
    <s v="Appalachian Basin (Eastern Overthrust Area)"/>
    <x v="38"/>
    <m/>
    <s v="CENSARA_AVG"/>
  </r>
  <r>
    <x v="8"/>
    <s v="St. Clair County"/>
    <x v="610"/>
    <x v="8"/>
    <x v="510"/>
    <s v="Michigan Basin"/>
    <x v="24"/>
    <m/>
    <s v="CENSARA_AVG"/>
  </r>
  <r>
    <x v="8"/>
    <s v="St. Clair County"/>
    <x v="610"/>
    <x v="8"/>
    <x v="510"/>
    <s v="Michigan Basin"/>
    <x v="24"/>
    <m/>
    <s v="CENSARA_AVG"/>
  </r>
  <r>
    <x v="11"/>
    <s v="Iowa County"/>
    <x v="704"/>
    <x v="11"/>
    <x v="577"/>
    <s v="Wisconsin Arch"/>
    <x v="23"/>
    <m/>
    <s v="CENSARA_AVG"/>
  </r>
  <r>
    <x v="8"/>
    <s v="St. Clair County"/>
    <x v="610"/>
    <x v="8"/>
    <x v="510"/>
    <s v="Michigan Basin"/>
    <x v="24"/>
    <m/>
    <s v="CENSARA_AVG"/>
  </r>
  <r>
    <x v="22"/>
    <s v="Sussex County"/>
    <x v="705"/>
    <x v="22"/>
    <x v="578"/>
    <s v="Appalachian Basin (Eastern Overthrust Area)"/>
    <x v="38"/>
    <m/>
    <s v="CENSARA_AVG"/>
  </r>
  <r>
    <x v="8"/>
    <s v="Eaton County"/>
    <x v="706"/>
    <x v="8"/>
    <x v="579"/>
    <s v="Michigan Basin"/>
    <x v="24"/>
    <m/>
    <s v="CENSARA_AVG"/>
  </r>
  <r>
    <x v="11"/>
    <s v="Grant County"/>
    <x v="707"/>
    <x v="11"/>
    <x v="52"/>
    <s v="Wisconsin Arch"/>
    <x v="23"/>
    <m/>
    <s v="CENSARA_AVG"/>
  </r>
  <r>
    <x v="8"/>
    <s v="St. Clair County"/>
    <x v="610"/>
    <x v="8"/>
    <x v="510"/>
    <s v="Michigan Basin"/>
    <x v="24"/>
    <m/>
    <s v="CENSARA_AVG"/>
  </r>
  <r>
    <x v="8"/>
    <s v="Barry County"/>
    <x v="708"/>
    <x v="8"/>
    <x v="580"/>
    <s v="Michigan Basin"/>
    <x v="24"/>
    <m/>
    <s v="CENSARA_AVG"/>
  </r>
  <r>
    <x v="20"/>
    <s v="Warren County"/>
    <x v="709"/>
    <x v="20"/>
    <x v="296"/>
    <s v="Appalachian Basin (Eastern Overthrust Area)"/>
    <x v="38"/>
    <m/>
    <s v="CENSARA_AVG"/>
  </r>
  <r>
    <x v="21"/>
    <s v="Cerro Gordo County"/>
    <x v="710"/>
    <x v="21"/>
    <x v="581"/>
    <s v="Iowa Shelf"/>
    <x v="35"/>
    <m/>
    <s v="CENSARA_AVG"/>
  </r>
  <r>
    <x v="2"/>
    <s v="Franklin County"/>
    <x v="711"/>
    <x v="2"/>
    <x v="108"/>
    <s v="Great Basin Province"/>
    <x v="41"/>
    <m/>
    <s v="CENSARA_AVG"/>
  </r>
  <r>
    <x v="20"/>
    <s v="Sullivan County"/>
    <x v="712"/>
    <x v="20"/>
    <x v="293"/>
    <s v="Appalachian Basin (Eastern Overthrust Area)"/>
    <x v="38"/>
    <m/>
    <s v="CENSARA_AVG"/>
  </r>
  <r>
    <x v="22"/>
    <s v="Passaic County"/>
    <x v="713"/>
    <x v="22"/>
    <x v="582"/>
    <s v="Piedmont-Blue Ridge Prov"/>
    <x v="43"/>
    <m/>
    <s v="CENSARA_AVG"/>
  </r>
  <r>
    <x v="21"/>
    <s v="Chickasaw County"/>
    <x v="714"/>
    <x v="21"/>
    <x v="583"/>
    <s v="Iowa Shelf"/>
    <x v="35"/>
    <m/>
    <s v="CENSARA_AVG"/>
  </r>
  <r>
    <x v="21"/>
    <s v="Hancock County"/>
    <x v="715"/>
    <x v="21"/>
    <x v="118"/>
    <s v="Iowa Shelf"/>
    <x v="35"/>
    <m/>
    <s v="CENSARA_AVG"/>
  </r>
  <r>
    <x v="8"/>
    <s v="Allegan County"/>
    <x v="716"/>
    <x v="8"/>
    <x v="584"/>
    <s v="Michigan Basin"/>
    <x v="24"/>
    <m/>
    <s v="CENSARA_AVG"/>
  </r>
  <r>
    <x v="21"/>
    <s v="Floyd County"/>
    <x v="717"/>
    <x v="21"/>
    <x v="585"/>
    <s v="Iowa Shelf"/>
    <x v="35"/>
    <m/>
    <s v="CENSARA_AVG"/>
  </r>
  <r>
    <x v="21"/>
    <s v="Palo Alto County"/>
    <x v="718"/>
    <x v="21"/>
    <x v="586"/>
    <s v="Iowa Shelf"/>
    <x v="35"/>
    <m/>
    <s v="CENSARA_AVG"/>
  </r>
  <r>
    <x v="21"/>
    <s v="Clay County"/>
    <x v="719"/>
    <x v="21"/>
    <x v="206"/>
    <s v="Iowa Shelf"/>
    <x v="35"/>
    <m/>
    <s v="CENSARA_AVG"/>
  </r>
  <r>
    <x v="22"/>
    <s v="Bergen County"/>
    <x v="720"/>
    <x v="22"/>
    <x v="587"/>
    <s v="Piedmont-Blue Ridge Prov"/>
    <x v="43"/>
    <m/>
    <s v="CENSARA_AVG"/>
  </r>
  <r>
    <x v="21"/>
    <s v="O'Brien County"/>
    <x v="721"/>
    <x v="21"/>
    <x v="588"/>
    <s v="Iowa Shelf"/>
    <x v="35"/>
    <m/>
    <s v="CENSARA_AVG"/>
  </r>
  <r>
    <x v="20"/>
    <s v="Luzerne County"/>
    <x v="722"/>
    <x v="20"/>
    <x v="589"/>
    <s v="Appalachian Basin (Eastern Overthrust Area)"/>
    <x v="38"/>
    <m/>
    <s v="CENSARA_AVG"/>
  </r>
  <r>
    <x v="21"/>
    <s v="Sioux County"/>
    <x v="723"/>
    <x v="21"/>
    <x v="256"/>
    <s v="Iowa Shelf"/>
    <x v="35"/>
    <m/>
    <s v="CENSARA_AVG"/>
  </r>
  <r>
    <x v="8"/>
    <s v="Wayne County"/>
    <x v="724"/>
    <x v="8"/>
    <x v="390"/>
    <s v="Michigan Basin"/>
    <x v="24"/>
    <m/>
    <s v="CENSARA_AVG"/>
  </r>
  <r>
    <x v="20"/>
    <s v="Lycoming County"/>
    <x v="725"/>
    <x v="20"/>
    <x v="590"/>
    <s v="Appalachian Basin (Eastern Overthrust Area)"/>
    <x v="38"/>
    <m/>
    <s v="CENSARA_AVG"/>
  </r>
  <r>
    <x v="20"/>
    <s v="Monroe County"/>
    <x v="726"/>
    <x v="20"/>
    <x v="409"/>
    <s v="Appalachian Basin (Eastern Overthrust Area)"/>
    <x v="38"/>
    <m/>
    <s v="CENSARA_AVG"/>
  </r>
  <r>
    <x v="21"/>
    <s v="Clayton County"/>
    <x v="727"/>
    <x v="21"/>
    <x v="591"/>
    <s v="Iowa Shelf"/>
    <x v="35"/>
    <m/>
    <s v="CENSARA_AVG"/>
  </r>
  <r>
    <x v="23"/>
    <s v="Sioux County"/>
    <x v="728"/>
    <x v="23"/>
    <x v="256"/>
    <s v="Denver Basin"/>
    <x v="44"/>
    <s v="Denver Basin"/>
    <s v="CENSARA_2012"/>
  </r>
  <r>
    <x v="12"/>
    <s v="Suffolk County"/>
    <x v="636"/>
    <x v="12"/>
    <x v="368"/>
    <s v="Atlantic Coast Basin"/>
    <x v="34"/>
    <m/>
    <s v="CENSARA_AVG"/>
  </r>
  <r>
    <x v="21"/>
    <s v="Fayette County"/>
    <x v="729"/>
    <x v="21"/>
    <x v="592"/>
    <s v="Iowa Shelf"/>
    <x v="35"/>
    <m/>
    <s v="CENSARA_AVG"/>
  </r>
  <r>
    <x v="12"/>
    <s v="Nassau County"/>
    <x v="730"/>
    <x v="12"/>
    <x v="593"/>
    <s v="Atlantic Coast Basin"/>
    <x v="34"/>
    <m/>
    <s v="CENSARA_AVG"/>
  </r>
  <r>
    <x v="11"/>
    <s v="Racine County"/>
    <x v="731"/>
    <x v="11"/>
    <x v="594"/>
    <s v="Michigan Basin"/>
    <x v="24"/>
    <m/>
    <s v="CENSARA_AVG"/>
  </r>
  <r>
    <x v="24"/>
    <s v="Box Elder County"/>
    <x v="732"/>
    <x v="24"/>
    <x v="595"/>
    <s v="Great Basin Province"/>
    <x v="41"/>
    <m/>
    <s v="CENSARA_AVG"/>
  </r>
  <r>
    <x v="13"/>
    <s v="Bon Homme County"/>
    <x v="733"/>
    <x v="13"/>
    <x v="596"/>
    <s v="Sioux Uplift"/>
    <x v="22"/>
    <m/>
    <s v="CENSARA_AVG"/>
  </r>
  <r>
    <x v="22"/>
    <s v="Morris County"/>
    <x v="734"/>
    <x v="22"/>
    <x v="597"/>
    <s v="Piedmont-Blue Ridge Prov"/>
    <x v="43"/>
    <m/>
    <s v="CENSARA_AVG"/>
  </r>
  <r>
    <x v="23"/>
    <s v="Dawes County"/>
    <x v="735"/>
    <x v="23"/>
    <x v="598"/>
    <s v="Denver Basin"/>
    <x v="44"/>
    <s v="Denver Basin"/>
    <s v="CENSARA_2012"/>
  </r>
  <r>
    <x v="13"/>
    <s v="Yankton County"/>
    <x v="736"/>
    <x v="13"/>
    <x v="599"/>
    <s v="Sioux Uplift"/>
    <x v="22"/>
    <m/>
    <s v="CENSARA_AVG"/>
  </r>
  <r>
    <x v="8"/>
    <s v="Washtenaw County"/>
    <x v="737"/>
    <x v="8"/>
    <x v="600"/>
    <s v="Michigan Basin"/>
    <x v="24"/>
    <m/>
    <s v="CENSARA_AVG"/>
  </r>
  <r>
    <x v="8"/>
    <s v="Wayne County"/>
    <x v="724"/>
    <x v="8"/>
    <x v="390"/>
    <s v="Michigan Basin"/>
    <x v="24"/>
    <m/>
    <s v="CENSARA_AVG"/>
  </r>
  <r>
    <x v="11"/>
    <s v="Walworth County"/>
    <x v="738"/>
    <x v="11"/>
    <x v="322"/>
    <s v="Wisconsin Arch"/>
    <x v="23"/>
    <m/>
    <s v="CENSARA_AVG"/>
  </r>
  <r>
    <x v="23"/>
    <s v="Sheridan County"/>
    <x v="739"/>
    <x v="23"/>
    <x v="73"/>
    <s v="Denver Basin"/>
    <x v="44"/>
    <s v="Denver Basin"/>
    <s v="CENSARA_2012"/>
  </r>
  <r>
    <x v="16"/>
    <s v="Tehama County"/>
    <x v="740"/>
    <x v="16"/>
    <x v="601"/>
    <s v="Sacramento Basin"/>
    <x v="45"/>
    <m/>
    <s v="CENSARA_AVG"/>
  </r>
  <r>
    <x v="12"/>
    <s v="Bronx County"/>
    <x v="741"/>
    <x v="12"/>
    <x v="602"/>
    <s v="New England Province"/>
    <x v="15"/>
    <m/>
    <s v="CENSARA_AVG"/>
  </r>
  <r>
    <x v="11"/>
    <s v="Rock County"/>
    <x v="742"/>
    <x v="11"/>
    <x v="536"/>
    <s v="Wisconsin Arch"/>
    <x v="23"/>
    <m/>
    <s v="CENSARA_AVG"/>
  </r>
  <r>
    <x v="23"/>
    <s v="Cherry County"/>
    <x v="743"/>
    <x v="23"/>
    <x v="603"/>
    <s v="Cambridge Arch-Central Kansas Uplift"/>
    <x v="46"/>
    <s v="Cambridge Arch-Central Kansas Uplift"/>
    <s v="CENSARA_2012"/>
  </r>
  <r>
    <x v="22"/>
    <s v="Warren County"/>
    <x v="744"/>
    <x v="22"/>
    <x v="296"/>
    <s v="Appalachian Basin (Eastern Overthrust Area)"/>
    <x v="38"/>
    <m/>
    <s v="CENSARA_AVG"/>
  </r>
  <r>
    <x v="8"/>
    <s v="Jackson County"/>
    <x v="745"/>
    <x v="8"/>
    <x v="331"/>
    <s v="Michigan Basin"/>
    <x v="24"/>
    <m/>
    <s v="CENSARA_AVG"/>
  </r>
  <r>
    <x v="11"/>
    <s v="Green County"/>
    <x v="746"/>
    <x v="11"/>
    <x v="604"/>
    <s v="Wisconsin Arch"/>
    <x v="23"/>
    <m/>
    <s v="CENSARA_AVG"/>
  </r>
  <r>
    <x v="25"/>
    <s v="Ashtabula County"/>
    <x v="747"/>
    <x v="25"/>
    <x v="605"/>
    <s v="Appalachian Basin"/>
    <x v="30"/>
    <m/>
    <s v="CENSARA_AVG"/>
  </r>
  <r>
    <x v="13"/>
    <s v="Union County"/>
    <x v="748"/>
    <x v="13"/>
    <x v="171"/>
    <s v="Sioux Uplift"/>
    <x v="22"/>
    <m/>
    <s v="CENSARA_AVG"/>
  </r>
  <r>
    <x v="20"/>
    <s v="Crawford County"/>
    <x v="749"/>
    <x v="20"/>
    <x v="339"/>
    <s v="Appalachian Basin"/>
    <x v="30"/>
    <m/>
    <s v="CENSARA_AVG"/>
  </r>
  <r>
    <x v="13"/>
    <s v="Clay County"/>
    <x v="750"/>
    <x v="13"/>
    <x v="206"/>
    <s v="Sioux Uplift"/>
    <x v="22"/>
    <m/>
    <s v="CENSARA_AVG"/>
  </r>
  <r>
    <x v="12"/>
    <s v="New York County"/>
    <x v="751"/>
    <x v="12"/>
    <x v="606"/>
    <s v="Piedmont-Blue Ridge Prov"/>
    <x v="43"/>
    <m/>
    <s v="CENSARA_AVG"/>
  </r>
  <r>
    <x v="20"/>
    <s v="Columbia County"/>
    <x v="752"/>
    <x v="20"/>
    <x v="100"/>
    <s v="Appalachian Basin (Eastern Overthrust Area)"/>
    <x v="38"/>
    <m/>
    <s v="CENSARA_AVG"/>
  </r>
  <r>
    <x v="20"/>
    <s v="Cameron County"/>
    <x v="753"/>
    <x v="20"/>
    <x v="607"/>
    <s v="Appalachian Basin (Eastern Overthrust Area)"/>
    <x v="38"/>
    <m/>
    <s v="CENSARA_AVG"/>
  </r>
  <r>
    <x v="16"/>
    <s v="Mendocino County"/>
    <x v="754"/>
    <x v="16"/>
    <x v="608"/>
    <s v="Northern Coast Range Prov"/>
    <x v="47"/>
    <m/>
    <s v="CENSARA_AVG"/>
  </r>
  <r>
    <x v="23"/>
    <s v="Keya Paha County"/>
    <x v="755"/>
    <x v="23"/>
    <x v="609"/>
    <s v="Salina Basin"/>
    <x v="48"/>
    <s v="Salina Basin"/>
    <s v="CENSARA_2012"/>
  </r>
  <r>
    <x v="22"/>
    <s v="Essex County"/>
    <x v="756"/>
    <x v="22"/>
    <x v="172"/>
    <s v="Piedmont-Blue Ridge Prov"/>
    <x v="43"/>
    <m/>
    <s v="CENSARA_AVG"/>
  </r>
  <r>
    <x v="20"/>
    <s v="Elk County"/>
    <x v="757"/>
    <x v="20"/>
    <x v="610"/>
    <s v="Appalachian Basin (Eastern Overthrust Area)"/>
    <x v="38"/>
    <m/>
    <s v="CENSARA_AVG"/>
  </r>
  <r>
    <x v="8"/>
    <s v="Calhoun County"/>
    <x v="758"/>
    <x v="8"/>
    <x v="611"/>
    <s v="Michigan Basin"/>
    <x v="24"/>
    <m/>
    <s v="CENSARA_AVG"/>
  </r>
  <r>
    <x v="12"/>
    <s v="Queens County"/>
    <x v="759"/>
    <x v="12"/>
    <x v="612"/>
    <s v="Atlantic Coast Basin"/>
    <x v="34"/>
    <m/>
    <s v="CENSARA_AVG"/>
  </r>
  <r>
    <x v="20"/>
    <s v="Clinton County"/>
    <x v="760"/>
    <x v="20"/>
    <x v="203"/>
    <s v="Appalachian Basin (Eastern Overthrust Area)"/>
    <x v="38"/>
    <m/>
    <s v="CENSARA_AVG"/>
  </r>
  <r>
    <x v="11"/>
    <s v="Lafayette County"/>
    <x v="761"/>
    <x v="11"/>
    <x v="613"/>
    <s v="Wisconsin Arch"/>
    <x v="23"/>
    <m/>
    <s v="CENSARA_AVG"/>
  </r>
  <r>
    <x v="23"/>
    <s v="Boyd County"/>
    <x v="762"/>
    <x v="23"/>
    <x v="614"/>
    <s v="Salina Basin"/>
    <x v="48"/>
    <s v="Salina Basin"/>
    <s v="CENSARA_2012"/>
  </r>
  <r>
    <x v="19"/>
    <s v="Pershing County"/>
    <x v="763"/>
    <x v="19"/>
    <x v="615"/>
    <s v="Great Basin Province"/>
    <x v="41"/>
    <m/>
    <s v="CENSARA_AVG"/>
  </r>
  <r>
    <x v="11"/>
    <s v="Kenosha County"/>
    <x v="764"/>
    <x v="11"/>
    <x v="616"/>
    <s v="Michigan Basin"/>
    <x v="24"/>
    <m/>
    <s v="CENSARA_AVG"/>
  </r>
  <r>
    <x v="20"/>
    <s v="Carbon County"/>
    <x v="765"/>
    <x v="20"/>
    <x v="279"/>
    <s v="Appalachian Basin (Eastern Overthrust Area)"/>
    <x v="38"/>
    <m/>
    <s v="CENSARA_AVG"/>
  </r>
  <r>
    <x v="22"/>
    <s v="Hudson County"/>
    <x v="766"/>
    <x v="22"/>
    <x v="617"/>
    <s v="Piedmont-Blue Ridge Prov"/>
    <x v="43"/>
    <m/>
    <s v="CENSARA_AVG"/>
  </r>
  <r>
    <x v="21"/>
    <s v="Bremer County"/>
    <x v="767"/>
    <x v="21"/>
    <x v="618"/>
    <s v="Iowa Shelf"/>
    <x v="35"/>
    <m/>
    <s v="CENSARA_AVG"/>
  </r>
  <r>
    <x v="12"/>
    <s v="Suffolk County"/>
    <x v="636"/>
    <x v="12"/>
    <x v="368"/>
    <s v="Atlantic Coast Basin"/>
    <x v="34"/>
    <m/>
    <s v="CENSARA_AVG"/>
  </r>
  <r>
    <x v="21"/>
    <s v="Butler County"/>
    <x v="768"/>
    <x v="21"/>
    <x v="619"/>
    <s v="Iowa Shelf"/>
    <x v="35"/>
    <m/>
    <s v="CENSARA_AVG"/>
  </r>
  <r>
    <x v="8"/>
    <s v="Wayne County"/>
    <x v="724"/>
    <x v="8"/>
    <x v="390"/>
    <s v="Michigan Basin"/>
    <x v="24"/>
    <m/>
    <s v="CENSARA_AVG"/>
  </r>
  <r>
    <x v="8"/>
    <s v="Kalamazoo County"/>
    <x v="769"/>
    <x v="8"/>
    <x v="620"/>
    <s v="Michigan Basin"/>
    <x v="24"/>
    <m/>
    <s v="CENSARA_AVG"/>
  </r>
  <r>
    <x v="21"/>
    <s v="Franklin County"/>
    <x v="770"/>
    <x v="21"/>
    <x v="108"/>
    <s v="Iowa Shelf"/>
    <x v="35"/>
    <m/>
    <s v="CENSARA_AVG"/>
  </r>
  <r>
    <x v="14"/>
    <s v="Sweetwater County"/>
    <x v="771"/>
    <x v="14"/>
    <x v="621"/>
    <s v="Green River Basin"/>
    <x v="39"/>
    <m/>
    <s v="CENSARA_AVG"/>
  </r>
  <r>
    <x v="20"/>
    <s v="Forest County"/>
    <x v="772"/>
    <x v="20"/>
    <x v="265"/>
    <s v="Appalachian Basin (Eastern Overthrust Area)"/>
    <x v="38"/>
    <m/>
    <s v="CENSARA_AVG"/>
  </r>
  <r>
    <x v="21"/>
    <s v="Wright County"/>
    <x v="773"/>
    <x v="21"/>
    <x v="342"/>
    <s v="Iowa Shelf"/>
    <x v="35"/>
    <m/>
    <s v="CENSARA_AVG"/>
  </r>
  <r>
    <x v="21"/>
    <s v="Humboldt County"/>
    <x v="774"/>
    <x v="21"/>
    <x v="458"/>
    <s v="Iowa Shelf"/>
    <x v="35"/>
    <m/>
    <s v="CENSARA_AVG"/>
  </r>
  <r>
    <x v="20"/>
    <s v="Northampton County"/>
    <x v="775"/>
    <x v="20"/>
    <x v="622"/>
    <s v="Appalachian Basin (Eastern Overthrust Area)"/>
    <x v="38"/>
    <m/>
    <s v="CENSARA_AVG"/>
  </r>
  <r>
    <x v="24"/>
    <s v="Cache County"/>
    <x v="776"/>
    <x v="24"/>
    <x v="623"/>
    <s v="Overthrust&amp;Wasatch Uplift"/>
    <x v="49"/>
    <m/>
    <s v="CENSARA_AVG"/>
  </r>
  <r>
    <x v="16"/>
    <s v="Plumas County"/>
    <x v="777"/>
    <x v="16"/>
    <x v="624"/>
    <s v="Sierra Nevada Province"/>
    <x v="50"/>
    <m/>
    <s v="CENSARA_AVG"/>
  </r>
  <r>
    <x v="12"/>
    <s v="Kings County"/>
    <x v="778"/>
    <x v="12"/>
    <x v="625"/>
    <s v="Atlantic Coast Basin"/>
    <x v="34"/>
    <m/>
    <s v="CENSARA_AVG"/>
  </r>
  <r>
    <x v="21"/>
    <s v="Pocahontas County"/>
    <x v="779"/>
    <x v="21"/>
    <x v="626"/>
    <s v="Iowa Shelf"/>
    <x v="35"/>
    <m/>
    <s v="CENSARA_AVG"/>
  </r>
  <r>
    <x v="8"/>
    <s v="Van Buren County"/>
    <x v="780"/>
    <x v="8"/>
    <x v="627"/>
    <s v="Michigan Basin"/>
    <x v="24"/>
    <m/>
    <s v="CENSARA_AVG"/>
  </r>
  <r>
    <x v="12"/>
    <s v="Nassau County"/>
    <x v="730"/>
    <x v="12"/>
    <x v="593"/>
    <s v="Atlantic Coast Basin"/>
    <x v="34"/>
    <m/>
    <s v="CENSARA_AVG"/>
  </r>
  <r>
    <x v="21"/>
    <s v="Buena Vista County"/>
    <x v="781"/>
    <x v="21"/>
    <x v="628"/>
    <s v="Iowa Shelf"/>
    <x v="35"/>
    <m/>
    <s v="CENSARA_AVG"/>
  </r>
  <r>
    <x v="21"/>
    <s v="Cherokee County"/>
    <x v="782"/>
    <x v="21"/>
    <x v="629"/>
    <s v="Iowa Shelf"/>
    <x v="35"/>
    <m/>
    <s v="CENSARA_AVG"/>
  </r>
  <r>
    <x v="21"/>
    <s v="Plymouth County"/>
    <x v="783"/>
    <x v="21"/>
    <x v="375"/>
    <s v="Iowa Shelf"/>
    <x v="35"/>
    <m/>
    <s v="CENSARA_AVG"/>
  </r>
  <r>
    <x v="23"/>
    <s v="Holt County"/>
    <x v="784"/>
    <x v="23"/>
    <x v="630"/>
    <s v="Salina Basin"/>
    <x v="48"/>
    <s v="Salina Basin"/>
    <s v="CENSARA_2012"/>
  </r>
  <r>
    <x v="25"/>
    <s v="Lake County"/>
    <x v="785"/>
    <x v="25"/>
    <x v="76"/>
    <s v="Appalachian Basin"/>
    <x v="30"/>
    <m/>
    <s v="CENSARA_AVG"/>
  </r>
  <r>
    <x v="23"/>
    <s v="Knox County"/>
    <x v="786"/>
    <x v="23"/>
    <x v="186"/>
    <s v="Salina Basin"/>
    <x v="48"/>
    <s v="Salina Basin"/>
    <s v="CENSARA_2012"/>
  </r>
  <r>
    <x v="23"/>
    <s v="Brown County"/>
    <x v="787"/>
    <x v="23"/>
    <x v="301"/>
    <s v="Salina Basin"/>
    <x v="48"/>
    <s v="Salina Basin"/>
    <s v="CENSARA_2012"/>
  </r>
  <r>
    <x v="14"/>
    <s v="Carbon County"/>
    <x v="788"/>
    <x v="14"/>
    <x v="279"/>
    <s v="Green River Basin"/>
    <x v="39"/>
    <m/>
    <s v="CENSARA_AVG"/>
  </r>
  <r>
    <x v="14"/>
    <s v="Platte County"/>
    <x v="789"/>
    <x v="14"/>
    <x v="631"/>
    <s v="Denver Basin"/>
    <x v="44"/>
    <s v="Denver Basin"/>
    <s v="CENSARA_2012"/>
  </r>
  <r>
    <x v="20"/>
    <s v="Venango County"/>
    <x v="790"/>
    <x v="20"/>
    <x v="632"/>
    <s v="Appalachian Basin (Eastern Overthrust Area)"/>
    <x v="38"/>
    <m/>
    <s v="CENSARA_AVG"/>
  </r>
  <r>
    <x v="23"/>
    <s v="Cedar County"/>
    <x v="791"/>
    <x v="23"/>
    <x v="633"/>
    <s v="Salina Basin"/>
    <x v="48"/>
    <s v="Salina Basin"/>
    <s v="CENSARA_2012"/>
  </r>
  <r>
    <x v="8"/>
    <s v="Wayne County"/>
    <x v="724"/>
    <x v="8"/>
    <x v="390"/>
    <s v="Michigan Basin"/>
    <x v="24"/>
    <m/>
    <s v="CENSARA_AVG"/>
  </r>
  <r>
    <x v="12"/>
    <s v="Queens County"/>
    <x v="759"/>
    <x v="12"/>
    <x v="612"/>
    <s v="Atlantic Coast Basin"/>
    <x v="34"/>
    <m/>
    <s v="CENSARA_AVG"/>
  </r>
  <r>
    <x v="20"/>
    <s v="Montour County"/>
    <x v="792"/>
    <x v="20"/>
    <x v="634"/>
    <s v="Appalachian Basin (Eastern Overthrust Area)"/>
    <x v="38"/>
    <m/>
    <s v="CENSARA_AVG"/>
  </r>
  <r>
    <x v="20"/>
    <s v="Northumberland County"/>
    <x v="793"/>
    <x v="20"/>
    <x v="635"/>
    <s v="Appalachian Basin (Eastern Overthrust Area)"/>
    <x v="38"/>
    <m/>
    <s v="CENSARA_AVG"/>
  </r>
  <r>
    <x v="8"/>
    <s v="Wayne County"/>
    <x v="724"/>
    <x v="8"/>
    <x v="390"/>
    <s v="Michigan Basin"/>
    <x v="24"/>
    <m/>
    <s v="CENSARA_AVG"/>
  </r>
  <r>
    <x v="24"/>
    <s v="Rich County"/>
    <x v="794"/>
    <x v="24"/>
    <x v="636"/>
    <s v="Central Western Overthrust"/>
    <x v="32"/>
    <m/>
    <s v="CENSARA_AVG"/>
  </r>
  <r>
    <x v="22"/>
    <s v="Union County"/>
    <x v="795"/>
    <x v="22"/>
    <x v="171"/>
    <s v="Piedmont-Blue Ridge Prov"/>
    <x v="43"/>
    <m/>
    <s v="CENSARA_AVG"/>
  </r>
  <r>
    <x v="8"/>
    <s v="Monroe County"/>
    <x v="796"/>
    <x v="8"/>
    <x v="409"/>
    <s v="Michigan Basin"/>
    <x v="24"/>
    <m/>
    <s v="CENSARA_AVG"/>
  </r>
  <r>
    <x v="12"/>
    <s v="Queens County"/>
    <x v="759"/>
    <x v="12"/>
    <x v="612"/>
    <s v="Atlantic Coast Basin"/>
    <x v="34"/>
    <m/>
    <s v="CENSARA_AVG"/>
  </r>
  <r>
    <x v="8"/>
    <s v="Wayne County"/>
    <x v="724"/>
    <x v="8"/>
    <x v="390"/>
    <s v="Michigan Basin"/>
    <x v="24"/>
    <m/>
    <s v="CENSARA_AVG"/>
  </r>
  <r>
    <x v="14"/>
    <s v="Goshen County"/>
    <x v="797"/>
    <x v="14"/>
    <x v="637"/>
    <s v="Denver Basin"/>
    <x v="44"/>
    <s v="Denver Basin"/>
    <s v="CENSARA_2012"/>
  </r>
  <r>
    <x v="22"/>
    <s v="Somerset County"/>
    <x v="798"/>
    <x v="22"/>
    <x v="70"/>
    <s v="Piedmont-Blue Ridge Prov"/>
    <x v="43"/>
    <m/>
    <s v="CENSARA_AVG"/>
  </r>
  <r>
    <x v="26"/>
    <s v="Lake County"/>
    <x v="799"/>
    <x v="26"/>
    <x v="76"/>
    <s v="Michigan Basin"/>
    <x v="24"/>
    <m/>
    <s v="CENSARA_AVG"/>
  </r>
  <r>
    <x v="12"/>
    <s v="Richmond County"/>
    <x v="800"/>
    <x v="12"/>
    <x v="638"/>
    <s v="Atlantic Coast Basin"/>
    <x v="34"/>
    <m/>
    <s v="CENSARA_AVG"/>
  </r>
  <r>
    <x v="21"/>
    <s v="Dubuque County"/>
    <x v="801"/>
    <x v="21"/>
    <x v="639"/>
    <s v="Iowa Shelf"/>
    <x v="35"/>
    <m/>
    <s v="CENSARA_AVG"/>
  </r>
  <r>
    <x v="23"/>
    <s v="Rock County"/>
    <x v="802"/>
    <x v="23"/>
    <x v="536"/>
    <s v="Salina Basin"/>
    <x v="48"/>
    <s v="Salina Basin"/>
    <s v="CENSARA_2012"/>
  </r>
  <r>
    <x v="22"/>
    <s v="Hunterdon County"/>
    <x v="803"/>
    <x v="22"/>
    <x v="640"/>
    <s v="Piedmont-Blue Ridge Prov"/>
    <x v="43"/>
    <m/>
    <s v="CENSARA_AVG"/>
  </r>
  <r>
    <x v="26"/>
    <s v="McHenry County"/>
    <x v="804"/>
    <x v="26"/>
    <x v="102"/>
    <s v="Wisconsin Arch"/>
    <x v="23"/>
    <m/>
    <s v="CENSARA_AVG"/>
  </r>
  <r>
    <x v="20"/>
    <s v="Union County"/>
    <x v="805"/>
    <x v="20"/>
    <x v="171"/>
    <s v="Appalachian Basin (Eastern Overthrust Area)"/>
    <x v="38"/>
    <m/>
    <s v="CENSARA_AVG"/>
  </r>
  <r>
    <x v="8"/>
    <s v="Lenawee County"/>
    <x v="806"/>
    <x v="8"/>
    <x v="641"/>
    <s v="Michigan Basin"/>
    <x v="24"/>
    <m/>
    <s v="CENSARA_AVG"/>
  </r>
  <r>
    <x v="21"/>
    <s v="Delaware County"/>
    <x v="807"/>
    <x v="21"/>
    <x v="448"/>
    <s v="Iowa Shelf"/>
    <x v="35"/>
    <m/>
    <s v="CENSARA_AVG"/>
  </r>
  <r>
    <x v="26"/>
    <s v="Boone County"/>
    <x v="808"/>
    <x v="26"/>
    <x v="642"/>
    <s v="Wisconsin Arch"/>
    <x v="23"/>
    <m/>
    <s v="CENSARA_AVG"/>
  </r>
  <r>
    <x v="14"/>
    <s v="Albany County"/>
    <x v="809"/>
    <x v="14"/>
    <x v="387"/>
    <s v="Green River Basin"/>
    <x v="39"/>
    <m/>
    <s v="CENSARA_AVG"/>
  </r>
  <r>
    <x v="25"/>
    <s v="Geauga County"/>
    <x v="810"/>
    <x v="25"/>
    <x v="643"/>
    <s v="Appalachian Basin"/>
    <x v="30"/>
    <m/>
    <s v="CENSARA_AVG"/>
  </r>
  <r>
    <x v="23"/>
    <s v="Dixon County"/>
    <x v="811"/>
    <x v="23"/>
    <x v="644"/>
    <s v="Salina Basin"/>
    <x v="48"/>
    <s v="Salina Basin"/>
    <s v="CENSARA_2012"/>
  </r>
  <r>
    <x v="26"/>
    <s v="Winnebago County"/>
    <x v="812"/>
    <x v="26"/>
    <x v="447"/>
    <s v="Wisconsin Arch"/>
    <x v="23"/>
    <m/>
    <s v="CENSARA_AVG"/>
  </r>
  <r>
    <x v="21"/>
    <s v="Buchanan County"/>
    <x v="813"/>
    <x v="21"/>
    <x v="645"/>
    <s v="Iowa Shelf"/>
    <x v="35"/>
    <m/>
    <s v="CENSARA_AVG"/>
  </r>
  <r>
    <x v="20"/>
    <s v="Centre County"/>
    <x v="814"/>
    <x v="20"/>
    <x v="646"/>
    <s v="Appalachian Basin (Eastern Overthrust Area)"/>
    <x v="38"/>
    <m/>
    <s v="CENSARA_AVG"/>
  </r>
  <r>
    <x v="22"/>
    <s v="Middlesex County"/>
    <x v="815"/>
    <x v="22"/>
    <x v="349"/>
    <s v="Piedmont-Blue Ridge Prov"/>
    <x v="43"/>
    <m/>
    <s v="CENSARA_AVG"/>
  </r>
  <r>
    <x v="21"/>
    <s v="Black Hawk County"/>
    <x v="816"/>
    <x v="21"/>
    <x v="647"/>
    <s v="Iowa Shelf"/>
    <x v="35"/>
    <m/>
    <s v="CENSARA_AVG"/>
  </r>
  <r>
    <x v="20"/>
    <s v="Schuylkill County"/>
    <x v="817"/>
    <x v="20"/>
    <x v="648"/>
    <s v="Appalachian Basin (Eastern Overthrust Area)"/>
    <x v="38"/>
    <m/>
    <s v="CENSARA_AVG"/>
  </r>
  <r>
    <x v="26"/>
    <s v="Stephenson County"/>
    <x v="818"/>
    <x v="26"/>
    <x v="649"/>
    <s v="Wisconsin Arch"/>
    <x v="23"/>
    <m/>
    <s v="CENSARA_AVG"/>
  </r>
  <r>
    <x v="20"/>
    <s v="Clarion County"/>
    <x v="819"/>
    <x v="20"/>
    <x v="650"/>
    <s v="Appalachian Basin (Eastern Overthrust Area)"/>
    <x v="38"/>
    <m/>
    <s v="CENSARA_AVG"/>
  </r>
  <r>
    <x v="8"/>
    <s v="Hillsdale County"/>
    <x v="820"/>
    <x v="8"/>
    <x v="651"/>
    <s v="Michigan Basin"/>
    <x v="24"/>
    <m/>
    <s v="CENSARA_AVG"/>
  </r>
  <r>
    <x v="8"/>
    <s v="Berrien County"/>
    <x v="821"/>
    <x v="8"/>
    <x v="652"/>
    <s v="Michigan Basin"/>
    <x v="24"/>
    <m/>
    <s v="CENSARA_AVG"/>
  </r>
  <r>
    <x v="20"/>
    <s v="Jefferson County"/>
    <x v="822"/>
    <x v="20"/>
    <x v="34"/>
    <s v="Appalachian Basin (Eastern Overthrust Area)"/>
    <x v="38"/>
    <m/>
    <s v="CENSARA_AVG"/>
  </r>
  <r>
    <x v="26"/>
    <s v="Jo Daviess County"/>
    <x v="823"/>
    <x v="26"/>
    <x v="653"/>
    <s v="Wisconsin Arch"/>
    <x v="23"/>
    <m/>
    <s v="CENSARA_AVG"/>
  </r>
  <r>
    <x v="20"/>
    <s v="Clearfield County"/>
    <x v="824"/>
    <x v="20"/>
    <x v="654"/>
    <s v="Appalachian Basin (Eastern Overthrust Area)"/>
    <x v="38"/>
    <m/>
    <s v="CENSARA_AVG"/>
  </r>
  <r>
    <x v="20"/>
    <s v="Lehigh County"/>
    <x v="825"/>
    <x v="20"/>
    <x v="655"/>
    <s v="Appalachian Basin (Eastern Overthrust Area)"/>
    <x v="38"/>
    <m/>
    <s v="CENSARA_AVG"/>
  </r>
  <r>
    <x v="21"/>
    <s v="Webster County"/>
    <x v="826"/>
    <x v="21"/>
    <x v="656"/>
    <s v="Iowa Shelf"/>
    <x v="35"/>
    <m/>
    <s v="CENSARA_AVG"/>
  </r>
  <r>
    <x v="20"/>
    <s v="Mercer County"/>
    <x v="827"/>
    <x v="20"/>
    <x v="164"/>
    <s v="Appalachian Basin (Eastern Overthrust Area)"/>
    <x v="38"/>
    <m/>
    <s v="CENSARA_AVG"/>
  </r>
  <r>
    <x v="8"/>
    <s v="Branch County"/>
    <x v="828"/>
    <x v="8"/>
    <x v="657"/>
    <s v="Michigan Basin"/>
    <x v="24"/>
    <m/>
    <s v="CENSARA_AVG"/>
  </r>
  <r>
    <x v="22"/>
    <s v="Monmouth County"/>
    <x v="829"/>
    <x v="22"/>
    <x v="658"/>
    <s v="Atlantic Coast Basin"/>
    <x v="34"/>
    <m/>
    <s v="CENSARA_AVG"/>
  </r>
  <r>
    <x v="19"/>
    <s v="Lander County"/>
    <x v="830"/>
    <x v="19"/>
    <x v="659"/>
    <s v="Great Basin Province"/>
    <x v="41"/>
    <m/>
    <s v="CENSARA_AVG"/>
  </r>
  <r>
    <x v="16"/>
    <s v="Butte County"/>
    <x v="831"/>
    <x v="16"/>
    <x v="347"/>
    <s v="Sacramento Basin"/>
    <x v="45"/>
    <m/>
    <s v="CENSARA_AVG"/>
  </r>
  <r>
    <x v="21"/>
    <s v="Grundy County"/>
    <x v="832"/>
    <x v="21"/>
    <x v="660"/>
    <s v="Iowa Shelf"/>
    <x v="35"/>
    <m/>
    <s v="CENSARA_AVG"/>
  </r>
  <r>
    <x v="8"/>
    <s v="St. Joseph County"/>
    <x v="833"/>
    <x v="8"/>
    <x v="661"/>
    <s v="Michigan Basin"/>
    <x v="24"/>
    <m/>
    <s v="CENSARA_AVG"/>
  </r>
  <r>
    <x v="16"/>
    <s v="Glenn County"/>
    <x v="834"/>
    <x v="16"/>
    <x v="662"/>
    <s v="Sacramento Basin"/>
    <x v="45"/>
    <m/>
    <s v="CENSARA_AVG"/>
  </r>
  <r>
    <x v="21"/>
    <s v="Hardin County"/>
    <x v="835"/>
    <x v="21"/>
    <x v="663"/>
    <s v="Iowa Shelf"/>
    <x v="35"/>
    <m/>
    <s v="CENSARA_AVG"/>
  </r>
  <r>
    <x v="25"/>
    <s v="Cuyahoga County"/>
    <x v="836"/>
    <x v="25"/>
    <x v="664"/>
    <s v="Appalachian Basin"/>
    <x v="30"/>
    <m/>
    <s v="CENSARA_AVG"/>
  </r>
  <r>
    <x v="25"/>
    <s v="Trumbull County"/>
    <x v="837"/>
    <x v="25"/>
    <x v="665"/>
    <s v="Appalachian Basin"/>
    <x v="30"/>
    <m/>
    <s v="CENSARA_AVG"/>
  </r>
  <r>
    <x v="23"/>
    <s v="Box Butte County"/>
    <x v="838"/>
    <x v="23"/>
    <x v="666"/>
    <s v="Denver Basin"/>
    <x v="44"/>
    <s v="Denver Basin"/>
    <s v="CENSARA_2012"/>
  </r>
  <r>
    <x v="21"/>
    <s v="Hamilton County"/>
    <x v="839"/>
    <x v="21"/>
    <x v="283"/>
    <s v="Iowa Shelf"/>
    <x v="35"/>
    <m/>
    <s v="CENSARA_AVG"/>
  </r>
  <r>
    <x v="19"/>
    <s v="Eureka County"/>
    <x v="840"/>
    <x v="19"/>
    <x v="667"/>
    <s v="Great Basin Province"/>
    <x v="41"/>
    <m/>
    <s v="CENSARA_AVG"/>
  </r>
  <r>
    <x v="20"/>
    <s v="Bucks County"/>
    <x v="841"/>
    <x v="20"/>
    <x v="668"/>
    <s v="Piedmont-Blue Ridge Prov"/>
    <x v="43"/>
    <m/>
    <s v="CENSARA_AVG"/>
  </r>
  <r>
    <x v="8"/>
    <s v="Cass County"/>
    <x v="842"/>
    <x v="8"/>
    <x v="174"/>
    <s v="Michigan Basin"/>
    <x v="24"/>
    <m/>
    <s v="CENSARA_AVG"/>
  </r>
  <r>
    <x v="21"/>
    <s v="Calhoun County"/>
    <x v="843"/>
    <x v="21"/>
    <x v="611"/>
    <s v="Iowa Shelf"/>
    <x v="35"/>
    <m/>
    <s v="CENSARA_AVG"/>
  </r>
  <r>
    <x v="21"/>
    <s v="Sac County"/>
    <x v="844"/>
    <x v="21"/>
    <x v="669"/>
    <s v="Iowa Shelf"/>
    <x v="35"/>
    <m/>
    <s v="CENSARA_AVG"/>
  </r>
  <r>
    <x v="20"/>
    <s v="Snyder County"/>
    <x v="845"/>
    <x v="20"/>
    <x v="670"/>
    <s v="Appalachian Basin (Eastern Overthrust Area)"/>
    <x v="38"/>
    <m/>
    <s v="CENSARA_AVG"/>
  </r>
  <r>
    <x v="21"/>
    <s v="Ida County"/>
    <x v="846"/>
    <x v="21"/>
    <x v="671"/>
    <s v="Iowa Shelf"/>
    <x v="35"/>
    <m/>
    <s v="CENSARA_AVG"/>
  </r>
  <r>
    <x v="21"/>
    <s v="Woodbury County"/>
    <x v="847"/>
    <x v="21"/>
    <x v="672"/>
    <s v="Iowa Shelf"/>
    <x v="35"/>
    <m/>
    <s v="CENSARA_AVG"/>
  </r>
  <r>
    <x v="21"/>
    <s v="Jackson County"/>
    <x v="848"/>
    <x v="21"/>
    <x v="331"/>
    <s v="Iowa Shelf"/>
    <x v="35"/>
    <m/>
    <s v="CENSARA_AVG"/>
  </r>
  <r>
    <x v="25"/>
    <s v="Ottawa County"/>
    <x v="849"/>
    <x v="25"/>
    <x v="551"/>
    <s v="Cincinnati Arch"/>
    <x v="51"/>
    <m/>
    <s v="CENSARA_AVG"/>
  </r>
  <r>
    <x v="25"/>
    <s v="Ottawa County"/>
    <x v="849"/>
    <x v="25"/>
    <x v="551"/>
    <s v="Cincinnati Arch"/>
    <x v="51"/>
    <m/>
    <s v="CENSARA_AVG"/>
  </r>
  <r>
    <x v="23"/>
    <s v="Dakota County"/>
    <x v="850"/>
    <x v="23"/>
    <x v="389"/>
    <s v="Salina Basin"/>
    <x v="48"/>
    <s v="Salina Basin"/>
    <s v="CENSARA_2012"/>
  </r>
  <r>
    <x v="20"/>
    <s v="Berks County"/>
    <x v="851"/>
    <x v="20"/>
    <x v="673"/>
    <s v="Appalachian Basin (Eastern Overthrust Area)"/>
    <x v="38"/>
    <m/>
    <s v="CENSARA_AVG"/>
  </r>
  <r>
    <x v="26"/>
    <s v="Cook County"/>
    <x v="852"/>
    <x v="26"/>
    <x v="121"/>
    <s v="Michigan Basin"/>
    <x v="24"/>
    <m/>
    <s v="CENSARA_AVG"/>
  </r>
  <r>
    <x v="25"/>
    <s v="Ottawa County"/>
    <x v="849"/>
    <x v="25"/>
    <x v="551"/>
    <s v="Cincinnati Arch"/>
    <x v="51"/>
    <m/>
    <s v="CENSARA_AVG"/>
  </r>
  <r>
    <x v="8"/>
    <s v="Monroe County"/>
    <x v="796"/>
    <x v="8"/>
    <x v="409"/>
    <s v="Michigan Basin"/>
    <x v="24"/>
    <m/>
    <s v="CENSARA_AVG"/>
  </r>
  <r>
    <x v="22"/>
    <s v="Mercer County"/>
    <x v="853"/>
    <x v="22"/>
    <x v="164"/>
    <s v="Piedmont-Blue Ridge Prov"/>
    <x v="43"/>
    <m/>
    <s v="CENSARA_AVG"/>
  </r>
  <r>
    <x v="25"/>
    <s v="Lucas County"/>
    <x v="854"/>
    <x v="25"/>
    <x v="674"/>
    <s v="Michigan Basin"/>
    <x v="24"/>
    <m/>
    <s v="CENSARA_AVG"/>
  </r>
  <r>
    <x v="26"/>
    <s v="Kane County"/>
    <x v="855"/>
    <x v="26"/>
    <x v="675"/>
    <s v="Wisconsin Arch"/>
    <x v="23"/>
    <m/>
    <s v="CENSARA_AVG"/>
  </r>
  <r>
    <x v="25"/>
    <s v="Erie County"/>
    <x v="856"/>
    <x v="25"/>
    <x v="457"/>
    <s v="Appalachian Basin"/>
    <x v="30"/>
    <m/>
    <s v="CENSARA_AVG"/>
  </r>
  <r>
    <x v="26"/>
    <s v="Ogle County"/>
    <x v="857"/>
    <x v="26"/>
    <x v="676"/>
    <s v="Wisconsin Arch"/>
    <x v="23"/>
    <m/>
    <s v="CENSARA_AVG"/>
  </r>
  <r>
    <x v="20"/>
    <s v="Mifflin County"/>
    <x v="858"/>
    <x v="20"/>
    <x v="677"/>
    <s v="Appalachian Basin (Eastern Overthrust Area)"/>
    <x v="38"/>
    <m/>
    <s v="CENSARA_AVG"/>
  </r>
  <r>
    <x v="21"/>
    <s v="Jones County"/>
    <x v="859"/>
    <x v="21"/>
    <x v="484"/>
    <s v="Iowa Shelf"/>
    <x v="35"/>
    <m/>
    <s v="CENSARA_AVG"/>
  </r>
  <r>
    <x v="23"/>
    <s v="Antelope County"/>
    <x v="860"/>
    <x v="23"/>
    <x v="678"/>
    <s v="Salina Basin"/>
    <x v="48"/>
    <s v="Salina Basin"/>
    <s v="CENSARA_2012"/>
  </r>
  <r>
    <x v="26"/>
    <s v="Dekalb County"/>
    <x v="861"/>
    <x v="26"/>
    <x v="679"/>
    <s v="Wisconsin Arch"/>
    <x v="23"/>
    <m/>
    <s v="CENSARA_AVG"/>
  </r>
  <r>
    <x v="23"/>
    <s v="Pierce County"/>
    <x v="862"/>
    <x v="23"/>
    <x v="50"/>
    <s v="Salina Basin"/>
    <x v="48"/>
    <s v="Salina Basin"/>
    <s v="CENSARA_2012"/>
  </r>
  <r>
    <x v="25"/>
    <s v="Lorain County"/>
    <x v="863"/>
    <x v="25"/>
    <x v="680"/>
    <s v="Appalachian Basin"/>
    <x v="30"/>
    <m/>
    <s v="CENSARA_AVG"/>
  </r>
  <r>
    <x v="21"/>
    <s v="Linn County"/>
    <x v="864"/>
    <x v="21"/>
    <x v="181"/>
    <s v="Iowa Shelf"/>
    <x v="35"/>
    <m/>
    <s v="CENSARA_AVG"/>
  </r>
  <r>
    <x v="25"/>
    <s v="Fulton County"/>
    <x v="865"/>
    <x v="25"/>
    <x v="352"/>
    <s v="Michigan Basin"/>
    <x v="24"/>
    <m/>
    <s v="CENSARA_AVG"/>
  </r>
  <r>
    <x v="26"/>
    <s v="Carroll County"/>
    <x v="866"/>
    <x v="26"/>
    <x v="220"/>
    <s v="Wisconsin Arch"/>
    <x v="23"/>
    <m/>
    <s v="CENSARA_AVG"/>
  </r>
  <r>
    <x v="25"/>
    <s v="Ottawa County"/>
    <x v="849"/>
    <x v="25"/>
    <x v="551"/>
    <s v="Cincinnati Arch"/>
    <x v="51"/>
    <m/>
    <s v="CENSARA_AVG"/>
  </r>
  <r>
    <x v="20"/>
    <s v="Butler County"/>
    <x v="867"/>
    <x v="20"/>
    <x v="619"/>
    <s v="Appalachian Basin (Eastern Overthrust Area)"/>
    <x v="38"/>
    <m/>
    <s v="CENSARA_AVG"/>
  </r>
  <r>
    <x v="20"/>
    <s v="Armstrong County"/>
    <x v="868"/>
    <x v="20"/>
    <x v="681"/>
    <s v="Appalachian Basin (Eastern Overthrust Area)"/>
    <x v="38"/>
    <m/>
    <s v="CENSARA_AVG"/>
  </r>
  <r>
    <x v="21"/>
    <s v="Benton County"/>
    <x v="869"/>
    <x v="21"/>
    <x v="106"/>
    <s v="Iowa Shelf"/>
    <x v="35"/>
    <m/>
    <s v="CENSARA_AVG"/>
  </r>
  <r>
    <x v="16"/>
    <s v="Lake County"/>
    <x v="870"/>
    <x v="16"/>
    <x v="76"/>
    <s v="Northern Coast Range Prov"/>
    <x v="47"/>
    <m/>
    <s v="CENSARA_AVG"/>
  </r>
  <r>
    <x v="25"/>
    <s v="Portage County"/>
    <x v="871"/>
    <x v="25"/>
    <x v="398"/>
    <s v="Appalachian Basin"/>
    <x v="30"/>
    <m/>
    <s v="CENSARA_AVG"/>
  </r>
  <r>
    <x v="14"/>
    <s v="Uinta County"/>
    <x v="872"/>
    <x v="14"/>
    <x v="682"/>
    <s v="Central Western Overthrust"/>
    <x v="40"/>
    <m/>
    <s v="CENSARA_AVG"/>
  </r>
  <r>
    <x v="21"/>
    <s v="Tama County"/>
    <x v="873"/>
    <x v="21"/>
    <x v="683"/>
    <s v="Iowa Shelf"/>
    <x v="35"/>
    <m/>
    <s v="CENSARA_AVG"/>
  </r>
  <r>
    <x v="25"/>
    <s v="Wood County"/>
    <x v="874"/>
    <x v="25"/>
    <x v="400"/>
    <s v="Cincinnati Arch"/>
    <x v="51"/>
    <m/>
    <s v="CENSARA_AVG"/>
  </r>
  <r>
    <x v="20"/>
    <s v="Dauphin County"/>
    <x v="875"/>
    <x v="20"/>
    <x v="684"/>
    <s v="Appalachian Basin (Eastern Overthrust Area)"/>
    <x v="38"/>
    <m/>
    <s v="CENSARA_AVG"/>
  </r>
  <r>
    <x v="27"/>
    <s v="Steuben County"/>
    <x v="876"/>
    <x v="27"/>
    <x v="501"/>
    <s v="Michigan Basin"/>
    <x v="24"/>
    <m/>
    <s v="CENSARA_AVG"/>
  </r>
  <r>
    <x v="20"/>
    <s v="Montgomery County"/>
    <x v="877"/>
    <x v="20"/>
    <x v="373"/>
    <s v="Piedmont-Blue Ridge Prov"/>
    <x v="43"/>
    <m/>
    <s v="CENSARA_AVG"/>
  </r>
  <r>
    <x v="25"/>
    <s v="Williams County"/>
    <x v="878"/>
    <x v="25"/>
    <x v="97"/>
    <s v="Michigan Basin"/>
    <x v="24"/>
    <m/>
    <s v="CENSARA_AVG"/>
  </r>
  <r>
    <x v="23"/>
    <s v="Wayne County"/>
    <x v="879"/>
    <x v="23"/>
    <x v="390"/>
    <s v="Salina Basin"/>
    <x v="48"/>
    <s v="Salina Basin"/>
    <s v="CENSARA_2012"/>
  </r>
  <r>
    <x v="24"/>
    <s v="Weber County"/>
    <x v="880"/>
    <x v="24"/>
    <x v="685"/>
    <s v="Overthrust&amp;Wasatch Uplift"/>
    <x v="49"/>
    <m/>
    <s v="CENSARA_AVG"/>
  </r>
  <r>
    <x v="25"/>
    <s v="Summit County"/>
    <x v="881"/>
    <x v="25"/>
    <x v="686"/>
    <s v="Appalachian Basin"/>
    <x v="30"/>
    <m/>
    <s v="CENSARA_AVG"/>
  </r>
  <r>
    <x v="20"/>
    <s v="Juniata County"/>
    <x v="882"/>
    <x v="20"/>
    <x v="687"/>
    <s v="Appalachian Basin (Eastern Overthrust Area)"/>
    <x v="38"/>
    <m/>
    <s v="CENSARA_AVG"/>
  </r>
  <r>
    <x v="25"/>
    <s v="Erie County"/>
    <x v="856"/>
    <x v="25"/>
    <x v="457"/>
    <s v="Appalachian Basin"/>
    <x v="30"/>
    <m/>
    <s v="CENSARA_AVG"/>
  </r>
  <r>
    <x v="27"/>
    <s v="Lagrange County"/>
    <x v="883"/>
    <x v="27"/>
    <x v="688"/>
    <s v="Michigan Basin"/>
    <x v="24"/>
    <m/>
    <s v="CENSARA_AVG"/>
  </r>
  <r>
    <x v="26"/>
    <s v="Dupage County"/>
    <x v="884"/>
    <x v="26"/>
    <x v="689"/>
    <s v="Wisconsin Arch"/>
    <x v="23"/>
    <m/>
    <s v="CENSARA_AVG"/>
  </r>
  <r>
    <x v="22"/>
    <s v="Ocean County"/>
    <x v="885"/>
    <x v="22"/>
    <x v="690"/>
    <s v="Atlantic Coast Basin"/>
    <x v="34"/>
    <m/>
    <s v="CENSARA_AVG"/>
  </r>
  <r>
    <x v="20"/>
    <s v="Perry County"/>
    <x v="886"/>
    <x v="20"/>
    <x v="691"/>
    <s v="Appalachian Basin (Eastern Overthrust Area)"/>
    <x v="38"/>
    <m/>
    <s v="CENSARA_AVG"/>
  </r>
  <r>
    <x v="20"/>
    <s v="Lebanon County"/>
    <x v="887"/>
    <x v="20"/>
    <x v="692"/>
    <s v="Appalachian Basin (Eastern Overthrust Area)"/>
    <x v="38"/>
    <m/>
    <s v="CENSARA_AVG"/>
  </r>
  <r>
    <x v="20"/>
    <s v="Lawrence County"/>
    <x v="888"/>
    <x v="20"/>
    <x v="415"/>
    <s v="Appalachian Basin (Eastern Overthrust Area)"/>
    <x v="38"/>
    <m/>
    <s v="CENSARA_AVG"/>
  </r>
  <r>
    <x v="27"/>
    <s v="Elkhart County"/>
    <x v="889"/>
    <x v="27"/>
    <x v="693"/>
    <s v="Michigan Basin"/>
    <x v="24"/>
    <m/>
    <s v="CENSARA_AVG"/>
  </r>
  <r>
    <x v="21"/>
    <s v="Marshall County"/>
    <x v="890"/>
    <x v="21"/>
    <x v="113"/>
    <s v="Iowa Shelf"/>
    <x v="35"/>
    <m/>
    <s v="CENSARA_AVG"/>
  </r>
  <r>
    <x v="23"/>
    <s v="Thurston County"/>
    <x v="891"/>
    <x v="23"/>
    <x v="56"/>
    <s v="Salina Basin"/>
    <x v="48"/>
    <s v="Salina Basin"/>
    <s v="CENSARA_2012"/>
  </r>
  <r>
    <x v="20"/>
    <s v="Huntingdon County"/>
    <x v="892"/>
    <x v="20"/>
    <x v="694"/>
    <s v="Appalachian Basin (Eastern Overthrust Area)"/>
    <x v="38"/>
    <m/>
    <s v="CENSARA_AVG"/>
  </r>
  <r>
    <x v="20"/>
    <s v="Indiana County"/>
    <x v="893"/>
    <x v="20"/>
    <x v="695"/>
    <s v="Appalachian Basin (Eastern Overthrust Area)"/>
    <x v="38"/>
    <m/>
    <s v="CENSARA_AVG"/>
  </r>
  <r>
    <x v="25"/>
    <s v="Sandusky County"/>
    <x v="894"/>
    <x v="25"/>
    <x v="696"/>
    <s v="Cincinnati Arch"/>
    <x v="51"/>
    <m/>
    <s v="CENSARA_AVG"/>
  </r>
  <r>
    <x v="21"/>
    <s v="Story County"/>
    <x v="895"/>
    <x v="21"/>
    <x v="697"/>
    <s v="Iowa Shelf"/>
    <x v="35"/>
    <m/>
    <s v="CENSARA_AVG"/>
  </r>
  <r>
    <x v="22"/>
    <s v="Burlington County"/>
    <x v="896"/>
    <x v="22"/>
    <x v="698"/>
    <s v="Atlantic Coast Basin"/>
    <x v="34"/>
    <m/>
    <s v="CENSARA_AVG"/>
  </r>
  <r>
    <x v="25"/>
    <s v="Mahoning County"/>
    <x v="897"/>
    <x v="25"/>
    <x v="699"/>
    <s v="Appalachian Basin (Eastern Overthrust Area)"/>
    <x v="38"/>
    <m/>
    <s v="CENSARA_AVG"/>
  </r>
  <r>
    <x v="21"/>
    <s v="Boone County"/>
    <x v="898"/>
    <x v="21"/>
    <x v="642"/>
    <s v="Iowa Shelf"/>
    <x v="35"/>
    <m/>
    <s v="CENSARA_AVG"/>
  </r>
  <r>
    <x v="27"/>
    <s v="St. Joseph County"/>
    <x v="899"/>
    <x v="27"/>
    <x v="661"/>
    <s v="Michigan Basin"/>
    <x v="24"/>
    <m/>
    <s v="CENSARA_AVG"/>
  </r>
  <r>
    <x v="25"/>
    <s v="Medina County"/>
    <x v="900"/>
    <x v="25"/>
    <x v="700"/>
    <s v="Appalachian Basin"/>
    <x v="30"/>
    <m/>
    <s v="CENSARA_AVG"/>
  </r>
  <r>
    <x v="21"/>
    <s v="Greene County"/>
    <x v="901"/>
    <x v="21"/>
    <x v="430"/>
    <s v="Iowa Shelf"/>
    <x v="35"/>
    <m/>
    <s v="CENSARA_AVG"/>
  </r>
  <r>
    <x v="21"/>
    <s v="Carroll County"/>
    <x v="902"/>
    <x v="21"/>
    <x v="220"/>
    <s v="Iowa Shelf"/>
    <x v="35"/>
    <m/>
    <s v="CENSARA_AVG"/>
  </r>
  <r>
    <x v="24"/>
    <s v="Morgan County"/>
    <x v="903"/>
    <x v="24"/>
    <x v="701"/>
    <s v="Central Western Overthrust"/>
    <x v="32"/>
    <m/>
    <s v="CENSARA_AVG"/>
  </r>
  <r>
    <x v="21"/>
    <s v="Clinton County"/>
    <x v="904"/>
    <x v="21"/>
    <x v="203"/>
    <s v="Iowa Shelf"/>
    <x v="35"/>
    <m/>
    <s v="CENSARA_AVG"/>
  </r>
  <r>
    <x v="21"/>
    <s v="Crawford County"/>
    <x v="905"/>
    <x v="21"/>
    <x v="339"/>
    <s v="Iowa Shelf"/>
    <x v="35"/>
    <m/>
    <s v="CENSARA_AVG"/>
  </r>
  <r>
    <x v="20"/>
    <s v="Blair County"/>
    <x v="906"/>
    <x v="20"/>
    <x v="702"/>
    <s v="Appalachian Basin (Eastern Overthrust Area)"/>
    <x v="38"/>
    <m/>
    <s v="CENSARA_AVG"/>
  </r>
  <r>
    <x v="21"/>
    <s v="Monona County"/>
    <x v="907"/>
    <x v="21"/>
    <x v="703"/>
    <s v="Iowa Shelf"/>
    <x v="35"/>
    <m/>
    <s v="CENSARA_AVG"/>
  </r>
  <r>
    <x v="27"/>
    <s v="La Porte County"/>
    <x v="908"/>
    <x v="27"/>
    <x v="704"/>
    <s v="Michigan Basin"/>
    <x v="24"/>
    <m/>
    <s v="CENSARA_AVG"/>
  </r>
  <r>
    <x v="23"/>
    <s v="Scotts Bluff County"/>
    <x v="909"/>
    <x v="23"/>
    <x v="705"/>
    <s v="Denver Basin"/>
    <x v="44"/>
    <s v="Denver Basin"/>
    <s v="CENSARA_2012"/>
  </r>
  <r>
    <x v="24"/>
    <s v="Tooele County"/>
    <x v="910"/>
    <x v="24"/>
    <x v="706"/>
    <s v="Great Basin Province"/>
    <x v="41"/>
    <m/>
    <s v="CENSARA_AVG"/>
  </r>
  <r>
    <x v="23"/>
    <s v="Grant County"/>
    <x v="911"/>
    <x v="23"/>
    <x v="52"/>
    <s v="Cambridge Arch-Central Kansas Uplift"/>
    <x v="46"/>
    <s v="Cambridge Arch-Central Kansas Uplift"/>
    <s v="CENSARA_2012"/>
  </r>
  <r>
    <x v="22"/>
    <s v="Ocean County"/>
    <x v="885"/>
    <x v="22"/>
    <x v="690"/>
    <s v="Atlantic Coast Basin"/>
    <x v="34"/>
    <m/>
    <s v="CENSARA_AVG"/>
  </r>
  <r>
    <x v="25"/>
    <s v="Henry County"/>
    <x v="912"/>
    <x v="25"/>
    <x v="707"/>
    <s v="Michigan Basin"/>
    <x v="24"/>
    <m/>
    <s v="CENSARA_AVG"/>
  </r>
  <r>
    <x v="16"/>
    <s v="Colusa County"/>
    <x v="913"/>
    <x v="16"/>
    <x v="708"/>
    <s v="Sacramento Basin"/>
    <x v="45"/>
    <m/>
    <s v="CENSARA_AVG"/>
  </r>
  <r>
    <x v="23"/>
    <s v="Hooker County"/>
    <x v="914"/>
    <x v="23"/>
    <x v="709"/>
    <s v="Cambridge Arch-Central Kansas Uplift"/>
    <x v="46"/>
    <s v="Cambridge Arch-Central Kansas Uplift"/>
    <s v="CENSARA_2012"/>
  </r>
  <r>
    <x v="25"/>
    <s v="Huron County"/>
    <x v="915"/>
    <x v="25"/>
    <x v="405"/>
    <s v="Appalachian Basin"/>
    <x v="30"/>
    <m/>
    <s v="CENSARA_AVG"/>
  </r>
  <r>
    <x v="23"/>
    <s v="Morrill County"/>
    <x v="916"/>
    <x v="23"/>
    <x v="710"/>
    <s v="Denver Basin"/>
    <x v="44"/>
    <s v="Denver Basin"/>
    <s v="CENSARA_2012"/>
  </r>
  <r>
    <x v="16"/>
    <s v="Sierra County"/>
    <x v="917"/>
    <x v="16"/>
    <x v="711"/>
    <s v="Sierra Nevada Province"/>
    <x v="50"/>
    <m/>
    <s v="CENSARA_AVG"/>
  </r>
  <r>
    <x v="20"/>
    <s v="Cambria County"/>
    <x v="918"/>
    <x v="20"/>
    <x v="712"/>
    <s v="Appalachian Basin (Eastern Overthrust Area)"/>
    <x v="38"/>
    <m/>
    <s v="CENSARA_AVG"/>
  </r>
  <r>
    <x v="20"/>
    <s v="Philadelphia County"/>
    <x v="919"/>
    <x v="20"/>
    <x v="713"/>
    <s v="Piedmont-Blue Ridge Prov"/>
    <x v="43"/>
    <m/>
    <s v="CENSARA_AVG"/>
  </r>
  <r>
    <x v="26"/>
    <s v="Lee County"/>
    <x v="920"/>
    <x v="26"/>
    <x v="714"/>
    <s v="Wisconsin Arch"/>
    <x v="23"/>
    <m/>
    <s v="CENSARA_AVG"/>
  </r>
  <r>
    <x v="26"/>
    <s v="Whiteside County"/>
    <x v="921"/>
    <x v="26"/>
    <x v="715"/>
    <s v="Wisconsin Arch"/>
    <x v="23"/>
    <m/>
    <s v="CENSARA_AVG"/>
  </r>
  <r>
    <x v="20"/>
    <s v="Chester County"/>
    <x v="922"/>
    <x v="20"/>
    <x v="716"/>
    <s v="Piedmont-Blue Ridge Prov"/>
    <x v="43"/>
    <m/>
    <s v="CENSARA_AVG"/>
  </r>
  <r>
    <x v="23"/>
    <s v="Thomas County"/>
    <x v="923"/>
    <x v="23"/>
    <x v="717"/>
    <s v="Cambridge Arch-Central Kansas Uplift"/>
    <x v="46"/>
    <s v="Cambridge Arch-Central Kansas Uplift"/>
    <s v="CENSARA_2012"/>
  </r>
  <r>
    <x v="22"/>
    <s v="Ocean County"/>
    <x v="885"/>
    <x v="22"/>
    <x v="690"/>
    <s v="Atlantic Coast Basin"/>
    <x v="34"/>
    <m/>
    <s v="CENSARA_AVG"/>
  </r>
  <r>
    <x v="27"/>
    <s v="De Kalb County"/>
    <x v="924"/>
    <x v="27"/>
    <x v="718"/>
    <s v="Michigan Basin"/>
    <x v="24"/>
    <m/>
    <s v="CENSARA_AVG"/>
  </r>
  <r>
    <x v="23"/>
    <s v="Garden County"/>
    <x v="925"/>
    <x v="23"/>
    <x v="719"/>
    <s v="Denver Basin"/>
    <x v="44"/>
    <s v="Denver Basin"/>
    <s v="CENSARA_2012"/>
  </r>
  <r>
    <x v="23"/>
    <s v="Blaine County"/>
    <x v="926"/>
    <x v="23"/>
    <x v="58"/>
    <s v="Salina Basin"/>
    <x v="48"/>
    <s v="Salina Basin"/>
    <s v="CENSARA_2012"/>
  </r>
  <r>
    <x v="20"/>
    <s v="Lancaster County"/>
    <x v="927"/>
    <x v="20"/>
    <x v="720"/>
    <s v="Piedmont-Blue Ridge Prov"/>
    <x v="43"/>
    <m/>
    <s v="CENSARA_AVG"/>
  </r>
  <r>
    <x v="27"/>
    <s v="Porter County"/>
    <x v="928"/>
    <x v="27"/>
    <x v="721"/>
    <s v="Cincinnati Arch"/>
    <x v="51"/>
    <m/>
    <s v="CENSARA_AVG"/>
  </r>
  <r>
    <x v="23"/>
    <s v="Loup County"/>
    <x v="929"/>
    <x v="23"/>
    <x v="722"/>
    <s v="Salina Basin"/>
    <x v="48"/>
    <s v="Salina Basin"/>
    <s v="CENSARA_2012"/>
  </r>
  <r>
    <x v="28"/>
    <s v="Kauai County"/>
    <x v="930"/>
    <x v="28"/>
    <x v="723"/>
    <s v="Not Assigned - SURVEY AVERAGE"/>
    <x v="1"/>
    <m/>
    <s v="CENSARA_2012"/>
  </r>
  <r>
    <x v="23"/>
    <s v="Garfield County"/>
    <x v="931"/>
    <x v="23"/>
    <x v="127"/>
    <s v="Salina Basin"/>
    <x v="48"/>
    <s v="Salina Basin"/>
    <s v="CENSARA_2012"/>
  </r>
  <r>
    <x v="24"/>
    <s v="Davis County"/>
    <x v="932"/>
    <x v="24"/>
    <x v="724"/>
    <s v="Overthrust&amp;Wasatch Uplift"/>
    <x v="49"/>
    <m/>
    <s v="CENSARA_AVG"/>
  </r>
  <r>
    <x v="27"/>
    <s v="Noble County"/>
    <x v="933"/>
    <x v="27"/>
    <x v="725"/>
    <s v="Michigan Basin"/>
    <x v="24"/>
    <m/>
    <s v="CENSARA_AVG"/>
  </r>
  <r>
    <x v="23"/>
    <s v="Wheeler County"/>
    <x v="934"/>
    <x v="23"/>
    <x v="201"/>
    <s v="Salina Basin"/>
    <x v="48"/>
    <s v="Salina Basin"/>
    <s v="CENSARA_2012"/>
  </r>
  <r>
    <x v="25"/>
    <s v="Defiance County"/>
    <x v="935"/>
    <x v="25"/>
    <x v="726"/>
    <s v="Michigan Basin"/>
    <x v="24"/>
    <m/>
    <s v="CENSARA_AVG"/>
  </r>
  <r>
    <x v="21"/>
    <s v="Cedar County"/>
    <x v="936"/>
    <x v="21"/>
    <x v="633"/>
    <s v="Iowa Shelf"/>
    <x v="35"/>
    <m/>
    <s v="CENSARA_AVG"/>
  </r>
  <r>
    <x v="23"/>
    <s v="Cuming County"/>
    <x v="937"/>
    <x v="23"/>
    <x v="727"/>
    <s v="Salina Basin"/>
    <x v="48"/>
    <s v="Salina Basin"/>
    <s v="CENSARA_2012"/>
  </r>
  <r>
    <x v="23"/>
    <s v="Madison County"/>
    <x v="938"/>
    <x v="23"/>
    <x v="241"/>
    <s v="Salina Basin"/>
    <x v="48"/>
    <s v="Salina Basin"/>
    <s v="CENSARA_2012"/>
  </r>
  <r>
    <x v="23"/>
    <s v="Stanton County"/>
    <x v="939"/>
    <x v="23"/>
    <x v="728"/>
    <s v="Salina Basin"/>
    <x v="48"/>
    <s v="Salina Basin"/>
    <s v="CENSARA_2012"/>
  </r>
  <r>
    <x v="28"/>
    <s v="Kauai County"/>
    <x v="930"/>
    <x v="28"/>
    <x v="723"/>
    <s v="Not Assigned - SURVEY AVERAGE"/>
    <x v="1"/>
    <m/>
    <s v="CENSARA_2012"/>
  </r>
  <r>
    <x v="25"/>
    <s v="Seneca County"/>
    <x v="940"/>
    <x v="25"/>
    <x v="427"/>
    <s v="Cincinnati Arch"/>
    <x v="51"/>
    <m/>
    <s v="CENSARA_AVG"/>
  </r>
  <r>
    <x v="27"/>
    <s v="Lake County"/>
    <x v="941"/>
    <x v="27"/>
    <x v="76"/>
    <s v="Cincinnati Arch"/>
    <x v="51"/>
    <m/>
    <s v="CENSARA_AVG"/>
  </r>
  <r>
    <x v="19"/>
    <s v="Churchill County"/>
    <x v="942"/>
    <x v="19"/>
    <x v="729"/>
    <s v="Great Basin Province"/>
    <x v="41"/>
    <m/>
    <s v="CENSARA_AVG"/>
  </r>
  <r>
    <x v="24"/>
    <s v="Summit County"/>
    <x v="943"/>
    <x v="24"/>
    <x v="686"/>
    <s v="Central Western Overthrust"/>
    <x v="32"/>
    <m/>
    <s v="CENSARA_AVG"/>
  </r>
  <r>
    <x v="16"/>
    <s v="Yuba County"/>
    <x v="944"/>
    <x v="16"/>
    <x v="730"/>
    <s v="Sierra Nevada Province"/>
    <x v="50"/>
    <m/>
    <s v="CENSARA_AVG"/>
  </r>
  <r>
    <x v="26"/>
    <s v="Will County"/>
    <x v="945"/>
    <x v="26"/>
    <x v="731"/>
    <s v="Wisconsin Arch"/>
    <x v="23"/>
    <m/>
    <s v="CENSARA_AVG"/>
  </r>
  <r>
    <x v="23"/>
    <s v="Burt County"/>
    <x v="946"/>
    <x v="23"/>
    <x v="732"/>
    <s v="Salina Basin"/>
    <x v="48"/>
    <s v="Salina Basin"/>
    <s v="CENSARA_2012"/>
  </r>
  <r>
    <x v="26"/>
    <s v="Kendall County"/>
    <x v="947"/>
    <x v="26"/>
    <x v="733"/>
    <s v="Wisconsin Arch"/>
    <x v="23"/>
    <m/>
    <s v="CENSARA_AVG"/>
  </r>
  <r>
    <x v="25"/>
    <s v="Stark County"/>
    <x v="948"/>
    <x v="25"/>
    <x v="209"/>
    <s v="Appalachian Basin"/>
    <x v="30"/>
    <m/>
    <s v="CENSARA_AVG"/>
  </r>
  <r>
    <x v="20"/>
    <s v="Beaver County"/>
    <x v="949"/>
    <x v="20"/>
    <x v="734"/>
    <s v="Appalachian Basin (Eastern Overthrust Area)"/>
    <x v="38"/>
    <m/>
    <s v="CENSARA_AVG"/>
  </r>
  <r>
    <x v="20"/>
    <s v="Delaware County"/>
    <x v="950"/>
    <x v="20"/>
    <x v="448"/>
    <s v="Piedmont-Blue Ridge Prov"/>
    <x v="43"/>
    <m/>
    <s v="CENSARA_AVG"/>
  </r>
  <r>
    <x v="25"/>
    <s v="Columbiana County"/>
    <x v="951"/>
    <x v="25"/>
    <x v="735"/>
    <s v="Appalachian Basin (Eastern Overthrust Area)"/>
    <x v="38"/>
    <m/>
    <s v="CENSARA_AVG"/>
  </r>
  <r>
    <x v="22"/>
    <s v="Camden County"/>
    <x v="952"/>
    <x v="22"/>
    <x v="736"/>
    <s v="Atlantic Coast Basin"/>
    <x v="34"/>
    <m/>
    <s v="CENSARA_AVG"/>
  </r>
  <r>
    <x v="20"/>
    <s v="Cumberland County"/>
    <x v="953"/>
    <x v="20"/>
    <x v="227"/>
    <s v="Appalachian Basin (Eastern Overthrust Area)"/>
    <x v="38"/>
    <m/>
    <s v="CENSARA_AVG"/>
  </r>
  <r>
    <x v="22"/>
    <s v="Ocean County"/>
    <x v="885"/>
    <x v="22"/>
    <x v="690"/>
    <s v="Atlantic Coast Basin"/>
    <x v="34"/>
    <m/>
    <s v="CENSARA_AVG"/>
  </r>
  <r>
    <x v="21"/>
    <s v="Johnson County"/>
    <x v="954"/>
    <x v="21"/>
    <x v="392"/>
    <s v="Iowa Shelf"/>
    <x v="35"/>
    <m/>
    <s v="CENSARA_AVG"/>
  </r>
  <r>
    <x v="28"/>
    <s v="Kauai County"/>
    <x v="930"/>
    <x v="28"/>
    <x v="723"/>
    <s v="Not Assigned - SURVEY AVERAGE"/>
    <x v="1"/>
    <m/>
    <s v="CENSARA_2012"/>
  </r>
  <r>
    <x v="25"/>
    <s v="Ashland County"/>
    <x v="955"/>
    <x v="25"/>
    <x v="198"/>
    <s v="Appalachian Basin"/>
    <x v="30"/>
    <m/>
    <s v="CENSARA_AVG"/>
  </r>
  <r>
    <x v="27"/>
    <s v="Marshall County"/>
    <x v="956"/>
    <x v="27"/>
    <x v="113"/>
    <s v="Michigan Basin"/>
    <x v="24"/>
    <m/>
    <s v="CENSARA_AVG"/>
  </r>
  <r>
    <x v="21"/>
    <s v="Iowa County"/>
    <x v="957"/>
    <x v="21"/>
    <x v="577"/>
    <s v="Iowa Shelf"/>
    <x v="35"/>
    <m/>
    <s v="CENSARA_AVG"/>
  </r>
  <r>
    <x v="26"/>
    <s v="Rock Island County"/>
    <x v="958"/>
    <x v="26"/>
    <x v="737"/>
    <s v="Wisconsin Arch"/>
    <x v="23"/>
    <m/>
    <s v="CENSARA_AVG"/>
  </r>
  <r>
    <x v="27"/>
    <s v="Kosciusko County"/>
    <x v="959"/>
    <x v="27"/>
    <x v="738"/>
    <s v="Michigan Basin"/>
    <x v="24"/>
    <m/>
    <s v="CENSARA_AVG"/>
  </r>
  <r>
    <x v="22"/>
    <s v="Ocean County"/>
    <x v="885"/>
    <x v="22"/>
    <x v="690"/>
    <s v="Atlantic Coast Basin"/>
    <x v="34"/>
    <m/>
    <s v="CENSARA_AVG"/>
  </r>
  <r>
    <x v="22"/>
    <s v="Ocean County"/>
    <x v="885"/>
    <x v="22"/>
    <x v="690"/>
    <s v="Atlantic Coast Basin"/>
    <x v="34"/>
    <m/>
    <s v="CENSARA_AVG"/>
  </r>
  <r>
    <x v="25"/>
    <s v="Wayne County"/>
    <x v="960"/>
    <x v="25"/>
    <x v="390"/>
    <s v="Appalachian Basin"/>
    <x v="30"/>
    <m/>
    <s v="CENSARA_AVG"/>
  </r>
  <r>
    <x v="21"/>
    <s v="Poweshiek County"/>
    <x v="961"/>
    <x v="21"/>
    <x v="739"/>
    <s v="Iowa Shelf"/>
    <x v="35"/>
    <m/>
    <s v="CENSARA_AVG"/>
  </r>
  <r>
    <x v="21"/>
    <s v="Scott County"/>
    <x v="962"/>
    <x v="21"/>
    <x v="404"/>
    <s v="Iowa Shelf"/>
    <x v="35"/>
    <m/>
    <s v="CENSARA_AVG"/>
  </r>
  <r>
    <x v="14"/>
    <s v="Laramie County"/>
    <x v="963"/>
    <x v="14"/>
    <x v="740"/>
    <s v="Denver Basin"/>
    <x v="44"/>
    <s v="Denver Basin"/>
    <s v="CENSARA_2012"/>
  </r>
  <r>
    <x v="21"/>
    <s v="Jasper County"/>
    <x v="964"/>
    <x v="21"/>
    <x v="741"/>
    <s v="Iowa Shelf"/>
    <x v="35"/>
    <m/>
    <s v="CENSARA_AVG"/>
  </r>
  <r>
    <x v="20"/>
    <s v="Westmoreland County"/>
    <x v="965"/>
    <x v="20"/>
    <x v="742"/>
    <s v="Appalachian Basin (Eastern Overthrust Area)"/>
    <x v="38"/>
    <m/>
    <s v="CENSARA_AVG"/>
  </r>
  <r>
    <x v="16"/>
    <s v="Sutter County"/>
    <x v="966"/>
    <x v="16"/>
    <x v="743"/>
    <s v="Sacramento Basin"/>
    <x v="45"/>
    <m/>
    <s v="CENSARA_AVG"/>
  </r>
  <r>
    <x v="25"/>
    <s v="Hancock County"/>
    <x v="967"/>
    <x v="25"/>
    <x v="118"/>
    <s v="Cincinnati Arch"/>
    <x v="51"/>
    <m/>
    <s v="CENSARA_AVG"/>
  </r>
  <r>
    <x v="26"/>
    <s v="La Salle County"/>
    <x v="968"/>
    <x v="26"/>
    <x v="744"/>
    <s v="Wisconsin Arch"/>
    <x v="23"/>
    <m/>
    <s v="CENSARA_AVG"/>
  </r>
  <r>
    <x v="20"/>
    <s v="York County"/>
    <x v="969"/>
    <x v="20"/>
    <x v="252"/>
    <s v="Piedmont-Blue Ridge Prov"/>
    <x v="43"/>
    <m/>
    <s v="CENSARA_AVG"/>
  </r>
  <r>
    <x v="23"/>
    <s v="Boone County"/>
    <x v="970"/>
    <x v="23"/>
    <x v="642"/>
    <s v="Salina Basin"/>
    <x v="48"/>
    <s v="Salina Basin"/>
    <s v="CENSARA_2012"/>
  </r>
  <r>
    <x v="21"/>
    <s v="Polk County"/>
    <x v="971"/>
    <x v="21"/>
    <x v="133"/>
    <s v="Iowa Shelf"/>
    <x v="35"/>
    <m/>
    <s v="CENSARA_AVG"/>
  </r>
  <r>
    <x v="20"/>
    <s v="Allegheny County"/>
    <x v="972"/>
    <x v="20"/>
    <x v="745"/>
    <s v="Appalachian Basin (Eastern Overthrust Area)"/>
    <x v="38"/>
    <m/>
    <s v="CENSARA_AVG"/>
  </r>
  <r>
    <x v="22"/>
    <s v="Ocean County"/>
    <x v="885"/>
    <x v="22"/>
    <x v="690"/>
    <s v="Atlantic Coast Basin"/>
    <x v="34"/>
    <m/>
    <s v="CENSARA_AVG"/>
  </r>
  <r>
    <x v="21"/>
    <s v="Dallas County"/>
    <x v="973"/>
    <x v="21"/>
    <x v="746"/>
    <s v="Iowa Shelf"/>
    <x v="35"/>
    <m/>
    <s v="CENSARA_AVG"/>
  </r>
  <r>
    <x v="25"/>
    <s v="Paulding County"/>
    <x v="974"/>
    <x v="25"/>
    <x v="747"/>
    <s v="Michigan Basin"/>
    <x v="24"/>
    <m/>
    <s v="CENSARA_AVG"/>
  </r>
  <r>
    <x v="23"/>
    <s v="Banner County"/>
    <x v="975"/>
    <x v="23"/>
    <x v="748"/>
    <s v="Denver Basin"/>
    <x v="44"/>
    <s v="Denver Basin"/>
    <s v="CENSARA_2012"/>
  </r>
  <r>
    <x v="22"/>
    <s v="Gloucester County"/>
    <x v="976"/>
    <x v="22"/>
    <x v="749"/>
    <s v="Atlantic Coast Basin"/>
    <x v="34"/>
    <m/>
    <s v="CENSARA_AVG"/>
  </r>
  <r>
    <x v="21"/>
    <s v="Guthrie County"/>
    <x v="977"/>
    <x v="21"/>
    <x v="750"/>
    <s v="Iowa Shelf"/>
    <x v="35"/>
    <m/>
    <s v="CENSARA_AVG"/>
  </r>
  <r>
    <x v="27"/>
    <s v="Starke County"/>
    <x v="978"/>
    <x v="27"/>
    <x v="751"/>
    <s v="Michigan Basin"/>
    <x v="24"/>
    <m/>
    <s v="CENSARA_AVG"/>
  </r>
  <r>
    <x v="27"/>
    <s v="Allen County"/>
    <x v="979"/>
    <x v="27"/>
    <x v="752"/>
    <s v="Michigan Basin"/>
    <x v="24"/>
    <m/>
    <s v="CENSARA_AVG"/>
  </r>
  <r>
    <x v="16"/>
    <s v="Nevada County"/>
    <x v="980"/>
    <x v="16"/>
    <x v="753"/>
    <s v="Sierra Nevada Province"/>
    <x v="50"/>
    <m/>
    <s v="CENSARA_AVG"/>
  </r>
  <r>
    <x v="21"/>
    <s v="Audubon County"/>
    <x v="981"/>
    <x v="21"/>
    <x v="754"/>
    <s v="Iowa Shelf"/>
    <x v="35"/>
    <m/>
    <s v="CENSARA_AVG"/>
  </r>
  <r>
    <x v="25"/>
    <s v="Putnam County"/>
    <x v="982"/>
    <x v="25"/>
    <x v="545"/>
    <s v="Cincinnati Arch"/>
    <x v="51"/>
    <m/>
    <s v="CENSARA_AVG"/>
  </r>
  <r>
    <x v="21"/>
    <s v="Shelby County"/>
    <x v="983"/>
    <x v="21"/>
    <x v="755"/>
    <s v="Iowa Shelf"/>
    <x v="35"/>
    <m/>
    <s v="CENSARA_AVG"/>
  </r>
  <r>
    <x v="25"/>
    <s v="Richland County"/>
    <x v="984"/>
    <x v="25"/>
    <x v="122"/>
    <s v="Appalachian Basin"/>
    <x v="30"/>
    <m/>
    <s v="CENSARA_AVG"/>
  </r>
  <r>
    <x v="21"/>
    <s v="Harrison County"/>
    <x v="985"/>
    <x v="21"/>
    <x v="756"/>
    <s v="Iowa Shelf"/>
    <x v="35"/>
    <m/>
    <s v="CENSARA_AVG"/>
  </r>
  <r>
    <x v="24"/>
    <s v="Salt Lake County"/>
    <x v="986"/>
    <x v="24"/>
    <x v="757"/>
    <s v="Overthrust&amp;Wasatch Uplift"/>
    <x v="49"/>
    <m/>
    <s v="CENSARA_AVG"/>
  </r>
  <r>
    <x v="20"/>
    <s v="Franklin County"/>
    <x v="987"/>
    <x v="20"/>
    <x v="108"/>
    <s v="Appalachian Basin (Eastern Overthrust Area)"/>
    <x v="38"/>
    <m/>
    <s v="CENSARA_AVG"/>
  </r>
  <r>
    <x v="22"/>
    <s v="Ocean County"/>
    <x v="885"/>
    <x v="22"/>
    <x v="690"/>
    <s v="Atlantic Coast Basin"/>
    <x v="34"/>
    <m/>
    <s v="CENSARA_AVG"/>
  </r>
  <r>
    <x v="23"/>
    <s v="Arthur County"/>
    <x v="988"/>
    <x v="23"/>
    <x v="758"/>
    <s v="Cambridge Arch-Central Kansas Uplift"/>
    <x v="46"/>
    <s v="Cambridge Arch-Central Kansas Uplift"/>
    <s v="CENSARA_2012"/>
  </r>
  <r>
    <x v="25"/>
    <s v="Crawford County"/>
    <x v="989"/>
    <x v="25"/>
    <x v="339"/>
    <s v="Appalachian Basin"/>
    <x v="30"/>
    <m/>
    <s v="CENSARA_AVG"/>
  </r>
  <r>
    <x v="27"/>
    <s v="Whitley County"/>
    <x v="990"/>
    <x v="27"/>
    <x v="759"/>
    <s v="Michigan Basin"/>
    <x v="24"/>
    <m/>
    <s v="CENSARA_AVG"/>
  </r>
  <r>
    <x v="26"/>
    <s v="Bureau County"/>
    <x v="991"/>
    <x v="26"/>
    <x v="760"/>
    <s v="Illinois Basin"/>
    <x v="52"/>
    <s v="Illinois Basin"/>
    <s v="CENSARA_2012"/>
  </r>
  <r>
    <x v="22"/>
    <s v="Ocean County"/>
    <x v="885"/>
    <x v="22"/>
    <x v="690"/>
    <s v="Atlantic Coast Basin"/>
    <x v="34"/>
    <m/>
    <s v="CENSARA_AVG"/>
  </r>
  <r>
    <x v="23"/>
    <s v="McPherson County"/>
    <x v="992"/>
    <x v="23"/>
    <x v="299"/>
    <s v="Cambridge Arch-Central Kansas Uplift"/>
    <x v="46"/>
    <s v="Cambridge Arch-Central Kansas Uplift"/>
    <s v="CENSARA_2012"/>
  </r>
  <r>
    <x v="22"/>
    <s v="Atlantic County"/>
    <x v="993"/>
    <x v="22"/>
    <x v="761"/>
    <s v="Atlantic Coast Basin"/>
    <x v="34"/>
    <m/>
    <s v="CENSARA_AVG"/>
  </r>
  <r>
    <x v="25"/>
    <s v="Carroll County"/>
    <x v="994"/>
    <x v="25"/>
    <x v="220"/>
    <s v="Appalachian Basin (Eastern Overthrust Area)"/>
    <x v="38"/>
    <m/>
    <s v="CENSARA_AVG"/>
  </r>
  <r>
    <x v="23"/>
    <s v="Logan County"/>
    <x v="995"/>
    <x v="23"/>
    <x v="244"/>
    <s v="Cambridge Arch-Central Kansas Uplift"/>
    <x v="46"/>
    <s v="Cambridge Arch-Central Kansas Uplift"/>
    <s v="CENSARA_2012"/>
  </r>
  <r>
    <x v="26"/>
    <s v="Henry County"/>
    <x v="996"/>
    <x v="26"/>
    <x v="707"/>
    <s v="Illinois Basin"/>
    <x v="52"/>
    <s v="Illinois Basin"/>
    <s v="CENSARA_2012"/>
  </r>
  <r>
    <x v="25"/>
    <s v="Wyandot County"/>
    <x v="997"/>
    <x v="25"/>
    <x v="762"/>
    <s v="Cincinnati Arch"/>
    <x v="51"/>
    <m/>
    <s v="CENSARA_AVG"/>
  </r>
  <r>
    <x v="22"/>
    <s v="Ocean County"/>
    <x v="885"/>
    <x v="22"/>
    <x v="690"/>
    <s v="Atlantic Coast Basin"/>
    <x v="34"/>
    <m/>
    <s v="CENSARA_AVG"/>
  </r>
  <r>
    <x v="19"/>
    <s v="Lyon County"/>
    <x v="998"/>
    <x v="19"/>
    <x v="431"/>
    <s v="Great Basin Province"/>
    <x v="41"/>
    <m/>
    <s v="CENSARA_AVG"/>
  </r>
  <r>
    <x v="23"/>
    <s v="Custer County"/>
    <x v="999"/>
    <x v="23"/>
    <x v="202"/>
    <s v="Salina Basin"/>
    <x v="48"/>
    <s v="Salina Basin"/>
    <s v="CENSARA_2012"/>
  </r>
  <r>
    <x v="26"/>
    <s v="Grundy County"/>
    <x v="1000"/>
    <x v="26"/>
    <x v="660"/>
    <s v="Wisconsin Arch"/>
    <x v="23"/>
    <m/>
    <s v="CENSARA_AVG"/>
  </r>
  <r>
    <x v="29"/>
    <s v="New Castle County"/>
    <x v="1001"/>
    <x v="29"/>
    <x v="763"/>
    <s v="Atlantic Coast Basin"/>
    <x v="34"/>
    <m/>
    <s v="CENSARA_AVG"/>
  </r>
  <r>
    <x v="22"/>
    <s v="Ocean County"/>
    <x v="885"/>
    <x v="22"/>
    <x v="690"/>
    <s v="Atlantic Coast Basin"/>
    <x v="34"/>
    <m/>
    <s v="CENSARA_AVG"/>
  </r>
  <r>
    <x v="30"/>
    <s v="Hancock County"/>
    <x v="1002"/>
    <x v="30"/>
    <x v="118"/>
    <s v="Appalachian Basin (Eastern Overthrust Area)"/>
    <x v="38"/>
    <m/>
    <s v="CENSARA_AVG"/>
  </r>
  <r>
    <x v="16"/>
    <s v="Sonoma County"/>
    <x v="1003"/>
    <x v="16"/>
    <x v="764"/>
    <s v="Northern Coast Range Prov"/>
    <x v="47"/>
    <m/>
    <s v="CENSARA_AVG"/>
  </r>
  <r>
    <x v="20"/>
    <s v="Bedford County"/>
    <x v="1004"/>
    <x v="20"/>
    <x v="765"/>
    <s v="Appalachian Basin (Eastern Overthrust Area)"/>
    <x v="38"/>
    <m/>
    <s v="CENSARA_AVG"/>
  </r>
  <r>
    <x v="23"/>
    <s v="Valley County"/>
    <x v="1005"/>
    <x v="23"/>
    <x v="68"/>
    <s v="Salina Basin"/>
    <x v="48"/>
    <s v="Salina Basin"/>
    <s v="CENSARA_2012"/>
  </r>
  <r>
    <x v="21"/>
    <s v="Muscatine County"/>
    <x v="1006"/>
    <x v="21"/>
    <x v="766"/>
    <s v="Iowa Shelf"/>
    <x v="35"/>
    <m/>
    <s v="CENSARA_AVG"/>
  </r>
  <r>
    <x v="23"/>
    <s v="Greeley County"/>
    <x v="1007"/>
    <x v="23"/>
    <x v="767"/>
    <s v="Salina Basin"/>
    <x v="48"/>
    <s v="Salina Basin"/>
    <s v="CENSARA_2012"/>
  </r>
  <r>
    <x v="22"/>
    <s v="Salem County"/>
    <x v="1008"/>
    <x v="22"/>
    <x v="768"/>
    <s v="Atlantic Coast Basin"/>
    <x v="34"/>
    <m/>
    <s v="CENSARA_AVG"/>
  </r>
  <r>
    <x v="23"/>
    <s v="Platte County"/>
    <x v="1009"/>
    <x v="23"/>
    <x v="631"/>
    <s v="Salina Basin"/>
    <x v="48"/>
    <s v="Salina Basin"/>
    <s v="CENSARA_2012"/>
  </r>
  <r>
    <x v="23"/>
    <s v="Colfax County"/>
    <x v="1010"/>
    <x v="23"/>
    <x v="769"/>
    <s v="Salina Basin"/>
    <x v="48"/>
    <s v="Salina Basin"/>
    <s v="CENSARA_2012"/>
  </r>
  <r>
    <x v="23"/>
    <s v="Dodge County"/>
    <x v="1011"/>
    <x v="23"/>
    <x v="479"/>
    <s v="Salina Basin"/>
    <x v="48"/>
    <s v="Salina Basin"/>
    <s v="CENSARA_2012"/>
  </r>
  <r>
    <x v="22"/>
    <s v="Ocean County"/>
    <x v="885"/>
    <x v="22"/>
    <x v="690"/>
    <s v="Atlantic Coast Basin"/>
    <x v="34"/>
    <m/>
    <s v="CENSARA_AVG"/>
  </r>
  <r>
    <x v="22"/>
    <s v="Ocean County"/>
    <x v="885"/>
    <x v="22"/>
    <x v="690"/>
    <s v="Atlantic Coast Basin"/>
    <x v="34"/>
    <m/>
    <s v="CENSARA_AVG"/>
  </r>
  <r>
    <x v="20"/>
    <s v="Adams County"/>
    <x v="1012"/>
    <x v="20"/>
    <x v="81"/>
    <s v="Piedmont-Blue Ridge Prov"/>
    <x v="43"/>
    <m/>
    <s v="CENSARA_AVG"/>
  </r>
  <r>
    <x v="19"/>
    <s v="Storey County"/>
    <x v="1013"/>
    <x v="19"/>
    <x v="770"/>
    <s v="Great Basin Province"/>
    <x v="41"/>
    <m/>
    <s v="CENSARA_AVG"/>
  </r>
  <r>
    <x v="24"/>
    <s v="Daggett County"/>
    <x v="1014"/>
    <x v="24"/>
    <x v="771"/>
    <s v="Uinta Basin"/>
    <x v="53"/>
    <m/>
    <s v="CENSARA_AVG"/>
  </r>
  <r>
    <x v="25"/>
    <s v="Jefferson County"/>
    <x v="1015"/>
    <x v="25"/>
    <x v="34"/>
    <s v="Appalachian Basin (Eastern Overthrust Area)"/>
    <x v="38"/>
    <m/>
    <s v="CENSARA_AVG"/>
  </r>
  <r>
    <x v="22"/>
    <s v="Ocean County"/>
    <x v="885"/>
    <x v="22"/>
    <x v="690"/>
    <s v="Atlantic Coast Basin"/>
    <x v="34"/>
    <m/>
    <s v="CENSARA_AVG"/>
  </r>
  <r>
    <x v="27"/>
    <s v="Jasper County"/>
    <x v="1016"/>
    <x v="27"/>
    <x v="741"/>
    <s v="Cincinnati Arch"/>
    <x v="51"/>
    <m/>
    <s v="CENSARA_AVG"/>
  </r>
  <r>
    <x v="23"/>
    <s v="Washington County"/>
    <x v="1017"/>
    <x v="23"/>
    <x v="91"/>
    <s v="Salina Basin"/>
    <x v="48"/>
    <s v="Salina Basin"/>
    <s v="CENSARA_2012"/>
  </r>
  <r>
    <x v="16"/>
    <s v="Placer County"/>
    <x v="1018"/>
    <x v="16"/>
    <x v="772"/>
    <s v="Sierra Nevada Province"/>
    <x v="50"/>
    <m/>
    <s v="CENSARA_AVG"/>
  </r>
  <r>
    <x v="25"/>
    <s v="Tuscarawas County"/>
    <x v="1019"/>
    <x v="25"/>
    <x v="773"/>
    <s v="Appalachian Basin"/>
    <x v="30"/>
    <m/>
    <s v="CENSARA_AVG"/>
  </r>
  <r>
    <x v="26"/>
    <s v="Kankakee County"/>
    <x v="1020"/>
    <x v="26"/>
    <x v="774"/>
    <s v="Wisconsin Arch"/>
    <x v="23"/>
    <m/>
    <s v="CENSARA_AVG"/>
  </r>
  <r>
    <x v="16"/>
    <s v="Yolo County"/>
    <x v="1021"/>
    <x v="16"/>
    <x v="775"/>
    <s v="Sacramento Basin"/>
    <x v="45"/>
    <m/>
    <s v="CENSARA_AVG"/>
  </r>
  <r>
    <x v="27"/>
    <s v="Fulton County"/>
    <x v="1022"/>
    <x v="27"/>
    <x v="352"/>
    <s v="Cincinnati Arch"/>
    <x v="51"/>
    <m/>
    <s v="CENSARA_AVG"/>
  </r>
  <r>
    <x v="20"/>
    <s v="Fulton County"/>
    <x v="1023"/>
    <x v="20"/>
    <x v="352"/>
    <s v="Appalachian Basin (Eastern Overthrust Area)"/>
    <x v="38"/>
    <m/>
    <s v="CENSARA_AVG"/>
  </r>
  <r>
    <x v="22"/>
    <s v="Atlantic County"/>
    <x v="993"/>
    <x v="22"/>
    <x v="761"/>
    <s v="Atlantic Coast Basin"/>
    <x v="34"/>
    <m/>
    <s v="CENSARA_AVG"/>
  </r>
  <r>
    <x v="20"/>
    <s v="Somerset County"/>
    <x v="1024"/>
    <x v="20"/>
    <x v="70"/>
    <s v="Appalachian Basin (Eastern Overthrust Area)"/>
    <x v="38"/>
    <m/>
    <s v="CENSARA_AVG"/>
  </r>
  <r>
    <x v="25"/>
    <s v="Holmes County"/>
    <x v="1025"/>
    <x v="25"/>
    <x v="776"/>
    <s v="Appalachian Basin"/>
    <x v="30"/>
    <m/>
    <s v="CENSARA_AVG"/>
  </r>
  <r>
    <x v="25"/>
    <s v="Van Wert County"/>
    <x v="1026"/>
    <x v="25"/>
    <x v="777"/>
    <s v="Cincinnati Arch"/>
    <x v="51"/>
    <m/>
    <s v="CENSARA_AVG"/>
  </r>
  <r>
    <x v="20"/>
    <s v="Washington County"/>
    <x v="1027"/>
    <x v="20"/>
    <x v="91"/>
    <s v="Appalachian Basin (Eastern Overthrust Area)"/>
    <x v="38"/>
    <m/>
    <s v="CENSARA_AVG"/>
  </r>
  <r>
    <x v="25"/>
    <s v="Allen County"/>
    <x v="1028"/>
    <x v="25"/>
    <x v="752"/>
    <s v="Cincinnati Arch"/>
    <x v="51"/>
    <m/>
    <s v="CENSARA_AVG"/>
  </r>
  <r>
    <x v="21"/>
    <s v="Washington County"/>
    <x v="1029"/>
    <x v="21"/>
    <x v="91"/>
    <s v="Iowa Shelf"/>
    <x v="35"/>
    <m/>
    <s v="CENSARA_AVG"/>
  </r>
  <r>
    <x v="27"/>
    <s v="Pulaski County"/>
    <x v="1030"/>
    <x v="27"/>
    <x v="778"/>
    <s v="Cincinnati Arch"/>
    <x v="51"/>
    <m/>
    <s v="CENSARA_AVG"/>
  </r>
  <r>
    <x v="31"/>
    <s v="Cecil County"/>
    <x v="1031"/>
    <x v="31"/>
    <x v="779"/>
    <s v="Atlantic Coast Basin"/>
    <x v="34"/>
    <m/>
    <s v="CENSARA_AVG"/>
  </r>
  <r>
    <x v="21"/>
    <s v="Keokuk County"/>
    <x v="1032"/>
    <x v="21"/>
    <x v="780"/>
    <s v="Iowa Shelf"/>
    <x v="35"/>
    <m/>
    <s v="CENSARA_AVG"/>
  </r>
  <r>
    <x v="19"/>
    <s v="White Pine County"/>
    <x v="1033"/>
    <x v="19"/>
    <x v="781"/>
    <s v="Great Basin Province"/>
    <x v="41"/>
    <m/>
    <s v="CENSARA_AVG"/>
  </r>
  <r>
    <x v="27"/>
    <s v="Newton County"/>
    <x v="1034"/>
    <x v="27"/>
    <x v="782"/>
    <s v="Cincinnati Arch"/>
    <x v="51"/>
    <m/>
    <s v="CENSARA_AVG"/>
  </r>
  <r>
    <x v="16"/>
    <s v="Napa County"/>
    <x v="1035"/>
    <x v="16"/>
    <x v="783"/>
    <s v="Northern Coast Range Prov"/>
    <x v="47"/>
    <m/>
    <s v="CENSARA_AVG"/>
  </r>
  <r>
    <x v="23"/>
    <s v="Cheyenne County"/>
    <x v="1036"/>
    <x v="23"/>
    <x v="784"/>
    <s v="Denver Basin"/>
    <x v="44"/>
    <s v="Denver Basin"/>
    <s v="CENSARA_2012"/>
  </r>
  <r>
    <x v="32"/>
    <s v="Moffat County"/>
    <x v="1037"/>
    <x v="32"/>
    <x v="785"/>
    <s v="Green River Basin"/>
    <x v="39"/>
    <m/>
    <s v="CENSARA_AVG"/>
  </r>
  <r>
    <x v="22"/>
    <s v="Cumberland County"/>
    <x v="1038"/>
    <x v="22"/>
    <x v="227"/>
    <s v="Atlantic Coast Basin"/>
    <x v="34"/>
    <m/>
    <s v="CENSARA_AVG"/>
  </r>
  <r>
    <x v="23"/>
    <s v="Kimball County"/>
    <x v="1039"/>
    <x v="23"/>
    <x v="786"/>
    <s v="Denver Basin"/>
    <x v="44"/>
    <s v="Denver Basin"/>
    <s v="CENSARA_2012"/>
  </r>
  <r>
    <x v="21"/>
    <s v="Mahaska County"/>
    <x v="1040"/>
    <x v="21"/>
    <x v="787"/>
    <s v="Iowa Shelf"/>
    <x v="35"/>
    <m/>
    <s v="CENSARA_AVG"/>
  </r>
  <r>
    <x v="22"/>
    <s v="Atlantic County"/>
    <x v="993"/>
    <x v="22"/>
    <x v="761"/>
    <s v="Atlantic Coast Basin"/>
    <x v="34"/>
    <m/>
    <s v="CENSARA_AVG"/>
  </r>
  <r>
    <x v="22"/>
    <s v="Atlantic County"/>
    <x v="993"/>
    <x v="22"/>
    <x v="761"/>
    <s v="Atlantic Coast Basin"/>
    <x v="34"/>
    <m/>
    <s v="CENSARA_AVG"/>
  </r>
  <r>
    <x v="21"/>
    <s v="Marion County"/>
    <x v="1041"/>
    <x v="21"/>
    <x v="152"/>
    <s v="Iowa Shelf"/>
    <x v="35"/>
    <m/>
    <s v="CENSARA_AVG"/>
  </r>
  <r>
    <x v="27"/>
    <s v="Wabash County"/>
    <x v="1042"/>
    <x v="27"/>
    <x v="788"/>
    <s v="Cincinnati Arch"/>
    <x v="51"/>
    <m/>
    <s v="CENSARA_AVG"/>
  </r>
  <r>
    <x v="25"/>
    <s v="Hardin County"/>
    <x v="1043"/>
    <x v="25"/>
    <x v="663"/>
    <s v="Cincinnati Arch"/>
    <x v="51"/>
    <m/>
    <s v="CENSARA_AVG"/>
  </r>
  <r>
    <x v="27"/>
    <s v="Huntington County"/>
    <x v="1044"/>
    <x v="27"/>
    <x v="789"/>
    <s v="Cincinnati Arch"/>
    <x v="51"/>
    <m/>
    <s v="CENSARA_AVG"/>
  </r>
  <r>
    <x v="25"/>
    <s v="Morrow County"/>
    <x v="1045"/>
    <x v="25"/>
    <x v="154"/>
    <s v="Appalachian Basin"/>
    <x v="30"/>
    <m/>
    <s v="CENSARA_AVG"/>
  </r>
  <r>
    <x v="26"/>
    <s v="Putnam County"/>
    <x v="1046"/>
    <x v="26"/>
    <x v="545"/>
    <s v="Illinois Basin"/>
    <x v="52"/>
    <s v="Illinois Basin"/>
    <s v="CENSARA_2012"/>
  </r>
  <r>
    <x v="24"/>
    <s v="Duchesne County"/>
    <x v="1047"/>
    <x v="24"/>
    <x v="790"/>
    <s v="Uinta Basin"/>
    <x v="53"/>
    <m/>
    <s v="CENSARA_AVG"/>
  </r>
  <r>
    <x v="21"/>
    <s v="Warren County"/>
    <x v="1048"/>
    <x v="21"/>
    <x v="296"/>
    <s v="Iowa Shelf"/>
    <x v="35"/>
    <m/>
    <s v="CENSARA_AVG"/>
  </r>
  <r>
    <x v="21"/>
    <s v="Louisa County"/>
    <x v="1049"/>
    <x v="21"/>
    <x v="791"/>
    <s v="Iowa Shelf"/>
    <x v="35"/>
    <m/>
    <s v="CENSARA_AVG"/>
  </r>
  <r>
    <x v="21"/>
    <s v="Madison County"/>
    <x v="1050"/>
    <x v="21"/>
    <x v="241"/>
    <s v="Iowa Shelf"/>
    <x v="35"/>
    <m/>
    <s v="CENSARA_AVG"/>
  </r>
  <r>
    <x v="24"/>
    <s v="Wasatch County"/>
    <x v="1051"/>
    <x v="24"/>
    <x v="792"/>
    <s v="Uinta Basin"/>
    <x v="53"/>
    <m/>
    <s v="CENSARA_AVG"/>
  </r>
  <r>
    <x v="27"/>
    <s v="Adams County"/>
    <x v="1052"/>
    <x v="27"/>
    <x v="81"/>
    <s v="Cincinnati Arch"/>
    <x v="51"/>
    <m/>
    <s v="CENSARA_AVG"/>
  </r>
  <r>
    <x v="31"/>
    <s v="Harford County"/>
    <x v="1053"/>
    <x v="31"/>
    <x v="793"/>
    <s v="Piedmont-Blue Ridge Prov"/>
    <x v="43"/>
    <m/>
    <s v="CENSARA_AVG"/>
  </r>
  <r>
    <x v="25"/>
    <s v="Marion County"/>
    <x v="1054"/>
    <x v="25"/>
    <x v="152"/>
    <s v="Appalachian Basin"/>
    <x v="30"/>
    <m/>
    <s v="CENSARA_AVG"/>
  </r>
  <r>
    <x v="30"/>
    <s v="Brooke County"/>
    <x v="1055"/>
    <x v="30"/>
    <x v="794"/>
    <s v="Appalachian Basin (Eastern Overthrust Area)"/>
    <x v="38"/>
    <m/>
    <s v="CENSARA_AVG"/>
  </r>
  <r>
    <x v="21"/>
    <s v="Adair County"/>
    <x v="1056"/>
    <x v="21"/>
    <x v="795"/>
    <s v="Forest City Basin"/>
    <x v="54"/>
    <s v="Forest City Basin"/>
    <s v="CENSARA_2012"/>
  </r>
  <r>
    <x v="23"/>
    <s v="Nance County"/>
    <x v="1057"/>
    <x v="23"/>
    <x v="796"/>
    <s v="Salina Basin"/>
    <x v="48"/>
    <s v="Salina Basin"/>
    <s v="CENSARA_2012"/>
  </r>
  <r>
    <x v="21"/>
    <s v="Cass County"/>
    <x v="1058"/>
    <x v="21"/>
    <x v="174"/>
    <s v="Forest City Basin"/>
    <x v="54"/>
    <s v="Forest City Basin"/>
    <s v="CENSARA_2012"/>
  </r>
  <r>
    <x v="21"/>
    <s v="Pottawattamie County"/>
    <x v="1059"/>
    <x v="21"/>
    <x v="797"/>
    <s v="Forest City Basin"/>
    <x v="54"/>
    <s v="Forest City Basin"/>
    <s v="CENSARA_2012"/>
  </r>
  <r>
    <x v="25"/>
    <s v="Harrison County"/>
    <x v="1060"/>
    <x v="25"/>
    <x v="756"/>
    <s v="Appalachian Basin (Eastern Overthrust Area)"/>
    <x v="38"/>
    <m/>
    <s v="CENSARA_AVG"/>
  </r>
  <r>
    <x v="27"/>
    <s v="Wells County"/>
    <x v="1061"/>
    <x v="27"/>
    <x v="149"/>
    <s v="Cincinnati Arch"/>
    <x v="51"/>
    <m/>
    <s v="CENSARA_AVG"/>
  </r>
  <r>
    <x v="24"/>
    <s v="Uintah County"/>
    <x v="1062"/>
    <x v="24"/>
    <x v="798"/>
    <s v="Uinta Basin"/>
    <x v="53"/>
    <m/>
    <s v="CENSARA_AVG"/>
  </r>
  <r>
    <x v="27"/>
    <s v="Miami County"/>
    <x v="1063"/>
    <x v="27"/>
    <x v="799"/>
    <s v="Cincinnati Arch"/>
    <x v="51"/>
    <m/>
    <s v="CENSARA_AVG"/>
  </r>
  <r>
    <x v="26"/>
    <s v="Mercer County"/>
    <x v="1064"/>
    <x v="26"/>
    <x v="164"/>
    <s v="Illinois Basin"/>
    <x v="52"/>
    <s v="Illinois Basin"/>
    <s v="CENSARA_2012"/>
  </r>
  <r>
    <x v="23"/>
    <s v="Keith County"/>
    <x v="1065"/>
    <x v="23"/>
    <x v="800"/>
    <s v="Cambridge Arch-Central Kansas Uplift"/>
    <x v="46"/>
    <s v="Cambridge Arch-Central Kansas Uplift"/>
    <s v="CENSARA_2012"/>
  </r>
  <r>
    <x v="25"/>
    <s v="Knox County"/>
    <x v="1066"/>
    <x v="25"/>
    <x v="186"/>
    <s v="Appalachian Basin"/>
    <x v="30"/>
    <m/>
    <s v="CENSARA_AVG"/>
  </r>
  <r>
    <x v="31"/>
    <s v="Baltimore County"/>
    <x v="1067"/>
    <x v="31"/>
    <x v="801"/>
    <s v="Piedmont-Blue Ridge Prov"/>
    <x v="43"/>
    <m/>
    <s v="CENSARA_AVG"/>
  </r>
  <r>
    <x v="23"/>
    <s v="Lincoln County"/>
    <x v="1068"/>
    <x v="23"/>
    <x v="42"/>
    <s v="Cambridge Arch-Central Kansas Uplift"/>
    <x v="46"/>
    <s v="Cambridge Arch-Central Kansas Uplift"/>
    <s v="CENSARA_2012"/>
  </r>
  <r>
    <x v="24"/>
    <s v="Utah County"/>
    <x v="1069"/>
    <x v="24"/>
    <x v="802"/>
    <s v="South Western Overthrust"/>
    <x v="55"/>
    <m/>
    <s v="CENSARA_AVG"/>
  </r>
  <r>
    <x v="22"/>
    <s v="Atlantic County"/>
    <x v="993"/>
    <x v="22"/>
    <x v="761"/>
    <s v="Atlantic Coast Basin"/>
    <x v="34"/>
    <m/>
    <s v="CENSARA_AVG"/>
  </r>
  <r>
    <x v="26"/>
    <s v="Stark County"/>
    <x v="1070"/>
    <x v="26"/>
    <x v="209"/>
    <s v="Illinois Basin"/>
    <x v="52"/>
    <s v="Illinois Basin"/>
    <s v="CENSARA_2012"/>
  </r>
  <r>
    <x v="23"/>
    <s v="Butler County"/>
    <x v="1071"/>
    <x v="23"/>
    <x v="619"/>
    <s v="Salina Basin"/>
    <x v="48"/>
    <s v="Salina Basin"/>
    <s v="CENSARA_2012"/>
  </r>
  <r>
    <x v="23"/>
    <s v="Saunders County"/>
    <x v="1072"/>
    <x v="23"/>
    <x v="803"/>
    <s v="Salina Basin"/>
    <x v="48"/>
    <s v="Salina Basin"/>
    <s v="CENSARA_2012"/>
  </r>
  <r>
    <x v="32"/>
    <s v="Routt County"/>
    <x v="1073"/>
    <x v="32"/>
    <x v="804"/>
    <s v="Green River Basin"/>
    <x v="39"/>
    <m/>
    <s v="CENSARA_AVG"/>
  </r>
  <r>
    <x v="31"/>
    <s v="Carroll County"/>
    <x v="1074"/>
    <x v="31"/>
    <x v="220"/>
    <s v="Piedmont-Blue Ridge Prov"/>
    <x v="43"/>
    <m/>
    <s v="CENSARA_AVG"/>
  </r>
  <r>
    <x v="19"/>
    <s v="Carson City"/>
    <x v="1075"/>
    <x v="19"/>
    <x v="805"/>
    <s v="Great Basin Province"/>
    <x v="41"/>
    <m/>
    <s v="CENSARA_AVG"/>
  </r>
  <r>
    <x v="26"/>
    <s v="Livingston County"/>
    <x v="1076"/>
    <x v="26"/>
    <x v="454"/>
    <s v="Illinois Basin"/>
    <x v="52"/>
    <s v="Illinois Basin"/>
    <s v="CENSARA_2012"/>
  </r>
  <r>
    <x v="20"/>
    <s v="Fayette County"/>
    <x v="1077"/>
    <x v="20"/>
    <x v="592"/>
    <s v="Appalachian Basin (Eastern Overthrust Area)"/>
    <x v="38"/>
    <m/>
    <s v="CENSARA_AVG"/>
  </r>
  <r>
    <x v="22"/>
    <s v="Cape May County"/>
    <x v="1078"/>
    <x v="22"/>
    <x v="806"/>
    <s v="Atlantic Coast Basin"/>
    <x v="34"/>
    <m/>
    <s v="CENSARA_AVG"/>
  </r>
  <r>
    <x v="25"/>
    <s v="Coshocton County"/>
    <x v="1079"/>
    <x v="25"/>
    <x v="807"/>
    <s v="Appalachian Basin"/>
    <x v="30"/>
    <m/>
    <s v="CENSARA_AVG"/>
  </r>
  <r>
    <x v="23"/>
    <s v="Sherman County"/>
    <x v="1080"/>
    <x v="23"/>
    <x v="151"/>
    <s v="Salina Basin"/>
    <x v="48"/>
    <s v="Salina Basin"/>
    <s v="CENSARA_2012"/>
  </r>
  <r>
    <x v="16"/>
    <s v="El Dorado County"/>
    <x v="1081"/>
    <x v="16"/>
    <x v="808"/>
    <s v="Sierra Nevada Province"/>
    <x v="50"/>
    <m/>
    <s v="CENSARA_AVG"/>
  </r>
  <r>
    <x v="32"/>
    <s v="Jackson County"/>
    <x v="1082"/>
    <x v="32"/>
    <x v="331"/>
    <s v="North Park Basin"/>
    <x v="56"/>
    <m/>
    <s v="CENSARA_AVG"/>
  </r>
  <r>
    <x v="23"/>
    <s v="Howard County"/>
    <x v="1083"/>
    <x v="23"/>
    <x v="559"/>
    <s v="Salina Basin"/>
    <x v="48"/>
    <s v="Salina Basin"/>
    <s v="CENSARA_2012"/>
  </r>
  <r>
    <x v="23"/>
    <s v="Merrick County"/>
    <x v="1084"/>
    <x v="23"/>
    <x v="809"/>
    <s v="Salina Basin"/>
    <x v="48"/>
    <s v="Salina Basin"/>
    <s v="CENSARA_2012"/>
  </r>
  <r>
    <x v="23"/>
    <s v="Douglas County"/>
    <x v="1085"/>
    <x v="23"/>
    <x v="49"/>
    <s v="Nemaha Uplift"/>
    <x v="57"/>
    <s v="Nemaha Uplift"/>
    <s v="CENSARA_2012"/>
  </r>
  <r>
    <x v="27"/>
    <s v="Cass County"/>
    <x v="1086"/>
    <x v="27"/>
    <x v="174"/>
    <s v="Cincinnati Arch"/>
    <x v="51"/>
    <m/>
    <s v="CENSARA_AVG"/>
  </r>
  <r>
    <x v="23"/>
    <s v="Polk County"/>
    <x v="1087"/>
    <x v="23"/>
    <x v="133"/>
    <s v="Salina Basin"/>
    <x v="48"/>
    <s v="Salina Basin"/>
    <s v="CENSARA_2012"/>
  </r>
  <r>
    <x v="26"/>
    <s v="Marshall County"/>
    <x v="1088"/>
    <x v="26"/>
    <x v="113"/>
    <s v="Illinois Basin"/>
    <x v="52"/>
    <s v="Illinois Basin"/>
    <s v="CENSARA_2012"/>
  </r>
  <r>
    <x v="26"/>
    <s v="Iroquois County"/>
    <x v="1089"/>
    <x v="26"/>
    <x v="810"/>
    <s v="Illinois Basin"/>
    <x v="52"/>
    <s v="Illinois Basin"/>
    <s v="CENSARA_2012"/>
  </r>
  <r>
    <x v="25"/>
    <s v="Mercer County"/>
    <x v="1090"/>
    <x v="25"/>
    <x v="164"/>
    <s v="Cincinnati Arch"/>
    <x v="51"/>
    <m/>
    <s v="CENSARA_AVG"/>
  </r>
  <r>
    <x v="31"/>
    <s v="Frederick County"/>
    <x v="1091"/>
    <x v="31"/>
    <x v="811"/>
    <s v="Piedmont-Blue Ridge Prov"/>
    <x v="43"/>
    <m/>
    <s v="CENSARA_AVG"/>
  </r>
  <r>
    <x v="25"/>
    <s v="Auglaize County"/>
    <x v="1092"/>
    <x v="25"/>
    <x v="812"/>
    <s v="Cincinnati Arch"/>
    <x v="51"/>
    <m/>
    <s v="CENSARA_AVG"/>
  </r>
  <r>
    <x v="27"/>
    <s v="White County"/>
    <x v="1093"/>
    <x v="27"/>
    <x v="813"/>
    <s v="Cincinnati Arch"/>
    <x v="51"/>
    <m/>
    <s v="CENSARA_AVG"/>
  </r>
  <r>
    <x v="19"/>
    <s v="Douglas County"/>
    <x v="1094"/>
    <x v="19"/>
    <x v="49"/>
    <s v="Great Basin Province"/>
    <x v="41"/>
    <m/>
    <s v="CENSARA_AVG"/>
  </r>
  <r>
    <x v="26"/>
    <s v="Knox County"/>
    <x v="1095"/>
    <x v="26"/>
    <x v="186"/>
    <s v="Illinois Basin"/>
    <x v="52"/>
    <s v="Illinois Basin"/>
    <s v="CENSARA_2012"/>
  </r>
  <r>
    <x v="23"/>
    <s v="Deuel County"/>
    <x v="1096"/>
    <x v="23"/>
    <x v="391"/>
    <s v="Denver Basin"/>
    <x v="44"/>
    <s v="Denver Basin"/>
    <s v="CENSARA_2012"/>
  </r>
  <r>
    <x v="32"/>
    <s v="Larimer County"/>
    <x v="1097"/>
    <x v="32"/>
    <x v="814"/>
    <s v="Denver Basin"/>
    <x v="58"/>
    <s v="Denver Basin"/>
    <s v="CENSARA_2012"/>
  </r>
  <r>
    <x v="31"/>
    <s v="Harford County"/>
    <x v="1053"/>
    <x v="31"/>
    <x v="793"/>
    <s v="Piedmont-Blue Ridge Prov"/>
    <x v="43"/>
    <m/>
    <s v="CENSARA_AVG"/>
  </r>
  <r>
    <x v="31"/>
    <s v="Washington County"/>
    <x v="1098"/>
    <x v="31"/>
    <x v="91"/>
    <s v="Appalachian Basin (Eastern Overthrust Area)"/>
    <x v="38"/>
    <m/>
    <s v="CENSARA_AVG"/>
  </r>
  <r>
    <x v="26"/>
    <s v="Ford County"/>
    <x v="1099"/>
    <x v="26"/>
    <x v="815"/>
    <s v="Illinois Basin"/>
    <x v="52"/>
    <s v="Illinois Basin"/>
    <s v="CENSARA_2012"/>
  </r>
  <r>
    <x v="29"/>
    <s v="Kent County"/>
    <x v="1100"/>
    <x v="29"/>
    <x v="459"/>
    <s v="Atlantic Coast Basin"/>
    <x v="34"/>
    <m/>
    <s v="CENSARA_AVG"/>
  </r>
  <r>
    <x v="16"/>
    <s v="Sacramento County"/>
    <x v="1101"/>
    <x v="16"/>
    <x v="816"/>
    <s v="Sacramento Basin"/>
    <x v="45"/>
    <m/>
    <s v="CENSARA_AVG"/>
  </r>
  <r>
    <x v="30"/>
    <s v="Ohio County"/>
    <x v="1102"/>
    <x v="30"/>
    <x v="817"/>
    <s v="Appalachian Basin (Eastern Overthrust Area)"/>
    <x v="38"/>
    <m/>
    <s v="CENSARA_AVG"/>
  </r>
  <r>
    <x v="25"/>
    <s v="Union County"/>
    <x v="1103"/>
    <x v="25"/>
    <x v="171"/>
    <s v="Appalachian Basin"/>
    <x v="30"/>
    <m/>
    <s v="CENSARA_AVG"/>
  </r>
  <r>
    <x v="21"/>
    <s v="Henry County"/>
    <x v="1104"/>
    <x v="21"/>
    <x v="707"/>
    <s v="Iowa Shelf"/>
    <x v="35"/>
    <m/>
    <s v="CENSARA_AVG"/>
  </r>
  <r>
    <x v="31"/>
    <s v="Kent County"/>
    <x v="1105"/>
    <x v="31"/>
    <x v="459"/>
    <s v="Atlantic Coast Basin"/>
    <x v="34"/>
    <m/>
    <s v="CENSARA_AVG"/>
  </r>
  <r>
    <x v="21"/>
    <s v="Jefferson County"/>
    <x v="1106"/>
    <x v="21"/>
    <x v="34"/>
    <s v="Iowa Shelf"/>
    <x v="35"/>
    <m/>
    <s v="CENSARA_AVG"/>
  </r>
  <r>
    <x v="25"/>
    <s v="Belmont County"/>
    <x v="1107"/>
    <x v="25"/>
    <x v="818"/>
    <s v="Appalachian Basin (Eastern Overthrust Area)"/>
    <x v="38"/>
    <m/>
    <s v="CENSARA_AVG"/>
  </r>
  <r>
    <x v="25"/>
    <s v="Logan County"/>
    <x v="1108"/>
    <x v="25"/>
    <x v="244"/>
    <s v="Cincinnati Arch"/>
    <x v="51"/>
    <m/>
    <s v="CENSARA_AVG"/>
  </r>
  <r>
    <x v="32"/>
    <s v="Weld County"/>
    <x v="1109"/>
    <x v="32"/>
    <x v="819"/>
    <s v="Denver Basin"/>
    <x v="58"/>
    <s v="Denver Basin"/>
    <s v="CENSARA_2012"/>
  </r>
  <r>
    <x v="21"/>
    <s v="Wapello County"/>
    <x v="1110"/>
    <x v="21"/>
    <x v="820"/>
    <s v="Iowa Shelf"/>
    <x v="35"/>
    <m/>
    <s v="CENSARA_AVG"/>
  </r>
  <r>
    <x v="25"/>
    <s v="Delaware County"/>
    <x v="1111"/>
    <x v="25"/>
    <x v="448"/>
    <s v="Appalachian Basin"/>
    <x v="30"/>
    <m/>
    <s v="CENSARA_AVG"/>
  </r>
  <r>
    <x v="26"/>
    <s v="Warren County"/>
    <x v="1112"/>
    <x v="26"/>
    <x v="296"/>
    <s v="Illinois Basin"/>
    <x v="52"/>
    <s v="Illinois Basin"/>
    <s v="CENSARA_2012"/>
  </r>
  <r>
    <x v="25"/>
    <s v="Guernsey County"/>
    <x v="1113"/>
    <x v="25"/>
    <x v="821"/>
    <s v="Appalachian Basin"/>
    <x v="30"/>
    <m/>
    <s v="CENSARA_AVG"/>
  </r>
  <r>
    <x v="21"/>
    <s v="Monroe County"/>
    <x v="1114"/>
    <x v="21"/>
    <x v="409"/>
    <s v="Iowa Shelf"/>
    <x v="35"/>
    <m/>
    <s v="CENSARA_AVG"/>
  </r>
  <r>
    <x v="26"/>
    <s v="Henderson County"/>
    <x v="1115"/>
    <x v="26"/>
    <x v="822"/>
    <s v="Illinois Basin"/>
    <x v="52"/>
    <s v="Illinois Basin"/>
    <s v="CENSARA_2012"/>
  </r>
  <r>
    <x v="21"/>
    <s v="Des Moines County"/>
    <x v="1116"/>
    <x v="21"/>
    <x v="823"/>
    <s v="Iowa Shelf"/>
    <x v="35"/>
    <m/>
    <s v="CENSARA_AVG"/>
  </r>
  <r>
    <x v="21"/>
    <s v="Lucas County"/>
    <x v="1117"/>
    <x v="21"/>
    <x v="674"/>
    <s v="Iowa Shelf"/>
    <x v="35"/>
    <m/>
    <s v="CENSARA_AVG"/>
  </r>
  <r>
    <x v="20"/>
    <s v="Greene County"/>
    <x v="1118"/>
    <x v="20"/>
    <x v="430"/>
    <s v="Appalachian Basin (Eastern Overthrust Area)"/>
    <x v="38"/>
    <m/>
    <s v="CENSARA_AVG"/>
  </r>
  <r>
    <x v="26"/>
    <s v="Peoria County"/>
    <x v="1119"/>
    <x v="26"/>
    <x v="824"/>
    <s v="Illinois Basin"/>
    <x v="52"/>
    <s v="Illinois Basin"/>
    <s v="CENSARA_2012"/>
  </r>
  <r>
    <x v="27"/>
    <s v="Grant County"/>
    <x v="1120"/>
    <x v="27"/>
    <x v="52"/>
    <s v="Cincinnati Arch"/>
    <x v="51"/>
    <m/>
    <s v="CENSARA_AVG"/>
  </r>
  <r>
    <x v="21"/>
    <s v="Clarke County"/>
    <x v="1121"/>
    <x v="21"/>
    <x v="825"/>
    <s v="Iowa Shelf"/>
    <x v="35"/>
    <m/>
    <s v="CENSARA_AVG"/>
  </r>
  <r>
    <x v="16"/>
    <s v="Marin County"/>
    <x v="1122"/>
    <x v="16"/>
    <x v="826"/>
    <s v="Santa Cruz Basin"/>
    <x v="59"/>
    <m/>
    <s v="CENSARA_AVG"/>
  </r>
  <r>
    <x v="16"/>
    <s v="Solano County"/>
    <x v="1123"/>
    <x v="16"/>
    <x v="827"/>
    <s v="Sacramento Basin"/>
    <x v="45"/>
    <m/>
    <s v="CENSARA_AVG"/>
  </r>
  <r>
    <x v="26"/>
    <s v="Woodford County"/>
    <x v="1124"/>
    <x v="26"/>
    <x v="828"/>
    <s v="Illinois Basin"/>
    <x v="52"/>
    <s v="Illinois Basin"/>
    <s v="CENSARA_2012"/>
  </r>
  <r>
    <x v="23"/>
    <s v="Sarpy County"/>
    <x v="1125"/>
    <x v="23"/>
    <x v="829"/>
    <s v="Nemaha Uplift"/>
    <x v="57"/>
    <s v="Nemaha Uplift"/>
    <s v="CENSARA_2012"/>
  </r>
  <r>
    <x v="27"/>
    <s v="Jay County"/>
    <x v="1126"/>
    <x v="27"/>
    <x v="830"/>
    <s v="Cincinnati Arch"/>
    <x v="51"/>
    <m/>
    <s v="CENSARA_AVG"/>
  </r>
  <r>
    <x v="30"/>
    <s v="Morgan County"/>
    <x v="1127"/>
    <x v="30"/>
    <x v="701"/>
    <s v="Appalachian Basin (Eastern Overthrust Area)"/>
    <x v="38"/>
    <m/>
    <s v="CENSARA_AVG"/>
  </r>
  <r>
    <x v="27"/>
    <s v="Carroll County"/>
    <x v="1128"/>
    <x v="27"/>
    <x v="220"/>
    <s v="Cincinnati Arch"/>
    <x v="51"/>
    <m/>
    <s v="CENSARA_AVG"/>
  </r>
  <r>
    <x v="21"/>
    <s v="Union County"/>
    <x v="1129"/>
    <x v="21"/>
    <x v="171"/>
    <s v="Forest City Basin"/>
    <x v="54"/>
    <s v="Forest City Basin"/>
    <s v="CENSARA_2012"/>
  </r>
  <r>
    <x v="31"/>
    <s v="Allegany County"/>
    <x v="1130"/>
    <x v="31"/>
    <x v="513"/>
    <s v="Appalachian Basin (Eastern Overthrust Area)"/>
    <x v="38"/>
    <m/>
    <s v="CENSARA_AVG"/>
  </r>
  <r>
    <x v="25"/>
    <s v="Shelby County"/>
    <x v="1131"/>
    <x v="25"/>
    <x v="755"/>
    <s v="Cincinnati Arch"/>
    <x v="51"/>
    <m/>
    <s v="CENSARA_AVG"/>
  </r>
  <r>
    <x v="21"/>
    <s v="Adams County"/>
    <x v="1132"/>
    <x v="21"/>
    <x v="81"/>
    <s v="Forest City Basin"/>
    <x v="54"/>
    <s v="Forest City Basin"/>
    <s v="CENSARA_2012"/>
  </r>
  <r>
    <x v="32"/>
    <s v="Logan County"/>
    <x v="1133"/>
    <x v="32"/>
    <x v="244"/>
    <s v="Denver Basin"/>
    <x v="58"/>
    <s v="Denver Basin"/>
    <s v="CENSARA_2012"/>
  </r>
  <r>
    <x v="21"/>
    <s v="Montgomery County"/>
    <x v="1134"/>
    <x v="21"/>
    <x v="373"/>
    <s v="Forest City Basin"/>
    <x v="54"/>
    <s v="Forest City Basin"/>
    <s v="CENSARA_2012"/>
  </r>
  <r>
    <x v="23"/>
    <s v="Hamilton County"/>
    <x v="1135"/>
    <x v="23"/>
    <x v="283"/>
    <s v="Salina Basin"/>
    <x v="48"/>
    <s v="Salina Basin"/>
    <s v="CENSARA_2012"/>
  </r>
  <r>
    <x v="21"/>
    <s v="Mills County"/>
    <x v="1136"/>
    <x v="21"/>
    <x v="831"/>
    <s v="Forest City Basin"/>
    <x v="54"/>
    <s v="Forest City Basin"/>
    <s v="CENSARA_2012"/>
  </r>
  <r>
    <x v="16"/>
    <s v="Alpine County"/>
    <x v="1137"/>
    <x v="16"/>
    <x v="832"/>
    <s v="Sierra Nevada Province"/>
    <x v="50"/>
    <m/>
    <s v="CENSARA_AVG"/>
  </r>
  <r>
    <x v="30"/>
    <s v="Berkeley County"/>
    <x v="1138"/>
    <x v="30"/>
    <x v="833"/>
    <s v="Appalachian Basin (Eastern Overthrust Area)"/>
    <x v="38"/>
    <m/>
    <s v="CENSARA_AVG"/>
  </r>
  <r>
    <x v="30"/>
    <s v="Marshall County"/>
    <x v="1139"/>
    <x v="30"/>
    <x v="113"/>
    <s v="Appalachian Basin (Eastern Overthrust Area)"/>
    <x v="38"/>
    <m/>
    <s v="CENSARA_AVG"/>
  </r>
  <r>
    <x v="31"/>
    <s v="Queen Anne's County"/>
    <x v="1140"/>
    <x v="31"/>
    <x v="834"/>
    <s v="Atlantic Coast Basin"/>
    <x v="34"/>
    <m/>
    <s v="CENSARA_AVG"/>
  </r>
  <r>
    <x v="25"/>
    <s v="Licking County"/>
    <x v="1141"/>
    <x v="25"/>
    <x v="835"/>
    <s v="Appalachian Basin"/>
    <x v="30"/>
    <m/>
    <s v="CENSARA_AVG"/>
  </r>
  <r>
    <x v="23"/>
    <s v="Perkins County"/>
    <x v="1142"/>
    <x v="23"/>
    <x v="290"/>
    <s v="Cambridge Arch-Central Kansas Uplift"/>
    <x v="46"/>
    <s v="Cambridge Arch-Central Kansas Uplift"/>
    <s v="CENSARA_2012"/>
  </r>
  <r>
    <x v="27"/>
    <s v="Blackford County"/>
    <x v="1143"/>
    <x v="27"/>
    <x v="836"/>
    <s v="Cincinnati Arch"/>
    <x v="51"/>
    <m/>
    <s v="CENSARA_AVG"/>
  </r>
  <r>
    <x v="27"/>
    <s v="Benton County"/>
    <x v="1144"/>
    <x v="27"/>
    <x v="106"/>
    <s v="Illinois Basin"/>
    <x v="52"/>
    <s v="Illinois Basin"/>
    <s v="CENSARA_2012"/>
  </r>
  <r>
    <x v="31"/>
    <s v="Baltimore City"/>
    <x v="1145"/>
    <x v="31"/>
    <x v="837"/>
    <s v="Atlantic Coast Basin"/>
    <x v="34"/>
    <m/>
    <s v="CENSARA_AVG"/>
  </r>
  <r>
    <x v="32"/>
    <s v="Sedgwick County"/>
    <x v="1146"/>
    <x v="32"/>
    <x v="838"/>
    <s v="Denver Basin"/>
    <x v="58"/>
    <s v="Denver Basin"/>
    <s v="CENSARA_2012"/>
  </r>
  <r>
    <x v="25"/>
    <s v="Muskingum County"/>
    <x v="1147"/>
    <x v="25"/>
    <x v="839"/>
    <s v="Appalachian Basin"/>
    <x v="30"/>
    <m/>
    <s v="CENSARA_AVG"/>
  </r>
  <r>
    <x v="24"/>
    <s v="Juab County"/>
    <x v="1148"/>
    <x v="24"/>
    <x v="840"/>
    <s v="South Western Overthrust"/>
    <x v="55"/>
    <m/>
    <s v="CENSARA_AVG"/>
  </r>
  <r>
    <x v="31"/>
    <s v="Harford County"/>
    <x v="1053"/>
    <x v="31"/>
    <x v="793"/>
    <s v="Piedmont-Blue Ridge Prov"/>
    <x v="43"/>
    <m/>
    <s v="CENSARA_AVG"/>
  </r>
  <r>
    <x v="19"/>
    <s v="Mineral County"/>
    <x v="1149"/>
    <x v="19"/>
    <x v="99"/>
    <s v="Great Basin Province"/>
    <x v="41"/>
    <m/>
    <s v="CENSARA_AVG"/>
  </r>
  <r>
    <x v="31"/>
    <s v="Garrett County"/>
    <x v="1150"/>
    <x v="31"/>
    <x v="841"/>
    <s v="Appalachian Basin (Eastern Overthrust Area)"/>
    <x v="38"/>
    <m/>
    <s v="CENSARA_AVG"/>
  </r>
  <r>
    <x v="23"/>
    <s v="Dawson County"/>
    <x v="1151"/>
    <x v="23"/>
    <x v="139"/>
    <s v="Cambridge Arch-Central Kansas Uplift"/>
    <x v="46"/>
    <s v="Cambridge Arch-Central Kansas Uplift"/>
    <s v="CENSARA_2012"/>
  </r>
  <r>
    <x v="27"/>
    <s v="Howard County"/>
    <x v="1152"/>
    <x v="27"/>
    <x v="559"/>
    <s v="Cincinnati Arch"/>
    <x v="51"/>
    <m/>
    <s v="CENSARA_AVG"/>
  </r>
  <r>
    <x v="23"/>
    <s v="Buffalo County"/>
    <x v="1153"/>
    <x v="23"/>
    <x v="422"/>
    <s v="Salina Basin"/>
    <x v="48"/>
    <s v="Salina Basin"/>
    <s v="CENSARA_2012"/>
  </r>
  <r>
    <x v="31"/>
    <s v="Howard County"/>
    <x v="1154"/>
    <x v="31"/>
    <x v="559"/>
    <s v="Piedmont-Blue Ridge Prov"/>
    <x v="43"/>
    <m/>
    <s v="CENSARA_AVG"/>
  </r>
  <r>
    <x v="23"/>
    <s v="Cass County"/>
    <x v="1155"/>
    <x v="23"/>
    <x v="174"/>
    <s v="Nemaha Uplift"/>
    <x v="57"/>
    <s v="Nemaha Uplift"/>
    <s v="CENSARA_2012"/>
  </r>
  <r>
    <x v="30"/>
    <s v="Jefferson County"/>
    <x v="1156"/>
    <x v="30"/>
    <x v="34"/>
    <s v="Appalachian Basin (Eastern Overthrust Area)"/>
    <x v="38"/>
    <m/>
    <s v="CENSARA_AVG"/>
  </r>
  <r>
    <x v="31"/>
    <s v="Caroline County"/>
    <x v="1157"/>
    <x v="31"/>
    <x v="842"/>
    <s v="Atlantic Coast Basin"/>
    <x v="34"/>
    <m/>
    <s v="CENSARA_AVG"/>
  </r>
  <r>
    <x v="23"/>
    <s v="Hall County"/>
    <x v="1158"/>
    <x v="23"/>
    <x v="843"/>
    <s v="Salina Basin"/>
    <x v="48"/>
    <s v="Salina Basin"/>
    <s v="CENSARA_2012"/>
  </r>
  <r>
    <x v="31"/>
    <s v="Baltimore County"/>
    <x v="1067"/>
    <x v="31"/>
    <x v="801"/>
    <s v="Piedmont-Blue Ridge Prov"/>
    <x v="43"/>
    <m/>
    <s v="CENSARA_AVG"/>
  </r>
  <r>
    <x v="30"/>
    <s v="Mineral County"/>
    <x v="1159"/>
    <x v="30"/>
    <x v="99"/>
    <s v="Appalachian Basin (Eastern Overthrust Area)"/>
    <x v="38"/>
    <m/>
    <s v="CENSARA_AVG"/>
  </r>
  <r>
    <x v="26"/>
    <s v="McLean County"/>
    <x v="1160"/>
    <x v="26"/>
    <x v="144"/>
    <s v="Illinois Basin"/>
    <x v="52"/>
    <s v="Illinois Basin"/>
    <s v="CENSARA_2012"/>
  </r>
  <r>
    <x v="23"/>
    <s v="York County"/>
    <x v="1161"/>
    <x v="23"/>
    <x v="252"/>
    <s v="Salina Basin"/>
    <x v="48"/>
    <s v="Salina Basin"/>
    <s v="CENSARA_2012"/>
  </r>
  <r>
    <x v="23"/>
    <s v="Seward County"/>
    <x v="1162"/>
    <x v="23"/>
    <x v="844"/>
    <s v="Salina Basin"/>
    <x v="48"/>
    <s v="Salina Basin"/>
    <s v="CENSARA_2012"/>
  </r>
  <r>
    <x v="23"/>
    <s v="Lancaster County"/>
    <x v="1163"/>
    <x v="23"/>
    <x v="720"/>
    <s v="Salina Basin"/>
    <x v="48"/>
    <s v="Salina Basin"/>
    <s v="CENSARA_2012"/>
  </r>
  <r>
    <x v="30"/>
    <s v="Preston County"/>
    <x v="1164"/>
    <x v="30"/>
    <x v="845"/>
    <s v="Appalachian Basin (Eastern Overthrust Area)"/>
    <x v="38"/>
    <m/>
    <s v="CENSARA_AVG"/>
  </r>
  <r>
    <x v="25"/>
    <s v="Darke County"/>
    <x v="1165"/>
    <x v="25"/>
    <x v="846"/>
    <s v="Cincinnati Arch"/>
    <x v="51"/>
    <m/>
    <s v="CENSARA_AVG"/>
  </r>
  <r>
    <x v="21"/>
    <s v="Van Buren County"/>
    <x v="1166"/>
    <x v="21"/>
    <x v="627"/>
    <s v="Iowa Shelf"/>
    <x v="35"/>
    <m/>
    <s v="CENSARA_AVG"/>
  </r>
  <r>
    <x v="31"/>
    <s v="Montgomery County"/>
    <x v="1167"/>
    <x v="31"/>
    <x v="373"/>
    <s v="Piedmont-Blue Ridge Prov"/>
    <x v="43"/>
    <m/>
    <s v="CENSARA_AVG"/>
  </r>
  <r>
    <x v="27"/>
    <s v="Tippecanoe County"/>
    <x v="1168"/>
    <x v="27"/>
    <x v="847"/>
    <s v="Illinois Basin"/>
    <x v="52"/>
    <s v="Illinois Basin"/>
    <s v="CENSARA_2012"/>
  </r>
  <r>
    <x v="31"/>
    <s v="Anne Arundel County"/>
    <x v="1169"/>
    <x v="31"/>
    <x v="848"/>
    <s v="Atlantic Coast Basin"/>
    <x v="34"/>
    <m/>
    <s v="CENSARA_AVG"/>
  </r>
  <r>
    <x v="25"/>
    <s v="Noble County"/>
    <x v="1170"/>
    <x v="25"/>
    <x v="725"/>
    <s v="Appalachian Basin"/>
    <x v="30"/>
    <m/>
    <s v="CENSARA_AVG"/>
  </r>
  <r>
    <x v="21"/>
    <s v="Davis County"/>
    <x v="1171"/>
    <x v="21"/>
    <x v="724"/>
    <s v="Iowa Shelf"/>
    <x v="35"/>
    <m/>
    <s v="CENSARA_AVG"/>
  </r>
  <r>
    <x v="31"/>
    <s v="Baltimore City"/>
    <x v="1145"/>
    <x v="31"/>
    <x v="837"/>
    <s v="Atlantic Coast Basin"/>
    <x v="34"/>
    <m/>
    <s v="CENSARA_AVG"/>
  </r>
  <r>
    <x v="26"/>
    <s v="Tazewell County"/>
    <x v="1172"/>
    <x v="26"/>
    <x v="849"/>
    <s v="Illinois Basin"/>
    <x v="52"/>
    <s v="Illinois Basin"/>
    <s v="CENSARA_2012"/>
  </r>
  <r>
    <x v="25"/>
    <s v="Champaign County"/>
    <x v="1173"/>
    <x v="25"/>
    <x v="850"/>
    <s v="Cincinnati Arch"/>
    <x v="51"/>
    <m/>
    <s v="CENSARA_AVG"/>
  </r>
  <r>
    <x v="16"/>
    <s v="Amador County"/>
    <x v="1174"/>
    <x v="16"/>
    <x v="851"/>
    <s v="Sierra Nevada Province"/>
    <x v="50"/>
    <m/>
    <s v="CENSARA_AVG"/>
  </r>
  <r>
    <x v="21"/>
    <s v="Appanoose County"/>
    <x v="1175"/>
    <x v="21"/>
    <x v="852"/>
    <s v="Iowa Shelf"/>
    <x v="35"/>
    <m/>
    <s v="CENSARA_AVG"/>
  </r>
  <r>
    <x v="25"/>
    <s v="Franklin County"/>
    <x v="1176"/>
    <x v="25"/>
    <x v="108"/>
    <s v="Appalachian Basin"/>
    <x v="30"/>
    <m/>
    <s v="CENSARA_AVG"/>
  </r>
  <r>
    <x v="30"/>
    <s v="Monongalia County"/>
    <x v="1177"/>
    <x v="30"/>
    <x v="853"/>
    <s v="Appalachian Basin (Eastern Overthrust Area)"/>
    <x v="38"/>
    <m/>
    <s v="CENSARA_AVG"/>
  </r>
  <r>
    <x v="30"/>
    <s v="Hampshire County"/>
    <x v="1178"/>
    <x v="30"/>
    <x v="401"/>
    <s v="Appalachian Basin (Eastern Overthrust Area)"/>
    <x v="38"/>
    <m/>
    <s v="CENSARA_AVG"/>
  </r>
  <r>
    <x v="21"/>
    <s v="Wayne County"/>
    <x v="1179"/>
    <x v="21"/>
    <x v="390"/>
    <s v="Iowa Shelf"/>
    <x v="35"/>
    <m/>
    <s v="CENSARA_AVG"/>
  </r>
  <r>
    <x v="27"/>
    <s v="Delaware County"/>
    <x v="1180"/>
    <x v="27"/>
    <x v="448"/>
    <s v="Cincinnati Arch"/>
    <x v="51"/>
    <m/>
    <s v="CENSARA_AVG"/>
  </r>
  <r>
    <x v="29"/>
    <s v="Sussex County"/>
    <x v="1181"/>
    <x v="29"/>
    <x v="578"/>
    <s v="Atlantic Coast Basin"/>
    <x v="34"/>
    <m/>
    <s v="CENSARA_AVG"/>
  </r>
  <r>
    <x v="25"/>
    <s v="Monroe County"/>
    <x v="1182"/>
    <x v="25"/>
    <x v="409"/>
    <s v="Appalachian Basin (Eastern Overthrust Area)"/>
    <x v="38"/>
    <m/>
    <s v="CENSARA_AVG"/>
  </r>
  <r>
    <x v="21"/>
    <s v="Decatur County"/>
    <x v="1183"/>
    <x v="21"/>
    <x v="854"/>
    <s v="Iowa Shelf"/>
    <x v="35"/>
    <m/>
    <s v="CENSARA_AVG"/>
  </r>
  <r>
    <x v="21"/>
    <s v="Lee County"/>
    <x v="1184"/>
    <x v="21"/>
    <x v="714"/>
    <s v="Iowa Shelf"/>
    <x v="35"/>
    <m/>
    <s v="CENSARA_AVG"/>
  </r>
  <r>
    <x v="33"/>
    <s v="Frederick County"/>
    <x v="1185"/>
    <x v="33"/>
    <x v="811"/>
    <s v="Appalachian Basin (Eastern Overthrust Area)"/>
    <x v="38"/>
    <m/>
    <s v="CENSARA_AVG"/>
  </r>
  <r>
    <x v="16"/>
    <s v="Solano County"/>
    <x v="1123"/>
    <x v="16"/>
    <x v="827"/>
    <s v="Sacramento Basin"/>
    <x v="45"/>
    <m/>
    <s v="CENSARA_AVG"/>
  </r>
  <r>
    <x v="21"/>
    <s v="Ringgold County"/>
    <x v="1186"/>
    <x v="21"/>
    <x v="855"/>
    <s v="Forest City Basin"/>
    <x v="54"/>
    <s v="Forest City Basin"/>
    <s v="CENSARA_2012"/>
  </r>
  <r>
    <x v="27"/>
    <s v="Randolph County"/>
    <x v="1187"/>
    <x v="27"/>
    <x v="856"/>
    <s v="Cincinnati Arch"/>
    <x v="51"/>
    <m/>
    <s v="CENSARA_AVG"/>
  </r>
  <r>
    <x v="19"/>
    <s v="Nye County"/>
    <x v="1188"/>
    <x v="19"/>
    <x v="857"/>
    <s v="Great Basin Province"/>
    <x v="41"/>
    <m/>
    <s v="CENSARA_AVG"/>
  </r>
  <r>
    <x v="27"/>
    <s v="Tipton County"/>
    <x v="1189"/>
    <x v="27"/>
    <x v="858"/>
    <s v="Cincinnati Arch"/>
    <x v="51"/>
    <m/>
    <s v="CENSARA_AVG"/>
  </r>
  <r>
    <x v="21"/>
    <s v="Taylor County"/>
    <x v="1190"/>
    <x v="21"/>
    <x v="332"/>
    <s v="Forest City Basin"/>
    <x v="54"/>
    <s v="Forest City Basin"/>
    <s v="CENSARA_2012"/>
  </r>
  <r>
    <x v="27"/>
    <s v="Madison County"/>
    <x v="1191"/>
    <x v="27"/>
    <x v="241"/>
    <s v="Cincinnati Arch"/>
    <x v="51"/>
    <m/>
    <s v="CENSARA_AVG"/>
  </r>
  <r>
    <x v="21"/>
    <s v="Page County"/>
    <x v="1192"/>
    <x v="21"/>
    <x v="859"/>
    <s v="Forest City Basin"/>
    <x v="54"/>
    <s v="Forest City Basin"/>
    <s v="CENSARA_2012"/>
  </r>
  <r>
    <x v="26"/>
    <s v="Fulton County"/>
    <x v="1193"/>
    <x v="26"/>
    <x v="352"/>
    <s v="Illinois Basin"/>
    <x v="52"/>
    <s v="Illinois Basin"/>
    <s v="CENSARA_2012"/>
  </r>
  <r>
    <x v="21"/>
    <s v="Fremont County"/>
    <x v="1194"/>
    <x v="21"/>
    <x v="334"/>
    <s v="Forest City Basin"/>
    <x v="54"/>
    <s v="Forest City Basin"/>
    <s v="CENSARA_2012"/>
  </r>
  <r>
    <x v="33"/>
    <s v="Loudoun County"/>
    <x v="1195"/>
    <x v="33"/>
    <x v="860"/>
    <s v="Piedmont-Blue Ridge Prov"/>
    <x v="43"/>
    <m/>
    <s v="CENSARA_AVG"/>
  </r>
  <r>
    <x v="27"/>
    <s v="Clinton County"/>
    <x v="1196"/>
    <x v="27"/>
    <x v="203"/>
    <s v="Cincinnati Arch"/>
    <x v="51"/>
    <m/>
    <s v="CENSARA_AVG"/>
  </r>
  <r>
    <x v="25"/>
    <s v="Madison County"/>
    <x v="1197"/>
    <x v="25"/>
    <x v="241"/>
    <s v="Appalachian Basin"/>
    <x v="30"/>
    <m/>
    <s v="CENSARA_AVG"/>
  </r>
  <r>
    <x v="25"/>
    <s v="Miami County"/>
    <x v="1198"/>
    <x v="25"/>
    <x v="799"/>
    <s v="Cincinnati Arch"/>
    <x v="51"/>
    <m/>
    <s v="CENSARA_AVG"/>
  </r>
  <r>
    <x v="27"/>
    <s v="Warren County"/>
    <x v="1199"/>
    <x v="27"/>
    <x v="296"/>
    <s v="Illinois Basin"/>
    <x v="52"/>
    <s v="Illinois Basin"/>
    <s v="CENSARA_2012"/>
  </r>
  <r>
    <x v="16"/>
    <s v="Mono County"/>
    <x v="1200"/>
    <x v="16"/>
    <x v="861"/>
    <s v="Great Basin Province"/>
    <x v="41"/>
    <m/>
    <s v="CENSARA_AVG"/>
  </r>
  <r>
    <x v="32"/>
    <s v="Phillips County"/>
    <x v="1201"/>
    <x v="32"/>
    <x v="62"/>
    <s v="Denver Basin"/>
    <x v="58"/>
    <s v="Denver Basin"/>
    <s v="CENSARA_2012"/>
  </r>
  <r>
    <x v="30"/>
    <s v="Wetzel County"/>
    <x v="1202"/>
    <x v="30"/>
    <x v="862"/>
    <s v="Appalachian Basin (Eastern Overthrust Area)"/>
    <x v="38"/>
    <m/>
    <s v="CENSARA_AVG"/>
  </r>
  <r>
    <x v="26"/>
    <s v="Vermilion County"/>
    <x v="1203"/>
    <x v="26"/>
    <x v="863"/>
    <s v="Illinois Basin"/>
    <x v="52"/>
    <s v="Illinois Basin"/>
    <s v="CENSARA_2012"/>
  </r>
  <r>
    <x v="31"/>
    <s v="Queen Annes County"/>
    <x v="1140"/>
    <x v="31"/>
    <x v="834"/>
    <s v="Atlantic Coast Basin"/>
    <x v="34"/>
    <m/>
    <s v="CENSARA_AVG"/>
  </r>
  <r>
    <x v="31"/>
    <s v="Prince George's County"/>
    <x v="1204"/>
    <x v="31"/>
    <x v="864"/>
    <s v="Atlantic Coast Basin"/>
    <x v="34"/>
    <m/>
    <s v="CENSARA_AVG"/>
  </r>
  <r>
    <x v="32"/>
    <s v="Grand County"/>
    <x v="1205"/>
    <x v="32"/>
    <x v="865"/>
    <s v="North Park Basin"/>
    <x v="56"/>
    <m/>
    <s v="CENSARA_AVG"/>
  </r>
  <r>
    <x v="25"/>
    <s v="Perry County"/>
    <x v="1206"/>
    <x v="25"/>
    <x v="691"/>
    <s v="Appalachian Basin"/>
    <x v="30"/>
    <m/>
    <s v="CENSARA_AVG"/>
  </r>
  <r>
    <x v="16"/>
    <s v="San Joaquin County"/>
    <x v="1207"/>
    <x v="16"/>
    <x v="866"/>
    <s v="Sacramento Basin"/>
    <x v="45"/>
    <m/>
    <s v="CENSARA_AVG"/>
  </r>
  <r>
    <x v="32"/>
    <s v="Rio Blanco County"/>
    <x v="1208"/>
    <x v="32"/>
    <x v="867"/>
    <s v="Piceance Basin"/>
    <x v="60"/>
    <m/>
    <s v="CENSARA_AVG"/>
  </r>
  <r>
    <x v="16"/>
    <s v="Calaveras County"/>
    <x v="1209"/>
    <x v="16"/>
    <x v="868"/>
    <s v="Sierra Nevada Province"/>
    <x v="50"/>
    <m/>
    <s v="CENSARA_AVG"/>
  </r>
  <r>
    <x v="25"/>
    <s v="Fairfield County"/>
    <x v="1210"/>
    <x v="25"/>
    <x v="525"/>
    <s v="Appalachian Basin"/>
    <x v="30"/>
    <m/>
    <s v="CENSARA_AVG"/>
  </r>
  <r>
    <x v="30"/>
    <s v="Marion County"/>
    <x v="1211"/>
    <x v="30"/>
    <x v="152"/>
    <s v="Appalachian Basin (Eastern Overthrust Area)"/>
    <x v="38"/>
    <m/>
    <s v="CENSARA_AVG"/>
  </r>
  <r>
    <x v="31"/>
    <s v="Talbot County"/>
    <x v="1212"/>
    <x v="31"/>
    <x v="869"/>
    <s v="Atlantic Coast Basin"/>
    <x v="34"/>
    <m/>
    <s v="CENSARA_AVG"/>
  </r>
  <r>
    <x v="26"/>
    <s v="McDonough County"/>
    <x v="1213"/>
    <x v="26"/>
    <x v="870"/>
    <s v="Illinois Basin"/>
    <x v="52"/>
    <s v="Illinois Basin"/>
    <s v="CENSARA_2012"/>
  </r>
  <r>
    <x v="23"/>
    <s v="Chase County"/>
    <x v="1214"/>
    <x v="23"/>
    <x v="871"/>
    <s v="Cambridge Arch-Central Kansas Uplift"/>
    <x v="46"/>
    <s v="Cambridge Arch-Central Kansas Uplift"/>
    <s v="CENSARA_2012"/>
  </r>
  <r>
    <x v="16"/>
    <s v="Contra Costa County"/>
    <x v="1215"/>
    <x v="16"/>
    <x v="872"/>
    <s v="Sacramento Basin"/>
    <x v="45"/>
    <m/>
    <s v="CENSARA_AVG"/>
  </r>
  <r>
    <x v="16"/>
    <s v="Solano County"/>
    <x v="1123"/>
    <x v="16"/>
    <x v="827"/>
    <s v="Sacramento Basin"/>
    <x v="45"/>
    <m/>
    <s v="CENSARA_AVG"/>
  </r>
  <r>
    <x v="26"/>
    <s v="Hancock County"/>
    <x v="1216"/>
    <x v="26"/>
    <x v="118"/>
    <s v="Illinois Basin"/>
    <x v="52"/>
    <s v="Illinois Basin"/>
    <s v="CENSARA_2012"/>
  </r>
  <r>
    <x v="33"/>
    <s v="Clarke County"/>
    <x v="1217"/>
    <x v="33"/>
    <x v="825"/>
    <s v="Appalachian Basin (Eastern Overthrust Area)"/>
    <x v="38"/>
    <m/>
    <s v="CENSARA_AVG"/>
  </r>
  <r>
    <x v="23"/>
    <s v="Otoe County"/>
    <x v="1218"/>
    <x v="23"/>
    <x v="873"/>
    <s v="Nemaha Uplift"/>
    <x v="57"/>
    <s v="Nemaha Uplift"/>
    <s v="CENSARA_2012"/>
  </r>
  <r>
    <x v="27"/>
    <s v="Fountain County"/>
    <x v="1219"/>
    <x v="27"/>
    <x v="874"/>
    <s v="Illinois Basin"/>
    <x v="52"/>
    <s v="Illinois Basin"/>
    <s v="CENSARA_2012"/>
  </r>
  <r>
    <x v="25"/>
    <s v="Clark County"/>
    <x v="1220"/>
    <x v="25"/>
    <x v="117"/>
    <s v="Cincinnati Arch"/>
    <x v="51"/>
    <m/>
    <s v="CENSARA_AVG"/>
  </r>
  <r>
    <x v="23"/>
    <s v="Hayes County"/>
    <x v="1221"/>
    <x v="23"/>
    <x v="875"/>
    <s v="Cambridge Arch-Central Kansas Uplift"/>
    <x v="46"/>
    <s v="Cambridge Arch-Central Kansas Uplift"/>
    <s v="CENSARA_2012"/>
  </r>
  <r>
    <x v="24"/>
    <s v="Millard County"/>
    <x v="1222"/>
    <x v="24"/>
    <x v="876"/>
    <s v="South Western Overthrust"/>
    <x v="55"/>
    <m/>
    <s v="CENSARA_AVG"/>
  </r>
  <r>
    <x v="23"/>
    <s v="Frontier County"/>
    <x v="1223"/>
    <x v="23"/>
    <x v="877"/>
    <s v="Cambridge Arch-Central Kansas Uplift"/>
    <x v="46"/>
    <s v="Cambridge Arch-Central Kansas Uplift"/>
    <s v="CENSARA_2012"/>
  </r>
  <r>
    <x v="31"/>
    <s v="Queen Annes County"/>
    <x v="1140"/>
    <x v="31"/>
    <x v="834"/>
    <s v="Atlantic Coast Basin"/>
    <x v="34"/>
    <m/>
    <s v="CENSARA_AVG"/>
  </r>
  <r>
    <x v="31"/>
    <s v="Queen Annes County"/>
    <x v="1140"/>
    <x v="31"/>
    <x v="834"/>
    <s v="Atlantic Coast Basin"/>
    <x v="34"/>
    <m/>
    <s v="CENSARA_AVG"/>
  </r>
  <r>
    <x v="25"/>
    <s v="Morgan County"/>
    <x v="1224"/>
    <x v="25"/>
    <x v="701"/>
    <s v="Appalachian Basin"/>
    <x v="30"/>
    <m/>
    <s v="CENSARA_AVG"/>
  </r>
  <r>
    <x v="16"/>
    <s v="San Francisco County"/>
    <x v="1225"/>
    <x v="16"/>
    <x v="878"/>
    <s v="Santa Cruz Basin"/>
    <x v="59"/>
    <m/>
    <s v="CENSARA_AVG"/>
  </r>
  <r>
    <x v="26"/>
    <s v="Champaign County"/>
    <x v="1226"/>
    <x v="26"/>
    <x v="850"/>
    <s v="Illinois Basin"/>
    <x v="52"/>
    <s v="Illinois Basin"/>
    <s v="CENSARA_2012"/>
  </r>
  <r>
    <x v="27"/>
    <s v="Hamilton County"/>
    <x v="1227"/>
    <x v="27"/>
    <x v="283"/>
    <s v="Cincinnati Arch"/>
    <x v="51"/>
    <m/>
    <s v="CENSARA_AVG"/>
  </r>
  <r>
    <x v="32"/>
    <s v="Morgan County"/>
    <x v="1228"/>
    <x v="32"/>
    <x v="701"/>
    <s v="Denver Basin"/>
    <x v="58"/>
    <s v="Denver Basin"/>
    <s v="CENSARA_2012"/>
  </r>
  <r>
    <x v="23"/>
    <s v="Gosper County"/>
    <x v="1229"/>
    <x v="23"/>
    <x v="879"/>
    <s v="Cambridge Arch-Central Kansas Uplift"/>
    <x v="46"/>
    <s v="Cambridge Arch-Central Kansas Uplift"/>
    <s v="CENSARA_2012"/>
  </r>
  <r>
    <x v="16"/>
    <s v="Solano County"/>
    <x v="1123"/>
    <x v="16"/>
    <x v="827"/>
    <s v="Sacramento Basin"/>
    <x v="45"/>
    <m/>
    <s v="CENSARA_AVG"/>
  </r>
  <r>
    <x v="34"/>
    <s v="Clark County"/>
    <x v="1230"/>
    <x v="34"/>
    <x v="117"/>
    <s v="Ozark Uplift"/>
    <x v="61"/>
    <s v="Ozark Uplift"/>
    <s v="CENSARA_2012"/>
  </r>
  <r>
    <x v="16"/>
    <s v="Contra Costa County"/>
    <x v="1215"/>
    <x v="16"/>
    <x v="872"/>
    <s v="Sacramento Basin"/>
    <x v="45"/>
    <m/>
    <s v="CENSARA_AVG"/>
  </r>
  <r>
    <x v="16"/>
    <s v="San Francisco County"/>
    <x v="1225"/>
    <x v="16"/>
    <x v="878"/>
    <s v="Santa Cruz Basin"/>
    <x v="59"/>
    <m/>
    <s v="CENSARA_AVG"/>
  </r>
  <r>
    <x v="16"/>
    <s v="Sacramento County"/>
    <x v="1101"/>
    <x v="16"/>
    <x v="816"/>
    <s v="Sacramento Basin"/>
    <x v="45"/>
    <m/>
    <s v="CENSARA_AVG"/>
  </r>
  <r>
    <x v="24"/>
    <s v="Sanpete County"/>
    <x v="1231"/>
    <x v="24"/>
    <x v="880"/>
    <s v="Overthrust&amp;Wasatch Uplift"/>
    <x v="49"/>
    <m/>
    <s v="CENSARA_AVG"/>
  </r>
  <r>
    <x v="23"/>
    <s v="Phelps County"/>
    <x v="1232"/>
    <x v="23"/>
    <x v="881"/>
    <s v="Salina Basin"/>
    <x v="48"/>
    <s v="Salina Basin"/>
    <s v="CENSARA_2012"/>
  </r>
  <r>
    <x v="34"/>
    <s v="Scotland County"/>
    <x v="1233"/>
    <x v="34"/>
    <x v="882"/>
    <s v="Ozark Uplift"/>
    <x v="61"/>
    <s v="Ozark Uplift"/>
    <s v="CENSARA_2012"/>
  </r>
  <r>
    <x v="23"/>
    <s v="Adams County"/>
    <x v="1234"/>
    <x v="23"/>
    <x v="81"/>
    <s v="Salina Basin"/>
    <x v="48"/>
    <s v="Salina Basin"/>
    <s v="CENSARA_2012"/>
  </r>
  <r>
    <x v="33"/>
    <s v="Winchester City"/>
    <x v="1235"/>
    <x v="33"/>
    <x v="883"/>
    <s v="Appalachian Basin"/>
    <x v="30"/>
    <m/>
    <s v="CENSARA_AVG"/>
  </r>
  <r>
    <x v="33"/>
    <s v="Fairfax County"/>
    <x v="1236"/>
    <x v="33"/>
    <x v="884"/>
    <s v="Piedmont-Blue Ridge Prov"/>
    <x v="43"/>
    <m/>
    <s v="CENSARA_AVG"/>
  </r>
  <r>
    <x v="16"/>
    <s v="San Francisco County"/>
    <x v="1225"/>
    <x v="16"/>
    <x v="878"/>
    <s v="Santa Cruz Basin"/>
    <x v="59"/>
    <m/>
    <s v="CENSARA_AVG"/>
  </r>
  <r>
    <x v="16"/>
    <s v="Tuolumne County"/>
    <x v="1237"/>
    <x v="16"/>
    <x v="885"/>
    <s v="Sierra Nevada Province"/>
    <x v="50"/>
    <m/>
    <s v="CENSARA_AVG"/>
  </r>
  <r>
    <x v="23"/>
    <s v="Clay County"/>
    <x v="1238"/>
    <x v="23"/>
    <x v="206"/>
    <s v="Salina Basin"/>
    <x v="48"/>
    <s v="Salina Basin"/>
    <s v="CENSARA_2012"/>
  </r>
  <r>
    <x v="30"/>
    <s v="Tyler County"/>
    <x v="1239"/>
    <x v="30"/>
    <x v="886"/>
    <s v="Appalachian Basin (Eastern Overthrust Area)"/>
    <x v="38"/>
    <m/>
    <s v="CENSARA_AVG"/>
  </r>
  <r>
    <x v="23"/>
    <s v="Kearney County"/>
    <x v="1240"/>
    <x v="23"/>
    <x v="887"/>
    <s v="Salina Basin"/>
    <x v="48"/>
    <s v="Salina Basin"/>
    <s v="CENSARA_2012"/>
  </r>
  <r>
    <x v="23"/>
    <s v="Fillmore County"/>
    <x v="1241"/>
    <x v="23"/>
    <x v="516"/>
    <s v="Salina Basin"/>
    <x v="48"/>
    <s v="Salina Basin"/>
    <s v="CENSARA_2012"/>
  </r>
  <r>
    <x v="23"/>
    <s v="Saline County"/>
    <x v="1242"/>
    <x v="23"/>
    <x v="888"/>
    <s v="Salina Basin"/>
    <x v="48"/>
    <s v="Salina Basin"/>
    <s v="CENSARA_2012"/>
  </r>
  <r>
    <x v="35"/>
    <m/>
    <x v="1243"/>
    <x v="35"/>
    <x v="889"/>
    <s v="Atlantic Coast Basin"/>
    <x v="34"/>
    <m/>
    <s v="CENSARA_AVG"/>
  </r>
  <r>
    <x v="34"/>
    <s v="Schuyler County"/>
    <x v="1244"/>
    <x v="34"/>
    <x v="493"/>
    <s v="Ozark Uplift"/>
    <x v="61"/>
    <s v="Ozark Uplift"/>
    <s v="CENSARA_2012"/>
  </r>
  <r>
    <x v="30"/>
    <s v="Taylor County"/>
    <x v="1245"/>
    <x v="30"/>
    <x v="332"/>
    <s v="Appalachian Basin (Eastern Overthrust Area)"/>
    <x v="38"/>
    <m/>
    <s v="CENSARA_AVG"/>
  </r>
  <r>
    <x v="24"/>
    <s v="Carbon County"/>
    <x v="1246"/>
    <x v="24"/>
    <x v="279"/>
    <s v="Uinta Basin"/>
    <x v="53"/>
    <m/>
    <s v="CENSARA_AVG"/>
  </r>
  <r>
    <x v="30"/>
    <s v="Grant County"/>
    <x v="1247"/>
    <x v="30"/>
    <x v="52"/>
    <s v="Appalachian Basin (Eastern Overthrust Area)"/>
    <x v="38"/>
    <m/>
    <s v="CENSARA_AVG"/>
  </r>
  <r>
    <x v="34"/>
    <s v="Putnam County"/>
    <x v="1248"/>
    <x v="34"/>
    <x v="545"/>
    <s v="Forest City Basin"/>
    <x v="54"/>
    <s v="Forest City Basin"/>
    <s v="CENSARA_2012"/>
  </r>
  <r>
    <x v="27"/>
    <s v="Boone County"/>
    <x v="1249"/>
    <x v="27"/>
    <x v="642"/>
    <s v="Cincinnati Arch"/>
    <x v="51"/>
    <m/>
    <s v="CENSARA_AVG"/>
  </r>
  <r>
    <x v="25"/>
    <s v="Washington County"/>
    <x v="1250"/>
    <x v="25"/>
    <x v="91"/>
    <s v="Appalachian Basin (Eastern Overthrust Area)"/>
    <x v="38"/>
    <m/>
    <s v="CENSARA_AVG"/>
  </r>
  <r>
    <x v="16"/>
    <s v="Marin County"/>
    <x v="1122"/>
    <x v="16"/>
    <x v="826"/>
    <s v="Santa Cruz Basin"/>
    <x v="59"/>
    <m/>
    <s v="CENSARA_AVG"/>
  </r>
  <r>
    <x v="16"/>
    <s v="Alameda County"/>
    <x v="1251"/>
    <x v="16"/>
    <x v="890"/>
    <s v="Northern Coast Range Prov"/>
    <x v="47"/>
    <m/>
    <s v="CENSARA_AVG"/>
  </r>
  <r>
    <x v="27"/>
    <s v="Henry County"/>
    <x v="1252"/>
    <x v="27"/>
    <x v="707"/>
    <s v="Cincinnati Arch"/>
    <x v="51"/>
    <m/>
    <s v="CENSARA_AVG"/>
  </r>
  <r>
    <x v="27"/>
    <s v="Montgomery County"/>
    <x v="1253"/>
    <x v="27"/>
    <x v="373"/>
    <s v="Illinois Basin"/>
    <x v="52"/>
    <s v="Illinois Basin"/>
    <s v="CENSARA_2012"/>
  </r>
  <r>
    <x v="16"/>
    <s v="San Francisco County"/>
    <x v="1225"/>
    <x v="16"/>
    <x v="878"/>
    <s v="Santa Cruz Basin"/>
    <x v="59"/>
    <m/>
    <s v="CENSARA_AVG"/>
  </r>
  <r>
    <x v="26"/>
    <s v="Mason County"/>
    <x v="1254"/>
    <x v="26"/>
    <x v="45"/>
    <s v="Illinois Basin"/>
    <x v="52"/>
    <s v="Illinois Basin"/>
    <s v="CENSARA_2012"/>
  </r>
  <r>
    <x v="25"/>
    <s v="Pickaway County"/>
    <x v="1255"/>
    <x v="25"/>
    <x v="891"/>
    <s v="Appalachian Basin"/>
    <x v="30"/>
    <m/>
    <s v="CENSARA_AVG"/>
  </r>
  <r>
    <x v="28"/>
    <s v="Honolulu County"/>
    <x v="1256"/>
    <x v="28"/>
    <x v="892"/>
    <s v="Not Assigned - SURVEY AVERAGE"/>
    <x v="1"/>
    <m/>
    <s v="CENSARA_2012"/>
  </r>
  <r>
    <x v="34"/>
    <s v="Mercer County"/>
    <x v="1257"/>
    <x v="34"/>
    <x v="164"/>
    <s v="Forest City Basin"/>
    <x v="54"/>
    <s v="Forest City Basin"/>
    <s v="CENSARA_2012"/>
  </r>
  <r>
    <x v="27"/>
    <s v="Wayne County"/>
    <x v="1258"/>
    <x v="27"/>
    <x v="390"/>
    <s v="Cincinnati Arch"/>
    <x v="51"/>
    <m/>
    <s v="CENSARA_AVG"/>
  </r>
  <r>
    <x v="16"/>
    <s v="San Francisco County"/>
    <x v="1225"/>
    <x v="16"/>
    <x v="878"/>
    <s v="Santa Cruz Basin"/>
    <x v="59"/>
    <m/>
    <s v="CENSARA_AVG"/>
  </r>
  <r>
    <x v="16"/>
    <s v="San Francisco County"/>
    <x v="1225"/>
    <x v="16"/>
    <x v="878"/>
    <s v="Santa Cruz Basin"/>
    <x v="59"/>
    <m/>
    <s v="CENSARA_AVG"/>
  </r>
  <r>
    <x v="30"/>
    <s v="Harrison County"/>
    <x v="1259"/>
    <x v="30"/>
    <x v="756"/>
    <s v="Appalachian Basin (Eastern Overthrust Area)"/>
    <x v="38"/>
    <m/>
    <s v="CENSARA_AVG"/>
  </r>
  <r>
    <x v="34"/>
    <s v="Harrison County"/>
    <x v="1260"/>
    <x v="34"/>
    <x v="756"/>
    <s v="Forest City Basin"/>
    <x v="54"/>
    <s v="Forest City Basin"/>
    <s v="CENSARA_2012"/>
  </r>
  <r>
    <x v="30"/>
    <s v="Hardy County"/>
    <x v="1261"/>
    <x v="30"/>
    <x v="893"/>
    <s v="Appalachian Basin (Eastern Overthrust Area)"/>
    <x v="38"/>
    <m/>
    <s v="CENSARA_AVG"/>
  </r>
  <r>
    <x v="31"/>
    <s v="Dorchester County"/>
    <x v="1262"/>
    <x v="31"/>
    <x v="894"/>
    <s v="Atlantic Coast Basin"/>
    <x v="34"/>
    <m/>
    <s v="CENSARA_AVG"/>
  </r>
  <r>
    <x v="33"/>
    <s v="Arlington County"/>
    <x v="1263"/>
    <x v="33"/>
    <x v="895"/>
    <s v="Atlantic Coast Basin"/>
    <x v="34"/>
    <m/>
    <s v="CENSARA_AVG"/>
  </r>
  <r>
    <x v="25"/>
    <s v="Montgomery County"/>
    <x v="1264"/>
    <x v="25"/>
    <x v="373"/>
    <s v="Cincinnati Arch"/>
    <x v="51"/>
    <m/>
    <s v="CENSARA_AVG"/>
  </r>
  <r>
    <x v="16"/>
    <s v="San Francisco County"/>
    <x v="1225"/>
    <x v="16"/>
    <x v="878"/>
    <s v="Santa Cruz Basin"/>
    <x v="59"/>
    <m/>
    <s v="CENSARA_AVG"/>
  </r>
  <r>
    <x v="16"/>
    <s v="San Francisco County"/>
    <x v="1225"/>
    <x v="16"/>
    <x v="878"/>
    <s v="Santa Cruz Basin"/>
    <x v="59"/>
    <m/>
    <s v="CENSARA_AVG"/>
  </r>
  <r>
    <x v="32"/>
    <s v="Washington County"/>
    <x v="1265"/>
    <x v="32"/>
    <x v="91"/>
    <s v="Denver Basin"/>
    <x v="58"/>
    <s v="Denver Basin"/>
    <s v="CENSARA_2012"/>
  </r>
  <r>
    <x v="34"/>
    <s v="Worth County"/>
    <x v="1266"/>
    <x v="34"/>
    <x v="562"/>
    <s v="Forest City Basin"/>
    <x v="54"/>
    <s v="Forest City Basin"/>
    <s v="CENSARA_2012"/>
  </r>
  <r>
    <x v="34"/>
    <s v="Nodaway County"/>
    <x v="1267"/>
    <x v="34"/>
    <x v="896"/>
    <s v="Forest City Basin"/>
    <x v="54"/>
    <s v="Forest City Basin"/>
    <s v="CENSARA_2012"/>
  </r>
  <r>
    <x v="31"/>
    <s v="Talbot County"/>
    <x v="1212"/>
    <x v="31"/>
    <x v="869"/>
    <s v="Atlantic Coast Basin"/>
    <x v="34"/>
    <m/>
    <s v="CENSARA_AVG"/>
  </r>
  <r>
    <x v="34"/>
    <s v="Atchison County"/>
    <x v="1268"/>
    <x v="34"/>
    <x v="897"/>
    <s v="Forest City Basin"/>
    <x v="54"/>
    <s v="Forest City Basin"/>
    <s v="CENSARA_2012"/>
  </r>
  <r>
    <x v="30"/>
    <s v="Doddridge County"/>
    <x v="1269"/>
    <x v="30"/>
    <x v="898"/>
    <s v="Appalachian Basin (Eastern Overthrust Area)"/>
    <x v="38"/>
    <m/>
    <s v="CENSARA_AVG"/>
  </r>
  <r>
    <x v="26"/>
    <s v="Piatt County"/>
    <x v="1270"/>
    <x v="26"/>
    <x v="899"/>
    <s v="Illinois Basin"/>
    <x v="52"/>
    <s v="Illinois Basin"/>
    <s v="CENSARA_2012"/>
  </r>
  <r>
    <x v="33"/>
    <s v="Shenandoah County"/>
    <x v="1271"/>
    <x v="33"/>
    <x v="900"/>
    <s v="Appalachian Basin (Eastern Overthrust Area)"/>
    <x v="38"/>
    <m/>
    <s v="CENSARA_AVG"/>
  </r>
  <r>
    <x v="26"/>
    <s v="De Witt County"/>
    <x v="1272"/>
    <x v="26"/>
    <x v="901"/>
    <s v="Illinois Basin"/>
    <x v="52"/>
    <s v="Illinois Basin"/>
    <s v="CENSARA_2012"/>
  </r>
  <r>
    <x v="25"/>
    <s v="Preble County"/>
    <x v="1273"/>
    <x v="25"/>
    <x v="902"/>
    <s v="Cincinnati Arch"/>
    <x v="51"/>
    <m/>
    <s v="CENSARA_AVG"/>
  </r>
  <r>
    <x v="32"/>
    <s v="Yuma County"/>
    <x v="1274"/>
    <x v="32"/>
    <x v="903"/>
    <s v="Denver Basin"/>
    <x v="58"/>
    <s v="Denver Basin"/>
    <s v="CENSARA_2012"/>
  </r>
  <r>
    <x v="26"/>
    <s v="Logan County"/>
    <x v="1275"/>
    <x v="26"/>
    <x v="244"/>
    <s v="Illinois Basin"/>
    <x v="52"/>
    <s v="Illinois Basin"/>
    <s v="CENSARA_2012"/>
  </r>
  <r>
    <x v="31"/>
    <s v="Talbot County"/>
    <x v="1212"/>
    <x v="31"/>
    <x v="869"/>
    <s v="Atlantic Coast Basin"/>
    <x v="34"/>
    <m/>
    <s v="CENSARA_AVG"/>
  </r>
  <r>
    <x v="32"/>
    <s v="Boulder County"/>
    <x v="1276"/>
    <x v="32"/>
    <x v="904"/>
    <s v="Denver Basin"/>
    <x v="58"/>
    <s v="Denver Basin"/>
    <s v="CENSARA_2012"/>
  </r>
  <r>
    <x v="23"/>
    <s v="Nemaha County"/>
    <x v="1277"/>
    <x v="23"/>
    <x v="905"/>
    <s v="Forest City Basin"/>
    <x v="54"/>
    <s v="Forest City Basin"/>
    <s v="CENSARA_2012"/>
  </r>
  <r>
    <x v="33"/>
    <s v="Falls Church City"/>
    <x v="1278"/>
    <x v="33"/>
    <x v="906"/>
    <s v="Piedmont-Blue Ridge Prov"/>
    <x v="43"/>
    <m/>
    <s v="CENSARA_AVG"/>
  </r>
  <r>
    <x v="16"/>
    <s v="Alameda County"/>
    <x v="1251"/>
    <x v="16"/>
    <x v="890"/>
    <s v="Northern Coast Range Prov"/>
    <x v="47"/>
    <m/>
    <s v="CENSARA_AVG"/>
  </r>
  <r>
    <x v="16"/>
    <s v="San Francisco County"/>
    <x v="1225"/>
    <x v="16"/>
    <x v="878"/>
    <s v="Santa Cruz Basin"/>
    <x v="59"/>
    <m/>
    <s v="CENSARA_AVG"/>
  </r>
  <r>
    <x v="24"/>
    <s v="Emery County"/>
    <x v="1279"/>
    <x v="24"/>
    <x v="907"/>
    <s v="Paradox Basin"/>
    <x v="62"/>
    <m/>
    <s v="CENSARA_AVG"/>
  </r>
  <r>
    <x v="25"/>
    <s v="Greene County"/>
    <x v="1280"/>
    <x v="25"/>
    <x v="430"/>
    <s v="Cincinnati Arch"/>
    <x v="51"/>
    <m/>
    <s v="CENSARA_AVG"/>
  </r>
  <r>
    <x v="33"/>
    <s v="Fauquier County"/>
    <x v="1281"/>
    <x v="33"/>
    <x v="908"/>
    <s v="Piedmont-Blue Ridge Prov"/>
    <x v="43"/>
    <m/>
    <s v="CENSARA_AVG"/>
  </r>
  <r>
    <x v="25"/>
    <s v="Hocking County"/>
    <x v="1282"/>
    <x v="25"/>
    <x v="909"/>
    <s v="Appalachian Basin"/>
    <x v="30"/>
    <m/>
    <s v="CENSARA_AVG"/>
  </r>
  <r>
    <x v="30"/>
    <s v="Pleasants County"/>
    <x v="1283"/>
    <x v="30"/>
    <x v="910"/>
    <s v="Appalachian Basin (Eastern Overthrust Area)"/>
    <x v="38"/>
    <m/>
    <s v="CENSARA_AVG"/>
  </r>
  <r>
    <x v="33"/>
    <s v="Warren County"/>
    <x v="1284"/>
    <x v="33"/>
    <x v="296"/>
    <s v="Appalachian Basin (Eastern Overthrust Area)"/>
    <x v="38"/>
    <m/>
    <s v="CENSARA_AVG"/>
  </r>
  <r>
    <x v="30"/>
    <s v="Tucker County"/>
    <x v="1285"/>
    <x v="30"/>
    <x v="911"/>
    <s v="Appalachian Basin (Eastern Overthrust Area)"/>
    <x v="38"/>
    <m/>
    <s v="CENSARA_AVG"/>
  </r>
  <r>
    <x v="30"/>
    <s v="Barbour County"/>
    <x v="1286"/>
    <x v="30"/>
    <x v="912"/>
    <s v="Appalachian Basin (Eastern Overthrust Area)"/>
    <x v="38"/>
    <m/>
    <s v="CENSARA_AVG"/>
  </r>
  <r>
    <x v="16"/>
    <s v="Stanislaus County"/>
    <x v="1287"/>
    <x v="16"/>
    <x v="913"/>
    <s v="San Joaquin Basin"/>
    <x v="63"/>
    <m/>
    <s v="CENSARA_AVG"/>
  </r>
  <r>
    <x v="32"/>
    <s v="Garfield County"/>
    <x v="1288"/>
    <x v="32"/>
    <x v="127"/>
    <s v="Piceance Basin"/>
    <x v="60"/>
    <m/>
    <s v="CENSARA_AVG"/>
  </r>
  <r>
    <x v="33"/>
    <s v="Alexandria City"/>
    <x v="1289"/>
    <x v="33"/>
    <x v="914"/>
    <s v="Piedmont-Blue Ridge Prov"/>
    <x v="43"/>
    <m/>
    <s v="CENSARA_AVG"/>
  </r>
  <r>
    <x v="33"/>
    <s v="Prince William County"/>
    <x v="1290"/>
    <x v="33"/>
    <x v="915"/>
    <s v="Piedmont-Blue Ridge Prov"/>
    <x v="43"/>
    <m/>
    <s v="CENSARA_AVG"/>
  </r>
  <r>
    <x v="31"/>
    <s v="Calvert County"/>
    <x v="1291"/>
    <x v="31"/>
    <x v="916"/>
    <s v="Atlantic Coast Basin"/>
    <x v="34"/>
    <m/>
    <s v="CENSARA_AVG"/>
  </r>
  <r>
    <x v="27"/>
    <s v="Vermillion County"/>
    <x v="1292"/>
    <x v="27"/>
    <x v="917"/>
    <s v="Illinois Basin"/>
    <x v="52"/>
    <s v="Illinois Basin"/>
    <s v="CENSARA_2012"/>
  </r>
  <r>
    <x v="23"/>
    <s v="Johnson County"/>
    <x v="1293"/>
    <x v="23"/>
    <x v="392"/>
    <s v="Nemaha Uplift"/>
    <x v="57"/>
    <s v="Nemaha Uplift"/>
    <s v="CENSARA_2012"/>
  </r>
  <r>
    <x v="33"/>
    <s v="Fairfax City"/>
    <x v="1294"/>
    <x v="33"/>
    <x v="918"/>
    <s v="Piedmont-Blue Ridge Prov"/>
    <x v="43"/>
    <m/>
    <s v="CENSARA_AVG"/>
  </r>
  <r>
    <x v="23"/>
    <s v="Gage County"/>
    <x v="1295"/>
    <x v="23"/>
    <x v="919"/>
    <s v="Nemaha Uplift"/>
    <x v="57"/>
    <s v="Nemaha Uplift"/>
    <s v="CENSARA_2012"/>
  </r>
  <r>
    <x v="16"/>
    <s v="San Mateo County"/>
    <x v="1296"/>
    <x v="16"/>
    <x v="920"/>
    <s v="Santa Cruz Basin"/>
    <x v="59"/>
    <m/>
    <s v="CENSARA_AVG"/>
  </r>
  <r>
    <x v="31"/>
    <s v="Worcester County"/>
    <x v="1297"/>
    <x v="31"/>
    <x v="364"/>
    <s v="Atlantic Coast Basin"/>
    <x v="34"/>
    <m/>
    <s v="CENSARA_AVG"/>
  </r>
  <r>
    <x v="31"/>
    <s v="Wicomico County"/>
    <x v="1298"/>
    <x v="31"/>
    <x v="921"/>
    <s v="Atlantic Coast Basin"/>
    <x v="34"/>
    <m/>
    <s v="CENSARA_AVG"/>
  </r>
  <r>
    <x v="31"/>
    <s v="Worcester County"/>
    <x v="1297"/>
    <x v="31"/>
    <x v="364"/>
    <s v="Atlantic Coast Basin"/>
    <x v="34"/>
    <m/>
    <s v="CENSARA_AVG"/>
  </r>
  <r>
    <x v="25"/>
    <s v="Athens County"/>
    <x v="1299"/>
    <x v="25"/>
    <x v="922"/>
    <s v="Appalachian Basin"/>
    <x v="30"/>
    <m/>
    <s v="CENSARA_AVG"/>
  </r>
  <r>
    <x v="27"/>
    <s v="Hancock County"/>
    <x v="1300"/>
    <x v="27"/>
    <x v="118"/>
    <s v="Cincinnati Arch"/>
    <x v="51"/>
    <m/>
    <s v="CENSARA_AVG"/>
  </r>
  <r>
    <x v="25"/>
    <s v="Fayette County"/>
    <x v="1301"/>
    <x v="25"/>
    <x v="592"/>
    <s v="Appalachian Basin"/>
    <x v="30"/>
    <m/>
    <s v="CENSARA_AVG"/>
  </r>
  <r>
    <x v="30"/>
    <s v="Ritchie County"/>
    <x v="1302"/>
    <x v="30"/>
    <x v="923"/>
    <s v="Appalachian Basin (Eastern Overthrust Area)"/>
    <x v="38"/>
    <m/>
    <s v="CENSARA_AVG"/>
  </r>
  <r>
    <x v="34"/>
    <s v="Sullivan County"/>
    <x v="1303"/>
    <x v="34"/>
    <x v="293"/>
    <s v="Forest City Basin"/>
    <x v="54"/>
    <s v="Forest City Basin"/>
    <s v="CENSARA_2012"/>
  </r>
  <r>
    <x v="26"/>
    <s v="Schuyler County"/>
    <x v="1304"/>
    <x v="26"/>
    <x v="493"/>
    <s v="Illinois Basin"/>
    <x v="52"/>
    <s v="Illinois Basin"/>
    <s v="CENSARA_2012"/>
  </r>
  <r>
    <x v="23"/>
    <s v="Dundy County"/>
    <x v="1305"/>
    <x v="23"/>
    <x v="924"/>
    <s v="Cambridge Arch-Central Kansas Uplift"/>
    <x v="46"/>
    <s v="Cambridge Arch-Central Kansas Uplift"/>
    <s v="CENSARA_2012"/>
  </r>
  <r>
    <x v="27"/>
    <s v="Marion County"/>
    <x v="1306"/>
    <x v="27"/>
    <x v="152"/>
    <s v="Cincinnati Arch"/>
    <x v="51"/>
    <m/>
    <s v="CENSARA_AVG"/>
  </r>
  <r>
    <x v="34"/>
    <s v="Adair County"/>
    <x v="1307"/>
    <x v="34"/>
    <x v="795"/>
    <s v="Ozark Uplift"/>
    <x v="61"/>
    <s v="Ozark Uplift"/>
    <s v="CENSARA_2012"/>
  </r>
  <r>
    <x v="30"/>
    <s v="Wood County"/>
    <x v="1308"/>
    <x v="30"/>
    <x v="400"/>
    <s v="Appalachian Basin"/>
    <x v="30"/>
    <m/>
    <s v="CENSARA_AVG"/>
  </r>
  <r>
    <x v="23"/>
    <s v="Hitchcock County"/>
    <x v="1309"/>
    <x v="23"/>
    <x v="925"/>
    <s v="Cambridge Arch-Central Kansas Uplift"/>
    <x v="46"/>
    <s v="Cambridge Arch-Central Kansas Uplift"/>
    <s v="CENSARA_2012"/>
  </r>
  <r>
    <x v="33"/>
    <s v="Manassas Park City"/>
    <x v="1310"/>
    <x v="33"/>
    <x v="926"/>
    <s v="Not Assigned - SURVEY AVERAGE"/>
    <x v="1"/>
    <m/>
    <s v="CENSARA_2012"/>
  </r>
  <r>
    <x v="34"/>
    <s v="Gentry County"/>
    <x v="1311"/>
    <x v="34"/>
    <x v="927"/>
    <s v="Forest City Basin"/>
    <x v="54"/>
    <s v="Forest City Basin"/>
    <s v="CENSARA_2012"/>
  </r>
  <r>
    <x v="34"/>
    <s v="Knox County"/>
    <x v="1312"/>
    <x v="34"/>
    <x v="186"/>
    <s v="Ozark Uplift"/>
    <x v="61"/>
    <s v="Ozark Uplift"/>
    <s v="CENSARA_2012"/>
  </r>
  <r>
    <x v="33"/>
    <s v="Manassas City"/>
    <x v="1313"/>
    <x v="33"/>
    <x v="928"/>
    <s v="Not Assigned - SURVEY AVERAGE"/>
    <x v="1"/>
    <m/>
    <s v="CENSARA_2012"/>
  </r>
  <r>
    <x v="23"/>
    <s v="Red Willow County"/>
    <x v="1314"/>
    <x v="23"/>
    <x v="929"/>
    <s v="Cambridge Arch-Central Kansas Uplift"/>
    <x v="46"/>
    <s v="Cambridge Arch-Central Kansas Uplift"/>
    <s v="CENSARA_2012"/>
  </r>
  <r>
    <x v="27"/>
    <s v="Hendricks County"/>
    <x v="1315"/>
    <x v="27"/>
    <x v="930"/>
    <s v="Illinois Basin"/>
    <x v="52"/>
    <s v="Illinois Basin"/>
    <s v="CENSARA_2012"/>
  </r>
  <r>
    <x v="31"/>
    <s v="Charles County"/>
    <x v="1316"/>
    <x v="31"/>
    <x v="931"/>
    <s v="Atlantic Coast Basin"/>
    <x v="34"/>
    <m/>
    <s v="CENSARA_AVG"/>
  </r>
  <r>
    <x v="23"/>
    <s v="Furnas County"/>
    <x v="1317"/>
    <x v="23"/>
    <x v="932"/>
    <s v="Cambridge Arch-Central Kansas Uplift"/>
    <x v="46"/>
    <s v="Cambridge Arch-Central Kansas Uplift"/>
    <s v="CENSARA_2012"/>
  </r>
  <r>
    <x v="26"/>
    <s v="Menard County"/>
    <x v="1318"/>
    <x v="26"/>
    <x v="933"/>
    <s v="Illinois Basin"/>
    <x v="52"/>
    <s v="Illinois Basin"/>
    <s v="CENSARA_2012"/>
  </r>
  <r>
    <x v="33"/>
    <s v="Rappahannock County"/>
    <x v="1319"/>
    <x v="33"/>
    <x v="934"/>
    <s v="Piedmont-Blue Ridge Prov"/>
    <x v="43"/>
    <m/>
    <s v="CENSARA_AVG"/>
  </r>
  <r>
    <x v="31"/>
    <s v="Worcester County"/>
    <x v="1297"/>
    <x v="31"/>
    <x v="364"/>
    <s v="Atlantic Coast Basin"/>
    <x v="34"/>
    <m/>
    <s v="CENSARA_AVG"/>
  </r>
  <r>
    <x v="23"/>
    <s v="Harlan County"/>
    <x v="1320"/>
    <x v="23"/>
    <x v="935"/>
    <s v="Salina Basin"/>
    <x v="48"/>
    <s v="Salina Basin"/>
    <s v="CENSARA_2012"/>
  </r>
  <r>
    <x v="27"/>
    <s v="Fayette County"/>
    <x v="1321"/>
    <x v="27"/>
    <x v="592"/>
    <s v="Cincinnati Arch"/>
    <x v="51"/>
    <m/>
    <s v="CENSARA_AVG"/>
  </r>
  <r>
    <x v="34"/>
    <s v="Lewis County"/>
    <x v="1322"/>
    <x v="34"/>
    <x v="67"/>
    <s v="Ozark Uplift"/>
    <x v="61"/>
    <s v="Ozark Uplift"/>
    <s v="CENSARA_2012"/>
  </r>
  <r>
    <x v="30"/>
    <s v="Randolph County"/>
    <x v="1323"/>
    <x v="30"/>
    <x v="856"/>
    <s v="Appalachian Basin (Eastern Overthrust Area)"/>
    <x v="38"/>
    <m/>
    <s v="CENSARA_AVG"/>
  </r>
  <r>
    <x v="23"/>
    <s v="Franklin County"/>
    <x v="1324"/>
    <x v="23"/>
    <x v="108"/>
    <s v="Salina Basin"/>
    <x v="48"/>
    <s v="Salina Basin"/>
    <s v="CENSARA_2012"/>
  </r>
  <r>
    <x v="27"/>
    <s v="Parke County"/>
    <x v="1325"/>
    <x v="27"/>
    <x v="936"/>
    <s v="Illinois Basin"/>
    <x v="52"/>
    <s v="Illinois Basin"/>
    <s v="CENSARA_2012"/>
  </r>
  <r>
    <x v="27"/>
    <s v="Rush County"/>
    <x v="1326"/>
    <x v="27"/>
    <x v="937"/>
    <s v="Cincinnati Arch"/>
    <x v="51"/>
    <m/>
    <s v="CENSARA_AVG"/>
  </r>
  <r>
    <x v="23"/>
    <s v="Webster County"/>
    <x v="1327"/>
    <x v="23"/>
    <x v="656"/>
    <s v="Salina Basin"/>
    <x v="48"/>
    <s v="Salina Basin"/>
    <s v="CENSARA_2012"/>
  </r>
  <r>
    <x v="31"/>
    <s v="Dorchester County"/>
    <x v="1262"/>
    <x v="31"/>
    <x v="894"/>
    <s v="Atlantic Coast Basin"/>
    <x v="34"/>
    <m/>
    <s v="CENSARA_AVG"/>
  </r>
  <r>
    <x v="23"/>
    <s v="Nuckolls County"/>
    <x v="1328"/>
    <x v="23"/>
    <x v="938"/>
    <s v="Salina Basin"/>
    <x v="48"/>
    <s v="Salina Basin"/>
    <s v="CENSARA_2012"/>
  </r>
  <r>
    <x v="27"/>
    <s v="Union County"/>
    <x v="1329"/>
    <x v="27"/>
    <x v="171"/>
    <s v="Cincinnati Arch"/>
    <x v="51"/>
    <m/>
    <s v="CENSARA_AVG"/>
  </r>
  <r>
    <x v="23"/>
    <s v="Thayer County"/>
    <x v="1330"/>
    <x v="23"/>
    <x v="939"/>
    <s v="Salina Basin"/>
    <x v="48"/>
    <s v="Salina Basin"/>
    <s v="CENSARA_2012"/>
  </r>
  <r>
    <x v="32"/>
    <s v="Eagle County"/>
    <x v="1331"/>
    <x v="32"/>
    <x v="940"/>
    <s v="Eagle Basin"/>
    <x v="64"/>
    <m/>
    <s v="CENSARA_AVG"/>
  </r>
  <r>
    <x v="23"/>
    <s v="Jefferson County"/>
    <x v="1332"/>
    <x v="23"/>
    <x v="34"/>
    <s v="Salina Basin"/>
    <x v="48"/>
    <s v="Salina Basin"/>
    <s v="CENSARA_2012"/>
  </r>
  <r>
    <x v="31"/>
    <s v="Dorchester County"/>
    <x v="1262"/>
    <x v="31"/>
    <x v="894"/>
    <s v="Atlantic Coast Basin"/>
    <x v="34"/>
    <m/>
    <s v="CENSARA_AVG"/>
  </r>
  <r>
    <x v="26"/>
    <s v="Adams County"/>
    <x v="1333"/>
    <x v="26"/>
    <x v="81"/>
    <s v="Illinois Basin"/>
    <x v="52"/>
    <s v="Illinois Basin"/>
    <s v="CENSARA_2012"/>
  </r>
  <r>
    <x v="26"/>
    <s v="Macon County"/>
    <x v="1334"/>
    <x v="26"/>
    <x v="941"/>
    <s v="Illinois Basin"/>
    <x v="52"/>
    <s v="Illinois Basin"/>
    <s v="CENSARA_2012"/>
  </r>
  <r>
    <x v="25"/>
    <s v="Ross County"/>
    <x v="1335"/>
    <x v="25"/>
    <x v="942"/>
    <s v="Appalachian Basin"/>
    <x v="30"/>
    <m/>
    <s v="CENSARA_AVG"/>
  </r>
  <r>
    <x v="34"/>
    <s v="Grundy County"/>
    <x v="1336"/>
    <x v="34"/>
    <x v="660"/>
    <s v="Forest City Basin"/>
    <x v="54"/>
    <s v="Forest City Basin"/>
    <s v="CENSARA_2012"/>
  </r>
  <r>
    <x v="26"/>
    <s v="Cass County"/>
    <x v="1337"/>
    <x v="26"/>
    <x v="174"/>
    <s v="Illinois Basin"/>
    <x v="52"/>
    <s v="Illinois Basin"/>
    <s v="CENSARA_2012"/>
  </r>
  <r>
    <x v="27"/>
    <s v="Putnam County"/>
    <x v="1338"/>
    <x v="27"/>
    <x v="545"/>
    <s v="Illinois Basin"/>
    <x v="52"/>
    <s v="Illinois Basin"/>
    <s v="CENSARA_2012"/>
  </r>
  <r>
    <x v="30"/>
    <s v="Lewis County"/>
    <x v="1339"/>
    <x v="30"/>
    <x v="67"/>
    <s v="Appalachian Basin (Eastern Overthrust Area)"/>
    <x v="38"/>
    <m/>
    <s v="CENSARA_AVG"/>
  </r>
  <r>
    <x v="19"/>
    <s v="Esmeralda County"/>
    <x v="1340"/>
    <x v="19"/>
    <x v="943"/>
    <s v="Great Basin Province"/>
    <x v="41"/>
    <m/>
    <s v="CENSARA_AVG"/>
  </r>
  <r>
    <x v="30"/>
    <s v="Upshur County"/>
    <x v="1341"/>
    <x v="30"/>
    <x v="944"/>
    <s v="Appalachian Basin (Eastern Overthrust Area)"/>
    <x v="38"/>
    <m/>
    <s v="CENSARA_AVG"/>
  </r>
  <r>
    <x v="33"/>
    <s v="Page County"/>
    <x v="1342"/>
    <x v="33"/>
    <x v="859"/>
    <s v="Appalachian Basin (Eastern Overthrust Area)"/>
    <x v="38"/>
    <m/>
    <s v="CENSARA_AVG"/>
  </r>
  <r>
    <x v="25"/>
    <s v="Clinton County"/>
    <x v="1343"/>
    <x v="25"/>
    <x v="203"/>
    <s v="Cincinnati Arch"/>
    <x v="51"/>
    <m/>
    <s v="CENSARA_AVG"/>
  </r>
  <r>
    <x v="25"/>
    <s v="Vinton County"/>
    <x v="1344"/>
    <x v="25"/>
    <x v="945"/>
    <s v="Appalachian Basin"/>
    <x v="30"/>
    <m/>
    <s v="CENSARA_AVG"/>
  </r>
  <r>
    <x v="32"/>
    <s v="Summit County"/>
    <x v="1345"/>
    <x v="32"/>
    <x v="686"/>
    <s v="Eagle Basin"/>
    <x v="64"/>
    <m/>
    <s v="CENSARA_AVG"/>
  </r>
  <r>
    <x v="30"/>
    <s v="Pendleton County"/>
    <x v="1346"/>
    <x v="30"/>
    <x v="946"/>
    <s v="Appalachian Basin (Eastern Overthrust Area)"/>
    <x v="38"/>
    <m/>
    <s v="CENSARA_AVG"/>
  </r>
  <r>
    <x v="25"/>
    <s v="Warren County"/>
    <x v="1347"/>
    <x v="25"/>
    <x v="296"/>
    <s v="Cincinnati Arch"/>
    <x v="51"/>
    <m/>
    <s v="CENSARA_AVG"/>
  </r>
  <r>
    <x v="28"/>
    <s v="Honolulu County"/>
    <x v="1256"/>
    <x v="28"/>
    <x v="892"/>
    <s v="Not Assigned - SURVEY AVERAGE"/>
    <x v="1"/>
    <m/>
    <s v="CENSARA_2012"/>
  </r>
  <r>
    <x v="34"/>
    <s v="Holt County"/>
    <x v="1348"/>
    <x v="34"/>
    <x v="630"/>
    <s v="Forest City Basin"/>
    <x v="54"/>
    <s v="Forest City Basin"/>
    <s v="CENSARA_2012"/>
  </r>
  <r>
    <x v="31"/>
    <s v="St. Mary's County"/>
    <x v="1349"/>
    <x v="31"/>
    <x v="947"/>
    <s v="Atlantic Coast Basin"/>
    <x v="34"/>
    <m/>
    <s v="CENSARA_AVG"/>
  </r>
  <r>
    <x v="32"/>
    <s v="Adams County"/>
    <x v="1350"/>
    <x v="32"/>
    <x v="81"/>
    <s v="Denver Basin"/>
    <x v="58"/>
    <s v="Denver Basin"/>
    <s v="CENSARA_2012"/>
  </r>
  <r>
    <x v="26"/>
    <s v="Brown County"/>
    <x v="1351"/>
    <x v="26"/>
    <x v="301"/>
    <s v="Illinois Basin"/>
    <x v="52"/>
    <s v="Illinois Basin"/>
    <s v="CENSARA_2012"/>
  </r>
  <r>
    <x v="23"/>
    <s v="Richardson County"/>
    <x v="1352"/>
    <x v="23"/>
    <x v="948"/>
    <s v="Forest City Basin"/>
    <x v="54"/>
    <s v="Forest City Basin"/>
    <s v="CENSARA_2012"/>
  </r>
  <r>
    <x v="23"/>
    <s v="Pawnee County"/>
    <x v="1353"/>
    <x v="23"/>
    <x v="949"/>
    <s v="Nemaha Uplift"/>
    <x v="57"/>
    <s v="Nemaha Uplift"/>
    <s v="CENSARA_2012"/>
  </r>
  <r>
    <x v="25"/>
    <s v="Butler County"/>
    <x v="1354"/>
    <x v="25"/>
    <x v="619"/>
    <s v="Cincinnati Arch"/>
    <x v="51"/>
    <m/>
    <s v="CENSARA_AVG"/>
  </r>
  <r>
    <x v="26"/>
    <s v="Edgar County"/>
    <x v="1355"/>
    <x v="26"/>
    <x v="950"/>
    <s v="Illinois Basin"/>
    <x v="52"/>
    <s v="Illinois Basin"/>
    <s v="CENSARA_2012"/>
  </r>
  <r>
    <x v="33"/>
    <s v="Culpeper County"/>
    <x v="1356"/>
    <x v="33"/>
    <x v="951"/>
    <s v="Piedmont-Blue Ridge Prov"/>
    <x v="43"/>
    <m/>
    <s v="CENSARA_AVG"/>
  </r>
  <r>
    <x v="31"/>
    <s v="Somerset County"/>
    <x v="1357"/>
    <x v="31"/>
    <x v="70"/>
    <s v="Atlantic Coast Basin"/>
    <x v="34"/>
    <m/>
    <s v="CENSARA_AVG"/>
  </r>
  <r>
    <x v="32"/>
    <s v="Gilpin County"/>
    <x v="1358"/>
    <x v="32"/>
    <x v="952"/>
    <s v="Denver Basin"/>
    <x v="58"/>
    <s v="Denver Basin"/>
    <s v="CENSARA_2012"/>
  </r>
  <r>
    <x v="27"/>
    <s v="Shelby County"/>
    <x v="1359"/>
    <x v="27"/>
    <x v="755"/>
    <s v="Cincinnati Arch"/>
    <x v="51"/>
    <m/>
    <s v="CENSARA_AVG"/>
  </r>
  <r>
    <x v="33"/>
    <s v="Rockingham County"/>
    <x v="1360"/>
    <x v="33"/>
    <x v="305"/>
    <s v="Appalachian Basin (Eastern Overthrust Area)"/>
    <x v="38"/>
    <m/>
    <s v="CENSARA_AVG"/>
  </r>
  <r>
    <x v="30"/>
    <s v="Wirt County"/>
    <x v="1361"/>
    <x v="30"/>
    <x v="953"/>
    <s v="Appalachian Basin (Eastern Overthrust Area)"/>
    <x v="38"/>
    <m/>
    <s v="CENSARA_AVG"/>
  </r>
  <r>
    <x v="26"/>
    <s v="Douglas County"/>
    <x v="1362"/>
    <x v="26"/>
    <x v="49"/>
    <s v="Illinois Basin"/>
    <x v="52"/>
    <s v="Illinois Basin"/>
    <s v="CENSARA_2012"/>
  </r>
  <r>
    <x v="30"/>
    <s v="Gilmer County"/>
    <x v="1363"/>
    <x v="30"/>
    <x v="954"/>
    <s v="Appalachian Basin (Eastern Overthrust Area)"/>
    <x v="38"/>
    <m/>
    <s v="CENSARA_AVG"/>
  </r>
  <r>
    <x v="33"/>
    <s v="Stafford County"/>
    <x v="1364"/>
    <x v="33"/>
    <x v="955"/>
    <s v="Piedmont-Blue Ridge Prov"/>
    <x v="43"/>
    <m/>
    <s v="CENSARA_AVG"/>
  </r>
  <r>
    <x v="26"/>
    <s v="Sangamon County"/>
    <x v="1365"/>
    <x v="26"/>
    <x v="956"/>
    <s v="Illinois Basin"/>
    <x v="52"/>
    <s v="Illinois Basin"/>
    <s v="CENSARA_2012"/>
  </r>
  <r>
    <x v="32"/>
    <s v="Jefferson County"/>
    <x v="1366"/>
    <x v="32"/>
    <x v="34"/>
    <s v="Denver Basin"/>
    <x v="58"/>
    <s v="Denver Basin"/>
    <s v="CENSARA_2012"/>
  </r>
  <r>
    <x v="16"/>
    <s v="Santa Clara County"/>
    <x v="1367"/>
    <x v="16"/>
    <x v="957"/>
    <s v="Northern Coast Range Prov"/>
    <x v="47"/>
    <m/>
    <s v="CENSARA_AVG"/>
  </r>
  <r>
    <x v="31"/>
    <s v="Dorchester County"/>
    <x v="1262"/>
    <x v="31"/>
    <x v="894"/>
    <s v="Atlantic Coast Basin"/>
    <x v="34"/>
    <m/>
    <s v="CENSARA_AVG"/>
  </r>
  <r>
    <x v="31"/>
    <s v="Dorchester County"/>
    <x v="1262"/>
    <x v="31"/>
    <x v="894"/>
    <s v="Atlantic Coast Basin"/>
    <x v="34"/>
    <m/>
    <s v="CENSARA_AVG"/>
  </r>
  <r>
    <x v="31"/>
    <s v="Dorchester County"/>
    <x v="1262"/>
    <x v="31"/>
    <x v="894"/>
    <s v="Atlantic Coast Basin"/>
    <x v="34"/>
    <m/>
    <s v="CENSARA_AVG"/>
  </r>
  <r>
    <x v="28"/>
    <s v="Honolulu County"/>
    <x v="1256"/>
    <x v="28"/>
    <x v="892"/>
    <s v="Not Assigned - SURVEY AVERAGE"/>
    <x v="1"/>
    <m/>
    <s v="CENSARA_2012"/>
  </r>
  <r>
    <x v="31"/>
    <s v="Dorchester County"/>
    <x v="1262"/>
    <x v="31"/>
    <x v="894"/>
    <s v="Atlantic Coast Basin"/>
    <x v="34"/>
    <m/>
    <s v="CENSARA_AVG"/>
  </r>
  <r>
    <x v="24"/>
    <s v="Grand County"/>
    <x v="1368"/>
    <x v="24"/>
    <x v="865"/>
    <s v="Paradox Basin"/>
    <x v="62"/>
    <m/>
    <s v="CENSARA_AVG"/>
  </r>
  <r>
    <x v="34"/>
    <s v="Daviess County"/>
    <x v="1369"/>
    <x v="34"/>
    <x v="958"/>
    <s v="Forest City Basin"/>
    <x v="54"/>
    <s v="Forest City Basin"/>
    <s v="CENSARA_2012"/>
  </r>
  <r>
    <x v="25"/>
    <s v="Meigs County"/>
    <x v="1370"/>
    <x v="25"/>
    <x v="959"/>
    <s v="Appalachian Basin"/>
    <x v="30"/>
    <m/>
    <s v="CENSARA_AVG"/>
  </r>
  <r>
    <x v="32"/>
    <s v="Clear Creek County"/>
    <x v="1371"/>
    <x v="32"/>
    <x v="960"/>
    <s v="Eagle Basin"/>
    <x v="64"/>
    <m/>
    <s v="CENSARA_AVG"/>
  </r>
  <r>
    <x v="25"/>
    <s v="Highland County"/>
    <x v="1372"/>
    <x v="25"/>
    <x v="961"/>
    <s v="Cincinnati Arch"/>
    <x v="51"/>
    <m/>
    <s v="CENSARA_AVG"/>
  </r>
  <r>
    <x v="31"/>
    <s v="Dorchester County"/>
    <x v="1262"/>
    <x v="31"/>
    <x v="894"/>
    <s v="Atlantic Coast Basin"/>
    <x v="34"/>
    <m/>
    <s v="CENSARA_AVG"/>
  </r>
  <r>
    <x v="27"/>
    <s v="Johnson County"/>
    <x v="1373"/>
    <x v="27"/>
    <x v="392"/>
    <s v="Illinois Basin"/>
    <x v="52"/>
    <s v="Illinois Basin"/>
    <s v="CENSARA_2012"/>
  </r>
  <r>
    <x v="27"/>
    <s v="Franklin County"/>
    <x v="1374"/>
    <x v="27"/>
    <x v="108"/>
    <s v="Cincinnati Arch"/>
    <x v="51"/>
    <m/>
    <s v="CENSARA_AVG"/>
  </r>
  <r>
    <x v="34"/>
    <s v="Andrew County"/>
    <x v="1375"/>
    <x v="34"/>
    <x v="962"/>
    <s v="Forest City Basin"/>
    <x v="54"/>
    <s v="Forest City Basin"/>
    <s v="CENSARA_2012"/>
  </r>
  <r>
    <x v="34"/>
    <s v="Macon County"/>
    <x v="1376"/>
    <x v="34"/>
    <x v="941"/>
    <s v="Ozark Uplift"/>
    <x v="61"/>
    <s v="Ozark Uplift"/>
    <s v="CENSARA_2012"/>
  </r>
  <r>
    <x v="16"/>
    <s v="Mariposa County"/>
    <x v="1377"/>
    <x v="16"/>
    <x v="963"/>
    <s v="Sierra Nevada Province"/>
    <x v="50"/>
    <m/>
    <s v="CENSARA_AVG"/>
  </r>
  <r>
    <x v="27"/>
    <s v="Morgan County"/>
    <x v="1378"/>
    <x v="27"/>
    <x v="701"/>
    <s v="Illinois Basin"/>
    <x v="52"/>
    <s v="Illinois Basin"/>
    <s v="CENSARA_2012"/>
  </r>
  <r>
    <x v="30"/>
    <s v="Calhoun County"/>
    <x v="1379"/>
    <x v="30"/>
    <x v="611"/>
    <s v="Appalachian Basin (Eastern Overthrust Area)"/>
    <x v="38"/>
    <m/>
    <s v="CENSARA_AVG"/>
  </r>
  <r>
    <x v="33"/>
    <s v="Madison County"/>
    <x v="1380"/>
    <x v="33"/>
    <x v="241"/>
    <s v="Piedmont-Blue Ridge Prov"/>
    <x v="43"/>
    <m/>
    <s v="CENSARA_AVG"/>
  </r>
  <r>
    <x v="31"/>
    <s v="Worcester County"/>
    <x v="1297"/>
    <x v="31"/>
    <x v="364"/>
    <s v="Atlantic Coast Basin"/>
    <x v="34"/>
    <m/>
    <s v="CENSARA_AVG"/>
  </r>
  <r>
    <x v="33"/>
    <s v="King George County"/>
    <x v="1381"/>
    <x v="33"/>
    <x v="964"/>
    <s v="Atlantic Coast Basin"/>
    <x v="34"/>
    <m/>
    <s v="CENSARA_AVG"/>
  </r>
  <r>
    <x v="34"/>
    <s v="Linn County"/>
    <x v="1382"/>
    <x v="34"/>
    <x v="181"/>
    <s v="Forest City Basin"/>
    <x v="54"/>
    <s v="Forest City Basin"/>
    <s v="CENSARA_2012"/>
  </r>
  <r>
    <x v="36"/>
    <s v="Cheyenne County"/>
    <x v="1383"/>
    <x v="36"/>
    <x v="784"/>
    <s v="Cambridge Arch-Central Kansas Uplift"/>
    <x v="46"/>
    <s v="Cambridge Arch-Central Kansas Uplift"/>
    <s v="CENSARA_2012"/>
  </r>
  <r>
    <x v="31"/>
    <s v="Worcester County"/>
    <x v="1297"/>
    <x v="31"/>
    <x v="364"/>
    <s v="Atlantic Coast Basin"/>
    <x v="34"/>
    <m/>
    <s v="CENSARA_AVG"/>
  </r>
  <r>
    <x v="31"/>
    <s v="Dorchester County"/>
    <x v="1262"/>
    <x v="31"/>
    <x v="894"/>
    <s v="Atlantic Coast Basin"/>
    <x v="34"/>
    <m/>
    <s v="CENSARA_AVG"/>
  </r>
  <r>
    <x v="26"/>
    <s v="Moultrie County"/>
    <x v="1384"/>
    <x v="26"/>
    <x v="965"/>
    <s v="Illinois Basin"/>
    <x v="52"/>
    <s v="Illinois Basin"/>
    <s v="CENSARA_2012"/>
  </r>
  <r>
    <x v="36"/>
    <s v="Rawlins County"/>
    <x v="1385"/>
    <x v="36"/>
    <x v="966"/>
    <s v="Cambridge Arch-Central Kansas Uplift"/>
    <x v="46"/>
    <s v="Cambridge Arch-Central Kansas Uplift"/>
    <s v="CENSARA_2012"/>
  </r>
  <r>
    <x v="30"/>
    <s v="Jackson County"/>
    <x v="1386"/>
    <x v="30"/>
    <x v="331"/>
    <s v="Appalachian Basin"/>
    <x v="30"/>
    <m/>
    <s v="CENSARA_AVG"/>
  </r>
  <r>
    <x v="31"/>
    <s v="Worcester County"/>
    <x v="1297"/>
    <x v="31"/>
    <x v="364"/>
    <s v="Atlantic Coast Basin"/>
    <x v="34"/>
    <m/>
    <s v="CENSARA_AVG"/>
  </r>
  <r>
    <x v="26"/>
    <s v="Morgan County"/>
    <x v="1387"/>
    <x v="26"/>
    <x v="701"/>
    <s v="Illinois Basin"/>
    <x v="52"/>
    <s v="Illinois Basin"/>
    <s v="CENSARA_2012"/>
  </r>
  <r>
    <x v="25"/>
    <s v="Jackson County"/>
    <x v="1388"/>
    <x v="25"/>
    <x v="331"/>
    <s v="Appalachian Basin"/>
    <x v="30"/>
    <m/>
    <s v="CENSARA_AVG"/>
  </r>
  <r>
    <x v="34"/>
    <s v="Marion County"/>
    <x v="1389"/>
    <x v="34"/>
    <x v="152"/>
    <s v="Ozark Uplift"/>
    <x v="61"/>
    <s v="Ozark Uplift"/>
    <s v="CENSARA_2012"/>
  </r>
  <r>
    <x v="26"/>
    <s v="Christian County"/>
    <x v="1390"/>
    <x v="26"/>
    <x v="967"/>
    <s v="Illinois Basin"/>
    <x v="52"/>
    <s v="Illinois Basin"/>
    <s v="CENSARA_2012"/>
  </r>
  <r>
    <x v="33"/>
    <s v="Accomack County"/>
    <x v="1391"/>
    <x v="33"/>
    <x v="968"/>
    <s v="Atlantic Coast Basin"/>
    <x v="34"/>
    <m/>
    <s v="CENSARA_AVG"/>
  </r>
  <r>
    <x v="34"/>
    <s v="Dekalb County"/>
    <x v="1392"/>
    <x v="34"/>
    <x v="679"/>
    <s v="Forest City Basin"/>
    <x v="54"/>
    <s v="Forest City Basin"/>
    <s v="CENSARA_2012"/>
  </r>
  <r>
    <x v="32"/>
    <s v="Denver County"/>
    <x v="1393"/>
    <x v="32"/>
    <x v="969"/>
    <s v="Denver Basin"/>
    <x v="58"/>
    <s v="Denver Basin"/>
    <s v="CENSARA_2012"/>
  </r>
  <r>
    <x v="19"/>
    <s v="Lincoln County"/>
    <x v="1394"/>
    <x v="19"/>
    <x v="42"/>
    <s v="South Western Overthrust"/>
    <x v="55"/>
    <m/>
    <s v="CENSARA_AVG"/>
  </r>
  <r>
    <x v="34"/>
    <s v="Shelby County"/>
    <x v="1395"/>
    <x v="34"/>
    <x v="755"/>
    <s v="Ozark Uplift"/>
    <x v="61"/>
    <s v="Ozark Uplift"/>
    <s v="CENSARA_2012"/>
  </r>
  <r>
    <x v="36"/>
    <s v="Decatur County"/>
    <x v="1396"/>
    <x v="36"/>
    <x v="854"/>
    <s v="Cambridge Arch-Central Kansas Uplift"/>
    <x v="46"/>
    <s v="Cambridge Arch-Central Kansas Uplift"/>
    <s v="CENSARA_2012"/>
  </r>
  <r>
    <x v="30"/>
    <s v="Braxton County"/>
    <x v="1397"/>
    <x v="30"/>
    <x v="970"/>
    <s v="Appalachian Basin (Eastern Overthrust Area)"/>
    <x v="38"/>
    <m/>
    <s v="CENSARA_AVG"/>
  </r>
  <r>
    <x v="36"/>
    <s v="Norton County"/>
    <x v="1398"/>
    <x v="36"/>
    <x v="971"/>
    <s v="Cambridge Arch-Central Kansas Uplift"/>
    <x v="46"/>
    <s v="Cambridge Arch-Central Kansas Uplift"/>
    <s v="CENSARA_2012"/>
  </r>
  <r>
    <x v="16"/>
    <s v="Santa Cruz County"/>
    <x v="1399"/>
    <x v="16"/>
    <x v="972"/>
    <s v="Santa Cruz Basin"/>
    <x v="59"/>
    <m/>
    <s v="CENSARA_AVG"/>
  </r>
  <r>
    <x v="31"/>
    <s v="Somerset County"/>
    <x v="1357"/>
    <x v="31"/>
    <x v="70"/>
    <s v="Atlantic Coast Basin"/>
    <x v="34"/>
    <m/>
    <s v="CENSARA_AVG"/>
  </r>
  <r>
    <x v="33"/>
    <s v="Accomack County"/>
    <x v="1391"/>
    <x v="33"/>
    <x v="968"/>
    <s v="Atlantic Coast Basin"/>
    <x v="34"/>
    <m/>
    <s v="CENSARA_AVG"/>
  </r>
  <r>
    <x v="31"/>
    <s v="Somerset County"/>
    <x v="1357"/>
    <x v="31"/>
    <x v="70"/>
    <s v="Atlantic Coast Basin"/>
    <x v="34"/>
    <m/>
    <s v="CENSARA_AVG"/>
  </r>
  <r>
    <x v="27"/>
    <s v="Decatur County"/>
    <x v="1400"/>
    <x v="27"/>
    <x v="854"/>
    <s v="Cincinnati Arch"/>
    <x v="51"/>
    <m/>
    <s v="CENSARA_AVG"/>
  </r>
  <r>
    <x v="26"/>
    <s v="Coles County"/>
    <x v="1401"/>
    <x v="26"/>
    <x v="973"/>
    <s v="Illinois Basin"/>
    <x v="52"/>
    <s v="Illinois Basin"/>
    <s v="CENSARA_2012"/>
  </r>
  <r>
    <x v="36"/>
    <s v="Phillips County"/>
    <x v="1402"/>
    <x v="36"/>
    <x v="62"/>
    <s v="Cambridge Arch-Central Kansas Uplift"/>
    <x v="46"/>
    <s v="Cambridge Arch-Central Kansas Uplift"/>
    <s v="CENSARA_2012"/>
  </r>
  <r>
    <x v="25"/>
    <s v="Pike County"/>
    <x v="1403"/>
    <x v="25"/>
    <x v="561"/>
    <s v="Appalachian Basin"/>
    <x v="30"/>
    <m/>
    <s v="CENSARA_AVG"/>
  </r>
  <r>
    <x v="27"/>
    <s v="Clay County"/>
    <x v="1404"/>
    <x v="27"/>
    <x v="206"/>
    <s v="Illinois Basin"/>
    <x v="52"/>
    <s v="Illinois Basin"/>
    <s v="CENSARA_2012"/>
  </r>
  <r>
    <x v="31"/>
    <s v="Dorchester County"/>
    <x v="1262"/>
    <x v="31"/>
    <x v="894"/>
    <s v="Atlantic Coast Basin"/>
    <x v="34"/>
    <m/>
    <s v="CENSARA_AVG"/>
  </r>
  <r>
    <x v="34"/>
    <s v="Livingston County"/>
    <x v="1405"/>
    <x v="34"/>
    <x v="454"/>
    <s v="Forest City Basin"/>
    <x v="54"/>
    <s v="Forest City Basin"/>
    <s v="CENSARA_2012"/>
  </r>
  <r>
    <x v="31"/>
    <s v="Somerset County"/>
    <x v="1357"/>
    <x v="31"/>
    <x v="70"/>
    <s v="Atlantic Coast Basin"/>
    <x v="34"/>
    <m/>
    <s v="CENSARA_AVG"/>
  </r>
  <r>
    <x v="36"/>
    <s v="Smith County"/>
    <x v="1406"/>
    <x v="36"/>
    <x v="974"/>
    <s v="Salina Basin"/>
    <x v="48"/>
    <s v="Salina Basin"/>
    <s v="CENSARA_2012"/>
  </r>
  <r>
    <x v="31"/>
    <s v="Dorchester County"/>
    <x v="1262"/>
    <x v="31"/>
    <x v="894"/>
    <s v="Atlantic Coast Basin"/>
    <x v="34"/>
    <m/>
    <s v="CENSARA_AVG"/>
  </r>
  <r>
    <x v="33"/>
    <s v="Accomack County"/>
    <x v="1391"/>
    <x v="33"/>
    <x v="968"/>
    <s v="Atlantic Coast Basin"/>
    <x v="34"/>
    <m/>
    <s v="CENSARA_AVG"/>
  </r>
  <r>
    <x v="27"/>
    <s v="Vigo County"/>
    <x v="1407"/>
    <x v="27"/>
    <x v="975"/>
    <s v="Illinois Basin"/>
    <x v="52"/>
    <s v="Illinois Basin"/>
    <s v="CENSARA_2012"/>
  </r>
  <r>
    <x v="32"/>
    <s v="Arapahoe County"/>
    <x v="1408"/>
    <x v="32"/>
    <x v="976"/>
    <s v="Denver Basin"/>
    <x v="58"/>
    <s v="Denver Basin"/>
    <s v="CENSARA_2012"/>
  </r>
  <r>
    <x v="31"/>
    <s v="Charles County"/>
    <x v="1316"/>
    <x v="31"/>
    <x v="931"/>
    <s v="Atlantic Coast Basin"/>
    <x v="34"/>
    <m/>
    <s v="CENSARA_AVG"/>
  </r>
  <r>
    <x v="26"/>
    <s v="Pike County"/>
    <x v="1409"/>
    <x v="26"/>
    <x v="561"/>
    <s v="Illinois Basin"/>
    <x v="52"/>
    <s v="Illinois Basin"/>
    <s v="CENSARA_2012"/>
  </r>
  <r>
    <x v="36"/>
    <s v="Doniphan County"/>
    <x v="1410"/>
    <x v="36"/>
    <x v="977"/>
    <s v="Forest City Basin"/>
    <x v="54"/>
    <s v="Forest City Basin"/>
    <s v="CENSARA_2012"/>
  </r>
  <r>
    <x v="36"/>
    <s v="Jewell County"/>
    <x v="1411"/>
    <x v="36"/>
    <x v="978"/>
    <s v="Salina Basin"/>
    <x v="48"/>
    <s v="Salina Basin"/>
    <s v="CENSARA_2012"/>
  </r>
  <r>
    <x v="36"/>
    <s v="Brown County"/>
    <x v="1412"/>
    <x v="36"/>
    <x v="301"/>
    <s v="Forest City Basin"/>
    <x v="54"/>
    <s v="Forest City Basin"/>
    <s v="CENSARA_2012"/>
  </r>
  <r>
    <x v="30"/>
    <s v="Pocahontas County"/>
    <x v="1413"/>
    <x v="30"/>
    <x v="626"/>
    <s v="Appalachian Basin (Eastern Overthrust Area)"/>
    <x v="38"/>
    <m/>
    <s v="CENSARA_AVG"/>
  </r>
  <r>
    <x v="24"/>
    <s v="Sevier County"/>
    <x v="1414"/>
    <x v="24"/>
    <x v="979"/>
    <s v="Overthrust&amp;Wasatch Uplift"/>
    <x v="49"/>
    <m/>
    <s v="CENSARA_AVG"/>
  </r>
  <r>
    <x v="36"/>
    <s v="Nemaha County"/>
    <x v="1415"/>
    <x v="36"/>
    <x v="905"/>
    <s v="Nemaha Uplift"/>
    <x v="57"/>
    <s v="Nemaha Uplift"/>
    <s v="CENSARA_2012"/>
  </r>
  <r>
    <x v="36"/>
    <s v="Republic County"/>
    <x v="1416"/>
    <x v="36"/>
    <x v="980"/>
    <s v="Salina Basin"/>
    <x v="48"/>
    <s v="Salina Basin"/>
    <s v="CENSARA_2012"/>
  </r>
  <r>
    <x v="31"/>
    <s v="Somerset County"/>
    <x v="1357"/>
    <x v="31"/>
    <x v="70"/>
    <s v="Atlantic Coast Basin"/>
    <x v="34"/>
    <m/>
    <s v="CENSARA_AVG"/>
  </r>
  <r>
    <x v="16"/>
    <s v="Merced County"/>
    <x v="1417"/>
    <x v="16"/>
    <x v="981"/>
    <s v="San Joaquin Basin"/>
    <x v="63"/>
    <m/>
    <s v="CENSARA_AVG"/>
  </r>
  <r>
    <x v="36"/>
    <s v="Washington County"/>
    <x v="1418"/>
    <x v="36"/>
    <x v="91"/>
    <s v="Salina Basin"/>
    <x v="48"/>
    <s v="Salina Basin"/>
    <s v="CENSARA_2012"/>
  </r>
  <r>
    <x v="36"/>
    <s v="Marshall County"/>
    <x v="1419"/>
    <x v="36"/>
    <x v="113"/>
    <s v="Nemaha Uplift"/>
    <x v="57"/>
    <s v="Nemaha Uplift"/>
    <s v="CENSARA_2012"/>
  </r>
  <r>
    <x v="33"/>
    <s v="Westmoreland County"/>
    <x v="1420"/>
    <x v="33"/>
    <x v="742"/>
    <s v="Atlantic Coast Basin"/>
    <x v="34"/>
    <m/>
    <s v="CENSARA_AVG"/>
  </r>
  <r>
    <x v="33"/>
    <s v="Spotsylvania County"/>
    <x v="1421"/>
    <x v="33"/>
    <x v="982"/>
    <s v="Piedmont-Blue Ridge Prov"/>
    <x v="43"/>
    <m/>
    <s v="CENSARA_AVG"/>
  </r>
  <r>
    <x v="30"/>
    <s v="Mason County"/>
    <x v="1422"/>
    <x v="30"/>
    <x v="45"/>
    <s v="Appalachian Basin"/>
    <x v="30"/>
    <m/>
    <s v="CENSARA_AVG"/>
  </r>
  <r>
    <x v="33"/>
    <s v="Orange County"/>
    <x v="1423"/>
    <x v="33"/>
    <x v="248"/>
    <s v="Piedmont-Blue Ridge Prov"/>
    <x v="43"/>
    <m/>
    <s v="CENSARA_AVG"/>
  </r>
  <r>
    <x v="25"/>
    <s v="Brown County"/>
    <x v="1424"/>
    <x v="25"/>
    <x v="301"/>
    <s v="Cincinnati Arch"/>
    <x v="51"/>
    <m/>
    <s v="CENSARA_AVG"/>
  </r>
  <r>
    <x v="32"/>
    <s v="Mesa County"/>
    <x v="1425"/>
    <x v="32"/>
    <x v="983"/>
    <s v="Piceance Basin"/>
    <x v="60"/>
    <m/>
    <s v="CENSARA_AVG"/>
  </r>
  <r>
    <x v="25"/>
    <s v="Hamilton County"/>
    <x v="1426"/>
    <x v="25"/>
    <x v="283"/>
    <s v="Cincinnati Arch"/>
    <x v="51"/>
    <m/>
    <s v="CENSARA_AVG"/>
  </r>
  <r>
    <x v="25"/>
    <s v="Clermont County"/>
    <x v="1427"/>
    <x v="25"/>
    <x v="984"/>
    <s v="Cincinnati Arch"/>
    <x v="51"/>
    <m/>
    <s v="CENSARA_AVG"/>
  </r>
  <r>
    <x v="30"/>
    <s v="Roane County"/>
    <x v="1428"/>
    <x v="30"/>
    <x v="985"/>
    <s v="Appalachian Basin"/>
    <x v="30"/>
    <m/>
    <s v="CENSARA_AVG"/>
  </r>
  <r>
    <x v="26"/>
    <s v="Scott County"/>
    <x v="1429"/>
    <x v="26"/>
    <x v="404"/>
    <s v="Illinois Basin"/>
    <x v="52"/>
    <s v="Illinois Basin"/>
    <s v="CENSARA_2012"/>
  </r>
  <r>
    <x v="33"/>
    <s v="Accomack County"/>
    <x v="1391"/>
    <x v="33"/>
    <x v="968"/>
    <s v="Atlantic Coast Basin"/>
    <x v="34"/>
    <m/>
    <s v="CENSARA_AVG"/>
  </r>
  <r>
    <x v="33"/>
    <s v="Fredericksburg City"/>
    <x v="1430"/>
    <x v="33"/>
    <x v="986"/>
    <s v="Piedmont-Blue Ridge Prov"/>
    <x v="43"/>
    <m/>
    <s v="CENSARA_AVG"/>
  </r>
  <r>
    <x v="33"/>
    <s v="Greene County"/>
    <x v="1431"/>
    <x v="33"/>
    <x v="430"/>
    <s v="Piedmont-Blue Ridge Prov"/>
    <x v="43"/>
    <m/>
    <s v="CENSARA_AVG"/>
  </r>
  <r>
    <x v="25"/>
    <s v="Gallia County"/>
    <x v="1432"/>
    <x v="25"/>
    <x v="987"/>
    <s v="Appalachian Basin"/>
    <x v="30"/>
    <m/>
    <s v="CENSARA_AVG"/>
  </r>
  <r>
    <x v="33"/>
    <s v="Accomack County"/>
    <x v="1391"/>
    <x v="33"/>
    <x v="968"/>
    <s v="Atlantic Coast Basin"/>
    <x v="34"/>
    <m/>
    <s v="CENSARA_AVG"/>
  </r>
  <r>
    <x v="31"/>
    <s v="Somerset County"/>
    <x v="1357"/>
    <x v="31"/>
    <x v="70"/>
    <s v="Atlantic Coast Basin"/>
    <x v="34"/>
    <m/>
    <s v="CENSARA_AVG"/>
  </r>
  <r>
    <x v="31"/>
    <s v="St. Mary's County"/>
    <x v="1349"/>
    <x v="31"/>
    <x v="947"/>
    <s v="Atlantic Coast Basin"/>
    <x v="34"/>
    <m/>
    <s v="CENSARA_AVG"/>
  </r>
  <r>
    <x v="26"/>
    <s v="Shelby County"/>
    <x v="1433"/>
    <x v="26"/>
    <x v="755"/>
    <s v="Illinois Basin"/>
    <x v="52"/>
    <s v="Illinois Basin"/>
    <s v="CENSARA_2012"/>
  </r>
  <r>
    <x v="27"/>
    <s v="Dearborn County"/>
    <x v="1434"/>
    <x v="27"/>
    <x v="988"/>
    <s v="Cincinnati Arch"/>
    <x v="51"/>
    <m/>
    <s v="CENSARA_AVG"/>
  </r>
  <r>
    <x v="33"/>
    <s v="Westmoreland County"/>
    <x v="1420"/>
    <x v="33"/>
    <x v="742"/>
    <s v="Atlantic Coast Basin"/>
    <x v="34"/>
    <m/>
    <s v="CENSARA_AVG"/>
  </r>
  <r>
    <x v="16"/>
    <s v="Madera County"/>
    <x v="1435"/>
    <x v="16"/>
    <x v="989"/>
    <s v="San Joaquin Basin"/>
    <x v="63"/>
    <m/>
    <s v="CENSARA_AVG"/>
  </r>
  <r>
    <x v="33"/>
    <s v="Caroline County"/>
    <x v="1436"/>
    <x v="33"/>
    <x v="842"/>
    <s v="Atlantic Coast Basin"/>
    <x v="34"/>
    <m/>
    <s v="CENSARA_AVG"/>
  </r>
  <r>
    <x v="27"/>
    <s v="Owen County"/>
    <x v="1437"/>
    <x v="27"/>
    <x v="990"/>
    <s v="Illinois Basin"/>
    <x v="52"/>
    <s v="Illinois Basin"/>
    <s v="CENSARA_2012"/>
  </r>
  <r>
    <x v="30"/>
    <s v="Webster County"/>
    <x v="1438"/>
    <x v="30"/>
    <x v="656"/>
    <s v="Appalachian Basin (Eastern Overthrust Area)"/>
    <x v="38"/>
    <m/>
    <s v="CENSARA_AVG"/>
  </r>
  <r>
    <x v="27"/>
    <s v="Ripley County"/>
    <x v="1439"/>
    <x v="27"/>
    <x v="991"/>
    <s v="Cincinnati Arch"/>
    <x v="51"/>
    <m/>
    <s v="CENSARA_AVG"/>
  </r>
  <r>
    <x v="31"/>
    <s v="Somerset County"/>
    <x v="1357"/>
    <x v="31"/>
    <x v="70"/>
    <s v="Atlantic Coast Basin"/>
    <x v="34"/>
    <m/>
    <s v="CENSARA_AVG"/>
  </r>
  <r>
    <x v="33"/>
    <s v="Accomack County"/>
    <x v="1391"/>
    <x v="33"/>
    <x v="968"/>
    <s v="Atlantic Coast Basin"/>
    <x v="34"/>
    <m/>
    <s v="CENSARA_AVG"/>
  </r>
  <r>
    <x v="32"/>
    <s v="Park County"/>
    <x v="1440"/>
    <x v="32"/>
    <x v="222"/>
    <s v="South Park Basin"/>
    <x v="65"/>
    <m/>
    <s v="CENSARA_AVG"/>
  </r>
  <r>
    <x v="27"/>
    <s v="Bartholomew County"/>
    <x v="1441"/>
    <x v="27"/>
    <x v="992"/>
    <s v="Illinois Basin"/>
    <x v="52"/>
    <s v="Illinois Basin"/>
    <s v="CENSARA_2012"/>
  </r>
  <r>
    <x v="31"/>
    <s v="Somerset County"/>
    <x v="1357"/>
    <x v="31"/>
    <x v="70"/>
    <s v="Atlantic Coast Basin"/>
    <x v="34"/>
    <m/>
    <s v="CENSARA_AVG"/>
  </r>
  <r>
    <x v="33"/>
    <s v="Highland County"/>
    <x v="1442"/>
    <x v="33"/>
    <x v="961"/>
    <s v="Appalachian Basin (Eastern Overthrust Area)"/>
    <x v="38"/>
    <m/>
    <s v="CENSARA_AVG"/>
  </r>
  <r>
    <x v="33"/>
    <s v="Harrisonburg City"/>
    <x v="1443"/>
    <x v="33"/>
    <x v="993"/>
    <s v="Appalachian Basin"/>
    <x v="30"/>
    <m/>
    <s v="CENSARA_AVG"/>
  </r>
  <r>
    <x v="31"/>
    <s v="Somerset County"/>
    <x v="1357"/>
    <x v="31"/>
    <x v="70"/>
    <s v="Atlantic Coast Basin"/>
    <x v="34"/>
    <m/>
    <s v="CENSARA_AVG"/>
  </r>
  <r>
    <x v="33"/>
    <s v="Richmond County"/>
    <x v="1444"/>
    <x v="33"/>
    <x v="638"/>
    <s v="Atlantic Coast Basin"/>
    <x v="34"/>
    <m/>
    <s v="CENSARA_AVG"/>
  </r>
  <r>
    <x v="33"/>
    <s v="Essex County"/>
    <x v="1445"/>
    <x v="33"/>
    <x v="172"/>
    <s v="Atlantic Coast Basin"/>
    <x v="34"/>
    <m/>
    <s v="CENSARA_AVG"/>
  </r>
  <r>
    <x v="31"/>
    <s v="Somerset County"/>
    <x v="1357"/>
    <x v="31"/>
    <x v="70"/>
    <s v="Atlantic Coast Basin"/>
    <x v="34"/>
    <m/>
    <s v="CENSARA_AVG"/>
  </r>
  <r>
    <x v="33"/>
    <s v="Accomack County"/>
    <x v="1391"/>
    <x v="33"/>
    <x v="968"/>
    <s v="Atlantic Coast Basin"/>
    <x v="34"/>
    <m/>
    <s v="CENSARA_AVG"/>
  </r>
  <r>
    <x v="26"/>
    <s v="Clark County"/>
    <x v="1446"/>
    <x v="26"/>
    <x v="117"/>
    <s v="Illinois Basin"/>
    <x v="52"/>
    <s v="Illinois Basin"/>
    <s v="CENSARA_2012"/>
  </r>
  <r>
    <x v="33"/>
    <s v="Accomack County"/>
    <x v="1391"/>
    <x v="33"/>
    <x v="968"/>
    <s v="Atlantic Coast Basin"/>
    <x v="34"/>
    <m/>
    <s v="CENSARA_AVG"/>
  </r>
  <r>
    <x v="31"/>
    <s v="Somerset County"/>
    <x v="1357"/>
    <x v="31"/>
    <x v="70"/>
    <s v="Atlantic Coast Basin"/>
    <x v="34"/>
    <m/>
    <s v="CENSARA_AVG"/>
  </r>
  <r>
    <x v="33"/>
    <s v="Accomack County"/>
    <x v="1391"/>
    <x v="33"/>
    <x v="968"/>
    <s v="Atlantic Coast Basin"/>
    <x v="34"/>
    <m/>
    <s v="CENSARA_AVG"/>
  </r>
  <r>
    <x v="27"/>
    <s v="Brown County"/>
    <x v="1447"/>
    <x v="27"/>
    <x v="301"/>
    <s v="Illinois Basin"/>
    <x v="52"/>
    <s v="Illinois Basin"/>
    <s v="CENSARA_2012"/>
  </r>
  <r>
    <x v="25"/>
    <s v="Adams County"/>
    <x v="1448"/>
    <x v="25"/>
    <x v="81"/>
    <s v="Cincinnati Arch"/>
    <x v="51"/>
    <m/>
    <s v="CENSARA_AVG"/>
  </r>
  <r>
    <x v="34"/>
    <s v="Buchanan County"/>
    <x v="1449"/>
    <x v="34"/>
    <x v="645"/>
    <s v="Forest City Basin"/>
    <x v="54"/>
    <s v="Forest City Basin"/>
    <s v="CENSARA_2012"/>
  </r>
  <r>
    <x v="32"/>
    <s v="Douglas County"/>
    <x v="1450"/>
    <x v="32"/>
    <x v="49"/>
    <s v="Denver Basin"/>
    <x v="58"/>
    <s v="Denver Basin"/>
    <s v="CENSARA_2012"/>
  </r>
  <r>
    <x v="31"/>
    <s v="Somerset County"/>
    <x v="1357"/>
    <x v="31"/>
    <x v="70"/>
    <s v="Atlantic Coast Basin"/>
    <x v="34"/>
    <m/>
    <s v="CENSARA_AVG"/>
  </r>
  <r>
    <x v="33"/>
    <s v="Northumberland County"/>
    <x v="1451"/>
    <x v="33"/>
    <x v="635"/>
    <s v="Atlantic Coast Basin"/>
    <x v="34"/>
    <m/>
    <s v="CENSARA_AVG"/>
  </r>
  <r>
    <x v="33"/>
    <s v="Augusta County"/>
    <x v="1452"/>
    <x v="33"/>
    <x v="994"/>
    <s v="Appalachian Basin (Eastern Overthrust Area)"/>
    <x v="38"/>
    <m/>
    <s v="CENSARA_AVG"/>
  </r>
  <r>
    <x v="33"/>
    <s v="Accomack County"/>
    <x v="1391"/>
    <x v="33"/>
    <x v="968"/>
    <s v="Atlantic Coast Basin"/>
    <x v="34"/>
    <m/>
    <s v="CENSARA_AVG"/>
  </r>
  <r>
    <x v="33"/>
    <s v="Accomack County"/>
    <x v="1391"/>
    <x v="33"/>
    <x v="968"/>
    <s v="Atlantic Coast Basin"/>
    <x v="34"/>
    <m/>
    <s v="CENSARA_AVG"/>
  </r>
  <r>
    <x v="34"/>
    <s v="Caldwell County"/>
    <x v="1453"/>
    <x v="34"/>
    <x v="995"/>
    <s v="Forest City Basin"/>
    <x v="54"/>
    <s v="Forest City Basin"/>
    <s v="CENSARA_2012"/>
  </r>
  <r>
    <x v="33"/>
    <s v="Accomack County"/>
    <x v="1391"/>
    <x v="33"/>
    <x v="968"/>
    <s v="Atlantic Coast Basin"/>
    <x v="34"/>
    <m/>
    <s v="CENSARA_AVG"/>
  </r>
  <r>
    <x v="33"/>
    <s v="Accomack County"/>
    <x v="1391"/>
    <x v="33"/>
    <x v="968"/>
    <s v="Atlantic Coast Basin"/>
    <x v="34"/>
    <m/>
    <s v="CENSARA_AVG"/>
  </r>
  <r>
    <x v="34"/>
    <s v="Ralls County"/>
    <x v="1454"/>
    <x v="34"/>
    <x v="996"/>
    <s v="Ozark Uplift"/>
    <x v="61"/>
    <s v="Ozark Uplift"/>
    <s v="CENSARA_2012"/>
  </r>
  <r>
    <x v="25"/>
    <s v="Scioto County"/>
    <x v="1455"/>
    <x v="25"/>
    <x v="997"/>
    <s v="Appalachian Basin"/>
    <x v="30"/>
    <m/>
    <s v="CENSARA_AVG"/>
  </r>
  <r>
    <x v="32"/>
    <s v="Pitkin County"/>
    <x v="1456"/>
    <x v="32"/>
    <x v="998"/>
    <s v="Piceance Basin"/>
    <x v="60"/>
    <m/>
    <s v="CENSARA_AVG"/>
  </r>
  <r>
    <x v="24"/>
    <s v="Beaver County"/>
    <x v="1457"/>
    <x v="24"/>
    <x v="734"/>
    <s v="South Western Overthrust"/>
    <x v="55"/>
    <m/>
    <s v="CENSARA_AVG"/>
  </r>
  <r>
    <x v="27"/>
    <s v="Monroe County"/>
    <x v="1458"/>
    <x v="27"/>
    <x v="409"/>
    <s v="Illinois Basin"/>
    <x v="52"/>
    <s v="Illinois Basin"/>
    <s v="CENSARA_2012"/>
  </r>
  <r>
    <x v="32"/>
    <s v="Elbert County"/>
    <x v="1459"/>
    <x v="32"/>
    <x v="999"/>
    <s v="Denver Basin"/>
    <x v="58"/>
    <s v="Denver Basin"/>
    <s v="CENSARA_2012"/>
  </r>
  <r>
    <x v="37"/>
    <s v="Campbell County"/>
    <x v="1460"/>
    <x v="37"/>
    <x v="297"/>
    <s v="Cincinnati Arch"/>
    <x v="51"/>
    <m/>
    <s v="CENSARA_AVG"/>
  </r>
  <r>
    <x v="37"/>
    <s v="Boone County"/>
    <x v="1461"/>
    <x v="37"/>
    <x v="642"/>
    <s v="Cincinnati Arch"/>
    <x v="51"/>
    <m/>
    <s v="CENSARA_AVG"/>
  </r>
  <r>
    <x v="34"/>
    <s v="Chariton County"/>
    <x v="1462"/>
    <x v="34"/>
    <x v="1000"/>
    <s v="Ozark Uplift"/>
    <x v="61"/>
    <s v="Ozark Uplift"/>
    <s v="CENSARA_2012"/>
  </r>
  <r>
    <x v="34"/>
    <s v="Monroe County"/>
    <x v="1463"/>
    <x v="34"/>
    <x v="409"/>
    <s v="Ozark Uplift"/>
    <x v="61"/>
    <s v="Ozark Uplift"/>
    <s v="CENSARA_2012"/>
  </r>
  <r>
    <x v="34"/>
    <s v="Clinton County"/>
    <x v="1464"/>
    <x v="34"/>
    <x v="203"/>
    <s v="Forest City Basin"/>
    <x v="54"/>
    <s v="Forest City Basin"/>
    <s v="CENSARA_2012"/>
  </r>
  <r>
    <x v="33"/>
    <s v="Accomack County"/>
    <x v="1391"/>
    <x v="33"/>
    <x v="968"/>
    <s v="Atlantic Coast Basin"/>
    <x v="34"/>
    <m/>
    <s v="CENSARA_AVG"/>
  </r>
  <r>
    <x v="27"/>
    <s v="Jennings County"/>
    <x v="1465"/>
    <x v="27"/>
    <x v="1001"/>
    <s v="Cincinnati Arch"/>
    <x v="51"/>
    <m/>
    <s v="CENSARA_AVG"/>
  </r>
  <r>
    <x v="26"/>
    <s v="Montgomery County"/>
    <x v="1466"/>
    <x v="26"/>
    <x v="373"/>
    <s v="Illinois Basin"/>
    <x v="52"/>
    <s v="Illinois Basin"/>
    <s v="CENSARA_2012"/>
  </r>
  <r>
    <x v="33"/>
    <s v="Accomack County"/>
    <x v="1391"/>
    <x v="33"/>
    <x v="968"/>
    <s v="Atlantic Coast Basin"/>
    <x v="34"/>
    <m/>
    <s v="CENSARA_AVG"/>
  </r>
  <r>
    <x v="30"/>
    <s v="Clay County"/>
    <x v="1467"/>
    <x v="30"/>
    <x v="206"/>
    <s v="Appalachian Basin"/>
    <x v="30"/>
    <m/>
    <s v="CENSARA_AVG"/>
  </r>
  <r>
    <x v="37"/>
    <s v="Kenton County"/>
    <x v="1468"/>
    <x v="37"/>
    <x v="1002"/>
    <s v="Cincinnati Arch"/>
    <x v="51"/>
    <m/>
    <s v="CENSARA_AVG"/>
  </r>
  <r>
    <x v="32"/>
    <s v="Lincoln County"/>
    <x v="1469"/>
    <x v="32"/>
    <x v="42"/>
    <s v="Denver Basin"/>
    <x v="58"/>
    <s v="Denver Basin"/>
    <s v="CENSARA_2012"/>
  </r>
  <r>
    <x v="33"/>
    <s v="Accomack County"/>
    <x v="1391"/>
    <x v="33"/>
    <x v="968"/>
    <s v="Atlantic Coast Basin"/>
    <x v="34"/>
    <m/>
    <s v="CENSARA_AVG"/>
  </r>
  <r>
    <x v="32"/>
    <s v="Lake County"/>
    <x v="1470"/>
    <x v="32"/>
    <x v="76"/>
    <s v="Eagle Basin"/>
    <x v="64"/>
    <m/>
    <s v="CENSARA_AVG"/>
  </r>
  <r>
    <x v="26"/>
    <s v="Macoupin County"/>
    <x v="1471"/>
    <x v="26"/>
    <x v="1003"/>
    <s v="Illinois Basin"/>
    <x v="52"/>
    <s v="Illinois Basin"/>
    <s v="CENSARA_2012"/>
  </r>
  <r>
    <x v="33"/>
    <s v="Accomack County"/>
    <x v="1391"/>
    <x v="33"/>
    <x v="968"/>
    <s v="Atlantic Coast Basin"/>
    <x v="34"/>
    <m/>
    <s v="CENSARA_AVG"/>
  </r>
  <r>
    <x v="34"/>
    <s v="Pike County"/>
    <x v="1472"/>
    <x v="34"/>
    <x v="561"/>
    <s v="Ozark Uplift"/>
    <x v="61"/>
    <s v="Ozark Uplift"/>
    <s v="CENSARA_2012"/>
  </r>
  <r>
    <x v="28"/>
    <s v="Maui County"/>
    <x v="1473"/>
    <x v="28"/>
    <x v="1004"/>
    <s v="Not Assigned - SURVEY AVERAGE"/>
    <x v="1"/>
    <m/>
    <s v="CENSARA_2012"/>
  </r>
  <r>
    <x v="25"/>
    <s v="Lawrence County"/>
    <x v="1474"/>
    <x v="25"/>
    <x v="415"/>
    <s v="Appalachian Basin"/>
    <x v="30"/>
    <m/>
    <s v="CENSARA_AVG"/>
  </r>
  <r>
    <x v="33"/>
    <s v="Accomack County"/>
    <x v="1391"/>
    <x v="33"/>
    <x v="968"/>
    <s v="Atlantic Coast Basin"/>
    <x v="34"/>
    <m/>
    <s v="CENSARA_AVG"/>
  </r>
  <r>
    <x v="32"/>
    <s v="Kit Carson County"/>
    <x v="1475"/>
    <x v="32"/>
    <x v="1005"/>
    <s v="Las Animas Arch"/>
    <x v="66"/>
    <s v="Cambridge Arch-Central Kansas Uplift"/>
    <s v="CENSARA_EXTENSION"/>
  </r>
  <r>
    <x v="33"/>
    <s v="Albemarle County"/>
    <x v="1476"/>
    <x v="33"/>
    <x v="1006"/>
    <s v="Piedmont-Blue Ridge Prov"/>
    <x v="43"/>
    <m/>
    <s v="CENSARA_AVG"/>
  </r>
  <r>
    <x v="26"/>
    <s v="Cumberland County"/>
    <x v="1477"/>
    <x v="26"/>
    <x v="227"/>
    <s v="Illinois Basin"/>
    <x v="52"/>
    <s v="Illinois Basin"/>
    <s v="CENSARA_2012"/>
  </r>
  <r>
    <x v="26"/>
    <s v="Greene County"/>
    <x v="1478"/>
    <x v="26"/>
    <x v="430"/>
    <s v="Illinois Basin"/>
    <x v="52"/>
    <s v="Illinois Basin"/>
    <s v="CENSARA_2012"/>
  </r>
  <r>
    <x v="32"/>
    <s v="Gunnison County"/>
    <x v="1479"/>
    <x v="32"/>
    <x v="1007"/>
    <s v="Piceance Basin"/>
    <x v="60"/>
    <m/>
    <s v="CENSARA_AVG"/>
  </r>
  <r>
    <x v="34"/>
    <s v="Randolph County"/>
    <x v="1480"/>
    <x v="34"/>
    <x v="856"/>
    <s v="Ozark Uplift"/>
    <x v="61"/>
    <s v="Ozark Uplift"/>
    <s v="CENSARA_2012"/>
  </r>
  <r>
    <x v="33"/>
    <s v="Louisa County"/>
    <x v="1481"/>
    <x v="33"/>
    <x v="791"/>
    <s v="Piedmont-Blue Ridge Prov"/>
    <x v="43"/>
    <m/>
    <s v="CENSARA_AVG"/>
  </r>
  <r>
    <x v="16"/>
    <s v="Fresno County"/>
    <x v="1482"/>
    <x v="16"/>
    <x v="1008"/>
    <s v="San Joaquin Basin"/>
    <x v="63"/>
    <m/>
    <s v="CENSARA_AVG"/>
  </r>
  <r>
    <x v="32"/>
    <s v="Delta County"/>
    <x v="1483"/>
    <x v="32"/>
    <x v="250"/>
    <s v="Piceance Basin"/>
    <x v="60"/>
    <m/>
    <s v="CENSARA_AVG"/>
  </r>
  <r>
    <x v="30"/>
    <s v="Nicholas County"/>
    <x v="1484"/>
    <x v="30"/>
    <x v="1009"/>
    <s v="Appalachian Basin"/>
    <x v="30"/>
    <m/>
    <s v="CENSARA_AVG"/>
  </r>
  <r>
    <x v="33"/>
    <s v="King and Queen County"/>
    <x v="1485"/>
    <x v="33"/>
    <x v="1010"/>
    <s v="Atlantic Coast Basin"/>
    <x v="34"/>
    <m/>
    <s v="CENSARA_AVG"/>
  </r>
  <r>
    <x v="30"/>
    <s v="Putnam County"/>
    <x v="1486"/>
    <x v="30"/>
    <x v="545"/>
    <s v="Appalachian Basin"/>
    <x v="30"/>
    <m/>
    <s v="CENSARA_AVG"/>
  </r>
  <r>
    <x v="36"/>
    <s v="Sherman County"/>
    <x v="1487"/>
    <x v="36"/>
    <x v="151"/>
    <s v="Cambridge Arch-Central Kansas Uplift"/>
    <x v="46"/>
    <s v="Cambridge Arch-Central Kansas Uplift"/>
    <s v="CENSARA_2012"/>
  </r>
  <r>
    <x v="34"/>
    <s v="Carroll County"/>
    <x v="1488"/>
    <x v="34"/>
    <x v="220"/>
    <s v="Forest City Basin"/>
    <x v="54"/>
    <s v="Forest City Basin"/>
    <s v="CENSARA_2012"/>
  </r>
  <r>
    <x v="36"/>
    <s v="Atchison County"/>
    <x v="1489"/>
    <x v="36"/>
    <x v="897"/>
    <s v="Forest City Basin"/>
    <x v="54"/>
    <s v="Forest City Basin"/>
    <s v="CENSARA_2012"/>
  </r>
  <r>
    <x v="27"/>
    <s v="Sullivan County"/>
    <x v="1490"/>
    <x v="27"/>
    <x v="293"/>
    <s v="Illinois Basin"/>
    <x v="52"/>
    <s v="Illinois Basin"/>
    <s v="CENSARA_2012"/>
  </r>
  <r>
    <x v="33"/>
    <s v="Accomack County"/>
    <x v="1391"/>
    <x v="33"/>
    <x v="968"/>
    <s v="Atlantic Coast Basin"/>
    <x v="34"/>
    <m/>
    <s v="CENSARA_AVG"/>
  </r>
  <r>
    <x v="36"/>
    <s v="Jackson County"/>
    <x v="1491"/>
    <x v="36"/>
    <x v="331"/>
    <s v="Forest City Basin"/>
    <x v="54"/>
    <s v="Forest City Basin"/>
    <s v="CENSARA_2012"/>
  </r>
  <r>
    <x v="27"/>
    <s v="Ohio County"/>
    <x v="1492"/>
    <x v="27"/>
    <x v="817"/>
    <s v="Cincinnati Arch"/>
    <x v="51"/>
    <m/>
    <s v="CENSARA_AVG"/>
  </r>
  <r>
    <x v="33"/>
    <s v="Lancaster County"/>
    <x v="1493"/>
    <x v="33"/>
    <x v="720"/>
    <s v="Atlantic Coast Basin"/>
    <x v="34"/>
    <m/>
    <s v="CENSARA_AVG"/>
  </r>
  <r>
    <x v="36"/>
    <s v="Cloud County"/>
    <x v="1494"/>
    <x v="36"/>
    <x v="1011"/>
    <s v="Salina Basin"/>
    <x v="48"/>
    <s v="Salina Basin"/>
    <s v="CENSARA_2012"/>
  </r>
  <r>
    <x v="36"/>
    <s v="Thomas County"/>
    <x v="1495"/>
    <x v="36"/>
    <x v="717"/>
    <s v="Cambridge Arch-Central Kansas Uplift"/>
    <x v="46"/>
    <s v="Cambridge Arch-Central Kansas Uplift"/>
    <s v="CENSARA_2012"/>
  </r>
  <r>
    <x v="33"/>
    <s v="Accomack County"/>
    <x v="1391"/>
    <x v="33"/>
    <x v="968"/>
    <s v="Atlantic Coast Basin"/>
    <x v="34"/>
    <m/>
    <s v="CENSARA_AVG"/>
  </r>
  <r>
    <x v="30"/>
    <s v="Kanawha County"/>
    <x v="1496"/>
    <x v="30"/>
    <x v="1012"/>
    <s v="Appalachian Basin"/>
    <x v="30"/>
    <m/>
    <s v="CENSARA_AVG"/>
  </r>
  <r>
    <x v="33"/>
    <s v="Accomack County"/>
    <x v="1391"/>
    <x v="33"/>
    <x v="968"/>
    <s v="Atlantic Coast Basin"/>
    <x v="34"/>
    <m/>
    <s v="CENSARA_AVG"/>
  </r>
  <r>
    <x v="36"/>
    <s v="Sheridan County"/>
    <x v="1497"/>
    <x v="36"/>
    <x v="73"/>
    <s v="Cambridge Arch-Central Kansas Uplift"/>
    <x v="46"/>
    <s v="Cambridge Arch-Central Kansas Uplift"/>
    <s v="CENSARA_2012"/>
  </r>
  <r>
    <x v="27"/>
    <s v="Greene County"/>
    <x v="1498"/>
    <x v="27"/>
    <x v="430"/>
    <s v="Illinois Basin"/>
    <x v="52"/>
    <s v="Illinois Basin"/>
    <s v="CENSARA_2012"/>
  </r>
  <r>
    <x v="33"/>
    <s v="Hanover County"/>
    <x v="1499"/>
    <x v="33"/>
    <x v="1013"/>
    <s v="Atlantic Coast Basin"/>
    <x v="34"/>
    <m/>
    <s v="CENSARA_AVG"/>
  </r>
  <r>
    <x v="36"/>
    <s v="Graham County"/>
    <x v="1500"/>
    <x v="36"/>
    <x v="1014"/>
    <s v="Cambridge Arch-Central Kansas Uplift"/>
    <x v="46"/>
    <s v="Cambridge Arch-Central Kansas Uplift"/>
    <s v="CENSARA_2012"/>
  </r>
  <r>
    <x v="37"/>
    <s v="Greenup County"/>
    <x v="1501"/>
    <x v="37"/>
    <x v="1015"/>
    <s v="Appalachian Basin"/>
    <x v="30"/>
    <m/>
    <s v="CENSARA_AVG"/>
  </r>
  <r>
    <x v="27"/>
    <s v="Jackson County"/>
    <x v="1502"/>
    <x v="27"/>
    <x v="331"/>
    <s v="Illinois Basin"/>
    <x v="52"/>
    <s v="Illinois Basin"/>
    <s v="CENSARA_2012"/>
  </r>
  <r>
    <x v="16"/>
    <s v="San Benito County"/>
    <x v="1503"/>
    <x v="16"/>
    <x v="1016"/>
    <s v="San Joaquin Basin"/>
    <x v="63"/>
    <m/>
    <s v="CENSARA_AVG"/>
  </r>
  <r>
    <x v="33"/>
    <s v="King William County"/>
    <x v="1504"/>
    <x v="33"/>
    <x v="1017"/>
    <s v="Atlantic Coast Basin"/>
    <x v="34"/>
    <m/>
    <s v="CENSARA_AVG"/>
  </r>
  <r>
    <x v="36"/>
    <s v="Rooks County"/>
    <x v="1505"/>
    <x v="36"/>
    <x v="1018"/>
    <s v="Cambridge Arch-Central Kansas Uplift"/>
    <x v="46"/>
    <s v="Cambridge Arch-Central Kansas Uplift"/>
    <s v="CENSARA_2012"/>
  </r>
  <r>
    <x v="16"/>
    <s v="Monterey County"/>
    <x v="1506"/>
    <x v="16"/>
    <x v="1019"/>
    <s v="Coastal Basins"/>
    <x v="67"/>
    <m/>
    <s v="CENSARA_AVG"/>
  </r>
  <r>
    <x v="36"/>
    <s v="Osborne County"/>
    <x v="1507"/>
    <x v="36"/>
    <x v="1020"/>
    <s v="Salina Basin"/>
    <x v="48"/>
    <s v="Salina Basin"/>
    <s v="CENSARA_2012"/>
  </r>
  <r>
    <x v="36"/>
    <s v="Mitchell County"/>
    <x v="1508"/>
    <x v="36"/>
    <x v="560"/>
    <s v="Salina Basin"/>
    <x v="48"/>
    <s v="Salina Basin"/>
    <s v="CENSARA_2012"/>
  </r>
  <r>
    <x v="33"/>
    <s v="Accomack County"/>
    <x v="1391"/>
    <x v="33"/>
    <x v="968"/>
    <s v="Atlantic Coast Basin"/>
    <x v="34"/>
    <m/>
    <s v="CENSARA_AVG"/>
  </r>
  <r>
    <x v="33"/>
    <s v="Staunton City"/>
    <x v="1509"/>
    <x v="33"/>
    <x v="1021"/>
    <s v="Appalachian Basin"/>
    <x v="30"/>
    <m/>
    <s v="CENSARA_AVG"/>
  </r>
  <r>
    <x v="37"/>
    <s v="Pendleton County"/>
    <x v="1510"/>
    <x v="37"/>
    <x v="946"/>
    <s v="Cincinnati Arch"/>
    <x v="51"/>
    <m/>
    <s v="CENSARA_AVG"/>
  </r>
  <r>
    <x v="36"/>
    <s v="Pottawatomie County"/>
    <x v="1511"/>
    <x v="36"/>
    <x v="1022"/>
    <s v="Nemaha Uplift"/>
    <x v="57"/>
    <s v="Nemaha Uplift"/>
    <s v="CENSARA_2012"/>
  </r>
  <r>
    <x v="34"/>
    <s v="Ray County"/>
    <x v="1512"/>
    <x v="34"/>
    <x v="1023"/>
    <s v="Forest City Basin"/>
    <x v="54"/>
    <s v="Forest City Basin"/>
    <s v="CENSARA_2012"/>
  </r>
  <r>
    <x v="26"/>
    <s v="Calhoun County"/>
    <x v="1513"/>
    <x v="26"/>
    <x v="611"/>
    <s v="Illinois Basin"/>
    <x v="52"/>
    <s v="Illinois Basin"/>
    <s v="CENSARA_2012"/>
  </r>
  <r>
    <x v="36"/>
    <s v="Clay County"/>
    <x v="1514"/>
    <x v="36"/>
    <x v="206"/>
    <s v="Salina Basin"/>
    <x v="48"/>
    <s v="Salina Basin"/>
    <s v="CENSARA_2012"/>
  </r>
  <r>
    <x v="33"/>
    <s v="Accomack County"/>
    <x v="1391"/>
    <x v="33"/>
    <x v="968"/>
    <s v="Atlantic Coast Basin"/>
    <x v="34"/>
    <m/>
    <s v="CENSARA_AVG"/>
  </r>
  <r>
    <x v="36"/>
    <s v="Riley County"/>
    <x v="1515"/>
    <x v="36"/>
    <x v="1024"/>
    <s v="Nemaha Uplift"/>
    <x v="57"/>
    <s v="Nemaha Uplift"/>
    <s v="CENSARA_2012"/>
  </r>
  <r>
    <x v="37"/>
    <s v="Lewis County"/>
    <x v="1516"/>
    <x v="37"/>
    <x v="67"/>
    <s v="Appalachian Basin"/>
    <x v="30"/>
    <m/>
    <s v="CENSARA_AVG"/>
  </r>
  <r>
    <x v="28"/>
    <s v="Kalawao County"/>
    <x v="1517"/>
    <x v="28"/>
    <x v="1025"/>
    <s v="Not Assigned - SURVEY AVERAGE"/>
    <x v="1"/>
    <m/>
    <s v="CENSARA_2012"/>
  </r>
  <r>
    <x v="33"/>
    <s v="Middlesex County"/>
    <x v="1518"/>
    <x v="33"/>
    <x v="349"/>
    <s v="Atlantic Coast Basin"/>
    <x v="34"/>
    <m/>
    <s v="CENSARA_AVG"/>
  </r>
  <r>
    <x v="34"/>
    <s v="Platte County"/>
    <x v="1519"/>
    <x v="34"/>
    <x v="631"/>
    <s v="Forest City Basin"/>
    <x v="54"/>
    <s v="Forest City Basin"/>
    <s v="CENSARA_2012"/>
  </r>
  <r>
    <x v="33"/>
    <s v="Charlottesville City"/>
    <x v="1520"/>
    <x v="33"/>
    <x v="1026"/>
    <s v="Piedmont-Blue Ridge Prov"/>
    <x v="43"/>
    <m/>
    <s v="CENSARA_AVG"/>
  </r>
  <r>
    <x v="26"/>
    <s v="Crawford County"/>
    <x v="1521"/>
    <x v="26"/>
    <x v="339"/>
    <s v="Illinois Basin"/>
    <x v="52"/>
    <s v="Illinois Basin"/>
    <s v="CENSARA_2012"/>
  </r>
  <r>
    <x v="33"/>
    <s v="Bath County"/>
    <x v="1522"/>
    <x v="33"/>
    <x v="1027"/>
    <s v="Appalachian Basin (Eastern Overthrust Area)"/>
    <x v="38"/>
    <m/>
    <s v="CENSARA_AVG"/>
  </r>
  <r>
    <x v="24"/>
    <s v="Piute County"/>
    <x v="1523"/>
    <x v="24"/>
    <x v="1028"/>
    <s v="Overthrust&amp;Wasatch Uplift"/>
    <x v="49"/>
    <m/>
    <s v="CENSARA_AVG"/>
  </r>
  <r>
    <x v="27"/>
    <s v="Switzerland County"/>
    <x v="1524"/>
    <x v="27"/>
    <x v="1029"/>
    <s v="Cincinnati Arch"/>
    <x v="51"/>
    <m/>
    <s v="CENSARA_AVG"/>
  </r>
  <r>
    <x v="30"/>
    <s v="Cabell County"/>
    <x v="1525"/>
    <x v="30"/>
    <x v="1030"/>
    <s v="Appalachian Basin"/>
    <x v="30"/>
    <m/>
    <s v="CENSARA_AVG"/>
  </r>
  <r>
    <x v="32"/>
    <s v="Chaffee County"/>
    <x v="1526"/>
    <x v="32"/>
    <x v="1031"/>
    <s v="Eagle Basin"/>
    <x v="64"/>
    <m/>
    <s v="CENSARA_AVG"/>
  </r>
  <r>
    <x v="26"/>
    <s v="Jasper County"/>
    <x v="1527"/>
    <x v="26"/>
    <x v="741"/>
    <s v="Illinois Basin"/>
    <x v="52"/>
    <s v="Illinois Basin"/>
    <s v="CENSARA_2012"/>
  </r>
  <r>
    <x v="16"/>
    <s v="Inyo County"/>
    <x v="1528"/>
    <x v="16"/>
    <x v="1032"/>
    <s v="Great Basin Province"/>
    <x v="41"/>
    <m/>
    <s v="CENSARA_AVG"/>
  </r>
  <r>
    <x v="37"/>
    <s v="Bracken County"/>
    <x v="1529"/>
    <x v="37"/>
    <x v="1033"/>
    <s v="Cincinnati Arch"/>
    <x v="51"/>
    <m/>
    <s v="CENSARA_AVG"/>
  </r>
  <r>
    <x v="26"/>
    <s v="Effingham County"/>
    <x v="1530"/>
    <x v="26"/>
    <x v="1034"/>
    <s v="Illinois Basin"/>
    <x v="52"/>
    <s v="Illinois Basin"/>
    <s v="CENSARA_2012"/>
  </r>
  <r>
    <x v="33"/>
    <s v="Fluvanna County"/>
    <x v="1531"/>
    <x v="33"/>
    <x v="1035"/>
    <s v="Piedmont-Blue Ridge Prov"/>
    <x v="43"/>
    <m/>
    <s v="CENSARA_AVG"/>
  </r>
  <r>
    <x v="27"/>
    <s v="Jefferson County"/>
    <x v="1532"/>
    <x v="27"/>
    <x v="34"/>
    <s v="Cincinnati Arch"/>
    <x v="51"/>
    <m/>
    <s v="CENSARA_AVG"/>
  </r>
  <r>
    <x v="33"/>
    <s v="Waynesboro City"/>
    <x v="1533"/>
    <x v="33"/>
    <x v="1036"/>
    <s v="Atlantic Coast Basin"/>
    <x v="34"/>
    <m/>
    <s v="CENSARA_AVG"/>
  </r>
  <r>
    <x v="33"/>
    <s v="Lancaster County"/>
    <x v="1493"/>
    <x v="33"/>
    <x v="720"/>
    <s v="Atlantic Coast Basin"/>
    <x v="34"/>
    <m/>
    <s v="CENSARA_AVG"/>
  </r>
  <r>
    <x v="37"/>
    <s v="Mason County"/>
    <x v="1534"/>
    <x v="37"/>
    <x v="45"/>
    <s v="Cincinnati Arch"/>
    <x v="51"/>
    <m/>
    <s v="CENSARA_AVG"/>
  </r>
  <r>
    <x v="26"/>
    <s v="Fayette County"/>
    <x v="1535"/>
    <x v="26"/>
    <x v="592"/>
    <s v="Illinois Basin"/>
    <x v="52"/>
    <s v="Illinois Basin"/>
    <s v="CENSARA_2012"/>
  </r>
  <r>
    <x v="33"/>
    <s v="Northampton County"/>
    <x v="1536"/>
    <x v="33"/>
    <x v="622"/>
    <s v="Atlantic Coast Basin"/>
    <x v="34"/>
    <m/>
    <s v="CENSARA_AVG"/>
  </r>
  <r>
    <x v="33"/>
    <s v="Accomack County"/>
    <x v="1391"/>
    <x v="33"/>
    <x v="968"/>
    <s v="Atlantic Coast Basin"/>
    <x v="34"/>
    <m/>
    <s v="CENSARA_AVG"/>
  </r>
  <r>
    <x v="37"/>
    <s v="Gallatin County"/>
    <x v="1537"/>
    <x v="37"/>
    <x v="217"/>
    <s v="Cincinnati Arch"/>
    <x v="51"/>
    <m/>
    <s v="CENSARA_AVG"/>
  </r>
  <r>
    <x v="34"/>
    <s v="Clay County"/>
    <x v="1538"/>
    <x v="34"/>
    <x v="206"/>
    <s v="Forest City Basin"/>
    <x v="54"/>
    <s v="Forest City Basin"/>
    <s v="CENSARA_2012"/>
  </r>
  <r>
    <x v="27"/>
    <s v="Lawrence County"/>
    <x v="1539"/>
    <x v="27"/>
    <x v="415"/>
    <s v="Illinois Basin"/>
    <x v="52"/>
    <s v="Illinois Basin"/>
    <s v="CENSARA_2012"/>
  </r>
  <r>
    <x v="34"/>
    <s v="Saline County"/>
    <x v="1540"/>
    <x v="34"/>
    <x v="888"/>
    <s v="Ozark Uplift"/>
    <x v="61"/>
    <s v="Ozark Uplift"/>
    <s v="CENSARA_2012"/>
  </r>
  <r>
    <x v="33"/>
    <s v="Nelson County"/>
    <x v="1541"/>
    <x v="33"/>
    <x v="130"/>
    <s v="Piedmont-Blue Ridge Prov"/>
    <x v="43"/>
    <m/>
    <s v="CENSARA_AVG"/>
  </r>
  <r>
    <x v="33"/>
    <s v="Accomack County"/>
    <x v="1391"/>
    <x v="33"/>
    <x v="968"/>
    <s v="Atlantic Coast Basin"/>
    <x v="34"/>
    <m/>
    <s v="CENSARA_AVG"/>
  </r>
  <r>
    <x v="26"/>
    <s v="Jersey County"/>
    <x v="1542"/>
    <x v="26"/>
    <x v="1037"/>
    <s v="Illinois Basin"/>
    <x v="52"/>
    <s v="Illinois Basin"/>
    <s v="CENSARA_2012"/>
  </r>
  <r>
    <x v="37"/>
    <s v="Grant County"/>
    <x v="1543"/>
    <x v="37"/>
    <x v="52"/>
    <s v="Cincinnati Arch"/>
    <x v="51"/>
    <m/>
    <s v="CENSARA_AVG"/>
  </r>
  <r>
    <x v="34"/>
    <s v="Audrain County"/>
    <x v="1544"/>
    <x v="34"/>
    <x v="1038"/>
    <s v="Ozark Uplift"/>
    <x v="61"/>
    <s v="Ozark Uplift"/>
    <s v="CENSARA_2012"/>
  </r>
  <r>
    <x v="33"/>
    <s v="Goochland County"/>
    <x v="1545"/>
    <x v="33"/>
    <x v="1039"/>
    <s v="Piedmont-Blue Ridge Prov"/>
    <x v="43"/>
    <m/>
    <s v="CENSARA_AVG"/>
  </r>
  <r>
    <x v="30"/>
    <s v="Greenbrier County"/>
    <x v="1546"/>
    <x v="30"/>
    <x v="1040"/>
    <s v="Appalachian Basin (Eastern Overthrust Area)"/>
    <x v="38"/>
    <m/>
    <s v="CENSARA_AVG"/>
  </r>
  <r>
    <x v="33"/>
    <s v="Accomack County"/>
    <x v="1391"/>
    <x v="33"/>
    <x v="968"/>
    <s v="Atlantic Coast Basin"/>
    <x v="34"/>
    <m/>
    <s v="CENSARA_AVG"/>
  </r>
  <r>
    <x v="33"/>
    <s v="Accomack County"/>
    <x v="1391"/>
    <x v="33"/>
    <x v="968"/>
    <s v="Atlantic Coast Basin"/>
    <x v="34"/>
    <m/>
    <s v="CENSARA_AVG"/>
  </r>
  <r>
    <x v="24"/>
    <s v="Wayne County"/>
    <x v="1547"/>
    <x v="24"/>
    <x v="390"/>
    <s v="Paradox Basin"/>
    <x v="62"/>
    <m/>
    <s v="CENSARA_AVG"/>
  </r>
  <r>
    <x v="33"/>
    <s v="Northampton County"/>
    <x v="1536"/>
    <x v="33"/>
    <x v="622"/>
    <s v="Atlantic Coast Basin"/>
    <x v="34"/>
    <m/>
    <s v="CENSARA_AVG"/>
  </r>
  <r>
    <x v="36"/>
    <s v="Leavenworth County"/>
    <x v="1548"/>
    <x v="36"/>
    <x v="1041"/>
    <s v="Forest City Basin"/>
    <x v="54"/>
    <s v="Forest City Basin"/>
    <s v="CENSARA_2012"/>
  </r>
  <r>
    <x v="36"/>
    <s v="Jefferson County"/>
    <x v="1549"/>
    <x v="36"/>
    <x v="34"/>
    <s v="Forest City Basin"/>
    <x v="54"/>
    <s v="Forest City Basin"/>
    <s v="CENSARA_2012"/>
  </r>
  <r>
    <x v="32"/>
    <s v="Teller County"/>
    <x v="1550"/>
    <x v="32"/>
    <x v="1042"/>
    <s v="Denver Basin"/>
    <x v="58"/>
    <s v="Denver Basin"/>
    <s v="CENSARA_2012"/>
  </r>
  <r>
    <x v="34"/>
    <s v="Howard County"/>
    <x v="1551"/>
    <x v="34"/>
    <x v="559"/>
    <s v="Ozark Uplift"/>
    <x v="61"/>
    <s v="Ozark Uplift"/>
    <s v="CENSARA_2012"/>
  </r>
  <r>
    <x v="33"/>
    <s v="Rockbridge County"/>
    <x v="1552"/>
    <x v="33"/>
    <x v="1043"/>
    <s v="Appalachian Basin (Eastern Overthrust Area)"/>
    <x v="38"/>
    <m/>
    <s v="CENSARA_AVG"/>
  </r>
  <r>
    <x v="33"/>
    <s v="Northampton County"/>
    <x v="1536"/>
    <x v="33"/>
    <x v="622"/>
    <s v="Atlantic Coast Basin"/>
    <x v="34"/>
    <m/>
    <s v="CENSARA_AVG"/>
  </r>
  <r>
    <x v="32"/>
    <s v="El Paso County"/>
    <x v="1553"/>
    <x v="32"/>
    <x v="1044"/>
    <s v="Denver Basin"/>
    <x v="58"/>
    <s v="Denver Basin"/>
    <s v="CENSARA_2012"/>
  </r>
  <r>
    <x v="24"/>
    <s v="Iron County"/>
    <x v="1554"/>
    <x v="24"/>
    <x v="239"/>
    <s v="South Western Overthrust"/>
    <x v="55"/>
    <m/>
    <s v="CENSARA_AVG"/>
  </r>
  <r>
    <x v="33"/>
    <s v="Gloucester County"/>
    <x v="1555"/>
    <x v="33"/>
    <x v="749"/>
    <s v="Atlantic Coast Basin"/>
    <x v="34"/>
    <m/>
    <s v="CENSARA_AVG"/>
  </r>
  <r>
    <x v="34"/>
    <s v="Lincoln County"/>
    <x v="1556"/>
    <x v="34"/>
    <x v="42"/>
    <s v="Ozark Uplift"/>
    <x v="61"/>
    <s v="Ozark Uplift"/>
    <s v="CENSARA_2012"/>
  </r>
  <r>
    <x v="37"/>
    <s v="Boyd County"/>
    <x v="1557"/>
    <x v="37"/>
    <x v="614"/>
    <s v="Appalachian Basin"/>
    <x v="30"/>
    <m/>
    <s v="CENSARA_AVG"/>
  </r>
  <r>
    <x v="33"/>
    <s v="Mathews County"/>
    <x v="1558"/>
    <x v="33"/>
    <x v="1045"/>
    <s v="Atlantic Coast Basin"/>
    <x v="34"/>
    <m/>
    <s v="CENSARA_AVG"/>
  </r>
  <r>
    <x v="37"/>
    <s v="Carroll County"/>
    <x v="1559"/>
    <x v="37"/>
    <x v="220"/>
    <s v="Cincinnati Arch"/>
    <x v="51"/>
    <m/>
    <s v="CENSARA_AVG"/>
  </r>
  <r>
    <x v="33"/>
    <s v="Mathews County"/>
    <x v="1558"/>
    <x v="33"/>
    <x v="1045"/>
    <s v="Atlantic Coast Basin"/>
    <x v="34"/>
    <m/>
    <s v="CENSARA_AVG"/>
  </r>
  <r>
    <x v="27"/>
    <s v="Scott County"/>
    <x v="1560"/>
    <x v="27"/>
    <x v="404"/>
    <s v="Cincinnati Arch"/>
    <x v="51"/>
    <m/>
    <s v="CENSARA_AVG"/>
  </r>
  <r>
    <x v="33"/>
    <s v="Northampton County"/>
    <x v="1536"/>
    <x v="33"/>
    <x v="622"/>
    <s v="Atlantic Coast Basin"/>
    <x v="34"/>
    <m/>
    <s v="CENSARA_AVG"/>
  </r>
  <r>
    <x v="33"/>
    <s v="Northampton County"/>
    <x v="1536"/>
    <x v="33"/>
    <x v="622"/>
    <s v="Atlantic Coast Basin"/>
    <x v="34"/>
    <m/>
    <s v="CENSARA_AVG"/>
  </r>
  <r>
    <x v="37"/>
    <s v="Owen County"/>
    <x v="1561"/>
    <x v="37"/>
    <x v="990"/>
    <s v="Cincinnati Arch"/>
    <x v="51"/>
    <m/>
    <s v="CENSARA_AVG"/>
  </r>
  <r>
    <x v="27"/>
    <s v="Martin County"/>
    <x v="1562"/>
    <x v="27"/>
    <x v="531"/>
    <s v="Illinois Basin"/>
    <x v="52"/>
    <s v="Illinois Basin"/>
    <s v="CENSARA_2012"/>
  </r>
  <r>
    <x v="33"/>
    <s v="Northampton County"/>
    <x v="1536"/>
    <x v="33"/>
    <x v="622"/>
    <s v="Atlantic Coast Basin"/>
    <x v="34"/>
    <m/>
    <s v="CENSARA_AVG"/>
  </r>
  <r>
    <x v="28"/>
    <s v="Maui County"/>
    <x v="1473"/>
    <x v="28"/>
    <x v="1004"/>
    <s v="Not Assigned - SURVEY AVERAGE"/>
    <x v="1"/>
    <m/>
    <s v="CENSARA_2012"/>
  </r>
  <r>
    <x v="33"/>
    <s v="Henrico County"/>
    <x v="1563"/>
    <x v="33"/>
    <x v="1046"/>
    <s v="Atlantic Coast Basin"/>
    <x v="34"/>
    <m/>
    <s v="CENSARA_AVG"/>
  </r>
  <r>
    <x v="33"/>
    <s v="New Kent County"/>
    <x v="1564"/>
    <x v="33"/>
    <x v="1047"/>
    <s v="Atlantic Coast Basin"/>
    <x v="34"/>
    <m/>
    <s v="CENSARA_AVG"/>
  </r>
  <r>
    <x v="34"/>
    <s v="Lafayette County"/>
    <x v="1565"/>
    <x v="34"/>
    <x v="613"/>
    <s v="Forest City Basin"/>
    <x v="54"/>
    <s v="Forest City Basin"/>
    <s v="CENSARA_2012"/>
  </r>
  <r>
    <x v="33"/>
    <s v="Northampton County"/>
    <x v="1536"/>
    <x v="33"/>
    <x v="622"/>
    <s v="Atlantic Coast Basin"/>
    <x v="34"/>
    <m/>
    <s v="CENSARA_AVG"/>
  </r>
  <r>
    <x v="27"/>
    <s v="Daviess County"/>
    <x v="1566"/>
    <x v="27"/>
    <x v="958"/>
    <s v="Illinois Basin"/>
    <x v="52"/>
    <s v="Illinois Basin"/>
    <s v="CENSARA_2012"/>
  </r>
  <r>
    <x v="34"/>
    <s v="Boone County"/>
    <x v="1567"/>
    <x v="34"/>
    <x v="642"/>
    <s v="Ozark Uplift"/>
    <x v="61"/>
    <s v="Ozark Uplift"/>
    <s v="CENSARA_2012"/>
  </r>
  <r>
    <x v="30"/>
    <s v="Fayette County"/>
    <x v="1568"/>
    <x v="30"/>
    <x v="592"/>
    <s v="Appalachian Basin"/>
    <x v="30"/>
    <m/>
    <s v="CENSARA_AVG"/>
  </r>
  <r>
    <x v="30"/>
    <s v="Lincoln County"/>
    <x v="1569"/>
    <x v="30"/>
    <x v="42"/>
    <s v="Appalachian Basin"/>
    <x v="30"/>
    <m/>
    <s v="CENSARA_AVG"/>
  </r>
  <r>
    <x v="33"/>
    <s v="Northampton County"/>
    <x v="1536"/>
    <x v="33"/>
    <x v="622"/>
    <s v="Atlantic Coast Basin"/>
    <x v="34"/>
    <m/>
    <s v="CENSARA_AVG"/>
  </r>
  <r>
    <x v="27"/>
    <s v="Knox County"/>
    <x v="1570"/>
    <x v="27"/>
    <x v="186"/>
    <s v="Illinois Basin"/>
    <x v="52"/>
    <s v="Illinois Basin"/>
    <s v="CENSARA_2012"/>
  </r>
  <r>
    <x v="37"/>
    <s v="Carter County"/>
    <x v="1571"/>
    <x v="37"/>
    <x v="259"/>
    <s v="Appalachian Basin"/>
    <x v="30"/>
    <m/>
    <s v="CENSARA_AVG"/>
  </r>
  <r>
    <x v="37"/>
    <s v="Robertson County"/>
    <x v="1572"/>
    <x v="37"/>
    <x v="1048"/>
    <s v="Cincinnati Arch"/>
    <x v="51"/>
    <m/>
    <s v="CENSARA_AVG"/>
  </r>
  <r>
    <x v="33"/>
    <s v="Northampton County"/>
    <x v="1536"/>
    <x v="33"/>
    <x v="622"/>
    <s v="Atlantic Coast Basin"/>
    <x v="34"/>
    <m/>
    <s v="CENSARA_AVG"/>
  </r>
  <r>
    <x v="37"/>
    <s v="Trimble County"/>
    <x v="1573"/>
    <x v="37"/>
    <x v="1049"/>
    <s v="Cincinnati Arch"/>
    <x v="51"/>
    <m/>
    <s v="CENSARA_AVG"/>
  </r>
  <r>
    <x v="30"/>
    <s v="Wayne County"/>
    <x v="1574"/>
    <x v="30"/>
    <x v="390"/>
    <s v="Appalachian Basin"/>
    <x v="30"/>
    <m/>
    <s v="CENSARA_AVG"/>
  </r>
  <r>
    <x v="33"/>
    <s v="Northampton County"/>
    <x v="1536"/>
    <x v="33"/>
    <x v="622"/>
    <s v="Atlantic Coast Basin"/>
    <x v="34"/>
    <m/>
    <s v="CENSARA_AVG"/>
  </r>
  <r>
    <x v="36"/>
    <s v="Ottawa County"/>
    <x v="1575"/>
    <x v="36"/>
    <x v="551"/>
    <s v="Salina Basin"/>
    <x v="48"/>
    <s v="Salina Basin"/>
    <s v="CENSARA_2012"/>
  </r>
  <r>
    <x v="33"/>
    <s v="Northampton County"/>
    <x v="1536"/>
    <x v="33"/>
    <x v="622"/>
    <s v="Atlantic Coast Basin"/>
    <x v="34"/>
    <m/>
    <s v="CENSARA_AVG"/>
  </r>
  <r>
    <x v="33"/>
    <s v="Northampton County"/>
    <x v="1536"/>
    <x v="33"/>
    <x v="622"/>
    <s v="Atlantic Coast Basin"/>
    <x v="34"/>
    <m/>
    <s v="CENSARA_AVG"/>
  </r>
  <r>
    <x v="27"/>
    <s v="Washington County"/>
    <x v="1576"/>
    <x v="27"/>
    <x v="91"/>
    <s v="Illinois Basin"/>
    <x v="52"/>
    <s v="Illinois Basin"/>
    <s v="CENSARA_2012"/>
  </r>
  <r>
    <x v="37"/>
    <s v="Fleming County"/>
    <x v="1577"/>
    <x v="37"/>
    <x v="1050"/>
    <s v="Cincinnati Arch"/>
    <x v="51"/>
    <m/>
    <s v="CENSARA_AVG"/>
  </r>
  <r>
    <x v="37"/>
    <s v="Harrison County"/>
    <x v="1578"/>
    <x v="37"/>
    <x v="756"/>
    <s v="Cincinnati Arch"/>
    <x v="51"/>
    <m/>
    <s v="CENSARA_AVG"/>
  </r>
  <r>
    <x v="33"/>
    <s v="Cumberland County"/>
    <x v="1579"/>
    <x v="33"/>
    <x v="227"/>
    <s v="Piedmont-Blue Ridge Prov"/>
    <x v="43"/>
    <m/>
    <s v="CENSARA_AVG"/>
  </r>
  <r>
    <x v="34"/>
    <s v="Montgomery County"/>
    <x v="1580"/>
    <x v="34"/>
    <x v="373"/>
    <s v="Ozark Uplift"/>
    <x v="61"/>
    <s v="Ozark Uplift"/>
    <s v="CENSARA_2012"/>
  </r>
  <r>
    <x v="26"/>
    <s v="Bond County"/>
    <x v="1581"/>
    <x v="26"/>
    <x v="1051"/>
    <s v="Illinois Basin"/>
    <x v="52"/>
    <s v="Illinois Basin"/>
    <s v="CENSARA_2012"/>
  </r>
  <r>
    <x v="33"/>
    <s v="Buckingham County"/>
    <x v="1582"/>
    <x v="33"/>
    <x v="1052"/>
    <s v="Piedmont-Blue Ridge Prov"/>
    <x v="43"/>
    <m/>
    <s v="CENSARA_AVG"/>
  </r>
  <r>
    <x v="33"/>
    <s v="Powhatan County"/>
    <x v="1583"/>
    <x v="33"/>
    <x v="1053"/>
    <s v="Piedmont-Blue Ridge Prov"/>
    <x v="43"/>
    <m/>
    <s v="CENSARA_AVG"/>
  </r>
  <r>
    <x v="34"/>
    <s v="Jackson County"/>
    <x v="1584"/>
    <x v="34"/>
    <x v="331"/>
    <s v="Forest City Basin"/>
    <x v="54"/>
    <s v="Forest City Basin"/>
    <s v="CENSARA_2012"/>
  </r>
  <r>
    <x v="33"/>
    <s v="Northampton County"/>
    <x v="1536"/>
    <x v="33"/>
    <x v="622"/>
    <s v="Atlantic Coast Basin"/>
    <x v="34"/>
    <m/>
    <s v="CENSARA_AVG"/>
  </r>
  <r>
    <x v="33"/>
    <s v="Richmond City"/>
    <x v="1585"/>
    <x v="33"/>
    <x v="1054"/>
    <s v="Atlantic Coast Basin"/>
    <x v="34"/>
    <m/>
    <s v="CENSARA_AVG"/>
  </r>
  <r>
    <x v="33"/>
    <s v="Northampton County"/>
    <x v="1536"/>
    <x v="33"/>
    <x v="622"/>
    <s v="Atlantic Coast Basin"/>
    <x v="34"/>
    <m/>
    <s v="CENSARA_AVG"/>
  </r>
  <r>
    <x v="33"/>
    <s v="Northampton County"/>
    <x v="1536"/>
    <x v="33"/>
    <x v="622"/>
    <s v="Atlantic Coast Basin"/>
    <x v="34"/>
    <m/>
    <s v="CENSARA_AVG"/>
  </r>
  <r>
    <x v="33"/>
    <s v="Northampton County"/>
    <x v="1536"/>
    <x v="33"/>
    <x v="622"/>
    <s v="Atlantic Coast Basin"/>
    <x v="34"/>
    <m/>
    <s v="CENSARA_AVG"/>
  </r>
  <r>
    <x v="33"/>
    <s v="James City County"/>
    <x v="1586"/>
    <x v="33"/>
    <x v="1055"/>
    <s v="Atlantic Coast Basin"/>
    <x v="34"/>
    <m/>
    <s v="CENSARA_AVG"/>
  </r>
  <r>
    <x v="36"/>
    <s v="Wallace County"/>
    <x v="1587"/>
    <x v="36"/>
    <x v="1056"/>
    <s v="Anadarko Basin"/>
    <x v="68"/>
    <s v="Anadarko Basin"/>
    <s v="CENSARA_2012"/>
  </r>
  <r>
    <x v="30"/>
    <s v="Boone County"/>
    <x v="1588"/>
    <x v="30"/>
    <x v="642"/>
    <s v="Appalachian Basin"/>
    <x v="30"/>
    <m/>
    <s v="CENSARA_AVG"/>
  </r>
  <r>
    <x v="26"/>
    <s v="Lawrence County"/>
    <x v="1589"/>
    <x v="26"/>
    <x v="415"/>
    <s v="Illinois Basin"/>
    <x v="52"/>
    <s v="Illinois Basin"/>
    <s v="CENSARA_2012"/>
  </r>
  <r>
    <x v="33"/>
    <s v="Northampton County"/>
    <x v="1536"/>
    <x v="33"/>
    <x v="622"/>
    <s v="Atlantic Coast Basin"/>
    <x v="34"/>
    <m/>
    <s v="CENSARA_AVG"/>
  </r>
  <r>
    <x v="26"/>
    <s v="Madison County"/>
    <x v="1590"/>
    <x v="26"/>
    <x v="241"/>
    <s v="Illinois Basin"/>
    <x v="52"/>
    <s v="Illinois Basin"/>
    <s v="CENSARA_2012"/>
  </r>
  <r>
    <x v="26"/>
    <s v="Clay County"/>
    <x v="1591"/>
    <x v="26"/>
    <x v="206"/>
    <s v="Illinois Basin"/>
    <x v="52"/>
    <s v="Illinois Basin"/>
    <s v="CENSARA_2012"/>
  </r>
  <r>
    <x v="36"/>
    <s v="Lincoln County"/>
    <x v="1592"/>
    <x v="36"/>
    <x v="42"/>
    <s v="Salina Basin"/>
    <x v="48"/>
    <s v="Salina Basin"/>
    <s v="CENSARA_2012"/>
  </r>
  <r>
    <x v="24"/>
    <s v="San Juan County"/>
    <x v="1593"/>
    <x v="24"/>
    <x v="28"/>
    <s v="Paradox Basin"/>
    <x v="62"/>
    <m/>
    <s v="CENSARA_AVG"/>
  </r>
  <r>
    <x v="36"/>
    <s v="Shawnee County"/>
    <x v="1594"/>
    <x v="36"/>
    <x v="1057"/>
    <s v="Forest City Basin"/>
    <x v="54"/>
    <s v="Forest City Basin"/>
    <s v="CENSARA_2012"/>
  </r>
  <r>
    <x v="32"/>
    <s v="Montrose County"/>
    <x v="1595"/>
    <x v="32"/>
    <x v="1058"/>
    <s v="Paradox Basin"/>
    <x v="62"/>
    <m/>
    <s v="CENSARA_AVG"/>
  </r>
  <r>
    <x v="36"/>
    <s v="Wyandotte County"/>
    <x v="1596"/>
    <x v="36"/>
    <x v="1059"/>
    <s v="Forest City Basin"/>
    <x v="54"/>
    <s v="Forest City Basin"/>
    <s v="CENSARA_2012"/>
  </r>
  <r>
    <x v="36"/>
    <s v="Geary County"/>
    <x v="1597"/>
    <x v="36"/>
    <x v="1060"/>
    <s v="Nemaha Uplift"/>
    <x v="57"/>
    <s v="Nemaha Uplift"/>
    <s v="CENSARA_2012"/>
  </r>
  <r>
    <x v="36"/>
    <s v="Logan County"/>
    <x v="1598"/>
    <x v="36"/>
    <x v="244"/>
    <s v="Anadarko Basin"/>
    <x v="68"/>
    <s v="Anadarko Basin"/>
    <s v="CENSARA_2012"/>
  </r>
  <r>
    <x v="33"/>
    <s v="Alleghany County"/>
    <x v="1599"/>
    <x v="33"/>
    <x v="1061"/>
    <s v="Appalachian Basin (Eastern Overthrust Area)"/>
    <x v="38"/>
    <m/>
    <s v="CENSARA_AVG"/>
  </r>
  <r>
    <x v="36"/>
    <s v="Wabaunsee County"/>
    <x v="1600"/>
    <x v="36"/>
    <x v="1062"/>
    <s v="Nemaha Uplift"/>
    <x v="57"/>
    <s v="Nemaha Uplift"/>
    <s v="CENSARA_2012"/>
  </r>
  <r>
    <x v="37"/>
    <s v="Henry County"/>
    <x v="1601"/>
    <x v="37"/>
    <x v="707"/>
    <s v="Cincinnati Arch"/>
    <x v="51"/>
    <m/>
    <s v="CENSARA_AVG"/>
  </r>
  <r>
    <x v="26"/>
    <s v="Richland County"/>
    <x v="1602"/>
    <x v="26"/>
    <x v="122"/>
    <s v="Illinois Basin"/>
    <x v="52"/>
    <s v="Illinois Basin"/>
    <s v="CENSARA_2012"/>
  </r>
  <r>
    <x v="33"/>
    <s v="Charles City County"/>
    <x v="1603"/>
    <x v="33"/>
    <x v="1063"/>
    <s v="Atlantic Coast Basin"/>
    <x v="34"/>
    <m/>
    <s v="CENSARA_AVG"/>
  </r>
  <r>
    <x v="28"/>
    <s v="Maui County"/>
    <x v="1473"/>
    <x v="28"/>
    <x v="1004"/>
    <s v="Not Assigned - SURVEY AVERAGE"/>
    <x v="1"/>
    <m/>
    <s v="CENSARA_2012"/>
  </r>
  <r>
    <x v="32"/>
    <s v="Cheyenne County"/>
    <x v="1604"/>
    <x v="32"/>
    <x v="784"/>
    <s v="Las Animas Arch"/>
    <x v="66"/>
    <s v="Cambridge Arch-Central Kansas Uplift"/>
    <s v="CENSARA_EXTENSION"/>
  </r>
  <r>
    <x v="33"/>
    <s v="Amherst County"/>
    <x v="1605"/>
    <x v="33"/>
    <x v="1064"/>
    <s v="Piedmont-Blue Ridge Prov"/>
    <x v="43"/>
    <m/>
    <s v="CENSARA_AVG"/>
  </r>
  <r>
    <x v="33"/>
    <s v="Northampton County"/>
    <x v="1536"/>
    <x v="33"/>
    <x v="622"/>
    <s v="Atlantic Coast Basin"/>
    <x v="34"/>
    <m/>
    <s v="CENSARA_AVG"/>
  </r>
  <r>
    <x v="36"/>
    <s v="Gove County"/>
    <x v="1606"/>
    <x v="36"/>
    <x v="1065"/>
    <s v="Anadarko Basin"/>
    <x v="68"/>
    <s v="Anadarko Basin"/>
    <s v="CENSARA_2012"/>
  </r>
  <r>
    <x v="33"/>
    <s v="Chesterfield County"/>
    <x v="1607"/>
    <x v="33"/>
    <x v="1066"/>
    <s v="Piedmont-Blue Ridge Prov"/>
    <x v="43"/>
    <m/>
    <s v="CENSARA_AVG"/>
  </r>
  <r>
    <x v="37"/>
    <s v="Rowan County"/>
    <x v="1608"/>
    <x v="37"/>
    <x v="1067"/>
    <s v="Appalachian Basin"/>
    <x v="30"/>
    <m/>
    <s v="CENSARA_AVG"/>
  </r>
  <r>
    <x v="34"/>
    <s v="Callaway County"/>
    <x v="1609"/>
    <x v="34"/>
    <x v="1068"/>
    <s v="Ozark Uplift"/>
    <x v="61"/>
    <s v="Ozark Uplift"/>
    <s v="CENSARA_2012"/>
  </r>
  <r>
    <x v="24"/>
    <s v="Garfield County"/>
    <x v="1610"/>
    <x v="24"/>
    <x v="127"/>
    <s v="Paradox Basin"/>
    <x v="62"/>
    <m/>
    <s v="CENSARA_AVG"/>
  </r>
  <r>
    <x v="27"/>
    <s v="Orange County"/>
    <x v="1611"/>
    <x v="27"/>
    <x v="248"/>
    <s v="Illinois Basin"/>
    <x v="52"/>
    <s v="Illinois Basin"/>
    <s v="CENSARA_2012"/>
  </r>
  <r>
    <x v="37"/>
    <s v="Nicholas County"/>
    <x v="1612"/>
    <x v="37"/>
    <x v="1009"/>
    <s v="Cincinnati Arch"/>
    <x v="51"/>
    <m/>
    <s v="CENSARA_AVG"/>
  </r>
  <r>
    <x v="27"/>
    <s v="Clark County"/>
    <x v="1613"/>
    <x v="27"/>
    <x v="117"/>
    <s v="Cincinnati Arch"/>
    <x v="51"/>
    <m/>
    <s v="CENSARA_AVG"/>
  </r>
  <r>
    <x v="36"/>
    <s v="Trego County"/>
    <x v="1614"/>
    <x v="36"/>
    <x v="1069"/>
    <s v="Cambridge Arch-Central Kansas Uplift"/>
    <x v="46"/>
    <s v="Cambridge Arch-Central Kansas Uplift"/>
    <s v="CENSARA_2012"/>
  </r>
  <r>
    <x v="33"/>
    <s v="York County"/>
    <x v="1615"/>
    <x v="33"/>
    <x v="252"/>
    <s v="Atlantic Coast Basin"/>
    <x v="34"/>
    <m/>
    <s v="CENSARA_AVG"/>
  </r>
  <r>
    <x v="33"/>
    <s v="Northampton County"/>
    <x v="1536"/>
    <x v="33"/>
    <x v="622"/>
    <s v="Atlantic Coast Basin"/>
    <x v="34"/>
    <m/>
    <s v="CENSARA_AVG"/>
  </r>
  <r>
    <x v="33"/>
    <s v="Northampton County"/>
    <x v="1536"/>
    <x v="33"/>
    <x v="622"/>
    <s v="Atlantic Coast Basin"/>
    <x v="34"/>
    <m/>
    <s v="CENSARA_AVG"/>
  </r>
  <r>
    <x v="36"/>
    <s v="Ellis County"/>
    <x v="1616"/>
    <x v="36"/>
    <x v="1070"/>
    <s v="Cambridge Arch-Central Kansas Uplift"/>
    <x v="46"/>
    <s v="Cambridge Arch-Central Kansas Uplift"/>
    <s v="CENSARA_2012"/>
  </r>
  <r>
    <x v="37"/>
    <s v="Lawrence County"/>
    <x v="1617"/>
    <x v="37"/>
    <x v="415"/>
    <s v="Appalachian Basin"/>
    <x v="30"/>
    <m/>
    <s v="CENSARA_AVG"/>
  </r>
  <r>
    <x v="37"/>
    <s v="Scott County"/>
    <x v="1618"/>
    <x v="37"/>
    <x v="404"/>
    <s v="Cincinnati Arch"/>
    <x v="51"/>
    <m/>
    <s v="CENSARA_AVG"/>
  </r>
  <r>
    <x v="34"/>
    <s v="St. Charles County"/>
    <x v="1619"/>
    <x v="34"/>
    <x v="1071"/>
    <s v="Ozark Uplift"/>
    <x v="61"/>
    <s v="Ozark Uplift"/>
    <s v="CENSARA_2012"/>
  </r>
  <r>
    <x v="36"/>
    <s v="Russell County"/>
    <x v="1620"/>
    <x v="36"/>
    <x v="1072"/>
    <s v="Cambridge Arch-Central Kansas Uplift"/>
    <x v="46"/>
    <s v="Cambridge Arch-Central Kansas Uplift"/>
    <s v="CENSARA_2012"/>
  </r>
  <r>
    <x v="33"/>
    <s v="Northampton County"/>
    <x v="1536"/>
    <x v="33"/>
    <x v="622"/>
    <s v="Atlantic Coast Basin"/>
    <x v="34"/>
    <m/>
    <s v="CENSARA_AVG"/>
  </r>
  <r>
    <x v="34"/>
    <s v="Warren County"/>
    <x v="1621"/>
    <x v="34"/>
    <x v="296"/>
    <s v="Ozark Uplift"/>
    <x v="61"/>
    <s v="Ozark Uplift"/>
    <s v="CENSARA_2012"/>
  </r>
  <r>
    <x v="33"/>
    <s v="Lexington City"/>
    <x v="1622"/>
    <x v="33"/>
    <x v="1073"/>
    <s v="Not Assigned - SURVEY AVERAGE"/>
    <x v="1"/>
    <m/>
    <s v="CENSARA_2012"/>
  </r>
  <r>
    <x v="34"/>
    <s v="Cooper County"/>
    <x v="1623"/>
    <x v="34"/>
    <x v="1074"/>
    <s v="Ozark Uplift"/>
    <x v="61"/>
    <s v="Ozark Uplift"/>
    <s v="CENSARA_2012"/>
  </r>
  <r>
    <x v="36"/>
    <s v="Dickinson County"/>
    <x v="1624"/>
    <x v="36"/>
    <x v="249"/>
    <s v="Salina Basin"/>
    <x v="48"/>
    <s v="Salina Basin"/>
    <s v="CENSARA_2012"/>
  </r>
  <r>
    <x v="26"/>
    <s v="Marion County"/>
    <x v="1625"/>
    <x v="26"/>
    <x v="152"/>
    <s v="Illinois Basin"/>
    <x v="52"/>
    <s v="Illinois Basin"/>
    <s v="CENSARA_2012"/>
  </r>
  <r>
    <x v="33"/>
    <s v="Buena Vista City"/>
    <x v="1626"/>
    <x v="33"/>
    <x v="1075"/>
    <s v="Appalachian Basin"/>
    <x v="30"/>
    <m/>
    <s v="CENSARA_AVG"/>
  </r>
  <r>
    <x v="33"/>
    <s v="Williamsburg City"/>
    <x v="1627"/>
    <x v="33"/>
    <x v="1076"/>
    <s v="Atlantic Coast Basin"/>
    <x v="34"/>
    <m/>
    <s v="CENSARA_AVG"/>
  </r>
  <r>
    <x v="33"/>
    <s v="Northampton County"/>
    <x v="1536"/>
    <x v="33"/>
    <x v="622"/>
    <s v="Atlantic Coast Basin"/>
    <x v="34"/>
    <m/>
    <s v="CENSARA_AVG"/>
  </r>
  <r>
    <x v="37"/>
    <s v="Oldham County"/>
    <x v="1628"/>
    <x v="37"/>
    <x v="1077"/>
    <s v="Cincinnati Arch"/>
    <x v="51"/>
    <m/>
    <s v="CENSARA_AVG"/>
  </r>
  <r>
    <x v="37"/>
    <s v="Elliott County"/>
    <x v="1629"/>
    <x v="37"/>
    <x v="1078"/>
    <s v="Appalachian Basin"/>
    <x v="30"/>
    <m/>
    <s v="CENSARA_AVG"/>
  </r>
  <r>
    <x v="33"/>
    <s v="York County"/>
    <x v="1615"/>
    <x v="33"/>
    <x v="252"/>
    <s v="Atlantic Coast Basin"/>
    <x v="34"/>
    <m/>
    <s v="CENSARA_AVG"/>
  </r>
  <r>
    <x v="34"/>
    <s v="St. Louis County"/>
    <x v="1630"/>
    <x v="34"/>
    <x v="103"/>
    <s v="Ozark Uplift"/>
    <x v="61"/>
    <s v="Ozark Uplift"/>
    <s v="CENSARA_2012"/>
  </r>
  <r>
    <x v="33"/>
    <s v="Botetourt County"/>
    <x v="1631"/>
    <x v="33"/>
    <x v="1079"/>
    <s v="Appalachian Basin (Eastern Overthrust Area)"/>
    <x v="38"/>
    <m/>
    <s v="CENSARA_AVG"/>
  </r>
  <r>
    <x v="36"/>
    <s v="Douglas County"/>
    <x v="1632"/>
    <x v="36"/>
    <x v="49"/>
    <s v="Forest City Basin"/>
    <x v="54"/>
    <s v="Forest City Basin"/>
    <s v="CENSARA_2012"/>
  </r>
  <r>
    <x v="37"/>
    <s v="Bourbon County"/>
    <x v="1633"/>
    <x v="37"/>
    <x v="1080"/>
    <s v="Cincinnati Arch"/>
    <x v="51"/>
    <m/>
    <s v="CENSARA_AVG"/>
  </r>
  <r>
    <x v="36"/>
    <s v="Johnson County"/>
    <x v="1634"/>
    <x v="36"/>
    <x v="392"/>
    <s v="Forest City Basin"/>
    <x v="54"/>
    <s v="Forest City Basin"/>
    <s v="CENSARA_2012"/>
  </r>
  <r>
    <x v="33"/>
    <s v="Covington City"/>
    <x v="1635"/>
    <x v="33"/>
    <x v="1081"/>
    <s v="Appalachian Basin"/>
    <x v="30"/>
    <m/>
    <s v="CENSARA_AVG"/>
  </r>
  <r>
    <x v="33"/>
    <s v="Amelia County"/>
    <x v="1636"/>
    <x v="33"/>
    <x v="1082"/>
    <s v="Piedmont-Blue Ridge Prov"/>
    <x v="43"/>
    <m/>
    <s v="CENSARA_AVG"/>
  </r>
  <r>
    <x v="37"/>
    <s v="Bath County"/>
    <x v="1637"/>
    <x v="37"/>
    <x v="1027"/>
    <s v="Cincinnati Arch"/>
    <x v="51"/>
    <m/>
    <s v="CENSARA_AVG"/>
  </r>
  <r>
    <x v="33"/>
    <s v="Prince George County"/>
    <x v="1638"/>
    <x v="33"/>
    <x v="1083"/>
    <s v="Atlantic Coast Basin"/>
    <x v="34"/>
    <m/>
    <s v="CENSARA_AVG"/>
  </r>
  <r>
    <x v="33"/>
    <s v="Newport News City"/>
    <x v="1639"/>
    <x v="33"/>
    <x v="1084"/>
    <s v="Atlantic Coast Basin"/>
    <x v="34"/>
    <m/>
    <s v="CENSARA_AVG"/>
  </r>
  <r>
    <x v="33"/>
    <s v="Northampton County"/>
    <x v="1536"/>
    <x v="33"/>
    <x v="622"/>
    <s v="Atlantic Coast Basin"/>
    <x v="34"/>
    <m/>
    <s v="CENSARA_AVG"/>
  </r>
  <r>
    <x v="30"/>
    <s v="Raleigh County"/>
    <x v="1640"/>
    <x v="30"/>
    <x v="1085"/>
    <s v="Appalachian Basin"/>
    <x v="30"/>
    <m/>
    <s v="CENSARA_AVG"/>
  </r>
  <r>
    <x v="32"/>
    <s v="Fremont County"/>
    <x v="1641"/>
    <x v="32"/>
    <x v="334"/>
    <s v="Denver Basin"/>
    <x v="58"/>
    <s v="Denver Basin"/>
    <s v="CENSARA_2012"/>
  </r>
  <r>
    <x v="33"/>
    <s v="Poquoson City"/>
    <x v="1642"/>
    <x v="33"/>
    <x v="1086"/>
    <s v="Not Assigned - SURVEY AVERAGE"/>
    <x v="1"/>
    <m/>
    <s v="CENSARA_2012"/>
  </r>
  <r>
    <x v="33"/>
    <s v="Hopewell City"/>
    <x v="1643"/>
    <x v="33"/>
    <x v="1087"/>
    <s v="Atlantic Coast Basin"/>
    <x v="34"/>
    <m/>
    <s v="CENSARA_AVG"/>
  </r>
  <r>
    <x v="34"/>
    <s v="Moniteau County"/>
    <x v="1644"/>
    <x v="34"/>
    <x v="1088"/>
    <s v="Ozark Uplift"/>
    <x v="61"/>
    <s v="Ozark Uplift"/>
    <s v="CENSARA_2012"/>
  </r>
  <r>
    <x v="30"/>
    <s v="Logan County"/>
    <x v="1645"/>
    <x v="30"/>
    <x v="244"/>
    <s v="Appalachian Basin"/>
    <x v="30"/>
    <m/>
    <s v="CENSARA_AVG"/>
  </r>
  <r>
    <x v="37"/>
    <s v="Franklin County"/>
    <x v="1646"/>
    <x v="37"/>
    <x v="108"/>
    <s v="Cincinnati Arch"/>
    <x v="51"/>
    <m/>
    <s v="CENSARA_AVG"/>
  </r>
  <r>
    <x v="30"/>
    <s v="Summers County"/>
    <x v="1647"/>
    <x v="30"/>
    <x v="1089"/>
    <s v="Appalachian Basin (Eastern Overthrust Area)"/>
    <x v="38"/>
    <m/>
    <s v="CENSARA_AVG"/>
  </r>
  <r>
    <x v="26"/>
    <s v="Clinton County"/>
    <x v="1648"/>
    <x v="26"/>
    <x v="203"/>
    <s v="Illinois Basin"/>
    <x v="52"/>
    <s v="Illinois Basin"/>
    <s v="CENSARA_2012"/>
  </r>
  <r>
    <x v="33"/>
    <s v="Surry County"/>
    <x v="1649"/>
    <x v="33"/>
    <x v="1090"/>
    <s v="Atlantic Coast Basin"/>
    <x v="34"/>
    <m/>
    <s v="CENSARA_AVG"/>
  </r>
  <r>
    <x v="34"/>
    <s v="Pettis County"/>
    <x v="1650"/>
    <x v="34"/>
    <x v="1091"/>
    <s v="Ozark Uplift"/>
    <x v="61"/>
    <s v="Ozark Uplift"/>
    <s v="CENSARA_2012"/>
  </r>
  <r>
    <x v="33"/>
    <s v="Appomattox County"/>
    <x v="1651"/>
    <x v="33"/>
    <x v="1092"/>
    <s v="Piedmont-Blue Ridge Prov"/>
    <x v="43"/>
    <m/>
    <s v="CENSARA_AVG"/>
  </r>
  <r>
    <x v="27"/>
    <s v="Dubois County"/>
    <x v="1652"/>
    <x v="27"/>
    <x v="1093"/>
    <s v="Illinois Basin"/>
    <x v="52"/>
    <s v="Illinois Basin"/>
    <s v="CENSARA_2012"/>
  </r>
  <r>
    <x v="34"/>
    <s v="Johnson County"/>
    <x v="1653"/>
    <x v="34"/>
    <x v="392"/>
    <s v="Forest City Basin"/>
    <x v="54"/>
    <s v="Forest City Basin"/>
    <s v="CENSARA_2012"/>
  </r>
  <r>
    <x v="33"/>
    <s v="Hampton City"/>
    <x v="1654"/>
    <x v="33"/>
    <x v="1094"/>
    <s v="Atlantic Coast Basin"/>
    <x v="34"/>
    <m/>
    <s v="CENSARA_AVG"/>
  </r>
  <r>
    <x v="33"/>
    <s v="Colonial Heights City"/>
    <x v="1655"/>
    <x v="33"/>
    <x v="1095"/>
    <s v="Piedmont-Blue Ridge Prov"/>
    <x v="43"/>
    <m/>
    <s v="CENSARA_AVG"/>
  </r>
  <r>
    <x v="34"/>
    <s v="St. Louis City"/>
    <x v="1656"/>
    <x v="34"/>
    <x v="1096"/>
    <s v="Ozark Uplift"/>
    <x v="61"/>
    <s v="Ozark Uplift"/>
    <s v="CENSARA_2012"/>
  </r>
  <r>
    <x v="27"/>
    <s v="Pike County"/>
    <x v="1657"/>
    <x v="27"/>
    <x v="561"/>
    <s v="Illinois Basin"/>
    <x v="52"/>
    <s v="Illinois Basin"/>
    <s v="CENSARA_2012"/>
  </r>
  <r>
    <x v="36"/>
    <s v="Saline County"/>
    <x v="1658"/>
    <x v="36"/>
    <x v="888"/>
    <s v="Salina Basin"/>
    <x v="48"/>
    <s v="Salina Basin"/>
    <s v="CENSARA_2012"/>
  </r>
  <r>
    <x v="33"/>
    <s v="Bedford County"/>
    <x v="1659"/>
    <x v="33"/>
    <x v="765"/>
    <s v="Piedmont-Blue Ridge Prov"/>
    <x v="43"/>
    <m/>
    <s v="CENSARA_AVG"/>
  </r>
  <r>
    <x v="37"/>
    <s v="Shelby County"/>
    <x v="1660"/>
    <x v="37"/>
    <x v="755"/>
    <s v="Cincinnati Arch"/>
    <x v="51"/>
    <m/>
    <s v="CENSARA_AVG"/>
  </r>
  <r>
    <x v="33"/>
    <s v="Isle of Wight County"/>
    <x v="1661"/>
    <x v="33"/>
    <x v="1097"/>
    <s v="Atlantic Coast Basin"/>
    <x v="34"/>
    <m/>
    <s v="CENSARA_AVG"/>
  </r>
  <r>
    <x v="26"/>
    <s v="Wabash County"/>
    <x v="1662"/>
    <x v="26"/>
    <x v="788"/>
    <s v="Illinois Basin"/>
    <x v="52"/>
    <s v="Illinois Basin"/>
    <s v="CENSARA_2012"/>
  </r>
  <r>
    <x v="27"/>
    <s v="Floyd County"/>
    <x v="1663"/>
    <x v="27"/>
    <x v="585"/>
    <s v="Cincinnati Arch"/>
    <x v="51"/>
    <m/>
    <s v="CENSARA_AVG"/>
  </r>
  <r>
    <x v="27"/>
    <s v="Harrison County"/>
    <x v="1664"/>
    <x v="27"/>
    <x v="756"/>
    <s v="Illinois Basin"/>
    <x v="52"/>
    <s v="Illinois Basin"/>
    <s v="CENSARA_2012"/>
  </r>
  <r>
    <x v="37"/>
    <s v="Jefferson County"/>
    <x v="1665"/>
    <x v="37"/>
    <x v="34"/>
    <s v="Cincinnati Arch"/>
    <x v="51"/>
    <m/>
    <s v="CENSARA_AVG"/>
  </r>
  <r>
    <x v="26"/>
    <s v="Wayne County"/>
    <x v="1666"/>
    <x v="26"/>
    <x v="390"/>
    <s v="Illinois Basin"/>
    <x v="52"/>
    <s v="Illinois Basin"/>
    <s v="CENSARA_2012"/>
  </r>
  <r>
    <x v="37"/>
    <s v="Morgan County"/>
    <x v="1667"/>
    <x v="37"/>
    <x v="701"/>
    <s v="Appalachian Basin"/>
    <x v="30"/>
    <m/>
    <s v="CENSARA_AVG"/>
  </r>
  <r>
    <x v="33"/>
    <s v="Petersburg City"/>
    <x v="1668"/>
    <x v="33"/>
    <x v="1098"/>
    <s v="Piedmont-Blue Ridge Prov"/>
    <x v="43"/>
    <m/>
    <s v="CENSARA_AVG"/>
  </r>
  <r>
    <x v="30"/>
    <s v="Mingo County"/>
    <x v="1669"/>
    <x v="30"/>
    <x v="1099"/>
    <s v="Appalachian Basin"/>
    <x v="30"/>
    <m/>
    <s v="CENSARA_AVG"/>
  </r>
  <r>
    <x v="37"/>
    <s v="Montgomery County"/>
    <x v="1670"/>
    <x v="37"/>
    <x v="373"/>
    <s v="Cincinnati Arch"/>
    <x v="51"/>
    <m/>
    <s v="CENSARA_AVG"/>
  </r>
  <r>
    <x v="27"/>
    <s v="Gibson County"/>
    <x v="1671"/>
    <x v="27"/>
    <x v="1100"/>
    <s v="Illinois Basin"/>
    <x v="52"/>
    <s v="Illinois Basin"/>
    <s v="CENSARA_2012"/>
  </r>
  <r>
    <x v="26"/>
    <s v="Edwards County"/>
    <x v="1672"/>
    <x v="26"/>
    <x v="1101"/>
    <s v="Illinois Basin"/>
    <x v="52"/>
    <s v="Illinois Basin"/>
    <s v="CENSARA_2012"/>
  </r>
  <r>
    <x v="27"/>
    <s v="Crawford County"/>
    <x v="1673"/>
    <x v="27"/>
    <x v="339"/>
    <s v="Illinois Basin"/>
    <x v="52"/>
    <s v="Illinois Basin"/>
    <s v="CENSARA_2012"/>
  </r>
  <r>
    <x v="30"/>
    <s v="Monroe County"/>
    <x v="1674"/>
    <x v="30"/>
    <x v="409"/>
    <s v="Appalachian Basin (Eastern Overthrust Area)"/>
    <x v="38"/>
    <m/>
    <s v="CENSARA_AVG"/>
  </r>
  <r>
    <x v="33"/>
    <s v="Dinwiddie County"/>
    <x v="1675"/>
    <x v="33"/>
    <x v="1102"/>
    <s v="Piedmont-Blue Ridge Prov"/>
    <x v="43"/>
    <m/>
    <s v="CENSARA_AVG"/>
  </r>
  <r>
    <x v="33"/>
    <s v="Craig County"/>
    <x v="1676"/>
    <x v="33"/>
    <x v="1103"/>
    <s v="Appalachian Basin (Eastern Overthrust Area)"/>
    <x v="38"/>
    <m/>
    <s v="CENSARA_AVG"/>
  </r>
  <r>
    <x v="33"/>
    <s v="Prince Edward County"/>
    <x v="1677"/>
    <x v="33"/>
    <x v="1104"/>
    <s v="Piedmont-Blue Ridge Prov"/>
    <x v="43"/>
    <m/>
    <s v="CENSARA_AVG"/>
  </r>
  <r>
    <x v="37"/>
    <s v="Fayette County"/>
    <x v="1678"/>
    <x v="37"/>
    <x v="592"/>
    <s v="Cincinnati Arch"/>
    <x v="51"/>
    <m/>
    <s v="CENSARA_AVG"/>
  </r>
  <r>
    <x v="26"/>
    <s v="St. Clair County"/>
    <x v="1679"/>
    <x v="26"/>
    <x v="510"/>
    <s v="Illinois Basin"/>
    <x v="52"/>
    <s v="Illinois Basin"/>
    <s v="CENSARA_2012"/>
  </r>
  <r>
    <x v="36"/>
    <s v="Ellsworth County"/>
    <x v="1680"/>
    <x v="36"/>
    <x v="1105"/>
    <s v="Cambridge Arch-Central Kansas Uplift"/>
    <x v="46"/>
    <s v="Cambridge Arch-Central Kansas Uplift"/>
    <s v="CENSARA_2012"/>
  </r>
  <r>
    <x v="36"/>
    <s v="Osage County"/>
    <x v="1681"/>
    <x v="36"/>
    <x v="1106"/>
    <s v="Forest City Basin"/>
    <x v="54"/>
    <s v="Forest City Basin"/>
    <s v="CENSARA_2012"/>
  </r>
  <r>
    <x v="36"/>
    <s v="Morris County"/>
    <x v="1682"/>
    <x v="36"/>
    <x v="597"/>
    <s v="Nemaha Uplift"/>
    <x v="57"/>
    <s v="Nemaha Uplift"/>
    <s v="CENSARA_2012"/>
  </r>
  <r>
    <x v="24"/>
    <s v="Washington County"/>
    <x v="1683"/>
    <x v="24"/>
    <x v="91"/>
    <s v="South Western Overthrust"/>
    <x v="55"/>
    <m/>
    <s v="CENSARA_AVG"/>
  </r>
  <r>
    <x v="34"/>
    <s v="Cass County"/>
    <x v="1684"/>
    <x v="34"/>
    <x v="174"/>
    <s v="Forest City Basin"/>
    <x v="54"/>
    <s v="Forest City Basin"/>
    <s v="CENSARA_2012"/>
  </r>
  <r>
    <x v="37"/>
    <s v="Martin County"/>
    <x v="1685"/>
    <x v="37"/>
    <x v="531"/>
    <s v="Appalachian Basin"/>
    <x v="30"/>
    <m/>
    <s v="CENSARA_AVG"/>
  </r>
  <r>
    <x v="32"/>
    <s v="Ouray County"/>
    <x v="1686"/>
    <x v="32"/>
    <x v="1107"/>
    <s v="San Juan Mountains Prov"/>
    <x v="69"/>
    <m/>
    <s v="CENSARA_AVG"/>
  </r>
  <r>
    <x v="16"/>
    <s v="Tulare County"/>
    <x v="1687"/>
    <x v="16"/>
    <x v="1108"/>
    <s v="San Joaquin Basin"/>
    <x v="63"/>
    <m/>
    <s v="CENSARA_AVG"/>
  </r>
  <r>
    <x v="33"/>
    <s v="Virginia Beach City"/>
    <x v="1688"/>
    <x v="33"/>
    <x v="1109"/>
    <s v="Atlantic Coast Basin"/>
    <x v="34"/>
    <m/>
    <s v="CENSARA_AVG"/>
  </r>
  <r>
    <x v="37"/>
    <s v="Johnson County"/>
    <x v="1689"/>
    <x v="37"/>
    <x v="392"/>
    <s v="Appalachian Basin"/>
    <x v="30"/>
    <m/>
    <s v="CENSARA_AVG"/>
  </r>
  <r>
    <x v="33"/>
    <s v="Lynchburg City"/>
    <x v="1690"/>
    <x v="33"/>
    <x v="1110"/>
    <s v="Piedmont-Blue Ridge Prov"/>
    <x v="43"/>
    <m/>
    <s v="CENSARA_AVG"/>
  </r>
  <r>
    <x v="33"/>
    <s v="Norfolk City"/>
    <x v="1691"/>
    <x v="33"/>
    <x v="1111"/>
    <s v="Atlantic Coast Basin"/>
    <x v="34"/>
    <m/>
    <s v="CENSARA_AVG"/>
  </r>
  <r>
    <x v="32"/>
    <s v="Saguache County"/>
    <x v="1692"/>
    <x v="32"/>
    <x v="1112"/>
    <s v="San Luis Basin"/>
    <x v="70"/>
    <m/>
    <s v="CENSARA_AVG"/>
  </r>
  <r>
    <x v="34"/>
    <s v="Franklin County"/>
    <x v="1693"/>
    <x v="34"/>
    <x v="108"/>
    <s v="Ozark Uplift"/>
    <x v="61"/>
    <s v="Ozark Uplift"/>
    <s v="CENSARA_2012"/>
  </r>
  <r>
    <x v="34"/>
    <s v="Gasconade County"/>
    <x v="1694"/>
    <x v="34"/>
    <x v="1113"/>
    <s v="Ozark Uplift"/>
    <x v="61"/>
    <s v="Ozark Uplift"/>
    <s v="CENSARA_2012"/>
  </r>
  <r>
    <x v="37"/>
    <s v="Woodford County"/>
    <x v="1695"/>
    <x v="37"/>
    <x v="828"/>
    <s v="Cincinnati Arch"/>
    <x v="51"/>
    <m/>
    <s v="CENSARA_AVG"/>
  </r>
  <r>
    <x v="37"/>
    <s v="Menifee County"/>
    <x v="1696"/>
    <x v="37"/>
    <x v="1114"/>
    <s v="Appalachian Basin"/>
    <x v="30"/>
    <m/>
    <s v="CENSARA_AVG"/>
  </r>
  <r>
    <x v="33"/>
    <s v="Campbell County"/>
    <x v="1697"/>
    <x v="33"/>
    <x v="297"/>
    <s v="Piedmont-Blue Ridge Prov"/>
    <x v="43"/>
    <m/>
    <s v="CENSARA_AVG"/>
  </r>
  <r>
    <x v="37"/>
    <s v="Clark County"/>
    <x v="1698"/>
    <x v="37"/>
    <x v="117"/>
    <s v="Cincinnati Arch"/>
    <x v="51"/>
    <m/>
    <s v="CENSARA_AVG"/>
  </r>
  <r>
    <x v="30"/>
    <s v="Wyoming County"/>
    <x v="1699"/>
    <x v="30"/>
    <x v="472"/>
    <s v="Appalachian Basin"/>
    <x v="30"/>
    <m/>
    <s v="CENSARA_AVG"/>
  </r>
  <r>
    <x v="34"/>
    <s v="Cole County"/>
    <x v="1700"/>
    <x v="34"/>
    <x v="1115"/>
    <s v="Ozark Uplift"/>
    <x v="61"/>
    <s v="Ozark Uplift"/>
    <s v="CENSARA_2012"/>
  </r>
  <r>
    <x v="33"/>
    <s v="Nottoway County"/>
    <x v="1701"/>
    <x v="33"/>
    <x v="1116"/>
    <s v="Piedmont-Blue Ridge Prov"/>
    <x v="43"/>
    <m/>
    <s v="CENSARA_AVG"/>
  </r>
  <r>
    <x v="33"/>
    <s v="Virginia Beach City"/>
    <x v="1688"/>
    <x v="33"/>
    <x v="1109"/>
    <s v="Atlantic Coast Basin"/>
    <x v="34"/>
    <m/>
    <s v="CENSARA_AVG"/>
  </r>
  <r>
    <x v="33"/>
    <s v="Sussex County"/>
    <x v="1702"/>
    <x v="33"/>
    <x v="578"/>
    <s v="Atlantic Coast Basin"/>
    <x v="34"/>
    <m/>
    <s v="CENSARA_AVG"/>
  </r>
  <r>
    <x v="34"/>
    <s v="Osage County"/>
    <x v="1703"/>
    <x v="34"/>
    <x v="1106"/>
    <s v="Ozark Uplift"/>
    <x v="61"/>
    <s v="Ozark Uplift"/>
    <s v="CENSARA_2012"/>
  </r>
  <r>
    <x v="28"/>
    <s v="Maui County"/>
    <x v="1473"/>
    <x v="28"/>
    <x v="1004"/>
    <s v="Not Assigned - SURVEY AVERAGE"/>
    <x v="1"/>
    <m/>
    <s v="CENSARA_2012"/>
  </r>
  <r>
    <x v="36"/>
    <s v="Greeley County"/>
    <x v="1704"/>
    <x v="36"/>
    <x v="767"/>
    <s v="Anadarko Basin"/>
    <x v="68"/>
    <s v="Anadarko Basin"/>
    <s v="CENSARA_2012"/>
  </r>
  <r>
    <x v="33"/>
    <s v="Portsmouth City"/>
    <x v="1705"/>
    <x v="33"/>
    <x v="1117"/>
    <s v="Atlantic Coast Basin"/>
    <x v="34"/>
    <m/>
    <s v="CENSARA_AVG"/>
  </r>
  <r>
    <x v="36"/>
    <s v="Wichita County"/>
    <x v="1706"/>
    <x v="36"/>
    <x v="1118"/>
    <s v="Anadarko Basin"/>
    <x v="68"/>
    <s v="Anadarko Basin"/>
    <s v="CENSARA_2012"/>
  </r>
  <r>
    <x v="32"/>
    <s v="Pueblo County"/>
    <x v="1707"/>
    <x v="32"/>
    <x v="1119"/>
    <s v="Denver Basin"/>
    <x v="58"/>
    <s v="Denver Basin"/>
    <s v="CENSARA_2012"/>
  </r>
  <r>
    <x v="32"/>
    <s v="San Miguel County"/>
    <x v="1708"/>
    <x v="32"/>
    <x v="1120"/>
    <s v="Paradox Basin"/>
    <x v="62"/>
    <m/>
    <s v="CENSARA_AVG"/>
  </r>
  <r>
    <x v="33"/>
    <s v="Southampton County"/>
    <x v="1709"/>
    <x v="33"/>
    <x v="1121"/>
    <s v="Atlantic Coast Basin"/>
    <x v="34"/>
    <m/>
    <s v="CENSARA_AVG"/>
  </r>
  <r>
    <x v="32"/>
    <s v="Kiowa County"/>
    <x v="1710"/>
    <x v="32"/>
    <x v="1122"/>
    <s v="Las Animas Arch"/>
    <x v="66"/>
    <s v="Cambridge Arch-Central Kansas Uplift"/>
    <s v="CENSARA_EXTENSION"/>
  </r>
  <r>
    <x v="36"/>
    <s v="Scott County"/>
    <x v="1711"/>
    <x v="36"/>
    <x v="404"/>
    <s v="Anadarko Basin"/>
    <x v="68"/>
    <s v="Anadarko Basin"/>
    <s v="CENSARA_2012"/>
  </r>
  <r>
    <x v="26"/>
    <s v="Jefferson County"/>
    <x v="1712"/>
    <x v="26"/>
    <x v="34"/>
    <s v="Illinois Basin"/>
    <x v="52"/>
    <s v="Illinois Basin"/>
    <s v="CENSARA_2012"/>
  </r>
  <r>
    <x v="26"/>
    <s v="Washington County"/>
    <x v="1713"/>
    <x v="26"/>
    <x v="91"/>
    <s v="Illinois Basin"/>
    <x v="52"/>
    <s v="Illinois Basin"/>
    <s v="CENSARA_2012"/>
  </r>
  <r>
    <x v="33"/>
    <s v="Suffolk City"/>
    <x v="1714"/>
    <x v="33"/>
    <x v="1123"/>
    <s v="Atlantic Coast Basin"/>
    <x v="34"/>
    <m/>
    <s v="CENSARA_AVG"/>
  </r>
  <r>
    <x v="34"/>
    <s v="Morgan County"/>
    <x v="1715"/>
    <x v="34"/>
    <x v="701"/>
    <s v="Ozark Uplift"/>
    <x v="61"/>
    <s v="Ozark Uplift"/>
    <s v="CENSARA_2012"/>
  </r>
  <r>
    <x v="36"/>
    <s v="Lane County"/>
    <x v="1716"/>
    <x v="36"/>
    <x v="207"/>
    <s v="Anadarko Basin"/>
    <x v="68"/>
    <s v="Anadarko Basin"/>
    <s v="CENSARA_2012"/>
  </r>
  <r>
    <x v="36"/>
    <s v="Miami County"/>
    <x v="1717"/>
    <x v="36"/>
    <x v="799"/>
    <s v="Forest City Basin"/>
    <x v="54"/>
    <s v="Forest City Basin"/>
    <s v="CENSARA_2012"/>
  </r>
  <r>
    <x v="36"/>
    <s v="Franklin County"/>
    <x v="1718"/>
    <x v="36"/>
    <x v="108"/>
    <s v="Forest City Basin"/>
    <x v="54"/>
    <s v="Forest City Basin"/>
    <s v="CENSARA_2012"/>
  </r>
  <r>
    <x v="37"/>
    <s v="Anderson County"/>
    <x v="1719"/>
    <x v="37"/>
    <x v="1124"/>
    <s v="Cincinnati Arch"/>
    <x v="51"/>
    <m/>
    <s v="CENSARA_AVG"/>
  </r>
  <r>
    <x v="36"/>
    <s v="Lyon County"/>
    <x v="1720"/>
    <x v="36"/>
    <x v="431"/>
    <s v="Forest City Basin"/>
    <x v="54"/>
    <s v="Forest City Basin"/>
    <s v="CENSARA_2012"/>
  </r>
  <r>
    <x v="36"/>
    <s v="Ness County"/>
    <x v="1721"/>
    <x v="36"/>
    <x v="1125"/>
    <s v="Anadarko Basin"/>
    <x v="68"/>
    <s v="Anadarko Basin"/>
    <s v="CENSARA_2012"/>
  </r>
  <r>
    <x v="32"/>
    <s v="Crowley County"/>
    <x v="1722"/>
    <x v="32"/>
    <x v="1126"/>
    <s v="Denver Basin"/>
    <x v="58"/>
    <s v="Denver Basin"/>
    <s v="CENSARA_2012"/>
  </r>
  <r>
    <x v="27"/>
    <s v="Perry County"/>
    <x v="1723"/>
    <x v="27"/>
    <x v="691"/>
    <s v="Illinois Basin"/>
    <x v="52"/>
    <s v="Illinois Basin"/>
    <s v="CENSARA_2012"/>
  </r>
  <r>
    <x v="16"/>
    <s v="Kings County"/>
    <x v="1724"/>
    <x v="16"/>
    <x v="625"/>
    <s v="San Joaquin Basin"/>
    <x v="63"/>
    <m/>
    <s v="CENSARA_AVG"/>
  </r>
  <r>
    <x v="33"/>
    <s v="Portsmouth City"/>
    <x v="1705"/>
    <x v="33"/>
    <x v="1117"/>
    <s v="Atlantic Coast Basin"/>
    <x v="34"/>
    <m/>
    <s v="CENSARA_AVG"/>
  </r>
  <r>
    <x v="37"/>
    <s v="Magoffin County"/>
    <x v="1725"/>
    <x v="37"/>
    <x v="1127"/>
    <s v="Appalachian Basin"/>
    <x v="30"/>
    <m/>
    <s v="CENSARA_AVG"/>
  </r>
  <r>
    <x v="33"/>
    <s v="Chesapeake City"/>
    <x v="1726"/>
    <x v="33"/>
    <x v="1128"/>
    <s v="Atlantic Coast Basin"/>
    <x v="34"/>
    <m/>
    <s v="CENSARA_AVG"/>
  </r>
  <r>
    <x v="37"/>
    <s v="Spencer County"/>
    <x v="1727"/>
    <x v="37"/>
    <x v="1129"/>
    <s v="Cincinnati Arch"/>
    <x v="51"/>
    <m/>
    <s v="CENSARA_AVG"/>
  </r>
  <r>
    <x v="36"/>
    <s v="Rush County"/>
    <x v="1728"/>
    <x v="36"/>
    <x v="937"/>
    <s v="Cambridge Arch-Central Kansas Uplift"/>
    <x v="46"/>
    <s v="Cambridge Arch-Central Kansas Uplift"/>
    <s v="CENSARA_2012"/>
  </r>
  <r>
    <x v="33"/>
    <s v="Charlotte County"/>
    <x v="1729"/>
    <x v="33"/>
    <x v="1130"/>
    <s v="Piedmont-Blue Ridge Prov"/>
    <x v="43"/>
    <m/>
    <s v="CENSARA_AVG"/>
  </r>
  <r>
    <x v="26"/>
    <s v="Monroe County"/>
    <x v="1730"/>
    <x v="26"/>
    <x v="409"/>
    <s v="Illinois Basin"/>
    <x v="52"/>
    <s v="Illinois Basin"/>
    <s v="CENSARA_2012"/>
  </r>
  <r>
    <x v="36"/>
    <s v="Barton County"/>
    <x v="1731"/>
    <x v="36"/>
    <x v="1131"/>
    <s v="Cambridge Arch-Central Kansas Uplift"/>
    <x v="46"/>
    <s v="Cambridge Arch-Central Kansas Uplift"/>
    <s v="CENSARA_2012"/>
  </r>
  <r>
    <x v="37"/>
    <s v="Bullitt County"/>
    <x v="1732"/>
    <x v="37"/>
    <x v="1132"/>
    <s v="Cincinnati Arch"/>
    <x v="51"/>
    <m/>
    <s v="CENSARA_AVG"/>
  </r>
  <r>
    <x v="33"/>
    <s v="Bedford City"/>
    <x v="1733"/>
    <x v="33"/>
    <x v="1133"/>
    <s v="Not Assigned - SURVEY AVERAGE"/>
    <x v="1"/>
    <m/>
    <s v="CENSARA_2012"/>
  </r>
  <r>
    <x v="30"/>
    <s v="Mercer County"/>
    <x v="1734"/>
    <x v="30"/>
    <x v="164"/>
    <s v="Appalachian Basin (Eastern Overthrust Area)"/>
    <x v="38"/>
    <m/>
    <s v="CENSARA_AVG"/>
  </r>
  <r>
    <x v="34"/>
    <s v="Jefferson County"/>
    <x v="1735"/>
    <x v="34"/>
    <x v="34"/>
    <s v="Ozark Uplift"/>
    <x v="61"/>
    <s v="Ozark Uplift"/>
    <s v="CENSARA_2012"/>
  </r>
  <r>
    <x v="37"/>
    <s v="Meade County"/>
    <x v="1736"/>
    <x v="37"/>
    <x v="367"/>
    <s v="Cincinnati Arch"/>
    <x v="51"/>
    <m/>
    <s v="CENSARA_AVG"/>
  </r>
  <r>
    <x v="37"/>
    <s v="Pike County"/>
    <x v="1737"/>
    <x v="37"/>
    <x v="561"/>
    <s v="Appalachian Basin"/>
    <x v="30"/>
    <m/>
    <s v="CENSARA_AVG"/>
  </r>
  <r>
    <x v="37"/>
    <s v="Powell County"/>
    <x v="1738"/>
    <x v="37"/>
    <x v="109"/>
    <s v="Appalachian Basin"/>
    <x v="30"/>
    <m/>
    <s v="CENSARA_AVG"/>
  </r>
  <r>
    <x v="33"/>
    <s v="Giles County"/>
    <x v="1739"/>
    <x v="33"/>
    <x v="1134"/>
    <s v="Appalachian Basin (Eastern Overthrust Area)"/>
    <x v="38"/>
    <m/>
    <s v="CENSARA_AVG"/>
  </r>
  <r>
    <x v="33"/>
    <s v="Roanoke County"/>
    <x v="1740"/>
    <x v="33"/>
    <x v="1135"/>
    <s v="Appalachian Basin (Eastern Overthrust Area)"/>
    <x v="38"/>
    <m/>
    <s v="CENSARA_AVG"/>
  </r>
  <r>
    <x v="37"/>
    <s v="Jessamine County"/>
    <x v="1741"/>
    <x v="37"/>
    <x v="1136"/>
    <s v="Cincinnati Arch"/>
    <x v="51"/>
    <m/>
    <s v="CENSARA_AVG"/>
  </r>
  <r>
    <x v="33"/>
    <s v="Lunenburg County"/>
    <x v="1742"/>
    <x v="33"/>
    <x v="1137"/>
    <s v="Piedmont-Blue Ridge Prov"/>
    <x v="43"/>
    <m/>
    <s v="CENSARA_AVG"/>
  </r>
  <r>
    <x v="27"/>
    <s v="Warrick County"/>
    <x v="1743"/>
    <x v="27"/>
    <x v="1138"/>
    <s v="Illinois Basin"/>
    <x v="52"/>
    <s v="Illinois Basin"/>
    <s v="CENSARA_2012"/>
  </r>
  <r>
    <x v="27"/>
    <s v="Spencer County"/>
    <x v="1744"/>
    <x v="27"/>
    <x v="1129"/>
    <s v="Illinois Basin"/>
    <x v="52"/>
    <s v="Illinois Basin"/>
    <s v="CENSARA_2012"/>
  </r>
  <r>
    <x v="37"/>
    <s v="Wolfe County"/>
    <x v="1745"/>
    <x v="37"/>
    <x v="1139"/>
    <s v="Appalachian Basin"/>
    <x v="30"/>
    <m/>
    <s v="CENSARA_AVG"/>
  </r>
  <r>
    <x v="33"/>
    <s v="Virginia Beach City"/>
    <x v="1688"/>
    <x v="33"/>
    <x v="1109"/>
    <s v="Atlantic Coast Basin"/>
    <x v="34"/>
    <m/>
    <s v="CENSARA_AVG"/>
  </r>
  <r>
    <x v="24"/>
    <s v="Kane County"/>
    <x v="1746"/>
    <x v="24"/>
    <x v="675"/>
    <s v="Plateau Sedimentary Prov"/>
    <x v="71"/>
    <m/>
    <s v="CENSARA_AVG"/>
  </r>
  <r>
    <x v="37"/>
    <s v="Floyd County"/>
    <x v="1747"/>
    <x v="37"/>
    <x v="585"/>
    <s v="Appalachian Basin"/>
    <x v="30"/>
    <m/>
    <s v="CENSARA_AVG"/>
  </r>
  <r>
    <x v="33"/>
    <s v="Virginia Beach City"/>
    <x v="1688"/>
    <x v="33"/>
    <x v="1109"/>
    <s v="Atlantic Coast Basin"/>
    <x v="34"/>
    <m/>
    <s v="CENSARA_AVG"/>
  </r>
  <r>
    <x v="33"/>
    <s v="Virginia Beach City"/>
    <x v="1688"/>
    <x v="33"/>
    <x v="1109"/>
    <s v="Atlantic Coast Basin"/>
    <x v="34"/>
    <m/>
    <s v="CENSARA_AVG"/>
  </r>
  <r>
    <x v="32"/>
    <s v="Hinsdale County"/>
    <x v="1748"/>
    <x v="32"/>
    <x v="1140"/>
    <s v="San Juan Mountains Prov"/>
    <x v="69"/>
    <m/>
    <s v="CENSARA_AVG"/>
  </r>
  <r>
    <x v="37"/>
    <s v="Madison County"/>
    <x v="1749"/>
    <x v="37"/>
    <x v="241"/>
    <s v="Cincinnati Arch"/>
    <x v="51"/>
    <m/>
    <s v="CENSARA_AVG"/>
  </r>
  <r>
    <x v="37"/>
    <s v="Mercer County"/>
    <x v="1750"/>
    <x v="37"/>
    <x v="164"/>
    <s v="Cincinnati Arch"/>
    <x v="51"/>
    <m/>
    <s v="CENSARA_AVG"/>
  </r>
  <r>
    <x v="36"/>
    <s v="McPherson County"/>
    <x v="1751"/>
    <x v="36"/>
    <x v="299"/>
    <s v="Sedgwick Basin"/>
    <x v="72"/>
    <s v="Sedgwick Basin"/>
    <s v="CENSARA_2012"/>
  </r>
  <r>
    <x v="26"/>
    <s v="White County"/>
    <x v="1752"/>
    <x v="26"/>
    <x v="813"/>
    <s v="Illinois Basin"/>
    <x v="52"/>
    <s v="Illinois Basin"/>
    <s v="CENSARA_2012"/>
  </r>
  <r>
    <x v="34"/>
    <s v="Henry County"/>
    <x v="1753"/>
    <x v="34"/>
    <x v="707"/>
    <s v="Forest City Basin"/>
    <x v="54"/>
    <s v="Forest City Basin"/>
    <s v="CENSARA_2012"/>
  </r>
  <r>
    <x v="36"/>
    <s v="Marion County"/>
    <x v="1754"/>
    <x v="36"/>
    <x v="152"/>
    <s v="Sedgwick Basin"/>
    <x v="72"/>
    <s v="Sedgwick Basin"/>
    <s v="CENSARA_2012"/>
  </r>
  <r>
    <x v="33"/>
    <s v="Brunswick County"/>
    <x v="1755"/>
    <x v="33"/>
    <x v="1141"/>
    <s v="Piedmont-Blue Ridge Prov"/>
    <x v="43"/>
    <m/>
    <s v="CENSARA_AVG"/>
  </r>
  <r>
    <x v="33"/>
    <s v="Roanoke City"/>
    <x v="1756"/>
    <x v="33"/>
    <x v="1142"/>
    <s v="Appalachian Basin (Eastern Overthrust Area)"/>
    <x v="38"/>
    <m/>
    <s v="CENSARA_AVG"/>
  </r>
  <r>
    <x v="34"/>
    <s v="Benton County"/>
    <x v="1757"/>
    <x v="34"/>
    <x v="106"/>
    <s v="Ozark Uplift"/>
    <x v="61"/>
    <s v="Ozark Uplift"/>
    <s v="CENSARA_2012"/>
  </r>
  <r>
    <x v="32"/>
    <s v="Custer County"/>
    <x v="1758"/>
    <x v="32"/>
    <x v="202"/>
    <s v="Las Vegas-Raton Basin"/>
    <x v="73"/>
    <m/>
    <s v="CENSARA_AVG"/>
  </r>
  <r>
    <x v="27"/>
    <s v="Posey County"/>
    <x v="1759"/>
    <x v="27"/>
    <x v="1143"/>
    <s v="Illinois Basin"/>
    <x v="52"/>
    <s v="Illinois Basin"/>
    <s v="CENSARA_2012"/>
  </r>
  <r>
    <x v="37"/>
    <s v="Estill County"/>
    <x v="1760"/>
    <x v="37"/>
    <x v="1144"/>
    <s v="Appalachian Basin"/>
    <x v="30"/>
    <m/>
    <s v="CENSARA_AVG"/>
  </r>
  <r>
    <x v="33"/>
    <s v="Salem City"/>
    <x v="1761"/>
    <x v="33"/>
    <x v="1145"/>
    <s v="Not Assigned - SURVEY AVERAGE"/>
    <x v="1"/>
    <m/>
    <s v="CENSARA_2012"/>
  </r>
  <r>
    <x v="37"/>
    <s v="Nelson County"/>
    <x v="1762"/>
    <x v="37"/>
    <x v="130"/>
    <s v="Cincinnati Arch"/>
    <x v="51"/>
    <m/>
    <s v="CENSARA_AVG"/>
  </r>
  <r>
    <x v="26"/>
    <s v="Hamilton County"/>
    <x v="1763"/>
    <x v="26"/>
    <x v="283"/>
    <s v="Illinois Basin"/>
    <x v="52"/>
    <s v="Illinois Basin"/>
    <s v="CENSARA_2012"/>
  </r>
  <r>
    <x v="33"/>
    <s v="Montgomery County"/>
    <x v="1764"/>
    <x v="33"/>
    <x v="373"/>
    <s v="Appalachian Basin (Eastern Overthrust Area)"/>
    <x v="38"/>
    <m/>
    <s v="CENSARA_AVG"/>
  </r>
  <r>
    <x v="27"/>
    <s v="Vanderburgh County"/>
    <x v="1765"/>
    <x v="27"/>
    <x v="1146"/>
    <s v="Illinois Basin"/>
    <x v="52"/>
    <s v="Illinois Basin"/>
    <s v="CENSARA_2012"/>
  </r>
  <r>
    <x v="30"/>
    <s v="McDowell County"/>
    <x v="1766"/>
    <x v="30"/>
    <x v="1147"/>
    <s v="Appalachian Basin"/>
    <x v="30"/>
    <m/>
    <s v="CENSARA_AVG"/>
  </r>
  <r>
    <x v="33"/>
    <s v="Greensville County"/>
    <x v="1767"/>
    <x v="33"/>
    <x v="1148"/>
    <s v="Piedmont-Blue Ridge Prov"/>
    <x v="43"/>
    <m/>
    <s v="CENSARA_AVG"/>
  </r>
  <r>
    <x v="37"/>
    <s v="Hardin County"/>
    <x v="1768"/>
    <x v="37"/>
    <x v="663"/>
    <s v="Cincinnati Arch"/>
    <x v="51"/>
    <m/>
    <s v="CENSARA_AVG"/>
  </r>
  <r>
    <x v="33"/>
    <s v="Virginia Beach City"/>
    <x v="1688"/>
    <x v="33"/>
    <x v="1109"/>
    <s v="Atlantic Coast Basin"/>
    <x v="34"/>
    <m/>
    <s v="CENSARA_AVG"/>
  </r>
  <r>
    <x v="33"/>
    <s v="Virginia Beach City"/>
    <x v="1688"/>
    <x v="33"/>
    <x v="1109"/>
    <s v="Atlantic Coast Basin"/>
    <x v="34"/>
    <m/>
    <s v="CENSARA_AVG"/>
  </r>
  <r>
    <x v="36"/>
    <s v="Rice County"/>
    <x v="1769"/>
    <x v="36"/>
    <x v="436"/>
    <s v="Cambridge Arch-Central Kansas Uplift"/>
    <x v="46"/>
    <s v="Cambridge Arch-Central Kansas Uplift"/>
    <s v="CENSARA_2012"/>
  </r>
  <r>
    <x v="33"/>
    <s v="Franklin County"/>
    <x v="1770"/>
    <x v="33"/>
    <x v="108"/>
    <s v="Piedmont-Blue Ridge Prov"/>
    <x v="43"/>
    <m/>
    <s v="CENSARA_AVG"/>
  </r>
  <r>
    <x v="37"/>
    <s v="Washington County"/>
    <x v="1771"/>
    <x v="37"/>
    <x v="91"/>
    <s v="Cincinnati Arch"/>
    <x v="51"/>
    <m/>
    <s v="CENSARA_AVG"/>
  </r>
  <r>
    <x v="36"/>
    <s v="Chase County"/>
    <x v="1772"/>
    <x v="36"/>
    <x v="871"/>
    <s v="Nemaha Uplift"/>
    <x v="57"/>
    <s v="Nemaha Uplift"/>
    <s v="CENSARA_2012"/>
  </r>
  <r>
    <x v="37"/>
    <s v="Breckinridge County"/>
    <x v="1773"/>
    <x v="37"/>
    <x v="1149"/>
    <s v="Illinois Basin"/>
    <x v="52"/>
    <s v="Illinois Basin"/>
    <s v="CENSARA_2012"/>
  </r>
  <r>
    <x v="33"/>
    <s v="Buchanan County"/>
    <x v="1774"/>
    <x v="33"/>
    <x v="645"/>
    <s v="Appalachian Basin (Eastern Overthrust Area)"/>
    <x v="38"/>
    <m/>
    <s v="CENSARA_AVG"/>
  </r>
  <r>
    <x v="34"/>
    <s v="Miller County"/>
    <x v="1775"/>
    <x v="34"/>
    <x v="1150"/>
    <s v="Ozark Uplift"/>
    <x v="61"/>
    <s v="Ozark Uplift"/>
    <s v="CENSARA_2012"/>
  </r>
  <r>
    <x v="38"/>
    <s v="Currituck County"/>
    <x v="1776"/>
    <x v="38"/>
    <x v="1151"/>
    <s v="Atlantic Coast Basin"/>
    <x v="34"/>
    <m/>
    <s v="CENSARA_AVG"/>
  </r>
  <r>
    <x v="33"/>
    <s v="Pittsylvania County"/>
    <x v="1777"/>
    <x v="33"/>
    <x v="1152"/>
    <s v="Piedmont-Blue Ridge Prov"/>
    <x v="43"/>
    <m/>
    <s v="CENSARA_AVG"/>
  </r>
  <r>
    <x v="32"/>
    <s v="Dolores County"/>
    <x v="1778"/>
    <x v="32"/>
    <x v="1153"/>
    <s v="Paradox Basin"/>
    <x v="62"/>
    <m/>
    <s v="CENSARA_AVG"/>
  </r>
  <r>
    <x v="38"/>
    <s v="Currituck County"/>
    <x v="1776"/>
    <x v="38"/>
    <x v="1151"/>
    <s v="Atlantic Coast Basin"/>
    <x v="34"/>
    <m/>
    <s v="CENSARA_AVG"/>
  </r>
  <r>
    <x v="37"/>
    <s v="Breathitt County"/>
    <x v="1779"/>
    <x v="37"/>
    <x v="1154"/>
    <s v="Appalachian Basin"/>
    <x v="30"/>
    <m/>
    <s v="CENSARA_AVG"/>
  </r>
  <r>
    <x v="34"/>
    <s v="Bates County"/>
    <x v="1780"/>
    <x v="34"/>
    <x v="1155"/>
    <s v="Forest City Basin"/>
    <x v="54"/>
    <s v="Forest City Basin"/>
    <s v="CENSARA_2012"/>
  </r>
  <r>
    <x v="38"/>
    <s v="Currituck County"/>
    <x v="1776"/>
    <x v="38"/>
    <x v="1151"/>
    <s v="Atlantic Coast Basin"/>
    <x v="34"/>
    <m/>
    <s v="CENSARA_AVG"/>
  </r>
  <r>
    <x v="38"/>
    <s v="Currituck County"/>
    <x v="1776"/>
    <x v="38"/>
    <x v="1151"/>
    <s v="Atlantic Coast Basin"/>
    <x v="34"/>
    <m/>
    <s v="CENSARA_AVG"/>
  </r>
  <r>
    <x v="37"/>
    <s v="Garrard County"/>
    <x v="1781"/>
    <x v="37"/>
    <x v="1156"/>
    <s v="Cincinnati Arch"/>
    <x v="51"/>
    <m/>
    <s v="CENSARA_AVG"/>
  </r>
  <r>
    <x v="38"/>
    <s v="Currituck County"/>
    <x v="1776"/>
    <x v="38"/>
    <x v="1151"/>
    <s v="Atlantic Coast Basin"/>
    <x v="34"/>
    <m/>
    <s v="CENSARA_AVG"/>
  </r>
  <r>
    <x v="38"/>
    <s v="Currituck County"/>
    <x v="1776"/>
    <x v="38"/>
    <x v="1151"/>
    <s v="Atlantic Coast Basin"/>
    <x v="34"/>
    <m/>
    <s v="CENSARA_AVG"/>
  </r>
  <r>
    <x v="37"/>
    <s v="Lee County"/>
    <x v="1782"/>
    <x v="37"/>
    <x v="714"/>
    <s v="Appalachian Basin"/>
    <x v="30"/>
    <m/>
    <s v="CENSARA_AVG"/>
  </r>
  <r>
    <x v="26"/>
    <s v="Perry County"/>
    <x v="1783"/>
    <x v="26"/>
    <x v="691"/>
    <s v="Illinois Basin"/>
    <x v="52"/>
    <s v="Illinois Basin"/>
    <s v="CENSARA_2012"/>
  </r>
  <r>
    <x v="33"/>
    <s v="Halifax County"/>
    <x v="1784"/>
    <x v="33"/>
    <x v="1157"/>
    <s v="Piedmont-Blue Ridge Prov"/>
    <x v="43"/>
    <m/>
    <s v="CENSARA_AVG"/>
  </r>
  <r>
    <x v="33"/>
    <s v="Franklin City"/>
    <x v="1785"/>
    <x v="33"/>
    <x v="1158"/>
    <s v="Not Assigned - SURVEY AVERAGE"/>
    <x v="1"/>
    <m/>
    <s v="CENSARA_2012"/>
  </r>
  <r>
    <x v="26"/>
    <s v="Randolph County"/>
    <x v="1786"/>
    <x v="26"/>
    <x v="856"/>
    <s v="Illinois Basin"/>
    <x v="52"/>
    <s v="Illinois Basin"/>
    <s v="CENSARA_2012"/>
  </r>
  <r>
    <x v="32"/>
    <s v="San Juan County"/>
    <x v="1787"/>
    <x v="32"/>
    <x v="28"/>
    <s v="San Juan Mountains Prov"/>
    <x v="69"/>
    <m/>
    <s v="CENSARA_AVG"/>
  </r>
  <r>
    <x v="38"/>
    <s v="Currituck County"/>
    <x v="1776"/>
    <x v="38"/>
    <x v="1151"/>
    <s v="Atlantic Coast Basin"/>
    <x v="34"/>
    <m/>
    <s v="CENSARA_AVG"/>
  </r>
  <r>
    <x v="32"/>
    <s v="Otero County"/>
    <x v="1788"/>
    <x v="32"/>
    <x v="1159"/>
    <s v="Las Animas Arch"/>
    <x v="66"/>
    <s v="Cambridge Arch-Central Kansas Uplift"/>
    <s v="CENSARA_EXTENSION"/>
  </r>
  <r>
    <x v="37"/>
    <s v="Hancock County"/>
    <x v="1789"/>
    <x v="37"/>
    <x v="118"/>
    <s v="Illinois Basin"/>
    <x v="52"/>
    <s v="Illinois Basin"/>
    <s v="CENSARA_2012"/>
  </r>
  <r>
    <x v="36"/>
    <s v="Coffey County"/>
    <x v="1790"/>
    <x v="36"/>
    <x v="1160"/>
    <s v="Forest City Basin"/>
    <x v="54"/>
    <s v="Forest City Basin"/>
    <s v="CENSARA_2012"/>
  </r>
  <r>
    <x v="32"/>
    <s v="Bent County"/>
    <x v="1791"/>
    <x v="32"/>
    <x v="1161"/>
    <s v="Las Animas Arch"/>
    <x v="66"/>
    <s v="Cambridge Arch-Central Kansas Uplift"/>
    <s v="CENSARA_EXTENSION"/>
  </r>
  <r>
    <x v="38"/>
    <s v="Camden County"/>
    <x v="1792"/>
    <x v="38"/>
    <x v="736"/>
    <s v="Atlantic Coast Basin"/>
    <x v="34"/>
    <m/>
    <s v="CENSARA_AVG"/>
  </r>
  <r>
    <x v="38"/>
    <s v="Currituck County"/>
    <x v="1776"/>
    <x v="38"/>
    <x v="1151"/>
    <s v="Atlantic Coast Basin"/>
    <x v="34"/>
    <m/>
    <s v="CENSARA_AVG"/>
  </r>
  <r>
    <x v="16"/>
    <s v="San Luis Obispo County"/>
    <x v="1793"/>
    <x v="16"/>
    <x v="1162"/>
    <s v="Coastal Basins"/>
    <x v="67"/>
    <m/>
    <s v="CENSARA_AVG"/>
  </r>
  <r>
    <x v="38"/>
    <s v="Currituck County"/>
    <x v="1776"/>
    <x v="38"/>
    <x v="1151"/>
    <s v="Atlantic Coast Basin"/>
    <x v="34"/>
    <m/>
    <s v="CENSARA_AVG"/>
  </r>
  <r>
    <x v="38"/>
    <s v="Currituck County"/>
    <x v="1776"/>
    <x v="38"/>
    <x v="1151"/>
    <s v="Atlantic Coast Basin"/>
    <x v="34"/>
    <m/>
    <s v="CENSARA_AVG"/>
  </r>
  <r>
    <x v="26"/>
    <s v="Franklin County"/>
    <x v="1794"/>
    <x v="26"/>
    <x v="108"/>
    <s v="Illinois Basin"/>
    <x v="52"/>
    <s v="Illinois Basin"/>
    <s v="CENSARA_2012"/>
  </r>
  <r>
    <x v="33"/>
    <s v="Bland County"/>
    <x v="1795"/>
    <x v="33"/>
    <x v="1163"/>
    <s v="Appalachian Basin (Eastern Overthrust Area)"/>
    <x v="38"/>
    <m/>
    <s v="CENSARA_AVG"/>
  </r>
  <r>
    <x v="33"/>
    <s v="Pulaski County"/>
    <x v="1796"/>
    <x v="33"/>
    <x v="778"/>
    <s v="Appalachian Basin (Eastern Overthrust Area)"/>
    <x v="38"/>
    <m/>
    <s v="CENSARA_AVG"/>
  </r>
  <r>
    <x v="34"/>
    <s v="Maries County"/>
    <x v="1797"/>
    <x v="34"/>
    <x v="1164"/>
    <s v="Ozark Uplift"/>
    <x v="61"/>
    <s v="Ozark Uplift"/>
    <s v="CENSARA_2012"/>
  </r>
  <r>
    <x v="36"/>
    <s v="Linn County"/>
    <x v="1798"/>
    <x v="36"/>
    <x v="181"/>
    <s v="Forest City Basin"/>
    <x v="54"/>
    <s v="Forest City Basin"/>
    <s v="CENSARA_2012"/>
  </r>
  <r>
    <x v="19"/>
    <s v="Clark County"/>
    <x v="1799"/>
    <x v="19"/>
    <x v="117"/>
    <s v="South Western Overthrust"/>
    <x v="55"/>
    <m/>
    <s v="CENSARA_AVG"/>
  </r>
  <r>
    <x v="32"/>
    <s v="Prowers County"/>
    <x v="1800"/>
    <x v="32"/>
    <x v="1165"/>
    <s v="Anadarko Basin"/>
    <x v="68"/>
    <s v="Anadarko Basin"/>
    <s v="CENSARA_2012"/>
  </r>
  <r>
    <x v="36"/>
    <s v="Anderson County"/>
    <x v="1801"/>
    <x v="36"/>
    <x v="1124"/>
    <s v="Forest City Basin"/>
    <x v="54"/>
    <s v="Forest City Basin"/>
    <s v="CENSARA_2012"/>
  </r>
  <r>
    <x v="33"/>
    <s v="Tazewell County"/>
    <x v="1802"/>
    <x v="33"/>
    <x v="849"/>
    <s v="Appalachian Basin (Eastern Overthrust Area)"/>
    <x v="38"/>
    <m/>
    <s v="CENSARA_AVG"/>
  </r>
  <r>
    <x v="32"/>
    <s v="Mineral County"/>
    <x v="1803"/>
    <x v="32"/>
    <x v="99"/>
    <s v="San Juan Mountains Prov"/>
    <x v="69"/>
    <m/>
    <s v="CENSARA_AVG"/>
  </r>
  <r>
    <x v="33"/>
    <s v="Mecklenburg County"/>
    <x v="1804"/>
    <x v="33"/>
    <x v="1166"/>
    <s v="Piedmont-Blue Ridge Prov"/>
    <x v="43"/>
    <m/>
    <s v="CENSARA_AVG"/>
  </r>
  <r>
    <x v="38"/>
    <s v="Gates County"/>
    <x v="1805"/>
    <x v="38"/>
    <x v="1167"/>
    <s v="Atlantic Coast Basin"/>
    <x v="34"/>
    <m/>
    <s v="CENSARA_AVG"/>
  </r>
  <r>
    <x v="38"/>
    <s v="Currituck County"/>
    <x v="1776"/>
    <x v="38"/>
    <x v="1151"/>
    <s v="Atlantic Coast Basin"/>
    <x v="34"/>
    <m/>
    <s v="CENSARA_AVG"/>
  </r>
  <r>
    <x v="36"/>
    <s v="Pawnee County"/>
    <x v="1806"/>
    <x v="36"/>
    <x v="949"/>
    <s v="Cambridge Arch-Central Kansas Uplift"/>
    <x v="46"/>
    <s v="Cambridge Arch-Central Kansas Uplift"/>
    <s v="CENSARA_2012"/>
  </r>
  <r>
    <x v="38"/>
    <s v="Currituck County"/>
    <x v="1776"/>
    <x v="38"/>
    <x v="1151"/>
    <s v="Atlantic Coast Basin"/>
    <x v="34"/>
    <m/>
    <s v="CENSARA_AVG"/>
  </r>
  <r>
    <x v="34"/>
    <s v="Washington County"/>
    <x v="1807"/>
    <x v="34"/>
    <x v="91"/>
    <s v="Ozark Uplift"/>
    <x v="61"/>
    <s v="Ozark Uplift"/>
    <s v="CENSARA_2012"/>
  </r>
  <r>
    <x v="37"/>
    <s v="Knott County"/>
    <x v="1808"/>
    <x v="37"/>
    <x v="1168"/>
    <s v="Appalachian Basin"/>
    <x v="30"/>
    <m/>
    <s v="CENSARA_AVG"/>
  </r>
  <r>
    <x v="33"/>
    <s v="Floyd County"/>
    <x v="1809"/>
    <x v="33"/>
    <x v="585"/>
    <s v="Piedmont-Blue Ridge Prov"/>
    <x v="43"/>
    <m/>
    <s v="CENSARA_AVG"/>
  </r>
  <r>
    <x v="36"/>
    <s v="Hamilton County"/>
    <x v="1810"/>
    <x v="36"/>
    <x v="283"/>
    <s v="Anadarko Basin"/>
    <x v="68"/>
    <s v="Anadarko Basin"/>
    <s v="CENSARA_2012"/>
  </r>
  <r>
    <x v="33"/>
    <s v="Emporia City"/>
    <x v="1811"/>
    <x v="33"/>
    <x v="1169"/>
    <s v="Piedmont-Blue Ridge Prov"/>
    <x v="43"/>
    <m/>
    <s v="CENSARA_AVG"/>
  </r>
  <r>
    <x v="37"/>
    <s v="Boyle County"/>
    <x v="1812"/>
    <x v="37"/>
    <x v="1170"/>
    <s v="Cincinnati Arch"/>
    <x v="51"/>
    <m/>
    <s v="CENSARA_AVG"/>
  </r>
  <r>
    <x v="37"/>
    <s v="Daviess County"/>
    <x v="1813"/>
    <x v="37"/>
    <x v="958"/>
    <s v="Illinois Basin"/>
    <x v="52"/>
    <s v="Illinois Basin"/>
    <s v="CENSARA_2012"/>
  </r>
  <r>
    <x v="38"/>
    <s v="Pasquotank County"/>
    <x v="1814"/>
    <x v="38"/>
    <x v="1171"/>
    <s v="Atlantic Coast Basin"/>
    <x v="34"/>
    <m/>
    <s v="CENSARA_AVG"/>
  </r>
  <r>
    <x v="38"/>
    <s v="Currituck County"/>
    <x v="1776"/>
    <x v="38"/>
    <x v="1151"/>
    <s v="Atlantic Coast Basin"/>
    <x v="34"/>
    <m/>
    <s v="CENSARA_AVG"/>
  </r>
  <r>
    <x v="34"/>
    <s v="Crawford County"/>
    <x v="1815"/>
    <x v="34"/>
    <x v="339"/>
    <s v="Ozark Uplift"/>
    <x v="61"/>
    <s v="Ozark Uplift"/>
    <s v="CENSARA_2012"/>
  </r>
  <r>
    <x v="37"/>
    <s v="Henderson County"/>
    <x v="1816"/>
    <x v="37"/>
    <x v="822"/>
    <s v="Illinois Basin"/>
    <x v="52"/>
    <s v="Illinois Basin"/>
    <s v="CENSARA_2012"/>
  </r>
  <r>
    <x v="38"/>
    <s v="Currituck County"/>
    <x v="1776"/>
    <x v="38"/>
    <x v="1151"/>
    <s v="Atlantic Coast Basin"/>
    <x v="34"/>
    <m/>
    <s v="CENSARA_AVG"/>
  </r>
  <r>
    <x v="36"/>
    <s v="Kearny County"/>
    <x v="1817"/>
    <x v="36"/>
    <x v="1172"/>
    <s v="Anadarko Basin"/>
    <x v="68"/>
    <s v="Anadarko Basin"/>
    <s v="CENSARA_2012"/>
  </r>
  <r>
    <x v="34"/>
    <s v="Camden County"/>
    <x v="1818"/>
    <x v="34"/>
    <x v="736"/>
    <s v="Ozark Uplift"/>
    <x v="61"/>
    <s v="Ozark Uplift"/>
    <s v="CENSARA_2012"/>
  </r>
  <r>
    <x v="36"/>
    <s v="Finney County"/>
    <x v="1819"/>
    <x v="36"/>
    <x v="1173"/>
    <s v="Anadarko Basin"/>
    <x v="68"/>
    <s v="Anadarko Basin"/>
    <s v="CENSARA_2012"/>
  </r>
  <r>
    <x v="33"/>
    <s v="Radford City"/>
    <x v="1820"/>
    <x v="33"/>
    <x v="1174"/>
    <s v="Appalachian Basin"/>
    <x v="30"/>
    <m/>
    <s v="CENSARA_AVG"/>
  </r>
  <r>
    <x v="37"/>
    <s v="Jackson County"/>
    <x v="1821"/>
    <x v="37"/>
    <x v="331"/>
    <s v="Appalachian Basin"/>
    <x v="30"/>
    <m/>
    <s v="CENSARA_AVG"/>
  </r>
  <r>
    <x v="34"/>
    <s v="Ste. Genevieve County"/>
    <x v="1822"/>
    <x v="34"/>
    <x v="1175"/>
    <s v="Ozark Uplift"/>
    <x v="61"/>
    <s v="Ozark Uplift"/>
    <s v="CENSARA_2012"/>
  </r>
  <r>
    <x v="38"/>
    <s v="Hertford County"/>
    <x v="1823"/>
    <x v="38"/>
    <x v="1176"/>
    <s v="Atlantic Coast Basin"/>
    <x v="34"/>
    <m/>
    <s v="CENSARA_AVG"/>
  </r>
  <r>
    <x v="37"/>
    <s v="Owsley County"/>
    <x v="1824"/>
    <x v="37"/>
    <x v="1177"/>
    <s v="Appalachian Basin"/>
    <x v="30"/>
    <m/>
    <s v="CENSARA_AVG"/>
  </r>
  <r>
    <x v="37"/>
    <s v="Marion County"/>
    <x v="1825"/>
    <x v="37"/>
    <x v="152"/>
    <s v="Cincinnati Arch"/>
    <x v="51"/>
    <m/>
    <s v="CENSARA_AVG"/>
  </r>
  <r>
    <x v="32"/>
    <s v="Huerfano County"/>
    <x v="1826"/>
    <x v="32"/>
    <x v="1178"/>
    <s v="Las Vegas-Raton Basin"/>
    <x v="73"/>
    <m/>
    <s v="CENSARA_AVG"/>
  </r>
  <r>
    <x v="36"/>
    <s v="Hodgeman County"/>
    <x v="1827"/>
    <x v="36"/>
    <x v="1179"/>
    <s v="Anadarko Basin"/>
    <x v="68"/>
    <s v="Anadarko Basin"/>
    <s v="CENSARA_2012"/>
  </r>
  <r>
    <x v="38"/>
    <s v="Currituck County"/>
    <x v="1776"/>
    <x v="38"/>
    <x v="1151"/>
    <s v="Atlantic Coast Basin"/>
    <x v="34"/>
    <m/>
    <s v="CENSARA_AVG"/>
  </r>
  <r>
    <x v="37"/>
    <s v="Lincoln County"/>
    <x v="1828"/>
    <x v="37"/>
    <x v="42"/>
    <s v="Cincinnati Arch"/>
    <x v="51"/>
    <m/>
    <s v="CENSARA_AVG"/>
  </r>
  <r>
    <x v="37"/>
    <s v="Larue County"/>
    <x v="1829"/>
    <x v="37"/>
    <x v="1180"/>
    <s v="Cincinnati Arch"/>
    <x v="51"/>
    <m/>
    <s v="CENSARA_AVG"/>
  </r>
  <r>
    <x v="34"/>
    <s v="Phelps County"/>
    <x v="1830"/>
    <x v="34"/>
    <x v="881"/>
    <s v="Ozark Uplift"/>
    <x v="61"/>
    <s v="Ozark Uplift"/>
    <s v="CENSARA_2012"/>
  </r>
  <r>
    <x v="38"/>
    <s v="Northampton County"/>
    <x v="1831"/>
    <x v="38"/>
    <x v="622"/>
    <s v="Atlantic Coast Basin"/>
    <x v="34"/>
    <m/>
    <s v="CENSARA_AVG"/>
  </r>
  <r>
    <x v="36"/>
    <s v="Stafford County"/>
    <x v="1832"/>
    <x v="36"/>
    <x v="955"/>
    <s v="Cambridge Arch-Central Kansas Uplift"/>
    <x v="46"/>
    <s v="Cambridge Arch-Central Kansas Uplift"/>
    <s v="CENSARA_2012"/>
  </r>
  <r>
    <x v="38"/>
    <s v="Currituck County"/>
    <x v="1776"/>
    <x v="38"/>
    <x v="1151"/>
    <s v="Atlantic Coast Basin"/>
    <x v="34"/>
    <m/>
    <s v="CENSARA_AVG"/>
  </r>
  <r>
    <x v="38"/>
    <s v="Currituck County"/>
    <x v="1776"/>
    <x v="38"/>
    <x v="1151"/>
    <s v="Atlantic Coast Basin"/>
    <x v="34"/>
    <m/>
    <s v="CENSARA_AVG"/>
  </r>
  <r>
    <x v="39"/>
    <s v="Mohave County"/>
    <x v="1833"/>
    <x v="39"/>
    <x v="1181"/>
    <s v="Plateau Sedimentary Prov"/>
    <x v="71"/>
    <m/>
    <s v="CENSARA_AVG"/>
  </r>
  <r>
    <x v="37"/>
    <s v="Perry County"/>
    <x v="1834"/>
    <x v="37"/>
    <x v="691"/>
    <s v="Appalachian Basin"/>
    <x v="30"/>
    <m/>
    <s v="CENSARA_AVG"/>
  </r>
  <r>
    <x v="34"/>
    <s v="St. Clair County"/>
    <x v="1835"/>
    <x v="34"/>
    <x v="510"/>
    <s v="Cherokee Platform"/>
    <x v="74"/>
    <s v="Cherokee Platform"/>
    <s v="CENSARA_2012"/>
  </r>
  <r>
    <x v="38"/>
    <s v="Currituck County"/>
    <x v="1776"/>
    <x v="38"/>
    <x v="1151"/>
    <s v="Atlantic Coast Basin"/>
    <x v="34"/>
    <m/>
    <s v="CENSARA_AVG"/>
  </r>
  <r>
    <x v="37"/>
    <s v="Union County"/>
    <x v="1836"/>
    <x v="37"/>
    <x v="171"/>
    <s v="Illinois Basin"/>
    <x v="52"/>
    <s v="Illinois Basin"/>
    <s v="CENSARA_2012"/>
  </r>
  <r>
    <x v="26"/>
    <s v="Gallatin County"/>
    <x v="1837"/>
    <x v="26"/>
    <x v="217"/>
    <s v="Illinois Basin"/>
    <x v="52"/>
    <s v="Illinois Basin"/>
    <s v="CENSARA_2012"/>
  </r>
  <r>
    <x v="34"/>
    <s v="St. Francois County"/>
    <x v="1838"/>
    <x v="34"/>
    <x v="1182"/>
    <s v="Ozark Uplift"/>
    <x v="61"/>
    <s v="Ozark Uplift"/>
    <s v="CENSARA_2012"/>
  </r>
  <r>
    <x v="38"/>
    <s v="Currituck County"/>
    <x v="1776"/>
    <x v="38"/>
    <x v="1151"/>
    <s v="Atlantic Coast Basin"/>
    <x v="34"/>
    <m/>
    <s v="CENSARA_AVG"/>
  </r>
  <r>
    <x v="33"/>
    <s v="Dickenson County"/>
    <x v="1839"/>
    <x v="33"/>
    <x v="1183"/>
    <s v="Appalachian Basin (Eastern Overthrust Area)"/>
    <x v="38"/>
    <m/>
    <s v="CENSARA_AVG"/>
  </r>
  <r>
    <x v="32"/>
    <s v="Montezuma County"/>
    <x v="1840"/>
    <x v="32"/>
    <x v="1184"/>
    <s v="Paradox Basin"/>
    <x v="62"/>
    <m/>
    <s v="CENSARA_AVG"/>
  </r>
  <r>
    <x v="38"/>
    <s v="Currituck County"/>
    <x v="1776"/>
    <x v="38"/>
    <x v="1151"/>
    <s v="Atlantic Coast Basin"/>
    <x v="34"/>
    <m/>
    <s v="CENSARA_AVG"/>
  </r>
  <r>
    <x v="32"/>
    <s v="Rio Grande County"/>
    <x v="1841"/>
    <x v="32"/>
    <x v="1185"/>
    <s v="San Luis Basin"/>
    <x v="70"/>
    <m/>
    <s v="CENSARA_AVG"/>
  </r>
  <r>
    <x v="38"/>
    <s v="Perquimans County"/>
    <x v="1842"/>
    <x v="38"/>
    <x v="1186"/>
    <s v="Atlantic Coast Basin"/>
    <x v="34"/>
    <m/>
    <s v="CENSARA_AVG"/>
  </r>
  <r>
    <x v="37"/>
    <s v="Rockcastle County"/>
    <x v="1843"/>
    <x v="37"/>
    <x v="1187"/>
    <s v="Appalachian Basin"/>
    <x v="30"/>
    <m/>
    <s v="CENSARA_AVG"/>
  </r>
  <r>
    <x v="38"/>
    <s v="Currituck County"/>
    <x v="1776"/>
    <x v="38"/>
    <x v="1151"/>
    <s v="Atlantic Coast Basin"/>
    <x v="34"/>
    <m/>
    <s v="CENSARA_AVG"/>
  </r>
  <r>
    <x v="26"/>
    <s v="Saline County"/>
    <x v="1844"/>
    <x v="26"/>
    <x v="888"/>
    <s v="Illinois Basin"/>
    <x v="52"/>
    <s v="Illinois Basin"/>
    <s v="CENSARA_2012"/>
  </r>
  <r>
    <x v="38"/>
    <s v="Currituck County"/>
    <x v="1776"/>
    <x v="38"/>
    <x v="1151"/>
    <s v="Atlantic Coast Basin"/>
    <x v="34"/>
    <m/>
    <s v="CENSARA_AVG"/>
  </r>
  <r>
    <x v="38"/>
    <s v="Dare County"/>
    <x v="1845"/>
    <x v="38"/>
    <x v="1188"/>
    <s v="Atlantic Coast Basin"/>
    <x v="34"/>
    <m/>
    <s v="CENSARA_AVG"/>
  </r>
  <r>
    <x v="26"/>
    <s v="Jackson County"/>
    <x v="1846"/>
    <x v="26"/>
    <x v="331"/>
    <s v="Illinois Basin"/>
    <x v="52"/>
    <s v="Illinois Basin"/>
    <s v="CENSARA_2012"/>
  </r>
  <r>
    <x v="33"/>
    <s v="Wythe County"/>
    <x v="1847"/>
    <x v="33"/>
    <x v="1189"/>
    <s v="Appalachian Basin (Eastern Overthrust Area)"/>
    <x v="38"/>
    <m/>
    <s v="CENSARA_AVG"/>
  </r>
  <r>
    <x v="38"/>
    <s v="Chowan County"/>
    <x v="1848"/>
    <x v="38"/>
    <x v="1190"/>
    <s v="Atlantic Coast Basin"/>
    <x v="34"/>
    <m/>
    <s v="CENSARA_AVG"/>
  </r>
  <r>
    <x v="38"/>
    <s v="Currituck County"/>
    <x v="1776"/>
    <x v="38"/>
    <x v="1151"/>
    <s v="Atlantic Coast Basin"/>
    <x v="34"/>
    <m/>
    <s v="CENSARA_AVG"/>
  </r>
  <r>
    <x v="37"/>
    <s v="Casey County"/>
    <x v="1849"/>
    <x v="37"/>
    <x v="1191"/>
    <s v="Cincinnati Arch"/>
    <x v="51"/>
    <m/>
    <s v="CENSARA_AVG"/>
  </r>
  <r>
    <x v="37"/>
    <s v="Ohio County"/>
    <x v="1850"/>
    <x v="37"/>
    <x v="817"/>
    <s v="Illinois Basin"/>
    <x v="52"/>
    <s v="Illinois Basin"/>
    <s v="CENSARA_2012"/>
  </r>
  <r>
    <x v="36"/>
    <s v="Reno County"/>
    <x v="1851"/>
    <x v="36"/>
    <x v="1192"/>
    <s v="Sedgwick Basin"/>
    <x v="72"/>
    <s v="Sedgwick Basin"/>
    <s v="CENSARA_2012"/>
  </r>
  <r>
    <x v="16"/>
    <s v="Kern County"/>
    <x v="1852"/>
    <x v="16"/>
    <x v="1193"/>
    <s v="San Joaquin Basin"/>
    <x v="63"/>
    <m/>
    <s v="CENSARA_AVG"/>
  </r>
  <r>
    <x v="36"/>
    <s v="Greenwood County"/>
    <x v="1853"/>
    <x v="36"/>
    <x v="1194"/>
    <s v="Cherokee Platform"/>
    <x v="74"/>
    <s v="Cherokee Platform"/>
    <s v="CENSARA_2012"/>
  </r>
  <r>
    <x v="36"/>
    <s v="Harvey County"/>
    <x v="1854"/>
    <x v="36"/>
    <x v="1195"/>
    <s v="Sedgwick Basin"/>
    <x v="72"/>
    <s v="Sedgwick Basin"/>
    <s v="CENSARA_2012"/>
  </r>
  <r>
    <x v="33"/>
    <s v="Henry County"/>
    <x v="1855"/>
    <x v="33"/>
    <x v="707"/>
    <s v="Piedmont-Blue Ridge Prov"/>
    <x v="43"/>
    <m/>
    <s v="CENSARA_AVG"/>
  </r>
  <r>
    <x v="26"/>
    <s v="Williamson County"/>
    <x v="1856"/>
    <x v="26"/>
    <x v="1196"/>
    <s v="Illinois Basin"/>
    <x v="52"/>
    <s v="Illinois Basin"/>
    <s v="CENSARA_2012"/>
  </r>
  <r>
    <x v="32"/>
    <s v="La Plata County"/>
    <x v="1857"/>
    <x v="32"/>
    <x v="1197"/>
    <s v="San Juan Basin"/>
    <x v="75"/>
    <m/>
    <s v="CENSARA_AVG"/>
  </r>
  <r>
    <x v="37"/>
    <s v="Letcher County"/>
    <x v="1858"/>
    <x v="37"/>
    <x v="1198"/>
    <s v="Appalachian Basin (Eastern Overthrust Area)"/>
    <x v="38"/>
    <m/>
    <s v="CENSARA_AVG"/>
  </r>
  <r>
    <x v="38"/>
    <s v="Warren County"/>
    <x v="1859"/>
    <x v="38"/>
    <x v="296"/>
    <s v="Piedmont-Blue Ridge Prov"/>
    <x v="43"/>
    <m/>
    <s v="CENSARA_AVG"/>
  </r>
  <r>
    <x v="33"/>
    <s v="Russell County"/>
    <x v="1860"/>
    <x v="33"/>
    <x v="1072"/>
    <s v="Appalachian Basin (Eastern Overthrust Area)"/>
    <x v="38"/>
    <m/>
    <s v="CENSARA_AVG"/>
  </r>
  <r>
    <x v="37"/>
    <s v="Clay County"/>
    <x v="1861"/>
    <x v="37"/>
    <x v="206"/>
    <s v="Appalachian Basin"/>
    <x v="30"/>
    <m/>
    <s v="CENSARA_AVG"/>
  </r>
  <r>
    <x v="38"/>
    <s v="Halifax County"/>
    <x v="1862"/>
    <x v="38"/>
    <x v="1157"/>
    <s v="Atlantic Coast Basin"/>
    <x v="34"/>
    <m/>
    <s v="CENSARA_AVG"/>
  </r>
  <r>
    <x v="34"/>
    <s v="Hickory County"/>
    <x v="1863"/>
    <x v="34"/>
    <x v="1199"/>
    <s v="Ozark Uplift"/>
    <x v="61"/>
    <s v="Ozark Uplift"/>
    <s v="CENSARA_2012"/>
  </r>
  <r>
    <x v="37"/>
    <s v="Leslie County"/>
    <x v="1864"/>
    <x v="37"/>
    <x v="1200"/>
    <s v="Appalachian Basin"/>
    <x v="30"/>
    <m/>
    <s v="CENSARA_AVG"/>
  </r>
  <r>
    <x v="34"/>
    <s v="Perry County"/>
    <x v="1865"/>
    <x v="34"/>
    <x v="691"/>
    <s v="Ozark Uplift"/>
    <x v="61"/>
    <s v="Ozark Uplift"/>
    <s v="CENSARA_2012"/>
  </r>
  <r>
    <x v="34"/>
    <s v="Pulaski County"/>
    <x v="1866"/>
    <x v="34"/>
    <x v="778"/>
    <s v="Ozark Uplift"/>
    <x v="61"/>
    <s v="Ozark Uplift"/>
    <s v="CENSARA_2012"/>
  </r>
  <r>
    <x v="38"/>
    <s v="Chowan County"/>
    <x v="1848"/>
    <x v="38"/>
    <x v="1190"/>
    <s v="Atlantic Coast Basin"/>
    <x v="34"/>
    <m/>
    <s v="CENSARA_AVG"/>
  </r>
  <r>
    <x v="33"/>
    <s v="Wise County"/>
    <x v="1867"/>
    <x v="33"/>
    <x v="1201"/>
    <s v="Appalachian Basin (Eastern Overthrust Area)"/>
    <x v="38"/>
    <m/>
    <s v="CENSARA_AVG"/>
  </r>
  <r>
    <x v="36"/>
    <s v="Edwards County"/>
    <x v="1868"/>
    <x v="36"/>
    <x v="1101"/>
    <s v="Anadarko Basin"/>
    <x v="68"/>
    <s v="Anadarko Basin"/>
    <s v="CENSARA_2012"/>
  </r>
  <r>
    <x v="28"/>
    <s v="Hawaii County"/>
    <x v="1869"/>
    <x v="28"/>
    <x v="1202"/>
    <s v="Not Assigned - SURVEY AVERAGE"/>
    <x v="1"/>
    <m/>
    <s v="CENSARA_2012"/>
  </r>
  <r>
    <x v="33"/>
    <s v="Carroll County"/>
    <x v="1870"/>
    <x v="33"/>
    <x v="220"/>
    <s v="Piedmont-Blue Ridge Prov"/>
    <x v="43"/>
    <m/>
    <s v="CENSARA_AVG"/>
  </r>
  <r>
    <x v="33"/>
    <s v="Patrick County"/>
    <x v="1871"/>
    <x v="33"/>
    <x v="1203"/>
    <s v="Piedmont-Blue Ridge Prov"/>
    <x v="43"/>
    <m/>
    <s v="CENSARA_AVG"/>
  </r>
  <r>
    <x v="32"/>
    <s v="Alamosa County"/>
    <x v="1872"/>
    <x v="32"/>
    <x v="1204"/>
    <s v="San Luis Basin"/>
    <x v="70"/>
    <m/>
    <s v="CENSARA_AVG"/>
  </r>
  <r>
    <x v="37"/>
    <s v="Grayson County"/>
    <x v="1873"/>
    <x v="37"/>
    <x v="1205"/>
    <s v="Illinois Basin"/>
    <x v="52"/>
    <s v="Illinois Basin"/>
    <s v="CENSARA_2012"/>
  </r>
  <r>
    <x v="34"/>
    <s v="Vernon County"/>
    <x v="1874"/>
    <x v="34"/>
    <x v="527"/>
    <s v="Cherokee Platform"/>
    <x v="74"/>
    <s v="Cherokee Platform"/>
    <s v="CENSARA_2012"/>
  </r>
  <r>
    <x v="36"/>
    <s v="Butler County"/>
    <x v="1875"/>
    <x v="36"/>
    <x v="619"/>
    <s v="Nemaha Uplift"/>
    <x v="57"/>
    <s v="Nemaha Uplift"/>
    <s v="CENSARA_2012"/>
  </r>
  <r>
    <x v="37"/>
    <s v="McLean County"/>
    <x v="1876"/>
    <x v="37"/>
    <x v="144"/>
    <s v="Illinois Basin"/>
    <x v="52"/>
    <s v="Illinois Basin"/>
    <s v="CENSARA_2012"/>
  </r>
  <r>
    <x v="38"/>
    <s v="Vance County"/>
    <x v="1877"/>
    <x v="38"/>
    <x v="1206"/>
    <s v="Piedmont-Blue Ridge Prov"/>
    <x v="43"/>
    <m/>
    <s v="CENSARA_AVG"/>
  </r>
  <r>
    <x v="37"/>
    <s v="Taylor County"/>
    <x v="1878"/>
    <x v="37"/>
    <x v="332"/>
    <s v="Cincinnati Arch"/>
    <x v="51"/>
    <m/>
    <s v="CENSARA_AVG"/>
  </r>
  <r>
    <x v="33"/>
    <s v="Smyth County"/>
    <x v="1879"/>
    <x v="33"/>
    <x v="1207"/>
    <s v="Appalachian Basin (Eastern Overthrust Area)"/>
    <x v="38"/>
    <m/>
    <s v="CENSARA_AVG"/>
  </r>
  <r>
    <x v="39"/>
    <s v="Coconino County"/>
    <x v="1880"/>
    <x v="39"/>
    <x v="1208"/>
    <s v="Plateau Sedimentary Prov"/>
    <x v="71"/>
    <m/>
    <s v="CENSARA_AVG"/>
  </r>
  <r>
    <x v="36"/>
    <s v="Bourbon County"/>
    <x v="1881"/>
    <x v="36"/>
    <x v="1080"/>
    <s v="Cherokee Platform"/>
    <x v="74"/>
    <s v="Cherokee Platform"/>
    <s v="CENSARA_2012"/>
  </r>
  <r>
    <x v="37"/>
    <s v="Laurel County"/>
    <x v="1882"/>
    <x v="37"/>
    <x v="1209"/>
    <s v="Appalachian Basin"/>
    <x v="30"/>
    <m/>
    <s v="CENSARA_AVG"/>
  </r>
  <r>
    <x v="38"/>
    <s v="Bertie County"/>
    <x v="1883"/>
    <x v="38"/>
    <x v="1210"/>
    <s v="Atlantic Coast Basin"/>
    <x v="34"/>
    <m/>
    <s v="CENSARA_AVG"/>
  </r>
  <r>
    <x v="36"/>
    <s v="Gray County"/>
    <x v="1884"/>
    <x v="36"/>
    <x v="1211"/>
    <s v="Anadarko Basin"/>
    <x v="68"/>
    <s v="Anadarko Basin"/>
    <s v="CENSARA_2012"/>
  </r>
  <r>
    <x v="38"/>
    <s v="Granville County"/>
    <x v="1885"/>
    <x v="38"/>
    <x v="1212"/>
    <s v="Piedmont-Blue Ridge Prov"/>
    <x v="43"/>
    <m/>
    <s v="CENSARA_AVG"/>
  </r>
  <r>
    <x v="36"/>
    <s v="Allen County"/>
    <x v="1886"/>
    <x v="36"/>
    <x v="752"/>
    <s v="Cherokee Platform"/>
    <x v="74"/>
    <s v="Cherokee Platform"/>
    <s v="CENSARA_2012"/>
  </r>
  <r>
    <x v="38"/>
    <s v="Dare County"/>
    <x v="1845"/>
    <x v="38"/>
    <x v="1188"/>
    <s v="Atlantic Coast Basin"/>
    <x v="34"/>
    <m/>
    <s v="CENSARA_AVG"/>
  </r>
  <r>
    <x v="32"/>
    <s v="Las Animas County"/>
    <x v="1887"/>
    <x v="32"/>
    <x v="1213"/>
    <s v="Las Vegas-Raton Basin"/>
    <x v="73"/>
    <m/>
    <s v="CENSARA_AVG"/>
  </r>
  <r>
    <x v="36"/>
    <s v="Woodson County"/>
    <x v="1888"/>
    <x v="36"/>
    <x v="1214"/>
    <s v="Cherokee Platform"/>
    <x v="74"/>
    <s v="Cherokee Platform"/>
    <s v="CENSARA_2012"/>
  </r>
  <r>
    <x v="38"/>
    <s v="Dare County"/>
    <x v="1845"/>
    <x v="38"/>
    <x v="1188"/>
    <s v="Atlantic Coast Basin"/>
    <x v="34"/>
    <m/>
    <s v="CENSARA_AVG"/>
  </r>
  <r>
    <x v="38"/>
    <s v="Dare County"/>
    <x v="1845"/>
    <x v="38"/>
    <x v="1188"/>
    <s v="Atlantic Coast Basin"/>
    <x v="34"/>
    <m/>
    <s v="CENSARA_AVG"/>
  </r>
  <r>
    <x v="37"/>
    <s v="Webster County"/>
    <x v="1889"/>
    <x v="37"/>
    <x v="656"/>
    <s v="Illinois Basin"/>
    <x v="52"/>
    <s v="Illinois Basin"/>
    <s v="CENSARA_2012"/>
  </r>
  <r>
    <x v="37"/>
    <s v="Green County"/>
    <x v="1890"/>
    <x v="37"/>
    <x v="604"/>
    <s v="Cincinnati Arch"/>
    <x v="51"/>
    <m/>
    <s v="CENSARA_AVG"/>
  </r>
  <r>
    <x v="38"/>
    <s v="Dare County"/>
    <x v="1845"/>
    <x v="38"/>
    <x v="1188"/>
    <s v="Atlantic Coast Basin"/>
    <x v="34"/>
    <m/>
    <s v="CENSARA_AVG"/>
  </r>
  <r>
    <x v="37"/>
    <s v="Pulaski County"/>
    <x v="1891"/>
    <x v="37"/>
    <x v="778"/>
    <s v="Cincinnati Arch"/>
    <x v="51"/>
    <m/>
    <s v="CENSARA_AVG"/>
  </r>
  <r>
    <x v="33"/>
    <s v="Danville City"/>
    <x v="1892"/>
    <x v="33"/>
    <x v="1215"/>
    <s v="Piedmont-Blue Ridge Prov"/>
    <x v="43"/>
    <m/>
    <s v="CENSARA_AVG"/>
  </r>
  <r>
    <x v="33"/>
    <s v="Martinsville City"/>
    <x v="1893"/>
    <x v="33"/>
    <x v="1216"/>
    <s v="Piedmont-Blue Ridge Prov"/>
    <x v="43"/>
    <m/>
    <s v="CENSARA_AVG"/>
  </r>
  <r>
    <x v="38"/>
    <s v="Person County"/>
    <x v="1894"/>
    <x v="38"/>
    <x v="1217"/>
    <s v="Piedmont-Blue Ridge Prov"/>
    <x v="43"/>
    <m/>
    <s v="CENSARA_AVG"/>
  </r>
  <r>
    <x v="37"/>
    <s v="Hart County"/>
    <x v="1895"/>
    <x v="37"/>
    <x v="1218"/>
    <s v="Cincinnati Arch"/>
    <x v="51"/>
    <m/>
    <s v="CENSARA_AVG"/>
  </r>
  <r>
    <x v="34"/>
    <s v="Laclede County"/>
    <x v="1896"/>
    <x v="34"/>
    <x v="1219"/>
    <s v="Ozark Uplift"/>
    <x v="61"/>
    <s v="Ozark Uplift"/>
    <s v="CENSARA_2012"/>
  </r>
  <r>
    <x v="37"/>
    <s v="Hopkins County"/>
    <x v="1897"/>
    <x v="37"/>
    <x v="1220"/>
    <s v="Illinois Basin"/>
    <x v="52"/>
    <s v="Illinois Basin"/>
    <s v="CENSARA_2012"/>
  </r>
  <r>
    <x v="34"/>
    <s v="Dallas County"/>
    <x v="1898"/>
    <x v="34"/>
    <x v="746"/>
    <s v="Ozark Uplift"/>
    <x v="61"/>
    <s v="Ozark Uplift"/>
    <s v="CENSARA_2012"/>
  </r>
  <r>
    <x v="36"/>
    <s v="Ford County"/>
    <x v="1899"/>
    <x v="36"/>
    <x v="815"/>
    <s v="Anadarko Basin"/>
    <x v="68"/>
    <s v="Anadarko Basin"/>
    <s v="CENSARA_2012"/>
  </r>
  <r>
    <x v="38"/>
    <s v="Dare County"/>
    <x v="1845"/>
    <x v="38"/>
    <x v="1188"/>
    <s v="Atlantic Coast Basin"/>
    <x v="34"/>
    <m/>
    <s v="CENSARA_AVG"/>
  </r>
  <r>
    <x v="38"/>
    <s v="Dare County"/>
    <x v="1845"/>
    <x v="38"/>
    <x v="1188"/>
    <s v="Atlantic Coast Basin"/>
    <x v="34"/>
    <m/>
    <s v="CENSARA_AVG"/>
  </r>
  <r>
    <x v="32"/>
    <s v="Costilla County"/>
    <x v="1900"/>
    <x v="32"/>
    <x v="1221"/>
    <s v="San Luis Basin"/>
    <x v="70"/>
    <m/>
    <s v="CENSARA_AVG"/>
  </r>
  <r>
    <x v="38"/>
    <s v="Dare County"/>
    <x v="1845"/>
    <x v="38"/>
    <x v="1188"/>
    <s v="Atlantic Coast Basin"/>
    <x v="34"/>
    <m/>
    <s v="CENSARA_AVG"/>
  </r>
  <r>
    <x v="38"/>
    <s v="Caswell County"/>
    <x v="1901"/>
    <x v="38"/>
    <x v="1222"/>
    <s v="Piedmont-Blue Ridge Prov"/>
    <x v="43"/>
    <m/>
    <s v="CENSARA_AVG"/>
  </r>
  <r>
    <x v="26"/>
    <s v="Hardin County"/>
    <x v="1902"/>
    <x v="26"/>
    <x v="663"/>
    <s v="Illinois Basin"/>
    <x v="52"/>
    <s v="Illinois Basin"/>
    <s v="CENSARA_2012"/>
  </r>
  <r>
    <x v="34"/>
    <s v="Cedar County"/>
    <x v="1903"/>
    <x v="34"/>
    <x v="633"/>
    <s v="Cherokee Platform"/>
    <x v="74"/>
    <s v="Cherokee Platform"/>
    <s v="CENSARA_2012"/>
  </r>
  <r>
    <x v="33"/>
    <s v="Washington County"/>
    <x v="1904"/>
    <x v="33"/>
    <x v="91"/>
    <s v="Appalachian Basin (Eastern Overthrust Area)"/>
    <x v="38"/>
    <m/>
    <s v="CENSARA_AVG"/>
  </r>
  <r>
    <x v="38"/>
    <s v="Tyrrell County"/>
    <x v="1905"/>
    <x v="38"/>
    <x v="1223"/>
    <s v="Atlantic Coast Basin"/>
    <x v="34"/>
    <m/>
    <s v="CENSARA_AVG"/>
  </r>
  <r>
    <x v="38"/>
    <s v="Dare County"/>
    <x v="1845"/>
    <x v="38"/>
    <x v="1188"/>
    <s v="Atlantic Coast Basin"/>
    <x v="34"/>
    <m/>
    <s v="CENSARA_AVG"/>
  </r>
  <r>
    <x v="34"/>
    <s v="Dent County"/>
    <x v="1906"/>
    <x v="34"/>
    <x v="1224"/>
    <s v="Ozark Uplift"/>
    <x v="61"/>
    <s v="Ozark Uplift"/>
    <s v="CENSARA_2012"/>
  </r>
  <r>
    <x v="33"/>
    <s v="Grayson County"/>
    <x v="1907"/>
    <x v="33"/>
    <x v="1205"/>
    <s v="Piedmont-Blue Ridge Prov"/>
    <x v="43"/>
    <m/>
    <s v="CENSARA_AVG"/>
  </r>
  <r>
    <x v="26"/>
    <s v="Pope County"/>
    <x v="1908"/>
    <x v="26"/>
    <x v="313"/>
    <s v="Illinois Basin"/>
    <x v="52"/>
    <s v="Illinois Basin"/>
    <s v="CENSARA_2012"/>
  </r>
  <r>
    <x v="37"/>
    <s v="Adair County"/>
    <x v="1909"/>
    <x v="37"/>
    <x v="795"/>
    <s v="Cincinnati Arch"/>
    <x v="51"/>
    <m/>
    <s v="CENSARA_AVG"/>
  </r>
  <r>
    <x v="38"/>
    <s v="Dare County"/>
    <x v="1845"/>
    <x v="38"/>
    <x v="1188"/>
    <s v="Atlantic Coast Basin"/>
    <x v="34"/>
    <m/>
    <s v="CENSARA_AVG"/>
  </r>
  <r>
    <x v="38"/>
    <s v="Dare County"/>
    <x v="1845"/>
    <x v="38"/>
    <x v="1188"/>
    <s v="Atlantic Coast Basin"/>
    <x v="34"/>
    <m/>
    <s v="CENSARA_AVG"/>
  </r>
  <r>
    <x v="36"/>
    <s v="Sedgwick County"/>
    <x v="1910"/>
    <x v="36"/>
    <x v="838"/>
    <s v="Sedgwick Basin"/>
    <x v="72"/>
    <s v="Sedgwick Basin"/>
    <s v="CENSARA_2012"/>
  </r>
  <r>
    <x v="34"/>
    <s v="Iron County"/>
    <x v="1911"/>
    <x v="34"/>
    <x v="239"/>
    <s v="Ozark Uplift"/>
    <x v="61"/>
    <s v="Ozark Uplift"/>
    <s v="CENSARA_2012"/>
  </r>
  <r>
    <x v="32"/>
    <s v="Archuleta County"/>
    <x v="1912"/>
    <x v="32"/>
    <x v="1225"/>
    <s v="San Juan Basin"/>
    <x v="75"/>
    <m/>
    <s v="CENSARA_AVG"/>
  </r>
  <r>
    <x v="26"/>
    <s v="Johnson County"/>
    <x v="1913"/>
    <x v="26"/>
    <x v="392"/>
    <s v="Illinois Basin"/>
    <x v="52"/>
    <s v="Illinois Basin"/>
    <s v="CENSARA_2012"/>
  </r>
  <r>
    <x v="37"/>
    <s v="Crittenden County"/>
    <x v="1914"/>
    <x v="37"/>
    <x v="1226"/>
    <s v="Illinois Basin"/>
    <x v="52"/>
    <s v="Illinois Basin"/>
    <s v="CENSARA_2012"/>
  </r>
  <r>
    <x v="38"/>
    <s v="Rockingham County"/>
    <x v="1915"/>
    <x v="38"/>
    <x v="305"/>
    <s v="Piedmont-Blue Ridge Prov"/>
    <x v="43"/>
    <m/>
    <s v="CENSARA_AVG"/>
  </r>
  <r>
    <x v="37"/>
    <s v="Harlan County"/>
    <x v="1916"/>
    <x v="37"/>
    <x v="935"/>
    <s v="Appalachian Basin (Eastern Overthrust Area)"/>
    <x v="38"/>
    <m/>
    <s v="CENSARA_AVG"/>
  </r>
  <r>
    <x v="34"/>
    <s v="Polk County"/>
    <x v="1917"/>
    <x v="34"/>
    <x v="133"/>
    <s v="Ozark Uplift"/>
    <x v="61"/>
    <s v="Ozark Uplift"/>
    <s v="CENSARA_2012"/>
  </r>
  <r>
    <x v="26"/>
    <s v="Union County"/>
    <x v="1918"/>
    <x v="26"/>
    <x v="171"/>
    <s v="Illinois Basin"/>
    <x v="52"/>
    <s v="Illinois Basin"/>
    <s v="CENSARA_2012"/>
  </r>
  <r>
    <x v="33"/>
    <s v="Norton City"/>
    <x v="1919"/>
    <x v="33"/>
    <x v="1227"/>
    <s v="Appalachian Basin"/>
    <x v="30"/>
    <m/>
    <s v="CENSARA_AVG"/>
  </r>
  <r>
    <x v="37"/>
    <s v="Butler County"/>
    <x v="1920"/>
    <x v="37"/>
    <x v="619"/>
    <s v="Illinois Basin"/>
    <x v="52"/>
    <s v="Illinois Basin"/>
    <s v="CENSARA_2012"/>
  </r>
  <r>
    <x v="38"/>
    <s v="Washington County"/>
    <x v="1921"/>
    <x v="38"/>
    <x v="91"/>
    <s v="Atlantic Coast Basin"/>
    <x v="34"/>
    <m/>
    <s v="CENSARA_AVG"/>
  </r>
  <r>
    <x v="38"/>
    <s v="Dare County"/>
    <x v="1845"/>
    <x v="38"/>
    <x v="1188"/>
    <s v="Atlantic Coast Basin"/>
    <x v="34"/>
    <m/>
    <s v="CENSARA_AVG"/>
  </r>
  <r>
    <x v="38"/>
    <s v="Dare County"/>
    <x v="1845"/>
    <x v="38"/>
    <x v="1188"/>
    <s v="Atlantic Coast Basin"/>
    <x v="34"/>
    <m/>
    <s v="CENSARA_AVG"/>
  </r>
  <r>
    <x v="37"/>
    <s v="Edmonson County"/>
    <x v="1922"/>
    <x v="37"/>
    <x v="1228"/>
    <s v="Cincinnati Arch"/>
    <x v="51"/>
    <m/>
    <s v="CENSARA_AVG"/>
  </r>
  <r>
    <x v="36"/>
    <s v="Stanton County"/>
    <x v="1923"/>
    <x v="36"/>
    <x v="728"/>
    <s v="Anadarko Basin"/>
    <x v="68"/>
    <s v="Anadarko Basin"/>
    <s v="CENSARA_2012"/>
  </r>
  <r>
    <x v="38"/>
    <s v="Dare County"/>
    <x v="1845"/>
    <x v="38"/>
    <x v="1188"/>
    <s v="Atlantic Coast Basin"/>
    <x v="34"/>
    <m/>
    <s v="CENSARA_AVG"/>
  </r>
  <r>
    <x v="34"/>
    <s v="Madison County"/>
    <x v="1924"/>
    <x v="34"/>
    <x v="241"/>
    <s v="Ozark Uplift"/>
    <x v="61"/>
    <s v="Ozark Uplift"/>
    <s v="CENSARA_2012"/>
  </r>
  <r>
    <x v="38"/>
    <s v="Dare County"/>
    <x v="1845"/>
    <x v="38"/>
    <x v="1188"/>
    <s v="Atlantic Coast Basin"/>
    <x v="34"/>
    <m/>
    <s v="CENSARA_AVG"/>
  </r>
  <r>
    <x v="36"/>
    <s v="Pratt County"/>
    <x v="1925"/>
    <x v="36"/>
    <x v="1229"/>
    <s v="Cambridge Arch-Central Kansas Uplift"/>
    <x v="46"/>
    <s v="Cambridge Arch-Central Kansas Uplift"/>
    <s v="CENSARA_2012"/>
  </r>
  <r>
    <x v="37"/>
    <s v="Muhlenberg County"/>
    <x v="1926"/>
    <x v="37"/>
    <x v="1230"/>
    <s v="Illinois Basin"/>
    <x v="52"/>
    <s v="Illinois Basin"/>
    <s v="CENSARA_2012"/>
  </r>
  <r>
    <x v="38"/>
    <s v="Dare County"/>
    <x v="1845"/>
    <x v="38"/>
    <x v="1188"/>
    <s v="Atlantic Coast Basin"/>
    <x v="34"/>
    <m/>
    <s v="CENSARA_AVG"/>
  </r>
  <r>
    <x v="34"/>
    <s v="Cape Girardeau County"/>
    <x v="1927"/>
    <x v="34"/>
    <x v="1231"/>
    <s v="Ozark Uplift"/>
    <x v="61"/>
    <s v="Ozark Uplift"/>
    <s v="CENSARA_2012"/>
  </r>
  <r>
    <x v="38"/>
    <s v="Dare County"/>
    <x v="1845"/>
    <x v="38"/>
    <x v="1188"/>
    <s v="Atlantic Coast Basin"/>
    <x v="34"/>
    <m/>
    <s v="CENSARA_AVG"/>
  </r>
  <r>
    <x v="38"/>
    <s v="Dare County"/>
    <x v="1845"/>
    <x v="38"/>
    <x v="1188"/>
    <s v="Atlantic Coast Basin"/>
    <x v="34"/>
    <m/>
    <s v="CENSARA_AVG"/>
  </r>
  <r>
    <x v="39"/>
    <s v="Navajo County"/>
    <x v="1928"/>
    <x v="39"/>
    <x v="1232"/>
    <s v="Black Mesa Basin"/>
    <x v="76"/>
    <m/>
    <s v="CENSARA_AVG"/>
  </r>
  <r>
    <x v="33"/>
    <s v="Galax City"/>
    <x v="1929"/>
    <x v="33"/>
    <x v="1233"/>
    <s v="Piedmont-Blue Ridge Prov"/>
    <x v="43"/>
    <m/>
    <s v="CENSARA_AVG"/>
  </r>
  <r>
    <x v="36"/>
    <s v="Grant County"/>
    <x v="1930"/>
    <x v="36"/>
    <x v="52"/>
    <s v="Anadarko Basin"/>
    <x v="68"/>
    <s v="Anadarko Basin"/>
    <s v="CENSARA_2012"/>
  </r>
  <r>
    <x v="38"/>
    <s v="Franklin County"/>
    <x v="1931"/>
    <x v="38"/>
    <x v="108"/>
    <s v="Piedmont-Blue Ridge Prov"/>
    <x v="43"/>
    <m/>
    <s v="CENSARA_AVG"/>
  </r>
  <r>
    <x v="33"/>
    <s v="Scott County"/>
    <x v="1932"/>
    <x v="33"/>
    <x v="404"/>
    <s v="Appalachian Basin (Eastern Overthrust Area)"/>
    <x v="38"/>
    <m/>
    <s v="CENSARA_AVG"/>
  </r>
  <r>
    <x v="34"/>
    <s v="Bollinger County"/>
    <x v="1933"/>
    <x v="34"/>
    <x v="1234"/>
    <s v="Ozark Uplift"/>
    <x v="61"/>
    <s v="Ozark Uplift"/>
    <s v="CENSARA_2012"/>
  </r>
  <r>
    <x v="38"/>
    <s v="Stokes County"/>
    <x v="1934"/>
    <x v="38"/>
    <x v="1235"/>
    <s v="Piedmont-Blue Ridge Prov"/>
    <x v="43"/>
    <m/>
    <s v="CENSARA_AVG"/>
  </r>
  <r>
    <x v="37"/>
    <s v="Russell County"/>
    <x v="1935"/>
    <x v="37"/>
    <x v="1072"/>
    <s v="Cincinnati Arch"/>
    <x v="51"/>
    <m/>
    <s v="CENSARA_AVG"/>
  </r>
  <r>
    <x v="37"/>
    <s v="Knox County"/>
    <x v="1936"/>
    <x v="37"/>
    <x v="186"/>
    <s v="Appalachian Basin"/>
    <x v="30"/>
    <m/>
    <s v="CENSARA_AVG"/>
  </r>
  <r>
    <x v="36"/>
    <s v="Haskell County"/>
    <x v="1937"/>
    <x v="36"/>
    <x v="1236"/>
    <s v="Anadarko Basin"/>
    <x v="68"/>
    <s v="Anadarko Basin"/>
    <s v="CENSARA_2012"/>
  </r>
  <r>
    <x v="38"/>
    <s v="Edgecombe County"/>
    <x v="1938"/>
    <x v="38"/>
    <x v="1237"/>
    <s v="Atlantic Coast Basin"/>
    <x v="34"/>
    <m/>
    <s v="CENSARA_AVG"/>
  </r>
  <r>
    <x v="32"/>
    <s v="Conejos County"/>
    <x v="1939"/>
    <x v="32"/>
    <x v="1238"/>
    <s v="San Luis Basin"/>
    <x v="70"/>
    <m/>
    <s v="CENSARA_AVG"/>
  </r>
  <r>
    <x v="32"/>
    <s v="Baca County"/>
    <x v="1940"/>
    <x v="32"/>
    <x v="1239"/>
    <s v="Anadarko Basin"/>
    <x v="68"/>
    <s v="Anadarko Basin"/>
    <s v="CENSARA_2012"/>
  </r>
  <r>
    <x v="38"/>
    <s v="Nash County"/>
    <x v="1941"/>
    <x v="38"/>
    <x v="1240"/>
    <s v="Piedmont-Blue Ridge Prov"/>
    <x v="43"/>
    <m/>
    <s v="CENSARA_AVG"/>
  </r>
  <r>
    <x v="38"/>
    <s v="Martin County"/>
    <x v="1942"/>
    <x v="38"/>
    <x v="531"/>
    <s v="Atlantic Coast Basin"/>
    <x v="34"/>
    <m/>
    <s v="CENSARA_AVG"/>
  </r>
  <r>
    <x v="34"/>
    <s v="Reynolds County"/>
    <x v="1943"/>
    <x v="34"/>
    <x v="1241"/>
    <s v="Ozark Uplift"/>
    <x v="61"/>
    <s v="Ozark Uplift"/>
    <s v="CENSARA_2012"/>
  </r>
  <r>
    <x v="33"/>
    <s v="Lee County"/>
    <x v="1944"/>
    <x v="33"/>
    <x v="714"/>
    <s v="Appalachian Basin (Eastern Overthrust Area)"/>
    <x v="38"/>
    <m/>
    <s v="CENSARA_AVG"/>
  </r>
  <r>
    <x v="36"/>
    <s v="Kiowa County"/>
    <x v="1945"/>
    <x v="36"/>
    <x v="1122"/>
    <s v="Anadarko Basin"/>
    <x v="68"/>
    <s v="Anadarko Basin"/>
    <s v="CENSARA_2012"/>
  </r>
  <r>
    <x v="38"/>
    <s v="Surry County"/>
    <x v="1946"/>
    <x v="38"/>
    <x v="1090"/>
    <s v="Piedmont-Blue Ridge Prov"/>
    <x v="43"/>
    <m/>
    <s v="CENSARA_AVG"/>
  </r>
  <r>
    <x v="37"/>
    <s v="Livingston County"/>
    <x v="1947"/>
    <x v="37"/>
    <x v="454"/>
    <s v="Illinois Basin"/>
    <x v="52"/>
    <s v="Illinois Basin"/>
    <s v="CENSARA_2012"/>
  </r>
  <r>
    <x v="37"/>
    <s v="Caldwell County"/>
    <x v="1948"/>
    <x v="37"/>
    <x v="995"/>
    <s v="Illinois Basin"/>
    <x v="52"/>
    <s v="Illinois Basin"/>
    <s v="CENSARA_2012"/>
  </r>
  <r>
    <x v="36"/>
    <s v="Neosho County"/>
    <x v="1949"/>
    <x v="36"/>
    <x v="1242"/>
    <s v="Cherokee Platform"/>
    <x v="74"/>
    <s v="Cherokee Platform"/>
    <s v="CENSARA_2012"/>
  </r>
  <r>
    <x v="37"/>
    <s v="Bell County"/>
    <x v="1950"/>
    <x v="37"/>
    <x v="1243"/>
    <s v="Appalachian Basin (Eastern Overthrust Area)"/>
    <x v="38"/>
    <m/>
    <s v="CENSARA_AVG"/>
  </r>
  <r>
    <x v="36"/>
    <s v="Kingman County"/>
    <x v="1951"/>
    <x v="36"/>
    <x v="1244"/>
    <s v="Sedgwick Basin"/>
    <x v="72"/>
    <s v="Sedgwick Basin"/>
    <s v="CENSARA_2012"/>
  </r>
  <r>
    <x v="36"/>
    <s v="Wilson County"/>
    <x v="1952"/>
    <x v="36"/>
    <x v="1245"/>
    <s v="Cherokee Platform"/>
    <x v="74"/>
    <s v="Cherokee Platform"/>
    <s v="CENSARA_2012"/>
  </r>
  <r>
    <x v="37"/>
    <s v="Metcalfe County"/>
    <x v="1953"/>
    <x v="37"/>
    <x v="1246"/>
    <s v="Cincinnati Arch"/>
    <x v="51"/>
    <m/>
    <s v="CENSARA_AVG"/>
  </r>
  <r>
    <x v="39"/>
    <s v="Apache County"/>
    <x v="1954"/>
    <x v="39"/>
    <x v="1247"/>
    <s v="Black Mesa Basin"/>
    <x v="76"/>
    <m/>
    <s v="CENSARA_AVG"/>
  </r>
  <r>
    <x v="37"/>
    <s v="Barren County"/>
    <x v="1955"/>
    <x v="37"/>
    <x v="1248"/>
    <s v="Cincinnati Arch"/>
    <x v="51"/>
    <m/>
    <s v="CENSARA_AVG"/>
  </r>
  <r>
    <x v="34"/>
    <s v="Texas County"/>
    <x v="1956"/>
    <x v="34"/>
    <x v="1249"/>
    <s v="Ozark Uplift"/>
    <x v="61"/>
    <s v="Ozark Uplift"/>
    <s v="CENSARA_2012"/>
  </r>
  <r>
    <x v="38"/>
    <s v="Alleghany County"/>
    <x v="1957"/>
    <x v="38"/>
    <x v="1061"/>
    <s v="Piedmont-Blue Ridge Prov"/>
    <x v="43"/>
    <m/>
    <s v="CENSARA_AVG"/>
  </r>
  <r>
    <x v="38"/>
    <s v="Durham County"/>
    <x v="1958"/>
    <x v="38"/>
    <x v="1250"/>
    <s v="Piedmont-Blue Ridge Prov"/>
    <x v="43"/>
    <m/>
    <s v="CENSARA_AVG"/>
  </r>
  <r>
    <x v="36"/>
    <s v="Crawford County"/>
    <x v="1959"/>
    <x v="36"/>
    <x v="339"/>
    <s v="Cherokee Platform"/>
    <x v="74"/>
    <s v="Cherokee Platform"/>
    <s v="CENSARA_2012"/>
  </r>
  <r>
    <x v="37"/>
    <s v="Whitley County"/>
    <x v="1960"/>
    <x v="37"/>
    <x v="759"/>
    <s v="Appalachian Basin"/>
    <x v="30"/>
    <m/>
    <s v="CENSARA_AVG"/>
  </r>
  <r>
    <x v="16"/>
    <s v="San Bernardino County"/>
    <x v="1961"/>
    <x v="16"/>
    <x v="1251"/>
    <s v="Mojave Basin"/>
    <x v="77"/>
    <m/>
    <s v="CENSARA_AVG"/>
  </r>
  <r>
    <x v="38"/>
    <s v="Orange County"/>
    <x v="1962"/>
    <x v="38"/>
    <x v="248"/>
    <s v="Piedmont-Blue Ridge Prov"/>
    <x v="43"/>
    <m/>
    <s v="CENSARA_AVG"/>
  </r>
  <r>
    <x v="34"/>
    <s v="Barton County"/>
    <x v="1963"/>
    <x v="34"/>
    <x v="1131"/>
    <s v="Cherokee Platform"/>
    <x v="74"/>
    <s v="Cherokee Platform"/>
    <s v="CENSARA_2012"/>
  </r>
  <r>
    <x v="37"/>
    <s v="Warren County"/>
    <x v="1964"/>
    <x v="37"/>
    <x v="296"/>
    <s v="Cincinnati Arch"/>
    <x v="51"/>
    <m/>
    <s v="CENSARA_AVG"/>
  </r>
  <r>
    <x v="37"/>
    <s v="McCreary County"/>
    <x v="1965"/>
    <x v="37"/>
    <x v="1252"/>
    <s v="Appalachian Basin"/>
    <x v="30"/>
    <m/>
    <s v="CENSARA_AVG"/>
  </r>
  <r>
    <x v="38"/>
    <s v="Ashe County"/>
    <x v="1966"/>
    <x v="38"/>
    <x v="1253"/>
    <s v="Piedmont-Blue Ridge Prov"/>
    <x v="43"/>
    <m/>
    <s v="CENSARA_AVG"/>
  </r>
  <r>
    <x v="38"/>
    <s v="Hyde County"/>
    <x v="1967"/>
    <x v="38"/>
    <x v="396"/>
    <s v="Atlantic Coast Basin"/>
    <x v="34"/>
    <m/>
    <s v="CENSARA_AVG"/>
  </r>
  <r>
    <x v="40"/>
    <s v="Johnson County"/>
    <x v="1968"/>
    <x v="40"/>
    <x v="392"/>
    <s v="Piedmont-Blue Ridge Prov"/>
    <x v="43"/>
    <m/>
    <s v="CENSARA_AVG"/>
  </r>
  <r>
    <x v="37"/>
    <s v="Wayne County"/>
    <x v="1969"/>
    <x v="37"/>
    <x v="390"/>
    <s v="Cincinnati Arch"/>
    <x v="51"/>
    <m/>
    <s v="CENSARA_AVG"/>
  </r>
  <r>
    <x v="26"/>
    <s v="Massac County"/>
    <x v="1970"/>
    <x v="26"/>
    <x v="1254"/>
    <s v="Illinois Basin"/>
    <x v="52"/>
    <s v="Illinois Basin"/>
    <s v="CENSARA_2012"/>
  </r>
  <r>
    <x v="38"/>
    <s v="Alamance County"/>
    <x v="1971"/>
    <x v="38"/>
    <x v="1255"/>
    <s v="Piedmont-Blue Ridge Prov"/>
    <x v="43"/>
    <m/>
    <s v="CENSARA_AVG"/>
  </r>
  <r>
    <x v="41"/>
    <s v="San Juan County"/>
    <x v="1972"/>
    <x v="41"/>
    <x v="28"/>
    <s v="San Juan Basin"/>
    <x v="75"/>
    <m/>
    <s v="CENSARA_AVG"/>
  </r>
  <r>
    <x v="40"/>
    <s v="Sullivan County"/>
    <x v="1973"/>
    <x v="40"/>
    <x v="293"/>
    <s v="Appalachian Basin (Eastern Overthrust Area)"/>
    <x v="38"/>
    <m/>
    <s v="CENSARA_AVG"/>
  </r>
  <r>
    <x v="34"/>
    <s v="Dade County"/>
    <x v="1974"/>
    <x v="34"/>
    <x v="1256"/>
    <s v="Ozark Uplift"/>
    <x v="61"/>
    <s v="Ozark Uplift"/>
    <s v="CENSARA_2012"/>
  </r>
  <r>
    <x v="33"/>
    <s v="Bristol City"/>
    <x v="1975"/>
    <x v="33"/>
    <x v="1257"/>
    <s v="Appalachian Basin"/>
    <x v="30"/>
    <m/>
    <s v="CENSARA_AVG"/>
  </r>
  <r>
    <x v="38"/>
    <s v="Dare County"/>
    <x v="1845"/>
    <x v="38"/>
    <x v="1188"/>
    <s v="Atlantic Coast Basin"/>
    <x v="34"/>
    <m/>
    <s v="CENSARA_AVG"/>
  </r>
  <r>
    <x v="36"/>
    <s v="Elk County"/>
    <x v="1976"/>
    <x v="36"/>
    <x v="610"/>
    <s v="Cherokee Platform"/>
    <x v="74"/>
    <s v="Cherokee Platform"/>
    <s v="CENSARA_2012"/>
  </r>
  <r>
    <x v="26"/>
    <s v="Pulaski County"/>
    <x v="1977"/>
    <x v="26"/>
    <x v="778"/>
    <s v="Illinois Basin"/>
    <x v="52"/>
    <s v="Illinois Basin"/>
    <s v="CENSARA_2012"/>
  </r>
  <r>
    <x v="26"/>
    <s v="Alexander County"/>
    <x v="1978"/>
    <x v="26"/>
    <x v="1258"/>
    <s v="Illinois Basin"/>
    <x v="52"/>
    <s v="Illinois Basin"/>
    <s v="CENSARA_2012"/>
  </r>
  <r>
    <x v="38"/>
    <s v="Guilford County"/>
    <x v="1979"/>
    <x v="38"/>
    <x v="1259"/>
    <s v="Piedmont-Blue Ridge Prov"/>
    <x v="43"/>
    <m/>
    <s v="CENSARA_AVG"/>
  </r>
  <r>
    <x v="34"/>
    <s v="Wright County"/>
    <x v="1980"/>
    <x v="34"/>
    <x v="342"/>
    <s v="Ozark Uplift"/>
    <x v="61"/>
    <s v="Ozark Uplift"/>
    <s v="CENSARA_2012"/>
  </r>
  <r>
    <x v="38"/>
    <s v="Dare County"/>
    <x v="1845"/>
    <x v="38"/>
    <x v="1188"/>
    <s v="Atlantic Coast Basin"/>
    <x v="34"/>
    <m/>
    <s v="CENSARA_AVG"/>
  </r>
  <r>
    <x v="37"/>
    <s v="Christian County"/>
    <x v="1981"/>
    <x v="37"/>
    <x v="967"/>
    <s v="Illinois Basin"/>
    <x v="52"/>
    <s v="Illinois Basin"/>
    <s v="CENSARA_2012"/>
  </r>
  <r>
    <x v="34"/>
    <s v="Shannon County"/>
    <x v="1982"/>
    <x v="34"/>
    <x v="542"/>
    <s v="Ozark Uplift"/>
    <x v="61"/>
    <s v="Ozark Uplift"/>
    <s v="CENSARA_2012"/>
  </r>
  <r>
    <x v="34"/>
    <s v="Webster County"/>
    <x v="1983"/>
    <x v="34"/>
    <x v="656"/>
    <s v="Ozark Uplift"/>
    <x v="61"/>
    <s v="Ozark Uplift"/>
    <s v="CENSARA_2012"/>
  </r>
  <r>
    <x v="38"/>
    <s v="Wake County"/>
    <x v="1984"/>
    <x v="38"/>
    <x v="1260"/>
    <s v="Piedmont-Blue Ridge Prov"/>
    <x v="43"/>
    <m/>
    <s v="CENSARA_AVG"/>
  </r>
  <r>
    <x v="38"/>
    <s v="Wilkes County"/>
    <x v="1985"/>
    <x v="38"/>
    <x v="1261"/>
    <s v="Piedmont-Blue Ridge Prov"/>
    <x v="43"/>
    <m/>
    <s v="CENSARA_AVG"/>
  </r>
  <r>
    <x v="38"/>
    <s v="Beaufort County"/>
    <x v="1986"/>
    <x v="38"/>
    <x v="1262"/>
    <s v="Atlantic Coast Basin"/>
    <x v="34"/>
    <m/>
    <s v="CENSARA_AVG"/>
  </r>
  <r>
    <x v="38"/>
    <s v="Pitt County"/>
    <x v="1987"/>
    <x v="38"/>
    <x v="1263"/>
    <s v="Atlantic Coast Basin"/>
    <x v="34"/>
    <m/>
    <s v="CENSARA_AVG"/>
  </r>
  <r>
    <x v="38"/>
    <s v="Dare County"/>
    <x v="1845"/>
    <x v="38"/>
    <x v="1188"/>
    <s v="Atlantic Coast Basin"/>
    <x v="34"/>
    <m/>
    <s v="CENSARA_AVG"/>
  </r>
  <r>
    <x v="36"/>
    <s v="Meade County"/>
    <x v="1988"/>
    <x v="36"/>
    <x v="367"/>
    <s v="Anadarko Basin"/>
    <x v="68"/>
    <s v="Anadarko Basin"/>
    <s v="CENSARA_2012"/>
  </r>
  <r>
    <x v="37"/>
    <s v="Cumberland County"/>
    <x v="1989"/>
    <x v="37"/>
    <x v="227"/>
    <s v="Cincinnati Arch"/>
    <x v="51"/>
    <m/>
    <s v="CENSARA_AVG"/>
  </r>
  <r>
    <x v="38"/>
    <s v="Forsyth County"/>
    <x v="1990"/>
    <x v="38"/>
    <x v="1264"/>
    <s v="Piedmont-Blue Ridge Prov"/>
    <x v="43"/>
    <m/>
    <s v="CENSARA_AVG"/>
  </r>
  <r>
    <x v="37"/>
    <s v="Lyon County"/>
    <x v="1991"/>
    <x v="37"/>
    <x v="431"/>
    <s v="Illinois Basin"/>
    <x v="52"/>
    <s v="Illinois Basin"/>
    <s v="CENSARA_2012"/>
  </r>
  <r>
    <x v="36"/>
    <s v="Clark County"/>
    <x v="1992"/>
    <x v="36"/>
    <x v="117"/>
    <s v="Anadarko Basin"/>
    <x v="68"/>
    <s v="Anadarko Basin"/>
    <s v="CENSARA_2012"/>
  </r>
  <r>
    <x v="34"/>
    <s v="Wayne County"/>
    <x v="1993"/>
    <x v="34"/>
    <x v="390"/>
    <s v="Ozark Uplift"/>
    <x v="61"/>
    <s v="Ozark Uplift"/>
    <s v="CENSARA_2012"/>
  </r>
  <r>
    <x v="37"/>
    <s v="Logan County"/>
    <x v="1994"/>
    <x v="37"/>
    <x v="244"/>
    <s v="Illinois Basin"/>
    <x v="52"/>
    <s v="Illinois Basin"/>
    <s v="CENSARA_2012"/>
  </r>
  <r>
    <x v="37"/>
    <s v="Ballard County"/>
    <x v="1995"/>
    <x v="37"/>
    <x v="1265"/>
    <s v="Upper Mississippi Embaymnt"/>
    <x v="78"/>
    <s v="Illinois Basin"/>
    <s v="CENSARA_EXTENSION"/>
  </r>
  <r>
    <x v="37"/>
    <s v="McCracken County"/>
    <x v="1996"/>
    <x v="37"/>
    <x v="1266"/>
    <s v="Upper Mississippi Embaymnt"/>
    <x v="78"/>
    <s v="Illinois Basin"/>
    <s v="CENSARA_EXTENSION"/>
  </r>
  <r>
    <x v="40"/>
    <s v="Hawkins County"/>
    <x v="1997"/>
    <x v="40"/>
    <x v="1267"/>
    <s v="Appalachian Basin (Eastern Overthrust Area)"/>
    <x v="38"/>
    <m/>
    <s v="CENSARA_AVG"/>
  </r>
  <r>
    <x v="40"/>
    <s v="Carter County"/>
    <x v="1998"/>
    <x v="40"/>
    <x v="259"/>
    <s v="Piedmont-Blue Ridge Prov"/>
    <x v="43"/>
    <m/>
    <s v="CENSARA_AVG"/>
  </r>
  <r>
    <x v="16"/>
    <s v="Santa Barbara County"/>
    <x v="1999"/>
    <x v="16"/>
    <x v="1268"/>
    <s v="Santa Maria Basin"/>
    <x v="79"/>
    <m/>
    <s v="CENSARA_AVG"/>
  </r>
  <r>
    <x v="38"/>
    <s v="Wilson County"/>
    <x v="2000"/>
    <x v="38"/>
    <x v="1245"/>
    <s v="Atlantic Coast Basin"/>
    <x v="34"/>
    <m/>
    <s v="CENSARA_AVG"/>
  </r>
  <r>
    <x v="34"/>
    <s v="Scott County"/>
    <x v="2001"/>
    <x v="34"/>
    <x v="404"/>
    <s v="Illinois Basin"/>
    <x v="52"/>
    <s v="Illinois Basin"/>
    <s v="CENSARA_2012"/>
  </r>
  <r>
    <x v="36"/>
    <s v="Morton County"/>
    <x v="2002"/>
    <x v="36"/>
    <x v="213"/>
    <s v="Anadarko Basin"/>
    <x v="68"/>
    <s v="Anadarko Basin"/>
    <s v="CENSARA_2012"/>
  </r>
  <r>
    <x v="37"/>
    <s v="Clinton County"/>
    <x v="2003"/>
    <x v="37"/>
    <x v="203"/>
    <s v="Cincinnati Arch"/>
    <x v="51"/>
    <m/>
    <s v="CENSARA_AVG"/>
  </r>
  <r>
    <x v="37"/>
    <s v="Todd County"/>
    <x v="2004"/>
    <x v="37"/>
    <x v="258"/>
    <s v="Illinois Basin"/>
    <x v="52"/>
    <s v="Illinois Basin"/>
    <s v="CENSARA_2012"/>
  </r>
  <r>
    <x v="36"/>
    <s v="Barber County"/>
    <x v="2005"/>
    <x v="36"/>
    <x v="1269"/>
    <s v="Sedgwick Basin"/>
    <x v="72"/>
    <s v="Sedgwick Basin"/>
    <s v="CENSARA_2012"/>
  </r>
  <r>
    <x v="34"/>
    <s v="Greene County"/>
    <x v="2006"/>
    <x v="34"/>
    <x v="430"/>
    <s v="Ozark Uplift"/>
    <x v="61"/>
    <s v="Ozark Uplift"/>
    <s v="CENSARA_2012"/>
  </r>
  <r>
    <x v="38"/>
    <s v="Yadkin County"/>
    <x v="2007"/>
    <x v="38"/>
    <x v="1270"/>
    <s v="Piedmont-Blue Ridge Prov"/>
    <x v="43"/>
    <m/>
    <s v="CENSARA_AVG"/>
  </r>
  <r>
    <x v="40"/>
    <s v="Hancock County"/>
    <x v="2008"/>
    <x v="40"/>
    <x v="118"/>
    <s v="Appalachian Basin (Eastern Overthrust Area)"/>
    <x v="38"/>
    <m/>
    <s v="CENSARA_AVG"/>
  </r>
  <r>
    <x v="36"/>
    <s v="Stevens County"/>
    <x v="2009"/>
    <x v="36"/>
    <x v="36"/>
    <s v="Anadarko Basin"/>
    <x v="68"/>
    <s v="Anadarko Basin"/>
    <s v="CENSARA_2012"/>
  </r>
  <r>
    <x v="36"/>
    <s v="Cowley County"/>
    <x v="2010"/>
    <x v="36"/>
    <x v="1271"/>
    <s v="Nemaha Uplift"/>
    <x v="57"/>
    <s v="Nemaha Uplift"/>
    <s v="CENSARA_2012"/>
  </r>
  <r>
    <x v="36"/>
    <s v="Sumner County"/>
    <x v="2011"/>
    <x v="36"/>
    <x v="1272"/>
    <s v="Sedgwick Basin"/>
    <x v="72"/>
    <s v="Sedgwick Basin"/>
    <s v="CENSARA_2012"/>
  </r>
  <r>
    <x v="41"/>
    <s v="Rio Arriba County"/>
    <x v="2012"/>
    <x v="41"/>
    <x v="1273"/>
    <s v="San Juan Basin"/>
    <x v="75"/>
    <m/>
    <s v="CENSARA_AVG"/>
  </r>
  <r>
    <x v="36"/>
    <s v="Seward County"/>
    <x v="2013"/>
    <x v="36"/>
    <x v="844"/>
    <s v="Anadarko Basin"/>
    <x v="68"/>
    <s v="Anadarko Basin"/>
    <s v="CENSARA_2012"/>
  </r>
  <r>
    <x v="37"/>
    <s v="Allen County"/>
    <x v="2014"/>
    <x v="37"/>
    <x v="752"/>
    <s v="Cincinnati Arch"/>
    <x v="51"/>
    <m/>
    <s v="CENSARA_AVG"/>
  </r>
  <r>
    <x v="38"/>
    <s v="Watauga County"/>
    <x v="2015"/>
    <x v="38"/>
    <x v="1274"/>
    <s v="Piedmont-Blue Ridge Prov"/>
    <x v="43"/>
    <m/>
    <s v="CENSARA_AVG"/>
  </r>
  <r>
    <x v="36"/>
    <s v="Comanche County"/>
    <x v="2016"/>
    <x v="36"/>
    <x v="1275"/>
    <s v="Anadarko Basin"/>
    <x v="68"/>
    <s v="Anadarko Basin"/>
    <s v="CENSARA_2012"/>
  </r>
  <r>
    <x v="40"/>
    <s v="Claiborne County"/>
    <x v="2017"/>
    <x v="40"/>
    <x v="1276"/>
    <s v="Appalachian Basin (Eastern Overthrust Area)"/>
    <x v="38"/>
    <m/>
    <s v="CENSARA_AVG"/>
  </r>
  <r>
    <x v="37"/>
    <s v="Monroe County"/>
    <x v="2018"/>
    <x v="37"/>
    <x v="409"/>
    <s v="Cincinnati Arch"/>
    <x v="51"/>
    <m/>
    <s v="CENSARA_AVG"/>
  </r>
  <r>
    <x v="36"/>
    <s v="Labette County"/>
    <x v="2019"/>
    <x v="36"/>
    <x v="1277"/>
    <s v="Cherokee Platform"/>
    <x v="74"/>
    <s v="Cherokee Platform"/>
    <s v="CENSARA_2012"/>
  </r>
  <r>
    <x v="36"/>
    <s v="Montgomery County"/>
    <x v="2020"/>
    <x v="36"/>
    <x v="373"/>
    <s v="Cherokee Platform"/>
    <x v="74"/>
    <s v="Cherokee Platform"/>
    <s v="CENSARA_2012"/>
  </r>
  <r>
    <x v="37"/>
    <s v="Marshall County"/>
    <x v="2021"/>
    <x v="37"/>
    <x v="113"/>
    <s v="Upper Mississippi Embaymnt"/>
    <x v="78"/>
    <s v="Illinois Basin"/>
    <s v="CENSARA_EXTENSION"/>
  </r>
  <r>
    <x v="36"/>
    <s v="Harper County"/>
    <x v="2022"/>
    <x v="36"/>
    <x v="1278"/>
    <s v="Sedgwick Basin"/>
    <x v="72"/>
    <s v="Sedgwick Basin"/>
    <s v="CENSARA_2012"/>
  </r>
  <r>
    <x v="34"/>
    <s v="Jasper County"/>
    <x v="2023"/>
    <x v="34"/>
    <x v="741"/>
    <s v="Ozark Uplift"/>
    <x v="61"/>
    <s v="Ozark Uplift"/>
    <s v="CENSARA_2012"/>
  </r>
  <r>
    <x v="40"/>
    <s v="Washington County"/>
    <x v="2024"/>
    <x v="40"/>
    <x v="91"/>
    <s v="Appalachian Basin (Eastern Overthrust Area)"/>
    <x v="38"/>
    <m/>
    <s v="CENSARA_AVG"/>
  </r>
  <r>
    <x v="38"/>
    <s v="Johnston County"/>
    <x v="2025"/>
    <x v="38"/>
    <x v="1279"/>
    <s v="Piedmont-Blue Ridge Prov"/>
    <x v="43"/>
    <m/>
    <s v="CENSARA_AVG"/>
  </r>
  <r>
    <x v="37"/>
    <s v="Trigg County"/>
    <x v="2026"/>
    <x v="37"/>
    <x v="1280"/>
    <s v="Illinois Basin"/>
    <x v="52"/>
    <s v="Illinois Basin"/>
    <s v="CENSARA_2012"/>
  </r>
  <r>
    <x v="36"/>
    <s v="Cherokee County"/>
    <x v="2027"/>
    <x v="36"/>
    <x v="629"/>
    <s v="Cherokee Platform"/>
    <x v="74"/>
    <s v="Cherokee Platform"/>
    <s v="CENSARA_2012"/>
  </r>
  <r>
    <x v="38"/>
    <s v="Hyde County"/>
    <x v="1967"/>
    <x v="38"/>
    <x v="396"/>
    <s v="Atlantic Coast Basin"/>
    <x v="34"/>
    <m/>
    <s v="CENSARA_AVG"/>
  </r>
  <r>
    <x v="37"/>
    <s v="Simpson County"/>
    <x v="2028"/>
    <x v="37"/>
    <x v="1281"/>
    <s v="Cincinnati Arch"/>
    <x v="51"/>
    <m/>
    <s v="CENSARA_AVG"/>
  </r>
  <r>
    <x v="34"/>
    <s v="Stoddard County"/>
    <x v="2029"/>
    <x v="34"/>
    <x v="1282"/>
    <s v="Illinois Basin"/>
    <x v="52"/>
    <s v="Illinois Basin"/>
    <s v="CENSARA_2012"/>
  </r>
  <r>
    <x v="38"/>
    <s v="Dare County"/>
    <x v="1845"/>
    <x v="38"/>
    <x v="1188"/>
    <s v="Atlantic Coast Basin"/>
    <x v="34"/>
    <m/>
    <s v="CENSARA_AVG"/>
  </r>
  <r>
    <x v="41"/>
    <s v="Taos County"/>
    <x v="2030"/>
    <x v="41"/>
    <x v="1283"/>
    <s v="San Luis Basin"/>
    <x v="70"/>
    <m/>
    <s v="CENSARA_AVG"/>
  </r>
  <r>
    <x v="38"/>
    <s v="Dare County"/>
    <x v="1845"/>
    <x v="38"/>
    <x v="1188"/>
    <s v="Atlantic Coast Basin"/>
    <x v="34"/>
    <m/>
    <s v="CENSARA_AVG"/>
  </r>
  <r>
    <x v="38"/>
    <s v="Dare County"/>
    <x v="1845"/>
    <x v="38"/>
    <x v="1188"/>
    <s v="Atlantic Coast Basin"/>
    <x v="34"/>
    <m/>
    <s v="CENSARA_AVG"/>
  </r>
  <r>
    <x v="38"/>
    <s v="Dare County"/>
    <x v="1845"/>
    <x v="38"/>
    <x v="1188"/>
    <s v="Atlantic Coast Basin"/>
    <x v="34"/>
    <m/>
    <s v="CENSARA_AVG"/>
  </r>
  <r>
    <x v="38"/>
    <s v="Dare County"/>
    <x v="1845"/>
    <x v="38"/>
    <x v="1188"/>
    <s v="Atlantic Coast Basin"/>
    <x v="34"/>
    <m/>
    <s v="CENSARA_AVG"/>
  </r>
  <r>
    <x v="38"/>
    <s v="Dare County"/>
    <x v="1845"/>
    <x v="38"/>
    <x v="1188"/>
    <s v="Atlantic Coast Basin"/>
    <x v="34"/>
    <m/>
    <s v="CENSARA_AVG"/>
  </r>
  <r>
    <x v="40"/>
    <s v="Campbell County"/>
    <x v="2031"/>
    <x v="40"/>
    <x v="297"/>
    <s v="Appalachian Basin (Eastern Overthrust Area)"/>
    <x v="38"/>
    <m/>
    <s v="CENSARA_AVG"/>
  </r>
  <r>
    <x v="38"/>
    <s v="Dare County"/>
    <x v="1845"/>
    <x v="38"/>
    <x v="1188"/>
    <s v="Atlantic Coast Basin"/>
    <x v="34"/>
    <m/>
    <s v="CENSARA_AVG"/>
  </r>
  <r>
    <x v="34"/>
    <s v="Lawrence County"/>
    <x v="2032"/>
    <x v="34"/>
    <x v="415"/>
    <s v="Ozark Uplift"/>
    <x v="61"/>
    <s v="Ozark Uplift"/>
    <s v="CENSARA_2012"/>
  </r>
  <r>
    <x v="40"/>
    <s v="Greene County"/>
    <x v="2033"/>
    <x v="40"/>
    <x v="430"/>
    <s v="Appalachian Basin (Eastern Overthrust Area)"/>
    <x v="38"/>
    <m/>
    <s v="CENSARA_AVG"/>
  </r>
  <r>
    <x v="38"/>
    <s v="Hyde County"/>
    <x v="1967"/>
    <x v="38"/>
    <x v="396"/>
    <s v="Atlantic Coast Basin"/>
    <x v="34"/>
    <m/>
    <s v="CENSARA_AVG"/>
  </r>
  <r>
    <x v="34"/>
    <s v="Mississippi County"/>
    <x v="2034"/>
    <x v="34"/>
    <x v="1284"/>
    <s v="Illinois Basin"/>
    <x v="52"/>
    <s v="Illinois Basin"/>
    <s v="CENSARA_2012"/>
  </r>
  <r>
    <x v="38"/>
    <s v="Chatham County"/>
    <x v="2035"/>
    <x v="38"/>
    <x v="1285"/>
    <s v="Piedmont-Blue Ridge Prov"/>
    <x v="43"/>
    <m/>
    <s v="CENSARA_AVG"/>
  </r>
  <r>
    <x v="38"/>
    <s v="Beaufort County"/>
    <x v="1986"/>
    <x v="38"/>
    <x v="1262"/>
    <s v="Atlantic Coast Basin"/>
    <x v="34"/>
    <m/>
    <s v="CENSARA_AVG"/>
  </r>
  <r>
    <x v="38"/>
    <s v="Greene County"/>
    <x v="2036"/>
    <x v="38"/>
    <x v="430"/>
    <s v="Atlantic Coast Basin"/>
    <x v="34"/>
    <m/>
    <s v="CENSARA_AVG"/>
  </r>
  <r>
    <x v="40"/>
    <s v="Scott County"/>
    <x v="2037"/>
    <x v="40"/>
    <x v="404"/>
    <s v="Appalachian Basin"/>
    <x v="30"/>
    <m/>
    <s v="CENSARA_AVG"/>
  </r>
  <r>
    <x v="36"/>
    <s v="Chautauqua County"/>
    <x v="2038"/>
    <x v="36"/>
    <x v="532"/>
    <s v="Cherokee Platform"/>
    <x v="74"/>
    <s v="Cherokee Platform"/>
    <s v="CENSARA_2012"/>
  </r>
  <r>
    <x v="41"/>
    <s v="Colfax County"/>
    <x v="2039"/>
    <x v="41"/>
    <x v="769"/>
    <s v="Las Vegas-Raton Basin"/>
    <x v="73"/>
    <m/>
    <s v="CENSARA_AVG"/>
  </r>
  <r>
    <x v="38"/>
    <s v="Avery County"/>
    <x v="2040"/>
    <x v="38"/>
    <x v="1286"/>
    <s v="Piedmont-Blue Ridge Prov"/>
    <x v="43"/>
    <m/>
    <s v="CENSARA_AVG"/>
  </r>
  <r>
    <x v="38"/>
    <s v="Davidson County"/>
    <x v="2041"/>
    <x v="38"/>
    <x v="1287"/>
    <s v="Piedmont-Blue Ridge Prov"/>
    <x v="43"/>
    <m/>
    <s v="CENSARA_AVG"/>
  </r>
  <r>
    <x v="38"/>
    <s v="Davie County"/>
    <x v="2042"/>
    <x v="38"/>
    <x v="1288"/>
    <s v="Piedmont-Blue Ridge Prov"/>
    <x v="43"/>
    <m/>
    <s v="CENSARA_AVG"/>
  </r>
  <r>
    <x v="40"/>
    <s v="Pickett County"/>
    <x v="2043"/>
    <x v="40"/>
    <x v="1289"/>
    <s v="Cincinnati Arch"/>
    <x v="51"/>
    <m/>
    <s v="CENSARA_AVG"/>
  </r>
  <r>
    <x v="34"/>
    <s v="Carter County"/>
    <x v="2044"/>
    <x v="34"/>
    <x v="259"/>
    <s v="Ozark Uplift"/>
    <x v="61"/>
    <s v="Ozark Uplift"/>
    <s v="CENSARA_2012"/>
  </r>
  <r>
    <x v="37"/>
    <s v="Graves County"/>
    <x v="2045"/>
    <x v="37"/>
    <x v="1290"/>
    <s v="Upper Mississippi Embaymnt"/>
    <x v="78"/>
    <s v="Illinois Basin"/>
    <s v="CENSARA_EXTENSION"/>
  </r>
  <r>
    <x v="38"/>
    <s v="Randolph County"/>
    <x v="2046"/>
    <x v="38"/>
    <x v="856"/>
    <s v="Piedmont-Blue Ridge Prov"/>
    <x v="43"/>
    <m/>
    <s v="CENSARA_AVG"/>
  </r>
  <r>
    <x v="38"/>
    <s v="Hyde County"/>
    <x v="1967"/>
    <x v="38"/>
    <x v="396"/>
    <s v="Atlantic Coast Basin"/>
    <x v="34"/>
    <m/>
    <s v="CENSARA_AVG"/>
  </r>
  <r>
    <x v="38"/>
    <s v="Hyde County"/>
    <x v="1967"/>
    <x v="38"/>
    <x v="396"/>
    <s v="Atlantic Coast Basin"/>
    <x v="34"/>
    <m/>
    <s v="CENSARA_AVG"/>
  </r>
  <r>
    <x v="37"/>
    <s v="Carlisle County"/>
    <x v="2047"/>
    <x v="37"/>
    <x v="1291"/>
    <s v="Upper Mississippi Embaymnt"/>
    <x v="78"/>
    <s v="Illinois Basin"/>
    <s v="CENSARA_EXTENSION"/>
  </r>
  <r>
    <x v="38"/>
    <s v="Hyde County"/>
    <x v="1967"/>
    <x v="38"/>
    <x v="396"/>
    <s v="Atlantic Coast Basin"/>
    <x v="34"/>
    <m/>
    <s v="CENSARA_AVG"/>
  </r>
  <r>
    <x v="40"/>
    <s v="Grainger County"/>
    <x v="2048"/>
    <x v="40"/>
    <x v="1292"/>
    <s v="Appalachian Basin (Eastern Overthrust Area)"/>
    <x v="38"/>
    <m/>
    <s v="CENSARA_AVG"/>
  </r>
  <r>
    <x v="40"/>
    <s v="Clay County"/>
    <x v="2049"/>
    <x v="40"/>
    <x v="206"/>
    <s v="Cincinnati Arch"/>
    <x v="51"/>
    <m/>
    <s v="CENSARA_AVG"/>
  </r>
  <r>
    <x v="38"/>
    <s v="Iredell County"/>
    <x v="2050"/>
    <x v="38"/>
    <x v="1293"/>
    <s v="Piedmont-Blue Ridge Prov"/>
    <x v="43"/>
    <m/>
    <s v="CENSARA_AVG"/>
  </r>
  <r>
    <x v="38"/>
    <s v="Wayne County"/>
    <x v="2051"/>
    <x v="38"/>
    <x v="390"/>
    <s v="Atlantic Coast Basin"/>
    <x v="34"/>
    <m/>
    <s v="CENSARA_AVG"/>
  </r>
  <r>
    <x v="40"/>
    <s v="Fentress County"/>
    <x v="2052"/>
    <x v="40"/>
    <x v="1294"/>
    <s v="Appalachian Basin"/>
    <x v="30"/>
    <m/>
    <s v="CENSARA_AVG"/>
  </r>
  <r>
    <x v="38"/>
    <s v="Hyde County"/>
    <x v="1967"/>
    <x v="38"/>
    <x v="396"/>
    <s v="Atlantic Coast Basin"/>
    <x v="34"/>
    <m/>
    <s v="CENSARA_AVG"/>
  </r>
  <r>
    <x v="40"/>
    <s v="Unicoi County"/>
    <x v="2053"/>
    <x v="40"/>
    <x v="1295"/>
    <s v="Appalachian Basin (Eastern Overthrust Area)"/>
    <x v="38"/>
    <m/>
    <s v="CENSARA_AVG"/>
  </r>
  <r>
    <x v="38"/>
    <s v="Beaufort County"/>
    <x v="1986"/>
    <x v="38"/>
    <x v="1262"/>
    <s v="Atlantic Coast Basin"/>
    <x v="34"/>
    <m/>
    <s v="CENSARA_AVG"/>
  </r>
  <r>
    <x v="41"/>
    <s v="Union County"/>
    <x v="2054"/>
    <x v="41"/>
    <x v="171"/>
    <s v="Sierra Grande Uplift"/>
    <x v="80"/>
    <m/>
    <s v="CENSARA_AVG"/>
  </r>
  <r>
    <x v="40"/>
    <s v="Union County"/>
    <x v="2055"/>
    <x v="40"/>
    <x v="171"/>
    <s v="Appalachian Basin (Eastern Overthrust Area)"/>
    <x v="38"/>
    <m/>
    <s v="CENSARA_AVG"/>
  </r>
  <r>
    <x v="38"/>
    <s v="Beaufort County"/>
    <x v="1986"/>
    <x v="38"/>
    <x v="1262"/>
    <s v="Atlantic Coast Basin"/>
    <x v="34"/>
    <m/>
    <s v="CENSARA_AVG"/>
  </r>
  <r>
    <x v="38"/>
    <s v="Hyde County"/>
    <x v="1967"/>
    <x v="38"/>
    <x v="396"/>
    <s v="Atlantic Coast Basin"/>
    <x v="34"/>
    <m/>
    <s v="CENSARA_AVG"/>
  </r>
  <r>
    <x v="38"/>
    <s v="Pamlico County"/>
    <x v="2056"/>
    <x v="38"/>
    <x v="1296"/>
    <s v="Atlantic Coast Basin"/>
    <x v="34"/>
    <m/>
    <s v="CENSARA_AVG"/>
  </r>
  <r>
    <x v="38"/>
    <s v="Pamlico County"/>
    <x v="2056"/>
    <x v="38"/>
    <x v="1296"/>
    <s v="Atlantic Coast Basin"/>
    <x v="34"/>
    <m/>
    <s v="CENSARA_AVG"/>
  </r>
  <r>
    <x v="38"/>
    <s v="Hyde County"/>
    <x v="1967"/>
    <x v="38"/>
    <x v="396"/>
    <s v="Atlantic Coast Basin"/>
    <x v="34"/>
    <m/>
    <s v="CENSARA_AVG"/>
  </r>
  <r>
    <x v="40"/>
    <s v="Hamblen County"/>
    <x v="2057"/>
    <x v="40"/>
    <x v="1297"/>
    <s v="Appalachian Basin (Eastern Overthrust Area)"/>
    <x v="38"/>
    <m/>
    <s v="CENSARA_AVG"/>
  </r>
  <r>
    <x v="38"/>
    <s v="Hyde County"/>
    <x v="1967"/>
    <x v="38"/>
    <x v="396"/>
    <s v="Atlantic Coast Basin"/>
    <x v="34"/>
    <m/>
    <s v="CENSARA_AVG"/>
  </r>
  <r>
    <x v="38"/>
    <s v="Alexander County"/>
    <x v="2058"/>
    <x v="38"/>
    <x v="1258"/>
    <s v="Piedmont-Blue Ridge Prov"/>
    <x v="43"/>
    <m/>
    <s v="CENSARA_AVG"/>
  </r>
  <r>
    <x v="40"/>
    <s v="Macon County"/>
    <x v="2059"/>
    <x v="40"/>
    <x v="941"/>
    <s v="Cincinnati Arch"/>
    <x v="51"/>
    <m/>
    <s v="CENSARA_AVG"/>
  </r>
  <r>
    <x v="38"/>
    <s v="Caldwell County"/>
    <x v="2060"/>
    <x v="38"/>
    <x v="995"/>
    <s v="Piedmont-Blue Ridge Prov"/>
    <x v="43"/>
    <m/>
    <s v="CENSARA_AVG"/>
  </r>
  <r>
    <x v="34"/>
    <s v="Howell County"/>
    <x v="2061"/>
    <x v="34"/>
    <x v="1298"/>
    <s v="Ozark Uplift"/>
    <x v="61"/>
    <s v="Ozark Uplift"/>
    <s v="CENSARA_2012"/>
  </r>
  <r>
    <x v="38"/>
    <s v="Craven County"/>
    <x v="2062"/>
    <x v="38"/>
    <x v="1299"/>
    <s v="Atlantic Coast Basin"/>
    <x v="34"/>
    <m/>
    <s v="CENSARA_AVG"/>
  </r>
  <r>
    <x v="34"/>
    <s v="Douglas County"/>
    <x v="2063"/>
    <x v="34"/>
    <x v="49"/>
    <s v="Ozark Uplift"/>
    <x v="61"/>
    <s v="Ozark Uplift"/>
    <s v="CENSARA_2012"/>
  </r>
  <r>
    <x v="16"/>
    <s v="Ventura County"/>
    <x v="2064"/>
    <x v="16"/>
    <x v="1300"/>
    <s v="Ventura Basin"/>
    <x v="81"/>
    <m/>
    <s v="CENSARA_AVG"/>
  </r>
  <r>
    <x v="34"/>
    <s v="Christian County"/>
    <x v="2065"/>
    <x v="34"/>
    <x v="967"/>
    <s v="Ozark Uplift"/>
    <x v="61"/>
    <s v="Ozark Uplift"/>
    <s v="CENSARA_2012"/>
  </r>
  <r>
    <x v="42"/>
    <s v="Cimarron County"/>
    <x v="2066"/>
    <x v="42"/>
    <x v="1301"/>
    <s v="Palo Duro Basin"/>
    <x v="82"/>
    <s v="Palo Duro Basin"/>
    <s v="CENSARA_2012"/>
  </r>
  <r>
    <x v="40"/>
    <s v="Sumner County"/>
    <x v="2067"/>
    <x v="40"/>
    <x v="1272"/>
    <s v="Cincinnati Arch"/>
    <x v="51"/>
    <m/>
    <s v="CENSARA_AVG"/>
  </r>
  <r>
    <x v="40"/>
    <s v="Overton County"/>
    <x v="2068"/>
    <x v="40"/>
    <x v="1302"/>
    <s v="Cincinnati Arch"/>
    <x v="51"/>
    <m/>
    <s v="CENSARA_AVG"/>
  </r>
  <r>
    <x v="40"/>
    <s v="Robertson County"/>
    <x v="2069"/>
    <x v="40"/>
    <x v="1048"/>
    <s v="Cincinnati Arch"/>
    <x v="51"/>
    <m/>
    <s v="CENSARA_AVG"/>
  </r>
  <r>
    <x v="38"/>
    <s v="Lenoir County"/>
    <x v="2070"/>
    <x v="38"/>
    <x v="1303"/>
    <s v="Atlantic Coast Basin"/>
    <x v="34"/>
    <m/>
    <s v="CENSARA_AVG"/>
  </r>
  <r>
    <x v="38"/>
    <s v="Mitchell County"/>
    <x v="2071"/>
    <x v="38"/>
    <x v="560"/>
    <s v="Piedmont-Blue Ridge Prov"/>
    <x v="43"/>
    <m/>
    <s v="CENSARA_AVG"/>
  </r>
  <r>
    <x v="34"/>
    <s v="Butler County"/>
    <x v="2072"/>
    <x v="34"/>
    <x v="619"/>
    <s v="Ozark Uplift"/>
    <x v="61"/>
    <s v="Ozark Uplift"/>
    <s v="CENSARA_2012"/>
  </r>
  <r>
    <x v="34"/>
    <s v="New Madrid County"/>
    <x v="2073"/>
    <x v="34"/>
    <x v="1304"/>
    <s v="Illinois Basin"/>
    <x v="52"/>
    <s v="Illinois Basin"/>
    <s v="CENSARA_2012"/>
  </r>
  <r>
    <x v="42"/>
    <s v="Texas County"/>
    <x v="2074"/>
    <x v="42"/>
    <x v="1249"/>
    <s v="Anadarko Basin"/>
    <x v="68"/>
    <s v="Anadarko Basin"/>
    <s v="CENSARA_2012"/>
  </r>
  <r>
    <x v="38"/>
    <s v="Pamlico County"/>
    <x v="2056"/>
    <x v="38"/>
    <x v="1296"/>
    <s v="Atlantic Coast Basin"/>
    <x v="34"/>
    <m/>
    <s v="CENSARA_AVG"/>
  </r>
  <r>
    <x v="37"/>
    <s v="Calloway County"/>
    <x v="2075"/>
    <x v="37"/>
    <x v="1305"/>
    <s v="Upper Mississippi Embaymnt"/>
    <x v="78"/>
    <s v="Illinois Basin"/>
    <s v="CENSARA_EXTENSION"/>
  </r>
  <r>
    <x v="34"/>
    <s v="Newton County"/>
    <x v="2076"/>
    <x v="34"/>
    <x v="782"/>
    <s v="Ozark Uplift"/>
    <x v="61"/>
    <s v="Ozark Uplift"/>
    <s v="CENSARA_2012"/>
  </r>
  <r>
    <x v="40"/>
    <s v="Jackson County"/>
    <x v="2077"/>
    <x v="40"/>
    <x v="331"/>
    <s v="Cincinnati Arch"/>
    <x v="51"/>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40"/>
    <s v="Montgomery County"/>
    <x v="2079"/>
    <x v="40"/>
    <x v="373"/>
    <s v="Cincinnati Arch"/>
    <x v="51"/>
    <m/>
    <s v="CENSARA_AVG"/>
  </r>
  <r>
    <x v="37"/>
    <s v="Hickman County"/>
    <x v="2080"/>
    <x v="37"/>
    <x v="1307"/>
    <s v="Upper Mississippi Embaymnt"/>
    <x v="78"/>
    <s v="Illinois Basin"/>
    <s v="CENSARA_EXTENSION"/>
  </r>
  <r>
    <x v="42"/>
    <s v="Beaver County"/>
    <x v="2081"/>
    <x v="42"/>
    <x v="734"/>
    <s v="Anadarko Basin"/>
    <x v="68"/>
    <s v="Anadarko Basin"/>
    <s v="CENSARA_2012"/>
  </r>
  <r>
    <x v="38"/>
    <s v="Carteret County"/>
    <x v="2078"/>
    <x v="38"/>
    <x v="1306"/>
    <s v="Atlantic Coast Basin"/>
    <x v="34"/>
    <m/>
    <s v="CENSARA_AVG"/>
  </r>
  <r>
    <x v="38"/>
    <s v="Lee County"/>
    <x v="2082"/>
    <x v="38"/>
    <x v="714"/>
    <s v="Piedmont-Blue Ridge Prov"/>
    <x v="43"/>
    <m/>
    <s v="CENSARA_AVG"/>
  </r>
  <r>
    <x v="34"/>
    <s v="Stone County"/>
    <x v="2083"/>
    <x v="34"/>
    <x v="1308"/>
    <s v="Ozark Uplift"/>
    <x v="61"/>
    <s v="Ozark Uplift"/>
    <s v="CENSARA_2012"/>
  </r>
  <r>
    <x v="40"/>
    <s v="Anderson County"/>
    <x v="2084"/>
    <x v="40"/>
    <x v="1124"/>
    <s v="Appalachian Basin (Eastern Overthrust Area)"/>
    <x v="38"/>
    <m/>
    <s v="CENSARA_AVG"/>
  </r>
  <r>
    <x v="38"/>
    <s v="Rowan County"/>
    <x v="2085"/>
    <x v="38"/>
    <x v="1067"/>
    <s v="Piedmont-Blue Ridge Prov"/>
    <x v="43"/>
    <m/>
    <s v="CENSARA_AVG"/>
  </r>
  <r>
    <x v="38"/>
    <s v="Carteret County"/>
    <x v="2078"/>
    <x v="38"/>
    <x v="1306"/>
    <s v="Atlantic Coast Basin"/>
    <x v="34"/>
    <m/>
    <s v="CENSARA_AVG"/>
  </r>
  <r>
    <x v="38"/>
    <s v="Harnett County"/>
    <x v="2086"/>
    <x v="38"/>
    <x v="1309"/>
    <s v="Piedmont-Blue Ridge Prov"/>
    <x v="43"/>
    <m/>
    <s v="CENSARA_AVG"/>
  </r>
  <r>
    <x v="40"/>
    <s v="Morgan County"/>
    <x v="2087"/>
    <x v="40"/>
    <x v="701"/>
    <s v="Appalachian Basin"/>
    <x v="30"/>
    <m/>
    <s v="CENSARA_AVG"/>
  </r>
  <r>
    <x v="42"/>
    <s v="Harper County"/>
    <x v="2088"/>
    <x v="42"/>
    <x v="1278"/>
    <s v="Anadarko Basin"/>
    <x v="68"/>
    <s v="Anadarko Basin"/>
    <s v="CENSARA_2012"/>
  </r>
  <r>
    <x v="38"/>
    <s v="Yancey County"/>
    <x v="2089"/>
    <x v="38"/>
    <x v="1310"/>
    <s v="Piedmont-Blue Ridge Prov"/>
    <x v="43"/>
    <m/>
    <s v="CENSARA_AVG"/>
  </r>
  <r>
    <x v="40"/>
    <s v="Stewart County"/>
    <x v="2090"/>
    <x v="40"/>
    <x v="1311"/>
    <s v="Cincinnati Arch"/>
    <x v="51"/>
    <m/>
    <s v="CENSARA_AVG"/>
  </r>
  <r>
    <x v="34"/>
    <s v="Oregon County"/>
    <x v="2091"/>
    <x v="34"/>
    <x v="1312"/>
    <s v="Ozark Uplift"/>
    <x v="61"/>
    <s v="Ozark Uplift"/>
    <s v="CENSARA_2012"/>
  </r>
  <r>
    <x v="40"/>
    <s v="Cocke County"/>
    <x v="2092"/>
    <x v="40"/>
    <x v="1313"/>
    <s v="Appalachian Basin (Eastern Overthrust Area)"/>
    <x v="38"/>
    <m/>
    <s v="CENSARA_AVG"/>
  </r>
  <r>
    <x v="42"/>
    <s v="Woods County"/>
    <x v="2093"/>
    <x v="42"/>
    <x v="1314"/>
    <s v="Anadarko Basin"/>
    <x v="68"/>
    <s v="Anadarko Basin"/>
    <s v="CENSARA_2012"/>
  </r>
  <r>
    <x v="42"/>
    <s v="Ottawa County"/>
    <x v="2094"/>
    <x v="42"/>
    <x v="551"/>
    <s v="Cherokee Platform"/>
    <x v="74"/>
    <s v="Cherokee Platform"/>
    <s v="CENSARA_2012"/>
  </r>
  <r>
    <x v="42"/>
    <s v="Craig County"/>
    <x v="2095"/>
    <x v="42"/>
    <x v="1103"/>
    <s v="Cherokee Platform"/>
    <x v="74"/>
    <s v="Cherokee Platform"/>
    <s v="CENSARA_2012"/>
  </r>
  <r>
    <x v="38"/>
    <s v="Burke County"/>
    <x v="2096"/>
    <x v="38"/>
    <x v="75"/>
    <s v="Piedmont-Blue Ridge Prov"/>
    <x v="43"/>
    <m/>
    <s v="CENSARA_AVG"/>
  </r>
  <r>
    <x v="42"/>
    <s v="Nowata County"/>
    <x v="2097"/>
    <x v="42"/>
    <x v="1315"/>
    <s v="Cherokee Platform"/>
    <x v="74"/>
    <s v="Cherokee Platform"/>
    <s v="CENSARA_2012"/>
  </r>
  <r>
    <x v="42"/>
    <s v="Alfalfa County"/>
    <x v="2098"/>
    <x v="42"/>
    <x v="1316"/>
    <s v="Anadarko Basin"/>
    <x v="68"/>
    <s v="Anadarko Basin"/>
    <s v="CENSARA_2012"/>
  </r>
  <r>
    <x v="42"/>
    <s v="Washington County"/>
    <x v="2099"/>
    <x v="42"/>
    <x v="91"/>
    <s v="Cherokee Platform"/>
    <x v="74"/>
    <s v="Cherokee Platform"/>
    <s v="CENSARA_2012"/>
  </r>
  <r>
    <x v="42"/>
    <s v="Grant County"/>
    <x v="2100"/>
    <x v="42"/>
    <x v="52"/>
    <s v="Anadarko Basin"/>
    <x v="68"/>
    <s v="Anadarko Basin"/>
    <s v="CENSARA_2012"/>
  </r>
  <r>
    <x v="42"/>
    <s v="Osage County"/>
    <x v="2101"/>
    <x v="42"/>
    <x v="1106"/>
    <s v="Cherokee Platform"/>
    <x v="74"/>
    <s v="Cherokee Platform"/>
    <s v="CENSARA_2012"/>
  </r>
  <r>
    <x v="42"/>
    <s v="Kay County"/>
    <x v="2102"/>
    <x v="42"/>
    <x v="1317"/>
    <s v="Nemaha Uplift"/>
    <x v="57"/>
    <s v="Nemaha Uplift"/>
    <s v="CENSARA_2012"/>
  </r>
  <r>
    <x v="40"/>
    <s v="Trousdale County"/>
    <x v="2103"/>
    <x v="40"/>
    <x v="1318"/>
    <s v="Cincinnati Arch"/>
    <x v="51"/>
    <m/>
    <s v="CENSARA_AVG"/>
  </r>
  <r>
    <x v="40"/>
    <s v="Jefferson County"/>
    <x v="2104"/>
    <x v="40"/>
    <x v="34"/>
    <s v="Appalachian Basin (Eastern Overthrust Area)"/>
    <x v="38"/>
    <m/>
    <s v="CENSARA_AVG"/>
  </r>
  <r>
    <x v="34"/>
    <s v="Ripley County"/>
    <x v="2105"/>
    <x v="34"/>
    <x v="991"/>
    <s v="Ozark Uplift"/>
    <x v="61"/>
    <s v="Ozark Uplift"/>
    <s v="CENSARA_2012"/>
  </r>
  <r>
    <x v="38"/>
    <s v="Carteret County"/>
    <x v="2078"/>
    <x v="38"/>
    <x v="1306"/>
    <s v="Atlantic Coast Basin"/>
    <x v="34"/>
    <m/>
    <s v="CENSARA_AVG"/>
  </r>
  <r>
    <x v="38"/>
    <s v="Madison County"/>
    <x v="2106"/>
    <x v="38"/>
    <x v="241"/>
    <s v="Piedmont-Blue Ridge Prov"/>
    <x v="43"/>
    <m/>
    <s v="CENSARA_AVG"/>
  </r>
  <r>
    <x v="16"/>
    <s v="Los Angeles County"/>
    <x v="2107"/>
    <x v="16"/>
    <x v="1319"/>
    <s v="Los Angeles Basin"/>
    <x v="83"/>
    <m/>
    <s v="CENSARA_AVG"/>
  </r>
  <r>
    <x v="34"/>
    <s v="Barry County"/>
    <x v="2108"/>
    <x v="34"/>
    <x v="580"/>
    <s v="Ozark Uplift"/>
    <x v="61"/>
    <s v="Ozark Uplift"/>
    <s v="CENSARA_2012"/>
  </r>
  <r>
    <x v="38"/>
    <s v="Carteret County"/>
    <x v="2078"/>
    <x v="38"/>
    <x v="1306"/>
    <s v="Atlantic Coast Basin"/>
    <x v="34"/>
    <m/>
    <s v="CENSARA_AVG"/>
  </r>
  <r>
    <x v="38"/>
    <s v="Jones County"/>
    <x v="2109"/>
    <x v="38"/>
    <x v="484"/>
    <s v="Atlantic Coast Basin"/>
    <x v="34"/>
    <m/>
    <s v="CENSARA_AVG"/>
  </r>
  <r>
    <x v="38"/>
    <s v="Carteret County"/>
    <x v="2078"/>
    <x v="38"/>
    <x v="1306"/>
    <s v="Atlantic Coast Basin"/>
    <x v="34"/>
    <m/>
    <s v="CENSARA_AVG"/>
  </r>
  <r>
    <x v="38"/>
    <s v="Carteret County"/>
    <x v="2078"/>
    <x v="38"/>
    <x v="1306"/>
    <s v="Atlantic Coast Basin"/>
    <x v="34"/>
    <m/>
    <s v="CENSARA_AVG"/>
  </r>
  <r>
    <x v="38"/>
    <s v="McDowell County"/>
    <x v="2110"/>
    <x v="38"/>
    <x v="1147"/>
    <s v="Piedmont-Blue Ridge Prov"/>
    <x v="43"/>
    <m/>
    <s v="CENSARA_AVG"/>
  </r>
  <r>
    <x v="38"/>
    <s v="Carteret County"/>
    <x v="2078"/>
    <x v="38"/>
    <x v="1306"/>
    <s v="Atlantic Coast Basin"/>
    <x v="34"/>
    <m/>
    <s v="CENSARA_AVG"/>
  </r>
  <r>
    <x v="40"/>
    <s v="Smith County"/>
    <x v="2111"/>
    <x v="40"/>
    <x v="974"/>
    <s v="Cincinnati Arch"/>
    <x v="51"/>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tawba County"/>
    <x v="2112"/>
    <x v="38"/>
    <x v="1320"/>
    <s v="Piedmont-Blue Ridge Prov"/>
    <x v="43"/>
    <m/>
    <s v="CENSARA_AVG"/>
  </r>
  <r>
    <x v="40"/>
    <s v="Knox County"/>
    <x v="2113"/>
    <x v="40"/>
    <x v="186"/>
    <s v="Appalachian Basin (Eastern Overthrust Area)"/>
    <x v="38"/>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8"/>
    <s v="Carteret County"/>
    <x v="2078"/>
    <x v="38"/>
    <x v="1306"/>
    <s v="Atlantic Coast Basin"/>
    <x v="34"/>
    <m/>
    <s v="CENSARA_AVG"/>
  </r>
  <r>
    <x v="37"/>
    <s v="Fulton County"/>
    <x v="2114"/>
    <x v="37"/>
    <x v="352"/>
    <s v="Upper Mississippi Embaymnt"/>
    <x v="78"/>
    <s v="Illinois Basin"/>
    <s v="CENSARA_EXTENSION"/>
  </r>
  <r>
    <x v="38"/>
    <s v="Carteret County"/>
    <x v="2078"/>
    <x v="38"/>
    <x v="1306"/>
    <s v="Atlantic Coast Basin"/>
    <x v="34"/>
    <m/>
    <s v="CENSARA_AVG"/>
  </r>
  <r>
    <x v="38"/>
    <s v="Moore County"/>
    <x v="2115"/>
    <x v="38"/>
    <x v="1321"/>
    <s v="Piedmont-Blue Ridge Prov"/>
    <x v="43"/>
    <m/>
    <s v="CENSARA_AVG"/>
  </r>
  <r>
    <x v="38"/>
    <s v="Carteret County"/>
    <x v="2078"/>
    <x v="38"/>
    <x v="1306"/>
    <s v="Atlantic Coast Basin"/>
    <x v="34"/>
    <m/>
    <s v="CENSARA_AVG"/>
  </r>
  <r>
    <x v="34"/>
    <s v="Ozark County"/>
    <x v="2116"/>
    <x v="34"/>
    <x v="1322"/>
    <s v="Ozark Uplift"/>
    <x v="61"/>
    <s v="Ozark Uplift"/>
    <s v="CENSARA_2012"/>
  </r>
  <r>
    <x v="40"/>
    <s v="Putnam County"/>
    <x v="2117"/>
    <x v="40"/>
    <x v="545"/>
    <s v="Cincinnati Arch"/>
    <x v="51"/>
    <m/>
    <s v="CENSARA_AVG"/>
  </r>
  <r>
    <x v="40"/>
    <s v="Cheatham County"/>
    <x v="2118"/>
    <x v="40"/>
    <x v="1323"/>
    <s v="Cincinnati Arch"/>
    <x v="51"/>
    <m/>
    <s v="CENSARA_AVG"/>
  </r>
  <r>
    <x v="40"/>
    <s v="Davidson County"/>
    <x v="2119"/>
    <x v="40"/>
    <x v="1287"/>
    <s v="Cincinnati Arch"/>
    <x v="51"/>
    <m/>
    <s v="CENSARA_AVG"/>
  </r>
  <r>
    <x v="38"/>
    <s v="Craven County"/>
    <x v="2062"/>
    <x v="38"/>
    <x v="1299"/>
    <s v="Atlantic Coast Basin"/>
    <x v="34"/>
    <m/>
    <s v="CENSARA_AVG"/>
  </r>
  <r>
    <x v="34"/>
    <s v="Taney County"/>
    <x v="2120"/>
    <x v="34"/>
    <x v="1324"/>
    <s v="Ozark Uplift"/>
    <x v="61"/>
    <s v="Ozark Uplift"/>
    <s v="CENSARA_2012"/>
  </r>
  <r>
    <x v="38"/>
    <s v="Carteret County"/>
    <x v="2078"/>
    <x v="38"/>
    <x v="1306"/>
    <s v="Atlantic Coast Basin"/>
    <x v="34"/>
    <m/>
    <s v="CENSARA_AVG"/>
  </r>
  <r>
    <x v="40"/>
    <s v="Wilson County"/>
    <x v="2121"/>
    <x v="40"/>
    <x v="1245"/>
    <s v="Cincinnati Arch"/>
    <x v="51"/>
    <m/>
    <s v="CENSARA_AVG"/>
  </r>
  <r>
    <x v="40"/>
    <s v="Henry County"/>
    <x v="2122"/>
    <x v="40"/>
    <x v="707"/>
    <s v="Upper Mississippi Embaymnt"/>
    <x v="78"/>
    <s v="Illinois Basin"/>
    <s v="CENSARA_EXTENSION"/>
  </r>
  <r>
    <x v="38"/>
    <s v="Sampson County"/>
    <x v="2123"/>
    <x v="38"/>
    <x v="1325"/>
    <s v="Atlantic Coast Basin"/>
    <x v="34"/>
    <m/>
    <s v="CENSARA_AVG"/>
  </r>
  <r>
    <x v="34"/>
    <s v="Dunklin County"/>
    <x v="2124"/>
    <x v="34"/>
    <x v="1326"/>
    <s v="Illinois Basin"/>
    <x v="52"/>
    <s v="Illinois Basin"/>
    <s v="CENSARA_2012"/>
  </r>
  <r>
    <x v="38"/>
    <s v="Montgomery County"/>
    <x v="2125"/>
    <x v="38"/>
    <x v="373"/>
    <s v="Piedmont-Blue Ridge Prov"/>
    <x v="43"/>
    <m/>
    <s v="CENSARA_AVG"/>
  </r>
  <r>
    <x v="40"/>
    <s v="Sevier County"/>
    <x v="2126"/>
    <x v="40"/>
    <x v="979"/>
    <s v="Appalachian Basin (Eastern Overthrust Area)"/>
    <x v="38"/>
    <m/>
    <s v="CENSARA_AVG"/>
  </r>
  <r>
    <x v="42"/>
    <s v="Woodward County"/>
    <x v="2127"/>
    <x v="42"/>
    <x v="1327"/>
    <s v="Anadarko Basin"/>
    <x v="68"/>
    <s v="Anadarko Basin"/>
    <s v="CENSARA_2012"/>
  </r>
  <r>
    <x v="37"/>
    <s v="Fulton County"/>
    <x v="2114"/>
    <x v="37"/>
    <x v="352"/>
    <s v="Upper Mississippi Embaymnt"/>
    <x v="78"/>
    <s v="Illinois Basin"/>
    <s v="CENSARA_EXTENSION"/>
  </r>
  <r>
    <x v="38"/>
    <s v="Duplin County"/>
    <x v="2128"/>
    <x v="38"/>
    <x v="1328"/>
    <s v="Atlantic Coast Basin"/>
    <x v="34"/>
    <m/>
    <s v="CENSARA_AVG"/>
  </r>
  <r>
    <x v="40"/>
    <s v="Weakley County"/>
    <x v="2129"/>
    <x v="40"/>
    <x v="1329"/>
    <s v="Upper Mississippi Embaymnt"/>
    <x v="78"/>
    <s v="Illinois Basin"/>
    <s v="CENSARA_EXTENSION"/>
  </r>
  <r>
    <x v="38"/>
    <s v="Carteret County"/>
    <x v="2078"/>
    <x v="38"/>
    <x v="1306"/>
    <s v="Atlantic Coast Basin"/>
    <x v="34"/>
    <m/>
    <s v="CENSARA_AVG"/>
  </r>
  <r>
    <x v="40"/>
    <s v="Cumberland County"/>
    <x v="2130"/>
    <x v="40"/>
    <x v="227"/>
    <s v="Appalachian Basin"/>
    <x v="30"/>
    <m/>
    <s v="CENSARA_AVG"/>
  </r>
  <r>
    <x v="40"/>
    <s v="Obion County"/>
    <x v="2131"/>
    <x v="40"/>
    <x v="1330"/>
    <s v="Upper Mississippi Embaymnt"/>
    <x v="78"/>
    <s v="Illinois Basin"/>
    <s v="CENSARA_EXTENSION"/>
  </r>
  <r>
    <x v="34"/>
    <s v="McDonald County"/>
    <x v="2132"/>
    <x v="34"/>
    <x v="1331"/>
    <s v="Ozark Uplift"/>
    <x v="61"/>
    <s v="Ozark Uplift"/>
    <s v="CENSARA_2012"/>
  </r>
  <r>
    <x v="38"/>
    <s v="Buncombe County"/>
    <x v="2133"/>
    <x v="38"/>
    <x v="1332"/>
    <s v="Piedmont-Blue Ridge Prov"/>
    <x v="43"/>
    <m/>
    <s v="CENSARA_AVG"/>
  </r>
  <r>
    <x v="38"/>
    <s v="Stanly County"/>
    <x v="2134"/>
    <x v="38"/>
    <x v="1333"/>
    <s v="Piedmont-Blue Ridge Prov"/>
    <x v="43"/>
    <m/>
    <s v="CENSARA_AVG"/>
  </r>
  <r>
    <x v="40"/>
    <s v="Lake County"/>
    <x v="2135"/>
    <x v="40"/>
    <x v="76"/>
    <s v="Upper Mississippi Embaymnt"/>
    <x v="78"/>
    <s v="Illinois Basin"/>
    <s v="CENSARA_EXTENSION"/>
  </r>
  <r>
    <x v="38"/>
    <s v="Cumberland County"/>
    <x v="2136"/>
    <x v="38"/>
    <x v="227"/>
    <s v="Atlantic Coast Basin"/>
    <x v="34"/>
    <m/>
    <s v="CENSARA_AVG"/>
  </r>
  <r>
    <x v="40"/>
    <s v="Roane County"/>
    <x v="2137"/>
    <x v="40"/>
    <x v="985"/>
    <s v="Appalachian Basin (Eastern Overthrust Area)"/>
    <x v="38"/>
    <m/>
    <s v="CENSARA_AVG"/>
  </r>
  <r>
    <x v="40"/>
    <s v="Houston County"/>
    <x v="2138"/>
    <x v="40"/>
    <x v="514"/>
    <s v="Cincinnati Arch"/>
    <x v="51"/>
    <m/>
    <s v="CENSARA_AVG"/>
  </r>
  <r>
    <x v="38"/>
    <s v="Cabarrus County"/>
    <x v="2139"/>
    <x v="38"/>
    <x v="1334"/>
    <s v="Piedmont-Blue Ridge Prov"/>
    <x v="43"/>
    <m/>
    <s v="CENSARA_AVG"/>
  </r>
  <r>
    <x v="40"/>
    <s v="Dickson County"/>
    <x v="2140"/>
    <x v="40"/>
    <x v="1335"/>
    <s v="Cincinnati Arch"/>
    <x v="51"/>
    <m/>
    <s v="CENSARA_AVG"/>
  </r>
  <r>
    <x v="38"/>
    <s v="Carteret County"/>
    <x v="2078"/>
    <x v="38"/>
    <x v="1306"/>
    <s v="Atlantic Coast Basin"/>
    <x v="34"/>
    <m/>
    <s v="CENSARA_AVG"/>
  </r>
  <r>
    <x v="41"/>
    <s v="Sandoval County"/>
    <x v="2141"/>
    <x v="41"/>
    <x v="1336"/>
    <s v="San Juan Basin"/>
    <x v="75"/>
    <m/>
    <s v="CENSARA_AVG"/>
  </r>
  <r>
    <x v="39"/>
    <s v="Yavapai County"/>
    <x v="2142"/>
    <x v="39"/>
    <x v="1337"/>
    <s v="Basin-And-Range Province"/>
    <x v="84"/>
    <m/>
    <s v="CENSARA_AVG"/>
  </r>
  <r>
    <x v="40"/>
    <s v="Benton County"/>
    <x v="2143"/>
    <x v="40"/>
    <x v="106"/>
    <s v="Cincinnati Arch"/>
    <x v="51"/>
    <m/>
    <s v="CENSARA_AVG"/>
  </r>
  <r>
    <x v="43"/>
    <s v="Clay County"/>
    <x v="2144"/>
    <x v="43"/>
    <x v="206"/>
    <s v="Illinois Basin"/>
    <x v="52"/>
    <s v="Illinois Basin"/>
    <s v="CENSARA_2012"/>
  </r>
  <r>
    <x v="38"/>
    <s v="Lincoln County"/>
    <x v="2145"/>
    <x v="38"/>
    <x v="42"/>
    <s v="Piedmont-Blue Ridge Prov"/>
    <x v="43"/>
    <m/>
    <s v="CENSARA_AVG"/>
  </r>
  <r>
    <x v="42"/>
    <s v="Delaware County"/>
    <x v="2146"/>
    <x v="42"/>
    <x v="448"/>
    <s v="Cherokee Platform"/>
    <x v="74"/>
    <s v="Cherokee Platform"/>
    <s v="CENSARA_2012"/>
  </r>
  <r>
    <x v="38"/>
    <s v="Carteret County"/>
    <x v="2078"/>
    <x v="38"/>
    <x v="1306"/>
    <s v="Atlantic Coast Basin"/>
    <x v="34"/>
    <m/>
    <s v="CENSARA_AVG"/>
  </r>
  <r>
    <x v="38"/>
    <s v="Carteret County"/>
    <x v="2078"/>
    <x v="38"/>
    <x v="1306"/>
    <s v="Atlantic Coast Basin"/>
    <x v="34"/>
    <m/>
    <s v="CENSARA_AVG"/>
  </r>
  <r>
    <x v="40"/>
    <s v="Dekalb County"/>
    <x v="2147"/>
    <x v="40"/>
    <x v="679"/>
    <s v="Cincinnati Arch"/>
    <x v="51"/>
    <m/>
    <s v="CENSARA_AVG"/>
  </r>
  <r>
    <x v="38"/>
    <s v="Mecklenburg County"/>
    <x v="2148"/>
    <x v="38"/>
    <x v="1166"/>
    <s v="Piedmont-Blue Ridge Prov"/>
    <x v="43"/>
    <m/>
    <s v="CENSARA_AVG"/>
  </r>
  <r>
    <x v="38"/>
    <s v="Onslow County"/>
    <x v="2149"/>
    <x v="38"/>
    <x v="1338"/>
    <s v="Atlantic Coast Basin"/>
    <x v="34"/>
    <m/>
    <s v="CENSARA_AVG"/>
  </r>
  <r>
    <x v="40"/>
    <s v="White County"/>
    <x v="2150"/>
    <x v="40"/>
    <x v="813"/>
    <s v="Appalachian Basin"/>
    <x v="30"/>
    <m/>
    <s v="CENSARA_AVG"/>
  </r>
  <r>
    <x v="38"/>
    <s v="Haywood County"/>
    <x v="2151"/>
    <x v="38"/>
    <x v="1339"/>
    <s v="Piedmont-Blue Ridge Prov"/>
    <x v="43"/>
    <m/>
    <s v="CENSARA_AVG"/>
  </r>
  <r>
    <x v="43"/>
    <s v="Randolph County"/>
    <x v="2152"/>
    <x v="43"/>
    <x v="856"/>
    <s v="Ozark Uplift"/>
    <x v="61"/>
    <s v="Ozark Uplift"/>
    <s v="CENSARA_2012"/>
  </r>
  <r>
    <x v="40"/>
    <s v="Blount County"/>
    <x v="2153"/>
    <x v="40"/>
    <x v="1340"/>
    <s v="Appalachian Basin (Eastern Overthrust Area)"/>
    <x v="38"/>
    <m/>
    <s v="CENSARA_AVG"/>
  </r>
  <r>
    <x v="44"/>
    <s v="Dallam County"/>
    <x v="2154"/>
    <x v="44"/>
    <x v="1341"/>
    <s v="Palo Duro Basin"/>
    <x v="82"/>
    <s v="Palo Duro Basin"/>
    <s v="CENSARA_2012"/>
  </r>
  <r>
    <x v="34"/>
    <s v="Pemiscot County"/>
    <x v="2155"/>
    <x v="34"/>
    <x v="1342"/>
    <s v="Illinois Basin"/>
    <x v="52"/>
    <s v="Illinois Basin"/>
    <s v="CENSARA_2012"/>
  </r>
  <r>
    <x v="38"/>
    <s v="Carteret County"/>
    <x v="2078"/>
    <x v="38"/>
    <x v="1306"/>
    <s v="Atlantic Coast Basin"/>
    <x v="34"/>
    <m/>
    <s v="CENSARA_AVG"/>
  </r>
  <r>
    <x v="38"/>
    <s v="Carteret County"/>
    <x v="2078"/>
    <x v="38"/>
    <x v="1306"/>
    <s v="Atlantic Coast Basin"/>
    <x v="34"/>
    <m/>
    <s v="CENSARA_AVG"/>
  </r>
  <r>
    <x v="38"/>
    <s v="Rutherford County"/>
    <x v="2156"/>
    <x v="38"/>
    <x v="1343"/>
    <s v="Piedmont-Blue Ridge Prov"/>
    <x v="43"/>
    <m/>
    <s v="CENSARA_AVG"/>
  </r>
  <r>
    <x v="41"/>
    <s v="McKinley County"/>
    <x v="2157"/>
    <x v="41"/>
    <x v="1344"/>
    <s v="San Juan Basin"/>
    <x v="75"/>
    <m/>
    <s v="CENSARA_AVG"/>
  </r>
  <r>
    <x v="38"/>
    <s v="Cleveland County"/>
    <x v="2158"/>
    <x v="38"/>
    <x v="1345"/>
    <s v="Piedmont-Blue Ridge Prov"/>
    <x v="43"/>
    <m/>
    <s v="CENSARA_AVG"/>
  </r>
  <r>
    <x v="43"/>
    <s v="Sharp County"/>
    <x v="2159"/>
    <x v="43"/>
    <x v="1346"/>
    <s v="Ozark Uplift"/>
    <x v="61"/>
    <s v="Ozark Uplift"/>
    <s v="CENSARA_2012"/>
  </r>
  <r>
    <x v="43"/>
    <s v="Fulton County"/>
    <x v="2160"/>
    <x v="43"/>
    <x v="352"/>
    <s v="Ozark Uplift"/>
    <x v="61"/>
    <s v="Ozark Uplift"/>
    <s v="CENSARA_2012"/>
  </r>
  <r>
    <x v="42"/>
    <s v="Ellis County"/>
    <x v="2161"/>
    <x v="42"/>
    <x v="1070"/>
    <s v="Anadarko Basin"/>
    <x v="68"/>
    <s v="Anadarko Basin"/>
    <s v="CENSARA_2012"/>
  </r>
  <r>
    <x v="38"/>
    <s v="Hoke County"/>
    <x v="2162"/>
    <x v="38"/>
    <x v="1347"/>
    <s v="Atlantic Coast Basin"/>
    <x v="34"/>
    <m/>
    <s v="CENSARA_AVG"/>
  </r>
  <r>
    <x v="40"/>
    <s v="Loudon County"/>
    <x v="2163"/>
    <x v="40"/>
    <x v="1348"/>
    <s v="Appalachian Basin (Eastern Overthrust Area)"/>
    <x v="38"/>
    <m/>
    <s v="CENSARA_AVG"/>
  </r>
  <r>
    <x v="40"/>
    <s v="Humphreys County"/>
    <x v="2164"/>
    <x v="40"/>
    <x v="1349"/>
    <s v="Cincinnati Arch"/>
    <x v="51"/>
    <m/>
    <s v="CENSARA_AVG"/>
  </r>
  <r>
    <x v="44"/>
    <s v="Sherman County"/>
    <x v="2165"/>
    <x v="44"/>
    <x v="151"/>
    <s v="Anadarko Basin"/>
    <x v="68"/>
    <s v="Anadarko Basin"/>
    <s v="CENSARA_2012"/>
  </r>
  <r>
    <x v="38"/>
    <s v="Carteret County"/>
    <x v="2078"/>
    <x v="38"/>
    <x v="1306"/>
    <s v="Atlantic Coast Basin"/>
    <x v="34"/>
    <m/>
    <s v="CENSARA_AVG"/>
  </r>
  <r>
    <x v="38"/>
    <s v="Carteret County"/>
    <x v="2078"/>
    <x v="38"/>
    <x v="1306"/>
    <s v="Atlantic Coast Basin"/>
    <x v="34"/>
    <m/>
    <s v="CENSARA_AVG"/>
  </r>
  <r>
    <x v="42"/>
    <s v="Rogers County"/>
    <x v="2166"/>
    <x v="42"/>
    <x v="1350"/>
    <s v="Cherokee Platform"/>
    <x v="74"/>
    <s v="Cherokee Platform"/>
    <s v="CENSARA_2012"/>
  </r>
  <r>
    <x v="38"/>
    <s v="Carteret County"/>
    <x v="2078"/>
    <x v="38"/>
    <x v="1306"/>
    <s v="Atlantic Coast Basin"/>
    <x v="34"/>
    <m/>
    <s v="CENSARA_AVG"/>
  </r>
  <r>
    <x v="43"/>
    <s v="Baxter County"/>
    <x v="2167"/>
    <x v="43"/>
    <x v="1351"/>
    <s v="Ozark Uplift"/>
    <x v="61"/>
    <s v="Ozark Uplift"/>
    <s v="CENSARA_2012"/>
  </r>
  <r>
    <x v="42"/>
    <s v="Noble County"/>
    <x v="2168"/>
    <x v="42"/>
    <x v="725"/>
    <s v="Nemaha Uplift"/>
    <x v="57"/>
    <s v="Nemaha Uplift"/>
    <s v="CENSARA_2012"/>
  </r>
  <r>
    <x v="42"/>
    <s v="Garfield County"/>
    <x v="2169"/>
    <x v="42"/>
    <x v="127"/>
    <s v="Anadarko Basin"/>
    <x v="68"/>
    <s v="Anadarko Basin"/>
    <s v="CENSARA_2012"/>
  </r>
  <r>
    <x v="38"/>
    <s v="Carteret County"/>
    <x v="2078"/>
    <x v="38"/>
    <x v="1306"/>
    <s v="Atlantic Coast Basin"/>
    <x v="34"/>
    <m/>
    <s v="CENSARA_AVG"/>
  </r>
  <r>
    <x v="44"/>
    <s v="Hansford County"/>
    <x v="2170"/>
    <x v="44"/>
    <x v="1352"/>
    <s v="Anadarko Basin"/>
    <x v="68"/>
    <s v="Anadarko Basin"/>
    <s v="CENSARA_2012"/>
  </r>
  <r>
    <x v="38"/>
    <s v="Carteret County"/>
    <x v="2078"/>
    <x v="38"/>
    <x v="1306"/>
    <s v="Atlantic Coast Basin"/>
    <x v="34"/>
    <m/>
    <s v="CENSARA_AVG"/>
  </r>
  <r>
    <x v="40"/>
    <s v="Rutherford County"/>
    <x v="2171"/>
    <x v="40"/>
    <x v="1343"/>
    <s v="Cincinnati Arch"/>
    <x v="51"/>
    <m/>
    <s v="CENSARA_AVG"/>
  </r>
  <r>
    <x v="43"/>
    <s v="Marion County"/>
    <x v="2172"/>
    <x v="43"/>
    <x v="152"/>
    <s v="Ozark Uplift"/>
    <x v="61"/>
    <s v="Ozark Uplift"/>
    <s v="CENSARA_2012"/>
  </r>
  <r>
    <x v="38"/>
    <s v="Carteret County"/>
    <x v="2078"/>
    <x v="38"/>
    <x v="1306"/>
    <s v="Atlantic Coast Basin"/>
    <x v="34"/>
    <m/>
    <s v="CENSARA_AVG"/>
  </r>
  <r>
    <x v="44"/>
    <s v="Ochiltree County"/>
    <x v="2173"/>
    <x v="44"/>
    <x v="1353"/>
    <s v="Anadarko Basin"/>
    <x v="68"/>
    <s v="Anadarko Basin"/>
    <s v="CENSARA_2012"/>
  </r>
  <r>
    <x v="41"/>
    <s v="Mora County"/>
    <x v="2174"/>
    <x v="41"/>
    <x v="1354"/>
    <s v="Las Vegas-Raton Basin"/>
    <x v="73"/>
    <m/>
    <s v="CENSARA_AVG"/>
  </r>
  <r>
    <x v="43"/>
    <s v="Boone County"/>
    <x v="2175"/>
    <x v="43"/>
    <x v="642"/>
    <s v="Ozark Uplift"/>
    <x v="61"/>
    <s v="Ozark Uplift"/>
    <s v="CENSARA_2012"/>
  </r>
  <r>
    <x v="42"/>
    <s v="Pawnee County"/>
    <x v="2176"/>
    <x v="42"/>
    <x v="949"/>
    <s v="Cherokee Platform"/>
    <x v="74"/>
    <s v="Cherokee Platform"/>
    <s v="CENSARA_2012"/>
  </r>
  <r>
    <x v="38"/>
    <s v="Carteret County"/>
    <x v="2078"/>
    <x v="38"/>
    <x v="1306"/>
    <s v="Atlantic Coast Basin"/>
    <x v="34"/>
    <m/>
    <s v="CENSARA_AVG"/>
  </r>
  <r>
    <x v="16"/>
    <s v="Santa Barbara County"/>
    <x v="1999"/>
    <x v="16"/>
    <x v="1268"/>
    <s v="Santa Maria Basin"/>
    <x v="79"/>
    <m/>
    <s v="CENSARA_AVG"/>
  </r>
  <r>
    <x v="38"/>
    <s v="Carteret County"/>
    <x v="2078"/>
    <x v="38"/>
    <x v="1306"/>
    <s v="Atlantic Coast Basin"/>
    <x v="34"/>
    <m/>
    <s v="CENSARA_AVG"/>
  </r>
  <r>
    <x v="43"/>
    <s v="Carroll County"/>
    <x v="2177"/>
    <x v="43"/>
    <x v="220"/>
    <s v="Ozark Uplift"/>
    <x v="61"/>
    <s v="Ozark Uplift"/>
    <s v="CENSARA_2012"/>
  </r>
  <r>
    <x v="44"/>
    <s v="Lipscomb County"/>
    <x v="2178"/>
    <x v="44"/>
    <x v="1355"/>
    <s v="Anadarko Basin"/>
    <x v="68"/>
    <s v="Anadarko Basin"/>
    <s v="CENSARA_2012"/>
  </r>
  <r>
    <x v="38"/>
    <s v="Gaston County"/>
    <x v="2179"/>
    <x v="38"/>
    <x v="1356"/>
    <s v="Piedmont-Blue Ridge Prov"/>
    <x v="43"/>
    <m/>
    <s v="CENSARA_AVG"/>
  </r>
  <r>
    <x v="43"/>
    <s v="Benton County"/>
    <x v="2180"/>
    <x v="43"/>
    <x v="106"/>
    <s v="Ozark Uplift"/>
    <x v="61"/>
    <s v="Ozark Uplift"/>
    <s v="CENSARA_2012"/>
  </r>
  <r>
    <x v="38"/>
    <s v="Swain County"/>
    <x v="2181"/>
    <x v="38"/>
    <x v="1357"/>
    <s v="Piedmont-Blue Ridge Prov"/>
    <x v="43"/>
    <m/>
    <s v="CENSARA_AVG"/>
  </r>
  <r>
    <x v="16"/>
    <s v="Santa Barbara County"/>
    <x v="1999"/>
    <x v="16"/>
    <x v="1268"/>
    <s v="Santa Maria Basin"/>
    <x v="79"/>
    <m/>
    <s v="CENSARA_AVG"/>
  </r>
  <r>
    <x v="42"/>
    <s v="Mayes County"/>
    <x v="2182"/>
    <x v="42"/>
    <x v="1358"/>
    <s v="Cherokee Platform"/>
    <x v="74"/>
    <s v="Cherokee Platform"/>
    <s v="CENSARA_2012"/>
  </r>
  <r>
    <x v="42"/>
    <s v="Major County"/>
    <x v="2183"/>
    <x v="42"/>
    <x v="1359"/>
    <s v="Anadarko Basin"/>
    <x v="68"/>
    <s v="Anadarko Basin"/>
    <s v="CENSARA_2012"/>
  </r>
  <r>
    <x v="38"/>
    <s v="Richmond County"/>
    <x v="2184"/>
    <x v="38"/>
    <x v="638"/>
    <s v="Atlantic Coast Basin"/>
    <x v="34"/>
    <m/>
    <s v="CENSARA_AVG"/>
  </r>
  <r>
    <x v="40"/>
    <s v="Gibson County"/>
    <x v="2185"/>
    <x v="40"/>
    <x v="1100"/>
    <s v="Upper Mississippi Embaymnt"/>
    <x v="78"/>
    <s v="Illinois Basin"/>
    <s v="CENSARA_EXTENSION"/>
  </r>
  <r>
    <x v="40"/>
    <s v="Williamson County"/>
    <x v="2186"/>
    <x v="40"/>
    <x v="1196"/>
    <s v="Cincinnati Arch"/>
    <x v="51"/>
    <m/>
    <s v="CENSARA_AVG"/>
  </r>
  <r>
    <x v="40"/>
    <s v="Cannon County"/>
    <x v="2187"/>
    <x v="40"/>
    <x v="1360"/>
    <s v="Cincinnati Arch"/>
    <x v="51"/>
    <m/>
    <s v="CENSARA_AVG"/>
  </r>
  <r>
    <x v="40"/>
    <s v="Rhea County"/>
    <x v="2188"/>
    <x v="40"/>
    <x v="1361"/>
    <s v="Appalachian Basin (Eastern Overthrust Area)"/>
    <x v="38"/>
    <m/>
    <s v="CENSARA_AVG"/>
  </r>
  <r>
    <x v="40"/>
    <s v="Carroll County"/>
    <x v="2189"/>
    <x v="40"/>
    <x v="220"/>
    <s v="Upper Mississippi Embaymnt"/>
    <x v="78"/>
    <s v="Illinois Basin"/>
    <s v="CENSARA_EXTENSION"/>
  </r>
  <r>
    <x v="40"/>
    <s v="Dyer County"/>
    <x v="2190"/>
    <x v="40"/>
    <x v="1362"/>
    <s v="Upper Mississippi Embaymnt"/>
    <x v="78"/>
    <s v="Illinois Basin"/>
    <s v="CENSARA_EXTENSION"/>
  </r>
  <r>
    <x v="38"/>
    <s v="Anson County"/>
    <x v="2191"/>
    <x v="38"/>
    <x v="1363"/>
    <s v="Atlantic Coast Basin"/>
    <x v="34"/>
    <m/>
    <s v="CENSARA_AVG"/>
  </r>
  <r>
    <x v="16"/>
    <s v="Santa Barbara County"/>
    <x v="1999"/>
    <x v="16"/>
    <x v="1268"/>
    <s v="Santa Maria Basin"/>
    <x v="79"/>
    <m/>
    <s v="CENSARA_AVG"/>
  </r>
  <r>
    <x v="41"/>
    <s v="Harding County"/>
    <x v="2192"/>
    <x v="41"/>
    <x v="285"/>
    <s v="Sierra Grande Uplift"/>
    <x v="80"/>
    <m/>
    <s v="CENSARA_AVG"/>
  </r>
  <r>
    <x v="16"/>
    <s v="Santa Barbara County"/>
    <x v="1999"/>
    <x v="16"/>
    <x v="1268"/>
    <s v="Santa Maria Basin"/>
    <x v="79"/>
    <m/>
    <s v="CENSARA_AVG"/>
  </r>
  <r>
    <x v="38"/>
    <s v="Henderson County"/>
    <x v="2193"/>
    <x v="38"/>
    <x v="822"/>
    <s v="Piedmont-Blue Ridge Prov"/>
    <x v="43"/>
    <m/>
    <s v="CENSARA_AVG"/>
  </r>
  <r>
    <x v="43"/>
    <s v="Greene County"/>
    <x v="2194"/>
    <x v="43"/>
    <x v="430"/>
    <s v="Illinois Basin"/>
    <x v="52"/>
    <s v="Illinois Basin"/>
    <s v="CENSARA_2012"/>
  </r>
  <r>
    <x v="38"/>
    <s v="Union County"/>
    <x v="2195"/>
    <x v="38"/>
    <x v="171"/>
    <s v="Piedmont-Blue Ridge Prov"/>
    <x v="43"/>
    <m/>
    <s v="CENSARA_AVG"/>
  </r>
  <r>
    <x v="38"/>
    <s v="Onslow County"/>
    <x v="2149"/>
    <x v="38"/>
    <x v="1338"/>
    <s v="Atlantic Coast Basin"/>
    <x v="34"/>
    <m/>
    <s v="CENSARA_AVG"/>
  </r>
  <r>
    <x v="38"/>
    <s v="Onslow County"/>
    <x v="2149"/>
    <x v="38"/>
    <x v="1338"/>
    <s v="Atlantic Coast Basin"/>
    <x v="34"/>
    <m/>
    <s v="CENSARA_AVG"/>
  </r>
  <r>
    <x v="40"/>
    <s v="Van Buren County"/>
    <x v="2196"/>
    <x v="40"/>
    <x v="627"/>
    <s v="Appalachian Basin"/>
    <x v="30"/>
    <m/>
    <s v="CENSARA_AVG"/>
  </r>
  <r>
    <x v="42"/>
    <s v="Tulsa County"/>
    <x v="2197"/>
    <x v="42"/>
    <x v="1364"/>
    <s v="Cherokee Platform"/>
    <x v="74"/>
    <s v="Cherokee Platform"/>
    <s v="CENSARA_2012"/>
  </r>
  <r>
    <x v="38"/>
    <s v="Onslow County"/>
    <x v="2149"/>
    <x v="38"/>
    <x v="1338"/>
    <s v="Atlantic Coast Basin"/>
    <x v="34"/>
    <m/>
    <s v="CENSARA_AVG"/>
  </r>
  <r>
    <x v="38"/>
    <s v="Onslow County"/>
    <x v="2149"/>
    <x v="38"/>
    <x v="1338"/>
    <s v="Atlantic Coast Basin"/>
    <x v="34"/>
    <m/>
    <s v="CENSARA_AVG"/>
  </r>
  <r>
    <x v="40"/>
    <s v="Bledsoe County"/>
    <x v="2198"/>
    <x v="40"/>
    <x v="1365"/>
    <s v="Appalachian Basin"/>
    <x v="30"/>
    <m/>
    <s v="CENSARA_AVG"/>
  </r>
  <r>
    <x v="40"/>
    <s v="Meigs County"/>
    <x v="2199"/>
    <x v="40"/>
    <x v="959"/>
    <s v="Appalachian Basin (Eastern Overthrust Area)"/>
    <x v="38"/>
    <m/>
    <s v="CENSARA_AVG"/>
  </r>
  <r>
    <x v="38"/>
    <s v="Scotland County"/>
    <x v="2200"/>
    <x v="38"/>
    <x v="882"/>
    <s v="Atlantic Coast Basin"/>
    <x v="34"/>
    <m/>
    <s v="CENSARA_AVG"/>
  </r>
  <r>
    <x v="40"/>
    <s v="Warren County"/>
    <x v="2201"/>
    <x v="40"/>
    <x v="296"/>
    <s v="Cincinnati Arch"/>
    <x v="51"/>
    <m/>
    <s v="CENSARA_AVG"/>
  </r>
  <r>
    <x v="38"/>
    <s v="Robeson County"/>
    <x v="2202"/>
    <x v="38"/>
    <x v="1366"/>
    <s v="Atlantic Coast Basin"/>
    <x v="34"/>
    <m/>
    <s v="CENSARA_AVG"/>
  </r>
  <r>
    <x v="43"/>
    <s v="Lawrence County"/>
    <x v="2203"/>
    <x v="43"/>
    <x v="415"/>
    <s v="Ozark Uplift"/>
    <x v="61"/>
    <s v="Ozark Uplift"/>
    <s v="CENSARA_2012"/>
  </r>
  <r>
    <x v="38"/>
    <s v="Pender County"/>
    <x v="2204"/>
    <x v="38"/>
    <x v="1367"/>
    <s v="Atlantic Coast Basin"/>
    <x v="34"/>
    <m/>
    <s v="CENSARA_AVG"/>
  </r>
  <r>
    <x v="38"/>
    <s v="Bladen County"/>
    <x v="2205"/>
    <x v="38"/>
    <x v="1368"/>
    <s v="Atlantic Coast Basin"/>
    <x v="34"/>
    <m/>
    <s v="CENSARA_AVG"/>
  </r>
  <r>
    <x v="38"/>
    <s v="Onslow County"/>
    <x v="2149"/>
    <x v="38"/>
    <x v="1338"/>
    <s v="Atlantic Coast Basin"/>
    <x v="34"/>
    <m/>
    <s v="CENSARA_AVG"/>
  </r>
  <r>
    <x v="38"/>
    <s v="Polk County"/>
    <x v="2206"/>
    <x v="38"/>
    <x v="133"/>
    <s v="Piedmont-Blue Ridge Prov"/>
    <x v="43"/>
    <m/>
    <s v="CENSARA_AVG"/>
  </r>
  <r>
    <x v="40"/>
    <s v="Hickman County"/>
    <x v="2207"/>
    <x v="40"/>
    <x v="1307"/>
    <s v="Cincinnati Arch"/>
    <x v="51"/>
    <m/>
    <s v="CENSARA_AVG"/>
  </r>
  <r>
    <x v="40"/>
    <s v="Monroe County"/>
    <x v="2208"/>
    <x v="40"/>
    <x v="409"/>
    <s v="Appalachian Basin (Eastern Overthrust Area)"/>
    <x v="38"/>
    <m/>
    <s v="CENSARA_AVG"/>
  </r>
  <r>
    <x v="43"/>
    <s v="Izard County"/>
    <x v="2209"/>
    <x v="43"/>
    <x v="1369"/>
    <s v="Ozark Uplift"/>
    <x v="61"/>
    <s v="Ozark Uplift"/>
    <s v="CENSARA_2012"/>
  </r>
  <r>
    <x v="38"/>
    <s v="Jackson County"/>
    <x v="2210"/>
    <x v="38"/>
    <x v="331"/>
    <s v="Piedmont-Blue Ridge Prov"/>
    <x v="43"/>
    <m/>
    <s v="CENSARA_AVG"/>
  </r>
  <r>
    <x v="41"/>
    <s v="Santa Fe County"/>
    <x v="2211"/>
    <x v="41"/>
    <x v="1370"/>
    <s v="Estancia Basin"/>
    <x v="85"/>
    <m/>
    <s v="CENSARA_AVG"/>
  </r>
  <r>
    <x v="41"/>
    <s v="Los Alamos County"/>
    <x v="2212"/>
    <x v="41"/>
    <x v="1371"/>
    <s v="San Juan Basin"/>
    <x v="75"/>
    <m/>
    <s v="CENSARA_AVG"/>
  </r>
  <r>
    <x v="43"/>
    <s v="Madison County"/>
    <x v="2213"/>
    <x v="43"/>
    <x v="241"/>
    <s v="Arkoma Basin"/>
    <x v="86"/>
    <s v="Arkoma Basin"/>
    <s v="CENSARA_2012"/>
  </r>
  <r>
    <x v="38"/>
    <s v="Onslow County"/>
    <x v="2149"/>
    <x v="38"/>
    <x v="1338"/>
    <s v="Atlantic Coast Basin"/>
    <x v="34"/>
    <m/>
    <s v="CENSARA_AVG"/>
  </r>
  <r>
    <x v="40"/>
    <s v="McMinn County"/>
    <x v="2214"/>
    <x v="40"/>
    <x v="1372"/>
    <s v="Appalachian Basin (Eastern Overthrust Area)"/>
    <x v="38"/>
    <m/>
    <s v="CENSARA_AVG"/>
  </r>
  <r>
    <x v="38"/>
    <s v="Transylvania County"/>
    <x v="2215"/>
    <x v="38"/>
    <x v="1373"/>
    <s v="Piedmont-Blue Ridge Prov"/>
    <x v="43"/>
    <m/>
    <s v="CENSARA_AVG"/>
  </r>
  <r>
    <x v="16"/>
    <s v="Ventura County"/>
    <x v="2064"/>
    <x v="16"/>
    <x v="1300"/>
    <s v="Ventura Basin"/>
    <x v="81"/>
    <m/>
    <s v="CENSARA_AVG"/>
  </r>
  <r>
    <x v="38"/>
    <s v="Onslow County"/>
    <x v="2149"/>
    <x v="38"/>
    <x v="1338"/>
    <s v="Atlantic Coast Basin"/>
    <x v="34"/>
    <m/>
    <s v="CENSARA_AVG"/>
  </r>
  <r>
    <x v="38"/>
    <s v="Onslow County"/>
    <x v="2149"/>
    <x v="38"/>
    <x v="1338"/>
    <s v="Atlantic Coast Basin"/>
    <x v="34"/>
    <m/>
    <s v="CENSARA_AVG"/>
  </r>
  <r>
    <x v="45"/>
    <s v="York County"/>
    <x v="2216"/>
    <x v="45"/>
    <x v="252"/>
    <s v="Piedmont-Blue Ridge Prov"/>
    <x v="43"/>
    <m/>
    <s v="CENSARA_AVG"/>
  </r>
  <r>
    <x v="16"/>
    <s v="Ventura County"/>
    <x v="2064"/>
    <x v="16"/>
    <x v="1300"/>
    <s v="Ventura Basin"/>
    <x v="81"/>
    <m/>
    <s v="CENSARA_AVG"/>
  </r>
  <r>
    <x v="38"/>
    <s v="Onslow County"/>
    <x v="2149"/>
    <x v="38"/>
    <x v="1338"/>
    <s v="Atlantic Coast Basin"/>
    <x v="34"/>
    <m/>
    <s v="CENSARA_AVG"/>
  </r>
  <r>
    <x v="16"/>
    <s v="Ventura County"/>
    <x v="2064"/>
    <x v="16"/>
    <x v="1300"/>
    <s v="Ventura Basin"/>
    <x v="81"/>
    <m/>
    <s v="CENSARA_AVG"/>
  </r>
  <r>
    <x v="38"/>
    <s v="Onslow County"/>
    <x v="2149"/>
    <x v="38"/>
    <x v="1338"/>
    <s v="Atlantic Coast Basin"/>
    <x v="34"/>
    <m/>
    <s v="CENSARA_AVG"/>
  </r>
  <r>
    <x v="38"/>
    <s v="Onslow County"/>
    <x v="2149"/>
    <x v="38"/>
    <x v="1338"/>
    <s v="Atlantic Coast Basin"/>
    <x v="34"/>
    <m/>
    <s v="CENSARA_AVG"/>
  </r>
  <r>
    <x v="43"/>
    <s v="Washington County"/>
    <x v="2217"/>
    <x v="43"/>
    <x v="91"/>
    <s v="Arkoma Basin"/>
    <x v="86"/>
    <s v="Arkoma Basin"/>
    <s v="CENSARA_2012"/>
  </r>
  <r>
    <x v="40"/>
    <s v="Maury County"/>
    <x v="2218"/>
    <x v="40"/>
    <x v="1374"/>
    <s v="Cincinnati Arch"/>
    <x v="51"/>
    <m/>
    <s v="CENSARA_AVG"/>
  </r>
  <r>
    <x v="40"/>
    <s v="Crockett County"/>
    <x v="2219"/>
    <x v="40"/>
    <x v="1375"/>
    <s v="Upper Mississippi Embaymnt"/>
    <x v="78"/>
    <s v="Illinois Basin"/>
    <s v="CENSARA_EXTENSION"/>
  </r>
  <r>
    <x v="45"/>
    <s v="Cherokee County"/>
    <x v="2220"/>
    <x v="45"/>
    <x v="629"/>
    <s v="Piedmont-Blue Ridge Prov"/>
    <x v="43"/>
    <m/>
    <s v="CENSARA_AVG"/>
  </r>
  <r>
    <x v="42"/>
    <s v="Payne County"/>
    <x v="2221"/>
    <x v="42"/>
    <x v="1376"/>
    <s v="Cherokee Platform"/>
    <x v="74"/>
    <s v="Cherokee Platform"/>
    <s v="CENSARA_2012"/>
  </r>
  <r>
    <x v="38"/>
    <s v="Graham County"/>
    <x v="2222"/>
    <x v="38"/>
    <x v="1014"/>
    <s v="Piedmont-Blue Ridge Prov"/>
    <x v="43"/>
    <m/>
    <s v="CENSARA_AVG"/>
  </r>
  <r>
    <x v="41"/>
    <s v="Sandoval County"/>
    <x v="2141"/>
    <x v="41"/>
    <x v="1336"/>
    <s v="San Juan Basin"/>
    <x v="75"/>
    <m/>
    <s v="CENSARA_AVG"/>
  </r>
  <r>
    <x v="43"/>
    <s v="Mississippi County"/>
    <x v="2223"/>
    <x v="43"/>
    <x v="1284"/>
    <s v="Illinois Basin"/>
    <x v="52"/>
    <s v="Illinois Basin"/>
    <s v="CENSARA_2012"/>
  </r>
  <r>
    <x v="45"/>
    <s v="Lancaster County"/>
    <x v="2224"/>
    <x v="45"/>
    <x v="720"/>
    <s v="Piedmont-Blue Ridge Prov"/>
    <x v="43"/>
    <m/>
    <s v="CENSARA_AVG"/>
  </r>
  <r>
    <x v="43"/>
    <s v="Stone County"/>
    <x v="2225"/>
    <x v="43"/>
    <x v="1308"/>
    <s v="Arkoma Basin"/>
    <x v="86"/>
    <s v="Arkoma Basin"/>
    <s v="CENSARA_2012"/>
  </r>
  <r>
    <x v="40"/>
    <s v="Coffee County"/>
    <x v="2226"/>
    <x v="40"/>
    <x v="1377"/>
    <s v="Cincinnati Arch"/>
    <x v="51"/>
    <m/>
    <s v="CENSARA_AVG"/>
  </r>
  <r>
    <x v="40"/>
    <s v="Perry County"/>
    <x v="2227"/>
    <x v="40"/>
    <x v="691"/>
    <s v="Cincinnati Arch"/>
    <x v="51"/>
    <m/>
    <s v="CENSARA_AVG"/>
  </r>
  <r>
    <x v="44"/>
    <s v="Hartley County"/>
    <x v="2228"/>
    <x v="44"/>
    <x v="1378"/>
    <s v="Palo Duro Basin"/>
    <x v="82"/>
    <s v="Palo Duro Basin"/>
    <s v="CENSARA_2012"/>
  </r>
  <r>
    <x v="41"/>
    <s v="San Miguel County"/>
    <x v="2229"/>
    <x v="41"/>
    <x v="1120"/>
    <s v="Palo Duro Basin"/>
    <x v="82"/>
    <s v="Palo Duro Basin"/>
    <s v="CENSARA_2012"/>
  </r>
  <r>
    <x v="45"/>
    <s v="Spartanburg County"/>
    <x v="2230"/>
    <x v="45"/>
    <x v="1379"/>
    <s v="Piedmont-Blue Ridge Prov"/>
    <x v="43"/>
    <m/>
    <s v="CENSARA_AVG"/>
  </r>
  <r>
    <x v="40"/>
    <s v="Decatur County"/>
    <x v="2231"/>
    <x v="40"/>
    <x v="854"/>
    <s v="Cincinnati Arch"/>
    <x v="51"/>
    <m/>
    <s v="CENSARA_AVG"/>
  </r>
  <r>
    <x v="40"/>
    <s v="Lauderdale County"/>
    <x v="2232"/>
    <x v="40"/>
    <x v="1380"/>
    <s v="Upper Mississippi Embaymnt"/>
    <x v="78"/>
    <s v="Illinois Basin"/>
    <s v="CENSARA_EXTENSION"/>
  </r>
  <r>
    <x v="43"/>
    <s v="Craighead County"/>
    <x v="2233"/>
    <x v="43"/>
    <x v="1381"/>
    <s v="Illinois Basin"/>
    <x v="52"/>
    <s v="Illinois Basin"/>
    <s v="CENSARA_2012"/>
  </r>
  <r>
    <x v="38"/>
    <s v="Onslow County"/>
    <x v="2149"/>
    <x v="38"/>
    <x v="1338"/>
    <s v="Atlantic Coast Basin"/>
    <x v="34"/>
    <m/>
    <s v="CENSARA_AVG"/>
  </r>
  <r>
    <x v="43"/>
    <s v="Searcy County"/>
    <x v="2234"/>
    <x v="43"/>
    <x v="1382"/>
    <s v="Arkoma Basin"/>
    <x v="86"/>
    <s v="Arkoma Basin"/>
    <s v="CENSARA_2012"/>
  </r>
  <r>
    <x v="42"/>
    <s v="Adair County"/>
    <x v="2235"/>
    <x v="42"/>
    <x v="795"/>
    <s v="Cherokee Platform"/>
    <x v="74"/>
    <s v="Cherokee Platform"/>
    <s v="CENSARA_2012"/>
  </r>
  <r>
    <x v="43"/>
    <s v="Newton County"/>
    <x v="2236"/>
    <x v="43"/>
    <x v="782"/>
    <s v="Arkoma Basin"/>
    <x v="86"/>
    <s v="Arkoma Basin"/>
    <s v="CENSARA_2012"/>
  </r>
  <r>
    <x v="40"/>
    <s v="Bedford County"/>
    <x v="2237"/>
    <x v="40"/>
    <x v="765"/>
    <s v="Cincinnati Arch"/>
    <x v="51"/>
    <m/>
    <s v="CENSARA_AVG"/>
  </r>
  <r>
    <x v="40"/>
    <s v="Marshall County"/>
    <x v="2238"/>
    <x v="40"/>
    <x v="113"/>
    <s v="Cincinnati Arch"/>
    <x v="51"/>
    <m/>
    <s v="CENSARA_AVG"/>
  </r>
  <r>
    <x v="42"/>
    <s v="Dewey County"/>
    <x v="2239"/>
    <x v="42"/>
    <x v="335"/>
    <s v="Anadarko Basin"/>
    <x v="68"/>
    <s v="Anadarko Basin"/>
    <s v="CENSARA_2012"/>
  </r>
  <r>
    <x v="42"/>
    <s v="Cherokee County"/>
    <x v="2240"/>
    <x v="42"/>
    <x v="629"/>
    <s v="Cherokee Platform"/>
    <x v="74"/>
    <s v="Cherokee Platform"/>
    <s v="CENSARA_2012"/>
  </r>
  <r>
    <x v="45"/>
    <s v="Greenville County"/>
    <x v="2241"/>
    <x v="45"/>
    <x v="1383"/>
    <s v="Piedmont-Blue Ridge Prov"/>
    <x v="43"/>
    <m/>
    <s v="CENSARA_AVG"/>
  </r>
  <r>
    <x v="42"/>
    <s v="Blaine County"/>
    <x v="2242"/>
    <x v="42"/>
    <x v="58"/>
    <s v="Anadarko Basin"/>
    <x v="68"/>
    <s v="Anadarko Basin"/>
    <s v="CENSARA_2012"/>
  </r>
  <r>
    <x v="44"/>
    <s v="Moore County"/>
    <x v="2243"/>
    <x v="44"/>
    <x v="1321"/>
    <s v="Anadarko Basin"/>
    <x v="68"/>
    <s v="Anadarko Basin"/>
    <s v="CENSARA_2012"/>
  </r>
  <r>
    <x v="42"/>
    <s v="Kingfisher County"/>
    <x v="2244"/>
    <x v="42"/>
    <x v="1384"/>
    <s v="Anadarko Basin"/>
    <x v="68"/>
    <s v="Anadarko Basin"/>
    <s v="CENSARA_2012"/>
  </r>
  <r>
    <x v="42"/>
    <s v="Wagoner County"/>
    <x v="2245"/>
    <x v="42"/>
    <x v="1385"/>
    <s v="Cherokee Platform"/>
    <x v="74"/>
    <s v="Cherokee Platform"/>
    <s v="CENSARA_2012"/>
  </r>
  <r>
    <x v="38"/>
    <s v="Macon County"/>
    <x v="2246"/>
    <x v="38"/>
    <x v="941"/>
    <s v="Piedmont-Blue Ridge Prov"/>
    <x v="43"/>
    <m/>
    <s v="CENSARA_AVG"/>
  </r>
  <r>
    <x v="42"/>
    <s v="Logan County"/>
    <x v="2247"/>
    <x v="42"/>
    <x v="244"/>
    <s v="Nemaha Uplift"/>
    <x v="57"/>
    <s v="Nemaha Uplift"/>
    <s v="CENSARA_2012"/>
  </r>
  <r>
    <x v="38"/>
    <s v="Pender County"/>
    <x v="2204"/>
    <x v="38"/>
    <x v="1367"/>
    <s v="Atlantic Coast Basin"/>
    <x v="34"/>
    <m/>
    <s v="CENSARA_AVG"/>
  </r>
  <r>
    <x v="40"/>
    <s v="Sequatchie County"/>
    <x v="2248"/>
    <x v="40"/>
    <x v="1386"/>
    <s v="Appalachian Basin"/>
    <x v="30"/>
    <m/>
    <s v="CENSARA_AVG"/>
  </r>
  <r>
    <x v="42"/>
    <s v="Creek County"/>
    <x v="2249"/>
    <x v="42"/>
    <x v="1387"/>
    <s v="Cherokee Platform"/>
    <x v="74"/>
    <s v="Cherokee Platform"/>
    <s v="CENSARA_2012"/>
  </r>
  <r>
    <x v="40"/>
    <s v="Henderson County"/>
    <x v="2250"/>
    <x v="40"/>
    <x v="822"/>
    <s v="Upper Mississippi Embaymnt"/>
    <x v="78"/>
    <s v="Illinois Basin"/>
    <s v="CENSARA_EXTENSION"/>
  </r>
  <r>
    <x v="45"/>
    <s v="Marlboro County"/>
    <x v="2251"/>
    <x v="45"/>
    <x v="1388"/>
    <s v="Atlantic Coast Basin"/>
    <x v="34"/>
    <m/>
    <s v="CENSARA_AVG"/>
  </r>
  <r>
    <x v="44"/>
    <s v="Hutchinson County"/>
    <x v="2252"/>
    <x v="44"/>
    <x v="570"/>
    <s v="Anadarko Basin"/>
    <x v="68"/>
    <s v="Anadarko Basin"/>
    <s v="CENSARA_2012"/>
  </r>
  <r>
    <x v="44"/>
    <s v="Roberts County"/>
    <x v="2253"/>
    <x v="44"/>
    <x v="303"/>
    <s v="Anadarko Basin"/>
    <x v="68"/>
    <s v="Anadarko Basin"/>
    <s v="CENSARA_2012"/>
  </r>
  <r>
    <x v="45"/>
    <s v="Chesterfield County"/>
    <x v="2254"/>
    <x v="45"/>
    <x v="1066"/>
    <s v="Atlantic Coast Basin"/>
    <x v="34"/>
    <m/>
    <s v="CENSARA_AVG"/>
  </r>
  <r>
    <x v="44"/>
    <s v="Hemphill County"/>
    <x v="2255"/>
    <x v="44"/>
    <x v="1389"/>
    <s v="Anadarko Basin"/>
    <x v="68"/>
    <s v="Anadarko Basin"/>
    <s v="CENSARA_2012"/>
  </r>
  <r>
    <x v="40"/>
    <s v="Grundy County"/>
    <x v="2256"/>
    <x v="40"/>
    <x v="660"/>
    <s v="Appalachian Basin"/>
    <x v="30"/>
    <m/>
    <s v="CENSARA_AVG"/>
  </r>
  <r>
    <x v="38"/>
    <s v="Pender County"/>
    <x v="2204"/>
    <x v="38"/>
    <x v="1367"/>
    <s v="Atlantic Coast Basin"/>
    <x v="34"/>
    <m/>
    <s v="CENSARA_AVG"/>
  </r>
  <r>
    <x v="40"/>
    <s v="Madison County"/>
    <x v="2257"/>
    <x v="40"/>
    <x v="241"/>
    <s v="Upper Mississippi Embaymnt"/>
    <x v="78"/>
    <s v="Illinois Basin"/>
    <s v="CENSARA_EXTENSION"/>
  </r>
  <r>
    <x v="40"/>
    <s v="Hamilton County"/>
    <x v="2258"/>
    <x v="40"/>
    <x v="283"/>
    <s v="Appalachian Basin (Eastern Overthrust Area)"/>
    <x v="38"/>
    <m/>
    <s v="CENSARA_AVG"/>
  </r>
  <r>
    <x v="40"/>
    <s v="Haywood County"/>
    <x v="2259"/>
    <x v="40"/>
    <x v="1339"/>
    <s v="Upper Mississippi Embaymnt"/>
    <x v="78"/>
    <s v="Illinois Basin"/>
    <s v="CENSARA_EXTENSION"/>
  </r>
  <r>
    <x v="40"/>
    <s v="Lewis County"/>
    <x v="2260"/>
    <x v="40"/>
    <x v="67"/>
    <s v="Cincinnati Arch"/>
    <x v="51"/>
    <m/>
    <s v="CENSARA_AVG"/>
  </r>
  <r>
    <x v="43"/>
    <s v="Independence County"/>
    <x v="2261"/>
    <x v="43"/>
    <x v="1390"/>
    <s v="Arkoma Basin"/>
    <x v="86"/>
    <s v="Arkoma Basin"/>
    <s v="CENSARA_2012"/>
  </r>
  <r>
    <x v="38"/>
    <s v="Pender County"/>
    <x v="2204"/>
    <x v="38"/>
    <x v="1367"/>
    <s v="Atlantic Coast Basin"/>
    <x v="34"/>
    <m/>
    <s v="CENSARA_AVG"/>
  </r>
  <r>
    <x v="38"/>
    <s v="Pender County"/>
    <x v="2204"/>
    <x v="38"/>
    <x v="1367"/>
    <s v="Atlantic Coast Basin"/>
    <x v="34"/>
    <m/>
    <s v="CENSARA_AVG"/>
  </r>
  <r>
    <x v="38"/>
    <s v="New Hanover County"/>
    <x v="2262"/>
    <x v="38"/>
    <x v="1391"/>
    <s v="Atlantic Coast Basin"/>
    <x v="34"/>
    <m/>
    <s v="CENSARA_AVG"/>
  </r>
  <r>
    <x v="38"/>
    <s v="Cherokee County"/>
    <x v="2263"/>
    <x v="38"/>
    <x v="629"/>
    <s v="Piedmont-Blue Ridge Prov"/>
    <x v="43"/>
    <m/>
    <s v="CENSARA_AVG"/>
  </r>
  <r>
    <x v="42"/>
    <s v="Roger Mills County"/>
    <x v="2264"/>
    <x v="42"/>
    <x v="1392"/>
    <s v="Anadarko Basin"/>
    <x v="68"/>
    <s v="Anadarko Basin"/>
    <s v="CENSARA_2012"/>
  </r>
  <r>
    <x v="38"/>
    <s v="Pender County"/>
    <x v="2204"/>
    <x v="38"/>
    <x v="1367"/>
    <s v="Atlantic Coast Basin"/>
    <x v="34"/>
    <m/>
    <s v="CENSARA_AVG"/>
  </r>
  <r>
    <x v="43"/>
    <s v="Jackson County"/>
    <x v="2265"/>
    <x v="43"/>
    <x v="331"/>
    <s v="Illinois Basin"/>
    <x v="52"/>
    <s v="Illinois Basin"/>
    <s v="CENSARA_2012"/>
  </r>
  <r>
    <x v="38"/>
    <s v="Pender County"/>
    <x v="2204"/>
    <x v="38"/>
    <x v="1367"/>
    <s v="Atlantic Coast Basin"/>
    <x v="34"/>
    <m/>
    <s v="CENSARA_AVG"/>
  </r>
  <r>
    <x v="38"/>
    <s v="Pender County"/>
    <x v="2204"/>
    <x v="38"/>
    <x v="1367"/>
    <s v="Atlantic Coast Basin"/>
    <x v="34"/>
    <m/>
    <s v="CENSARA_AVG"/>
  </r>
  <r>
    <x v="38"/>
    <s v="Pender County"/>
    <x v="2204"/>
    <x v="38"/>
    <x v="1367"/>
    <s v="Atlantic Coast Basin"/>
    <x v="34"/>
    <m/>
    <s v="CENSARA_AVG"/>
  </r>
  <r>
    <x v="40"/>
    <s v="Bradley County"/>
    <x v="2266"/>
    <x v="40"/>
    <x v="1393"/>
    <s v="Appalachian Basin (Eastern Overthrust Area)"/>
    <x v="38"/>
    <m/>
    <s v="CENSARA_AVG"/>
  </r>
  <r>
    <x v="45"/>
    <s v="Dillon County"/>
    <x v="2267"/>
    <x v="45"/>
    <x v="1394"/>
    <s v="Atlantic Coast Basin"/>
    <x v="34"/>
    <m/>
    <s v="CENSARA_AVG"/>
  </r>
  <r>
    <x v="45"/>
    <s v="Pickens County"/>
    <x v="2268"/>
    <x v="45"/>
    <x v="1395"/>
    <s v="Piedmont-Blue Ridge Prov"/>
    <x v="43"/>
    <m/>
    <s v="CENSARA_AVG"/>
  </r>
  <r>
    <x v="38"/>
    <s v="Pender County"/>
    <x v="2204"/>
    <x v="38"/>
    <x v="1367"/>
    <s v="Atlantic Coast Basin"/>
    <x v="34"/>
    <m/>
    <s v="CENSARA_AVG"/>
  </r>
  <r>
    <x v="38"/>
    <s v="Pender County"/>
    <x v="2204"/>
    <x v="38"/>
    <x v="1367"/>
    <s v="Atlantic Coast Basin"/>
    <x v="34"/>
    <m/>
    <s v="CENSARA_AVG"/>
  </r>
  <r>
    <x v="38"/>
    <s v="Columbus County"/>
    <x v="2269"/>
    <x v="38"/>
    <x v="1396"/>
    <s v="Atlantic Coast Basin"/>
    <x v="34"/>
    <m/>
    <s v="CENSARA_AVG"/>
  </r>
  <r>
    <x v="45"/>
    <s v="Chester County"/>
    <x v="2270"/>
    <x v="45"/>
    <x v="716"/>
    <s v="Piedmont-Blue Ridge Prov"/>
    <x v="43"/>
    <m/>
    <s v="CENSARA_AVG"/>
  </r>
  <r>
    <x v="40"/>
    <s v="Polk County"/>
    <x v="2271"/>
    <x v="40"/>
    <x v="133"/>
    <s v="Appalachian Basin (Eastern Overthrust Area)"/>
    <x v="38"/>
    <m/>
    <s v="CENSARA_AVG"/>
  </r>
  <r>
    <x v="38"/>
    <s v="Brunswick County"/>
    <x v="2272"/>
    <x v="38"/>
    <x v="1141"/>
    <s v="Atlantic Coast Basin"/>
    <x v="34"/>
    <m/>
    <s v="CENSARA_AVG"/>
  </r>
  <r>
    <x v="38"/>
    <s v="Pender County"/>
    <x v="2204"/>
    <x v="38"/>
    <x v="1367"/>
    <s v="Atlantic Coast Basin"/>
    <x v="34"/>
    <m/>
    <s v="CENSARA_AVG"/>
  </r>
  <r>
    <x v="38"/>
    <s v="New Hanover County"/>
    <x v="2262"/>
    <x v="38"/>
    <x v="1391"/>
    <s v="Atlantic Coast Basin"/>
    <x v="34"/>
    <m/>
    <s v="CENSARA_AVG"/>
  </r>
  <r>
    <x v="45"/>
    <s v="Union County"/>
    <x v="2273"/>
    <x v="45"/>
    <x v="171"/>
    <s v="Piedmont-Blue Ridge Prov"/>
    <x v="43"/>
    <m/>
    <s v="CENSARA_AVG"/>
  </r>
  <r>
    <x v="38"/>
    <s v="Clay County"/>
    <x v="2274"/>
    <x v="38"/>
    <x v="206"/>
    <s v="Piedmont-Blue Ridge Prov"/>
    <x v="43"/>
    <m/>
    <s v="CENSARA_AVG"/>
  </r>
  <r>
    <x v="16"/>
    <s v="Riverside County"/>
    <x v="2275"/>
    <x v="16"/>
    <x v="1397"/>
    <s v="Salton Basin"/>
    <x v="87"/>
    <m/>
    <s v="CENSARA_AVG"/>
  </r>
  <r>
    <x v="45"/>
    <s v="Oconee County"/>
    <x v="2276"/>
    <x v="45"/>
    <x v="1398"/>
    <s v="Piedmont-Blue Ridge Prov"/>
    <x v="43"/>
    <m/>
    <s v="CENSARA_AVG"/>
  </r>
  <r>
    <x v="16"/>
    <s v="Orange County"/>
    <x v="2277"/>
    <x v="16"/>
    <x v="248"/>
    <s v="Los Angeles Basin"/>
    <x v="83"/>
    <m/>
    <s v="CENSARA_AVG"/>
  </r>
  <r>
    <x v="42"/>
    <s v="Lincoln County"/>
    <x v="2278"/>
    <x v="42"/>
    <x v="42"/>
    <s v="Cherokee Platform"/>
    <x v="74"/>
    <s v="Cherokee Platform"/>
    <s v="CENSARA_2012"/>
  </r>
  <r>
    <x v="38"/>
    <s v="New Hanover County"/>
    <x v="2262"/>
    <x v="38"/>
    <x v="1391"/>
    <s v="Atlantic Coast Basin"/>
    <x v="34"/>
    <m/>
    <s v="CENSARA_AVG"/>
  </r>
  <r>
    <x v="38"/>
    <s v="New Hanover County"/>
    <x v="2262"/>
    <x v="38"/>
    <x v="1391"/>
    <s v="Atlantic Coast Basin"/>
    <x v="34"/>
    <m/>
    <s v="CENSARA_AVG"/>
  </r>
  <r>
    <x v="40"/>
    <s v="Moore County"/>
    <x v="2279"/>
    <x v="40"/>
    <x v="1321"/>
    <s v="Cincinnati Arch"/>
    <x v="51"/>
    <m/>
    <s v="CENSARA_AVG"/>
  </r>
  <r>
    <x v="41"/>
    <s v="Quay County"/>
    <x v="2280"/>
    <x v="41"/>
    <x v="1399"/>
    <s v="Palo Duro Basin"/>
    <x v="82"/>
    <s v="Palo Duro Basin"/>
    <s v="CENSARA_2012"/>
  </r>
  <r>
    <x v="38"/>
    <s v="New Hanover County"/>
    <x v="2262"/>
    <x v="38"/>
    <x v="1391"/>
    <s v="Atlantic Coast Basin"/>
    <x v="34"/>
    <m/>
    <s v="CENSARA_AVG"/>
  </r>
  <r>
    <x v="42"/>
    <s v="Okmulgee County"/>
    <x v="2281"/>
    <x v="42"/>
    <x v="1400"/>
    <s v="Cherokee Platform"/>
    <x v="74"/>
    <s v="Cherokee Platform"/>
    <s v="CENSARA_2012"/>
  </r>
  <r>
    <x v="40"/>
    <s v="Chester County"/>
    <x v="2282"/>
    <x v="40"/>
    <x v="716"/>
    <s v="Upper Mississippi Embaymnt"/>
    <x v="78"/>
    <s v="Illinois Basin"/>
    <s v="CENSARA_EXTENSION"/>
  </r>
  <r>
    <x v="40"/>
    <s v="Marion County"/>
    <x v="2283"/>
    <x v="40"/>
    <x v="152"/>
    <s v="Appalachian Basin"/>
    <x v="30"/>
    <m/>
    <s v="CENSARA_AVG"/>
  </r>
  <r>
    <x v="43"/>
    <s v="Poinsett County"/>
    <x v="2284"/>
    <x v="43"/>
    <x v="1401"/>
    <s v="Illinois Basin"/>
    <x v="52"/>
    <s v="Illinois Basin"/>
    <s v="CENSARA_2012"/>
  </r>
  <r>
    <x v="41"/>
    <s v="Cibola County"/>
    <x v="2285"/>
    <x v="41"/>
    <x v="1402"/>
    <s v="San Juan Basin"/>
    <x v="75"/>
    <m/>
    <s v="CENSARA_AVG"/>
  </r>
  <r>
    <x v="40"/>
    <s v="Tipton County"/>
    <x v="2286"/>
    <x v="40"/>
    <x v="858"/>
    <s v="Upper Mississippi Embaymnt"/>
    <x v="78"/>
    <s v="Illinois Basin"/>
    <s v="CENSARA_EXTENSION"/>
  </r>
  <r>
    <x v="40"/>
    <s v="Giles County"/>
    <x v="2287"/>
    <x v="40"/>
    <x v="1134"/>
    <s v="Cincinnati Arch"/>
    <x v="51"/>
    <m/>
    <s v="CENSARA_AVG"/>
  </r>
  <r>
    <x v="38"/>
    <s v="New Hanover County"/>
    <x v="2262"/>
    <x v="38"/>
    <x v="1391"/>
    <s v="Atlantic Coast Basin"/>
    <x v="34"/>
    <m/>
    <s v="CENSARA_AVG"/>
  </r>
  <r>
    <x v="40"/>
    <s v="Franklin County"/>
    <x v="2288"/>
    <x v="40"/>
    <x v="108"/>
    <s v="Appalachian Basin"/>
    <x v="30"/>
    <m/>
    <s v="CENSARA_AVG"/>
  </r>
  <r>
    <x v="43"/>
    <s v="Van Buren County"/>
    <x v="2289"/>
    <x v="43"/>
    <x v="627"/>
    <s v="Arkoma Basin"/>
    <x v="86"/>
    <s v="Arkoma Basin"/>
    <s v="CENSARA_2012"/>
  </r>
  <r>
    <x v="38"/>
    <s v="New Hanover County"/>
    <x v="2262"/>
    <x v="38"/>
    <x v="1391"/>
    <s v="Atlantic Coast Basin"/>
    <x v="34"/>
    <m/>
    <s v="CENSARA_AVG"/>
  </r>
  <r>
    <x v="40"/>
    <s v="Wayne County"/>
    <x v="2290"/>
    <x v="40"/>
    <x v="390"/>
    <s v="Cincinnati Arch"/>
    <x v="51"/>
    <m/>
    <s v="CENSARA_AVG"/>
  </r>
  <r>
    <x v="40"/>
    <s v="Lawrence County"/>
    <x v="2291"/>
    <x v="40"/>
    <x v="415"/>
    <s v="Cincinnati Arch"/>
    <x v="51"/>
    <m/>
    <s v="CENSARA_AVG"/>
  </r>
  <r>
    <x v="46"/>
    <s v="Rabun County"/>
    <x v="2292"/>
    <x v="46"/>
    <x v="1403"/>
    <s v="Piedmont-Blue Ridge Prov"/>
    <x v="43"/>
    <m/>
    <s v="CENSARA_AVG"/>
  </r>
  <r>
    <x v="45"/>
    <s v="Darlington County"/>
    <x v="2293"/>
    <x v="45"/>
    <x v="1404"/>
    <s v="Atlantic Coast Basin"/>
    <x v="34"/>
    <m/>
    <s v="CENSARA_AVG"/>
  </r>
  <r>
    <x v="38"/>
    <s v="New Hanover County"/>
    <x v="2262"/>
    <x v="38"/>
    <x v="1391"/>
    <s v="Atlantic Coast Basin"/>
    <x v="34"/>
    <m/>
    <s v="CENSARA_AVG"/>
  </r>
  <r>
    <x v="42"/>
    <s v="Muskogee County"/>
    <x v="2294"/>
    <x v="42"/>
    <x v="1405"/>
    <s v="Cherokee Platform"/>
    <x v="74"/>
    <s v="Cherokee Platform"/>
    <s v="CENSARA_2012"/>
  </r>
  <r>
    <x v="45"/>
    <s v="Kershaw County"/>
    <x v="2295"/>
    <x v="45"/>
    <x v="1406"/>
    <s v="Piedmont-Blue Ridge Prov"/>
    <x v="43"/>
    <m/>
    <s v="CENSARA_AVG"/>
  </r>
  <r>
    <x v="40"/>
    <s v="Lincoln County"/>
    <x v="2296"/>
    <x v="40"/>
    <x v="42"/>
    <s v="Cincinnati Arch"/>
    <x v="51"/>
    <m/>
    <s v="CENSARA_AVG"/>
  </r>
  <r>
    <x v="38"/>
    <s v="New Hanover County"/>
    <x v="2262"/>
    <x v="38"/>
    <x v="1391"/>
    <s v="Atlantic Coast Basin"/>
    <x v="34"/>
    <m/>
    <s v="CENSARA_AVG"/>
  </r>
  <r>
    <x v="38"/>
    <s v="New Hanover County"/>
    <x v="2262"/>
    <x v="38"/>
    <x v="1391"/>
    <s v="Atlantic Coast Basin"/>
    <x v="34"/>
    <m/>
    <s v="CENSARA_AVG"/>
  </r>
  <r>
    <x v="43"/>
    <s v="Cleburne County"/>
    <x v="2297"/>
    <x v="43"/>
    <x v="1407"/>
    <s v="Arkoma Basin"/>
    <x v="86"/>
    <s v="Arkoma Basin"/>
    <s v="CENSARA_2012"/>
  </r>
  <r>
    <x v="42"/>
    <s v="Custer County"/>
    <x v="2298"/>
    <x v="42"/>
    <x v="202"/>
    <s v="Anadarko Basin"/>
    <x v="68"/>
    <s v="Anadarko Basin"/>
    <s v="CENSARA_2012"/>
  </r>
  <r>
    <x v="16"/>
    <s v="Los Angeles County"/>
    <x v="2107"/>
    <x v="16"/>
    <x v="1319"/>
    <s v="Los Angeles Basin"/>
    <x v="83"/>
    <m/>
    <s v="CENSARA_AVG"/>
  </r>
  <r>
    <x v="43"/>
    <s v="Johnson County"/>
    <x v="2299"/>
    <x v="43"/>
    <x v="392"/>
    <s v="Arkoma Basin"/>
    <x v="86"/>
    <s v="Arkoma Basin"/>
    <s v="CENSARA_2012"/>
  </r>
  <r>
    <x v="43"/>
    <s v="Franklin County"/>
    <x v="2300"/>
    <x v="43"/>
    <x v="108"/>
    <s v="Arkoma Basin"/>
    <x v="86"/>
    <s v="Arkoma Basin"/>
    <s v="CENSARA_2012"/>
  </r>
  <r>
    <x v="46"/>
    <s v="Towns County"/>
    <x v="2301"/>
    <x v="46"/>
    <x v="1408"/>
    <s v="Piedmont-Blue Ridge Prov"/>
    <x v="43"/>
    <m/>
    <s v="CENSARA_AVG"/>
  </r>
  <r>
    <x v="43"/>
    <s v="Crawford County"/>
    <x v="2302"/>
    <x v="43"/>
    <x v="339"/>
    <s v="Arkoma Basin"/>
    <x v="86"/>
    <s v="Arkoma Basin"/>
    <s v="CENSARA_2012"/>
  </r>
  <r>
    <x v="43"/>
    <s v="Pope County"/>
    <x v="2303"/>
    <x v="43"/>
    <x v="313"/>
    <s v="Arkoma Basin"/>
    <x v="86"/>
    <s v="Arkoma Basin"/>
    <s v="CENSARA_2012"/>
  </r>
  <r>
    <x v="44"/>
    <s v="Oldham County"/>
    <x v="2304"/>
    <x v="44"/>
    <x v="1077"/>
    <s v="Palo Duro Basin"/>
    <x v="82"/>
    <s v="Palo Duro Basin"/>
    <s v="CENSARA_2012"/>
  </r>
  <r>
    <x v="45"/>
    <s v="Laurens County"/>
    <x v="2305"/>
    <x v="45"/>
    <x v="1409"/>
    <s v="Piedmont-Blue Ridge Prov"/>
    <x v="43"/>
    <m/>
    <s v="CENSARA_AVG"/>
  </r>
  <r>
    <x v="38"/>
    <s v="Brunswick County"/>
    <x v="2272"/>
    <x v="38"/>
    <x v="1141"/>
    <s v="Atlantic Coast Basin"/>
    <x v="34"/>
    <m/>
    <s v="CENSARA_AVG"/>
  </r>
  <r>
    <x v="40"/>
    <s v="Hardin County"/>
    <x v="2306"/>
    <x v="40"/>
    <x v="663"/>
    <s v="Upper Mississippi Embaymnt"/>
    <x v="78"/>
    <s v="Illinois Basin"/>
    <s v="CENSARA_EXTENSION"/>
  </r>
  <r>
    <x v="45"/>
    <s v="Anderson County"/>
    <x v="2307"/>
    <x v="45"/>
    <x v="1124"/>
    <s v="Piedmont-Blue Ridge Prov"/>
    <x v="43"/>
    <m/>
    <s v="CENSARA_AVG"/>
  </r>
  <r>
    <x v="45"/>
    <s v="Horry County"/>
    <x v="2308"/>
    <x v="45"/>
    <x v="1410"/>
    <s v="Atlantic Coast Basin"/>
    <x v="34"/>
    <m/>
    <s v="CENSARA_AVG"/>
  </r>
  <r>
    <x v="46"/>
    <s v="Union County"/>
    <x v="2309"/>
    <x v="46"/>
    <x v="171"/>
    <s v="Piedmont-Blue Ridge Prov"/>
    <x v="43"/>
    <m/>
    <s v="CENSARA_AVG"/>
  </r>
  <r>
    <x v="44"/>
    <s v="Potter County"/>
    <x v="2310"/>
    <x v="44"/>
    <x v="356"/>
    <s v="Palo Duro Basin"/>
    <x v="82"/>
    <s v="Palo Duro Basin"/>
    <s v="CENSARA_2012"/>
  </r>
  <r>
    <x v="46"/>
    <s v="Fannin County"/>
    <x v="2311"/>
    <x v="46"/>
    <x v="1411"/>
    <s v="Piedmont-Blue Ridge Prov"/>
    <x v="43"/>
    <m/>
    <s v="CENSARA_AVG"/>
  </r>
  <r>
    <x v="42"/>
    <s v="Canadian County"/>
    <x v="2312"/>
    <x v="42"/>
    <x v="1412"/>
    <s v="Anadarko Basin"/>
    <x v="68"/>
    <s v="Anadarko Basin"/>
    <s v="CENSARA_2012"/>
  </r>
  <r>
    <x v="38"/>
    <s v="New Hanover County"/>
    <x v="2262"/>
    <x v="38"/>
    <x v="1391"/>
    <s v="Atlantic Coast Basin"/>
    <x v="34"/>
    <m/>
    <s v="CENSARA_AVG"/>
  </r>
  <r>
    <x v="45"/>
    <s v="Marion County"/>
    <x v="2313"/>
    <x v="45"/>
    <x v="152"/>
    <s v="Atlantic Coast Basin"/>
    <x v="34"/>
    <m/>
    <s v="CENSARA_AVG"/>
  </r>
  <r>
    <x v="42"/>
    <s v="Oklahoma County"/>
    <x v="2314"/>
    <x v="42"/>
    <x v="1413"/>
    <s v="Nemaha Uplift"/>
    <x v="57"/>
    <s v="Nemaha Uplift"/>
    <s v="CENSARA_2012"/>
  </r>
  <r>
    <x v="40"/>
    <s v="Hardeman County"/>
    <x v="2315"/>
    <x v="40"/>
    <x v="1414"/>
    <s v="Upper Mississippi Embaymnt"/>
    <x v="78"/>
    <s v="Illinois Basin"/>
    <s v="CENSARA_EXTENSION"/>
  </r>
  <r>
    <x v="44"/>
    <s v="Carson County"/>
    <x v="2316"/>
    <x v="44"/>
    <x v="1415"/>
    <s v="Anadarko Basin"/>
    <x v="68"/>
    <s v="Anadarko Basin"/>
    <s v="CENSARA_2012"/>
  </r>
  <r>
    <x v="40"/>
    <s v="McNairy County"/>
    <x v="2317"/>
    <x v="40"/>
    <x v="1416"/>
    <s v="Upper Mississippi Embaymnt"/>
    <x v="78"/>
    <s v="Illinois Basin"/>
    <s v="CENSARA_EXTENSION"/>
  </r>
  <r>
    <x v="45"/>
    <s v="Fairfield County"/>
    <x v="2318"/>
    <x v="45"/>
    <x v="525"/>
    <s v="Piedmont-Blue Ridge Prov"/>
    <x v="43"/>
    <m/>
    <s v="CENSARA_AVG"/>
  </r>
  <r>
    <x v="38"/>
    <s v="New Hanover County"/>
    <x v="2262"/>
    <x v="38"/>
    <x v="1391"/>
    <s v="Atlantic Coast Basin"/>
    <x v="34"/>
    <m/>
    <s v="CENSARA_AVG"/>
  </r>
  <r>
    <x v="16"/>
    <s v="Santa Barbara County"/>
    <x v="1999"/>
    <x v="16"/>
    <x v="1268"/>
    <s v="Santa Maria Basin"/>
    <x v="79"/>
    <m/>
    <s v="CENSARA_AVG"/>
  </r>
  <r>
    <x v="44"/>
    <s v="Gray County"/>
    <x v="2319"/>
    <x v="44"/>
    <x v="1211"/>
    <s v="Anadarko Basin"/>
    <x v="68"/>
    <s v="Anadarko Basin"/>
    <s v="CENSARA_2012"/>
  </r>
  <r>
    <x v="40"/>
    <s v="Shelby County"/>
    <x v="2320"/>
    <x v="40"/>
    <x v="755"/>
    <s v="Upper Mississippi Embaymnt"/>
    <x v="78"/>
    <s v="Illinois Basin"/>
    <s v="CENSARA_EXTENSION"/>
  </r>
  <r>
    <x v="41"/>
    <s v="Bernalillo County"/>
    <x v="2321"/>
    <x v="41"/>
    <x v="1417"/>
    <s v="Estancia Basin"/>
    <x v="85"/>
    <m/>
    <s v="CENSARA_AVG"/>
  </r>
  <r>
    <x v="46"/>
    <s v="Murray County"/>
    <x v="2322"/>
    <x v="46"/>
    <x v="494"/>
    <s v="Appalachian Basin (Eastern Overthrust Area)"/>
    <x v="38"/>
    <m/>
    <s v="CENSARA_AVG"/>
  </r>
  <r>
    <x v="44"/>
    <s v="Wheeler County"/>
    <x v="2323"/>
    <x v="44"/>
    <x v="201"/>
    <s v="Anadarko Basin"/>
    <x v="68"/>
    <s v="Anadarko Basin"/>
    <s v="CENSARA_2012"/>
  </r>
  <r>
    <x v="45"/>
    <s v="Florence County"/>
    <x v="2324"/>
    <x v="45"/>
    <x v="270"/>
    <s v="Atlantic Coast Basin"/>
    <x v="34"/>
    <m/>
    <s v="CENSARA_AVG"/>
  </r>
  <r>
    <x v="40"/>
    <s v="Fayette County"/>
    <x v="2325"/>
    <x v="40"/>
    <x v="592"/>
    <s v="Upper Mississippi Embaymnt"/>
    <x v="78"/>
    <s v="Illinois Basin"/>
    <s v="CENSARA_EXTENSION"/>
  </r>
  <r>
    <x v="42"/>
    <s v="Sequoyah County"/>
    <x v="2326"/>
    <x v="42"/>
    <x v="1418"/>
    <s v="Arkoma Basin"/>
    <x v="86"/>
    <s v="Arkoma Basin"/>
    <s v="CENSARA_2012"/>
  </r>
  <r>
    <x v="43"/>
    <s v="White County"/>
    <x v="2327"/>
    <x v="43"/>
    <x v="813"/>
    <s v="Arkoma Basin"/>
    <x v="86"/>
    <s v="Arkoma Basin"/>
    <s v="CENSARA_2012"/>
  </r>
  <r>
    <x v="46"/>
    <s v="Whitfield County"/>
    <x v="2328"/>
    <x v="46"/>
    <x v="1419"/>
    <s v="Appalachian Basin (Eastern Overthrust Area)"/>
    <x v="38"/>
    <m/>
    <s v="CENSARA_AVG"/>
  </r>
  <r>
    <x v="45"/>
    <s v="Lee County"/>
    <x v="2329"/>
    <x v="45"/>
    <x v="714"/>
    <s v="Atlantic Coast Basin"/>
    <x v="34"/>
    <m/>
    <s v="CENSARA_AVG"/>
  </r>
  <r>
    <x v="43"/>
    <s v="Crittenden County"/>
    <x v="2330"/>
    <x v="43"/>
    <x v="1226"/>
    <s v="Illinois Basin"/>
    <x v="52"/>
    <s v="Illinois Basin"/>
    <s v="CENSARA_2012"/>
  </r>
  <r>
    <x v="42"/>
    <s v="Okfuskee County"/>
    <x v="2331"/>
    <x v="42"/>
    <x v="1420"/>
    <s v="Cherokee Platform"/>
    <x v="74"/>
    <s v="Cherokee Platform"/>
    <s v="CENSARA_2012"/>
  </r>
  <r>
    <x v="46"/>
    <s v="Catoosa County"/>
    <x v="2332"/>
    <x v="46"/>
    <x v="1421"/>
    <s v="Appalachian Basin (Eastern Overthrust Area)"/>
    <x v="38"/>
    <m/>
    <s v="CENSARA_AVG"/>
  </r>
  <r>
    <x v="39"/>
    <s v="La Paz County"/>
    <x v="2333"/>
    <x v="39"/>
    <x v="1422"/>
    <s v="Basin-And-Range Province"/>
    <x v="84"/>
    <m/>
    <s v="CENSARA_AVG"/>
  </r>
  <r>
    <x v="46"/>
    <s v="Habersham County"/>
    <x v="2334"/>
    <x v="46"/>
    <x v="1423"/>
    <s v="Piedmont-Blue Ridge Prov"/>
    <x v="43"/>
    <m/>
    <s v="CENSARA_AVG"/>
  </r>
  <r>
    <x v="43"/>
    <s v="Cross County"/>
    <x v="2335"/>
    <x v="43"/>
    <x v="1424"/>
    <s v="Illinois Basin"/>
    <x v="52"/>
    <s v="Illinois Basin"/>
    <s v="CENSARA_2012"/>
  </r>
  <r>
    <x v="16"/>
    <s v="Ventura County"/>
    <x v="2064"/>
    <x v="16"/>
    <x v="1300"/>
    <s v="Ventura Basin"/>
    <x v="81"/>
    <m/>
    <s v="CENSARA_AVG"/>
  </r>
  <r>
    <x v="38"/>
    <s v="Brunswick County"/>
    <x v="2272"/>
    <x v="38"/>
    <x v="1141"/>
    <s v="Atlantic Coast Basin"/>
    <x v="34"/>
    <m/>
    <s v="CENSARA_AVG"/>
  </r>
  <r>
    <x v="16"/>
    <s v="Los Angeles County"/>
    <x v="2107"/>
    <x v="16"/>
    <x v="1319"/>
    <s v="Los Angeles Basin"/>
    <x v="83"/>
    <m/>
    <s v="CENSARA_AVG"/>
  </r>
  <r>
    <x v="38"/>
    <s v="New Hanover County"/>
    <x v="2262"/>
    <x v="38"/>
    <x v="1391"/>
    <s v="Atlantic Coast Basin"/>
    <x v="34"/>
    <m/>
    <s v="CENSARA_AVG"/>
  </r>
  <r>
    <x v="38"/>
    <s v="Brunswick County"/>
    <x v="2272"/>
    <x v="38"/>
    <x v="1141"/>
    <s v="Atlantic Coast Basin"/>
    <x v="34"/>
    <m/>
    <s v="CENSARA_AVG"/>
  </r>
  <r>
    <x v="46"/>
    <s v="Walker County"/>
    <x v="2336"/>
    <x v="46"/>
    <x v="1425"/>
    <s v="Appalachian Basin (Eastern Overthrust Area)"/>
    <x v="38"/>
    <m/>
    <s v="CENSARA_AVG"/>
  </r>
  <r>
    <x v="46"/>
    <s v="White County"/>
    <x v="2337"/>
    <x v="46"/>
    <x v="813"/>
    <s v="Piedmont-Blue Ridge Prov"/>
    <x v="43"/>
    <m/>
    <s v="CENSARA_AVG"/>
  </r>
  <r>
    <x v="45"/>
    <s v="Newberry County"/>
    <x v="2338"/>
    <x v="45"/>
    <x v="1426"/>
    <s v="Piedmont-Blue Ridge Prov"/>
    <x v="43"/>
    <m/>
    <s v="CENSARA_AVG"/>
  </r>
  <r>
    <x v="43"/>
    <s v="Woodruff County"/>
    <x v="2339"/>
    <x v="43"/>
    <x v="1427"/>
    <s v="Illinois Basin"/>
    <x v="52"/>
    <s v="Illinois Basin"/>
    <s v="CENSARA_2012"/>
  </r>
  <r>
    <x v="46"/>
    <s v="Dade County"/>
    <x v="2340"/>
    <x v="46"/>
    <x v="1256"/>
    <s v="Appalachian Basin (Eastern Overthrust Area)"/>
    <x v="38"/>
    <m/>
    <s v="CENSARA_AVG"/>
  </r>
  <r>
    <x v="38"/>
    <s v="Brunswick County"/>
    <x v="2272"/>
    <x v="38"/>
    <x v="1141"/>
    <s v="Atlantic Coast Basin"/>
    <x v="34"/>
    <m/>
    <s v="CENSARA_AVG"/>
  </r>
  <r>
    <x v="38"/>
    <s v="Brunswick County"/>
    <x v="2272"/>
    <x v="38"/>
    <x v="1141"/>
    <s v="Atlantic Coast Basin"/>
    <x v="34"/>
    <m/>
    <s v="CENSARA_AVG"/>
  </r>
  <r>
    <x v="38"/>
    <s v="Brunswick County"/>
    <x v="2272"/>
    <x v="38"/>
    <x v="1141"/>
    <s v="Atlantic Coast Basin"/>
    <x v="34"/>
    <m/>
    <s v="CENSARA_AVG"/>
  </r>
  <r>
    <x v="47"/>
    <s v="Jackson County"/>
    <x v="2341"/>
    <x v="47"/>
    <x v="331"/>
    <s v="Appalachian Basin (Eastern Overthrust Area)"/>
    <x v="38"/>
    <m/>
    <s v="CENSARA_AVG"/>
  </r>
  <r>
    <x v="38"/>
    <s v="Brunswick County"/>
    <x v="2272"/>
    <x v="38"/>
    <x v="1141"/>
    <s v="Atlantic Coast Basin"/>
    <x v="34"/>
    <m/>
    <s v="CENSARA_AVG"/>
  </r>
  <r>
    <x v="42"/>
    <s v="McIntosh County"/>
    <x v="2342"/>
    <x v="42"/>
    <x v="267"/>
    <s v="Arkoma Basin"/>
    <x v="86"/>
    <s v="Arkoma Basin"/>
    <s v="CENSARA_2012"/>
  </r>
  <r>
    <x v="42"/>
    <s v="Caddo County"/>
    <x v="2343"/>
    <x v="42"/>
    <x v="1428"/>
    <s v="Anadarko Basin"/>
    <x v="68"/>
    <s v="Anadarko Basin"/>
    <s v="CENSARA_2012"/>
  </r>
  <r>
    <x v="38"/>
    <s v="Brunswick County"/>
    <x v="2272"/>
    <x v="38"/>
    <x v="1141"/>
    <s v="Atlantic Coast Basin"/>
    <x v="34"/>
    <m/>
    <s v="CENSARA_AVG"/>
  </r>
  <r>
    <x v="46"/>
    <s v="Gilmer County"/>
    <x v="2344"/>
    <x v="46"/>
    <x v="954"/>
    <s v="Piedmont-Blue Ridge Prov"/>
    <x v="43"/>
    <m/>
    <s v="CENSARA_AVG"/>
  </r>
  <r>
    <x v="43"/>
    <s v="Conway County"/>
    <x v="2345"/>
    <x v="43"/>
    <x v="1429"/>
    <s v="Arkoma Basin"/>
    <x v="86"/>
    <s v="Arkoma Basin"/>
    <s v="CENSARA_2012"/>
  </r>
  <r>
    <x v="42"/>
    <s v="Beckham County"/>
    <x v="2346"/>
    <x v="42"/>
    <x v="1430"/>
    <s v="Anadarko Basin"/>
    <x v="68"/>
    <s v="Anadarko Basin"/>
    <s v="CENSARA_2012"/>
  </r>
  <r>
    <x v="46"/>
    <s v="Stephens County"/>
    <x v="2347"/>
    <x v="46"/>
    <x v="1431"/>
    <s v="Piedmont-Blue Ridge Prov"/>
    <x v="43"/>
    <m/>
    <s v="CENSARA_AVG"/>
  </r>
  <r>
    <x v="41"/>
    <s v="Guadalupe County"/>
    <x v="2348"/>
    <x v="41"/>
    <x v="1432"/>
    <s v="Palo Duro Basin"/>
    <x v="82"/>
    <s v="Palo Duro Basin"/>
    <s v="CENSARA_2012"/>
  </r>
  <r>
    <x v="46"/>
    <s v="Lumpkin County"/>
    <x v="2349"/>
    <x v="46"/>
    <x v="1433"/>
    <s v="Piedmont-Blue Ridge Prov"/>
    <x v="43"/>
    <m/>
    <s v="CENSARA_AVG"/>
  </r>
  <r>
    <x v="47"/>
    <s v="Madison County"/>
    <x v="2350"/>
    <x v="47"/>
    <x v="241"/>
    <s v="Appalachian Basin (Eastern Overthrust Area)"/>
    <x v="38"/>
    <m/>
    <s v="CENSARA_AVG"/>
  </r>
  <r>
    <x v="42"/>
    <s v="Washita County"/>
    <x v="2351"/>
    <x v="42"/>
    <x v="1434"/>
    <s v="Anadarko Basin"/>
    <x v="68"/>
    <s v="Anadarko Basin"/>
    <s v="CENSARA_2012"/>
  </r>
  <r>
    <x v="43"/>
    <s v="Sebastian County"/>
    <x v="2352"/>
    <x v="43"/>
    <x v="1435"/>
    <s v="Arkoma Basin"/>
    <x v="86"/>
    <s v="Arkoma Basin"/>
    <s v="CENSARA_2012"/>
  </r>
  <r>
    <x v="43"/>
    <s v="Logan County"/>
    <x v="2353"/>
    <x v="43"/>
    <x v="244"/>
    <s v="Arkoma Basin"/>
    <x v="86"/>
    <s v="Arkoma Basin"/>
    <s v="CENSARA_2012"/>
  </r>
  <r>
    <x v="38"/>
    <s v="Brunswick County"/>
    <x v="2272"/>
    <x v="38"/>
    <x v="1141"/>
    <s v="Atlantic Coast Basin"/>
    <x v="34"/>
    <m/>
    <s v="CENSARA_AVG"/>
  </r>
  <r>
    <x v="42"/>
    <s v="Haskell County"/>
    <x v="2354"/>
    <x v="42"/>
    <x v="1236"/>
    <s v="Arkoma Basin"/>
    <x v="86"/>
    <s v="Arkoma Basin"/>
    <s v="CENSARA_2012"/>
  </r>
  <r>
    <x v="42"/>
    <s v="Seminole County"/>
    <x v="2355"/>
    <x v="42"/>
    <x v="1436"/>
    <s v="Cherokee Platform"/>
    <x v="74"/>
    <s v="Cherokee Platform"/>
    <s v="CENSARA_2012"/>
  </r>
  <r>
    <x v="43"/>
    <s v="Faulkner County"/>
    <x v="2356"/>
    <x v="43"/>
    <x v="1437"/>
    <s v="Arkoma Basin"/>
    <x v="86"/>
    <s v="Arkoma Basin"/>
    <s v="CENSARA_2012"/>
  </r>
  <r>
    <x v="42"/>
    <s v="Pottawatomie County"/>
    <x v="2357"/>
    <x v="42"/>
    <x v="1022"/>
    <s v="Cherokee Platform"/>
    <x v="74"/>
    <s v="Cherokee Platform"/>
    <s v="CENSARA_2012"/>
  </r>
  <r>
    <x v="47"/>
    <s v="Limestone County"/>
    <x v="2358"/>
    <x v="47"/>
    <x v="1438"/>
    <s v="Cincinnati Arch"/>
    <x v="51"/>
    <m/>
    <s v="CENSARA_AVG"/>
  </r>
  <r>
    <x v="45"/>
    <s v="Abbeville County"/>
    <x v="2359"/>
    <x v="45"/>
    <x v="1439"/>
    <s v="Piedmont-Blue Ridge Prov"/>
    <x v="43"/>
    <m/>
    <s v="CENSARA_AVG"/>
  </r>
  <r>
    <x v="45"/>
    <s v="Richland County"/>
    <x v="2360"/>
    <x v="45"/>
    <x v="122"/>
    <s v="Atlantic Coast Basin"/>
    <x v="34"/>
    <m/>
    <s v="CENSARA_AVG"/>
  </r>
  <r>
    <x v="39"/>
    <s v="Gila County"/>
    <x v="2361"/>
    <x v="39"/>
    <x v="1440"/>
    <s v="Basin-And-Range Province"/>
    <x v="84"/>
    <m/>
    <s v="CENSARA_AVG"/>
  </r>
  <r>
    <x v="47"/>
    <s v="Dekalb County"/>
    <x v="2362"/>
    <x v="47"/>
    <x v="679"/>
    <s v="Appalachian Basin (Eastern Overthrust Area)"/>
    <x v="38"/>
    <m/>
    <s v="CENSARA_AVG"/>
  </r>
  <r>
    <x v="38"/>
    <s v="Brunswick County"/>
    <x v="2272"/>
    <x v="38"/>
    <x v="1141"/>
    <s v="Atlantic Coast Basin"/>
    <x v="34"/>
    <m/>
    <s v="CENSARA_AVG"/>
  </r>
  <r>
    <x v="38"/>
    <s v="Brunswick County"/>
    <x v="2272"/>
    <x v="38"/>
    <x v="1141"/>
    <s v="Atlantic Coast Basin"/>
    <x v="34"/>
    <m/>
    <s v="CENSARA_AVG"/>
  </r>
  <r>
    <x v="47"/>
    <s v="Lauderdale County"/>
    <x v="2363"/>
    <x v="47"/>
    <x v="1380"/>
    <s v="Cincinnati Arch"/>
    <x v="51"/>
    <m/>
    <s v="CENSARA_AVG"/>
  </r>
  <r>
    <x v="16"/>
    <s v="San Diego County"/>
    <x v="2364"/>
    <x v="16"/>
    <x v="1441"/>
    <s v="Capistrano Basin"/>
    <x v="88"/>
    <m/>
    <s v="CENSARA_AVG"/>
  </r>
  <r>
    <x v="41"/>
    <s v="Valencia County"/>
    <x v="2365"/>
    <x v="41"/>
    <x v="1442"/>
    <s v="San Juan Basin"/>
    <x v="75"/>
    <m/>
    <s v="CENSARA_AVG"/>
  </r>
  <r>
    <x v="45"/>
    <s v="Horry County"/>
    <x v="2308"/>
    <x v="45"/>
    <x v="1410"/>
    <s v="Atlantic Coast Basin"/>
    <x v="34"/>
    <m/>
    <s v="CENSARA_AVG"/>
  </r>
  <r>
    <x v="41"/>
    <s v="Torrance County"/>
    <x v="2366"/>
    <x v="41"/>
    <x v="1443"/>
    <s v="Estancia Basin"/>
    <x v="85"/>
    <m/>
    <s v="CENSARA_AVG"/>
  </r>
  <r>
    <x v="38"/>
    <s v="Brunswick County"/>
    <x v="2272"/>
    <x v="38"/>
    <x v="1141"/>
    <s v="Atlantic Coast Basin"/>
    <x v="34"/>
    <m/>
    <s v="CENSARA_AVG"/>
  </r>
  <r>
    <x v="46"/>
    <s v="Franklin County"/>
    <x v="2367"/>
    <x v="46"/>
    <x v="108"/>
    <s v="Piedmont-Blue Ridge Prov"/>
    <x v="43"/>
    <m/>
    <s v="CENSARA_AVG"/>
  </r>
  <r>
    <x v="42"/>
    <s v="Le Flore County"/>
    <x v="2368"/>
    <x v="42"/>
    <x v="1444"/>
    <s v="Arkoma Basin"/>
    <x v="86"/>
    <s v="Arkoma Basin"/>
    <s v="CENSARA_2012"/>
  </r>
  <r>
    <x v="45"/>
    <s v="Sumter County"/>
    <x v="2369"/>
    <x v="45"/>
    <x v="1445"/>
    <s v="Atlantic Coast Basin"/>
    <x v="34"/>
    <m/>
    <s v="CENSARA_AVG"/>
  </r>
  <r>
    <x v="45"/>
    <s v="Greenwood County"/>
    <x v="2370"/>
    <x v="45"/>
    <x v="1194"/>
    <s v="Piedmont-Blue Ridge Prov"/>
    <x v="43"/>
    <m/>
    <s v="CENSARA_AVG"/>
  </r>
  <r>
    <x v="46"/>
    <s v="Hart County"/>
    <x v="2371"/>
    <x v="46"/>
    <x v="1218"/>
    <s v="Piedmont-Blue Ridge Prov"/>
    <x v="43"/>
    <m/>
    <s v="CENSARA_AVG"/>
  </r>
  <r>
    <x v="42"/>
    <s v="Grady County"/>
    <x v="2372"/>
    <x v="42"/>
    <x v="1446"/>
    <s v="Anadarko Basin"/>
    <x v="68"/>
    <s v="Anadarko Basin"/>
    <s v="CENSARA_2012"/>
  </r>
  <r>
    <x v="43"/>
    <s v="Yell County"/>
    <x v="2373"/>
    <x v="43"/>
    <x v="1447"/>
    <s v="Arkoma Basin"/>
    <x v="86"/>
    <s v="Arkoma Basin"/>
    <s v="CENSARA_2012"/>
  </r>
  <r>
    <x v="42"/>
    <s v="Cleveland County"/>
    <x v="2374"/>
    <x v="42"/>
    <x v="1345"/>
    <s v="Nemaha Uplift"/>
    <x v="57"/>
    <s v="Nemaha Uplift"/>
    <s v="CENSARA_2012"/>
  </r>
  <r>
    <x v="46"/>
    <s v="Dawson County"/>
    <x v="2375"/>
    <x v="46"/>
    <x v="139"/>
    <s v="Piedmont-Blue Ridge Prov"/>
    <x v="43"/>
    <m/>
    <s v="CENSARA_AVG"/>
  </r>
  <r>
    <x v="44"/>
    <s v="Deaf Smith County"/>
    <x v="2376"/>
    <x v="44"/>
    <x v="1448"/>
    <s v="Palo Duro Basin"/>
    <x v="82"/>
    <s v="Palo Duro Basin"/>
    <s v="CENSARA_2012"/>
  </r>
  <r>
    <x v="48"/>
    <s v="Tishomingo County"/>
    <x v="2377"/>
    <x v="48"/>
    <x v="1449"/>
    <s v="Black Warrior Basin"/>
    <x v="89"/>
    <m/>
    <s v="CENSARA_AVG"/>
  </r>
  <r>
    <x v="43"/>
    <s v="St. Francis County"/>
    <x v="2378"/>
    <x v="43"/>
    <x v="1450"/>
    <s v="Illinois Basin"/>
    <x v="52"/>
    <s v="Illinois Basin"/>
    <s v="CENSARA_2012"/>
  </r>
  <r>
    <x v="42"/>
    <s v="McClain County"/>
    <x v="2379"/>
    <x v="42"/>
    <x v="1451"/>
    <s v="Nemaha Uplift"/>
    <x v="57"/>
    <s v="Nemaha Uplift"/>
    <s v="CENSARA_2012"/>
  </r>
  <r>
    <x v="48"/>
    <s v="Alcorn County"/>
    <x v="2380"/>
    <x v="48"/>
    <x v="1452"/>
    <s v="Upper Mississippi Embaymnt"/>
    <x v="78"/>
    <s v="Illinois Basin"/>
    <s v="CENSARA_EXTENSION"/>
  </r>
  <r>
    <x v="46"/>
    <s v="Banks County"/>
    <x v="2381"/>
    <x v="46"/>
    <x v="1453"/>
    <s v="Piedmont-Blue Ridge Prov"/>
    <x v="43"/>
    <m/>
    <s v="CENSARA_AVG"/>
  </r>
  <r>
    <x v="45"/>
    <s v="Lexington County"/>
    <x v="2382"/>
    <x v="45"/>
    <x v="1454"/>
    <s v="Atlantic Coast Basin"/>
    <x v="34"/>
    <m/>
    <s v="CENSARA_AVG"/>
  </r>
  <r>
    <x v="42"/>
    <s v="Pittsburg County"/>
    <x v="2383"/>
    <x v="42"/>
    <x v="1455"/>
    <s v="Arkoma Basin"/>
    <x v="86"/>
    <s v="Arkoma Basin"/>
    <s v="CENSARA_2012"/>
  </r>
  <r>
    <x v="46"/>
    <s v="Hall County"/>
    <x v="2384"/>
    <x v="46"/>
    <x v="843"/>
    <s v="Piedmont-Blue Ridge Prov"/>
    <x v="43"/>
    <m/>
    <s v="CENSARA_AVG"/>
  </r>
  <r>
    <x v="46"/>
    <s v="Gordon County"/>
    <x v="2385"/>
    <x v="46"/>
    <x v="1456"/>
    <s v="Appalachian Basin (Eastern Overthrust Area)"/>
    <x v="38"/>
    <m/>
    <s v="CENSARA_AVG"/>
  </r>
  <r>
    <x v="44"/>
    <s v="Randall County"/>
    <x v="2386"/>
    <x v="44"/>
    <x v="1457"/>
    <s v="Palo Duro Basin"/>
    <x v="82"/>
    <s v="Palo Duro Basin"/>
    <s v="CENSARA_2012"/>
  </r>
  <r>
    <x v="48"/>
    <s v="Tippah County"/>
    <x v="2387"/>
    <x v="48"/>
    <x v="1458"/>
    <s v="Upper Mississippi Embaymnt"/>
    <x v="78"/>
    <s v="Illinois Basin"/>
    <s v="CENSARA_EXTENSION"/>
  </r>
  <r>
    <x v="42"/>
    <s v="Hughes County"/>
    <x v="2388"/>
    <x v="42"/>
    <x v="437"/>
    <s v="Arkoma Basin"/>
    <x v="86"/>
    <s v="Arkoma Basin"/>
    <s v="CENSARA_2012"/>
  </r>
  <r>
    <x v="46"/>
    <s v="Pickens County"/>
    <x v="2389"/>
    <x v="46"/>
    <x v="1395"/>
    <s v="Piedmont-Blue Ridge Prov"/>
    <x v="43"/>
    <m/>
    <s v="CENSARA_AVG"/>
  </r>
  <r>
    <x v="48"/>
    <s v="Benton County"/>
    <x v="2390"/>
    <x v="48"/>
    <x v="106"/>
    <s v="Upper Mississippi Embaymnt"/>
    <x v="78"/>
    <s v="Illinois Basin"/>
    <s v="CENSARA_EXTENSION"/>
  </r>
  <r>
    <x v="44"/>
    <s v="Armstrong County"/>
    <x v="2391"/>
    <x v="44"/>
    <x v="681"/>
    <s v="Palo Duro Basin"/>
    <x v="82"/>
    <s v="Palo Duro Basin"/>
    <s v="CENSARA_2012"/>
  </r>
  <r>
    <x v="47"/>
    <s v="Colbert County"/>
    <x v="2392"/>
    <x v="47"/>
    <x v="1459"/>
    <s v="Black Warrior Basin"/>
    <x v="89"/>
    <m/>
    <s v="CENSARA_AVG"/>
  </r>
  <r>
    <x v="45"/>
    <s v="Clarendon County"/>
    <x v="2393"/>
    <x v="45"/>
    <x v="1460"/>
    <s v="Atlantic Coast Basin"/>
    <x v="34"/>
    <m/>
    <s v="CENSARA_AVG"/>
  </r>
  <r>
    <x v="48"/>
    <s v="Marshall County"/>
    <x v="2394"/>
    <x v="48"/>
    <x v="113"/>
    <s v="Upper Mississippi Embaymnt"/>
    <x v="78"/>
    <s v="Illinois Basin"/>
    <s v="CENSARA_EXTENSION"/>
  </r>
  <r>
    <x v="44"/>
    <s v="Donley County"/>
    <x v="2395"/>
    <x v="44"/>
    <x v="1461"/>
    <s v="Palo Duro Basin"/>
    <x v="82"/>
    <s v="Palo Duro Basin"/>
    <s v="CENSARA_2012"/>
  </r>
  <r>
    <x v="41"/>
    <s v="Catron County"/>
    <x v="2396"/>
    <x v="41"/>
    <x v="1462"/>
    <s v="Basin-And-Range Province"/>
    <x v="84"/>
    <m/>
    <s v="CENSARA_AVG"/>
  </r>
  <r>
    <x v="45"/>
    <s v="Saluda County"/>
    <x v="2397"/>
    <x v="45"/>
    <x v="1463"/>
    <s v="Piedmont-Blue Ridge Prov"/>
    <x v="43"/>
    <m/>
    <s v="CENSARA_AVG"/>
  </r>
  <r>
    <x v="44"/>
    <s v="Collingsworth County"/>
    <x v="2398"/>
    <x v="44"/>
    <x v="1464"/>
    <s v="Palo Duro Basin"/>
    <x v="82"/>
    <s v="Palo Duro Basin"/>
    <s v="CENSARA_2012"/>
  </r>
  <r>
    <x v="45"/>
    <s v="Williamsburg County"/>
    <x v="2399"/>
    <x v="45"/>
    <x v="1465"/>
    <s v="Atlantic Coast Basin"/>
    <x v="34"/>
    <m/>
    <s v="CENSARA_AVG"/>
  </r>
  <r>
    <x v="48"/>
    <s v="Desoto County"/>
    <x v="2400"/>
    <x v="48"/>
    <x v="1466"/>
    <s v="Upper Mississippi Embaymnt"/>
    <x v="78"/>
    <s v="Illinois Basin"/>
    <s v="CENSARA_EXTENSION"/>
  </r>
  <r>
    <x v="46"/>
    <s v="Floyd County"/>
    <x v="2401"/>
    <x v="46"/>
    <x v="585"/>
    <s v="Appalachian Basin (Eastern Overthrust Area)"/>
    <x v="38"/>
    <m/>
    <s v="CENSARA_AVG"/>
  </r>
  <r>
    <x v="43"/>
    <s v="Prairie County"/>
    <x v="2402"/>
    <x v="43"/>
    <x v="178"/>
    <s v="Arkoma Basin"/>
    <x v="86"/>
    <s v="Arkoma Basin"/>
    <s v="CENSARA_2012"/>
  </r>
  <r>
    <x v="46"/>
    <s v="Chattooga County"/>
    <x v="2403"/>
    <x v="46"/>
    <x v="1467"/>
    <s v="Appalachian Basin (Eastern Overthrust Area)"/>
    <x v="38"/>
    <m/>
    <s v="CENSARA_AVG"/>
  </r>
  <r>
    <x v="47"/>
    <s v="Lawrence County"/>
    <x v="2404"/>
    <x v="47"/>
    <x v="415"/>
    <s v="Black Warrior Basin"/>
    <x v="89"/>
    <m/>
    <s v="CENSARA_AVG"/>
  </r>
  <r>
    <x v="39"/>
    <s v="Maricopa County"/>
    <x v="2405"/>
    <x v="39"/>
    <x v="1468"/>
    <s v="Basin-And-Range Province"/>
    <x v="84"/>
    <m/>
    <s v="CENSARA_AVG"/>
  </r>
  <r>
    <x v="46"/>
    <s v="Elbert County"/>
    <x v="2406"/>
    <x v="46"/>
    <x v="999"/>
    <s v="Piedmont-Blue Ridge Prov"/>
    <x v="43"/>
    <m/>
    <s v="CENSARA_AVG"/>
  </r>
  <r>
    <x v="45"/>
    <s v="Georgetown County"/>
    <x v="2407"/>
    <x v="45"/>
    <x v="1469"/>
    <s v="Atlantic Coast Basin"/>
    <x v="34"/>
    <m/>
    <s v="CENSARA_AVG"/>
  </r>
  <r>
    <x v="43"/>
    <s v="Perry County"/>
    <x v="2408"/>
    <x v="43"/>
    <x v="691"/>
    <s v="Arkoma Basin"/>
    <x v="86"/>
    <s v="Arkoma Basin"/>
    <s v="CENSARA_2012"/>
  </r>
  <r>
    <x v="16"/>
    <s v="Los Angeles County"/>
    <x v="2107"/>
    <x v="16"/>
    <x v="1319"/>
    <s v="Los Angeles Basin"/>
    <x v="83"/>
    <m/>
    <s v="CENSARA_AVG"/>
  </r>
  <r>
    <x v="43"/>
    <s v="Lonoke County"/>
    <x v="2409"/>
    <x v="43"/>
    <x v="1470"/>
    <s v="Arkoma Basin"/>
    <x v="86"/>
    <s v="Arkoma Basin"/>
    <s v="CENSARA_2012"/>
  </r>
  <r>
    <x v="16"/>
    <s v="Los Angeles County"/>
    <x v="2107"/>
    <x v="16"/>
    <x v="1319"/>
    <s v="Los Angeles Basin"/>
    <x v="83"/>
    <m/>
    <s v="CENSARA_AVG"/>
  </r>
  <r>
    <x v="43"/>
    <s v="Monroe County"/>
    <x v="2410"/>
    <x v="43"/>
    <x v="409"/>
    <s v="Illinois Basin"/>
    <x v="52"/>
    <s v="Illinois Basin"/>
    <s v="CENSARA_2012"/>
  </r>
  <r>
    <x v="42"/>
    <s v="Greer County"/>
    <x v="2411"/>
    <x v="42"/>
    <x v="1471"/>
    <s v="Anadarko Basin"/>
    <x v="68"/>
    <s v="Anadarko Basin"/>
    <s v="CENSARA_2012"/>
  </r>
  <r>
    <x v="46"/>
    <s v="Madison County"/>
    <x v="2412"/>
    <x v="46"/>
    <x v="241"/>
    <s v="Piedmont-Blue Ridge Prov"/>
    <x v="43"/>
    <m/>
    <s v="CENSARA_AVG"/>
  </r>
  <r>
    <x v="42"/>
    <s v="Kiowa County"/>
    <x v="2413"/>
    <x v="42"/>
    <x v="1122"/>
    <s v="Anadarko Basin"/>
    <x v="68"/>
    <s v="Anadarko Basin"/>
    <s v="CENSARA_2012"/>
  </r>
  <r>
    <x v="43"/>
    <s v="Scott County"/>
    <x v="2414"/>
    <x v="43"/>
    <x v="404"/>
    <s v="Arkoma Basin"/>
    <x v="86"/>
    <s v="Arkoma Basin"/>
    <s v="CENSARA_2012"/>
  </r>
  <r>
    <x v="41"/>
    <s v="Curry County"/>
    <x v="2415"/>
    <x v="41"/>
    <x v="300"/>
    <s v="Palo Duro Basin"/>
    <x v="82"/>
    <s v="Palo Duro Basin"/>
    <s v="CENSARA_2012"/>
  </r>
  <r>
    <x v="47"/>
    <s v="Marshall County"/>
    <x v="2416"/>
    <x v="47"/>
    <x v="113"/>
    <s v="Appalachian Basin (Eastern Overthrust Area)"/>
    <x v="38"/>
    <m/>
    <s v="CENSARA_AVG"/>
  </r>
  <r>
    <x v="47"/>
    <s v="Morgan County"/>
    <x v="2417"/>
    <x v="47"/>
    <x v="701"/>
    <s v="Black Warrior Basin"/>
    <x v="89"/>
    <m/>
    <s v="CENSARA_AVG"/>
  </r>
  <r>
    <x v="47"/>
    <s v="Cherokee County"/>
    <x v="2418"/>
    <x v="47"/>
    <x v="629"/>
    <s v="Appalachian Basin (Eastern Overthrust Area)"/>
    <x v="38"/>
    <m/>
    <s v="CENSARA_AVG"/>
  </r>
  <r>
    <x v="43"/>
    <s v="Pulaski County"/>
    <x v="2419"/>
    <x v="43"/>
    <x v="778"/>
    <s v="Arkoma Basin"/>
    <x v="86"/>
    <s v="Arkoma Basin"/>
    <s v="CENSARA_2012"/>
  </r>
  <r>
    <x v="46"/>
    <s v="Cherokee County"/>
    <x v="2420"/>
    <x v="46"/>
    <x v="629"/>
    <s v="Piedmont-Blue Ridge Prov"/>
    <x v="43"/>
    <m/>
    <s v="CENSARA_AVG"/>
  </r>
  <r>
    <x v="46"/>
    <s v="Jackson County"/>
    <x v="2421"/>
    <x v="46"/>
    <x v="331"/>
    <s v="Piedmont-Blue Ridge Prov"/>
    <x v="43"/>
    <m/>
    <s v="CENSARA_AVG"/>
  </r>
  <r>
    <x v="46"/>
    <s v="Forsyth County"/>
    <x v="2422"/>
    <x v="46"/>
    <x v="1264"/>
    <s v="Piedmont-Blue Ridge Prov"/>
    <x v="43"/>
    <m/>
    <s v="CENSARA_AVG"/>
  </r>
  <r>
    <x v="41"/>
    <s v="Socorro County"/>
    <x v="2423"/>
    <x v="41"/>
    <x v="1472"/>
    <s v="Orogrande Basin"/>
    <x v="90"/>
    <s v="Permian Basin"/>
    <s v="CENSARA_EXTENSION"/>
  </r>
  <r>
    <x v="46"/>
    <s v="Bartow County"/>
    <x v="2424"/>
    <x v="46"/>
    <x v="1473"/>
    <s v="Appalachian Basin (Eastern Overthrust Area)"/>
    <x v="38"/>
    <m/>
    <s v="CENSARA_AVG"/>
  </r>
  <r>
    <x v="43"/>
    <s v="Lee County"/>
    <x v="2425"/>
    <x v="43"/>
    <x v="714"/>
    <s v="Illinois Basin"/>
    <x v="52"/>
    <s v="Illinois Basin"/>
    <s v="CENSARA_2012"/>
  </r>
  <r>
    <x v="48"/>
    <s v="Prentiss County"/>
    <x v="2426"/>
    <x v="48"/>
    <x v="1474"/>
    <s v="Black Warrior Basin"/>
    <x v="89"/>
    <m/>
    <s v="CENSARA_AVG"/>
  </r>
  <r>
    <x v="16"/>
    <s v="Imperial County"/>
    <x v="2427"/>
    <x v="16"/>
    <x v="1475"/>
    <s v="Salton Basin"/>
    <x v="87"/>
    <m/>
    <s v="CENSARA_AVG"/>
  </r>
  <r>
    <x v="48"/>
    <s v="Tunica County"/>
    <x v="2428"/>
    <x v="48"/>
    <x v="1476"/>
    <s v="Upper Mississippi Embaymnt"/>
    <x v="78"/>
    <s v="Illinois Basin"/>
    <s v="CENSARA_EXTENSION"/>
  </r>
  <r>
    <x v="42"/>
    <s v="Latimer County"/>
    <x v="2429"/>
    <x v="42"/>
    <x v="1477"/>
    <s v="Arkoma Basin"/>
    <x v="86"/>
    <s v="Arkoma Basin"/>
    <s v="CENSARA_2012"/>
  </r>
  <r>
    <x v="42"/>
    <s v="Harmon County"/>
    <x v="2430"/>
    <x v="42"/>
    <x v="1478"/>
    <s v="Bend Arch-Fort Worth Basin"/>
    <x v="91"/>
    <s v="Bend Arch-Fort Worth Basin"/>
    <s v="CENSARA_2012"/>
  </r>
  <r>
    <x v="45"/>
    <s v="Calhoun County"/>
    <x v="2431"/>
    <x v="45"/>
    <x v="611"/>
    <s v="Atlantic Coast Basin"/>
    <x v="34"/>
    <m/>
    <s v="CENSARA_AVG"/>
  </r>
  <r>
    <x v="45"/>
    <s v="McCormick County"/>
    <x v="2432"/>
    <x v="45"/>
    <x v="1479"/>
    <s v="Piedmont-Blue Ridge Prov"/>
    <x v="43"/>
    <m/>
    <s v="CENSARA_AVG"/>
  </r>
  <r>
    <x v="41"/>
    <s v="Debaca County"/>
    <x v="2433"/>
    <x v="41"/>
    <x v="1480"/>
    <s v="Palo Duro Basin"/>
    <x v="82"/>
    <s v="Palo Duro Basin"/>
    <s v="CENSARA_2012"/>
  </r>
  <r>
    <x v="45"/>
    <s v="Edgefield County"/>
    <x v="2434"/>
    <x v="45"/>
    <x v="1481"/>
    <s v="Piedmont-Blue Ridge Prov"/>
    <x v="43"/>
    <m/>
    <s v="CENSARA_AVG"/>
  </r>
  <r>
    <x v="48"/>
    <s v="Tate County"/>
    <x v="2435"/>
    <x v="48"/>
    <x v="1482"/>
    <s v="Upper Mississippi Embaymnt"/>
    <x v="78"/>
    <s v="Illinois Basin"/>
    <s v="CENSARA_EXTENSION"/>
  </r>
  <r>
    <x v="47"/>
    <s v="Franklin County"/>
    <x v="2436"/>
    <x v="47"/>
    <x v="108"/>
    <s v="Black Warrior Basin"/>
    <x v="89"/>
    <m/>
    <s v="CENSARA_AVG"/>
  </r>
  <r>
    <x v="42"/>
    <s v="Pontotoc County"/>
    <x v="2437"/>
    <x v="42"/>
    <x v="1483"/>
    <s v="Arkoma Basin"/>
    <x v="86"/>
    <s v="Arkoma Basin"/>
    <s v="CENSARA_2012"/>
  </r>
  <r>
    <x v="45"/>
    <s v="Aiken County"/>
    <x v="2438"/>
    <x v="45"/>
    <x v="1484"/>
    <s v="Atlantic Coast Basin"/>
    <x v="34"/>
    <m/>
    <s v="CENSARA_AVG"/>
  </r>
  <r>
    <x v="46"/>
    <s v="Oglethorpe County"/>
    <x v="2439"/>
    <x v="46"/>
    <x v="1485"/>
    <s v="Piedmont-Blue Ridge Prov"/>
    <x v="43"/>
    <m/>
    <s v="CENSARA_AVG"/>
  </r>
  <r>
    <x v="43"/>
    <s v="Saline County"/>
    <x v="2440"/>
    <x v="43"/>
    <x v="888"/>
    <s v="Arkoma Basin"/>
    <x v="86"/>
    <s v="Arkoma Basin"/>
    <s v="CENSARA_2012"/>
  </r>
  <r>
    <x v="46"/>
    <s v="Gwinnett County"/>
    <x v="2441"/>
    <x v="46"/>
    <x v="1486"/>
    <s v="Piedmont-Blue Ridge Prov"/>
    <x v="43"/>
    <m/>
    <s v="CENSARA_AVG"/>
  </r>
  <r>
    <x v="46"/>
    <s v="Wilkes County"/>
    <x v="2442"/>
    <x v="46"/>
    <x v="1261"/>
    <s v="Piedmont-Blue Ridge Prov"/>
    <x v="43"/>
    <m/>
    <s v="CENSARA_AVG"/>
  </r>
  <r>
    <x v="46"/>
    <s v="Lincoln County"/>
    <x v="2443"/>
    <x v="46"/>
    <x v="42"/>
    <s v="Piedmont-Blue Ridge Prov"/>
    <x v="43"/>
    <m/>
    <s v="CENSARA_AVG"/>
  </r>
  <r>
    <x v="46"/>
    <s v="Fulton County"/>
    <x v="2444"/>
    <x v="46"/>
    <x v="352"/>
    <s v="Piedmont-Blue Ridge Prov"/>
    <x v="43"/>
    <m/>
    <s v="CENSARA_AVG"/>
  </r>
  <r>
    <x v="46"/>
    <s v="Barrow County"/>
    <x v="2445"/>
    <x v="46"/>
    <x v="1487"/>
    <s v="Piedmont-Blue Ridge Prov"/>
    <x v="43"/>
    <m/>
    <s v="CENSARA_AVG"/>
  </r>
  <r>
    <x v="44"/>
    <s v="Parmer County"/>
    <x v="2446"/>
    <x v="44"/>
    <x v="1488"/>
    <s v="Palo Duro Basin"/>
    <x v="82"/>
    <s v="Palo Duro Basin"/>
    <s v="CENSARA_2012"/>
  </r>
  <r>
    <x v="48"/>
    <s v="Union County"/>
    <x v="2447"/>
    <x v="48"/>
    <x v="171"/>
    <s v="Black Warrior Basin"/>
    <x v="89"/>
    <m/>
    <s v="CENSARA_AVG"/>
  </r>
  <r>
    <x v="46"/>
    <s v="Clarke County"/>
    <x v="2448"/>
    <x v="46"/>
    <x v="825"/>
    <s v="Piedmont-Blue Ridge Prov"/>
    <x v="43"/>
    <m/>
    <s v="CENSARA_AVG"/>
  </r>
  <r>
    <x v="44"/>
    <s v="Castro County"/>
    <x v="2449"/>
    <x v="44"/>
    <x v="1489"/>
    <s v="Palo Duro Basin"/>
    <x v="82"/>
    <s v="Palo Duro Basin"/>
    <s v="CENSARA_2012"/>
  </r>
  <r>
    <x v="42"/>
    <s v="Jackson County"/>
    <x v="2450"/>
    <x v="42"/>
    <x v="331"/>
    <s v="Bend Arch-Fort Worth Basin"/>
    <x v="91"/>
    <s v="Bend Arch-Fort Worth Basin"/>
    <s v="CENSARA_2012"/>
  </r>
  <r>
    <x v="42"/>
    <s v="Comanche County"/>
    <x v="2451"/>
    <x v="42"/>
    <x v="1275"/>
    <s v="Southern Oklahoma"/>
    <x v="92"/>
    <s v="Southern Oklahoma"/>
    <s v="CENSARA_2012"/>
  </r>
  <r>
    <x v="45"/>
    <s v="Orangeburg County"/>
    <x v="2452"/>
    <x v="45"/>
    <x v="1490"/>
    <s v="Atlantic Coast Basin"/>
    <x v="34"/>
    <m/>
    <s v="CENSARA_AVG"/>
  </r>
  <r>
    <x v="44"/>
    <s v="Swisher County"/>
    <x v="2453"/>
    <x v="44"/>
    <x v="1491"/>
    <s v="Palo Duro Basin"/>
    <x v="82"/>
    <s v="Palo Duro Basin"/>
    <s v="CENSARA_2012"/>
  </r>
  <r>
    <x v="42"/>
    <s v="Garvin County"/>
    <x v="2454"/>
    <x v="42"/>
    <x v="1492"/>
    <s v="Southern Oklahoma"/>
    <x v="92"/>
    <s v="Southern Oklahoma"/>
    <s v="CENSARA_2012"/>
  </r>
  <r>
    <x v="43"/>
    <s v="Garland County"/>
    <x v="2455"/>
    <x v="43"/>
    <x v="1493"/>
    <s v="Arkoma Basin"/>
    <x v="86"/>
    <s v="Arkoma Basin"/>
    <s v="CENSARA_2012"/>
  </r>
  <r>
    <x v="44"/>
    <s v="Briscoe County"/>
    <x v="2456"/>
    <x v="44"/>
    <x v="1494"/>
    <s v="Palo Duro Basin"/>
    <x v="82"/>
    <s v="Palo Duro Basin"/>
    <s v="CENSARA_2012"/>
  </r>
  <r>
    <x v="48"/>
    <s v="Lee County"/>
    <x v="2457"/>
    <x v="48"/>
    <x v="714"/>
    <s v="Black Warrior Basin"/>
    <x v="89"/>
    <m/>
    <s v="CENSARA_AVG"/>
  </r>
  <r>
    <x v="39"/>
    <s v="Yuma County"/>
    <x v="2458"/>
    <x v="39"/>
    <x v="903"/>
    <s v="Basin-And-Range Province"/>
    <x v="84"/>
    <m/>
    <s v="CENSARA_AVG"/>
  </r>
  <r>
    <x v="45"/>
    <s v="Berkeley County"/>
    <x v="2459"/>
    <x v="45"/>
    <x v="833"/>
    <s v="Atlantic Coast Basin"/>
    <x v="34"/>
    <m/>
    <s v="CENSARA_AVG"/>
  </r>
  <r>
    <x v="43"/>
    <s v="Phillips County"/>
    <x v="2460"/>
    <x v="43"/>
    <x v="62"/>
    <s v="Illinois Basin"/>
    <x v="52"/>
    <s v="Illinois Basin"/>
    <s v="CENSARA_2012"/>
  </r>
  <r>
    <x v="41"/>
    <s v="Roosevelt County"/>
    <x v="2461"/>
    <x v="41"/>
    <x v="96"/>
    <s v="Permian Basin"/>
    <x v="93"/>
    <s v="Permian Basin"/>
    <s v="CENSARA_2012"/>
  </r>
  <r>
    <x v="48"/>
    <s v="Itawamba County"/>
    <x v="2462"/>
    <x v="48"/>
    <x v="1495"/>
    <s v="Black Warrior Basin"/>
    <x v="89"/>
    <m/>
    <s v="CENSARA_AVG"/>
  </r>
  <r>
    <x v="44"/>
    <s v="Hall County"/>
    <x v="2463"/>
    <x v="44"/>
    <x v="843"/>
    <s v="Palo Duro Basin"/>
    <x v="82"/>
    <s v="Palo Duro Basin"/>
    <s v="CENSARA_2012"/>
  </r>
  <r>
    <x v="48"/>
    <s v="Lafayette County"/>
    <x v="2464"/>
    <x v="48"/>
    <x v="613"/>
    <s v="Black Warrior Basin"/>
    <x v="89"/>
    <m/>
    <s v="CENSARA_AVG"/>
  </r>
  <r>
    <x v="47"/>
    <s v="Cullman County"/>
    <x v="2465"/>
    <x v="47"/>
    <x v="1496"/>
    <s v="Black Warrior Basin"/>
    <x v="89"/>
    <m/>
    <s v="CENSARA_AVG"/>
  </r>
  <r>
    <x v="43"/>
    <s v="Montgomery County"/>
    <x v="2466"/>
    <x v="43"/>
    <x v="373"/>
    <s v="Arkoma Basin"/>
    <x v="86"/>
    <s v="Arkoma Basin"/>
    <s v="CENSARA_2012"/>
  </r>
  <r>
    <x v="44"/>
    <s v="Childress County"/>
    <x v="2467"/>
    <x v="44"/>
    <x v="1497"/>
    <s v="Palo Duro Basin"/>
    <x v="82"/>
    <s v="Palo Duro Basin"/>
    <s v="CENSARA_2012"/>
  </r>
  <r>
    <x v="48"/>
    <s v="Panola County"/>
    <x v="2468"/>
    <x v="48"/>
    <x v="1498"/>
    <s v="Black Warrior Basin"/>
    <x v="89"/>
    <m/>
    <s v="CENSARA_AVG"/>
  </r>
  <r>
    <x v="46"/>
    <s v="Cobb County"/>
    <x v="2469"/>
    <x v="46"/>
    <x v="1499"/>
    <s v="Piedmont-Blue Ridge Prov"/>
    <x v="43"/>
    <m/>
    <s v="CENSARA_AVG"/>
  </r>
  <r>
    <x v="46"/>
    <s v="Oconee County"/>
    <x v="2470"/>
    <x v="46"/>
    <x v="1398"/>
    <s v="Piedmont-Blue Ridge Prov"/>
    <x v="43"/>
    <m/>
    <s v="CENSARA_AVG"/>
  </r>
  <r>
    <x v="42"/>
    <s v="Coal County"/>
    <x v="2471"/>
    <x v="42"/>
    <x v="1500"/>
    <s v="Arkoma Basin"/>
    <x v="86"/>
    <s v="Arkoma Basin"/>
    <s v="CENSARA_2012"/>
  </r>
  <r>
    <x v="46"/>
    <s v="Paulding County"/>
    <x v="2472"/>
    <x v="46"/>
    <x v="747"/>
    <s v="Piedmont-Blue Ridge Prov"/>
    <x v="43"/>
    <m/>
    <s v="CENSARA_AVG"/>
  </r>
  <r>
    <x v="47"/>
    <s v="Etowah County"/>
    <x v="2473"/>
    <x v="47"/>
    <x v="1501"/>
    <s v="Appalachian Basin (Eastern Overthrust Area)"/>
    <x v="38"/>
    <m/>
    <s v="CENSARA_AVG"/>
  </r>
  <r>
    <x v="47"/>
    <s v="Blount County"/>
    <x v="2474"/>
    <x v="47"/>
    <x v="1340"/>
    <s v="Appalachian Basin (Eastern Overthrust Area)"/>
    <x v="38"/>
    <m/>
    <s v="CENSARA_AVG"/>
  </r>
  <r>
    <x v="43"/>
    <s v="Polk County"/>
    <x v="2475"/>
    <x v="43"/>
    <x v="133"/>
    <s v="Arkoma Basin"/>
    <x v="86"/>
    <s v="Arkoma Basin"/>
    <s v="CENSARA_2012"/>
  </r>
  <r>
    <x v="46"/>
    <s v="Polk County"/>
    <x v="2476"/>
    <x v="46"/>
    <x v="133"/>
    <s v="Appalachian Basin (Eastern Overthrust Area)"/>
    <x v="38"/>
    <m/>
    <s v="CENSARA_AVG"/>
  </r>
  <r>
    <x v="47"/>
    <s v="Winston County"/>
    <x v="2477"/>
    <x v="47"/>
    <x v="1502"/>
    <s v="Black Warrior Basin"/>
    <x v="89"/>
    <m/>
    <s v="CENSARA_AVG"/>
  </r>
  <r>
    <x v="45"/>
    <s v="Georgetown County"/>
    <x v="2407"/>
    <x v="45"/>
    <x v="1469"/>
    <s v="Atlantic Coast Basin"/>
    <x v="34"/>
    <m/>
    <s v="CENSARA_AVG"/>
  </r>
  <r>
    <x v="45"/>
    <s v="Georgetown County"/>
    <x v="2407"/>
    <x v="45"/>
    <x v="1469"/>
    <s v="Atlantic Coast Basin"/>
    <x v="34"/>
    <m/>
    <s v="CENSARA_AVG"/>
  </r>
  <r>
    <x v="46"/>
    <s v="Walton County"/>
    <x v="2478"/>
    <x v="46"/>
    <x v="1503"/>
    <s v="Piedmont-Blue Ridge Prov"/>
    <x v="43"/>
    <m/>
    <s v="CENSARA_AVG"/>
  </r>
  <r>
    <x v="48"/>
    <s v="Quitman County"/>
    <x v="2479"/>
    <x v="48"/>
    <x v="1504"/>
    <s v="Black Warrior Basin"/>
    <x v="89"/>
    <m/>
    <s v="CENSARA_AVG"/>
  </r>
  <r>
    <x v="45"/>
    <s v="Georgetown County"/>
    <x v="2407"/>
    <x v="45"/>
    <x v="1469"/>
    <s v="Atlantic Coast Basin"/>
    <x v="34"/>
    <m/>
    <s v="CENSARA_AVG"/>
  </r>
  <r>
    <x v="45"/>
    <s v="Georgetown County"/>
    <x v="2407"/>
    <x v="45"/>
    <x v="1469"/>
    <s v="Atlantic Coast Basin"/>
    <x v="34"/>
    <m/>
    <s v="CENSARA_AVG"/>
  </r>
  <r>
    <x v="48"/>
    <s v="Coahoma County"/>
    <x v="2480"/>
    <x v="48"/>
    <x v="1505"/>
    <s v="Desha Basin"/>
    <x v="94"/>
    <s v="Louisiana-Mississippi Salt Basins"/>
    <s v="CENSARA_EXTENSION"/>
  </r>
  <r>
    <x v="43"/>
    <s v="Arkansas County"/>
    <x v="2481"/>
    <x v="43"/>
    <x v="1506"/>
    <s v="Louisiana-Mississippi Salt Basins"/>
    <x v="95"/>
    <s v="Louisiana-Mississippi Salt Basins"/>
    <s v="CENSARA_2012"/>
  </r>
  <r>
    <x v="47"/>
    <s v="Marion County"/>
    <x v="2482"/>
    <x v="47"/>
    <x v="152"/>
    <s v="Black Warrior Basin"/>
    <x v="89"/>
    <m/>
    <s v="CENSARA_AVG"/>
  </r>
  <r>
    <x v="46"/>
    <s v="Dekalb County"/>
    <x v="2483"/>
    <x v="46"/>
    <x v="679"/>
    <s v="Piedmont-Blue Ridge Prov"/>
    <x v="43"/>
    <m/>
    <s v="CENSARA_AVG"/>
  </r>
  <r>
    <x v="42"/>
    <s v="Pushmataha County"/>
    <x v="2484"/>
    <x v="42"/>
    <x v="1507"/>
    <s v="Arkoma Basin"/>
    <x v="86"/>
    <s v="Arkoma Basin"/>
    <s v="CENSARA_2012"/>
  </r>
  <r>
    <x v="46"/>
    <s v="Columbia County"/>
    <x v="2485"/>
    <x v="46"/>
    <x v="100"/>
    <s v="Piedmont-Blue Ridge Prov"/>
    <x v="43"/>
    <m/>
    <s v="CENSARA_AVG"/>
  </r>
  <r>
    <x v="42"/>
    <s v="Stephens County"/>
    <x v="2486"/>
    <x v="42"/>
    <x v="1431"/>
    <s v="Southern Oklahoma"/>
    <x v="92"/>
    <s v="Southern Oklahoma"/>
    <s v="CENSARA_2012"/>
  </r>
  <r>
    <x v="42"/>
    <s v="Atoka County"/>
    <x v="2487"/>
    <x v="42"/>
    <x v="1508"/>
    <s v="Arkoma Basin"/>
    <x v="86"/>
    <s v="Arkoma Basin"/>
    <s v="CENSARA_2012"/>
  </r>
  <r>
    <x v="48"/>
    <s v="Pontotoc County"/>
    <x v="2488"/>
    <x v="48"/>
    <x v="1483"/>
    <s v="Black Warrior Basin"/>
    <x v="89"/>
    <m/>
    <s v="CENSARA_AVG"/>
  </r>
  <r>
    <x v="41"/>
    <s v="Lincoln County"/>
    <x v="2489"/>
    <x v="41"/>
    <x v="42"/>
    <s v="Orogrande Basin"/>
    <x v="90"/>
    <s v="Permian Basin"/>
    <s v="CENSARA_EXTENSION"/>
  </r>
  <r>
    <x v="42"/>
    <s v="Tillman County"/>
    <x v="2490"/>
    <x v="42"/>
    <x v="1509"/>
    <s v="Bend Arch-Fort Worth Basin"/>
    <x v="91"/>
    <s v="Bend Arch-Fort Worth Basin"/>
    <s v="CENSARA_2012"/>
  </r>
  <r>
    <x v="46"/>
    <s v="Morgan County"/>
    <x v="2491"/>
    <x v="46"/>
    <x v="701"/>
    <s v="Piedmont-Blue Ridge Prov"/>
    <x v="43"/>
    <m/>
    <s v="CENSARA_AVG"/>
  </r>
  <r>
    <x v="42"/>
    <s v="Murray County"/>
    <x v="2492"/>
    <x v="42"/>
    <x v="494"/>
    <s v="Southern Oklahoma"/>
    <x v="92"/>
    <s v="Southern Oklahoma"/>
    <s v="CENSARA_2012"/>
  </r>
  <r>
    <x v="46"/>
    <s v="Taliaferro County"/>
    <x v="2493"/>
    <x v="46"/>
    <x v="1510"/>
    <s v="Piedmont-Blue Ridge Prov"/>
    <x v="43"/>
    <m/>
    <s v="CENSARA_AVG"/>
  </r>
  <r>
    <x v="45"/>
    <s v="Charleston County"/>
    <x v="2494"/>
    <x v="45"/>
    <x v="1511"/>
    <s v="Atlantic Coast Basin"/>
    <x v="34"/>
    <m/>
    <s v="CENSARA_AVG"/>
  </r>
  <r>
    <x v="46"/>
    <s v="McDuffie County"/>
    <x v="2495"/>
    <x v="46"/>
    <x v="1512"/>
    <s v="Piedmont-Blue Ridge Prov"/>
    <x v="43"/>
    <m/>
    <s v="CENSARA_AVG"/>
  </r>
  <r>
    <x v="45"/>
    <s v="Georgetown County"/>
    <x v="2407"/>
    <x v="45"/>
    <x v="1469"/>
    <s v="Atlantic Coast Basin"/>
    <x v="34"/>
    <m/>
    <s v="CENSARA_AVG"/>
  </r>
  <r>
    <x v="46"/>
    <s v="Greene County"/>
    <x v="2496"/>
    <x v="46"/>
    <x v="430"/>
    <s v="Piedmont-Blue Ridge Prov"/>
    <x v="43"/>
    <m/>
    <s v="CENSARA_AVG"/>
  </r>
  <r>
    <x v="44"/>
    <s v="Hardeman County"/>
    <x v="2497"/>
    <x v="44"/>
    <x v="1414"/>
    <s v="Bend Arch-Fort Worth Basin"/>
    <x v="91"/>
    <s v="Bend Arch-Fort Worth Basin"/>
    <s v="CENSARA_2012"/>
  </r>
  <r>
    <x v="45"/>
    <s v="Georgetown County"/>
    <x v="2407"/>
    <x v="45"/>
    <x v="1469"/>
    <s v="Atlantic Coast Basin"/>
    <x v="34"/>
    <m/>
    <s v="CENSARA_AVG"/>
  </r>
  <r>
    <x v="45"/>
    <s v="Barnwell County"/>
    <x v="2498"/>
    <x v="45"/>
    <x v="1513"/>
    <s v="Atlantic Coast Basin"/>
    <x v="34"/>
    <m/>
    <s v="CENSARA_AVG"/>
  </r>
  <r>
    <x v="43"/>
    <s v="Jefferson County"/>
    <x v="2499"/>
    <x v="43"/>
    <x v="34"/>
    <s v="Louisiana-Mississippi Salt Basins"/>
    <x v="95"/>
    <s v="Louisiana-Mississippi Salt Basins"/>
    <s v="CENSARA_2012"/>
  </r>
  <r>
    <x v="43"/>
    <s v="Grant County"/>
    <x v="2500"/>
    <x v="43"/>
    <x v="52"/>
    <s v="Louisiana-Mississippi Salt Basins"/>
    <x v="95"/>
    <s v="Louisiana-Mississippi Salt Basins"/>
    <s v="CENSARA_2012"/>
  </r>
  <r>
    <x v="43"/>
    <s v="Hot Spring County"/>
    <x v="2501"/>
    <x v="43"/>
    <x v="1514"/>
    <s v="Louisiana-Mississippi Salt Basins"/>
    <x v="95"/>
    <s v="Louisiana-Mississippi Salt Basins"/>
    <s v="CENSARA_2012"/>
  </r>
  <r>
    <x v="45"/>
    <s v="Dorchester County"/>
    <x v="2502"/>
    <x v="45"/>
    <x v="894"/>
    <s v="Atlantic Coast Basin"/>
    <x v="34"/>
    <m/>
    <s v="CENSARA_AVG"/>
  </r>
  <r>
    <x v="45"/>
    <s v="Bamberg County"/>
    <x v="2503"/>
    <x v="45"/>
    <x v="1515"/>
    <s v="Atlantic Coast Basin"/>
    <x v="34"/>
    <m/>
    <s v="CENSARA_AVG"/>
  </r>
  <r>
    <x v="47"/>
    <s v="Cleburne County"/>
    <x v="2504"/>
    <x v="47"/>
    <x v="1407"/>
    <s v="Piedmont-Blue Ridge Prov"/>
    <x v="43"/>
    <m/>
    <s v="CENSARA_AVG"/>
  </r>
  <r>
    <x v="46"/>
    <s v="Richmond County"/>
    <x v="2505"/>
    <x v="46"/>
    <x v="638"/>
    <s v="S.GA Sedimentary Prov"/>
    <x v="96"/>
    <m/>
    <s v="CENSARA_AVG"/>
  </r>
  <r>
    <x v="46"/>
    <s v="Haralson County"/>
    <x v="2506"/>
    <x v="46"/>
    <x v="1516"/>
    <s v="Piedmont-Blue Ridge Prov"/>
    <x v="43"/>
    <m/>
    <s v="CENSARA_AVG"/>
  </r>
  <r>
    <x v="46"/>
    <s v="Rockdale County"/>
    <x v="2507"/>
    <x v="46"/>
    <x v="1517"/>
    <s v="Piedmont-Blue Ridge Prov"/>
    <x v="43"/>
    <m/>
    <s v="CENSARA_AVG"/>
  </r>
  <r>
    <x v="47"/>
    <s v="Calhoun County"/>
    <x v="2508"/>
    <x v="47"/>
    <x v="611"/>
    <s v="Appalachian Basin (Eastern Overthrust Area)"/>
    <x v="38"/>
    <m/>
    <s v="CENSARA_AVG"/>
  </r>
  <r>
    <x v="46"/>
    <s v="Warren County"/>
    <x v="2509"/>
    <x v="46"/>
    <x v="296"/>
    <s v="Piedmont-Blue Ridge Prov"/>
    <x v="43"/>
    <m/>
    <s v="CENSARA_AVG"/>
  </r>
  <r>
    <x v="42"/>
    <s v="McCurtain County"/>
    <x v="2510"/>
    <x v="42"/>
    <x v="1518"/>
    <s v="Arkoma Basin"/>
    <x v="86"/>
    <s v="Arkoma Basin"/>
    <s v="CENSARA_2012"/>
  </r>
  <r>
    <x v="46"/>
    <s v="Newton County"/>
    <x v="2511"/>
    <x v="46"/>
    <x v="782"/>
    <s v="Piedmont-Blue Ridge Prov"/>
    <x v="43"/>
    <m/>
    <s v="CENSARA_AVG"/>
  </r>
  <r>
    <x v="47"/>
    <s v="St. Clair County"/>
    <x v="2512"/>
    <x v="47"/>
    <x v="510"/>
    <s v="Appalachian Basin (Eastern Overthrust Area)"/>
    <x v="38"/>
    <m/>
    <s v="CENSARA_AVG"/>
  </r>
  <r>
    <x v="42"/>
    <s v="Cotton County"/>
    <x v="2513"/>
    <x v="42"/>
    <x v="1519"/>
    <s v="Southern Oklahoma"/>
    <x v="92"/>
    <s v="Southern Oklahoma"/>
    <s v="CENSARA_2012"/>
  </r>
  <r>
    <x v="42"/>
    <s v="Carter County"/>
    <x v="2514"/>
    <x v="42"/>
    <x v="259"/>
    <s v="Southern Oklahoma"/>
    <x v="92"/>
    <s v="Southern Oklahoma"/>
    <s v="CENSARA_2012"/>
  </r>
  <r>
    <x v="42"/>
    <s v="Johnston County"/>
    <x v="2515"/>
    <x v="42"/>
    <x v="1279"/>
    <s v="Southern Oklahoma"/>
    <x v="92"/>
    <s v="Southern Oklahoma"/>
    <s v="CENSARA_2012"/>
  </r>
  <r>
    <x v="45"/>
    <s v="Charleston County"/>
    <x v="2494"/>
    <x v="45"/>
    <x v="1511"/>
    <s v="Atlantic Coast Basin"/>
    <x v="34"/>
    <m/>
    <s v="CENSARA_AVG"/>
  </r>
  <r>
    <x v="46"/>
    <s v="Douglas County"/>
    <x v="2516"/>
    <x v="46"/>
    <x v="49"/>
    <s v="Piedmont-Blue Ridge Prov"/>
    <x v="43"/>
    <m/>
    <s v="CENSARA_AVG"/>
  </r>
  <r>
    <x v="44"/>
    <s v="Wilbarger County"/>
    <x v="2517"/>
    <x v="44"/>
    <x v="1520"/>
    <s v="Bend Arch-Fort Worth Basin"/>
    <x v="91"/>
    <s v="Bend Arch-Fort Worth Basin"/>
    <s v="CENSARA_2012"/>
  </r>
  <r>
    <x v="44"/>
    <s v="Bailey County"/>
    <x v="2518"/>
    <x v="44"/>
    <x v="1521"/>
    <s v="Palo Duro Basin"/>
    <x v="82"/>
    <s v="Palo Duro Basin"/>
    <s v="CENSARA_2012"/>
  </r>
  <r>
    <x v="39"/>
    <s v="Greenlee County"/>
    <x v="2519"/>
    <x v="39"/>
    <x v="1522"/>
    <s v="Basin-And-Range Province"/>
    <x v="84"/>
    <m/>
    <s v="CENSARA_AVG"/>
  </r>
  <r>
    <x v="46"/>
    <s v="Carroll County"/>
    <x v="2520"/>
    <x v="46"/>
    <x v="220"/>
    <s v="Piedmont-Blue Ridge Prov"/>
    <x v="43"/>
    <m/>
    <s v="CENSARA_AVG"/>
  </r>
  <r>
    <x v="44"/>
    <s v="Lamb County"/>
    <x v="2521"/>
    <x v="44"/>
    <x v="1523"/>
    <s v="Palo Duro Basin"/>
    <x v="82"/>
    <s v="Palo Duro Basin"/>
    <s v="CENSARA_2012"/>
  </r>
  <r>
    <x v="48"/>
    <s v="Yalobusha County"/>
    <x v="2522"/>
    <x v="48"/>
    <x v="1524"/>
    <s v="Black Warrior Basin"/>
    <x v="89"/>
    <m/>
    <s v="CENSARA_AVG"/>
  </r>
  <r>
    <x v="47"/>
    <s v="Walker County"/>
    <x v="2523"/>
    <x v="47"/>
    <x v="1425"/>
    <s v="Black Warrior Basin"/>
    <x v="89"/>
    <m/>
    <s v="CENSARA_AVG"/>
  </r>
  <r>
    <x v="48"/>
    <s v="Monroe County"/>
    <x v="2524"/>
    <x v="48"/>
    <x v="409"/>
    <s v="Black Warrior Basin"/>
    <x v="89"/>
    <m/>
    <s v="CENSARA_AVG"/>
  </r>
  <r>
    <x v="39"/>
    <s v="Pinal County"/>
    <x v="2525"/>
    <x v="39"/>
    <x v="1525"/>
    <s v="Basin-And-Range Province"/>
    <x v="84"/>
    <m/>
    <s v="CENSARA_AVG"/>
  </r>
  <r>
    <x v="48"/>
    <s v="Calhoun County"/>
    <x v="2526"/>
    <x v="48"/>
    <x v="611"/>
    <s v="Black Warrior Basin"/>
    <x v="89"/>
    <m/>
    <s v="CENSARA_AVG"/>
  </r>
  <r>
    <x v="45"/>
    <s v="Charleston County"/>
    <x v="2494"/>
    <x v="45"/>
    <x v="1511"/>
    <s v="Atlantic Coast Basin"/>
    <x v="34"/>
    <m/>
    <s v="CENSARA_AVG"/>
  </r>
  <r>
    <x v="45"/>
    <s v="Charleston County"/>
    <x v="2494"/>
    <x v="45"/>
    <x v="1511"/>
    <s v="Atlantic Coast Basin"/>
    <x v="34"/>
    <m/>
    <s v="CENSARA_AVG"/>
  </r>
  <r>
    <x v="44"/>
    <s v="Hale County"/>
    <x v="2527"/>
    <x v="44"/>
    <x v="1526"/>
    <s v="Palo Duro Basin"/>
    <x v="82"/>
    <s v="Palo Duro Basin"/>
    <s v="CENSARA_2012"/>
  </r>
  <r>
    <x v="47"/>
    <s v="Lamar County"/>
    <x v="2528"/>
    <x v="47"/>
    <x v="1527"/>
    <s v="Black Warrior Basin"/>
    <x v="89"/>
    <m/>
    <s v="CENSARA_AVG"/>
  </r>
  <r>
    <x v="44"/>
    <s v="Floyd County"/>
    <x v="2529"/>
    <x v="44"/>
    <x v="585"/>
    <s v="Palo Duro Basin"/>
    <x v="82"/>
    <s v="Palo Duro Basin"/>
    <s v="CENSARA_2012"/>
  </r>
  <r>
    <x v="43"/>
    <s v="Clark County"/>
    <x v="2530"/>
    <x v="43"/>
    <x v="117"/>
    <s v="Louisiana-Mississippi Salt Basins"/>
    <x v="95"/>
    <s v="Louisiana-Mississippi Salt Basins"/>
    <s v="CENSARA_2012"/>
  </r>
  <r>
    <x v="46"/>
    <s v="Henry County"/>
    <x v="2531"/>
    <x v="46"/>
    <x v="707"/>
    <s v="Piedmont-Blue Ridge Prov"/>
    <x v="43"/>
    <m/>
    <s v="CENSARA_AVG"/>
  </r>
  <r>
    <x v="43"/>
    <s v="Pike County"/>
    <x v="2532"/>
    <x v="43"/>
    <x v="561"/>
    <s v="Louisiana-Mississippi Salt Basins"/>
    <x v="95"/>
    <s v="Louisiana-Mississippi Salt Basins"/>
    <s v="CENSARA_2012"/>
  </r>
  <r>
    <x v="48"/>
    <s v="Tallahatchie County"/>
    <x v="2533"/>
    <x v="48"/>
    <x v="1528"/>
    <s v="Black Warrior Basin"/>
    <x v="89"/>
    <m/>
    <s v="CENSARA_AVG"/>
  </r>
  <r>
    <x v="43"/>
    <s v="Howard County"/>
    <x v="2534"/>
    <x v="43"/>
    <x v="559"/>
    <s v="Louisiana-Mississippi Salt Basins"/>
    <x v="95"/>
    <s v="Louisiana-Mississippi Salt Basins"/>
    <s v="CENSARA_2012"/>
  </r>
  <r>
    <x v="45"/>
    <s v="Charleston County"/>
    <x v="2494"/>
    <x v="45"/>
    <x v="1511"/>
    <s v="Atlantic Coast Basin"/>
    <x v="34"/>
    <m/>
    <s v="CENSARA_AVG"/>
  </r>
  <r>
    <x v="48"/>
    <s v="Chickasaw County"/>
    <x v="2535"/>
    <x v="48"/>
    <x v="583"/>
    <s v="Black Warrior Basin"/>
    <x v="89"/>
    <m/>
    <s v="CENSARA_AVG"/>
  </r>
  <r>
    <x v="45"/>
    <s v="Colleton County"/>
    <x v="2536"/>
    <x v="45"/>
    <x v="1529"/>
    <s v="Atlantic Coast Basin"/>
    <x v="34"/>
    <m/>
    <s v="CENSARA_AVG"/>
  </r>
  <r>
    <x v="46"/>
    <s v="Clayton County"/>
    <x v="2537"/>
    <x v="46"/>
    <x v="591"/>
    <s v="Piedmont-Blue Ridge Prov"/>
    <x v="43"/>
    <m/>
    <s v="CENSARA_AVG"/>
  </r>
  <r>
    <x v="44"/>
    <s v="Motley County"/>
    <x v="2538"/>
    <x v="44"/>
    <x v="1530"/>
    <s v="Palo Duro Basin"/>
    <x v="82"/>
    <s v="Palo Duro Basin"/>
    <s v="CENSARA_2012"/>
  </r>
  <r>
    <x v="41"/>
    <s v="Chaves County"/>
    <x v="2539"/>
    <x v="41"/>
    <x v="1531"/>
    <s v="Permian Basin"/>
    <x v="93"/>
    <s v="Permian Basin"/>
    <s v="CENSARA_2012"/>
  </r>
  <r>
    <x v="39"/>
    <s v="Graham County"/>
    <x v="2540"/>
    <x v="39"/>
    <x v="1014"/>
    <s v="Basin-And-Range Province"/>
    <x v="84"/>
    <m/>
    <s v="CENSARA_AVG"/>
  </r>
  <r>
    <x v="45"/>
    <s v="Charleston County"/>
    <x v="2494"/>
    <x v="45"/>
    <x v="1511"/>
    <s v="Atlantic Coast Basin"/>
    <x v="34"/>
    <m/>
    <s v="CENSARA_AVG"/>
  </r>
  <r>
    <x v="44"/>
    <s v="Cottle County"/>
    <x v="2541"/>
    <x v="44"/>
    <x v="1532"/>
    <s v="Palo Duro Basin"/>
    <x v="82"/>
    <s v="Palo Duro Basin"/>
    <s v="CENSARA_2012"/>
  </r>
  <r>
    <x v="46"/>
    <s v="Hancock County"/>
    <x v="2542"/>
    <x v="46"/>
    <x v="118"/>
    <s v="Piedmont-Blue Ridge Prov"/>
    <x v="43"/>
    <m/>
    <s v="CENSARA_AVG"/>
  </r>
  <r>
    <x v="46"/>
    <s v="Putnam County"/>
    <x v="2543"/>
    <x v="46"/>
    <x v="545"/>
    <s v="Piedmont-Blue Ridge Prov"/>
    <x v="43"/>
    <m/>
    <s v="CENSARA_AVG"/>
  </r>
  <r>
    <x v="46"/>
    <s v="Jasper County"/>
    <x v="2544"/>
    <x v="46"/>
    <x v="741"/>
    <s v="Piedmont-Blue Ridge Prov"/>
    <x v="43"/>
    <m/>
    <s v="CENSARA_AVG"/>
  </r>
  <r>
    <x v="45"/>
    <s v="Charleston County"/>
    <x v="2494"/>
    <x v="45"/>
    <x v="1511"/>
    <s v="Atlantic Coast Basin"/>
    <x v="34"/>
    <m/>
    <s v="CENSARA_AVG"/>
  </r>
  <r>
    <x v="47"/>
    <s v="Jefferson County"/>
    <x v="2545"/>
    <x v="47"/>
    <x v="34"/>
    <s v="Appalachian Basin (Eastern Overthrust Area)"/>
    <x v="38"/>
    <m/>
    <s v="CENSARA_AVG"/>
  </r>
  <r>
    <x v="47"/>
    <s v="Fayette County"/>
    <x v="2546"/>
    <x v="47"/>
    <x v="592"/>
    <s v="Black Warrior Basin"/>
    <x v="89"/>
    <m/>
    <s v="CENSARA_AVG"/>
  </r>
  <r>
    <x v="46"/>
    <s v="Burke County"/>
    <x v="2547"/>
    <x v="46"/>
    <x v="75"/>
    <s v="S.GA Sedimentary Prov"/>
    <x v="96"/>
    <m/>
    <s v="CENSARA_AVG"/>
  </r>
  <r>
    <x v="48"/>
    <s v="Bolivar County"/>
    <x v="2548"/>
    <x v="48"/>
    <x v="1533"/>
    <s v="Desha Basin"/>
    <x v="94"/>
    <s v="Louisiana-Mississippi Salt Basins"/>
    <s v="CENSARA_EXTENSION"/>
  </r>
  <r>
    <x v="43"/>
    <s v="Lincoln County"/>
    <x v="2549"/>
    <x v="43"/>
    <x v="42"/>
    <s v="Louisiana-Mississippi Salt Basins"/>
    <x v="95"/>
    <s v="Louisiana-Mississippi Salt Basins"/>
    <s v="CENSARA_2012"/>
  </r>
  <r>
    <x v="46"/>
    <s v="Jefferson County"/>
    <x v="2550"/>
    <x v="46"/>
    <x v="34"/>
    <s v="S.GA Sedimentary Prov"/>
    <x v="96"/>
    <m/>
    <s v="CENSARA_AVG"/>
  </r>
  <r>
    <x v="42"/>
    <s v="Jefferson County"/>
    <x v="2551"/>
    <x v="42"/>
    <x v="34"/>
    <s v="Southern Oklahoma"/>
    <x v="92"/>
    <s v="Southern Oklahoma"/>
    <s v="CENSARA_2012"/>
  </r>
  <r>
    <x v="46"/>
    <s v="Glascock County"/>
    <x v="2552"/>
    <x v="46"/>
    <x v="1534"/>
    <s v="S.GA Sedimentary Prov"/>
    <x v="96"/>
    <m/>
    <s v="CENSARA_AVG"/>
  </r>
  <r>
    <x v="43"/>
    <s v="Desha County"/>
    <x v="2553"/>
    <x v="43"/>
    <x v="1535"/>
    <s v="Louisiana-Mississippi Salt Basins"/>
    <x v="95"/>
    <s v="Louisiana-Mississippi Salt Basins"/>
    <s v="CENSARA_2012"/>
  </r>
  <r>
    <x v="44"/>
    <s v="Foard County"/>
    <x v="2554"/>
    <x v="44"/>
    <x v="1536"/>
    <s v="Bend Arch-Fort Worth Basin"/>
    <x v="91"/>
    <s v="Bend Arch-Fort Worth Basin"/>
    <s v="CENSARA_2012"/>
  </r>
  <r>
    <x v="46"/>
    <s v="Fayette County"/>
    <x v="2555"/>
    <x v="46"/>
    <x v="592"/>
    <s v="Piedmont-Blue Ridge Prov"/>
    <x v="43"/>
    <m/>
    <s v="CENSARA_AVG"/>
  </r>
  <r>
    <x v="45"/>
    <s v="Allendale County"/>
    <x v="2556"/>
    <x v="45"/>
    <x v="1537"/>
    <s v="Atlantic Coast Basin"/>
    <x v="34"/>
    <m/>
    <s v="CENSARA_AVG"/>
  </r>
  <r>
    <x v="43"/>
    <s v="Dallas County"/>
    <x v="2557"/>
    <x v="43"/>
    <x v="746"/>
    <s v="Louisiana-Mississippi Salt Basins"/>
    <x v="95"/>
    <s v="Louisiana-Mississippi Salt Basins"/>
    <s v="CENSARA_2012"/>
  </r>
  <r>
    <x v="46"/>
    <s v="Butts County"/>
    <x v="2558"/>
    <x v="46"/>
    <x v="1538"/>
    <s v="Piedmont-Blue Ridge Prov"/>
    <x v="43"/>
    <m/>
    <s v="CENSARA_AVG"/>
  </r>
  <r>
    <x v="47"/>
    <s v="Talladega County"/>
    <x v="2559"/>
    <x v="47"/>
    <x v="1539"/>
    <s v="Appalachian Basin (Eastern Overthrust Area)"/>
    <x v="38"/>
    <m/>
    <s v="CENSARA_AVG"/>
  </r>
  <r>
    <x v="43"/>
    <s v="Sevier County"/>
    <x v="2560"/>
    <x v="43"/>
    <x v="979"/>
    <s v="Louisiana-Mississippi Salt Basins"/>
    <x v="95"/>
    <s v="Louisiana-Mississippi Salt Basins"/>
    <s v="CENSARA_2012"/>
  </r>
  <r>
    <x v="44"/>
    <s v="Wichita County"/>
    <x v="2561"/>
    <x v="44"/>
    <x v="1118"/>
    <s v="Bend Arch-Fort Worth Basin"/>
    <x v="91"/>
    <s v="Bend Arch-Fort Worth Basin"/>
    <s v="CENSARA_2012"/>
  </r>
  <r>
    <x v="46"/>
    <s v="Coweta County"/>
    <x v="2562"/>
    <x v="46"/>
    <x v="1540"/>
    <s v="Piedmont-Blue Ridge Prov"/>
    <x v="43"/>
    <m/>
    <s v="CENSARA_AVG"/>
  </r>
  <r>
    <x v="45"/>
    <s v="Hampton County"/>
    <x v="2563"/>
    <x v="45"/>
    <x v="1541"/>
    <s v="Atlantic Coast Basin"/>
    <x v="34"/>
    <m/>
    <s v="CENSARA_AVG"/>
  </r>
  <r>
    <x v="48"/>
    <s v="Sunflower County"/>
    <x v="2564"/>
    <x v="48"/>
    <x v="1542"/>
    <s v="Desha Basin"/>
    <x v="94"/>
    <s v="Louisiana-Mississippi Salt Basins"/>
    <s v="CENSARA_EXTENSION"/>
  </r>
  <r>
    <x v="43"/>
    <s v="Cleveland County"/>
    <x v="2565"/>
    <x v="43"/>
    <x v="1345"/>
    <s v="Louisiana-Mississippi Salt Basins"/>
    <x v="95"/>
    <s v="Louisiana-Mississippi Salt Basins"/>
    <s v="CENSARA_2012"/>
  </r>
  <r>
    <x v="42"/>
    <s v="Marshall County"/>
    <x v="2566"/>
    <x v="42"/>
    <x v="113"/>
    <s v="Southern Oklahoma"/>
    <x v="92"/>
    <s v="Southern Oklahoma"/>
    <s v="CENSARA_2012"/>
  </r>
  <r>
    <x v="42"/>
    <s v="Choctaw County"/>
    <x v="2567"/>
    <x v="42"/>
    <x v="1543"/>
    <s v="Arkoma Basin"/>
    <x v="86"/>
    <s v="Arkoma Basin"/>
    <s v="CENSARA_2012"/>
  </r>
  <r>
    <x v="46"/>
    <s v="Washington County"/>
    <x v="2568"/>
    <x v="46"/>
    <x v="91"/>
    <s v="S.GA Sedimentary Prov"/>
    <x v="96"/>
    <m/>
    <s v="CENSARA_AVG"/>
  </r>
  <r>
    <x v="44"/>
    <s v="Clay County"/>
    <x v="2569"/>
    <x v="44"/>
    <x v="206"/>
    <s v="Bend Arch-Fort Worth Basin"/>
    <x v="91"/>
    <s v="Bend Arch-Fort Worth Basin"/>
    <s v="CENSARA_2012"/>
  </r>
  <r>
    <x v="42"/>
    <s v="Bryan County"/>
    <x v="2570"/>
    <x v="42"/>
    <x v="1544"/>
    <s v="Arkoma Basin"/>
    <x v="86"/>
    <s v="Arkoma Basin"/>
    <s v="CENSARA_2012"/>
  </r>
  <r>
    <x v="45"/>
    <s v="Charleston County"/>
    <x v="2494"/>
    <x v="45"/>
    <x v="1511"/>
    <s v="Atlantic Coast Basin"/>
    <x v="34"/>
    <m/>
    <s v="CENSARA_AVG"/>
  </r>
  <r>
    <x v="46"/>
    <s v="Screven County"/>
    <x v="2571"/>
    <x v="46"/>
    <x v="1545"/>
    <s v="S.GA Sedimentary Prov"/>
    <x v="96"/>
    <m/>
    <s v="CENSARA_AVG"/>
  </r>
  <r>
    <x v="48"/>
    <s v="Grenada County"/>
    <x v="2572"/>
    <x v="48"/>
    <x v="1546"/>
    <s v="Black Warrior Basin"/>
    <x v="89"/>
    <m/>
    <s v="CENSARA_AVG"/>
  </r>
  <r>
    <x v="47"/>
    <s v="Randolph County"/>
    <x v="2573"/>
    <x v="47"/>
    <x v="856"/>
    <s v="Piedmont-Blue Ridge Prov"/>
    <x v="43"/>
    <m/>
    <s v="CENSARA_AVG"/>
  </r>
  <r>
    <x v="45"/>
    <s v="Charleston County"/>
    <x v="2494"/>
    <x v="45"/>
    <x v="1511"/>
    <s v="Atlantic Coast Basin"/>
    <x v="34"/>
    <m/>
    <s v="CENSARA_AVG"/>
  </r>
  <r>
    <x v="48"/>
    <s v="Clay County"/>
    <x v="2574"/>
    <x v="48"/>
    <x v="206"/>
    <s v="Black Warrior Basin"/>
    <x v="89"/>
    <m/>
    <s v="CENSARA_AVG"/>
  </r>
  <r>
    <x v="46"/>
    <s v="Spalding County"/>
    <x v="2575"/>
    <x v="46"/>
    <x v="1547"/>
    <s v="Piedmont-Blue Ridge Prov"/>
    <x v="43"/>
    <m/>
    <s v="CENSARA_AVG"/>
  </r>
  <r>
    <x v="48"/>
    <s v="Lowndes County"/>
    <x v="2576"/>
    <x v="48"/>
    <x v="1548"/>
    <s v="Black Warrior Basin"/>
    <x v="89"/>
    <m/>
    <s v="CENSARA_AVG"/>
  </r>
  <r>
    <x v="47"/>
    <s v="Clay County"/>
    <x v="2577"/>
    <x v="47"/>
    <x v="206"/>
    <s v="Piedmont-Blue Ridge Prov"/>
    <x v="43"/>
    <m/>
    <s v="CENSARA_AVG"/>
  </r>
  <r>
    <x v="46"/>
    <s v="Heard County"/>
    <x v="2578"/>
    <x v="46"/>
    <x v="1549"/>
    <s v="Piedmont-Blue Ridge Prov"/>
    <x v="43"/>
    <m/>
    <s v="CENSARA_AVG"/>
  </r>
  <r>
    <x v="42"/>
    <s v="Love County"/>
    <x v="2579"/>
    <x v="42"/>
    <x v="1550"/>
    <s v="Southern Oklahoma"/>
    <x v="92"/>
    <s v="Southern Oklahoma"/>
    <s v="CENSARA_2012"/>
  </r>
  <r>
    <x v="46"/>
    <s v="Baldwin County"/>
    <x v="2580"/>
    <x v="46"/>
    <x v="1551"/>
    <s v="Piedmont-Blue Ridge Prov"/>
    <x v="43"/>
    <m/>
    <s v="CENSARA_AVG"/>
  </r>
  <r>
    <x v="43"/>
    <s v="Hempstead County"/>
    <x v="2581"/>
    <x v="43"/>
    <x v="1552"/>
    <s v="Louisiana-Mississippi Salt Basins"/>
    <x v="95"/>
    <s v="Louisiana-Mississippi Salt Basins"/>
    <s v="CENSARA_2012"/>
  </r>
  <r>
    <x v="47"/>
    <s v="Shelby County"/>
    <x v="2582"/>
    <x v="47"/>
    <x v="755"/>
    <s v="Appalachian Basin (Eastern Overthrust Area)"/>
    <x v="38"/>
    <m/>
    <s v="CENSARA_AVG"/>
  </r>
  <r>
    <x v="41"/>
    <s v="Sierra County"/>
    <x v="2583"/>
    <x v="41"/>
    <x v="711"/>
    <s v="Orogrande Basin"/>
    <x v="90"/>
    <s v="Permian Basin"/>
    <s v="CENSARA_EXTENSION"/>
  </r>
  <r>
    <x v="46"/>
    <s v="Jones County"/>
    <x v="2584"/>
    <x v="46"/>
    <x v="484"/>
    <s v="Piedmont-Blue Ridge Prov"/>
    <x v="43"/>
    <m/>
    <s v="CENSARA_AVG"/>
  </r>
  <r>
    <x v="48"/>
    <s v="Webster County"/>
    <x v="2585"/>
    <x v="48"/>
    <x v="656"/>
    <s v="Black Warrior Basin"/>
    <x v="89"/>
    <m/>
    <s v="CENSARA_AVG"/>
  </r>
  <r>
    <x v="47"/>
    <s v="Tuscaloosa County"/>
    <x v="2586"/>
    <x v="47"/>
    <x v="1553"/>
    <s v="Black Warrior Basin"/>
    <x v="89"/>
    <m/>
    <s v="CENSARA_AVG"/>
  </r>
  <r>
    <x v="48"/>
    <s v="Leflore County"/>
    <x v="2587"/>
    <x v="48"/>
    <x v="1554"/>
    <s v="Mid-Gulf Coast Basin"/>
    <x v="97"/>
    <s v="Western Gulf"/>
    <s v="CENSARA_EXTENSION"/>
  </r>
  <r>
    <x v="43"/>
    <s v="Nevada County"/>
    <x v="2588"/>
    <x v="43"/>
    <x v="753"/>
    <s v="Louisiana-Mississippi Salt Basins"/>
    <x v="95"/>
    <s v="Louisiana-Mississippi Salt Basins"/>
    <s v="CENSARA_2012"/>
  </r>
  <r>
    <x v="46"/>
    <s v="Jenkins County"/>
    <x v="2589"/>
    <x v="46"/>
    <x v="1555"/>
    <s v="S.GA Sedimentary Prov"/>
    <x v="96"/>
    <m/>
    <s v="CENSARA_AVG"/>
  </r>
  <r>
    <x v="46"/>
    <s v="Monroe County"/>
    <x v="2590"/>
    <x v="46"/>
    <x v="409"/>
    <s v="Piedmont-Blue Ridge Prov"/>
    <x v="43"/>
    <m/>
    <s v="CENSARA_AVG"/>
  </r>
  <r>
    <x v="44"/>
    <s v="Montague County"/>
    <x v="2591"/>
    <x v="44"/>
    <x v="1556"/>
    <s v="Bend Arch-Fort Worth Basin"/>
    <x v="91"/>
    <s v="Bend Arch-Fort Worth Basin"/>
    <s v="CENSARA_2012"/>
  </r>
  <r>
    <x v="44"/>
    <s v="Cochran County"/>
    <x v="2592"/>
    <x v="44"/>
    <x v="1557"/>
    <s v="Permian Basin"/>
    <x v="98"/>
    <s v="Permian Basin"/>
    <s v="CENSARA_2012"/>
  </r>
  <r>
    <x v="43"/>
    <s v="Little River County"/>
    <x v="2593"/>
    <x v="43"/>
    <x v="1558"/>
    <s v="Louisiana-Mississippi Salt Basins"/>
    <x v="95"/>
    <s v="Louisiana-Mississippi Salt Basins"/>
    <s v="CENSARA_2012"/>
  </r>
  <r>
    <x v="46"/>
    <s v="Lamar County"/>
    <x v="2594"/>
    <x v="46"/>
    <x v="1527"/>
    <s v="Piedmont-Blue Ridge Prov"/>
    <x v="43"/>
    <m/>
    <s v="CENSARA_AVG"/>
  </r>
  <r>
    <x v="44"/>
    <s v="Red River County"/>
    <x v="2595"/>
    <x v="44"/>
    <x v="1559"/>
    <s v="East Texas Basin"/>
    <x v="99"/>
    <s v="East Texas Basin"/>
    <s v="CENSARA_2012"/>
  </r>
  <r>
    <x v="44"/>
    <s v="Hockley County"/>
    <x v="2596"/>
    <x v="44"/>
    <x v="1560"/>
    <s v="Permian Basin"/>
    <x v="98"/>
    <s v="Permian Basin"/>
    <s v="CENSARA_2012"/>
  </r>
  <r>
    <x v="44"/>
    <s v="Grayson County"/>
    <x v="2597"/>
    <x v="44"/>
    <x v="1205"/>
    <s v="Bend Arch-Fort Worth Basin"/>
    <x v="91"/>
    <s v="Bend Arch-Fort Worth Basin"/>
    <s v="CENSARA_2012"/>
  </r>
  <r>
    <x v="44"/>
    <s v="Cooke County"/>
    <x v="2598"/>
    <x v="44"/>
    <x v="1561"/>
    <s v="Bend Arch-Fort Worth Basin"/>
    <x v="91"/>
    <s v="Bend Arch-Fort Worth Basin"/>
    <s v="CENSARA_2012"/>
  </r>
  <r>
    <x v="44"/>
    <s v="Lamar County"/>
    <x v="2599"/>
    <x v="44"/>
    <x v="1527"/>
    <s v="East Texas Basin"/>
    <x v="99"/>
    <s v="East Texas Basin"/>
    <s v="CENSARA_2012"/>
  </r>
  <r>
    <x v="44"/>
    <s v="Lubbock County"/>
    <x v="2600"/>
    <x v="44"/>
    <x v="1562"/>
    <s v="Permian Basin"/>
    <x v="98"/>
    <s v="Permian Basin"/>
    <s v="CENSARA_2012"/>
  </r>
  <r>
    <x v="46"/>
    <s v="Meriwether County"/>
    <x v="2601"/>
    <x v="46"/>
    <x v="1563"/>
    <s v="Piedmont-Blue Ridge Prov"/>
    <x v="43"/>
    <m/>
    <s v="CENSARA_AVG"/>
  </r>
  <r>
    <x v="46"/>
    <s v="Pike County"/>
    <x v="2602"/>
    <x v="46"/>
    <x v="561"/>
    <s v="Piedmont-Blue Ridge Prov"/>
    <x v="43"/>
    <m/>
    <s v="CENSARA_AVG"/>
  </r>
  <r>
    <x v="48"/>
    <s v="Montgomery County"/>
    <x v="2603"/>
    <x v="48"/>
    <x v="373"/>
    <s v="Mid-Gulf Coast Basin"/>
    <x v="97"/>
    <s v="Western Gulf"/>
    <s v="CENSARA_EXTENSION"/>
  </r>
  <r>
    <x v="45"/>
    <s v="Jasper County"/>
    <x v="2604"/>
    <x v="45"/>
    <x v="741"/>
    <s v="Atlantic Coast Basin"/>
    <x v="34"/>
    <m/>
    <s v="CENSARA_AVG"/>
  </r>
  <r>
    <x v="44"/>
    <s v="Crosby County"/>
    <x v="2605"/>
    <x v="44"/>
    <x v="1564"/>
    <s v="Permian Basin"/>
    <x v="98"/>
    <s v="Permian Basin"/>
    <s v="CENSARA_2012"/>
  </r>
  <r>
    <x v="43"/>
    <s v="Drew County"/>
    <x v="2606"/>
    <x v="43"/>
    <x v="1565"/>
    <s v="Louisiana-Mississippi Salt Basins"/>
    <x v="95"/>
    <s v="Louisiana-Mississippi Salt Basins"/>
    <s v="CENSARA_2012"/>
  </r>
  <r>
    <x v="48"/>
    <s v="Carroll County"/>
    <x v="2607"/>
    <x v="48"/>
    <x v="220"/>
    <s v="Mid-Gulf Coast Basin"/>
    <x v="97"/>
    <s v="Western Gulf"/>
    <s v="CENSARA_EXTENSION"/>
  </r>
  <r>
    <x v="45"/>
    <s v="Beaufort County"/>
    <x v="2608"/>
    <x v="45"/>
    <x v="1262"/>
    <s v="Atlantic Coast Basin"/>
    <x v="34"/>
    <m/>
    <s v="CENSARA_AVG"/>
  </r>
  <r>
    <x v="47"/>
    <s v="Pickens County"/>
    <x v="2609"/>
    <x v="47"/>
    <x v="1395"/>
    <s v="Black Warrior Basin"/>
    <x v="89"/>
    <m/>
    <s v="CENSARA_AVG"/>
  </r>
  <r>
    <x v="44"/>
    <s v="Dickens County"/>
    <x v="2610"/>
    <x v="44"/>
    <x v="1566"/>
    <s v="Permian Basin"/>
    <x v="98"/>
    <s v="Permian Basin"/>
    <s v="CENSARA_2012"/>
  </r>
  <r>
    <x v="46"/>
    <s v="Troup County"/>
    <x v="2611"/>
    <x v="46"/>
    <x v="1567"/>
    <s v="Piedmont-Blue Ridge Prov"/>
    <x v="43"/>
    <m/>
    <s v="CENSARA_AVG"/>
  </r>
  <r>
    <x v="43"/>
    <s v="Ouachita County"/>
    <x v="2612"/>
    <x v="43"/>
    <x v="1568"/>
    <s v="Louisiana-Mississippi Salt Basins"/>
    <x v="95"/>
    <s v="Louisiana-Mississippi Salt Basins"/>
    <s v="CENSARA_2012"/>
  </r>
  <r>
    <x v="46"/>
    <s v="Wilkinson County"/>
    <x v="2613"/>
    <x v="46"/>
    <x v="1569"/>
    <s v="S.GA Sedimentary Prov"/>
    <x v="96"/>
    <m/>
    <s v="CENSARA_AVG"/>
  </r>
  <r>
    <x v="43"/>
    <s v="Calhoun County"/>
    <x v="2614"/>
    <x v="43"/>
    <x v="611"/>
    <s v="Louisiana-Mississippi Salt Basins"/>
    <x v="95"/>
    <s v="Louisiana-Mississippi Salt Basins"/>
    <s v="CENSARA_2012"/>
  </r>
  <r>
    <x v="44"/>
    <s v="King County"/>
    <x v="2615"/>
    <x v="44"/>
    <x v="46"/>
    <s v="Permian Basin"/>
    <x v="98"/>
    <s v="Permian Basin"/>
    <s v="CENSARA_2012"/>
  </r>
  <r>
    <x v="44"/>
    <s v="Fannin County"/>
    <x v="2616"/>
    <x v="44"/>
    <x v="1411"/>
    <s v="East Texas Basin"/>
    <x v="99"/>
    <s v="East Texas Basin"/>
    <s v="CENSARA_2012"/>
  </r>
  <r>
    <x v="48"/>
    <s v="Oktibbeha County"/>
    <x v="2617"/>
    <x v="48"/>
    <x v="1570"/>
    <s v="Black Warrior Basin"/>
    <x v="89"/>
    <m/>
    <s v="CENSARA_AVG"/>
  </r>
  <r>
    <x v="44"/>
    <s v="Knox County"/>
    <x v="2618"/>
    <x v="44"/>
    <x v="186"/>
    <s v="Bend Arch-Fort Worth Basin"/>
    <x v="91"/>
    <s v="Bend Arch-Fort Worth Basin"/>
    <s v="CENSARA_2012"/>
  </r>
  <r>
    <x v="41"/>
    <s v="Grant County"/>
    <x v="2619"/>
    <x v="41"/>
    <x v="52"/>
    <s v="Basin-And-Range Province"/>
    <x v="84"/>
    <m/>
    <s v="CENSARA_AVG"/>
  </r>
  <r>
    <x v="45"/>
    <s v="Charleston County"/>
    <x v="2494"/>
    <x v="45"/>
    <x v="1511"/>
    <s v="Atlantic Coast Basin"/>
    <x v="34"/>
    <m/>
    <s v="CENSARA_AVG"/>
  </r>
  <r>
    <x v="44"/>
    <s v="Baylor County"/>
    <x v="2620"/>
    <x v="44"/>
    <x v="1571"/>
    <s v="Bend Arch-Fort Worth Basin"/>
    <x v="91"/>
    <s v="Bend Arch-Fort Worth Basin"/>
    <s v="CENSARA_2012"/>
  </r>
  <r>
    <x v="44"/>
    <s v="Archer County"/>
    <x v="2621"/>
    <x v="44"/>
    <x v="1572"/>
    <s v="Bend Arch-Fort Worth Basin"/>
    <x v="91"/>
    <s v="Bend Arch-Fort Worth Basin"/>
    <s v="CENSARA_2012"/>
  </r>
  <r>
    <x v="45"/>
    <s v="Colleton County"/>
    <x v="2536"/>
    <x v="45"/>
    <x v="1529"/>
    <s v="Atlantic Coast Basin"/>
    <x v="34"/>
    <m/>
    <s v="CENSARA_AVG"/>
  </r>
  <r>
    <x v="46"/>
    <s v="Emanuel County"/>
    <x v="2622"/>
    <x v="46"/>
    <x v="1573"/>
    <s v="S.GA Sedimentary Prov"/>
    <x v="96"/>
    <m/>
    <s v="CENSARA_AVG"/>
  </r>
  <r>
    <x v="48"/>
    <s v="Choctaw County"/>
    <x v="2623"/>
    <x v="48"/>
    <x v="1543"/>
    <s v="Black Warrior Basin"/>
    <x v="89"/>
    <m/>
    <s v="CENSARA_AVG"/>
  </r>
  <r>
    <x v="43"/>
    <s v="Bradley County"/>
    <x v="2624"/>
    <x v="43"/>
    <x v="1393"/>
    <s v="Louisiana-Mississippi Salt Basins"/>
    <x v="95"/>
    <s v="Louisiana-Mississippi Salt Basins"/>
    <s v="CENSARA_2012"/>
  </r>
  <r>
    <x v="41"/>
    <s v="Otero County"/>
    <x v="2625"/>
    <x v="41"/>
    <x v="1159"/>
    <s v="Orogrande Basin"/>
    <x v="90"/>
    <s v="Permian Basin"/>
    <s v="CENSARA_EXTENSION"/>
  </r>
  <r>
    <x v="46"/>
    <s v="Johnson County"/>
    <x v="2626"/>
    <x v="46"/>
    <x v="392"/>
    <s v="S.GA Sedimentary Prov"/>
    <x v="96"/>
    <m/>
    <s v="CENSARA_AVG"/>
  </r>
  <r>
    <x v="41"/>
    <s v="Lea County"/>
    <x v="2627"/>
    <x v="41"/>
    <x v="1574"/>
    <s v="Permian Basin"/>
    <x v="93"/>
    <s v="Permian Basin"/>
    <s v="CENSARA_2012"/>
  </r>
  <r>
    <x v="46"/>
    <s v="Bibb County"/>
    <x v="2628"/>
    <x v="46"/>
    <x v="1575"/>
    <s v="S.GA Sedimentary Prov"/>
    <x v="96"/>
    <m/>
    <s v="CENSARA_AVG"/>
  </r>
  <r>
    <x v="46"/>
    <s v="Upson County"/>
    <x v="2629"/>
    <x v="46"/>
    <x v="1576"/>
    <s v="Piedmont-Blue Ridge Prov"/>
    <x v="43"/>
    <m/>
    <s v="CENSARA_AVG"/>
  </r>
  <r>
    <x v="45"/>
    <s v="Beaufort County"/>
    <x v="2608"/>
    <x v="45"/>
    <x v="1262"/>
    <s v="Atlantic Coast Basin"/>
    <x v="34"/>
    <m/>
    <s v="CENSARA_AVG"/>
  </r>
  <r>
    <x v="44"/>
    <s v="Bowie County"/>
    <x v="2630"/>
    <x v="44"/>
    <x v="1577"/>
    <s v="East Texas Basin"/>
    <x v="99"/>
    <s v="East Texas Basin"/>
    <s v="CENSARA_2012"/>
  </r>
  <r>
    <x v="46"/>
    <s v="Twiggs County"/>
    <x v="2631"/>
    <x v="46"/>
    <x v="1578"/>
    <s v="S.GA Sedimentary Prov"/>
    <x v="96"/>
    <m/>
    <s v="CENSARA_AVG"/>
  </r>
  <r>
    <x v="47"/>
    <s v="Chambers County"/>
    <x v="2632"/>
    <x v="47"/>
    <x v="1579"/>
    <s v="Piedmont-Blue Ridge Prov"/>
    <x v="43"/>
    <m/>
    <s v="CENSARA_AVG"/>
  </r>
  <r>
    <x v="39"/>
    <s v="Pima County"/>
    <x v="2633"/>
    <x v="39"/>
    <x v="1580"/>
    <s v="Basin-And-Range Province"/>
    <x v="84"/>
    <m/>
    <s v="CENSARA_AVG"/>
  </r>
  <r>
    <x v="46"/>
    <s v="Effingham County"/>
    <x v="2634"/>
    <x v="46"/>
    <x v="1034"/>
    <s v="S.GA Sedimentary Prov"/>
    <x v="96"/>
    <m/>
    <s v="CENSARA_AVG"/>
  </r>
  <r>
    <x v="46"/>
    <s v="Bulloch County"/>
    <x v="2635"/>
    <x v="46"/>
    <x v="1581"/>
    <s v="S.GA Sedimentary Prov"/>
    <x v="96"/>
    <m/>
    <s v="CENSARA_AVG"/>
  </r>
  <r>
    <x v="43"/>
    <s v="Chicot County"/>
    <x v="2636"/>
    <x v="43"/>
    <x v="1582"/>
    <s v="Louisiana-Mississippi Salt Basins"/>
    <x v="95"/>
    <s v="Louisiana-Mississippi Salt Basins"/>
    <s v="CENSARA_2012"/>
  </r>
  <r>
    <x v="48"/>
    <s v="Washington County"/>
    <x v="2637"/>
    <x v="48"/>
    <x v="91"/>
    <s v="Mid-Gulf Coast Basin"/>
    <x v="97"/>
    <s v="Western Gulf"/>
    <s v="CENSARA_EXTENSION"/>
  </r>
  <r>
    <x v="47"/>
    <s v="Tallapoosa County"/>
    <x v="2638"/>
    <x v="47"/>
    <x v="1583"/>
    <s v="Piedmont-Blue Ridge Prov"/>
    <x v="43"/>
    <m/>
    <s v="CENSARA_AVG"/>
  </r>
  <r>
    <x v="45"/>
    <s v="Beaufort County"/>
    <x v="2608"/>
    <x v="45"/>
    <x v="1262"/>
    <s v="Atlantic Coast Basin"/>
    <x v="34"/>
    <m/>
    <s v="CENSARA_AVG"/>
  </r>
  <r>
    <x v="47"/>
    <s v="Bibb County"/>
    <x v="2639"/>
    <x v="47"/>
    <x v="1575"/>
    <s v="Appalachian Basin (Eastern Overthrust Area)"/>
    <x v="38"/>
    <m/>
    <s v="CENSARA_AVG"/>
  </r>
  <r>
    <x v="45"/>
    <s v="Beaufort County"/>
    <x v="2608"/>
    <x v="45"/>
    <x v="1262"/>
    <s v="Atlantic Coast Basin"/>
    <x v="34"/>
    <m/>
    <s v="CENSARA_AVG"/>
  </r>
  <r>
    <x v="47"/>
    <s v="Coosa County"/>
    <x v="2640"/>
    <x v="47"/>
    <x v="1584"/>
    <s v="Piedmont-Blue Ridge Prov"/>
    <x v="43"/>
    <m/>
    <s v="CENSARA_AVG"/>
  </r>
  <r>
    <x v="43"/>
    <s v="Miller County"/>
    <x v="2641"/>
    <x v="43"/>
    <x v="1150"/>
    <s v="Louisiana-Mississippi Salt Basins"/>
    <x v="95"/>
    <s v="Louisiana-Mississippi Salt Basins"/>
    <s v="CENSARA_2012"/>
  </r>
  <r>
    <x v="46"/>
    <s v="Crawford County"/>
    <x v="2642"/>
    <x v="46"/>
    <x v="339"/>
    <s v="S.GA Sedimentary Prov"/>
    <x v="96"/>
    <m/>
    <s v="CENSARA_AVG"/>
  </r>
  <r>
    <x v="46"/>
    <s v="Laurens County"/>
    <x v="2643"/>
    <x v="46"/>
    <x v="1409"/>
    <s v="S.GA Sedimentary Prov"/>
    <x v="96"/>
    <m/>
    <s v="CENSARA_AVG"/>
  </r>
  <r>
    <x v="48"/>
    <s v="Noxubee County"/>
    <x v="2644"/>
    <x v="48"/>
    <x v="1585"/>
    <s v="Black Warrior Basin"/>
    <x v="89"/>
    <m/>
    <s v="CENSARA_AVG"/>
  </r>
  <r>
    <x v="45"/>
    <s v="Beaufort County"/>
    <x v="2608"/>
    <x v="45"/>
    <x v="1262"/>
    <s v="Atlantic Coast Basin"/>
    <x v="34"/>
    <m/>
    <s v="CENSARA_AVG"/>
  </r>
  <r>
    <x v="46"/>
    <s v="Talbot County"/>
    <x v="2645"/>
    <x v="46"/>
    <x v="869"/>
    <s v="Piedmont-Blue Ridge Prov"/>
    <x v="43"/>
    <m/>
    <s v="CENSARA_AVG"/>
  </r>
  <r>
    <x v="48"/>
    <s v="Winston County"/>
    <x v="2646"/>
    <x v="48"/>
    <x v="1502"/>
    <s v="Black Warrior Basin"/>
    <x v="89"/>
    <m/>
    <s v="CENSARA_AVG"/>
  </r>
  <r>
    <x v="46"/>
    <s v="Candler County"/>
    <x v="2647"/>
    <x v="46"/>
    <x v="1586"/>
    <s v="S.GA Sedimentary Prov"/>
    <x v="96"/>
    <m/>
    <s v="CENSARA_AVG"/>
  </r>
  <r>
    <x v="45"/>
    <s v="Beaufort County"/>
    <x v="2608"/>
    <x v="45"/>
    <x v="1262"/>
    <s v="Atlantic Coast Basin"/>
    <x v="34"/>
    <m/>
    <s v="CENSARA_AVG"/>
  </r>
  <r>
    <x v="48"/>
    <s v="Holmes County"/>
    <x v="2648"/>
    <x v="48"/>
    <x v="776"/>
    <s v="Mid-Gulf Coast Basin"/>
    <x v="97"/>
    <s v="Western Gulf"/>
    <s v="CENSARA_EXTENSION"/>
  </r>
  <r>
    <x v="45"/>
    <s v="Beaufort County"/>
    <x v="2608"/>
    <x v="45"/>
    <x v="1262"/>
    <s v="Atlantic Coast Basin"/>
    <x v="34"/>
    <m/>
    <s v="CENSARA_AVG"/>
  </r>
  <r>
    <x v="47"/>
    <s v="Chilton County"/>
    <x v="2649"/>
    <x v="47"/>
    <x v="1587"/>
    <s v="Mid-Gulf Coast Basin"/>
    <x v="97"/>
    <s v="Western Gulf"/>
    <s v="CENSARA_EXTENSION"/>
  </r>
  <r>
    <x v="46"/>
    <s v="Harris County"/>
    <x v="2650"/>
    <x v="46"/>
    <x v="1588"/>
    <s v="Piedmont-Blue Ridge Prov"/>
    <x v="43"/>
    <m/>
    <s v="CENSARA_AVG"/>
  </r>
  <r>
    <x v="44"/>
    <s v="Yoakum County"/>
    <x v="2651"/>
    <x v="44"/>
    <x v="1589"/>
    <s v="Permian Basin"/>
    <x v="98"/>
    <s v="Permian Basin"/>
    <s v="CENSARA_2012"/>
  </r>
  <r>
    <x v="48"/>
    <s v="Attala County"/>
    <x v="2652"/>
    <x v="48"/>
    <x v="1590"/>
    <s v="Mid-Gulf Coast Basin"/>
    <x v="97"/>
    <s v="Western Gulf"/>
    <s v="CENSARA_EXTENSION"/>
  </r>
  <r>
    <x v="47"/>
    <s v="Greene County"/>
    <x v="2653"/>
    <x v="47"/>
    <x v="430"/>
    <s v="Black Warrior Basin"/>
    <x v="89"/>
    <m/>
    <s v="CENSARA_AVG"/>
  </r>
  <r>
    <x v="44"/>
    <s v="Terry County"/>
    <x v="2654"/>
    <x v="44"/>
    <x v="1591"/>
    <s v="Permian Basin"/>
    <x v="98"/>
    <s v="Permian Basin"/>
    <s v="CENSARA_2012"/>
  </r>
  <r>
    <x v="43"/>
    <s v="Lafayette County"/>
    <x v="2655"/>
    <x v="43"/>
    <x v="613"/>
    <s v="Louisiana-Mississippi Salt Basins"/>
    <x v="95"/>
    <s v="Louisiana-Mississippi Salt Basins"/>
    <s v="CENSARA_2012"/>
  </r>
  <r>
    <x v="43"/>
    <s v="Ashley County"/>
    <x v="2656"/>
    <x v="43"/>
    <x v="1592"/>
    <s v="Louisiana-Mississippi Salt Basins"/>
    <x v="95"/>
    <s v="Louisiana-Mississippi Salt Basins"/>
    <s v="CENSARA_2012"/>
  </r>
  <r>
    <x v="48"/>
    <s v="Humphreys County"/>
    <x v="2657"/>
    <x v="48"/>
    <x v="1349"/>
    <s v="Mid-Gulf Coast Basin"/>
    <x v="97"/>
    <s v="Western Gulf"/>
    <s v="CENSARA_EXTENSION"/>
  </r>
  <r>
    <x v="43"/>
    <s v="Columbia County"/>
    <x v="2658"/>
    <x v="43"/>
    <x v="100"/>
    <s v="Louisiana-Mississippi Salt Basins"/>
    <x v="95"/>
    <s v="Louisiana-Mississippi Salt Basins"/>
    <s v="CENSARA_2012"/>
  </r>
  <r>
    <x v="46"/>
    <s v="Peach County"/>
    <x v="2659"/>
    <x v="46"/>
    <x v="1593"/>
    <s v="S.GA Sedimentary Prov"/>
    <x v="96"/>
    <m/>
    <s v="CENSARA_AVG"/>
  </r>
  <r>
    <x v="46"/>
    <s v="Houston County"/>
    <x v="2660"/>
    <x v="46"/>
    <x v="514"/>
    <s v="S.GA Sedimentary Prov"/>
    <x v="96"/>
    <m/>
    <s v="CENSARA_AVG"/>
  </r>
  <r>
    <x v="44"/>
    <s v="Lynn County"/>
    <x v="2661"/>
    <x v="44"/>
    <x v="1594"/>
    <s v="Permian Basin"/>
    <x v="98"/>
    <s v="Permian Basin"/>
    <s v="CENSARA_2012"/>
  </r>
  <r>
    <x v="44"/>
    <s v="Delta County"/>
    <x v="2662"/>
    <x v="44"/>
    <x v="250"/>
    <s v="East Texas Basin"/>
    <x v="99"/>
    <s v="East Texas Basin"/>
    <s v="CENSARA_2012"/>
  </r>
  <r>
    <x v="46"/>
    <s v="Taylor County"/>
    <x v="2663"/>
    <x v="46"/>
    <x v="332"/>
    <s v="S.GA Sedimentary Prov"/>
    <x v="96"/>
    <m/>
    <s v="CENSARA_AVG"/>
  </r>
  <r>
    <x v="44"/>
    <s v="Garza County"/>
    <x v="2664"/>
    <x v="44"/>
    <x v="1595"/>
    <s v="Permian Basin"/>
    <x v="98"/>
    <s v="Permian Basin"/>
    <s v="CENSARA_2012"/>
  </r>
  <r>
    <x v="44"/>
    <s v="Jack County"/>
    <x v="2665"/>
    <x v="44"/>
    <x v="1596"/>
    <s v="Bend Arch-Fort Worth Basin"/>
    <x v="91"/>
    <s v="Bend Arch-Fort Worth Basin"/>
    <s v="CENSARA_2012"/>
  </r>
  <r>
    <x v="46"/>
    <s v="Treutlen County"/>
    <x v="2666"/>
    <x v="46"/>
    <x v="1597"/>
    <s v="S.GA Sedimentary Prov"/>
    <x v="96"/>
    <m/>
    <s v="CENSARA_AVG"/>
  </r>
  <r>
    <x v="44"/>
    <s v="Kent County"/>
    <x v="2667"/>
    <x v="44"/>
    <x v="459"/>
    <s v="Permian Basin"/>
    <x v="98"/>
    <s v="Permian Basin"/>
    <s v="CENSARA_2012"/>
  </r>
  <r>
    <x v="43"/>
    <s v="Union County"/>
    <x v="2668"/>
    <x v="43"/>
    <x v="171"/>
    <s v="Louisiana-Mississippi Salt Basins"/>
    <x v="95"/>
    <s v="Louisiana-Mississippi Salt Basins"/>
    <s v="CENSARA_2012"/>
  </r>
  <r>
    <x v="46"/>
    <s v="Bleckley County"/>
    <x v="2669"/>
    <x v="46"/>
    <x v="1598"/>
    <s v="S.GA Sedimentary Prov"/>
    <x v="96"/>
    <m/>
    <s v="CENSARA_AVG"/>
  </r>
  <r>
    <x v="41"/>
    <s v="Dona Ana County"/>
    <x v="2670"/>
    <x v="41"/>
    <x v="1599"/>
    <s v="Orogrande Basin"/>
    <x v="90"/>
    <s v="Permian Basin"/>
    <s v="CENSARA_EXTENSION"/>
  </r>
  <r>
    <x v="44"/>
    <s v="Stonewall County"/>
    <x v="2671"/>
    <x v="44"/>
    <x v="1600"/>
    <s v="Permian Basin"/>
    <x v="98"/>
    <s v="Permian Basin"/>
    <s v="CENSARA_2012"/>
  </r>
  <r>
    <x v="41"/>
    <s v="Hidalgo County"/>
    <x v="2672"/>
    <x v="41"/>
    <x v="1601"/>
    <s v="Pedregosa Basin"/>
    <x v="100"/>
    <m/>
    <s v="CENSARA_AVG"/>
  </r>
  <r>
    <x v="44"/>
    <s v="Wise County"/>
    <x v="2673"/>
    <x v="44"/>
    <x v="1201"/>
    <s v="Bend Arch-Fort Worth Basin"/>
    <x v="91"/>
    <s v="Bend Arch-Fort Worth Basin"/>
    <s v="CENSARA_2012"/>
  </r>
  <r>
    <x v="44"/>
    <s v="Haskell County"/>
    <x v="2674"/>
    <x v="44"/>
    <x v="1236"/>
    <s v="Bend Arch-Fort Worth Basin"/>
    <x v="91"/>
    <s v="Bend Arch-Fort Worth Basin"/>
    <s v="CENSARA_2012"/>
  </r>
  <r>
    <x v="44"/>
    <s v="Denton County"/>
    <x v="2675"/>
    <x v="44"/>
    <x v="1602"/>
    <s v="Bend Arch-Fort Worth Basin"/>
    <x v="91"/>
    <s v="Bend Arch-Fort Worth Basin"/>
    <s v="CENSARA_2012"/>
  </r>
  <r>
    <x v="47"/>
    <s v="Hale County"/>
    <x v="2676"/>
    <x v="47"/>
    <x v="1526"/>
    <s v="Mid-Gulf Coast Basin"/>
    <x v="97"/>
    <s v="Western Gulf"/>
    <s v="CENSARA_EXTENSION"/>
  </r>
  <r>
    <x v="44"/>
    <s v="Throckmorton County"/>
    <x v="2677"/>
    <x v="44"/>
    <x v="1603"/>
    <s v="Bend Arch-Fort Worth Basin"/>
    <x v="91"/>
    <s v="Bend Arch-Fort Worth Basin"/>
    <s v="CENSARA_2012"/>
  </r>
  <r>
    <x v="44"/>
    <s v="Titus County"/>
    <x v="2678"/>
    <x v="44"/>
    <x v="1604"/>
    <s v="East Texas Basin"/>
    <x v="99"/>
    <s v="East Texas Basin"/>
    <s v="CENSARA_2012"/>
  </r>
  <r>
    <x v="44"/>
    <s v="Hunt County"/>
    <x v="2679"/>
    <x v="44"/>
    <x v="1605"/>
    <s v="East Texas Basin"/>
    <x v="99"/>
    <s v="East Texas Basin"/>
    <s v="CENSARA_2012"/>
  </r>
  <r>
    <x v="44"/>
    <s v="Young County"/>
    <x v="2680"/>
    <x v="44"/>
    <x v="1606"/>
    <s v="Bend Arch-Fort Worth Basin"/>
    <x v="91"/>
    <s v="Bend Arch-Fort Worth Basin"/>
    <s v="CENSARA_2012"/>
  </r>
  <r>
    <x v="44"/>
    <s v="Collin County"/>
    <x v="2681"/>
    <x v="44"/>
    <x v="1607"/>
    <s v="Bend Arch-Fort Worth Basin"/>
    <x v="91"/>
    <s v="Bend Arch-Fort Worth Basin"/>
    <s v="CENSARA_2012"/>
  </r>
  <r>
    <x v="44"/>
    <s v="Franklin County"/>
    <x v="2682"/>
    <x v="44"/>
    <x v="108"/>
    <s v="East Texas Basin"/>
    <x v="99"/>
    <s v="East Texas Basin"/>
    <s v="CENSARA_2012"/>
  </r>
  <r>
    <x v="44"/>
    <s v="Morris County"/>
    <x v="2683"/>
    <x v="44"/>
    <x v="597"/>
    <s v="East Texas Basin"/>
    <x v="99"/>
    <s v="East Texas Basin"/>
    <s v="CENSARA_2012"/>
  </r>
  <r>
    <x v="46"/>
    <s v="Chatham County"/>
    <x v="2684"/>
    <x v="46"/>
    <x v="1285"/>
    <s v="S.GA Sedimentary Prov"/>
    <x v="96"/>
    <m/>
    <s v="CENSARA_AVG"/>
  </r>
  <r>
    <x v="47"/>
    <s v="Lee County"/>
    <x v="2685"/>
    <x v="47"/>
    <x v="714"/>
    <s v="Piedmont-Blue Ridge Prov"/>
    <x v="43"/>
    <m/>
    <s v="CENSARA_AVG"/>
  </r>
  <r>
    <x v="44"/>
    <s v="Hopkins County"/>
    <x v="2686"/>
    <x v="44"/>
    <x v="1220"/>
    <s v="East Texas Basin"/>
    <x v="99"/>
    <s v="East Texas Basin"/>
    <s v="CENSARA_2012"/>
  </r>
  <r>
    <x v="46"/>
    <s v="Bryan County"/>
    <x v="2687"/>
    <x v="46"/>
    <x v="1544"/>
    <s v="S.GA Sedimentary Prov"/>
    <x v="96"/>
    <m/>
    <s v="CENSARA_AVG"/>
  </r>
  <r>
    <x v="47"/>
    <s v="Sumter County"/>
    <x v="2688"/>
    <x v="47"/>
    <x v="1445"/>
    <s v="Black Warrior Basin"/>
    <x v="89"/>
    <m/>
    <s v="CENSARA_AVG"/>
  </r>
  <r>
    <x v="44"/>
    <s v="Cass County"/>
    <x v="2689"/>
    <x v="44"/>
    <x v="174"/>
    <s v="East Texas Basin"/>
    <x v="99"/>
    <s v="East Texas Basin"/>
    <s v="CENSARA_2012"/>
  </r>
  <r>
    <x v="46"/>
    <s v="Montgomery County"/>
    <x v="2690"/>
    <x v="46"/>
    <x v="373"/>
    <s v="S.GA Sedimentary Prov"/>
    <x v="96"/>
    <m/>
    <s v="CENSARA_AVG"/>
  </r>
  <r>
    <x v="46"/>
    <s v="Toombs County"/>
    <x v="2691"/>
    <x v="46"/>
    <x v="1608"/>
    <s v="S.GA Sedimentary Prov"/>
    <x v="96"/>
    <m/>
    <s v="CENSARA_AVG"/>
  </r>
  <r>
    <x v="46"/>
    <s v="Dodge County"/>
    <x v="2692"/>
    <x v="46"/>
    <x v="479"/>
    <s v="S.GA Sedimentary Prov"/>
    <x v="96"/>
    <m/>
    <s v="CENSARA_AVG"/>
  </r>
  <r>
    <x v="46"/>
    <s v="Evans County"/>
    <x v="2693"/>
    <x v="46"/>
    <x v="1609"/>
    <s v="S.GA Sedimentary Prov"/>
    <x v="96"/>
    <m/>
    <s v="CENSARA_AVG"/>
  </r>
  <r>
    <x v="46"/>
    <s v="Tattnall County"/>
    <x v="2694"/>
    <x v="46"/>
    <x v="1610"/>
    <s v="S.GA Sedimentary Prov"/>
    <x v="96"/>
    <m/>
    <s v="CENSARA_AVG"/>
  </r>
  <r>
    <x v="47"/>
    <s v="Elmore County"/>
    <x v="2695"/>
    <x v="47"/>
    <x v="348"/>
    <s v="Mid-Gulf Coast Basin"/>
    <x v="97"/>
    <s v="Western Gulf"/>
    <s v="CENSARA_EXTENSION"/>
  </r>
  <r>
    <x v="47"/>
    <s v="Perry County"/>
    <x v="2696"/>
    <x v="47"/>
    <x v="691"/>
    <s v="Mid-Gulf Coast Basin"/>
    <x v="97"/>
    <s v="Western Gulf"/>
    <s v="CENSARA_EXTENSION"/>
  </r>
  <r>
    <x v="46"/>
    <s v="Macon County"/>
    <x v="2697"/>
    <x v="46"/>
    <x v="941"/>
    <s v="S.GA Sedimentary Prov"/>
    <x v="96"/>
    <m/>
    <s v="CENSARA_AVG"/>
  </r>
  <r>
    <x v="46"/>
    <s v="Marion County"/>
    <x v="2698"/>
    <x v="46"/>
    <x v="152"/>
    <s v="S.GA Sedimentary Prov"/>
    <x v="96"/>
    <m/>
    <s v="CENSARA_AVG"/>
  </r>
  <r>
    <x v="46"/>
    <s v="Muscogee County"/>
    <x v="2699"/>
    <x v="46"/>
    <x v="1611"/>
    <s v="S.GA Sedimentary Prov"/>
    <x v="96"/>
    <m/>
    <s v="CENSARA_AVG"/>
  </r>
  <r>
    <x v="48"/>
    <s v="Sharkey County"/>
    <x v="2700"/>
    <x v="48"/>
    <x v="1612"/>
    <s v="Mid-Gulf Coast Basin"/>
    <x v="97"/>
    <s v="Western Gulf"/>
    <s v="CENSARA_EXTENSION"/>
  </r>
  <r>
    <x v="48"/>
    <s v="Kemper County"/>
    <x v="2701"/>
    <x v="48"/>
    <x v="1613"/>
    <s v="Black Warrior Basin"/>
    <x v="89"/>
    <m/>
    <s v="CENSARA_AVG"/>
  </r>
  <r>
    <x v="39"/>
    <s v="Cochise County"/>
    <x v="2702"/>
    <x v="39"/>
    <x v="1614"/>
    <s v="Pedregosa Basin"/>
    <x v="100"/>
    <m/>
    <s v="CENSARA_AVG"/>
  </r>
  <r>
    <x v="46"/>
    <s v="Wheeler County"/>
    <x v="2703"/>
    <x v="46"/>
    <x v="201"/>
    <s v="S.GA Sedimentary Prov"/>
    <x v="96"/>
    <m/>
    <s v="CENSARA_AVG"/>
  </r>
  <r>
    <x v="41"/>
    <s v="Eddy County"/>
    <x v="2704"/>
    <x v="41"/>
    <x v="153"/>
    <s v="Permian Basin"/>
    <x v="93"/>
    <s v="Permian Basin"/>
    <s v="CENSARA_2012"/>
  </r>
  <r>
    <x v="46"/>
    <s v="Pulaski County"/>
    <x v="2705"/>
    <x v="46"/>
    <x v="778"/>
    <s v="S.GA Sedimentary Prov"/>
    <x v="96"/>
    <m/>
    <s v="CENSARA_AVG"/>
  </r>
  <r>
    <x v="46"/>
    <s v="Chattahoochee County"/>
    <x v="2706"/>
    <x v="46"/>
    <x v="1615"/>
    <s v="S.GA Sedimentary Prov"/>
    <x v="96"/>
    <m/>
    <s v="CENSARA_AVG"/>
  </r>
  <r>
    <x v="48"/>
    <s v="Yazoo County"/>
    <x v="2707"/>
    <x v="48"/>
    <x v="1616"/>
    <s v="Mid-Gulf Coast Basin"/>
    <x v="97"/>
    <s v="Western Gulf"/>
    <s v="CENSARA_EXTENSION"/>
  </r>
  <r>
    <x v="47"/>
    <s v="Autauga County"/>
    <x v="2708"/>
    <x v="47"/>
    <x v="1617"/>
    <s v="Mid-Gulf Coast Basin"/>
    <x v="97"/>
    <s v="Western Gulf"/>
    <s v="CENSARA_EXTENSION"/>
  </r>
  <r>
    <x v="48"/>
    <s v="Neshoba County"/>
    <x v="2709"/>
    <x v="48"/>
    <x v="1618"/>
    <s v="Mid-Gulf Coast Basin"/>
    <x v="97"/>
    <s v="Western Gulf"/>
    <s v="CENSARA_EXTENSION"/>
  </r>
  <r>
    <x v="48"/>
    <s v="Leake County"/>
    <x v="2710"/>
    <x v="48"/>
    <x v="1619"/>
    <s v="Mid-Gulf Coast Basin"/>
    <x v="97"/>
    <s v="Western Gulf"/>
    <s v="CENSARA_EXTENSION"/>
  </r>
  <r>
    <x v="47"/>
    <s v="Dallas County"/>
    <x v="2711"/>
    <x v="47"/>
    <x v="746"/>
    <s v="Mid-Gulf Coast Basin"/>
    <x v="97"/>
    <s v="Western Gulf"/>
    <s v="CENSARA_EXTENSION"/>
  </r>
  <r>
    <x v="47"/>
    <s v="Macon County"/>
    <x v="2712"/>
    <x v="47"/>
    <x v="941"/>
    <s v="Mid-Gulf Coast Basin"/>
    <x v="97"/>
    <s v="Western Gulf"/>
    <s v="CENSARA_EXTENSION"/>
  </r>
  <r>
    <x v="46"/>
    <s v="Liberty County"/>
    <x v="2713"/>
    <x v="46"/>
    <x v="54"/>
    <s v="S.GA Sedimentary Prov"/>
    <x v="96"/>
    <m/>
    <s v="CENSARA_AVG"/>
  </r>
  <r>
    <x v="48"/>
    <s v="Issaquena County"/>
    <x v="2714"/>
    <x v="48"/>
    <x v="1620"/>
    <s v="Mid-Gulf Coast Basin"/>
    <x v="97"/>
    <s v="Western Gulf"/>
    <s v="CENSARA_EXTENSION"/>
  </r>
  <r>
    <x v="47"/>
    <s v="Russell County"/>
    <x v="2715"/>
    <x v="47"/>
    <x v="1072"/>
    <s v="S.GA Sedimentary Prov"/>
    <x v="96"/>
    <m/>
    <s v="CENSARA_AVG"/>
  </r>
  <r>
    <x v="46"/>
    <s v="Schley County"/>
    <x v="2716"/>
    <x v="46"/>
    <x v="1621"/>
    <s v="S.GA Sedimentary Prov"/>
    <x v="96"/>
    <m/>
    <s v="CENSARA_AVG"/>
  </r>
  <r>
    <x v="49"/>
    <s v="East Carroll Parish"/>
    <x v="2717"/>
    <x v="49"/>
    <x v="1622"/>
    <s v="Louisiana-Mississippi Salt Basins"/>
    <x v="95"/>
    <s v="Louisiana-Mississippi Salt Basins"/>
    <s v="CENSARA_2012"/>
  </r>
  <r>
    <x v="49"/>
    <s v="West Carroll Parish"/>
    <x v="2718"/>
    <x v="49"/>
    <x v="1623"/>
    <s v="Louisiana-Mississippi Salt Basins"/>
    <x v="95"/>
    <s v="Louisiana-Mississippi Salt Basins"/>
    <s v="CENSARA_2012"/>
  </r>
  <r>
    <x v="41"/>
    <s v="Luna County"/>
    <x v="2719"/>
    <x v="41"/>
    <x v="1624"/>
    <s v="Basin-And-Range Province"/>
    <x v="84"/>
    <m/>
    <s v="CENSARA_AVG"/>
  </r>
  <r>
    <x v="49"/>
    <s v="Morehouse Parish"/>
    <x v="2720"/>
    <x v="49"/>
    <x v="1625"/>
    <s v="Louisiana-Mississippi Salt Basins"/>
    <x v="95"/>
    <s v="Louisiana-Mississippi Salt Basins"/>
    <s v="CENSARA_2012"/>
  </r>
  <r>
    <x v="44"/>
    <s v="Gaines County"/>
    <x v="2721"/>
    <x v="44"/>
    <x v="1626"/>
    <s v="Permian Basin"/>
    <x v="98"/>
    <s v="Permian Basin"/>
    <s v="CENSARA_2012"/>
  </r>
  <r>
    <x v="48"/>
    <s v="Madison County"/>
    <x v="2722"/>
    <x v="48"/>
    <x v="241"/>
    <s v="Mid-Gulf Coast Basin"/>
    <x v="97"/>
    <s v="Western Gulf"/>
    <s v="CENSARA_EXTENSION"/>
  </r>
  <r>
    <x v="46"/>
    <s v="Dooly County"/>
    <x v="2723"/>
    <x v="46"/>
    <x v="1627"/>
    <s v="S.GA Sedimentary Prov"/>
    <x v="96"/>
    <m/>
    <s v="CENSARA_AVG"/>
  </r>
  <r>
    <x v="49"/>
    <s v="Union Parish"/>
    <x v="2724"/>
    <x v="49"/>
    <x v="171"/>
    <s v="Louisiana-Mississippi Salt Basins"/>
    <x v="95"/>
    <s v="Louisiana-Mississippi Salt Basins"/>
    <s v="CENSARA_2012"/>
  </r>
  <r>
    <x v="49"/>
    <s v="Claiborne Parish"/>
    <x v="2725"/>
    <x v="49"/>
    <x v="1276"/>
    <s v="Louisiana-Mississippi Salt Basins"/>
    <x v="95"/>
    <s v="Louisiana-Mississippi Salt Basins"/>
    <s v="CENSARA_2012"/>
  </r>
  <r>
    <x v="44"/>
    <s v="Camp County"/>
    <x v="2726"/>
    <x v="44"/>
    <x v="1628"/>
    <s v="East Texas Basin"/>
    <x v="99"/>
    <s v="East Texas Basin"/>
    <s v="CENSARA_2012"/>
  </r>
  <r>
    <x v="46"/>
    <s v="Long County"/>
    <x v="2727"/>
    <x v="46"/>
    <x v="1629"/>
    <s v="S.GA Sedimentary Prov"/>
    <x v="96"/>
    <m/>
    <s v="CENSARA_AVG"/>
  </r>
  <r>
    <x v="44"/>
    <s v="Dawson County"/>
    <x v="2728"/>
    <x v="44"/>
    <x v="139"/>
    <s v="Permian Basin"/>
    <x v="98"/>
    <s v="Permian Basin"/>
    <s v="CENSARA_2012"/>
  </r>
  <r>
    <x v="49"/>
    <s v="Webster Parish"/>
    <x v="2729"/>
    <x v="49"/>
    <x v="656"/>
    <s v="Louisiana-Mississippi Salt Basins"/>
    <x v="95"/>
    <s v="Louisiana-Mississippi Salt Basins"/>
    <s v="CENSARA_2012"/>
  </r>
  <r>
    <x v="49"/>
    <s v="Bossier Parish"/>
    <x v="2730"/>
    <x v="49"/>
    <x v="1630"/>
    <s v="Louisiana-Mississippi Salt Basins"/>
    <x v="95"/>
    <s v="Louisiana-Mississippi Salt Basins"/>
    <s v="CENSARA_2012"/>
  </r>
  <r>
    <x v="46"/>
    <s v="Telfair County"/>
    <x v="2731"/>
    <x v="46"/>
    <x v="1631"/>
    <s v="S.GA Sedimentary Prov"/>
    <x v="96"/>
    <m/>
    <s v="CENSARA_AVG"/>
  </r>
  <r>
    <x v="49"/>
    <s v="Caddo Parish"/>
    <x v="2732"/>
    <x v="49"/>
    <x v="1428"/>
    <s v="Louisiana-Mississippi Salt Basins"/>
    <x v="95"/>
    <s v="Louisiana-Mississippi Salt Basins"/>
    <s v="CENSARA_2012"/>
  </r>
  <r>
    <x v="44"/>
    <s v="Borden County"/>
    <x v="2733"/>
    <x v="44"/>
    <x v="1632"/>
    <s v="Permian Basin"/>
    <x v="98"/>
    <s v="Permian Basin"/>
    <s v="CENSARA_2012"/>
  </r>
  <r>
    <x v="46"/>
    <s v="Chatham County"/>
    <x v="2684"/>
    <x v="46"/>
    <x v="1285"/>
    <s v="S.GA Sedimentary Prov"/>
    <x v="96"/>
    <m/>
    <s v="CENSARA_AVG"/>
  </r>
  <r>
    <x v="47"/>
    <s v="Montgomery County"/>
    <x v="2734"/>
    <x v="47"/>
    <x v="373"/>
    <s v="Mid-Gulf Coast Basin"/>
    <x v="97"/>
    <s v="Western Gulf"/>
    <s v="CENSARA_EXTENSION"/>
  </r>
  <r>
    <x v="44"/>
    <s v="Scurry County"/>
    <x v="2735"/>
    <x v="44"/>
    <x v="1633"/>
    <s v="Permian Basin"/>
    <x v="98"/>
    <s v="Permian Basin"/>
    <s v="CENSARA_2012"/>
  </r>
  <r>
    <x v="46"/>
    <s v="Chatham County"/>
    <x v="2684"/>
    <x v="46"/>
    <x v="1285"/>
    <s v="S.GA Sedimentary Prov"/>
    <x v="96"/>
    <m/>
    <s v="CENSARA_AVG"/>
  </r>
  <r>
    <x v="44"/>
    <s v="Wood County"/>
    <x v="2736"/>
    <x v="44"/>
    <x v="400"/>
    <s v="East Texas Basin"/>
    <x v="99"/>
    <s v="East Texas Basin"/>
    <s v="CENSARA_2012"/>
  </r>
  <r>
    <x v="44"/>
    <s v="Fisher County"/>
    <x v="2737"/>
    <x v="44"/>
    <x v="1634"/>
    <s v="Permian Basin"/>
    <x v="98"/>
    <s v="Permian Basin"/>
    <s v="CENSARA_2012"/>
  </r>
  <r>
    <x v="44"/>
    <s v="Palo Pinto County"/>
    <x v="2738"/>
    <x v="44"/>
    <x v="1635"/>
    <s v="Bend Arch-Fort Worth Basin"/>
    <x v="91"/>
    <s v="Bend Arch-Fort Worth Basin"/>
    <s v="CENSARA_2012"/>
  </r>
  <r>
    <x v="44"/>
    <s v="Parker County"/>
    <x v="2739"/>
    <x v="44"/>
    <x v="1636"/>
    <s v="Bend Arch-Fort Worth Basin"/>
    <x v="91"/>
    <s v="Bend Arch-Fort Worth Basin"/>
    <s v="CENSARA_2012"/>
  </r>
  <r>
    <x v="44"/>
    <s v="Jones County"/>
    <x v="2740"/>
    <x v="44"/>
    <x v="484"/>
    <s v="Bend Arch-Fort Worth Basin"/>
    <x v="91"/>
    <s v="Bend Arch-Fort Worth Basin"/>
    <s v="CENSARA_2012"/>
  </r>
  <r>
    <x v="46"/>
    <s v="Sumter County"/>
    <x v="2741"/>
    <x v="46"/>
    <x v="1445"/>
    <s v="S.GA Sedimentary Prov"/>
    <x v="96"/>
    <m/>
    <s v="CENSARA_AVG"/>
  </r>
  <r>
    <x v="46"/>
    <s v="Wilcox County"/>
    <x v="2742"/>
    <x v="46"/>
    <x v="1637"/>
    <s v="S.GA Sedimentary Prov"/>
    <x v="96"/>
    <m/>
    <s v="CENSARA_AVG"/>
  </r>
  <r>
    <x v="44"/>
    <s v="Tarrant County"/>
    <x v="2743"/>
    <x v="44"/>
    <x v="1638"/>
    <s v="Bend Arch-Fort Worth Basin"/>
    <x v="91"/>
    <s v="Bend Arch-Fort Worth Basin"/>
    <s v="CENSARA_2012"/>
  </r>
  <r>
    <x v="44"/>
    <s v="Dallas County"/>
    <x v="2744"/>
    <x v="44"/>
    <x v="746"/>
    <s v="Bend Arch-Fort Worth Basin"/>
    <x v="91"/>
    <s v="Bend Arch-Fort Worth Basin"/>
    <s v="CENSARA_2012"/>
  </r>
  <r>
    <x v="44"/>
    <s v="Shackelford County"/>
    <x v="2745"/>
    <x v="44"/>
    <x v="1639"/>
    <s v="Bend Arch-Fort Worth Basin"/>
    <x v="91"/>
    <s v="Bend Arch-Fort Worth Basin"/>
    <s v="CENSARA_2012"/>
  </r>
  <r>
    <x v="44"/>
    <s v="Rains County"/>
    <x v="2746"/>
    <x v="44"/>
    <x v="1640"/>
    <s v="East Texas Basin"/>
    <x v="99"/>
    <s v="East Texas Basin"/>
    <s v="CENSARA_2012"/>
  </r>
  <r>
    <x v="44"/>
    <s v="Rockwall County"/>
    <x v="2747"/>
    <x v="44"/>
    <x v="1641"/>
    <s v="East Texas Basin"/>
    <x v="99"/>
    <s v="East Texas Basin"/>
    <s v="CENSARA_2012"/>
  </r>
  <r>
    <x v="44"/>
    <s v="Stephens County"/>
    <x v="2748"/>
    <x v="44"/>
    <x v="1431"/>
    <s v="Bend Arch-Fort Worth Basin"/>
    <x v="91"/>
    <s v="Bend Arch-Fort Worth Basin"/>
    <s v="CENSARA_2012"/>
  </r>
  <r>
    <x v="46"/>
    <s v="Appling County"/>
    <x v="2749"/>
    <x v="46"/>
    <x v="1642"/>
    <s v="S.GA Sedimentary Prov"/>
    <x v="96"/>
    <m/>
    <s v="CENSARA_AVG"/>
  </r>
  <r>
    <x v="46"/>
    <s v="Jeff Davis County"/>
    <x v="2750"/>
    <x v="46"/>
    <x v="1643"/>
    <s v="S.GA Sedimentary Prov"/>
    <x v="96"/>
    <m/>
    <s v="CENSARA_AVG"/>
  </r>
  <r>
    <x v="46"/>
    <s v="Webster County"/>
    <x v="2751"/>
    <x v="46"/>
    <x v="656"/>
    <s v="S.GA Sedimentary Prov"/>
    <x v="96"/>
    <m/>
    <s v="CENSARA_AVG"/>
  </r>
  <r>
    <x v="46"/>
    <s v="Stewart County"/>
    <x v="2752"/>
    <x v="46"/>
    <x v="1311"/>
    <s v="S.GA Sedimentary Prov"/>
    <x v="96"/>
    <m/>
    <s v="CENSARA_AVG"/>
  </r>
  <r>
    <x v="47"/>
    <s v="Marengo County"/>
    <x v="2753"/>
    <x v="47"/>
    <x v="1644"/>
    <s v="Mid-Gulf Coast Basin"/>
    <x v="97"/>
    <s v="Western Gulf"/>
    <s v="CENSARA_EXTENSION"/>
  </r>
  <r>
    <x v="44"/>
    <s v="Upshur County"/>
    <x v="2754"/>
    <x v="44"/>
    <x v="944"/>
    <s v="East Texas Basin"/>
    <x v="99"/>
    <s v="East Texas Basin"/>
    <s v="CENSARA_2012"/>
  </r>
  <r>
    <x v="48"/>
    <s v="Lauderdale County"/>
    <x v="2755"/>
    <x v="48"/>
    <x v="1380"/>
    <s v="Mid-Gulf Coast Basin"/>
    <x v="97"/>
    <s v="Western Gulf"/>
    <s v="CENSARA_EXTENSION"/>
  </r>
  <r>
    <x v="44"/>
    <s v="Marion County"/>
    <x v="2756"/>
    <x v="44"/>
    <x v="152"/>
    <s v="East Texas Basin"/>
    <x v="99"/>
    <s v="East Texas Basin"/>
    <s v="CENSARA_2012"/>
  </r>
  <r>
    <x v="47"/>
    <s v="Lowndes County"/>
    <x v="2757"/>
    <x v="47"/>
    <x v="1548"/>
    <s v="Mid-Gulf Coast Basin"/>
    <x v="97"/>
    <s v="Western Gulf"/>
    <s v="CENSARA_EXTENSION"/>
  </r>
  <r>
    <x v="47"/>
    <s v="Bullock County"/>
    <x v="2758"/>
    <x v="47"/>
    <x v="1645"/>
    <s v="Mid-Gulf Coast Basin"/>
    <x v="97"/>
    <s v="Western Gulf"/>
    <s v="CENSARA_EXTENSION"/>
  </r>
  <r>
    <x v="48"/>
    <s v="Scott County"/>
    <x v="2759"/>
    <x v="48"/>
    <x v="404"/>
    <s v="Mid-Gulf Coast Basin"/>
    <x v="97"/>
    <s v="Western Gulf"/>
    <s v="CENSARA_EXTENSION"/>
  </r>
  <r>
    <x v="48"/>
    <s v="Newton County"/>
    <x v="2760"/>
    <x v="48"/>
    <x v="782"/>
    <s v="Mid-Gulf Coast Basin"/>
    <x v="97"/>
    <s v="Western Gulf"/>
    <s v="CENSARA_EXTENSION"/>
  </r>
  <r>
    <x v="46"/>
    <s v="Wayne County"/>
    <x v="2761"/>
    <x v="46"/>
    <x v="390"/>
    <s v="S.GA Sedimentary Prov"/>
    <x v="96"/>
    <m/>
    <s v="CENSARA_AVG"/>
  </r>
  <r>
    <x v="46"/>
    <s v="Crisp County"/>
    <x v="2762"/>
    <x v="46"/>
    <x v="1646"/>
    <s v="S.GA Sedimentary Prov"/>
    <x v="96"/>
    <m/>
    <s v="CENSARA_AVG"/>
  </r>
  <r>
    <x v="49"/>
    <s v="Lincoln Parish"/>
    <x v="2763"/>
    <x v="49"/>
    <x v="42"/>
    <s v="Louisiana-Mississippi Salt Basins"/>
    <x v="95"/>
    <s v="Louisiana-Mississippi Salt Basins"/>
    <s v="CENSARA_2012"/>
  </r>
  <r>
    <x v="44"/>
    <s v="Van Zandt County"/>
    <x v="2764"/>
    <x v="44"/>
    <x v="1647"/>
    <s v="East Texas Basin"/>
    <x v="99"/>
    <s v="East Texas Basin"/>
    <s v="CENSARA_2012"/>
  </r>
  <r>
    <x v="44"/>
    <s v="Kaufman County"/>
    <x v="2765"/>
    <x v="44"/>
    <x v="1648"/>
    <s v="East Texas Basin"/>
    <x v="99"/>
    <s v="East Texas Basin"/>
    <s v="CENSARA_2012"/>
  </r>
  <r>
    <x v="46"/>
    <s v="Liberty County"/>
    <x v="2713"/>
    <x v="46"/>
    <x v="54"/>
    <s v="S.GA Sedimentary Prov"/>
    <x v="96"/>
    <m/>
    <s v="CENSARA_AVG"/>
  </r>
  <r>
    <x v="49"/>
    <s v="Ouachita Parish"/>
    <x v="2766"/>
    <x v="49"/>
    <x v="1568"/>
    <s v="Louisiana-Mississippi Salt Basins"/>
    <x v="95"/>
    <s v="Louisiana-Mississippi Salt Basins"/>
    <s v="CENSARA_2012"/>
  </r>
  <r>
    <x v="48"/>
    <s v="Rankin County"/>
    <x v="2767"/>
    <x v="48"/>
    <x v="1649"/>
    <s v="Mid-Gulf Coast Basin"/>
    <x v="97"/>
    <s v="Western Gulf"/>
    <s v="CENSARA_EXTENSION"/>
  </r>
  <r>
    <x v="46"/>
    <s v="McIntosh County"/>
    <x v="2768"/>
    <x v="46"/>
    <x v="267"/>
    <s v="S.GA Sedimentary Prov"/>
    <x v="96"/>
    <m/>
    <s v="CENSARA_AVG"/>
  </r>
  <r>
    <x v="44"/>
    <s v="Harrison County"/>
    <x v="2769"/>
    <x v="44"/>
    <x v="756"/>
    <s v="East Texas Basin"/>
    <x v="99"/>
    <s v="East Texas Basin"/>
    <s v="CENSARA_2012"/>
  </r>
  <r>
    <x v="49"/>
    <s v="Richland Parish"/>
    <x v="2770"/>
    <x v="49"/>
    <x v="122"/>
    <s v="Louisiana-Mississippi Salt Basins"/>
    <x v="95"/>
    <s v="Louisiana-Mississippi Salt Basins"/>
    <s v="CENSARA_2012"/>
  </r>
  <r>
    <x v="48"/>
    <s v="Warren County"/>
    <x v="2771"/>
    <x v="48"/>
    <x v="296"/>
    <s v="Mid-Gulf Coast Basin"/>
    <x v="97"/>
    <s v="Western Gulf"/>
    <s v="CENSARA_EXTENSION"/>
  </r>
  <r>
    <x v="47"/>
    <s v="Barbour County"/>
    <x v="2772"/>
    <x v="47"/>
    <x v="912"/>
    <s v="S.GA Sedimentary Prov"/>
    <x v="96"/>
    <m/>
    <s v="CENSARA_AVG"/>
  </r>
  <r>
    <x v="48"/>
    <s v="Hinds County"/>
    <x v="2773"/>
    <x v="48"/>
    <x v="1650"/>
    <s v="Mid-Gulf Coast Basin"/>
    <x v="97"/>
    <s v="Western Gulf"/>
    <s v="CENSARA_EXTENSION"/>
  </r>
  <r>
    <x v="46"/>
    <s v="Coffee County"/>
    <x v="2774"/>
    <x v="46"/>
    <x v="1377"/>
    <s v="S.GA Sedimentary Prov"/>
    <x v="96"/>
    <m/>
    <s v="CENSARA_AVG"/>
  </r>
  <r>
    <x v="46"/>
    <s v="Ben Hill County"/>
    <x v="2775"/>
    <x v="46"/>
    <x v="1651"/>
    <s v="S.GA Sedimentary Prov"/>
    <x v="96"/>
    <m/>
    <s v="CENSARA_AVG"/>
  </r>
  <r>
    <x v="49"/>
    <s v="Madison Parish"/>
    <x v="2776"/>
    <x v="49"/>
    <x v="241"/>
    <s v="Louisiana-Mississippi Salt Basins"/>
    <x v="95"/>
    <s v="Louisiana-Mississippi Salt Basins"/>
    <s v="CENSARA_2012"/>
  </r>
  <r>
    <x v="46"/>
    <s v="McIntosh County"/>
    <x v="2768"/>
    <x v="46"/>
    <x v="267"/>
    <s v="S.GA Sedimentary Prov"/>
    <x v="96"/>
    <m/>
    <s v="CENSARA_AVG"/>
  </r>
  <r>
    <x v="46"/>
    <s v="Lee County"/>
    <x v="2777"/>
    <x v="46"/>
    <x v="714"/>
    <s v="S.GA Sedimentary Prov"/>
    <x v="96"/>
    <m/>
    <s v="CENSARA_AVG"/>
  </r>
  <r>
    <x v="46"/>
    <s v="Terrell County"/>
    <x v="2778"/>
    <x v="46"/>
    <x v="1652"/>
    <s v="S.GA Sedimentary Prov"/>
    <x v="96"/>
    <m/>
    <s v="CENSARA_AVG"/>
  </r>
  <r>
    <x v="46"/>
    <s v="Turner County"/>
    <x v="2779"/>
    <x v="46"/>
    <x v="571"/>
    <s v="S.GA Sedimentary Prov"/>
    <x v="96"/>
    <m/>
    <s v="CENSARA_AVG"/>
  </r>
  <r>
    <x v="47"/>
    <s v="Wilcox County"/>
    <x v="2780"/>
    <x v="47"/>
    <x v="1637"/>
    <s v="Mid-Gulf Coast Basin"/>
    <x v="97"/>
    <s v="Western Gulf"/>
    <s v="CENSARA_EXTENSION"/>
  </r>
  <r>
    <x v="46"/>
    <s v="Bacon County"/>
    <x v="2781"/>
    <x v="46"/>
    <x v="1653"/>
    <s v="S.GA Sedimentary Prov"/>
    <x v="96"/>
    <m/>
    <s v="CENSARA_AVG"/>
  </r>
  <r>
    <x v="47"/>
    <s v="Choctaw County"/>
    <x v="2782"/>
    <x v="47"/>
    <x v="1543"/>
    <s v="Mid-Gulf Coast Basin"/>
    <x v="97"/>
    <s v="Western Gulf"/>
    <s v="CENSARA_EXTENSION"/>
  </r>
  <r>
    <x v="44"/>
    <s v="Andrews County"/>
    <x v="2783"/>
    <x v="44"/>
    <x v="1654"/>
    <s v="Permian Basin"/>
    <x v="98"/>
    <s v="Permian Basin"/>
    <s v="CENSARA_2012"/>
  </r>
  <r>
    <x v="44"/>
    <s v="Smith County"/>
    <x v="2784"/>
    <x v="44"/>
    <x v="974"/>
    <s v="East Texas Basin"/>
    <x v="99"/>
    <s v="East Texas Basin"/>
    <s v="CENSARA_2012"/>
  </r>
  <r>
    <x v="44"/>
    <s v="Gregg County"/>
    <x v="2785"/>
    <x v="44"/>
    <x v="1655"/>
    <s v="East Texas Basin"/>
    <x v="99"/>
    <s v="East Texas Basin"/>
    <s v="CENSARA_2012"/>
  </r>
  <r>
    <x v="49"/>
    <s v="Bienville Parish"/>
    <x v="2786"/>
    <x v="49"/>
    <x v="1656"/>
    <s v="Louisiana-Mississippi Salt Basins"/>
    <x v="95"/>
    <s v="Louisiana-Mississippi Salt Basins"/>
    <s v="CENSARA_2012"/>
  </r>
  <r>
    <x v="39"/>
    <s v="Santa Cruz County"/>
    <x v="2787"/>
    <x v="39"/>
    <x v="972"/>
    <s v="Basin-And-Range Province"/>
    <x v="84"/>
    <m/>
    <s v="CENSARA_AVG"/>
  </r>
  <r>
    <x v="46"/>
    <s v="Quitman County"/>
    <x v="2788"/>
    <x v="46"/>
    <x v="1504"/>
    <s v="S.GA Sedimentary Prov"/>
    <x v="96"/>
    <m/>
    <s v="CENSARA_AVG"/>
  </r>
  <r>
    <x v="44"/>
    <s v="Martin County"/>
    <x v="2789"/>
    <x v="44"/>
    <x v="531"/>
    <s v="Permian Basin"/>
    <x v="98"/>
    <s v="Permian Basin"/>
    <s v="CENSARA_2012"/>
  </r>
  <r>
    <x v="46"/>
    <s v="Worth County"/>
    <x v="2790"/>
    <x v="46"/>
    <x v="562"/>
    <s v="S.GA Sedimentary Prov"/>
    <x v="96"/>
    <m/>
    <s v="CENSARA_AVG"/>
  </r>
  <r>
    <x v="46"/>
    <s v="Irwin County"/>
    <x v="2791"/>
    <x v="46"/>
    <x v="1657"/>
    <s v="S.GA Sedimentary Prov"/>
    <x v="96"/>
    <m/>
    <s v="CENSARA_AVG"/>
  </r>
  <r>
    <x v="46"/>
    <s v="Randolph County"/>
    <x v="2792"/>
    <x v="46"/>
    <x v="856"/>
    <s v="S.GA Sedimentary Prov"/>
    <x v="96"/>
    <m/>
    <s v="CENSARA_AVG"/>
  </r>
  <r>
    <x v="47"/>
    <s v="Pike County"/>
    <x v="2793"/>
    <x v="47"/>
    <x v="561"/>
    <s v="S.GA Sedimentary Prov"/>
    <x v="96"/>
    <m/>
    <s v="CENSARA_AVG"/>
  </r>
  <r>
    <x v="44"/>
    <s v="Howard County"/>
    <x v="2794"/>
    <x v="44"/>
    <x v="559"/>
    <s v="Permian Basin"/>
    <x v="98"/>
    <s v="Permian Basin"/>
    <s v="CENSARA_2012"/>
  </r>
  <r>
    <x v="44"/>
    <s v="Mitchell County"/>
    <x v="2795"/>
    <x v="44"/>
    <x v="560"/>
    <s v="Permian Basin"/>
    <x v="98"/>
    <s v="Permian Basin"/>
    <s v="CENSARA_2012"/>
  </r>
  <r>
    <x v="49"/>
    <s v="Jackson Parish"/>
    <x v="2796"/>
    <x v="49"/>
    <x v="331"/>
    <s v="Louisiana-Mississippi Salt Basins"/>
    <x v="95"/>
    <s v="Louisiana-Mississippi Salt Basins"/>
    <s v="CENSARA_2012"/>
  </r>
  <r>
    <x v="44"/>
    <s v="Nolan County"/>
    <x v="2797"/>
    <x v="44"/>
    <x v="1658"/>
    <s v="Permian Basin"/>
    <x v="98"/>
    <s v="Permian Basin"/>
    <s v="CENSARA_2012"/>
  </r>
  <r>
    <x v="47"/>
    <s v="Crenshaw County"/>
    <x v="2798"/>
    <x v="47"/>
    <x v="1659"/>
    <s v="Mid-Gulf Coast Basin"/>
    <x v="97"/>
    <s v="Western Gulf"/>
    <s v="CENSARA_EXTENSION"/>
  </r>
  <r>
    <x v="48"/>
    <s v="Clarke County"/>
    <x v="2799"/>
    <x v="48"/>
    <x v="825"/>
    <s v="Mid-Gulf Coast Basin"/>
    <x v="97"/>
    <s v="Western Gulf"/>
    <s v="CENSARA_EXTENSION"/>
  </r>
  <r>
    <x v="44"/>
    <s v="Taylor County"/>
    <x v="2800"/>
    <x v="44"/>
    <x v="332"/>
    <s v="Bend Arch-Fort Worth Basin"/>
    <x v="91"/>
    <s v="Bend Arch-Fort Worth Basin"/>
    <s v="CENSARA_2012"/>
  </r>
  <r>
    <x v="46"/>
    <s v="Glynn County"/>
    <x v="2801"/>
    <x v="46"/>
    <x v="1660"/>
    <s v="S.GA Sedimentary Prov"/>
    <x v="96"/>
    <m/>
    <s v="CENSARA_AVG"/>
  </r>
  <r>
    <x v="44"/>
    <s v="Hood County"/>
    <x v="2802"/>
    <x v="44"/>
    <x v="1661"/>
    <s v="Bend Arch-Fort Worth Basin"/>
    <x v="91"/>
    <s v="Bend Arch-Fort Worth Basin"/>
    <s v="CENSARA_2012"/>
  </r>
  <r>
    <x v="44"/>
    <s v="Johnson County"/>
    <x v="2803"/>
    <x v="44"/>
    <x v="392"/>
    <s v="Bend Arch-Fort Worth Basin"/>
    <x v="91"/>
    <s v="Bend Arch-Fort Worth Basin"/>
    <s v="CENSARA_2012"/>
  </r>
  <r>
    <x v="46"/>
    <s v="Pierce County"/>
    <x v="2804"/>
    <x v="46"/>
    <x v="50"/>
    <s v="S.GA Sedimentary Prov"/>
    <x v="96"/>
    <m/>
    <s v="CENSARA_AVG"/>
  </r>
  <r>
    <x v="44"/>
    <s v="Ellis County"/>
    <x v="2805"/>
    <x v="44"/>
    <x v="1070"/>
    <s v="Bend Arch-Fort Worth Basin"/>
    <x v="91"/>
    <s v="Bend Arch-Fort Worth Basin"/>
    <s v="CENSARA_2012"/>
  </r>
  <r>
    <x v="44"/>
    <s v="Callahan County"/>
    <x v="2806"/>
    <x v="44"/>
    <x v="1662"/>
    <s v="Bend Arch-Fort Worth Basin"/>
    <x v="91"/>
    <s v="Bend Arch-Fort Worth Basin"/>
    <s v="CENSARA_2012"/>
  </r>
  <r>
    <x v="49"/>
    <s v="Franklin Parish"/>
    <x v="2807"/>
    <x v="49"/>
    <x v="108"/>
    <s v="Louisiana-Mississippi Salt Basins"/>
    <x v="95"/>
    <s v="Louisiana-Mississippi Salt Basins"/>
    <s v="CENSARA_2012"/>
  </r>
  <r>
    <x v="44"/>
    <s v="Eastland County"/>
    <x v="2808"/>
    <x v="44"/>
    <x v="1663"/>
    <s v="Bend Arch-Fort Worth Basin"/>
    <x v="91"/>
    <s v="Bend Arch-Fort Worth Basin"/>
    <s v="CENSARA_2012"/>
  </r>
  <r>
    <x v="48"/>
    <s v="Jasper County"/>
    <x v="2809"/>
    <x v="48"/>
    <x v="741"/>
    <s v="Mid-Gulf Coast Basin"/>
    <x v="97"/>
    <s v="Western Gulf"/>
    <s v="CENSARA_EXTENSION"/>
  </r>
  <r>
    <x v="44"/>
    <s v="Erath County"/>
    <x v="2810"/>
    <x v="44"/>
    <x v="1664"/>
    <s v="Bend Arch-Fort Worth Basin"/>
    <x v="91"/>
    <s v="Bend Arch-Fort Worth Basin"/>
    <s v="CENSARA_2012"/>
  </r>
  <r>
    <x v="46"/>
    <s v="McIntosh County"/>
    <x v="2768"/>
    <x v="46"/>
    <x v="267"/>
    <s v="S.GA Sedimentary Prov"/>
    <x v="96"/>
    <m/>
    <s v="CENSARA_AVG"/>
  </r>
  <r>
    <x v="48"/>
    <s v="Smith County"/>
    <x v="2811"/>
    <x v="48"/>
    <x v="974"/>
    <s v="Mid-Gulf Coast Basin"/>
    <x v="97"/>
    <s v="Western Gulf"/>
    <s v="CENSARA_EXTENSION"/>
  </r>
  <r>
    <x v="47"/>
    <s v="Butler County"/>
    <x v="2812"/>
    <x v="47"/>
    <x v="619"/>
    <s v="Mid-Gulf Coast Basin"/>
    <x v="97"/>
    <s v="Western Gulf"/>
    <s v="CENSARA_EXTENSION"/>
  </r>
  <r>
    <x v="46"/>
    <s v="McIntosh County"/>
    <x v="2768"/>
    <x v="46"/>
    <x v="267"/>
    <s v="S.GA Sedimentary Prov"/>
    <x v="96"/>
    <m/>
    <s v="CENSARA_AVG"/>
  </r>
  <r>
    <x v="46"/>
    <s v="McIntosh County"/>
    <x v="2768"/>
    <x v="46"/>
    <x v="267"/>
    <s v="S.GA Sedimentary Prov"/>
    <x v="96"/>
    <m/>
    <s v="CENSARA_AVG"/>
  </r>
  <r>
    <x v="46"/>
    <s v="McIntosh County"/>
    <x v="2768"/>
    <x v="46"/>
    <x v="267"/>
    <s v="S.GA Sedimentary Prov"/>
    <x v="96"/>
    <m/>
    <s v="CENSARA_AVG"/>
  </r>
  <r>
    <x v="46"/>
    <s v="McIntosh County"/>
    <x v="2768"/>
    <x v="46"/>
    <x v="267"/>
    <s v="S.GA Sedimentary Prov"/>
    <x v="96"/>
    <m/>
    <s v="CENSARA_AVG"/>
  </r>
  <r>
    <x v="46"/>
    <s v="Clay County"/>
    <x v="2813"/>
    <x v="46"/>
    <x v="206"/>
    <s v="S.GA Sedimentary Prov"/>
    <x v="96"/>
    <m/>
    <s v="CENSARA_AVG"/>
  </r>
  <r>
    <x v="46"/>
    <s v="Ware County"/>
    <x v="2814"/>
    <x v="46"/>
    <x v="1665"/>
    <s v="S.GA Sedimentary Prov"/>
    <x v="96"/>
    <m/>
    <s v="CENSARA_AVG"/>
  </r>
  <r>
    <x v="46"/>
    <s v="Brantley County"/>
    <x v="2815"/>
    <x v="46"/>
    <x v="1666"/>
    <s v="S.GA Sedimentary Prov"/>
    <x v="96"/>
    <m/>
    <s v="CENSARA_AVG"/>
  </r>
  <r>
    <x v="46"/>
    <s v="Tift County"/>
    <x v="2816"/>
    <x v="46"/>
    <x v="1667"/>
    <s v="S.GA Sedimentary Prov"/>
    <x v="96"/>
    <m/>
    <s v="CENSARA_AVG"/>
  </r>
  <r>
    <x v="46"/>
    <s v="Dougherty County"/>
    <x v="2817"/>
    <x v="46"/>
    <x v="1668"/>
    <s v="S.GA Sedimentary Prov"/>
    <x v="96"/>
    <m/>
    <s v="CENSARA_AVG"/>
  </r>
  <r>
    <x v="44"/>
    <s v="Rusk County"/>
    <x v="2818"/>
    <x v="44"/>
    <x v="311"/>
    <s v="East Texas Basin"/>
    <x v="99"/>
    <s v="East Texas Basin"/>
    <s v="CENSARA_2012"/>
  </r>
  <r>
    <x v="44"/>
    <s v="El Paso County"/>
    <x v="2819"/>
    <x v="44"/>
    <x v="1044"/>
    <s v="Permian Basin"/>
    <x v="98"/>
    <s v="Permian Basin"/>
    <s v="CENSARA_2012"/>
  </r>
  <r>
    <x v="44"/>
    <s v="Panola County"/>
    <x v="2820"/>
    <x v="44"/>
    <x v="1498"/>
    <s v="East Texas Basin"/>
    <x v="99"/>
    <s v="East Texas Basin"/>
    <s v="CENSARA_2012"/>
  </r>
  <r>
    <x v="47"/>
    <s v="Henry County"/>
    <x v="2821"/>
    <x v="47"/>
    <x v="707"/>
    <s v="S.GA Sedimentary Prov"/>
    <x v="96"/>
    <m/>
    <s v="CENSARA_AVG"/>
  </r>
  <r>
    <x v="48"/>
    <s v="Claiborne County"/>
    <x v="2822"/>
    <x v="48"/>
    <x v="1276"/>
    <s v="Mid-Gulf Coast Basin"/>
    <x v="97"/>
    <s v="Western Gulf"/>
    <s v="CENSARA_EXTENSION"/>
  </r>
  <r>
    <x v="49"/>
    <s v="Tensas Parish"/>
    <x v="2823"/>
    <x v="49"/>
    <x v="1669"/>
    <s v="Louisiana-Mississippi Salt Basins"/>
    <x v="95"/>
    <s v="Louisiana-Mississippi Salt Basins"/>
    <s v="CENSARA_2012"/>
  </r>
  <r>
    <x v="47"/>
    <s v="Clarke County"/>
    <x v="2824"/>
    <x v="47"/>
    <x v="825"/>
    <s v="Mid-Gulf Coast Basin"/>
    <x v="97"/>
    <s v="Western Gulf"/>
    <s v="CENSARA_EXTENSION"/>
  </r>
  <r>
    <x v="49"/>
    <s v="De Soto Parish"/>
    <x v="2825"/>
    <x v="49"/>
    <x v="1670"/>
    <s v="Louisiana-Mississippi Salt Basins"/>
    <x v="95"/>
    <s v="Louisiana-Mississippi Salt Basins"/>
    <s v="CENSARA_2012"/>
  </r>
  <r>
    <x v="49"/>
    <s v="Caldwell Parish"/>
    <x v="2826"/>
    <x v="49"/>
    <x v="995"/>
    <s v="Louisiana-Mississippi Salt Basins"/>
    <x v="95"/>
    <s v="Louisiana-Mississippi Salt Basins"/>
    <s v="CENSARA_2012"/>
  </r>
  <r>
    <x v="44"/>
    <s v="Hudspeth County"/>
    <x v="2827"/>
    <x v="44"/>
    <x v="1671"/>
    <s v="Permian Basin"/>
    <x v="98"/>
    <s v="Permian Basin"/>
    <s v="CENSARA_2012"/>
  </r>
  <r>
    <x v="46"/>
    <s v="Glynn County"/>
    <x v="2801"/>
    <x v="46"/>
    <x v="1660"/>
    <s v="S.GA Sedimentary Prov"/>
    <x v="96"/>
    <m/>
    <s v="CENSARA_AVG"/>
  </r>
  <r>
    <x v="46"/>
    <s v="Berrien County"/>
    <x v="2828"/>
    <x v="46"/>
    <x v="652"/>
    <s v="S.GA Sedimentary Prov"/>
    <x v="96"/>
    <m/>
    <s v="CENSARA_AVG"/>
  </r>
  <r>
    <x v="44"/>
    <s v="Henderson County"/>
    <x v="2829"/>
    <x v="44"/>
    <x v="822"/>
    <s v="East Texas Basin"/>
    <x v="99"/>
    <s v="East Texas Basin"/>
    <s v="CENSARA_2012"/>
  </r>
  <r>
    <x v="46"/>
    <s v="Calhoun County"/>
    <x v="2830"/>
    <x v="46"/>
    <x v="611"/>
    <s v="S.GA Sedimentary Prov"/>
    <x v="96"/>
    <m/>
    <s v="CENSARA_AVG"/>
  </r>
  <r>
    <x v="49"/>
    <s v="Madison Parish"/>
    <x v="2776"/>
    <x v="49"/>
    <x v="241"/>
    <s v="Louisiana-Mississippi Salt Basins"/>
    <x v="95"/>
    <s v="Louisiana-Mississippi Salt Basins"/>
    <s v="CENSARA_2012"/>
  </r>
  <r>
    <x v="46"/>
    <s v="Atkinson County"/>
    <x v="2831"/>
    <x v="46"/>
    <x v="1672"/>
    <s v="S.GA Sedimentary Prov"/>
    <x v="96"/>
    <m/>
    <s v="CENSARA_AVG"/>
  </r>
  <r>
    <x v="46"/>
    <s v="Glynn County"/>
    <x v="2801"/>
    <x v="46"/>
    <x v="1660"/>
    <s v="S.GA Sedimentary Prov"/>
    <x v="96"/>
    <m/>
    <s v="CENSARA_AVG"/>
  </r>
  <r>
    <x v="44"/>
    <s v="Navarro County"/>
    <x v="2832"/>
    <x v="44"/>
    <x v="1673"/>
    <s v="East Texas Basin"/>
    <x v="99"/>
    <s v="East Texas Basin"/>
    <s v="CENSARA_2012"/>
  </r>
  <r>
    <x v="44"/>
    <s v="Somervell County"/>
    <x v="2833"/>
    <x v="44"/>
    <x v="1674"/>
    <s v="Bend Arch-Fort Worth Basin"/>
    <x v="91"/>
    <s v="Bend Arch-Fort Worth Basin"/>
    <s v="CENSARA_2012"/>
  </r>
  <r>
    <x v="46"/>
    <s v="Glynn County"/>
    <x v="2801"/>
    <x v="46"/>
    <x v="1660"/>
    <s v="S.GA Sedimentary Prov"/>
    <x v="96"/>
    <m/>
    <s v="CENSARA_AVG"/>
  </r>
  <r>
    <x v="47"/>
    <s v="Monroe County"/>
    <x v="2834"/>
    <x v="47"/>
    <x v="409"/>
    <s v="Mid-Gulf Coast Basin"/>
    <x v="97"/>
    <s v="Western Gulf"/>
    <s v="CENSARA_EXTENSION"/>
  </r>
  <r>
    <x v="49"/>
    <s v="Red River Parish"/>
    <x v="2835"/>
    <x v="49"/>
    <x v="1559"/>
    <s v="Louisiana-Mississippi Salt Basins"/>
    <x v="95"/>
    <s v="Louisiana-Mississippi Salt Basins"/>
    <s v="CENSARA_2012"/>
  </r>
  <r>
    <x v="48"/>
    <s v="Simpson County"/>
    <x v="2836"/>
    <x v="48"/>
    <x v="1281"/>
    <s v="Mid-Gulf Coast Basin"/>
    <x v="97"/>
    <s v="Western Gulf"/>
    <s v="CENSARA_EXTENSION"/>
  </r>
  <r>
    <x v="44"/>
    <s v="Culberson County"/>
    <x v="2837"/>
    <x v="44"/>
    <x v="1675"/>
    <s v="Permian Basin"/>
    <x v="98"/>
    <s v="Permian Basin"/>
    <s v="CENSARA_2012"/>
  </r>
  <r>
    <x v="46"/>
    <s v="Glynn County"/>
    <x v="2801"/>
    <x v="46"/>
    <x v="1660"/>
    <s v="S.GA Sedimentary Prov"/>
    <x v="96"/>
    <m/>
    <s v="CENSARA_AVG"/>
  </r>
  <r>
    <x v="44"/>
    <s v="Comanche County"/>
    <x v="2838"/>
    <x v="44"/>
    <x v="1275"/>
    <s v="Bend Arch-Fort Worth Basin"/>
    <x v="91"/>
    <s v="Bend Arch-Fort Worth Basin"/>
    <s v="CENSARA_2012"/>
  </r>
  <r>
    <x v="44"/>
    <s v="Hill County"/>
    <x v="2839"/>
    <x v="44"/>
    <x v="55"/>
    <s v="Bend Arch-Fort Worth Basin"/>
    <x v="91"/>
    <s v="Bend Arch-Fort Worth Basin"/>
    <s v="CENSARA_2012"/>
  </r>
  <r>
    <x v="46"/>
    <s v="Glynn County"/>
    <x v="2801"/>
    <x v="46"/>
    <x v="1660"/>
    <s v="S.GA Sedimentary Prov"/>
    <x v="96"/>
    <m/>
    <s v="CENSARA_AVG"/>
  </r>
  <r>
    <x v="48"/>
    <s v="Copiah County"/>
    <x v="2840"/>
    <x v="48"/>
    <x v="1676"/>
    <s v="Mid-Gulf Coast Basin"/>
    <x v="97"/>
    <s v="Western Gulf"/>
    <s v="CENSARA_EXTENSION"/>
  </r>
  <r>
    <x v="46"/>
    <s v="Camden County"/>
    <x v="2841"/>
    <x v="46"/>
    <x v="736"/>
    <s v="S.GA Sedimentary Prov"/>
    <x v="96"/>
    <m/>
    <s v="CENSARA_AVG"/>
  </r>
  <r>
    <x v="44"/>
    <s v="Winkler County"/>
    <x v="2842"/>
    <x v="44"/>
    <x v="1677"/>
    <s v="Permian Basin"/>
    <x v="98"/>
    <s v="Permian Basin"/>
    <s v="CENSARA_2012"/>
  </r>
  <r>
    <x v="49"/>
    <s v="Winn Parish"/>
    <x v="2843"/>
    <x v="49"/>
    <x v="1678"/>
    <s v="Louisiana-Mississippi Salt Basins"/>
    <x v="95"/>
    <s v="Louisiana-Mississippi Salt Basins"/>
    <s v="CENSARA_2012"/>
  </r>
  <r>
    <x v="47"/>
    <s v="Dale County"/>
    <x v="2844"/>
    <x v="47"/>
    <x v="1679"/>
    <s v="S.GA Sedimentary Prov"/>
    <x v="96"/>
    <m/>
    <s v="CENSARA_AVG"/>
  </r>
  <r>
    <x v="46"/>
    <s v="Glynn County"/>
    <x v="2801"/>
    <x v="46"/>
    <x v="1660"/>
    <s v="S.GA Sedimentary Prov"/>
    <x v="96"/>
    <m/>
    <s v="CENSARA_AVG"/>
  </r>
  <r>
    <x v="44"/>
    <s v="Ector County"/>
    <x v="2845"/>
    <x v="44"/>
    <x v="1680"/>
    <s v="Permian Basin"/>
    <x v="98"/>
    <s v="Permian Basin"/>
    <s v="CENSARA_2012"/>
  </r>
  <r>
    <x v="46"/>
    <s v="Mitchell County"/>
    <x v="2846"/>
    <x v="46"/>
    <x v="560"/>
    <s v="S.GA Sedimentary Prov"/>
    <x v="96"/>
    <m/>
    <s v="CENSARA_AVG"/>
  </r>
  <r>
    <x v="44"/>
    <s v="Reeves County"/>
    <x v="2847"/>
    <x v="44"/>
    <x v="1681"/>
    <s v="Permian Basin"/>
    <x v="98"/>
    <s v="Permian Basin"/>
    <s v="CENSARA_2012"/>
  </r>
  <r>
    <x v="48"/>
    <s v="Wayne County"/>
    <x v="2848"/>
    <x v="48"/>
    <x v="390"/>
    <s v="Mid-Gulf Coast Basin"/>
    <x v="97"/>
    <s v="Western Gulf"/>
    <s v="CENSARA_EXTENSION"/>
  </r>
  <r>
    <x v="47"/>
    <s v="Conecuh County"/>
    <x v="2849"/>
    <x v="47"/>
    <x v="1682"/>
    <s v="Mid-Gulf Coast Basin"/>
    <x v="97"/>
    <s v="Western Gulf"/>
    <s v="CENSARA_EXTENSION"/>
  </r>
  <r>
    <x v="44"/>
    <s v="Loving County"/>
    <x v="2850"/>
    <x v="44"/>
    <x v="1683"/>
    <s v="Permian Basin"/>
    <x v="98"/>
    <s v="Permian Basin"/>
    <s v="CENSARA_2012"/>
  </r>
  <r>
    <x v="49"/>
    <s v="Natchitoches Parish"/>
    <x v="2851"/>
    <x v="49"/>
    <x v="1684"/>
    <s v="Louisiana-Mississippi Salt Basins"/>
    <x v="95"/>
    <s v="Louisiana-Mississippi Salt Basins"/>
    <s v="CENSARA_2012"/>
  </r>
  <r>
    <x v="44"/>
    <s v="Midland County"/>
    <x v="2852"/>
    <x v="44"/>
    <x v="453"/>
    <s v="Permian Basin"/>
    <x v="98"/>
    <s v="Permian Basin"/>
    <s v="CENSARA_2012"/>
  </r>
  <r>
    <x v="46"/>
    <s v="Baker County"/>
    <x v="2853"/>
    <x v="46"/>
    <x v="237"/>
    <s v="S.GA Sedimentary Prov"/>
    <x v="96"/>
    <m/>
    <s v="CENSARA_AVG"/>
  </r>
  <r>
    <x v="46"/>
    <s v="Cook County"/>
    <x v="2854"/>
    <x v="46"/>
    <x v="121"/>
    <s v="S.GA Sedimentary Prov"/>
    <x v="96"/>
    <m/>
    <s v="CENSARA_AVG"/>
  </r>
  <r>
    <x v="44"/>
    <s v="Bosque County"/>
    <x v="2855"/>
    <x v="44"/>
    <x v="1685"/>
    <s v="Bend Arch-Fort Worth Basin"/>
    <x v="91"/>
    <s v="Bend Arch-Fort Worth Basin"/>
    <s v="CENSARA_2012"/>
  </r>
  <r>
    <x v="47"/>
    <s v="Coffee County"/>
    <x v="2856"/>
    <x v="47"/>
    <x v="1377"/>
    <s v="S.GA Sedimentary Prov"/>
    <x v="96"/>
    <m/>
    <s v="CENSARA_AVG"/>
  </r>
  <r>
    <x v="46"/>
    <s v="Early County"/>
    <x v="2857"/>
    <x v="46"/>
    <x v="1686"/>
    <s v="S.GA Sedimentary Prov"/>
    <x v="96"/>
    <m/>
    <s v="CENSARA_AVG"/>
  </r>
  <r>
    <x v="44"/>
    <s v="Glasscock County"/>
    <x v="2858"/>
    <x v="44"/>
    <x v="1687"/>
    <s v="Permian Basin"/>
    <x v="98"/>
    <s v="Permian Basin"/>
    <s v="CENSARA_2012"/>
  </r>
  <r>
    <x v="46"/>
    <s v="Colquitt County"/>
    <x v="2859"/>
    <x v="46"/>
    <x v="1688"/>
    <s v="S.GA Sedimentary Prov"/>
    <x v="96"/>
    <m/>
    <s v="CENSARA_AVG"/>
  </r>
  <r>
    <x v="44"/>
    <s v="Sterling County"/>
    <x v="2860"/>
    <x v="44"/>
    <x v="1689"/>
    <s v="Permian Basin"/>
    <x v="98"/>
    <s v="Permian Basin"/>
    <s v="CENSARA_2012"/>
  </r>
  <r>
    <x v="46"/>
    <s v="Camden County"/>
    <x v="2841"/>
    <x v="46"/>
    <x v="736"/>
    <s v="S.GA Sedimentary Prov"/>
    <x v="96"/>
    <m/>
    <s v="CENSARA_AVG"/>
  </r>
  <r>
    <x v="44"/>
    <s v="Cherokee County"/>
    <x v="2861"/>
    <x v="44"/>
    <x v="629"/>
    <s v="East Texas Basin"/>
    <x v="99"/>
    <s v="East Texas Basin"/>
    <s v="CENSARA_2012"/>
  </r>
  <r>
    <x v="44"/>
    <s v="Coke County"/>
    <x v="2862"/>
    <x v="44"/>
    <x v="1690"/>
    <s v="Permian Basin"/>
    <x v="98"/>
    <s v="Permian Basin"/>
    <s v="CENSARA_2012"/>
  </r>
  <r>
    <x v="46"/>
    <s v="Clinch County"/>
    <x v="2863"/>
    <x v="46"/>
    <x v="1691"/>
    <s v="S.GA Sedimentary Prov"/>
    <x v="96"/>
    <m/>
    <s v="CENSARA_AVG"/>
  </r>
  <r>
    <x v="44"/>
    <s v="Runnels County"/>
    <x v="2864"/>
    <x v="44"/>
    <x v="1692"/>
    <s v="Bend Arch-Fort Worth Basin"/>
    <x v="91"/>
    <s v="Bend Arch-Fort Worth Basin"/>
    <s v="CENSARA_2012"/>
  </r>
  <r>
    <x v="46"/>
    <s v="Charlton County"/>
    <x v="2865"/>
    <x v="46"/>
    <x v="1693"/>
    <s v="S.GA Sedimentary Prov"/>
    <x v="96"/>
    <m/>
    <s v="CENSARA_AVG"/>
  </r>
  <r>
    <x v="48"/>
    <s v="Jones County"/>
    <x v="2866"/>
    <x v="48"/>
    <x v="484"/>
    <s v="Mid-Gulf Coast Basin"/>
    <x v="97"/>
    <s v="Western Gulf"/>
    <s v="CENSARA_EXTENSION"/>
  </r>
  <r>
    <x v="46"/>
    <s v="Camden County"/>
    <x v="2841"/>
    <x v="46"/>
    <x v="736"/>
    <s v="S.GA Sedimentary Prov"/>
    <x v="96"/>
    <m/>
    <s v="CENSARA_AVG"/>
  </r>
  <r>
    <x v="44"/>
    <s v="Coleman County"/>
    <x v="2867"/>
    <x v="44"/>
    <x v="1694"/>
    <s v="Bend Arch-Fort Worth Basin"/>
    <x v="91"/>
    <s v="Bend Arch-Fort Worth Basin"/>
    <s v="CENSARA_2012"/>
  </r>
  <r>
    <x v="46"/>
    <s v="Lanier County"/>
    <x v="2868"/>
    <x v="46"/>
    <x v="1695"/>
    <s v="S.GA Sedimentary Prov"/>
    <x v="96"/>
    <m/>
    <s v="CENSARA_AVG"/>
  </r>
  <r>
    <x v="46"/>
    <s v="Camden County"/>
    <x v="2841"/>
    <x v="46"/>
    <x v="736"/>
    <s v="S.GA Sedimentary Prov"/>
    <x v="96"/>
    <m/>
    <s v="CENSARA_AVG"/>
  </r>
  <r>
    <x v="49"/>
    <s v="Catahoula Parish"/>
    <x v="2869"/>
    <x v="49"/>
    <x v="1696"/>
    <s v="Louisiana-Mississippi Salt Basins"/>
    <x v="95"/>
    <s v="Louisiana-Mississippi Salt Basins"/>
    <s v="CENSARA_2012"/>
  </r>
  <r>
    <x v="44"/>
    <s v="Brown County"/>
    <x v="2870"/>
    <x v="44"/>
    <x v="301"/>
    <s v="Bend Arch-Fort Worth Basin"/>
    <x v="91"/>
    <s v="Bend Arch-Fort Worth Basin"/>
    <s v="CENSARA_2012"/>
  </r>
  <r>
    <x v="46"/>
    <s v="Camden County"/>
    <x v="2841"/>
    <x v="46"/>
    <x v="736"/>
    <s v="S.GA Sedimentary Prov"/>
    <x v="96"/>
    <m/>
    <s v="CENSARA_AVG"/>
  </r>
  <r>
    <x v="44"/>
    <s v="Anderson County"/>
    <x v="2871"/>
    <x v="44"/>
    <x v="1124"/>
    <s v="East Texas Basin"/>
    <x v="99"/>
    <s v="East Texas Basin"/>
    <s v="CENSARA_2012"/>
  </r>
  <r>
    <x v="47"/>
    <s v="Washington County"/>
    <x v="2872"/>
    <x v="47"/>
    <x v="91"/>
    <s v="Mid-Gulf Coast Basin"/>
    <x v="97"/>
    <s v="Western Gulf"/>
    <s v="CENSARA_EXTENSION"/>
  </r>
  <r>
    <x v="47"/>
    <s v="Covington County"/>
    <x v="2873"/>
    <x v="47"/>
    <x v="1697"/>
    <s v="Mid-Gulf Coast Basin"/>
    <x v="97"/>
    <s v="Western Gulf"/>
    <s v="CENSARA_EXTENSION"/>
  </r>
  <r>
    <x v="48"/>
    <s v="Covington County"/>
    <x v="2874"/>
    <x v="48"/>
    <x v="1697"/>
    <s v="Mid-Gulf Coast Basin"/>
    <x v="97"/>
    <s v="Western Gulf"/>
    <s v="CENSARA_EXTENSION"/>
  </r>
  <r>
    <x v="49"/>
    <s v="La Salle Parish"/>
    <x v="2875"/>
    <x v="49"/>
    <x v="744"/>
    <s v="Louisiana-Mississippi Salt Basins"/>
    <x v="95"/>
    <s v="Louisiana-Mississippi Salt Basins"/>
    <s v="CENSARA_2012"/>
  </r>
  <r>
    <x v="48"/>
    <s v="Jefferson County"/>
    <x v="2876"/>
    <x v="48"/>
    <x v="34"/>
    <s v="Mid-Gulf Coast Basin"/>
    <x v="97"/>
    <s v="Western Gulf"/>
    <s v="CENSARA_EXTENSION"/>
  </r>
  <r>
    <x v="44"/>
    <s v="Hamilton County"/>
    <x v="2877"/>
    <x v="44"/>
    <x v="283"/>
    <s v="Bend Arch-Fort Worth Basin"/>
    <x v="91"/>
    <s v="Bend Arch-Fort Worth Basin"/>
    <s v="CENSARA_2012"/>
  </r>
  <r>
    <x v="44"/>
    <s v="Shelby County"/>
    <x v="2878"/>
    <x v="44"/>
    <x v="755"/>
    <s v="East Texas Basin"/>
    <x v="99"/>
    <s v="East Texas Basin"/>
    <s v="CENSARA_2012"/>
  </r>
  <r>
    <x v="48"/>
    <s v="Jefferson Davis County"/>
    <x v="2879"/>
    <x v="48"/>
    <x v="1698"/>
    <s v="Mid-Gulf Coast Basin"/>
    <x v="97"/>
    <s v="Western Gulf"/>
    <s v="CENSARA_EXTENSION"/>
  </r>
  <r>
    <x v="44"/>
    <s v="Freestone County"/>
    <x v="2880"/>
    <x v="44"/>
    <x v="1699"/>
    <s v="East Texas Basin"/>
    <x v="99"/>
    <s v="East Texas Basin"/>
    <s v="CENSARA_2012"/>
  </r>
  <r>
    <x v="48"/>
    <s v="Lawrence County"/>
    <x v="2881"/>
    <x v="48"/>
    <x v="415"/>
    <s v="Mid-Gulf Coast Basin"/>
    <x v="97"/>
    <s v="Western Gulf"/>
    <s v="CENSARA_EXTENSION"/>
  </r>
  <r>
    <x v="46"/>
    <s v="Miller County"/>
    <x v="2882"/>
    <x v="46"/>
    <x v="1150"/>
    <s v="S.GA Sedimentary Prov"/>
    <x v="96"/>
    <m/>
    <s v="CENSARA_AVG"/>
  </r>
  <r>
    <x v="46"/>
    <s v="Camden County"/>
    <x v="2841"/>
    <x v="46"/>
    <x v="736"/>
    <s v="S.GA Sedimentary Prov"/>
    <x v="96"/>
    <m/>
    <s v="CENSARA_AVG"/>
  </r>
  <r>
    <x v="46"/>
    <s v="Camden County"/>
    <x v="2841"/>
    <x v="46"/>
    <x v="736"/>
    <s v="S.GA Sedimentary Prov"/>
    <x v="96"/>
    <m/>
    <s v="CENSARA_AVG"/>
  </r>
  <r>
    <x v="47"/>
    <s v="Houston County"/>
    <x v="2883"/>
    <x v="47"/>
    <x v="514"/>
    <s v="S.GA Sedimentary Prov"/>
    <x v="96"/>
    <m/>
    <s v="CENSARA_AVG"/>
  </r>
  <r>
    <x v="46"/>
    <s v="Camden County"/>
    <x v="2841"/>
    <x v="46"/>
    <x v="736"/>
    <s v="S.GA Sedimentary Prov"/>
    <x v="96"/>
    <m/>
    <s v="CENSARA_AVG"/>
  </r>
  <r>
    <x v="46"/>
    <s v="Camden County"/>
    <x v="2841"/>
    <x v="46"/>
    <x v="736"/>
    <s v="S.GA Sedimentary Prov"/>
    <x v="96"/>
    <m/>
    <s v="CENSARA_AVG"/>
  </r>
  <r>
    <x v="48"/>
    <s v="Lincoln County"/>
    <x v="2884"/>
    <x v="48"/>
    <x v="42"/>
    <s v="Mid-Gulf Coast Basin"/>
    <x v="97"/>
    <s v="Western Gulf"/>
    <s v="CENSARA_EXTENSION"/>
  </r>
  <r>
    <x v="46"/>
    <s v="Brooks County"/>
    <x v="2885"/>
    <x v="46"/>
    <x v="1700"/>
    <s v="S.GA Sedimentary Prov"/>
    <x v="96"/>
    <m/>
    <s v="CENSARA_AVG"/>
  </r>
  <r>
    <x v="46"/>
    <s v="Lowndes County"/>
    <x v="2886"/>
    <x v="46"/>
    <x v="1548"/>
    <s v="S.GA Sedimentary Prov"/>
    <x v="96"/>
    <m/>
    <s v="CENSARA_AVG"/>
  </r>
  <r>
    <x v="46"/>
    <s v="Camden County"/>
    <x v="2841"/>
    <x v="46"/>
    <x v="736"/>
    <s v="S.GA Sedimentary Prov"/>
    <x v="96"/>
    <m/>
    <s v="CENSARA_AVG"/>
  </r>
  <r>
    <x v="0"/>
    <m/>
    <x v="2887"/>
    <x v="50"/>
    <x v="1701"/>
    <m/>
    <x v="101"/>
    <m/>
    <m/>
  </r>
  <r>
    <x v="8"/>
    <m/>
    <x v="2888"/>
    <x v="50"/>
    <x v="1701"/>
    <m/>
    <x v="101"/>
    <m/>
    <m/>
  </r>
  <r>
    <x v="3"/>
    <m/>
    <x v="2889"/>
    <x v="50"/>
    <x v="1701"/>
    <m/>
    <x v="101"/>
    <m/>
    <m/>
  </r>
  <r>
    <x v="5"/>
    <m/>
    <x v="2890"/>
    <x v="50"/>
    <x v="1701"/>
    <m/>
    <x v="101"/>
    <m/>
    <m/>
  </r>
  <r>
    <x v="11"/>
    <m/>
    <x v="2891"/>
    <x v="50"/>
    <x v="1701"/>
    <m/>
    <x v="101"/>
    <m/>
    <m/>
  </r>
  <r>
    <x v="12"/>
    <m/>
    <x v="2892"/>
    <x v="50"/>
    <x v="1701"/>
    <m/>
    <x v="101"/>
    <m/>
    <m/>
  </r>
  <r>
    <x v="4"/>
    <s v="Yellowstone National Park"/>
    <x v="2893"/>
    <x v="50"/>
    <x v="1701"/>
    <m/>
    <x v="101"/>
    <m/>
    <m/>
  </r>
  <r>
    <x v="11"/>
    <m/>
    <x v="2891"/>
    <x v="50"/>
    <x v="1701"/>
    <m/>
    <x v="101"/>
    <m/>
    <m/>
  </r>
  <r>
    <x v="12"/>
    <m/>
    <x v="2892"/>
    <x v="50"/>
    <x v="1701"/>
    <m/>
    <x v="101"/>
    <m/>
    <m/>
  </r>
  <r>
    <x v="20"/>
    <m/>
    <x v="2894"/>
    <x v="50"/>
    <x v="1701"/>
    <m/>
    <x v="101"/>
    <m/>
    <m/>
  </r>
  <r>
    <x v="25"/>
    <m/>
    <x v="2895"/>
    <x v="50"/>
    <x v="1701"/>
    <m/>
    <x v="101"/>
    <m/>
    <m/>
  </r>
  <r>
    <x v="26"/>
    <m/>
    <x v="2896"/>
    <x v="50"/>
    <x v="1701"/>
    <m/>
    <x v="101"/>
    <m/>
    <m/>
  </r>
  <r>
    <x v="27"/>
    <m/>
    <x v="2897"/>
    <x v="50"/>
    <x v="1701"/>
    <m/>
    <x v="101"/>
    <m/>
    <m/>
  </r>
  <r>
    <x v="33"/>
    <s v="Clifton Forge City"/>
    <x v="2898"/>
    <x v="50"/>
    <x v="1701"/>
    <m/>
    <x v="101"/>
    <m/>
    <m/>
  </r>
  <r>
    <x v="50"/>
    <s v="Nassau County"/>
    <x v="2899"/>
    <x v="51"/>
    <x v="593"/>
    <s v="Florida Platform"/>
    <x v="102"/>
    <m/>
    <s v="CENSARA_AVG"/>
  </r>
  <r>
    <x v="49"/>
    <s v="Sabine Parish"/>
    <x v="2900"/>
    <x v="49"/>
    <x v="1702"/>
    <s v="Louisiana-Mississippi Salt Basins"/>
    <x v="95"/>
    <s v="Louisiana-Mississippi Salt Basins"/>
    <s v="CENSARA_2012"/>
  </r>
  <r>
    <x v="48"/>
    <s v="Adams County"/>
    <x v="2901"/>
    <x v="48"/>
    <x v="81"/>
    <s v="Mid-Gulf Coast Basin"/>
    <x v="97"/>
    <s v="Western Gulf"/>
    <s v="CENSARA_EXTENSION"/>
  </r>
  <r>
    <x v="49"/>
    <s v="Concordia Parish"/>
    <x v="2902"/>
    <x v="49"/>
    <x v="1703"/>
    <s v="Louisiana-Mississippi Salt Basins"/>
    <x v="95"/>
    <s v="Louisiana-Mississippi Salt Basins"/>
    <s v="CENSARA_2012"/>
  </r>
  <r>
    <x v="49"/>
    <s v="Grant Parish"/>
    <x v="2903"/>
    <x v="49"/>
    <x v="52"/>
    <s v="Louisiana-Mississippi Salt Basins"/>
    <x v="95"/>
    <s v="Louisiana-Mississippi Salt Basins"/>
    <s v="CENSARA_2012"/>
  </r>
  <r>
    <x v="44"/>
    <s v="Nacogdoches County"/>
    <x v="2904"/>
    <x v="44"/>
    <x v="1704"/>
    <s v="East Texas Basin"/>
    <x v="99"/>
    <s v="East Texas Basin"/>
    <s v="CENSARA_2012"/>
  </r>
  <r>
    <x v="46"/>
    <s v="Thomas County"/>
    <x v="2905"/>
    <x v="46"/>
    <x v="717"/>
    <s v="S.GA Sedimentary Prov"/>
    <x v="96"/>
    <m/>
    <s v="CENSARA_AVG"/>
  </r>
  <r>
    <x v="44"/>
    <s v="McLennan County"/>
    <x v="2906"/>
    <x v="44"/>
    <x v="1705"/>
    <s v="Bend Arch-Fort Worth Basin"/>
    <x v="91"/>
    <s v="Bend Arch-Fort Worth Basin"/>
    <s v="CENSARA_2012"/>
  </r>
  <r>
    <x v="46"/>
    <s v="Grady County"/>
    <x v="2907"/>
    <x v="46"/>
    <x v="1446"/>
    <s v="S.GA Sedimentary Prov"/>
    <x v="96"/>
    <m/>
    <s v="CENSARA_AVG"/>
  </r>
  <r>
    <x v="44"/>
    <s v="Ward County"/>
    <x v="2908"/>
    <x v="44"/>
    <x v="92"/>
    <s v="Permian Basin"/>
    <x v="98"/>
    <s v="Permian Basin"/>
    <s v="CENSARA_2012"/>
  </r>
  <r>
    <x v="50"/>
    <s v="Nassau County"/>
    <x v="2899"/>
    <x v="51"/>
    <x v="593"/>
    <s v="Florida Platform"/>
    <x v="102"/>
    <m/>
    <s v="CENSARA_AVG"/>
  </r>
  <r>
    <x v="50"/>
    <s v="Nassau County"/>
    <x v="2899"/>
    <x v="51"/>
    <x v="593"/>
    <s v="Florida Platform"/>
    <x v="102"/>
    <m/>
    <s v="CENSARA_AVG"/>
  </r>
  <r>
    <x v="50"/>
    <s v="Nassau County"/>
    <x v="2899"/>
    <x v="51"/>
    <x v="593"/>
    <s v="Florida Platform"/>
    <x v="102"/>
    <m/>
    <s v="CENSARA_AVG"/>
  </r>
  <r>
    <x v="46"/>
    <s v="Decatur County"/>
    <x v="2909"/>
    <x v="46"/>
    <x v="854"/>
    <s v="S.GA Sedimentary Prov"/>
    <x v="96"/>
    <m/>
    <s v="CENSARA_AVG"/>
  </r>
  <r>
    <x v="47"/>
    <s v="Geneva County"/>
    <x v="2910"/>
    <x v="47"/>
    <x v="1706"/>
    <s v="S.GA Sedimentary Prov"/>
    <x v="96"/>
    <m/>
    <s v="CENSARA_AVG"/>
  </r>
  <r>
    <x v="44"/>
    <s v="Limestone County"/>
    <x v="2911"/>
    <x v="44"/>
    <x v="1438"/>
    <s v="East Texas Basin"/>
    <x v="99"/>
    <s v="East Texas Basin"/>
    <s v="CENSARA_2012"/>
  </r>
  <r>
    <x v="44"/>
    <s v="Crane County"/>
    <x v="2912"/>
    <x v="44"/>
    <x v="1707"/>
    <s v="Permian Basin"/>
    <x v="98"/>
    <s v="Permian Basin"/>
    <s v="CENSARA_2012"/>
  </r>
  <r>
    <x v="48"/>
    <s v="Franklin County"/>
    <x v="2913"/>
    <x v="48"/>
    <x v="108"/>
    <s v="Mid-Gulf Coast Basin"/>
    <x v="97"/>
    <s v="Western Gulf"/>
    <s v="CENSARA_EXTENSION"/>
  </r>
  <r>
    <x v="46"/>
    <s v="Echols County"/>
    <x v="2914"/>
    <x v="46"/>
    <x v="1708"/>
    <s v="S.GA Sedimentary Prov"/>
    <x v="96"/>
    <m/>
    <s v="CENSARA_AVG"/>
  </r>
  <r>
    <x v="44"/>
    <s v="Upton County"/>
    <x v="2915"/>
    <x v="44"/>
    <x v="1709"/>
    <s v="Permian Basin"/>
    <x v="98"/>
    <s v="Permian Basin"/>
    <s v="CENSARA_2012"/>
  </r>
  <r>
    <x v="48"/>
    <s v="Greene County"/>
    <x v="2916"/>
    <x v="48"/>
    <x v="430"/>
    <s v="Mid-Gulf Coast Basin"/>
    <x v="97"/>
    <s v="Western Gulf"/>
    <s v="CENSARA_EXTENSION"/>
  </r>
  <r>
    <x v="46"/>
    <s v="Seminole County"/>
    <x v="2917"/>
    <x v="46"/>
    <x v="1436"/>
    <s v="S.GA Sedimentary Prov"/>
    <x v="96"/>
    <m/>
    <s v="CENSARA_AVG"/>
  </r>
  <r>
    <x v="44"/>
    <s v="Tom Green County"/>
    <x v="2918"/>
    <x v="44"/>
    <x v="1710"/>
    <s v="Permian Basin"/>
    <x v="98"/>
    <s v="Permian Basin"/>
    <s v="CENSARA_2012"/>
  </r>
  <r>
    <x v="44"/>
    <s v="Reagan County"/>
    <x v="2919"/>
    <x v="44"/>
    <x v="1711"/>
    <s v="Permian Basin"/>
    <x v="98"/>
    <s v="Permian Basin"/>
    <s v="CENSARA_2012"/>
  </r>
  <r>
    <x v="47"/>
    <s v="Escambia County"/>
    <x v="2920"/>
    <x v="47"/>
    <x v="1712"/>
    <s v="Mid-Gulf Coast Basin"/>
    <x v="97"/>
    <s v="Western Gulf"/>
    <s v="CENSARA_EXTENSION"/>
  </r>
  <r>
    <x v="48"/>
    <s v="Perry County"/>
    <x v="2921"/>
    <x v="48"/>
    <x v="691"/>
    <s v="Mid-Gulf Coast Basin"/>
    <x v="97"/>
    <s v="Western Gulf"/>
    <s v="CENSARA_EXTENSION"/>
  </r>
  <r>
    <x v="44"/>
    <s v="Mills County"/>
    <x v="2922"/>
    <x v="44"/>
    <x v="831"/>
    <s v="Bend Arch-Fort Worth Basin"/>
    <x v="91"/>
    <s v="Bend Arch-Fort Worth Basin"/>
    <s v="CENSARA_2012"/>
  </r>
  <r>
    <x v="50"/>
    <s v="Nassau County"/>
    <x v="2899"/>
    <x v="51"/>
    <x v="593"/>
    <s v="Florida Platform"/>
    <x v="102"/>
    <m/>
    <s v="CENSARA_AVG"/>
  </r>
  <r>
    <x v="48"/>
    <s v="Forrest County"/>
    <x v="2923"/>
    <x v="48"/>
    <x v="1713"/>
    <s v="Mid-Gulf Coast Basin"/>
    <x v="97"/>
    <s v="Western Gulf"/>
    <s v="CENSARA_EXTENSION"/>
  </r>
  <r>
    <x v="47"/>
    <s v="Baldwin County"/>
    <x v="2924"/>
    <x v="47"/>
    <x v="1551"/>
    <s v="Mid-Gulf Coast Basin"/>
    <x v="97"/>
    <s v="Western Gulf"/>
    <s v="CENSARA_EXTENSION"/>
  </r>
  <r>
    <x v="44"/>
    <s v="Coryell County"/>
    <x v="2925"/>
    <x v="44"/>
    <x v="1714"/>
    <s v="Bend Arch-Fort Worth Basin"/>
    <x v="91"/>
    <s v="Bend Arch-Fort Worth Basin"/>
    <s v="CENSARA_2012"/>
  </r>
  <r>
    <x v="50"/>
    <s v="Duval County"/>
    <x v="2926"/>
    <x v="51"/>
    <x v="1715"/>
    <s v="Florida Platform"/>
    <x v="102"/>
    <m/>
    <s v="CENSARA_AVG"/>
  </r>
  <r>
    <x v="50"/>
    <s v="Duval County"/>
    <x v="2926"/>
    <x v="51"/>
    <x v="1715"/>
    <s v="Florida Platform"/>
    <x v="102"/>
    <m/>
    <s v="CENSARA_AVG"/>
  </r>
  <r>
    <x v="48"/>
    <s v="Lamar County"/>
    <x v="2927"/>
    <x v="48"/>
    <x v="1527"/>
    <s v="Mid-Gulf Coast Basin"/>
    <x v="97"/>
    <s v="Western Gulf"/>
    <s v="CENSARA_EXTENSION"/>
  </r>
  <r>
    <x v="48"/>
    <s v="Marion County"/>
    <x v="2928"/>
    <x v="48"/>
    <x v="152"/>
    <s v="Mid-Gulf Coast Basin"/>
    <x v="97"/>
    <s v="Western Gulf"/>
    <s v="CENSARA_EXTENSION"/>
  </r>
  <r>
    <x v="44"/>
    <s v="San Augustine County"/>
    <x v="2929"/>
    <x v="44"/>
    <x v="1716"/>
    <s v="East Texas Basin"/>
    <x v="99"/>
    <s v="East Texas Basin"/>
    <s v="CENSARA_2012"/>
  </r>
  <r>
    <x v="50"/>
    <s v="Duval County"/>
    <x v="2926"/>
    <x v="51"/>
    <x v="1715"/>
    <s v="Florida Platform"/>
    <x v="102"/>
    <m/>
    <s v="CENSARA_AVG"/>
  </r>
  <r>
    <x v="50"/>
    <s v="Jackson County"/>
    <x v="2930"/>
    <x v="51"/>
    <x v="331"/>
    <s v="S.GA Sedimentary Prov"/>
    <x v="96"/>
    <m/>
    <s v="CENSARA_AVG"/>
  </r>
  <r>
    <x v="50"/>
    <s v="Duval County"/>
    <x v="2926"/>
    <x v="51"/>
    <x v="1715"/>
    <s v="Florida Platform"/>
    <x v="102"/>
    <m/>
    <s v="CENSARA_AVG"/>
  </r>
  <r>
    <x v="44"/>
    <s v="Leon County"/>
    <x v="2931"/>
    <x v="44"/>
    <x v="1717"/>
    <s v="East Texas Basin"/>
    <x v="99"/>
    <s v="East Texas Basin"/>
    <s v="CENSARA_2012"/>
  </r>
  <r>
    <x v="44"/>
    <s v="Sabine County"/>
    <x v="2932"/>
    <x v="44"/>
    <x v="1702"/>
    <s v="East Texas Basin"/>
    <x v="99"/>
    <s v="East Texas Basin"/>
    <s v="CENSARA_2012"/>
  </r>
  <r>
    <x v="50"/>
    <s v="Duval County"/>
    <x v="2926"/>
    <x v="51"/>
    <x v="1715"/>
    <s v="Florida Platform"/>
    <x v="102"/>
    <m/>
    <s v="CENSARA_AVG"/>
  </r>
  <r>
    <x v="44"/>
    <s v="Concho County"/>
    <x v="2933"/>
    <x v="44"/>
    <x v="1718"/>
    <s v="Bend Arch-Fort Worth Basin"/>
    <x v="91"/>
    <s v="Bend Arch-Fort Worth Basin"/>
    <s v="CENSARA_2012"/>
  </r>
  <r>
    <x v="50"/>
    <s v="Holmes County"/>
    <x v="2934"/>
    <x v="51"/>
    <x v="776"/>
    <s v="S.GA Sedimentary Prov"/>
    <x v="96"/>
    <m/>
    <s v="CENSARA_AVG"/>
  </r>
  <r>
    <x v="44"/>
    <s v="Irion County"/>
    <x v="2935"/>
    <x v="44"/>
    <x v="1719"/>
    <s v="Permian Basin"/>
    <x v="98"/>
    <s v="Permian Basin"/>
    <s v="CENSARA_2012"/>
  </r>
  <r>
    <x v="44"/>
    <s v="Houston County"/>
    <x v="2936"/>
    <x v="44"/>
    <x v="514"/>
    <s v="East Texas Basin"/>
    <x v="99"/>
    <s v="East Texas Basin"/>
    <s v="CENSARA_2012"/>
  </r>
  <r>
    <x v="49"/>
    <s v="Rapides Parish"/>
    <x v="2937"/>
    <x v="49"/>
    <x v="1720"/>
    <s v="Western Gulf"/>
    <x v="103"/>
    <s v="Western Gulf"/>
    <s v="CENSARA_2012"/>
  </r>
  <r>
    <x v="50"/>
    <s v="Baker County"/>
    <x v="2938"/>
    <x v="51"/>
    <x v="237"/>
    <s v="Florida Platform"/>
    <x v="102"/>
    <m/>
    <s v="CENSARA_AVG"/>
  </r>
  <r>
    <x v="50"/>
    <s v="Duval County"/>
    <x v="2926"/>
    <x v="51"/>
    <x v="1715"/>
    <s v="Florida Platform"/>
    <x v="102"/>
    <m/>
    <s v="CENSARA_AVG"/>
  </r>
  <r>
    <x v="50"/>
    <s v="Columbia County"/>
    <x v="2939"/>
    <x v="51"/>
    <x v="100"/>
    <s v="Florida Platform"/>
    <x v="102"/>
    <m/>
    <s v="CENSARA_AVG"/>
  </r>
  <r>
    <x v="48"/>
    <s v="Walthall County"/>
    <x v="2940"/>
    <x v="48"/>
    <x v="1721"/>
    <s v="Mid-Gulf Coast Basin"/>
    <x v="97"/>
    <s v="Western Gulf"/>
    <s v="CENSARA_EXTENSION"/>
  </r>
  <r>
    <x v="50"/>
    <s v="Hamilton County"/>
    <x v="2941"/>
    <x v="51"/>
    <x v="283"/>
    <s v="Florida Platform"/>
    <x v="102"/>
    <m/>
    <s v="CENSARA_AVG"/>
  </r>
  <r>
    <x v="48"/>
    <s v="Pike County"/>
    <x v="2942"/>
    <x v="48"/>
    <x v="561"/>
    <s v="Mid-Gulf Coast Basin"/>
    <x v="97"/>
    <s v="Western Gulf"/>
    <s v="CENSARA_EXTENSION"/>
  </r>
  <r>
    <x v="50"/>
    <s v="Walton County"/>
    <x v="2943"/>
    <x v="51"/>
    <x v="1503"/>
    <s v="Mid-Gulf Coast Basin"/>
    <x v="97"/>
    <s v="Western Gulf"/>
    <s v="CENSARA_EXTENSION"/>
  </r>
  <r>
    <x v="47"/>
    <s v="Mobile County"/>
    <x v="2944"/>
    <x v="47"/>
    <x v="1722"/>
    <s v="Mid-Gulf Coast Basin"/>
    <x v="97"/>
    <s v="Western Gulf"/>
    <s v="CENSARA_EXTENSION"/>
  </r>
  <r>
    <x v="50"/>
    <s v="Duval County"/>
    <x v="2926"/>
    <x v="51"/>
    <x v="1715"/>
    <s v="Florida Platform"/>
    <x v="102"/>
    <m/>
    <s v="CENSARA_AVG"/>
  </r>
  <r>
    <x v="44"/>
    <s v="Angelina County"/>
    <x v="2945"/>
    <x v="44"/>
    <x v="1723"/>
    <s v="East Texas Basin"/>
    <x v="99"/>
    <s v="East Texas Basin"/>
    <s v="CENSARA_2012"/>
  </r>
  <r>
    <x v="44"/>
    <s v="Pecos County"/>
    <x v="2946"/>
    <x v="44"/>
    <x v="1724"/>
    <s v="Permian Basin"/>
    <x v="98"/>
    <s v="Permian Basin"/>
    <s v="CENSARA_2012"/>
  </r>
  <r>
    <x v="48"/>
    <s v="Amite County"/>
    <x v="2947"/>
    <x v="48"/>
    <x v="1725"/>
    <s v="Mid-Gulf Coast Basin"/>
    <x v="97"/>
    <s v="Western Gulf"/>
    <s v="CENSARA_EXTENSION"/>
  </r>
  <r>
    <x v="50"/>
    <s v="Duval County"/>
    <x v="2926"/>
    <x v="51"/>
    <x v="1715"/>
    <s v="Florida Platform"/>
    <x v="102"/>
    <m/>
    <s v="CENSARA_AVG"/>
  </r>
  <r>
    <x v="48"/>
    <s v="Wilkinson County"/>
    <x v="2948"/>
    <x v="48"/>
    <x v="1569"/>
    <s v="Mid-Gulf Coast Basin"/>
    <x v="97"/>
    <s v="Western Gulf"/>
    <s v="CENSARA_EXTENSION"/>
  </r>
  <r>
    <x v="44"/>
    <s v="McCulloch County"/>
    <x v="2949"/>
    <x v="44"/>
    <x v="1726"/>
    <s v="Bend Arch-Fort Worth Basin"/>
    <x v="91"/>
    <s v="Bend Arch-Fort Worth Basin"/>
    <s v="CENSARA_2012"/>
  </r>
  <r>
    <x v="50"/>
    <s v="Okaloosa County"/>
    <x v="2950"/>
    <x v="51"/>
    <x v="1727"/>
    <s v="Mid-Gulf Coast Basin"/>
    <x v="97"/>
    <s v="Western Gulf"/>
    <s v="CENSARA_EXTENSION"/>
  </r>
  <r>
    <x v="50"/>
    <s v="Madison County"/>
    <x v="2951"/>
    <x v="51"/>
    <x v="241"/>
    <s v="Florida Platform"/>
    <x v="102"/>
    <m/>
    <s v="CENSARA_AVG"/>
  </r>
  <r>
    <x v="44"/>
    <s v="Falls County"/>
    <x v="2952"/>
    <x v="44"/>
    <x v="1728"/>
    <s v="East Texas Basin"/>
    <x v="99"/>
    <s v="East Texas Basin"/>
    <s v="CENSARA_2012"/>
  </r>
  <r>
    <x v="44"/>
    <s v="San Saba County"/>
    <x v="2953"/>
    <x v="44"/>
    <x v="1729"/>
    <s v="Bend Arch-Fort Worth Basin"/>
    <x v="91"/>
    <s v="Bend Arch-Fort Worth Basin"/>
    <s v="CENSARA_2012"/>
  </r>
  <r>
    <x v="50"/>
    <s v="Jefferson County"/>
    <x v="2954"/>
    <x v="51"/>
    <x v="34"/>
    <s v="S.GA Sedimentary Prov"/>
    <x v="96"/>
    <m/>
    <s v="CENSARA_AVG"/>
  </r>
  <r>
    <x v="50"/>
    <s v="Santa Rosa County"/>
    <x v="2955"/>
    <x v="51"/>
    <x v="1730"/>
    <s v="Mid-Gulf Coast Basin"/>
    <x v="97"/>
    <s v="Western Gulf"/>
    <s v="CENSARA_EXTENSION"/>
  </r>
  <r>
    <x v="50"/>
    <s v="Leon County"/>
    <x v="2956"/>
    <x v="51"/>
    <x v="1717"/>
    <s v="S.GA Sedimentary Prov"/>
    <x v="96"/>
    <m/>
    <s v="CENSARA_AVG"/>
  </r>
  <r>
    <x v="44"/>
    <s v="Lampasas County"/>
    <x v="2957"/>
    <x v="44"/>
    <x v="1731"/>
    <s v="Bend Arch-Fort Worth Basin"/>
    <x v="91"/>
    <s v="Bend Arch-Fort Worth Basin"/>
    <s v="CENSARA_2012"/>
  </r>
  <r>
    <x v="49"/>
    <s v="Avoyelles Parish"/>
    <x v="2958"/>
    <x v="49"/>
    <x v="1732"/>
    <s v="Western Gulf"/>
    <x v="103"/>
    <s v="Western Gulf"/>
    <s v="CENSARA_2012"/>
  </r>
  <r>
    <x v="50"/>
    <s v="Escambia County"/>
    <x v="2959"/>
    <x v="51"/>
    <x v="1712"/>
    <s v="Mid-Gulf Coast Basin"/>
    <x v="97"/>
    <s v="Western Gulf"/>
    <s v="CENSARA_EXTENSION"/>
  </r>
  <r>
    <x v="50"/>
    <s v="Washington County"/>
    <x v="2960"/>
    <x v="51"/>
    <x v="91"/>
    <s v="S.GA Sedimentary Prov"/>
    <x v="96"/>
    <m/>
    <s v="CENSARA_AVG"/>
  </r>
  <r>
    <x v="50"/>
    <s v="Gadsden County"/>
    <x v="2961"/>
    <x v="51"/>
    <x v="1733"/>
    <s v="S.GA Sedimentary Prov"/>
    <x v="96"/>
    <m/>
    <s v="CENSARA_AVG"/>
  </r>
  <r>
    <x v="49"/>
    <s v="Vernon Parish"/>
    <x v="2962"/>
    <x v="49"/>
    <x v="527"/>
    <s v="Western Gulf"/>
    <x v="103"/>
    <s v="Western Gulf"/>
    <s v="CENSARA_2012"/>
  </r>
  <r>
    <x v="50"/>
    <s v="St. Johns County"/>
    <x v="2963"/>
    <x v="51"/>
    <x v="1734"/>
    <s v="Florida Platform"/>
    <x v="102"/>
    <m/>
    <s v="CENSARA_AVG"/>
  </r>
  <r>
    <x v="44"/>
    <s v="Trinity County"/>
    <x v="2964"/>
    <x v="44"/>
    <x v="509"/>
    <s v="Western Gulf"/>
    <x v="103"/>
    <s v="Western Gulf"/>
    <s v="CENSARA_2012"/>
  </r>
  <r>
    <x v="44"/>
    <s v="Robertson County"/>
    <x v="2965"/>
    <x v="44"/>
    <x v="1048"/>
    <s v="East Texas Basin"/>
    <x v="99"/>
    <s v="East Texas Basin"/>
    <s v="CENSARA_2012"/>
  </r>
  <r>
    <x v="50"/>
    <s v="Suwannee County"/>
    <x v="2966"/>
    <x v="51"/>
    <x v="1735"/>
    <s v="Florida Platform"/>
    <x v="102"/>
    <m/>
    <s v="CENSARA_AVG"/>
  </r>
  <r>
    <x v="44"/>
    <s v="Jeff Davis County"/>
    <x v="2967"/>
    <x v="44"/>
    <x v="1643"/>
    <s v="Permian Basin"/>
    <x v="98"/>
    <s v="Permian Basin"/>
    <s v="CENSARA_2012"/>
  </r>
  <r>
    <x v="48"/>
    <s v="George County"/>
    <x v="2968"/>
    <x v="48"/>
    <x v="1736"/>
    <s v="Mid-Gulf Coast Basin"/>
    <x v="97"/>
    <s v="Western Gulf"/>
    <s v="CENSARA_EXTENSION"/>
  </r>
  <r>
    <x v="44"/>
    <s v="Bell County"/>
    <x v="2969"/>
    <x v="44"/>
    <x v="1243"/>
    <s v="Western Gulf"/>
    <x v="103"/>
    <s v="Western Gulf"/>
    <s v="CENSARA_2012"/>
  </r>
  <r>
    <x v="50"/>
    <s v="Clay County"/>
    <x v="2970"/>
    <x v="51"/>
    <x v="206"/>
    <s v="Florida Platform"/>
    <x v="102"/>
    <m/>
    <s v="CENSARA_AVG"/>
  </r>
  <r>
    <x v="50"/>
    <s v="Liberty County"/>
    <x v="2971"/>
    <x v="51"/>
    <x v="54"/>
    <s v="S.GA Sedimentary Prov"/>
    <x v="96"/>
    <m/>
    <s v="CENSARA_AVG"/>
  </r>
  <r>
    <x v="50"/>
    <s v="Calhoun County"/>
    <x v="2972"/>
    <x v="51"/>
    <x v="611"/>
    <s v="S.GA Sedimentary Prov"/>
    <x v="96"/>
    <m/>
    <s v="CENSARA_AVG"/>
  </r>
  <r>
    <x v="48"/>
    <s v="Pearl River County"/>
    <x v="2973"/>
    <x v="48"/>
    <x v="1737"/>
    <s v="Mid-Gulf Coast Basin"/>
    <x v="97"/>
    <s v="Western Gulf"/>
    <s v="CENSARA_EXTENSION"/>
  </r>
  <r>
    <x v="49"/>
    <s v="Washington Parish"/>
    <x v="2974"/>
    <x v="49"/>
    <x v="91"/>
    <s v="Western Gulf"/>
    <x v="103"/>
    <s v="Western Gulf"/>
    <s v="CENSARA_2012"/>
  </r>
  <r>
    <x v="44"/>
    <s v="Newton County"/>
    <x v="2975"/>
    <x v="44"/>
    <x v="782"/>
    <s v="Western Gulf"/>
    <x v="103"/>
    <s v="Western Gulf"/>
    <s v="CENSARA_2012"/>
  </r>
  <r>
    <x v="44"/>
    <s v="Crockett County"/>
    <x v="2976"/>
    <x v="44"/>
    <x v="1375"/>
    <s v="Permian Basin"/>
    <x v="98"/>
    <s v="Permian Basin"/>
    <s v="CENSARA_2012"/>
  </r>
  <r>
    <x v="48"/>
    <s v="Stone County"/>
    <x v="2977"/>
    <x v="48"/>
    <x v="1308"/>
    <s v="Mid-Gulf Coast Basin"/>
    <x v="97"/>
    <s v="Western Gulf"/>
    <s v="CENSARA_EXTENSION"/>
  </r>
  <r>
    <x v="49"/>
    <s v="Tangipahoa Parish"/>
    <x v="2978"/>
    <x v="49"/>
    <x v="1738"/>
    <s v="Western Gulf"/>
    <x v="103"/>
    <s v="Western Gulf"/>
    <s v="CENSARA_2012"/>
  </r>
  <r>
    <x v="50"/>
    <s v="Bradford County"/>
    <x v="2979"/>
    <x v="51"/>
    <x v="547"/>
    <s v="Florida Platform"/>
    <x v="102"/>
    <m/>
    <s v="CENSARA_AVG"/>
  </r>
  <r>
    <x v="50"/>
    <s v="Bay County"/>
    <x v="2980"/>
    <x v="51"/>
    <x v="428"/>
    <s v="S.GA Sedimentary Prov"/>
    <x v="96"/>
    <m/>
    <s v="CENSARA_AVG"/>
  </r>
  <r>
    <x v="44"/>
    <s v="Jasper County"/>
    <x v="2981"/>
    <x v="44"/>
    <x v="741"/>
    <s v="Western Gulf"/>
    <x v="103"/>
    <s v="Western Gulf"/>
    <s v="CENSARA_2012"/>
  </r>
  <r>
    <x v="49"/>
    <s v="St. Helena Parish"/>
    <x v="2982"/>
    <x v="49"/>
    <x v="1739"/>
    <s v="Western Gulf"/>
    <x v="103"/>
    <s v="Western Gulf"/>
    <s v="CENSARA_2012"/>
  </r>
  <r>
    <x v="50"/>
    <s v="Union County"/>
    <x v="2983"/>
    <x v="51"/>
    <x v="171"/>
    <s v="Florida Platform"/>
    <x v="102"/>
    <m/>
    <s v="CENSARA_AVG"/>
  </r>
  <r>
    <x v="49"/>
    <s v="West Feliciana Parish"/>
    <x v="2984"/>
    <x v="49"/>
    <x v="1740"/>
    <s v="Western Gulf"/>
    <x v="103"/>
    <s v="Western Gulf"/>
    <s v="CENSARA_2012"/>
  </r>
  <r>
    <x v="49"/>
    <s v="East Feliciana Parish"/>
    <x v="2985"/>
    <x v="49"/>
    <x v="1741"/>
    <s v="Western Gulf"/>
    <x v="103"/>
    <s v="Western Gulf"/>
    <s v="CENSARA_2012"/>
  </r>
  <r>
    <x v="50"/>
    <s v="Taylor County"/>
    <x v="2986"/>
    <x v="51"/>
    <x v="332"/>
    <s v="Florida Platform"/>
    <x v="102"/>
    <m/>
    <s v="CENSARA_AVG"/>
  </r>
  <r>
    <x v="44"/>
    <s v="Polk County"/>
    <x v="2987"/>
    <x v="44"/>
    <x v="133"/>
    <s v="Western Gulf"/>
    <x v="103"/>
    <s v="Western Gulf"/>
    <s v="CENSARA_2012"/>
  </r>
  <r>
    <x v="44"/>
    <s v="Schleicher County"/>
    <x v="2988"/>
    <x v="44"/>
    <x v="1742"/>
    <s v="Permian Basin"/>
    <x v="98"/>
    <s v="Permian Basin"/>
    <s v="CENSARA_2012"/>
  </r>
  <r>
    <x v="49"/>
    <s v="West Feliciana Parish"/>
    <x v="2984"/>
    <x v="49"/>
    <x v="1740"/>
    <s v="Western Gulf"/>
    <x v="103"/>
    <s v="Western Gulf"/>
    <s v="CENSARA_2012"/>
  </r>
  <r>
    <x v="50"/>
    <s v="Lafayette County"/>
    <x v="2989"/>
    <x v="51"/>
    <x v="613"/>
    <s v="Florida Platform"/>
    <x v="102"/>
    <m/>
    <s v="CENSARA_AVG"/>
  </r>
  <r>
    <x v="49"/>
    <s v="Pointe Coupee Parish"/>
    <x v="2990"/>
    <x v="49"/>
    <x v="1743"/>
    <s v="Western Gulf"/>
    <x v="103"/>
    <s v="Western Gulf"/>
    <s v="CENSARA_2012"/>
  </r>
  <r>
    <x v="44"/>
    <s v="Menard County"/>
    <x v="2991"/>
    <x v="44"/>
    <x v="933"/>
    <s v="Bend Arch-Fort Worth Basin"/>
    <x v="91"/>
    <s v="Bend Arch-Fort Worth Basin"/>
    <s v="CENSARA_2012"/>
  </r>
  <r>
    <x v="44"/>
    <s v="Milam County"/>
    <x v="2992"/>
    <x v="44"/>
    <x v="1744"/>
    <s v="Western Gulf"/>
    <x v="103"/>
    <s v="Western Gulf"/>
    <s v="CENSARA_2012"/>
  </r>
  <r>
    <x v="44"/>
    <s v="Madison County"/>
    <x v="2993"/>
    <x v="44"/>
    <x v="241"/>
    <s v="Western Gulf"/>
    <x v="103"/>
    <s v="Western Gulf"/>
    <s v="CENSARA_2012"/>
  </r>
  <r>
    <x v="49"/>
    <s v="Evangeline Parish"/>
    <x v="2994"/>
    <x v="49"/>
    <x v="1745"/>
    <s v="Western Gulf"/>
    <x v="103"/>
    <s v="Western Gulf"/>
    <s v="CENSARA_2012"/>
  </r>
  <r>
    <x v="44"/>
    <s v="Tyler County"/>
    <x v="2995"/>
    <x v="44"/>
    <x v="886"/>
    <s v="Western Gulf"/>
    <x v="103"/>
    <s v="Western Gulf"/>
    <s v="CENSARA_2012"/>
  </r>
  <r>
    <x v="48"/>
    <s v="Jackson County"/>
    <x v="2996"/>
    <x v="48"/>
    <x v="331"/>
    <s v="Mid-Gulf Coast Basin"/>
    <x v="97"/>
    <s v="Western Gulf"/>
    <s v="CENSARA_EXTENSION"/>
  </r>
  <r>
    <x v="50"/>
    <s v="Wakulla County"/>
    <x v="2997"/>
    <x v="51"/>
    <x v="1746"/>
    <s v="S.GA Sedimentary Prov"/>
    <x v="96"/>
    <m/>
    <s v="CENSARA_AVG"/>
  </r>
  <r>
    <x v="44"/>
    <s v="Walker County"/>
    <x v="2998"/>
    <x v="44"/>
    <x v="1425"/>
    <s v="Western Gulf"/>
    <x v="103"/>
    <s v="Western Gulf"/>
    <s v="CENSARA_2012"/>
  </r>
  <r>
    <x v="47"/>
    <s v="Mobile County"/>
    <x v="2944"/>
    <x v="47"/>
    <x v="1722"/>
    <s v="Mid-Gulf Coast Basin"/>
    <x v="97"/>
    <s v="Western Gulf"/>
    <s v="CENSARA_EXTENSION"/>
  </r>
  <r>
    <x v="44"/>
    <s v="Burnet County"/>
    <x v="2999"/>
    <x v="44"/>
    <x v="1747"/>
    <s v="Bend Arch-Fort Worth Basin"/>
    <x v="91"/>
    <s v="Bend Arch-Fort Worth Basin"/>
    <s v="CENSARA_2012"/>
  </r>
  <r>
    <x v="48"/>
    <s v="Harrison County"/>
    <x v="3000"/>
    <x v="48"/>
    <x v="756"/>
    <s v="Mid-Gulf Coast Basin"/>
    <x v="97"/>
    <s v="Western Gulf"/>
    <s v="CENSARA_EXTENSION"/>
  </r>
  <r>
    <x v="49"/>
    <s v="Allen Parish"/>
    <x v="3001"/>
    <x v="49"/>
    <x v="752"/>
    <s v="Western Gulf"/>
    <x v="103"/>
    <s v="Western Gulf"/>
    <s v="CENSARA_2012"/>
  </r>
  <r>
    <x v="44"/>
    <s v="Brazos County"/>
    <x v="3002"/>
    <x v="44"/>
    <x v="1748"/>
    <s v="Western Gulf"/>
    <x v="103"/>
    <s v="Western Gulf"/>
    <s v="CENSARA_2012"/>
  </r>
  <r>
    <x v="49"/>
    <s v="St. Landry Parish"/>
    <x v="3003"/>
    <x v="49"/>
    <x v="1749"/>
    <s v="Western Gulf"/>
    <x v="103"/>
    <s v="Western Gulf"/>
    <s v="CENSARA_2012"/>
  </r>
  <r>
    <x v="50"/>
    <s v="Putnam County"/>
    <x v="3004"/>
    <x v="51"/>
    <x v="545"/>
    <s v="Florida Platform"/>
    <x v="102"/>
    <m/>
    <s v="CENSARA_AVG"/>
  </r>
  <r>
    <x v="44"/>
    <s v="Mason County"/>
    <x v="3005"/>
    <x v="44"/>
    <x v="45"/>
    <s v="Bend Arch-Fort Worth Basin"/>
    <x v="91"/>
    <s v="Bend Arch-Fort Worth Basin"/>
    <s v="CENSARA_2012"/>
  </r>
  <r>
    <x v="49"/>
    <s v="Beauregard Parish"/>
    <x v="3006"/>
    <x v="49"/>
    <x v="1750"/>
    <s v="Western Gulf"/>
    <x v="103"/>
    <s v="Western Gulf"/>
    <s v="CENSARA_2012"/>
  </r>
  <r>
    <x v="50"/>
    <s v="Alachua County"/>
    <x v="3007"/>
    <x v="51"/>
    <x v="1751"/>
    <s v="Florida Platform"/>
    <x v="102"/>
    <m/>
    <s v="CENSARA_AVG"/>
  </r>
  <r>
    <x v="50"/>
    <s v="Okaloosa County"/>
    <x v="2950"/>
    <x v="51"/>
    <x v="1727"/>
    <s v="Mid-Gulf Coast Basin"/>
    <x v="97"/>
    <s v="Western Gulf"/>
    <s v="CENSARA_EXTENSION"/>
  </r>
  <r>
    <x v="44"/>
    <s v="Presidio County"/>
    <x v="3008"/>
    <x v="44"/>
    <x v="1752"/>
    <s v="Permian Basin"/>
    <x v="98"/>
    <s v="Permian Basin"/>
    <s v="CENSARA_2012"/>
  </r>
  <r>
    <x v="44"/>
    <s v="Llano County"/>
    <x v="3009"/>
    <x v="44"/>
    <x v="1753"/>
    <s v="Bend Arch-Fort Worth Basin"/>
    <x v="91"/>
    <s v="Bend Arch-Fort Worth Basin"/>
    <s v="CENSARA_2012"/>
  </r>
  <r>
    <x v="49"/>
    <s v="St. Tammany Parish"/>
    <x v="3010"/>
    <x v="49"/>
    <x v="1754"/>
    <s v="Western Gulf"/>
    <x v="103"/>
    <s v="Western Gulf"/>
    <s v="CENSARA_2012"/>
  </r>
  <r>
    <x v="48"/>
    <s v="Hancock County"/>
    <x v="3011"/>
    <x v="48"/>
    <x v="118"/>
    <s v="Mid-Gulf Coast Basin"/>
    <x v="97"/>
    <s v="Western Gulf"/>
    <s v="CENSARA_EXTENSION"/>
  </r>
  <r>
    <x v="44"/>
    <s v="San Jacinto County"/>
    <x v="3012"/>
    <x v="44"/>
    <x v="1755"/>
    <s v="Western Gulf"/>
    <x v="103"/>
    <s v="Western Gulf"/>
    <s v="CENSARA_2012"/>
  </r>
  <r>
    <x v="50"/>
    <s v="Okaloosa County"/>
    <x v="2950"/>
    <x v="51"/>
    <x v="1727"/>
    <s v="Mid-Gulf Coast Basin"/>
    <x v="97"/>
    <s v="Western Gulf"/>
    <s v="CENSARA_EXTENSION"/>
  </r>
  <r>
    <x v="44"/>
    <s v="Williamson County"/>
    <x v="3013"/>
    <x v="44"/>
    <x v="1196"/>
    <s v="Western Gulf"/>
    <x v="103"/>
    <s v="Western Gulf"/>
    <s v="CENSARA_2012"/>
  </r>
  <r>
    <x v="50"/>
    <s v="Putnam County"/>
    <x v="3004"/>
    <x v="51"/>
    <x v="545"/>
    <s v="Florida Platform"/>
    <x v="102"/>
    <m/>
    <s v="CENSARA_AVG"/>
  </r>
  <r>
    <x v="49"/>
    <s v="East Baton Rouge Parish"/>
    <x v="3014"/>
    <x v="49"/>
    <x v="1756"/>
    <s v="Western Gulf"/>
    <x v="103"/>
    <s v="Western Gulf"/>
    <s v="CENSARA_2012"/>
  </r>
  <r>
    <x v="50"/>
    <s v="Gilchrist County"/>
    <x v="3015"/>
    <x v="51"/>
    <x v="1757"/>
    <s v="Florida Platform"/>
    <x v="102"/>
    <m/>
    <s v="CENSARA_AVG"/>
  </r>
  <r>
    <x v="50"/>
    <s v="Santa Rosa County"/>
    <x v="2955"/>
    <x v="51"/>
    <x v="1730"/>
    <s v="Mid-Gulf Coast Basin"/>
    <x v="97"/>
    <s v="Western Gulf"/>
    <s v="CENSARA_EXTENSION"/>
  </r>
  <r>
    <x v="50"/>
    <s v="Wakulla County"/>
    <x v="2997"/>
    <x v="51"/>
    <x v="1746"/>
    <s v="S.GA Sedimentary Prov"/>
    <x v="96"/>
    <m/>
    <s v="CENSARA_AVG"/>
  </r>
  <r>
    <x v="50"/>
    <s v="Escambia County"/>
    <x v="2959"/>
    <x v="51"/>
    <x v="1712"/>
    <s v="Mid-Gulf Coast Basin"/>
    <x v="97"/>
    <s v="Western Gulf"/>
    <s v="CENSARA_EXTENSION"/>
  </r>
  <r>
    <x v="50"/>
    <s v="Gulf County"/>
    <x v="3016"/>
    <x v="51"/>
    <x v="1758"/>
    <s v="S.GA Sedimentary Prov"/>
    <x v="96"/>
    <m/>
    <s v="CENSARA_AVG"/>
  </r>
  <r>
    <x v="44"/>
    <s v="Grimes County"/>
    <x v="3017"/>
    <x v="44"/>
    <x v="1759"/>
    <s v="Western Gulf"/>
    <x v="103"/>
    <s v="Western Gulf"/>
    <s v="CENSARA_2012"/>
  </r>
  <r>
    <x v="50"/>
    <s v="Wakulla County"/>
    <x v="2997"/>
    <x v="51"/>
    <x v="1746"/>
    <s v="S.GA Sedimentary Prov"/>
    <x v="96"/>
    <m/>
    <s v="CENSARA_AVG"/>
  </r>
  <r>
    <x v="50"/>
    <s v="Flagler County"/>
    <x v="3018"/>
    <x v="51"/>
    <x v="1760"/>
    <s v="Florida Platform"/>
    <x v="102"/>
    <m/>
    <s v="CENSARA_AVG"/>
  </r>
  <r>
    <x v="50"/>
    <s v="Wakulla County"/>
    <x v="2997"/>
    <x v="51"/>
    <x v="1746"/>
    <s v="S.GA Sedimentary Prov"/>
    <x v="96"/>
    <m/>
    <s v="CENSARA_AVG"/>
  </r>
  <r>
    <x v="44"/>
    <s v="Brewster County"/>
    <x v="3019"/>
    <x v="44"/>
    <x v="1761"/>
    <s v="Marathon Thrust Belt"/>
    <x v="104"/>
    <s v="Marathon Thrust Belt"/>
    <s v="CENSARA_2012"/>
  </r>
  <r>
    <x v="50"/>
    <s v="Wakulla County"/>
    <x v="2997"/>
    <x v="51"/>
    <x v="1746"/>
    <s v="S.GA Sedimentary Prov"/>
    <x v="96"/>
    <m/>
    <s v="CENSARA_AVG"/>
  </r>
  <r>
    <x v="49"/>
    <s v="Livingston Parish"/>
    <x v="3020"/>
    <x v="49"/>
    <x v="454"/>
    <s v="Western Gulf"/>
    <x v="103"/>
    <s v="Western Gulf"/>
    <s v="CENSARA_2012"/>
  </r>
  <r>
    <x v="50"/>
    <s v="Wakulla County"/>
    <x v="2997"/>
    <x v="51"/>
    <x v="1746"/>
    <s v="S.GA Sedimentary Prov"/>
    <x v="96"/>
    <m/>
    <s v="CENSARA_AVG"/>
  </r>
  <r>
    <x v="50"/>
    <s v="Wakulla County"/>
    <x v="2997"/>
    <x v="51"/>
    <x v="1746"/>
    <s v="S.GA Sedimentary Prov"/>
    <x v="96"/>
    <m/>
    <s v="CENSARA_AVG"/>
  </r>
  <r>
    <x v="50"/>
    <s v="Wakulla County"/>
    <x v="2997"/>
    <x v="51"/>
    <x v="1746"/>
    <s v="S.GA Sedimentary Prov"/>
    <x v="96"/>
    <m/>
    <s v="CENSARA_AVG"/>
  </r>
  <r>
    <x v="50"/>
    <s v="Wakulla County"/>
    <x v="2997"/>
    <x v="51"/>
    <x v="1746"/>
    <s v="S.GA Sedimentary Prov"/>
    <x v="96"/>
    <m/>
    <s v="CENSARA_AVG"/>
  </r>
  <r>
    <x v="50"/>
    <s v="Taylor County"/>
    <x v="2986"/>
    <x v="51"/>
    <x v="332"/>
    <s v="Florida Platform"/>
    <x v="102"/>
    <m/>
    <s v="CENSARA_AVG"/>
  </r>
  <r>
    <x v="49"/>
    <s v="West Baton Rouge Parish"/>
    <x v="3021"/>
    <x v="49"/>
    <x v="1762"/>
    <s v="Western Gulf"/>
    <x v="103"/>
    <s v="Western Gulf"/>
    <s v="CENSARA_2012"/>
  </r>
  <r>
    <x v="50"/>
    <s v="Taylor County"/>
    <x v="2986"/>
    <x v="51"/>
    <x v="332"/>
    <s v="Florida Platform"/>
    <x v="102"/>
    <m/>
    <s v="CENSARA_AVG"/>
  </r>
  <r>
    <x v="44"/>
    <s v="Terrell County"/>
    <x v="3022"/>
    <x v="44"/>
    <x v="1652"/>
    <s v="Marathon Thrust Belt"/>
    <x v="104"/>
    <s v="Marathon Thrust Belt"/>
    <s v="CENSARA_2012"/>
  </r>
  <r>
    <x v="44"/>
    <s v="Sutton County"/>
    <x v="3023"/>
    <x v="44"/>
    <x v="1763"/>
    <s v="Permian Basin"/>
    <x v="98"/>
    <s v="Permian Basin"/>
    <s v="CENSARA_2012"/>
  </r>
  <r>
    <x v="50"/>
    <s v="Dixie County"/>
    <x v="3024"/>
    <x v="51"/>
    <x v="1764"/>
    <s v="Florida Platform"/>
    <x v="102"/>
    <m/>
    <s v="CENSARA_AVG"/>
  </r>
  <r>
    <x v="44"/>
    <s v="Kimble County"/>
    <x v="3025"/>
    <x v="44"/>
    <x v="1765"/>
    <s v="Bend Arch-Fort Worth Basin"/>
    <x v="91"/>
    <s v="Bend Arch-Fort Worth Basin"/>
    <s v="CENSARA_2012"/>
  </r>
  <r>
    <x v="50"/>
    <s v="Bay County"/>
    <x v="2980"/>
    <x v="51"/>
    <x v="428"/>
    <s v="S.GA Sedimentary Prov"/>
    <x v="96"/>
    <m/>
    <s v="CENSARA_AVG"/>
  </r>
  <r>
    <x v="50"/>
    <s v="Franklin County"/>
    <x v="3026"/>
    <x v="51"/>
    <x v="108"/>
    <s v="S.GA Sedimentary Prov"/>
    <x v="96"/>
    <m/>
    <s v="CENSARA_AVG"/>
  </r>
  <r>
    <x v="47"/>
    <s v="Mobile County"/>
    <x v="2944"/>
    <x v="47"/>
    <x v="1722"/>
    <s v="Mid-Gulf Coast Basin"/>
    <x v="97"/>
    <s v="Western Gulf"/>
    <s v="CENSARA_EXTENSION"/>
  </r>
  <r>
    <x v="47"/>
    <s v="Mobile County"/>
    <x v="2944"/>
    <x v="47"/>
    <x v="1722"/>
    <s v="Mid-Gulf Coast Basin"/>
    <x v="97"/>
    <s v="Western Gulf"/>
    <s v="CENSARA_EXTENSION"/>
  </r>
  <r>
    <x v="47"/>
    <s v="Baldwin County"/>
    <x v="2924"/>
    <x v="47"/>
    <x v="1551"/>
    <s v="Mid-Gulf Coast Basin"/>
    <x v="97"/>
    <s v="Western Gulf"/>
    <s v="CENSARA_EXTENSION"/>
  </r>
  <r>
    <x v="47"/>
    <s v="Mobile County"/>
    <x v="2944"/>
    <x v="47"/>
    <x v="1722"/>
    <s v="Mid-Gulf Coast Basin"/>
    <x v="97"/>
    <s v="Western Gulf"/>
    <s v="CENSARA_EXTENSION"/>
  </r>
  <r>
    <x v="47"/>
    <s v="Mobile County"/>
    <x v="2944"/>
    <x v="47"/>
    <x v="1722"/>
    <s v="Mid-Gulf Coast Basin"/>
    <x v="97"/>
    <s v="Western Gulf"/>
    <s v="CENSARA_EXTENSION"/>
  </r>
  <r>
    <x v="44"/>
    <s v="Burleson County"/>
    <x v="3027"/>
    <x v="44"/>
    <x v="1766"/>
    <s v="Western Gulf"/>
    <x v="103"/>
    <s v="Western Gulf"/>
    <s v="CENSARA_2012"/>
  </r>
  <r>
    <x v="47"/>
    <s v="Mobile County"/>
    <x v="2944"/>
    <x v="47"/>
    <x v="1722"/>
    <s v="Mid-Gulf Coast Basin"/>
    <x v="97"/>
    <s v="Western Gulf"/>
    <s v="CENSARA_EXTENSION"/>
  </r>
  <r>
    <x v="50"/>
    <s v="Bay County"/>
    <x v="2980"/>
    <x v="51"/>
    <x v="428"/>
    <s v="S.GA Sedimentary Prov"/>
    <x v="96"/>
    <m/>
    <s v="CENSARA_AVG"/>
  </r>
  <r>
    <x v="47"/>
    <s v="Mobile County"/>
    <x v="2944"/>
    <x v="47"/>
    <x v="1722"/>
    <s v="Mid-Gulf Coast Basin"/>
    <x v="97"/>
    <s v="Western Gulf"/>
    <s v="CENSARA_EXTENSION"/>
  </r>
  <r>
    <x v="47"/>
    <s v="Mobile County"/>
    <x v="2944"/>
    <x v="47"/>
    <x v="1722"/>
    <s v="Mid-Gulf Coast Basin"/>
    <x v="97"/>
    <s v="Western Gulf"/>
    <s v="CENSARA_EXTENSION"/>
  </r>
  <r>
    <x v="47"/>
    <s v="Baldwin County"/>
    <x v="2924"/>
    <x v="47"/>
    <x v="1551"/>
    <s v="Mid-Gulf Coast Basin"/>
    <x v="97"/>
    <s v="Western Gulf"/>
    <s v="CENSARA_EXTENSION"/>
  </r>
  <r>
    <x v="47"/>
    <s v="Mobile County"/>
    <x v="2944"/>
    <x v="47"/>
    <x v="1722"/>
    <s v="Mid-Gulf Coast Basin"/>
    <x v="97"/>
    <s v="Western Gulf"/>
    <s v="CENSARA_EXTENSION"/>
  </r>
  <r>
    <x v="48"/>
    <s v="Harrison County"/>
    <x v="3000"/>
    <x v="48"/>
    <x v="756"/>
    <s v="Mid-Gulf Coast Basin"/>
    <x v="97"/>
    <s v="Western Gulf"/>
    <s v="CENSARA_EXTENSION"/>
  </r>
  <r>
    <x v="47"/>
    <s v="Mobile County"/>
    <x v="2944"/>
    <x v="47"/>
    <x v="1722"/>
    <s v="Mid-Gulf Coast Basin"/>
    <x v="97"/>
    <s v="Western Gulf"/>
    <s v="CENSARA_EXTENSION"/>
  </r>
  <r>
    <x v="47"/>
    <s v="Mobile County"/>
    <x v="2944"/>
    <x v="47"/>
    <x v="1722"/>
    <s v="Mid-Gulf Coast Basin"/>
    <x v="97"/>
    <s v="Western Gulf"/>
    <s v="CENSARA_EXTENSION"/>
  </r>
  <r>
    <x v="48"/>
    <s v="Harrison County"/>
    <x v="3000"/>
    <x v="48"/>
    <x v="756"/>
    <s v="Mid-Gulf Coast Basin"/>
    <x v="97"/>
    <s v="Western Gulf"/>
    <s v="CENSARA_EXTENSION"/>
  </r>
  <r>
    <x v="48"/>
    <s v="Jackson County"/>
    <x v="2996"/>
    <x v="48"/>
    <x v="331"/>
    <s v="Mid-Gulf Coast Basin"/>
    <x v="97"/>
    <s v="Western Gulf"/>
    <s v="CENSARA_EXTENSION"/>
  </r>
  <r>
    <x v="50"/>
    <s v="Bay County"/>
    <x v="2980"/>
    <x v="51"/>
    <x v="428"/>
    <s v="S.GA Sedimentary Prov"/>
    <x v="96"/>
    <m/>
    <s v="CENSARA_AVG"/>
  </r>
  <r>
    <x v="47"/>
    <s v="Mobile County"/>
    <x v="2944"/>
    <x v="47"/>
    <x v="1722"/>
    <s v="Mid-Gulf Coast Basin"/>
    <x v="97"/>
    <s v="Western Gulf"/>
    <s v="CENSARA_EXTENSION"/>
  </r>
  <r>
    <x v="47"/>
    <s v="Mobile County"/>
    <x v="2944"/>
    <x v="47"/>
    <x v="1722"/>
    <s v="Mid-Gulf Coast Basin"/>
    <x v="97"/>
    <s v="Western Gulf"/>
    <s v="CENSARA_EXTENSION"/>
  </r>
  <r>
    <x v="50"/>
    <s v="Taylor County"/>
    <x v="2986"/>
    <x v="51"/>
    <x v="332"/>
    <s v="Florida Platform"/>
    <x v="102"/>
    <m/>
    <s v="CENSARA_AVG"/>
  </r>
  <r>
    <x v="49"/>
    <s v="Iberville Parish"/>
    <x v="3028"/>
    <x v="49"/>
    <x v="1767"/>
    <s v="Western Gulf"/>
    <x v="103"/>
    <s v="Western Gulf"/>
    <s v="CENSARA_2012"/>
  </r>
  <r>
    <x v="48"/>
    <s v="Jackson County"/>
    <x v="2996"/>
    <x v="48"/>
    <x v="331"/>
    <s v="Mid-Gulf Coast Basin"/>
    <x v="97"/>
    <s v="Western Gulf"/>
    <s v="CENSARA_EXTENSION"/>
  </r>
  <r>
    <x v="50"/>
    <s v="Volusia County"/>
    <x v="3029"/>
    <x v="51"/>
    <x v="1768"/>
    <s v="Florida Platform"/>
    <x v="102"/>
    <m/>
    <s v="CENSARA_AVG"/>
  </r>
  <r>
    <x v="44"/>
    <s v="Montgomery County"/>
    <x v="3030"/>
    <x v="44"/>
    <x v="373"/>
    <s v="Western Gulf"/>
    <x v="103"/>
    <s v="Western Gulf"/>
    <s v="CENSARA_2012"/>
  </r>
  <r>
    <x v="47"/>
    <s v="Mobile County"/>
    <x v="2944"/>
    <x v="47"/>
    <x v="1722"/>
    <s v="Mid-Gulf Coast Basin"/>
    <x v="97"/>
    <s v="Western Gulf"/>
    <s v="CENSARA_EXTENSION"/>
  </r>
  <r>
    <x v="44"/>
    <s v="Travis County"/>
    <x v="3031"/>
    <x v="44"/>
    <x v="1769"/>
    <s v="Western Gulf"/>
    <x v="103"/>
    <s v="Western Gulf"/>
    <s v="CENSARA_2012"/>
  </r>
  <r>
    <x v="49"/>
    <s v="St. Martin Parish"/>
    <x v="3032"/>
    <x v="49"/>
    <x v="1770"/>
    <s v="Western Gulf"/>
    <x v="103"/>
    <s v="Western Gulf"/>
    <s v="CENSARA_2012"/>
  </r>
  <r>
    <x v="50"/>
    <s v="Franklin County"/>
    <x v="3026"/>
    <x v="51"/>
    <x v="108"/>
    <s v="S.GA Sedimentary Prov"/>
    <x v="96"/>
    <m/>
    <s v="CENSARA_AVG"/>
  </r>
  <r>
    <x v="50"/>
    <s v="Marion County"/>
    <x v="3033"/>
    <x v="51"/>
    <x v="152"/>
    <s v="Florida Platform"/>
    <x v="102"/>
    <m/>
    <s v="CENSARA_AVG"/>
  </r>
  <r>
    <x v="47"/>
    <s v="Mobile County"/>
    <x v="2944"/>
    <x v="47"/>
    <x v="1722"/>
    <s v="Mid-Gulf Coast Basin"/>
    <x v="97"/>
    <s v="Western Gulf"/>
    <s v="CENSARA_EXTENSION"/>
  </r>
  <r>
    <x v="49"/>
    <s v="Acadia Parish"/>
    <x v="3034"/>
    <x v="49"/>
    <x v="1771"/>
    <s v="Western Gulf"/>
    <x v="103"/>
    <s v="Western Gulf"/>
    <s v="CENSARA_2012"/>
  </r>
  <r>
    <x v="48"/>
    <s v="Jackson County"/>
    <x v="2996"/>
    <x v="48"/>
    <x v="331"/>
    <s v="Mid-Gulf Coast Basin"/>
    <x v="97"/>
    <s v="Western Gulf"/>
    <s v="CENSARA_EXTENSION"/>
  </r>
  <r>
    <x v="47"/>
    <s v="Mobile County"/>
    <x v="2944"/>
    <x v="47"/>
    <x v="1722"/>
    <s v="Mid-Gulf Coast Basin"/>
    <x v="97"/>
    <s v="Western Gulf"/>
    <s v="CENSARA_EXTENSION"/>
  </r>
  <r>
    <x v="49"/>
    <s v="Jefferson Davis Parish"/>
    <x v="3035"/>
    <x v="49"/>
    <x v="1698"/>
    <s v="Western Gulf"/>
    <x v="103"/>
    <s v="Western Gulf"/>
    <s v="CENSARA_2012"/>
  </r>
  <r>
    <x v="44"/>
    <s v="Hardin County"/>
    <x v="3036"/>
    <x v="44"/>
    <x v="663"/>
    <s v="Western Gulf"/>
    <x v="103"/>
    <s v="Western Gulf"/>
    <s v="CENSARA_2012"/>
  </r>
  <r>
    <x v="50"/>
    <s v="Franklin County"/>
    <x v="3026"/>
    <x v="51"/>
    <x v="108"/>
    <s v="S.GA Sedimentary Prov"/>
    <x v="96"/>
    <m/>
    <s v="CENSARA_AVG"/>
  </r>
  <r>
    <x v="48"/>
    <s v="Jackson County"/>
    <x v="2996"/>
    <x v="48"/>
    <x v="331"/>
    <s v="Mid-Gulf Coast Basin"/>
    <x v="97"/>
    <s v="Western Gulf"/>
    <s v="CENSARA_EXTENSION"/>
  </r>
  <r>
    <x v="48"/>
    <s v="Harrison County"/>
    <x v="3000"/>
    <x v="48"/>
    <x v="756"/>
    <s v="Mid-Gulf Coast Basin"/>
    <x v="97"/>
    <s v="Western Gulf"/>
    <s v="CENSARA_EXTENSION"/>
  </r>
  <r>
    <x v="44"/>
    <s v="Lee County"/>
    <x v="3037"/>
    <x v="44"/>
    <x v="714"/>
    <s v="Western Gulf"/>
    <x v="103"/>
    <s v="Western Gulf"/>
    <s v="CENSARA_2012"/>
  </r>
  <r>
    <x v="50"/>
    <s v="Levy County"/>
    <x v="3038"/>
    <x v="51"/>
    <x v="1772"/>
    <s v="Florida Platform"/>
    <x v="102"/>
    <m/>
    <s v="CENSARA_AVG"/>
  </r>
  <r>
    <x v="49"/>
    <s v="Calcasieu Parish"/>
    <x v="3039"/>
    <x v="49"/>
    <x v="1773"/>
    <s v="Western Gulf"/>
    <x v="103"/>
    <s v="Western Gulf"/>
    <s v="CENSARA_2012"/>
  </r>
  <r>
    <x v="48"/>
    <s v="Harrison County"/>
    <x v="3000"/>
    <x v="48"/>
    <x v="756"/>
    <s v="Mid-Gulf Coast Basin"/>
    <x v="97"/>
    <s v="Western Gulf"/>
    <s v="CENSARA_EXTENSION"/>
  </r>
  <r>
    <x v="50"/>
    <s v="Taylor County"/>
    <x v="2986"/>
    <x v="51"/>
    <x v="332"/>
    <s v="Florida Platform"/>
    <x v="102"/>
    <m/>
    <s v="CENSARA_AVG"/>
  </r>
  <r>
    <x v="50"/>
    <s v="Dixie County"/>
    <x v="3024"/>
    <x v="51"/>
    <x v="1764"/>
    <s v="Florida Platform"/>
    <x v="102"/>
    <m/>
    <s v="CENSARA_AVG"/>
  </r>
  <r>
    <x v="50"/>
    <s v="Taylor County"/>
    <x v="2986"/>
    <x v="51"/>
    <x v="332"/>
    <s v="Florida Platform"/>
    <x v="102"/>
    <m/>
    <s v="CENSARA_AVG"/>
  </r>
  <r>
    <x v="50"/>
    <s v="Dixie County"/>
    <x v="3024"/>
    <x v="51"/>
    <x v="1764"/>
    <s v="Florida Platform"/>
    <x v="102"/>
    <m/>
    <s v="CENSARA_AVG"/>
  </r>
  <r>
    <x v="48"/>
    <s v="Harrison County"/>
    <x v="3000"/>
    <x v="48"/>
    <x v="756"/>
    <s v="Mid-Gulf Coast Basin"/>
    <x v="97"/>
    <s v="Western Gulf"/>
    <s v="CENSARA_EXTENSION"/>
  </r>
  <r>
    <x v="44"/>
    <s v="Gillespie County"/>
    <x v="3040"/>
    <x v="44"/>
    <x v="1774"/>
    <s v="Bend Arch-Fort Worth Basin"/>
    <x v="91"/>
    <s v="Bend Arch-Fort Worth Basin"/>
    <s v="CENSARA_2012"/>
  </r>
  <r>
    <x v="49"/>
    <s v="Ascension Parish"/>
    <x v="3041"/>
    <x v="49"/>
    <x v="1775"/>
    <s v="Western Gulf"/>
    <x v="103"/>
    <s v="Western Gulf"/>
    <s v="CENSARA_2012"/>
  </r>
  <r>
    <x v="44"/>
    <s v="Liberty County"/>
    <x v="3042"/>
    <x v="44"/>
    <x v="54"/>
    <s v="Western Gulf"/>
    <x v="103"/>
    <s v="Western Gulf"/>
    <s v="CENSARA_2012"/>
  </r>
  <r>
    <x v="50"/>
    <s v="Putnam County"/>
    <x v="3004"/>
    <x v="51"/>
    <x v="545"/>
    <s v="Florida Platform"/>
    <x v="102"/>
    <m/>
    <s v="CENSARA_AVG"/>
  </r>
  <r>
    <x v="50"/>
    <s v="Putnam County"/>
    <x v="3004"/>
    <x v="51"/>
    <x v="545"/>
    <s v="Florida Platform"/>
    <x v="102"/>
    <m/>
    <s v="CENSARA_AVG"/>
  </r>
  <r>
    <x v="44"/>
    <s v="Blanco County"/>
    <x v="3043"/>
    <x v="44"/>
    <x v="1776"/>
    <s v="Bend Arch-Fort Worth Basin"/>
    <x v="91"/>
    <s v="Bend Arch-Fort Worth Basin"/>
    <s v="CENSARA_2012"/>
  </r>
  <r>
    <x v="49"/>
    <s v="St. John the Baptist Parish"/>
    <x v="3044"/>
    <x v="49"/>
    <x v="1777"/>
    <s v="Western Gulf"/>
    <x v="103"/>
    <s v="Western Gulf"/>
    <s v="CENSARA_2012"/>
  </r>
  <r>
    <x v="49"/>
    <s v="Lafayette Parish"/>
    <x v="3045"/>
    <x v="49"/>
    <x v="613"/>
    <s v="Western Gulf"/>
    <x v="103"/>
    <s v="Western Gulf"/>
    <s v="CENSARA_2012"/>
  </r>
  <r>
    <x v="50"/>
    <s v="Franklin County"/>
    <x v="3026"/>
    <x v="51"/>
    <x v="108"/>
    <s v="S.GA Sedimentary Prov"/>
    <x v="96"/>
    <m/>
    <s v="CENSARA_AVG"/>
  </r>
  <r>
    <x v="49"/>
    <s v="St. Tammany Parish"/>
    <x v="3010"/>
    <x v="49"/>
    <x v="1754"/>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Charles Parish"/>
    <x v="3047"/>
    <x v="49"/>
    <x v="1071"/>
    <s v="Western Gulf"/>
    <x v="103"/>
    <s v="Western Gulf"/>
    <s v="CENSARA_2012"/>
  </r>
  <r>
    <x v="49"/>
    <s v="Jefferson Parish"/>
    <x v="3048"/>
    <x v="49"/>
    <x v="34"/>
    <s v="Western Gulf"/>
    <x v="103"/>
    <s v="Western Gulf"/>
    <s v="CENSARA_2012"/>
  </r>
  <r>
    <x v="49"/>
    <s v="Orleans Parish"/>
    <x v="3049"/>
    <x v="49"/>
    <x v="179"/>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Franklin County"/>
    <x v="3026"/>
    <x v="51"/>
    <x v="108"/>
    <s v="S.GA Sedimentary Prov"/>
    <x v="96"/>
    <m/>
    <s v="CENSARA_AVG"/>
  </r>
  <r>
    <x v="49"/>
    <s v="St Bernard Parish"/>
    <x v="3046"/>
    <x v="49"/>
    <x v="1778"/>
    <s v="Western Gulf"/>
    <x v="103"/>
    <s v="Western Gulf"/>
    <s v="CENSARA_2012"/>
  </r>
  <r>
    <x v="44"/>
    <s v="Bastrop County"/>
    <x v="3050"/>
    <x v="44"/>
    <x v="1779"/>
    <s v="Western Gulf"/>
    <x v="103"/>
    <s v="Western Gulf"/>
    <s v="CENSARA_2012"/>
  </r>
  <r>
    <x v="49"/>
    <s v="St Bernard Parish"/>
    <x v="3046"/>
    <x v="49"/>
    <x v="1778"/>
    <s v="Western Gulf"/>
    <x v="103"/>
    <s v="Western Gulf"/>
    <s v="CENSARA_2012"/>
  </r>
  <r>
    <x v="50"/>
    <s v="Franklin County"/>
    <x v="3026"/>
    <x v="51"/>
    <x v="108"/>
    <s v="S.GA Sedimentary Prov"/>
    <x v="96"/>
    <m/>
    <s v="CENSARA_AVG"/>
  </r>
  <r>
    <x v="49"/>
    <s v="St Bernard Parish"/>
    <x v="3046"/>
    <x v="49"/>
    <x v="1778"/>
    <s v="Western Gulf"/>
    <x v="103"/>
    <s v="Western Gulf"/>
    <s v="CENSARA_2012"/>
  </r>
  <r>
    <x v="50"/>
    <s v="Lake County"/>
    <x v="3051"/>
    <x v="51"/>
    <x v="76"/>
    <s v="Florida Platform"/>
    <x v="102"/>
    <m/>
    <s v="CENSARA_AVG"/>
  </r>
  <r>
    <x v="49"/>
    <s v="St Bernard Parish"/>
    <x v="3046"/>
    <x v="49"/>
    <x v="1778"/>
    <s v="Western Gulf"/>
    <x v="103"/>
    <s v="Western Gulf"/>
    <s v="CENSARA_2012"/>
  </r>
  <r>
    <x v="50"/>
    <s v="Franklin County"/>
    <x v="3026"/>
    <x v="51"/>
    <x v="108"/>
    <s v="S.GA Sedimentary Prov"/>
    <x v="96"/>
    <m/>
    <s v="CENSARA_AVG"/>
  </r>
  <r>
    <x v="44"/>
    <s v="Washington County"/>
    <x v="3052"/>
    <x v="44"/>
    <x v="91"/>
    <s v="Western Gulf"/>
    <x v="103"/>
    <s v="Western Gulf"/>
    <s v="CENSARA_2012"/>
  </r>
  <r>
    <x v="44"/>
    <s v="Val Verde County"/>
    <x v="3053"/>
    <x v="44"/>
    <x v="1780"/>
    <s v="Permian Basin"/>
    <x v="98"/>
    <s v="Permian Basin"/>
    <s v="CENSARA_2012"/>
  </r>
  <r>
    <x v="50"/>
    <s v="Dixie County"/>
    <x v="3024"/>
    <x v="51"/>
    <x v="1764"/>
    <s v="Florida Platform"/>
    <x v="102"/>
    <m/>
    <s v="CENSARA_AVG"/>
  </r>
  <r>
    <x v="50"/>
    <s v="Dixie County"/>
    <x v="3024"/>
    <x v="51"/>
    <x v="1764"/>
    <s v="Florida Platform"/>
    <x v="102"/>
    <m/>
    <s v="CENSARA_AVG"/>
  </r>
  <r>
    <x v="49"/>
    <s v="St Bernard Parish"/>
    <x v="3046"/>
    <x v="49"/>
    <x v="1778"/>
    <s v="Western Gulf"/>
    <x v="103"/>
    <s v="Western Gulf"/>
    <s v="CENSARA_2012"/>
  </r>
  <r>
    <x v="50"/>
    <s v="Dixie County"/>
    <x v="3024"/>
    <x v="51"/>
    <x v="1764"/>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Franklin County"/>
    <x v="3026"/>
    <x v="51"/>
    <x v="108"/>
    <s v="S.GA Sedimentary Prov"/>
    <x v="96"/>
    <m/>
    <s v="CENSARA_AVG"/>
  </r>
  <r>
    <x v="49"/>
    <s v="St Bernard Parish"/>
    <x v="3046"/>
    <x v="49"/>
    <x v="1778"/>
    <s v="Western Gulf"/>
    <x v="103"/>
    <s v="Western Gulf"/>
    <s v="CENSARA_2012"/>
  </r>
  <r>
    <x v="49"/>
    <s v="St. James Parish"/>
    <x v="3054"/>
    <x v="49"/>
    <x v="1781"/>
    <s v="Western Gulf"/>
    <x v="103"/>
    <s v="Western Gulf"/>
    <s v="CENSARA_2012"/>
  </r>
  <r>
    <x v="44"/>
    <s v="Hays County"/>
    <x v="3055"/>
    <x v="44"/>
    <x v="1782"/>
    <s v="Western Gulf"/>
    <x v="103"/>
    <s v="Western Gulf"/>
    <s v="CENSARA_2012"/>
  </r>
  <r>
    <x v="44"/>
    <s v="Edwards County"/>
    <x v="3056"/>
    <x v="44"/>
    <x v="1101"/>
    <s v="Permian Basin"/>
    <x v="98"/>
    <s v="Permian Basin"/>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Dixie County"/>
    <x v="3024"/>
    <x v="51"/>
    <x v="1764"/>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4"/>
    <s v="Kerr County"/>
    <x v="3057"/>
    <x v="44"/>
    <x v="1783"/>
    <s v="Bend Arch-Fort Worth Basin"/>
    <x v="91"/>
    <s v="Bend Arch-Fort Worth Basin"/>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4"/>
    <s v="Orange County"/>
    <x v="3058"/>
    <x v="44"/>
    <x v="24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Dixie County"/>
    <x v="3024"/>
    <x v="51"/>
    <x v="1764"/>
    <s v="Florida Platform"/>
    <x v="102"/>
    <m/>
    <s v="CENSARA_AVG"/>
  </r>
  <r>
    <x v="49"/>
    <s v="Iberia Parish"/>
    <x v="3059"/>
    <x v="49"/>
    <x v="1784"/>
    <s v="Western Gulf"/>
    <x v="103"/>
    <s v="Western Gulf"/>
    <s v="CENSARA_2012"/>
  </r>
  <r>
    <x v="49"/>
    <s v="Vermilion Parish"/>
    <x v="3060"/>
    <x v="49"/>
    <x v="863"/>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Dixie County"/>
    <x v="3024"/>
    <x v="51"/>
    <x v="1764"/>
    <s v="Florida Platform"/>
    <x v="102"/>
    <m/>
    <s v="CENSARA_AVG"/>
  </r>
  <r>
    <x v="49"/>
    <s v="St Bernard Parish"/>
    <x v="3046"/>
    <x v="49"/>
    <x v="1778"/>
    <s v="Western Gulf"/>
    <x v="103"/>
    <s v="Western Gulf"/>
    <s v="CENSARA_2012"/>
  </r>
  <r>
    <x v="49"/>
    <s v="Assumption Parish"/>
    <x v="3061"/>
    <x v="49"/>
    <x v="1785"/>
    <s v="Western Gulf"/>
    <x v="103"/>
    <s v="Western Gulf"/>
    <s v="CENSARA_2012"/>
  </r>
  <r>
    <x v="44"/>
    <s v="Waller County"/>
    <x v="3062"/>
    <x v="44"/>
    <x v="1786"/>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Dixie County"/>
    <x v="3024"/>
    <x v="51"/>
    <x v="1764"/>
    <s v="Florida Platform"/>
    <x v="102"/>
    <m/>
    <s v="CENSARA_AVG"/>
  </r>
  <r>
    <x v="49"/>
    <s v="St Bernard Parish"/>
    <x v="3046"/>
    <x v="49"/>
    <x v="1778"/>
    <s v="Western Gulf"/>
    <x v="103"/>
    <s v="Western Gulf"/>
    <s v="CENSARA_2012"/>
  </r>
  <r>
    <x v="49"/>
    <s v="St Bernard Parish"/>
    <x v="3046"/>
    <x v="49"/>
    <x v="1778"/>
    <s v="Western Gulf"/>
    <x v="103"/>
    <s v="Western Gulf"/>
    <s v="CENSARA_2012"/>
  </r>
  <r>
    <x v="44"/>
    <s v="Jefferson County"/>
    <x v="3063"/>
    <x v="44"/>
    <x v="34"/>
    <s v="Western Gulf"/>
    <x v="103"/>
    <s v="Western Gulf"/>
    <s v="CENSARA_2012"/>
  </r>
  <r>
    <x v="50"/>
    <s v="Dixie County"/>
    <x v="3024"/>
    <x v="51"/>
    <x v="1764"/>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4"/>
    <s v="Harris County"/>
    <x v="3064"/>
    <x v="44"/>
    <x v="158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4"/>
    <s v="Fayette County"/>
    <x v="3065"/>
    <x v="44"/>
    <x v="592"/>
    <s v="Western Gulf"/>
    <x v="103"/>
    <s v="Western Gulf"/>
    <s v="CENSARA_2012"/>
  </r>
  <r>
    <x v="44"/>
    <s v="Kendall County"/>
    <x v="3066"/>
    <x v="44"/>
    <x v="733"/>
    <s v="Bend Arch-Fort Worth Basin"/>
    <x v="91"/>
    <s v="Bend Arch-Fort Worth Basin"/>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Plaquemines Parish"/>
    <x v="3067"/>
    <x v="49"/>
    <x v="1787"/>
    <s v="Western Gulf"/>
    <x v="103"/>
    <s v="Western Gulf"/>
    <s v="CENSARA_2012"/>
  </r>
  <r>
    <x v="49"/>
    <s v="St Bernard Parish"/>
    <x v="3046"/>
    <x v="49"/>
    <x v="1778"/>
    <s v="Western Gulf"/>
    <x v="103"/>
    <s v="Western Gulf"/>
    <s v="CENSARA_2012"/>
  </r>
  <r>
    <x v="50"/>
    <s v="Levy County"/>
    <x v="3038"/>
    <x v="51"/>
    <x v="1772"/>
    <s v="Florida Platform"/>
    <x v="102"/>
    <m/>
    <s v="CENSARA_AVG"/>
  </r>
  <r>
    <x v="50"/>
    <s v="Levy County"/>
    <x v="3038"/>
    <x v="51"/>
    <x v="1772"/>
    <s v="Florida Platform"/>
    <x v="102"/>
    <m/>
    <s v="CENSARA_AVG"/>
  </r>
  <r>
    <x v="49"/>
    <s v="Cameron Parish"/>
    <x v="3068"/>
    <x v="49"/>
    <x v="607"/>
    <s v="Western Gulf"/>
    <x v="103"/>
    <s v="Western Gulf"/>
    <s v="CENSARA_2012"/>
  </r>
  <r>
    <x v="50"/>
    <s v="Levy County"/>
    <x v="3038"/>
    <x v="51"/>
    <x v="1772"/>
    <s v="Florida Platform"/>
    <x v="102"/>
    <m/>
    <s v="CENSARA_AVG"/>
  </r>
  <r>
    <x v="50"/>
    <s v="Levy County"/>
    <x v="3038"/>
    <x v="51"/>
    <x v="1772"/>
    <s v="Florida Platform"/>
    <x v="102"/>
    <m/>
    <s v="CENSARA_AVG"/>
  </r>
  <r>
    <x v="49"/>
    <s v="St. Martin Parish"/>
    <x v="3032"/>
    <x v="49"/>
    <x v="1770"/>
    <s v="Western Gulf"/>
    <x v="103"/>
    <s v="Western Gulf"/>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44"/>
    <s v="Real County"/>
    <x v="3069"/>
    <x v="44"/>
    <x v="1788"/>
    <s v="Bend Arch-Fort Worth Basin"/>
    <x v="91"/>
    <s v="Bend Arch-Fort Worth Basin"/>
    <s v="CENSARA_2012"/>
  </r>
  <r>
    <x v="50"/>
    <s v="Levy County"/>
    <x v="3038"/>
    <x v="51"/>
    <x v="1772"/>
    <s v="Florida Platform"/>
    <x v="102"/>
    <m/>
    <s v="CENSARA_AVG"/>
  </r>
  <r>
    <x v="50"/>
    <s v="Levy County"/>
    <x v="3038"/>
    <x v="51"/>
    <x v="1772"/>
    <s v="Florida Platform"/>
    <x v="102"/>
    <m/>
    <s v="CENSARA_AVG"/>
  </r>
  <r>
    <x v="49"/>
    <s v="Jefferson Parish"/>
    <x v="3048"/>
    <x v="49"/>
    <x v="34"/>
    <s v="Western Gulf"/>
    <x v="103"/>
    <s v="Western Gulf"/>
    <s v="CENSARA_2012"/>
  </r>
  <r>
    <x v="50"/>
    <s v="Levy County"/>
    <x v="3038"/>
    <x v="51"/>
    <x v="1772"/>
    <s v="Florida Platform"/>
    <x v="102"/>
    <m/>
    <s v="CENSARA_AVG"/>
  </r>
  <r>
    <x v="49"/>
    <s v="St Bernard Parish"/>
    <x v="3046"/>
    <x v="49"/>
    <x v="1778"/>
    <s v="Western Gulf"/>
    <x v="103"/>
    <s v="Western Gulf"/>
    <s v="CENSARA_2012"/>
  </r>
  <r>
    <x v="50"/>
    <s v="Levy County"/>
    <x v="3038"/>
    <x v="51"/>
    <x v="1772"/>
    <s v="Florida Platform"/>
    <x v="102"/>
    <m/>
    <s v="CENSARA_AVG"/>
  </r>
  <r>
    <x v="50"/>
    <s v="Levy County"/>
    <x v="3038"/>
    <x v="51"/>
    <x v="1772"/>
    <s v="Florida Platform"/>
    <x v="102"/>
    <m/>
    <s v="CENSARA_AVG"/>
  </r>
  <r>
    <x v="49"/>
    <s v="Lafourche Parish"/>
    <x v="3070"/>
    <x v="49"/>
    <x v="1789"/>
    <s v="Western Gulf"/>
    <x v="103"/>
    <s v="Western Gulf"/>
    <s v="CENSARA_2012"/>
  </r>
  <r>
    <x v="50"/>
    <s v="Levy County"/>
    <x v="3038"/>
    <x v="51"/>
    <x v="1772"/>
    <s v="Florida Platform"/>
    <x v="102"/>
    <m/>
    <s v="CENSARA_AVG"/>
  </r>
  <r>
    <x v="49"/>
    <s v="St Bernard Parish"/>
    <x v="3046"/>
    <x v="49"/>
    <x v="1778"/>
    <s v="Western Gulf"/>
    <x v="103"/>
    <s v="Western Gulf"/>
    <s v="CENSARA_2012"/>
  </r>
  <r>
    <x v="49"/>
    <s v="St. Mary Parish"/>
    <x v="3071"/>
    <x v="49"/>
    <x v="1790"/>
    <s v="Western Gulf"/>
    <x v="103"/>
    <s v="Western Gulf"/>
    <s v="CENSARA_2012"/>
  </r>
  <r>
    <x v="50"/>
    <s v="Levy County"/>
    <x v="3038"/>
    <x v="51"/>
    <x v="1772"/>
    <s v="Florida Platform"/>
    <x v="102"/>
    <m/>
    <s v="CENSARA_AVG"/>
  </r>
  <r>
    <x v="44"/>
    <s v="Austin County"/>
    <x v="3072"/>
    <x v="44"/>
    <x v="1791"/>
    <s v="Western Gulf"/>
    <x v="103"/>
    <s v="Western Gulf"/>
    <s v="CENSARA_2012"/>
  </r>
  <r>
    <x v="50"/>
    <s v="Levy County"/>
    <x v="3038"/>
    <x v="51"/>
    <x v="1772"/>
    <s v="Florida Platform"/>
    <x v="102"/>
    <m/>
    <s v="CENSARA_AVG"/>
  </r>
  <r>
    <x v="49"/>
    <s v="St Bernard Parish"/>
    <x v="3046"/>
    <x v="49"/>
    <x v="1778"/>
    <s v="Western Gulf"/>
    <x v="103"/>
    <s v="Western Gulf"/>
    <s v="CENSARA_2012"/>
  </r>
  <r>
    <x v="50"/>
    <s v="Levy County"/>
    <x v="3038"/>
    <x v="51"/>
    <x v="1772"/>
    <s v="Florida Platform"/>
    <x v="102"/>
    <m/>
    <s v="CENSARA_AVG"/>
  </r>
  <r>
    <x v="50"/>
    <s v="Levy County"/>
    <x v="3038"/>
    <x v="51"/>
    <x v="1772"/>
    <s v="Florida Platform"/>
    <x v="102"/>
    <m/>
    <s v="CENSARA_AVG"/>
  </r>
  <r>
    <x v="49"/>
    <s v="St Bernard Parish"/>
    <x v="3046"/>
    <x v="49"/>
    <x v="1778"/>
    <s v="Western Gulf"/>
    <x v="103"/>
    <s v="Western Gulf"/>
    <s v="CENSARA_2012"/>
  </r>
  <r>
    <x v="50"/>
    <s v="Levy County"/>
    <x v="3038"/>
    <x v="51"/>
    <x v="1772"/>
    <s v="Florida Platform"/>
    <x v="102"/>
    <m/>
    <s v="CENSARA_AVG"/>
  </r>
  <r>
    <x v="44"/>
    <s v="Caldwell County"/>
    <x v="3073"/>
    <x v="44"/>
    <x v="995"/>
    <s v="Western Gulf"/>
    <x v="103"/>
    <s v="Western Gulf"/>
    <s v="CENSARA_2012"/>
  </r>
  <r>
    <x v="50"/>
    <s v="Brevard County"/>
    <x v="3074"/>
    <x v="51"/>
    <x v="1792"/>
    <s v="Florida Platform"/>
    <x v="102"/>
    <m/>
    <s v="CENSARA_AVG"/>
  </r>
  <r>
    <x v="50"/>
    <s v="Citrus County"/>
    <x v="3075"/>
    <x v="51"/>
    <x v="1793"/>
    <s v="Florida Platform"/>
    <x v="102"/>
    <m/>
    <s v="CENSARA_AVG"/>
  </r>
  <r>
    <x v="49"/>
    <s v="St Bernard Parish"/>
    <x v="3046"/>
    <x v="49"/>
    <x v="1778"/>
    <s v="Western Gulf"/>
    <x v="103"/>
    <s v="Western Gulf"/>
    <s v="CENSARA_2012"/>
  </r>
  <r>
    <x v="50"/>
    <s v="Levy County"/>
    <x v="3038"/>
    <x v="51"/>
    <x v="1772"/>
    <s v="Florida Platform"/>
    <x v="102"/>
    <m/>
    <s v="CENSARA_AVG"/>
  </r>
  <r>
    <x v="50"/>
    <s v="Levy County"/>
    <x v="3038"/>
    <x v="51"/>
    <x v="1772"/>
    <s v="Florida Platform"/>
    <x v="102"/>
    <m/>
    <s v="CENSARA_AVG"/>
  </r>
  <r>
    <x v="50"/>
    <s v="Levy County"/>
    <x v="3038"/>
    <x v="51"/>
    <x v="1772"/>
    <s v="Florida Platform"/>
    <x v="102"/>
    <m/>
    <s v="CENSARA_AVG"/>
  </r>
  <r>
    <x v="50"/>
    <s v="Levy County"/>
    <x v="3038"/>
    <x v="51"/>
    <x v="1772"/>
    <s v="Florida Platform"/>
    <x v="102"/>
    <m/>
    <s v="CENSARA_AVG"/>
  </r>
  <r>
    <x v="50"/>
    <s v="Seminole County"/>
    <x v="3076"/>
    <x v="51"/>
    <x v="1436"/>
    <s v="Florida Platform"/>
    <x v="102"/>
    <m/>
    <s v="CENSARA_AVG"/>
  </r>
  <r>
    <x v="49"/>
    <s v="St Bernard Parish"/>
    <x v="3046"/>
    <x v="49"/>
    <x v="1778"/>
    <s v="Western Gulf"/>
    <x v="103"/>
    <s v="Western Gulf"/>
    <s v="CENSARA_2012"/>
  </r>
  <r>
    <x v="50"/>
    <s v="Levy County"/>
    <x v="3038"/>
    <x v="51"/>
    <x v="1772"/>
    <s v="Florida Platform"/>
    <x v="102"/>
    <m/>
    <s v="CENSARA_AVG"/>
  </r>
  <r>
    <x v="50"/>
    <s v="Sumter County"/>
    <x v="3077"/>
    <x v="51"/>
    <x v="1445"/>
    <s v="Florida Platform"/>
    <x v="102"/>
    <m/>
    <s v="CENSARA_AVG"/>
  </r>
  <r>
    <x v="49"/>
    <s v="St Bernard Parish"/>
    <x v="3046"/>
    <x v="49"/>
    <x v="1778"/>
    <s v="Western Gulf"/>
    <x v="103"/>
    <s v="Western Gulf"/>
    <s v="CENSARA_2012"/>
  </r>
  <r>
    <x v="44"/>
    <s v="Comal County"/>
    <x v="3078"/>
    <x v="44"/>
    <x v="1794"/>
    <s v="Western Gulf"/>
    <x v="103"/>
    <s v="Western Gulf"/>
    <s v="CENSARA_2012"/>
  </r>
  <r>
    <x v="50"/>
    <s v="Brevard County"/>
    <x v="3074"/>
    <x v="51"/>
    <x v="1792"/>
    <s v="Florida Platform"/>
    <x v="102"/>
    <m/>
    <s v="CENSARA_AVG"/>
  </r>
  <r>
    <x v="49"/>
    <s v="St Bernard Parish"/>
    <x v="3046"/>
    <x v="49"/>
    <x v="1778"/>
    <s v="Western Gulf"/>
    <x v="103"/>
    <s v="Western Gulf"/>
    <s v="CENSARA_2012"/>
  </r>
  <r>
    <x v="50"/>
    <s v="Levy County"/>
    <x v="3038"/>
    <x v="51"/>
    <x v="1772"/>
    <s v="Florida Platform"/>
    <x v="102"/>
    <m/>
    <s v="CENSARA_AVG"/>
  </r>
  <r>
    <x v="50"/>
    <s v="Levy County"/>
    <x v="3038"/>
    <x v="51"/>
    <x v="1772"/>
    <s v="Florida Platform"/>
    <x v="102"/>
    <m/>
    <s v="CENSARA_AVG"/>
  </r>
  <r>
    <x v="50"/>
    <s v="Levy County"/>
    <x v="3038"/>
    <x v="51"/>
    <x v="1772"/>
    <s v="Florida Platform"/>
    <x v="102"/>
    <m/>
    <s v="CENSARA_AVG"/>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St Bernard Parish"/>
    <x v="3046"/>
    <x v="49"/>
    <x v="1778"/>
    <s v="Western Gulf"/>
    <x v="103"/>
    <s v="Western Gulf"/>
    <s v="CENSARA_2012"/>
  </r>
  <r>
    <x v="50"/>
    <s v="Levy County"/>
    <x v="3038"/>
    <x v="51"/>
    <x v="1772"/>
    <s v="Florida Platform"/>
    <x v="102"/>
    <m/>
    <s v="CENSARA_AVG"/>
  </r>
  <r>
    <x v="49"/>
    <s v="St Bernard Parish"/>
    <x v="3046"/>
    <x v="49"/>
    <x v="1778"/>
    <s v="Western Gulf"/>
    <x v="103"/>
    <s v="Western Gulf"/>
    <s v="CENSARA_2012"/>
  </r>
  <r>
    <x v="49"/>
    <s v="St Bernard Parish"/>
    <x v="3046"/>
    <x v="49"/>
    <x v="1778"/>
    <s v="Western Gulf"/>
    <x v="103"/>
    <s v="Western Gulf"/>
    <s v="CENSARA_2012"/>
  </r>
  <r>
    <x v="50"/>
    <s v="Citrus County"/>
    <x v="3075"/>
    <x v="51"/>
    <x v="1793"/>
    <s v="Florida Platform"/>
    <x v="102"/>
    <m/>
    <s v="CENSARA_AVG"/>
  </r>
  <r>
    <x v="49"/>
    <s v="St Bernard Parish"/>
    <x v="3046"/>
    <x v="49"/>
    <x v="1778"/>
    <s v="Western Gulf"/>
    <x v="103"/>
    <s v="Western Gulf"/>
    <s v="CENSARA_2012"/>
  </r>
  <r>
    <x v="50"/>
    <s v="Citrus County"/>
    <x v="3075"/>
    <x v="51"/>
    <x v="1793"/>
    <s v="Florida Platform"/>
    <x v="102"/>
    <m/>
    <s v="CENSARA_AVG"/>
  </r>
  <r>
    <x v="49"/>
    <s v="Terrebonne Parish"/>
    <x v="3079"/>
    <x v="49"/>
    <x v="1795"/>
    <s v="Western Gulf"/>
    <x v="103"/>
    <s v="Western Gulf"/>
    <s v="CENSARA_2012"/>
  </r>
  <r>
    <x v="44"/>
    <s v="Colorado County"/>
    <x v="3080"/>
    <x v="44"/>
    <x v="1796"/>
    <s v="Western Gulf"/>
    <x v="103"/>
    <s v="Western Gulf"/>
    <s v="CENSARA_2012"/>
  </r>
  <r>
    <x v="49"/>
    <s v="St Bernard Parish"/>
    <x v="3046"/>
    <x v="49"/>
    <x v="1778"/>
    <s v="Western Gulf"/>
    <x v="103"/>
    <s v="Western Gulf"/>
    <s v="CENSARA_2012"/>
  </r>
  <r>
    <x v="50"/>
    <s v="Orange County"/>
    <x v="3081"/>
    <x v="51"/>
    <x v="248"/>
    <s v="Florida Platform"/>
    <x v="102"/>
    <m/>
    <s v="CENSARA_AVG"/>
  </r>
  <r>
    <x v="49"/>
    <s v="Plaquemines Parish"/>
    <x v="3067"/>
    <x v="49"/>
    <x v="1787"/>
    <s v="Western Gulf"/>
    <x v="103"/>
    <s v="Western Gulf"/>
    <s v="CENSARA_2012"/>
  </r>
  <r>
    <x v="50"/>
    <s v="Citrus County"/>
    <x v="3075"/>
    <x v="51"/>
    <x v="1793"/>
    <s v="Florida Platform"/>
    <x v="102"/>
    <m/>
    <s v="CENSARA_AVG"/>
  </r>
  <r>
    <x v="44"/>
    <s v="Bandera County"/>
    <x v="3082"/>
    <x v="44"/>
    <x v="1797"/>
    <s v="Bend Arch-Fort Worth Basin"/>
    <x v="91"/>
    <s v="Bend Arch-Fort Worth Basin"/>
    <s v="CENSARA_2012"/>
  </r>
  <r>
    <x v="49"/>
    <s v="St Bernard Parish"/>
    <x v="3046"/>
    <x v="49"/>
    <x v="1778"/>
    <s v="Western Gulf"/>
    <x v="103"/>
    <s v="Western Gulf"/>
    <s v="CENSARA_2012"/>
  </r>
  <r>
    <x v="49"/>
    <s v="Plaquemines Parish"/>
    <x v="3067"/>
    <x v="49"/>
    <x v="1787"/>
    <s v="Western Gulf"/>
    <x v="103"/>
    <s v="Western Gulf"/>
    <s v="CENSARA_2012"/>
  </r>
  <r>
    <x v="49"/>
    <s v="St Bernard Parish"/>
    <x v="3046"/>
    <x v="49"/>
    <x v="1778"/>
    <s v="Western Gulf"/>
    <x v="103"/>
    <s v="Western Gulf"/>
    <s v="CENSARA_2012"/>
  </r>
  <r>
    <x v="49"/>
    <s v="St Bernard Parish"/>
    <x v="3046"/>
    <x v="49"/>
    <x v="1778"/>
    <s v="Western Gulf"/>
    <x v="103"/>
    <s v="Western Gulf"/>
    <s v="CENSARA_2012"/>
  </r>
  <r>
    <x v="49"/>
    <s v="Plaquemines Parish"/>
    <x v="3067"/>
    <x v="49"/>
    <x v="1787"/>
    <s v="Western Gulf"/>
    <x v="103"/>
    <s v="Western Gulf"/>
    <s v="CENSARA_2012"/>
  </r>
  <r>
    <x v="49"/>
    <s v="St Bernard Parish"/>
    <x v="3046"/>
    <x v="49"/>
    <x v="1778"/>
    <s v="Western Gulf"/>
    <x v="103"/>
    <s v="Western Gulf"/>
    <s v="CENSARA_2012"/>
  </r>
  <r>
    <x v="44"/>
    <s v="Chambers County"/>
    <x v="3083"/>
    <x v="44"/>
    <x v="1579"/>
    <s v="Western Gulf"/>
    <x v="103"/>
    <s v="Western Gulf"/>
    <s v="CENSARA_2012"/>
  </r>
  <r>
    <x v="49"/>
    <s v="St Bernard Parish"/>
    <x v="3046"/>
    <x v="49"/>
    <x v="1778"/>
    <s v="Western Gulf"/>
    <x v="103"/>
    <s v="Western Gulf"/>
    <s v="CENSARA_2012"/>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50"/>
    <s v="Brevard County"/>
    <x v="3074"/>
    <x v="51"/>
    <x v="1792"/>
    <s v="Florida Platform"/>
    <x v="102"/>
    <m/>
    <s v="CENSARA_AVG"/>
  </r>
  <r>
    <x v="50"/>
    <s v="Citrus County"/>
    <x v="3075"/>
    <x v="51"/>
    <x v="1793"/>
    <s v="Florida Platform"/>
    <x v="102"/>
    <m/>
    <s v="CENSARA_AVG"/>
  </r>
  <r>
    <x v="49"/>
    <s v="Plaquemines Parish"/>
    <x v="3067"/>
    <x v="49"/>
    <x v="1787"/>
    <s v="Western Gulf"/>
    <x v="103"/>
    <s v="Western Gulf"/>
    <s v="CENSARA_2012"/>
  </r>
  <r>
    <x v="44"/>
    <s v="Guadalupe County"/>
    <x v="3084"/>
    <x v="44"/>
    <x v="1432"/>
    <s v="Western Gulf"/>
    <x v="103"/>
    <s v="Western Gulf"/>
    <s v="CENSARA_2012"/>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44"/>
    <s v="Fort Bend County"/>
    <x v="3085"/>
    <x v="44"/>
    <x v="1798"/>
    <s v="Western Gulf"/>
    <x v="103"/>
    <s v="Western Gulf"/>
    <s v="CENSARA_2012"/>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44"/>
    <s v="Gonzales County"/>
    <x v="3086"/>
    <x v="44"/>
    <x v="1799"/>
    <s v="Western Gulf"/>
    <x v="103"/>
    <s v="Western Gulf"/>
    <s v="CENSARA_2012"/>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44"/>
    <s v="Bexar County"/>
    <x v="3087"/>
    <x v="44"/>
    <x v="1800"/>
    <s v="Western Gulf"/>
    <x v="103"/>
    <s v="Western Gulf"/>
    <s v="CENSARA_2012"/>
  </r>
  <r>
    <x v="50"/>
    <s v="Citrus County"/>
    <x v="3075"/>
    <x v="51"/>
    <x v="1793"/>
    <s v="Florida Platform"/>
    <x v="102"/>
    <m/>
    <s v="CENSARA_AVG"/>
  </r>
  <r>
    <x v="49"/>
    <s v="Iberia Parish"/>
    <x v="3059"/>
    <x v="49"/>
    <x v="1784"/>
    <s v="Western Gulf"/>
    <x v="103"/>
    <s v="Western Gulf"/>
    <s v="CENSARA_2012"/>
  </r>
  <r>
    <x v="50"/>
    <s v="Citrus County"/>
    <x v="3075"/>
    <x v="51"/>
    <x v="1793"/>
    <s v="Florida Platform"/>
    <x v="102"/>
    <m/>
    <s v="CENSARA_AVG"/>
  </r>
  <r>
    <x v="49"/>
    <s v="Plaquemines Parish"/>
    <x v="3067"/>
    <x v="49"/>
    <x v="1787"/>
    <s v="Western Gulf"/>
    <x v="103"/>
    <s v="Western Gulf"/>
    <s v="CENSARA_2012"/>
  </r>
  <r>
    <x v="50"/>
    <s v="Citrus County"/>
    <x v="3075"/>
    <x v="51"/>
    <x v="1793"/>
    <s v="Florida Platform"/>
    <x v="102"/>
    <m/>
    <s v="CENSARA_AVG"/>
  </r>
  <r>
    <x v="50"/>
    <s v="Citrus County"/>
    <x v="3075"/>
    <x v="51"/>
    <x v="1793"/>
    <s v="Florida Platform"/>
    <x v="102"/>
    <m/>
    <s v="CENSARA_AVG"/>
  </r>
  <r>
    <x v="50"/>
    <s v="Citrus County"/>
    <x v="3075"/>
    <x v="51"/>
    <x v="1793"/>
    <s v="Florida Platform"/>
    <x v="102"/>
    <m/>
    <s v="CENSARA_AVG"/>
  </r>
  <r>
    <x v="49"/>
    <s v="Jefferson Parish"/>
    <x v="3048"/>
    <x v="49"/>
    <x v="34"/>
    <s v="Western Gulf"/>
    <x v="103"/>
    <s v="Western Gulf"/>
    <s v="CENSARA_2012"/>
  </r>
  <r>
    <x v="50"/>
    <s v="Citrus County"/>
    <x v="3075"/>
    <x v="51"/>
    <x v="1793"/>
    <s v="Florida Platform"/>
    <x v="102"/>
    <m/>
    <s v="CENSARA_AVG"/>
  </r>
  <r>
    <x v="50"/>
    <s v="Citrus County"/>
    <x v="3075"/>
    <x v="51"/>
    <x v="1793"/>
    <s v="Florida Platform"/>
    <x v="102"/>
    <m/>
    <s v="CENSARA_AVG"/>
  </r>
  <r>
    <x v="50"/>
    <s v="Citrus County"/>
    <x v="3075"/>
    <x v="51"/>
    <x v="1793"/>
    <s v="Florida Platform"/>
    <x v="102"/>
    <m/>
    <s v="CENSARA_AVG"/>
  </r>
  <r>
    <x v="49"/>
    <s v="Jefferson Parish"/>
    <x v="3048"/>
    <x v="49"/>
    <x v="34"/>
    <s v="Western Gulf"/>
    <x v="103"/>
    <s v="Western Gulf"/>
    <s v="CENSARA_2012"/>
  </r>
  <r>
    <x v="50"/>
    <s v="Hernando County"/>
    <x v="3088"/>
    <x v="51"/>
    <x v="1801"/>
    <s v="Florida Platform"/>
    <x v="102"/>
    <m/>
    <s v="CENSARA_AVG"/>
  </r>
  <r>
    <x v="49"/>
    <s v="Plaquemines Parish"/>
    <x v="3067"/>
    <x v="49"/>
    <x v="1787"/>
    <s v="Western Gulf"/>
    <x v="103"/>
    <s v="Western Gulf"/>
    <s v="CENSARA_2012"/>
  </r>
  <r>
    <x v="50"/>
    <s v="Citrus County"/>
    <x v="3075"/>
    <x v="51"/>
    <x v="1793"/>
    <s v="Florida Platform"/>
    <x v="102"/>
    <m/>
    <s v="CENSARA_AVG"/>
  </r>
  <r>
    <x v="44"/>
    <s v="Medina County"/>
    <x v="3089"/>
    <x v="44"/>
    <x v="700"/>
    <s v="Western Gulf"/>
    <x v="103"/>
    <s v="Western Gulf"/>
    <s v="CENSARA_2012"/>
  </r>
  <r>
    <x v="49"/>
    <s v="Plaquemines Parish"/>
    <x v="3067"/>
    <x v="49"/>
    <x v="1787"/>
    <s v="Western Gulf"/>
    <x v="103"/>
    <s v="Western Gulf"/>
    <s v="CENSARA_2012"/>
  </r>
  <r>
    <x v="49"/>
    <s v="Jefferson Parish"/>
    <x v="3048"/>
    <x v="49"/>
    <x v="34"/>
    <s v="Western Gulf"/>
    <x v="103"/>
    <s v="Western Gulf"/>
    <s v="CENSARA_2012"/>
  </r>
  <r>
    <x v="50"/>
    <s v="Citrus County"/>
    <x v="3075"/>
    <x v="51"/>
    <x v="1793"/>
    <s v="Florida Platform"/>
    <x v="102"/>
    <m/>
    <s v="CENSARA_AVG"/>
  </r>
  <r>
    <x v="49"/>
    <s v="Jefferson Parish"/>
    <x v="3048"/>
    <x v="49"/>
    <x v="34"/>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44"/>
    <s v="Chambers County"/>
    <x v="3083"/>
    <x v="44"/>
    <x v="1579"/>
    <s v="Western Gulf"/>
    <x v="103"/>
    <s v="Western Gulf"/>
    <s v="CENSARA_2012"/>
  </r>
  <r>
    <x v="49"/>
    <s v="Jefferson Parish"/>
    <x v="3048"/>
    <x v="49"/>
    <x v="34"/>
    <s v="Western Gulf"/>
    <x v="103"/>
    <s v="Western Gulf"/>
    <s v="CENSARA_2012"/>
  </r>
  <r>
    <x v="50"/>
    <s v="Citrus County"/>
    <x v="3075"/>
    <x v="51"/>
    <x v="1793"/>
    <s v="Florida Platform"/>
    <x v="102"/>
    <m/>
    <s v="CENSARA_AVG"/>
  </r>
  <r>
    <x v="50"/>
    <s v="Citrus County"/>
    <x v="3075"/>
    <x v="51"/>
    <x v="1793"/>
    <s v="Florida Platform"/>
    <x v="102"/>
    <m/>
    <s v="CENSARA_AVG"/>
  </r>
  <r>
    <x v="49"/>
    <s v="Plaquemines Parish"/>
    <x v="3067"/>
    <x v="49"/>
    <x v="1787"/>
    <s v="Western Gulf"/>
    <x v="103"/>
    <s v="Western Gulf"/>
    <s v="CENSARA_2012"/>
  </r>
  <r>
    <x v="49"/>
    <s v="Plaquemines Parish"/>
    <x v="3067"/>
    <x v="49"/>
    <x v="1787"/>
    <s v="Western Gulf"/>
    <x v="103"/>
    <s v="Western Gulf"/>
    <s v="CENSARA_2012"/>
  </r>
  <r>
    <x v="44"/>
    <s v="Kinney County"/>
    <x v="3090"/>
    <x v="44"/>
    <x v="1802"/>
    <s v="Western Gulf"/>
    <x v="103"/>
    <s v="Western Gulf"/>
    <s v="CENSARA_2012"/>
  </r>
  <r>
    <x v="49"/>
    <s v="Jefferson Parish"/>
    <x v="3048"/>
    <x v="49"/>
    <x v="34"/>
    <s v="Western Gulf"/>
    <x v="103"/>
    <s v="Western Gulf"/>
    <s v="CENSARA_2012"/>
  </r>
  <r>
    <x v="49"/>
    <s v="Plaquemines Parish"/>
    <x v="3067"/>
    <x v="49"/>
    <x v="1787"/>
    <s v="Western Gulf"/>
    <x v="103"/>
    <s v="Western Gulf"/>
    <s v="CENSARA_2012"/>
  </r>
  <r>
    <x v="50"/>
    <s v="Hernando County"/>
    <x v="3088"/>
    <x v="51"/>
    <x v="1801"/>
    <s v="Florida Platform"/>
    <x v="102"/>
    <m/>
    <s v="CENSARA_AVG"/>
  </r>
  <r>
    <x v="49"/>
    <s v="Plaquemines Parish"/>
    <x v="3067"/>
    <x v="49"/>
    <x v="1787"/>
    <s v="Western Gulf"/>
    <x v="103"/>
    <s v="Western Gulf"/>
    <s v="CENSARA_2012"/>
  </r>
  <r>
    <x v="50"/>
    <s v="Hernando County"/>
    <x v="3088"/>
    <x v="51"/>
    <x v="1801"/>
    <s v="Florida Platform"/>
    <x v="102"/>
    <m/>
    <s v="CENSARA_AVG"/>
  </r>
  <r>
    <x v="44"/>
    <s v="Uvalde County"/>
    <x v="3091"/>
    <x v="44"/>
    <x v="1803"/>
    <s v="Western Gulf"/>
    <x v="103"/>
    <s v="Western Gulf"/>
    <s v="CENSARA_2012"/>
  </r>
  <r>
    <x v="49"/>
    <s v="Jefferson Parish"/>
    <x v="3048"/>
    <x v="49"/>
    <x v="34"/>
    <s v="Western Gulf"/>
    <x v="103"/>
    <s v="Western Gulf"/>
    <s v="CENSARA_2012"/>
  </r>
  <r>
    <x v="50"/>
    <s v="Hernando County"/>
    <x v="3088"/>
    <x v="51"/>
    <x v="1801"/>
    <s v="Florida Platform"/>
    <x v="102"/>
    <m/>
    <s v="CENSARA_AVG"/>
  </r>
  <r>
    <x v="49"/>
    <s v="St Mary Parish"/>
    <x v="3071"/>
    <x v="49"/>
    <x v="1790"/>
    <s v="Western Gulf"/>
    <x v="103"/>
    <s v="Western Gulf"/>
    <s v="CENSARA_2012"/>
  </r>
  <r>
    <x v="50"/>
    <s v="Hernando County"/>
    <x v="3088"/>
    <x v="51"/>
    <x v="1801"/>
    <s v="Florida Platform"/>
    <x v="102"/>
    <m/>
    <s v="CENSARA_AVG"/>
  </r>
  <r>
    <x v="49"/>
    <s v="Jefferson Parish"/>
    <x v="3048"/>
    <x v="49"/>
    <x v="34"/>
    <s v="Western Gulf"/>
    <x v="103"/>
    <s v="Western Gulf"/>
    <s v="CENSARA_2012"/>
  </r>
  <r>
    <x v="49"/>
    <s v="Plaquemines Parish"/>
    <x v="3067"/>
    <x v="49"/>
    <x v="1787"/>
    <s v="Western Gulf"/>
    <x v="103"/>
    <s v="Western Gulf"/>
    <s v="CENSARA_2012"/>
  </r>
  <r>
    <x v="50"/>
    <s v="Hernando County"/>
    <x v="3088"/>
    <x v="51"/>
    <x v="1801"/>
    <s v="Florida Platform"/>
    <x v="102"/>
    <m/>
    <s v="CENSARA_AVG"/>
  </r>
  <r>
    <x v="49"/>
    <s v="Jefferson Parish"/>
    <x v="3048"/>
    <x v="49"/>
    <x v="34"/>
    <s v="Western Gulf"/>
    <x v="103"/>
    <s v="Western Gulf"/>
    <s v="CENSARA_2012"/>
  </r>
  <r>
    <x v="49"/>
    <s v="Plaquemines Parish"/>
    <x v="3067"/>
    <x v="49"/>
    <x v="1787"/>
    <s v="Western Gulf"/>
    <x v="103"/>
    <s v="Western Gulf"/>
    <s v="CENSARA_2012"/>
  </r>
  <r>
    <x v="49"/>
    <s v="Jefferson Parish"/>
    <x v="3048"/>
    <x v="49"/>
    <x v="34"/>
    <s v="Western Gulf"/>
    <x v="103"/>
    <s v="Western Gulf"/>
    <s v="CENSARA_2012"/>
  </r>
  <r>
    <x v="49"/>
    <s v="Plaquemines Parish"/>
    <x v="3067"/>
    <x v="49"/>
    <x v="1787"/>
    <s v="Western Gulf"/>
    <x v="103"/>
    <s v="Western Gulf"/>
    <s v="CENSARA_2012"/>
  </r>
  <r>
    <x v="44"/>
    <s v="Wharton County"/>
    <x v="3092"/>
    <x v="44"/>
    <x v="1804"/>
    <s v="Western Gulf"/>
    <x v="103"/>
    <s v="Western Gulf"/>
    <s v="CENSARA_2012"/>
  </r>
  <r>
    <x v="44"/>
    <s v="Galveston County"/>
    <x v="3093"/>
    <x v="44"/>
    <x v="1805"/>
    <s v="Western Gulf"/>
    <x v="103"/>
    <s v="Western Gulf"/>
    <s v="CENSARA_2012"/>
  </r>
  <r>
    <x v="49"/>
    <s v="Plaquemines Parish"/>
    <x v="3067"/>
    <x v="49"/>
    <x v="1787"/>
    <s v="Western Gulf"/>
    <x v="103"/>
    <s v="Western Gulf"/>
    <s v="CENSARA_2012"/>
  </r>
  <r>
    <x v="50"/>
    <s v="Hernando County"/>
    <x v="3088"/>
    <x v="51"/>
    <x v="1801"/>
    <s v="Florida Platform"/>
    <x v="102"/>
    <m/>
    <s v="CENSARA_AVG"/>
  </r>
  <r>
    <x v="44"/>
    <s v="Lavaca County"/>
    <x v="3094"/>
    <x v="44"/>
    <x v="1806"/>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50"/>
    <s v="Hernando County"/>
    <x v="3088"/>
    <x v="51"/>
    <x v="1801"/>
    <s v="Florida Platform"/>
    <x v="102"/>
    <m/>
    <s v="CENSARA_AVG"/>
  </r>
  <r>
    <x v="49"/>
    <s v="Plaquemines Parish"/>
    <x v="3067"/>
    <x v="49"/>
    <x v="1787"/>
    <s v="Western Gulf"/>
    <x v="103"/>
    <s v="Western Gulf"/>
    <s v="CENSARA_2012"/>
  </r>
  <r>
    <x v="50"/>
    <s v="Hernando County"/>
    <x v="3088"/>
    <x v="51"/>
    <x v="1801"/>
    <s v="Florida Platform"/>
    <x v="102"/>
    <m/>
    <s v="CENSARA_AVG"/>
  </r>
  <r>
    <x v="49"/>
    <s v="Plaquemines Parish"/>
    <x v="3067"/>
    <x v="49"/>
    <x v="1787"/>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49"/>
    <s v="Jefferson Parish"/>
    <x v="3048"/>
    <x v="49"/>
    <x v="34"/>
    <s v="Western Gulf"/>
    <x v="103"/>
    <s v="Western Gulf"/>
    <s v="CENSARA_2012"/>
  </r>
  <r>
    <x v="49"/>
    <s v="Plaquemines Parish"/>
    <x v="3067"/>
    <x v="49"/>
    <x v="1787"/>
    <s v="Western Gulf"/>
    <x v="103"/>
    <s v="Western Gulf"/>
    <s v="CENSARA_2012"/>
  </r>
  <r>
    <x v="44"/>
    <s v="Brazoria County"/>
    <x v="3095"/>
    <x v="44"/>
    <x v="1807"/>
    <s v="Western Gulf"/>
    <x v="103"/>
    <s v="Western Gulf"/>
    <s v="CENSARA_2012"/>
  </r>
  <r>
    <x v="49"/>
    <s v="Jefferson Parish"/>
    <x v="3048"/>
    <x v="49"/>
    <x v="34"/>
    <s v="Western Gulf"/>
    <x v="103"/>
    <s v="Western Gulf"/>
    <s v="CENSARA_2012"/>
  </r>
  <r>
    <x v="49"/>
    <s v="Jefferson Parish"/>
    <x v="3048"/>
    <x v="49"/>
    <x v="34"/>
    <s v="Western Gulf"/>
    <x v="103"/>
    <s v="Western Gulf"/>
    <s v="CENSARA_2012"/>
  </r>
  <r>
    <x v="50"/>
    <s v="Osceola County"/>
    <x v="3096"/>
    <x v="51"/>
    <x v="421"/>
    <s v="Florida Platform"/>
    <x v="102"/>
    <m/>
    <s v="CENSARA_AVG"/>
  </r>
  <r>
    <x v="49"/>
    <s v="Jefferson Parish"/>
    <x v="3048"/>
    <x v="49"/>
    <x v="34"/>
    <s v="Western Gulf"/>
    <x v="103"/>
    <s v="Western Gulf"/>
    <s v="CENSARA_2012"/>
  </r>
  <r>
    <x v="49"/>
    <s v="Plaquemines Parish"/>
    <x v="3067"/>
    <x v="49"/>
    <x v="1787"/>
    <s v="Western Gulf"/>
    <x v="103"/>
    <s v="Western Gulf"/>
    <s v="CENSARA_2012"/>
  </r>
  <r>
    <x v="50"/>
    <s v="Hernando County"/>
    <x v="3088"/>
    <x v="51"/>
    <x v="1801"/>
    <s v="Florida Platform"/>
    <x v="102"/>
    <m/>
    <s v="CENSARA_AVG"/>
  </r>
  <r>
    <x v="49"/>
    <s v="Plaquemines Parish"/>
    <x v="3067"/>
    <x v="49"/>
    <x v="1787"/>
    <s v="Western Gulf"/>
    <x v="103"/>
    <s v="Western Gulf"/>
    <s v="CENSARA_2012"/>
  </r>
  <r>
    <x v="44"/>
    <s v="Galveston County"/>
    <x v="3093"/>
    <x v="44"/>
    <x v="1805"/>
    <s v="Western Gulf"/>
    <x v="103"/>
    <s v="Western Gulf"/>
    <s v="CENSARA_2012"/>
  </r>
  <r>
    <x v="49"/>
    <s v="Plaquemines Parish"/>
    <x v="3067"/>
    <x v="49"/>
    <x v="1787"/>
    <s v="Western Gulf"/>
    <x v="103"/>
    <s v="Western Gulf"/>
    <s v="CENSARA_2012"/>
  </r>
  <r>
    <x v="49"/>
    <s v="Lafourche Parish"/>
    <x v="3070"/>
    <x v="49"/>
    <x v="1789"/>
    <s v="Western Gulf"/>
    <x v="103"/>
    <s v="Western Gulf"/>
    <s v="CENSARA_2012"/>
  </r>
  <r>
    <x v="49"/>
    <s v="Jefferson Parish"/>
    <x v="3048"/>
    <x v="49"/>
    <x v="34"/>
    <s v="Western Gulf"/>
    <x v="103"/>
    <s v="Western Gulf"/>
    <s v="CENSARA_2012"/>
  </r>
  <r>
    <x v="49"/>
    <s v="Iberia Parish"/>
    <x v="3059"/>
    <x v="49"/>
    <x v="1784"/>
    <s v="Western Gulf"/>
    <x v="103"/>
    <s v="Western Gulf"/>
    <s v="CENSARA_2012"/>
  </r>
  <r>
    <x v="44"/>
    <s v="Chambers County"/>
    <x v="3083"/>
    <x v="44"/>
    <x v="1579"/>
    <s v="Western Gulf"/>
    <x v="103"/>
    <s v="Western Gulf"/>
    <s v="CENSARA_2012"/>
  </r>
  <r>
    <x v="50"/>
    <s v="Pasco County"/>
    <x v="3097"/>
    <x v="51"/>
    <x v="1808"/>
    <s v="Florida Platform"/>
    <x v="102"/>
    <m/>
    <s v="CENSARA_AVG"/>
  </r>
  <r>
    <x v="49"/>
    <s v="Iberia Parish"/>
    <x v="3059"/>
    <x v="49"/>
    <x v="1784"/>
    <s v="Western Gulf"/>
    <x v="103"/>
    <s v="Western Gulf"/>
    <s v="CENSARA_2012"/>
  </r>
  <r>
    <x v="44"/>
    <s v="Chambers County"/>
    <x v="3083"/>
    <x v="44"/>
    <x v="1579"/>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Jefferson Parish"/>
    <x v="3048"/>
    <x v="49"/>
    <x v="34"/>
    <s v="Western Gulf"/>
    <x v="103"/>
    <s v="Western Gulf"/>
    <s v="CENSARA_2012"/>
  </r>
  <r>
    <x v="49"/>
    <s v="Jefferson Parish"/>
    <x v="3048"/>
    <x v="49"/>
    <x v="34"/>
    <s v="Western Gulf"/>
    <x v="103"/>
    <s v="Western Gulf"/>
    <s v="CENSARA_2012"/>
  </r>
  <r>
    <x v="49"/>
    <s v="Jefferson Parish"/>
    <x v="3048"/>
    <x v="49"/>
    <x v="34"/>
    <s v="Western Gulf"/>
    <x v="103"/>
    <s v="Western Gulf"/>
    <s v="CENSARA_2012"/>
  </r>
  <r>
    <x v="49"/>
    <s v="Plaquemines Parish"/>
    <x v="3067"/>
    <x v="49"/>
    <x v="1787"/>
    <s v="Western Gulf"/>
    <x v="103"/>
    <s v="Western Gulf"/>
    <s v="CENSARA_2012"/>
  </r>
  <r>
    <x v="49"/>
    <s v="Jefferson Parish"/>
    <x v="3048"/>
    <x v="49"/>
    <x v="34"/>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Plaquemines Parish"/>
    <x v="3067"/>
    <x v="49"/>
    <x v="1787"/>
    <s v="Western Gulf"/>
    <x v="103"/>
    <s v="Western Gulf"/>
    <s v="CENSARA_2012"/>
  </r>
  <r>
    <x v="49"/>
    <s v="Plaquemines Parish"/>
    <x v="3067"/>
    <x v="49"/>
    <x v="1787"/>
    <s v="Western Gulf"/>
    <x v="103"/>
    <s v="Western Gulf"/>
    <s v="CENSARA_2012"/>
  </r>
  <r>
    <x v="49"/>
    <s v="Jefferson Parish"/>
    <x v="3048"/>
    <x v="49"/>
    <x v="34"/>
    <s v="Western Gulf"/>
    <x v="103"/>
    <s v="Western Gulf"/>
    <s v="CENSARA_2012"/>
  </r>
  <r>
    <x v="50"/>
    <s v="Polk County"/>
    <x v="3098"/>
    <x v="51"/>
    <x v="133"/>
    <s v="Florida Platform"/>
    <x v="102"/>
    <m/>
    <s v="CENSARA_AVG"/>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Jefferson Parish"/>
    <x v="3048"/>
    <x v="49"/>
    <x v="34"/>
    <s v="Western Gulf"/>
    <x v="103"/>
    <s v="Western Gulf"/>
    <s v="CENSARA_2012"/>
  </r>
  <r>
    <x v="49"/>
    <s v="Lafourche Parish"/>
    <x v="3070"/>
    <x v="49"/>
    <x v="1789"/>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4"/>
    <s v="Wilson County"/>
    <x v="3099"/>
    <x v="44"/>
    <x v="124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Jefferson Parish"/>
    <x v="3048"/>
    <x v="49"/>
    <x v="34"/>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Terrebonne Parish"/>
    <x v="3079"/>
    <x v="49"/>
    <x v="1795"/>
    <s v="Western Gulf"/>
    <x v="103"/>
    <s v="Western Gulf"/>
    <s v="CENSARA_2012"/>
  </r>
  <r>
    <x v="44"/>
    <s v="Dewitt County"/>
    <x v="3100"/>
    <x v="44"/>
    <x v="1809"/>
    <s v="Western Gulf"/>
    <x v="103"/>
    <s v="Western Gulf"/>
    <s v="CENSARA_2012"/>
  </r>
  <r>
    <x v="44"/>
    <s v="Galveston County"/>
    <x v="3093"/>
    <x v="44"/>
    <x v="180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4"/>
    <s v="Galveston County"/>
    <x v="3093"/>
    <x v="44"/>
    <x v="180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4"/>
    <s v="Galveston County"/>
    <x v="3093"/>
    <x v="44"/>
    <x v="180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4"/>
    <s v="Galveston County"/>
    <x v="3093"/>
    <x v="44"/>
    <x v="180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4"/>
    <s v="Atascosa County"/>
    <x v="3101"/>
    <x v="44"/>
    <x v="1810"/>
    <s v="Western Gulf"/>
    <x v="103"/>
    <s v="Western Gulf"/>
    <s v="CENSARA_2012"/>
  </r>
  <r>
    <x v="49"/>
    <s v="Lafourche Parish"/>
    <x v="3070"/>
    <x v="49"/>
    <x v="1789"/>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50"/>
    <s v="Hillsborough County"/>
    <x v="3102"/>
    <x v="51"/>
    <x v="317"/>
    <s v="Florida Platform"/>
    <x v="102"/>
    <m/>
    <s v="CENSARA_AVG"/>
  </r>
  <r>
    <x v="44"/>
    <s v="Jackson County"/>
    <x v="3103"/>
    <x v="44"/>
    <x v="331"/>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9"/>
    <s v="Terrebonne Parish"/>
    <x v="3079"/>
    <x v="49"/>
    <x v="1795"/>
    <s v="Western Gulf"/>
    <x v="103"/>
    <s v="Western Gulf"/>
    <s v="CENSARA_2012"/>
  </r>
  <r>
    <x v="44"/>
    <s v="Matagorda County"/>
    <x v="3104"/>
    <x v="44"/>
    <x v="1811"/>
    <s v="Western Gulf"/>
    <x v="103"/>
    <s v="Western Gulf"/>
    <s v="CENSARA_2012"/>
  </r>
  <r>
    <x v="49"/>
    <s v="Terrebonne Parish"/>
    <x v="3079"/>
    <x v="49"/>
    <x v="1795"/>
    <s v="Western Gulf"/>
    <x v="103"/>
    <s v="Western Gulf"/>
    <s v="CENSARA_2012"/>
  </r>
  <r>
    <x v="44"/>
    <s v="Karnes County"/>
    <x v="3105"/>
    <x v="44"/>
    <x v="1812"/>
    <s v="Western Gulf"/>
    <x v="103"/>
    <s v="Western Gulf"/>
    <s v="CENSARA_2012"/>
  </r>
  <r>
    <x v="50"/>
    <s v="Indian River County"/>
    <x v="3106"/>
    <x v="51"/>
    <x v="1813"/>
    <s v="Florida Platform"/>
    <x v="102"/>
    <m/>
    <s v="CENSARA_AVG"/>
  </r>
  <r>
    <x v="50"/>
    <s v="Indian River County"/>
    <x v="3106"/>
    <x v="51"/>
    <x v="1813"/>
    <s v="Florida Platform"/>
    <x v="102"/>
    <m/>
    <s v="CENSARA_AVG"/>
  </r>
  <r>
    <x v="50"/>
    <s v="Pinellas County"/>
    <x v="3107"/>
    <x v="51"/>
    <x v="1814"/>
    <s v="Florida Platform"/>
    <x v="102"/>
    <m/>
    <s v="CENSARA_AVG"/>
  </r>
  <r>
    <x v="50"/>
    <s v="Pasco County"/>
    <x v="3097"/>
    <x v="51"/>
    <x v="1808"/>
    <s v="Florida Platform"/>
    <x v="102"/>
    <m/>
    <s v="CENSARA_AVG"/>
  </r>
  <r>
    <x v="44"/>
    <s v="Maverick County"/>
    <x v="3108"/>
    <x v="44"/>
    <x v="1815"/>
    <s v="Western Gulf"/>
    <x v="103"/>
    <s v="Western Gulf"/>
    <s v="CENSARA_2012"/>
  </r>
  <r>
    <x v="50"/>
    <s v="Pinellas County"/>
    <x v="3107"/>
    <x v="51"/>
    <x v="1814"/>
    <s v="Florida Platform"/>
    <x v="102"/>
    <m/>
    <s v="CENSARA_AVG"/>
  </r>
  <r>
    <x v="44"/>
    <s v="Zavala County"/>
    <x v="3109"/>
    <x v="44"/>
    <x v="1816"/>
    <s v="Western Gulf"/>
    <x v="103"/>
    <s v="Western Gulf"/>
    <s v="CENSARA_2012"/>
  </r>
  <r>
    <x v="44"/>
    <s v="Frio County"/>
    <x v="3110"/>
    <x v="44"/>
    <x v="1817"/>
    <s v="Western Gulf"/>
    <x v="103"/>
    <s v="Western Gulf"/>
    <s v="CENSARA_2012"/>
  </r>
  <r>
    <x v="44"/>
    <s v="Galveston County"/>
    <x v="3093"/>
    <x v="44"/>
    <x v="1805"/>
    <s v="Western Gulf"/>
    <x v="103"/>
    <s v="Western Gulf"/>
    <s v="CENSARA_2012"/>
  </r>
  <r>
    <x v="44"/>
    <s v="Victoria County"/>
    <x v="3111"/>
    <x v="44"/>
    <x v="1818"/>
    <s v="Western Gulf"/>
    <x v="103"/>
    <s v="Western Gulf"/>
    <s v="CENSARA_2012"/>
  </r>
  <r>
    <x v="44"/>
    <s v="Brazoria County"/>
    <x v="3095"/>
    <x v="44"/>
    <x v="1807"/>
    <s v="Western Gulf"/>
    <x v="103"/>
    <s v="Western Gulf"/>
    <s v="CENSARA_2012"/>
  </r>
  <r>
    <x v="50"/>
    <s v="Pinellas County"/>
    <x v="3107"/>
    <x v="51"/>
    <x v="1814"/>
    <s v="Florida Platform"/>
    <x v="102"/>
    <m/>
    <s v="CENSARA_AVG"/>
  </r>
  <r>
    <x v="50"/>
    <s v="Pinellas County"/>
    <x v="3107"/>
    <x v="51"/>
    <x v="1814"/>
    <s v="Florida Platform"/>
    <x v="102"/>
    <m/>
    <s v="CENSARA_AVG"/>
  </r>
  <r>
    <x v="50"/>
    <s v="Hillsborough County"/>
    <x v="3102"/>
    <x v="51"/>
    <x v="317"/>
    <s v="Florida Platform"/>
    <x v="102"/>
    <m/>
    <s v="CENSARA_AVG"/>
  </r>
  <r>
    <x v="50"/>
    <s v="Hillsborough County"/>
    <x v="3102"/>
    <x v="51"/>
    <x v="317"/>
    <s v="Florida Platform"/>
    <x v="102"/>
    <m/>
    <s v="CENSARA_AVG"/>
  </r>
  <r>
    <x v="50"/>
    <s v="Okeechobee County"/>
    <x v="3112"/>
    <x v="51"/>
    <x v="1819"/>
    <s v="Florida Platform"/>
    <x v="102"/>
    <m/>
    <s v="CENSARA_AVG"/>
  </r>
  <r>
    <x v="44"/>
    <s v="Goliad County"/>
    <x v="3113"/>
    <x v="44"/>
    <x v="1820"/>
    <s v="Western Gulf"/>
    <x v="103"/>
    <s v="Western Gulf"/>
    <s v="CENSARA_2012"/>
  </r>
  <r>
    <x v="50"/>
    <s v="St Lucie County"/>
    <x v="3114"/>
    <x v="51"/>
    <x v="1821"/>
    <s v="Florida Platform"/>
    <x v="102"/>
    <m/>
    <s v="CENSARA_AVG"/>
  </r>
  <r>
    <x v="50"/>
    <s v="St. Lucie County"/>
    <x v="3114"/>
    <x v="51"/>
    <x v="1821"/>
    <s v="Florida Platform"/>
    <x v="102"/>
    <m/>
    <s v="CENSARA_AVG"/>
  </r>
  <r>
    <x v="50"/>
    <s v="Hillsborough County"/>
    <x v="3102"/>
    <x v="51"/>
    <x v="317"/>
    <s v="Florida Platform"/>
    <x v="102"/>
    <m/>
    <s v="CENSARA_AVG"/>
  </r>
  <r>
    <x v="50"/>
    <s v="Highlands County"/>
    <x v="3115"/>
    <x v="51"/>
    <x v="1822"/>
    <s v="Florida Platform"/>
    <x v="102"/>
    <m/>
    <s v="CENSARA_AVG"/>
  </r>
  <r>
    <x v="50"/>
    <s v="Hillsborough County"/>
    <x v="3102"/>
    <x v="51"/>
    <x v="317"/>
    <s v="Florida Platform"/>
    <x v="102"/>
    <m/>
    <s v="CENSARA_AVG"/>
  </r>
  <r>
    <x v="50"/>
    <s v="St Lucie County"/>
    <x v="3114"/>
    <x v="51"/>
    <x v="1821"/>
    <s v="Florida Platform"/>
    <x v="102"/>
    <m/>
    <s v="CENSARA_AVG"/>
  </r>
  <r>
    <x v="50"/>
    <s v="Hardee County"/>
    <x v="3116"/>
    <x v="51"/>
    <x v="1823"/>
    <s v="Florida Platform"/>
    <x v="102"/>
    <m/>
    <s v="CENSARA_AVG"/>
  </r>
  <r>
    <x v="44"/>
    <s v="Live Oak County"/>
    <x v="3117"/>
    <x v="44"/>
    <x v="1824"/>
    <s v="Western Gulf"/>
    <x v="103"/>
    <s v="Western Gulf"/>
    <s v="CENSARA_2012"/>
  </r>
  <r>
    <x v="50"/>
    <s v="Hillsborough County"/>
    <x v="3102"/>
    <x v="51"/>
    <x v="317"/>
    <s v="Florida Platform"/>
    <x v="102"/>
    <m/>
    <s v="CENSARA_AVG"/>
  </r>
  <r>
    <x v="50"/>
    <s v="Pinellas County"/>
    <x v="3107"/>
    <x v="51"/>
    <x v="1814"/>
    <s v="Florida Platform"/>
    <x v="102"/>
    <m/>
    <s v="CENSARA_AVG"/>
  </r>
  <r>
    <x v="50"/>
    <s v="Hillsborough County"/>
    <x v="3102"/>
    <x v="51"/>
    <x v="317"/>
    <s v="Florida Platform"/>
    <x v="102"/>
    <m/>
    <s v="CENSARA_AVG"/>
  </r>
  <r>
    <x v="50"/>
    <s v="Manatee County"/>
    <x v="3118"/>
    <x v="51"/>
    <x v="1825"/>
    <s v="Florida Platform"/>
    <x v="102"/>
    <m/>
    <s v="CENSARA_AVG"/>
  </r>
  <r>
    <x v="50"/>
    <s v="Hillsborough County"/>
    <x v="3102"/>
    <x v="51"/>
    <x v="317"/>
    <s v="Florida Platform"/>
    <x v="102"/>
    <m/>
    <s v="CENSARA_AVG"/>
  </r>
  <r>
    <x v="50"/>
    <s v="Hillsborough County"/>
    <x v="3102"/>
    <x v="51"/>
    <x v="317"/>
    <s v="Florida Platform"/>
    <x v="102"/>
    <m/>
    <s v="CENSARA_AVG"/>
  </r>
  <r>
    <x v="44"/>
    <s v="Calhoun County"/>
    <x v="3119"/>
    <x v="44"/>
    <x v="611"/>
    <s v="Western Gulf"/>
    <x v="103"/>
    <s v="Western Gulf"/>
    <s v="CENSARA_2012"/>
  </r>
  <r>
    <x v="44"/>
    <s v="Bee County"/>
    <x v="3120"/>
    <x v="44"/>
    <x v="1826"/>
    <s v="Western Gulf"/>
    <x v="103"/>
    <s v="Western Gulf"/>
    <s v="CENSARA_2012"/>
  </r>
  <r>
    <x v="50"/>
    <s v="Hillsborough County"/>
    <x v="3102"/>
    <x v="51"/>
    <x v="317"/>
    <s v="Florida Platform"/>
    <x v="102"/>
    <m/>
    <s v="CENSARA_AVG"/>
  </r>
  <r>
    <x v="50"/>
    <s v="Pinellas County"/>
    <x v="3107"/>
    <x v="51"/>
    <x v="1814"/>
    <s v="Florida Platform"/>
    <x v="102"/>
    <m/>
    <s v="CENSARA_AVG"/>
  </r>
  <r>
    <x v="50"/>
    <s v="Pinellas County"/>
    <x v="3107"/>
    <x v="51"/>
    <x v="1814"/>
    <s v="Florida Platform"/>
    <x v="102"/>
    <m/>
    <s v="CENSARA_AVG"/>
  </r>
  <r>
    <x v="44"/>
    <s v="Dimmit County"/>
    <x v="3121"/>
    <x v="44"/>
    <x v="1827"/>
    <s v="Western Gulf"/>
    <x v="103"/>
    <s v="Western Gulf"/>
    <s v="CENSARA_2012"/>
  </r>
  <r>
    <x v="50"/>
    <s v="Pinellas County"/>
    <x v="3107"/>
    <x v="51"/>
    <x v="1814"/>
    <s v="Florida Platform"/>
    <x v="102"/>
    <m/>
    <s v="CENSARA_AVG"/>
  </r>
  <r>
    <x v="44"/>
    <s v="La Salle County"/>
    <x v="3122"/>
    <x v="44"/>
    <x v="744"/>
    <s v="Western Gulf"/>
    <x v="103"/>
    <s v="Western Gulf"/>
    <s v="CENSARA_2012"/>
  </r>
  <r>
    <x v="50"/>
    <s v="Pinellas County"/>
    <x v="3107"/>
    <x v="51"/>
    <x v="1814"/>
    <s v="Florida Platform"/>
    <x v="102"/>
    <m/>
    <s v="CENSARA_AVG"/>
  </r>
  <r>
    <x v="44"/>
    <s v="McMullen County"/>
    <x v="3123"/>
    <x v="44"/>
    <x v="1828"/>
    <s v="Western Gulf"/>
    <x v="103"/>
    <s v="Western Gulf"/>
    <s v="CENSARA_2012"/>
  </r>
  <r>
    <x v="50"/>
    <s v="Hillsborough County"/>
    <x v="3102"/>
    <x v="51"/>
    <x v="317"/>
    <s v="Florida Platform"/>
    <x v="102"/>
    <m/>
    <s v="CENSARA_AVG"/>
  </r>
  <r>
    <x v="50"/>
    <s v="Martin County"/>
    <x v="3124"/>
    <x v="51"/>
    <x v="531"/>
    <s v="Florida Platform"/>
    <x v="102"/>
    <m/>
    <s v="CENSARA_AVG"/>
  </r>
  <r>
    <x v="50"/>
    <s v="Pinellas County"/>
    <x v="3107"/>
    <x v="51"/>
    <x v="1814"/>
    <s v="Florida Platform"/>
    <x v="102"/>
    <m/>
    <s v="CENSARA_AVG"/>
  </r>
  <r>
    <x v="50"/>
    <s v="Martin County"/>
    <x v="3124"/>
    <x v="51"/>
    <x v="531"/>
    <s v="Florida Platform"/>
    <x v="102"/>
    <m/>
    <s v="CENSARA_AVG"/>
  </r>
  <r>
    <x v="50"/>
    <s v="Hillsborough County"/>
    <x v="3102"/>
    <x v="51"/>
    <x v="317"/>
    <s v="Florida Platform"/>
    <x v="102"/>
    <m/>
    <s v="CENSARA_AVG"/>
  </r>
  <r>
    <x v="50"/>
    <s v="Martin County"/>
    <x v="3124"/>
    <x v="51"/>
    <x v="531"/>
    <s v="Florida Platform"/>
    <x v="102"/>
    <m/>
    <s v="CENSARA_AVG"/>
  </r>
  <r>
    <x v="50"/>
    <s v="Manatee County"/>
    <x v="3118"/>
    <x v="51"/>
    <x v="1825"/>
    <s v="Florida Platform"/>
    <x v="102"/>
    <m/>
    <s v="CENSARA_AVG"/>
  </r>
  <r>
    <x v="50"/>
    <s v="Manatee County"/>
    <x v="3118"/>
    <x v="51"/>
    <x v="1825"/>
    <s v="Florida Platform"/>
    <x v="102"/>
    <m/>
    <s v="CENSARA_AVG"/>
  </r>
  <r>
    <x v="44"/>
    <s v="Refugio County"/>
    <x v="3125"/>
    <x v="44"/>
    <x v="1829"/>
    <s v="Western Gulf"/>
    <x v="103"/>
    <s v="Western Gulf"/>
    <s v="CENSARA_2012"/>
  </r>
  <r>
    <x v="50"/>
    <s v="Manatee County"/>
    <x v="3118"/>
    <x v="51"/>
    <x v="1825"/>
    <s v="Florida Platform"/>
    <x v="102"/>
    <m/>
    <s v="CENSARA_AVG"/>
  </r>
  <r>
    <x v="50"/>
    <s v="Manatee County"/>
    <x v="3118"/>
    <x v="51"/>
    <x v="1825"/>
    <s v="Florida Platform"/>
    <x v="102"/>
    <m/>
    <s v="CENSARA_AVG"/>
  </r>
  <r>
    <x v="50"/>
    <s v="Desoto County"/>
    <x v="3126"/>
    <x v="51"/>
    <x v="1466"/>
    <s v="Florida Platform"/>
    <x v="102"/>
    <m/>
    <s v="CENSARA_AVG"/>
  </r>
  <r>
    <x v="50"/>
    <s v="Glades County"/>
    <x v="3127"/>
    <x v="51"/>
    <x v="1830"/>
    <s v="Florida Platform"/>
    <x v="102"/>
    <m/>
    <s v="CENSARA_AVG"/>
  </r>
  <r>
    <x v="50"/>
    <s v="Sarasota County"/>
    <x v="3128"/>
    <x v="51"/>
    <x v="1831"/>
    <s v="Florida Platform"/>
    <x v="102"/>
    <m/>
    <s v="CENSARA_AVG"/>
  </r>
  <r>
    <x v="50"/>
    <s v="Manatee County"/>
    <x v="3118"/>
    <x v="51"/>
    <x v="1825"/>
    <s v="Florida Platform"/>
    <x v="102"/>
    <m/>
    <s v="CENSARA_AVG"/>
  </r>
  <r>
    <x v="44"/>
    <s v="Calhoun County"/>
    <x v="3119"/>
    <x v="44"/>
    <x v="611"/>
    <s v="Western Gulf"/>
    <x v="103"/>
    <s v="Western Gulf"/>
    <s v="CENSARA_2012"/>
  </r>
  <r>
    <x v="44"/>
    <s v="Calhoun County"/>
    <x v="3119"/>
    <x v="44"/>
    <x v="611"/>
    <s v="Western Gulf"/>
    <x v="103"/>
    <s v="Western Gulf"/>
    <s v="CENSARA_2012"/>
  </r>
  <r>
    <x v="44"/>
    <s v="Calhoun County"/>
    <x v="3119"/>
    <x v="44"/>
    <x v="611"/>
    <s v="Western Gulf"/>
    <x v="103"/>
    <s v="Western Gulf"/>
    <s v="CENSARA_2012"/>
  </r>
  <r>
    <x v="50"/>
    <s v="Sarasota County"/>
    <x v="3128"/>
    <x v="51"/>
    <x v="1831"/>
    <s v="Florida Platform"/>
    <x v="102"/>
    <m/>
    <s v="CENSARA_AVG"/>
  </r>
  <r>
    <x v="44"/>
    <s v="Matagorda County"/>
    <x v="3104"/>
    <x v="44"/>
    <x v="1811"/>
    <s v="Western Gulf"/>
    <x v="103"/>
    <s v="Western Gulf"/>
    <s v="CENSARA_2012"/>
  </r>
  <r>
    <x v="44"/>
    <s v="Calhoun County"/>
    <x v="3119"/>
    <x v="44"/>
    <x v="611"/>
    <s v="Western Gulf"/>
    <x v="103"/>
    <s v="Western Gulf"/>
    <s v="CENSARA_2012"/>
  </r>
  <r>
    <x v="50"/>
    <s v="Palm Beach County"/>
    <x v="3129"/>
    <x v="51"/>
    <x v="1832"/>
    <s v="Florida Platform"/>
    <x v="102"/>
    <m/>
    <s v="CENSARA_AVG"/>
  </r>
  <r>
    <x v="44"/>
    <s v="Calhoun County"/>
    <x v="3119"/>
    <x v="44"/>
    <x v="611"/>
    <s v="Western Gulf"/>
    <x v="103"/>
    <s v="Western Gulf"/>
    <s v="CENSARA_2012"/>
  </r>
  <r>
    <x v="50"/>
    <s v="Palm Beach County"/>
    <x v="3129"/>
    <x v="51"/>
    <x v="1832"/>
    <s v="Florida Platform"/>
    <x v="102"/>
    <m/>
    <s v="CENSARA_AVG"/>
  </r>
  <r>
    <x v="50"/>
    <s v="Sarasota County"/>
    <x v="3128"/>
    <x v="51"/>
    <x v="1831"/>
    <s v="Florida Platform"/>
    <x v="102"/>
    <m/>
    <s v="CENSARA_AVG"/>
  </r>
  <r>
    <x v="44"/>
    <s v="Calhoun County"/>
    <x v="3119"/>
    <x v="44"/>
    <x v="611"/>
    <s v="Western Gulf"/>
    <x v="103"/>
    <s v="Western Gulf"/>
    <s v="CENSARA_2012"/>
  </r>
  <r>
    <x v="44"/>
    <s v="Calhoun County"/>
    <x v="3119"/>
    <x v="44"/>
    <x v="611"/>
    <s v="Western Gulf"/>
    <x v="103"/>
    <s v="Western Gulf"/>
    <s v="CENSARA_2012"/>
  </r>
  <r>
    <x v="44"/>
    <s v="Aransas County"/>
    <x v="3130"/>
    <x v="44"/>
    <x v="1833"/>
    <s v="Western Gulf"/>
    <x v="103"/>
    <s v="Western Gulf"/>
    <s v="CENSARA_2012"/>
  </r>
  <r>
    <x v="44"/>
    <s v="Calhoun County"/>
    <x v="3119"/>
    <x v="44"/>
    <x v="611"/>
    <s v="Western Gulf"/>
    <x v="103"/>
    <s v="Western Gulf"/>
    <s v="CENSARA_2012"/>
  </r>
  <r>
    <x v="44"/>
    <s v="Calhoun County"/>
    <x v="3119"/>
    <x v="44"/>
    <x v="611"/>
    <s v="Western Gulf"/>
    <x v="103"/>
    <s v="Western Gulf"/>
    <s v="CENSARA_2012"/>
  </r>
  <r>
    <x v="44"/>
    <s v="Calhoun County"/>
    <x v="3119"/>
    <x v="44"/>
    <x v="611"/>
    <s v="Western Gulf"/>
    <x v="103"/>
    <s v="Western Gulf"/>
    <s v="CENSARA_2012"/>
  </r>
  <r>
    <x v="44"/>
    <s v="Webb County"/>
    <x v="3131"/>
    <x v="44"/>
    <x v="1834"/>
    <s v="Western Gulf"/>
    <x v="103"/>
    <s v="Western Gulf"/>
    <s v="CENSARA_2012"/>
  </r>
  <r>
    <x v="50"/>
    <s v="Hendry County"/>
    <x v="3132"/>
    <x v="51"/>
    <x v="1835"/>
    <s v="Florida Platform"/>
    <x v="102"/>
    <m/>
    <s v="CENSARA_AVG"/>
  </r>
  <r>
    <x v="50"/>
    <s v="Charlotte County"/>
    <x v="3133"/>
    <x v="51"/>
    <x v="1130"/>
    <s v="Florida Platform"/>
    <x v="102"/>
    <m/>
    <s v="CENSARA_AVG"/>
  </r>
  <r>
    <x v="50"/>
    <s v="Palm Beach County"/>
    <x v="3129"/>
    <x v="51"/>
    <x v="1832"/>
    <s v="Florida Platform"/>
    <x v="102"/>
    <m/>
    <s v="CENSARA_AVG"/>
  </r>
  <r>
    <x v="44"/>
    <s v="San Patricio County"/>
    <x v="3134"/>
    <x v="44"/>
    <x v="1836"/>
    <s v="Western Gulf"/>
    <x v="103"/>
    <s v="Western Gulf"/>
    <s v="CENSARA_2012"/>
  </r>
  <r>
    <x v="50"/>
    <s v="Charlotte County"/>
    <x v="3133"/>
    <x v="51"/>
    <x v="1130"/>
    <s v="Florida Platform"/>
    <x v="102"/>
    <m/>
    <s v="CENSARA_AVG"/>
  </r>
  <r>
    <x v="44"/>
    <s v="Aransas County"/>
    <x v="3130"/>
    <x v="44"/>
    <x v="1833"/>
    <s v="Western Gulf"/>
    <x v="103"/>
    <s v="Western Gulf"/>
    <s v="CENSARA_2012"/>
  </r>
  <r>
    <x v="44"/>
    <s v="Aransas County"/>
    <x v="3130"/>
    <x v="44"/>
    <x v="1833"/>
    <s v="Western Gulf"/>
    <x v="103"/>
    <s v="Western Gulf"/>
    <s v="CENSARA_2012"/>
  </r>
  <r>
    <x v="44"/>
    <s v="Duval County"/>
    <x v="3135"/>
    <x v="44"/>
    <x v="1715"/>
    <s v="Western Gulf"/>
    <x v="103"/>
    <s v="Western Gulf"/>
    <s v="CENSARA_2012"/>
  </r>
  <r>
    <x v="44"/>
    <s v="Jim Wells County"/>
    <x v="3136"/>
    <x v="44"/>
    <x v="1837"/>
    <s v="Western Gulf"/>
    <x v="103"/>
    <s v="Western Gulf"/>
    <s v="CENSARA_2012"/>
  </r>
  <r>
    <x v="50"/>
    <s v="Charlotte County"/>
    <x v="3133"/>
    <x v="51"/>
    <x v="1130"/>
    <s v="Florida Platform"/>
    <x v="102"/>
    <m/>
    <s v="CENSARA_AVG"/>
  </r>
  <r>
    <x v="44"/>
    <s v="Nueces County"/>
    <x v="3137"/>
    <x v="44"/>
    <x v="1838"/>
    <s v="Western Gulf"/>
    <x v="103"/>
    <s v="Western Gulf"/>
    <s v="CENSARA_2012"/>
  </r>
  <r>
    <x v="50"/>
    <s v="Charlotte County"/>
    <x v="3133"/>
    <x v="51"/>
    <x v="1130"/>
    <s v="Florida Platform"/>
    <x v="102"/>
    <m/>
    <s v="CENSARA_AVG"/>
  </r>
  <r>
    <x v="44"/>
    <s v="Nueces County"/>
    <x v="3137"/>
    <x v="44"/>
    <x v="1838"/>
    <s v="Western Gulf"/>
    <x v="103"/>
    <s v="Western Gulf"/>
    <s v="CENSARA_2012"/>
  </r>
  <r>
    <x v="44"/>
    <s v="Nueces County"/>
    <x v="3137"/>
    <x v="44"/>
    <x v="1838"/>
    <s v="Western Gulf"/>
    <x v="103"/>
    <s v="Western Gulf"/>
    <s v="CENSARA_2012"/>
  </r>
  <r>
    <x v="44"/>
    <s v="Aransas County"/>
    <x v="3130"/>
    <x v="44"/>
    <x v="1833"/>
    <s v="Western Gulf"/>
    <x v="103"/>
    <s v="Western Gulf"/>
    <s v="CENSARA_2012"/>
  </r>
  <r>
    <x v="44"/>
    <s v="Aransas County"/>
    <x v="3130"/>
    <x v="44"/>
    <x v="1833"/>
    <s v="Western Gulf"/>
    <x v="103"/>
    <s v="Western Gulf"/>
    <s v="CENSARA_2012"/>
  </r>
  <r>
    <x v="50"/>
    <s v="Lee County"/>
    <x v="3138"/>
    <x v="51"/>
    <x v="714"/>
    <s v="Florida Platform"/>
    <x v="102"/>
    <m/>
    <s v="CENSARA_AVG"/>
  </r>
  <r>
    <x v="44"/>
    <s v="Nueces County"/>
    <x v="3137"/>
    <x v="44"/>
    <x v="1838"/>
    <s v="Western Gulf"/>
    <x v="103"/>
    <s v="Western Gulf"/>
    <s v="CENSARA_2012"/>
  </r>
  <r>
    <x v="44"/>
    <s v="Nueces County"/>
    <x v="3137"/>
    <x v="44"/>
    <x v="1838"/>
    <s v="Western Gulf"/>
    <x v="103"/>
    <s v="Western Gulf"/>
    <s v="CENSARA_2012"/>
  </r>
  <r>
    <x v="44"/>
    <s v="Nueces County"/>
    <x v="3137"/>
    <x v="44"/>
    <x v="1838"/>
    <s v="Western Gulf"/>
    <x v="103"/>
    <s v="Western Gulf"/>
    <s v="CENSARA_2012"/>
  </r>
  <r>
    <x v="50"/>
    <s v="Charlotte County"/>
    <x v="3133"/>
    <x v="51"/>
    <x v="1130"/>
    <s v="Florida Platform"/>
    <x v="102"/>
    <m/>
    <s v="CENSARA_AVG"/>
  </r>
  <r>
    <x v="44"/>
    <s v="Nueces County"/>
    <x v="3137"/>
    <x v="44"/>
    <x v="1838"/>
    <s v="Western Gulf"/>
    <x v="103"/>
    <s v="Western Gulf"/>
    <s v="CENSARA_2012"/>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44"/>
    <s v="Nueces County"/>
    <x v="3137"/>
    <x v="44"/>
    <x v="1838"/>
    <s v="Western Gulf"/>
    <x v="103"/>
    <s v="Western Gulf"/>
    <s v="CENSARA_2012"/>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50"/>
    <s v="Charlotte County"/>
    <x v="3133"/>
    <x v="51"/>
    <x v="1130"/>
    <s v="Florida Platform"/>
    <x v="102"/>
    <m/>
    <s v="CENSARA_AVG"/>
  </r>
  <r>
    <x v="44"/>
    <s v="Nueces County"/>
    <x v="3137"/>
    <x v="44"/>
    <x v="1838"/>
    <s v="Western Gulf"/>
    <x v="103"/>
    <s v="Western Gulf"/>
    <s v="CENSARA_2012"/>
  </r>
  <r>
    <x v="50"/>
    <s v="Lee County"/>
    <x v="3138"/>
    <x v="51"/>
    <x v="714"/>
    <s v="Florida Platform"/>
    <x v="102"/>
    <m/>
    <s v="CENSARA_AVG"/>
  </r>
  <r>
    <x v="50"/>
    <s v="Lee County"/>
    <x v="3138"/>
    <x v="51"/>
    <x v="714"/>
    <s v="Florida Platform"/>
    <x v="102"/>
    <m/>
    <s v="CENSARA_AVG"/>
  </r>
  <r>
    <x v="50"/>
    <s v="Lee County"/>
    <x v="3138"/>
    <x v="51"/>
    <x v="714"/>
    <s v="Florida Platform"/>
    <x v="102"/>
    <m/>
    <s v="CENSARA_AVG"/>
  </r>
  <r>
    <x v="44"/>
    <s v="Nueces County"/>
    <x v="3137"/>
    <x v="44"/>
    <x v="1838"/>
    <s v="Western Gulf"/>
    <x v="103"/>
    <s v="Western Gulf"/>
    <s v="CENSARA_2012"/>
  </r>
  <r>
    <x v="44"/>
    <s v="Nueces County"/>
    <x v="3137"/>
    <x v="44"/>
    <x v="1838"/>
    <s v="Western Gulf"/>
    <x v="103"/>
    <s v="Western Gulf"/>
    <s v="CENSARA_2012"/>
  </r>
  <r>
    <x v="44"/>
    <s v="Nueces County"/>
    <x v="3137"/>
    <x v="44"/>
    <x v="1838"/>
    <s v="Western Gulf"/>
    <x v="103"/>
    <s v="Western Gulf"/>
    <s v="CENSARA_2012"/>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Broward County"/>
    <x v="3139"/>
    <x v="51"/>
    <x v="1839"/>
    <s v="Florida Platform"/>
    <x v="102"/>
    <m/>
    <s v="CENSARA_AVG"/>
  </r>
  <r>
    <x v="50"/>
    <s v="Collier County"/>
    <x v="3140"/>
    <x v="51"/>
    <x v="1840"/>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44"/>
    <s v="Kleberg County"/>
    <x v="3141"/>
    <x v="44"/>
    <x v="1841"/>
    <s v="Western Gulf"/>
    <x v="103"/>
    <s v="Western Gulf"/>
    <s v="CENSARA_2012"/>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44"/>
    <s v="Kleberg County"/>
    <x v="3141"/>
    <x v="44"/>
    <x v="1841"/>
    <s v="Western Gulf"/>
    <x v="103"/>
    <s v="Western Gulf"/>
    <s v="CENSARA_2012"/>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50"/>
    <s v="Lee County"/>
    <x v="3138"/>
    <x v="51"/>
    <x v="714"/>
    <s v="Florida Platform"/>
    <x v="102"/>
    <m/>
    <s v="CENSARA_AVG"/>
  </r>
  <r>
    <x v="44"/>
    <s v="Jim Hogg County"/>
    <x v="3142"/>
    <x v="44"/>
    <x v="1842"/>
    <s v="Western Gulf"/>
    <x v="103"/>
    <s v="Western Gulf"/>
    <s v="CENSARA_2012"/>
  </r>
  <r>
    <x v="44"/>
    <s v="Zapata County"/>
    <x v="3143"/>
    <x v="44"/>
    <x v="1843"/>
    <s v="Western Gulf"/>
    <x v="103"/>
    <s v="Western Gulf"/>
    <s v="CENSARA_2012"/>
  </r>
  <r>
    <x v="44"/>
    <s v="Kleberg County"/>
    <x v="3141"/>
    <x v="44"/>
    <x v="1841"/>
    <s v="Western Gulf"/>
    <x v="103"/>
    <s v="Western Gulf"/>
    <s v="CENSARA_2012"/>
  </r>
  <r>
    <x v="44"/>
    <s v="Kenedy County"/>
    <x v="3144"/>
    <x v="44"/>
    <x v="1844"/>
    <s v="Western Gulf"/>
    <x v="103"/>
    <s v="Western Gulf"/>
    <s v="CENSARA_2012"/>
  </r>
  <r>
    <x v="44"/>
    <s v="Kenedy County"/>
    <x v="3144"/>
    <x v="44"/>
    <x v="1844"/>
    <s v="Western Gulf"/>
    <x v="103"/>
    <s v="Western Gulf"/>
    <s v="CENSARA_2012"/>
  </r>
  <r>
    <x v="44"/>
    <s v="Brooks County"/>
    <x v="3145"/>
    <x v="44"/>
    <x v="1700"/>
    <s v="Western Gulf"/>
    <x v="103"/>
    <s v="Western Gulf"/>
    <s v="CENSARA_2012"/>
  </r>
  <r>
    <x v="44"/>
    <s v="Kenedy County"/>
    <x v="3144"/>
    <x v="44"/>
    <x v="1844"/>
    <s v="Western Gulf"/>
    <x v="103"/>
    <s v="Western Gulf"/>
    <s v="CENSARA_2012"/>
  </r>
  <r>
    <x v="50"/>
    <s v="Collier County"/>
    <x v="3140"/>
    <x v="51"/>
    <x v="1840"/>
    <s v="Florida Platform"/>
    <x v="102"/>
    <m/>
    <s v="CENSARA_AVG"/>
  </r>
  <r>
    <x v="44"/>
    <s v="Kenedy County"/>
    <x v="3144"/>
    <x v="44"/>
    <x v="1844"/>
    <s v="Western Gulf"/>
    <x v="103"/>
    <s v="Western Gulf"/>
    <s v="CENSARA_2012"/>
  </r>
  <r>
    <x v="50"/>
    <s v="Monroe County"/>
    <x v="3146"/>
    <x v="51"/>
    <x v="409"/>
    <s v="Florida Platform"/>
    <x v="102"/>
    <m/>
    <s v="CENSARA_AVG"/>
  </r>
  <r>
    <x v="44"/>
    <s v="Kenedy County"/>
    <x v="3144"/>
    <x v="44"/>
    <x v="1844"/>
    <s v="Western Gulf"/>
    <x v="103"/>
    <s v="Western Gulf"/>
    <s v="CENSARA_2012"/>
  </r>
  <r>
    <x v="50"/>
    <s v="Collier County"/>
    <x v="3140"/>
    <x v="51"/>
    <x v="1840"/>
    <s v="Florida Platform"/>
    <x v="102"/>
    <m/>
    <s v="CENSARA_AVG"/>
  </r>
  <r>
    <x v="44"/>
    <s v="Kenedy County"/>
    <x v="3144"/>
    <x v="44"/>
    <x v="1844"/>
    <s v="Western Gulf"/>
    <x v="103"/>
    <s v="Western Gulf"/>
    <s v="CENSARA_2012"/>
  </r>
  <r>
    <x v="50"/>
    <s v="Collier County"/>
    <x v="3140"/>
    <x v="51"/>
    <x v="1840"/>
    <s v="Florida Platform"/>
    <x v="102"/>
    <m/>
    <s v="CENSARA_AVG"/>
  </r>
  <r>
    <x v="50"/>
    <s v="Collier County"/>
    <x v="3140"/>
    <x v="51"/>
    <x v="1840"/>
    <s v="Florida Platform"/>
    <x v="102"/>
    <m/>
    <s v="CENSARA_AVG"/>
  </r>
  <r>
    <x v="44"/>
    <s v="Kenedy County"/>
    <x v="3144"/>
    <x v="44"/>
    <x v="1844"/>
    <s v="Western Gulf"/>
    <x v="103"/>
    <s v="Western Gulf"/>
    <s v="CENSARA_2012"/>
  </r>
  <r>
    <x v="50"/>
    <s v="Collier County"/>
    <x v="3140"/>
    <x v="51"/>
    <x v="1840"/>
    <s v="Florida Platform"/>
    <x v="102"/>
    <m/>
    <s v="CENSARA_AVG"/>
  </r>
  <r>
    <x v="50"/>
    <s v="Collier County"/>
    <x v="3140"/>
    <x v="51"/>
    <x v="1840"/>
    <s v="Florida Platform"/>
    <x v="102"/>
    <m/>
    <s v="CENSARA_AVG"/>
  </r>
  <r>
    <x v="50"/>
    <s v="Collier County"/>
    <x v="3140"/>
    <x v="51"/>
    <x v="1840"/>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Collier County"/>
    <x v="3140"/>
    <x v="51"/>
    <x v="1840"/>
    <s v="Florida Platform"/>
    <x v="102"/>
    <m/>
    <s v="CENSARA_AVG"/>
  </r>
  <r>
    <x v="50"/>
    <s v="Monroe County"/>
    <x v="3146"/>
    <x v="51"/>
    <x v="409"/>
    <s v="Florida Platform"/>
    <x v="102"/>
    <m/>
    <s v="CENSARA_AVG"/>
  </r>
  <r>
    <x v="50"/>
    <s v="Monroe County"/>
    <x v="3146"/>
    <x v="51"/>
    <x v="409"/>
    <s v="Florida Platform"/>
    <x v="102"/>
    <m/>
    <s v="CENSARA_AVG"/>
  </r>
  <r>
    <x v="44"/>
    <s v="Kenedy County"/>
    <x v="3144"/>
    <x v="44"/>
    <x v="1844"/>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Kenedy County"/>
    <x v="3144"/>
    <x v="44"/>
    <x v="1844"/>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Kenedy County"/>
    <x v="3144"/>
    <x v="44"/>
    <x v="1844"/>
    <s v="Western Gulf"/>
    <x v="103"/>
    <s v="Western Gulf"/>
    <s v="CENSARA_2012"/>
  </r>
  <r>
    <x v="44"/>
    <s v="Kenedy County"/>
    <x v="3144"/>
    <x v="44"/>
    <x v="1844"/>
    <s v="Western Gulf"/>
    <x v="103"/>
    <s v="Western Gulf"/>
    <s v="CENSARA_2012"/>
  </r>
  <r>
    <x v="44"/>
    <s v="Kenedy County"/>
    <x v="3144"/>
    <x v="44"/>
    <x v="1844"/>
    <s v="Western Gulf"/>
    <x v="103"/>
    <s v="Western Gulf"/>
    <s v="CENSARA_2012"/>
  </r>
  <r>
    <x v="44"/>
    <s v="Kenedy County"/>
    <x v="3144"/>
    <x v="44"/>
    <x v="1844"/>
    <s v="Western Gulf"/>
    <x v="103"/>
    <s v="Western Gulf"/>
    <s v="CENSARA_2012"/>
  </r>
  <r>
    <x v="44"/>
    <s v="Kenedy County"/>
    <x v="3144"/>
    <x v="44"/>
    <x v="1844"/>
    <s v="Western Gulf"/>
    <x v="103"/>
    <s v="Western Gulf"/>
    <s v="CENSARA_2012"/>
  </r>
  <r>
    <x v="44"/>
    <s v="Starr County"/>
    <x v="3147"/>
    <x v="44"/>
    <x v="1845"/>
    <s v="Western Gulf"/>
    <x v="103"/>
    <s v="Western Gulf"/>
    <s v="CENSARA_2012"/>
  </r>
  <r>
    <x v="44"/>
    <s v="Hidalgo County"/>
    <x v="3148"/>
    <x v="44"/>
    <x v="1601"/>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44"/>
    <s v="Kenedy County"/>
    <x v="3144"/>
    <x v="44"/>
    <x v="1844"/>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44"/>
    <s v="Willacy County"/>
    <x v="3149"/>
    <x v="44"/>
    <x v="1846"/>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50"/>
    <s v="Monroe County"/>
    <x v="3146"/>
    <x v="51"/>
    <x v="409"/>
    <s v="Florida Platform"/>
    <x v="102"/>
    <m/>
    <s v="CENSARA_AVG"/>
  </r>
  <r>
    <x v="44"/>
    <s v="Willacy County"/>
    <x v="3149"/>
    <x v="44"/>
    <x v="1846"/>
    <s v="Western Gulf"/>
    <x v="103"/>
    <s v="Western Gulf"/>
    <s v="CENSARA_2012"/>
  </r>
  <r>
    <x v="50"/>
    <s v="Monroe County"/>
    <x v="3146"/>
    <x v="51"/>
    <x v="409"/>
    <s v="Florida Platform"/>
    <x v="102"/>
    <m/>
    <s v="CENSARA_AVG"/>
  </r>
  <r>
    <x v="50"/>
    <s v="Monroe County"/>
    <x v="3146"/>
    <x v="51"/>
    <x v="409"/>
    <s v="Florida Platform"/>
    <x v="102"/>
    <m/>
    <s v="CENSARA_AVG"/>
  </r>
  <r>
    <x v="44"/>
    <s v="Willacy County"/>
    <x v="3149"/>
    <x v="44"/>
    <x v="1846"/>
    <s v="Western Gulf"/>
    <x v="103"/>
    <s v="Western Gulf"/>
    <s v="CENSARA_2012"/>
  </r>
  <r>
    <x v="44"/>
    <s v="Willacy County"/>
    <x v="3149"/>
    <x v="44"/>
    <x v="1846"/>
    <s v="Western Gulf"/>
    <x v="103"/>
    <s v="Western Gulf"/>
    <s v="CENSARA_2012"/>
  </r>
  <r>
    <x v="50"/>
    <s v="Monroe County"/>
    <x v="3146"/>
    <x v="51"/>
    <x v="409"/>
    <s v="Florida Platform"/>
    <x v="102"/>
    <m/>
    <s v="CENSARA_AVG"/>
  </r>
  <r>
    <x v="44"/>
    <s v="Willacy County"/>
    <x v="3149"/>
    <x v="44"/>
    <x v="1846"/>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Cameron County"/>
    <x v="3150"/>
    <x v="44"/>
    <x v="607"/>
    <s v="Western Gulf"/>
    <x v="103"/>
    <s v="Western Gulf"/>
    <s v="CENSARA_2012"/>
  </r>
  <r>
    <x v="44"/>
    <s v="Cameron County"/>
    <x v="3150"/>
    <x v="44"/>
    <x v="607"/>
    <s v="Western Gulf"/>
    <x v="103"/>
    <s v="Western Gulf"/>
    <s v="CENSARA_2012"/>
  </r>
  <r>
    <x v="44"/>
    <s v="Cameron County"/>
    <x v="3150"/>
    <x v="44"/>
    <x v="607"/>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Cameron County"/>
    <x v="3150"/>
    <x v="44"/>
    <x v="607"/>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44"/>
    <s v="Cameron County"/>
    <x v="3150"/>
    <x v="44"/>
    <x v="607"/>
    <s v="Western Gulf"/>
    <x v="103"/>
    <s v="Western Gulf"/>
    <s v="CENSARA_2012"/>
  </r>
  <r>
    <x v="50"/>
    <s v="Monroe County"/>
    <x v="3146"/>
    <x v="51"/>
    <x v="409"/>
    <s v="Florida Platform"/>
    <x v="102"/>
    <m/>
    <s v="CENSARA_AVG"/>
  </r>
  <r>
    <x v="44"/>
    <s v="Cameron County"/>
    <x v="3150"/>
    <x v="44"/>
    <x v="607"/>
    <s v="Western Gulf"/>
    <x v="103"/>
    <s v="Western Gulf"/>
    <s v="CENSARA_2012"/>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Monroe County"/>
    <x v="3146"/>
    <x v="51"/>
    <x v="409"/>
    <s v="Florida Platform"/>
    <x v="102"/>
    <m/>
    <s v="CENSARA_AVG"/>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r>
    <x v="50"/>
    <s v="Dade County"/>
    <x v="3151"/>
    <x v="50"/>
    <x v="1701"/>
    <m/>
    <x v="101"/>
    <m/>
    <m/>
  </r>
</pivotCacheRecords>
</file>

<file path=xl/pivotCache/pivotCacheRecords2.xml><?xml version="1.0" encoding="utf-8"?>
<pivotCacheRecords xmlns="http://schemas.openxmlformats.org/spreadsheetml/2006/main" xmlns:r="http://schemas.openxmlformats.org/officeDocument/2006/relationships" count="490">
  <r>
    <x v="0"/>
    <s v="56"/>
    <x v="0"/>
    <x v="0"/>
    <x v="0"/>
    <n v="0"/>
    <n v="2017.6888078138088"/>
    <n v="0"/>
    <n v="0"/>
    <n v="0"/>
  </r>
  <r>
    <x v="0"/>
    <s v="56"/>
    <x v="1"/>
    <x v="0"/>
    <x v="0"/>
    <n v="0"/>
    <n v="599.32830513580541"/>
    <n v="0"/>
    <n v="0"/>
    <n v="0"/>
  </r>
  <r>
    <x v="0"/>
    <s v="56"/>
    <x v="2"/>
    <x v="0"/>
    <x v="0"/>
    <n v="0"/>
    <n v="1418.3605026780035"/>
    <n v="0"/>
    <n v="0"/>
    <n v="0"/>
  </r>
  <r>
    <x v="0"/>
    <s v="56"/>
    <x v="0"/>
    <x v="1"/>
    <x v="1"/>
    <n v="0"/>
    <n v="75.2516352385028"/>
    <n v="0"/>
    <n v="0"/>
    <n v="0"/>
  </r>
  <r>
    <x v="0"/>
    <s v="56"/>
    <x v="1"/>
    <x v="1"/>
    <x v="1"/>
    <n v="0"/>
    <n v="5.3751168027501999"/>
    <n v="0"/>
    <n v="0"/>
    <n v="0"/>
  </r>
  <r>
    <x v="0"/>
    <s v="56"/>
    <x v="2"/>
    <x v="1"/>
    <x v="1"/>
    <n v="0"/>
    <n v="69.876518435752601"/>
    <n v="0"/>
    <n v="0"/>
    <n v="0"/>
  </r>
  <r>
    <x v="0"/>
    <s v="56"/>
    <x v="0"/>
    <x v="2"/>
    <x v="2"/>
    <n v="0"/>
    <n v="3.8956596684152175E-2"/>
    <n v="0"/>
    <n v="0"/>
    <n v="0"/>
  </r>
  <r>
    <x v="0"/>
    <s v="56"/>
    <x v="1"/>
    <x v="2"/>
    <x v="2"/>
    <n v="0"/>
    <n v="2.7826140488680126E-3"/>
    <n v="0"/>
    <n v="0"/>
    <n v="0"/>
  </r>
  <r>
    <x v="0"/>
    <s v="56"/>
    <x v="2"/>
    <x v="2"/>
    <x v="2"/>
    <n v="0"/>
    <n v="3.6173982635284166E-2"/>
    <n v="0"/>
    <n v="0"/>
    <n v="0"/>
  </r>
  <r>
    <x v="0"/>
    <s v="56"/>
    <x v="0"/>
    <x v="3"/>
    <x v="3"/>
    <n v="218.40051412125354"/>
    <n v="24.4373833646682"/>
    <n v="176.20793165420704"/>
    <n v="35.151607860087921"/>
    <n v="10.122782889273061"/>
  </r>
  <r>
    <x v="0"/>
    <s v="56"/>
    <x v="1"/>
    <x v="3"/>
    <x v="3"/>
    <n v="15.60003672294668"/>
    <n v="1.7455273831905855"/>
    <n v="12.586280832443359"/>
    <n v="2.5108291328634227"/>
    <n v="0.72305592066236146"/>
  </r>
  <r>
    <x v="0"/>
    <s v="56"/>
    <x v="2"/>
    <x v="3"/>
    <x v="3"/>
    <n v="202.80047739830687"/>
    <n v="22.691855981477616"/>
    <n v="163.62165082176369"/>
    <n v="32.6407787272245"/>
    <n v="9.3997269686107003"/>
  </r>
  <r>
    <x v="0"/>
    <s v="56"/>
    <x v="0"/>
    <x v="4"/>
    <x v="4"/>
    <n v="0"/>
    <n v="295.73662506499107"/>
    <n v="0"/>
    <n v="0"/>
    <n v="0"/>
  </r>
  <r>
    <x v="0"/>
    <s v="56"/>
    <x v="1"/>
    <x v="4"/>
    <x v="4"/>
    <n v="0"/>
    <n v="87.844730852638094"/>
    <n v="0"/>
    <n v="0"/>
    <n v="0"/>
  </r>
  <r>
    <x v="0"/>
    <s v="56"/>
    <x v="2"/>
    <x v="4"/>
    <x v="4"/>
    <n v="0"/>
    <n v="207.89189421235301"/>
    <n v="0"/>
    <n v="0"/>
    <n v="0"/>
  </r>
  <r>
    <x v="0"/>
    <s v="56"/>
    <x v="0"/>
    <x v="5"/>
    <x v="5"/>
    <n v="144.83617242945868"/>
    <n v="7.965989483620227"/>
    <n v="121.66238484074528"/>
    <n v="0.86901703457675195"/>
    <n v="11.007549104638858"/>
  </r>
  <r>
    <x v="0"/>
    <s v="56"/>
    <x v="1"/>
    <x v="5"/>
    <x v="5"/>
    <n v="43.0217075142318"/>
    <n v="2.366193913282749"/>
    <n v="36.138234311954712"/>
    <n v="0.25813024508539079"/>
    <n v="3.2696497710816166"/>
  </r>
  <r>
    <x v="0"/>
    <s v="56"/>
    <x v="2"/>
    <x v="5"/>
    <x v="5"/>
    <n v="101.81446491522689"/>
    <n v="5.5997955703374789"/>
    <n v="85.524150528790571"/>
    <n v="0.61088678949136122"/>
    <n v="7.7378993335572428"/>
  </r>
  <r>
    <x v="0"/>
    <s v="56"/>
    <x v="0"/>
    <x v="6"/>
    <x v="6"/>
    <n v="0"/>
    <n v="6350.8288197599204"/>
    <n v="0"/>
    <n v="0"/>
    <n v="0"/>
  </r>
  <r>
    <x v="0"/>
    <s v="56"/>
    <x v="1"/>
    <x v="6"/>
    <x v="6"/>
    <n v="0"/>
    <n v="1886.4313753509098"/>
    <n v="0"/>
    <n v="0"/>
    <n v="0"/>
  </r>
  <r>
    <x v="0"/>
    <s v="56"/>
    <x v="2"/>
    <x v="6"/>
    <x v="6"/>
    <n v="0"/>
    <n v="4464.3974444090109"/>
    <n v="0"/>
    <n v="0"/>
    <n v="0"/>
  </r>
  <r>
    <x v="0"/>
    <s v="56"/>
    <x v="0"/>
    <x v="7"/>
    <x v="7"/>
    <n v="0"/>
    <n v="32.356697792061027"/>
    <n v="0"/>
    <n v="0"/>
    <n v="0"/>
  </r>
  <r>
    <x v="0"/>
    <s v="56"/>
    <x v="1"/>
    <x v="7"/>
    <x v="7"/>
    <n v="0"/>
    <n v="9.6111376404566453"/>
    <n v="0"/>
    <n v="0"/>
    <n v="0"/>
  </r>
  <r>
    <x v="0"/>
    <s v="56"/>
    <x v="2"/>
    <x v="7"/>
    <x v="7"/>
    <n v="0"/>
    <n v="22.745560151604383"/>
    <n v="0"/>
    <n v="0"/>
    <n v="0"/>
  </r>
  <r>
    <x v="0"/>
    <s v="56"/>
    <x v="0"/>
    <x v="8"/>
    <x v="8"/>
    <n v="61.837579845071303"/>
    <n v="9.2715854132271751"/>
    <n v="33.063489477269137"/>
    <n v="4.3212257509874084"/>
    <n v="4.9341693012615755"/>
  </r>
  <r>
    <x v="0"/>
    <s v="56"/>
    <x v="1"/>
    <x v="8"/>
    <x v="8"/>
    <n v="18.368051494721179"/>
    <n v="2.754004259780813"/>
    <n v="9.8210809484332771"/>
    <n v="1.283564093441445"/>
    <n v="1.4656310294858459"/>
  </r>
  <r>
    <x v="0"/>
    <s v="56"/>
    <x v="2"/>
    <x v="8"/>
    <x v="8"/>
    <n v="43.469528350350124"/>
    <n v="6.517581153446363"/>
    <n v="23.24240852883586"/>
    <n v="3.0376616575459634"/>
    <n v="3.46853827177573"/>
  </r>
  <r>
    <x v="0"/>
    <s v="56"/>
    <x v="0"/>
    <x v="9"/>
    <x v="9"/>
    <n v="0"/>
    <n v="45.302219031475602"/>
    <n v="0"/>
    <n v="0"/>
    <n v="0"/>
  </r>
  <r>
    <x v="0"/>
    <s v="56"/>
    <x v="1"/>
    <x v="9"/>
    <x v="9"/>
    <n v="0"/>
    <n v="1.6286417308473191"/>
    <n v="0"/>
    <n v="0"/>
    <n v="0"/>
  </r>
  <r>
    <x v="0"/>
    <s v="56"/>
    <x v="2"/>
    <x v="9"/>
    <x v="9"/>
    <n v="0"/>
    <n v="43.673577300628281"/>
    <n v="0"/>
    <n v="0"/>
    <n v="0"/>
  </r>
  <r>
    <x v="0"/>
    <s v="56"/>
    <x v="0"/>
    <x v="10"/>
    <x v="10"/>
    <n v="0"/>
    <n v="133.60729006279851"/>
    <n v="0"/>
    <n v="0"/>
    <n v="0"/>
  </r>
  <r>
    <x v="0"/>
    <s v="56"/>
    <x v="1"/>
    <x v="10"/>
    <x v="10"/>
    <n v="0"/>
    <n v="93.492669334324972"/>
    <n v="0"/>
    <n v="0"/>
    <n v="0"/>
  </r>
  <r>
    <x v="0"/>
    <s v="56"/>
    <x v="2"/>
    <x v="10"/>
    <x v="10"/>
    <n v="0"/>
    <n v="40.11462072847354"/>
    <n v="0"/>
    <n v="0"/>
    <n v="0"/>
  </r>
  <r>
    <x v="0"/>
    <s v="56"/>
    <x v="0"/>
    <x v="11"/>
    <x v="11"/>
    <n v="0"/>
    <n v="0"/>
    <n v="0"/>
    <n v="0"/>
    <n v="0"/>
  </r>
  <r>
    <x v="0"/>
    <s v="56"/>
    <x v="1"/>
    <x v="11"/>
    <x v="11"/>
    <n v="0"/>
    <n v="0"/>
    <n v="0"/>
    <n v="0"/>
    <n v="0"/>
  </r>
  <r>
    <x v="0"/>
    <s v="56"/>
    <x v="2"/>
    <x v="11"/>
    <x v="11"/>
    <n v="0"/>
    <n v="0"/>
    <n v="0"/>
    <n v="0"/>
    <n v="0"/>
  </r>
  <r>
    <x v="0"/>
    <s v="56"/>
    <x v="0"/>
    <x v="12"/>
    <x v="12"/>
    <n v="0"/>
    <n v="709.72955999999999"/>
    <n v="0"/>
    <n v="0"/>
    <n v="0"/>
  </r>
  <r>
    <x v="0"/>
    <s v="56"/>
    <x v="1"/>
    <x v="12"/>
    <x v="12"/>
    <n v="0"/>
    <n v="25.5152"/>
    <n v="0"/>
    <n v="0"/>
    <n v="0"/>
  </r>
  <r>
    <x v="0"/>
    <s v="56"/>
    <x v="2"/>
    <x v="12"/>
    <x v="12"/>
    <n v="0"/>
    <n v="684.21435999999994"/>
    <n v="0"/>
    <n v="0"/>
    <n v="0"/>
  </r>
  <r>
    <x v="0"/>
    <s v="56"/>
    <x v="0"/>
    <x v="13"/>
    <x v="13"/>
    <n v="0"/>
    <n v="448.68459999999999"/>
    <n v="0"/>
    <n v="0"/>
    <n v="0"/>
  </r>
  <r>
    <x v="0"/>
    <s v="56"/>
    <x v="1"/>
    <x v="13"/>
    <x v="13"/>
    <n v="0"/>
    <n v="313.97030000000001"/>
    <n v="0"/>
    <n v="0"/>
    <n v="0"/>
  </r>
  <r>
    <x v="0"/>
    <s v="56"/>
    <x v="2"/>
    <x v="13"/>
    <x v="13"/>
    <n v="0"/>
    <n v="134.71430000000001"/>
    <n v="0"/>
    <n v="0"/>
    <n v="0"/>
  </r>
  <r>
    <x v="0"/>
    <s v="56"/>
    <x v="0"/>
    <x v="14"/>
    <x v="14"/>
    <n v="2.9566234218935121"/>
    <n v="0"/>
    <n v="16.087509795597054"/>
    <n v="0"/>
    <n v="0"/>
  </r>
  <r>
    <x v="0"/>
    <s v="56"/>
    <x v="1"/>
    <x v="14"/>
    <x v="14"/>
    <n v="0.10629237132844986"/>
    <n v="0"/>
    <n v="0.57835554987538906"/>
    <n v="0"/>
    <n v="0"/>
  </r>
  <r>
    <x v="0"/>
    <s v="56"/>
    <x v="2"/>
    <x v="14"/>
    <x v="14"/>
    <n v="2.8503310505650621"/>
    <n v="0"/>
    <n v="15.509154245721664"/>
    <n v="0"/>
    <n v="0"/>
  </r>
  <r>
    <x v="0"/>
    <s v="56"/>
    <x v="0"/>
    <x v="15"/>
    <x v="15"/>
    <n v="1.3409904963730583"/>
    <n v="0"/>
    <n v="7.2965659361475224"/>
    <n v="0"/>
    <n v="0"/>
  </r>
  <r>
    <x v="0"/>
    <s v="56"/>
    <x v="1"/>
    <x v="15"/>
    <x v="15"/>
    <n v="9.5785035455218451E-2"/>
    <n v="0"/>
    <n v="0.52118328115339441"/>
    <n v="0"/>
    <n v="0"/>
  </r>
  <r>
    <x v="0"/>
    <s v="56"/>
    <x v="2"/>
    <x v="15"/>
    <x v="15"/>
    <n v="1.24520546091784"/>
    <n v="0"/>
    <n v="6.7753826549941278"/>
    <n v="0"/>
    <n v="0"/>
  </r>
  <r>
    <x v="0"/>
    <s v="56"/>
    <x v="0"/>
    <x v="16"/>
    <x v="16"/>
    <n v="2.7528245700229504E-3"/>
    <n v="1.4302075704415268E-2"/>
    <n v="0.10971389489769483"/>
    <n v="0"/>
    <n v="2.7561319283369548E-5"/>
  </r>
  <r>
    <x v="0"/>
    <s v="56"/>
    <x v="1"/>
    <x v="16"/>
    <x v="16"/>
    <n v="8.1769085376237269E-4"/>
    <n v="4.2482461907189057E-3"/>
    <n v="3.2589090262204169E-2"/>
    <n v="0"/>
    <n v="8.1867326167638438E-6"/>
  </r>
  <r>
    <x v="0"/>
    <s v="56"/>
    <x v="2"/>
    <x v="16"/>
    <x v="16"/>
    <n v="1.9351337162605779E-3"/>
    <n v="1.0053829513696363E-2"/>
    <n v="7.7124804635490665E-2"/>
    <n v="0"/>
    <n v="1.9374586666605704E-5"/>
  </r>
  <r>
    <x v="0"/>
    <s v="56"/>
    <x v="0"/>
    <x v="17"/>
    <x v="17"/>
    <n v="41.212979837638031"/>
    <n v="56.056714195363774"/>
    <n v="45.711883122842821"/>
    <n v="0"/>
    <n v="2.3596123032380643"/>
  </r>
  <r>
    <x v="0"/>
    <s v="56"/>
    <x v="1"/>
    <x v="17"/>
    <x v="17"/>
    <n v="28.839081268929586"/>
    <n v="39.226091942831609"/>
    <n v="31.987221441618225"/>
    <n v="0"/>
    <n v="1.6511558068437071"/>
  </r>
  <r>
    <x v="0"/>
    <s v="56"/>
    <x v="2"/>
    <x v="17"/>
    <x v="17"/>
    <n v="12.373898568708444"/>
    <n v="16.830622252532166"/>
    <n v="13.724661681224594"/>
    <n v="0"/>
    <n v="0.70845649639435715"/>
  </r>
  <r>
    <x v="0"/>
    <s v="56"/>
    <x v="0"/>
    <x v="18"/>
    <x v="18"/>
    <n v="0"/>
    <n v="1.1459983648781498"/>
    <n v="0"/>
    <n v="0"/>
    <n v="0"/>
  </r>
  <r>
    <x v="0"/>
    <s v="56"/>
    <x v="1"/>
    <x v="18"/>
    <x v="18"/>
    <n v="0"/>
    <n v="0.34040395875269486"/>
    <n v="0"/>
    <n v="0"/>
    <n v="0"/>
  </r>
  <r>
    <x v="0"/>
    <s v="56"/>
    <x v="2"/>
    <x v="18"/>
    <x v="18"/>
    <n v="0"/>
    <n v="0.80559440612545496"/>
    <n v="0"/>
    <n v="0"/>
    <n v="0"/>
  </r>
  <r>
    <x v="0"/>
    <s v="56"/>
    <x v="0"/>
    <x v="19"/>
    <x v="19"/>
    <n v="0"/>
    <n v="0.54355555924843912"/>
    <n v="0"/>
    <n v="0"/>
    <n v="0"/>
  </r>
  <r>
    <x v="0"/>
    <s v="56"/>
    <x v="1"/>
    <x v="19"/>
    <x v="19"/>
    <n v="0"/>
    <n v="0.16145613278416598"/>
    <n v="0"/>
    <n v="0"/>
    <n v="0"/>
  </r>
  <r>
    <x v="0"/>
    <s v="56"/>
    <x v="2"/>
    <x v="19"/>
    <x v="19"/>
    <n v="0"/>
    <n v="0.38209942646427314"/>
    <n v="0"/>
    <n v="0"/>
    <n v="0"/>
  </r>
  <r>
    <x v="0"/>
    <s v="56"/>
    <x v="0"/>
    <x v="20"/>
    <x v="20"/>
    <n v="5.4478972044971039"/>
    <n v="1183.5829071630183"/>
    <n v="4.5762336517775664"/>
    <n v="0"/>
    <n v="0.41404018754177979"/>
  </r>
  <r>
    <x v="0"/>
    <s v="56"/>
    <x v="1"/>
    <x v="20"/>
    <x v="20"/>
    <n v="0.1256028642770009"/>
    <n v="27.287850278499828"/>
    <n v="0.10550640599268073"/>
    <n v="0"/>
    <n v="9.5458176850520653E-3"/>
  </r>
  <r>
    <x v="0"/>
    <s v="56"/>
    <x v="2"/>
    <x v="20"/>
    <x v="20"/>
    <n v="5.3222943402201031"/>
    <n v="1156.2950568845185"/>
    <n v="4.4707272457848859"/>
    <n v="0"/>
    <n v="0.40449436985672771"/>
  </r>
  <r>
    <x v="0"/>
    <s v="56"/>
    <x v="0"/>
    <x v="21"/>
    <x v="21"/>
    <n v="570.97341485113975"/>
    <n v="61.081337198182396"/>
    <n v="356.3876282144227"/>
    <n v="0"/>
    <n v="3.3395635357199125"/>
  </r>
  <r>
    <x v="0"/>
    <s v="56"/>
    <x v="1"/>
    <x v="21"/>
    <x v="21"/>
    <n v="13.163959164303566"/>
    <n v="1.4082481034385141"/>
    <n v="8.2166210587944626"/>
    <n v="0"/>
    <n v="7.6994614578115864E-2"/>
  </r>
  <r>
    <x v="0"/>
    <s v="56"/>
    <x v="2"/>
    <x v="21"/>
    <x v="21"/>
    <n v="557.80945568683615"/>
    <n v="59.673089094743887"/>
    <n v="348.17100715562822"/>
    <n v="0"/>
    <n v="3.2625689211417965"/>
  </r>
  <r>
    <x v="0"/>
    <s v="56"/>
    <x v="0"/>
    <x v="22"/>
    <x v="22"/>
    <n v="4.1458319667640789E-5"/>
    <n v="0"/>
    <n v="2.2558203348569257E-4"/>
    <n v="0"/>
    <n v="0"/>
  </r>
  <r>
    <x v="0"/>
    <s v="56"/>
    <x v="1"/>
    <x v="22"/>
    <x v="22"/>
    <n v="9.5583369195525914E-7"/>
    <n v="0"/>
    <n v="5.2008597944624411E-6"/>
    <n v="0"/>
    <n v="0"/>
  </r>
  <r>
    <x v="0"/>
    <s v="56"/>
    <x v="2"/>
    <x v="22"/>
    <x v="22"/>
    <n v="4.0502485975685529E-5"/>
    <n v="0"/>
    <n v="2.2038117369123012E-4"/>
    <n v="0"/>
    <n v="0"/>
  </r>
  <r>
    <x v="0"/>
    <s v="56"/>
    <x v="0"/>
    <x v="23"/>
    <x v="23"/>
    <n v="0.22482660661987169"/>
    <n v="9.4654124134575817"/>
    <n v="0.18885434956069219"/>
    <n v="6.1551875191160916E-4"/>
    <n v="1.7086822103110248E-2"/>
  </r>
  <r>
    <x v="0"/>
    <s v="56"/>
    <x v="1"/>
    <x v="23"/>
    <x v="23"/>
    <n v="5.1834432070091063E-3"/>
    <n v="0.21822785307181616"/>
    <n v="4.354092293887649E-3"/>
    <n v="1.4190964945609579E-5"/>
    <n v="3.9394168373269207E-4"/>
  </r>
  <r>
    <x v="0"/>
    <s v="56"/>
    <x v="2"/>
    <x v="23"/>
    <x v="23"/>
    <n v="0.21964316341286258"/>
    <n v="9.2471845603857652"/>
    <n v="0.18450025726680455"/>
    <n v="6.0132778696599955E-4"/>
    <n v="1.6692880419377557E-2"/>
  </r>
  <r>
    <x v="1"/>
    <n v="56"/>
    <x v="0"/>
    <x v="24"/>
    <x v="21"/>
    <n v="7.8840000000000003"/>
    <n v="0"/>
    <n v="0.876"/>
    <n v="0"/>
    <n v="0"/>
  </r>
  <r>
    <x v="1"/>
    <n v="56"/>
    <x v="0"/>
    <x v="25"/>
    <x v="21"/>
    <n v="10.512"/>
    <n v="2.5920839999999998"/>
    <n v="3.0659999999999998"/>
    <n v="0"/>
    <n v="0"/>
  </r>
  <r>
    <x v="1"/>
    <n v="56"/>
    <x v="0"/>
    <x v="26"/>
    <x v="21"/>
    <n v="63.072000000000003"/>
    <n v="0"/>
    <n v="63.072000000000003"/>
    <n v="0"/>
    <n v="0"/>
  </r>
  <r>
    <x v="1"/>
    <n v="56"/>
    <x v="0"/>
    <x v="26"/>
    <x v="21"/>
    <n v="63.072000000000003"/>
    <n v="0"/>
    <n v="63.072000000000003"/>
    <n v="0"/>
    <n v="0"/>
  </r>
  <r>
    <x v="1"/>
    <n v="56"/>
    <x v="0"/>
    <x v="26"/>
    <x v="21"/>
    <n v="63.072000000000003"/>
    <n v="0"/>
    <n v="63.072000000000003"/>
    <n v="0"/>
    <n v="0"/>
  </r>
  <r>
    <x v="1"/>
    <n v="56"/>
    <x v="0"/>
    <x v="26"/>
    <x v="21"/>
    <n v="63.072000000000003"/>
    <n v="0"/>
    <n v="63.072000000000003"/>
    <n v="0"/>
    <n v="0"/>
  </r>
  <r>
    <x v="1"/>
    <n v="56"/>
    <x v="0"/>
    <x v="26"/>
    <x v="21"/>
    <n v="63.072000000000003"/>
    <n v="0"/>
    <n v="63.072000000000003"/>
    <n v="0"/>
    <n v="0"/>
  </r>
  <r>
    <x v="1"/>
    <n v="56"/>
    <x v="0"/>
    <x v="26"/>
    <x v="21"/>
    <n v="63.072000000000003"/>
    <n v="0"/>
    <n v="63.072000000000003"/>
    <n v="0"/>
    <n v="0"/>
  </r>
  <r>
    <x v="1"/>
    <n v="56"/>
    <x v="0"/>
    <x v="26"/>
    <x v="24"/>
    <n v="1.5329999999999999"/>
    <n v="0"/>
    <n v="1.2702"/>
    <n v="0"/>
    <n v="0"/>
  </r>
  <r>
    <x v="1"/>
    <n v="56"/>
    <x v="0"/>
    <x v="27"/>
    <x v="21"/>
    <n v="12.263999999999999"/>
    <n v="0.55406999999999995"/>
    <n v="1.752"/>
    <n v="0"/>
    <n v="0"/>
  </r>
  <r>
    <x v="1"/>
    <n v="56"/>
    <x v="0"/>
    <x v="26"/>
    <x v="21"/>
    <n v="0"/>
    <n v="0"/>
    <n v="0"/>
    <n v="0"/>
    <n v="0"/>
  </r>
  <r>
    <x v="1"/>
    <n v="56"/>
    <x v="0"/>
    <x v="28"/>
    <x v="20"/>
    <n v="0"/>
    <n v="11.6"/>
    <n v="0"/>
    <n v="0"/>
    <n v="0"/>
  </r>
  <r>
    <x v="1"/>
    <n v="56"/>
    <x v="0"/>
    <x v="26"/>
    <x v="21"/>
    <n v="5.694"/>
    <n v="0"/>
    <n v="5.694"/>
    <n v="0"/>
    <n v="0"/>
  </r>
  <r>
    <x v="1"/>
    <n v="56"/>
    <x v="0"/>
    <x v="26"/>
    <x v="21"/>
    <n v="3.6353999999999997"/>
    <n v="0"/>
    <n v="8.7600000000000011E-2"/>
    <n v="0"/>
    <n v="0"/>
  </r>
  <r>
    <x v="1"/>
    <n v="56"/>
    <x v="0"/>
    <x v="26"/>
    <x v="21"/>
    <n v="0"/>
    <n v="0"/>
    <n v="0"/>
    <n v="0"/>
    <n v="0"/>
  </r>
  <r>
    <x v="1"/>
    <n v="56"/>
    <x v="0"/>
    <x v="29"/>
    <x v="25"/>
    <n v="0"/>
    <n v="0.438"/>
    <n v="0"/>
    <n v="0"/>
    <n v="0"/>
  </r>
  <r>
    <x v="1"/>
    <n v="56"/>
    <x v="0"/>
    <x v="30"/>
    <x v="21"/>
    <n v="7.2"/>
    <n v="5.0999999999999996"/>
    <n v="10.3"/>
    <n v="0"/>
    <n v="0"/>
  </r>
  <r>
    <x v="1"/>
    <n v="56"/>
    <x v="0"/>
    <x v="30"/>
    <x v="21"/>
    <n v="7.2"/>
    <n v="5.0999999999999996"/>
    <n v="10.3"/>
    <n v="0"/>
    <n v="0"/>
  </r>
  <r>
    <x v="1"/>
    <n v="56"/>
    <x v="0"/>
    <x v="31"/>
    <x v="26"/>
    <n v="0.4"/>
    <n v="3.3"/>
    <n v="2.4"/>
    <n v="0"/>
    <n v="0"/>
  </r>
  <r>
    <x v="1"/>
    <n v="56"/>
    <x v="0"/>
    <x v="32"/>
    <x v="24"/>
    <n v="7"/>
    <n v="0.7"/>
    <n v="6"/>
    <n v="0"/>
    <n v="0"/>
  </r>
  <r>
    <x v="1"/>
    <n v="56"/>
    <x v="0"/>
    <x v="32"/>
    <x v="24"/>
    <n v="0.3"/>
    <n v="1.6"/>
    <n v="1.5"/>
    <n v="0"/>
    <n v="0"/>
  </r>
  <r>
    <x v="1"/>
    <n v="56"/>
    <x v="0"/>
    <x v="26"/>
    <x v="21"/>
    <n v="77.263199999999998"/>
    <n v="2.4089999999999998"/>
    <n v="24.133800000000001"/>
    <n v="0"/>
    <n v="0"/>
  </r>
  <r>
    <x v="1"/>
    <n v="56"/>
    <x v="0"/>
    <x v="26"/>
    <x v="21"/>
    <n v="78.402000000000001"/>
    <n v="2.5101779999999998"/>
    <n v="25.404"/>
    <n v="0"/>
    <n v="0"/>
  </r>
  <r>
    <x v="1"/>
    <n v="56"/>
    <x v="0"/>
    <x v="26"/>
    <x v="21"/>
    <n v="33.506999999999998"/>
    <n v="1.6718459999999999"/>
    <n v="5.0369999999999999"/>
    <n v="0"/>
    <n v="0"/>
  </r>
  <r>
    <x v="1"/>
    <n v="56"/>
    <x v="0"/>
    <x v="33"/>
    <x v="20"/>
    <n v="0.438"/>
    <n v="0"/>
    <n v="0"/>
    <n v="0"/>
    <n v="0"/>
  </r>
  <r>
    <x v="1"/>
    <n v="56"/>
    <x v="0"/>
    <x v="33"/>
    <x v="20"/>
    <n v="0"/>
    <n v="14.3"/>
    <n v="0"/>
    <n v="0"/>
    <n v="0"/>
  </r>
  <r>
    <x v="1"/>
    <n v="56"/>
    <x v="0"/>
    <x v="33"/>
    <x v="20"/>
    <n v="0.1"/>
    <n v="0.5"/>
    <n v="0"/>
    <n v="0"/>
    <n v="0"/>
  </r>
  <r>
    <x v="1"/>
    <n v="56"/>
    <x v="0"/>
    <x v="34"/>
    <x v="27"/>
    <n v="0"/>
    <n v="0.1"/>
    <n v="0"/>
    <n v="0"/>
    <n v="0"/>
  </r>
  <r>
    <x v="1"/>
    <n v="56"/>
    <x v="0"/>
    <x v="35"/>
    <x v="21"/>
    <n v="19.295953967492849"/>
    <n v="3.1838324046363193"/>
    <n v="1.4471965475619637"/>
    <n v="0"/>
    <n v="3.4075605162601795E-2"/>
  </r>
  <r>
    <x v="1"/>
    <n v="56"/>
    <x v="0"/>
    <x v="35"/>
    <x v="21"/>
    <n v="17.41457365366491"/>
    <n v="2.4670646009358621"/>
    <n v="2.1768217067081137"/>
    <n v="0"/>
    <n v="5.1255316433782928E-2"/>
  </r>
  <r>
    <x v="1"/>
    <n v="56"/>
    <x v="0"/>
    <x v="35"/>
    <x v="21"/>
    <n v="0.8007738223184907"/>
    <n v="8.007738223184907E-2"/>
    <n v="0.8007738223184907"/>
    <n v="0"/>
    <n v="2.828246029177044E-2"/>
  </r>
  <r>
    <x v="1"/>
    <n v="56"/>
    <x v="0"/>
    <x v="35"/>
    <x v="21"/>
    <n v="10.360589626151226"/>
    <n v="1.0360589626151229"/>
    <n v="15.54088443922684"/>
    <n v="0"/>
    <n v="0.3659247549483543"/>
  </r>
  <r>
    <x v="1"/>
    <n v="56"/>
    <x v="0"/>
    <x v="35"/>
    <x v="21"/>
    <n v="10.202963011954562"/>
    <n v="2.0405926023909129"/>
    <n v="15.304444517931843"/>
    <n v="0"/>
    <n v="0.36035755440721295"/>
  </r>
  <r>
    <x v="1"/>
    <n v="56"/>
    <x v="0"/>
    <x v="35"/>
    <x v="21"/>
    <n v="9.4392681757304189"/>
    <n v="1.887853635146084"/>
    <n v="14.158902263595628"/>
    <n v="0"/>
    <n v="0.33338468356834972"/>
  </r>
  <r>
    <x v="1"/>
    <n v="56"/>
    <x v="0"/>
    <x v="36"/>
    <x v="28"/>
    <n v="0.53569007424064552"/>
    <n v="0.1071380148481291"/>
    <n v="0.53569007424064552"/>
    <n v="0"/>
    <n v="1.8919990677942984E-2"/>
  </r>
  <r>
    <x v="1"/>
    <n v="56"/>
    <x v="0"/>
    <x v="35"/>
    <x v="21"/>
    <n v="1.4257180178243687"/>
    <n v="1.283146216041932"/>
    <n v="3.8494386481257963"/>
    <n v="0"/>
    <n v="5.0354809438740405E-2"/>
  </r>
  <r>
    <x v="1"/>
    <n v="56"/>
    <x v="0"/>
    <x v="35"/>
    <x v="21"/>
    <n v="10.341509803875253"/>
    <n v="5.1707549019376264"/>
    <n v="10.341509803875253"/>
    <n v="0"/>
    <n v="0.36525087638133047"/>
  </r>
  <r>
    <x v="1"/>
    <n v="56"/>
    <x v="0"/>
    <x v="35"/>
    <x v="21"/>
    <n v="10.494250424586573"/>
    <n v="5.2471252122932865"/>
    <n v="10.494250424586573"/>
    <n v="0"/>
    <n v="0.3706455089477409"/>
  </r>
  <r>
    <x v="1"/>
    <n v="56"/>
    <x v="0"/>
    <x v="35"/>
    <x v="21"/>
    <n v="11.500190148646638"/>
    <n v="5.750095074323319"/>
    <n v="11.500190148646638"/>
    <n v="0"/>
    <n v="0.40617420570167612"/>
  </r>
  <r>
    <x v="1"/>
    <n v="56"/>
    <x v="0"/>
    <x v="35"/>
    <x v="21"/>
    <n v="11.92519717587923"/>
    <n v="2.3850394351758464"/>
    <n v="17.887795763818847"/>
    <n v="0"/>
    <n v="0.42118499156456407"/>
  </r>
  <r>
    <x v="1"/>
    <n v="56"/>
    <x v="0"/>
    <x v="35"/>
    <x v="21"/>
    <n v="5.2037110401957714"/>
    <n v="1.9823661105507699"/>
    <n v="4.7081195125580777"/>
    <n v="0"/>
    <n v="8.7518768163328542E-2"/>
  </r>
  <r>
    <x v="1"/>
    <n v="56"/>
    <x v="0"/>
    <x v="35"/>
    <x v="21"/>
    <n v="1.3226329800426595"/>
    <n v="0.50386018287339418"/>
    <n v="1.1966679343243105"/>
    <n v="0"/>
    <n v="2.2244741925787449E-2"/>
  </r>
  <r>
    <x v="1"/>
    <n v="56"/>
    <x v="0"/>
    <x v="35"/>
    <x v="21"/>
    <n v="2.2351758461614777"/>
    <n v="0.85149556044246777"/>
    <n v="2.0223019560508604"/>
    <n v="0"/>
    <n v="3.7592371131568179E-2"/>
  </r>
  <r>
    <x v="1"/>
    <n v="56"/>
    <x v="0"/>
    <x v="35"/>
    <x v="21"/>
    <n v="0.76932695646422733"/>
    <n v="0.29307693579589617"/>
    <n v="0.69605772251525311"/>
    <n v="0"/>
    <n v="1.2938948189955375E-2"/>
  </r>
  <r>
    <x v="1"/>
    <n v="56"/>
    <x v="0"/>
    <x v="35"/>
    <x v="21"/>
    <n v="5.9786702822467301"/>
    <n v="3.2882686552357021"/>
    <n v="8.9680054233700961"/>
    <n v="0"/>
    <n v="0.10558006527090154"/>
  </r>
  <r>
    <x v="1"/>
    <n v="56"/>
    <x v="0"/>
    <x v="35"/>
    <x v="21"/>
    <n v="10.449789183022206"/>
    <n v="10.449789183022206"/>
    <n v="20.899578366044413"/>
    <n v="0"/>
    <n v="0.36907518626233354"/>
  </r>
  <r>
    <x v="1"/>
    <n v="56"/>
    <x v="0"/>
    <x v="35"/>
    <x v="21"/>
    <n v="2.0352783610840128"/>
    <n v="2.6458618694092166"/>
    <n v="4.8846680666016296"/>
    <n v="0"/>
    <n v="7.1883817659518692E-2"/>
  </r>
  <r>
    <x v="1"/>
    <n v="56"/>
    <x v="0"/>
    <x v="35"/>
    <x v="21"/>
    <n v="4.7236892144380693"/>
    <n v="0.47236892144380699"/>
    <n v="11.809223036095174"/>
    <n v="0"/>
    <n v="0.16683556444340583"/>
  </r>
  <r>
    <x v="1"/>
    <n v="56"/>
    <x v="0"/>
    <x v="35"/>
    <x v="21"/>
    <n v="8.4112501860149802"/>
    <n v="0.84112501860149813"/>
    <n v="21.028125465037451"/>
    <n v="0"/>
    <n v="0.29707620648905197"/>
  </r>
  <r>
    <x v="1"/>
    <n v="56"/>
    <x v="0"/>
    <x v="35"/>
    <x v="21"/>
    <n v="2.7229616891813686"/>
    <n v="2.9952578580995057"/>
    <n v="5.1736272094445992"/>
    <n v="0"/>
    <n v="4.8086022359790814E-2"/>
  </r>
  <r>
    <x v="1"/>
    <n v="56"/>
    <x v="0"/>
    <x v="35"/>
    <x v="21"/>
    <n v="1.294656823029481"/>
    <n v="2.2933920865093667"/>
    <n v="4.8087253426809307"/>
    <n v="0"/>
    <n v="6.5322672302837489E-2"/>
  </r>
  <r>
    <x v="1"/>
    <n v="56"/>
    <x v="0"/>
    <x v="35"/>
    <x v="21"/>
    <n v="18.3"/>
    <n v="6.1"/>
    <n v="24.3"/>
    <n v="0"/>
    <n v="0"/>
  </r>
  <r>
    <x v="1"/>
    <n v="56"/>
    <x v="0"/>
    <x v="29"/>
    <x v="25"/>
    <n v="0"/>
    <n v="0"/>
    <n v="0"/>
    <n v="0"/>
    <n v="0"/>
  </r>
  <r>
    <x v="1"/>
    <n v="56"/>
    <x v="0"/>
    <x v="37"/>
    <x v="20"/>
    <n v="0"/>
    <n v="0"/>
    <n v="0"/>
    <n v="0"/>
    <n v="0"/>
  </r>
  <r>
    <x v="1"/>
    <n v="56"/>
    <x v="0"/>
    <x v="37"/>
    <x v="20"/>
    <n v="0"/>
    <n v="0"/>
    <n v="0"/>
    <n v="0"/>
    <n v="0"/>
  </r>
  <r>
    <x v="1"/>
    <n v="56"/>
    <x v="0"/>
    <x v="27"/>
    <x v="24"/>
    <n v="0.2"/>
    <n v="0"/>
    <n v="0.1"/>
    <n v="0"/>
    <n v="0"/>
  </r>
  <r>
    <x v="1"/>
    <n v="56"/>
    <x v="0"/>
    <x v="27"/>
    <x v="24"/>
    <n v="0.3"/>
    <n v="0"/>
    <n v="0.1"/>
    <n v="0"/>
    <n v="0"/>
  </r>
  <r>
    <x v="1"/>
    <n v="56"/>
    <x v="0"/>
    <x v="27"/>
    <x v="24"/>
    <n v="0"/>
    <n v="0"/>
    <n v="0.1"/>
    <n v="0"/>
    <n v="0"/>
  </r>
  <r>
    <x v="1"/>
    <n v="56"/>
    <x v="0"/>
    <x v="27"/>
    <x v="24"/>
    <n v="0.2"/>
    <n v="0"/>
    <n v="0.1"/>
    <n v="0"/>
    <n v="0"/>
  </r>
  <r>
    <x v="1"/>
    <n v="56"/>
    <x v="0"/>
    <x v="27"/>
    <x v="24"/>
    <n v="0.1"/>
    <n v="0"/>
    <n v="0.1"/>
    <n v="0"/>
    <n v="0"/>
  </r>
  <r>
    <x v="1"/>
    <n v="56"/>
    <x v="0"/>
    <x v="29"/>
    <x v="25"/>
    <n v="0"/>
    <n v="0"/>
    <n v="0"/>
    <n v="0"/>
    <n v="0"/>
  </r>
  <r>
    <x v="1"/>
    <n v="56"/>
    <x v="0"/>
    <x v="29"/>
    <x v="25"/>
    <n v="0"/>
    <n v="14.6"/>
    <n v="0"/>
    <n v="0"/>
    <n v="0"/>
  </r>
  <r>
    <x v="1"/>
    <n v="56"/>
    <x v="0"/>
    <x v="34"/>
    <x v="27"/>
    <n v="0"/>
    <n v="0.5"/>
    <n v="0"/>
    <n v="0"/>
    <n v="0"/>
  </r>
  <r>
    <x v="1"/>
    <n v="56"/>
    <x v="0"/>
    <x v="38"/>
    <x v="29"/>
    <n v="0"/>
    <n v="6.8"/>
    <n v="0"/>
    <n v="0"/>
    <n v="0"/>
  </r>
  <r>
    <x v="1"/>
    <n v="56"/>
    <x v="0"/>
    <x v="39"/>
    <x v="30"/>
    <n v="0"/>
    <n v="0.82299999999999995"/>
    <n v="0"/>
    <n v="0"/>
    <n v="0"/>
  </r>
  <r>
    <x v="1"/>
    <n v="56"/>
    <x v="0"/>
    <x v="34"/>
    <x v="27"/>
    <n v="0"/>
    <n v="0"/>
    <n v="0"/>
    <n v="0"/>
    <n v="0"/>
  </r>
  <r>
    <x v="1"/>
    <n v="56"/>
    <x v="0"/>
    <x v="34"/>
    <x v="27"/>
    <n v="0"/>
    <n v="0"/>
    <n v="0"/>
    <n v="0"/>
    <n v="0"/>
  </r>
  <r>
    <x v="1"/>
    <n v="56"/>
    <x v="0"/>
    <x v="40"/>
    <x v="31"/>
    <n v="0"/>
    <n v="0.33200000000000002"/>
    <n v="0"/>
    <n v="0"/>
    <n v="0"/>
  </r>
  <r>
    <x v="1"/>
    <n v="56"/>
    <x v="0"/>
    <x v="41"/>
    <x v="32"/>
    <n v="0"/>
    <n v="0"/>
    <n v="0"/>
    <n v="0"/>
    <n v="0"/>
  </r>
  <r>
    <x v="1"/>
    <n v="56"/>
    <x v="0"/>
    <x v="36"/>
    <x v="28"/>
    <n v="0"/>
    <n v="9.52"/>
    <n v="0"/>
    <n v="0"/>
    <n v="0"/>
  </r>
  <r>
    <x v="1"/>
    <n v="56"/>
    <x v="0"/>
    <x v="42"/>
    <x v="20"/>
    <n v="0"/>
    <n v="2.024"/>
    <n v="0"/>
    <n v="0"/>
    <n v="0"/>
  </r>
  <r>
    <x v="1"/>
    <n v="56"/>
    <x v="0"/>
    <x v="35"/>
    <x v="21"/>
    <n v="6.952"/>
    <n v="0"/>
    <n v="1.738"/>
    <n v="0"/>
    <n v="0"/>
  </r>
  <r>
    <x v="1"/>
    <n v="56"/>
    <x v="0"/>
    <x v="34"/>
    <x v="27"/>
    <n v="0"/>
    <n v="3.3119999999999998"/>
    <n v="0"/>
    <n v="0"/>
    <n v="0"/>
  </r>
  <r>
    <x v="1"/>
    <n v="56"/>
    <x v="0"/>
    <x v="27"/>
    <x v="24"/>
    <n v="2.7269999999999999"/>
    <n v="0.15"/>
    <n v="2.29"/>
    <n v="1.6000000000000001E-3"/>
    <n v="0.20699999999999999"/>
  </r>
  <r>
    <x v="1"/>
    <n v="56"/>
    <x v="0"/>
    <x v="40"/>
    <x v="31"/>
    <n v="0"/>
    <n v="0.33200000000000002"/>
    <n v="0"/>
    <n v="0"/>
    <n v="0"/>
  </r>
  <r>
    <x v="1"/>
    <n v="56"/>
    <x v="0"/>
    <x v="29"/>
    <x v="25"/>
    <n v="0"/>
    <n v="5.1779999999999999"/>
    <n v="0"/>
    <n v="0"/>
    <n v="0"/>
  </r>
  <r>
    <x v="1"/>
    <n v="56"/>
    <x v="0"/>
    <x v="39"/>
    <x v="30"/>
    <n v="0"/>
    <n v="4.4260000000000002"/>
    <n v="0"/>
    <n v="0"/>
    <n v="0"/>
  </r>
  <r>
    <x v="1"/>
    <n v="56"/>
    <x v="0"/>
    <x v="42"/>
    <x v="20"/>
    <n v="0"/>
    <n v="1.08"/>
    <n v="0"/>
    <n v="0"/>
    <n v="0"/>
  </r>
  <r>
    <x v="1"/>
    <n v="56"/>
    <x v="0"/>
    <x v="35"/>
    <x v="21"/>
    <n v="1.7530000000000001"/>
    <n v="0"/>
    <n v="0.438"/>
    <n v="0"/>
    <n v="0"/>
  </r>
  <r>
    <x v="1"/>
    <n v="56"/>
    <x v="0"/>
    <x v="34"/>
    <x v="27"/>
    <n v="0"/>
    <n v="3.3119999999999998"/>
    <n v="0"/>
    <n v="0"/>
    <n v="0"/>
  </r>
  <r>
    <x v="1"/>
    <n v="56"/>
    <x v="0"/>
    <x v="27"/>
    <x v="24"/>
    <n v="0.74099999999999999"/>
    <n v="4.1000000000000002E-2"/>
    <n v="0.622"/>
    <n v="4.0000000000000001E-3"/>
    <n v="5.6000000000000001E-2"/>
  </r>
  <r>
    <x v="1"/>
    <n v="56"/>
    <x v="0"/>
    <x v="40"/>
    <x v="31"/>
    <n v="0"/>
    <n v="0.33200000000000002"/>
    <n v="0"/>
    <n v="0"/>
    <n v="0"/>
  </r>
  <r>
    <x v="1"/>
    <n v="56"/>
    <x v="0"/>
    <x v="29"/>
    <x v="25"/>
    <n v="0"/>
    <n v="1.841"/>
    <n v="0"/>
    <n v="0"/>
    <n v="0"/>
  </r>
  <r>
    <x v="1"/>
    <n v="56"/>
    <x v="0"/>
    <x v="39"/>
    <x v="30"/>
    <n v="0"/>
    <n v="1.75"/>
    <n v="0"/>
    <n v="0"/>
    <n v="0"/>
  </r>
  <r>
    <x v="1"/>
    <n v="56"/>
    <x v="0"/>
    <x v="39"/>
    <x v="30"/>
    <n v="0"/>
    <n v="0.82299999999999995"/>
    <n v="0"/>
    <n v="0"/>
    <n v="0"/>
  </r>
  <r>
    <x v="1"/>
    <n v="56"/>
    <x v="0"/>
    <x v="37"/>
    <x v="20"/>
    <n v="0"/>
    <n v="0"/>
    <n v="0"/>
    <n v="0"/>
    <n v="0"/>
  </r>
  <r>
    <x v="1"/>
    <n v="56"/>
    <x v="0"/>
    <x v="35"/>
    <x v="21"/>
    <n v="0"/>
    <n v="0.28299999999999997"/>
    <n v="0"/>
    <n v="0"/>
    <n v="0"/>
  </r>
  <r>
    <x v="1"/>
    <n v="56"/>
    <x v="0"/>
    <x v="35"/>
    <x v="21"/>
    <n v="0.36799999999999999"/>
    <n v="0"/>
    <n v="9.1999999999999998E-2"/>
    <n v="0"/>
    <n v="0"/>
  </r>
  <r>
    <x v="1"/>
    <n v="56"/>
    <x v="0"/>
    <x v="34"/>
    <x v="27"/>
    <n v="0"/>
    <n v="3.3119999999999998"/>
    <n v="0"/>
    <n v="0"/>
    <n v="0"/>
  </r>
  <r>
    <x v="1"/>
    <n v="56"/>
    <x v="0"/>
    <x v="27"/>
    <x v="24"/>
    <n v="0.17399999999999999"/>
    <n v="0.01"/>
    <n v="0.14599999999999999"/>
    <n v="1E-3"/>
    <n v="1.2999999999999999E-2"/>
  </r>
  <r>
    <x v="1"/>
    <n v="56"/>
    <x v="0"/>
    <x v="40"/>
    <x v="31"/>
    <n v="0"/>
    <n v="0.33200000000000002"/>
    <n v="0"/>
    <n v="0"/>
    <n v="0"/>
  </r>
  <r>
    <x v="1"/>
    <n v="56"/>
    <x v="0"/>
    <x v="41"/>
    <x v="32"/>
    <n v="0"/>
    <n v="0"/>
    <n v="0"/>
    <n v="0"/>
    <n v="0"/>
  </r>
  <r>
    <x v="1"/>
    <n v="56"/>
    <x v="0"/>
    <x v="39"/>
    <x v="30"/>
    <n v="0"/>
    <n v="0.97799999999999998"/>
    <n v="0"/>
    <n v="0"/>
    <n v="0"/>
  </r>
  <r>
    <x v="1"/>
    <n v="56"/>
    <x v="0"/>
    <x v="35"/>
    <x v="21"/>
    <n v="0.44700000000000001"/>
    <n v="0"/>
    <n v="0.112"/>
    <n v="0"/>
    <n v="0"/>
  </r>
  <r>
    <x v="1"/>
    <n v="56"/>
    <x v="0"/>
    <x v="34"/>
    <x v="27"/>
    <n v="0"/>
    <n v="3.3119999999999998"/>
    <n v="0"/>
    <n v="0"/>
    <n v="0"/>
  </r>
  <r>
    <x v="1"/>
    <n v="56"/>
    <x v="0"/>
    <x v="27"/>
    <x v="24"/>
    <n v="4.3150000000000004"/>
    <n v="0.23699999999999999"/>
    <n v="3.625"/>
    <n v="2.5999999999999999E-2"/>
    <n v="0.32800000000000001"/>
  </r>
  <r>
    <x v="1"/>
    <n v="56"/>
    <x v="0"/>
    <x v="40"/>
    <x v="31"/>
    <n v="0"/>
    <n v="0.33200000000000002"/>
    <n v="0"/>
    <n v="0"/>
    <n v="0"/>
  </r>
  <r>
    <x v="1"/>
    <n v="56"/>
    <x v="0"/>
    <x v="41"/>
    <x v="32"/>
    <n v="0"/>
    <n v="0"/>
    <n v="0"/>
    <n v="0"/>
    <n v="0"/>
  </r>
  <r>
    <x v="1"/>
    <n v="56"/>
    <x v="0"/>
    <x v="29"/>
    <x v="25"/>
    <n v="0"/>
    <n v="1.42"/>
    <n v="0"/>
    <n v="0"/>
    <n v="0"/>
  </r>
  <r>
    <x v="1"/>
    <n v="56"/>
    <x v="0"/>
    <x v="39"/>
    <x v="30"/>
    <n v="0"/>
    <n v="0"/>
    <n v="0"/>
    <n v="0"/>
    <n v="0"/>
  </r>
  <r>
    <x v="1"/>
    <n v="56"/>
    <x v="0"/>
    <x v="27"/>
    <x v="24"/>
    <n v="0.107"/>
    <n v="6.0000000000000001E-3"/>
    <n v="0.09"/>
    <n v="1E-3"/>
    <n v="8.0000000000000002E-3"/>
  </r>
  <r>
    <x v="1"/>
    <n v="56"/>
    <x v="0"/>
    <x v="34"/>
    <x v="27"/>
    <n v="0"/>
    <n v="3.3119999999999998"/>
    <n v="0"/>
    <n v="0"/>
    <n v="0"/>
  </r>
  <r>
    <x v="1"/>
    <n v="56"/>
    <x v="0"/>
    <x v="40"/>
    <x v="31"/>
    <n v="0"/>
    <n v="0.33200000000000002"/>
    <n v="0"/>
    <n v="0"/>
    <n v="0"/>
  </r>
  <r>
    <x v="1"/>
    <n v="56"/>
    <x v="0"/>
    <x v="41"/>
    <x v="32"/>
    <n v="0"/>
    <n v="0"/>
    <n v="0"/>
    <n v="0"/>
    <n v="0"/>
  </r>
  <r>
    <x v="1"/>
    <n v="56"/>
    <x v="0"/>
    <x v="39"/>
    <x v="30"/>
    <n v="0"/>
    <n v="0"/>
    <n v="0"/>
    <n v="0"/>
    <n v="0"/>
  </r>
  <r>
    <x v="1"/>
    <n v="56"/>
    <x v="0"/>
    <x v="34"/>
    <x v="27"/>
    <n v="0"/>
    <n v="0"/>
    <n v="0"/>
    <n v="0"/>
    <n v="0"/>
  </r>
  <r>
    <x v="1"/>
    <n v="56"/>
    <x v="0"/>
    <x v="27"/>
    <x v="24"/>
    <n v="0.93899999999999995"/>
    <n v="5.1999999999999998E-2"/>
    <n v="0.78900000000000003"/>
    <n v="6.0000000000000001E-3"/>
    <n v="7.0999999999999994E-2"/>
  </r>
  <r>
    <x v="1"/>
    <n v="56"/>
    <x v="0"/>
    <x v="40"/>
    <x v="31"/>
    <n v="0"/>
    <n v="0.442"/>
    <n v="0"/>
    <n v="0"/>
    <n v="0"/>
  </r>
  <r>
    <x v="1"/>
    <n v="56"/>
    <x v="0"/>
    <x v="43"/>
    <x v="33"/>
    <n v="0"/>
    <n v="6.4480000000000004"/>
    <n v="0"/>
    <n v="0"/>
    <n v="0"/>
  </r>
  <r>
    <x v="1"/>
    <n v="56"/>
    <x v="0"/>
    <x v="41"/>
    <x v="32"/>
    <n v="0"/>
    <n v="0"/>
    <n v="0"/>
    <n v="0"/>
    <n v="0"/>
  </r>
  <r>
    <x v="1"/>
    <n v="56"/>
    <x v="0"/>
    <x v="35"/>
    <x v="21"/>
    <n v="0"/>
    <n v="1.4999999999999999E-2"/>
    <n v="4.0000000000000001E-3"/>
    <n v="0"/>
    <n v="0"/>
  </r>
  <r>
    <x v="1"/>
    <n v="56"/>
    <x v="0"/>
    <x v="29"/>
    <x v="25"/>
    <n v="0"/>
    <n v="0"/>
    <n v="0"/>
    <n v="0"/>
    <n v="0"/>
  </r>
  <r>
    <x v="1"/>
    <n v="56"/>
    <x v="0"/>
    <x v="39"/>
    <x v="30"/>
    <n v="0"/>
    <n v="0.69"/>
    <n v="0"/>
    <n v="0"/>
    <n v="0"/>
  </r>
  <r>
    <x v="1"/>
    <n v="56"/>
    <x v="0"/>
    <x v="37"/>
    <x v="20"/>
    <n v="0"/>
    <n v="72.34"/>
    <n v="0"/>
    <n v="0"/>
    <n v="0"/>
  </r>
  <r>
    <x v="1"/>
    <n v="56"/>
    <x v="0"/>
    <x v="37"/>
    <x v="20"/>
    <n v="0"/>
    <n v="0.3"/>
    <n v="0"/>
    <n v="0"/>
    <n v="0"/>
  </r>
  <r>
    <x v="1"/>
    <n v="56"/>
    <x v="0"/>
    <x v="27"/>
    <x v="24"/>
    <n v="2.0700000000000003"/>
    <n v="2.1999999999999999E-2"/>
    <n v="1.75"/>
    <n v="0"/>
    <n v="0"/>
  </r>
  <r>
    <x v="1"/>
    <n v="56"/>
    <x v="0"/>
    <x v="35"/>
    <x v="21"/>
    <n v="1.85"/>
    <n v="0"/>
    <n v="10.07"/>
    <n v="0"/>
    <n v="0"/>
  </r>
  <r>
    <x v="1"/>
    <n v="56"/>
    <x v="0"/>
    <x v="34"/>
    <x v="27"/>
    <n v="0"/>
    <n v="13.37"/>
    <n v="0"/>
    <n v="0"/>
    <n v="0"/>
  </r>
  <r>
    <x v="1"/>
    <n v="56"/>
    <x v="0"/>
    <x v="29"/>
    <x v="25"/>
    <n v="0"/>
    <n v="1.3740000000000001"/>
    <n v="0"/>
    <n v="0"/>
    <n v="0"/>
  </r>
  <r>
    <x v="1"/>
    <n v="56"/>
    <x v="0"/>
    <x v="40"/>
    <x v="31"/>
    <n v="0"/>
    <n v="0"/>
    <n v="0"/>
    <n v="0"/>
    <n v="0"/>
  </r>
  <r>
    <x v="1"/>
    <n v="56"/>
    <x v="0"/>
    <x v="41"/>
    <x v="32"/>
    <n v="0"/>
    <n v="0"/>
    <n v="0"/>
    <n v="0"/>
    <n v="0"/>
  </r>
  <r>
    <x v="1"/>
    <n v="56"/>
    <x v="0"/>
    <x v="29"/>
    <x v="25"/>
    <n v="0"/>
    <n v="29.45"/>
    <n v="0"/>
    <n v="0"/>
    <n v="0"/>
  </r>
  <r>
    <x v="1"/>
    <n v="56"/>
    <x v="0"/>
    <x v="39"/>
    <x v="30"/>
    <n v="0"/>
    <n v="0"/>
    <n v="0"/>
    <n v="0"/>
    <n v="0"/>
  </r>
  <r>
    <x v="1"/>
    <n v="56"/>
    <x v="0"/>
    <x v="37"/>
    <x v="20"/>
    <n v="0"/>
    <n v="4.4080000000000004"/>
    <n v="0"/>
    <n v="0"/>
    <n v="0"/>
  </r>
  <r>
    <x v="1"/>
    <n v="56"/>
    <x v="0"/>
    <x v="27"/>
    <x v="24"/>
    <n v="0.161"/>
    <n v="8.9999999999999993E-3"/>
    <n v="0.13500000000000001"/>
    <n v="1E-3"/>
    <n v="1.2E-2"/>
  </r>
  <r>
    <x v="1"/>
    <n v="56"/>
    <x v="0"/>
    <x v="34"/>
    <x v="27"/>
    <n v="0"/>
    <n v="3.3119999999999998"/>
    <n v="0"/>
    <n v="0"/>
    <n v="0"/>
  </r>
  <r>
    <x v="1"/>
    <n v="56"/>
    <x v="0"/>
    <x v="40"/>
    <x v="31"/>
    <n v="0"/>
    <n v="0.33200000000000002"/>
    <n v="0"/>
    <n v="0"/>
    <n v="0"/>
  </r>
  <r>
    <x v="1"/>
    <n v="56"/>
    <x v="0"/>
    <x v="41"/>
    <x v="32"/>
    <n v="0"/>
    <n v="0"/>
    <n v="0"/>
    <n v="0"/>
    <n v="0"/>
  </r>
  <r>
    <x v="1"/>
    <n v="56"/>
    <x v="0"/>
    <x v="39"/>
    <x v="30"/>
    <n v="0"/>
    <n v="0"/>
    <n v="0"/>
    <n v="0"/>
    <n v="0"/>
  </r>
  <r>
    <x v="1"/>
    <n v="56"/>
    <x v="0"/>
    <x v="35"/>
    <x v="21"/>
    <n v="0"/>
    <n v="0"/>
    <n v="0"/>
    <n v="0"/>
    <n v="0"/>
  </r>
  <r>
    <x v="1"/>
    <n v="56"/>
    <x v="0"/>
    <x v="34"/>
    <x v="27"/>
    <n v="0"/>
    <n v="0"/>
    <n v="0"/>
    <n v="0"/>
    <n v="0"/>
  </r>
  <r>
    <x v="1"/>
    <n v="56"/>
    <x v="0"/>
    <x v="27"/>
    <x v="24"/>
    <n v="0.161"/>
    <n v="8.9999999999999993E-3"/>
    <n v="0.13500000000000001"/>
    <n v="1E-3"/>
    <n v="1.2E-2"/>
  </r>
  <r>
    <x v="1"/>
    <n v="56"/>
    <x v="0"/>
    <x v="40"/>
    <x v="31"/>
    <n v="0"/>
    <n v="0"/>
    <n v="0"/>
    <n v="0"/>
    <n v="0"/>
  </r>
  <r>
    <x v="1"/>
    <n v="56"/>
    <x v="0"/>
    <x v="41"/>
    <x v="32"/>
    <n v="0"/>
    <n v="0"/>
    <n v="0"/>
    <n v="0"/>
    <n v="0"/>
  </r>
  <r>
    <x v="1"/>
    <n v="56"/>
    <x v="0"/>
    <x v="39"/>
    <x v="30"/>
    <n v="0"/>
    <n v="0"/>
    <n v="0"/>
    <n v="0"/>
    <n v="0"/>
  </r>
  <r>
    <x v="1"/>
    <n v="56"/>
    <x v="0"/>
    <x v="37"/>
    <x v="20"/>
    <n v="0"/>
    <n v="24.905999999999999"/>
    <n v="0"/>
    <n v="0"/>
    <n v="0"/>
  </r>
  <r>
    <x v="1"/>
    <n v="56"/>
    <x v="0"/>
    <x v="34"/>
    <x v="27"/>
    <n v="0"/>
    <n v="3.3119999999999998"/>
    <n v="0"/>
    <n v="0"/>
    <n v="0"/>
  </r>
  <r>
    <x v="1"/>
    <n v="56"/>
    <x v="0"/>
    <x v="40"/>
    <x v="31"/>
    <n v="0"/>
    <n v="0.33200000000000002"/>
    <n v="0"/>
    <n v="0"/>
    <n v="0"/>
  </r>
  <r>
    <x v="1"/>
    <n v="56"/>
    <x v="0"/>
    <x v="41"/>
    <x v="32"/>
    <n v="0"/>
    <n v="0"/>
    <n v="0"/>
    <n v="0"/>
    <n v="0"/>
  </r>
  <r>
    <x v="1"/>
    <n v="56"/>
    <x v="0"/>
    <x v="29"/>
    <x v="25"/>
    <n v="0"/>
    <n v="12.587"/>
    <n v="0"/>
    <n v="0"/>
    <n v="0"/>
  </r>
  <r>
    <x v="1"/>
    <n v="56"/>
    <x v="0"/>
    <x v="35"/>
    <x v="21"/>
    <n v="19.399999999999999"/>
    <n v="12.9"/>
    <n v="6.5"/>
    <n v="0"/>
    <n v="0"/>
  </r>
  <r>
    <x v="1"/>
    <n v="56"/>
    <x v="0"/>
    <x v="35"/>
    <x v="21"/>
    <n v="19.399999999999999"/>
    <n v="12.9"/>
    <n v="6.5"/>
    <n v="0"/>
    <n v="0"/>
  </r>
  <r>
    <x v="1"/>
    <n v="56"/>
    <x v="0"/>
    <x v="29"/>
    <x v="25"/>
    <n v="0"/>
    <n v="0"/>
    <n v="0"/>
    <n v="0"/>
    <n v="0"/>
  </r>
  <r>
    <x v="1"/>
    <n v="56"/>
    <x v="0"/>
    <x v="37"/>
    <x v="20"/>
    <n v="0.4"/>
    <n v="0"/>
    <n v="0.1"/>
    <n v="0"/>
    <n v="0"/>
  </r>
  <r>
    <x v="1"/>
    <n v="56"/>
    <x v="0"/>
    <x v="38"/>
    <x v="29"/>
    <n v="0.2"/>
    <n v="4.7"/>
    <n v="0.1"/>
    <n v="0"/>
    <n v="0"/>
  </r>
  <r>
    <x v="1"/>
    <n v="56"/>
    <x v="0"/>
    <x v="34"/>
    <x v="27"/>
    <n v="0"/>
    <n v="3.6"/>
    <n v="0"/>
    <n v="0"/>
    <n v="0"/>
  </r>
  <r>
    <x v="1"/>
    <n v="56"/>
    <x v="0"/>
    <x v="28"/>
    <x v="20"/>
    <n v="0"/>
    <n v="0"/>
    <n v="0"/>
    <n v="0"/>
    <n v="0"/>
  </r>
  <r>
    <x v="1"/>
    <n v="56"/>
    <x v="0"/>
    <x v="37"/>
    <x v="20"/>
    <n v="0"/>
    <n v="0"/>
    <n v="0"/>
    <n v="0"/>
    <n v="0"/>
  </r>
  <r>
    <x v="1"/>
    <n v="56"/>
    <x v="0"/>
    <x v="37"/>
    <x v="20"/>
    <n v="0.5"/>
    <n v="0.2"/>
    <n v="0.4"/>
    <n v="0"/>
    <n v="0"/>
  </r>
  <r>
    <x v="1"/>
    <n v="56"/>
    <x v="0"/>
    <x v="29"/>
    <x v="25"/>
    <n v="0"/>
    <n v="0"/>
    <n v="0"/>
    <n v="0"/>
    <n v="0"/>
  </r>
  <r>
    <x v="1"/>
    <n v="56"/>
    <x v="0"/>
    <x v="38"/>
    <x v="29"/>
    <n v="6.8"/>
    <n v="15.7"/>
    <n v="1.8"/>
    <n v="0"/>
    <n v="0"/>
  </r>
  <r>
    <x v="1"/>
    <n v="56"/>
    <x v="0"/>
    <x v="28"/>
    <x v="20"/>
    <n v="0"/>
    <n v="0"/>
    <n v="0"/>
    <n v="0"/>
    <n v="0"/>
  </r>
  <r>
    <x v="1"/>
    <n v="56"/>
    <x v="0"/>
    <x v="37"/>
    <x v="20"/>
    <n v="0"/>
    <n v="0"/>
    <n v="0"/>
    <n v="0"/>
    <n v="0"/>
  </r>
  <r>
    <x v="1"/>
    <n v="56"/>
    <x v="0"/>
    <x v="37"/>
    <x v="20"/>
    <n v="0.5"/>
    <n v="0.2"/>
    <n v="0.4"/>
    <n v="0"/>
    <n v="0"/>
  </r>
  <r>
    <x v="1"/>
    <n v="56"/>
    <x v="0"/>
    <x v="35"/>
    <x v="21"/>
    <n v="1.3"/>
    <n v="0.3"/>
    <n v="1.3"/>
    <n v="0"/>
    <n v="0"/>
  </r>
  <r>
    <x v="1"/>
    <n v="56"/>
    <x v="0"/>
    <x v="35"/>
    <x v="21"/>
    <n v="2"/>
    <n v="2"/>
    <n v="4"/>
    <n v="0"/>
    <n v="0"/>
  </r>
  <r>
    <x v="1"/>
    <n v="56"/>
    <x v="0"/>
    <x v="28"/>
    <x v="20"/>
    <n v="0"/>
    <n v="0"/>
    <n v="0"/>
    <n v="0"/>
    <n v="0"/>
  </r>
  <r>
    <x v="1"/>
    <n v="56"/>
    <x v="0"/>
    <x v="37"/>
    <x v="20"/>
    <n v="0"/>
    <n v="0"/>
    <n v="0"/>
    <n v="0"/>
    <n v="0"/>
  </r>
  <r>
    <x v="1"/>
    <n v="56"/>
    <x v="0"/>
    <x v="29"/>
    <x v="25"/>
    <n v="0"/>
    <n v="0"/>
    <n v="0"/>
    <n v="0"/>
    <n v="0"/>
  </r>
  <r>
    <x v="1"/>
    <n v="56"/>
    <x v="0"/>
    <x v="27"/>
    <x v="24"/>
    <n v="0.1"/>
    <n v="0"/>
    <n v="0.1"/>
    <n v="0"/>
    <n v="0"/>
  </r>
  <r>
    <x v="1"/>
    <n v="56"/>
    <x v="0"/>
    <x v="37"/>
    <x v="20"/>
    <n v="0.2"/>
    <n v="0"/>
    <n v="0.2"/>
    <n v="0"/>
    <n v="0"/>
  </r>
  <r>
    <x v="1"/>
    <n v="56"/>
    <x v="0"/>
    <x v="38"/>
    <x v="29"/>
    <n v="0.4"/>
    <n v="2.5"/>
    <n v="0.1"/>
    <n v="0"/>
    <n v="0"/>
  </r>
  <r>
    <x v="1"/>
    <n v="56"/>
    <x v="0"/>
    <x v="38"/>
    <x v="29"/>
    <n v="0.4"/>
    <n v="3.7"/>
    <n v="0.1"/>
    <n v="0"/>
    <n v="0"/>
  </r>
  <r>
    <x v="1"/>
    <n v="56"/>
    <x v="0"/>
    <x v="34"/>
    <x v="27"/>
    <n v="0"/>
    <n v="2.7"/>
    <n v="0"/>
    <n v="0"/>
    <n v="0"/>
  </r>
  <r>
    <x v="1"/>
    <n v="56"/>
    <x v="2"/>
    <x v="24"/>
    <x v="21"/>
    <n v="7.8840000000000003"/>
    <n v="0"/>
    <n v="0.876"/>
    <n v="0"/>
    <n v="0"/>
  </r>
  <r>
    <x v="1"/>
    <n v="56"/>
    <x v="2"/>
    <x v="25"/>
    <x v="21"/>
    <n v="10.512"/>
    <n v="2.5920839999999998"/>
    <n v="3.0659999999999998"/>
    <n v="0"/>
    <n v="0"/>
  </r>
  <r>
    <x v="1"/>
    <n v="56"/>
    <x v="2"/>
    <x v="26"/>
    <x v="21"/>
    <n v="63.072000000000003"/>
    <n v="0"/>
    <n v="63.072000000000003"/>
    <n v="0"/>
    <n v="0"/>
  </r>
  <r>
    <x v="1"/>
    <n v="56"/>
    <x v="2"/>
    <x v="26"/>
    <x v="21"/>
    <n v="63.072000000000003"/>
    <n v="0"/>
    <n v="63.072000000000003"/>
    <n v="0"/>
    <n v="0"/>
  </r>
  <r>
    <x v="1"/>
    <n v="56"/>
    <x v="2"/>
    <x v="26"/>
    <x v="21"/>
    <n v="63.072000000000003"/>
    <n v="0"/>
    <n v="63.072000000000003"/>
    <n v="0"/>
    <n v="0"/>
  </r>
  <r>
    <x v="1"/>
    <n v="56"/>
    <x v="2"/>
    <x v="26"/>
    <x v="21"/>
    <n v="63.072000000000003"/>
    <n v="0"/>
    <n v="63.072000000000003"/>
    <n v="0"/>
    <n v="0"/>
  </r>
  <r>
    <x v="1"/>
    <n v="56"/>
    <x v="2"/>
    <x v="26"/>
    <x v="21"/>
    <n v="63.072000000000003"/>
    <n v="0"/>
    <n v="63.072000000000003"/>
    <n v="0"/>
    <n v="0"/>
  </r>
  <r>
    <x v="1"/>
    <n v="56"/>
    <x v="2"/>
    <x v="26"/>
    <x v="21"/>
    <n v="63.072000000000003"/>
    <n v="0"/>
    <n v="63.072000000000003"/>
    <n v="0"/>
    <n v="0"/>
  </r>
  <r>
    <x v="1"/>
    <n v="56"/>
    <x v="2"/>
    <x v="26"/>
    <x v="24"/>
    <n v="1.5329999999999999"/>
    <n v="0"/>
    <n v="1.2702"/>
    <n v="0"/>
    <n v="0"/>
  </r>
  <r>
    <x v="1"/>
    <n v="56"/>
    <x v="2"/>
    <x v="27"/>
    <x v="21"/>
    <n v="12.263999999999999"/>
    <n v="0.55406999999999995"/>
    <n v="1.752"/>
    <n v="0"/>
    <n v="0"/>
  </r>
  <r>
    <x v="1"/>
    <n v="56"/>
    <x v="2"/>
    <x v="26"/>
    <x v="21"/>
    <n v="0"/>
    <n v="0"/>
    <n v="0"/>
    <n v="0"/>
    <n v="0"/>
  </r>
  <r>
    <x v="1"/>
    <n v="56"/>
    <x v="2"/>
    <x v="28"/>
    <x v="20"/>
    <n v="0"/>
    <n v="11.6"/>
    <n v="0"/>
    <n v="0"/>
    <n v="0"/>
  </r>
  <r>
    <x v="1"/>
    <n v="56"/>
    <x v="2"/>
    <x v="26"/>
    <x v="21"/>
    <n v="5.694"/>
    <n v="0"/>
    <n v="5.694"/>
    <n v="0"/>
    <n v="0"/>
  </r>
  <r>
    <x v="1"/>
    <n v="56"/>
    <x v="2"/>
    <x v="26"/>
    <x v="21"/>
    <n v="3.6353999999999997"/>
    <n v="0"/>
    <n v="8.7600000000000011E-2"/>
    <n v="0"/>
    <n v="0"/>
  </r>
  <r>
    <x v="1"/>
    <n v="56"/>
    <x v="2"/>
    <x v="26"/>
    <x v="21"/>
    <n v="0"/>
    <n v="0"/>
    <n v="0"/>
    <n v="0"/>
    <n v="0"/>
  </r>
  <r>
    <x v="1"/>
    <n v="56"/>
    <x v="2"/>
    <x v="29"/>
    <x v="25"/>
    <n v="0"/>
    <n v="0.438"/>
    <n v="0"/>
    <n v="0"/>
    <n v="0"/>
  </r>
  <r>
    <x v="1"/>
    <n v="56"/>
    <x v="2"/>
    <x v="30"/>
    <x v="21"/>
    <n v="7.2"/>
    <n v="5.0999999999999996"/>
    <n v="10.3"/>
    <n v="0"/>
    <n v="0"/>
  </r>
  <r>
    <x v="1"/>
    <n v="56"/>
    <x v="2"/>
    <x v="30"/>
    <x v="21"/>
    <n v="7.2"/>
    <n v="5.0999999999999996"/>
    <n v="10.3"/>
    <n v="0"/>
    <n v="0"/>
  </r>
  <r>
    <x v="1"/>
    <n v="56"/>
    <x v="2"/>
    <x v="31"/>
    <x v="26"/>
    <n v="0.4"/>
    <n v="3.3"/>
    <n v="2.4"/>
    <n v="0"/>
    <n v="0"/>
  </r>
  <r>
    <x v="1"/>
    <n v="56"/>
    <x v="2"/>
    <x v="32"/>
    <x v="24"/>
    <n v="7"/>
    <n v="0.7"/>
    <n v="6"/>
    <n v="0"/>
    <n v="0"/>
  </r>
  <r>
    <x v="1"/>
    <n v="56"/>
    <x v="2"/>
    <x v="32"/>
    <x v="24"/>
    <n v="0.3"/>
    <n v="1.6"/>
    <n v="1.5"/>
    <n v="0"/>
    <n v="0"/>
  </r>
  <r>
    <x v="1"/>
    <n v="56"/>
    <x v="2"/>
    <x v="26"/>
    <x v="21"/>
    <n v="77.263199999999998"/>
    <n v="2.4089999999999998"/>
    <n v="24.133800000000001"/>
    <n v="0"/>
    <n v="0"/>
  </r>
  <r>
    <x v="1"/>
    <n v="56"/>
    <x v="2"/>
    <x v="26"/>
    <x v="21"/>
    <n v="78.402000000000001"/>
    <n v="2.5101779999999998"/>
    <n v="25.404"/>
    <n v="0"/>
    <n v="0"/>
  </r>
  <r>
    <x v="1"/>
    <n v="56"/>
    <x v="2"/>
    <x v="26"/>
    <x v="21"/>
    <n v="33.506999999999998"/>
    <n v="1.6718459999999999"/>
    <n v="5.0369999999999999"/>
    <n v="0"/>
    <n v="0"/>
  </r>
  <r>
    <x v="1"/>
    <n v="56"/>
    <x v="2"/>
    <x v="33"/>
    <x v="20"/>
    <n v="0.438"/>
    <n v="0"/>
    <n v="0"/>
    <n v="0"/>
    <n v="0"/>
  </r>
  <r>
    <x v="1"/>
    <n v="56"/>
    <x v="2"/>
    <x v="33"/>
    <x v="20"/>
    <n v="0"/>
    <n v="14.3"/>
    <n v="0"/>
    <n v="0"/>
    <n v="0"/>
  </r>
  <r>
    <x v="1"/>
    <n v="56"/>
    <x v="2"/>
    <x v="33"/>
    <x v="20"/>
    <n v="0.1"/>
    <n v="0.5"/>
    <n v="0"/>
    <n v="0"/>
    <n v="0"/>
  </r>
  <r>
    <x v="1"/>
    <n v="56"/>
    <x v="2"/>
    <x v="34"/>
    <x v="27"/>
    <n v="0"/>
    <n v="0.1"/>
    <n v="0"/>
    <n v="0"/>
    <n v="0"/>
  </r>
  <r>
    <x v="1"/>
    <n v="56"/>
    <x v="2"/>
    <x v="35"/>
    <x v="21"/>
    <n v="19.295953967492849"/>
    <n v="3.1838324046363193"/>
    <n v="1.4471965475619637"/>
    <n v="0"/>
    <n v="3.4075605162601795E-2"/>
  </r>
  <r>
    <x v="1"/>
    <n v="56"/>
    <x v="2"/>
    <x v="35"/>
    <x v="21"/>
    <n v="17.41457365366491"/>
    <n v="2.4670646009358621"/>
    <n v="2.1768217067081137"/>
    <n v="0"/>
    <n v="5.1255316433782928E-2"/>
  </r>
  <r>
    <x v="1"/>
    <n v="56"/>
    <x v="2"/>
    <x v="35"/>
    <x v="21"/>
    <n v="0.8007738223184907"/>
    <n v="8.007738223184907E-2"/>
    <n v="0.8007738223184907"/>
    <n v="0"/>
    <n v="2.828246029177044E-2"/>
  </r>
  <r>
    <x v="1"/>
    <n v="56"/>
    <x v="2"/>
    <x v="35"/>
    <x v="21"/>
    <n v="10.360589626151226"/>
    <n v="1.0360589626151229"/>
    <n v="15.54088443922684"/>
    <n v="0"/>
    <n v="0.3659247549483543"/>
  </r>
  <r>
    <x v="1"/>
    <n v="56"/>
    <x v="2"/>
    <x v="35"/>
    <x v="21"/>
    <n v="10.202963011954562"/>
    <n v="2.0405926023909129"/>
    <n v="15.304444517931843"/>
    <n v="0"/>
    <n v="0.36035755440721295"/>
  </r>
  <r>
    <x v="1"/>
    <n v="56"/>
    <x v="2"/>
    <x v="35"/>
    <x v="21"/>
    <n v="9.4392681757304189"/>
    <n v="1.887853635146084"/>
    <n v="14.158902263595628"/>
    <n v="0"/>
    <n v="0.33338468356834972"/>
  </r>
  <r>
    <x v="1"/>
    <n v="56"/>
    <x v="2"/>
    <x v="36"/>
    <x v="28"/>
    <n v="0.53569007424064552"/>
    <n v="0.1071380148481291"/>
    <n v="0.53569007424064552"/>
    <n v="0"/>
    <n v="1.8919990677942984E-2"/>
  </r>
  <r>
    <x v="1"/>
    <n v="56"/>
    <x v="2"/>
    <x v="35"/>
    <x v="21"/>
    <n v="1.4257180178243687"/>
    <n v="1.283146216041932"/>
    <n v="3.8494386481257963"/>
    <n v="0"/>
    <n v="5.0354809438740405E-2"/>
  </r>
  <r>
    <x v="1"/>
    <n v="56"/>
    <x v="2"/>
    <x v="35"/>
    <x v="21"/>
    <n v="10.341509803875253"/>
    <n v="5.1707549019376264"/>
    <n v="10.341509803875253"/>
    <n v="0"/>
    <n v="0.36525087638133047"/>
  </r>
  <r>
    <x v="1"/>
    <n v="56"/>
    <x v="2"/>
    <x v="35"/>
    <x v="21"/>
    <n v="10.494250424586573"/>
    <n v="5.2471252122932865"/>
    <n v="10.494250424586573"/>
    <n v="0"/>
    <n v="0.3706455089477409"/>
  </r>
  <r>
    <x v="1"/>
    <n v="56"/>
    <x v="2"/>
    <x v="35"/>
    <x v="21"/>
    <n v="11.500190148646638"/>
    <n v="5.750095074323319"/>
    <n v="11.500190148646638"/>
    <n v="0"/>
    <n v="0.40617420570167612"/>
  </r>
  <r>
    <x v="1"/>
    <n v="56"/>
    <x v="2"/>
    <x v="35"/>
    <x v="21"/>
    <n v="11.92519717587923"/>
    <n v="2.3850394351758464"/>
    <n v="17.887795763818847"/>
    <n v="0"/>
    <n v="0.42118499156456407"/>
  </r>
  <r>
    <x v="1"/>
    <n v="56"/>
    <x v="2"/>
    <x v="35"/>
    <x v="21"/>
    <n v="5.2037110401957714"/>
    <n v="1.9823661105507699"/>
    <n v="4.7081195125580777"/>
    <n v="0"/>
    <n v="8.7518768163328542E-2"/>
  </r>
  <r>
    <x v="1"/>
    <n v="56"/>
    <x v="2"/>
    <x v="35"/>
    <x v="21"/>
    <n v="1.3226329800426595"/>
    <n v="0.50386018287339418"/>
    <n v="1.1966679343243105"/>
    <n v="0"/>
    <n v="2.2244741925787449E-2"/>
  </r>
  <r>
    <x v="1"/>
    <n v="56"/>
    <x v="2"/>
    <x v="35"/>
    <x v="21"/>
    <n v="2.2351758461614777"/>
    <n v="0.85149556044246777"/>
    <n v="2.0223019560508604"/>
    <n v="0"/>
    <n v="3.7592371131568179E-2"/>
  </r>
  <r>
    <x v="1"/>
    <n v="56"/>
    <x v="2"/>
    <x v="35"/>
    <x v="21"/>
    <n v="0.76932695646422733"/>
    <n v="0.29307693579589617"/>
    <n v="0.69605772251525311"/>
    <n v="0"/>
    <n v="1.2938948189955375E-2"/>
  </r>
  <r>
    <x v="1"/>
    <n v="56"/>
    <x v="2"/>
    <x v="35"/>
    <x v="21"/>
    <n v="5.9786702822467301"/>
    <n v="3.2882686552357021"/>
    <n v="8.9680054233700961"/>
    <n v="0"/>
    <n v="0.10558006527090154"/>
  </r>
  <r>
    <x v="1"/>
    <n v="56"/>
    <x v="2"/>
    <x v="35"/>
    <x v="21"/>
    <n v="10.449789183022206"/>
    <n v="10.449789183022206"/>
    <n v="20.899578366044413"/>
    <n v="0"/>
    <n v="0.36907518626233354"/>
  </r>
  <r>
    <x v="1"/>
    <n v="56"/>
    <x v="2"/>
    <x v="35"/>
    <x v="21"/>
    <n v="2.0352783610840128"/>
    <n v="2.6458618694092166"/>
    <n v="4.8846680666016296"/>
    <n v="0"/>
    <n v="7.1883817659518692E-2"/>
  </r>
  <r>
    <x v="1"/>
    <n v="56"/>
    <x v="2"/>
    <x v="35"/>
    <x v="21"/>
    <n v="4.7236892144380693"/>
    <n v="0.47236892144380699"/>
    <n v="11.809223036095174"/>
    <n v="0"/>
    <n v="0.16683556444340583"/>
  </r>
  <r>
    <x v="1"/>
    <n v="56"/>
    <x v="2"/>
    <x v="35"/>
    <x v="21"/>
    <n v="8.4112501860149802"/>
    <n v="0.84112501860149813"/>
    <n v="21.028125465037451"/>
    <n v="0"/>
    <n v="0.29707620648905197"/>
  </r>
  <r>
    <x v="1"/>
    <n v="56"/>
    <x v="2"/>
    <x v="35"/>
    <x v="21"/>
    <n v="2.7229616891813686"/>
    <n v="2.9952578580995057"/>
    <n v="5.1736272094445992"/>
    <n v="0"/>
    <n v="4.8086022359790814E-2"/>
  </r>
  <r>
    <x v="1"/>
    <n v="56"/>
    <x v="2"/>
    <x v="35"/>
    <x v="21"/>
    <n v="1.294656823029481"/>
    <n v="2.2933920865093667"/>
    <n v="4.8087253426809307"/>
    <n v="0"/>
    <n v="6.5322672302837489E-2"/>
  </r>
  <r>
    <x v="1"/>
    <n v="56"/>
    <x v="2"/>
    <x v="35"/>
    <x v="21"/>
    <n v="18.3"/>
    <n v="6.1"/>
    <n v="24.3"/>
    <n v="0"/>
    <n v="0"/>
  </r>
  <r>
    <x v="1"/>
    <n v="56"/>
    <x v="2"/>
    <x v="29"/>
    <x v="25"/>
    <n v="0"/>
    <n v="0"/>
    <n v="0"/>
    <n v="0"/>
    <n v="0"/>
  </r>
  <r>
    <x v="1"/>
    <n v="56"/>
    <x v="2"/>
    <x v="37"/>
    <x v="20"/>
    <n v="0"/>
    <n v="0"/>
    <n v="0"/>
    <n v="0"/>
    <n v="0"/>
  </r>
  <r>
    <x v="1"/>
    <n v="56"/>
    <x v="2"/>
    <x v="37"/>
    <x v="20"/>
    <n v="0"/>
    <n v="0"/>
    <n v="0"/>
    <n v="0"/>
    <n v="0"/>
  </r>
  <r>
    <x v="1"/>
    <n v="56"/>
    <x v="2"/>
    <x v="27"/>
    <x v="24"/>
    <n v="0.2"/>
    <n v="0"/>
    <n v="0.1"/>
    <n v="0"/>
    <n v="0"/>
  </r>
  <r>
    <x v="1"/>
    <n v="56"/>
    <x v="2"/>
    <x v="27"/>
    <x v="24"/>
    <n v="0.3"/>
    <n v="0"/>
    <n v="0.1"/>
    <n v="0"/>
    <n v="0"/>
  </r>
  <r>
    <x v="1"/>
    <n v="56"/>
    <x v="2"/>
    <x v="27"/>
    <x v="24"/>
    <n v="0"/>
    <n v="0"/>
    <n v="0.1"/>
    <n v="0"/>
    <n v="0"/>
  </r>
  <r>
    <x v="1"/>
    <n v="56"/>
    <x v="2"/>
    <x v="27"/>
    <x v="24"/>
    <n v="0.2"/>
    <n v="0"/>
    <n v="0.1"/>
    <n v="0"/>
    <n v="0"/>
  </r>
  <r>
    <x v="1"/>
    <n v="56"/>
    <x v="2"/>
    <x v="27"/>
    <x v="24"/>
    <n v="0.1"/>
    <n v="0"/>
    <n v="0.1"/>
    <n v="0"/>
    <n v="0"/>
  </r>
  <r>
    <x v="1"/>
    <n v="56"/>
    <x v="2"/>
    <x v="29"/>
    <x v="25"/>
    <n v="0"/>
    <n v="0"/>
    <n v="0"/>
    <n v="0"/>
    <n v="0"/>
  </r>
  <r>
    <x v="1"/>
    <n v="56"/>
    <x v="2"/>
    <x v="29"/>
    <x v="25"/>
    <n v="0"/>
    <n v="14.6"/>
    <n v="0"/>
    <n v="0"/>
    <n v="0"/>
  </r>
  <r>
    <x v="1"/>
    <n v="56"/>
    <x v="2"/>
    <x v="34"/>
    <x v="27"/>
    <n v="0"/>
    <n v="0.5"/>
    <n v="0"/>
    <n v="0"/>
    <n v="0"/>
  </r>
  <r>
    <x v="1"/>
    <n v="56"/>
    <x v="2"/>
    <x v="38"/>
    <x v="29"/>
    <n v="0"/>
    <n v="6.8"/>
    <n v="0"/>
    <n v="0"/>
    <n v="0"/>
  </r>
  <r>
    <x v="1"/>
    <n v="56"/>
    <x v="2"/>
    <x v="39"/>
    <x v="30"/>
    <n v="0"/>
    <n v="0.82299999999999995"/>
    <n v="0"/>
    <n v="0"/>
    <n v="0"/>
  </r>
  <r>
    <x v="1"/>
    <n v="56"/>
    <x v="2"/>
    <x v="34"/>
    <x v="27"/>
    <n v="0"/>
    <n v="0"/>
    <n v="0"/>
    <n v="0"/>
    <n v="0"/>
  </r>
  <r>
    <x v="1"/>
    <n v="56"/>
    <x v="2"/>
    <x v="34"/>
    <x v="27"/>
    <n v="0"/>
    <n v="0"/>
    <n v="0"/>
    <n v="0"/>
    <n v="0"/>
  </r>
  <r>
    <x v="1"/>
    <n v="56"/>
    <x v="2"/>
    <x v="40"/>
    <x v="31"/>
    <n v="0"/>
    <n v="0.33200000000000002"/>
    <n v="0"/>
    <n v="0"/>
    <n v="0"/>
  </r>
  <r>
    <x v="1"/>
    <n v="56"/>
    <x v="2"/>
    <x v="41"/>
    <x v="32"/>
    <n v="0"/>
    <n v="0"/>
    <n v="0"/>
    <n v="0"/>
    <n v="0"/>
  </r>
  <r>
    <x v="1"/>
    <n v="56"/>
    <x v="2"/>
    <x v="36"/>
    <x v="28"/>
    <n v="0"/>
    <n v="9.52"/>
    <n v="0"/>
    <n v="0"/>
    <n v="0"/>
  </r>
  <r>
    <x v="1"/>
    <n v="56"/>
    <x v="2"/>
    <x v="42"/>
    <x v="20"/>
    <n v="0"/>
    <n v="2.024"/>
    <n v="0"/>
    <n v="0"/>
    <n v="0"/>
  </r>
  <r>
    <x v="1"/>
    <n v="56"/>
    <x v="2"/>
    <x v="35"/>
    <x v="21"/>
    <n v="6.952"/>
    <n v="0"/>
    <n v="1.738"/>
    <n v="0"/>
    <n v="0"/>
  </r>
  <r>
    <x v="1"/>
    <n v="56"/>
    <x v="2"/>
    <x v="34"/>
    <x v="27"/>
    <n v="0"/>
    <n v="3.3119999999999998"/>
    <n v="0"/>
    <n v="0"/>
    <n v="0"/>
  </r>
  <r>
    <x v="1"/>
    <n v="56"/>
    <x v="2"/>
    <x v="27"/>
    <x v="24"/>
    <n v="2.7269999999999999"/>
    <n v="0.15"/>
    <n v="2.29"/>
    <n v="1.6000000000000001E-3"/>
    <n v="0.20699999999999999"/>
  </r>
  <r>
    <x v="1"/>
    <n v="56"/>
    <x v="2"/>
    <x v="40"/>
    <x v="31"/>
    <n v="0"/>
    <n v="0.33200000000000002"/>
    <n v="0"/>
    <n v="0"/>
    <n v="0"/>
  </r>
  <r>
    <x v="1"/>
    <n v="56"/>
    <x v="2"/>
    <x v="29"/>
    <x v="25"/>
    <n v="0"/>
    <n v="5.1779999999999999"/>
    <n v="0"/>
    <n v="0"/>
    <n v="0"/>
  </r>
  <r>
    <x v="1"/>
    <n v="56"/>
    <x v="2"/>
    <x v="39"/>
    <x v="30"/>
    <n v="0"/>
    <n v="4.4260000000000002"/>
    <n v="0"/>
    <n v="0"/>
    <n v="0"/>
  </r>
  <r>
    <x v="1"/>
    <n v="56"/>
    <x v="2"/>
    <x v="42"/>
    <x v="20"/>
    <n v="0"/>
    <n v="1.08"/>
    <n v="0"/>
    <n v="0"/>
    <n v="0"/>
  </r>
  <r>
    <x v="1"/>
    <n v="56"/>
    <x v="2"/>
    <x v="35"/>
    <x v="21"/>
    <n v="1.7530000000000001"/>
    <n v="0"/>
    <n v="0.438"/>
    <n v="0"/>
    <n v="0"/>
  </r>
  <r>
    <x v="1"/>
    <n v="56"/>
    <x v="2"/>
    <x v="34"/>
    <x v="27"/>
    <n v="0"/>
    <n v="3.3119999999999998"/>
    <n v="0"/>
    <n v="0"/>
    <n v="0"/>
  </r>
  <r>
    <x v="1"/>
    <n v="56"/>
    <x v="2"/>
    <x v="27"/>
    <x v="24"/>
    <n v="0.74099999999999999"/>
    <n v="4.1000000000000002E-2"/>
    <n v="0.622"/>
    <n v="4.0000000000000001E-3"/>
    <n v="5.6000000000000001E-2"/>
  </r>
  <r>
    <x v="1"/>
    <n v="56"/>
    <x v="2"/>
    <x v="40"/>
    <x v="31"/>
    <n v="0"/>
    <n v="0.33200000000000002"/>
    <n v="0"/>
    <n v="0"/>
    <n v="0"/>
  </r>
  <r>
    <x v="1"/>
    <n v="56"/>
    <x v="2"/>
    <x v="29"/>
    <x v="25"/>
    <n v="0"/>
    <n v="1.841"/>
    <n v="0"/>
    <n v="0"/>
    <n v="0"/>
  </r>
  <r>
    <x v="1"/>
    <n v="56"/>
    <x v="2"/>
    <x v="39"/>
    <x v="30"/>
    <n v="0"/>
    <n v="1.75"/>
    <n v="0"/>
    <n v="0"/>
    <n v="0"/>
  </r>
  <r>
    <x v="1"/>
    <n v="56"/>
    <x v="2"/>
    <x v="39"/>
    <x v="30"/>
    <n v="0"/>
    <n v="0.82299999999999995"/>
    <n v="0"/>
    <n v="0"/>
    <n v="0"/>
  </r>
  <r>
    <x v="1"/>
    <n v="56"/>
    <x v="2"/>
    <x v="37"/>
    <x v="20"/>
    <n v="0"/>
    <n v="0"/>
    <n v="0"/>
    <n v="0"/>
    <n v="0"/>
  </r>
  <r>
    <x v="1"/>
    <n v="56"/>
    <x v="2"/>
    <x v="35"/>
    <x v="21"/>
    <n v="0"/>
    <n v="0.28299999999999997"/>
    <n v="0"/>
    <n v="0"/>
    <n v="0"/>
  </r>
  <r>
    <x v="1"/>
    <n v="56"/>
    <x v="2"/>
    <x v="35"/>
    <x v="21"/>
    <n v="0.36799999999999999"/>
    <n v="0"/>
    <n v="9.1999999999999998E-2"/>
    <n v="0"/>
    <n v="0"/>
  </r>
  <r>
    <x v="1"/>
    <n v="56"/>
    <x v="2"/>
    <x v="34"/>
    <x v="27"/>
    <n v="0"/>
    <n v="3.3119999999999998"/>
    <n v="0"/>
    <n v="0"/>
    <n v="0"/>
  </r>
  <r>
    <x v="1"/>
    <n v="56"/>
    <x v="2"/>
    <x v="27"/>
    <x v="24"/>
    <n v="0.17399999999999999"/>
    <n v="0.01"/>
    <n v="0.14599999999999999"/>
    <n v="1E-3"/>
    <n v="1.2999999999999999E-2"/>
  </r>
  <r>
    <x v="1"/>
    <n v="56"/>
    <x v="2"/>
    <x v="40"/>
    <x v="31"/>
    <n v="0"/>
    <n v="0.33200000000000002"/>
    <n v="0"/>
    <n v="0"/>
    <n v="0"/>
  </r>
  <r>
    <x v="1"/>
    <n v="56"/>
    <x v="2"/>
    <x v="41"/>
    <x v="32"/>
    <n v="0"/>
    <n v="0"/>
    <n v="0"/>
    <n v="0"/>
    <n v="0"/>
  </r>
  <r>
    <x v="1"/>
    <n v="56"/>
    <x v="2"/>
    <x v="39"/>
    <x v="30"/>
    <n v="0"/>
    <n v="0.97799999999999998"/>
    <n v="0"/>
    <n v="0"/>
    <n v="0"/>
  </r>
  <r>
    <x v="1"/>
    <n v="56"/>
    <x v="2"/>
    <x v="35"/>
    <x v="21"/>
    <n v="0.44700000000000001"/>
    <n v="0"/>
    <n v="0.112"/>
    <n v="0"/>
    <n v="0"/>
  </r>
  <r>
    <x v="1"/>
    <n v="56"/>
    <x v="2"/>
    <x v="34"/>
    <x v="27"/>
    <n v="0"/>
    <n v="3.3119999999999998"/>
    <n v="0"/>
    <n v="0"/>
    <n v="0"/>
  </r>
  <r>
    <x v="1"/>
    <n v="56"/>
    <x v="2"/>
    <x v="27"/>
    <x v="24"/>
    <n v="4.3150000000000004"/>
    <n v="0.23699999999999999"/>
    <n v="3.625"/>
    <n v="2.5999999999999999E-2"/>
    <n v="0.32800000000000001"/>
  </r>
  <r>
    <x v="1"/>
    <n v="56"/>
    <x v="2"/>
    <x v="40"/>
    <x v="31"/>
    <n v="0"/>
    <n v="0.33200000000000002"/>
    <n v="0"/>
    <n v="0"/>
    <n v="0"/>
  </r>
  <r>
    <x v="1"/>
    <n v="56"/>
    <x v="2"/>
    <x v="41"/>
    <x v="32"/>
    <n v="0"/>
    <n v="0"/>
    <n v="0"/>
    <n v="0"/>
    <n v="0"/>
  </r>
  <r>
    <x v="1"/>
    <n v="56"/>
    <x v="2"/>
    <x v="29"/>
    <x v="25"/>
    <n v="0"/>
    <n v="1.42"/>
    <n v="0"/>
    <n v="0"/>
    <n v="0"/>
  </r>
  <r>
    <x v="1"/>
    <n v="56"/>
    <x v="2"/>
    <x v="39"/>
    <x v="30"/>
    <n v="0"/>
    <n v="0"/>
    <n v="0"/>
    <n v="0"/>
    <n v="0"/>
  </r>
  <r>
    <x v="1"/>
    <n v="56"/>
    <x v="2"/>
    <x v="27"/>
    <x v="24"/>
    <n v="0.107"/>
    <n v="6.0000000000000001E-3"/>
    <n v="0.09"/>
    <n v="1E-3"/>
    <n v="8.0000000000000002E-3"/>
  </r>
  <r>
    <x v="1"/>
    <n v="56"/>
    <x v="2"/>
    <x v="34"/>
    <x v="27"/>
    <n v="0"/>
    <n v="3.3119999999999998"/>
    <n v="0"/>
    <n v="0"/>
    <n v="0"/>
  </r>
  <r>
    <x v="1"/>
    <n v="56"/>
    <x v="2"/>
    <x v="40"/>
    <x v="31"/>
    <n v="0"/>
    <n v="0.33200000000000002"/>
    <n v="0"/>
    <n v="0"/>
    <n v="0"/>
  </r>
  <r>
    <x v="1"/>
    <n v="56"/>
    <x v="2"/>
    <x v="41"/>
    <x v="32"/>
    <n v="0"/>
    <n v="0"/>
    <n v="0"/>
    <n v="0"/>
    <n v="0"/>
  </r>
  <r>
    <x v="1"/>
    <n v="56"/>
    <x v="2"/>
    <x v="39"/>
    <x v="30"/>
    <n v="0"/>
    <n v="0"/>
    <n v="0"/>
    <n v="0"/>
    <n v="0"/>
  </r>
  <r>
    <x v="1"/>
    <n v="56"/>
    <x v="2"/>
    <x v="34"/>
    <x v="27"/>
    <n v="0"/>
    <n v="0"/>
    <n v="0"/>
    <n v="0"/>
    <n v="0"/>
  </r>
  <r>
    <x v="1"/>
    <n v="56"/>
    <x v="2"/>
    <x v="27"/>
    <x v="24"/>
    <n v="0.93899999999999995"/>
    <n v="5.1999999999999998E-2"/>
    <n v="0.78900000000000003"/>
    <n v="6.0000000000000001E-3"/>
    <n v="7.0999999999999994E-2"/>
  </r>
  <r>
    <x v="1"/>
    <n v="56"/>
    <x v="2"/>
    <x v="40"/>
    <x v="31"/>
    <n v="0"/>
    <n v="0.442"/>
    <n v="0"/>
    <n v="0"/>
    <n v="0"/>
  </r>
  <r>
    <x v="1"/>
    <n v="56"/>
    <x v="2"/>
    <x v="43"/>
    <x v="33"/>
    <n v="0"/>
    <n v="6.4480000000000004"/>
    <n v="0"/>
    <n v="0"/>
    <n v="0"/>
  </r>
  <r>
    <x v="1"/>
    <n v="56"/>
    <x v="2"/>
    <x v="41"/>
    <x v="32"/>
    <n v="0"/>
    <n v="0"/>
    <n v="0"/>
    <n v="0"/>
    <n v="0"/>
  </r>
  <r>
    <x v="1"/>
    <n v="56"/>
    <x v="2"/>
    <x v="35"/>
    <x v="21"/>
    <n v="0"/>
    <n v="1.4999999999999999E-2"/>
    <n v="4.0000000000000001E-3"/>
    <n v="0"/>
    <n v="0"/>
  </r>
  <r>
    <x v="1"/>
    <n v="56"/>
    <x v="2"/>
    <x v="29"/>
    <x v="25"/>
    <n v="0"/>
    <n v="0"/>
    <n v="0"/>
    <n v="0"/>
    <n v="0"/>
  </r>
  <r>
    <x v="1"/>
    <n v="56"/>
    <x v="2"/>
    <x v="39"/>
    <x v="30"/>
    <n v="0"/>
    <n v="0.69"/>
    <n v="0"/>
    <n v="0"/>
    <n v="0"/>
  </r>
  <r>
    <x v="1"/>
    <n v="56"/>
    <x v="2"/>
    <x v="37"/>
    <x v="20"/>
    <n v="0"/>
    <n v="72.34"/>
    <n v="0"/>
    <n v="0"/>
    <n v="0"/>
  </r>
  <r>
    <x v="1"/>
    <n v="56"/>
    <x v="2"/>
    <x v="37"/>
    <x v="20"/>
    <n v="0"/>
    <n v="0.3"/>
    <n v="0"/>
    <n v="0"/>
    <n v="0"/>
  </r>
  <r>
    <x v="1"/>
    <n v="56"/>
    <x v="2"/>
    <x v="27"/>
    <x v="24"/>
    <n v="2.0700000000000003"/>
    <n v="2.1999999999999999E-2"/>
    <n v="1.75"/>
    <n v="0"/>
    <n v="0"/>
  </r>
  <r>
    <x v="1"/>
    <n v="56"/>
    <x v="2"/>
    <x v="35"/>
    <x v="21"/>
    <n v="1.85"/>
    <n v="0"/>
    <n v="10.07"/>
    <n v="0"/>
    <n v="0"/>
  </r>
  <r>
    <x v="1"/>
    <n v="56"/>
    <x v="2"/>
    <x v="34"/>
    <x v="27"/>
    <n v="0"/>
    <n v="13.37"/>
    <n v="0"/>
    <n v="0"/>
    <n v="0"/>
  </r>
  <r>
    <x v="1"/>
    <n v="56"/>
    <x v="2"/>
    <x v="29"/>
    <x v="25"/>
    <n v="0"/>
    <n v="1.3740000000000001"/>
    <n v="0"/>
    <n v="0"/>
    <n v="0"/>
  </r>
  <r>
    <x v="1"/>
    <n v="56"/>
    <x v="2"/>
    <x v="40"/>
    <x v="31"/>
    <n v="0"/>
    <n v="0"/>
    <n v="0"/>
    <n v="0"/>
    <n v="0"/>
  </r>
  <r>
    <x v="1"/>
    <n v="56"/>
    <x v="2"/>
    <x v="41"/>
    <x v="32"/>
    <n v="0"/>
    <n v="0"/>
    <n v="0"/>
    <n v="0"/>
    <n v="0"/>
  </r>
  <r>
    <x v="1"/>
    <n v="56"/>
    <x v="2"/>
    <x v="29"/>
    <x v="25"/>
    <n v="0"/>
    <n v="29.45"/>
    <n v="0"/>
    <n v="0"/>
    <n v="0"/>
  </r>
  <r>
    <x v="1"/>
    <n v="56"/>
    <x v="2"/>
    <x v="39"/>
    <x v="30"/>
    <n v="0"/>
    <n v="0"/>
    <n v="0"/>
    <n v="0"/>
    <n v="0"/>
  </r>
  <r>
    <x v="1"/>
    <n v="56"/>
    <x v="2"/>
    <x v="37"/>
    <x v="20"/>
    <n v="0"/>
    <n v="4.4080000000000004"/>
    <n v="0"/>
    <n v="0"/>
    <n v="0"/>
  </r>
  <r>
    <x v="1"/>
    <n v="56"/>
    <x v="2"/>
    <x v="27"/>
    <x v="24"/>
    <n v="0.161"/>
    <n v="8.9999999999999993E-3"/>
    <n v="0.13500000000000001"/>
    <n v="1E-3"/>
    <n v="1.2E-2"/>
  </r>
  <r>
    <x v="1"/>
    <n v="56"/>
    <x v="2"/>
    <x v="34"/>
    <x v="27"/>
    <n v="0"/>
    <n v="3.3119999999999998"/>
    <n v="0"/>
    <n v="0"/>
    <n v="0"/>
  </r>
  <r>
    <x v="1"/>
    <n v="56"/>
    <x v="2"/>
    <x v="40"/>
    <x v="31"/>
    <n v="0"/>
    <n v="0.33200000000000002"/>
    <n v="0"/>
    <n v="0"/>
    <n v="0"/>
  </r>
  <r>
    <x v="1"/>
    <n v="56"/>
    <x v="2"/>
    <x v="41"/>
    <x v="32"/>
    <n v="0"/>
    <n v="0"/>
    <n v="0"/>
    <n v="0"/>
    <n v="0"/>
  </r>
  <r>
    <x v="1"/>
    <n v="56"/>
    <x v="2"/>
    <x v="39"/>
    <x v="30"/>
    <n v="0"/>
    <n v="0"/>
    <n v="0"/>
    <n v="0"/>
    <n v="0"/>
  </r>
  <r>
    <x v="1"/>
    <n v="56"/>
    <x v="2"/>
    <x v="35"/>
    <x v="21"/>
    <n v="0"/>
    <n v="0"/>
    <n v="0"/>
    <n v="0"/>
    <n v="0"/>
  </r>
  <r>
    <x v="1"/>
    <n v="56"/>
    <x v="2"/>
    <x v="34"/>
    <x v="27"/>
    <n v="0"/>
    <n v="0"/>
    <n v="0"/>
    <n v="0"/>
    <n v="0"/>
  </r>
  <r>
    <x v="1"/>
    <n v="56"/>
    <x v="2"/>
    <x v="27"/>
    <x v="24"/>
    <n v="0.161"/>
    <n v="8.9999999999999993E-3"/>
    <n v="0.13500000000000001"/>
    <n v="1E-3"/>
    <n v="1.2E-2"/>
  </r>
  <r>
    <x v="1"/>
    <n v="56"/>
    <x v="2"/>
    <x v="40"/>
    <x v="31"/>
    <n v="0"/>
    <n v="0"/>
    <n v="0"/>
    <n v="0"/>
    <n v="0"/>
  </r>
  <r>
    <x v="1"/>
    <n v="56"/>
    <x v="2"/>
    <x v="41"/>
    <x v="32"/>
    <n v="0"/>
    <n v="0"/>
    <n v="0"/>
    <n v="0"/>
    <n v="0"/>
  </r>
  <r>
    <x v="1"/>
    <n v="56"/>
    <x v="2"/>
    <x v="39"/>
    <x v="30"/>
    <n v="0"/>
    <n v="0"/>
    <n v="0"/>
    <n v="0"/>
    <n v="0"/>
  </r>
  <r>
    <x v="1"/>
    <n v="56"/>
    <x v="2"/>
    <x v="37"/>
    <x v="20"/>
    <n v="0"/>
    <n v="24.905999999999999"/>
    <n v="0"/>
    <n v="0"/>
    <n v="0"/>
  </r>
  <r>
    <x v="1"/>
    <n v="56"/>
    <x v="2"/>
    <x v="34"/>
    <x v="27"/>
    <n v="0"/>
    <n v="3.3119999999999998"/>
    <n v="0"/>
    <n v="0"/>
    <n v="0"/>
  </r>
  <r>
    <x v="1"/>
    <n v="56"/>
    <x v="2"/>
    <x v="40"/>
    <x v="31"/>
    <n v="0"/>
    <n v="0.33200000000000002"/>
    <n v="0"/>
    <n v="0"/>
    <n v="0"/>
  </r>
  <r>
    <x v="1"/>
    <n v="56"/>
    <x v="2"/>
    <x v="41"/>
    <x v="32"/>
    <n v="0"/>
    <n v="0"/>
    <n v="0"/>
    <n v="0"/>
    <n v="0"/>
  </r>
  <r>
    <x v="1"/>
    <n v="56"/>
    <x v="2"/>
    <x v="29"/>
    <x v="25"/>
    <n v="0"/>
    <n v="12.587"/>
    <n v="0"/>
    <n v="0"/>
    <n v="0"/>
  </r>
  <r>
    <x v="1"/>
    <n v="56"/>
    <x v="2"/>
    <x v="35"/>
    <x v="21"/>
    <n v="19.399999999999999"/>
    <n v="12.9"/>
    <n v="6.5"/>
    <n v="0"/>
    <n v="0"/>
  </r>
  <r>
    <x v="1"/>
    <n v="56"/>
    <x v="2"/>
    <x v="35"/>
    <x v="21"/>
    <n v="19.399999999999999"/>
    <n v="12.9"/>
    <n v="6.5"/>
    <n v="0"/>
    <n v="0"/>
  </r>
  <r>
    <x v="1"/>
    <n v="56"/>
    <x v="2"/>
    <x v="29"/>
    <x v="25"/>
    <n v="0"/>
    <n v="0"/>
    <n v="0"/>
    <n v="0"/>
    <n v="0"/>
  </r>
  <r>
    <x v="1"/>
    <n v="56"/>
    <x v="2"/>
    <x v="37"/>
    <x v="20"/>
    <n v="0.4"/>
    <n v="0"/>
    <n v="0.1"/>
    <n v="0"/>
    <n v="0"/>
  </r>
  <r>
    <x v="1"/>
    <n v="56"/>
    <x v="2"/>
    <x v="38"/>
    <x v="29"/>
    <n v="0.2"/>
    <n v="4.7"/>
    <n v="0.1"/>
    <n v="0"/>
    <n v="0"/>
  </r>
  <r>
    <x v="1"/>
    <n v="56"/>
    <x v="2"/>
    <x v="34"/>
    <x v="27"/>
    <n v="0"/>
    <n v="3.6"/>
    <n v="0"/>
    <n v="0"/>
    <n v="0"/>
  </r>
  <r>
    <x v="1"/>
    <n v="56"/>
    <x v="2"/>
    <x v="28"/>
    <x v="20"/>
    <n v="0"/>
    <n v="0"/>
    <n v="0"/>
    <n v="0"/>
    <n v="0"/>
  </r>
  <r>
    <x v="1"/>
    <n v="56"/>
    <x v="2"/>
    <x v="37"/>
    <x v="20"/>
    <n v="0"/>
    <n v="0"/>
    <n v="0"/>
    <n v="0"/>
    <n v="0"/>
  </r>
  <r>
    <x v="1"/>
    <n v="56"/>
    <x v="2"/>
    <x v="37"/>
    <x v="20"/>
    <n v="0.5"/>
    <n v="0.2"/>
    <n v="0.4"/>
    <n v="0"/>
    <n v="0"/>
  </r>
  <r>
    <x v="1"/>
    <n v="56"/>
    <x v="2"/>
    <x v="29"/>
    <x v="25"/>
    <n v="0"/>
    <n v="0"/>
    <n v="0"/>
    <n v="0"/>
    <n v="0"/>
  </r>
  <r>
    <x v="1"/>
    <n v="56"/>
    <x v="2"/>
    <x v="38"/>
    <x v="29"/>
    <n v="6.8"/>
    <n v="15.7"/>
    <n v="1.8"/>
    <n v="0"/>
    <n v="0"/>
  </r>
  <r>
    <x v="1"/>
    <n v="56"/>
    <x v="2"/>
    <x v="28"/>
    <x v="20"/>
    <n v="0"/>
    <n v="0"/>
    <n v="0"/>
    <n v="0"/>
    <n v="0"/>
  </r>
  <r>
    <x v="1"/>
    <n v="56"/>
    <x v="2"/>
    <x v="37"/>
    <x v="20"/>
    <n v="0"/>
    <n v="0"/>
    <n v="0"/>
    <n v="0"/>
    <n v="0"/>
  </r>
  <r>
    <x v="1"/>
    <n v="56"/>
    <x v="2"/>
    <x v="37"/>
    <x v="20"/>
    <n v="0.5"/>
    <n v="0.2"/>
    <n v="0.4"/>
    <n v="0"/>
    <n v="0"/>
  </r>
  <r>
    <x v="1"/>
    <n v="56"/>
    <x v="2"/>
    <x v="35"/>
    <x v="21"/>
    <n v="1.3"/>
    <n v="0.3"/>
    <n v="1.3"/>
    <n v="0"/>
    <n v="0"/>
  </r>
  <r>
    <x v="1"/>
    <n v="56"/>
    <x v="2"/>
    <x v="35"/>
    <x v="21"/>
    <n v="2"/>
    <n v="2"/>
    <n v="4"/>
    <n v="0"/>
    <n v="0"/>
  </r>
  <r>
    <x v="1"/>
    <n v="56"/>
    <x v="2"/>
    <x v="28"/>
    <x v="20"/>
    <n v="0"/>
    <n v="0"/>
    <n v="0"/>
    <n v="0"/>
    <n v="0"/>
  </r>
  <r>
    <x v="1"/>
    <n v="56"/>
    <x v="2"/>
    <x v="37"/>
    <x v="20"/>
    <n v="0"/>
    <n v="0"/>
    <n v="0"/>
    <n v="0"/>
    <n v="0"/>
  </r>
  <r>
    <x v="1"/>
    <n v="56"/>
    <x v="2"/>
    <x v="29"/>
    <x v="25"/>
    <n v="0"/>
    <n v="0"/>
    <n v="0"/>
    <n v="0"/>
    <n v="0"/>
  </r>
  <r>
    <x v="1"/>
    <n v="56"/>
    <x v="2"/>
    <x v="27"/>
    <x v="24"/>
    <n v="0.1"/>
    <n v="0"/>
    <n v="0.1"/>
    <n v="0"/>
    <n v="0"/>
  </r>
  <r>
    <x v="1"/>
    <n v="56"/>
    <x v="2"/>
    <x v="37"/>
    <x v="20"/>
    <n v="0.2"/>
    <n v="0"/>
    <n v="0.2"/>
    <n v="0"/>
    <n v="0"/>
  </r>
  <r>
    <x v="1"/>
    <n v="56"/>
    <x v="2"/>
    <x v="38"/>
    <x v="29"/>
    <n v="0.4"/>
    <n v="2.5"/>
    <n v="0.1"/>
    <n v="0"/>
    <n v="0"/>
  </r>
  <r>
    <x v="1"/>
    <n v="56"/>
    <x v="2"/>
    <x v="38"/>
    <x v="29"/>
    <n v="0.4"/>
    <n v="3.7"/>
    <n v="0.1"/>
    <n v="0"/>
    <n v="0"/>
  </r>
  <r>
    <x v="1"/>
    <n v="56"/>
    <x v="2"/>
    <x v="34"/>
    <x v="27"/>
    <n v="0"/>
    <n v="2.7"/>
    <n v="0"/>
    <n v="0"/>
    <n v="0"/>
  </r>
  <r>
    <x v="2"/>
    <n v="56"/>
    <x v="0"/>
    <x v="44"/>
    <x v="21"/>
    <n v="0"/>
    <n v="0"/>
    <n v="4.7"/>
    <n v="0"/>
    <n v="0"/>
  </r>
  <r>
    <x v="2"/>
    <n v="56"/>
    <x v="0"/>
    <x v="44"/>
    <x v="21"/>
    <n v="24.91"/>
    <n v="3.74"/>
    <n v="55"/>
    <n v="0"/>
    <n v="0"/>
  </r>
  <r>
    <x v="2"/>
    <n v="56"/>
    <x v="0"/>
    <x v="44"/>
    <x v="21"/>
    <n v="28.25"/>
    <n v="5.5"/>
    <n v="84.7"/>
    <n v="0"/>
    <n v="0"/>
  </r>
  <r>
    <x v="2"/>
    <n v="56"/>
    <x v="0"/>
    <x v="44"/>
    <x v="21"/>
    <n v="2.34"/>
    <n v="0.08"/>
    <n v="11.5"/>
    <n v="0"/>
    <n v="0"/>
  </r>
  <r>
    <x v="2"/>
    <n v="56"/>
    <x v="0"/>
    <x v="44"/>
    <x v="21"/>
    <n v="6.64"/>
    <n v="2.02"/>
    <n v="74"/>
    <n v="0"/>
    <n v="0"/>
  </r>
  <r>
    <x v="2"/>
    <n v="56"/>
    <x v="0"/>
    <x v="44"/>
    <x v="21"/>
    <n v="0"/>
    <n v="0"/>
    <n v="7.4"/>
    <n v="0"/>
    <n v="0"/>
  </r>
  <r>
    <x v="2"/>
    <n v="56"/>
    <x v="0"/>
    <x v="44"/>
    <x v="21"/>
    <n v="0.2"/>
    <n v="0.02"/>
    <n v="7.4"/>
    <n v="0"/>
    <n v="0"/>
  </r>
  <r>
    <x v="2"/>
    <n v="56"/>
    <x v="0"/>
    <x v="44"/>
    <x v="21"/>
    <n v="0.32"/>
    <n v="0.02"/>
    <n v="11.1"/>
    <n v="0"/>
    <n v="0"/>
  </r>
  <r>
    <x v="2"/>
    <n v="56"/>
    <x v="0"/>
    <x v="29"/>
    <x v="25"/>
    <n v="0"/>
    <n v="0"/>
    <n v="0"/>
    <n v="0"/>
    <n v="0"/>
  </r>
  <r>
    <x v="2"/>
    <n v="56"/>
    <x v="0"/>
    <x v="29"/>
    <x v="25"/>
    <n v="0"/>
    <n v="0"/>
    <n v="0"/>
    <n v="0"/>
    <n v="0"/>
  </r>
  <r>
    <x v="2"/>
    <n v="56"/>
    <x v="0"/>
    <x v="29"/>
    <x v="25"/>
    <n v="0"/>
    <n v="0"/>
    <n v="0"/>
    <n v="0"/>
    <n v="0"/>
  </r>
  <r>
    <x v="2"/>
    <n v="56"/>
    <x v="0"/>
    <x v="29"/>
    <x v="25"/>
    <n v="0"/>
    <n v="0"/>
    <n v="0"/>
    <n v="0"/>
    <n v="0"/>
  </r>
  <r>
    <x v="2"/>
    <n v="56"/>
    <x v="0"/>
    <x v="42"/>
    <x v="20"/>
    <n v="0"/>
    <n v="1.0900000000000001"/>
    <n v="0"/>
    <n v="0"/>
    <n v="0"/>
  </r>
  <r>
    <x v="2"/>
    <n v="56"/>
    <x v="0"/>
    <x v="45"/>
    <x v="26"/>
    <n v="0.64"/>
    <n v="0"/>
    <n v="40.5"/>
    <n v="26.01"/>
    <n v="0"/>
  </r>
  <r>
    <x v="2"/>
    <n v="56"/>
    <x v="0"/>
    <x v="46"/>
    <x v="34"/>
    <n v="0"/>
    <n v="5.83"/>
    <n v="0"/>
    <n v="0"/>
    <n v="0"/>
  </r>
  <r>
    <x v="2"/>
    <n v="56"/>
    <x v="0"/>
    <x v="42"/>
    <x v="20"/>
    <n v="7.0000000000000007E-2"/>
    <n v="0"/>
    <n v="0"/>
    <n v="0"/>
    <n v="0"/>
  </r>
  <r>
    <x v="2"/>
    <n v="56"/>
    <x v="0"/>
    <x v="27"/>
    <x v="24"/>
    <n v="0"/>
    <n v="0"/>
    <n v="0"/>
    <n v="0"/>
    <n v="0"/>
  </r>
  <r>
    <x v="2"/>
    <n v="56"/>
    <x v="0"/>
    <x v="27"/>
    <x v="24"/>
    <n v="0"/>
    <n v="0"/>
    <n v="0"/>
    <n v="0"/>
    <n v="0"/>
  </r>
  <r>
    <x v="2"/>
    <n v="56"/>
    <x v="0"/>
    <x v="27"/>
    <x v="24"/>
    <n v="0"/>
    <n v="0"/>
    <n v="0"/>
    <n v="0"/>
    <n v="0"/>
  </r>
  <r>
    <x v="2"/>
    <n v="56"/>
    <x v="0"/>
    <x v="27"/>
    <x v="24"/>
    <n v="0.04"/>
    <n v="0"/>
    <n v="0"/>
    <n v="0"/>
    <n v="0"/>
  </r>
  <r>
    <x v="2"/>
    <n v="56"/>
    <x v="0"/>
    <x v="42"/>
    <x v="20"/>
    <n v="0.5"/>
    <n v="0"/>
    <n v="0"/>
    <n v="0"/>
    <n v="0"/>
  </r>
  <r>
    <x v="2"/>
    <n v="56"/>
    <x v="0"/>
    <x v="42"/>
    <x v="20"/>
    <n v="0.5"/>
    <n v="0"/>
    <n v="0"/>
    <n v="0"/>
    <n v="0"/>
  </r>
  <r>
    <x v="2"/>
    <n v="56"/>
    <x v="0"/>
    <x v="27"/>
    <x v="24"/>
    <n v="6.91"/>
    <n v="0.38"/>
    <n v="0"/>
    <n v="0"/>
    <n v="0"/>
  </r>
  <r>
    <x v="2"/>
    <n v="56"/>
    <x v="0"/>
    <x v="42"/>
    <x v="20"/>
    <n v="5.62"/>
    <n v="0.08"/>
    <n v="1.57"/>
    <n v="0"/>
    <n v="0"/>
  </r>
  <r>
    <x v="2"/>
    <n v="56"/>
    <x v="0"/>
    <x v="44"/>
    <x v="21"/>
    <n v="26.25"/>
    <n v="2.77"/>
    <n v="2.2599999999999998"/>
    <n v="0"/>
    <n v="0"/>
  </r>
  <r>
    <x v="2"/>
    <n v="56"/>
    <x v="0"/>
    <x v="44"/>
    <x v="21"/>
    <n v="4.4800000000000004"/>
    <n v="1.44"/>
    <n v="0.99"/>
    <n v="0"/>
    <n v="0"/>
  </r>
  <r>
    <x v="2"/>
    <n v="56"/>
    <x v="0"/>
    <x v="44"/>
    <x v="21"/>
    <n v="0"/>
    <n v="0"/>
    <n v="0"/>
    <n v="0"/>
    <n v="0"/>
  </r>
  <r>
    <x v="2"/>
    <n v="56"/>
    <x v="0"/>
    <x v="44"/>
    <x v="21"/>
    <n v="7.83"/>
    <n v="0.48"/>
    <n v="1.67"/>
    <n v="0"/>
    <n v="0"/>
  </r>
  <r>
    <x v="2"/>
    <n v="56"/>
    <x v="0"/>
    <x v="44"/>
    <x v="21"/>
    <n v="2.11"/>
    <n v="5.86"/>
    <n v="2.33"/>
    <n v="0"/>
    <n v="0"/>
  </r>
  <r>
    <x v="2"/>
    <n v="56"/>
    <x v="0"/>
    <x v="44"/>
    <x v="21"/>
    <n v="0.38"/>
    <n v="6.38"/>
    <n v="0.92"/>
    <n v="0"/>
    <n v="0"/>
  </r>
  <r>
    <x v="2"/>
    <n v="56"/>
    <x v="0"/>
    <x v="44"/>
    <x v="21"/>
    <n v="36.51"/>
    <n v="0.22"/>
    <n v="7.67"/>
    <n v="0"/>
    <n v="0"/>
  </r>
  <r>
    <x v="2"/>
    <n v="56"/>
    <x v="0"/>
    <x v="42"/>
    <x v="20"/>
    <n v="0"/>
    <n v="0"/>
    <n v="0"/>
    <n v="0"/>
    <n v="0"/>
  </r>
  <r>
    <x v="2"/>
    <n v="56"/>
    <x v="0"/>
    <x v="44"/>
    <x v="21"/>
    <n v="0"/>
    <n v="0"/>
    <n v="0"/>
    <n v="0"/>
    <n v="0"/>
  </r>
  <r>
    <x v="2"/>
    <n v="56"/>
    <x v="0"/>
    <x v="44"/>
    <x v="21"/>
    <n v="0"/>
    <n v="0"/>
    <n v="0"/>
    <n v="0"/>
    <n v="0"/>
  </r>
  <r>
    <x v="2"/>
    <n v="56"/>
    <x v="0"/>
    <x v="45"/>
    <x v="26"/>
    <n v="0.17"/>
    <n v="0"/>
    <n v="0.04"/>
    <n v="61.01"/>
    <n v="0"/>
  </r>
  <r>
    <x v="2"/>
    <n v="56"/>
    <x v="0"/>
    <x v="44"/>
    <x v="21"/>
    <n v="0"/>
    <n v="0"/>
    <n v="0"/>
    <n v="0"/>
    <n v="0"/>
  </r>
  <r>
    <x v="2"/>
    <n v="56"/>
    <x v="0"/>
    <x v="44"/>
    <x v="21"/>
    <n v="46.78"/>
    <n v="0.23"/>
    <n v="7.39"/>
    <n v="0"/>
    <n v="0"/>
  </r>
  <r>
    <x v="2"/>
    <n v="56"/>
    <x v="0"/>
    <x v="42"/>
    <x v="20"/>
    <n v="2.97"/>
    <n v="0.02"/>
    <n v="0.76"/>
    <n v="0"/>
    <n v="0"/>
  </r>
  <r>
    <x v="2"/>
    <n v="56"/>
    <x v="0"/>
    <x v="46"/>
    <x v="34"/>
    <n v="0"/>
    <n v="19.47"/>
    <n v="0"/>
    <n v="0"/>
    <n v="0"/>
  </r>
  <r>
    <x v="2"/>
    <n v="56"/>
    <x v="0"/>
    <x v="42"/>
    <x v="20"/>
    <n v="0"/>
    <n v="7.4"/>
    <n v="0"/>
    <n v="0"/>
    <n v="0"/>
  </r>
  <r>
    <x v="2"/>
    <n v="56"/>
    <x v="0"/>
    <x v="42"/>
    <x v="20"/>
    <n v="0"/>
    <n v="0"/>
    <n v="0"/>
    <n v="0"/>
    <n v="0"/>
  </r>
  <r>
    <x v="2"/>
    <n v="56"/>
    <x v="0"/>
    <x v="44"/>
    <x v="21"/>
    <n v="7.2"/>
    <n v="11.81"/>
    <n v="8.15"/>
    <n v="0"/>
    <n v="0"/>
  </r>
  <r>
    <x v="2"/>
    <n v="56"/>
    <x v="0"/>
    <x v="29"/>
    <x v="25"/>
    <n v="0"/>
    <n v="15.68"/>
    <n v="0"/>
    <n v="0"/>
    <n v="0"/>
  </r>
  <r>
    <x v="2"/>
    <n v="56"/>
    <x v="0"/>
    <x v="44"/>
    <x v="21"/>
    <n v="3.08"/>
    <n v="3.23"/>
    <n v="4.41"/>
    <n v="0"/>
    <n v="0"/>
  </r>
  <r>
    <x v="2"/>
    <n v="56"/>
    <x v="0"/>
    <x v="44"/>
    <x v="21"/>
    <n v="2.54"/>
    <n v="3.2"/>
    <n v="3.44"/>
    <n v="0"/>
    <n v="0"/>
  </r>
  <r>
    <x v="2"/>
    <n v="56"/>
    <x v="1"/>
    <x v="44"/>
    <x v="21"/>
    <n v="0"/>
    <n v="0"/>
    <n v="4.7"/>
    <n v="0"/>
    <n v="0"/>
  </r>
  <r>
    <x v="2"/>
    <n v="56"/>
    <x v="1"/>
    <x v="44"/>
    <x v="21"/>
    <n v="24.91"/>
    <n v="3.74"/>
    <n v="55"/>
    <n v="0"/>
    <n v="0"/>
  </r>
  <r>
    <x v="2"/>
    <n v="56"/>
    <x v="1"/>
    <x v="44"/>
    <x v="21"/>
    <n v="28.25"/>
    <n v="5.5"/>
    <n v="84.7"/>
    <n v="0"/>
    <n v="0"/>
  </r>
  <r>
    <x v="2"/>
    <n v="56"/>
    <x v="1"/>
    <x v="44"/>
    <x v="21"/>
    <n v="2.34"/>
    <n v="0.08"/>
    <n v="11.5"/>
    <n v="0"/>
    <n v="0"/>
  </r>
  <r>
    <x v="2"/>
    <n v="56"/>
    <x v="1"/>
    <x v="44"/>
    <x v="21"/>
    <n v="6.64"/>
    <n v="2.02"/>
    <n v="74"/>
    <n v="0"/>
    <n v="0"/>
  </r>
  <r>
    <x v="2"/>
    <n v="56"/>
    <x v="1"/>
    <x v="44"/>
    <x v="21"/>
    <n v="0"/>
    <n v="0"/>
    <n v="7.4"/>
    <n v="0"/>
    <n v="0"/>
  </r>
  <r>
    <x v="2"/>
    <n v="56"/>
    <x v="1"/>
    <x v="44"/>
    <x v="21"/>
    <n v="0.2"/>
    <n v="0.02"/>
    <n v="7.4"/>
    <n v="0"/>
    <n v="0"/>
  </r>
  <r>
    <x v="2"/>
    <n v="56"/>
    <x v="1"/>
    <x v="44"/>
    <x v="21"/>
    <n v="0.32"/>
    <n v="0.02"/>
    <n v="11.1"/>
    <n v="0"/>
    <n v="0"/>
  </r>
  <r>
    <x v="2"/>
    <n v="56"/>
    <x v="1"/>
    <x v="29"/>
    <x v="25"/>
    <n v="0"/>
    <n v="0"/>
    <n v="0"/>
    <n v="0"/>
    <n v="0"/>
  </r>
  <r>
    <x v="2"/>
    <n v="56"/>
    <x v="1"/>
    <x v="29"/>
    <x v="25"/>
    <n v="0"/>
    <n v="0"/>
    <n v="0"/>
    <n v="0"/>
    <n v="0"/>
  </r>
  <r>
    <x v="2"/>
    <n v="56"/>
    <x v="1"/>
    <x v="29"/>
    <x v="25"/>
    <n v="0"/>
    <n v="0"/>
    <n v="0"/>
    <n v="0"/>
    <n v="0"/>
  </r>
  <r>
    <x v="2"/>
    <n v="56"/>
    <x v="1"/>
    <x v="29"/>
    <x v="25"/>
    <n v="0"/>
    <n v="0"/>
    <n v="0"/>
    <n v="0"/>
    <n v="0"/>
  </r>
  <r>
    <x v="2"/>
    <n v="56"/>
    <x v="1"/>
    <x v="42"/>
    <x v="20"/>
    <n v="0"/>
    <n v="1.0900000000000001"/>
    <n v="0"/>
    <n v="0"/>
    <n v="0"/>
  </r>
  <r>
    <x v="2"/>
    <n v="56"/>
    <x v="1"/>
    <x v="45"/>
    <x v="26"/>
    <n v="0.64"/>
    <n v="0"/>
    <n v="40.5"/>
    <n v="26.01"/>
    <n v="0"/>
  </r>
  <r>
    <x v="2"/>
    <n v="56"/>
    <x v="1"/>
    <x v="46"/>
    <x v="34"/>
    <n v="0"/>
    <n v="5.83"/>
    <n v="0"/>
    <n v="0"/>
    <n v="0"/>
  </r>
  <r>
    <x v="2"/>
    <n v="56"/>
    <x v="1"/>
    <x v="42"/>
    <x v="20"/>
    <n v="7.0000000000000007E-2"/>
    <n v="0"/>
    <n v="0"/>
    <n v="0"/>
    <n v="0"/>
  </r>
  <r>
    <x v="2"/>
    <n v="56"/>
    <x v="1"/>
    <x v="27"/>
    <x v="24"/>
    <n v="0"/>
    <n v="0"/>
    <n v="0"/>
    <n v="0"/>
    <n v="0"/>
  </r>
  <r>
    <x v="2"/>
    <n v="56"/>
    <x v="1"/>
    <x v="27"/>
    <x v="24"/>
    <n v="0"/>
    <n v="0"/>
    <n v="0"/>
    <n v="0"/>
    <n v="0"/>
  </r>
  <r>
    <x v="2"/>
    <n v="56"/>
    <x v="1"/>
    <x v="27"/>
    <x v="24"/>
    <n v="0"/>
    <n v="0"/>
    <n v="0"/>
    <n v="0"/>
    <n v="0"/>
  </r>
  <r>
    <x v="2"/>
    <n v="56"/>
    <x v="1"/>
    <x v="27"/>
    <x v="24"/>
    <n v="0.04"/>
    <n v="0"/>
    <n v="0"/>
    <n v="0"/>
    <n v="0"/>
  </r>
  <r>
    <x v="2"/>
    <n v="56"/>
    <x v="1"/>
    <x v="42"/>
    <x v="20"/>
    <n v="0.5"/>
    <n v="0"/>
    <n v="0"/>
    <n v="0"/>
    <n v="0"/>
  </r>
  <r>
    <x v="2"/>
    <n v="56"/>
    <x v="1"/>
    <x v="42"/>
    <x v="20"/>
    <n v="0.5"/>
    <n v="0"/>
    <n v="0"/>
    <n v="0"/>
    <n v="0"/>
  </r>
  <r>
    <x v="2"/>
    <n v="56"/>
    <x v="1"/>
    <x v="27"/>
    <x v="24"/>
    <n v="6.91"/>
    <n v="0.38"/>
    <n v="0"/>
    <n v="0"/>
    <n v="0"/>
  </r>
  <r>
    <x v="2"/>
    <n v="56"/>
    <x v="1"/>
    <x v="42"/>
    <x v="20"/>
    <n v="5.62"/>
    <n v="0.08"/>
    <n v="1.57"/>
    <n v="0"/>
    <n v="0"/>
  </r>
  <r>
    <x v="2"/>
    <n v="56"/>
    <x v="1"/>
    <x v="44"/>
    <x v="21"/>
    <n v="26.25"/>
    <n v="2.77"/>
    <n v="2.2599999999999998"/>
    <n v="0"/>
    <n v="0"/>
  </r>
  <r>
    <x v="2"/>
    <n v="56"/>
    <x v="1"/>
    <x v="44"/>
    <x v="21"/>
    <n v="4.4800000000000004"/>
    <n v="1.44"/>
    <n v="0.99"/>
    <n v="0"/>
    <n v="0"/>
  </r>
  <r>
    <x v="2"/>
    <n v="56"/>
    <x v="1"/>
    <x v="44"/>
    <x v="21"/>
    <n v="0"/>
    <n v="0"/>
    <n v="0"/>
    <n v="0"/>
    <n v="0"/>
  </r>
  <r>
    <x v="2"/>
    <n v="56"/>
    <x v="1"/>
    <x v="44"/>
    <x v="21"/>
    <n v="7.83"/>
    <n v="0.48"/>
    <n v="1.67"/>
    <n v="0"/>
    <n v="0"/>
  </r>
  <r>
    <x v="2"/>
    <n v="56"/>
    <x v="1"/>
    <x v="44"/>
    <x v="21"/>
    <n v="2.11"/>
    <n v="5.86"/>
    <n v="2.33"/>
    <n v="0"/>
    <n v="0"/>
  </r>
  <r>
    <x v="2"/>
    <n v="56"/>
    <x v="1"/>
    <x v="44"/>
    <x v="21"/>
    <n v="0.38"/>
    <n v="6.38"/>
    <n v="0.92"/>
    <n v="0"/>
    <n v="0"/>
  </r>
  <r>
    <x v="2"/>
    <n v="56"/>
    <x v="1"/>
    <x v="44"/>
    <x v="21"/>
    <n v="36.51"/>
    <n v="0.22"/>
    <n v="7.67"/>
    <n v="0"/>
    <n v="0"/>
  </r>
  <r>
    <x v="2"/>
    <n v="56"/>
    <x v="1"/>
    <x v="42"/>
    <x v="20"/>
    <n v="0"/>
    <n v="0"/>
    <n v="0"/>
    <n v="0"/>
    <n v="0"/>
  </r>
  <r>
    <x v="2"/>
    <n v="56"/>
    <x v="1"/>
    <x v="44"/>
    <x v="21"/>
    <n v="0"/>
    <n v="0"/>
    <n v="0"/>
    <n v="0"/>
    <n v="0"/>
  </r>
  <r>
    <x v="2"/>
    <n v="56"/>
    <x v="1"/>
    <x v="44"/>
    <x v="21"/>
    <n v="0"/>
    <n v="0"/>
    <n v="0"/>
    <n v="0"/>
    <n v="0"/>
  </r>
  <r>
    <x v="2"/>
    <n v="56"/>
    <x v="1"/>
    <x v="45"/>
    <x v="26"/>
    <n v="0.17"/>
    <n v="0"/>
    <n v="0.04"/>
    <n v="61.01"/>
    <n v="0"/>
  </r>
  <r>
    <x v="2"/>
    <n v="56"/>
    <x v="1"/>
    <x v="44"/>
    <x v="21"/>
    <n v="0"/>
    <n v="0"/>
    <n v="0"/>
    <n v="0"/>
    <n v="0"/>
  </r>
  <r>
    <x v="2"/>
    <n v="56"/>
    <x v="1"/>
    <x v="44"/>
    <x v="21"/>
    <n v="46.78"/>
    <n v="0.23"/>
    <n v="7.39"/>
    <n v="0"/>
    <n v="0"/>
  </r>
  <r>
    <x v="2"/>
    <n v="56"/>
    <x v="1"/>
    <x v="42"/>
    <x v="20"/>
    <n v="2.97"/>
    <n v="0.02"/>
    <n v="0.76"/>
    <n v="0"/>
    <n v="0"/>
  </r>
  <r>
    <x v="2"/>
    <n v="56"/>
    <x v="1"/>
    <x v="46"/>
    <x v="34"/>
    <n v="0"/>
    <n v="19.47"/>
    <n v="0"/>
    <n v="0"/>
    <n v="0"/>
  </r>
  <r>
    <x v="2"/>
    <n v="56"/>
    <x v="1"/>
    <x v="42"/>
    <x v="20"/>
    <n v="0"/>
    <n v="7.4"/>
    <n v="0"/>
    <n v="0"/>
    <n v="0"/>
  </r>
  <r>
    <x v="2"/>
    <n v="56"/>
    <x v="1"/>
    <x v="42"/>
    <x v="20"/>
    <n v="0"/>
    <n v="0"/>
    <n v="0"/>
    <n v="0"/>
    <n v="0"/>
  </r>
  <r>
    <x v="2"/>
    <n v="56"/>
    <x v="1"/>
    <x v="44"/>
    <x v="21"/>
    <n v="7.2"/>
    <n v="11.81"/>
    <n v="8.15"/>
    <n v="0"/>
    <n v="0"/>
  </r>
  <r>
    <x v="2"/>
    <n v="56"/>
    <x v="1"/>
    <x v="29"/>
    <x v="25"/>
    <n v="0"/>
    <n v="15.68"/>
    <n v="0"/>
    <n v="0"/>
    <n v="0"/>
  </r>
  <r>
    <x v="2"/>
    <n v="56"/>
    <x v="1"/>
    <x v="44"/>
    <x v="21"/>
    <n v="3.08"/>
    <n v="3.23"/>
    <n v="4.41"/>
    <n v="0"/>
    <n v="0"/>
  </r>
  <r>
    <x v="2"/>
    <n v="56"/>
    <x v="1"/>
    <x v="44"/>
    <x v="21"/>
    <n v="2.54"/>
    <n v="3.2"/>
    <n v="3.44"/>
    <n v="0"/>
    <n v="0"/>
  </r>
</pivotCacheRecords>
</file>

<file path=xl/pivotCache/pivotCacheRecords3.xml><?xml version="1.0" encoding="utf-8"?>
<pivotCacheRecords xmlns="http://schemas.openxmlformats.org/spreadsheetml/2006/main" xmlns:r="http://schemas.openxmlformats.org/officeDocument/2006/relationships" count="49">
  <r>
    <x v="0"/>
    <s v="Non-tribal"/>
    <n v="8"/>
    <x v="0"/>
    <x v="0"/>
    <x v="0"/>
    <n v="7.8863899999999996"/>
    <n v="0.72682199999999997"/>
    <n v="2.92401"/>
    <n v="2.2220466600579246E-3"/>
    <n v="0.38920399999999999"/>
  </r>
  <r>
    <x v="0"/>
    <s v="Non-tribal"/>
    <n v="8"/>
    <x v="1"/>
    <x v="0"/>
    <x v="0"/>
    <n v="1695.57"/>
    <n v="156.267"/>
    <n v="628.66300000000001"/>
    <n v="0.47773894714748011"/>
    <n v="83.679000000000002"/>
  </r>
  <r>
    <x v="0"/>
    <s v="Non-tribal"/>
    <n v="8"/>
    <x v="2"/>
    <x v="0"/>
    <x v="0"/>
    <n v="7.8863899999999996"/>
    <n v="0.72682199999999997"/>
    <n v="2.92401"/>
    <n v="2.2220466600579246E-3"/>
    <n v="0.38920399999999999"/>
  </r>
  <r>
    <x v="0"/>
    <s v="Non-tribal"/>
    <n v="8"/>
    <x v="3"/>
    <x v="0"/>
    <x v="0"/>
    <n v="63.091099999999997"/>
    <n v="5.8145699999999998"/>
    <n v="23.392099999999999"/>
    <n v="1.7776367645320677E-2"/>
    <n v="3.1136400000000002"/>
  </r>
  <r>
    <x v="0"/>
    <s v="Non-tribal"/>
    <n v="8"/>
    <x v="4"/>
    <x v="0"/>
    <x v="0"/>
    <n v="532.33199999999999"/>
    <n v="49.060499999999998"/>
    <n v="197.37100000000001"/>
    <n v="0.14998833973997674"/>
    <n v="26.2713"/>
  </r>
  <r>
    <x v="0"/>
    <s v="Non-tribal"/>
    <n v="8"/>
    <x v="0"/>
    <x v="1"/>
    <x v="1"/>
    <n v="0"/>
    <n v="0.31796999999999997"/>
    <n v="0"/>
    <n v="0"/>
    <n v="0"/>
  </r>
  <r>
    <x v="0"/>
    <s v="Non-tribal"/>
    <n v="8"/>
    <x v="1"/>
    <x v="1"/>
    <x v="1"/>
    <n v="0"/>
    <n v="1419.75"/>
    <n v="0"/>
    <n v="0"/>
    <n v="0"/>
  </r>
  <r>
    <x v="0"/>
    <s v="Non-tribal"/>
    <n v="8"/>
    <x v="2"/>
    <x v="1"/>
    <x v="1"/>
    <n v="0"/>
    <n v="3.4977100000000001"/>
    <n v="0"/>
    <n v="0"/>
    <n v="0"/>
  </r>
  <r>
    <x v="0"/>
    <s v="Non-tribal"/>
    <n v="8"/>
    <x v="3"/>
    <x v="1"/>
    <x v="1"/>
    <n v="0"/>
    <n v="129.279"/>
    <n v="0"/>
    <n v="0"/>
    <n v="0"/>
  </r>
  <r>
    <x v="0"/>
    <s v="Non-tribal"/>
    <n v="8"/>
    <x v="4"/>
    <x v="1"/>
    <x v="1"/>
    <n v="0"/>
    <n v="298.91000000000003"/>
    <n v="0"/>
    <n v="0"/>
    <n v="0"/>
  </r>
  <r>
    <x v="0"/>
    <s v="Non-tribal"/>
    <n v="8"/>
    <x v="0"/>
    <x v="2"/>
    <x v="2"/>
    <n v="4.1580699999999998E-2"/>
    <n v="1.43784E-2"/>
    <n v="4.7525699999999997E-2"/>
    <n v="1.043530150789167E-9"/>
    <n v="2.43706E-3"/>
  </r>
  <r>
    <x v="0"/>
    <s v="Non-tribal"/>
    <n v="8"/>
    <x v="1"/>
    <x v="2"/>
    <x v="2"/>
    <n v="74.66"/>
    <n v="25.8171"/>
    <n v="85.334500000000006"/>
    <n v="1.8737048933259713E-6"/>
    <n v="4.3758499999999998"/>
  </r>
  <r>
    <x v="0"/>
    <s v="Non-tribal"/>
    <n v="8"/>
    <x v="2"/>
    <x v="2"/>
    <x v="2"/>
    <n v="5.8191300000000001E-2"/>
    <n v="2.0122299999999999E-2"/>
    <n v="6.6511200000000006E-2"/>
    <n v="1.4603981189257916E-9"/>
    <n v="3.4106100000000001E-3"/>
  </r>
  <r>
    <x v="0"/>
    <s v="Non-tribal"/>
    <n v="8"/>
    <x v="3"/>
    <x v="2"/>
    <x v="2"/>
    <n v="2.3689800000000001"/>
    <n v="0.81918299999999999"/>
    <n v="2.7076799999999999"/>
    <n v="5.9453113021582634E-8"/>
    <n v="0.138847"/>
  </r>
  <r>
    <x v="0"/>
    <s v="Non-tribal"/>
    <n v="8"/>
    <x v="0"/>
    <x v="3"/>
    <x v="3"/>
    <n v="6.4875600000000002"/>
    <n v="0.45690599999999998"/>
    <n v="2.40537"/>
    <n v="0"/>
    <n v="0.32017000000000001"/>
  </r>
  <r>
    <x v="0"/>
    <s v="Non-tribal"/>
    <n v="8"/>
    <x v="1"/>
    <x v="3"/>
    <x v="3"/>
    <n v="1394.82"/>
    <n v="98.234700000000004"/>
    <n v="517.15499999999997"/>
    <n v="0"/>
    <n v="68.836500000000001"/>
  </r>
  <r>
    <x v="0"/>
    <s v="Non-tribal"/>
    <n v="8"/>
    <x v="2"/>
    <x v="3"/>
    <x v="3"/>
    <n v="6.4875600000000002"/>
    <n v="0.45690599999999998"/>
    <n v="2.40537"/>
    <n v="0"/>
    <n v="0.32017000000000001"/>
  </r>
  <r>
    <x v="0"/>
    <s v="Non-tribal"/>
    <n v="8"/>
    <x v="3"/>
    <x v="3"/>
    <x v="3"/>
    <n v="51.900500000000001"/>
    <n v="3.6552500000000001"/>
    <n v="19.242999999999999"/>
    <n v="0"/>
    <n v="2.5613600000000001"/>
  </r>
  <r>
    <x v="0"/>
    <s v="Non-tribal"/>
    <n v="8"/>
    <x v="4"/>
    <x v="3"/>
    <x v="3"/>
    <n v="437.91"/>
    <n v="30.841100000000001"/>
    <n v="162.36199999999999"/>
    <n v="0"/>
    <n v="21.611499999999999"/>
  </r>
  <r>
    <x v="0"/>
    <s v="Non-tribal"/>
    <n v="8"/>
    <x v="0"/>
    <x v="4"/>
    <x v="4"/>
    <n v="0"/>
    <n v="3.0361900000000001E-2"/>
    <n v="0"/>
    <n v="0"/>
    <n v="0"/>
  </r>
  <r>
    <x v="0"/>
    <s v="Non-tribal"/>
    <n v="8"/>
    <x v="1"/>
    <x v="4"/>
    <x v="4"/>
    <n v="0"/>
    <n v="54.516100000000002"/>
    <n v="0"/>
    <n v="0"/>
    <n v="0"/>
  </r>
  <r>
    <x v="0"/>
    <s v="Non-tribal"/>
    <n v="8"/>
    <x v="2"/>
    <x v="4"/>
    <x v="4"/>
    <n v="0"/>
    <n v="4.2490800000000002E-2"/>
    <n v="0"/>
    <n v="0"/>
    <n v="0"/>
  </r>
  <r>
    <x v="0"/>
    <s v="Non-tribal"/>
    <n v="8"/>
    <x v="3"/>
    <x v="4"/>
    <x v="4"/>
    <n v="0"/>
    <n v="1.7298100000000001"/>
    <n v="0"/>
    <n v="0"/>
    <n v="0"/>
  </r>
  <r>
    <x v="0"/>
    <s v="Non-tribal"/>
    <n v="8"/>
    <x v="0"/>
    <x v="5"/>
    <x v="5"/>
    <n v="0"/>
    <n v="0.173847"/>
    <n v="0"/>
    <n v="0"/>
    <n v="0"/>
  </r>
  <r>
    <x v="0"/>
    <s v="Non-tribal"/>
    <n v="8"/>
    <x v="0"/>
    <x v="6"/>
    <x v="6"/>
    <n v="0"/>
    <n v="1.8259299999999999E-3"/>
    <n v="0"/>
    <n v="0"/>
    <n v="0"/>
  </r>
  <r>
    <x v="0"/>
    <s v="Non-tribal"/>
    <n v="8"/>
    <x v="1"/>
    <x v="5"/>
    <x v="5"/>
    <n v="0"/>
    <n v="312.14999999999998"/>
    <n v="0"/>
    <n v="0"/>
    <n v="0"/>
  </r>
  <r>
    <x v="0"/>
    <s v="Non-tribal"/>
    <n v="8"/>
    <x v="1"/>
    <x v="6"/>
    <x v="6"/>
    <n v="0"/>
    <n v="3.2785299999999999"/>
    <n v="0"/>
    <n v="0"/>
    <n v="0"/>
  </r>
  <r>
    <x v="0"/>
    <s v="Non-tribal"/>
    <n v="8"/>
    <x v="2"/>
    <x v="5"/>
    <x v="5"/>
    <n v="0"/>
    <n v="0.24329500000000001"/>
    <n v="0"/>
    <n v="0"/>
    <n v="0"/>
  </r>
  <r>
    <x v="0"/>
    <s v="Non-tribal"/>
    <n v="8"/>
    <x v="2"/>
    <x v="6"/>
    <x v="6"/>
    <n v="0"/>
    <n v="2.5553500000000001E-3"/>
    <n v="0"/>
    <n v="0"/>
    <n v="0"/>
  </r>
  <r>
    <x v="0"/>
    <s v="Non-tribal"/>
    <n v="8"/>
    <x v="3"/>
    <x v="5"/>
    <x v="5"/>
    <n v="0"/>
    <n v="9.9045900000000007"/>
    <n v="0"/>
    <n v="0"/>
    <n v="0"/>
  </r>
  <r>
    <x v="0"/>
    <s v="Non-tribal"/>
    <n v="8"/>
    <x v="3"/>
    <x v="6"/>
    <x v="6"/>
    <n v="0"/>
    <n v="0.104029"/>
    <n v="0"/>
    <n v="0"/>
    <n v="0"/>
  </r>
  <r>
    <x v="0"/>
    <s v="Non-tribal"/>
    <n v="8"/>
    <x v="0"/>
    <x v="7"/>
    <x v="7"/>
    <n v="1.2326000000000001E-4"/>
    <n v="2.92427E-2"/>
    <n v="8.3961699999999997E-3"/>
    <n v="0"/>
    <n v="4.9982400000000001E-6"/>
  </r>
  <r>
    <x v="0"/>
    <s v="Non-tribal"/>
    <n v="8"/>
    <x v="1"/>
    <x v="7"/>
    <x v="7"/>
    <n v="0.22131899999999999"/>
    <n v="52.506500000000003"/>
    <n v="15.075699999999999"/>
    <n v="0"/>
    <n v="8.9745599999999995E-3"/>
  </r>
  <r>
    <x v="0"/>
    <s v="Non-tribal"/>
    <n v="8"/>
    <x v="2"/>
    <x v="7"/>
    <x v="7"/>
    <n v="1.7249999999999999E-4"/>
    <n v="4.0924500000000003E-2"/>
    <n v="1.17503E-2"/>
    <n v="0"/>
    <n v="6.9949300000000001E-6"/>
  </r>
  <r>
    <x v="0"/>
    <s v="Non-tribal"/>
    <n v="8"/>
    <x v="3"/>
    <x v="7"/>
    <x v="7"/>
    <n v="7.0225000000000001E-3"/>
    <n v="1.66604"/>
    <n v="0.47835499999999997"/>
    <n v="0"/>
    <n v="2.8476499999999997E-4"/>
  </r>
  <r>
    <x v="0"/>
    <s v="Non-tribal"/>
    <n v="8"/>
    <x v="0"/>
    <x v="8"/>
    <x v="3"/>
    <n v="2.0197E-2"/>
    <n v="0.230882"/>
    <n v="0.10989599999999999"/>
    <n v="0.17654540078322606"/>
    <n v="9.9675099999999993E-4"/>
  </r>
  <r>
    <x v="0"/>
    <s v="Non-tribal"/>
    <n v="8"/>
    <x v="1"/>
    <x v="8"/>
    <x v="3"/>
    <n v="4.3423600000000002"/>
    <n v="49.639600000000002"/>
    <n v="23.627500000000001"/>
    <n v="37.957304874241203"/>
    <n v="0.21430099999999999"/>
  </r>
  <r>
    <x v="0"/>
    <s v="Non-tribal"/>
    <n v="8"/>
    <x v="2"/>
    <x v="8"/>
    <x v="3"/>
    <n v="2.0197E-2"/>
    <n v="0.230882"/>
    <n v="0.10989599999999999"/>
    <n v="0.17654540078322606"/>
    <n v="9.9675099999999993E-4"/>
  </r>
  <r>
    <x v="0"/>
    <s v="Non-tribal"/>
    <n v="8"/>
    <x v="3"/>
    <x v="8"/>
    <x v="3"/>
    <n v="0.161576"/>
    <n v="1.8470500000000001"/>
    <n v="0.87916399999999995"/>
    <n v="1.4123632062658085"/>
    <n v="7.9740100000000001E-3"/>
  </r>
  <r>
    <x v="0"/>
    <s v="Non-tribal"/>
    <n v="8"/>
    <x v="4"/>
    <x v="8"/>
    <x v="3"/>
    <n v="1.3633"/>
    <n v="15.5845"/>
    <n v="7.4179500000000003"/>
    <n v="11.916836405791559"/>
    <n v="6.7280699999999999E-2"/>
  </r>
  <r>
    <x v="0"/>
    <s v="Non-tribal"/>
    <n v="8"/>
    <x v="0"/>
    <x v="9"/>
    <x v="8"/>
    <n v="5.2522700000000002"/>
    <n v="0.97900799999999999"/>
    <n v="6.4628399999999999"/>
    <n v="3.355448759868877E-3"/>
    <n v="0.25920700000000002"/>
  </r>
  <r>
    <x v="0"/>
    <s v="Non-tribal"/>
    <n v="8"/>
    <x v="1"/>
    <x v="9"/>
    <x v="8"/>
    <n v="1129.24"/>
    <n v="210.48699999999999"/>
    <n v="1389.51"/>
    <n v="0.72142272914270034"/>
    <n v="55.729399999999998"/>
  </r>
  <r>
    <x v="0"/>
    <s v="Non-tribal"/>
    <n v="8"/>
    <x v="2"/>
    <x v="9"/>
    <x v="8"/>
    <n v="5.2522700000000002"/>
    <n v="0.97900799999999999"/>
    <n v="6.4628399999999999"/>
    <n v="3.355448759868877E-3"/>
    <n v="0.25920700000000002"/>
  </r>
  <r>
    <x v="0"/>
    <s v="Non-tribal"/>
    <n v="8"/>
    <x v="3"/>
    <x v="9"/>
    <x v="8"/>
    <n v="42.018099999999997"/>
    <n v="7.8320600000000002"/>
    <n v="51.7027"/>
    <n v="2.6843551747538958E-2"/>
    <n v="2.0736500000000002"/>
  </r>
  <r>
    <x v="0"/>
    <s v="Non-tribal"/>
    <n v="8"/>
    <x v="4"/>
    <x v="9"/>
    <x v="8"/>
    <n v="354.52800000000002"/>
    <n v="66.082999999999998"/>
    <n v="436.24200000000002"/>
    <n v="0.22649264754835399"/>
    <n v="17.496400000000001"/>
  </r>
  <r>
    <x v="0"/>
    <s v="Non-tribal"/>
    <n v="8"/>
    <x v="0"/>
    <x v="10"/>
    <x v="9"/>
    <n v="5.5142600000000003E-5"/>
    <n v="5.3619399999999998E-2"/>
    <n v="1.50808E-2"/>
    <n v="0"/>
    <n v="2.2360599999999998E-6"/>
  </r>
  <r>
    <x v="0"/>
    <s v="Non-tribal"/>
    <n v="8"/>
    <x v="1"/>
    <x v="10"/>
    <x v="9"/>
    <n v="9.9011000000000002E-2"/>
    <n v="96.275999999999996"/>
    <n v="27.078199999999999"/>
    <n v="0"/>
    <n v="4.0149399999999998E-3"/>
  </r>
  <r>
    <x v="0"/>
    <s v="Non-tribal"/>
    <n v="8"/>
    <x v="2"/>
    <x v="10"/>
    <x v="9"/>
    <n v="7.7170900000000003E-5"/>
    <n v="7.50392E-2"/>
    <n v="2.1105200000000001E-2"/>
    <n v="0"/>
    <n v="3.1293100000000001E-6"/>
  </r>
  <r>
    <x v="0"/>
    <s v="Non-tribal"/>
    <n v="8"/>
    <x v="3"/>
    <x v="10"/>
    <x v="9"/>
    <n v="3.1416399999999998E-3"/>
    <n v="3.0548600000000001"/>
    <n v="0.85919599999999996"/>
    <n v="0"/>
    <n v="1.2739500000000001E-4"/>
  </r>
</pivotCacheRecords>
</file>

<file path=xl/pivotCache/pivotCacheRecords4.xml><?xml version="1.0" encoding="utf-8"?>
<pivotCacheRecords xmlns="http://schemas.openxmlformats.org/spreadsheetml/2006/main" xmlns:r="http://schemas.openxmlformats.org/officeDocument/2006/relationships" count="2429">
  <r>
    <s v="Nonpoint Sources"/>
    <s v="Non-tribal"/>
    <n v="8"/>
    <x v="0"/>
    <s v="2310000220"/>
    <x v="0"/>
    <n v="7.8863899999999996"/>
    <n v="0.72682199999999997"/>
    <n v="2.92401"/>
    <n v="2.2220466600579246E-3"/>
    <n v="0.38920399999999999"/>
  </r>
  <r>
    <s v="Nonpoint Sources"/>
    <s v="Non-tribal"/>
    <n v="8"/>
    <x v="1"/>
    <s v="2310000220"/>
    <x v="0"/>
    <n v="1695.57"/>
    <n v="156.267"/>
    <n v="628.66300000000001"/>
    <n v="0.47773894714748011"/>
    <n v="83.679000000000002"/>
  </r>
  <r>
    <s v="Nonpoint Sources"/>
    <s v="Non-tribal"/>
    <n v="8"/>
    <x v="2"/>
    <s v="2310000220"/>
    <x v="0"/>
    <n v="7.8863899999999996"/>
    <n v="0.72682199999999997"/>
    <n v="2.92401"/>
    <n v="2.2220466600579246E-3"/>
    <n v="0.38920399999999999"/>
  </r>
  <r>
    <s v="Nonpoint Sources"/>
    <s v="Non-tribal"/>
    <n v="8"/>
    <x v="3"/>
    <s v="2310000220"/>
    <x v="0"/>
    <n v="63.091099999999997"/>
    <n v="5.8145699999999998"/>
    <n v="23.392099999999999"/>
    <n v="1.7776367645320677E-2"/>
    <n v="3.1136400000000002"/>
  </r>
  <r>
    <s v="Nonpoint Sources"/>
    <s v="Non-tribal"/>
    <n v="8"/>
    <x v="4"/>
    <s v="2310000220"/>
    <x v="0"/>
    <n v="532.33199999999999"/>
    <n v="49.060499999999998"/>
    <n v="197.37100000000001"/>
    <n v="0.14998833973997674"/>
    <n v="26.2713"/>
  </r>
  <r>
    <s v="Nonpoint Sources"/>
    <s v="Non-tribal"/>
    <n v="8"/>
    <x v="0"/>
    <s v="2310021509"/>
    <x v="1"/>
    <n v="0"/>
    <n v="0.31796999999999997"/>
    <n v="0"/>
    <n v="0"/>
    <n v="0"/>
  </r>
  <r>
    <s v="Nonpoint Sources"/>
    <s v="Non-tribal"/>
    <n v="8"/>
    <x v="1"/>
    <s v="2310021509"/>
    <x v="1"/>
    <n v="0"/>
    <n v="1419.75"/>
    <n v="0"/>
    <n v="0"/>
    <n v="0"/>
  </r>
  <r>
    <s v="Nonpoint Sources"/>
    <s v="Non-tribal"/>
    <n v="8"/>
    <x v="2"/>
    <s v="2310021509"/>
    <x v="1"/>
    <n v="0"/>
    <n v="3.4977100000000001"/>
    <n v="0"/>
    <n v="0"/>
    <n v="0"/>
  </r>
  <r>
    <s v="Nonpoint Sources"/>
    <s v="Non-tribal"/>
    <n v="8"/>
    <x v="3"/>
    <s v="2310021509"/>
    <x v="1"/>
    <n v="0"/>
    <n v="129.279"/>
    <n v="0"/>
    <n v="0"/>
    <n v="0"/>
  </r>
  <r>
    <s v="Nonpoint Sources"/>
    <s v="Non-tribal"/>
    <n v="8"/>
    <x v="4"/>
    <s v="2310021509"/>
    <x v="1"/>
    <n v="0"/>
    <n v="298.91000000000003"/>
    <n v="0"/>
    <n v="0"/>
    <n v="0"/>
  </r>
  <r>
    <s v="Nonpoint Sources"/>
    <s v="Non-tribal"/>
    <n v="8"/>
    <x v="0"/>
    <s v="2310021100"/>
    <x v="2"/>
    <n v="4.1580699999999998E-2"/>
    <n v="1.43784E-2"/>
    <n v="4.7525699999999997E-2"/>
    <n v="1.043530150789167E-9"/>
    <n v="2.43706E-3"/>
  </r>
  <r>
    <s v="Nonpoint Sources"/>
    <s v="Non-tribal"/>
    <n v="8"/>
    <x v="1"/>
    <s v="2310021100"/>
    <x v="2"/>
    <n v="74.66"/>
    <n v="25.8171"/>
    <n v="85.334500000000006"/>
    <n v="1.8737048933259713E-6"/>
    <n v="4.3758499999999998"/>
  </r>
  <r>
    <s v="Nonpoint Sources"/>
    <s v="Non-tribal"/>
    <n v="8"/>
    <x v="2"/>
    <s v="2310021100"/>
    <x v="2"/>
    <n v="5.8191300000000001E-2"/>
    <n v="2.0122299999999999E-2"/>
    <n v="6.6511200000000006E-2"/>
    <n v="1.4603981189257916E-9"/>
    <n v="3.4106100000000001E-3"/>
  </r>
  <r>
    <s v="Nonpoint Sources"/>
    <s v="Non-tribal"/>
    <n v="8"/>
    <x v="3"/>
    <s v="2310021100"/>
    <x v="2"/>
    <n v="2.3689800000000001"/>
    <n v="0.81918299999999999"/>
    <n v="2.7076799999999999"/>
    <n v="5.9453113021582634E-8"/>
    <n v="0.138847"/>
  </r>
  <r>
    <s v="Nonpoint Sources"/>
    <s v="Non-tribal"/>
    <n v="8"/>
    <x v="0"/>
    <s v="2310000660"/>
    <x v="3"/>
    <n v="6.4875600000000002"/>
    <n v="0.45690599999999998"/>
    <n v="2.40537"/>
    <n v="0"/>
    <n v="0.32017000000000001"/>
  </r>
  <r>
    <s v="Nonpoint Sources"/>
    <s v="Non-tribal"/>
    <n v="8"/>
    <x v="1"/>
    <s v="2310000660"/>
    <x v="3"/>
    <n v="1394.82"/>
    <n v="98.234700000000004"/>
    <n v="517.15499999999997"/>
    <n v="0"/>
    <n v="68.836500000000001"/>
  </r>
  <r>
    <s v="Nonpoint Sources"/>
    <s v="Non-tribal"/>
    <n v="8"/>
    <x v="2"/>
    <s v="2310000660"/>
    <x v="3"/>
    <n v="6.4875600000000002"/>
    <n v="0.45690599999999998"/>
    <n v="2.40537"/>
    <n v="0"/>
    <n v="0.32017000000000001"/>
  </r>
  <r>
    <s v="Nonpoint Sources"/>
    <s v="Non-tribal"/>
    <n v="8"/>
    <x v="3"/>
    <s v="2310000660"/>
    <x v="3"/>
    <n v="51.900500000000001"/>
    <n v="3.6552500000000001"/>
    <n v="19.242999999999999"/>
    <n v="0"/>
    <n v="2.5613600000000001"/>
  </r>
  <r>
    <s v="Nonpoint Sources"/>
    <s v="Non-tribal"/>
    <n v="8"/>
    <x v="4"/>
    <s v="2310000660"/>
    <x v="3"/>
    <n v="437.91"/>
    <n v="30.841100000000001"/>
    <n v="162.36199999999999"/>
    <n v="0"/>
    <n v="21.611499999999999"/>
  </r>
  <r>
    <s v="Nonpoint Sources"/>
    <s v="Non-tribal"/>
    <n v="8"/>
    <x v="0"/>
    <s v="2310021603"/>
    <x v="4"/>
    <n v="0"/>
    <n v="3.0361900000000001E-2"/>
    <n v="0"/>
    <n v="0"/>
    <n v="0"/>
  </r>
  <r>
    <s v="Nonpoint Sources"/>
    <s v="Non-tribal"/>
    <n v="8"/>
    <x v="1"/>
    <s v="2310021603"/>
    <x v="4"/>
    <n v="0"/>
    <n v="54.516100000000002"/>
    <n v="0"/>
    <n v="0"/>
    <n v="0"/>
  </r>
  <r>
    <s v="Nonpoint Sources"/>
    <s v="Non-tribal"/>
    <n v="8"/>
    <x v="2"/>
    <s v="2310021603"/>
    <x v="4"/>
    <n v="0"/>
    <n v="4.2490800000000002E-2"/>
    <n v="0"/>
    <n v="0"/>
    <n v="0"/>
  </r>
  <r>
    <s v="Nonpoint Sources"/>
    <s v="Non-tribal"/>
    <n v="8"/>
    <x v="3"/>
    <s v="2310021603"/>
    <x v="4"/>
    <n v="0"/>
    <n v="1.7298100000000001"/>
    <n v="0"/>
    <n v="0"/>
    <n v="0"/>
  </r>
  <r>
    <s v="Nonpoint Sources"/>
    <s v="Non-tribal"/>
    <n v="8"/>
    <x v="0"/>
    <s v="2310021300"/>
    <x v="5"/>
    <n v="0"/>
    <n v="0.173847"/>
    <n v="0"/>
    <n v="0"/>
    <n v="0"/>
  </r>
  <r>
    <s v="Nonpoint Sources"/>
    <s v="Non-tribal"/>
    <n v="8"/>
    <x v="0"/>
    <s v="2310021310"/>
    <x v="6"/>
    <n v="0"/>
    <n v="1.8259299999999999E-3"/>
    <n v="0"/>
    <n v="0"/>
    <n v="0"/>
  </r>
  <r>
    <s v="Nonpoint Sources"/>
    <s v="Non-tribal"/>
    <n v="8"/>
    <x v="1"/>
    <s v="2310021300"/>
    <x v="5"/>
    <n v="0"/>
    <n v="312.14999999999998"/>
    <n v="0"/>
    <n v="0"/>
    <n v="0"/>
  </r>
  <r>
    <s v="Nonpoint Sources"/>
    <s v="Non-tribal"/>
    <n v="8"/>
    <x v="1"/>
    <s v="2310021310"/>
    <x v="6"/>
    <n v="0"/>
    <n v="3.2785299999999999"/>
    <n v="0"/>
    <n v="0"/>
    <n v="0"/>
  </r>
  <r>
    <s v="Nonpoint Sources"/>
    <s v="Non-tribal"/>
    <n v="8"/>
    <x v="2"/>
    <s v="2310021300"/>
    <x v="5"/>
    <n v="0"/>
    <n v="0.24329500000000001"/>
    <n v="0"/>
    <n v="0"/>
    <n v="0"/>
  </r>
  <r>
    <s v="Nonpoint Sources"/>
    <s v="Non-tribal"/>
    <n v="8"/>
    <x v="2"/>
    <s v="2310021310"/>
    <x v="6"/>
    <n v="0"/>
    <n v="2.5553500000000001E-3"/>
    <n v="0"/>
    <n v="0"/>
    <n v="0"/>
  </r>
  <r>
    <s v="Nonpoint Sources"/>
    <s v="Non-tribal"/>
    <n v="8"/>
    <x v="3"/>
    <s v="2310021300"/>
    <x v="5"/>
    <n v="0"/>
    <n v="9.9045900000000007"/>
    <n v="0"/>
    <n v="0"/>
    <n v="0"/>
  </r>
  <r>
    <s v="Nonpoint Sources"/>
    <s v="Non-tribal"/>
    <n v="8"/>
    <x v="3"/>
    <s v="2310021310"/>
    <x v="6"/>
    <n v="0"/>
    <n v="0.104029"/>
    <n v="0"/>
    <n v="0"/>
    <n v="0"/>
  </r>
  <r>
    <s v="Nonpoint Sources"/>
    <s v="Non-tribal"/>
    <n v="8"/>
    <x v="0"/>
    <s v="2310000550"/>
    <x v="7"/>
    <n v="1.2326000000000001E-4"/>
    <n v="2.92427E-2"/>
    <n v="8.3961699999999997E-3"/>
    <n v="0"/>
    <n v="4.9982400000000001E-6"/>
  </r>
  <r>
    <s v="Nonpoint Sources"/>
    <s v="Non-tribal"/>
    <n v="8"/>
    <x v="1"/>
    <s v="2310000550"/>
    <x v="7"/>
    <n v="0.22131899999999999"/>
    <n v="52.506500000000003"/>
    <n v="15.075699999999999"/>
    <n v="0"/>
    <n v="8.9745599999999995E-3"/>
  </r>
  <r>
    <s v="Nonpoint Sources"/>
    <s v="Non-tribal"/>
    <n v="8"/>
    <x v="2"/>
    <s v="2310000550"/>
    <x v="7"/>
    <n v="1.7249999999999999E-4"/>
    <n v="4.0924500000000003E-2"/>
    <n v="1.17503E-2"/>
    <n v="0"/>
    <n v="6.9949300000000001E-6"/>
  </r>
  <r>
    <s v="Nonpoint Sources"/>
    <s v="Non-tribal"/>
    <n v="8"/>
    <x v="3"/>
    <s v="2310000550"/>
    <x v="7"/>
    <n v="7.0225000000000001E-3"/>
    <n v="1.66604"/>
    <n v="0.47835499999999997"/>
    <n v="0"/>
    <n v="2.8476499999999997E-4"/>
  </r>
  <r>
    <s v="Nonpoint Sources"/>
    <s v="Non-tribal"/>
    <n v="8"/>
    <x v="0"/>
    <s v="2310021601"/>
    <x v="3"/>
    <n v="2.0197E-2"/>
    <n v="0.230882"/>
    <n v="0.10989599999999999"/>
    <n v="0.17654540078322606"/>
    <n v="9.9675099999999993E-4"/>
  </r>
  <r>
    <s v="Nonpoint Sources"/>
    <s v="Non-tribal"/>
    <n v="8"/>
    <x v="1"/>
    <s v="2310021601"/>
    <x v="3"/>
    <n v="4.3423600000000002"/>
    <n v="49.639600000000002"/>
    <n v="23.627500000000001"/>
    <n v="37.957304874241203"/>
    <n v="0.21430099999999999"/>
  </r>
  <r>
    <s v="Nonpoint Sources"/>
    <s v="Non-tribal"/>
    <n v="8"/>
    <x v="2"/>
    <s v="2310021601"/>
    <x v="3"/>
    <n v="2.0197E-2"/>
    <n v="0.230882"/>
    <n v="0.10989599999999999"/>
    <n v="0.17654540078322606"/>
    <n v="9.9675099999999993E-4"/>
  </r>
  <r>
    <s v="Nonpoint Sources"/>
    <s v="Non-tribal"/>
    <n v="8"/>
    <x v="3"/>
    <s v="2310021601"/>
    <x v="3"/>
    <n v="0.161576"/>
    <n v="1.8470500000000001"/>
    <n v="0.87916399999999995"/>
    <n v="1.4123632062658085"/>
    <n v="7.9740100000000001E-3"/>
  </r>
  <r>
    <s v="Nonpoint Sources"/>
    <s v="Non-tribal"/>
    <n v="8"/>
    <x v="4"/>
    <s v="2310021601"/>
    <x v="3"/>
    <n v="1.3633"/>
    <n v="15.5845"/>
    <n v="7.4179500000000003"/>
    <n v="11.916836405791559"/>
    <n v="6.7280699999999999E-2"/>
  </r>
  <r>
    <s v="Nonpoint Sources"/>
    <s v="Non-tribal"/>
    <n v="8"/>
    <x v="0"/>
    <s v="2310021700"/>
    <x v="8"/>
    <n v="5.2522700000000002"/>
    <n v="0.97900799999999999"/>
    <n v="6.4628399999999999"/>
    <n v="3.355448759868877E-3"/>
    <n v="0.25920700000000002"/>
  </r>
  <r>
    <s v="Nonpoint Sources"/>
    <s v="Non-tribal"/>
    <n v="8"/>
    <x v="1"/>
    <s v="2310021700"/>
    <x v="8"/>
    <n v="1129.24"/>
    <n v="210.48699999999999"/>
    <n v="1389.51"/>
    <n v="0.72142272914270034"/>
    <n v="55.729399999999998"/>
  </r>
  <r>
    <s v="Nonpoint Sources"/>
    <s v="Non-tribal"/>
    <n v="8"/>
    <x v="2"/>
    <s v="2310021700"/>
    <x v="8"/>
    <n v="5.2522700000000002"/>
    <n v="0.97900799999999999"/>
    <n v="6.4628399999999999"/>
    <n v="3.355448759868877E-3"/>
    <n v="0.25920700000000002"/>
  </r>
  <r>
    <s v="Nonpoint Sources"/>
    <s v="Non-tribal"/>
    <n v="8"/>
    <x v="3"/>
    <s v="2310021700"/>
    <x v="8"/>
    <n v="42.018099999999997"/>
    <n v="7.8320600000000002"/>
    <n v="51.7027"/>
    <n v="2.6843551747538958E-2"/>
    <n v="2.0736500000000002"/>
  </r>
  <r>
    <s v="Nonpoint Sources"/>
    <s v="Non-tribal"/>
    <n v="8"/>
    <x v="4"/>
    <s v="2310021700"/>
    <x v="8"/>
    <n v="354.52800000000002"/>
    <n v="66.082999999999998"/>
    <n v="436.24200000000002"/>
    <n v="0.22649264754835399"/>
    <n v="17.496400000000001"/>
  </r>
  <r>
    <s v="Nonpoint Sources"/>
    <s v="Non-tribal"/>
    <n v="8"/>
    <x v="0"/>
    <s v="2310020800"/>
    <x v="9"/>
    <n v="5.5142600000000003E-5"/>
    <n v="5.3619399999999998E-2"/>
    <n v="1.50808E-2"/>
    <n v="0"/>
    <n v="2.2360599999999998E-6"/>
  </r>
  <r>
    <s v="Nonpoint Sources"/>
    <s v="Non-tribal"/>
    <n v="8"/>
    <x v="1"/>
    <s v="2310020800"/>
    <x v="9"/>
    <n v="9.9011000000000002E-2"/>
    <n v="96.275999999999996"/>
    <n v="27.078199999999999"/>
    <n v="0"/>
    <n v="4.0149399999999998E-3"/>
  </r>
  <r>
    <s v="Nonpoint Sources"/>
    <s v="Non-tribal"/>
    <n v="8"/>
    <x v="2"/>
    <s v="2310020800"/>
    <x v="9"/>
    <n v="7.7170900000000003E-5"/>
    <n v="7.50392E-2"/>
    <n v="2.1105200000000001E-2"/>
    <n v="0"/>
    <n v="3.1293100000000001E-6"/>
  </r>
  <r>
    <s v="Nonpoint Sources"/>
    <s v="Non-tribal"/>
    <n v="8"/>
    <x v="3"/>
    <s v="2310020800"/>
    <x v="9"/>
    <n v="3.1416399999999998E-3"/>
    <n v="3.0548600000000001"/>
    <n v="0.85919599999999996"/>
    <n v="0"/>
    <n v="1.2739500000000001E-4"/>
  </r>
  <r>
    <s v="Point Sources"/>
    <s v="Non-tribal"/>
    <n v="8"/>
    <x v="4"/>
    <s v="20200202"/>
    <x v="10"/>
    <n v="0"/>
    <n v="0"/>
    <n v="0"/>
    <n v="0"/>
    <n v="0"/>
  </r>
  <r>
    <s v="Point Sources"/>
    <s v="Non-tribal"/>
    <n v="8"/>
    <x v="4"/>
    <s v="20200202"/>
    <x v="10"/>
    <n v="0"/>
    <n v="0"/>
    <n v="0"/>
    <n v="0"/>
    <n v="0"/>
  </r>
  <r>
    <s v="Point Sources"/>
    <s v="Non-tribal"/>
    <n v="8"/>
    <x v="4"/>
    <s v="31000404"/>
    <x v="11"/>
    <n v="0"/>
    <n v="0"/>
    <n v="0"/>
    <n v="0"/>
    <n v="0"/>
  </r>
  <r>
    <s v="Point Sources"/>
    <s v="Non-tribal"/>
    <n v="8"/>
    <x v="4"/>
    <s v="20200252"/>
    <x v="10"/>
    <n v="0"/>
    <n v="0"/>
    <n v="0"/>
    <n v="0.1"/>
    <n v="0.11"/>
  </r>
  <r>
    <s v="Point Sources"/>
    <s v="Non-tribal"/>
    <n v="8"/>
    <x v="4"/>
    <s v="20200202"/>
    <x v="10"/>
    <n v="0"/>
    <n v="0"/>
    <n v="0"/>
    <n v="0"/>
    <n v="0"/>
  </r>
  <r>
    <s v="Point Sources"/>
    <s v="Non-tribal"/>
    <n v="8"/>
    <x v="4"/>
    <s v="31000227"/>
    <x v="12"/>
    <n v="0.83950000000000002"/>
    <n v="5.7012999999999998"/>
    <n v="2.7703500000000001"/>
    <n v="0"/>
    <n v="0"/>
  </r>
  <r>
    <s v="Point Sources"/>
    <s v="Non-tribal"/>
    <n v="8"/>
    <x v="4"/>
    <s v="31088801"/>
    <x v="13"/>
    <n v="0"/>
    <n v="8.84"/>
    <n v="0"/>
    <n v="0"/>
    <n v="0"/>
  </r>
  <r>
    <s v="Point Sources"/>
    <s v="Non-tribal"/>
    <n v="8"/>
    <x v="4"/>
    <s v="20200252"/>
    <x v="10"/>
    <n v="6.8"/>
    <n v="2.29"/>
    <n v="13.72"/>
    <n v="0"/>
    <n v="0"/>
  </r>
  <r>
    <s v="Point Sources"/>
    <s v="Non-tribal"/>
    <n v="8"/>
    <x v="4"/>
    <s v="31000205"/>
    <x v="14"/>
    <n v="0.83"/>
    <n v="0"/>
    <n v="4.51"/>
    <n v="0"/>
    <n v="0"/>
  </r>
  <r>
    <s v="Point Sources"/>
    <s v="Non-tribal"/>
    <n v="8"/>
    <x v="4"/>
    <s v="31000404"/>
    <x v="11"/>
    <n v="0"/>
    <n v="0"/>
    <n v="0"/>
    <n v="0"/>
    <n v="0"/>
  </r>
  <r>
    <s v="Point Sources"/>
    <s v="Non-tribal"/>
    <n v="8"/>
    <x v="4"/>
    <s v="20300202"/>
    <x v="10"/>
    <n v="0"/>
    <n v="0"/>
    <n v="0"/>
    <n v="0"/>
    <n v="0"/>
  </r>
  <r>
    <s v="Point Sources"/>
    <s v="Non-tribal"/>
    <n v="8"/>
    <x v="4"/>
    <s v="31000404"/>
    <x v="11"/>
    <n v="0"/>
    <n v="0"/>
    <n v="0"/>
    <n v="0"/>
    <n v="0"/>
  </r>
  <r>
    <s v="Point Sources"/>
    <s v="Non-tribal"/>
    <n v="8"/>
    <x v="4"/>
    <s v="20200202"/>
    <x v="10"/>
    <n v="0"/>
    <n v="0"/>
    <n v="0"/>
    <n v="0"/>
    <n v="0"/>
  </r>
  <r>
    <s v="Point Sources"/>
    <s v="Non-tribal"/>
    <n v="8"/>
    <x v="4"/>
    <s v="30600903"/>
    <x v="14"/>
    <n v="0"/>
    <n v="0"/>
    <n v="0"/>
    <n v="7.7439999999999998"/>
    <n v="0"/>
  </r>
  <r>
    <s v="Point Sources"/>
    <s v="Non-tribal"/>
    <n v="8"/>
    <x v="4"/>
    <s v="10300603"/>
    <x v="11"/>
    <n v="0"/>
    <n v="0"/>
    <n v="0"/>
    <n v="0"/>
    <n v="0"/>
  </r>
  <r>
    <s v="Point Sources"/>
    <s v="Non-tribal"/>
    <n v="8"/>
    <x v="4"/>
    <s v="20200202"/>
    <x v="10"/>
    <n v="0"/>
    <n v="0"/>
    <n v="0"/>
    <n v="0"/>
    <n v="0"/>
  </r>
  <r>
    <s v="Point Sources"/>
    <s v="Non-tribal"/>
    <n v="8"/>
    <x v="4"/>
    <s v="20100202"/>
    <x v="10"/>
    <n v="0"/>
    <n v="0"/>
    <n v="0"/>
    <n v="0"/>
    <n v="0"/>
  </r>
  <r>
    <s v="Point Sources"/>
    <s v="Non-tribal"/>
    <n v="8"/>
    <x v="4"/>
    <s v="30600903"/>
    <x v="14"/>
    <n v="1.4377599999999999"/>
    <n v="16.490400000000001"/>
    <n v="7.8224"/>
    <n v="0"/>
    <n v="0"/>
  </r>
  <r>
    <s v="Point Sources"/>
    <s v="Non-tribal"/>
    <n v="8"/>
    <x v="4"/>
    <s v="31088811"/>
    <x v="13"/>
    <n v="0"/>
    <n v="15.67"/>
    <n v="0"/>
    <n v="0"/>
    <n v="0"/>
  </r>
  <r>
    <s v="Point Sources"/>
    <s v="Non-tribal"/>
    <n v="8"/>
    <x v="4"/>
    <s v="31000207"/>
    <x v="13"/>
    <n v="0"/>
    <n v="15.26"/>
    <n v="0"/>
    <n v="0"/>
    <n v="0"/>
  </r>
  <r>
    <s v="Point Sources"/>
    <s v="Non-tribal"/>
    <n v="8"/>
    <x v="4"/>
    <s v="20200202"/>
    <x v="10"/>
    <n v="4.83"/>
    <n v="3.4"/>
    <n v="9.6999999999999993"/>
    <n v="0"/>
    <n v="0"/>
  </r>
  <r>
    <s v="Point Sources"/>
    <s v="Non-tribal"/>
    <n v="8"/>
    <x v="4"/>
    <s v="31000301"/>
    <x v="12"/>
    <n v="0"/>
    <n v="18.601607000000001"/>
    <n v="0"/>
    <n v="0"/>
    <n v="0"/>
  </r>
  <r>
    <s v="Point Sources"/>
    <s v="Non-tribal"/>
    <n v="8"/>
    <x v="4"/>
    <s v="40400250"/>
    <x v="15"/>
    <n v="0"/>
    <n v="9.81"/>
    <n v="0"/>
    <n v="0"/>
    <n v="0"/>
  </r>
  <r>
    <s v="Point Sources"/>
    <s v="Non-tribal"/>
    <n v="8"/>
    <x v="4"/>
    <s v="40400315"/>
    <x v="16"/>
    <n v="0"/>
    <n v="4.7"/>
    <n v="0"/>
    <n v="0"/>
    <n v="0"/>
  </r>
  <r>
    <s v="Point Sources"/>
    <s v="Non-tribal"/>
    <n v="8"/>
    <x v="4"/>
    <s v="20200202"/>
    <x v="10"/>
    <n v="0"/>
    <n v="0"/>
    <n v="0"/>
    <n v="0"/>
    <n v="0"/>
  </r>
  <r>
    <s v="Point Sources"/>
    <s v="Non-tribal"/>
    <n v="8"/>
    <x v="4"/>
    <s v="20200202"/>
    <x v="10"/>
    <n v="0"/>
    <n v="0"/>
    <n v="0"/>
    <n v="0"/>
    <n v="0"/>
  </r>
  <r>
    <s v="Point Sources"/>
    <s v="Non-tribal"/>
    <n v="8"/>
    <x v="4"/>
    <s v="20200202"/>
    <x v="10"/>
    <n v="0"/>
    <n v="0"/>
    <n v="0"/>
    <n v="6.2610000000000001E-3"/>
    <n v="0.10435"/>
  </r>
  <r>
    <s v="Point Sources"/>
    <s v="Non-tribal"/>
    <n v="8"/>
    <x v="4"/>
    <s v="20200202"/>
    <x v="10"/>
    <n v="0"/>
    <n v="0"/>
    <n v="0"/>
    <n v="0"/>
    <n v="0"/>
  </r>
  <r>
    <s v="Point Sources"/>
    <s v="Non-tribal"/>
    <n v="8"/>
    <x v="4"/>
    <s v="20200202"/>
    <x v="10"/>
    <n v="0"/>
    <n v="0"/>
    <n v="0"/>
    <n v="8.1960000000000002E-3"/>
    <n v="0.1366"/>
  </r>
  <r>
    <s v="Point Sources"/>
    <s v="Non-tribal"/>
    <n v="8"/>
    <x v="4"/>
    <s v="20200253"/>
    <x v="10"/>
    <n v="0"/>
    <n v="0"/>
    <n v="0"/>
    <n v="1.728E-2"/>
    <n v="0.28799999999999998"/>
  </r>
  <r>
    <s v="Point Sources"/>
    <s v="Non-tribal"/>
    <n v="8"/>
    <x v="4"/>
    <s v="20200202"/>
    <x v="10"/>
    <n v="21.07"/>
    <n v="13.16"/>
    <n v="21.07"/>
    <n v="0"/>
    <n v="0"/>
  </r>
  <r>
    <s v="Point Sources"/>
    <s v="Non-tribal"/>
    <n v="8"/>
    <x v="4"/>
    <s v="20200202"/>
    <x v="10"/>
    <n v="8.0843799999999995"/>
    <n v="4.0421969999999998"/>
    <n v="12.178397"/>
    <n v="0"/>
    <n v="0"/>
  </r>
  <r>
    <s v="Point Sources"/>
    <s v="Non-tribal"/>
    <n v="8"/>
    <x v="4"/>
    <s v="20200253"/>
    <x v="10"/>
    <n v="15.6"/>
    <n v="7.8"/>
    <n v="23.5"/>
    <n v="0"/>
    <n v="0"/>
  </r>
  <r>
    <s v="Point Sources"/>
    <s v="Non-tribal"/>
    <n v="8"/>
    <x v="4"/>
    <s v="31000207"/>
    <x v="13"/>
    <n v="0"/>
    <n v="2.98"/>
    <n v="0"/>
    <n v="0"/>
    <n v="0"/>
  </r>
  <r>
    <s v="Point Sources"/>
    <s v="Non-tribal"/>
    <n v="8"/>
    <x v="4"/>
    <s v="20200253"/>
    <x v="10"/>
    <n v="0"/>
    <n v="0"/>
    <n v="0"/>
    <n v="0.03"/>
    <n v="0"/>
  </r>
  <r>
    <s v="Point Sources"/>
    <s v="Non-tribal"/>
    <n v="8"/>
    <x v="4"/>
    <s v="20200253"/>
    <x v="10"/>
    <n v="0"/>
    <n v="0"/>
    <n v="0"/>
    <n v="0.03"/>
    <n v="0"/>
  </r>
  <r>
    <s v="Point Sources"/>
    <s v="Non-tribal"/>
    <n v="8"/>
    <x v="4"/>
    <s v="20200253"/>
    <x v="10"/>
    <n v="0"/>
    <n v="0"/>
    <n v="0"/>
    <n v="0.02"/>
    <n v="0.26"/>
  </r>
  <r>
    <s v="Point Sources"/>
    <s v="Non-tribal"/>
    <n v="8"/>
    <x v="4"/>
    <s v="31000404"/>
    <x v="11"/>
    <n v="0"/>
    <n v="0"/>
    <n v="0"/>
    <n v="0"/>
    <n v="0"/>
  </r>
  <r>
    <s v="Point Sources"/>
    <s v="Non-tribal"/>
    <n v="8"/>
    <x v="4"/>
    <s v="31000209"/>
    <x v="17"/>
    <n v="0"/>
    <n v="0"/>
    <n v="0"/>
    <n v="0"/>
    <n v="0"/>
  </r>
  <r>
    <s v="Point Sources"/>
    <s v="Non-tribal"/>
    <n v="8"/>
    <x v="4"/>
    <s v="50200102"/>
    <x v="17"/>
    <n v="0"/>
    <n v="0"/>
    <n v="0"/>
    <n v="9.1500000000000001E-3"/>
    <n v="0.06"/>
  </r>
  <r>
    <s v="Point Sources"/>
    <s v="Non-tribal"/>
    <n v="8"/>
    <x v="4"/>
    <s v="20200202"/>
    <x v="10"/>
    <n v="0"/>
    <n v="0"/>
    <n v="0"/>
    <n v="0"/>
    <n v="0"/>
  </r>
  <r>
    <s v="Point Sources"/>
    <s v="Non-tribal"/>
    <n v="8"/>
    <x v="4"/>
    <s v="31000301"/>
    <x v="12"/>
    <n v="0.44106600000000001"/>
    <n v="15.341607"/>
    <n v="0.37032900000000002"/>
    <n v="0"/>
    <n v="0"/>
  </r>
  <r>
    <s v="Point Sources"/>
    <s v="Non-tribal"/>
    <n v="8"/>
    <x v="4"/>
    <s v="20200253"/>
    <x v="10"/>
    <n v="13.99"/>
    <n v="9.7685999999999993"/>
    <n v="22.367999999999999"/>
    <n v="0"/>
    <n v="0"/>
  </r>
  <r>
    <s v="Point Sources"/>
    <s v="Non-tribal"/>
    <n v="8"/>
    <x v="4"/>
    <s v="20200253"/>
    <x v="10"/>
    <n v="27.96"/>
    <n v="9.65"/>
    <n v="27.96"/>
    <n v="0"/>
    <n v="0"/>
  </r>
  <r>
    <s v="Point Sources"/>
    <s v="Non-tribal"/>
    <n v="8"/>
    <x v="4"/>
    <s v="20200253"/>
    <x v="10"/>
    <n v="12.54"/>
    <n v="4.3890000000000002"/>
    <n v="12.4039"/>
    <n v="0"/>
    <n v="0"/>
  </r>
  <r>
    <s v="Point Sources"/>
    <s v="Non-tribal"/>
    <n v="8"/>
    <x v="4"/>
    <s v="31000304"/>
    <x v="12"/>
    <n v="0.34995900000000002"/>
    <n v="3.9082859999999999"/>
    <n v="0.28999000000000003"/>
    <n v="0"/>
    <n v="0"/>
  </r>
  <r>
    <s v="Point Sources"/>
    <s v="Non-tribal"/>
    <n v="8"/>
    <x v="4"/>
    <s v="31000205"/>
    <x v="14"/>
    <n v="0.73"/>
    <n v="0"/>
    <n v="3.98"/>
    <n v="0"/>
    <n v="0"/>
  </r>
  <r>
    <s v="Point Sources"/>
    <s v="Non-tribal"/>
    <n v="8"/>
    <x v="4"/>
    <s v="31088801"/>
    <x v="13"/>
    <n v="0"/>
    <n v="29.1"/>
    <n v="0"/>
    <n v="0"/>
    <n v="0"/>
  </r>
  <r>
    <s v="Point Sources"/>
    <s v="Non-tribal"/>
    <n v="8"/>
    <x v="4"/>
    <s v="40600132"/>
    <x v="15"/>
    <n v="0"/>
    <n v="2.5920000000000001"/>
    <n v="0"/>
    <n v="0"/>
    <n v="0"/>
  </r>
  <r>
    <s v="Point Sources"/>
    <s v="Non-tribal"/>
    <n v="8"/>
    <x v="4"/>
    <s v="50200102"/>
    <x v="17"/>
    <n v="0.06"/>
    <n v="0.27450000000000002"/>
    <n v="0.77775000000000005"/>
    <n v="0"/>
    <n v="0"/>
  </r>
  <r>
    <s v="Point Sources"/>
    <s v="Non-tribal"/>
    <n v="8"/>
    <x v="4"/>
    <s v="20200201"/>
    <x v="10"/>
    <n v="0"/>
    <n v="0"/>
    <n v="0"/>
    <n v="0"/>
    <n v="0"/>
  </r>
  <r>
    <s v="Point Sources"/>
    <s v="Non-tribal"/>
    <n v="8"/>
    <x v="4"/>
    <s v="10200603"/>
    <x v="11"/>
    <n v="0"/>
    <n v="0"/>
    <n v="0"/>
    <n v="0"/>
    <n v="0"/>
  </r>
  <r>
    <s v="Point Sources"/>
    <s v="Non-tribal"/>
    <n v="8"/>
    <x v="4"/>
    <s v="10300603"/>
    <x v="11"/>
    <n v="0"/>
    <n v="0"/>
    <n v="0"/>
    <n v="0"/>
    <n v="0"/>
  </r>
  <r>
    <s v="Point Sources"/>
    <s v="Non-tribal"/>
    <n v="8"/>
    <x v="4"/>
    <s v="20200201"/>
    <x v="10"/>
    <n v="0"/>
    <n v="0"/>
    <n v="0"/>
    <n v="0"/>
    <n v="0"/>
  </r>
  <r>
    <s v="Point Sources"/>
    <s v="Non-tribal"/>
    <n v="8"/>
    <x v="4"/>
    <s v="20200253"/>
    <x v="10"/>
    <n v="0"/>
    <n v="0"/>
    <n v="0"/>
    <n v="0.01"/>
    <n v="0.17"/>
  </r>
  <r>
    <s v="Point Sources"/>
    <s v="Non-tribal"/>
    <n v="8"/>
    <x v="4"/>
    <s v="20200254"/>
    <x v="10"/>
    <n v="0"/>
    <n v="0"/>
    <n v="0"/>
    <n v="0"/>
    <n v="0.41"/>
  </r>
  <r>
    <s v="Point Sources"/>
    <s v="Non-tribal"/>
    <n v="8"/>
    <x v="4"/>
    <s v="20200254"/>
    <x v="10"/>
    <n v="0"/>
    <n v="0"/>
    <n v="0"/>
    <n v="0.02"/>
    <n v="0"/>
  </r>
  <r>
    <s v="Point Sources"/>
    <s v="Non-tribal"/>
    <n v="8"/>
    <x v="4"/>
    <s v="31000301"/>
    <x v="12"/>
    <n v="0"/>
    <n v="14.64"/>
    <n v="0.28000000000000003"/>
    <n v="0"/>
    <n v="0"/>
  </r>
  <r>
    <s v="Point Sources"/>
    <s v="Non-tribal"/>
    <n v="8"/>
    <x v="4"/>
    <s v="31000215"/>
    <x v="14"/>
    <n v="1.64"/>
    <n v="0"/>
    <n v="8.9"/>
    <n v="0"/>
    <n v="0"/>
  </r>
  <r>
    <s v="Point Sources"/>
    <s v="Non-tribal"/>
    <n v="8"/>
    <x v="4"/>
    <s v="20200254"/>
    <x v="10"/>
    <n v="24.41"/>
    <n v="6.59"/>
    <n v="9.2799999999999994"/>
    <n v="0"/>
    <n v="0"/>
  </r>
  <r>
    <s v="Point Sources"/>
    <s v="Non-tribal"/>
    <n v="8"/>
    <x v="4"/>
    <s v="20200254"/>
    <x v="10"/>
    <n v="24.41"/>
    <n v="1.77"/>
    <n v="7.32"/>
    <n v="0"/>
    <n v="0"/>
  </r>
  <r>
    <s v="Point Sources"/>
    <s v="Non-tribal"/>
    <n v="8"/>
    <x v="4"/>
    <s v="31000301"/>
    <x v="12"/>
    <n v="0"/>
    <n v="1.9113960000000001"/>
    <n v="0"/>
    <n v="0"/>
    <n v="0"/>
  </r>
  <r>
    <s v="Point Sources"/>
    <s v="Non-tribal"/>
    <n v="8"/>
    <x v="4"/>
    <s v="20200253"/>
    <x v="10"/>
    <n v="13.89"/>
    <n v="4.63"/>
    <n v="13.89"/>
    <n v="0"/>
    <n v="0"/>
  </r>
  <r>
    <s v="Point Sources"/>
    <s v="Non-tribal"/>
    <n v="8"/>
    <x v="4"/>
    <s v="40600132"/>
    <x v="15"/>
    <n v="0"/>
    <n v="2.52"/>
    <n v="0"/>
    <n v="0"/>
    <n v="0"/>
  </r>
  <r>
    <s v="Point Sources"/>
    <s v="Non-tribal"/>
    <n v="8"/>
    <x v="4"/>
    <s v="31088801"/>
    <x v="13"/>
    <n v="0"/>
    <n v="22.06"/>
    <n v="0"/>
    <n v="0"/>
    <n v="0"/>
  </r>
  <r>
    <s v="Point Sources"/>
    <s v="Non-tribal"/>
    <n v="8"/>
    <x v="4"/>
    <s v="20200202"/>
    <x v="10"/>
    <n v="0"/>
    <n v="0"/>
    <n v="0"/>
    <n v="0"/>
    <n v="0"/>
  </r>
  <r>
    <s v="Point Sources"/>
    <s v="Non-tribal"/>
    <n v="8"/>
    <x v="4"/>
    <s v="20200252"/>
    <x v="10"/>
    <n v="0"/>
    <n v="0"/>
    <n v="0"/>
    <n v="0"/>
    <n v="0"/>
  </r>
  <r>
    <s v="Point Sources"/>
    <s v="Non-tribal"/>
    <n v="8"/>
    <x v="4"/>
    <s v="20200252"/>
    <x v="10"/>
    <n v="0"/>
    <n v="0"/>
    <n v="0"/>
    <n v="0"/>
    <n v="0"/>
  </r>
  <r>
    <s v="Point Sources"/>
    <s v="Non-tribal"/>
    <n v="8"/>
    <x v="4"/>
    <s v="20200202"/>
    <x v="10"/>
    <n v="0"/>
    <n v="0"/>
    <n v="0"/>
    <n v="0"/>
    <n v="0"/>
  </r>
  <r>
    <s v="Point Sources"/>
    <s v="Non-tribal"/>
    <n v="8"/>
    <x v="4"/>
    <s v="20200202"/>
    <x v="10"/>
    <n v="0"/>
    <n v="0"/>
    <n v="0"/>
    <n v="0"/>
    <n v="0"/>
  </r>
  <r>
    <s v="Point Sources"/>
    <s v="Non-tribal"/>
    <n v="8"/>
    <x v="4"/>
    <s v="20200252"/>
    <x v="10"/>
    <n v="0"/>
    <n v="0"/>
    <n v="0"/>
    <n v="0"/>
    <n v="0"/>
  </r>
  <r>
    <s v="Point Sources"/>
    <s v="Non-tribal"/>
    <n v="8"/>
    <x v="4"/>
    <s v="20200202"/>
    <x v="10"/>
    <n v="0"/>
    <n v="0"/>
    <n v="0"/>
    <n v="0"/>
    <n v="0"/>
  </r>
  <r>
    <s v="Point Sources"/>
    <s v="Non-tribal"/>
    <n v="8"/>
    <x v="4"/>
    <s v="31000404"/>
    <x v="11"/>
    <n v="0"/>
    <n v="0"/>
    <n v="0"/>
    <n v="0.02"/>
    <n v="0.3"/>
  </r>
  <r>
    <s v="Point Sources"/>
    <s v="Non-tribal"/>
    <n v="8"/>
    <x v="4"/>
    <s v="20200202"/>
    <x v="10"/>
    <n v="0"/>
    <n v="0"/>
    <n v="0"/>
    <n v="0.01"/>
    <n v="0.5"/>
  </r>
  <r>
    <s v="Point Sources"/>
    <s v="Non-tribal"/>
    <n v="8"/>
    <x v="4"/>
    <s v="20300201"/>
    <x v="10"/>
    <n v="0"/>
    <n v="0"/>
    <n v="0"/>
    <n v="0"/>
    <n v="0"/>
  </r>
  <r>
    <s v="Point Sources"/>
    <s v="Non-tribal"/>
    <n v="8"/>
    <x v="4"/>
    <s v="20300201"/>
    <x v="10"/>
    <n v="0"/>
    <n v="0"/>
    <n v="0"/>
    <n v="0"/>
    <n v="0"/>
  </r>
  <r>
    <s v="Point Sources"/>
    <s v="Non-tribal"/>
    <n v="8"/>
    <x v="4"/>
    <s v="20300201"/>
    <x v="10"/>
    <n v="0"/>
    <n v="0"/>
    <n v="0"/>
    <n v="0.02"/>
    <n v="0.7"/>
  </r>
  <r>
    <s v="Point Sources"/>
    <s v="Non-tribal"/>
    <n v="8"/>
    <x v="4"/>
    <s v="20300201"/>
    <x v="10"/>
    <n v="0"/>
    <n v="0"/>
    <n v="0"/>
    <n v="0.02"/>
    <n v="0.7"/>
  </r>
  <r>
    <s v="Point Sources"/>
    <s v="Non-tribal"/>
    <n v="8"/>
    <x v="4"/>
    <s v="20200252"/>
    <x v="10"/>
    <n v="0"/>
    <n v="0"/>
    <n v="0"/>
    <n v="2.1999999999999999E-2"/>
    <n v="1.4330000000000001"/>
  </r>
  <r>
    <s v="Point Sources"/>
    <s v="Non-tribal"/>
    <n v="8"/>
    <x v="4"/>
    <s v="20200253"/>
    <x v="10"/>
    <n v="0"/>
    <n v="0"/>
    <n v="0"/>
    <n v="0"/>
    <n v="2.315E-2"/>
  </r>
  <r>
    <s v="Point Sources"/>
    <s v="Non-tribal"/>
    <n v="8"/>
    <x v="4"/>
    <s v="20200202"/>
    <x v="10"/>
    <n v="0"/>
    <n v="0"/>
    <n v="0"/>
    <n v="0.06"/>
    <n v="4.8"/>
  </r>
  <r>
    <s v="Point Sources"/>
    <s v="Non-tribal"/>
    <n v="8"/>
    <x v="4"/>
    <s v="20200202"/>
    <x v="10"/>
    <n v="0"/>
    <n v="0"/>
    <n v="0"/>
    <n v="0"/>
    <n v="0"/>
  </r>
  <r>
    <s v="Point Sources"/>
    <s v="Non-tribal"/>
    <n v="8"/>
    <x v="4"/>
    <s v="20300201"/>
    <x v="10"/>
    <n v="0"/>
    <n v="0"/>
    <n v="0"/>
    <n v="0"/>
    <n v="0"/>
  </r>
  <r>
    <s v="Point Sources"/>
    <s v="Non-tribal"/>
    <n v="8"/>
    <x v="4"/>
    <s v="10300602"/>
    <x v="11"/>
    <n v="0"/>
    <n v="0"/>
    <n v="0"/>
    <n v="0"/>
    <n v="0"/>
  </r>
  <r>
    <s v="Point Sources"/>
    <s v="Non-tribal"/>
    <n v="8"/>
    <x v="4"/>
    <s v="20200202"/>
    <x v="10"/>
    <n v="0"/>
    <n v="0"/>
    <n v="0"/>
    <n v="0.02"/>
    <n v="1.29"/>
  </r>
  <r>
    <s v="Point Sources"/>
    <s v="Non-tribal"/>
    <n v="8"/>
    <x v="4"/>
    <s v="31000205"/>
    <x v="14"/>
    <n v="0"/>
    <n v="0"/>
    <n v="0"/>
    <n v="0"/>
    <n v="0"/>
  </r>
  <r>
    <s v="Point Sources"/>
    <s v="Non-tribal"/>
    <n v="8"/>
    <x v="4"/>
    <s v="31000228"/>
    <x v="12"/>
    <n v="0"/>
    <n v="0"/>
    <n v="0"/>
    <n v="0"/>
    <n v="0"/>
  </r>
  <r>
    <s v="Point Sources"/>
    <s v="Non-tribal"/>
    <n v="8"/>
    <x v="4"/>
    <s v="31000301"/>
    <x v="12"/>
    <n v="0"/>
    <n v="6.2063600000000001"/>
    <n v="0"/>
    <n v="0"/>
    <n v="0"/>
  </r>
  <r>
    <s v="Point Sources"/>
    <s v="Non-tribal"/>
    <n v="8"/>
    <x v="4"/>
    <s v="31000404"/>
    <x v="11"/>
    <n v="5.3"/>
    <n v="0"/>
    <n v="1.9"/>
    <n v="0"/>
    <n v="0"/>
  </r>
  <r>
    <s v="Point Sources"/>
    <s v="Non-tribal"/>
    <n v="8"/>
    <x v="4"/>
    <s v="31000205"/>
    <x v="14"/>
    <n v="1.78704"/>
    <n v="0"/>
    <n v="9.7235999999999994"/>
    <n v="0"/>
    <n v="0"/>
  </r>
  <r>
    <s v="Point Sources"/>
    <s v="Non-tribal"/>
    <n v="8"/>
    <x v="4"/>
    <s v="31000220"/>
    <x v="13"/>
    <n v="0"/>
    <n v="55.03"/>
    <n v="0"/>
    <n v="0"/>
    <n v="0"/>
  </r>
  <r>
    <s v="Point Sources"/>
    <s v="Non-tribal"/>
    <n v="8"/>
    <x v="4"/>
    <s v="20200202"/>
    <x v="10"/>
    <n v="13.796512999999999"/>
    <n v="1.2263599999999999"/>
    <n v="9.1976759999999995"/>
    <n v="0"/>
    <n v="0"/>
  </r>
  <r>
    <s v="Point Sources"/>
    <s v="Non-tribal"/>
    <n v="8"/>
    <x v="4"/>
    <s v="20200202"/>
    <x v="10"/>
    <n v="24.22"/>
    <n v="6.06"/>
    <n v="18.170000000000002"/>
    <n v="0"/>
    <n v="0"/>
  </r>
  <r>
    <s v="Point Sources"/>
    <s v="Non-tribal"/>
    <n v="8"/>
    <x v="4"/>
    <s v="20200202"/>
    <x v="10"/>
    <n v="117.56399999999999"/>
    <n v="6.9690000000000003"/>
    <n v="11.211"/>
    <n v="0"/>
    <n v="0"/>
  </r>
  <r>
    <s v="Point Sources"/>
    <s v="Non-tribal"/>
    <n v="8"/>
    <x v="4"/>
    <s v="20200252"/>
    <x v="10"/>
    <n v="19.405000000000001"/>
    <n v="4.851"/>
    <n v="14.554"/>
    <n v="0"/>
    <n v="0"/>
  </r>
  <r>
    <s v="Point Sources"/>
    <s v="Non-tribal"/>
    <n v="8"/>
    <x v="4"/>
    <s v="20200253"/>
    <x v="10"/>
    <n v="1.233895"/>
    <n v="0.29400500000000002"/>
    <n v="1.5857749999999999"/>
    <n v="0"/>
    <n v="0"/>
  </r>
  <r>
    <s v="Point Sources"/>
    <s v="Non-tribal"/>
    <n v="8"/>
    <x v="4"/>
    <s v="20300201"/>
    <x v="10"/>
    <n v="20.51989"/>
    <n v="10.259944000000001"/>
    <n v="30.779834000000001"/>
    <n v="0"/>
    <n v="0"/>
  </r>
  <r>
    <s v="Point Sources"/>
    <s v="Non-tribal"/>
    <n v="8"/>
    <x v="4"/>
    <s v="20200254"/>
    <x v="10"/>
    <n v="12.793884"/>
    <n v="12.282158000000001"/>
    <n v="5.0356620000000003"/>
    <n v="0"/>
    <n v="0"/>
  </r>
  <r>
    <s v="Point Sources"/>
    <s v="Non-tribal"/>
    <n v="8"/>
    <x v="4"/>
    <s v="20200254"/>
    <x v="10"/>
    <n v="0"/>
    <n v="0"/>
    <n v="0"/>
    <n v="0.01"/>
    <n v="0.28999999999999998"/>
  </r>
  <r>
    <s v="Point Sources"/>
    <s v="Non-tribal"/>
    <n v="8"/>
    <x v="4"/>
    <s v="20200254"/>
    <x v="10"/>
    <n v="0"/>
    <n v="0"/>
    <n v="0"/>
    <n v="0"/>
    <n v="0"/>
  </r>
  <r>
    <s v="Point Sources"/>
    <s v="Non-tribal"/>
    <n v="8"/>
    <x v="4"/>
    <s v="20200254"/>
    <x v="10"/>
    <n v="0"/>
    <n v="0"/>
    <n v="0"/>
    <n v="0"/>
    <n v="7.0000000000000007E-2"/>
  </r>
  <r>
    <s v="Point Sources"/>
    <s v="Non-tribal"/>
    <n v="8"/>
    <x v="4"/>
    <s v="20200253"/>
    <x v="10"/>
    <n v="0"/>
    <n v="0"/>
    <n v="0"/>
    <n v="0"/>
    <n v="0"/>
  </r>
  <r>
    <s v="Point Sources"/>
    <s v="Non-tribal"/>
    <n v="8"/>
    <x v="4"/>
    <s v="20200253"/>
    <x v="10"/>
    <n v="0"/>
    <n v="0"/>
    <n v="0"/>
    <n v="0"/>
    <n v="0"/>
  </r>
  <r>
    <s v="Point Sources"/>
    <s v="Non-tribal"/>
    <n v="8"/>
    <x v="4"/>
    <s v="20200252"/>
    <x v="10"/>
    <n v="0"/>
    <n v="0"/>
    <n v="0"/>
    <n v="0.01"/>
    <n v="0.56000000000000005"/>
  </r>
  <r>
    <s v="Point Sources"/>
    <s v="Non-tribal"/>
    <n v="8"/>
    <x v="4"/>
    <s v="20200253"/>
    <x v="10"/>
    <n v="0"/>
    <n v="0"/>
    <n v="0"/>
    <n v="0"/>
    <n v="0.42"/>
  </r>
  <r>
    <s v="Point Sources"/>
    <s v="Non-tribal"/>
    <n v="8"/>
    <x v="4"/>
    <s v="20200254"/>
    <x v="10"/>
    <n v="16.111205999999999"/>
    <n v="1.611121"/>
    <n v="24.166826"/>
    <n v="0"/>
    <n v="0"/>
  </r>
  <r>
    <s v="Point Sources"/>
    <s v="Non-tribal"/>
    <n v="8"/>
    <x v="4"/>
    <s v="20200254"/>
    <x v="10"/>
    <n v="6.49"/>
    <n v="3.09"/>
    <n v="6.18"/>
    <n v="0"/>
    <n v="0"/>
  </r>
  <r>
    <s v="Point Sources"/>
    <s v="Non-tribal"/>
    <n v="8"/>
    <x v="4"/>
    <s v="20200252"/>
    <x v="10"/>
    <n v="5.6906699999999999"/>
    <n v="2.854822"/>
    <n v="5.6675899999999997"/>
    <n v="0"/>
    <n v="0"/>
  </r>
  <r>
    <s v="Point Sources"/>
    <s v="Non-tribal"/>
    <n v="8"/>
    <x v="4"/>
    <s v="20200253"/>
    <x v="10"/>
    <n v="21.65"/>
    <n v="7.58"/>
    <n v="16.239999999999998"/>
    <n v="0"/>
    <n v="0"/>
  </r>
  <r>
    <s v="Point Sources"/>
    <s v="Non-tribal"/>
    <n v="8"/>
    <x v="4"/>
    <s v="31000227"/>
    <x v="12"/>
    <n v="0"/>
    <n v="0.7"/>
    <n v="0"/>
    <n v="0"/>
    <n v="0"/>
  </r>
  <r>
    <s v="Point Sources"/>
    <s v="Non-tribal"/>
    <n v="8"/>
    <x v="4"/>
    <s v="31088801"/>
    <x v="13"/>
    <n v="0"/>
    <n v="3.6"/>
    <n v="0"/>
    <n v="0"/>
    <n v="0"/>
  </r>
  <r>
    <s v="Point Sources"/>
    <s v="Non-tribal"/>
    <n v="8"/>
    <x v="4"/>
    <s v="31088801"/>
    <x v="13"/>
    <n v="0"/>
    <n v="12.8"/>
    <n v="0"/>
    <n v="0"/>
    <n v="0"/>
  </r>
  <r>
    <s v="Point Sources"/>
    <s v="Non-tribal"/>
    <n v="8"/>
    <x v="4"/>
    <s v="20200252"/>
    <x v="10"/>
    <n v="0"/>
    <n v="0"/>
    <n v="0"/>
    <n v="1.1828999999999999E-2"/>
    <n v="0.19714999999999999"/>
  </r>
  <r>
    <s v="Point Sources"/>
    <s v="Non-tribal"/>
    <n v="8"/>
    <x v="4"/>
    <s v="20200252"/>
    <x v="10"/>
    <n v="0"/>
    <n v="0"/>
    <n v="0"/>
    <n v="2.9129999999999998E-3"/>
    <n v="4.8550000000000003E-2"/>
  </r>
  <r>
    <s v="Point Sources"/>
    <s v="Non-tribal"/>
    <n v="8"/>
    <x v="4"/>
    <s v="20200253"/>
    <x v="10"/>
    <n v="0"/>
    <n v="0"/>
    <n v="0"/>
    <n v="1.632E-3"/>
    <n v="2.7199999999999998E-2"/>
  </r>
  <r>
    <s v="Point Sources"/>
    <s v="Non-tribal"/>
    <n v="8"/>
    <x v="4"/>
    <s v="20200202"/>
    <x v="10"/>
    <n v="0"/>
    <n v="0"/>
    <n v="0"/>
    <n v="0"/>
    <n v="0"/>
  </r>
  <r>
    <s v="Point Sources"/>
    <s v="Non-tribal"/>
    <n v="8"/>
    <x v="4"/>
    <s v="20200202"/>
    <x v="10"/>
    <n v="0"/>
    <n v="0"/>
    <n v="0"/>
    <n v="0"/>
    <n v="0"/>
  </r>
  <r>
    <s v="Point Sources"/>
    <s v="Non-tribal"/>
    <n v="8"/>
    <x v="4"/>
    <s v="20200252"/>
    <x v="10"/>
    <n v="0"/>
    <n v="0"/>
    <n v="0"/>
    <n v="1.5810000000000001E-2"/>
    <n v="0.26350000000000001"/>
  </r>
  <r>
    <s v="Point Sources"/>
    <s v="Non-tribal"/>
    <n v="8"/>
    <x v="4"/>
    <s v="31000299"/>
    <x v="17"/>
    <n v="0"/>
    <n v="0"/>
    <n v="0"/>
    <n v="0"/>
    <n v="0"/>
  </r>
  <r>
    <s v="Point Sources"/>
    <s v="Non-tribal"/>
    <n v="8"/>
    <x v="4"/>
    <s v="31000301"/>
    <x v="12"/>
    <n v="0"/>
    <n v="1.6739999999999999"/>
    <n v="0"/>
    <n v="0"/>
    <n v="0"/>
  </r>
  <r>
    <s v="Point Sources"/>
    <s v="Non-tribal"/>
    <n v="8"/>
    <x v="4"/>
    <s v="20200252"/>
    <x v="10"/>
    <n v="5.46"/>
    <n v="1.03"/>
    <n v="7.71"/>
    <n v="0"/>
    <n v="0"/>
  </r>
  <r>
    <s v="Point Sources"/>
    <s v="Non-tribal"/>
    <n v="8"/>
    <x v="4"/>
    <s v="20200252"/>
    <x v="10"/>
    <n v="14.16"/>
    <n v="2.66"/>
    <n v="21.2"/>
    <n v="0"/>
    <n v="0"/>
  </r>
  <r>
    <s v="Point Sources"/>
    <s v="Non-tribal"/>
    <n v="8"/>
    <x v="4"/>
    <s v="20200253"/>
    <x v="10"/>
    <n v="28.03"/>
    <n v="0.23999899999999999"/>
    <n v="1.5"/>
    <n v="0"/>
    <n v="0"/>
  </r>
  <r>
    <s v="Point Sources"/>
    <s v="Non-tribal"/>
    <n v="8"/>
    <x v="4"/>
    <s v="31088801"/>
    <x v="13"/>
    <n v="0"/>
    <n v="3.1368499999999999"/>
    <n v="0"/>
    <n v="0"/>
    <n v="0"/>
  </r>
  <r>
    <s v="Point Sources"/>
    <s v="Non-tribal"/>
    <n v="8"/>
    <x v="4"/>
    <s v="20200252"/>
    <x v="10"/>
    <n v="12.54"/>
    <n v="2.36"/>
    <n v="17.89"/>
    <n v="0"/>
    <n v="0"/>
  </r>
  <r>
    <s v="Point Sources"/>
    <s v="Non-tribal"/>
    <n v="8"/>
    <x v="4"/>
    <s v="20200202"/>
    <x v="10"/>
    <n v="0"/>
    <n v="0"/>
    <n v="0"/>
    <n v="1E-3"/>
    <n v="0.03"/>
  </r>
  <r>
    <s v="Point Sources"/>
    <s v="Non-tribal"/>
    <n v="8"/>
    <x v="4"/>
    <s v="20200202"/>
    <x v="10"/>
    <n v="6.367"/>
    <n v="0.255"/>
    <n v="0.81"/>
    <n v="0"/>
    <n v="0"/>
  </r>
  <r>
    <s v="Point Sources"/>
    <s v="Non-tribal"/>
    <n v="8"/>
    <x v="4"/>
    <s v="20200202"/>
    <x v="10"/>
    <n v="0"/>
    <n v="0"/>
    <n v="0"/>
    <n v="0"/>
    <n v="0"/>
  </r>
  <r>
    <s v="Point Sources"/>
    <s v="Non-tribal"/>
    <n v="8"/>
    <x v="4"/>
    <s v="10200603"/>
    <x v="11"/>
    <n v="0"/>
    <n v="0"/>
    <n v="0"/>
    <n v="0"/>
    <n v="0"/>
  </r>
  <r>
    <s v="Point Sources"/>
    <s v="Non-tribal"/>
    <n v="8"/>
    <x v="4"/>
    <s v="20200254"/>
    <x v="10"/>
    <n v="0"/>
    <n v="0"/>
    <n v="0"/>
    <n v="0"/>
    <n v="0"/>
  </r>
  <r>
    <s v="Point Sources"/>
    <s v="Non-tribal"/>
    <n v="8"/>
    <x v="4"/>
    <s v="20200254"/>
    <x v="10"/>
    <n v="0"/>
    <n v="0"/>
    <n v="0"/>
    <n v="2.7599999999999999E-3"/>
    <n v="0.28999999999999998"/>
  </r>
  <r>
    <s v="Point Sources"/>
    <s v="Non-tribal"/>
    <n v="8"/>
    <x v="4"/>
    <s v="20200254"/>
    <x v="10"/>
    <n v="0"/>
    <n v="0"/>
    <n v="0"/>
    <n v="0"/>
    <n v="0"/>
  </r>
  <r>
    <s v="Point Sources"/>
    <s v="Non-tribal"/>
    <n v="8"/>
    <x v="4"/>
    <s v="30600999"/>
    <x v="14"/>
    <n v="0"/>
    <n v="0"/>
    <n v="0"/>
    <n v="0"/>
    <n v="0"/>
  </r>
  <r>
    <s v="Point Sources"/>
    <s v="Non-tribal"/>
    <n v="8"/>
    <x v="4"/>
    <s v="20200254"/>
    <x v="10"/>
    <n v="0"/>
    <n v="0"/>
    <n v="0"/>
    <n v="0"/>
    <n v="0"/>
  </r>
  <r>
    <s v="Point Sources"/>
    <s v="Non-tribal"/>
    <n v="8"/>
    <x v="4"/>
    <s v="20200254"/>
    <x v="10"/>
    <n v="0"/>
    <n v="0"/>
    <n v="0"/>
    <n v="0"/>
    <n v="0.44"/>
  </r>
  <r>
    <s v="Point Sources"/>
    <s v="Non-tribal"/>
    <n v="8"/>
    <x v="4"/>
    <s v="20200254"/>
    <x v="10"/>
    <n v="0"/>
    <n v="0"/>
    <n v="0"/>
    <n v="2.7599999999999999E-3"/>
    <n v="0.28999999999999998"/>
  </r>
  <r>
    <s v="Point Sources"/>
    <s v="Non-tribal"/>
    <n v="8"/>
    <x v="4"/>
    <s v="20200254"/>
    <x v="10"/>
    <n v="0"/>
    <n v="0"/>
    <n v="0"/>
    <n v="0"/>
    <n v="0"/>
  </r>
  <r>
    <s v="Point Sources"/>
    <s v="Non-tribal"/>
    <n v="8"/>
    <x v="4"/>
    <s v="31000304"/>
    <x v="12"/>
    <n v="0"/>
    <n v="0.253"/>
    <n v="0"/>
    <n v="0"/>
    <n v="0"/>
  </r>
  <r>
    <s v="Point Sources"/>
    <s v="Non-tribal"/>
    <n v="8"/>
    <x v="4"/>
    <s v="30600811"/>
    <x v="13"/>
    <n v="0"/>
    <n v="18.72"/>
    <n v="0"/>
    <n v="0"/>
    <n v="0"/>
  </r>
  <r>
    <s v="Point Sources"/>
    <s v="Non-tribal"/>
    <n v="8"/>
    <x v="4"/>
    <s v="31000205"/>
    <x v="14"/>
    <n v="0.01"/>
    <n v="0"/>
    <n v="0.05"/>
    <n v="0"/>
    <n v="0"/>
  </r>
  <r>
    <s v="Point Sources"/>
    <s v="Non-tribal"/>
    <n v="8"/>
    <x v="4"/>
    <s v="20200254"/>
    <x v="10"/>
    <n v="3.19"/>
    <n v="1.6"/>
    <n v="6.39"/>
    <n v="0"/>
    <n v="0"/>
  </r>
  <r>
    <s v="Point Sources"/>
    <s v="Non-tribal"/>
    <n v="8"/>
    <x v="4"/>
    <s v="40400150"/>
    <x v="15"/>
    <n v="0"/>
    <n v="3.9"/>
    <n v="0"/>
    <n v="0"/>
    <n v="0"/>
  </r>
  <r>
    <s v="Point Sources"/>
    <s v="Non-tribal"/>
    <n v="8"/>
    <x v="4"/>
    <s v="20200254"/>
    <x v="10"/>
    <n v="2.97"/>
    <n v="0.71"/>
    <n v="2.68"/>
    <n v="0"/>
    <n v="0"/>
  </r>
  <r>
    <s v="Point Sources"/>
    <s v="Non-tribal"/>
    <n v="8"/>
    <x v="4"/>
    <s v="20200254"/>
    <x v="10"/>
    <n v="3.24"/>
    <n v="0.78"/>
    <n v="2.92"/>
    <n v="0"/>
    <n v="0"/>
  </r>
  <r>
    <s v="Point Sources"/>
    <s v="Non-tribal"/>
    <n v="8"/>
    <x v="4"/>
    <s v="40400150"/>
    <x v="15"/>
    <n v="0"/>
    <n v="15.41"/>
    <n v="0"/>
    <n v="0"/>
    <n v="0"/>
  </r>
  <r>
    <s v="Point Sources"/>
    <s v="Non-tribal"/>
    <n v="8"/>
    <x v="4"/>
    <s v="20200253"/>
    <x v="10"/>
    <n v="0"/>
    <n v="0"/>
    <n v="0"/>
    <n v="2.4000000000000001E-4"/>
    <n v="4.0000000000000001E-3"/>
  </r>
  <r>
    <s v="Point Sources"/>
    <s v="Non-tribal"/>
    <n v="8"/>
    <x v="4"/>
    <s v="20200253"/>
    <x v="10"/>
    <n v="1"/>
    <n v="0.1"/>
    <n v="0.15"/>
    <n v="0"/>
    <n v="0"/>
  </r>
  <r>
    <s v="Point Sources"/>
    <s v="Non-tribal"/>
    <n v="8"/>
    <x v="4"/>
    <s v="20200253"/>
    <x v="10"/>
    <n v="3"/>
    <n v="0.2"/>
    <n v="0.4"/>
    <n v="0"/>
    <n v="0"/>
  </r>
  <r>
    <s v="Point Sources"/>
    <s v="Non-tribal"/>
    <n v="8"/>
    <x v="4"/>
    <s v="20200253"/>
    <x v="10"/>
    <n v="0"/>
    <n v="0"/>
    <n v="0"/>
    <n v="2.4000000000000001E-4"/>
    <n v="3.8760000000000001E-3"/>
  </r>
  <r>
    <s v="Point Sources"/>
    <s v="Non-tribal"/>
    <n v="8"/>
    <x v="4"/>
    <s v="20200253"/>
    <x v="10"/>
    <n v="1"/>
    <n v="0.1"/>
    <n v="2"/>
    <n v="0"/>
    <n v="0"/>
  </r>
  <r>
    <s v="Point Sources"/>
    <s v="Non-tribal"/>
    <n v="8"/>
    <x v="4"/>
    <s v="20200254"/>
    <x v="10"/>
    <n v="0"/>
    <n v="0"/>
    <n v="0"/>
    <n v="6.8300000000000001E-4"/>
    <n v="1.0999999999999999E-2"/>
  </r>
  <r>
    <s v="Point Sources"/>
    <s v="Non-tribal"/>
    <n v="8"/>
    <x v="4"/>
    <s v="20200254"/>
    <x v="10"/>
    <n v="2.5169999999999999"/>
    <n v="3.4000000000000002E-2"/>
    <n v="4.2359999999999998"/>
    <n v="0"/>
    <n v="0"/>
  </r>
  <r>
    <s v="Point Sources"/>
    <s v="Non-tribal"/>
    <n v="8"/>
    <x v="4"/>
    <s v="20200252"/>
    <x v="10"/>
    <n v="0"/>
    <n v="0"/>
    <n v="0"/>
    <n v="2.3999999999999998E-3"/>
    <n v="0.04"/>
  </r>
  <r>
    <s v="Point Sources"/>
    <s v="Non-tribal"/>
    <n v="8"/>
    <x v="4"/>
    <s v="20200252"/>
    <x v="10"/>
    <n v="2.81"/>
    <n v="1.03"/>
    <n v="2.5299999999999998"/>
    <n v="0"/>
    <n v="0"/>
  </r>
  <r>
    <s v="Point Sources"/>
    <s v="Non-tribal"/>
    <n v="8"/>
    <x v="4"/>
    <s v="20200253"/>
    <x v="10"/>
    <n v="0"/>
    <n v="0"/>
    <n v="0"/>
    <n v="0"/>
    <n v="0"/>
  </r>
  <r>
    <s v="Point Sources"/>
    <s v="Non-tribal"/>
    <n v="8"/>
    <x v="4"/>
    <s v="20100102"/>
    <x v="10"/>
    <n v="0"/>
    <n v="0"/>
    <n v="0"/>
    <n v="0"/>
    <n v="0"/>
  </r>
  <r>
    <s v="Point Sources"/>
    <s v="Non-tribal"/>
    <n v="8"/>
    <x v="4"/>
    <s v="40400315"/>
    <x v="16"/>
    <n v="0"/>
    <n v="35.60004"/>
    <n v="0"/>
    <n v="0"/>
    <n v="0"/>
  </r>
  <r>
    <s v="Point Sources"/>
    <s v="Non-tribal"/>
    <n v="8"/>
    <x v="4"/>
    <s v="31000201"/>
    <x v="18"/>
    <n v="0"/>
    <n v="0"/>
    <n v="0"/>
    <n v="0"/>
    <n v="0.500004"/>
  </r>
  <r>
    <s v="Point Sources"/>
    <s v="Non-tribal"/>
    <n v="8"/>
    <x v="4"/>
    <s v="20200254"/>
    <x v="10"/>
    <n v="0"/>
    <n v="0"/>
    <n v="0"/>
    <n v="2.3127000000000002E-2"/>
    <n v="0.38545000000000001"/>
  </r>
  <r>
    <s v="Point Sources"/>
    <s v="Non-tribal"/>
    <n v="8"/>
    <x v="4"/>
    <s v="20200254"/>
    <x v="10"/>
    <n v="0"/>
    <n v="0"/>
    <n v="0"/>
    <n v="2.3127000000000002E-2"/>
    <n v="0.4"/>
  </r>
  <r>
    <s v="Point Sources"/>
    <s v="Non-tribal"/>
    <n v="8"/>
    <x v="4"/>
    <s v="20200202"/>
    <x v="10"/>
    <n v="0"/>
    <n v="0"/>
    <n v="0"/>
    <n v="0"/>
    <n v="0"/>
  </r>
  <r>
    <s v="Point Sources"/>
    <s v="Non-tribal"/>
    <n v="8"/>
    <x v="4"/>
    <s v="20200202"/>
    <x v="10"/>
    <n v="0"/>
    <n v="0"/>
    <n v="0"/>
    <n v="0"/>
    <n v="0"/>
  </r>
  <r>
    <s v="Point Sources"/>
    <s v="Non-tribal"/>
    <n v="8"/>
    <x v="4"/>
    <s v="20200202"/>
    <x v="10"/>
    <n v="0"/>
    <n v="0"/>
    <n v="0"/>
    <n v="0.03"/>
    <n v="1.34"/>
  </r>
  <r>
    <s v="Point Sources"/>
    <s v="Non-tribal"/>
    <n v="8"/>
    <x v="4"/>
    <s v="20200253"/>
    <x v="10"/>
    <n v="0"/>
    <n v="0"/>
    <n v="0"/>
    <n v="0.03"/>
    <n v="1.34"/>
  </r>
  <r>
    <s v="Point Sources"/>
    <s v="Non-tribal"/>
    <n v="8"/>
    <x v="4"/>
    <s v="20200254"/>
    <x v="10"/>
    <n v="0"/>
    <n v="0"/>
    <n v="0"/>
    <n v="2.3127000000000002E-2"/>
    <n v="0.4"/>
  </r>
  <r>
    <s v="Point Sources"/>
    <s v="Non-tribal"/>
    <n v="8"/>
    <x v="4"/>
    <s v="20200202"/>
    <x v="10"/>
    <n v="0"/>
    <n v="0"/>
    <n v="0"/>
    <n v="0"/>
    <n v="0"/>
  </r>
  <r>
    <s v="Point Sources"/>
    <s v="Non-tribal"/>
    <n v="8"/>
    <x v="4"/>
    <s v="20200253"/>
    <x v="10"/>
    <n v="0"/>
    <n v="0"/>
    <n v="0"/>
    <n v="3.9584000000000001E-2"/>
    <n v="1.34"/>
  </r>
  <r>
    <s v="Point Sources"/>
    <s v="Non-tribal"/>
    <n v="8"/>
    <x v="4"/>
    <s v="31000201"/>
    <x v="18"/>
    <n v="0"/>
    <n v="0"/>
    <n v="0"/>
    <n v="7.68"/>
    <n v="1.41"/>
  </r>
  <r>
    <s v="Point Sources"/>
    <s v="Non-tribal"/>
    <n v="8"/>
    <x v="4"/>
    <s v="31000304"/>
    <x v="12"/>
    <n v="0"/>
    <n v="5.0188000000000003E-2"/>
    <n v="0"/>
    <n v="0"/>
    <n v="0"/>
  </r>
  <r>
    <s v="Point Sources"/>
    <s v="Non-tribal"/>
    <n v="8"/>
    <x v="4"/>
    <s v="31000201"/>
    <x v="18"/>
    <n v="0.32"/>
    <n v="4.0002000000000003E-2"/>
    <n v="5.4000380000000003"/>
    <n v="0"/>
    <n v="0"/>
  </r>
  <r>
    <s v="Point Sources"/>
    <s v="Non-tribal"/>
    <n v="8"/>
    <x v="4"/>
    <s v="31088801"/>
    <x v="13"/>
    <n v="0"/>
    <n v="4.9000000000000004"/>
    <n v="0"/>
    <n v="0"/>
    <n v="0"/>
  </r>
  <r>
    <s v="Point Sources"/>
    <s v="Non-tribal"/>
    <n v="8"/>
    <x v="4"/>
    <s v="20200254"/>
    <x v="10"/>
    <n v="15.72"/>
    <n v="6.29"/>
    <n v="6.29"/>
    <n v="0"/>
    <n v="0"/>
  </r>
  <r>
    <s v="Point Sources"/>
    <s v="Non-tribal"/>
    <n v="8"/>
    <x v="4"/>
    <s v="20200254"/>
    <x v="10"/>
    <n v="15.72"/>
    <n v="6.29"/>
    <n v="6.29"/>
    <n v="0"/>
    <n v="0"/>
  </r>
  <r>
    <s v="Point Sources"/>
    <s v="Non-tribal"/>
    <n v="8"/>
    <x v="4"/>
    <s v="20200254"/>
    <x v="10"/>
    <n v="15.72"/>
    <n v="6.29"/>
    <n v="6.29"/>
    <n v="0"/>
    <n v="0"/>
  </r>
  <r>
    <s v="Point Sources"/>
    <s v="Non-tribal"/>
    <n v="8"/>
    <x v="4"/>
    <s v="20200202"/>
    <x v="10"/>
    <n v="11.36"/>
    <n v="2.4300000000000002"/>
    <n v="16.059999999999999"/>
    <n v="0"/>
    <n v="0"/>
  </r>
  <r>
    <s v="Point Sources"/>
    <s v="Non-tribal"/>
    <n v="8"/>
    <x v="4"/>
    <s v="20200253"/>
    <x v="10"/>
    <n v="11.36"/>
    <n v="2.4300000000000002"/>
    <n v="16.059999999999999"/>
    <n v="0"/>
    <n v="0"/>
  </r>
  <r>
    <s v="Point Sources"/>
    <s v="Non-tribal"/>
    <n v="8"/>
    <x v="4"/>
    <s v="31000201"/>
    <x v="18"/>
    <n v="8.4"/>
    <n v="19.12"/>
    <n v="17.57"/>
    <n v="0"/>
    <n v="0"/>
  </r>
  <r>
    <s v="Point Sources"/>
    <s v="Non-tribal"/>
    <n v="8"/>
    <x v="4"/>
    <s v="31000199"/>
    <x v="17"/>
    <n v="0"/>
    <n v="16.701000000000001"/>
    <n v="0"/>
    <n v="0"/>
    <n v="0"/>
  </r>
  <r>
    <s v="Point Sources"/>
    <s v="Non-tribal"/>
    <n v="8"/>
    <x v="4"/>
    <s v="20200253"/>
    <x v="10"/>
    <n v="11.36"/>
    <n v="2.4300000000000002"/>
    <n v="16.059999999999999"/>
    <n v="0"/>
    <n v="0"/>
  </r>
  <r>
    <s v="Point Sources"/>
    <s v="Non-tribal"/>
    <n v="8"/>
    <x v="4"/>
    <s v="40400315"/>
    <x v="16"/>
    <n v="0"/>
    <n v="24.74"/>
    <n v="0"/>
    <n v="0"/>
    <n v="0"/>
  </r>
  <r>
    <s v="Point Sources"/>
    <s v="Non-tribal"/>
    <n v="8"/>
    <x v="4"/>
    <s v="20200253"/>
    <x v="10"/>
    <n v="0"/>
    <n v="0"/>
    <n v="0"/>
    <n v="0"/>
    <n v="0"/>
  </r>
  <r>
    <s v="Point Sources"/>
    <s v="Non-tribal"/>
    <n v="8"/>
    <x v="4"/>
    <s v="20200254"/>
    <x v="10"/>
    <n v="0"/>
    <n v="0"/>
    <n v="0"/>
    <n v="0"/>
    <n v="0"/>
  </r>
  <r>
    <s v="Point Sources"/>
    <s v="Non-tribal"/>
    <n v="8"/>
    <x v="4"/>
    <s v="20200254"/>
    <x v="10"/>
    <n v="0"/>
    <n v="0"/>
    <n v="0"/>
    <n v="0"/>
    <n v="0"/>
  </r>
  <r>
    <s v="Point Sources"/>
    <s v="Non-tribal"/>
    <n v="8"/>
    <x v="4"/>
    <s v="31000302"/>
    <x v="12"/>
    <n v="0"/>
    <n v="0"/>
    <n v="0"/>
    <n v="0.14000000000000001"/>
    <n v="1.78"/>
  </r>
  <r>
    <s v="Point Sources"/>
    <s v="Non-tribal"/>
    <n v="8"/>
    <x v="4"/>
    <s v="20200253"/>
    <x v="10"/>
    <n v="0"/>
    <n v="0"/>
    <n v="0"/>
    <n v="0"/>
    <n v="0"/>
  </r>
  <r>
    <s v="Point Sources"/>
    <s v="Non-tribal"/>
    <n v="8"/>
    <x v="4"/>
    <s v="20200253"/>
    <x v="10"/>
    <n v="0"/>
    <n v="0"/>
    <n v="0"/>
    <n v="0"/>
    <n v="0"/>
  </r>
  <r>
    <s v="Point Sources"/>
    <s v="Non-tribal"/>
    <n v="8"/>
    <x v="4"/>
    <s v="20200902"/>
    <x v="10"/>
    <n v="0"/>
    <n v="0"/>
    <n v="0"/>
    <n v="1E-3"/>
    <n v="1.2E-2"/>
  </r>
  <r>
    <s v="Point Sources"/>
    <s v="Non-tribal"/>
    <n v="8"/>
    <x v="4"/>
    <s v="20200254"/>
    <x v="10"/>
    <n v="13.321434"/>
    <n v="17.45112"/>
    <n v="53.496271999999998"/>
    <n v="0"/>
    <n v="0"/>
  </r>
  <r>
    <s v="Point Sources"/>
    <s v="Non-tribal"/>
    <n v="8"/>
    <x v="4"/>
    <s v="20200902"/>
    <x v="10"/>
    <n v="1.27"/>
    <n v="0.02"/>
    <n v="2.15"/>
    <n v="0"/>
    <n v="0"/>
  </r>
  <r>
    <s v="Point Sources"/>
    <s v="Non-tribal"/>
    <n v="8"/>
    <x v="4"/>
    <s v="31088811"/>
    <x v="13"/>
    <n v="0"/>
    <n v="14.24"/>
    <n v="0"/>
    <n v="0"/>
    <n v="0"/>
  </r>
  <r>
    <s v="Point Sources"/>
    <s v="Non-tribal"/>
    <n v="8"/>
    <x v="4"/>
    <s v="40600132"/>
    <x v="15"/>
    <n v="0"/>
    <n v="4.75"/>
    <n v="0"/>
    <n v="0"/>
    <n v="0"/>
  </r>
  <r>
    <s v="Point Sources"/>
    <s v="Non-tribal"/>
    <n v="8"/>
    <x v="4"/>
    <s v="31000302"/>
    <x v="12"/>
    <n v="23.47"/>
    <n v="1.29"/>
    <n v="19.72"/>
    <n v="0"/>
    <n v="0"/>
  </r>
  <r>
    <s v="Point Sources"/>
    <s v="Non-tribal"/>
    <n v="8"/>
    <x v="4"/>
    <s v="31000305"/>
    <x v="18"/>
    <n v="0"/>
    <n v="25.13"/>
    <n v="0"/>
    <n v="0"/>
    <n v="0"/>
  </r>
  <r>
    <s v="Point Sources"/>
    <s v="Non-tribal"/>
    <n v="8"/>
    <x v="4"/>
    <s v="20200253"/>
    <x v="10"/>
    <n v="0"/>
    <n v="0"/>
    <n v="0"/>
    <n v="5.9900000000000003E-4"/>
    <n v="9.9850000000000008E-3"/>
  </r>
  <r>
    <s v="Point Sources"/>
    <s v="Non-tribal"/>
    <n v="8"/>
    <x v="4"/>
    <s v="20200253"/>
    <x v="10"/>
    <n v="2.2965499999999999"/>
    <n v="0.19969999999999999"/>
    <n v="1.9970000000000001"/>
    <n v="0"/>
    <n v="0"/>
  </r>
  <r>
    <s v="Point Sources"/>
    <s v="Non-tribal"/>
    <n v="8"/>
    <x v="4"/>
    <s v="20200253"/>
    <x v="10"/>
    <n v="0"/>
    <n v="0"/>
    <n v="0"/>
    <n v="0"/>
    <n v="0"/>
  </r>
  <r>
    <s v="Point Sources"/>
    <s v="Non-tribal"/>
    <n v="8"/>
    <x v="4"/>
    <s v="20200202"/>
    <x v="10"/>
    <n v="0"/>
    <n v="0"/>
    <n v="0"/>
    <n v="0"/>
    <n v="0"/>
  </r>
  <r>
    <s v="Point Sources"/>
    <s v="Non-tribal"/>
    <n v="8"/>
    <x v="4"/>
    <s v="20200202"/>
    <x v="10"/>
    <n v="0"/>
    <n v="0"/>
    <n v="0"/>
    <n v="0"/>
    <n v="0"/>
  </r>
  <r>
    <s v="Point Sources"/>
    <s v="Non-tribal"/>
    <n v="8"/>
    <x v="4"/>
    <s v="20200254"/>
    <x v="10"/>
    <n v="0"/>
    <n v="0"/>
    <n v="0"/>
    <n v="1.155E-3"/>
    <n v="0"/>
  </r>
  <r>
    <s v="Point Sources"/>
    <s v="Non-tribal"/>
    <n v="8"/>
    <x v="4"/>
    <s v="20200254"/>
    <x v="10"/>
    <n v="18.98"/>
    <n v="4.93"/>
    <n v="6.07"/>
    <n v="0"/>
    <n v="0"/>
  </r>
  <r>
    <s v="Point Sources"/>
    <s v="Non-tribal"/>
    <n v="8"/>
    <x v="4"/>
    <s v="31088801"/>
    <x v="13"/>
    <n v="0"/>
    <n v="7.81"/>
    <n v="0"/>
    <n v="0"/>
    <n v="0"/>
  </r>
  <r>
    <s v="Point Sources"/>
    <s v="Non-tribal"/>
    <n v="8"/>
    <x v="4"/>
    <s v="31000301"/>
    <x v="12"/>
    <n v="0"/>
    <n v="4.0582529999999997"/>
    <n v="0"/>
    <n v="0"/>
    <n v="0"/>
  </r>
  <r>
    <s v="Point Sources"/>
    <s v="Non-tribal"/>
    <n v="8"/>
    <x v="4"/>
    <s v="31000302"/>
    <x v="12"/>
    <n v="0"/>
    <n v="15.002594999999999"/>
    <n v="0"/>
    <n v="0"/>
    <n v="0"/>
  </r>
  <r>
    <s v="Point Sources"/>
    <s v="Non-tribal"/>
    <n v="8"/>
    <x v="4"/>
    <s v="20200254"/>
    <x v="10"/>
    <n v="1.84"/>
    <n v="0.24"/>
    <n v="0.06"/>
    <n v="0"/>
    <n v="0"/>
  </r>
  <r>
    <s v="Point Sources"/>
    <s v="Non-tribal"/>
    <n v="8"/>
    <x v="4"/>
    <s v="20200254"/>
    <x v="10"/>
    <n v="18.940000000000001"/>
    <n v="6.07"/>
    <n v="6.07"/>
    <n v="0"/>
    <n v="0"/>
  </r>
  <r>
    <s v="Point Sources"/>
    <s v="Non-tribal"/>
    <n v="8"/>
    <x v="4"/>
    <s v="20200253"/>
    <x v="10"/>
    <n v="0"/>
    <n v="0"/>
    <n v="0"/>
    <n v="0"/>
    <n v="6.1724000000000001E-2"/>
  </r>
  <r>
    <s v="Point Sources"/>
    <s v="Non-tribal"/>
    <n v="8"/>
    <x v="4"/>
    <s v="20200253"/>
    <x v="10"/>
    <n v="0"/>
    <n v="0"/>
    <n v="0"/>
    <n v="0"/>
    <n v="6.1724000000000001E-2"/>
  </r>
  <r>
    <s v="Point Sources"/>
    <s v="Non-tribal"/>
    <n v="8"/>
    <x v="4"/>
    <s v="20200253"/>
    <x v="10"/>
    <n v="28.9711"/>
    <n v="0.66010199999999997"/>
    <n v="2.9337819999999999"/>
    <n v="0"/>
    <n v="0"/>
  </r>
  <r>
    <s v="Point Sources"/>
    <s v="Non-tribal"/>
    <n v="8"/>
    <x v="4"/>
    <s v="20200254"/>
    <x v="10"/>
    <n v="0"/>
    <n v="0"/>
    <n v="0"/>
    <n v="2.3519999999999999E-2"/>
    <n v="0.39200000000000002"/>
  </r>
  <r>
    <s v="Point Sources"/>
    <s v="Non-tribal"/>
    <n v="8"/>
    <x v="4"/>
    <s v="20200254"/>
    <x v="10"/>
    <n v="0"/>
    <n v="0"/>
    <n v="0"/>
    <n v="2.3519999999999999E-2"/>
    <n v="0.39200000000000002"/>
  </r>
  <r>
    <s v="Point Sources"/>
    <s v="Non-tribal"/>
    <n v="8"/>
    <x v="4"/>
    <s v="20200202"/>
    <x v="10"/>
    <n v="0"/>
    <n v="0"/>
    <n v="0"/>
    <n v="2.3519999999999999E-2"/>
    <n v="0.39200000000000002"/>
  </r>
  <r>
    <s v="Point Sources"/>
    <s v="Non-tribal"/>
    <n v="8"/>
    <x v="4"/>
    <s v="20200254"/>
    <x v="10"/>
    <n v="0"/>
    <n v="0"/>
    <n v="0"/>
    <n v="0"/>
    <n v="0"/>
  </r>
  <r>
    <s v="Point Sources"/>
    <s v="Non-tribal"/>
    <n v="8"/>
    <x v="4"/>
    <s v="20200254"/>
    <x v="10"/>
    <n v="0"/>
    <n v="0"/>
    <n v="0"/>
    <n v="2.3519999999999999E-2"/>
    <n v="0.39200000000000002"/>
  </r>
  <r>
    <s v="Point Sources"/>
    <s v="Non-tribal"/>
    <n v="8"/>
    <x v="4"/>
    <s v="20200254"/>
    <x v="10"/>
    <n v="0"/>
    <n v="0"/>
    <n v="0"/>
    <n v="2.3519999999999999E-2"/>
    <n v="0.39200000000000002"/>
  </r>
  <r>
    <s v="Point Sources"/>
    <s v="Non-tribal"/>
    <n v="8"/>
    <x v="4"/>
    <s v="20200254"/>
    <x v="10"/>
    <n v="19.255275000000001"/>
    <n v="5.663322"/>
    <n v="5.663322"/>
    <n v="0"/>
    <n v="0"/>
  </r>
  <r>
    <s v="Point Sources"/>
    <s v="Non-tribal"/>
    <n v="8"/>
    <x v="4"/>
    <s v="20200254"/>
    <x v="10"/>
    <n v="19.255275000000001"/>
    <n v="5.663322"/>
    <n v="5.663322"/>
    <n v="0"/>
    <n v="0"/>
  </r>
  <r>
    <s v="Point Sources"/>
    <s v="Non-tribal"/>
    <n v="8"/>
    <x v="4"/>
    <s v="20200202"/>
    <x v="10"/>
    <n v="19.255275000000001"/>
    <n v="5.663322"/>
    <n v="5.663322"/>
    <n v="0"/>
    <n v="0"/>
  </r>
  <r>
    <s v="Point Sources"/>
    <s v="Non-tribal"/>
    <n v="8"/>
    <x v="4"/>
    <s v="31088801"/>
    <x v="13"/>
    <n v="0"/>
    <n v="2.9"/>
    <n v="0"/>
    <n v="0"/>
    <n v="0"/>
  </r>
  <r>
    <s v="Point Sources"/>
    <s v="Non-tribal"/>
    <n v="8"/>
    <x v="4"/>
    <s v="20200254"/>
    <x v="10"/>
    <n v="19.255275000000001"/>
    <n v="5.663322"/>
    <n v="5.7296290000000001"/>
    <n v="0"/>
    <n v="0"/>
  </r>
  <r>
    <s v="Point Sources"/>
    <s v="Non-tribal"/>
    <n v="8"/>
    <x v="4"/>
    <s v="20200254"/>
    <x v="10"/>
    <n v="19.255275000000001"/>
    <n v="5.663322"/>
    <n v="5.663322"/>
    <n v="0"/>
    <n v="0"/>
  </r>
  <r>
    <s v="Point Sources"/>
    <s v="Non-tribal"/>
    <n v="8"/>
    <x v="4"/>
    <s v="20100205"/>
    <x v="10"/>
    <n v="0"/>
    <n v="2.1"/>
    <n v="0"/>
    <n v="0"/>
    <n v="0"/>
  </r>
  <r>
    <s v="Point Sources"/>
    <s v="Non-tribal"/>
    <n v="8"/>
    <x v="4"/>
    <s v="20200253"/>
    <x v="10"/>
    <n v="0"/>
    <n v="0"/>
    <n v="0"/>
    <n v="9.6000000000000002E-4"/>
    <n v="1.6E-2"/>
  </r>
  <r>
    <s v="Point Sources"/>
    <s v="Non-tribal"/>
    <n v="8"/>
    <x v="4"/>
    <s v="20200253"/>
    <x v="10"/>
    <n v="3.25"/>
    <n v="0.42"/>
    <n v="2.38"/>
    <n v="0"/>
    <n v="0"/>
  </r>
  <r>
    <s v="Point Sources"/>
    <s v="Non-tribal"/>
    <n v="8"/>
    <x v="4"/>
    <s v="20200253"/>
    <x v="10"/>
    <n v="0"/>
    <n v="0"/>
    <n v="0"/>
    <n v="9.4600000000000001E-4"/>
    <n v="1.5769999999999999E-2"/>
  </r>
  <r>
    <s v="Point Sources"/>
    <s v="Non-tribal"/>
    <n v="8"/>
    <x v="4"/>
    <s v="20200253"/>
    <x v="10"/>
    <n v="3.4849969999999999"/>
    <n v="4.6995000000000002E-2"/>
    <n v="5.8659980000000003"/>
    <n v="0"/>
    <n v="0"/>
  </r>
  <r>
    <s v="Point Sources"/>
    <s v="Non-tribal"/>
    <n v="8"/>
    <x v="4"/>
    <s v="20200253"/>
    <x v="10"/>
    <n v="0"/>
    <n v="0"/>
    <n v="0"/>
    <n v="0"/>
    <n v="8.3199999999999993E-3"/>
  </r>
  <r>
    <s v="Point Sources"/>
    <s v="Non-tribal"/>
    <n v="8"/>
    <x v="4"/>
    <s v="20200253"/>
    <x v="10"/>
    <n v="1.84"/>
    <n v="2.4627E-2"/>
    <n v="3.1"/>
    <n v="0"/>
    <n v="0"/>
  </r>
  <r>
    <s v="Point Sources"/>
    <s v="Non-tribal"/>
    <n v="8"/>
    <x v="4"/>
    <s v="20200253"/>
    <x v="10"/>
    <n v="1.8387199999999999"/>
    <n v="2.4627E-2"/>
    <n v="3.09504"/>
    <n v="0"/>
    <n v="0"/>
  </r>
  <r>
    <s v="Point Sources"/>
    <s v="Non-tribal"/>
    <n v="8"/>
    <x v="4"/>
    <s v="40400311"/>
    <x v="16"/>
    <n v="0"/>
    <n v="0"/>
    <n v="0"/>
    <n v="0"/>
    <n v="0"/>
  </r>
  <r>
    <s v="Point Sources"/>
    <s v="Non-tribal"/>
    <n v="8"/>
    <x v="4"/>
    <s v="40400250"/>
    <x v="15"/>
    <n v="0"/>
    <n v="16.61"/>
    <n v="0"/>
    <n v="0"/>
    <n v="0"/>
  </r>
  <r>
    <s v="Point Sources"/>
    <s v="Non-tribal"/>
    <n v="8"/>
    <x v="4"/>
    <s v="20200253"/>
    <x v="10"/>
    <n v="0"/>
    <n v="0"/>
    <n v="0"/>
    <n v="2.1900000000000001E-3"/>
    <n v="3.4674999999999997E-2"/>
  </r>
  <r>
    <s v="Point Sources"/>
    <s v="Non-tribal"/>
    <n v="8"/>
    <x v="4"/>
    <s v="20200253"/>
    <x v="10"/>
    <n v="15.842212999999999"/>
    <n v="0.50540700000000005"/>
    <n v="1.9848710000000001"/>
    <n v="0"/>
    <n v="0"/>
  </r>
  <r>
    <s v="Point Sources"/>
    <s v="Non-tribal"/>
    <n v="8"/>
    <x v="4"/>
    <s v="20200253"/>
    <x v="10"/>
    <n v="0"/>
    <n v="0"/>
    <n v="0"/>
    <n v="1.9889999999999999E-3"/>
    <n v="3.3149999999999999E-2"/>
  </r>
  <r>
    <s v="Point Sources"/>
    <s v="Non-tribal"/>
    <n v="8"/>
    <x v="4"/>
    <s v="20200253"/>
    <x v="10"/>
    <n v="10.025"/>
    <n v="0.39700000000000002"/>
    <n v="1.2210000000000001"/>
    <n v="0"/>
    <n v="0"/>
  </r>
  <r>
    <s v="Point Sources"/>
    <s v="Non-tribal"/>
    <n v="8"/>
    <x v="4"/>
    <s v="20200202"/>
    <x v="10"/>
    <n v="0"/>
    <n v="0"/>
    <n v="0"/>
    <n v="8.94E-3"/>
    <n v="0.14899999999999999"/>
  </r>
  <r>
    <s v="Point Sources"/>
    <s v="Non-tribal"/>
    <n v="8"/>
    <x v="4"/>
    <s v="20200253"/>
    <x v="10"/>
    <n v="0"/>
    <n v="0"/>
    <n v="0"/>
    <n v="0"/>
    <n v="0"/>
  </r>
  <r>
    <s v="Point Sources"/>
    <s v="Non-tribal"/>
    <n v="8"/>
    <x v="4"/>
    <s v="20200253"/>
    <x v="10"/>
    <n v="0"/>
    <n v="0"/>
    <n v="0"/>
    <n v="0"/>
    <n v="0"/>
  </r>
  <r>
    <s v="Point Sources"/>
    <s v="Non-tribal"/>
    <n v="8"/>
    <x v="4"/>
    <s v="20200253"/>
    <x v="10"/>
    <n v="0"/>
    <n v="0"/>
    <n v="0"/>
    <n v="0"/>
    <n v="0"/>
  </r>
  <r>
    <s v="Point Sources"/>
    <s v="Non-tribal"/>
    <n v="8"/>
    <x v="4"/>
    <s v="20200254"/>
    <x v="10"/>
    <n v="0"/>
    <n v="0"/>
    <n v="0"/>
    <n v="0"/>
    <n v="0"/>
  </r>
  <r>
    <s v="Point Sources"/>
    <s v="Non-tribal"/>
    <n v="8"/>
    <x v="4"/>
    <s v="20200254"/>
    <x v="10"/>
    <n v="0"/>
    <n v="0"/>
    <n v="0"/>
    <n v="2.6880000000000001E-2"/>
    <n v="0.44800000000000001"/>
  </r>
  <r>
    <s v="Point Sources"/>
    <s v="Non-tribal"/>
    <n v="8"/>
    <x v="4"/>
    <s v="20200254"/>
    <x v="10"/>
    <n v="0"/>
    <n v="0"/>
    <n v="0"/>
    <n v="2.6880000000000001E-2"/>
    <n v="0.44800000000000001"/>
  </r>
  <r>
    <s v="Point Sources"/>
    <s v="Non-tribal"/>
    <n v="8"/>
    <x v="4"/>
    <s v="20200254"/>
    <x v="10"/>
    <n v="0"/>
    <n v="0"/>
    <n v="0"/>
    <n v="0"/>
    <n v="0"/>
  </r>
  <r>
    <s v="Point Sources"/>
    <s v="Non-tribal"/>
    <n v="8"/>
    <x v="4"/>
    <s v="20200254"/>
    <x v="10"/>
    <n v="0"/>
    <n v="0"/>
    <n v="0"/>
    <n v="6.5009999999999998E-2"/>
    <n v="1.0834999999999999"/>
  </r>
  <r>
    <s v="Point Sources"/>
    <s v="Non-tribal"/>
    <n v="8"/>
    <x v="4"/>
    <s v="20200254"/>
    <x v="10"/>
    <n v="0"/>
    <n v="0"/>
    <n v="0"/>
    <n v="2.6880000000000001E-2"/>
    <n v="0.44800000000000001"/>
  </r>
  <r>
    <s v="Point Sources"/>
    <s v="Non-tribal"/>
    <n v="8"/>
    <x v="4"/>
    <s v="20200254"/>
    <x v="10"/>
    <n v="0"/>
    <n v="0"/>
    <n v="0"/>
    <n v="0"/>
    <n v="0"/>
  </r>
  <r>
    <s v="Point Sources"/>
    <s v="Non-tribal"/>
    <n v="8"/>
    <x v="4"/>
    <s v="20200254"/>
    <x v="10"/>
    <n v="0"/>
    <n v="0"/>
    <n v="0"/>
    <n v="2.6880000000000001E-2"/>
    <n v="0.44800000000000001"/>
  </r>
  <r>
    <s v="Point Sources"/>
    <s v="Non-tribal"/>
    <n v="8"/>
    <x v="4"/>
    <s v="31000227"/>
    <x v="12"/>
    <n v="0"/>
    <n v="38.29"/>
    <n v="0"/>
    <n v="0"/>
    <n v="0"/>
  </r>
  <r>
    <s v="Point Sources"/>
    <s v="Non-tribal"/>
    <n v="8"/>
    <x v="4"/>
    <s v="31088801"/>
    <x v="13"/>
    <n v="0"/>
    <n v="5.86"/>
    <n v="0"/>
    <n v="0"/>
    <n v="0"/>
  </r>
  <r>
    <s v="Point Sources"/>
    <s v="Non-tribal"/>
    <n v="8"/>
    <x v="4"/>
    <s v="20200254"/>
    <x v="10"/>
    <n v="22"/>
    <n v="3.23"/>
    <n v="1.72"/>
    <n v="0"/>
    <n v="0"/>
  </r>
  <r>
    <s v="Point Sources"/>
    <s v="Non-tribal"/>
    <n v="8"/>
    <x v="4"/>
    <s v="20200254"/>
    <x v="10"/>
    <n v="22"/>
    <n v="3.23"/>
    <n v="1.72"/>
    <n v="0"/>
    <n v="0"/>
  </r>
  <r>
    <s v="Point Sources"/>
    <s v="Non-tribal"/>
    <n v="8"/>
    <x v="4"/>
    <s v="20200254"/>
    <x v="10"/>
    <n v="68"/>
    <n v="15.030000000000001"/>
    <n v="9.44"/>
    <n v="0"/>
    <n v="0"/>
  </r>
  <r>
    <s v="Point Sources"/>
    <s v="Non-tribal"/>
    <n v="8"/>
    <x v="4"/>
    <s v="20200254"/>
    <x v="10"/>
    <n v="24"/>
    <n v="8.57"/>
    <n v="6"/>
    <n v="0"/>
    <n v="0"/>
  </r>
  <r>
    <s v="Point Sources"/>
    <s v="Non-tribal"/>
    <n v="8"/>
    <x v="4"/>
    <s v="40400315"/>
    <x v="16"/>
    <n v="0"/>
    <n v="3.73"/>
    <n v="0"/>
    <n v="0"/>
    <n v="0"/>
  </r>
  <r>
    <s v="Point Sources"/>
    <s v="Non-tribal"/>
    <n v="8"/>
    <x v="4"/>
    <s v="20200202"/>
    <x v="10"/>
    <n v="10.000012"/>
    <n v="1.2600020000000001"/>
    <n v="0.70001400000000003"/>
    <n v="0"/>
    <n v="0"/>
  </r>
  <r>
    <s v="Point Sources"/>
    <s v="Non-tribal"/>
    <n v="8"/>
    <x v="4"/>
    <s v="20200254"/>
    <x v="10"/>
    <n v="24"/>
    <n v="8.57"/>
    <n v="6"/>
    <n v="0"/>
    <n v="0"/>
  </r>
  <r>
    <s v="Point Sources"/>
    <s v="Non-tribal"/>
    <n v="8"/>
    <x v="4"/>
    <s v="20200253"/>
    <x v="10"/>
    <n v="0"/>
    <n v="0"/>
    <n v="0"/>
    <n v="0"/>
    <n v="0"/>
  </r>
  <r>
    <s v="Point Sources"/>
    <s v="Non-tribal"/>
    <n v="8"/>
    <x v="4"/>
    <s v="20200253"/>
    <x v="10"/>
    <n v="2.1801249999999999"/>
    <n v="9.4921000000000005E-2"/>
    <n v="3.6590500000000001"/>
    <n v="0"/>
    <n v="0"/>
  </r>
  <r>
    <s v="Point Sources"/>
    <s v="Non-tribal"/>
    <n v="8"/>
    <x v="4"/>
    <s v="20200202"/>
    <x v="10"/>
    <n v="0"/>
    <n v="0"/>
    <n v="0"/>
    <n v="0"/>
    <n v="0"/>
  </r>
  <r>
    <s v="Point Sources"/>
    <s v="Non-tribal"/>
    <n v="8"/>
    <x v="4"/>
    <s v="20200202"/>
    <x v="10"/>
    <n v="0"/>
    <n v="0"/>
    <n v="0"/>
    <n v="0"/>
    <n v="0"/>
  </r>
  <r>
    <s v="Point Sources"/>
    <s v="Non-tribal"/>
    <n v="8"/>
    <x v="4"/>
    <s v="10300603"/>
    <x v="11"/>
    <n v="0"/>
    <n v="0"/>
    <n v="0"/>
    <n v="0"/>
    <n v="0"/>
  </r>
  <r>
    <s v="Point Sources"/>
    <s v="Non-tribal"/>
    <n v="8"/>
    <x v="4"/>
    <s v="31000404"/>
    <x v="11"/>
    <n v="0"/>
    <n v="0"/>
    <n v="0"/>
    <n v="0"/>
    <n v="0"/>
  </r>
  <r>
    <s v="Point Sources"/>
    <s v="Non-tribal"/>
    <n v="8"/>
    <x v="4"/>
    <s v="10200306"/>
    <x v="11"/>
    <n v="0"/>
    <n v="0"/>
    <n v="0"/>
    <n v="0"/>
    <n v="0.45"/>
  </r>
  <r>
    <s v="Point Sources"/>
    <s v="Non-tribal"/>
    <n v="8"/>
    <x v="4"/>
    <s v="20200254"/>
    <x v="10"/>
    <n v="0"/>
    <n v="0"/>
    <n v="0"/>
    <n v="0"/>
    <n v="1.7"/>
  </r>
  <r>
    <s v="Point Sources"/>
    <s v="Non-tribal"/>
    <n v="8"/>
    <x v="4"/>
    <s v="20200254"/>
    <x v="10"/>
    <n v="19.41696"/>
    <n v="1.203851"/>
    <n v="1.7216370000000001"/>
    <n v="0"/>
    <n v="0"/>
  </r>
  <r>
    <s v="Point Sources"/>
    <s v="Non-tribal"/>
    <n v="8"/>
    <x v="4"/>
    <s v="31000304"/>
    <x v="12"/>
    <n v="0"/>
    <n v="0.77"/>
    <n v="0.65"/>
    <n v="0"/>
    <n v="0"/>
  </r>
  <r>
    <s v="Point Sources"/>
    <s v="Non-tribal"/>
    <n v="8"/>
    <x v="4"/>
    <s v="31000305"/>
    <x v="18"/>
    <n v="0"/>
    <n v="44.798763000000001"/>
    <n v="0"/>
    <n v="0"/>
    <n v="0"/>
  </r>
  <r>
    <s v="Point Sources"/>
    <s v="Non-tribal"/>
    <n v="8"/>
    <x v="4"/>
    <s v="10200306"/>
    <x v="11"/>
    <n v="5.87"/>
    <n v="0.32"/>
    <n v="4.93"/>
    <n v="0"/>
    <n v="0"/>
  </r>
  <r>
    <s v="Point Sources"/>
    <s v="Non-tribal"/>
    <n v="8"/>
    <x v="4"/>
    <s v="31000220"/>
    <x v="13"/>
    <n v="0"/>
    <n v="4.99"/>
    <n v="0"/>
    <n v="0"/>
    <n v="0"/>
  </r>
  <r>
    <s v="Point Sources"/>
    <s v="Non-tribal"/>
    <n v="8"/>
    <x v="4"/>
    <s v="20200253"/>
    <x v="10"/>
    <n v="0"/>
    <n v="0"/>
    <n v="0"/>
    <n v="0"/>
    <n v="0"/>
  </r>
  <r>
    <s v="Point Sources"/>
    <s v="Non-tribal"/>
    <n v="8"/>
    <x v="4"/>
    <s v="20200253"/>
    <x v="10"/>
    <n v="0"/>
    <n v="0"/>
    <n v="0"/>
    <n v="0"/>
    <n v="0"/>
  </r>
  <r>
    <s v="Point Sources"/>
    <s v="Non-tribal"/>
    <n v="8"/>
    <x v="4"/>
    <s v="20200254"/>
    <x v="10"/>
    <n v="0"/>
    <n v="0"/>
    <n v="0"/>
    <n v="0"/>
    <n v="0"/>
  </r>
  <r>
    <s v="Point Sources"/>
    <s v="Non-tribal"/>
    <n v="8"/>
    <x v="4"/>
    <s v="20200254"/>
    <x v="10"/>
    <n v="0"/>
    <n v="0"/>
    <n v="0"/>
    <n v="0"/>
    <n v="0"/>
  </r>
  <r>
    <s v="Point Sources"/>
    <s v="Non-tribal"/>
    <n v="8"/>
    <x v="4"/>
    <s v="20200254"/>
    <x v="10"/>
    <n v="0.01"/>
    <n v="0"/>
    <n v="0"/>
    <n v="0"/>
    <n v="0"/>
  </r>
  <r>
    <s v="Point Sources"/>
    <s v="Non-tribal"/>
    <n v="8"/>
    <x v="4"/>
    <s v="20200254"/>
    <x v="10"/>
    <n v="0.17"/>
    <n v="1.0800000000000001E-2"/>
    <n v="1.7600000000000001E-2"/>
    <n v="0"/>
    <n v="0"/>
  </r>
  <r>
    <s v="Point Sources"/>
    <s v="Non-tribal"/>
    <n v="8"/>
    <x v="4"/>
    <s v="20200253"/>
    <x v="10"/>
    <n v="0"/>
    <n v="0"/>
    <n v="0"/>
    <n v="2.529E-2"/>
    <n v="0.83860000000000001"/>
  </r>
  <r>
    <s v="Point Sources"/>
    <s v="Non-tribal"/>
    <n v="8"/>
    <x v="4"/>
    <s v="20200253"/>
    <x v="10"/>
    <n v="0"/>
    <n v="0"/>
    <n v="0"/>
    <n v="2.4989999999999998E-2"/>
    <n v="0.41649999999999998"/>
  </r>
  <r>
    <s v="Point Sources"/>
    <s v="Non-tribal"/>
    <n v="8"/>
    <x v="4"/>
    <s v="10200602"/>
    <x v="11"/>
    <n v="0"/>
    <n v="0"/>
    <n v="0"/>
    <n v="4.9410000000000003E-2"/>
    <n v="0.61"/>
  </r>
  <r>
    <s v="Point Sources"/>
    <s v="Non-tribal"/>
    <n v="8"/>
    <x v="4"/>
    <s v="20200253"/>
    <x v="10"/>
    <n v="0"/>
    <n v="0"/>
    <n v="0"/>
    <n v="2.4989999999999998E-2"/>
    <n v="0.41649999999999998"/>
  </r>
  <r>
    <s v="Point Sources"/>
    <s v="Non-tribal"/>
    <n v="8"/>
    <x v="4"/>
    <s v="20200253"/>
    <x v="10"/>
    <n v="0"/>
    <n v="0"/>
    <n v="0"/>
    <n v="2.4479999999999998E-2"/>
    <n v="3.3999999999999998E-3"/>
  </r>
  <r>
    <s v="Point Sources"/>
    <s v="Non-tribal"/>
    <n v="8"/>
    <x v="4"/>
    <s v="20200254"/>
    <x v="10"/>
    <n v="0"/>
    <n v="0"/>
    <n v="0"/>
    <n v="2.445E-2"/>
    <n v="0.40749999999999997"/>
  </r>
  <r>
    <s v="Point Sources"/>
    <s v="Non-tribal"/>
    <n v="8"/>
    <x v="4"/>
    <s v="20200254"/>
    <x v="10"/>
    <n v="0"/>
    <n v="0"/>
    <n v="0"/>
    <n v="2.196E-2"/>
    <n v="0.36599999999999999"/>
  </r>
  <r>
    <s v="Point Sources"/>
    <s v="Non-tribal"/>
    <n v="8"/>
    <x v="4"/>
    <s v="20200254"/>
    <x v="10"/>
    <n v="0"/>
    <n v="0"/>
    <n v="0"/>
    <n v="0"/>
    <n v="0.4"/>
  </r>
  <r>
    <s v="Point Sources"/>
    <s v="Non-tribal"/>
    <n v="8"/>
    <x v="4"/>
    <s v="31000304"/>
    <x v="12"/>
    <n v="0"/>
    <n v="0.9"/>
    <n v="0"/>
    <n v="0"/>
    <n v="0"/>
  </r>
  <r>
    <s v="Point Sources"/>
    <s v="Non-tribal"/>
    <n v="8"/>
    <x v="4"/>
    <s v="10200602"/>
    <x v="11"/>
    <n v="8.6999999999999993"/>
    <n v="0.441"/>
    <n v="6.74"/>
    <n v="0"/>
    <n v="0"/>
  </r>
  <r>
    <s v="Point Sources"/>
    <s v="Non-tribal"/>
    <n v="8"/>
    <x v="4"/>
    <s v="31000305"/>
    <x v="18"/>
    <n v="0"/>
    <n v="2"/>
    <n v="0"/>
    <n v="0"/>
    <n v="0"/>
  </r>
  <r>
    <s v="Point Sources"/>
    <s v="Non-tribal"/>
    <n v="8"/>
    <x v="4"/>
    <s v="31000302"/>
    <x v="12"/>
    <n v="0"/>
    <n v="1"/>
    <n v="0"/>
    <n v="0"/>
    <n v="0"/>
  </r>
  <r>
    <s v="Point Sources"/>
    <s v="Non-tribal"/>
    <n v="8"/>
    <x v="4"/>
    <s v="31000302"/>
    <x v="12"/>
    <n v="0"/>
    <n v="1.6"/>
    <n v="0"/>
    <n v="0"/>
    <n v="0"/>
  </r>
  <r>
    <s v="Point Sources"/>
    <s v="Non-tribal"/>
    <n v="8"/>
    <x v="4"/>
    <s v="31088801"/>
    <x v="13"/>
    <n v="0"/>
    <n v="13.1"/>
    <n v="0"/>
    <n v="0"/>
    <n v="0"/>
  </r>
  <r>
    <s v="Point Sources"/>
    <s v="Non-tribal"/>
    <n v="8"/>
    <x v="4"/>
    <s v="20200254"/>
    <x v="10"/>
    <n v="19.567091999999999"/>
    <n v="1.630592"/>
    <n v="8.1529559999999996"/>
    <n v="0"/>
    <n v="0"/>
  </r>
  <r>
    <s v="Point Sources"/>
    <s v="Non-tribal"/>
    <n v="8"/>
    <x v="4"/>
    <s v="20200254"/>
    <x v="10"/>
    <n v="19.5"/>
    <n v="1.2"/>
    <n v="1.6"/>
    <n v="0"/>
    <n v="0"/>
  </r>
  <r>
    <s v="Point Sources"/>
    <s v="Non-tribal"/>
    <n v="8"/>
    <x v="4"/>
    <s v="20200254"/>
    <x v="10"/>
    <n v="15.9"/>
    <n v="1.5"/>
    <n v="29.6"/>
    <n v="0"/>
    <n v="0"/>
  </r>
  <r>
    <s v="Point Sources"/>
    <s v="Non-tribal"/>
    <n v="8"/>
    <x v="4"/>
    <s v="20200254"/>
    <x v="10"/>
    <n v="12.7"/>
    <n v="5.0999999999999996"/>
    <n v="13.35"/>
    <n v="0"/>
    <n v="0"/>
  </r>
  <r>
    <s v="Point Sources"/>
    <s v="Non-tribal"/>
    <n v="8"/>
    <x v="4"/>
    <s v="20200253"/>
    <x v="10"/>
    <n v="42.1"/>
    <n v="6.8000000000000007"/>
    <n v="21.8"/>
    <n v="0"/>
    <n v="0"/>
  </r>
  <r>
    <s v="Point Sources"/>
    <s v="Non-tribal"/>
    <n v="8"/>
    <x v="4"/>
    <s v="20200253"/>
    <x v="10"/>
    <n v="29.7"/>
    <n v="1.8"/>
    <n v="29.8"/>
    <n v="0"/>
    <n v="0"/>
  </r>
  <r>
    <s v="Point Sources"/>
    <s v="Non-tribal"/>
    <n v="8"/>
    <x v="4"/>
    <s v="20200253"/>
    <x v="10"/>
    <n v="19.41"/>
    <n v="1.1599999999999999"/>
    <n v="1.6"/>
    <n v="0"/>
    <n v="0"/>
  </r>
  <r>
    <s v="Point Sources"/>
    <s v="Non-tribal"/>
    <n v="8"/>
    <x v="4"/>
    <s v="31000404"/>
    <x v="11"/>
    <n v="0"/>
    <n v="0"/>
    <n v="0"/>
    <n v="0"/>
    <n v="13.2"/>
  </r>
  <r>
    <s v="Point Sources"/>
    <s v="Non-tribal"/>
    <n v="8"/>
    <x v="4"/>
    <s v="31000305"/>
    <x v="18"/>
    <n v="0"/>
    <n v="0"/>
    <n v="0"/>
    <n v="102.63"/>
    <n v="0"/>
  </r>
  <r>
    <s v="Point Sources"/>
    <s v="Non-tribal"/>
    <n v="8"/>
    <x v="4"/>
    <s v="31000404"/>
    <x v="11"/>
    <n v="0"/>
    <n v="0"/>
    <n v="0"/>
    <n v="0"/>
    <n v="13.2"/>
  </r>
  <r>
    <s v="Point Sources"/>
    <s v="Non-tribal"/>
    <n v="8"/>
    <x v="4"/>
    <s v="31000305"/>
    <x v="18"/>
    <n v="0"/>
    <n v="0"/>
    <n v="0"/>
    <n v="102.64219799999999"/>
    <n v="0"/>
  </r>
  <r>
    <s v="Point Sources"/>
    <s v="Non-tribal"/>
    <n v="8"/>
    <x v="4"/>
    <s v="31000404"/>
    <x v="11"/>
    <n v="30.4"/>
    <n v="19.2"/>
    <n v="41.5"/>
    <n v="0"/>
    <n v="0"/>
  </r>
  <r>
    <s v="Point Sources"/>
    <s v="Non-tribal"/>
    <n v="8"/>
    <x v="4"/>
    <s v="31000404"/>
    <x v="11"/>
    <n v="30.4"/>
    <n v="19.2"/>
    <n v="41.5"/>
    <n v="0"/>
    <n v="0"/>
  </r>
  <r>
    <s v="Point Sources"/>
    <s v="Non-tribal"/>
    <n v="8"/>
    <x v="4"/>
    <s v="31000299"/>
    <x v="17"/>
    <n v="0"/>
    <n v="12.4"/>
    <n v="0"/>
    <n v="0"/>
    <n v="0"/>
  </r>
  <r>
    <s v="Point Sources"/>
    <s v="Non-tribal"/>
    <n v="8"/>
    <x v="4"/>
    <s v="31000299"/>
    <x v="17"/>
    <n v="0"/>
    <n v="4.5789999999999997"/>
    <n v="0"/>
    <n v="0"/>
    <n v="0"/>
  </r>
  <r>
    <s v="Point Sources"/>
    <s v="Non-tribal"/>
    <n v="8"/>
    <x v="4"/>
    <s v="31000305"/>
    <x v="18"/>
    <n v="11.75"/>
    <n v="59.7"/>
    <n v="29.8"/>
    <n v="0"/>
    <n v="0"/>
  </r>
  <r>
    <s v="Point Sources"/>
    <s v="Non-tribal"/>
    <n v="8"/>
    <x v="4"/>
    <s v="31000215"/>
    <x v="14"/>
    <n v="45.783045000000001"/>
    <n v="0.95567199999999997"/>
    <n v="91.398555000000002"/>
    <n v="0"/>
    <n v="0"/>
  </r>
  <r>
    <s v="Point Sources"/>
    <s v="Non-tribal"/>
    <n v="8"/>
    <x v="4"/>
    <s v="31088801"/>
    <x v="13"/>
    <n v="0"/>
    <n v="60.9"/>
    <n v="0"/>
    <n v="0"/>
    <n v="0"/>
  </r>
  <r>
    <s v="Point Sources"/>
    <s v="Non-tribal"/>
    <n v="8"/>
    <x v="4"/>
    <s v="31000404"/>
    <x v="11"/>
    <n v="0"/>
    <n v="0.19"/>
    <n v="0"/>
    <n v="0"/>
    <n v="0"/>
  </r>
  <r>
    <s v="Point Sources"/>
    <s v="Non-tribal"/>
    <n v="8"/>
    <x v="4"/>
    <s v="31000404"/>
    <x v="11"/>
    <n v="0"/>
    <n v="0.23"/>
    <n v="0"/>
    <n v="0"/>
    <n v="0"/>
  </r>
  <r>
    <s v="Point Sources"/>
    <s v="Non-tribal"/>
    <n v="8"/>
    <x v="4"/>
    <s v="31000404"/>
    <x v="11"/>
    <n v="0"/>
    <n v="0.14000000000000001"/>
    <n v="0"/>
    <n v="0"/>
    <n v="0"/>
  </r>
  <r>
    <s v="Point Sources"/>
    <s v="Non-tribal"/>
    <n v="8"/>
    <x v="4"/>
    <s v="31000309"/>
    <x v="13"/>
    <n v="2.6370140000000002"/>
    <n v="0.18751100000000001"/>
    <n v="5.2644719999999996"/>
    <n v="0"/>
    <n v="0"/>
  </r>
  <r>
    <s v="Point Sources"/>
    <s v="Non-tribal"/>
    <n v="8"/>
    <x v="4"/>
    <s v="31000299"/>
    <x v="17"/>
    <n v="0"/>
    <n v="44.66"/>
    <n v="0"/>
    <n v="0"/>
    <n v="0"/>
  </r>
  <r>
    <s v="Point Sources"/>
    <s v="Non-tribal"/>
    <n v="8"/>
    <x v="4"/>
    <s v="31000309"/>
    <x v="13"/>
    <n v="0"/>
    <n v="8.9699799999999996"/>
    <n v="0"/>
    <n v="0"/>
    <n v="0"/>
  </r>
  <r>
    <s v="Point Sources"/>
    <s v="Non-tribal"/>
    <n v="8"/>
    <x v="4"/>
    <s v="31000305"/>
    <x v="18"/>
    <n v="12.157985"/>
    <n v="72.610090999999997"/>
    <n v="33.499496999999998"/>
    <n v="0"/>
    <n v="0"/>
  </r>
  <r>
    <s v="Point Sources"/>
    <s v="Non-tribal"/>
    <n v="8"/>
    <x v="4"/>
    <s v="31000404"/>
    <x v="11"/>
    <n v="0"/>
    <n v="0.14000000000000001"/>
    <n v="0"/>
    <n v="0"/>
    <n v="0"/>
  </r>
  <r>
    <s v="Point Sources"/>
    <s v="Non-tribal"/>
    <n v="8"/>
    <x v="4"/>
    <s v="20200254"/>
    <x v="10"/>
    <n v="0"/>
    <n v="0"/>
    <n v="0"/>
    <n v="0"/>
    <n v="0.30117899999999997"/>
  </r>
  <r>
    <s v="Point Sources"/>
    <s v="Non-tribal"/>
    <n v="8"/>
    <x v="4"/>
    <s v="20200254"/>
    <x v="10"/>
    <n v="17.459645999999999"/>
    <n v="2.0467849999999999"/>
    <n v="1.1794"/>
    <n v="0"/>
    <n v="0"/>
  </r>
  <r>
    <s v="Point Sources"/>
    <s v="Non-tribal"/>
    <n v="8"/>
    <x v="4"/>
    <s v="31000209"/>
    <x v="17"/>
    <n v="0"/>
    <n v="0"/>
    <n v="0"/>
    <n v="0"/>
    <n v="0.1"/>
  </r>
  <r>
    <s v="Point Sources"/>
    <s v="Non-tribal"/>
    <n v="8"/>
    <x v="4"/>
    <s v="31000209"/>
    <x v="17"/>
    <n v="0.9"/>
    <n v="0"/>
    <n v="0.7"/>
    <n v="0"/>
    <n v="0"/>
  </r>
  <r>
    <s v="Point Sources"/>
    <s v="Non-tribal"/>
    <n v="8"/>
    <x v="4"/>
    <s v="31000299"/>
    <x v="17"/>
    <n v="0"/>
    <n v="47.7"/>
    <n v="0"/>
    <n v="0"/>
    <n v="0"/>
  </r>
  <r>
    <s v="Point Sources"/>
    <s v="Non-tribal"/>
    <n v="8"/>
    <x v="4"/>
    <s v="31000220"/>
    <x v="13"/>
    <n v="0"/>
    <n v="13.8"/>
    <n v="0"/>
    <n v="0"/>
    <n v="0"/>
  </r>
  <r>
    <s v="Point Sources"/>
    <s v="Non-tribal"/>
    <n v="8"/>
    <x v="4"/>
    <s v="31000304"/>
    <x v="12"/>
    <n v="0"/>
    <n v="0"/>
    <n v="0"/>
    <n v="21.54"/>
    <n v="0"/>
  </r>
  <r>
    <s v="Point Sources"/>
    <s v="Non-tribal"/>
    <n v="8"/>
    <x v="4"/>
    <s v="10300602"/>
    <x v="11"/>
    <n v="0"/>
    <n v="0"/>
    <n v="0"/>
    <n v="0.28800999999999999"/>
    <n v="4.5437719999999997"/>
  </r>
  <r>
    <s v="Point Sources"/>
    <s v="Non-tribal"/>
    <n v="8"/>
    <x v="4"/>
    <s v="10300602"/>
    <x v="11"/>
    <n v="11.5336"/>
    <n v="6.2910159999999999"/>
    <n v="11.184407"/>
    <n v="0"/>
    <n v="0"/>
  </r>
  <r>
    <s v="Point Sources"/>
    <s v="Non-tribal"/>
    <n v="8"/>
    <x v="4"/>
    <s v="31000304"/>
    <x v="12"/>
    <n v="8.2207129999999999"/>
    <n v="57.292043"/>
    <n v="4.300065"/>
    <n v="0"/>
    <n v="0"/>
  </r>
  <r>
    <s v="Point Sources"/>
    <s v="Non-tribal"/>
    <n v="8"/>
    <x v="4"/>
    <s v="31088801"/>
    <x v="13"/>
    <n v="0"/>
    <n v="9.6999999999999993"/>
    <n v="0"/>
    <n v="0"/>
    <n v="0"/>
  </r>
  <r>
    <s v="Point Sources"/>
    <s v="Non-tribal"/>
    <n v="8"/>
    <x v="4"/>
    <s v="31000304"/>
    <x v="12"/>
    <n v="35.799999999999997"/>
    <n v="0"/>
    <n v="35.5"/>
    <n v="0"/>
    <n v="0"/>
  </r>
  <r>
    <s v="Point Sources"/>
    <s v="Non-tribal"/>
    <n v="8"/>
    <x v="4"/>
    <s v="40290013"/>
    <x v="17"/>
    <n v="18.05"/>
    <n v="0"/>
    <n v="11.28"/>
    <n v="0"/>
    <n v="0"/>
  </r>
  <r>
    <s v="Point Sources"/>
    <s v="Non-tribal"/>
    <n v="8"/>
    <x v="4"/>
    <s v="31000299"/>
    <x v="17"/>
    <n v="0"/>
    <n v="5.5162449999999996"/>
    <n v="0"/>
    <n v="0"/>
    <n v="0"/>
  </r>
  <r>
    <s v="Point Sources"/>
    <s v="Non-tribal"/>
    <n v="8"/>
    <x v="4"/>
    <s v="31000305"/>
    <x v="18"/>
    <n v="0"/>
    <n v="40.781914999999998"/>
    <n v="0"/>
    <n v="0"/>
    <n v="0"/>
  </r>
  <r>
    <s v="Point Sources"/>
    <s v="Non-tribal"/>
    <n v="8"/>
    <x v="4"/>
    <s v="20100102"/>
    <x v="10"/>
    <n v="0.81"/>
    <n v="0.14000000000000001"/>
    <n v="0.85"/>
    <n v="0"/>
    <n v="0"/>
  </r>
  <r>
    <s v="Point Sources"/>
    <s v="Non-tribal"/>
    <n v="8"/>
    <x v="4"/>
    <s v="31000215"/>
    <x v="14"/>
    <n v="26.990964999999999"/>
    <n v="27.596737999999998"/>
    <n v="53.884129000000001"/>
    <n v="0"/>
    <n v="0"/>
  </r>
  <r>
    <s v="Point Sources"/>
    <s v="Non-tribal"/>
    <n v="8"/>
    <x v="4"/>
    <s v="31088811"/>
    <x v="13"/>
    <n v="0"/>
    <n v="2.3316729999999999"/>
    <n v="0"/>
    <n v="0"/>
    <n v="0"/>
  </r>
  <r>
    <s v="Point Sources"/>
    <s v="Non-tribal"/>
    <n v="8"/>
    <x v="4"/>
    <s v="31000216"/>
    <x v="14"/>
    <n v="0"/>
    <n v="0"/>
    <n v="0"/>
    <n v="0"/>
    <n v="0"/>
  </r>
  <r>
    <s v="Point Sources"/>
    <s v="Non-tribal"/>
    <n v="8"/>
    <x v="4"/>
    <s v="31000406"/>
    <x v="11"/>
    <n v="0"/>
    <n v="0"/>
    <n v="0"/>
    <n v="0"/>
    <n v="0"/>
  </r>
  <r>
    <s v="Point Sources"/>
    <s v="Non-tribal"/>
    <n v="8"/>
    <x v="4"/>
    <s v="31088811"/>
    <x v="13"/>
    <n v="0"/>
    <n v="13.55"/>
    <n v="0"/>
    <n v="0"/>
    <n v="0"/>
  </r>
  <r>
    <s v="Point Sources"/>
    <s v="Non-tribal"/>
    <n v="8"/>
    <x v="4"/>
    <s v="20200253"/>
    <x v="10"/>
    <n v="0"/>
    <n v="0"/>
    <n v="0"/>
    <n v="0"/>
    <n v="0"/>
  </r>
  <r>
    <s v="Point Sources"/>
    <s v="Non-tribal"/>
    <n v="8"/>
    <x v="4"/>
    <s v="20200253"/>
    <x v="10"/>
    <n v="2.5415000000000001"/>
    <n v="3.4040000000000001E-2"/>
    <n v="4.2779999999999996"/>
    <n v="0"/>
    <n v="0"/>
  </r>
  <r>
    <s v="Point Sources"/>
    <s v="Non-tribal"/>
    <n v="8"/>
    <x v="4"/>
    <s v="20200253"/>
    <x v="10"/>
    <n v="0"/>
    <n v="0"/>
    <n v="0"/>
    <n v="6.8999999999999997E-4"/>
    <n v="1.15E-2"/>
  </r>
  <r>
    <s v="Point Sources"/>
    <s v="Non-tribal"/>
    <n v="8"/>
    <x v="4"/>
    <s v="20200253"/>
    <x v="10"/>
    <n v="2.52"/>
    <n v="3.4040000000000001E-2"/>
    <n v="4.24"/>
    <n v="0"/>
    <n v="0"/>
  </r>
  <r>
    <s v="Point Sources"/>
    <s v="Non-tribal"/>
    <n v="8"/>
    <x v="4"/>
    <s v="20200201"/>
    <x v="10"/>
    <n v="0"/>
    <n v="0"/>
    <n v="0"/>
    <n v="1.9"/>
    <n v="1.3"/>
  </r>
  <r>
    <s v="Point Sources"/>
    <s v="Non-tribal"/>
    <n v="8"/>
    <x v="4"/>
    <s v="20200201"/>
    <x v="10"/>
    <n v="0"/>
    <n v="0"/>
    <n v="0"/>
    <n v="1.9"/>
    <n v="1.3"/>
  </r>
  <r>
    <s v="Point Sources"/>
    <s v="Non-tribal"/>
    <n v="8"/>
    <x v="4"/>
    <s v="20200254"/>
    <x v="10"/>
    <n v="0"/>
    <n v="0"/>
    <n v="0"/>
    <n v="0.01"/>
    <n v="0.18"/>
  </r>
  <r>
    <s v="Point Sources"/>
    <s v="Non-tribal"/>
    <n v="8"/>
    <x v="4"/>
    <s v="20200254"/>
    <x v="10"/>
    <n v="0"/>
    <n v="0"/>
    <n v="0"/>
    <n v="0.01"/>
    <n v="0.12"/>
  </r>
  <r>
    <s v="Point Sources"/>
    <s v="Non-tribal"/>
    <n v="8"/>
    <x v="4"/>
    <s v="20200254"/>
    <x v="10"/>
    <n v="0"/>
    <n v="0"/>
    <n v="0"/>
    <n v="0"/>
    <n v="0"/>
  </r>
  <r>
    <s v="Point Sources"/>
    <s v="Non-tribal"/>
    <n v="8"/>
    <x v="4"/>
    <s v="20200254"/>
    <x v="10"/>
    <n v="0"/>
    <n v="0"/>
    <n v="0"/>
    <n v="0"/>
    <n v="0"/>
  </r>
  <r>
    <s v="Point Sources"/>
    <s v="Non-tribal"/>
    <n v="8"/>
    <x v="4"/>
    <s v="20200254"/>
    <x v="10"/>
    <n v="0"/>
    <n v="0"/>
    <n v="0"/>
    <n v="0"/>
    <n v="0.02"/>
  </r>
  <r>
    <s v="Point Sources"/>
    <s v="Non-tribal"/>
    <n v="8"/>
    <x v="4"/>
    <s v="20200254"/>
    <x v="10"/>
    <n v="0"/>
    <n v="0"/>
    <n v="0"/>
    <n v="0"/>
    <n v="0"/>
  </r>
  <r>
    <s v="Point Sources"/>
    <s v="Non-tribal"/>
    <n v="8"/>
    <x v="4"/>
    <s v="20200254"/>
    <x v="10"/>
    <n v="3.61"/>
    <n v="1.38"/>
    <n v="0.98"/>
    <n v="0"/>
    <n v="0"/>
  </r>
  <r>
    <s v="Point Sources"/>
    <s v="Non-tribal"/>
    <n v="8"/>
    <x v="4"/>
    <s v="20200254"/>
    <x v="10"/>
    <n v="2.7399999999999998"/>
    <n v="1.05"/>
    <n v="0.74"/>
    <n v="0"/>
    <n v="0"/>
  </r>
  <r>
    <s v="Point Sources"/>
    <s v="Non-tribal"/>
    <n v="8"/>
    <x v="4"/>
    <s v="20200201"/>
    <x v="10"/>
    <n v="7.7"/>
    <n v="4.5"/>
    <n v="7.9"/>
    <n v="0"/>
    <n v="0"/>
  </r>
  <r>
    <s v="Point Sources"/>
    <s v="Non-tribal"/>
    <n v="8"/>
    <x v="4"/>
    <s v="20200201"/>
    <x v="10"/>
    <n v="7.5"/>
    <n v="4.4000000000000004"/>
    <n v="7.7"/>
    <n v="0"/>
    <n v="0"/>
  </r>
  <r>
    <s v="Point Sources"/>
    <s v="Non-tribal"/>
    <n v="8"/>
    <x v="4"/>
    <s v="31000299"/>
    <x v="17"/>
    <n v="0"/>
    <n v="4.4417059999999999"/>
    <n v="0"/>
    <n v="0"/>
    <n v="0"/>
  </r>
  <r>
    <s v="Point Sources"/>
    <s v="Non-tribal"/>
    <n v="8"/>
    <x v="4"/>
    <s v="20200253"/>
    <x v="10"/>
    <n v="0"/>
    <n v="0"/>
    <n v="0"/>
    <n v="0"/>
    <n v="0"/>
  </r>
  <r>
    <s v="Point Sources"/>
    <s v="Non-tribal"/>
    <n v="8"/>
    <x v="4"/>
    <s v="50410312"/>
    <x v="17"/>
    <n v="0"/>
    <n v="2.98976"/>
    <n v="0"/>
    <n v="0"/>
    <n v="0"/>
  </r>
  <r>
    <s v="Point Sources"/>
    <s v="Non-tribal"/>
    <n v="8"/>
    <x v="4"/>
    <s v="20200253"/>
    <x v="10"/>
    <n v="0"/>
    <n v="0"/>
    <n v="0"/>
    <n v="0"/>
    <n v="0"/>
  </r>
  <r>
    <s v="Point Sources"/>
    <s v="Non-tribal"/>
    <n v="8"/>
    <x v="4"/>
    <s v="20200253"/>
    <x v="10"/>
    <n v="0"/>
    <n v="0"/>
    <n v="0"/>
    <n v="1.6060999999999999E-2"/>
    <n v="0.53051700000000002"/>
  </r>
  <r>
    <s v="Point Sources"/>
    <s v="Non-tribal"/>
    <n v="8"/>
    <x v="4"/>
    <s v="20200253"/>
    <x v="10"/>
    <n v="0"/>
    <n v="0"/>
    <n v="0"/>
    <n v="0"/>
    <n v="0"/>
  </r>
  <r>
    <s v="Point Sources"/>
    <s v="Non-tribal"/>
    <n v="8"/>
    <x v="4"/>
    <s v="20200253"/>
    <x v="10"/>
    <n v="0"/>
    <n v="0"/>
    <n v="0"/>
    <n v="0.02"/>
    <n v="0.28999999999999998"/>
  </r>
  <r>
    <s v="Point Sources"/>
    <s v="Non-tribal"/>
    <n v="8"/>
    <x v="4"/>
    <s v="20200253"/>
    <x v="10"/>
    <n v="0"/>
    <n v="0"/>
    <n v="0"/>
    <n v="0.01"/>
    <n v="0.04"/>
  </r>
  <r>
    <s v="Point Sources"/>
    <s v="Non-tribal"/>
    <n v="8"/>
    <x v="4"/>
    <s v="20200254"/>
    <x v="10"/>
    <n v="0"/>
    <n v="0"/>
    <n v="0"/>
    <n v="0.02"/>
    <n v="0.28999999999999998"/>
  </r>
  <r>
    <s v="Point Sources"/>
    <s v="Non-tribal"/>
    <n v="8"/>
    <x v="4"/>
    <s v="20200254"/>
    <x v="10"/>
    <n v="11.58"/>
    <n v="7.72"/>
    <n v="23.15"/>
    <n v="0"/>
    <n v="0"/>
  </r>
  <r>
    <s v="Point Sources"/>
    <s v="Non-tribal"/>
    <n v="8"/>
    <x v="4"/>
    <s v="20200253"/>
    <x v="10"/>
    <n v="15.450158999999999"/>
    <n v="6.2573259999999999"/>
    <n v="23.200434999999999"/>
    <n v="0"/>
    <n v="0"/>
  </r>
  <r>
    <s v="Point Sources"/>
    <s v="Non-tribal"/>
    <n v="8"/>
    <x v="4"/>
    <s v="20200253"/>
    <x v="10"/>
    <n v="2.2200000000000002"/>
    <n v="0.9"/>
    <n v="2.11"/>
    <n v="0"/>
    <n v="0"/>
  </r>
  <r>
    <s v="Point Sources"/>
    <s v="Non-tribal"/>
    <n v="8"/>
    <x v="4"/>
    <s v="20200253"/>
    <x v="10"/>
    <n v="11.58"/>
    <n v="7.72"/>
    <n v="23.15"/>
    <n v="0"/>
    <n v="0"/>
  </r>
  <r>
    <s v="Point Sources"/>
    <s v="Non-tribal"/>
    <n v="8"/>
    <x v="4"/>
    <s v="31000304"/>
    <x v="12"/>
    <n v="0.12"/>
    <n v="7.76"/>
    <n v="0.1"/>
    <n v="0"/>
    <n v="0"/>
  </r>
  <r>
    <s v="Point Sources"/>
    <s v="Non-tribal"/>
    <n v="8"/>
    <x v="4"/>
    <s v="31000305"/>
    <x v="18"/>
    <n v="2.2999999999999998"/>
    <n v="15.13"/>
    <n v="1.94"/>
    <n v="0"/>
    <n v="0"/>
  </r>
  <r>
    <s v="Point Sources"/>
    <s v="Non-tribal"/>
    <n v="8"/>
    <x v="4"/>
    <s v="31000305"/>
    <x v="18"/>
    <n v="2.31"/>
    <n v="15.18"/>
    <n v="1.94"/>
    <n v="0"/>
    <n v="0"/>
  </r>
  <r>
    <s v="Point Sources"/>
    <s v="Non-tribal"/>
    <n v="8"/>
    <x v="4"/>
    <s v="20200254"/>
    <x v="10"/>
    <n v="0"/>
    <n v="0"/>
    <n v="0"/>
    <n v="2.3519999999999999E-2"/>
    <n v="0.39200000000000002"/>
  </r>
  <r>
    <s v="Point Sources"/>
    <s v="Non-tribal"/>
    <n v="8"/>
    <x v="4"/>
    <s v="20200254"/>
    <x v="10"/>
    <n v="0"/>
    <n v="0"/>
    <n v="0"/>
    <n v="1.9290000000000002E-2"/>
    <n v="0.32150000000000001"/>
  </r>
  <r>
    <s v="Point Sources"/>
    <s v="Non-tribal"/>
    <n v="8"/>
    <x v="4"/>
    <s v="20200254"/>
    <x v="10"/>
    <n v="0"/>
    <n v="0"/>
    <n v="0"/>
    <n v="0"/>
    <n v="0"/>
  </r>
  <r>
    <s v="Point Sources"/>
    <s v="Non-tribal"/>
    <n v="8"/>
    <x v="4"/>
    <s v="10200602"/>
    <x v="11"/>
    <n v="0"/>
    <n v="0"/>
    <n v="0"/>
    <n v="0"/>
    <n v="0"/>
  </r>
  <r>
    <s v="Point Sources"/>
    <s v="Non-tribal"/>
    <n v="8"/>
    <x v="4"/>
    <s v="20200253"/>
    <x v="10"/>
    <n v="0"/>
    <n v="0"/>
    <n v="0"/>
    <n v="0"/>
    <n v="0"/>
  </r>
  <r>
    <s v="Point Sources"/>
    <s v="Non-tribal"/>
    <n v="8"/>
    <x v="4"/>
    <s v="31000304"/>
    <x v="12"/>
    <n v="0"/>
    <n v="12.82"/>
    <n v="0"/>
    <n v="0"/>
    <n v="0"/>
  </r>
  <r>
    <s v="Point Sources"/>
    <s v="Non-tribal"/>
    <n v="8"/>
    <x v="4"/>
    <s v="31088801"/>
    <x v="13"/>
    <n v="0"/>
    <n v="5.9"/>
    <n v="0"/>
    <n v="0"/>
    <n v="0"/>
  </r>
  <r>
    <s v="Point Sources"/>
    <s v="Non-tribal"/>
    <n v="8"/>
    <x v="4"/>
    <s v="20200254"/>
    <x v="10"/>
    <n v="12.4"/>
    <n v="11.2"/>
    <n v="7.8"/>
    <n v="0"/>
    <n v="0"/>
  </r>
  <r>
    <s v="Point Sources"/>
    <s v="Non-tribal"/>
    <n v="8"/>
    <x v="4"/>
    <s v="20200254"/>
    <x v="10"/>
    <n v="14"/>
    <n v="8.4"/>
    <n v="4.4000000000000004"/>
    <n v="0"/>
    <n v="0"/>
  </r>
  <r>
    <s v="Point Sources"/>
    <s v="Non-tribal"/>
    <n v="8"/>
    <x v="4"/>
    <s v="31000304"/>
    <x v="12"/>
    <n v="0"/>
    <n v="4.9000000000000004"/>
    <n v="0"/>
    <n v="0"/>
    <n v="0"/>
  </r>
  <r>
    <s v="Point Sources"/>
    <s v="Non-tribal"/>
    <n v="8"/>
    <x v="4"/>
    <s v="40400315"/>
    <x v="16"/>
    <n v="0"/>
    <n v="3.6311999999999997E-2"/>
    <n v="0"/>
    <n v="0"/>
    <n v="0"/>
  </r>
  <r>
    <s v="Point Sources"/>
    <s v="Non-tribal"/>
    <n v="8"/>
    <x v="4"/>
    <s v="31000304"/>
    <x v="12"/>
    <n v="0"/>
    <n v="3.5"/>
    <n v="0"/>
    <n v="0"/>
    <n v="0"/>
  </r>
  <r>
    <s v="Point Sources"/>
    <s v="Non-tribal"/>
    <n v="8"/>
    <x v="4"/>
    <s v="20200254"/>
    <x v="10"/>
    <n v="0"/>
    <n v="0"/>
    <n v="0"/>
    <n v="0"/>
    <n v="0"/>
  </r>
  <r>
    <s v="Point Sources"/>
    <s v="Non-tribal"/>
    <n v="8"/>
    <x v="4"/>
    <s v="20200254"/>
    <x v="10"/>
    <n v="0"/>
    <n v="0"/>
    <n v="0"/>
    <n v="0"/>
    <n v="0"/>
  </r>
  <r>
    <s v="Point Sources"/>
    <s v="Non-tribal"/>
    <n v="8"/>
    <x v="4"/>
    <s v="20200254"/>
    <x v="10"/>
    <n v="0"/>
    <n v="0"/>
    <n v="0"/>
    <n v="0"/>
    <n v="0"/>
  </r>
  <r>
    <s v="Point Sources"/>
    <s v="Non-tribal"/>
    <n v="8"/>
    <x v="4"/>
    <s v="20200252"/>
    <x v="10"/>
    <n v="0"/>
    <n v="0"/>
    <n v="0"/>
    <n v="0"/>
    <n v="0"/>
  </r>
  <r>
    <s v="Point Sources"/>
    <s v="Non-tribal"/>
    <n v="8"/>
    <x v="4"/>
    <s v="20200253"/>
    <x v="10"/>
    <n v="0"/>
    <n v="0"/>
    <n v="0"/>
    <n v="0"/>
    <n v="9.0258000000000005E-2"/>
  </r>
  <r>
    <s v="Point Sources"/>
    <s v="Non-tribal"/>
    <n v="8"/>
    <x v="4"/>
    <s v="20200253"/>
    <x v="10"/>
    <n v="0"/>
    <n v="0"/>
    <n v="0"/>
    <n v="2.82E-3"/>
    <n v="4.7E-2"/>
  </r>
  <r>
    <s v="Point Sources"/>
    <s v="Non-tribal"/>
    <n v="8"/>
    <x v="4"/>
    <s v="20200253"/>
    <x v="10"/>
    <n v="2.2738429999999998"/>
    <n v="1.140571"/>
    <n v="4.560924"/>
    <n v="0"/>
    <n v="0"/>
  </r>
  <r>
    <s v="Point Sources"/>
    <s v="Non-tribal"/>
    <n v="8"/>
    <x v="4"/>
    <s v="31000304"/>
    <x v="12"/>
    <n v="0"/>
    <n v="0.6"/>
    <n v="0"/>
    <n v="0"/>
    <n v="0"/>
  </r>
  <r>
    <s v="Point Sources"/>
    <s v="Non-tribal"/>
    <n v="8"/>
    <x v="4"/>
    <s v="31088801"/>
    <x v="13"/>
    <n v="0"/>
    <n v="5.8"/>
    <n v="0"/>
    <n v="0"/>
    <n v="0"/>
  </r>
  <r>
    <s v="Point Sources"/>
    <s v="Non-tribal"/>
    <n v="8"/>
    <x v="4"/>
    <s v="20200253"/>
    <x v="10"/>
    <n v="2.8246190000000002"/>
    <n v="0.84485100000000002"/>
    <n v="5.5591200000000001"/>
    <n v="0"/>
    <n v="0"/>
  </r>
  <r>
    <s v="Point Sources"/>
    <s v="Non-tribal"/>
    <n v="8"/>
    <x v="4"/>
    <s v="31000201"/>
    <x v="18"/>
    <n v="0"/>
    <n v="0"/>
    <n v="0"/>
    <n v="64.7"/>
    <n v="0"/>
  </r>
  <r>
    <s v="Point Sources"/>
    <s v="Non-tribal"/>
    <n v="8"/>
    <x v="4"/>
    <s v="20200201"/>
    <x v="10"/>
    <n v="0"/>
    <n v="0"/>
    <n v="0"/>
    <n v="1.86"/>
    <n v="9.8999999999999986"/>
  </r>
  <r>
    <s v="Point Sources"/>
    <s v="Non-tribal"/>
    <n v="8"/>
    <x v="4"/>
    <s v="20200201"/>
    <x v="10"/>
    <n v="0"/>
    <n v="0"/>
    <n v="0"/>
    <n v="1.86"/>
    <n v="9.8999999999999986"/>
  </r>
  <r>
    <s v="Point Sources"/>
    <s v="Non-tribal"/>
    <n v="8"/>
    <x v="4"/>
    <s v="20200201"/>
    <x v="10"/>
    <n v="0"/>
    <n v="0"/>
    <n v="0"/>
    <n v="1.4"/>
    <n v="7.2"/>
  </r>
  <r>
    <s v="Point Sources"/>
    <s v="Non-tribal"/>
    <n v="8"/>
    <x v="4"/>
    <s v="31000215"/>
    <x v="14"/>
    <n v="0"/>
    <n v="0"/>
    <n v="0"/>
    <n v="0.05"/>
    <n v="0.6"/>
  </r>
  <r>
    <s v="Point Sources"/>
    <s v="Non-tribal"/>
    <n v="8"/>
    <x v="4"/>
    <s v="20200201"/>
    <x v="10"/>
    <n v="0"/>
    <n v="0"/>
    <n v="0"/>
    <n v="1.86"/>
    <n v="9.8999999999999986"/>
  </r>
  <r>
    <s v="Point Sources"/>
    <s v="Non-tribal"/>
    <n v="8"/>
    <x v="4"/>
    <s v="40400311"/>
    <x v="16"/>
    <n v="0"/>
    <n v="0"/>
    <n v="0"/>
    <n v="0.02"/>
    <n v="0.11"/>
  </r>
  <r>
    <s v="Point Sources"/>
    <s v="Non-tribal"/>
    <n v="8"/>
    <x v="4"/>
    <s v="31000201"/>
    <x v="18"/>
    <n v="36.4"/>
    <n v="4.3"/>
    <n v="16.399999999999999"/>
    <n v="0"/>
    <n v="0"/>
  </r>
  <r>
    <s v="Point Sources"/>
    <s v="Non-tribal"/>
    <n v="8"/>
    <x v="4"/>
    <s v="20200201"/>
    <x v="10"/>
    <n v="25.4"/>
    <n v="3"/>
    <n v="25.7"/>
    <n v="0"/>
    <n v="0"/>
  </r>
  <r>
    <s v="Point Sources"/>
    <s v="Non-tribal"/>
    <n v="8"/>
    <x v="4"/>
    <s v="20200201"/>
    <x v="10"/>
    <n v="43.8"/>
    <n v="3.8299999999999996"/>
    <n v="47.6"/>
    <n v="0"/>
    <n v="0"/>
  </r>
  <r>
    <s v="Point Sources"/>
    <s v="Non-tribal"/>
    <n v="8"/>
    <x v="4"/>
    <s v="20200201"/>
    <x v="10"/>
    <n v="87.6"/>
    <n v="7.6599999999999993"/>
    <n v="95.2"/>
    <n v="0"/>
    <n v="0"/>
  </r>
  <r>
    <s v="Point Sources"/>
    <s v="Non-tribal"/>
    <n v="8"/>
    <x v="4"/>
    <s v="31000215"/>
    <x v="14"/>
    <n v="6"/>
    <n v="2.7"/>
    <n v="32.4"/>
    <n v="0"/>
    <n v="0"/>
  </r>
  <r>
    <s v="Point Sources"/>
    <s v="Non-tribal"/>
    <n v="8"/>
    <x v="4"/>
    <s v="31088811"/>
    <x v="13"/>
    <n v="0"/>
    <n v="26.8"/>
    <n v="0"/>
    <n v="0"/>
    <n v="0"/>
  </r>
  <r>
    <s v="Point Sources"/>
    <s v="Non-tribal"/>
    <n v="8"/>
    <x v="4"/>
    <s v="20200253"/>
    <x v="10"/>
    <n v="0"/>
    <n v="0"/>
    <n v="0"/>
    <n v="1.2179999999999999E-3"/>
    <n v="2.0299999999999999E-2"/>
  </r>
  <r>
    <s v="Point Sources"/>
    <s v="Non-tribal"/>
    <n v="8"/>
    <x v="4"/>
    <s v="20200253"/>
    <x v="10"/>
    <n v="10.77"/>
    <n v="0.63"/>
    <n v="1.04"/>
    <n v="0"/>
    <n v="0"/>
  </r>
  <r>
    <s v="Point Sources"/>
    <s v="Non-tribal"/>
    <n v="8"/>
    <x v="4"/>
    <s v="20200102"/>
    <x v="10"/>
    <n v="0"/>
    <n v="0"/>
    <n v="0"/>
    <n v="0"/>
    <n v="0"/>
  </r>
  <r>
    <s v="Point Sources"/>
    <s v="Non-tribal"/>
    <n v="8"/>
    <x v="4"/>
    <s v="20200102"/>
    <x v="10"/>
    <n v="0"/>
    <n v="0"/>
    <n v="0"/>
    <n v="0"/>
    <n v="0.122392"/>
  </r>
  <r>
    <s v="Point Sources"/>
    <s v="Non-tribal"/>
    <n v="8"/>
    <x v="4"/>
    <s v="20200102"/>
    <x v="10"/>
    <n v="0"/>
    <n v="0"/>
    <n v="0"/>
    <n v="0"/>
    <n v="0.12755"/>
  </r>
  <r>
    <s v="Point Sources"/>
    <s v="Non-tribal"/>
    <n v="8"/>
    <x v="4"/>
    <s v="20200102"/>
    <x v="10"/>
    <n v="0"/>
    <n v="0"/>
    <n v="0"/>
    <n v="0.86001300000000003"/>
    <n v="0.199992"/>
  </r>
  <r>
    <s v="Point Sources"/>
    <s v="Non-tribal"/>
    <n v="8"/>
    <x v="4"/>
    <s v="20200401"/>
    <x v="10"/>
    <n v="0"/>
    <n v="0"/>
    <n v="0"/>
    <n v="1.0399929999999999"/>
    <n v="0.18004400000000001"/>
  </r>
  <r>
    <s v="Point Sources"/>
    <s v="Non-tribal"/>
    <n v="8"/>
    <x v="4"/>
    <s v="31000504"/>
    <x v="17"/>
    <n v="0"/>
    <n v="4.57"/>
    <n v="0"/>
    <n v="0"/>
    <n v="0"/>
  </r>
  <r>
    <s v="Point Sources"/>
    <s v="Non-tribal"/>
    <n v="8"/>
    <x v="4"/>
    <s v="31000504"/>
    <x v="17"/>
    <n v="0"/>
    <n v="0.09"/>
    <n v="0"/>
    <n v="0"/>
    <n v="0"/>
  </r>
  <r>
    <s v="Point Sources"/>
    <s v="Non-tribal"/>
    <n v="8"/>
    <x v="4"/>
    <s v="31000504"/>
    <x v="17"/>
    <n v="0"/>
    <n v="782"/>
    <n v="0"/>
    <n v="0"/>
    <n v="0"/>
  </r>
  <r>
    <s v="Point Sources"/>
    <s v="Non-tribal"/>
    <n v="8"/>
    <x v="4"/>
    <s v="20200102"/>
    <x v="10"/>
    <n v="5.8467199999999995"/>
    <n v="0"/>
    <n v="2.8579499999999998"/>
    <n v="0"/>
    <n v="0"/>
  </r>
  <r>
    <s v="Point Sources"/>
    <s v="Non-tribal"/>
    <n v="8"/>
    <x v="4"/>
    <s v="20200102"/>
    <x v="10"/>
    <n v="4.490005"/>
    <n v="1.029782"/>
    <n v="0.53075099999999997"/>
    <n v="0"/>
    <n v="0"/>
  </r>
  <r>
    <s v="Point Sources"/>
    <s v="Non-tribal"/>
    <n v="8"/>
    <x v="4"/>
    <s v="20200102"/>
    <x v="10"/>
    <n v="2.027844"/>
    <n v="0"/>
    <n v="2.1437780000000002"/>
    <n v="0"/>
    <n v="0"/>
  </r>
  <r>
    <s v="Point Sources"/>
    <s v="Non-tribal"/>
    <n v="8"/>
    <x v="4"/>
    <s v="20200253"/>
    <x v="10"/>
    <n v="0"/>
    <n v="0"/>
    <n v="0"/>
    <n v="0"/>
    <n v="0"/>
  </r>
  <r>
    <s v="Point Sources"/>
    <s v="Non-tribal"/>
    <n v="8"/>
    <x v="4"/>
    <s v="20200253"/>
    <x v="10"/>
    <n v="0"/>
    <n v="0"/>
    <n v="0"/>
    <n v="0"/>
    <n v="0.02"/>
  </r>
  <r>
    <s v="Point Sources"/>
    <s v="Non-tribal"/>
    <n v="8"/>
    <x v="4"/>
    <s v="20200253"/>
    <x v="10"/>
    <n v="0.52324300000000001"/>
    <n v="0"/>
    <n v="3.6061209999999999"/>
    <n v="0"/>
    <n v="0"/>
  </r>
  <r>
    <s v="Point Sources"/>
    <s v="Non-tribal"/>
    <n v="8"/>
    <x v="4"/>
    <s v="40400315"/>
    <x v="16"/>
    <n v="0"/>
    <n v="0.36685000000000001"/>
    <n v="0"/>
    <n v="0"/>
    <n v="0"/>
  </r>
  <r>
    <s v="Point Sources"/>
    <s v="Non-tribal"/>
    <n v="8"/>
    <x v="4"/>
    <s v="20200253"/>
    <x v="10"/>
    <n v="0"/>
    <n v="0"/>
    <n v="0"/>
    <n v="0"/>
    <n v="0"/>
  </r>
  <r>
    <s v="Point Sources"/>
    <s v="Non-tribal"/>
    <n v="8"/>
    <x v="4"/>
    <s v="20200253"/>
    <x v="10"/>
    <n v="0"/>
    <n v="0"/>
    <n v="0"/>
    <n v="0"/>
    <n v="0.02"/>
  </r>
  <r>
    <s v="Point Sources"/>
    <s v="Non-tribal"/>
    <n v="8"/>
    <x v="4"/>
    <s v="20200253"/>
    <x v="10"/>
    <n v="0.52"/>
    <n v="0"/>
    <n v="3.61"/>
    <n v="0"/>
    <n v="0"/>
  </r>
  <r>
    <s v="Point Sources"/>
    <s v="Non-tribal"/>
    <n v="8"/>
    <x v="4"/>
    <s v="20200253"/>
    <x v="10"/>
    <n v="0"/>
    <n v="0"/>
    <n v="0"/>
    <n v="0"/>
    <n v="0.02"/>
  </r>
  <r>
    <s v="Point Sources"/>
    <s v="Non-tribal"/>
    <n v="8"/>
    <x v="4"/>
    <s v="20200253"/>
    <x v="10"/>
    <n v="0.52324300000000001"/>
    <n v="0"/>
    <n v="3.6061209999999999"/>
    <n v="0"/>
    <n v="0"/>
  </r>
  <r>
    <s v="Point Sources"/>
    <s v="Non-tribal"/>
    <n v="8"/>
    <x v="4"/>
    <s v="40400315"/>
    <x v="16"/>
    <n v="0"/>
    <n v="1.225147"/>
    <n v="0"/>
    <n v="0"/>
    <n v="0"/>
  </r>
  <r>
    <s v="Point Sources"/>
    <s v="Non-tribal"/>
    <n v="8"/>
    <x v="4"/>
    <s v="20200253"/>
    <x v="10"/>
    <n v="0"/>
    <n v="0"/>
    <n v="0"/>
    <n v="0"/>
    <n v="0.02"/>
  </r>
  <r>
    <s v="Point Sources"/>
    <s v="Non-tribal"/>
    <n v="8"/>
    <x v="4"/>
    <s v="20200253"/>
    <x v="10"/>
    <n v="0.52324300000000001"/>
    <n v="0"/>
    <n v="3.6061209999999999"/>
    <n v="0"/>
    <n v="0"/>
  </r>
  <r>
    <s v="Point Sources"/>
    <s v="Non-tribal"/>
    <n v="8"/>
    <x v="4"/>
    <s v="40400315"/>
    <x v="16"/>
    <n v="0"/>
    <n v="1.261903"/>
    <n v="0"/>
    <n v="0"/>
    <n v="0"/>
  </r>
  <r>
    <s v="Point Sources"/>
    <s v="Non-tribal"/>
    <n v="8"/>
    <x v="4"/>
    <s v="20200253"/>
    <x v="10"/>
    <n v="0"/>
    <n v="0"/>
    <n v="0"/>
    <n v="0"/>
    <n v="0.02"/>
  </r>
  <r>
    <s v="Point Sources"/>
    <s v="Non-tribal"/>
    <n v="8"/>
    <x v="4"/>
    <s v="20200253"/>
    <x v="10"/>
    <n v="0.52324300000000001"/>
    <n v="0"/>
    <n v="3.6061209999999999"/>
    <n v="0"/>
    <n v="0"/>
  </r>
  <r>
    <s v="Point Sources"/>
    <s v="Non-tribal"/>
    <n v="8"/>
    <x v="4"/>
    <s v="40400315"/>
    <x v="16"/>
    <n v="0"/>
    <n v="9.6286939999999994"/>
    <n v="0"/>
    <n v="0"/>
    <n v="0"/>
  </r>
  <r>
    <s v="Point Sources"/>
    <s v="Non-tribal"/>
    <n v="8"/>
    <x v="4"/>
    <s v="20200254"/>
    <x v="10"/>
    <n v="0"/>
    <n v="0"/>
    <n v="0"/>
    <n v="1.4364E-2"/>
    <n v="0.25080000000000002"/>
  </r>
  <r>
    <s v="Point Sources"/>
    <s v="Non-tribal"/>
    <n v="8"/>
    <x v="4"/>
    <s v="20200254"/>
    <x v="10"/>
    <n v="0"/>
    <n v="0"/>
    <n v="0"/>
    <n v="8.7259999999999994E-3"/>
    <n v="0.15235000000000001"/>
  </r>
  <r>
    <s v="Point Sources"/>
    <s v="Non-tribal"/>
    <n v="8"/>
    <x v="4"/>
    <s v="20200254"/>
    <x v="10"/>
    <n v="3.3794"/>
    <n v="1.475025"/>
    <n v="0.60316800000000004"/>
    <n v="0"/>
    <n v="0"/>
  </r>
  <r>
    <s v="Point Sources"/>
    <s v="Non-tribal"/>
    <n v="8"/>
    <x v="4"/>
    <s v="20200254"/>
    <x v="10"/>
    <n v="5.5632000000000001"/>
    <n v="2.4281999999999999"/>
    <n v="0.99294000000000004"/>
    <n v="0"/>
    <n v="0"/>
  </r>
  <r>
    <s v="Point Sources"/>
    <s v="Non-tribal"/>
    <n v="8"/>
    <x v="4"/>
    <s v="20200253"/>
    <x v="10"/>
    <n v="0"/>
    <n v="0"/>
    <n v="0"/>
    <n v="0"/>
    <n v="0.02"/>
  </r>
  <r>
    <s v="Point Sources"/>
    <s v="Non-tribal"/>
    <n v="8"/>
    <x v="4"/>
    <s v="20200253"/>
    <x v="10"/>
    <n v="0.52324300000000001"/>
    <n v="0"/>
    <n v="3.6061209999999999"/>
    <n v="0"/>
    <n v="0"/>
  </r>
  <r>
    <s v="Point Sources"/>
    <s v="Non-tribal"/>
    <n v="8"/>
    <x v="4"/>
    <s v="40400315"/>
    <x v="16"/>
    <n v="0"/>
    <n v="8.8998039999999996"/>
    <n v="0"/>
    <n v="0"/>
    <n v="0"/>
  </r>
  <r>
    <s v="Point Sources"/>
    <s v="Non-tribal"/>
    <n v="8"/>
    <x v="4"/>
    <s v="20200253"/>
    <x v="10"/>
    <n v="0"/>
    <n v="0"/>
    <n v="0"/>
    <n v="0"/>
    <n v="0.02"/>
  </r>
  <r>
    <s v="Point Sources"/>
    <s v="Non-tribal"/>
    <n v="8"/>
    <x v="4"/>
    <s v="20200253"/>
    <x v="10"/>
    <n v="0.52324300000000001"/>
    <n v="0"/>
    <n v="3.6061209999999999"/>
    <n v="0"/>
    <n v="0"/>
  </r>
  <r>
    <s v="Point Sources"/>
    <s v="Non-tribal"/>
    <n v="8"/>
    <x v="4"/>
    <s v="40400315"/>
    <x v="16"/>
    <n v="0"/>
    <n v="0.96185299999999996"/>
    <n v="0"/>
    <n v="0"/>
    <n v="0"/>
  </r>
  <r>
    <s v="Point Sources"/>
    <s v="Non-tribal"/>
    <n v="8"/>
    <x v="4"/>
    <s v="20200253"/>
    <x v="10"/>
    <n v="0"/>
    <n v="0"/>
    <n v="0"/>
    <n v="0"/>
    <n v="0"/>
  </r>
  <r>
    <s v="Point Sources"/>
    <s v="Non-tribal"/>
    <n v="8"/>
    <x v="4"/>
    <s v="20200253"/>
    <x v="10"/>
    <n v="7.0000000000000007E-2"/>
    <n v="0.04"/>
    <n v="1.23"/>
    <n v="0"/>
    <n v="0"/>
  </r>
  <r>
    <s v="Point Sources"/>
    <s v="Non-tribal"/>
    <n v="8"/>
    <x v="4"/>
    <s v="40400315"/>
    <x v="16"/>
    <n v="0"/>
    <n v="5.7863860000000003"/>
    <n v="0"/>
    <n v="0"/>
    <n v="0"/>
  </r>
  <r>
    <s v="Point Sources"/>
    <s v="Non-tribal"/>
    <n v="8"/>
    <x v="4"/>
    <s v="20200253"/>
    <x v="10"/>
    <n v="0"/>
    <n v="0"/>
    <n v="0"/>
    <n v="0"/>
    <n v="0.02"/>
  </r>
  <r>
    <s v="Point Sources"/>
    <s v="Non-tribal"/>
    <n v="8"/>
    <x v="4"/>
    <s v="20200253"/>
    <x v="10"/>
    <n v="0.52324300000000001"/>
    <n v="0"/>
    <n v="3.6061209999999999"/>
    <n v="0"/>
    <n v="0"/>
  </r>
  <r>
    <s v="Point Sources"/>
    <s v="Non-tribal"/>
    <n v="8"/>
    <x v="4"/>
    <s v="40400315"/>
    <x v="16"/>
    <n v="0"/>
    <n v="4.164663"/>
    <n v="0"/>
    <n v="0"/>
    <n v="0"/>
  </r>
  <r>
    <s v="Point Sources"/>
    <s v="Non-tribal"/>
    <n v="8"/>
    <x v="4"/>
    <s v="20200253"/>
    <x v="10"/>
    <n v="0"/>
    <n v="0"/>
    <n v="0"/>
    <n v="0"/>
    <n v="0.01"/>
  </r>
  <r>
    <s v="Point Sources"/>
    <s v="Non-tribal"/>
    <n v="8"/>
    <x v="4"/>
    <s v="20200253"/>
    <x v="10"/>
    <n v="3.14262"/>
    <n v="4.2091000000000003E-2"/>
    <n v="5.2898399999999999"/>
    <n v="0"/>
    <n v="0"/>
  </r>
  <r>
    <s v="Point Sources"/>
    <s v="Non-tribal"/>
    <n v="8"/>
    <x v="4"/>
    <s v="20200253"/>
    <x v="10"/>
    <n v="0"/>
    <n v="0"/>
    <n v="0"/>
    <n v="6.8999999999999997E-4"/>
    <n v="1.15E-2"/>
  </r>
  <r>
    <s v="Point Sources"/>
    <s v="Non-tribal"/>
    <n v="8"/>
    <x v="4"/>
    <s v="20200253"/>
    <x v="10"/>
    <n v="2.5415000000000001"/>
    <n v="0"/>
    <n v="4.2779999999999996"/>
    <n v="0"/>
    <n v="0"/>
  </r>
  <r>
    <s v="Point Sources"/>
    <s v="Non-tribal"/>
    <n v="8"/>
    <x v="4"/>
    <s v="20200253"/>
    <x v="10"/>
    <n v="0"/>
    <n v="0"/>
    <n v="0"/>
    <n v="6.8999999999999997E-4"/>
    <n v="1.15E-2"/>
  </r>
  <r>
    <s v="Point Sources"/>
    <s v="Non-tribal"/>
    <n v="8"/>
    <x v="4"/>
    <s v="20200253"/>
    <x v="10"/>
    <n v="2.5415000000000001"/>
    <n v="0"/>
    <n v="4.2779999999999996"/>
    <n v="0"/>
    <n v="0"/>
  </r>
  <r>
    <s v="Point Sources"/>
    <s v="Non-tribal"/>
    <n v="8"/>
    <x v="4"/>
    <s v="20200253"/>
    <x v="10"/>
    <n v="2.3000470000000002"/>
    <n v="1.06681"/>
    <n v="2.2829799999999998"/>
    <n v="0"/>
    <n v="0"/>
  </r>
  <r>
    <s v="Point Sources"/>
    <s v="Non-tribal"/>
    <n v="8"/>
    <x v="4"/>
    <s v="20200253"/>
    <x v="10"/>
    <n v="0"/>
    <n v="0"/>
    <n v="0"/>
    <n v="6.8999999999999997E-4"/>
    <n v="1.15E-2"/>
  </r>
  <r>
    <s v="Point Sources"/>
    <s v="Non-tribal"/>
    <n v="8"/>
    <x v="4"/>
    <s v="20200253"/>
    <x v="10"/>
    <n v="2.5415000000000001"/>
    <n v="0"/>
    <n v="4.2779999999999996"/>
    <n v="0"/>
    <n v="0"/>
  </r>
  <r>
    <s v="Point Sources"/>
    <s v="Non-tribal"/>
    <n v="8"/>
    <x v="4"/>
    <s v="20200253"/>
    <x v="10"/>
    <n v="0"/>
    <n v="0"/>
    <n v="0"/>
    <n v="6.8999999999999997E-4"/>
    <n v="1.15E-2"/>
  </r>
  <r>
    <s v="Point Sources"/>
    <s v="Non-tribal"/>
    <n v="8"/>
    <x v="4"/>
    <s v="20200253"/>
    <x v="10"/>
    <n v="2.5415000000000001"/>
    <n v="0"/>
    <n v="4.2779999999999996"/>
    <n v="0"/>
    <n v="0"/>
  </r>
  <r>
    <s v="Point Sources"/>
    <s v="Non-tribal"/>
    <n v="8"/>
    <x v="4"/>
    <s v="40400315"/>
    <x v="16"/>
    <n v="0"/>
    <n v="4.8948900000000002"/>
    <n v="0"/>
    <n v="0"/>
    <n v="0"/>
  </r>
  <r>
    <s v="Point Sources"/>
    <s v="Non-tribal"/>
    <n v="8"/>
    <x v="4"/>
    <s v="20200253"/>
    <x v="10"/>
    <n v="0"/>
    <n v="0"/>
    <n v="0"/>
    <n v="0"/>
    <n v="0.14052799999999999"/>
  </r>
  <r>
    <s v="Point Sources"/>
    <s v="Non-tribal"/>
    <n v="8"/>
    <x v="4"/>
    <s v="40400315"/>
    <x v="16"/>
    <n v="0"/>
    <n v="7.8497999999999998E-2"/>
    <n v="0"/>
    <n v="0"/>
    <n v="0"/>
  </r>
  <r>
    <s v="Point Sources"/>
    <s v="Non-tribal"/>
    <n v="8"/>
    <x v="4"/>
    <s v="20200253"/>
    <x v="10"/>
    <n v="1.9578469999999999"/>
    <n v="1.3784879999999999"/>
    <n v="3.9483239999999999"/>
    <n v="0"/>
    <n v="0"/>
  </r>
  <r>
    <s v="Point Sources"/>
    <s v="Non-tribal"/>
    <n v="8"/>
    <x v="4"/>
    <s v="40600132"/>
    <x v="15"/>
    <n v="0"/>
    <n v="6.5409119999999996"/>
    <n v="0"/>
    <n v="0"/>
    <n v="0"/>
  </r>
  <r>
    <s v="Point Sources"/>
    <s v="Non-tribal"/>
    <n v="8"/>
    <x v="4"/>
    <s v="20200253"/>
    <x v="10"/>
    <n v="0"/>
    <n v="0"/>
    <n v="0"/>
    <n v="0"/>
    <n v="0.01"/>
  </r>
  <r>
    <s v="Point Sources"/>
    <s v="Non-tribal"/>
    <n v="8"/>
    <x v="4"/>
    <s v="20200253"/>
    <x v="10"/>
    <n v="2.0287799999999998"/>
    <n v="2.7172999999999999E-2"/>
    <n v="3.4149600000000002"/>
    <n v="0"/>
    <n v="0"/>
  </r>
  <r>
    <s v="Point Sources"/>
    <s v="Non-tribal"/>
    <n v="8"/>
    <x v="4"/>
    <s v="20200253"/>
    <x v="10"/>
    <n v="0"/>
    <n v="0"/>
    <n v="0"/>
    <n v="6.8999999999999997E-4"/>
    <n v="1.15E-2"/>
  </r>
  <r>
    <s v="Point Sources"/>
    <s v="Non-tribal"/>
    <n v="8"/>
    <x v="4"/>
    <s v="20200253"/>
    <x v="10"/>
    <n v="2.5415000000000001"/>
    <n v="0"/>
    <n v="4.2779999999999996"/>
    <n v="0"/>
    <n v="0"/>
  </r>
  <r>
    <s v="Point Sources"/>
    <s v="Non-tribal"/>
    <n v="8"/>
    <x v="4"/>
    <s v="20200253"/>
    <x v="10"/>
    <n v="0"/>
    <n v="0"/>
    <n v="0"/>
    <n v="6.8999999999999997E-4"/>
    <n v="1.15E-2"/>
  </r>
  <r>
    <s v="Point Sources"/>
    <s v="Non-tribal"/>
    <n v="8"/>
    <x v="4"/>
    <s v="20200253"/>
    <x v="10"/>
    <n v="2.5415000000000001"/>
    <n v="0"/>
    <n v="4.2779999999999996"/>
    <n v="0"/>
    <n v="0"/>
  </r>
  <r>
    <s v="Point Sources"/>
    <s v="Non-tribal"/>
    <n v="8"/>
    <x v="4"/>
    <s v="20200253"/>
    <x v="10"/>
    <n v="0"/>
    <n v="0"/>
    <n v="0"/>
    <n v="0"/>
    <n v="0.02"/>
  </r>
  <r>
    <s v="Point Sources"/>
    <s v="Non-tribal"/>
    <n v="8"/>
    <x v="4"/>
    <s v="20200253"/>
    <x v="10"/>
    <n v="0.52324300000000001"/>
    <n v="0"/>
    <n v="3.6061209999999999"/>
    <n v="0"/>
    <n v="0"/>
  </r>
  <r>
    <s v="Point Sources"/>
    <s v="Non-tribal"/>
    <n v="8"/>
    <x v="4"/>
    <s v="40400315"/>
    <x v="16"/>
    <n v="0"/>
    <n v="0.75568199999999996"/>
    <n v="0"/>
    <n v="0"/>
    <n v="0"/>
  </r>
  <r>
    <s v="Point Sources"/>
    <s v="Non-tribal"/>
    <n v="8"/>
    <x v="4"/>
    <s v="20200253"/>
    <x v="10"/>
    <n v="0"/>
    <n v="0"/>
    <n v="0"/>
    <n v="0"/>
    <n v="2.8975000000000001E-2"/>
  </r>
  <r>
    <s v="Point Sources"/>
    <s v="Non-tribal"/>
    <n v="8"/>
    <x v="4"/>
    <s v="20200253"/>
    <x v="10"/>
    <n v="6.7404999999999999"/>
    <n v="9.0279999999999999E-2"/>
    <n v="11.346"/>
    <n v="0"/>
    <n v="0"/>
  </r>
  <r>
    <s v="Point Sources"/>
    <s v="Non-tribal"/>
    <n v="8"/>
    <x v="4"/>
    <s v="20200253"/>
    <x v="10"/>
    <n v="0"/>
    <n v="0"/>
    <n v="0"/>
    <n v="0"/>
    <n v="0"/>
  </r>
  <r>
    <s v="Point Sources"/>
    <s v="Non-tribal"/>
    <n v="8"/>
    <x v="4"/>
    <s v="20200253"/>
    <x v="10"/>
    <n v="1.1058840000000001"/>
    <n v="0.80440999999999996"/>
    <n v="2.3268599999999999"/>
    <n v="0"/>
    <n v="0"/>
  </r>
  <r>
    <s v="Point Sources"/>
    <s v="Non-tribal"/>
    <n v="8"/>
    <x v="4"/>
    <s v="20200253"/>
    <x v="10"/>
    <n v="0"/>
    <n v="0"/>
    <n v="0"/>
    <n v="0"/>
    <n v="6.7544999999999994E-2"/>
  </r>
  <r>
    <s v="Point Sources"/>
    <s v="Non-tribal"/>
    <n v="8"/>
    <x v="4"/>
    <s v="20200253"/>
    <x v="10"/>
    <n v="2.0165660000000001"/>
    <n v="1.4248190000000001"/>
    <n v="4.0709109999999997"/>
    <n v="0"/>
    <n v="0"/>
  </r>
  <r>
    <s v="Point Sources"/>
    <s v="Non-tribal"/>
    <n v="8"/>
    <x v="4"/>
    <s v="20200253"/>
    <x v="10"/>
    <n v="0"/>
    <n v="0"/>
    <n v="0"/>
    <n v="0"/>
    <n v="0.17663100000000001"/>
  </r>
  <r>
    <s v="Point Sources"/>
    <s v="Non-tribal"/>
    <n v="8"/>
    <x v="4"/>
    <s v="20200253"/>
    <x v="10"/>
    <n v="1.959622"/>
    <n v="1.3706"/>
    <n v="3.9159989999999998"/>
    <n v="0"/>
    <n v="0"/>
  </r>
  <r>
    <s v="Point Sources"/>
    <s v="Non-tribal"/>
    <n v="8"/>
    <x v="4"/>
    <s v="40600132"/>
    <x v="15"/>
    <n v="0"/>
    <n v="2.542656"/>
    <n v="0"/>
    <n v="0"/>
    <n v="0"/>
  </r>
  <r>
    <s v="Point Sources"/>
    <s v="Non-tribal"/>
    <n v="8"/>
    <x v="4"/>
    <s v="40400315"/>
    <x v="16"/>
    <n v="0"/>
    <n v="3.1274600000000001"/>
    <n v="0"/>
    <n v="0"/>
    <n v="0"/>
  </r>
  <r>
    <s v="Point Sources"/>
    <s v="Non-tribal"/>
    <n v="8"/>
    <x v="4"/>
    <s v="20200253"/>
    <x v="10"/>
    <n v="0"/>
    <n v="0"/>
    <n v="0"/>
    <n v="0"/>
    <n v="0.13975499999999999"/>
  </r>
  <r>
    <s v="Point Sources"/>
    <s v="Non-tribal"/>
    <n v="8"/>
    <x v="4"/>
    <s v="20200253"/>
    <x v="10"/>
    <n v="1.947079"/>
    <n v="1.370906"/>
    <n v="3.926609"/>
    <n v="0"/>
    <n v="0"/>
  </r>
  <r>
    <s v="Point Sources"/>
    <s v="Non-tribal"/>
    <n v="8"/>
    <x v="4"/>
    <s v="40600132"/>
    <x v="15"/>
    <n v="0"/>
    <n v="2.1999599999999999"/>
    <n v="0"/>
    <n v="0"/>
    <n v="0"/>
  </r>
  <r>
    <s v="Point Sources"/>
    <s v="Non-tribal"/>
    <n v="8"/>
    <x v="4"/>
    <s v="40400315"/>
    <x v="16"/>
    <n v="0"/>
    <n v="8.0100000000000005E-2"/>
    <n v="0"/>
    <n v="0"/>
    <n v="0"/>
  </r>
  <r>
    <s v="Point Sources"/>
    <s v="Non-tribal"/>
    <n v="8"/>
    <x v="4"/>
    <s v="20200253"/>
    <x v="10"/>
    <n v="0"/>
    <n v="0"/>
    <n v="0"/>
    <n v="0"/>
    <n v="8.7345000000000006E-2"/>
  </r>
  <r>
    <s v="Point Sources"/>
    <s v="Non-tribal"/>
    <n v="8"/>
    <x v="4"/>
    <s v="20200253"/>
    <x v="10"/>
    <n v="14.50521"/>
    <n v="0.36263000000000001"/>
    <n v="18.131513000000002"/>
    <n v="0"/>
    <n v="0"/>
  </r>
  <r>
    <s v="Point Sources"/>
    <s v="Non-tribal"/>
    <n v="8"/>
    <x v="4"/>
    <s v="20200252"/>
    <x v="10"/>
    <n v="0"/>
    <n v="0"/>
    <n v="0"/>
    <n v="0"/>
    <n v="0.16081200000000001"/>
  </r>
  <r>
    <s v="Point Sources"/>
    <s v="Non-tribal"/>
    <n v="8"/>
    <x v="4"/>
    <s v="20200252"/>
    <x v="10"/>
    <n v="2.0802360000000002"/>
    <n v="1.4253769999999999"/>
    <n v="4.0708770000000003"/>
    <n v="0"/>
    <n v="0"/>
  </r>
  <r>
    <s v="Point Sources"/>
    <s v="Non-tribal"/>
    <n v="8"/>
    <x v="4"/>
    <s v="20200253"/>
    <x v="10"/>
    <n v="0"/>
    <n v="0"/>
    <n v="0"/>
    <n v="0"/>
    <n v="7.0361000000000007E-2"/>
  </r>
  <r>
    <s v="Point Sources"/>
    <s v="Non-tribal"/>
    <n v="8"/>
    <x v="4"/>
    <s v="20200253"/>
    <x v="10"/>
    <n v="0.88722000000000001"/>
    <n v="0.59618199999999999"/>
    <n v="1.7246699999999999"/>
    <n v="0"/>
    <n v="0"/>
  </r>
  <r>
    <s v="Point Sources"/>
    <s v="Non-tribal"/>
    <n v="8"/>
    <x v="4"/>
    <s v="20200202"/>
    <x v="10"/>
    <n v="0.11804000000000001"/>
    <n v="1.539E-3"/>
    <n v="0.18251999999999999"/>
    <n v="0"/>
    <n v="0"/>
  </r>
  <r>
    <s v="Point Sources"/>
    <s v="Non-tribal"/>
    <n v="8"/>
    <x v="4"/>
    <s v="20200202"/>
    <x v="10"/>
    <n v="371.85"/>
    <n v="11.36"/>
    <n v="52.22"/>
    <n v="0"/>
    <n v="0"/>
  </r>
  <r>
    <s v="Point Sources"/>
    <s v="Non-tribal"/>
    <n v="8"/>
    <x v="4"/>
    <s v="31000301"/>
    <x v="12"/>
    <n v="0"/>
    <n v="68.41"/>
    <n v="0"/>
    <n v="0"/>
    <n v="0"/>
  </r>
  <r>
    <s v="Point Sources"/>
    <s v="Non-tribal"/>
    <n v="8"/>
    <x v="4"/>
    <s v="31088801"/>
    <x v="13"/>
    <n v="0"/>
    <n v="6.23"/>
    <n v="0"/>
    <n v="0"/>
    <n v="0"/>
  </r>
  <r>
    <s v="Point Sources"/>
    <s v="Non-tribal"/>
    <n v="8"/>
    <x v="4"/>
    <s v="10300603"/>
    <x v="11"/>
    <n v="1.22"/>
    <n v="0.24"/>
    <n v="1.46"/>
    <n v="0"/>
    <n v="0"/>
  </r>
  <r>
    <s v="Point Sources"/>
    <s v="Non-tribal"/>
    <n v="8"/>
    <x v="4"/>
    <s v="10300603"/>
    <x v="11"/>
    <n v="1.1000000000000001"/>
    <n v="0.2"/>
    <n v="0.79"/>
    <n v="0"/>
    <n v="0"/>
  </r>
  <r>
    <s v="Point Sources"/>
    <s v="Non-tribal"/>
    <n v="8"/>
    <x v="4"/>
    <s v="31000404"/>
    <x v="11"/>
    <n v="1.1299999999999999"/>
    <n v="0.22"/>
    <n v="0.81"/>
    <n v="0"/>
    <n v="0"/>
  </r>
  <r>
    <s v="Point Sources"/>
    <s v="Non-tribal"/>
    <n v="8"/>
    <x v="4"/>
    <s v="31000205"/>
    <x v="14"/>
    <n v="1.5"/>
    <n v="0.1"/>
    <n v="8.1"/>
    <n v="0"/>
    <n v="0"/>
  </r>
  <r>
    <s v="Point Sources"/>
    <s v="Non-tribal"/>
    <n v="8"/>
    <x v="4"/>
    <s v="10300602"/>
    <x v="11"/>
    <n v="0.39"/>
    <n v="0.24"/>
    <n v="1.4595"/>
    <n v="0"/>
    <n v="0"/>
  </r>
  <r>
    <s v="Point Sources"/>
    <s v="Non-tribal"/>
    <n v="8"/>
    <x v="4"/>
    <s v="31088811"/>
    <x v="13"/>
    <n v="0"/>
    <n v="24.95"/>
    <n v="0"/>
    <n v="0"/>
    <n v="0"/>
  </r>
  <r>
    <s v="Point Sources"/>
    <s v="Non-tribal"/>
    <n v="8"/>
    <x v="4"/>
    <s v="31000199"/>
    <x v="17"/>
    <n v="0"/>
    <n v="27.37"/>
    <n v="0"/>
    <n v="0"/>
    <n v="0"/>
  </r>
  <r>
    <s v="Point Sources"/>
    <s v="Non-tribal"/>
    <n v="8"/>
    <x v="4"/>
    <s v="31000132"/>
    <x v="16"/>
    <n v="0"/>
    <n v="1.53"/>
    <n v="0"/>
    <n v="0"/>
    <n v="0"/>
  </r>
  <r>
    <s v="Point Sources"/>
    <s v="Non-tribal"/>
    <n v="8"/>
    <x v="4"/>
    <s v="50410722"/>
    <x v="17"/>
    <n v="0"/>
    <n v="3.8"/>
    <n v="0"/>
    <n v="0"/>
    <n v="0"/>
  </r>
  <r>
    <s v="Point Sources"/>
    <s v="Non-tribal"/>
    <n v="8"/>
    <x v="4"/>
    <s v="20200202"/>
    <x v="10"/>
    <n v="20.374210000000001"/>
    <n v="0.13"/>
    <n v="5.0935519999999999"/>
    <n v="0"/>
    <n v="0"/>
  </r>
  <r>
    <s v="Point Sources"/>
    <s v="Non-tribal"/>
    <n v="8"/>
    <x v="4"/>
    <s v="20200201"/>
    <x v="10"/>
    <n v="17.411013000000001"/>
    <n v="0.17"/>
    <n v="2.7857620000000001"/>
    <n v="0"/>
    <n v="0"/>
  </r>
  <r>
    <s v="Point Sources"/>
    <s v="Non-tribal"/>
    <n v="8"/>
    <x v="4"/>
    <s v="20200201"/>
    <x v="10"/>
    <n v="6.6901590000000004"/>
    <n v="0.13"/>
    <n v="8.0281909999999996"/>
    <n v="0"/>
    <n v="0"/>
  </r>
  <r>
    <s v="Point Sources"/>
    <s v="Non-tribal"/>
    <n v="8"/>
    <x v="4"/>
    <s v="31000301"/>
    <x v="12"/>
    <n v="0"/>
    <n v="10.449987"/>
    <n v="0"/>
    <n v="0"/>
    <n v="0"/>
  </r>
  <r>
    <s v="Point Sources"/>
    <s v="Non-tribal"/>
    <n v="8"/>
    <x v="4"/>
    <s v="20200253"/>
    <x v="10"/>
    <n v="12.8"/>
    <n v="1.3"/>
    <n v="19.2"/>
    <n v="0"/>
    <n v="0"/>
  </r>
  <r>
    <s v="Point Sources"/>
    <s v="Non-tribal"/>
    <n v="8"/>
    <x v="4"/>
    <s v="31000199"/>
    <x v="17"/>
    <n v="0"/>
    <n v="0.14000000000000001"/>
    <n v="0"/>
    <n v="0"/>
    <n v="0"/>
  </r>
  <r>
    <s v="Point Sources"/>
    <s v="Non-tribal"/>
    <n v="8"/>
    <x v="4"/>
    <s v="20200202"/>
    <x v="10"/>
    <n v="19.779353"/>
    <n v="0.139066"/>
    <n v="17.477222999999999"/>
    <n v="0"/>
    <n v="0"/>
  </r>
  <r>
    <s v="Point Sources"/>
    <s v="Non-tribal"/>
    <n v="8"/>
    <x v="4"/>
    <s v="40301117"/>
    <x v="15"/>
    <n v="0"/>
    <n v="3"/>
    <n v="0"/>
    <n v="0"/>
    <n v="0"/>
  </r>
  <r>
    <s v="Point Sources"/>
    <s v="Non-tribal"/>
    <n v="8"/>
    <x v="4"/>
    <s v="20200252"/>
    <x v="10"/>
    <n v="2.1"/>
    <n v="0.4"/>
    <n v="0.42"/>
    <n v="0"/>
    <n v="0"/>
  </r>
  <r>
    <s v="Point Sources"/>
    <s v="Non-tribal"/>
    <n v="8"/>
    <x v="4"/>
    <s v="31000302"/>
    <x v="12"/>
    <n v="0"/>
    <n v="6.72"/>
    <n v="0"/>
    <n v="0"/>
    <n v="0"/>
  </r>
  <r>
    <s v="Point Sources"/>
    <s v="Non-tribal"/>
    <n v="8"/>
    <x v="4"/>
    <s v="31088801"/>
    <x v="13"/>
    <n v="0"/>
    <n v="1.2806500000000001"/>
    <n v="0"/>
    <n v="0"/>
    <n v="0"/>
  </r>
  <r>
    <s v="Point Sources"/>
    <s v="Non-tribal"/>
    <n v="8"/>
    <x v="4"/>
    <s v="20200253"/>
    <x v="10"/>
    <n v="8.5"/>
    <n v="0.03"/>
    <n v="0.72"/>
    <n v="0"/>
    <n v="0"/>
  </r>
  <r>
    <s v="Point Sources"/>
    <s v="Non-tribal"/>
    <n v="8"/>
    <x v="4"/>
    <s v="20200254"/>
    <x v="10"/>
    <n v="1"/>
    <n v="0.1"/>
    <n v="0.15"/>
    <n v="0"/>
    <n v="0"/>
  </r>
  <r>
    <s v="Point Sources"/>
    <s v="Non-tribal"/>
    <n v="8"/>
    <x v="4"/>
    <s v="20200253"/>
    <x v="10"/>
    <n v="3"/>
    <n v="0.2"/>
    <n v="0.4"/>
    <n v="0"/>
    <n v="0"/>
  </r>
  <r>
    <s v="Point Sources"/>
    <s v="Non-tribal"/>
    <n v="8"/>
    <x v="4"/>
    <s v="20200253"/>
    <x v="10"/>
    <n v="3.6785450000000002"/>
    <n v="4.9269E-2"/>
    <n v="6.1919399999999998"/>
    <n v="0"/>
    <n v="0"/>
  </r>
  <r>
    <s v="Point Sources"/>
    <s v="Non-tribal"/>
    <n v="8"/>
    <x v="4"/>
    <s v="20200253"/>
    <x v="10"/>
    <n v="4.5999999999999996"/>
    <n v="0.3"/>
    <n v="0.6"/>
    <n v="0"/>
    <n v="0"/>
  </r>
  <r>
    <s v="Point Sources"/>
    <s v="Non-tribal"/>
    <n v="8"/>
    <x v="4"/>
    <s v="20200254"/>
    <x v="10"/>
    <n v="14.1"/>
    <n v="0.62"/>
    <n v="14.1"/>
    <n v="0"/>
    <n v="0"/>
  </r>
  <r>
    <s v="Point Sources"/>
    <s v="Non-tribal"/>
    <n v="8"/>
    <x v="4"/>
    <s v="20200254"/>
    <x v="10"/>
    <n v="26"/>
    <n v="5.2"/>
    <n v="26"/>
    <n v="0"/>
    <n v="0"/>
  </r>
  <r>
    <s v="Point Sources"/>
    <s v="Non-tribal"/>
    <n v="8"/>
    <x v="4"/>
    <s v="20200201"/>
    <x v="10"/>
    <n v="22.83"/>
    <n v="2.97"/>
    <n v="5.73"/>
    <n v="0"/>
    <n v="0"/>
  </r>
  <r>
    <s v="Point Sources"/>
    <s v="Non-tribal"/>
    <n v="8"/>
    <x v="4"/>
    <s v="31000227"/>
    <x v="12"/>
    <n v="0"/>
    <n v="15.27"/>
    <n v="0"/>
    <n v="0"/>
    <n v="0"/>
  </r>
  <r>
    <s v="Point Sources"/>
    <s v="Non-tribal"/>
    <n v="8"/>
    <x v="4"/>
    <s v="31000220"/>
    <x v="13"/>
    <n v="0"/>
    <n v="13.7"/>
    <n v="0"/>
    <n v="0"/>
    <n v="0"/>
  </r>
  <r>
    <s v="Point Sources"/>
    <s v="Non-tribal"/>
    <n v="8"/>
    <x v="4"/>
    <s v="31000220"/>
    <x v="13"/>
    <n v="0"/>
    <n v="11.4"/>
    <n v="0"/>
    <n v="0"/>
    <n v="0"/>
  </r>
  <r>
    <s v="Point Sources"/>
    <s v="Non-tribal"/>
    <n v="8"/>
    <x v="4"/>
    <s v="40400302"/>
    <x v="16"/>
    <n v="0"/>
    <n v="3.89975"/>
    <n v="0"/>
    <n v="0"/>
    <n v="0"/>
  </r>
  <r>
    <s v="Point Sources"/>
    <s v="Non-tribal"/>
    <n v="8"/>
    <x v="4"/>
    <s v="31000199"/>
    <x v="17"/>
    <n v="0"/>
    <n v="0.28000000000000003"/>
    <n v="0"/>
    <n v="0"/>
    <n v="0"/>
  </r>
  <r>
    <s v="Point Sources"/>
    <s v="Non-tribal"/>
    <n v="8"/>
    <x v="4"/>
    <s v="31000199"/>
    <x v="17"/>
    <n v="0"/>
    <n v="5.6"/>
    <n v="0"/>
    <n v="0"/>
    <n v="0"/>
  </r>
  <r>
    <s v="Point Sources"/>
    <s v="Non-tribal"/>
    <n v="8"/>
    <x v="4"/>
    <s v="40400315"/>
    <x v="16"/>
    <n v="0"/>
    <n v="1.323199"/>
    <n v="0"/>
    <n v="0"/>
    <n v="0"/>
  </r>
  <r>
    <s v="Point Sources"/>
    <s v="Non-tribal"/>
    <n v="8"/>
    <x v="4"/>
    <s v="40400315"/>
    <x v="16"/>
    <n v="0"/>
    <n v="2.0285859999999998"/>
    <n v="0"/>
    <n v="0"/>
    <n v="0"/>
  </r>
  <r>
    <s v="Point Sources"/>
    <s v="Non-tribal"/>
    <n v="8"/>
    <x v="4"/>
    <s v="40400315"/>
    <x v="16"/>
    <n v="0"/>
    <n v="9.7899999999999991"/>
    <n v="0"/>
    <n v="0"/>
    <n v="0"/>
  </r>
  <r>
    <s v="Point Sources"/>
    <s v="Non-tribal"/>
    <n v="8"/>
    <x v="4"/>
    <s v="20200253"/>
    <x v="10"/>
    <n v="1.7832920000000001"/>
    <n v="0.52688100000000004"/>
    <n v="1.337469"/>
    <n v="0"/>
    <n v="0"/>
  </r>
  <r>
    <s v="Point Sources"/>
    <s v="Non-tribal"/>
    <n v="8"/>
    <x v="4"/>
    <s v="20200253"/>
    <x v="10"/>
    <n v="1.69"/>
    <n v="2.18E-2"/>
    <n v="2.7399990000000001"/>
    <n v="0"/>
    <n v="0"/>
  </r>
  <r>
    <s v="Point Sources"/>
    <s v="Non-tribal"/>
    <n v="8"/>
    <x v="4"/>
    <s v="40400315"/>
    <x v="16"/>
    <n v="0"/>
    <n v="3.3633989999999998"/>
    <n v="0"/>
    <n v="0"/>
    <n v="0"/>
  </r>
  <r>
    <s v="Point Sources"/>
    <s v="Non-tribal"/>
    <n v="8"/>
    <x v="4"/>
    <s v="20200202"/>
    <x v="10"/>
    <n v="2.4999980000000002"/>
    <n v="0.6"/>
    <n v="1.0000009999999999"/>
    <n v="0"/>
    <n v="0"/>
  </r>
  <r>
    <s v="Point Sources"/>
    <s v="Non-tribal"/>
    <n v="8"/>
    <x v="4"/>
    <s v="20200253"/>
    <x v="10"/>
    <n v="1.232456"/>
    <n v="0.36413299999999998"/>
    <n v="0.92433799999999999"/>
    <n v="0"/>
    <n v="0"/>
  </r>
  <r>
    <s v="Point Sources"/>
    <s v="Non-tribal"/>
    <n v="8"/>
    <x v="4"/>
    <s v="40600132"/>
    <x v="15"/>
    <n v="0"/>
    <n v="11.686500000000001"/>
    <n v="0"/>
    <n v="0"/>
    <n v="0"/>
  </r>
  <r>
    <s v="Point Sources"/>
    <s v="Non-tribal"/>
    <n v="8"/>
    <x v="4"/>
    <s v="20200253"/>
    <x v="10"/>
    <n v="2.2000000000000002"/>
    <n v="0.1"/>
    <n v="3.7"/>
    <n v="0"/>
    <n v="0"/>
  </r>
  <r>
    <s v="Point Sources"/>
    <s v="Non-tribal"/>
    <n v="8"/>
    <x v="4"/>
    <s v="20200253"/>
    <x v="10"/>
    <n v="1.8387199999999999"/>
    <n v="2.4627E-2"/>
    <n v="3.09504"/>
    <n v="0"/>
    <n v="0"/>
  </r>
  <r>
    <s v="Point Sources"/>
    <s v="Non-tribal"/>
    <n v="8"/>
    <x v="4"/>
    <s v="20200253"/>
    <x v="10"/>
    <n v="3.25"/>
    <n v="0.42"/>
    <n v="2.38"/>
    <n v="0"/>
    <n v="0"/>
  </r>
  <r>
    <s v="Point Sources"/>
    <s v="Non-tribal"/>
    <n v="8"/>
    <x v="4"/>
    <s v="40400315"/>
    <x v="16"/>
    <n v="0"/>
    <n v="1.1590210000000001"/>
    <n v="0"/>
    <n v="0"/>
    <n v="0"/>
  </r>
  <r>
    <s v="Point Sources"/>
    <s v="Non-tribal"/>
    <n v="8"/>
    <x v="4"/>
    <s v="40400315"/>
    <x v="16"/>
    <n v="0"/>
    <n v="2.2250000000000001"/>
    <n v="0"/>
    <n v="0"/>
    <n v="0"/>
  </r>
  <r>
    <s v="Point Sources"/>
    <s v="Non-tribal"/>
    <n v="8"/>
    <x v="4"/>
    <s v="20200253"/>
    <x v="10"/>
    <n v="2.464912"/>
    <n v="0.72826599999999997"/>
    <n v="1.848676"/>
    <n v="0"/>
    <n v="0"/>
  </r>
  <r>
    <s v="Point Sources"/>
    <s v="Non-tribal"/>
    <n v="8"/>
    <x v="4"/>
    <s v="20200253"/>
    <x v="10"/>
    <n v="7.3099259999999999"/>
    <n v="0.23966999999999999"/>
    <n v="8.2641659999999995"/>
    <n v="0"/>
    <n v="0"/>
  </r>
  <r>
    <s v="Point Sources"/>
    <s v="Non-tribal"/>
    <n v="8"/>
    <x v="4"/>
    <s v="20200253"/>
    <x v="10"/>
    <n v="1.7"/>
    <n v="0.5"/>
    <n v="1.3"/>
    <n v="0"/>
    <n v="0"/>
  </r>
  <r>
    <s v="Point Sources"/>
    <s v="Non-tribal"/>
    <n v="8"/>
    <x v="4"/>
    <s v="20200253"/>
    <x v="10"/>
    <n v="2.2001819999999999"/>
    <n v="9.5794000000000004E-2"/>
    <n v="3.6927129999999999"/>
    <n v="0"/>
    <n v="0"/>
  </r>
  <r>
    <s v="Point Sources"/>
    <s v="Non-tribal"/>
    <n v="8"/>
    <x v="4"/>
    <s v="40400315"/>
    <x v="16"/>
    <n v="0"/>
    <n v="3.310066"/>
    <n v="0"/>
    <n v="0"/>
    <n v="0"/>
  </r>
  <r>
    <s v="Point Sources"/>
    <s v="Non-tribal"/>
    <n v="8"/>
    <x v="4"/>
    <s v="20200253"/>
    <x v="10"/>
    <n v="7.3099259999999999"/>
    <n v="0.23966999999999999"/>
    <n v="8.2641659999999995"/>
    <n v="0"/>
    <n v="0"/>
  </r>
  <r>
    <s v="Point Sources"/>
    <s v="Non-tribal"/>
    <n v="8"/>
    <x v="4"/>
    <s v="20200253"/>
    <x v="10"/>
    <n v="1.8387199999999999"/>
    <n v="2.4627E-2"/>
    <n v="3.09504"/>
    <n v="0"/>
    <n v="0"/>
  </r>
  <r>
    <s v="Point Sources"/>
    <s v="Non-tribal"/>
    <n v="8"/>
    <x v="4"/>
    <s v="20200253"/>
    <x v="10"/>
    <n v="1.8387199999999999"/>
    <n v="2.4627E-2"/>
    <n v="3.09504"/>
    <n v="0"/>
    <n v="0"/>
  </r>
  <r>
    <s v="Point Sources"/>
    <s v="Non-tribal"/>
    <n v="8"/>
    <x v="4"/>
    <s v="40400315"/>
    <x v="16"/>
    <n v="0"/>
    <n v="9.9998149999999999"/>
    <n v="0"/>
    <n v="0"/>
    <n v="0"/>
  </r>
  <r>
    <s v="Point Sources"/>
    <s v="Non-tribal"/>
    <n v="8"/>
    <x v="4"/>
    <s v="20200253"/>
    <x v="10"/>
    <n v="1.0289950000000001"/>
    <n v="0.13320299999999999"/>
    <n v="2.2258270000000002"/>
    <n v="0"/>
    <n v="0"/>
  </r>
  <r>
    <s v="Point Sources"/>
    <s v="Non-tribal"/>
    <n v="8"/>
    <x v="4"/>
    <s v="40400315"/>
    <x v="16"/>
    <n v="0"/>
    <n v="9.9998149999999999"/>
    <n v="0"/>
    <n v="0"/>
    <n v="0"/>
  </r>
  <r>
    <s v="Point Sources"/>
    <s v="Non-tribal"/>
    <n v="8"/>
    <x v="4"/>
    <s v="20200253"/>
    <x v="10"/>
    <n v="1.232456"/>
    <n v="0.36413299999999998"/>
    <n v="0.92433799999999999"/>
    <n v="0"/>
    <n v="0"/>
  </r>
  <r>
    <s v="Point Sources"/>
    <s v="Non-tribal"/>
    <n v="8"/>
    <x v="4"/>
    <s v="40400315"/>
    <x v="16"/>
    <n v="0"/>
    <n v="17.8"/>
    <n v="0"/>
    <n v="0"/>
    <n v="0"/>
  </r>
  <r>
    <s v="Point Sources"/>
    <s v="Non-tribal"/>
    <n v="8"/>
    <x v="4"/>
    <s v="20200254"/>
    <x v="10"/>
    <n v="1.1599999999999999"/>
    <n v="0.28000000000000003"/>
    <n v="2.33"/>
    <n v="0"/>
    <n v="0"/>
  </r>
  <r>
    <s v="Point Sources"/>
    <s v="Non-tribal"/>
    <n v="8"/>
    <x v="4"/>
    <s v="40400315"/>
    <x v="16"/>
    <n v="0"/>
    <n v="2.6147309999999999"/>
    <n v="0"/>
    <n v="0"/>
    <n v="0"/>
  </r>
  <r>
    <s v="Point Sources"/>
    <s v="Non-tribal"/>
    <n v="8"/>
    <x v="4"/>
    <s v="40400315"/>
    <x v="16"/>
    <n v="0"/>
    <n v="4.6278959999999998"/>
    <n v="0"/>
    <n v="0"/>
    <n v="0"/>
  </r>
  <r>
    <s v="Point Sources"/>
    <s v="Non-tribal"/>
    <n v="8"/>
    <x v="4"/>
    <s v="40400315"/>
    <x v="16"/>
    <n v="0"/>
    <n v="6.6748529999999997"/>
    <n v="0"/>
    <n v="0"/>
    <n v="0"/>
  </r>
  <r>
    <s v="Point Sources"/>
    <s v="Non-tribal"/>
    <n v="8"/>
    <x v="4"/>
    <s v="31000130"/>
    <x v="13"/>
    <n v="0"/>
    <n v="5.38"/>
    <n v="0"/>
    <n v="0"/>
    <n v="0"/>
  </r>
  <r>
    <s v="Point Sources"/>
    <s v="Non-tribal"/>
    <n v="8"/>
    <x v="4"/>
    <s v="20200253"/>
    <x v="10"/>
    <n v="3.14262"/>
    <n v="4.2091000000000003E-2"/>
    <n v="5.2898399999999999"/>
    <n v="0"/>
    <n v="0"/>
  </r>
  <r>
    <s v="Point Sources"/>
    <s v="Non-tribal"/>
    <n v="8"/>
    <x v="4"/>
    <s v="40400315"/>
    <x v="16"/>
    <n v="0"/>
    <n v="19.739498999999999"/>
    <n v="0"/>
    <n v="0"/>
    <n v="0"/>
  </r>
  <r>
    <s v="Point Sources"/>
    <s v="Non-tribal"/>
    <n v="8"/>
    <x v="4"/>
    <s v="20200102"/>
    <x v="10"/>
    <n v="6.66"/>
    <n v="0.97"/>
    <n v="8.2100000000000009"/>
    <n v="0"/>
    <n v="0"/>
  </r>
  <r>
    <s v="Point Sources"/>
    <s v="Non-tribal"/>
    <n v="8"/>
    <x v="4"/>
    <s v="20200102"/>
    <x v="10"/>
    <n v="3.66"/>
    <n v="0.59"/>
    <n v="1.64"/>
    <n v="0"/>
    <n v="0"/>
  </r>
  <r>
    <s v="Point Sources"/>
    <s v="Non-tribal"/>
    <n v="8"/>
    <x v="4"/>
    <s v="20200253"/>
    <x v="10"/>
    <n v="3.14262"/>
    <n v="4.2091000000000003E-2"/>
    <n v="5.2866799999999996"/>
    <n v="0"/>
    <n v="0"/>
  </r>
  <r>
    <s v="Point Sources"/>
    <s v="Non-tribal"/>
    <n v="8"/>
    <x v="4"/>
    <s v="40400315"/>
    <x v="16"/>
    <n v="0"/>
    <n v="3.3108"/>
    <n v="0"/>
    <n v="0"/>
    <n v="0"/>
  </r>
  <r>
    <s v="Point Sources"/>
    <s v="Non-tribal"/>
    <n v="8"/>
    <x v="4"/>
    <s v="40400315"/>
    <x v="16"/>
    <n v="0"/>
    <n v="2.4312490000000002"/>
    <n v="0"/>
    <n v="0"/>
    <n v="0"/>
  </r>
  <r>
    <s v="Point Sources"/>
    <s v="Non-tribal"/>
    <n v="8"/>
    <x v="4"/>
    <s v="31000220"/>
    <x v="13"/>
    <n v="0"/>
    <n v="4.75"/>
    <n v="0"/>
    <n v="0"/>
    <n v="0"/>
  </r>
  <r>
    <s v="Point Sources"/>
    <s v="Non-tribal"/>
    <n v="8"/>
    <x v="4"/>
    <s v="40400315"/>
    <x v="16"/>
    <n v="0"/>
    <n v="1.8217410000000001"/>
    <n v="0"/>
    <n v="0"/>
    <n v="0"/>
  </r>
  <r>
    <s v="Point Sources"/>
    <s v="Non-tribal"/>
    <n v="8"/>
    <x v="4"/>
    <s v="20200253"/>
    <x v="10"/>
    <n v="3.14262"/>
    <n v="4.2091000000000003E-2"/>
    <n v="5.2898399999999999"/>
    <n v="0"/>
    <n v="0"/>
  </r>
  <r>
    <s v="Point Sources"/>
    <s v="Non-tribal"/>
    <n v="8"/>
    <x v="4"/>
    <s v="40400315"/>
    <x v="16"/>
    <n v="0"/>
    <n v="16.02"/>
    <n v="0"/>
    <n v="0"/>
    <n v="0"/>
  </r>
  <r>
    <s v="Point Sources"/>
    <s v="Non-tribal"/>
    <n v="8"/>
    <x v="4"/>
    <s v="20200253"/>
    <x v="10"/>
    <n v="0.52324300000000001"/>
    <n v="0"/>
    <n v="3.6061209999999999"/>
    <n v="0"/>
    <n v="0"/>
  </r>
  <r>
    <s v="Point Sources"/>
    <s v="Non-tribal"/>
    <n v="8"/>
    <x v="4"/>
    <s v="40400315"/>
    <x v="16"/>
    <n v="0"/>
    <n v="3.788017"/>
    <n v="0"/>
    <n v="0"/>
    <n v="0"/>
  </r>
  <r>
    <s v="Point Sources"/>
    <s v="Non-tribal"/>
    <n v="8"/>
    <x v="4"/>
    <s v="40400315"/>
    <x v="16"/>
    <n v="0"/>
    <n v="9.9998149999999999"/>
    <n v="0"/>
    <n v="0"/>
    <n v="0"/>
  </r>
  <r>
    <s v="Point Sources"/>
    <s v="Non-tribal"/>
    <n v="8"/>
    <x v="4"/>
    <s v="20200253"/>
    <x v="10"/>
    <n v="2.5415000000000001"/>
    <n v="0"/>
    <n v="4.2779999999999996"/>
    <n v="0"/>
    <n v="0"/>
  </r>
  <r>
    <s v="Point Sources"/>
    <s v="Non-tribal"/>
    <n v="8"/>
    <x v="4"/>
    <s v="40400315"/>
    <x v="16"/>
    <n v="0"/>
    <n v="4.8948900000000002"/>
    <n v="0"/>
    <n v="0"/>
    <n v="0"/>
  </r>
  <r>
    <s v="Point Sources"/>
    <s v="Non-tribal"/>
    <n v="8"/>
    <x v="4"/>
    <s v="31088801"/>
    <x v="13"/>
    <n v="0"/>
    <n v="2.56"/>
    <n v="0"/>
    <n v="0"/>
    <n v="0"/>
  </r>
  <r>
    <s v="Point Sources"/>
    <s v="Non-tribal"/>
    <n v="8"/>
    <x v="4"/>
    <s v="40400315"/>
    <x v="16"/>
    <n v="0"/>
    <n v="1.46875"/>
    <n v="0"/>
    <n v="0"/>
    <n v="0"/>
  </r>
  <r>
    <s v="Point Sources"/>
    <s v="Non-tribal"/>
    <n v="8"/>
    <x v="4"/>
    <s v="30600402"/>
    <x v="19"/>
    <n v="0"/>
    <n v="71.316000000000003"/>
    <n v="0"/>
    <n v="0"/>
    <n v="0"/>
  </r>
  <r>
    <s v="Point Sources"/>
    <s v="Non-tribal"/>
    <n v="8"/>
    <x v="4"/>
    <s v="31088801"/>
    <x v="13"/>
    <n v="0"/>
    <n v="8.1199999999999992"/>
    <n v="0"/>
    <n v="0"/>
    <n v="0"/>
  </r>
  <r>
    <s v="Point Sources"/>
    <s v="Non-tribal"/>
    <n v="8"/>
    <x v="4"/>
    <s v="30600402"/>
    <x v="19"/>
    <n v="0"/>
    <n v="3.72"/>
    <n v="0"/>
    <n v="0"/>
    <n v="0"/>
  </r>
  <r>
    <s v="Point Sources"/>
    <s v="Non-tribal"/>
    <n v="8"/>
    <x v="4"/>
    <s v="30600801"/>
    <x v="13"/>
    <n v="0"/>
    <n v="5.4"/>
    <n v="0"/>
    <n v="0"/>
    <n v="0"/>
  </r>
  <r>
    <s v="Point Sources"/>
    <s v="Non-tribal"/>
    <n v="8"/>
    <x v="4"/>
    <s v="30600402"/>
    <x v="19"/>
    <n v="0"/>
    <n v="0.7"/>
    <n v="0"/>
    <n v="0"/>
    <n v="0"/>
  </r>
  <r>
    <s v="Point Sources"/>
    <s v="Non-tribal"/>
    <n v="8"/>
    <x v="4"/>
    <s v="30600801"/>
    <x v="13"/>
    <n v="0"/>
    <n v="0.06"/>
    <n v="0"/>
    <n v="0"/>
    <n v="0"/>
  </r>
  <r>
    <s v="Point Sources"/>
    <s v="Non-tribal"/>
    <n v="8"/>
    <x v="4"/>
    <s v="40400315"/>
    <x v="16"/>
    <n v="0"/>
    <n v="16.8"/>
    <n v="0"/>
    <n v="0"/>
    <n v="0"/>
  </r>
  <r>
    <s v="Point Sources"/>
    <s v="Non-tribal"/>
    <n v="8"/>
    <x v="4"/>
    <s v="40400315"/>
    <x v="16"/>
    <n v="0"/>
    <n v="18.399999999999999"/>
    <n v="0"/>
    <n v="0"/>
    <n v="0"/>
  </r>
  <r>
    <s v="Point Sources"/>
    <s v="Non-tribal"/>
    <n v="8"/>
    <x v="4"/>
    <s v="40400315"/>
    <x v="16"/>
    <n v="0"/>
    <n v="10.4"/>
    <n v="0"/>
    <n v="0"/>
    <n v="0"/>
  </r>
  <r>
    <s v="Point Sources"/>
    <s v="Non-tribal"/>
    <n v="8"/>
    <x v="4"/>
    <s v="40400315"/>
    <x v="16"/>
    <n v="0"/>
    <n v="6"/>
    <n v="0"/>
    <n v="0"/>
    <n v="0"/>
  </r>
  <r>
    <s v="Point Sources"/>
    <s v="Non-tribal"/>
    <n v="8"/>
    <x v="4"/>
    <s v="40400315"/>
    <x v="16"/>
    <n v="0"/>
    <n v="8.4"/>
    <n v="0"/>
    <n v="0"/>
    <n v="0"/>
  </r>
  <r>
    <s v="Point Sources"/>
    <s v="Non-tribal"/>
    <n v="8"/>
    <x v="4"/>
    <s v="40400315"/>
    <x v="16"/>
    <n v="0"/>
    <n v="14.3"/>
    <n v="0"/>
    <n v="0"/>
    <n v="0"/>
  </r>
  <r>
    <s v="Point Sources"/>
    <s v="Non-tribal"/>
    <n v="8"/>
    <x v="4"/>
    <s v="40400315"/>
    <x v="16"/>
    <n v="0"/>
    <n v="84"/>
    <n v="0"/>
    <n v="0"/>
    <n v="0"/>
  </r>
  <r>
    <s v="Point Sources"/>
    <s v="Non-tribal"/>
    <n v="8"/>
    <x v="4"/>
    <s v="40400315"/>
    <x v="16"/>
    <n v="0"/>
    <n v="71.2"/>
    <n v="0"/>
    <n v="0"/>
    <n v="0"/>
  </r>
  <r>
    <s v="Point Sources"/>
    <s v="Non-tribal"/>
    <n v="8"/>
    <x v="4"/>
    <s v="40400315"/>
    <x v="16"/>
    <n v="0"/>
    <n v="79.22"/>
    <n v="0"/>
    <n v="0"/>
    <n v="0"/>
  </r>
  <r>
    <s v="Point Sources"/>
    <s v="Non-tribal"/>
    <n v="8"/>
    <x v="4"/>
    <s v="40400315"/>
    <x v="16"/>
    <n v="0"/>
    <n v="98.9"/>
    <n v="0"/>
    <n v="0"/>
    <n v="0"/>
  </r>
  <r>
    <s v="Point Sources"/>
    <s v="Non-tribal"/>
    <n v="8"/>
    <x v="4"/>
    <s v="40400315"/>
    <x v="16"/>
    <n v="0"/>
    <n v="97.2"/>
    <n v="0"/>
    <n v="0"/>
    <n v="0"/>
  </r>
  <r>
    <s v="Point Sources"/>
    <s v="Non-tribal"/>
    <n v="8"/>
    <x v="4"/>
    <s v="40400315"/>
    <x v="16"/>
    <n v="0"/>
    <n v="83.229614999999995"/>
    <n v="0"/>
    <n v="0"/>
    <n v="0"/>
  </r>
  <r>
    <s v="Point Sources"/>
    <s v="Non-tribal"/>
    <n v="8"/>
    <x v="4"/>
    <s v="40400315"/>
    <x v="16"/>
    <n v="0"/>
    <n v="13.2"/>
    <n v="0"/>
    <n v="0"/>
    <n v="0"/>
  </r>
  <r>
    <s v="Point Sources"/>
    <s v="Non-tribal"/>
    <n v="8"/>
    <x v="4"/>
    <s v="40400315"/>
    <x v="16"/>
    <n v="0"/>
    <n v="15.3"/>
    <n v="0"/>
    <n v="0"/>
    <n v="0"/>
  </r>
  <r>
    <s v="Point Sources"/>
    <s v="Non-tribal"/>
    <n v="8"/>
    <x v="4"/>
    <s v="40400315"/>
    <x v="16"/>
    <n v="0"/>
    <n v="92.252437999999998"/>
    <n v="0"/>
    <n v="0"/>
    <n v="0"/>
  </r>
  <r>
    <s v="Point Sources"/>
    <s v="Non-tribal"/>
    <n v="8"/>
    <x v="4"/>
    <s v="40400315"/>
    <x v="16"/>
    <n v="0"/>
    <n v="82.18"/>
    <n v="0"/>
    <n v="0"/>
    <n v="0"/>
  </r>
  <r>
    <s v="Point Sources"/>
    <s v="Non-tribal"/>
    <n v="8"/>
    <x v="4"/>
    <s v="40400315"/>
    <x v="16"/>
    <n v="0"/>
    <n v="9.9998149999999999"/>
    <n v="0"/>
    <n v="0"/>
    <n v="0"/>
  </r>
  <r>
    <s v="Point Sources"/>
    <s v="Non-tribal"/>
    <n v="8"/>
    <x v="4"/>
    <s v="40400315"/>
    <x v="16"/>
    <n v="0"/>
    <n v="1"/>
    <n v="0"/>
    <n v="0"/>
    <n v="0"/>
  </r>
  <r>
    <s v="Point Sources"/>
    <s v="Non-tribal"/>
    <n v="8"/>
    <x v="4"/>
    <s v="40400315"/>
    <x v="16"/>
    <n v="0"/>
    <n v="8.9"/>
    <n v="0"/>
    <n v="0"/>
    <n v="0"/>
  </r>
  <r>
    <s v="Point Sources"/>
    <s v="Non-tribal"/>
    <n v="8"/>
    <x v="4"/>
    <s v="20200253"/>
    <x v="10"/>
    <n v="5.7925060000000004"/>
    <n v="2.8962530000000002"/>
    <n v="5.7924959999999999"/>
    <n v="0"/>
    <n v="0"/>
  </r>
  <r>
    <s v="Point Sources"/>
    <s v="Non-tribal"/>
    <n v="8"/>
    <x v="4"/>
    <s v="31000220"/>
    <x v="13"/>
    <n v="0"/>
    <n v="6"/>
    <n v="0"/>
    <n v="0"/>
    <n v="0"/>
  </r>
  <r>
    <s v="Point Sources"/>
    <s v="Non-tribal"/>
    <n v="8"/>
    <x v="4"/>
    <s v="40400315"/>
    <x v="16"/>
    <n v="0"/>
    <n v="4.7526000000000002"/>
    <n v="0"/>
    <n v="0"/>
    <n v="0"/>
  </r>
  <r>
    <s v="Point Sources"/>
    <s v="Non-tribal"/>
    <n v="8"/>
    <x v="4"/>
    <s v="31000220"/>
    <x v="13"/>
    <n v="0"/>
    <n v="5.9610000000000003"/>
    <n v="0"/>
    <n v="0"/>
    <n v="0"/>
  </r>
  <r>
    <s v="Point Sources"/>
    <s v="Non-tribal"/>
    <n v="8"/>
    <x v="4"/>
    <s v="40400315"/>
    <x v="16"/>
    <n v="0"/>
    <n v="1.9491000000000001"/>
    <n v="0"/>
    <n v="0"/>
    <n v="0"/>
  </r>
  <r>
    <s v="Point Sources"/>
    <s v="Non-tribal"/>
    <n v="8"/>
    <x v="4"/>
    <s v="31088801"/>
    <x v="13"/>
    <n v="0"/>
    <n v="6.0789999999999997"/>
    <n v="0"/>
    <n v="0"/>
    <n v="0"/>
  </r>
  <r>
    <s v="Point Sources"/>
    <s v="Non-tribal"/>
    <n v="8"/>
    <x v="4"/>
    <s v="40400315"/>
    <x v="16"/>
    <n v="0"/>
    <n v="1.8516030000000001"/>
    <n v="0"/>
    <n v="0"/>
    <n v="0"/>
  </r>
  <r>
    <s v="Point Sources"/>
    <s v="Non-tribal"/>
    <n v="8"/>
    <x v="4"/>
    <s v="31088801"/>
    <x v="13"/>
    <n v="0"/>
    <n v="5.7939999999999996"/>
    <n v="0"/>
    <n v="0"/>
    <n v="0"/>
  </r>
  <r>
    <s v="Point Sources"/>
    <s v="Non-tribal"/>
    <n v="8"/>
    <x v="4"/>
    <s v="40400315"/>
    <x v="16"/>
    <n v="0"/>
    <n v="1.8191189999999999"/>
    <n v="0"/>
    <n v="0"/>
    <n v="0"/>
  </r>
  <r>
    <s v="Point Sources"/>
    <s v="Non-tribal"/>
    <n v="8"/>
    <x v="4"/>
    <s v="31000220"/>
    <x v="13"/>
    <n v="0"/>
    <n v="4.3"/>
    <n v="0"/>
    <n v="0"/>
    <n v="0"/>
  </r>
  <r>
    <s v="Point Sources"/>
    <s v="Non-tribal"/>
    <n v="8"/>
    <x v="4"/>
    <s v="31088801"/>
    <x v="13"/>
    <n v="0"/>
    <n v="4.0940000000000003"/>
    <n v="0"/>
    <n v="0"/>
    <n v="0"/>
  </r>
  <r>
    <s v="Point Sources"/>
    <s v="Non-tribal"/>
    <n v="8"/>
    <x v="4"/>
    <s v="40400315"/>
    <x v="16"/>
    <n v="0"/>
    <n v="1.3748640000000001"/>
    <n v="0"/>
    <n v="0"/>
    <n v="0"/>
  </r>
  <r>
    <s v="Point Sources"/>
    <s v="Non-tribal"/>
    <n v="8"/>
    <x v="4"/>
    <s v="40400315"/>
    <x v="16"/>
    <n v="0"/>
    <n v="1.545218"/>
    <n v="0"/>
    <n v="0"/>
    <n v="0"/>
  </r>
  <r>
    <s v="Point Sources"/>
    <s v="Non-tribal"/>
    <n v="8"/>
    <x v="4"/>
    <s v="40400315"/>
    <x v="16"/>
    <n v="0"/>
    <n v="8.8742000000000001E-2"/>
    <n v="0"/>
    <n v="0"/>
    <n v="0"/>
  </r>
  <r>
    <s v="Point Sources"/>
    <s v="Non-tribal"/>
    <n v="8"/>
    <x v="4"/>
    <s v="40400315"/>
    <x v="16"/>
    <n v="0"/>
    <n v="2.2085349999999999"/>
    <n v="0"/>
    <n v="0"/>
    <n v="0"/>
  </r>
  <r>
    <s v="Point Sources"/>
    <s v="Non-tribal"/>
    <n v="8"/>
    <x v="4"/>
    <s v="40600132"/>
    <x v="15"/>
    <n v="0"/>
    <n v="13.576248"/>
    <n v="0"/>
    <n v="0"/>
    <n v="0"/>
  </r>
  <r>
    <s v="Point Sources"/>
    <s v="Non-tribal"/>
    <n v="8"/>
    <x v="4"/>
    <s v="40400315"/>
    <x v="16"/>
    <n v="0"/>
    <n v="0.43047099999999999"/>
    <n v="0"/>
    <n v="0"/>
    <n v="0"/>
  </r>
  <r>
    <s v="Point Sources"/>
    <s v="Non-tribal"/>
    <n v="8"/>
    <x v="4"/>
    <s v="20200253"/>
    <x v="10"/>
    <n v="1.8343"/>
    <n v="2.4568E-2"/>
    <n v="3.0876000000000001"/>
    <n v="0"/>
    <n v="0"/>
  </r>
  <r>
    <s v="Point Sources"/>
    <s v="Non-tribal"/>
    <n v="8"/>
    <x v="4"/>
    <s v="20200253"/>
    <x v="10"/>
    <n v="2.1801249999999999"/>
    <n v="9.4921000000000005E-2"/>
    <n v="3.6590500000000001"/>
    <n v="0"/>
    <n v="0"/>
  </r>
  <r>
    <s v="Point Sources"/>
    <s v="Non-tribal"/>
    <n v="8"/>
    <x v="4"/>
    <s v="31000220"/>
    <x v="13"/>
    <n v="0"/>
    <n v="2.37"/>
    <n v="0"/>
    <n v="0"/>
    <n v="0"/>
  </r>
  <r>
    <s v="Point Sources"/>
    <s v="Non-tribal"/>
    <n v="8"/>
    <x v="4"/>
    <s v="20200253"/>
    <x v="10"/>
    <n v="2.1801249999999999"/>
    <n v="9.4921000000000005E-2"/>
    <n v="3.6590500000000001"/>
    <n v="0"/>
    <n v="0"/>
  </r>
  <r>
    <s v="Point Sources"/>
    <s v="Non-tribal"/>
    <n v="8"/>
    <x v="4"/>
    <s v="40400315"/>
    <x v="16"/>
    <n v="0"/>
    <n v="3.8568169999999999"/>
    <n v="0"/>
    <n v="0"/>
    <n v="0"/>
  </r>
  <r>
    <s v="Point Sources"/>
    <s v="Non-tribal"/>
    <n v="8"/>
    <x v="4"/>
    <s v="40400315"/>
    <x v="16"/>
    <n v="0"/>
    <n v="1.598725"/>
    <n v="0"/>
    <n v="0"/>
    <n v="0"/>
  </r>
  <r>
    <s v="Point Sources"/>
    <s v="Non-tribal"/>
    <n v="8"/>
    <x v="4"/>
    <s v="40400315"/>
    <x v="16"/>
    <n v="0"/>
    <n v="0.956318"/>
    <n v="0"/>
    <n v="0"/>
    <n v="0"/>
  </r>
  <r>
    <s v="Point Sources"/>
    <s v="Non-tribal"/>
    <n v="8"/>
    <x v="4"/>
    <s v="40600132"/>
    <x v="15"/>
    <n v="0"/>
    <n v="12.602767"/>
    <n v="0"/>
    <n v="0"/>
    <n v="0"/>
  </r>
  <r>
    <s v="Point Sources"/>
    <s v="Non-tribal"/>
    <n v="8"/>
    <x v="4"/>
    <s v="40400315"/>
    <x v="16"/>
    <n v="0"/>
    <n v="4.0004520000000001"/>
    <n v="0"/>
    <n v="0"/>
    <n v="0"/>
  </r>
  <r>
    <s v="Point Sources"/>
    <s v="Non-tribal"/>
    <n v="8"/>
    <x v="4"/>
    <s v="40400315"/>
    <x v="16"/>
    <n v="0"/>
    <n v="4.5234249999999996"/>
    <n v="0"/>
    <n v="0"/>
    <n v="0"/>
  </r>
  <r>
    <s v="Point Sources"/>
    <s v="Non-tribal"/>
    <n v="8"/>
    <x v="4"/>
    <s v="40400315"/>
    <x v="16"/>
    <n v="0"/>
    <n v="3.949999"/>
    <n v="0"/>
    <n v="0"/>
    <n v="0"/>
  </r>
  <r>
    <s v="Point Sources"/>
    <s v="Non-tribal"/>
    <n v="8"/>
    <x v="4"/>
    <s v="40600132"/>
    <x v="15"/>
    <n v="0"/>
    <n v="13.576248"/>
    <n v="0"/>
    <n v="0"/>
    <n v="0"/>
  </r>
  <r>
    <s v="Point Sources"/>
    <s v="Non-tribal"/>
    <n v="8"/>
    <x v="4"/>
    <s v="40400315"/>
    <x v="16"/>
    <n v="0"/>
    <n v="0.44054599999999999"/>
    <n v="0"/>
    <n v="0"/>
    <n v="0"/>
  </r>
  <r>
    <s v="Point Sources"/>
    <s v="Non-tribal"/>
    <n v="8"/>
    <x v="4"/>
    <s v="20200252"/>
    <x v="10"/>
    <n v="1.7832920000000001"/>
    <n v="0.52688100000000004"/>
    <n v="1.337469"/>
    <n v="0"/>
    <n v="0"/>
  </r>
  <r>
    <s v="Point Sources"/>
    <s v="Non-tribal"/>
    <n v="8"/>
    <x v="4"/>
    <s v="20200252"/>
    <x v="10"/>
    <n v="5.4983649999999997"/>
    <n v="0.20813999999999999"/>
    <n v="0.66951700000000003"/>
    <n v="0"/>
    <n v="0"/>
  </r>
  <r>
    <s v="Point Sources"/>
    <s v="Non-tribal"/>
    <n v="8"/>
    <x v="4"/>
    <s v="20200252"/>
    <x v="10"/>
    <n v="1.7832920000000001"/>
    <n v="0.52688100000000004"/>
    <n v="1.337469"/>
    <n v="0"/>
    <n v="0"/>
  </r>
  <r>
    <s v="Point Sources"/>
    <s v="Non-tribal"/>
    <n v="8"/>
    <x v="4"/>
    <s v="31000201"/>
    <x v="18"/>
    <n v="0"/>
    <n v="12.370963"/>
    <n v="0"/>
    <n v="0"/>
    <n v="0"/>
  </r>
  <r>
    <s v="Point Sources"/>
    <s v="Non-tribal"/>
    <n v="8"/>
    <x v="4"/>
    <s v="31000227"/>
    <x v="12"/>
    <n v="0"/>
    <n v="2.9306030000000001"/>
    <n v="0"/>
    <n v="0"/>
    <n v="0"/>
  </r>
  <r>
    <s v="Point Sources"/>
    <s v="Non-tribal"/>
    <n v="8"/>
    <x v="4"/>
    <s v="31088801"/>
    <x v="13"/>
    <n v="0"/>
    <n v="19.12"/>
    <n v="0"/>
    <n v="0"/>
    <n v="0"/>
  </r>
  <r>
    <s v="Point Sources"/>
    <s v="Non-tribal"/>
    <n v="8"/>
    <x v="4"/>
    <s v="20200401"/>
    <x v="10"/>
    <n v="1.93"/>
    <n v="1.35"/>
    <n v="3.86"/>
    <n v="0"/>
    <n v="0"/>
  </r>
  <r>
    <s v="Point Sources"/>
    <s v="Non-tribal"/>
    <n v="8"/>
    <x v="4"/>
    <s v="20200253"/>
    <x v="10"/>
    <n v="7.4"/>
    <n v="5"/>
    <n v="14.6"/>
    <n v="0"/>
    <n v="0"/>
  </r>
  <r>
    <s v="Point Sources"/>
    <s v="Non-tribal"/>
    <n v="8"/>
    <x v="4"/>
    <s v="31088801"/>
    <x v="13"/>
    <n v="0"/>
    <n v="4.7720000000000002"/>
    <n v="0"/>
    <n v="0"/>
    <n v="0"/>
  </r>
  <r>
    <s v="Point Sources"/>
    <s v="Non-tribal"/>
    <n v="8"/>
    <x v="4"/>
    <s v="40400315"/>
    <x v="16"/>
    <n v="0"/>
    <n v="4.8726409999999998"/>
    <n v="0"/>
    <n v="0"/>
    <n v="0"/>
  </r>
  <r>
    <s v="Point Sources"/>
    <s v="Non-tribal"/>
    <n v="8"/>
    <x v="4"/>
    <s v="20200254"/>
    <x v="10"/>
    <n v="6.1512029999999998"/>
    <n v="4.305847"/>
    <n v="12.302407000000001"/>
    <n v="0"/>
    <n v="0"/>
  </r>
  <r>
    <s v="Point Sources"/>
    <s v="Non-tribal"/>
    <n v="8"/>
    <x v="4"/>
    <s v="20200253"/>
    <x v="10"/>
    <n v="2.5469400000000002"/>
    <n v="3.3210999999999997E-2"/>
    <n v="3.9382199999999998"/>
    <n v="0"/>
    <n v="0"/>
  </r>
  <r>
    <s v="Point Sources"/>
    <s v="Non-tribal"/>
    <n v="8"/>
    <x v="4"/>
    <s v="40400315"/>
    <x v="16"/>
    <n v="0"/>
    <n v="2.931781"/>
    <n v="0"/>
    <n v="0"/>
    <n v="0"/>
  </r>
  <r>
    <s v="Point Sources"/>
    <s v="Non-tribal"/>
    <n v="8"/>
    <x v="4"/>
    <s v="20200253"/>
    <x v="10"/>
    <n v="1.232456"/>
    <n v="0.36413299999999998"/>
    <n v="0.92433799999999999"/>
    <n v="0"/>
    <n v="0"/>
  </r>
  <r>
    <s v="Point Sources"/>
    <s v="Non-tribal"/>
    <n v="8"/>
    <x v="4"/>
    <s v="20200253"/>
    <x v="10"/>
    <n v="1.232456"/>
    <n v="0.36413299999999998"/>
    <n v="0.92433799999999999"/>
    <n v="0"/>
    <n v="0"/>
  </r>
  <r>
    <s v="Point Sources"/>
    <s v="Non-tribal"/>
    <n v="8"/>
    <x v="4"/>
    <s v="20200253"/>
    <x v="10"/>
    <n v="1.232456"/>
    <n v="0.36413299999999998"/>
    <n v="0.92433799999999999"/>
    <n v="0"/>
    <n v="0"/>
  </r>
  <r>
    <s v="Point Sources"/>
    <s v="Non-tribal"/>
    <n v="8"/>
    <x v="4"/>
    <s v="20200253"/>
    <x v="10"/>
    <n v="1.232456"/>
    <n v="0.36413299999999998"/>
    <n v="0.92433799999999999"/>
    <n v="0"/>
    <n v="0"/>
  </r>
  <r>
    <s v="Point Sources"/>
    <s v="Non-tribal"/>
    <n v="8"/>
    <x v="4"/>
    <s v="20200253"/>
    <x v="10"/>
    <n v="1.232456"/>
    <n v="0.36413299999999998"/>
    <n v="0.92433799999999999"/>
    <n v="0"/>
    <n v="0"/>
  </r>
  <r>
    <s v="Point Sources"/>
    <s v="Non-tribal"/>
    <n v="8"/>
    <x v="4"/>
    <s v="20200253"/>
    <x v="10"/>
    <n v="1.232456"/>
    <n v="0.36435800000000002"/>
    <n v="0.92433799999999999"/>
    <n v="0"/>
    <n v="0"/>
  </r>
  <r>
    <s v="Point Sources"/>
    <s v="Non-tribal"/>
    <n v="8"/>
    <x v="4"/>
    <s v="20200253"/>
    <x v="10"/>
    <n v="1.232456"/>
    <n v="0.36413299999999998"/>
    <n v="0.92433799999999999"/>
    <n v="0"/>
    <n v="0"/>
  </r>
  <r>
    <s v="Point Sources"/>
    <s v="Non-tribal"/>
    <n v="8"/>
    <x v="4"/>
    <s v="20200253"/>
    <x v="10"/>
    <n v="1.232961"/>
    <n v="0.36428300000000002"/>
    <n v="0.92471700000000001"/>
    <n v="0"/>
    <n v="0"/>
  </r>
  <r>
    <s v="Point Sources"/>
    <s v="Non-tribal"/>
    <n v="8"/>
    <x v="4"/>
    <s v="20200253"/>
    <x v="10"/>
    <n v="1.232456"/>
    <n v="0.36413299999999998"/>
    <n v="0.92433799999999999"/>
    <n v="0"/>
    <n v="0"/>
  </r>
  <r>
    <s v="Point Sources"/>
    <s v="Non-tribal"/>
    <n v="8"/>
    <x v="4"/>
    <s v="20200253"/>
    <x v="10"/>
    <n v="1.232456"/>
    <n v="0.36413299999999998"/>
    <n v="0.92433799999999999"/>
    <n v="0"/>
    <n v="0"/>
  </r>
  <r>
    <s v="Point Sources"/>
    <s v="Non-tribal"/>
    <n v="8"/>
    <x v="4"/>
    <s v="20200253"/>
    <x v="10"/>
    <n v="1.232456"/>
    <n v="0.36413299999999998"/>
    <n v="0.92433799999999999"/>
    <n v="0"/>
    <n v="0"/>
  </r>
  <r>
    <s v="Point Sources"/>
    <s v="Non-tribal"/>
    <n v="8"/>
    <x v="4"/>
    <s v="20200253"/>
    <x v="10"/>
    <n v="7.3453559999999998"/>
    <n v="0.240838"/>
    <n v="8.3044469999999997"/>
    <n v="0"/>
    <n v="0"/>
  </r>
  <r>
    <s v="Point Sources"/>
    <s v="Non-tribal"/>
    <n v="8"/>
    <x v="4"/>
    <s v="20200253"/>
    <x v="10"/>
    <n v="7.3148010000000001"/>
    <n v="0.23982899999999999"/>
    <n v="8.26966"/>
    <n v="0"/>
    <n v="0"/>
  </r>
  <r>
    <s v="Point Sources"/>
    <s v="Non-tribal"/>
    <n v="8"/>
    <x v="4"/>
    <s v="20200253"/>
    <x v="10"/>
    <n v="7.3455709999999996"/>
    <n v="0.240838"/>
    <n v="8.3044469999999997"/>
    <n v="0"/>
    <n v="0"/>
  </r>
  <r>
    <s v="Point Sources"/>
    <s v="Non-tribal"/>
    <n v="8"/>
    <x v="4"/>
    <s v="20200253"/>
    <x v="10"/>
    <n v="7.3148010000000001"/>
    <n v="0.23982899999999999"/>
    <n v="8.26966"/>
    <n v="0"/>
    <n v="0"/>
  </r>
  <r>
    <s v="Point Sources"/>
    <s v="Non-tribal"/>
    <n v="8"/>
    <x v="4"/>
    <s v="20200253"/>
    <x v="10"/>
    <n v="7.3148010000000001"/>
    <n v="0.23982899999999999"/>
    <n v="8.26966"/>
    <n v="0"/>
    <n v="0"/>
  </r>
  <r>
    <s v="Point Sources"/>
    <s v="Non-tribal"/>
    <n v="8"/>
    <x v="4"/>
    <s v="40400312"/>
    <x v="16"/>
    <n v="0"/>
    <n v="4.8899999999999997"/>
    <n v="0"/>
    <n v="0"/>
    <n v="0"/>
  </r>
  <r>
    <s v="Point Sources"/>
    <s v="Non-tribal"/>
    <n v="8"/>
    <x v="4"/>
    <s v="20200253"/>
    <x v="10"/>
    <n v="0.52324300000000001"/>
    <n v="0"/>
    <n v="3.6061209999999999"/>
    <n v="0"/>
    <n v="0"/>
  </r>
  <r>
    <s v="Point Sources"/>
    <s v="Non-tribal"/>
    <n v="8"/>
    <x v="4"/>
    <s v="40400315"/>
    <x v="16"/>
    <n v="0"/>
    <n v="19.579560000000001"/>
    <n v="0"/>
    <n v="0"/>
    <n v="0"/>
  </r>
  <r>
    <s v="Point Sources"/>
    <s v="Non-tribal"/>
    <n v="8"/>
    <x v="4"/>
    <s v="40400315"/>
    <x v="16"/>
    <n v="0"/>
    <n v="6.4969999999999999"/>
    <n v="0"/>
    <n v="0"/>
    <n v="0"/>
  </r>
  <r>
    <s v="Point Sources"/>
    <s v="Non-tribal"/>
    <n v="8"/>
    <x v="4"/>
    <s v="40400315"/>
    <x v="16"/>
    <n v="0"/>
    <n v="6.4969999999999999"/>
    <n v="0"/>
    <n v="0"/>
    <n v="0"/>
  </r>
  <r>
    <s v="Point Sources"/>
    <s v="Non-tribal"/>
    <n v="8"/>
    <x v="4"/>
    <s v="40400315"/>
    <x v="16"/>
    <n v="0"/>
    <n v="91.136101999999994"/>
    <n v="0"/>
    <n v="0"/>
    <n v="0"/>
  </r>
  <r>
    <s v="Point Sources"/>
    <s v="Non-tribal"/>
    <n v="8"/>
    <x v="4"/>
    <s v="40600132"/>
    <x v="15"/>
    <n v="0"/>
    <n v="4.2025600000000001"/>
    <n v="0"/>
    <n v="0"/>
    <n v="0"/>
  </r>
  <r>
    <s v="Point Sources"/>
    <s v="Non-tribal"/>
    <n v="8"/>
    <x v="4"/>
    <s v="40400315"/>
    <x v="16"/>
    <n v="0"/>
    <n v="0.66173300000000002"/>
    <n v="0"/>
    <n v="0"/>
    <n v="0"/>
  </r>
  <r>
    <s v="Point Sources"/>
    <s v="Non-tribal"/>
    <n v="8"/>
    <x v="4"/>
    <s v="40600132"/>
    <x v="15"/>
    <n v="0"/>
    <n v="10.182186"/>
    <n v="0"/>
    <n v="0"/>
    <n v="0"/>
  </r>
  <r>
    <s v="Point Sources"/>
    <s v="Non-tribal"/>
    <n v="8"/>
    <x v="4"/>
    <s v="40400315"/>
    <x v="16"/>
    <n v="0"/>
    <n v="0.83393899999999999"/>
    <n v="0"/>
    <n v="0"/>
    <n v="0"/>
  </r>
  <r>
    <s v="Point Sources"/>
    <s v="Non-tribal"/>
    <n v="8"/>
    <x v="4"/>
    <s v="40600132"/>
    <x v="15"/>
    <n v="0"/>
    <n v="18.523800000000001"/>
    <n v="0"/>
    <n v="0"/>
    <n v="0"/>
  </r>
  <r>
    <s v="Point Sources"/>
    <s v="Non-tribal"/>
    <n v="8"/>
    <x v="4"/>
    <s v="40400315"/>
    <x v="16"/>
    <n v="0"/>
    <n v="8.0099999999999998E-3"/>
    <n v="0"/>
    <n v="0"/>
    <n v="0"/>
  </r>
  <r>
    <s v="Point Sources"/>
    <s v="Non-tribal"/>
    <n v="8"/>
    <x v="4"/>
    <s v="40600132"/>
    <x v="15"/>
    <n v="0"/>
    <n v="10.182186"/>
    <n v="0"/>
    <n v="0"/>
    <n v="0"/>
  </r>
  <r>
    <s v="Point Sources"/>
    <s v="Non-tribal"/>
    <n v="8"/>
    <x v="4"/>
    <s v="40400315"/>
    <x v="16"/>
    <n v="0"/>
    <n v="0.39807900000000002"/>
    <n v="0"/>
    <n v="0"/>
    <n v="0"/>
  </r>
  <r>
    <s v="Point Sources"/>
    <s v="Non-tribal"/>
    <n v="8"/>
    <x v="4"/>
    <s v="40600132"/>
    <x v="15"/>
    <n v="0"/>
    <n v="9.1593180000000007"/>
    <n v="0"/>
    <n v="0"/>
    <n v="0"/>
  </r>
  <r>
    <s v="Point Sources"/>
    <s v="Non-tribal"/>
    <n v="8"/>
    <x v="4"/>
    <s v="40400315"/>
    <x v="16"/>
    <n v="0"/>
    <n v="2.0982370000000001"/>
    <n v="0"/>
    <n v="0"/>
    <n v="0"/>
  </r>
  <r>
    <s v="Point Sources"/>
    <s v="Non-tribal"/>
    <n v="8"/>
    <x v="4"/>
    <s v="20200253"/>
    <x v="10"/>
    <n v="1.7832920000000001"/>
    <n v="0.52688100000000004"/>
    <n v="1.337469"/>
    <n v="0"/>
    <n v="0"/>
  </r>
  <r>
    <s v="Point Sources"/>
    <s v="Non-tribal"/>
    <n v="8"/>
    <x v="4"/>
    <s v="40600132"/>
    <x v="15"/>
    <n v="0"/>
    <n v="9.0508319999999998"/>
    <n v="0"/>
    <n v="0"/>
    <n v="0"/>
  </r>
  <r>
    <s v="Point Sources"/>
    <s v="Non-tribal"/>
    <n v="8"/>
    <x v="4"/>
    <s v="40400315"/>
    <x v="16"/>
    <n v="0"/>
    <n v="0.224187"/>
    <n v="0"/>
    <n v="0"/>
    <n v="0"/>
  </r>
  <r>
    <s v="Point Sources"/>
    <s v="Non-tribal"/>
    <n v="8"/>
    <x v="4"/>
    <s v="20200252"/>
    <x v="10"/>
    <n v="6.6075480000000004"/>
    <n v="0.25012800000000002"/>
    <n v="0.80457800000000002"/>
    <n v="0"/>
    <n v="0"/>
  </r>
  <r>
    <s v="Point Sources"/>
    <s v="Non-tribal"/>
    <n v="8"/>
    <x v="4"/>
    <s v="31000404"/>
    <x v="11"/>
    <n v="3.5800339999999999"/>
    <n v="28.890412000000001"/>
    <n v="19.490075000000001"/>
    <n v="0"/>
    <n v="0"/>
  </r>
  <r>
    <s v="Point Sources"/>
    <s v="Non-tribal"/>
    <n v="8"/>
    <x v="4"/>
    <s v="40400315"/>
    <x v="16"/>
    <n v="0"/>
    <n v="3.2141999999999997E-2"/>
    <n v="0"/>
    <n v="0"/>
    <n v="0"/>
  </r>
  <r>
    <s v="Point Sources"/>
    <s v="Non-tribal"/>
    <n v="8"/>
    <x v="4"/>
    <s v="40400315"/>
    <x v="16"/>
    <n v="0"/>
    <n v="0.33102700000000002"/>
    <n v="0"/>
    <n v="0"/>
    <n v="0"/>
  </r>
  <r>
    <s v="Point Sources"/>
    <s v="Non-tribal"/>
    <n v="8"/>
    <x v="4"/>
    <s v="40600132"/>
    <x v="15"/>
    <n v="0"/>
    <n v="2.2627079999999999"/>
    <n v="0"/>
    <n v="0"/>
    <n v="0"/>
  </r>
  <r>
    <s v="Point Sources"/>
    <s v="Non-tribal"/>
    <n v="8"/>
    <x v="4"/>
    <s v="40400315"/>
    <x v="16"/>
    <n v="0"/>
    <n v="0.61543499999999995"/>
    <n v="0"/>
    <n v="0"/>
    <n v="0"/>
  </r>
  <r>
    <s v="Point Sources"/>
    <s v="Non-tribal"/>
    <n v="8"/>
    <x v="4"/>
    <s v="40400315"/>
    <x v="16"/>
    <n v="0"/>
    <n v="2.858616"/>
    <n v="0"/>
    <n v="0"/>
    <n v="0"/>
  </r>
  <r>
    <s v="Point Sources"/>
    <s v="Non-tribal"/>
    <n v="8"/>
    <x v="4"/>
    <s v="40600132"/>
    <x v="15"/>
    <n v="0"/>
    <n v="12.444894"/>
    <n v="0"/>
    <n v="0"/>
    <n v="0"/>
  </r>
  <r>
    <s v="Point Sources"/>
    <s v="Non-tribal"/>
    <n v="8"/>
    <x v="4"/>
    <s v="40400315"/>
    <x v="16"/>
    <n v="0"/>
    <n v="0.322714"/>
    <n v="0"/>
    <n v="0"/>
    <n v="0"/>
  </r>
  <r>
    <s v="Point Sources"/>
    <s v="Non-tribal"/>
    <n v="8"/>
    <x v="4"/>
    <s v="40600132"/>
    <x v="15"/>
    <n v="0"/>
    <n v="12.218622999999999"/>
    <n v="0"/>
    <n v="0"/>
    <n v="0"/>
  </r>
  <r>
    <s v="Point Sources"/>
    <s v="Non-tribal"/>
    <n v="8"/>
    <x v="4"/>
    <s v="40400315"/>
    <x v="16"/>
    <n v="0"/>
    <n v="0.44453300000000001"/>
    <n v="0"/>
    <n v="0"/>
    <n v="0"/>
  </r>
  <r>
    <s v="Point Sources"/>
    <s v="Non-tribal"/>
    <n v="8"/>
    <x v="4"/>
    <s v="40600132"/>
    <x v="15"/>
    <n v="0"/>
    <n v="4.5254159999999999"/>
    <n v="0"/>
    <n v="0"/>
    <n v="0"/>
  </r>
  <r>
    <s v="Point Sources"/>
    <s v="Non-tribal"/>
    <n v="8"/>
    <x v="4"/>
    <s v="40400315"/>
    <x v="16"/>
    <n v="0"/>
    <n v="5.9162749999999997"/>
    <n v="0"/>
    <n v="0"/>
    <n v="0"/>
  </r>
  <r>
    <s v="Point Sources"/>
    <s v="Non-tribal"/>
    <n v="8"/>
    <x v="4"/>
    <s v="40400315"/>
    <x v="16"/>
    <n v="0"/>
    <n v="2.8055110000000001"/>
    <n v="0"/>
    <n v="0"/>
    <n v="0"/>
  </r>
  <r>
    <s v="Point Sources"/>
    <s v="Non-tribal"/>
    <n v="8"/>
    <x v="4"/>
    <s v="40600132"/>
    <x v="15"/>
    <n v="0"/>
    <n v="9.0508319999999998"/>
    <n v="0"/>
    <n v="0"/>
    <n v="0"/>
  </r>
  <r>
    <s v="Point Sources"/>
    <s v="Non-tribal"/>
    <n v="8"/>
    <x v="4"/>
    <s v="40400315"/>
    <x v="16"/>
    <n v="0"/>
    <n v="0.97457199999999999"/>
    <n v="0"/>
    <n v="0"/>
    <n v="0"/>
  </r>
  <r>
    <s v="Point Sources"/>
    <s v="Non-tribal"/>
    <n v="8"/>
    <x v="4"/>
    <s v="20200253"/>
    <x v="10"/>
    <n v="2.0855630000000001"/>
    <n v="0.03"/>
    <n v="3.4177499999999998"/>
    <n v="0"/>
    <n v="0"/>
  </r>
  <r>
    <s v="Point Sources"/>
    <s v="Non-tribal"/>
    <n v="8"/>
    <x v="4"/>
    <s v="20200253"/>
    <x v="10"/>
    <n v="4.47"/>
    <n v="0.06"/>
    <n v="7.33"/>
    <n v="0"/>
    <n v="0"/>
  </r>
  <r>
    <s v="Point Sources"/>
    <s v="Non-tribal"/>
    <n v="8"/>
    <x v="4"/>
    <s v="40600132"/>
    <x v="15"/>
    <n v="0"/>
    <n v="9.0508319999999998"/>
    <n v="0"/>
    <n v="0"/>
    <n v="0"/>
  </r>
  <r>
    <s v="Point Sources"/>
    <s v="Non-tribal"/>
    <n v="8"/>
    <x v="4"/>
    <s v="40400315"/>
    <x v="16"/>
    <n v="0"/>
    <n v="2.07904"/>
    <n v="0"/>
    <n v="0"/>
    <n v="0"/>
  </r>
  <r>
    <s v="Point Sources"/>
    <s v="Non-tribal"/>
    <n v="8"/>
    <x v="4"/>
    <s v="20200253"/>
    <x v="10"/>
    <n v="2.2882020000000001"/>
    <n v="0.21247199999999999"/>
    <n v="4.5762689999999999"/>
    <n v="0"/>
    <n v="0"/>
  </r>
  <r>
    <s v="Point Sources"/>
    <s v="Non-tribal"/>
    <n v="8"/>
    <x v="4"/>
    <s v="20200254"/>
    <x v="10"/>
    <n v="7.32"/>
    <n v="0.24"/>
    <n v="8.27"/>
    <n v="0"/>
    <n v="0"/>
  </r>
  <r>
    <s v="Point Sources"/>
    <s v="Non-tribal"/>
    <n v="8"/>
    <x v="4"/>
    <s v="20200253"/>
    <x v="10"/>
    <n v="4.7426599999999999"/>
    <n v="6.3521999999999995E-2"/>
    <n v="7.9831200000000004"/>
    <n v="0"/>
    <n v="0"/>
  </r>
  <r>
    <s v="Point Sources"/>
    <s v="Non-tribal"/>
    <n v="8"/>
    <x v="4"/>
    <s v="40600132"/>
    <x v="15"/>
    <n v="0"/>
    <n v="2.2627079999999999"/>
    <n v="0"/>
    <n v="0"/>
    <n v="0"/>
  </r>
  <r>
    <s v="Point Sources"/>
    <s v="Non-tribal"/>
    <n v="8"/>
    <x v="4"/>
    <s v="40600132"/>
    <x v="15"/>
    <n v="0"/>
    <n v="2.7638099999999999"/>
    <n v="0"/>
    <n v="0"/>
    <n v="0"/>
  </r>
  <r>
    <s v="Point Sources"/>
    <s v="Non-tribal"/>
    <n v="8"/>
    <x v="4"/>
    <s v="40400315"/>
    <x v="16"/>
    <n v="0"/>
    <n v="1.8191600000000001"/>
    <n v="0"/>
    <n v="0"/>
    <n v="0"/>
  </r>
  <r>
    <s v="Point Sources"/>
    <s v="Non-tribal"/>
    <n v="8"/>
    <x v="4"/>
    <s v="40600132"/>
    <x v="15"/>
    <n v="0"/>
    <n v="3.8583370000000001"/>
    <n v="0"/>
    <n v="0"/>
    <n v="0"/>
  </r>
  <r>
    <s v="Point Sources"/>
    <s v="Non-tribal"/>
    <n v="8"/>
    <x v="4"/>
    <s v="40600132"/>
    <x v="15"/>
    <n v="0"/>
    <n v="10.046424"/>
    <n v="0"/>
    <n v="0"/>
    <n v="0"/>
  </r>
  <r>
    <s v="Point Sources"/>
    <s v="Non-tribal"/>
    <n v="8"/>
    <x v="4"/>
    <s v="40400315"/>
    <x v="16"/>
    <n v="0"/>
    <n v="4.3096160000000001"/>
    <n v="0"/>
    <n v="0"/>
    <n v="0"/>
  </r>
  <r>
    <s v="Point Sources"/>
    <s v="Non-tribal"/>
    <n v="8"/>
    <x v="4"/>
    <s v="31088811"/>
    <x v="13"/>
    <n v="0"/>
    <n v="4.8099999999999996"/>
    <n v="0"/>
    <n v="0"/>
    <n v="0"/>
  </r>
  <r>
    <s v="Point Sources"/>
    <s v="Non-tribal"/>
    <n v="8"/>
    <x v="1"/>
    <s v="10200501"/>
    <x v="11"/>
    <n v="0"/>
    <n v="0"/>
    <n v="0"/>
    <n v="0"/>
    <n v="0"/>
  </r>
  <r>
    <s v="Point Sources"/>
    <s v="Non-tribal"/>
    <n v="8"/>
    <x v="1"/>
    <s v="10200501"/>
    <x v="11"/>
    <n v="0"/>
    <n v="0"/>
    <n v="0"/>
    <n v="0"/>
    <n v="0"/>
  </r>
  <r>
    <s v="Point Sources"/>
    <s v="Non-tribal"/>
    <n v="8"/>
    <x v="1"/>
    <s v="10200501"/>
    <x v="11"/>
    <n v="0"/>
    <n v="0"/>
    <n v="0"/>
    <n v="3.0514999999999999"/>
    <n v="4.5900000000000003E-2"/>
  </r>
  <r>
    <s v="Point Sources"/>
    <s v="Non-tribal"/>
    <n v="8"/>
    <x v="1"/>
    <s v="10200799"/>
    <x v="11"/>
    <n v="0"/>
    <n v="0"/>
    <n v="0"/>
    <n v="8.7000000000000001E-4"/>
    <n v="1.0585000000000001E-2"/>
  </r>
  <r>
    <s v="Point Sources"/>
    <s v="Non-tribal"/>
    <n v="8"/>
    <x v="1"/>
    <s v="10200501"/>
    <x v="11"/>
    <n v="0"/>
    <n v="0"/>
    <n v="0"/>
    <n v="0"/>
    <n v="0"/>
  </r>
  <r>
    <s v="Point Sources"/>
    <s v="Non-tribal"/>
    <n v="8"/>
    <x v="1"/>
    <s v="10200501"/>
    <x v="11"/>
    <n v="0"/>
    <n v="0"/>
    <n v="0"/>
    <n v="0"/>
    <n v="0"/>
  </r>
  <r>
    <s v="Point Sources"/>
    <s v="Non-tribal"/>
    <n v="8"/>
    <x v="1"/>
    <s v="30502099"/>
    <x v="17"/>
    <n v="0"/>
    <n v="0"/>
    <n v="0"/>
    <n v="0"/>
    <n v="0"/>
  </r>
  <r>
    <s v="Point Sources"/>
    <s v="Non-tribal"/>
    <n v="8"/>
    <x v="1"/>
    <s v="30502099"/>
    <x v="17"/>
    <n v="0"/>
    <n v="0"/>
    <n v="0"/>
    <n v="0"/>
    <n v="0"/>
  </r>
  <r>
    <s v="Point Sources"/>
    <s v="Non-tribal"/>
    <n v="8"/>
    <x v="1"/>
    <s v="10200501"/>
    <x v="11"/>
    <n v="0.85"/>
    <n v="1.4449999999999999E-2"/>
    <n v="0.21249999999999999"/>
    <n v="0"/>
    <n v="0"/>
  </r>
  <r>
    <s v="Point Sources"/>
    <s v="Non-tribal"/>
    <n v="8"/>
    <x v="1"/>
    <s v="10200799"/>
    <x v="11"/>
    <n v="0.13891000000000001"/>
    <n v="7.685E-3"/>
    <n v="0.116725"/>
    <n v="0"/>
    <n v="0"/>
  </r>
  <r>
    <s v="Point Sources"/>
    <s v="Non-tribal"/>
    <n v="8"/>
    <x v="1"/>
    <s v="40301197"/>
    <x v="15"/>
    <n v="0"/>
    <n v="0.66200000000000003"/>
    <n v="0"/>
    <n v="0"/>
    <n v="0"/>
  </r>
  <r>
    <s v="Point Sources"/>
    <s v="Non-tribal"/>
    <n v="8"/>
    <x v="1"/>
    <s v="20200202"/>
    <x v="10"/>
    <n v="0"/>
    <n v="0"/>
    <n v="0"/>
    <n v="0"/>
    <n v="0"/>
  </r>
  <r>
    <s v="Point Sources"/>
    <s v="Non-tribal"/>
    <n v="8"/>
    <x v="1"/>
    <s v="20200202"/>
    <x v="10"/>
    <n v="0"/>
    <n v="0"/>
    <n v="0"/>
    <n v="0"/>
    <n v="0"/>
  </r>
  <r>
    <s v="Point Sources"/>
    <s v="Non-tribal"/>
    <n v="8"/>
    <x v="1"/>
    <s v="20200201"/>
    <x v="10"/>
    <n v="0"/>
    <n v="0"/>
    <n v="0"/>
    <n v="0"/>
    <n v="0"/>
  </r>
  <r>
    <s v="Point Sources"/>
    <s v="Non-tribal"/>
    <n v="8"/>
    <x v="1"/>
    <s v="20200202"/>
    <x v="10"/>
    <n v="0"/>
    <n v="0"/>
    <n v="0"/>
    <n v="0"/>
    <n v="0"/>
  </r>
  <r>
    <s v="Point Sources"/>
    <s v="Non-tribal"/>
    <n v="8"/>
    <x v="1"/>
    <s v="20200254"/>
    <x v="10"/>
    <n v="0"/>
    <n v="0"/>
    <n v="0"/>
    <n v="0.03"/>
    <n v="0.47"/>
  </r>
  <r>
    <s v="Point Sources"/>
    <s v="Non-tribal"/>
    <n v="8"/>
    <x v="1"/>
    <s v="20200202"/>
    <x v="10"/>
    <n v="0"/>
    <n v="0"/>
    <n v="0"/>
    <n v="0"/>
    <n v="0"/>
  </r>
  <r>
    <s v="Point Sources"/>
    <s v="Non-tribal"/>
    <n v="8"/>
    <x v="1"/>
    <s v="20200253"/>
    <x v="10"/>
    <n v="0"/>
    <n v="0"/>
    <n v="0"/>
    <n v="0"/>
    <n v="0"/>
  </r>
  <r>
    <s v="Point Sources"/>
    <s v="Non-tribal"/>
    <n v="8"/>
    <x v="1"/>
    <s v="20200253"/>
    <x v="10"/>
    <n v="0"/>
    <n v="0"/>
    <n v="0"/>
    <n v="1.0529999999999999E-2"/>
    <n v="0.17549999999999999"/>
  </r>
  <r>
    <s v="Point Sources"/>
    <s v="Non-tribal"/>
    <n v="8"/>
    <x v="1"/>
    <s v="20200254"/>
    <x v="10"/>
    <n v="0"/>
    <n v="0"/>
    <n v="0"/>
    <n v="0"/>
    <n v="0"/>
  </r>
  <r>
    <s v="Point Sources"/>
    <s v="Non-tribal"/>
    <n v="8"/>
    <x v="1"/>
    <s v="20200254"/>
    <x v="10"/>
    <n v="0"/>
    <n v="0"/>
    <n v="0"/>
    <n v="3.1050000000000001E-2"/>
    <n v="0.51749999999999996"/>
  </r>
  <r>
    <s v="Point Sources"/>
    <s v="Non-tribal"/>
    <n v="8"/>
    <x v="1"/>
    <s v="20200254"/>
    <x v="10"/>
    <n v="0"/>
    <n v="0"/>
    <n v="0"/>
    <n v="0.03"/>
    <n v="0.47"/>
  </r>
  <r>
    <s v="Point Sources"/>
    <s v="Non-tribal"/>
    <n v="8"/>
    <x v="1"/>
    <s v="20200254"/>
    <x v="10"/>
    <n v="0"/>
    <n v="0"/>
    <n v="0"/>
    <n v="0.03"/>
    <n v="0.47"/>
  </r>
  <r>
    <s v="Point Sources"/>
    <s v="Non-tribal"/>
    <n v="8"/>
    <x v="1"/>
    <s v="20200254"/>
    <x v="10"/>
    <n v="0"/>
    <n v="0"/>
    <n v="0"/>
    <n v="0"/>
    <n v="0.47"/>
  </r>
  <r>
    <s v="Point Sources"/>
    <s v="Non-tribal"/>
    <n v="8"/>
    <x v="1"/>
    <s v="20200254"/>
    <x v="10"/>
    <n v="0"/>
    <n v="0"/>
    <n v="0"/>
    <n v="3.1050000000000001E-2"/>
    <n v="0.51749999999999996"/>
  </r>
  <r>
    <s v="Point Sources"/>
    <s v="Non-tribal"/>
    <n v="8"/>
    <x v="1"/>
    <s v="20200253"/>
    <x v="10"/>
    <n v="0"/>
    <n v="0"/>
    <n v="0"/>
    <n v="0.01"/>
    <n v="0.18"/>
  </r>
  <r>
    <s v="Point Sources"/>
    <s v="Non-tribal"/>
    <n v="8"/>
    <x v="1"/>
    <s v="20200254"/>
    <x v="10"/>
    <n v="0"/>
    <n v="0"/>
    <n v="0"/>
    <n v="0.03"/>
    <n v="0.47"/>
  </r>
  <r>
    <s v="Point Sources"/>
    <s v="Non-tribal"/>
    <n v="8"/>
    <x v="1"/>
    <s v="20200254"/>
    <x v="10"/>
    <n v="0"/>
    <n v="0"/>
    <n v="0"/>
    <n v="0"/>
    <n v="0"/>
  </r>
  <r>
    <s v="Point Sources"/>
    <s v="Non-tribal"/>
    <n v="8"/>
    <x v="1"/>
    <s v="20200254"/>
    <x v="10"/>
    <n v="29.497499999999999"/>
    <n v="7.3950750000000003"/>
    <n v="14.797912999999999"/>
    <n v="0"/>
    <n v="0"/>
  </r>
  <r>
    <s v="Point Sources"/>
    <s v="Non-tribal"/>
    <n v="8"/>
    <x v="1"/>
    <s v="31000227"/>
    <x v="12"/>
    <n v="0"/>
    <n v="1.0356879999999999"/>
    <n v="0"/>
    <n v="0"/>
    <n v="0"/>
  </r>
  <r>
    <s v="Point Sources"/>
    <s v="Non-tribal"/>
    <n v="8"/>
    <x v="1"/>
    <s v="31000299"/>
    <x v="17"/>
    <n v="0"/>
    <n v="8.3271909999999991"/>
    <n v="0"/>
    <n v="0"/>
    <n v="0"/>
  </r>
  <r>
    <s v="Point Sources"/>
    <s v="Non-tribal"/>
    <n v="8"/>
    <x v="1"/>
    <s v="31000215"/>
    <x v="14"/>
    <n v="2.2200000000000002"/>
    <n v="0"/>
    <n v="12.06"/>
    <n v="0"/>
    <n v="0"/>
  </r>
  <r>
    <s v="Point Sources"/>
    <s v="Non-tribal"/>
    <n v="8"/>
    <x v="1"/>
    <s v="31088801"/>
    <x v="13"/>
    <n v="0"/>
    <n v="20"/>
    <n v="0"/>
    <n v="0"/>
    <n v="0"/>
  </r>
  <r>
    <s v="Point Sources"/>
    <s v="Non-tribal"/>
    <n v="8"/>
    <x v="1"/>
    <s v="20200254"/>
    <x v="10"/>
    <n v="18.3"/>
    <n v="6.1"/>
    <n v="12.2"/>
    <n v="0"/>
    <n v="0"/>
  </r>
  <r>
    <s v="Point Sources"/>
    <s v="Non-tribal"/>
    <n v="8"/>
    <x v="1"/>
    <s v="20200254"/>
    <x v="10"/>
    <n v="48.82"/>
    <n v="12.2"/>
    <n v="24.4"/>
    <n v="0"/>
    <n v="0"/>
  </r>
  <r>
    <s v="Point Sources"/>
    <s v="Non-tribal"/>
    <n v="8"/>
    <x v="1"/>
    <s v="20200254"/>
    <x v="10"/>
    <n v="24.4"/>
    <n v="6.1"/>
    <n v="0.2"/>
    <n v="0"/>
    <n v="0"/>
  </r>
  <r>
    <s v="Point Sources"/>
    <s v="Non-tribal"/>
    <n v="8"/>
    <x v="1"/>
    <s v="20200253"/>
    <x v="10"/>
    <n v="6.83"/>
    <n v="2.2799999999999998"/>
    <n v="13.66"/>
    <n v="0"/>
    <n v="0"/>
  </r>
  <r>
    <s v="Point Sources"/>
    <s v="Non-tribal"/>
    <n v="8"/>
    <x v="1"/>
    <s v="40600132"/>
    <x v="15"/>
    <n v="0"/>
    <n v="9.1999999999999993"/>
    <n v="0"/>
    <n v="0"/>
    <n v="0"/>
  </r>
  <r>
    <s v="Point Sources"/>
    <s v="Non-tribal"/>
    <n v="8"/>
    <x v="1"/>
    <s v="20200254"/>
    <x v="10"/>
    <n v="29.499984000000001"/>
    <n v="7.399991"/>
    <n v="14.797912999999999"/>
    <n v="0"/>
    <n v="0"/>
  </r>
  <r>
    <s v="Point Sources"/>
    <s v="Non-tribal"/>
    <n v="8"/>
    <x v="1"/>
    <s v="20200254"/>
    <x v="10"/>
    <n v="18.3"/>
    <n v="6.1"/>
    <n v="12.2"/>
    <n v="0"/>
    <n v="0"/>
  </r>
  <r>
    <s v="Point Sources"/>
    <s v="Non-tribal"/>
    <n v="8"/>
    <x v="1"/>
    <s v="20200253"/>
    <x v="10"/>
    <n v="6.83"/>
    <n v="2.2799999999999998"/>
    <n v="13.667"/>
    <n v="0"/>
    <n v="0"/>
  </r>
  <r>
    <s v="Point Sources"/>
    <s v="Non-tribal"/>
    <n v="8"/>
    <x v="1"/>
    <s v="20200252"/>
    <x v="10"/>
    <n v="0"/>
    <n v="0"/>
    <n v="0"/>
    <n v="1.5765000000000001E-2"/>
    <n v="0.26274999999999998"/>
  </r>
  <r>
    <s v="Point Sources"/>
    <s v="Non-tribal"/>
    <n v="8"/>
    <x v="1"/>
    <s v="20200202"/>
    <x v="10"/>
    <n v="0"/>
    <n v="0"/>
    <n v="0"/>
    <n v="0"/>
    <n v="0"/>
  </r>
  <r>
    <s v="Point Sources"/>
    <s v="Non-tribal"/>
    <n v="8"/>
    <x v="1"/>
    <s v="20200202"/>
    <x v="10"/>
    <n v="0"/>
    <n v="0"/>
    <n v="0"/>
    <n v="6.9360000000000003E-3"/>
    <n v="0.11559999999999999"/>
  </r>
  <r>
    <s v="Point Sources"/>
    <s v="Non-tribal"/>
    <n v="8"/>
    <x v="1"/>
    <s v="20200254"/>
    <x v="10"/>
    <n v="0"/>
    <n v="0"/>
    <n v="0"/>
    <n v="0"/>
    <n v="0"/>
  </r>
  <r>
    <s v="Point Sources"/>
    <s v="Non-tribal"/>
    <n v="8"/>
    <x v="1"/>
    <s v="20200202"/>
    <x v="10"/>
    <n v="0"/>
    <n v="0"/>
    <n v="0"/>
    <n v="0"/>
    <n v="0"/>
  </r>
  <r>
    <s v="Point Sources"/>
    <s v="Non-tribal"/>
    <n v="8"/>
    <x v="1"/>
    <s v="20200202"/>
    <x v="10"/>
    <n v="0"/>
    <n v="0"/>
    <n v="0"/>
    <n v="2.3519999999999999E-2"/>
    <n v="0.39200000000000002"/>
  </r>
  <r>
    <s v="Point Sources"/>
    <s v="Non-tribal"/>
    <n v="8"/>
    <x v="1"/>
    <s v="20200202"/>
    <x v="10"/>
    <n v="0"/>
    <n v="0"/>
    <n v="0"/>
    <n v="0"/>
    <n v="0"/>
  </r>
  <r>
    <s v="Point Sources"/>
    <s v="Non-tribal"/>
    <n v="8"/>
    <x v="1"/>
    <s v="20200202"/>
    <x v="10"/>
    <n v="0"/>
    <n v="0"/>
    <n v="0"/>
    <n v="2.3519999999999999E-2"/>
    <n v="0.39200000000000002"/>
  </r>
  <r>
    <s v="Point Sources"/>
    <s v="Non-tribal"/>
    <n v="8"/>
    <x v="1"/>
    <s v="20200202"/>
    <x v="10"/>
    <n v="19.3"/>
    <n v="5.7"/>
    <n v="5.7"/>
    <n v="0"/>
    <n v="0"/>
  </r>
  <r>
    <s v="Point Sources"/>
    <s v="Non-tribal"/>
    <n v="8"/>
    <x v="1"/>
    <s v="20200202"/>
    <x v="10"/>
    <n v="19.3"/>
    <n v="5.7"/>
    <n v="5.7"/>
    <n v="0"/>
    <n v="0"/>
  </r>
  <r>
    <s v="Point Sources"/>
    <s v="Non-tribal"/>
    <n v="8"/>
    <x v="1"/>
    <s v="20200254"/>
    <x v="10"/>
    <n v="19.3"/>
    <n v="5.7"/>
    <n v="5.7"/>
    <n v="0"/>
    <n v="0"/>
  </r>
  <r>
    <s v="Point Sources"/>
    <s v="Non-tribal"/>
    <n v="8"/>
    <x v="1"/>
    <s v="20200202"/>
    <x v="10"/>
    <n v="13"/>
    <n v="7.1"/>
    <n v="5.9"/>
    <n v="0"/>
    <n v="0"/>
  </r>
  <r>
    <s v="Point Sources"/>
    <s v="Non-tribal"/>
    <n v="8"/>
    <x v="1"/>
    <s v="20200252"/>
    <x v="10"/>
    <n v="15.1"/>
    <n v="11.9"/>
    <n v="12.6"/>
    <n v="0"/>
    <n v="0"/>
  </r>
  <r>
    <s v="Point Sources"/>
    <s v="Non-tribal"/>
    <n v="8"/>
    <x v="1"/>
    <s v="31088801"/>
    <x v="13"/>
    <n v="0"/>
    <n v="8.3000000000000007"/>
    <n v="0"/>
    <n v="0"/>
    <n v="0"/>
  </r>
  <r>
    <s v="Point Sources"/>
    <s v="Non-tribal"/>
    <n v="8"/>
    <x v="1"/>
    <s v="31088811"/>
    <x v="13"/>
    <n v="0"/>
    <n v="6.09"/>
    <n v="0"/>
    <n v="0"/>
    <n v="0"/>
  </r>
  <r>
    <s v="Point Sources"/>
    <s v="Non-tribal"/>
    <n v="8"/>
    <x v="1"/>
    <s v="20200202"/>
    <x v="10"/>
    <n v="0"/>
    <n v="0"/>
    <n v="0"/>
    <n v="0"/>
    <n v="0"/>
  </r>
  <r>
    <s v="Point Sources"/>
    <s v="Non-tribal"/>
    <n v="8"/>
    <x v="1"/>
    <s v="20200202"/>
    <x v="10"/>
    <n v="0"/>
    <n v="0"/>
    <n v="0"/>
    <n v="1.4999999999999999E-2"/>
    <n v="1.3"/>
  </r>
  <r>
    <s v="Point Sources"/>
    <s v="Non-tribal"/>
    <n v="8"/>
    <x v="1"/>
    <s v="20200252"/>
    <x v="10"/>
    <n v="0"/>
    <n v="0"/>
    <n v="0"/>
    <n v="5.875E-3"/>
    <n v="0.47297800000000001"/>
  </r>
  <r>
    <s v="Point Sources"/>
    <s v="Non-tribal"/>
    <n v="8"/>
    <x v="1"/>
    <s v="20200202"/>
    <x v="10"/>
    <n v="51"/>
    <n v="4.8600000000000003"/>
    <n v="24.9"/>
    <n v="0"/>
    <n v="0"/>
  </r>
  <r>
    <s v="Point Sources"/>
    <s v="Non-tribal"/>
    <n v="8"/>
    <x v="1"/>
    <s v="20200252"/>
    <x v="10"/>
    <n v="14.778"/>
    <n v="4.1379999999999999"/>
    <n v="33.988999999999997"/>
    <n v="0"/>
    <n v="0"/>
  </r>
  <r>
    <s v="Point Sources"/>
    <s v="Non-tribal"/>
    <n v="8"/>
    <x v="1"/>
    <s v="20200202"/>
    <x v="10"/>
    <n v="0"/>
    <n v="0"/>
    <n v="0"/>
    <n v="1.44E-2"/>
    <n v="0.24"/>
  </r>
  <r>
    <s v="Point Sources"/>
    <s v="Non-tribal"/>
    <n v="8"/>
    <x v="1"/>
    <s v="20200202"/>
    <x v="10"/>
    <n v="0"/>
    <n v="0"/>
    <n v="0"/>
    <n v="1.44E-2"/>
    <n v="0.24"/>
  </r>
  <r>
    <s v="Point Sources"/>
    <s v="Non-tribal"/>
    <n v="8"/>
    <x v="1"/>
    <s v="20200202"/>
    <x v="10"/>
    <n v="0"/>
    <n v="0"/>
    <n v="0"/>
    <n v="6.7499999999999999E-3"/>
    <n v="0.1125"/>
  </r>
  <r>
    <s v="Point Sources"/>
    <s v="Non-tribal"/>
    <n v="8"/>
    <x v="1"/>
    <s v="20200202"/>
    <x v="10"/>
    <n v="0"/>
    <n v="0"/>
    <n v="0"/>
    <n v="6.3E-3"/>
    <n v="0.105"/>
  </r>
  <r>
    <s v="Point Sources"/>
    <s v="Non-tribal"/>
    <n v="8"/>
    <x v="1"/>
    <s v="20200202"/>
    <x v="10"/>
    <n v="0"/>
    <n v="0"/>
    <n v="0"/>
    <n v="0"/>
    <n v="0"/>
  </r>
  <r>
    <s v="Point Sources"/>
    <s v="Non-tribal"/>
    <n v="8"/>
    <x v="1"/>
    <s v="31000216"/>
    <x v="14"/>
    <n v="0"/>
    <n v="0"/>
    <n v="0"/>
    <n v="7.0000000000000007E-2"/>
    <n v="7.0000000000000007E-2"/>
  </r>
  <r>
    <s v="Point Sources"/>
    <s v="Non-tribal"/>
    <n v="8"/>
    <x v="1"/>
    <s v="20200202"/>
    <x v="10"/>
    <n v="0"/>
    <n v="0"/>
    <n v="0"/>
    <n v="1.308E-2"/>
    <n v="0.218"/>
  </r>
  <r>
    <s v="Point Sources"/>
    <s v="Non-tribal"/>
    <n v="8"/>
    <x v="1"/>
    <s v="20200202"/>
    <x v="10"/>
    <n v="0"/>
    <n v="0"/>
    <n v="0"/>
    <n v="6.7499999999999999E-3"/>
    <n v="0.1125"/>
  </r>
  <r>
    <s v="Point Sources"/>
    <s v="Non-tribal"/>
    <n v="8"/>
    <x v="1"/>
    <s v="20200202"/>
    <x v="10"/>
    <n v="0"/>
    <n v="0"/>
    <n v="0"/>
    <n v="1.5810000000000001E-2"/>
    <n v="0.26350000000000001"/>
  </r>
  <r>
    <s v="Point Sources"/>
    <s v="Non-tribal"/>
    <n v="8"/>
    <x v="1"/>
    <s v="20200252"/>
    <x v="10"/>
    <n v="0"/>
    <n v="0"/>
    <n v="0"/>
    <n v="1.2208E-2"/>
    <n v="1.8311999999999998E-2"/>
  </r>
  <r>
    <s v="Point Sources"/>
    <s v="Non-tribal"/>
    <n v="8"/>
    <x v="1"/>
    <s v="10200602"/>
    <x v="11"/>
    <n v="0"/>
    <n v="0"/>
    <n v="0"/>
    <n v="0.4"/>
    <n v="0.1"/>
  </r>
  <r>
    <s v="Point Sources"/>
    <s v="Non-tribal"/>
    <n v="8"/>
    <x v="1"/>
    <s v="31000404"/>
    <x v="11"/>
    <n v="0"/>
    <n v="0"/>
    <n v="0"/>
    <n v="12.87"/>
    <n v="0"/>
  </r>
  <r>
    <s v="Point Sources"/>
    <s v="Non-tribal"/>
    <n v="8"/>
    <x v="1"/>
    <s v="31000404"/>
    <x v="11"/>
    <n v="1.62"/>
    <n v="0"/>
    <n v="45.17"/>
    <n v="0"/>
    <n v="0"/>
  </r>
  <r>
    <s v="Point Sources"/>
    <s v="Non-tribal"/>
    <n v="8"/>
    <x v="1"/>
    <s v="10200602"/>
    <x v="11"/>
    <n v="5"/>
    <n v="0.3"/>
    <n v="4.2"/>
    <n v="0"/>
    <n v="0"/>
  </r>
  <r>
    <s v="Point Sources"/>
    <s v="Non-tribal"/>
    <n v="8"/>
    <x v="1"/>
    <s v="31000305"/>
    <x v="18"/>
    <n v="0"/>
    <n v="7"/>
    <n v="0"/>
    <n v="0"/>
    <n v="0"/>
  </r>
  <r>
    <s v="Point Sources"/>
    <s v="Non-tribal"/>
    <n v="8"/>
    <x v="1"/>
    <s v="31000216"/>
    <x v="14"/>
    <n v="0.2"/>
    <n v="0.4"/>
    <n v="0.9"/>
    <n v="0"/>
    <n v="0"/>
  </r>
  <r>
    <s v="Point Sources"/>
    <s v="Non-tribal"/>
    <n v="8"/>
    <x v="1"/>
    <s v="31000302"/>
    <x v="12"/>
    <n v="0"/>
    <n v="6.6"/>
    <n v="0"/>
    <n v="0"/>
    <n v="0"/>
  </r>
  <r>
    <s v="Point Sources"/>
    <s v="Non-tribal"/>
    <n v="8"/>
    <x v="1"/>
    <s v="31000302"/>
    <x v="12"/>
    <n v="5.8820000000000001E-3"/>
    <n v="1.3"/>
    <n v="1.235E-3"/>
    <n v="0"/>
    <n v="0"/>
  </r>
  <r>
    <s v="Point Sources"/>
    <s v="Non-tribal"/>
    <n v="8"/>
    <x v="1"/>
    <s v="31000207"/>
    <x v="13"/>
    <n v="0"/>
    <n v="12.51"/>
    <n v="0"/>
    <n v="0"/>
    <n v="0"/>
  </r>
  <r>
    <s v="Point Sources"/>
    <s v="Non-tribal"/>
    <n v="8"/>
    <x v="1"/>
    <s v="20100202"/>
    <x v="10"/>
    <n v="13.8"/>
    <n v="8.3000000000000007"/>
    <n v="13.8"/>
    <n v="0"/>
    <n v="0"/>
  </r>
  <r>
    <s v="Point Sources"/>
    <s v="Non-tribal"/>
    <n v="8"/>
    <x v="1"/>
    <s v="40600132"/>
    <x v="15"/>
    <n v="0"/>
    <n v="4.33"/>
    <n v="0"/>
    <n v="0"/>
    <n v="0"/>
  </r>
  <r>
    <s v="Point Sources"/>
    <s v="Non-tribal"/>
    <n v="8"/>
    <x v="1"/>
    <s v="20200202"/>
    <x v="10"/>
    <n v="14.8"/>
    <n v="3.8"/>
    <n v="14.8"/>
    <n v="0"/>
    <n v="0"/>
  </r>
  <r>
    <s v="Point Sources"/>
    <s v="Non-tribal"/>
    <n v="8"/>
    <x v="1"/>
    <s v="20200202"/>
    <x v="10"/>
    <n v="24.8"/>
    <n v="15"/>
    <n v="24.8"/>
    <n v="0"/>
    <n v="0"/>
  </r>
  <r>
    <s v="Point Sources"/>
    <s v="Non-tribal"/>
    <n v="8"/>
    <x v="1"/>
    <s v="20200202"/>
    <x v="10"/>
    <n v="22.200000000000003"/>
    <n v="12.600000000000001"/>
    <n v="20.399999999999999"/>
    <n v="0"/>
    <n v="0"/>
  </r>
  <r>
    <s v="Point Sources"/>
    <s v="Non-tribal"/>
    <n v="8"/>
    <x v="1"/>
    <s v="20200202"/>
    <x v="10"/>
    <n v="13.8"/>
    <n v="8.3000000000000007"/>
    <n v="13.8"/>
    <n v="0"/>
    <n v="0"/>
  </r>
  <r>
    <s v="Point Sources"/>
    <s v="Non-tribal"/>
    <n v="8"/>
    <x v="1"/>
    <s v="20200202"/>
    <x v="10"/>
    <n v="0"/>
    <n v="0"/>
    <n v="0"/>
    <n v="0"/>
    <n v="0"/>
  </r>
  <r>
    <s v="Point Sources"/>
    <s v="Non-tribal"/>
    <n v="8"/>
    <x v="1"/>
    <s v="20200202"/>
    <x v="10"/>
    <n v="0"/>
    <n v="0"/>
    <n v="0"/>
    <n v="0"/>
    <n v="0"/>
  </r>
  <r>
    <s v="Point Sources"/>
    <s v="Non-tribal"/>
    <n v="8"/>
    <x v="1"/>
    <s v="20200252"/>
    <x v="10"/>
    <n v="0"/>
    <n v="0"/>
    <n v="0"/>
    <n v="0"/>
    <n v="0"/>
  </r>
  <r>
    <s v="Point Sources"/>
    <s v="Non-tribal"/>
    <n v="8"/>
    <x v="1"/>
    <s v="40400414"/>
    <x v="15"/>
    <n v="0"/>
    <n v="2.66"/>
    <n v="0"/>
    <n v="0"/>
    <n v="0"/>
  </r>
  <r>
    <s v="Point Sources"/>
    <s v="Non-tribal"/>
    <n v="8"/>
    <x v="1"/>
    <s v="20200202"/>
    <x v="10"/>
    <n v="0"/>
    <n v="0"/>
    <n v="0"/>
    <n v="0"/>
    <n v="0"/>
  </r>
  <r>
    <s v="Point Sources"/>
    <s v="Non-tribal"/>
    <n v="8"/>
    <x v="1"/>
    <s v="20200253"/>
    <x v="10"/>
    <n v="0"/>
    <n v="0"/>
    <n v="0"/>
    <n v="0.03"/>
    <n v="1.1100000000000001"/>
  </r>
  <r>
    <s v="Point Sources"/>
    <s v="Non-tribal"/>
    <n v="8"/>
    <x v="1"/>
    <s v="20200253"/>
    <x v="10"/>
    <n v="0"/>
    <n v="0"/>
    <n v="0"/>
    <n v="0.03"/>
    <n v="1.1100000000000001"/>
  </r>
  <r>
    <s v="Point Sources"/>
    <s v="Non-tribal"/>
    <n v="8"/>
    <x v="1"/>
    <s v="20200253"/>
    <x v="10"/>
    <n v="0"/>
    <n v="0"/>
    <n v="0"/>
    <n v="0.03"/>
    <n v="1.1000000000000001"/>
  </r>
  <r>
    <s v="Point Sources"/>
    <s v="Non-tribal"/>
    <n v="8"/>
    <x v="1"/>
    <s v="20200253"/>
    <x v="10"/>
    <n v="0"/>
    <n v="0"/>
    <n v="0"/>
    <n v="0.03"/>
    <n v="1.1100000000000001"/>
  </r>
  <r>
    <s v="Point Sources"/>
    <s v="Non-tribal"/>
    <n v="8"/>
    <x v="1"/>
    <s v="20200253"/>
    <x v="10"/>
    <n v="0"/>
    <n v="0"/>
    <n v="0"/>
    <n v="0"/>
    <n v="0"/>
  </r>
  <r>
    <s v="Point Sources"/>
    <s v="Non-tribal"/>
    <n v="8"/>
    <x v="1"/>
    <s v="20200253"/>
    <x v="10"/>
    <n v="0"/>
    <n v="0"/>
    <n v="0"/>
    <n v="0.03"/>
    <n v="1.1100000000000001"/>
  </r>
  <r>
    <s v="Point Sources"/>
    <s v="Non-tribal"/>
    <n v="8"/>
    <x v="1"/>
    <s v="31000203"/>
    <x v="10"/>
    <n v="0"/>
    <n v="0"/>
    <n v="0"/>
    <n v="0.3"/>
    <n v="1.1100000000000001"/>
  </r>
  <r>
    <s v="Point Sources"/>
    <s v="Non-tribal"/>
    <n v="8"/>
    <x v="1"/>
    <s v="20200253"/>
    <x v="10"/>
    <n v="0"/>
    <n v="0"/>
    <n v="0"/>
    <n v="0.13"/>
    <n v="4.4400000000000004"/>
  </r>
  <r>
    <s v="Point Sources"/>
    <s v="Non-tribal"/>
    <n v="8"/>
    <x v="1"/>
    <s v="31000304"/>
    <x v="12"/>
    <n v="0"/>
    <n v="0.123"/>
    <n v="0"/>
    <n v="0"/>
    <n v="0"/>
  </r>
  <r>
    <s v="Point Sources"/>
    <s v="Non-tribal"/>
    <n v="8"/>
    <x v="1"/>
    <s v="31000205"/>
    <x v="14"/>
    <n v="0.12"/>
    <n v="0"/>
    <n v="0.25"/>
    <n v="0"/>
    <n v="0"/>
  </r>
  <r>
    <s v="Point Sources"/>
    <s v="Non-tribal"/>
    <n v="8"/>
    <x v="1"/>
    <s v="31088801"/>
    <x v="13"/>
    <n v="0"/>
    <n v="29.05"/>
    <n v="0"/>
    <n v="0"/>
    <n v="0"/>
  </r>
  <r>
    <s v="Point Sources"/>
    <s v="Non-tribal"/>
    <n v="8"/>
    <x v="1"/>
    <s v="20200253"/>
    <x v="10"/>
    <n v="36.54"/>
    <n v="9.64"/>
    <n v="48.599999999999994"/>
    <n v="0"/>
    <n v="0"/>
  </r>
  <r>
    <s v="Point Sources"/>
    <s v="Non-tribal"/>
    <n v="8"/>
    <x v="1"/>
    <s v="20200253"/>
    <x v="10"/>
    <n v="121.6"/>
    <n v="16.240000000000002"/>
    <n v="121.6"/>
    <n v="0"/>
    <n v="0"/>
  </r>
  <r>
    <s v="Point Sources"/>
    <s v="Non-tribal"/>
    <n v="8"/>
    <x v="1"/>
    <s v="20200253"/>
    <x v="10"/>
    <n v="12.2"/>
    <n v="3.24"/>
    <n v="16.2"/>
    <n v="0"/>
    <n v="0"/>
  </r>
  <r>
    <s v="Point Sources"/>
    <s v="Non-tribal"/>
    <n v="8"/>
    <x v="1"/>
    <s v="31000304"/>
    <x v="12"/>
    <n v="0"/>
    <n v="0.124"/>
    <n v="0"/>
    <n v="0"/>
    <n v="0"/>
  </r>
  <r>
    <s v="Point Sources"/>
    <s v="Non-tribal"/>
    <n v="8"/>
    <x v="1"/>
    <s v="31000203"/>
    <x v="10"/>
    <n v="24.3"/>
    <n v="3.24"/>
    <n v="24.3"/>
    <n v="0"/>
    <n v="0"/>
  </r>
  <r>
    <s v="Point Sources"/>
    <s v="Non-tribal"/>
    <n v="8"/>
    <x v="1"/>
    <s v="20200254"/>
    <x v="10"/>
    <n v="0"/>
    <n v="0"/>
    <n v="0"/>
    <n v="1.8477E-2"/>
    <n v="0.30795"/>
  </r>
  <r>
    <s v="Point Sources"/>
    <s v="Non-tribal"/>
    <n v="8"/>
    <x v="1"/>
    <s v="20200254"/>
    <x v="10"/>
    <n v="0"/>
    <n v="0"/>
    <n v="0"/>
    <n v="1.848E-2"/>
    <n v="0.308"/>
  </r>
  <r>
    <s v="Point Sources"/>
    <s v="Non-tribal"/>
    <n v="8"/>
    <x v="1"/>
    <s v="20200202"/>
    <x v="10"/>
    <n v="0"/>
    <n v="0"/>
    <n v="0"/>
    <n v="0"/>
    <n v="0"/>
  </r>
  <r>
    <s v="Point Sources"/>
    <s v="Non-tribal"/>
    <n v="8"/>
    <x v="1"/>
    <s v="20200202"/>
    <x v="10"/>
    <n v="0"/>
    <n v="0"/>
    <n v="0"/>
    <n v="0"/>
    <n v="0"/>
  </r>
  <r>
    <s v="Point Sources"/>
    <s v="Non-tribal"/>
    <n v="8"/>
    <x v="1"/>
    <s v="31000215"/>
    <x v="14"/>
    <n v="0"/>
    <n v="0"/>
    <n v="0"/>
    <n v="0"/>
    <n v="0"/>
  </r>
  <r>
    <s v="Point Sources"/>
    <s v="Non-tribal"/>
    <n v="8"/>
    <x v="1"/>
    <s v="20200202"/>
    <x v="10"/>
    <n v="0"/>
    <n v="0"/>
    <n v="0"/>
    <n v="0"/>
    <n v="0"/>
  </r>
  <r>
    <s v="Point Sources"/>
    <s v="Non-tribal"/>
    <n v="8"/>
    <x v="1"/>
    <s v="30600106"/>
    <x v="11"/>
    <n v="0"/>
    <n v="0"/>
    <n v="0"/>
    <n v="1.2630000000000001E-2"/>
    <n v="0.30088900000000002"/>
  </r>
  <r>
    <s v="Point Sources"/>
    <s v="Non-tribal"/>
    <n v="8"/>
    <x v="1"/>
    <s v="20200202"/>
    <x v="10"/>
    <n v="0"/>
    <n v="0"/>
    <n v="0"/>
    <n v="2.1569999999999999E-2"/>
    <n v="0.35949999999999999"/>
  </r>
  <r>
    <s v="Point Sources"/>
    <s v="Non-tribal"/>
    <n v="8"/>
    <x v="1"/>
    <s v="20200202"/>
    <x v="10"/>
    <n v="0"/>
    <n v="0"/>
    <n v="0"/>
    <n v="9.6600000000000002E-3"/>
    <n v="0.161"/>
  </r>
  <r>
    <s v="Point Sources"/>
    <s v="Non-tribal"/>
    <n v="8"/>
    <x v="1"/>
    <s v="20200202"/>
    <x v="10"/>
    <n v="0"/>
    <n v="0"/>
    <n v="0"/>
    <n v="2.1569999999999999E-2"/>
    <n v="0.35949999999999999"/>
  </r>
  <r>
    <s v="Point Sources"/>
    <s v="Non-tribal"/>
    <n v="8"/>
    <x v="1"/>
    <s v="20200254"/>
    <x v="10"/>
    <n v="37.6"/>
    <n v="5.6"/>
    <n v="9.4"/>
    <n v="0"/>
    <n v="0"/>
  </r>
  <r>
    <s v="Point Sources"/>
    <s v="Non-tribal"/>
    <n v="8"/>
    <x v="1"/>
    <s v="20200202"/>
    <x v="10"/>
    <n v="10.4"/>
    <n v="2.1"/>
    <n v="10.4"/>
    <n v="0"/>
    <n v="0"/>
  </r>
  <r>
    <s v="Point Sources"/>
    <s v="Non-tribal"/>
    <n v="8"/>
    <x v="1"/>
    <s v="20200202"/>
    <x v="10"/>
    <n v="22.2"/>
    <n v="5.6"/>
    <n v="22.2"/>
    <n v="0"/>
    <n v="0"/>
  </r>
  <r>
    <s v="Point Sources"/>
    <s v="Non-tribal"/>
    <n v="8"/>
    <x v="1"/>
    <s v="31000227"/>
    <x v="12"/>
    <n v="0"/>
    <n v="7.7"/>
    <n v="0"/>
    <n v="0"/>
    <n v="0"/>
  </r>
  <r>
    <s v="Point Sources"/>
    <s v="Non-tribal"/>
    <n v="8"/>
    <x v="1"/>
    <s v="30600106"/>
    <x v="11"/>
    <n v="2.1"/>
    <n v="0.1"/>
    <n v="1.8"/>
    <n v="0"/>
    <n v="0"/>
  </r>
  <r>
    <s v="Point Sources"/>
    <s v="Non-tribal"/>
    <n v="8"/>
    <x v="1"/>
    <s v="31000215"/>
    <x v="14"/>
    <n v="0.1"/>
    <n v="0.2"/>
    <n v="0.7"/>
    <n v="0"/>
    <n v="0"/>
  </r>
  <r>
    <s v="Point Sources"/>
    <s v="Non-tribal"/>
    <n v="8"/>
    <x v="1"/>
    <s v="39999992"/>
    <x v="17"/>
    <n v="0"/>
    <n v="7.2"/>
    <n v="0"/>
    <n v="0"/>
    <n v="0"/>
  </r>
  <r>
    <s v="Point Sources"/>
    <s v="Non-tribal"/>
    <n v="8"/>
    <x v="1"/>
    <s v="20200202"/>
    <x v="10"/>
    <n v="22.2"/>
    <n v="5.6"/>
    <n v="22.2"/>
    <n v="0"/>
    <n v="0"/>
  </r>
  <r>
    <s v="Point Sources"/>
    <s v="Non-tribal"/>
    <n v="8"/>
    <x v="1"/>
    <s v="20200254"/>
    <x v="10"/>
    <n v="0"/>
    <n v="0"/>
    <n v="0"/>
    <n v="2.6868E-2"/>
    <n v="0.44779999999999998"/>
  </r>
  <r>
    <s v="Point Sources"/>
    <s v="Non-tribal"/>
    <n v="8"/>
    <x v="1"/>
    <s v="20200254"/>
    <x v="10"/>
    <n v="0"/>
    <n v="0"/>
    <n v="0"/>
    <n v="2.6868E-2"/>
    <n v="0.44779999999999998"/>
  </r>
  <r>
    <s v="Point Sources"/>
    <s v="Non-tribal"/>
    <n v="8"/>
    <x v="1"/>
    <s v="20200254"/>
    <x v="10"/>
    <n v="0"/>
    <n v="0"/>
    <n v="0"/>
    <n v="2.6868E-2"/>
    <n v="0.44779999999999998"/>
  </r>
  <r>
    <s v="Point Sources"/>
    <s v="Non-tribal"/>
    <n v="8"/>
    <x v="1"/>
    <s v="20200252"/>
    <x v="10"/>
    <n v="0"/>
    <n v="0"/>
    <n v="0"/>
    <n v="2.6868E-2"/>
    <n v="0.44779999999999998"/>
  </r>
  <r>
    <s v="Point Sources"/>
    <s v="Non-tribal"/>
    <n v="8"/>
    <x v="1"/>
    <s v="20200253"/>
    <x v="10"/>
    <n v="0"/>
    <n v="0"/>
    <n v="0"/>
    <n v="2.6868E-2"/>
    <n v="0.44779999999999998"/>
  </r>
  <r>
    <s v="Point Sources"/>
    <s v="Non-tribal"/>
    <n v="8"/>
    <x v="1"/>
    <s v="20200253"/>
    <x v="10"/>
    <n v="0"/>
    <n v="0"/>
    <n v="0"/>
    <n v="2.6868E-2"/>
    <n v="0.44779999999999998"/>
  </r>
  <r>
    <s v="Point Sources"/>
    <s v="Non-tribal"/>
    <n v="8"/>
    <x v="1"/>
    <s v="31088801"/>
    <x v="13"/>
    <n v="0"/>
    <n v="8"/>
    <n v="0"/>
    <n v="0"/>
    <n v="0"/>
  </r>
  <r>
    <s v="Point Sources"/>
    <s v="Non-tribal"/>
    <n v="8"/>
    <x v="1"/>
    <s v="20200254"/>
    <x v="10"/>
    <n v="22"/>
    <n v="6.5"/>
    <n v="6.5"/>
    <n v="0"/>
    <n v="0"/>
  </r>
  <r>
    <s v="Point Sources"/>
    <s v="Non-tribal"/>
    <n v="8"/>
    <x v="1"/>
    <s v="20200254"/>
    <x v="10"/>
    <n v="22"/>
    <n v="6.5"/>
    <n v="6.5"/>
    <n v="0"/>
    <n v="0"/>
  </r>
  <r>
    <s v="Point Sources"/>
    <s v="Non-tribal"/>
    <n v="8"/>
    <x v="1"/>
    <s v="20200252"/>
    <x v="10"/>
    <n v="22"/>
    <n v="6.5"/>
    <n v="6.5"/>
    <n v="0"/>
    <n v="0"/>
  </r>
  <r>
    <s v="Point Sources"/>
    <s v="Non-tribal"/>
    <n v="8"/>
    <x v="1"/>
    <s v="20200253"/>
    <x v="10"/>
    <n v="22"/>
    <n v="6.5"/>
    <n v="6.5"/>
    <n v="0"/>
    <n v="0"/>
  </r>
  <r>
    <s v="Point Sources"/>
    <s v="Non-tribal"/>
    <n v="8"/>
    <x v="1"/>
    <s v="20200253"/>
    <x v="10"/>
    <n v="22"/>
    <n v="6.5"/>
    <n v="6.5"/>
    <n v="0"/>
    <n v="0"/>
  </r>
  <r>
    <s v="Point Sources"/>
    <s v="Non-tribal"/>
    <n v="8"/>
    <x v="1"/>
    <s v="31000299"/>
    <x v="17"/>
    <n v="0"/>
    <n v="2.6"/>
    <n v="0"/>
    <n v="0"/>
    <n v="0"/>
  </r>
  <r>
    <s v="Point Sources"/>
    <s v="Non-tribal"/>
    <n v="8"/>
    <x v="1"/>
    <s v="20200254"/>
    <x v="10"/>
    <n v="22"/>
    <n v="6.5"/>
    <n v="6.5"/>
    <n v="0"/>
    <n v="0"/>
  </r>
  <r>
    <s v="Point Sources"/>
    <s v="Non-tribal"/>
    <n v="8"/>
    <x v="1"/>
    <s v="20200253"/>
    <x v="10"/>
    <n v="0"/>
    <n v="0"/>
    <n v="0"/>
    <n v="3.4499999999999999E-3"/>
    <n v="5.7500000000000002E-2"/>
  </r>
  <r>
    <s v="Point Sources"/>
    <s v="Non-tribal"/>
    <n v="8"/>
    <x v="1"/>
    <s v="20200253"/>
    <x v="10"/>
    <n v="23.10005"/>
    <n v="0.20000200000000001"/>
    <n v="23.10005"/>
    <n v="0"/>
    <n v="0"/>
  </r>
  <r>
    <s v="Point Sources"/>
    <s v="Non-tribal"/>
    <n v="8"/>
    <x v="1"/>
    <s v="20200254"/>
    <x v="10"/>
    <n v="0"/>
    <n v="0"/>
    <n v="0"/>
    <n v="0"/>
    <n v="0"/>
  </r>
  <r>
    <s v="Point Sources"/>
    <s v="Non-tribal"/>
    <n v="8"/>
    <x v="1"/>
    <s v="20200254"/>
    <x v="10"/>
    <n v="0"/>
    <n v="0"/>
    <n v="0"/>
    <n v="0"/>
    <n v="0"/>
  </r>
  <r>
    <s v="Point Sources"/>
    <s v="Non-tribal"/>
    <n v="8"/>
    <x v="1"/>
    <s v="20200202"/>
    <x v="10"/>
    <n v="0"/>
    <n v="0"/>
    <n v="0"/>
    <n v="0"/>
    <n v="0"/>
  </r>
  <r>
    <s v="Point Sources"/>
    <s v="Non-tribal"/>
    <n v="8"/>
    <x v="1"/>
    <s v="20200254"/>
    <x v="10"/>
    <n v="0"/>
    <n v="0"/>
    <n v="0"/>
    <n v="0"/>
    <n v="0"/>
  </r>
  <r>
    <s v="Point Sources"/>
    <s v="Non-tribal"/>
    <n v="8"/>
    <x v="1"/>
    <s v="20200102"/>
    <x v="10"/>
    <n v="0"/>
    <n v="0"/>
    <n v="0"/>
    <n v="0"/>
    <n v="0"/>
  </r>
  <r>
    <s v="Point Sources"/>
    <s v="Non-tribal"/>
    <n v="8"/>
    <x v="1"/>
    <s v="31000209"/>
    <x v="17"/>
    <n v="1.7"/>
    <n v="3.5"/>
    <n v="9.3000000000000007"/>
    <n v="0"/>
    <n v="0"/>
  </r>
  <r>
    <s v="Point Sources"/>
    <s v="Non-tribal"/>
    <n v="8"/>
    <x v="1"/>
    <s v="31000209"/>
    <x v="17"/>
    <n v="1.7"/>
    <n v="1.1000000000000001"/>
    <n v="9.3000000000000007"/>
    <n v="0"/>
    <n v="0"/>
  </r>
  <r>
    <s v="Point Sources"/>
    <s v="Non-tribal"/>
    <n v="8"/>
    <x v="1"/>
    <s v="31000209"/>
    <x v="17"/>
    <n v="3.399975"/>
    <n v="5.4700059999999997"/>
    <n v="18.599878"/>
    <n v="0"/>
    <n v="0"/>
  </r>
  <r>
    <s v="Point Sources"/>
    <s v="Non-tribal"/>
    <n v="8"/>
    <x v="1"/>
    <s v="20200254"/>
    <x v="10"/>
    <n v="0"/>
    <n v="0"/>
    <n v="0"/>
    <n v="2.6868E-2"/>
    <n v="0.43"/>
  </r>
  <r>
    <s v="Point Sources"/>
    <s v="Non-tribal"/>
    <n v="8"/>
    <x v="1"/>
    <s v="20200254"/>
    <x v="10"/>
    <n v="0"/>
    <n v="0"/>
    <n v="0"/>
    <n v="2.6868E-2"/>
    <n v="0.43"/>
  </r>
  <r>
    <s v="Point Sources"/>
    <s v="Non-tribal"/>
    <n v="8"/>
    <x v="1"/>
    <s v="20200254"/>
    <x v="10"/>
    <n v="0"/>
    <n v="0"/>
    <n v="0"/>
    <n v="2.6868E-2"/>
    <n v="0.43"/>
  </r>
  <r>
    <s v="Point Sources"/>
    <s v="Non-tribal"/>
    <n v="8"/>
    <x v="1"/>
    <s v="20200202"/>
    <x v="10"/>
    <n v="0"/>
    <n v="0"/>
    <n v="0"/>
    <n v="2.4E-2"/>
    <n v="0.43"/>
  </r>
  <r>
    <s v="Point Sources"/>
    <s v="Non-tribal"/>
    <n v="8"/>
    <x v="1"/>
    <s v="20200254"/>
    <x v="10"/>
    <n v="0"/>
    <n v="0"/>
    <n v="0"/>
    <n v="0"/>
    <n v="0"/>
  </r>
  <r>
    <s v="Point Sources"/>
    <s v="Non-tribal"/>
    <n v="8"/>
    <x v="1"/>
    <s v="20200254"/>
    <x v="10"/>
    <n v="0"/>
    <n v="0"/>
    <n v="0"/>
    <n v="2.6868E-2"/>
    <n v="0.43"/>
  </r>
  <r>
    <s v="Point Sources"/>
    <s v="Non-tribal"/>
    <n v="8"/>
    <x v="1"/>
    <s v="20200254"/>
    <x v="10"/>
    <n v="0"/>
    <n v="0"/>
    <n v="0"/>
    <n v="0"/>
    <n v="0.43"/>
  </r>
  <r>
    <s v="Point Sources"/>
    <s v="Non-tribal"/>
    <n v="8"/>
    <x v="1"/>
    <s v="20200254"/>
    <x v="10"/>
    <n v="0"/>
    <n v="0"/>
    <n v="0"/>
    <n v="2.3519999999999999E-2"/>
    <n v="0.39200000000000002"/>
  </r>
  <r>
    <s v="Point Sources"/>
    <s v="Non-tribal"/>
    <n v="8"/>
    <x v="1"/>
    <s v="20200254"/>
    <x v="10"/>
    <n v="0"/>
    <n v="0"/>
    <n v="0"/>
    <n v="2.3519999999999999E-2"/>
    <n v="0.39200000000000002"/>
  </r>
  <r>
    <s v="Point Sources"/>
    <s v="Non-tribal"/>
    <n v="8"/>
    <x v="1"/>
    <s v="20200254"/>
    <x v="10"/>
    <n v="0"/>
    <n v="0"/>
    <n v="0"/>
    <n v="2.3519999999999999E-2"/>
    <n v="0.39200000000000002"/>
  </r>
  <r>
    <s v="Point Sources"/>
    <s v="Non-tribal"/>
    <n v="8"/>
    <x v="1"/>
    <s v="20200254"/>
    <x v="10"/>
    <n v="0"/>
    <n v="0"/>
    <n v="0"/>
    <n v="2.3519999999999999E-2"/>
    <n v="0.39200000000000002"/>
  </r>
  <r>
    <s v="Point Sources"/>
    <s v="Non-tribal"/>
    <n v="8"/>
    <x v="1"/>
    <s v="20200254"/>
    <x v="10"/>
    <n v="0"/>
    <n v="0"/>
    <n v="0"/>
    <n v="2.3358E-2"/>
    <n v="0.38929999999999998"/>
  </r>
  <r>
    <s v="Point Sources"/>
    <s v="Non-tribal"/>
    <n v="8"/>
    <x v="1"/>
    <s v="20200254"/>
    <x v="10"/>
    <n v="0"/>
    <n v="0"/>
    <n v="0"/>
    <n v="2.3519999999999999E-2"/>
    <n v="0.39200000000000002"/>
  </r>
  <r>
    <s v="Point Sources"/>
    <s v="Non-tribal"/>
    <n v="8"/>
    <x v="1"/>
    <s v="20200202"/>
    <x v="10"/>
    <n v="0"/>
    <n v="0"/>
    <n v="0"/>
    <n v="4.9979999999999997E-2"/>
    <n v="0.83299999999999996"/>
  </r>
  <r>
    <s v="Point Sources"/>
    <s v="Non-tribal"/>
    <n v="8"/>
    <x v="1"/>
    <s v="20200202"/>
    <x v="10"/>
    <n v="0"/>
    <n v="0"/>
    <n v="0"/>
    <n v="0"/>
    <n v="0"/>
  </r>
  <r>
    <s v="Point Sources"/>
    <s v="Non-tribal"/>
    <n v="8"/>
    <x v="1"/>
    <s v="20200202"/>
    <x v="10"/>
    <n v="0"/>
    <n v="0"/>
    <n v="0"/>
    <n v="0"/>
    <n v="0"/>
  </r>
  <r>
    <s v="Point Sources"/>
    <s v="Non-tribal"/>
    <n v="8"/>
    <x v="1"/>
    <s v="20200202"/>
    <x v="10"/>
    <n v="0"/>
    <n v="0"/>
    <n v="0"/>
    <n v="1.3185000000000001E-2"/>
    <n v="0.87292800000000004"/>
  </r>
  <r>
    <s v="Point Sources"/>
    <s v="Non-tribal"/>
    <n v="8"/>
    <x v="1"/>
    <s v="20200202"/>
    <x v="10"/>
    <n v="0"/>
    <n v="0"/>
    <n v="0"/>
    <n v="0"/>
    <n v="0"/>
  </r>
  <r>
    <s v="Point Sources"/>
    <s v="Non-tribal"/>
    <n v="8"/>
    <x v="1"/>
    <s v="20200202"/>
    <x v="10"/>
    <n v="0"/>
    <n v="0"/>
    <n v="0"/>
    <n v="2.4989999999999998E-2"/>
    <n v="0.41649999999999998"/>
  </r>
  <r>
    <s v="Point Sources"/>
    <s v="Non-tribal"/>
    <n v="8"/>
    <x v="1"/>
    <s v="20200254"/>
    <x v="10"/>
    <n v="14.20016"/>
    <n v="2.799992"/>
    <n v="5.6026160000000003"/>
    <n v="0"/>
    <n v="0"/>
  </r>
  <r>
    <s v="Point Sources"/>
    <s v="Non-tribal"/>
    <n v="8"/>
    <x v="1"/>
    <s v="20200202"/>
    <x v="10"/>
    <n v="11.6"/>
    <n v="3"/>
    <n v="17.399999999999999"/>
    <n v="0"/>
    <n v="0"/>
  </r>
  <r>
    <s v="Point Sources"/>
    <s v="Non-tribal"/>
    <n v="8"/>
    <x v="1"/>
    <s v="20200202"/>
    <x v="10"/>
    <n v="14.4"/>
    <n v="2.8"/>
    <n v="5.52"/>
    <n v="0"/>
    <n v="0"/>
  </r>
  <r>
    <s v="Point Sources"/>
    <s v="Non-tribal"/>
    <n v="8"/>
    <x v="1"/>
    <s v="20200202"/>
    <x v="10"/>
    <n v="28.8"/>
    <n v="5.6"/>
    <n v="11"/>
    <n v="0"/>
    <n v="0"/>
  </r>
  <r>
    <s v="Point Sources"/>
    <s v="Non-tribal"/>
    <n v="8"/>
    <x v="1"/>
    <s v="31000220"/>
    <x v="13"/>
    <n v="0"/>
    <n v="2.1"/>
    <n v="0"/>
    <n v="0"/>
    <n v="0"/>
  </r>
  <r>
    <s v="Point Sources"/>
    <s v="Non-tribal"/>
    <n v="8"/>
    <x v="1"/>
    <s v="20200252"/>
    <x v="10"/>
    <n v="0"/>
    <n v="0"/>
    <n v="0"/>
    <n v="5.6699999999999997E-3"/>
    <n v="9.4500000000000001E-2"/>
  </r>
  <r>
    <s v="Point Sources"/>
    <s v="Non-tribal"/>
    <n v="8"/>
    <x v="1"/>
    <s v="20200252"/>
    <x v="10"/>
    <n v="33.1"/>
    <n v="12.9"/>
    <n v="3.7"/>
    <n v="0"/>
    <n v="0"/>
  </r>
  <r>
    <s v="Point Sources"/>
    <s v="Non-tribal"/>
    <n v="8"/>
    <x v="1"/>
    <s v="20200254"/>
    <x v="10"/>
    <n v="0"/>
    <n v="0"/>
    <n v="0"/>
    <n v="0"/>
    <n v="0"/>
  </r>
  <r>
    <s v="Point Sources"/>
    <s v="Non-tribal"/>
    <n v="8"/>
    <x v="1"/>
    <s v="20200254"/>
    <x v="10"/>
    <n v="10.457984"/>
    <n v="2.100263"/>
    <n v="10.457984"/>
    <n v="0"/>
    <n v="0"/>
  </r>
  <r>
    <s v="Point Sources"/>
    <s v="Non-tribal"/>
    <n v="8"/>
    <x v="1"/>
    <s v="20200202"/>
    <x v="10"/>
    <n v="0"/>
    <n v="0"/>
    <n v="0"/>
    <n v="0"/>
    <n v="0"/>
  </r>
  <r>
    <s v="Point Sources"/>
    <s v="Non-tribal"/>
    <n v="8"/>
    <x v="1"/>
    <s v="20200202"/>
    <x v="10"/>
    <n v="0"/>
    <n v="0"/>
    <n v="0"/>
    <n v="0"/>
    <n v="0"/>
  </r>
  <r>
    <s v="Point Sources"/>
    <s v="Non-tribal"/>
    <n v="8"/>
    <x v="1"/>
    <s v="20200202"/>
    <x v="10"/>
    <n v="0"/>
    <n v="0"/>
    <n v="0"/>
    <n v="2.2644000000000001E-2"/>
    <n v="0.37740000000000001"/>
  </r>
  <r>
    <s v="Point Sources"/>
    <s v="Non-tribal"/>
    <n v="8"/>
    <x v="1"/>
    <s v="20200202"/>
    <x v="10"/>
    <n v="0"/>
    <n v="0"/>
    <n v="0"/>
    <n v="4.5095999999999997E-2"/>
    <n v="0.75160000000000005"/>
  </r>
  <r>
    <s v="Point Sources"/>
    <s v="Non-tribal"/>
    <n v="8"/>
    <x v="1"/>
    <s v="20200202"/>
    <x v="10"/>
    <n v="0"/>
    <n v="0"/>
    <n v="0"/>
    <n v="6.8994E-2"/>
    <n v="1.1498999999999999"/>
  </r>
  <r>
    <s v="Point Sources"/>
    <s v="Non-tribal"/>
    <n v="8"/>
    <x v="1"/>
    <s v="20200202"/>
    <x v="10"/>
    <n v="0"/>
    <n v="0"/>
    <n v="0"/>
    <n v="7.0638000000000006E-2"/>
    <n v="1.1773"/>
  </r>
  <r>
    <s v="Point Sources"/>
    <s v="Non-tribal"/>
    <n v="8"/>
    <x v="1"/>
    <s v="50200102"/>
    <x v="17"/>
    <n v="0"/>
    <n v="0"/>
    <n v="0"/>
    <n v="1.0999999999999999E-2"/>
    <n v="8.0000000000000002E-3"/>
  </r>
  <r>
    <s v="Point Sources"/>
    <s v="Non-tribal"/>
    <n v="8"/>
    <x v="1"/>
    <s v="20200202"/>
    <x v="10"/>
    <n v="19.850000000000001"/>
    <n v="24.38"/>
    <n v="28.32"/>
    <n v="0"/>
    <n v="0"/>
  </r>
  <r>
    <s v="Point Sources"/>
    <s v="Non-tribal"/>
    <n v="8"/>
    <x v="1"/>
    <s v="20200202"/>
    <x v="10"/>
    <n v="10.42"/>
    <n v="14.88"/>
    <n v="22.32"/>
    <n v="0"/>
    <n v="0"/>
  </r>
  <r>
    <s v="Point Sources"/>
    <s v="Non-tribal"/>
    <n v="8"/>
    <x v="1"/>
    <s v="20200202"/>
    <x v="10"/>
    <n v="61.08"/>
    <n v="17.450000000000003"/>
    <n v="14.83"/>
    <n v="0"/>
    <n v="0"/>
  </r>
  <r>
    <s v="Point Sources"/>
    <s v="Non-tribal"/>
    <n v="8"/>
    <x v="1"/>
    <s v="50200102"/>
    <x v="17"/>
    <n v="0"/>
    <n v="0.05"/>
    <n v="1.0999999999999999E-2"/>
    <n v="0"/>
    <n v="0"/>
  </r>
  <r>
    <s v="Point Sources"/>
    <s v="Non-tribal"/>
    <n v="8"/>
    <x v="1"/>
    <s v="31000228"/>
    <x v="12"/>
    <n v="0"/>
    <n v="1.27"/>
    <n v="0"/>
    <n v="0"/>
    <n v="0"/>
  </r>
  <r>
    <s v="Point Sources"/>
    <s v="Non-tribal"/>
    <n v="8"/>
    <x v="1"/>
    <s v="31088801"/>
    <x v="13"/>
    <n v="0"/>
    <n v="31.47"/>
    <n v="0"/>
    <n v="0"/>
    <n v="0"/>
  </r>
  <r>
    <s v="Point Sources"/>
    <s v="Non-tribal"/>
    <n v="8"/>
    <x v="1"/>
    <s v="40600132"/>
    <x v="15"/>
    <n v="0"/>
    <n v="1.64"/>
    <n v="0"/>
    <n v="0"/>
    <n v="0"/>
  </r>
  <r>
    <s v="Point Sources"/>
    <s v="Non-tribal"/>
    <n v="8"/>
    <x v="1"/>
    <s v="30600402"/>
    <x v="19"/>
    <n v="0"/>
    <n v="8.4"/>
    <n v="0"/>
    <n v="0"/>
    <n v="0"/>
  </r>
  <r>
    <s v="Point Sources"/>
    <s v="Non-tribal"/>
    <n v="8"/>
    <x v="1"/>
    <s v="20200202"/>
    <x v="10"/>
    <n v="0"/>
    <n v="0"/>
    <n v="0"/>
    <n v="1.4390999999999999E-2"/>
    <n v="1.6685239999999999"/>
  </r>
  <r>
    <s v="Point Sources"/>
    <s v="Non-tribal"/>
    <n v="8"/>
    <x v="1"/>
    <s v="20200202"/>
    <x v="10"/>
    <n v="0"/>
    <n v="0"/>
    <n v="0"/>
    <n v="1.4390999999999999E-2"/>
    <n v="1.6685239999999999"/>
  </r>
  <r>
    <s v="Point Sources"/>
    <s v="Non-tribal"/>
    <n v="8"/>
    <x v="1"/>
    <s v="20200202"/>
    <x v="10"/>
    <n v="0"/>
    <n v="0"/>
    <n v="0"/>
    <n v="1.4390999999999999E-2"/>
    <n v="1.6685239999999999"/>
  </r>
  <r>
    <s v="Point Sources"/>
    <s v="Non-tribal"/>
    <n v="8"/>
    <x v="1"/>
    <s v="20200202"/>
    <x v="10"/>
    <n v="0"/>
    <n v="0"/>
    <n v="0"/>
    <n v="7.2059999999999997E-3"/>
    <n v="0.60865499999999995"/>
  </r>
  <r>
    <s v="Point Sources"/>
    <s v="Non-tribal"/>
    <n v="8"/>
    <x v="1"/>
    <s v="20200202"/>
    <x v="10"/>
    <n v="0"/>
    <n v="0"/>
    <n v="0"/>
    <n v="7.2059999999999997E-3"/>
    <n v="0.60865499999999995"/>
  </r>
  <r>
    <s v="Point Sources"/>
    <s v="Non-tribal"/>
    <n v="8"/>
    <x v="1"/>
    <s v="30990003"/>
    <x v="11"/>
    <n v="0"/>
    <n v="0"/>
    <n v="0"/>
    <n v="2.8709999999999999E-2"/>
    <n v="0"/>
  </r>
  <r>
    <s v="Point Sources"/>
    <s v="Non-tribal"/>
    <n v="8"/>
    <x v="1"/>
    <s v="20200253"/>
    <x v="10"/>
    <n v="0"/>
    <n v="0"/>
    <n v="0"/>
    <n v="0"/>
    <n v="0"/>
  </r>
  <r>
    <s v="Point Sources"/>
    <s v="Non-tribal"/>
    <n v="8"/>
    <x v="1"/>
    <s v="20200202"/>
    <x v="10"/>
    <n v="0"/>
    <n v="0"/>
    <n v="0"/>
    <n v="7.2059999999999997E-3"/>
    <n v="0.60865499999999995"/>
  </r>
  <r>
    <s v="Point Sources"/>
    <s v="Non-tribal"/>
    <n v="8"/>
    <x v="1"/>
    <s v="20200254"/>
    <x v="10"/>
    <n v="0"/>
    <n v="0"/>
    <n v="0"/>
    <n v="2.4615000000000001E-2"/>
    <n v="0.57435000000000003"/>
  </r>
  <r>
    <s v="Point Sources"/>
    <s v="Non-tribal"/>
    <n v="8"/>
    <x v="1"/>
    <s v="20200253"/>
    <x v="10"/>
    <n v="0"/>
    <n v="0"/>
    <n v="0"/>
    <n v="2.316E-2"/>
    <n v="0.38600000000000001"/>
  </r>
  <r>
    <s v="Point Sources"/>
    <s v="Non-tribal"/>
    <n v="8"/>
    <x v="1"/>
    <s v="20200202"/>
    <x v="10"/>
    <n v="0"/>
    <n v="0"/>
    <n v="0"/>
    <n v="4.4291999999999998E-2"/>
    <n v="0.73819999999999997"/>
  </r>
  <r>
    <s v="Point Sources"/>
    <s v="Non-tribal"/>
    <n v="8"/>
    <x v="1"/>
    <s v="20200202"/>
    <x v="10"/>
    <n v="0"/>
    <n v="0"/>
    <n v="0"/>
    <n v="1.4390999999999999E-2"/>
    <n v="0.23985000000000001"/>
  </r>
  <r>
    <s v="Point Sources"/>
    <s v="Non-tribal"/>
    <n v="8"/>
    <x v="1"/>
    <s v="20200202"/>
    <x v="10"/>
    <n v="0"/>
    <n v="0"/>
    <n v="0"/>
    <n v="2.316E-2"/>
    <n v="0.38600000000000001"/>
  </r>
  <r>
    <s v="Point Sources"/>
    <s v="Non-tribal"/>
    <n v="8"/>
    <x v="1"/>
    <s v="20200202"/>
    <x v="10"/>
    <n v="0"/>
    <n v="0"/>
    <n v="0"/>
    <n v="4.9866000000000001E-2"/>
    <n v="0.83109999999999995"/>
  </r>
  <r>
    <s v="Point Sources"/>
    <s v="Non-tribal"/>
    <n v="8"/>
    <x v="1"/>
    <s v="20200202"/>
    <x v="10"/>
    <n v="0"/>
    <n v="0"/>
    <n v="0"/>
    <n v="1.4390999999999999E-2"/>
    <n v="0.23985000000000001"/>
  </r>
  <r>
    <s v="Point Sources"/>
    <s v="Non-tribal"/>
    <n v="8"/>
    <x v="1"/>
    <s v="10300602"/>
    <x v="11"/>
    <n v="0"/>
    <n v="0"/>
    <n v="0"/>
    <n v="0.38539499999999999"/>
    <n v="1.9526680000000001"/>
  </r>
  <r>
    <s v="Point Sources"/>
    <s v="Non-tribal"/>
    <n v="8"/>
    <x v="1"/>
    <s v="10300602"/>
    <x v="11"/>
    <n v="0"/>
    <n v="0"/>
    <n v="0"/>
    <n v="0.28515000000000001"/>
    <n v="1.44476"/>
  </r>
  <r>
    <s v="Point Sources"/>
    <s v="Non-tribal"/>
    <n v="8"/>
    <x v="1"/>
    <s v="20200202"/>
    <x v="10"/>
    <n v="0"/>
    <n v="0"/>
    <n v="0"/>
    <n v="4.2821999999999999E-2"/>
    <n v="0.7137"/>
  </r>
  <r>
    <s v="Point Sources"/>
    <s v="Non-tribal"/>
    <n v="8"/>
    <x v="1"/>
    <s v="20200202"/>
    <x v="10"/>
    <n v="0"/>
    <n v="0"/>
    <n v="0"/>
    <n v="3.4275E-2"/>
    <n v="0.57125000000000004"/>
  </r>
  <r>
    <s v="Point Sources"/>
    <s v="Non-tribal"/>
    <n v="8"/>
    <x v="1"/>
    <s v="20200253"/>
    <x v="10"/>
    <n v="0"/>
    <n v="0"/>
    <n v="0"/>
    <n v="0"/>
    <n v="0"/>
  </r>
  <r>
    <s v="Point Sources"/>
    <s v="Non-tribal"/>
    <n v="8"/>
    <x v="1"/>
    <s v="20200253"/>
    <x v="10"/>
    <n v="0"/>
    <n v="0"/>
    <n v="0"/>
    <n v="0"/>
    <n v="0"/>
  </r>
  <r>
    <s v="Point Sources"/>
    <s v="Non-tribal"/>
    <n v="8"/>
    <x v="1"/>
    <s v="20200202"/>
    <x v="10"/>
    <n v="0"/>
    <n v="0"/>
    <n v="0"/>
    <n v="5.0964000000000002E-2"/>
    <n v="0.84940000000000004"/>
  </r>
  <r>
    <s v="Point Sources"/>
    <s v="Non-tribal"/>
    <n v="8"/>
    <x v="1"/>
    <s v="20200202"/>
    <x v="10"/>
    <n v="0"/>
    <n v="0"/>
    <n v="0"/>
    <n v="4.3292999999999998E-2"/>
    <n v="0.72155000000000002"/>
  </r>
  <r>
    <s v="Point Sources"/>
    <s v="Non-tribal"/>
    <n v="8"/>
    <x v="1"/>
    <s v="20200202"/>
    <x v="10"/>
    <n v="0"/>
    <n v="0"/>
    <n v="0"/>
    <n v="4.4238E-2"/>
    <n v="0.73729999999999996"/>
  </r>
  <r>
    <s v="Point Sources"/>
    <s v="Non-tribal"/>
    <n v="8"/>
    <x v="1"/>
    <s v="20200202"/>
    <x v="10"/>
    <n v="0"/>
    <n v="0"/>
    <n v="0"/>
    <n v="4.3757999999999998E-2"/>
    <n v="0.72929999999999995"/>
  </r>
  <r>
    <s v="Point Sources"/>
    <s v="Non-tribal"/>
    <n v="8"/>
    <x v="1"/>
    <s v="20200202"/>
    <x v="10"/>
    <n v="10.1"/>
    <n v="8.4"/>
    <n v="4.8"/>
    <n v="0"/>
    <n v="0"/>
  </r>
  <r>
    <s v="Point Sources"/>
    <s v="Non-tribal"/>
    <n v="8"/>
    <x v="1"/>
    <s v="20200202"/>
    <x v="10"/>
    <n v="20.2"/>
    <n v="16.8"/>
    <n v="17.600000000000001"/>
    <n v="0"/>
    <n v="0"/>
  </r>
  <r>
    <s v="Point Sources"/>
    <s v="Non-tribal"/>
    <n v="8"/>
    <x v="1"/>
    <s v="20200202"/>
    <x v="10"/>
    <n v="19.5"/>
    <n v="15.600024000000001"/>
    <n v="17.7"/>
    <n v="0"/>
    <n v="0"/>
  </r>
  <r>
    <s v="Point Sources"/>
    <s v="Non-tribal"/>
    <n v="8"/>
    <x v="1"/>
    <s v="20200202"/>
    <x v="10"/>
    <n v="10.1"/>
    <n v="8.4"/>
    <n v="8.8000000000000007"/>
    <n v="0"/>
    <n v="0"/>
  </r>
  <r>
    <s v="Point Sources"/>
    <s v="Non-tribal"/>
    <n v="8"/>
    <x v="1"/>
    <s v="31000301"/>
    <x v="12"/>
    <n v="0"/>
    <n v="0.7"/>
    <n v="0"/>
    <n v="0"/>
    <n v="0"/>
  </r>
  <r>
    <s v="Point Sources"/>
    <s v="Non-tribal"/>
    <n v="8"/>
    <x v="1"/>
    <s v="31000301"/>
    <x v="12"/>
    <n v="0.2"/>
    <n v="0.7"/>
    <n v="1.1000000000000001"/>
    <n v="0"/>
    <n v="0"/>
  </r>
  <r>
    <s v="Point Sources"/>
    <s v="Non-tribal"/>
    <n v="8"/>
    <x v="1"/>
    <s v="31000301"/>
    <x v="12"/>
    <n v="0"/>
    <n v="4.9000000000000004"/>
    <n v="0"/>
    <n v="0"/>
    <n v="0"/>
  </r>
  <r>
    <s v="Point Sources"/>
    <s v="Non-tribal"/>
    <n v="8"/>
    <x v="1"/>
    <s v="31000404"/>
    <x v="11"/>
    <n v="22.7"/>
    <n v="1.3"/>
    <n v="19.100000000000001"/>
    <n v="0"/>
    <n v="0"/>
  </r>
  <r>
    <s v="Point Sources"/>
    <s v="Non-tribal"/>
    <n v="8"/>
    <x v="1"/>
    <s v="20100201"/>
    <x v="10"/>
    <n v="19.300025000000002"/>
    <n v="5.7000279999999997"/>
    <n v="22.700035"/>
    <n v="0"/>
    <n v="0"/>
  </r>
  <r>
    <s v="Point Sources"/>
    <s v="Non-tribal"/>
    <n v="8"/>
    <x v="1"/>
    <s v="31000209"/>
    <x v="17"/>
    <n v="10.1"/>
    <n v="0.6"/>
    <n v="8.5"/>
    <n v="0"/>
    <n v="0"/>
  </r>
  <r>
    <s v="Point Sources"/>
    <s v="Non-tribal"/>
    <n v="8"/>
    <x v="1"/>
    <s v="10300602"/>
    <x v="11"/>
    <n v="22.351500000000001"/>
    <n v="2.4586649999999999"/>
    <n v="37.550519999999999"/>
    <n v="0"/>
    <n v="0"/>
  </r>
  <r>
    <s v="Point Sources"/>
    <s v="Non-tribal"/>
    <n v="8"/>
    <x v="1"/>
    <s v="31000299"/>
    <x v="17"/>
    <n v="0"/>
    <n v="0.7"/>
    <n v="0"/>
    <n v="0"/>
    <n v="0"/>
  </r>
  <r>
    <s v="Point Sources"/>
    <s v="Non-tribal"/>
    <n v="8"/>
    <x v="1"/>
    <s v="31000299"/>
    <x v="17"/>
    <n v="0"/>
    <n v="0.83"/>
    <n v="0"/>
    <n v="0"/>
    <n v="0"/>
  </r>
  <r>
    <s v="Point Sources"/>
    <s v="Non-tribal"/>
    <n v="8"/>
    <x v="1"/>
    <s v="31000201"/>
    <x v="18"/>
    <n v="0"/>
    <n v="13.1"/>
    <n v="0"/>
    <n v="0"/>
    <n v="0"/>
  </r>
  <r>
    <s v="Point Sources"/>
    <s v="Non-tribal"/>
    <n v="8"/>
    <x v="1"/>
    <s v="31000201"/>
    <x v="18"/>
    <n v="0"/>
    <n v="14.7"/>
    <n v="0"/>
    <n v="0"/>
    <n v="0"/>
  </r>
  <r>
    <s v="Point Sources"/>
    <s v="Non-tribal"/>
    <n v="8"/>
    <x v="1"/>
    <s v="31000215"/>
    <x v="14"/>
    <n v="4.74"/>
    <n v="0.24"/>
    <n v="25.81"/>
    <n v="0"/>
    <n v="0"/>
  </r>
  <r>
    <s v="Point Sources"/>
    <s v="Non-tribal"/>
    <n v="8"/>
    <x v="1"/>
    <s v="31000215"/>
    <x v="14"/>
    <n v="1.5"/>
    <n v="5.2"/>
    <n v="8"/>
    <n v="0"/>
    <n v="0"/>
  </r>
  <r>
    <s v="Point Sources"/>
    <s v="Non-tribal"/>
    <n v="8"/>
    <x v="1"/>
    <s v="31000215"/>
    <x v="14"/>
    <n v="0.7"/>
    <n v="1.5"/>
    <n v="3.6"/>
    <n v="0"/>
    <n v="0"/>
  </r>
  <r>
    <s v="Point Sources"/>
    <s v="Non-tribal"/>
    <n v="8"/>
    <x v="1"/>
    <s v="30990003"/>
    <x v="11"/>
    <n v="11.343052999999999"/>
    <n v="0.54014300000000004"/>
    <n v="9.6"/>
    <n v="0"/>
    <n v="0"/>
  </r>
  <r>
    <s v="Point Sources"/>
    <s v="Non-tribal"/>
    <n v="8"/>
    <x v="1"/>
    <s v="31088801"/>
    <x v="13"/>
    <n v="0"/>
    <n v="4.7"/>
    <n v="0"/>
    <n v="0"/>
    <n v="0"/>
  </r>
  <r>
    <s v="Point Sources"/>
    <s v="Non-tribal"/>
    <n v="8"/>
    <x v="1"/>
    <s v="31000220"/>
    <x v="13"/>
    <n v="0"/>
    <n v="18.48"/>
    <n v="0"/>
    <n v="0"/>
    <n v="0"/>
  </r>
  <r>
    <s v="Point Sources"/>
    <s v="Non-tribal"/>
    <n v="8"/>
    <x v="1"/>
    <s v="31088811"/>
    <x v="13"/>
    <n v="0"/>
    <n v="5.0999999999999996"/>
    <n v="0"/>
    <n v="0"/>
    <n v="0"/>
  </r>
  <r>
    <s v="Point Sources"/>
    <s v="Non-tribal"/>
    <n v="8"/>
    <x v="1"/>
    <s v="31000199"/>
    <x v="17"/>
    <n v="0"/>
    <n v="9.8000000000000007"/>
    <n v="0"/>
    <n v="0"/>
    <n v="0"/>
  </r>
  <r>
    <s v="Point Sources"/>
    <s v="Non-tribal"/>
    <n v="8"/>
    <x v="1"/>
    <s v="20200202"/>
    <x v="10"/>
    <n v="16.57"/>
    <n v="1.08"/>
    <n v="1.47"/>
    <n v="0"/>
    <n v="0"/>
  </r>
  <r>
    <s v="Point Sources"/>
    <s v="Non-tribal"/>
    <n v="8"/>
    <x v="1"/>
    <s v="20200202"/>
    <x v="10"/>
    <n v="10.1"/>
    <n v="8.4"/>
    <n v="4.8"/>
    <n v="0"/>
    <n v="0"/>
  </r>
  <r>
    <s v="Point Sources"/>
    <s v="Non-tribal"/>
    <n v="8"/>
    <x v="1"/>
    <s v="20200202"/>
    <x v="10"/>
    <n v="21.7"/>
    <n v="3"/>
    <n v="5.4"/>
    <n v="0"/>
    <n v="0"/>
  </r>
  <r>
    <s v="Point Sources"/>
    <s v="Non-tribal"/>
    <n v="8"/>
    <x v="1"/>
    <s v="20200253"/>
    <x v="10"/>
    <n v="16.600000000000001"/>
    <n v="1.1000000000000001"/>
    <n v="1.5"/>
    <n v="0"/>
    <n v="0"/>
  </r>
  <r>
    <s v="Point Sources"/>
    <s v="Non-tribal"/>
    <n v="8"/>
    <x v="1"/>
    <s v="20200253"/>
    <x v="10"/>
    <n v="21.7"/>
    <n v="3"/>
    <n v="5.4"/>
    <n v="0"/>
    <n v="0"/>
  </r>
  <r>
    <s v="Point Sources"/>
    <s v="Non-tribal"/>
    <n v="8"/>
    <x v="1"/>
    <s v="20200254"/>
    <x v="10"/>
    <n v="43.4"/>
    <n v="6"/>
    <n v="10.8"/>
    <n v="0"/>
    <n v="0"/>
  </r>
  <r>
    <s v="Point Sources"/>
    <s v="Non-tribal"/>
    <n v="8"/>
    <x v="1"/>
    <s v="20200253"/>
    <x v="10"/>
    <n v="21.7"/>
    <n v="3"/>
    <n v="5.4"/>
    <n v="0"/>
    <n v="0"/>
  </r>
  <r>
    <s v="Point Sources"/>
    <s v="Non-tribal"/>
    <n v="8"/>
    <x v="1"/>
    <s v="20200254"/>
    <x v="10"/>
    <n v="21.7"/>
    <n v="3"/>
    <n v="5.4"/>
    <n v="0"/>
    <n v="0"/>
  </r>
  <r>
    <s v="Point Sources"/>
    <s v="Non-tribal"/>
    <n v="8"/>
    <x v="1"/>
    <s v="20200252"/>
    <x v="10"/>
    <n v="0"/>
    <n v="0"/>
    <n v="0"/>
    <n v="0"/>
    <n v="0"/>
  </r>
  <r>
    <s v="Point Sources"/>
    <s v="Non-tribal"/>
    <n v="8"/>
    <x v="1"/>
    <s v="20200252"/>
    <x v="10"/>
    <n v="0"/>
    <n v="0"/>
    <n v="0"/>
    <n v="0"/>
    <n v="0"/>
  </r>
  <r>
    <s v="Point Sources"/>
    <s v="Non-tribal"/>
    <n v="8"/>
    <x v="1"/>
    <s v="20200254"/>
    <x v="10"/>
    <n v="0"/>
    <n v="0"/>
    <n v="0"/>
    <n v="0"/>
    <n v="0"/>
  </r>
  <r>
    <s v="Point Sources"/>
    <s v="Non-tribal"/>
    <n v="8"/>
    <x v="1"/>
    <s v="20200252"/>
    <x v="10"/>
    <n v="0"/>
    <n v="0"/>
    <n v="0"/>
    <n v="0"/>
    <n v="0.60794700000000002"/>
  </r>
  <r>
    <s v="Point Sources"/>
    <s v="Non-tribal"/>
    <n v="8"/>
    <x v="1"/>
    <s v="20200253"/>
    <x v="10"/>
    <n v="0"/>
    <n v="0"/>
    <n v="0"/>
    <n v="0"/>
    <n v="0"/>
  </r>
  <r>
    <s v="Point Sources"/>
    <s v="Non-tribal"/>
    <n v="8"/>
    <x v="1"/>
    <s v="20200202"/>
    <x v="10"/>
    <n v="0"/>
    <n v="0"/>
    <n v="0"/>
    <n v="0"/>
    <n v="0"/>
  </r>
  <r>
    <s v="Point Sources"/>
    <s v="Non-tribal"/>
    <n v="8"/>
    <x v="1"/>
    <s v="20200202"/>
    <x v="10"/>
    <n v="0"/>
    <n v="0"/>
    <n v="0"/>
    <n v="0"/>
    <n v="0"/>
  </r>
  <r>
    <s v="Point Sources"/>
    <s v="Non-tribal"/>
    <n v="8"/>
    <x v="1"/>
    <s v="20200202"/>
    <x v="10"/>
    <n v="0"/>
    <n v="0"/>
    <n v="0"/>
    <n v="0"/>
    <n v="0"/>
  </r>
  <r>
    <s v="Point Sources"/>
    <s v="Non-tribal"/>
    <n v="8"/>
    <x v="1"/>
    <s v="20200254"/>
    <x v="10"/>
    <n v="0"/>
    <n v="0"/>
    <n v="0"/>
    <n v="0"/>
    <n v="0"/>
  </r>
  <r>
    <s v="Point Sources"/>
    <s v="Non-tribal"/>
    <n v="8"/>
    <x v="1"/>
    <s v="20200254"/>
    <x v="10"/>
    <n v="0"/>
    <n v="0"/>
    <n v="0"/>
    <n v="0"/>
    <n v="0"/>
  </r>
  <r>
    <s v="Point Sources"/>
    <s v="Non-tribal"/>
    <n v="8"/>
    <x v="1"/>
    <s v="31088801"/>
    <x v="13"/>
    <n v="0"/>
    <n v="13.42"/>
    <n v="0"/>
    <n v="0"/>
    <n v="0"/>
  </r>
  <r>
    <s v="Point Sources"/>
    <s v="Non-tribal"/>
    <n v="8"/>
    <x v="1"/>
    <s v="31000502"/>
    <x v="17"/>
    <n v="0"/>
    <n v="83.81"/>
    <n v="0"/>
    <n v="0"/>
    <n v="0"/>
  </r>
  <r>
    <s v="Point Sources"/>
    <s v="Non-tribal"/>
    <n v="8"/>
    <x v="1"/>
    <s v="50100701"/>
    <x v="17"/>
    <n v="0"/>
    <n v="2"/>
    <n v="0"/>
    <n v="0"/>
    <n v="0"/>
  </r>
  <r>
    <s v="Point Sources"/>
    <s v="Non-tribal"/>
    <n v="8"/>
    <x v="1"/>
    <s v="20200254"/>
    <x v="10"/>
    <n v="0"/>
    <n v="0"/>
    <n v="0"/>
    <n v="1.6674000000000001E-2"/>
    <n v="0.27789999999999998"/>
  </r>
  <r>
    <s v="Point Sources"/>
    <s v="Non-tribal"/>
    <n v="8"/>
    <x v="1"/>
    <s v="20200254"/>
    <x v="10"/>
    <n v="0"/>
    <n v="0"/>
    <n v="0"/>
    <n v="6.3603000000000007E-2"/>
    <n v="1.0600499999999999"/>
  </r>
  <r>
    <s v="Point Sources"/>
    <s v="Non-tribal"/>
    <n v="8"/>
    <x v="1"/>
    <s v="20200254"/>
    <x v="10"/>
    <n v="0"/>
    <n v="0"/>
    <n v="0"/>
    <n v="7.2887999999999994E-2"/>
    <n v="1.2148000000000001"/>
  </r>
  <r>
    <s v="Point Sources"/>
    <s v="Non-tribal"/>
    <n v="8"/>
    <x v="1"/>
    <s v="20200252"/>
    <x v="10"/>
    <n v="0"/>
    <n v="0"/>
    <n v="0"/>
    <n v="6.0659999999999999E-2"/>
    <n v="1.0109999999999999"/>
  </r>
  <r>
    <s v="Point Sources"/>
    <s v="Non-tribal"/>
    <n v="8"/>
    <x v="1"/>
    <s v="20200254"/>
    <x v="10"/>
    <n v="30.66"/>
    <n v="35.04"/>
    <n v="43.8"/>
    <n v="0"/>
    <n v="0"/>
  </r>
  <r>
    <s v="Point Sources"/>
    <s v="Non-tribal"/>
    <n v="8"/>
    <x v="1"/>
    <s v="20200254"/>
    <x v="10"/>
    <n v="30.6"/>
    <n v="34.97"/>
    <n v="43.71"/>
    <n v="0"/>
    <n v="0"/>
  </r>
  <r>
    <s v="Point Sources"/>
    <s v="Non-tribal"/>
    <n v="8"/>
    <x v="1"/>
    <s v="20200254"/>
    <x v="10"/>
    <n v="8.06"/>
    <n v="9.2100000000000009"/>
    <n v="11.51"/>
    <n v="0"/>
    <n v="0"/>
  </r>
  <r>
    <s v="Point Sources"/>
    <s v="Non-tribal"/>
    <n v="8"/>
    <x v="1"/>
    <s v="31000301"/>
    <x v="12"/>
    <n v="0"/>
    <n v="2.1800000000000002"/>
    <n v="0"/>
    <n v="0"/>
    <n v="0"/>
  </r>
  <r>
    <s v="Point Sources"/>
    <s v="Non-tribal"/>
    <n v="8"/>
    <x v="1"/>
    <s v="20200252"/>
    <x v="10"/>
    <n v="29.03"/>
    <n v="33.18"/>
    <n v="41.470999999999997"/>
    <n v="0"/>
    <n v="0"/>
  </r>
  <r>
    <s v="Point Sources"/>
    <s v="Non-tribal"/>
    <n v="8"/>
    <x v="1"/>
    <s v="31088801"/>
    <x v="13"/>
    <n v="0"/>
    <n v="5.32"/>
    <n v="0"/>
    <n v="0"/>
    <n v="0"/>
  </r>
  <r>
    <s v="Point Sources"/>
    <s v="Non-tribal"/>
    <n v="8"/>
    <x v="1"/>
    <s v="40400321"/>
    <x v="16"/>
    <n v="0"/>
    <n v="1.1599999999999999"/>
    <n v="0"/>
    <n v="0"/>
    <n v="0"/>
  </r>
  <r>
    <s v="Point Sources"/>
    <s v="Non-tribal"/>
    <n v="8"/>
    <x v="1"/>
    <s v="20200202"/>
    <x v="10"/>
    <n v="0"/>
    <n v="0"/>
    <n v="0"/>
    <n v="0"/>
    <n v="0"/>
  </r>
  <r>
    <s v="Point Sources"/>
    <s v="Non-tribal"/>
    <n v="8"/>
    <x v="1"/>
    <s v="20200202"/>
    <x v="10"/>
    <n v="0"/>
    <n v="0"/>
    <n v="0"/>
    <n v="0"/>
    <n v="0"/>
  </r>
  <r>
    <s v="Point Sources"/>
    <s v="Non-tribal"/>
    <n v="8"/>
    <x v="1"/>
    <s v="20200253"/>
    <x v="10"/>
    <n v="0"/>
    <n v="0"/>
    <n v="0"/>
    <n v="0"/>
    <n v="0"/>
  </r>
  <r>
    <s v="Point Sources"/>
    <s v="Non-tribal"/>
    <n v="8"/>
    <x v="1"/>
    <s v="20200254"/>
    <x v="10"/>
    <n v="0"/>
    <n v="0"/>
    <n v="0"/>
    <n v="0"/>
    <n v="0"/>
  </r>
  <r>
    <s v="Point Sources"/>
    <s v="Non-tribal"/>
    <n v="8"/>
    <x v="1"/>
    <s v="20200202"/>
    <x v="10"/>
    <n v="0"/>
    <n v="0"/>
    <n v="0"/>
    <n v="0"/>
    <n v="0"/>
  </r>
  <r>
    <s v="Point Sources"/>
    <s v="Non-tribal"/>
    <n v="8"/>
    <x v="1"/>
    <s v="20200254"/>
    <x v="10"/>
    <n v="0"/>
    <n v="0"/>
    <n v="0"/>
    <n v="0"/>
    <n v="0"/>
  </r>
  <r>
    <s v="Point Sources"/>
    <s v="Non-tribal"/>
    <n v="8"/>
    <x v="1"/>
    <s v="50200102"/>
    <x v="17"/>
    <n v="0"/>
    <n v="0"/>
    <n v="0"/>
    <n v="1.0999999999999999E-2"/>
    <n v="0.01"/>
  </r>
  <r>
    <s v="Point Sources"/>
    <s v="Non-tribal"/>
    <n v="8"/>
    <x v="1"/>
    <s v="31000404"/>
    <x v="11"/>
    <n v="0"/>
    <n v="0"/>
    <n v="0"/>
    <n v="0"/>
    <n v="0"/>
  </r>
  <r>
    <s v="Point Sources"/>
    <s v="Non-tribal"/>
    <n v="8"/>
    <x v="1"/>
    <s v="20200254"/>
    <x v="10"/>
    <n v="0"/>
    <n v="0"/>
    <n v="0"/>
    <n v="0"/>
    <n v="0.66"/>
  </r>
  <r>
    <s v="Point Sources"/>
    <s v="Non-tribal"/>
    <n v="8"/>
    <x v="1"/>
    <s v="20200254"/>
    <x v="10"/>
    <n v="0"/>
    <n v="0"/>
    <n v="0"/>
    <n v="0"/>
    <n v="0.66"/>
  </r>
  <r>
    <s v="Point Sources"/>
    <s v="Non-tribal"/>
    <n v="8"/>
    <x v="1"/>
    <s v="31000215"/>
    <x v="14"/>
    <n v="0"/>
    <n v="0"/>
    <n v="0"/>
    <n v="1.9186000000000002E-2"/>
    <n v="9.6447000000000005E-2"/>
  </r>
  <r>
    <s v="Point Sources"/>
    <s v="Non-tribal"/>
    <n v="8"/>
    <x v="1"/>
    <s v="20200254"/>
    <x v="10"/>
    <n v="8.6306619999999992"/>
    <n v="5.6780660000000003"/>
    <n v="12.718859999999999"/>
    <n v="0"/>
    <n v="0"/>
  </r>
  <r>
    <s v="Point Sources"/>
    <s v="Non-tribal"/>
    <n v="8"/>
    <x v="1"/>
    <s v="20200254"/>
    <x v="10"/>
    <n v="8.6306619999999992"/>
    <n v="5.6780660000000003"/>
    <n v="12.718859999999999"/>
    <n v="0"/>
    <n v="0"/>
  </r>
  <r>
    <s v="Point Sources"/>
    <s v="Non-tribal"/>
    <n v="8"/>
    <x v="1"/>
    <s v="40600132"/>
    <x v="15"/>
    <n v="0"/>
    <n v="4.1655439999999997"/>
    <n v="0"/>
    <n v="0"/>
    <n v="0"/>
  </r>
  <r>
    <s v="Point Sources"/>
    <s v="Non-tribal"/>
    <n v="8"/>
    <x v="1"/>
    <s v="31088801"/>
    <x v="13"/>
    <n v="0"/>
    <n v="19.899999999999999"/>
    <n v="0"/>
    <n v="0"/>
    <n v="0"/>
  </r>
  <r>
    <s v="Point Sources"/>
    <s v="Non-tribal"/>
    <n v="8"/>
    <x v="1"/>
    <s v="31000215"/>
    <x v="14"/>
    <n v="4.4963579999999999"/>
    <n v="10.280817000000001"/>
    <n v="8.9701719999999998"/>
    <n v="0"/>
    <n v="0"/>
  </r>
  <r>
    <s v="Point Sources"/>
    <s v="Non-tribal"/>
    <n v="8"/>
    <x v="1"/>
    <s v="20200202"/>
    <x v="10"/>
    <n v="8.6306619999999992"/>
    <n v="5.6780660000000003"/>
    <n v="12.718859999999999"/>
    <n v="0"/>
    <n v="0"/>
  </r>
  <r>
    <s v="Point Sources"/>
    <s v="Non-tribal"/>
    <n v="8"/>
    <x v="1"/>
    <s v="20200254"/>
    <x v="10"/>
    <n v="23.997959999999999"/>
    <n v="18.855540000000001"/>
    <n v="5.999498"/>
    <n v="0"/>
    <n v="0"/>
  </r>
  <r>
    <s v="Point Sources"/>
    <s v="Non-tribal"/>
    <n v="8"/>
    <x v="1"/>
    <s v="20200254"/>
    <x v="10"/>
    <n v="8.6306619999999992"/>
    <n v="5.6780660000000003"/>
    <n v="12.718859999999999"/>
    <n v="0"/>
    <n v="0"/>
  </r>
  <r>
    <s v="Point Sources"/>
    <s v="Non-tribal"/>
    <n v="8"/>
    <x v="1"/>
    <s v="50200102"/>
    <x v="17"/>
    <n v="8.0000000000000002E-3"/>
    <n v="0.05"/>
    <n v="0.01"/>
    <n v="0"/>
    <n v="0"/>
  </r>
  <r>
    <s v="Point Sources"/>
    <s v="Non-tribal"/>
    <n v="8"/>
    <x v="1"/>
    <s v="30111401"/>
    <x v="17"/>
    <n v="0"/>
    <n v="0"/>
    <n v="0"/>
    <n v="0"/>
    <n v="0"/>
  </r>
  <r>
    <s v="Point Sources"/>
    <s v="Non-tribal"/>
    <n v="8"/>
    <x v="1"/>
    <s v="20200102"/>
    <x v="10"/>
    <n v="0"/>
    <n v="0"/>
    <n v="0"/>
    <n v="0.18"/>
    <n v="0.18"/>
  </r>
  <r>
    <s v="Point Sources"/>
    <s v="Non-tribal"/>
    <n v="8"/>
    <x v="1"/>
    <s v="20200102"/>
    <x v="10"/>
    <n v="0"/>
    <n v="0"/>
    <n v="0"/>
    <n v="0"/>
    <n v="0"/>
  </r>
  <r>
    <s v="Point Sources"/>
    <s v="Non-tribal"/>
    <n v="8"/>
    <x v="1"/>
    <s v="20200102"/>
    <x v="10"/>
    <n v="2.66"/>
    <n v="0.21"/>
    <n v="0.56999999999999995"/>
    <n v="0"/>
    <n v="0"/>
  </r>
  <r>
    <s v="Point Sources"/>
    <s v="Non-tribal"/>
    <n v="8"/>
    <x v="1"/>
    <s v="20200253"/>
    <x v="10"/>
    <n v="0"/>
    <n v="0"/>
    <n v="0"/>
    <n v="0"/>
    <n v="0.10627"/>
  </r>
  <r>
    <s v="Point Sources"/>
    <s v="Non-tribal"/>
    <n v="8"/>
    <x v="1"/>
    <s v="20200253"/>
    <x v="10"/>
    <n v="0"/>
    <n v="0"/>
    <n v="0"/>
    <n v="0"/>
    <n v="0"/>
  </r>
  <r>
    <s v="Point Sources"/>
    <s v="Non-tribal"/>
    <n v="8"/>
    <x v="1"/>
    <s v="20200253"/>
    <x v="10"/>
    <n v="0"/>
    <n v="0"/>
    <n v="0"/>
    <n v="0"/>
    <n v="0"/>
  </r>
  <r>
    <s v="Point Sources"/>
    <s v="Non-tribal"/>
    <n v="8"/>
    <x v="1"/>
    <s v="20200253"/>
    <x v="10"/>
    <n v="0"/>
    <n v="0"/>
    <n v="0"/>
    <n v="0"/>
    <n v="0.10627"/>
  </r>
  <r>
    <s v="Point Sources"/>
    <s v="Non-tribal"/>
    <n v="8"/>
    <x v="1"/>
    <s v="20200253"/>
    <x v="10"/>
    <n v="4.511768"/>
    <n v="3.0251320000000002"/>
    <n v="8.6043380000000003"/>
    <n v="0"/>
    <n v="0"/>
  </r>
  <r>
    <s v="Point Sources"/>
    <s v="Non-tribal"/>
    <n v="8"/>
    <x v="1"/>
    <s v="10200603"/>
    <x v="11"/>
    <n v="0"/>
    <n v="0"/>
    <n v="0"/>
    <n v="0"/>
    <n v="0"/>
  </r>
  <r>
    <s v="Point Sources"/>
    <s v="Non-tribal"/>
    <n v="8"/>
    <x v="1"/>
    <s v="31000504"/>
    <x v="17"/>
    <n v="0"/>
    <n v="255.14838800000001"/>
    <n v="0"/>
    <n v="0"/>
    <n v="0"/>
  </r>
  <r>
    <s v="Point Sources"/>
    <s v="Non-tribal"/>
    <n v="8"/>
    <x v="1"/>
    <s v="31000503"/>
    <x v="17"/>
    <n v="0"/>
    <n v="18"/>
    <n v="0"/>
    <n v="0"/>
    <n v="0"/>
  </r>
  <r>
    <s v="Point Sources"/>
    <s v="Non-tribal"/>
    <n v="8"/>
    <x v="1"/>
    <s v="31000227"/>
    <x v="12"/>
    <n v="0"/>
    <n v="5.8425549999999999"/>
    <n v="0"/>
    <n v="0"/>
    <n v="0"/>
  </r>
  <r>
    <s v="Point Sources"/>
    <s v="Non-tribal"/>
    <n v="8"/>
    <x v="1"/>
    <s v="31000504"/>
    <x v="17"/>
    <n v="0"/>
    <n v="378.18"/>
    <n v="0"/>
    <n v="0"/>
    <n v="0"/>
  </r>
  <r>
    <s v="Point Sources"/>
    <s v="Non-tribal"/>
    <n v="8"/>
    <x v="1"/>
    <s v="40400315"/>
    <x v="16"/>
    <n v="0"/>
    <n v="6.8346590000000003"/>
    <n v="0"/>
    <n v="0"/>
    <n v="0"/>
  </r>
  <r>
    <s v="Point Sources"/>
    <s v="Non-tribal"/>
    <n v="8"/>
    <x v="1"/>
    <s v="31000503"/>
    <x v="17"/>
    <n v="0"/>
    <n v="3.7"/>
    <n v="0"/>
    <n v="0"/>
    <n v="0"/>
  </r>
  <r>
    <s v="Point Sources"/>
    <s v="Non-tribal"/>
    <n v="8"/>
    <x v="1"/>
    <s v="40600197"/>
    <x v="15"/>
    <n v="0"/>
    <n v="58.970835000000001"/>
    <n v="0"/>
    <n v="0"/>
    <n v="0"/>
  </r>
  <r>
    <s v="Point Sources"/>
    <s v="Non-tribal"/>
    <n v="8"/>
    <x v="1"/>
    <s v="10200603"/>
    <x v="11"/>
    <n v="0"/>
    <n v="0"/>
    <n v="0"/>
    <n v="0"/>
    <n v="0"/>
  </r>
  <r>
    <s v="Point Sources"/>
    <s v="Non-tribal"/>
    <n v="8"/>
    <x v="1"/>
    <s v="10200603"/>
    <x v="11"/>
    <n v="0"/>
    <n v="0"/>
    <n v="0"/>
    <n v="0"/>
    <n v="6.6575999999999996E-2"/>
  </r>
  <r>
    <s v="Point Sources"/>
    <s v="Non-tribal"/>
    <n v="8"/>
    <x v="1"/>
    <s v="10200603"/>
    <x v="11"/>
    <n v="0.876"/>
    <n v="4.8180000000000001E-2"/>
    <n v="0.73584000000000005"/>
    <n v="0"/>
    <n v="0"/>
  </r>
  <r>
    <s v="Point Sources"/>
    <s v="Non-tribal"/>
    <n v="8"/>
    <x v="1"/>
    <s v="31000504"/>
    <x v="17"/>
    <n v="0"/>
    <n v="0.78"/>
    <n v="0"/>
    <n v="0"/>
    <n v="0"/>
  </r>
  <r>
    <s v="Point Sources"/>
    <s v="Non-tribal"/>
    <n v="8"/>
    <x v="1"/>
    <s v="31000216"/>
    <x v="14"/>
    <n v="1.19"/>
    <n v="2.4300000000000002"/>
    <n v="6.41"/>
    <n v="0"/>
    <n v="0"/>
  </r>
  <r>
    <s v="Point Sources"/>
    <s v="Non-tribal"/>
    <n v="8"/>
    <x v="1"/>
    <s v="31000503"/>
    <x v="17"/>
    <n v="0"/>
    <n v="20.239999999999998"/>
    <n v="0"/>
    <n v="0"/>
    <n v="0"/>
  </r>
  <r>
    <s v="Point Sources"/>
    <s v="Non-tribal"/>
    <n v="8"/>
    <x v="1"/>
    <s v="31000503"/>
    <x v="17"/>
    <n v="0"/>
    <n v="1.3194440000000001"/>
    <n v="0"/>
    <n v="0"/>
    <n v="0"/>
  </r>
  <r>
    <s v="Point Sources"/>
    <s v="Non-tribal"/>
    <n v="8"/>
    <x v="1"/>
    <s v="31000227"/>
    <x v="12"/>
    <n v="0"/>
    <n v="12.081737"/>
    <n v="0"/>
    <n v="0"/>
    <n v="0"/>
  </r>
  <r>
    <s v="Point Sources"/>
    <s v="Non-tribal"/>
    <n v="8"/>
    <x v="1"/>
    <s v="31000504"/>
    <x v="17"/>
    <n v="0"/>
    <n v="0.01"/>
    <n v="0"/>
    <n v="0"/>
    <n v="0"/>
  </r>
  <r>
    <s v="Point Sources"/>
    <s v="Non-tribal"/>
    <n v="8"/>
    <x v="1"/>
    <s v="40400315"/>
    <x v="16"/>
    <n v="0"/>
    <n v="0.12623899999999999"/>
    <n v="0"/>
    <n v="0"/>
    <n v="0"/>
  </r>
  <r>
    <s v="Point Sources"/>
    <s v="Non-tribal"/>
    <n v="8"/>
    <x v="1"/>
    <s v="40400315"/>
    <x v="16"/>
    <n v="0"/>
    <n v="0.2"/>
    <n v="0"/>
    <n v="0"/>
    <n v="0"/>
  </r>
  <r>
    <s v="Point Sources"/>
    <s v="Non-tribal"/>
    <n v="8"/>
    <x v="1"/>
    <s v="40400302"/>
    <x v="16"/>
    <n v="0"/>
    <n v="6.1843159999999999"/>
    <n v="0"/>
    <n v="0"/>
    <n v="0"/>
  </r>
  <r>
    <s v="Point Sources"/>
    <s v="Non-tribal"/>
    <n v="8"/>
    <x v="1"/>
    <s v="31000503"/>
    <x v="17"/>
    <n v="0"/>
    <n v="1.9"/>
    <n v="0"/>
    <n v="0"/>
    <n v="0"/>
  </r>
  <r>
    <s v="Point Sources"/>
    <s v="Non-tribal"/>
    <n v="8"/>
    <x v="1"/>
    <s v="20200252"/>
    <x v="10"/>
    <n v="0"/>
    <n v="0"/>
    <n v="0"/>
    <n v="4.3499999999999997E-3"/>
    <n v="7.2499999999999995E-2"/>
  </r>
  <r>
    <s v="Point Sources"/>
    <s v="Non-tribal"/>
    <n v="8"/>
    <x v="1"/>
    <s v="31000299"/>
    <x v="17"/>
    <n v="0"/>
    <n v="4.58"/>
    <n v="0"/>
    <n v="0"/>
    <n v="0"/>
  </r>
  <r>
    <s v="Point Sources"/>
    <s v="Non-tribal"/>
    <n v="8"/>
    <x v="1"/>
    <s v="20200252"/>
    <x v="10"/>
    <n v="12.299568000000001"/>
    <n v="1.4236139999999999"/>
    <n v="1.5530310000000001"/>
    <n v="0"/>
    <n v="0"/>
  </r>
  <r>
    <s v="Point Sources"/>
    <s v="Non-tribal"/>
    <n v="8"/>
    <x v="1"/>
    <s v="20200252"/>
    <x v="10"/>
    <n v="19.399999999999999"/>
    <n v="2.0000070000000001"/>
    <n v="4.3"/>
    <n v="0"/>
    <n v="0"/>
  </r>
  <r>
    <s v="Point Sources"/>
    <s v="Non-tribal"/>
    <n v="8"/>
    <x v="1"/>
    <s v="20200253"/>
    <x v="10"/>
    <n v="0"/>
    <n v="0"/>
    <n v="0"/>
    <n v="3.9419999999999997E-2"/>
    <n v="0.65700000000000003"/>
  </r>
  <r>
    <s v="Point Sources"/>
    <s v="Non-tribal"/>
    <n v="8"/>
    <x v="1"/>
    <s v="20200253"/>
    <x v="10"/>
    <n v="0"/>
    <n v="0"/>
    <n v="0"/>
    <n v="0"/>
    <n v="0"/>
  </r>
  <r>
    <s v="Point Sources"/>
    <s v="Non-tribal"/>
    <n v="8"/>
    <x v="1"/>
    <s v="20200252"/>
    <x v="10"/>
    <n v="0"/>
    <n v="0"/>
    <n v="0"/>
    <n v="1.0359E-2"/>
    <n v="0.17265"/>
  </r>
  <r>
    <s v="Point Sources"/>
    <s v="Non-tribal"/>
    <n v="8"/>
    <x v="1"/>
    <s v="20200253"/>
    <x v="10"/>
    <n v="0"/>
    <n v="0"/>
    <n v="0"/>
    <n v="3.9419999999999997E-2"/>
    <n v="0.65700000000000003"/>
  </r>
  <r>
    <s v="Point Sources"/>
    <s v="Non-tribal"/>
    <n v="8"/>
    <x v="1"/>
    <s v="31000301"/>
    <x v="12"/>
    <n v="0"/>
    <n v="14.2"/>
    <n v="0"/>
    <n v="0"/>
    <n v="0"/>
  </r>
  <r>
    <s v="Point Sources"/>
    <s v="Non-tribal"/>
    <n v="8"/>
    <x v="1"/>
    <s v="20200253"/>
    <x v="10"/>
    <n v="8.1999999999999993"/>
    <n v="4.4000000000000004"/>
    <n v="16.3"/>
    <n v="0"/>
    <n v="0"/>
  </r>
  <r>
    <s v="Point Sources"/>
    <s v="Non-tribal"/>
    <n v="8"/>
    <x v="1"/>
    <s v="40400315"/>
    <x v="16"/>
    <n v="0"/>
    <n v="1.4364600000000001"/>
    <n v="0"/>
    <n v="0"/>
    <n v="0"/>
  </r>
  <r>
    <s v="Point Sources"/>
    <s v="Non-tribal"/>
    <n v="8"/>
    <x v="1"/>
    <s v="20200253"/>
    <x v="10"/>
    <n v="8.1999999999999993"/>
    <n v="4.4000000000000004"/>
    <n v="16.3"/>
    <n v="0"/>
    <n v="0"/>
  </r>
  <r>
    <s v="Point Sources"/>
    <s v="Non-tribal"/>
    <n v="8"/>
    <x v="1"/>
    <s v="31000220"/>
    <x v="13"/>
    <n v="0"/>
    <n v="8.7899999999999991"/>
    <n v="0"/>
    <n v="0"/>
    <n v="0"/>
  </r>
  <r>
    <s v="Point Sources"/>
    <s v="Non-tribal"/>
    <n v="8"/>
    <x v="1"/>
    <s v="20200252"/>
    <x v="10"/>
    <n v="9.4600000000000009"/>
    <n v="5.68"/>
    <n v="5.68"/>
    <n v="0"/>
    <n v="0"/>
  </r>
  <r>
    <s v="Point Sources"/>
    <s v="Non-tribal"/>
    <n v="8"/>
    <x v="1"/>
    <s v="20200253"/>
    <x v="10"/>
    <n v="0"/>
    <n v="0"/>
    <n v="0"/>
    <n v="0"/>
    <n v="0"/>
  </r>
  <r>
    <s v="Point Sources"/>
    <s v="Non-tribal"/>
    <n v="8"/>
    <x v="1"/>
    <s v="20200253"/>
    <x v="10"/>
    <n v="0"/>
    <n v="0"/>
    <n v="0"/>
    <n v="0"/>
    <n v="0"/>
  </r>
  <r>
    <s v="Point Sources"/>
    <s v="Non-tribal"/>
    <n v="8"/>
    <x v="1"/>
    <s v="20200253"/>
    <x v="10"/>
    <n v="0"/>
    <n v="0"/>
    <n v="0"/>
    <n v="0"/>
    <n v="0"/>
  </r>
  <r>
    <s v="Point Sources"/>
    <s v="Non-tribal"/>
    <n v="8"/>
    <x v="1"/>
    <s v="31088801"/>
    <x v="13"/>
    <n v="0"/>
    <n v="7.21"/>
    <n v="0"/>
    <n v="0"/>
    <n v="0"/>
  </r>
  <r>
    <s v="Point Sources"/>
    <s v="Non-tribal"/>
    <n v="8"/>
    <x v="1"/>
    <s v="20200253"/>
    <x v="10"/>
    <n v="0"/>
    <n v="0"/>
    <n v="0"/>
    <n v="0"/>
    <n v="0"/>
  </r>
  <r>
    <s v="Point Sources"/>
    <s v="Non-tribal"/>
    <n v="8"/>
    <x v="1"/>
    <s v="20200253"/>
    <x v="10"/>
    <n v="4.0567970000000004"/>
    <n v="2.8051490000000001"/>
    <n v="8.2786159999999995"/>
    <n v="0"/>
    <n v="0"/>
  </r>
  <r>
    <s v="Point Sources"/>
    <s v="Non-tribal"/>
    <n v="8"/>
    <x v="1"/>
    <s v="31088801"/>
    <x v="13"/>
    <n v="0"/>
    <n v="8"/>
    <n v="0"/>
    <n v="0"/>
    <n v="0"/>
  </r>
  <r>
    <s v="Point Sources"/>
    <s v="Non-tribal"/>
    <n v="8"/>
    <x v="1"/>
    <s v="20200254"/>
    <x v="10"/>
    <n v="0"/>
    <n v="0"/>
    <n v="0"/>
    <n v="2.3519999999999999E-2"/>
    <n v="0.39200000000000002"/>
  </r>
  <r>
    <s v="Point Sources"/>
    <s v="Non-tribal"/>
    <n v="8"/>
    <x v="1"/>
    <s v="20200254"/>
    <x v="10"/>
    <n v="0"/>
    <n v="0"/>
    <n v="0"/>
    <n v="2.3519999999999999E-2"/>
    <n v="0.39200000000000002"/>
  </r>
  <r>
    <s v="Point Sources"/>
    <s v="Non-tribal"/>
    <n v="8"/>
    <x v="1"/>
    <s v="20200254"/>
    <x v="10"/>
    <n v="0"/>
    <n v="0"/>
    <n v="0"/>
    <n v="2.3519999999999999E-2"/>
    <n v="0.39200000000000002"/>
  </r>
  <r>
    <s v="Point Sources"/>
    <s v="Non-tribal"/>
    <n v="8"/>
    <x v="1"/>
    <s v="20200254"/>
    <x v="10"/>
    <n v="0"/>
    <n v="0"/>
    <n v="0"/>
    <n v="2.3519999999999999E-2"/>
    <n v="0.39200000000000002"/>
  </r>
  <r>
    <s v="Point Sources"/>
    <s v="Non-tribal"/>
    <n v="8"/>
    <x v="1"/>
    <s v="20200254"/>
    <x v="10"/>
    <n v="0"/>
    <n v="0"/>
    <n v="0"/>
    <n v="2.3519999999999999E-2"/>
    <n v="0.39200000000000002"/>
  </r>
  <r>
    <s v="Point Sources"/>
    <s v="Non-tribal"/>
    <n v="8"/>
    <x v="1"/>
    <s v="20200254"/>
    <x v="10"/>
    <n v="0"/>
    <n v="0"/>
    <n v="0"/>
    <n v="2.3519999999999999E-2"/>
    <n v="0.39200000000000002"/>
  </r>
  <r>
    <s v="Point Sources"/>
    <s v="Non-tribal"/>
    <n v="8"/>
    <x v="1"/>
    <s v="20200254"/>
    <x v="10"/>
    <n v="19.300001999999999"/>
    <n v="5.6499940000000004"/>
    <n v="5.6750040000000004"/>
    <n v="0"/>
    <n v="0"/>
  </r>
  <r>
    <s v="Point Sources"/>
    <s v="Non-tribal"/>
    <n v="8"/>
    <x v="1"/>
    <s v="20200254"/>
    <x v="10"/>
    <n v="38.600396000000003"/>
    <n v="11.299988000000001"/>
    <n v="11.350008000000001"/>
    <n v="0"/>
    <n v="0"/>
  </r>
  <r>
    <s v="Point Sources"/>
    <s v="Non-tribal"/>
    <n v="8"/>
    <x v="1"/>
    <s v="20200254"/>
    <x v="10"/>
    <n v="38.600003999999998"/>
    <n v="11.299988000000001"/>
    <n v="11.350008000000001"/>
    <n v="0"/>
    <n v="0"/>
  </r>
  <r>
    <s v="Point Sources"/>
    <s v="Non-tribal"/>
    <n v="8"/>
    <x v="1"/>
    <s v="20200254"/>
    <x v="10"/>
    <n v="19.300001999999999"/>
    <n v="5.6499940000000004"/>
    <n v="5.6750040000000004"/>
    <n v="0"/>
    <n v="0"/>
  </r>
  <r>
    <s v="Point Sources"/>
    <s v="Non-tribal"/>
    <n v="8"/>
    <x v="1"/>
    <s v="31000302"/>
    <x v="12"/>
    <n v="0"/>
    <n v="7.8000000000000007"/>
    <n v="0"/>
    <n v="0"/>
    <n v="0"/>
  </r>
  <r>
    <s v="Point Sources"/>
    <s v="Non-tribal"/>
    <n v="8"/>
    <x v="1"/>
    <s v="20200254"/>
    <x v="10"/>
    <n v="0"/>
    <n v="0"/>
    <n v="0"/>
    <n v="3.9992E-2"/>
    <n v="0.4"/>
  </r>
  <r>
    <s v="Point Sources"/>
    <s v="Non-tribal"/>
    <n v="8"/>
    <x v="1"/>
    <s v="20200254"/>
    <x v="10"/>
    <n v="0"/>
    <n v="0"/>
    <n v="0"/>
    <n v="0.04"/>
    <n v="0.4"/>
  </r>
  <r>
    <s v="Point Sources"/>
    <s v="Non-tribal"/>
    <n v="8"/>
    <x v="1"/>
    <s v="20200254"/>
    <x v="10"/>
    <n v="0"/>
    <n v="0"/>
    <n v="0"/>
    <n v="2.3519999999999999E-2"/>
    <n v="0.39200000000000002"/>
  </r>
  <r>
    <s v="Point Sources"/>
    <s v="Non-tribal"/>
    <n v="8"/>
    <x v="1"/>
    <s v="20200253"/>
    <x v="10"/>
    <n v="0"/>
    <n v="0"/>
    <n v="0"/>
    <n v="2.3519999999999999E-2"/>
    <n v="0.39200000000000002"/>
  </r>
  <r>
    <s v="Point Sources"/>
    <s v="Non-tribal"/>
    <n v="8"/>
    <x v="1"/>
    <s v="20200253"/>
    <x v="10"/>
    <n v="0"/>
    <n v="0"/>
    <n v="0"/>
    <n v="2.4E-2"/>
    <n v="0.4"/>
  </r>
  <r>
    <s v="Point Sources"/>
    <s v="Non-tribal"/>
    <n v="8"/>
    <x v="1"/>
    <s v="20200254"/>
    <x v="10"/>
    <n v="0"/>
    <n v="0"/>
    <n v="0"/>
    <n v="0"/>
    <n v="0.39200000000000002"/>
  </r>
  <r>
    <s v="Point Sources"/>
    <s v="Non-tribal"/>
    <n v="8"/>
    <x v="1"/>
    <s v="20200252"/>
    <x v="10"/>
    <n v="0"/>
    <n v="0"/>
    <n v="0"/>
    <n v="2.3519999999999999E-2"/>
    <n v="0.39200000000000002"/>
  </r>
  <r>
    <s v="Point Sources"/>
    <s v="Non-tribal"/>
    <n v="8"/>
    <x v="1"/>
    <s v="20200254"/>
    <x v="10"/>
    <n v="19.3"/>
    <n v="5.7"/>
    <n v="5.7"/>
    <n v="0"/>
    <n v="0"/>
  </r>
  <r>
    <s v="Point Sources"/>
    <s v="Non-tribal"/>
    <n v="8"/>
    <x v="1"/>
    <s v="20200254"/>
    <x v="10"/>
    <n v="38.600003999999998"/>
    <n v="11.4"/>
    <n v="11.4"/>
    <n v="0"/>
    <n v="0"/>
  </r>
  <r>
    <s v="Point Sources"/>
    <s v="Non-tribal"/>
    <n v="8"/>
    <x v="1"/>
    <s v="20200252"/>
    <x v="10"/>
    <n v="19.3"/>
    <n v="5.7"/>
    <n v="5.7"/>
    <n v="0"/>
    <n v="0"/>
  </r>
  <r>
    <s v="Point Sources"/>
    <s v="Non-tribal"/>
    <n v="8"/>
    <x v="1"/>
    <s v="20200253"/>
    <x v="10"/>
    <n v="19.3"/>
    <n v="5.7"/>
    <n v="5.7"/>
    <n v="0"/>
    <n v="0"/>
  </r>
  <r>
    <s v="Point Sources"/>
    <s v="Non-tribal"/>
    <n v="8"/>
    <x v="1"/>
    <s v="31000203"/>
    <x v="10"/>
    <n v="0"/>
    <n v="5.0999999999999996"/>
    <n v="0"/>
    <n v="0"/>
    <n v="0"/>
  </r>
  <r>
    <s v="Point Sources"/>
    <s v="Non-tribal"/>
    <n v="8"/>
    <x v="1"/>
    <s v="31088801"/>
    <x v="13"/>
    <n v="0"/>
    <n v="6"/>
    <n v="0"/>
    <n v="0"/>
    <n v="0"/>
  </r>
  <r>
    <s v="Point Sources"/>
    <s v="Non-tribal"/>
    <n v="8"/>
    <x v="1"/>
    <s v="20200254"/>
    <x v="10"/>
    <n v="19.3"/>
    <n v="5.7"/>
    <n v="5.7"/>
    <n v="0"/>
    <n v="0"/>
  </r>
  <r>
    <s v="Point Sources"/>
    <s v="Non-tribal"/>
    <n v="8"/>
    <x v="1"/>
    <s v="20200253"/>
    <x v="10"/>
    <n v="15.2"/>
    <n v="5.8"/>
    <n v="5.8"/>
    <n v="0"/>
    <n v="0"/>
  </r>
  <r>
    <s v="Point Sources"/>
    <s v="Non-tribal"/>
    <n v="8"/>
    <x v="1"/>
    <s v="20200254"/>
    <x v="10"/>
    <n v="0"/>
    <n v="0"/>
    <n v="0"/>
    <n v="2.2679999999999999E-2"/>
    <n v="0.378"/>
  </r>
  <r>
    <s v="Point Sources"/>
    <s v="Non-tribal"/>
    <n v="8"/>
    <x v="1"/>
    <s v="20200254"/>
    <x v="10"/>
    <n v="0"/>
    <n v="0"/>
    <n v="0"/>
    <n v="2.2679999999999999E-2"/>
    <n v="0.378"/>
  </r>
  <r>
    <s v="Point Sources"/>
    <s v="Non-tribal"/>
    <n v="8"/>
    <x v="1"/>
    <s v="20200254"/>
    <x v="10"/>
    <n v="0"/>
    <n v="0"/>
    <n v="0"/>
    <n v="2.2679999999999999E-2"/>
    <n v="0.378"/>
  </r>
  <r>
    <s v="Point Sources"/>
    <s v="Non-tribal"/>
    <n v="8"/>
    <x v="1"/>
    <s v="20200254"/>
    <x v="10"/>
    <n v="0"/>
    <n v="0"/>
    <n v="0"/>
    <n v="2.2679999999999999E-2"/>
    <n v="0.378"/>
  </r>
  <r>
    <s v="Point Sources"/>
    <s v="Non-tribal"/>
    <n v="8"/>
    <x v="1"/>
    <s v="20200254"/>
    <x v="10"/>
    <n v="0"/>
    <n v="0"/>
    <n v="0"/>
    <n v="2.6041000000000002E-2"/>
    <n v="0.43401000000000001"/>
  </r>
  <r>
    <s v="Point Sources"/>
    <s v="Non-tribal"/>
    <n v="8"/>
    <x v="1"/>
    <s v="20200254"/>
    <x v="10"/>
    <n v="0"/>
    <n v="0"/>
    <n v="0"/>
    <n v="2.2679999999999999E-2"/>
    <n v="0.378"/>
  </r>
  <r>
    <s v="Point Sources"/>
    <s v="Non-tribal"/>
    <n v="8"/>
    <x v="1"/>
    <s v="20200254"/>
    <x v="10"/>
    <n v="22.1"/>
    <n v="5.5"/>
    <n v="5.5"/>
    <n v="0"/>
    <n v="0"/>
  </r>
  <r>
    <s v="Point Sources"/>
    <s v="Non-tribal"/>
    <n v="8"/>
    <x v="1"/>
    <s v="20200254"/>
    <x v="10"/>
    <n v="22.1"/>
    <n v="5.5"/>
    <n v="5.5"/>
    <n v="0"/>
    <n v="0"/>
  </r>
  <r>
    <s v="Point Sources"/>
    <s v="Non-tribal"/>
    <n v="8"/>
    <x v="1"/>
    <s v="20200254"/>
    <x v="10"/>
    <n v="44.2"/>
    <n v="11"/>
    <n v="11"/>
    <n v="0"/>
    <n v="0"/>
  </r>
  <r>
    <s v="Point Sources"/>
    <s v="Non-tribal"/>
    <n v="8"/>
    <x v="1"/>
    <s v="20200254"/>
    <x v="10"/>
    <n v="44.3"/>
    <n v="11"/>
    <n v="11"/>
    <n v="0"/>
    <n v="0"/>
  </r>
  <r>
    <s v="Point Sources"/>
    <s v="Non-tribal"/>
    <n v="8"/>
    <x v="1"/>
    <s v="40600132"/>
    <x v="15"/>
    <n v="0"/>
    <n v="7.1"/>
    <n v="0"/>
    <n v="0"/>
    <n v="0"/>
  </r>
  <r>
    <s v="Point Sources"/>
    <s v="Non-tribal"/>
    <n v="8"/>
    <x v="1"/>
    <s v="20200254"/>
    <x v="10"/>
    <n v="0"/>
    <n v="0"/>
    <n v="0"/>
    <n v="0"/>
    <n v="0"/>
  </r>
  <r>
    <s v="Point Sources"/>
    <s v="Non-tribal"/>
    <n v="8"/>
    <x v="1"/>
    <s v="20200254"/>
    <x v="10"/>
    <n v="0"/>
    <n v="0"/>
    <n v="0"/>
    <n v="0"/>
    <n v="0"/>
  </r>
  <r>
    <s v="Point Sources"/>
    <s v="Non-tribal"/>
    <n v="8"/>
    <x v="1"/>
    <s v="20200254"/>
    <x v="10"/>
    <n v="8.0865100000000005"/>
    <n v="2.6200239999999999"/>
    <n v="14.070513999999999"/>
    <n v="0"/>
    <n v="0"/>
  </r>
  <r>
    <s v="Point Sources"/>
    <s v="Non-tribal"/>
    <n v="8"/>
    <x v="1"/>
    <s v="20200202"/>
    <x v="10"/>
    <n v="0"/>
    <n v="0"/>
    <n v="0"/>
    <n v="0"/>
    <n v="0"/>
  </r>
  <r>
    <s v="Point Sources"/>
    <s v="Non-tribal"/>
    <n v="8"/>
    <x v="1"/>
    <s v="20200202"/>
    <x v="10"/>
    <n v="0"/>
    <n v="0"/>
    <n v="0"/>
    <n v="0"/>
    <n v="0"/>
  </r>
  <r>
    <s v="Point Sources"/>
    <s v="Non-tribal"/>
    <n v="8"/>
    <x v="1"/>
    <s v="20200254"/>
    <x v="10"/>
    <n v="22.10427"/>
    <n v="6.5012629999999998"/>
    <n v="6.5012629999999998"/>
    <n v="0"/>
    <n v="0"/>
  </r>
  <r>
    <s v="Point Sources"/>
    <s v="Non-tribal"/>
    <n v="8"/>
    <x v="1"/>
    <s v="20200254"/>
    <x v="10"/>
    <n v="22.10427"/>
    <n v="6.5012629999999998"/>
    <n v="6.5012629999999998"/>
    <n v="0"/>
    <n v="0"/>
  </r>
  <r>
    <s v="Point Sources"/>
    <s v="Non-tribal"/>
    <n v="8"/>
    <x v="1"/>
    <s v="20200252"/>
    <x v="10"/>
    <n v="22"/>
    <n v="6.5012629999999998"/>
    <n v="6.5"/>
    <n v="0"/>
    <n v="0"/>
  </r>
  <r>
    <s v="Point Sources"/>
    <s v="Non-tribal"/>
    <n v="8"/>
    <x v="1"/>
    <s v="20200252"/>
    <x v="10"/>
    <n v="6.3"/>
    <n v="1.4"/>
    <n v="2.4"/>
    <n v="0"/>
    <n v="0"/>
  </r>
  <r>
    <s v="Point Sources"/>
    <s v="Non-tribal"/>
    <n v="8"/>
    <x v="1"/>
    <s v="31000299"/>
    <x v="17"/>
    <n v="0"/>
    <n v="3"/>
    <n v="0"/>
    <n v="0"/>
    <n v="0"/>
  </r>
  <r>
    <s v="Point Sources"/>
    <s v="Non-tribal"/>
    <n v="8"/>
    <x v="1"/>
    <s v="31088801"/>
    <x v="13"/>
    <n v="0"/>
    <n v="6"/>
    <n v="0"/>
    <n v="0"/>
    <n v="0"/>
  </r>
  <r>
    <s v="Point Sources"/>
    <s v="Non-tribal"/>
    <n v="8"/>
    <x v="1"/>
    <s v="20200254"/>
    <x v="10"/>
    <n v="22.10427"/>
    <n v="6.5012629999999998"/>
    <n v="6.5012629999999998"/>
    <n v="0"/>
    <n v="0"/>
  </r>
  <r>
    <s v="Point Sources"/>
    <s v="Non-tribal"/>
    <n v="8"/>
    <x v="1"/>
    <s v="20200252"/>
    <x v="10"/>
    <n v="22.10427"/>
    <n v="6.5012629999999998"/>
    <n v="6.5012629999999998"/>
    <n v="0"/>
    <n v="0"/>
  </r>
  <r>
    <s v="Point Sources"/>
    <s v="Non-tribal"/>
    <n v="8"/>
    <x v="1"/>
    <s v="50400202"/>
    <x v="17"/>
    <n v="0"/>
    <n v="0.22500000000000001"/>
    <n v="0"/>
    <n v="0"/>
    <n v="0"/>
  </r>
  <r>
    <s v="Point Sources"/>
    <s v="Non-tribal"/>
    <n v="8"/>
    <x v="1"/>
    <s v="20200253"/>
    <x v="10"/>
    <n v="0"/>
    <n v="0"/>
    <n v="0"/>
    <n v="0"/>
    <n v="0"/>
  </r>
  <r>
    <s v="Point Sources"/>
    <s v="Non-tribal"/>
    <n v="8"/>
    <x v="1"/>
    <s v="20200254"/>
    <x v="10"/>
    <n v="0"/>
    <n v="0"/>
    <n v="0"/>
    <n v="0"/>
    <n v="0"/>
  </r>
  <r>
    <s v="Point Sources"/>
    <s v="Non-tribal"/>
    <n v="8"/>
    <x v="1"/>
    <s v="20200254"/>
    <x v="10"/>
    <n v="0"/>
    <n v="0"/>
    <n v="0"/>
    <n v="0"/>
    <n v="0"/>
  </r>
  <r>
    <s v="Point Sources"/>
    <s v="Non-tribal"/>
    <n v="8"/>
    <x v="1"/>
    <s v="20200253"/>
    <x v="10"/>
    <n v="0"/>
    <n v="0"/>
    <n v="0"/>
    <n v="1.5E-3"/>
    <n v="2.5000000000000001E-2"/>
  </r>
  <r>
    <s v="Point Sources"/>
    <s v="Non-tribal"/>
    <n v="8"/>
    <x v="1"/>
    <s v="20200253"/>
    <x v="10"/>
    <n v="3"/>
    <n v="1"/>
    <n v="3"/>
    <n v="0"/>
    <n v="0"/>
  </r>
  <r>
    <s v="Point Sources"/>
    <s v="Non-tribal"/>
    <n v="8"/>
    <x v="1"/>
    <s v="20200253"/>
    <x v="10"/>
    <n v="0"/>
    <n v="0"/>
    <n v="0"/>
    <n v="0.15067800000000001"/>
    <n v="0"/>
  </r>
  <r>
    <s v="Point Sources"/>
    <s v="Non-tribal"/>
    <n v="8"/>
    <x v="1"/>
    <s v="20200202"/>
    <x v="10"/>
    <n v="0"/>
    <n v="0"/>
    <n v="0"/>
    <n v="0.48"/>
    <n v="0"/>
  </r>
  <r>
    <s v="Point Sources"/>
    <s v="Non-tribal"/>
    <n v="8"/>
    <x v="1"/>
    <s v="20200253"/>
    <x v="10"/>
    <n v="0"/>
    <n v="0"/>
    <n v="0"/>
    <n v="0"/>
    <n v="0"/>
  </r>
  <r>
    <s v="Point Sources"/>
    <s v="Non-tribal"/>
    <n v="8"/>
    <x v="1"/>
    <s v="31000205"/>
    <x v="14"/>
    <n v="0"/>
    <n v="0"/>
    <n v="0"/>
    <n v="0.02"/>
    <n v="0.01"/>
  </r>
  <r>
    <s v="Point Sources"/>
    <s v="Non-tribal"/>
    <n v="8"/>
    <x v="1"/>
    <s v="31000203"/>
    <x v="10"/>
    <n v="0"/>
    <n v="0"/>
    <n v="0"/>
    <n v="3.6014550000000001"/>
    <n v="4.1979600000000001"/>
  </r>
  <r>
    <s v="Point Sources"/>
    <s v="Non-tribal"/>
    <n v="8"/>
    <x v="1"/>
    <s v="31000205"/>
    <x v="14"/>
    <n v="0"/>
    <n v="0"/>
    <n v="0"/>
    <n v="0"/>
    <n v="0"/>
  </r>
  <r>
    <s v="Point Sources"/>
    <s v="Non-tribal"/>
    <n v="8"/>
    <x v="1"/>
    <s v="31000304"/>
    <x v="12"/>
    <n v="0"/>
    <n v="0"/>
    <n v="0"/>
    <n v="0"/>
    <n v="0"/>
  </r>
  <r>
    <s v="Point Sources"/>
    <s v="Non-tribal"/>
    <n v="8"/>
    <x v="1"/>
    <s v="31000299"/>
    <x v="17"/>
    <n v="0"/>
    <n v="0"/>
    <n v="0"/>
    <n v="0"/>
    <n v="0"/>
  </r>
  <r>
    <s v="Point Sources"/>
    <s v="Non-tribal"/>
    <n v="8"/>
    <x v="1"/>
    <s v="20100202"/>
    <x v="10"/>
    <n v="0"/>
    <n v="0"/>
    <n v="0"/>
    <n v="0"/>
    <n v="0"/>
  </r>
  <r>
    <s v="Point Sources"/>
    <s v="Non-tribal"/>
    <n v="8"/>
    <x v="1"/>
    <s v="31000301"/>
    <x v="12"/>
    <n v="0"/>
    <n v="0"/>
    <n v="0"/>
    <n v="0"/>
    <n v="0"/>
  </r>
  <r>
    <s v="Point Sources"/>
    <s v="Non-tribal"/>
    <n v="8"/>
    <x v="1"/>
    <s v="31000203"/>
    <x v="10"/>
    <n v="0"/>
    <n v="0"/>
    <n v="0"/>
    <n v="0.36"/>
    <n v="0"/>
  </r>
  <r>
    <s v="Point Sources"/>
    <s v="Non-tribal"/>
    <n v="8"/>
    <x v="1"/>
    <s v="31000205"/>
    <x v="14"/>
    <n v="0.3"/>
    <n v="0"/>
    <n v="1.4"/>
    <n v="0"/>
    <n v="0"/>
  </r>
  <r>
    <s v="Point Sources"/>
    <s v="Non-tribal"/>
    <n v="8"/>
    <x v="1"/>
    <s v="31000203"/>
    <x v="10"/>
    <n v="99.297899999999998"/>
    <n v="55.560180000000003"/>
    <n v="24.905967"/>
    <n v="0"/>
    <n v="0"/>
  </r>
  <r>
    <s v="Point Sources"/>
    <s v="Non-tribal"/>
    <n v="8"/>
    <x v="1"/>
    <s v="31000220"/>
    <x v="13"/>
    <n v="0"/>
    <n v="14.53"/>
    <n v="0"/>
    <n v="0"/>
    <n v="0"/>
  </r>
  <r>
    <s v="Point Sources"/>
    <s v="Non-tribal"/>
    <n v="8"/>
    <x v="1"/>
    <s v="20200254"/>
    <x v="10"/>
    <n v="17.93"/>
    <n v="1.78"/>
    <n v="0.95"/>
    <n v="0"/>
    <n v="0"/>
  </r>
  <r>
    <s v="Point Sources"/>
    <s v="Non-tribal"/>
    <n v="8"/>
    <x v="1"/>
    <s v="20200202"/>
    <x v="10"/>
    <n v="58.2"/>
    <n v="4.2"/>
    <n v="2.1"/>
    <n v="0"/>
    <n v="0"/>
  </r>
  <r>
    <s v="Point Sources"/>
    <s v="Non-tribal"/>
    <n v="8"/>
    <x v="1"/>
    <s v="31000301"/>
    <x v="12"/>
    <n v="1"/>
    <n v="17.3"/>
    <n v="0.6"/>
    <n v="0"/>
    <n v="0"/>
  </r>
  <r>
    <s v="Point Sources"/>
    <s v="Non-tribal"/>
    <n v="8"/>
    <x v="1"/>
    <s v="20200253"/>
    <x v="10"/>
    <n v="26.34"/>
    <n v="2.64"/>
    <n v="1.41"/>
    <n v="0"/>
    <n v="0"/>
  </r>
  <r>
    <s v="Point Sources"/>
    <s v="Non-tribal"/>
    <n v="8"/>
    <x v="1"/>
    <s v="20200253"/>
    <x v="10"/>
    <n v="8.84"/>
    <n v="0.88"/>
    <n v="0.47"/>
    <n v="0"/>
    <n v="0"/>
  </r>
  <r>
    <s v="Point Sources"/>
    <s v="Non-tribal"/>
    <n v="8"/>
    <x v="1"/>
    <s v="31000304"/>
    <x v="12"/>
    <n v="8.74"/>
    <n v="23.1"/>
    <n v="16.059999999999999"/>
    <n v="0"/>
    <n v="0"/>
  </r>
  <r>
    <s v="Point Sources"/>
    <s v="Non-tribal"/>
    <n v="8"/>
    <x v="1"/>
    <s v="31000203"/>
    <x v="10"/>
    <n v="22.23"/>
    <n v="2.73"/>
    <n v="1.96"/>
    <n v="0"/>
    <n v="0"/>
  </r>
  <r>
    <s v="Point Sources"/>
    <s v="Non-tribal"/>
    <n v="8"/>
    <x v="1"/>
    <s v="20200253"/>
    <x v="10"/>
    <n v="0"/>
    <n v="0"/>
    <n v="0"/>
    <n v="2.325E-2"/>
    <n v="0.38750000000000001"/>
  </r>
  <r>
    <s v="Point Sources"/>
    <s v="Non-tribal"/>
    <n v="8"/>
    <x v="1"/>
    <s v="20200253"/>
    <x v="10"/>
    <n v="0"/>
    <n v="0"/>
    <n v="0"/>
    <n v="2.325E-2"/>
    <n v="0.38750000000000001"/>
  </r>
  <r>
    <s v="Point Sources"/>
    <s v="Non-tribal"/>
    <n v="8"/>
    <x v="1"/>
    <s v="20200253"/>
    <x v="10"/>
    <n v="0"/>
    <n v="0"/>
    <n v="0"/>
    <n v="2.325E-2"/>
    <n v="0.38750000000000001"/>
  </r>
  <r>
    <s v="Point Sources"/>
    <s v="Non-tribal"/>
    <n v="8"/>
    <x v="1"/>
    <s v="20200253"/>
    <x v="10"/>
    <n v="0"/>
    <n v="0"/>
    <n v="0"/>
    <n v="2.4E-2"/>
    <n v="0.4"/>
  </r>
  <r>
    <s v="Point Sources"/>
    <s v="Non-tribal"/>
    <n v="8"/>
    <x v="1"/>
    <s v="20200254"/>
    <x v="10"/>
    <n v="0"/>
    <n v="0"/>
    <n v="0"/>
    <n v="2.325E-2"/>
    <n v="0.38750000000000001"/>
  </r>
  <r>
    <s v="Point Sources"/>
    <s v="Non-tribal"/>
    <n v="8"/>
    <x v="1"/>
    <s v="20200253"/>
    <x v="10"/>
    <n v="0"/>
    <n v="0"/>
    <n v="0"/>
    <n v="2.4E-2"/>
    <n v="0.4"/>
  </r>
  <r>
    <s v="Point Sources"/>
    <s v="Non-tribal"/>
    <n v="8"/>
    <x v="1"/>
    <s v="20200254"/>
    <x v="10"/>
    <n v="0"/>
    <n v="0"/>
    <n v="0"/>
    <n v="8.2799999999999996E-4"/>
    <n v="1.38E-2"/>
  </r>
  <r>
    <s v="Point Sources"/>
    <s v="Non-tribal"/>
    <n v="8"/>
    <x v="1"/>
    <s v="20200254"/>
    <x v="10"/>
    <n v="1.94"/>
    <n v="0.45"/>
    <n v="1.91"/>
    <n v="0"/>
    <n v="0"/>
  </r>
  <r>
    <s v="Point Sources"/>
    <s v="Non-tribal"/>
    <n v="8"/>
    <x v="1"/>
    <s v="20200253"/>
    <x v="10"/>
    <n v="102"/>
    <n v="34.299999999999997"/>
    <n v="34.200000000000003"/>
    <n v="0"/>
    <n v="0"/>
  </r>
  <r>
    <s v="Point Sources"/>
    <s v="Non-tribal"/>
    <n v="8"/>
    <x v="1"/>
    <s v="31088811"/>
    <x v="13"/>
    <n v="0"/>
    <n v="7.01"/>
    <n v="0"/>
    <n v="0"/>
    <n v="0"/>
  </r>
  <r>
    <s v="Point Sources"/>
    <s v="Non-tribal"/>
    <n v="8"/>
    <x v="1"/>
    <s v="31000207"/>
    <x v="13"/>
    <n v="0"/>
    <n v="3.2"/>
    <n v="0"/>
    <n v="0"/>
    <n v="0"/>
  </r>
  <r>
    <s v="Point Sources"/>
    <s v="Non-tribal"/>
    <n v="8"/>
    <x v="1"/>
    <s v="20200254"/>
    <x v="10"/>
    <n v="0"/>
    <n v="0"/>
    <n v="0"/>
    <n v="2.325E-2"/>
    <n v="0.38750000000000001"/>
  </r>
  <r>
    <s v="Point Sources"/>
    <s v="Non-tribal"/>
    <n v="8"/>
    <x v="1"/>
    <s v="20200254"/>
    <x v="10"/>
    <n v="0"/>
    <n v="0"/>
    <n v="0"/>
    <n v="2.325E-2"/>
    <n v="0.38750000000000001"/>
  </r>
  <r>
    <s v="Point Sources"/>
    <s v="Non-tribal"/>
    <n v="8"/>
    <x v="1"/>
    <s v="20200254"/>
    <x v="10"/>
    <n v="0"/>
    <n v="0"/>
    <n v="0"/>
    <n v="2.4E-2"/>
    <n v="0.4"/>
  </r>
  <r>
    <s v="Point Sources"/>
    <s v="Non-tribal"/>
    <n v="8"/>
    <x v="1"/>
    <s v="20200254"/>
    <x v="10"/>
    <n v="0"/>
    <n v="0"/>
    <n v="0"/>
    <n v="2.325E-2"/>
    <n v="0"/>
  </r>
  <r>
    <s v="Point Sources"/>
    <s v="Non-tribal"/>
    <n v="8"/>
    <x v="1"/>
    <s v="20200254"/>
    <x v="10"/>
    <n v="0"/>
    <n v="0"/>
    <n v="0"/>
    <n v="2.4E-2"/>
    <n v="0.4"/>
  </r>
  <r>
    <s v="Point Sources"/>
    <s v="Non-tribal"/>
    <n v="8"/>
    <x v="1"/>
    <s v="20200254"/>
    <x v="10"/>
    <n v="0"/>
    <n v="0"/>
    <n v="0"/>
    <n v="0"/>
    <n v="0.38750000000000001"/>
  </r>
  <r>
    <s v="Point Sources"/>
    <s v="Non-tribal"/>
    <n v="8"/>
    <x v="1"/>
    <s v="20200253"/>
    <x v="10"/>
    <n v="0"/>
    <n v="0"/>
    <n v="0"/>
    <n v="7.8600000000000002E-4"/>
    <n v="1.3100000000000001E-2"/>
  </r>
  <r>
    <s v="Point Sources"/>
    <s v="Non-tribal"/>
    <n v="8"/>
    <x v="1"/>
    <s v="20200254"/>
    <x v="10"/>
    <n v="64.400000000000006"/>
    <n v="23"/>
    <n v="23"/>
    <n v="0"/>
    <n v="0"/>
  </r>
  <r>
    <s v="Point Sources"/>
    <s v="Non-tribal"/>
    <n v="8"/>
    <x v="1"/>
    <s v="31088811"/>
    <x v="13"/>
    <n v="0"/>
    <n v="11.5"/>
    <n v="0"/>
    <n v="0"/>
    <n v="0"/>
  </r>
  <r>
    <s v="Point Sources"/>
    <s v="Non-tribal"/>
    <n v="8"/>
    <x v="1"/>
    <s v="20200254"/>
    <x v="10"/>
    <n v="17"/>
    <n v="5.7"/>
    <n v="5.7"/>
    <n v="0"/>
    <n v="0"/>
  </r>
  <r>
    <s v="Point Sources"/>
    <s v="Non-tribal"/>
    <n v="8"/>
    <x v="1"/>
    <s v="20200254"/>
    <x v="10"/>
    <n v="17"/>
    <n v="5.7"/>
    <n v="5.7"/>
    <n v="0"/>
    <n v="0"/>
  </r>
  <r>
    <s v="Point Sources"/>
    <s v="Non-tribal"/>
    <n v="8"/>
    <x v="1"/>
    <s v="20200253"/>
    <x v="10"/>
    <n v="2.4"/>
    <n v="0.5"/>
    <n v="6.4"/>
    <n v="0"/>
    <n v="0"/>
  </r>
  <r>
    <s v="Point Sources"/>
    <s v="Non-tribal"/>
    <n v="8"/>
    <x v="1"/>
    <s v="20200254"/>
    <x v="10"/>
    <n v="0"/>
    <n v="0"/>
    <n v="0"/>
    <n v="2.325E-2"/>
    <n v="0.38750000000000001"/>
  </r>
  <r>
    <s v="Point Sources"/>
    <s v="Non-tribal"/>
    <n v="8"/>
    <x v="1"/>
    <s v="20200254"/>
    <x v="10"/>
    <n v="0"/>
    <n v="0"/>
    <n v="0"/>
    <n v="2.325E-2"/>
    <n v="0.38750000000000001"/>
  </r>
  <r>
    <s v="Point Sources"/>
    <s v="Non-tribal"/>
    <n v="8"/>
    <x v="1"/>
    <s v="20200202"/>
    <x v="10"/>
    <n v="0"/>
    <n v="0"/>
    <n v="0"/>
    <n v="0"/>
    <n v="0"/>
  </r>
  <r>
    <s v="Point Sources"/>
    <s v="Non-tribal"/>
    <n v="8"/>
    <x v="1"/>
    <s v="20200254"/>
    <x v="10"/>
    <n v="0"/>
    <n v="0"/>
    <n v="0"/>
    <n v="2.325E-2"/>
    <n v="0.38750000000000001"/>
  </r>
  <r>
    <s v="Point Sources"/>
    <s v="Non-tribal"/>
    <n v="8"/>
    <x v="1"/>
    <s v="20200202"/>
    <x v="10"/>
    <n v="0"/>
    <n v="0"/>
    <n v="0"/>
    <n v="0"/>
    <n v="0"/>
  </r>
  <r>
    <s v="Point Sources"/>
    <s v="Non-tribal"/>
    <n v="8"/>
    <x v="1"/>
    <s v="20200254"/>
    <x v="10"/>
    <n v="0"/>
    <n v="0"/>
    <n v="0"/>
    <n v="2.325E-2"/>
    <n v="0.38750000000000001"/>
  </r>
  <r>
    <s v="Point Sources"/>
    <s v="Non-tribal"/>
    <n v="8"/>
    <x v="1"/>
    <s v="20200254"/>
    <x v="10"/>
    <n v="17"/>
    <n v="5.7"/>
    <n v="5.7"/>
    <n v="0"/>
    <n v="0"/>
  </r>
  <r>
    <s v="Point Sources"/>
    <s v="Non-tribal"/>
    <n v="8"/>
    <x v="1"/>
    <s v="31088801"/>
    <x v="13"/>
    <n v="0"/>
    <n v="2.5"/>
    <n v="0"/>
    <n v="0"/>
    <n v="0"/>
  </r>
  <r>
    <s v="Point Sources"/>
    <s v="Non-tribal"/>
    <n v="8"/>
    <x v="1"/>
    <s v="31088811"/>
    <x v="13"/>
    <n v="0"/>
    <n v="6.24"/>
    <n v="0"/>
    <n v="0"/>
    <n v="0"/>
  </r>
  <r>
    <s v="Point Sources"/>
    <s v="Non-tribal"/>
    <n v="8"/>
    <x v="1"/>
    <s v="20200254"/>
    <x v="10"/>
    <n v="34"/>
    <n v="11.4"/>
    <n v="11.4"/>
    <n v="0"/>
    <n v="0"/>
  </r>
  <r>
    <s v="Point Sources"/>
    <s v="Non-tribal"/>
    <n v="8"/>
    <x v="1"/>
    <s v="20200254"/>
    <x v="10"/>
    <n v="17"/>
    <n v="5.7"/>
    <n v="5.7"/>
    <n v="0"/>
    <n v="0"/>
  </r>
  <r>
    <s v="Point Sources"/>
    <s v="Non-tribal"/>
    <n v="8"/>
    <x v="1"/>
    <s v="20200254"/>
    <x v="10"/>
    <n v="0"/>
    <n v="0"/>
    <n v="0"/>
    <n v="1.5900000000000001E-2"/>
    <n v="0.4"/>
  </r>
  <r>
    <s v="Point Sources"/>
    <s v="Non-tribal"/>
    <n v="8"/>
    <x v="1"/>
    <s v="20200254"/>
    <x v="10"/>
    <n v="0"/>
    <n v="0"/>
    <n v="0"/>
    <n v="1.3395000000000001E-2"/>
    <n v="0.4"/>
  </r>
  <r>
    <s v="Point Sources"/>
    <s v="Non-tribal"/>
    <n v="8"/>
    <x v="1"/>
    <s v="50200102"/>
    <x v="17"/>
    <n v="0"/>
    <n v="0"/>
    <n v="0"/>
    <n v="1.0999999999999999E-2"/>
    <n v="8.0000000000000002E-3"/>
  </r>
  <r>
    <s v="Point Sources"/>
    <s v="Non-tribal"/>
    <n v="8"/>
    <x v="1"/>
    <s v="20200254"/>
    <x v="10"/>
    <n v="0"/>
    <n v="0"/>
    <n v="0"/>
    <n v="0"/>
    <n v="0"/>
  </r>
  <r>
    <s v="Point Sources"/>
    <s v="Non-tribal"/>
    <n v="8"/>
    <x v="1"/>
    <s v="20200252"/>
    <x v="10"/>
    <n v="0"/>
    <n v="0"/>
    <n v="0"/>
    <n v="0"/>
    <n v="0"/>
  </r>
  <r>
    <s v="Point Sources"/>
    <s v="Non-tribal"/>
    <n v="8"/>
    <x v="1"/>
    <s v="20200254"/>
    <x v="10"/>
    <n v="32.492702000000001"/>
    <n v="5.1870209999999997"/>
    <n v="14.214319"/>
    <n v="0"/>
    <n v="0"/>
  </r>
  <r>
    <s v="Point Sources"/>
    <s v="Non-tribal"/>
    <n v="8"/>
    <x v="1"/>
    <s v="31000227"/>
    <x v="12"/>
    <n v="0"/>
    <n v="11.026721999999999"/>
    <n v="0"/>
    <n v="0"/>
    <n v="0"/>
  </r>
  <r>
    <s v="Point Sources"/>
    <s v="Non-tribal"/>
    <n v="8"/>
    <x v="1"/>
    <s v="50200102"/>
    <x v="17"/>
    <n v="0.05"/>
    <n v="0"/>
    <n v="1.0999999999999999E-2"/>
    <n v="0"/>
    <n v="0"/>
  </r>
  <r>
    <s v="Point Sources"/>
    <s v="Non-tribal"/>
    <n v="8"/>
    <x v="1"/>
    <s v="31088801"/>
    <x v="13"/>
    <n v="0"/>
    <n v="4.5599999999999996"/>
    <n v="0"/>
    <n v="0"/>
    <n v="0"/>
  </r>
  <r>
    <s v="Point Sources"/>
    <s v="Non-tribal"/>
    <n v="8"/>
    <x v="1"/>
    <s v="30600402"/>
    <x v="19"/>
    <n v="0"/>
    <n v="6.5"/>
    <n v="0"/>
    <n v="0"/>
    <n v="0"/>
  </r>
  <r>
    <s v="Point Sources"/>
    <s v="Non-tribal"/>
    <n v="8"/>
    <x v="1"/>
    <s v="20200254"/>
    <x v="10"/>
    <n v="0"/>
    <n v="0"/>
    <n v="0"/>
    <n v="0.03"/>
    <n v="0.45"/>
  </r>
  <r>
    <s v="Point Sources"/>
    <s v="Non-tribal"/>
    <n v="8"/>
    <x v="1"/>
    <s v="20200254"/>
    <x v="10"/>
    <n v="0"/>
    <n v="0"/>
    <n v="0"/>
    <n v="0.03"/>
    <n v="0.45"/>
  </r>
  <r>
    <s v="Point Sources"/>
    <s v="Non-tribal"/>
    <n v="8"/>
    <x v="1"/>
    <s v="31000301"/>
    <x v="12"/>
    <n v="0"/>
    <n v="0"/>
    <n v="0"/>
    <n v="0"/>
    <n v="0"/>
  </r>
  <r>
    <s v="Point Sources"/>
    <s v="Non-tribal"/>
    <n v="8"/>
    <x v="1"/>
    <s v="31000305"/>
    <x v="18"/>
    <n v="0"/>
    <n v="0"/>
    <n v="0"/>
    <n v="0"/>
    <n v="0"/>
  </r>
  <r>
    <s v="Point Sources"/>
    <s v="Non-tribal"/>
    <n v="8"/>
    <x v="1"/>
    <s v="20200254"/>
    <x v="10"/>
    <n v="0"/>
    <n v="0"/>
    <n v="0"/>
    <n v="0.03"/>
    <n v="0.45"/>
  </r>
  <r>
    <s v="Point Sources"/>
    <s v="Non-tribal"/>
    <n v="8"/>
    <x v="1"/>
    <s v="20200254"/>
    <x v="10"/>
    <n v="0"/>
    <n v="0"/>
    <n v="0"/>
    <n v="0.02"/>
    <n v="0.45"/>
  </r>
  <r>
    <s v="Point Sources"/>
    <s v="Non-tribal"/>
    <n v="8"/>
    <x v="1"/>
    <s v="20200254"/>
    <x v="10"/>
    <n v="0"/>
    <n v="0"/>
    <n v="0"/>
    <n v="0.03"/>
    <n v="0.45"/>
  </r>
  <r>
    <s v="Point Sources"/>
    <s v="Non-tribal"/>
    <n v="8"/>
    <x v="1"/>
    <s v="20200254"/>
    <x v="10"/>
    <n v="0"/>
    <n v="0"/>
    <n v="0"/>
    <n v="0"/>
    <n v="0.45"/>
  </r>
  <r>
    <s v="Point Sources"/>
    <s v="Non-tribal"/>
    <n v="8"/>
    <x v="1"/>
    <s v="20200254"/>
    <x v="10"/>
    <n v="0"/>
    <n v="0"/>
    <n v="0"/>
    <n v="0.03"/>
    <n v="0.45"/>
  </r>
  <r>
    <s v="Point Sources"/>
    <s v="Non-tribal"/>
    <n v="8"/>
    <x v="1"/>
    <s v="20200254"/>
    <x v="10"/>
    <n v="0"/>
    <n v="0"/>
    <n v="0"/>
    <n v="0.03"/>
    <n v="0.45"/>
  </r>
  <r>
    <s v="Point Sources"/>
    <s v="Non-tribal"/>
    <n v="8"/>
    <x v="1"/>
    <s v="20200254"/>
    <x v="10"/>
    <n v="0"/>
    <n v="0"/>
    <n v="0"/>
    <n v="0.03"/>
    <n v="0.45"/>
  </r>
  <r>
    <s v="Point Sources"/>
    <s v="Non-tribal"/>
    <n v="8"/>
    <x v="1"/>
    <s v="20200254"/>
    <x v="10"/>
    <n v="0"/>
    <n v="0"/>
    <n v="0"/>
    <n v="0.03"/>
    <n v="0.45"/>
  </r>
  <r>
    <s v="Point Sources"/>
    <s v="Non-tribal"/>
    <n v="8"/>
    <x v="1"/>
    <s v="20200254"/>
    <x v="10"/>
    <n v="0"/>
    <n v="0"/>
    <n v="0"/>
    <n v="0.03"/>
    <n v="0.45"/>
  </r>
  <r>
    <s v="Point Sources"/>
    <s v="Non-tribal"/>
    <n v="8"/>
    <x v="1"/>
    <s v="20200254"/>
    <x v="10"/>
    <n v="0"/>
    <n v="0"/>
    <n v="0"/>
    <n v="0.6"/>
    <n v="0.45"/>
  </r>
  <r>
    <s v="Point Sources"/>
    <s v="Non-tribal"/>
    <n v="8"/>
    <x v="1"/>
    <s v="20200254"/>
    <x v="10"/>
    <n v="27.009999999999998"/>
    <n v="9.01"/>
    <n v="9.01"/>
    <n v="0"/>
    <n v="0"/>
  </r>
  <r>
    <s v="Point Sources"/>
    <s v="Non-tribal"/>
    <n v="8"/>
    <x v="1"/>
    <s v="20200254"/>
    <x v="10"/>
    <n v="1.36"/>
    <n v="0.45"/>
    <n v="0.45"/>
    <n v="0"/>
    <n v="0"/>
  </r>
  <r>
    <s v="Point Sources"/>
    <s v="Non-tribal"/>
    <n v="8"/>
    <x v="1"/>
    <s v="31000305"/>
    <x v="18"/>
    <n v="0"/>
    <n v="10.1"/>
    <n v="0"/>
    <n v="0"/>
    <n v="0"/>
  </r>
  <r>
    <s v="Point Sources"/>
    <s v="Non-tribal"/>
    <n v="8"/>
    <x v="1"/>
    <s v="31000305"/>
    <x v="18"/>
    <n v="4.6100000000000003"/>
    <n v="0.25"/>
    <n v="3.87"/>
    <n v="0"/>
    <n v="0"/>
  </r>
  <r>
    <s v="Point Sources"/>
    <s v="Non-tribal"/>
    <n v="8"/>
    <x v="1"/>
    <s v="31000302"/>
    <x v="12"/>
    <n v="0"/>
    <n v="0.5"/>
    <n v="0"/>
    <n v="0"/>
    <n v="0"/>
  </r>
  <r>
    <s v="Point Sources"/>
    <s v="Non-tribal"/>
    <n v="8"/>
    <x v="1"/>
    <s v="31088801"/>
    <x v="13"/>
    <n v="0"/>
    <n v="13.58"/>
    <n v="0"/>
    <n v="0"/>
    <n v="0"/>
  </r>
  <r>
    <s v="Point Sources"/>
    <s v="Non-tribal"/>
    <n v="8"/>
    <x v="1"/>
    <s v="20200254"/>
    <x v="10"/>
    <n v="65.61"/>
    <n v="21.91"/>
    <n v="22.03"/>
    <n v="0"/>
    <n v="0"/>
  </r>
  <r>
    <s v="Point Sources"/>
    <s v="Non-tribal"/>
    <n v="8"/>
    <x v="1"/>
    <s v="20200254"/>
    <x v="10"/>
    <n v="19.399999999999999"/>
    <n v="6.5"/>
    <n v="6.5"/>
    <n v="0"/>
    <n v="0"/>
  </r>
  <r>
    <s v="Point Sources"/>
    <s v="Non-tribal"/>
    <n v="8"/>
    <x v="1"/>
    <s v="20200254"/>
    <x v="10"/>
    <n v="9.73"/>
    <n v="3.24"/>
    <n v="3.24"/>
    <n v="0"/>
    <n v="0"/>
  </r>
  <r>
    <s v="Point Sources"/>
    <s v="Non-tribal"/>
    <n v="8"/>
    <x v="1"/>
    <s v="40600302"/>
    <x v="15"/>
    <n v="0"/>
    <n v="0.16"/>
    <n v="0"/>
    <n v="0"/>
    <n v="0"/>
  </r>
  <r>
    <s v="Point Sources"/>
    <s v="Non-tribal"/>
    <n v="8"/>
    <x v="1"/>
    <s v="20200254"/>
    <x v="10"/>
    <n v="0"/>
    <n v="0"/>
    <n v="0"/>
    <n v="0"/>
    <n v="0.25"/>
  </r>
  <r>
    <s v="Point Sources"/>
    <s v="Non-tribal"/>
    <n v="8"/>
    <x v="1"/>
    <s v="20200252"/>
    <x v="10"/>
    <n v="0"/>
    <n v="0"/>
    <n v="0"/>
    <n v="0"/>
    <n v="0"/>
  </r>
  <r>
    <s v="Point Sources"/>
    <s v="Non-tribal"/>
    <n v="8"/>
    <x v="1"/>
    <s v="20200254"/>
    <x v="10"/>
    <n v="0"/>
    <n v="0"/>
    <n v="0"/>
    <n v="0"/>
    <n v="0"/>
  </r>
  <r>
    <s v="Point Sources"/>
    <s v="Non-tribal"/>
    <n v="8"/>
    <x v="1"/>
    <s v="20200254"/>
    <x v="10"/>
    <n v="0"/>
    <n v="0"/>
    <n v="0"/>
    <n v="0"/>
    <n v="2E-3"/>
  </r>
  <r>
    <s v="Point Sources"/>
    <s v="Non-tribal"/>
    <n v="8"/>
    <x v="1"/>
    <s v="20200254"/>
    <x v="10"/>
    <n v="0"/>
    <n v="0"/>
    <n v="0"/>
    <n v="0"/>
    <n v="0.45260099999999998"/>
  </r>
  <r>
    <s v="Point Sources"/>
    <s v="Non-tribal"/>
    <n v="8"/>
    <x v="1"/>
    <s v="20200254"/>
    <x v="10"/>
    <n v="0"/>
    <n v="0"/>
    <n v="0"/>
    <n v="0"/>
    <n v="0"/>
  </r>
  <r>
    <s v="Point Sources"/>
    <s v="Non-tribal"/>
    <n v="8"/>
    <x v="1"/>
    <s v="20200254"/>
    <x v="10"/>
    <n v="6.4642340000000003"/>
    <n v="3.2579739999999999"/>
    <n v="25.794879999999999"/>
    <n v="0"/>
    <n v="0"/>
  </r>
  <r>
    <s v="Point Sources"/>
    <s v="Non-tribal"/>
    <n v="8"/>
    <x v="1"/>
    <s v="20200254"/>
    <x v="10"/>
    <n v="14.713850000000001"/>
    <n v="7.7247750000000002"/>
    <n v="0.82397699999999996"/>
    <n v="0"/>
    <n v="0"/>
  </r>
  <r>
    <s v="Point Sources"/>
    <s v="Non-tribal"/>
    <n v="8"/>
    <x v="1"/>
    <s v="20200254"/>
    <x v="10"/>
    <n v="6.6615780000000004"/>
    <n v="0.94528000000000001"/>
    <n v="1.394798"/>
    <n v="0"/>
    <n v="0"/>
  </r>
  <r>
    <s v="Point Sources"/>
    <s v="Non-tribal"/>
    <n v="8"/>
    <x v="1"/>
    <s v="20200253"/>
    <x v="10"/>
    <n v="54.149624000000003"/>
    <n v="0.21495600000000001"/>
    <n v="2.931222"/>
    <n v="0"/>
    <n v="0"/>
  </r>
  <r>
    <s v="Point Sources"/>
    <s v="Non-tribal"/>
    <n v="8"/>
    <x v="1"/>
    <s v="31000227"/>
    <x v="12"/>
    <n v="0"/>
    <n v="9.3774160000000002"/>
    <n v="0"/>
    <n v="0"/>
    <n v="0"/>
  </r>
  <r>
    <s v="Point Sources"/>
    <s v="Non-tribal"/>
    <n v="8"/>
    <x v="1"/>
    <s v="31000304"/>
    <x v="12"/>
    <n v="0"/>
    <n v="9.2892499999999991"/>
    <n v="0"/>
    <n v="0"/>
    <n v="0"/>
  </r>
  <r>
    <s v="Point Sources"/>
    <s v="Non-tribal"/>
    <n v="8"/>
    <x v="1"/>
    <s v="20200253"/>
    <x v="10"/>
    <n v="0"/>
    <n v="0"/>
    <n v="0"/>
    <n v="5.6999999999999998E-4"/>
    <n v="9.4999999999999998E-3"/>
  </r>
  <r>
    <s v="Point Sources"/>
    <s v="Non-tribal"/>
    <n v="8"/>
    <x v="1"/>
    <s v="20200253"/>
    <x v="10"/>
    <n v="2.204475"/>
    <n v="2.9526E-2"/>
    <n v="3.7107000000000001"/>
    <n v="0"/>
    <n v="0"/>
  </r>
  <r>
    <s v="Point Sources"/>
    <s v="Non-tribal"/>
    <n v="8"/>
    <x v="1"/>
    <s v="20200253"/>
    <x v="10"/>
    <n v="0"/>
    <n v="0"/>
    <n v="0"/>
    <n v="0.03"/>
    <n v="0.4"/>
  </r>
  <r>
    <s v="Point Sources"/>
    <s v="Non-tribal"/>
    <n v="8"/>
    <x v="1"/>
    <s v="20200254"/>
    <x v="10"/>
    <n v="0"/>
    <n v="0"/>
    <n v="0"/>
    <n v="2.7390000000000001E-2"/>
    <n v="0.45650000000000002"/>
  </r>
  <r>
    <s v="Point Sources"/>
    <s v="Non-tribal"/>
    <n v="8"/>
    <x v="1"/>
    <s v="20200254"/>
    <x v="10"/>
    <n v="0"/>
    <n v="0"/>
    <n v="0"/>
    <n v="2.7390000000000001E-2"/>
    <n v="0.45650000000000002"/>
  </r>
  <r>
    <s v="Point Sources"/>
    <s v="Non-tribal"/>
    <n v="8"/>
    <x v="1"/>
    <s v="20200254"/>
    <x v="10"/>
    <n v="0"/>
    <n v="0"/>
    <n v="0"/>
    <n v="2.7390000000000001E-2"/>
    <n v="0.45650000000000002"/>
  </r>
  <r>
    <s v="Point Sources"/>
    <s v="Non-tribal"/>
    <n v="8"/>
    <x v="1"/>
    <s v="20200254"/>
    <x v="10"/>
    <n v="0"/>
    <n v="0"/>
    <n v="0"/>
    <n v="2.7390000000000001E-2"/>
    <n v="0.45650000000000002"/>
  </r>
  <r>
    <s v="Point Sources"/>
    <s v="Non-tribal"/>
    <n v="8"/>
    <x v="1"/>
    <s v="20200254"/>
    <x v="10"/>
    <n v="0"/>
    <n v="0"/>
    <n v="0"/>
    <n v="0"/>
    <n v="0"/>
  </r>
  <r>
    <s v="Point Sources"/>
    <s v="Non-tribal"/>
    <n v="8"/>
    <x v="1"/>
    <s v="20200254"/>
    <x v="10"/>
    <n v="0"/>
    <n v="0"/>
    <n v="0"/>
    <n v="2.7390000000000001E-2"/>
    <n v="0.45650000000000002"/>
  </r>
  <r>
    <s v="Point Sources"/>
    <s v="Non-tribal"/>
    <n v="8"/>
    <x v="1"/>
    <s v="20200254"/>
    <x v="10"/>
    <n v="0"/>
    <n v="0"/>
    <n v="0"/>
    <n v="2.7390000000000001E-2"/>
    <n v="0.45650000000000002"/>
  </r>
  <r>
    <s v="Point Sources"/>
    <s v="Non-tribal"/>
    <n v="8"/>
    <x v="1"/>
    <s v="20200254"/>
    <x v="10"/>
    <n v="0"/>
    <n v="0"/>
    <n v="0"/>
    <n v="2.7390000000000001E-2"/>
    <n v="0.45650000000000002"/>
  </r>
  <r>
    <s v="Point Sources"/>
    <s v="Non-tribal"/>
    <n v="8"/>
    <x v="1"/>
    <s v="20200254"/>
    <x v="10"/>
    <n v="0"/>
    <n v="0"/>
    <n v="0"/>
    <n v="0"/>
    <n v="0"/>
  </r>
  <r>
    <s v="Point Sources"/>
    <s v="Non-tribal"/>
    <n v="8"/>
    <x v="1"/>
    <s v="20200253"/>
    <x v="10"/>
    <n v="22.007272"/>
    <n v="6.4727360000000003"/>
    <n v="6.4727249999999996"/>
    <n v="0"/>
    <n v="0"/>
  </r>
  <r>
    <s v="Point Sources"/>
    <s v="Non-tribal"/>
    <n v="8"/>
    <x v="1"/>
    <s v="31000203"/>
    <x v="10"/>
    <n v="0"/>
    <n v="10"/>
    <n v="0"/>
    <n v="0"/>
    <n v="0"/>
  </r>
  <r>
    <s v="Point Sources"/>
    <s v="Non-tribal"/>
    <n v="8"/>
    <x v="1"/>
    <s v="31088801"/>
    <x v="13"/>
    <n v="0"/>
    <n v="6.4"/>
    <n v="0"/>
    <n v="0"/>
    <n v="0"/>
  </r>
  <r>
    <s v="Point Sources"/>
    <s v="Non-tribal"/>
    <n v="8"/>
    <x v="1"/>
    <s v="20200254"/>
    <x v="10"/>
    <n v="22.007272"/>
    <n v="6.4727360000000003"/>
    <n v="6.4727249999999996"/>
    <n v="0"/>
    <n v="0"/>
  </r>
  <r>
    <s v="Point Sources"/>
    <s v="Non-tribal"/>
    <n v="8"/>
    <x v="1"/>
    <s v="20200254"/>
    <x v="10"/>
    <n v="22.007272"/>
    <n v="6.4727360000000003"/>
    <n v="6.4727249999999996"/>
    <n v="0"/>
    <n v="0"/>
  </r>
  <r>
    <s v="Point Sources"/>
    <s v="Non-tribal"/>
    <n v="8"/>
    <x v="1"/>
    <s v="20200254"/>
    <x v="10"/>
    <n v="66.021816000000001"/>
    <n v="19.418208"/>
    <n v="19.418174999999998"/>
    <n v="0"/>
    <n v="0"/>
  </r>
  <r>
    <s v="Point Sources"/>
    <s v="Non-tribal"/>
    <n v="8"/>
    <x v="1"/>
    <s v="20200254"/>
    <x v="10"/>
    <n v="22.007272"/>
    <n v="6.4727360000000003"/>
    <n v="6.4727249999999996"/>
    <n v="0"/>
    <n v="0"/>
  </r>
  <r>
    <s v="Point Sources"/>
    <s v="Non-tribal"/>
    <n v="8"/>
    <x v="1"/>
    <s v="20200254"/>
    <x v="10"/>
    <n v="22.007272"/>
    <n v="6.4727360000000003"/>
    <n v="6.4727249999999996"/>
    <n v="0"/>
    <n v="0"/>
  </r>
  <r>
    <s v="Point Sources"/>
    <s v="Non-tribal"/>
    <n v="8"/>
    <x v="1"/>
    <s v="20200254"/>
    <x v="10"/>
    <n v="22.007272"/>
    <n v="6.4727360000000003"/>
    <n v="6.4727249999999996"/>
    <n v="0"/>
    <n v="0"/>
  </r>
  <r>
    <s v="Point Sources"/>
    <s v="Non-tribal"/>
    <n v="8"/>
    <x v="1"/>
    <s v="20200254"/>
    <x v="10"/>
    <n v="22.007272"/>
    <n v="6.4727360000000003"/>
    <n v="6.4727249999999996"/>
    <n v="0"/>
    <n v="0"/>
  </r>
  <r>
    <s v="Point Sources"/>
    <s v="Non-tribal"/>
    <n v="8"/>
    <x v="1"/>
    <s v="20200253"/>
    <x v="10"/>
    <n v="0"/>
    <n v="0"/>
    <n v="0"/>
    <n v="6.8999999999999997E-4"/>
    <n v="1.15E-2"/>
  </r>
  <r>
    <s v="Point Sources"/>
    <s v="Non-tribal"/>
    <n v="8"/>
    <x v="1"/>
    <s v="20200253"/>
    <x v="10"/>
    <n v="2.5415000000000001"/>
    <n v="0"/>
    <n v="4.2779999999999996"/>
    <n v="0"/>
    <n v="0"/>
  </r>
  <r>
    <s v="Point Sources"/>
    <s v="Non-tribal"/>
    <n v="8"/>
    <x v="1"/>
    <s v="20200253"/>
    <x v="10"/>
    <n v="0"/>
    <n v="0"/>
    <n v="0"/>
    <n v="6.9899999999999997E-4"/>
    <n v="1.1650000000000001E-2"/>
  </r>
  <r>
    <s v="Point Sources"/>
    <s v="Non-tribal"/>
    <n v="8"/>
    <x v="1"/>
    <s v="20200253"/>
    <x v="10"/>
    <n v="3.61"/>
    <n v="0.13700000000000001"/>
    <n v="0.44"/>
    <n v="0"/>
    <n v="0"/>
  </r>
  <r>
    <s v="Point Sources"/>
    <s v="Non-tribal"/>
    <n v="8"/>
    <x v="1"/>
    <s v="20200254"/>
    <x v="10"/>
    <n v="0"/>
    <n v="0"/>
    <n v="0"/>
    <n v="0"/>
    <n v="0.4"/>
  </r>
  <r>
    <s v="Point Sources"/>
    <s v="Non-tribal"/>
    <n v="8"/>
    <x v="1"/>
    <s v="20200254"/>
    <x v="10"/>
    <n v="0"/>
    <n v="0"/>
    <n v="0"/>
    <n v="0"/>
    <n v="0.3"/>
  </r>
  <r>
    <s v="Point Sources"/>
    <s v="Non-tribal"/>
    <n v="8"/>
    <x v="1"/>
    <s v="20200254"/>
    <x v="10"/>
    <n v="0"/>
    <n v="0"/>
    <n v="0"/>
    <n v="2.4420000000000001E-2"/>
    <n v="0.40699999999999997"/>
  </r>
  <r>
    <s v="Point Sources"/>
    <s v="Non-tribal"/>
    <n v="8"/>
    <x v="1"/>
    <s v="20200254"/>
    <x v="10"/>
    <n v="0"/>
    <n v="0"/>
    <n v="0"/>
    <n v="2.4420000000000001E-2"/>
    <n v="0.39950000000000002"/>
  </r>
  <r>
    <s v="Point Sources"/>
    <s v="Non-tribal"/>
    <n v="8"/>
    <x v="1"/>
    <s v="20200254"/>
    <x v="10"/>
    <n v="0"/>
    <n v="0"/>
    <n v="0"/>
    <n v="0"/>
    <n v="0"/>
  </r>
  <r>
    <s v="Point Sources"/>
    <s v="Non-tribal"/>
    <n v="8"/>
    <x v="1"/>
    <s v="20200254"/>
    <x v="10"/>
    <n v="0"/>
    <n v="0"/>
    <n v="0"/>
    <n v="2.4420000000000001E-2"/>
    <n v="0.40699999999999997"/>
  </r>
  <r>
    <s v="Point Sources"/>
    <s v="Non-tribal"/>
    <n v="8"/>
    <x v="1"/>
    <s v="31000203"/>
    <x v="10"/>
    <n v="0"/>
    <n v="10.9"/>
    <n v="0"/>
    <n v="0"/>
    <n v="0"/>
  </r>
  <r>
    <s v="Point Sources"/>
    <s v="Non-tribal"/>
    <n v="8"/>
    <x v="1"/>
    <s v="31088801"/>
    <x v="13"/>
    <n v="0"/>
    <n v="13.8"/>
    <n v="0"/>
    <n v="0"/>
    <n v="0"/>
  </r>
  <r>
    <s v="Point Sources"/>
    <s v="Non-tribal"/>
    <n v="8"/>
    <x v="1"/>
    <s v="20200254"/>
    <x v="10"/>
    <n v="19.3"/>
    <n v="5.7"/>
    <n v="5.7"/>
    <n v="0"/>
    <n v="0"/>
  </r>
  <r>
    <s v="Point Sources"/>
    <s v="Non-tribal"/>
    <n v="8"/>
    <x v="1"/>
    <s v="20200254"/>
    <x v="10"/>
    <n v="19.3"/>
    <n v="5.7"/>
    <n v="5.7"/>
    <n v="0"/>
    <n v="0"/>
  </r>
  <r>
    <s v="Point Sources"/>
    <s v="Non-tribal"/>
    <n v="8"/>
    <x v="1"/>
    <s v="20200254"/>
    <x v="10"/>
    <n v="19.3"/>
    <n v="5.7"/>
    <n v="5.7"/>
    <n v="0"/>
    <n v="0"/>
  </r>
  <r>
    <s v="Point Sources"/>
    <s v="Non-tribal"/>
    <n v="8"/>
    <x v="1"/>
    <s v="20200254"/>
    <x v="10"/>
    <n v="19.3"/>
    <n v="5.7"/>
    <n v="5.7"/>
    <n v="0"/>
    <n v="0"/>
  </r>
  <r>
    <s v="Point Sources"/>
    <s v="Non-tribal"/>
    <n v="8"/>
    <x v="1"/>
    <s v="20200254"/>
    <x v="10"/>
    <n v="19.3"/>
    <n v="5.7"/>
    <n v="5.7"/>
    <n v="0"/>
    <n v="0"/>
  </r>
  <r>
    <s v="Point Sources"/>
    <s v="Non-tribal"/>
    <n v="8"/>
    <x v="1"/>
    <s v="20200103"/>
    <x v="10"/>
    <n v="0"/>
    <n v="0"/>
    <n v="0"/>
    <n v="0"/>
    <n v="0"/>
  </r>
  <r>
    <s v="Point Sources"/>
    <s v="Non-tribal"/>
    <n v="8"/>
    <x v="1"/>
    <s v="20200103"/>
    <x v="10"/>
    <n v="0"/>
    <n v="0"/>
    <n v="0"/>
    <n v="0"/>
    <n v="0"/>
  </r>
  <r>
    <s v="Point Sources"/>
    <s v="Non-tribal"/>
    <n v="8"/>
    <x v="1"/>
    <s v="40400315"/>
    <x v="16"/>
    <n v="0"/>
    <n v="0.90497000000000005"/>
    <n v="0"/>
    <n v="0"/>
    <n v="0"/>
  </r>
  <r>
    <s v="Point Sources"/>
    <s v="Non-tribal"/>
    <n v="8"/>
    <x v="1"/>
    <s v="20200253"/>
    <x v="10"/>
    <n v="0"/>
    <n v="0"/>
    <n v="0"/>
    <n v="0"/>
    <n v="0.10627"/>
  </r>
  <r>
    <s v="Point Sources"/>
    <s v="Non-tribal"/>
    <n v="8"/>
    <x v="1"/>
    <s v="20200253"/>
    <x v="10"/>
    <n v="0"/>
    <n v="0"/>
    <n v="0"/>
    <n v="0"/>
    <n v="0.10627"/>
  </r>
  <r>
    <s v="Point Sources"/>
    <s v="Non-tribal"/>
    <n v="8"/>
    <x v="1"/>
    <s v="20200253"/>
    <x v="10"/>
    <n v="0"/>
    <n v="0"/>
    <n v="0"/>
    <n v="0"/>
    <n v="0"/>
  </r>
  <r>
    <s v="Point Sources"/>
    <s v="Non-tribal"/>
    <n v="8"/>
    <x v="1"/>
    <s v="20200253"/>
    <x v="10"/>
    <n v="2.3336730000000001"/>
    <n v="1.5125660000000001"/>
    <n v="4.2784000000000004"/>
    <n v="0"/>
    <n v="0"/>
  </r>
  <r>
    <s v="Point Sources"/>
    <s v="Non-tribal"/>
    <n v="8"/>
    <x v="1"/>
    <s v="20200253"/>
    <x v="10"/>
    <n v="2.3336730000000001"/>
    <n v="1.5125660000000001"/>
    <n v="4.2784000000000004"/>
    <n v="0"/>
    <n v="0"/>
  </r>
  <r>
    <s v="Point Sources"/>
    <s v="Non-tribal"/>
    <n v="8"/>
    <x v="1"/>
    <s v="20200202"/>
    <x v="10"/>
    <n v="0"/>
    <n v="0"/>
    <n v="0"/>
    <n v="6.3708000000000001E-2"/>
    <n v="1.0618000000000001"/>
  </r>
  <r>
    <s v="Point Sources"/>
    <s v="Non-tribal"/>
    <n v="8"/>
    <x v="1"/>
    <s v="20200202"/>
    <x v="10"/>
    <n v="0"/>
    <n v="0"/>
    <n v="0"/>
    <n v="6.3092999999999996E-2"/>
    <n v="1.05155"/>
  </r>
  <r>
    <s v="Point Sources"/>
    <s v="Non-tribal"/>
    <n v="8"/>
    <x v="1"/>
    <s v="20200254"/>
    <x v="10"/>
    <n v="0"/>
    <n v="0"/>
    <n v="0"/>
    <n v="6.5009999999999998E-2"/>
    <n v="1.0834999999999999"/>
  </r>
  <r>
    <s v="Point Sources"/>
    <s v="Non-tribal"/>
    <n v="8"/>
    <x v="1"/>
    <s v="20200253"/>
    <x v="10"/>
    <n v="0"/>
    <n v="0"/>
    <n v="0"/>
    <n v="0"/>
    <n v="0"/>
  </r>
  <r>
    <s v="Point Sources"/>
    <s v="Non-tribal"/>
    <n v="8"/>
    <x v="1"/>
    <s v="30600106"/>
    <x v="11"/>
    <n v="0"/>
    <n v="0"/>
    <n v="0"/>
    <n v="0"/>
    <n v="0"/>
  </r>
  <r>
    <s v="Point Sources"/>
    <s v="Non-tribal"/>
    <n v="8"/>
    <x v="1"/>
    <s v="20200254"/>
    <x v="10"/>
    <n v="0"/>
    <n v="0"/>
    <n v="0"/>
    <n v="6.5009999999999998E-2"/>
    <n v="1.0834999999999999"/>
  </r>
  <r>
    <s v="Point Sources"/>
    <s v="Non-tribal"/>
    <n v="8"/>
    <x v="1"/>
    <s v="20200254"/>
    <x v="10"/>
    <n v="102.89999999999999"/>
    <n v="10.199999999999999"/>
    <n v="18"/>
    <n v="0"/>
    <n v="0"/>
  </r>
  <r>
    <s v="Point Sources"/>
    <s v="Non-tribal"/>
    <n v="8"/>
    <x v="1"/>
    <s v="20200254"/>
    <x v="10"/>
    <n v="34.299999999999997"/>
    <n v="3.4"/>
    <n v="6"/>
    <n v="0"/>
    <n v="0"/>
  </r>
  <r>
    <s v="Point Sources"/>
    <s v="Non-tribal"/>
    <n v="8"/>
    <x v="1"/>
    <s v="31000203"/>
    <x v="10"/>
    <n v="0"/>
    <n v="4.3443300000000002"/>
    <n v="0"/>
    <n v="0"/>
    <n v="0"/>
  </r>
  <r>
    <s v="Point Sources"/>
    <s v="Non-tribal"/>
    <n v="8"/>
    <x v="1"/>
    <s v="31088801"/>
    <x v="13"/>
    <n v="0"/>
    <n v="26.5"/>
    <n v="0"/>
    <n v="0"/>
    <n v="0"/>
  </r>
  <r>
    <s v="Point Sources"/>
    <s v="Non-tribal"/>
    <n v="8"/>
    <x v="1"/>
    <s v="20200254"/>
    <x v="10"/>
    <n v="0"/>
    <n v="0"/>
    <n v="0"/>
    <n v="6.3659999999999994E-2"/>
    <n v="1.0609999999999999"/>
  </r>
  <r>
    <s v="Point Sources"/>
    <s v="Non-tribal"/>
    <n v="8"/>
    <x v="1"/>
    <s v="20200254"/>
    <x v="10"/>
    <n v="0"/>
    <n v="0"/>
    <n v="0"/>
    <n v="6.3630000000000006E-2"/>
    <n v="1.0605"/>
  </r>
  <r>
    <s v="Point Sources"/>
    <s v="Non-tribal"/>
    <n v="8"/>
    <x v="1"/>
    <s v="20200254"/>
    <x v="10"/>
    <n v="0"/>
    <n v="0"/>
    <n v="0"/>
    <n v="0"/>
    <n v="0"/>
  </r>
  <r>
    <s v="Point Sources"/>
    <s v="Non-tribal"/>
    <n v="8"/>
    <x v="1"/>
    <s v="20200254"/>
    <x v="10"/>
    <n v="0"/>
    <n v="0"/>
    <n v="0"/>
    <n v="6.0632999999999999E-2"/>
    <n v="1.0105500000000001"/>
  </r>
  <r>
    <s v="Point Sources"/>
    <s v="Non-tribal"/>
    <n v="8"/>
    <x v="1"/>
    <s v="30600106"/>
    <x v="11"/>
    <n v="0"/>
    <n v="0"/>
    <n v="0"/>
    <n v="0"/>
    <n v="0.48"/>
  </r>
  <r>
    <s v="Point Sources"/>
    <s v="Non-tribal"/>
    <n v="8"/>
    <x v="1"/>
    <s v="20200254"/>
    <x v="10"/>
    <n v="0"/>
    <n v="0"/>
    <n v="0"/>
    <n v="0"/>
    <n v="0"/>
  </r>
  <r>
    <s v="Point Sources"/>
    <s v="Non-tribal"/>
    <n v="8"/>
    <x v="1"/>
    <s v="31000227"/>
    <x v="12"/>
    <n v="0"/>
    <n v="8.3699999999999992"/>
    <n v="0"/>
    <n v="0"/>
    <n v="0"/>
  </r>
  <r>
    <s v="Point Sources"/>
    <s v="Non-tribal"/>
    <n v="8"/>
    <x v="1"/>
    <s v="31000227"/>
    <x v="12"/>
    <n v="0"/>
    <n v="8.3699999999999992"/>
    <n v="0"/>
    <n v="0"/>
    <n v="0"/>
  </r>
  <r>
    <s v="Point Sources"/>
    <s v="Non-tribal"/>
    <n v="8"/>
    <x v="1"/>
    <s v="31000203"/>
    <x v="10"/>
    <n v="0"/>
    <n v="8.6300000000000008"/>
    <n v="0"/>
    <n v="0"/>
    <n v="0"/>
  </r>
  <r>
    <s v="Point Sources"/>
    <s v="Non-tribal"/>
    <n v="8"/>
    <x v="1"/>
    <s v="30600106"/>
    <x v="11"/>
    <n v="6.32"/>
    <n v="0.35"/>
    <n v="5.31"/>
    <n v="0"/>
    <n v="0"/>
  </r>
  <r>
    <s v="Point Sources"/>
    <s v="Non-tribal"/>
    <n v="8"/>
    <x v="1"/>
    <s v="31088801"/>
    <x v="13"/>
    <n v="0"/>
    <n v="7.5"/>
    <n v="0"/>
    <n v="0"/>
    <n v="0"/>
  </r>
  <r>
    <s v="Point Sources"/>
    <s v="Non-tribal"/>
    <n v="8"/>
    <x v="1"/>
    <s v="20200254"/>
    <x v="10"/>
    <n v="34.299999999999997"/>
    <n v="3.4"/>
    <n v="6"/>
    <n v="0"/>
    <n v="0"/>
  </r>
  <r>
    <s v="Point Sources"/>
    <s v="Non-tribal"/>
    <n v="8"/>
    <x v="1"/>
    <s v="20200254"/>
    <x v="10"/>
    <n v="137.19999999999999"/>
    <n v="10.199999999999999"/>
    <n v="24"/>
    <n v="0"/>
    <n v="0"/>
  </r>
  <r>
    <s v="Point Sources"/>
    <s v="Non-tribal"/>
    <n v="8"/>
    <x v="1"/>
    <s v="20200254"/>
    <x v="10"/>
    <n v="0"/>
    <n v="0"/>
    <n v="0"/>
    <n v="9.3720000000000001E-3"/>
    <n v="0.149952"/>
  </r>
  <r>
    <s v="Point Sources"/>
    <s v="Non-tribal"/>
    <n v="8"/>
    <x v="1"/>
    <s v="20200254"/>
    <x v="10"/>
    <n v="0"/>
    <n v="0"/>
    <n v="0"/>
    <n v="1.0416E-2"/>
    <n v="0.166656"/>
  </r>
  <r>
    <s v="Point Sources"/>
    <s v="Non-tribal"/>
    <n v="8"/>
    <x v="1"/>
    <s v="20200253"/>
    <x v="10"/>
    <n v="0"/>
    <n v="0"/>
    <n v="0"/>
    <n v="0"/>
    <n v="7.9939999999999997E-2"/>
  </r>
  <r>
    <s v="Point Sources"/>
    <s v="Non-tribal"/>
    <n v="8"/>
    <x v="1"/>
    <s v="20200253"/>
    <x v="10"/>
    <n v="0"/>
    <n v="0"/>
    <n v="0"/>
    <n v="0"/>
    <n v="6.1963999999999998E-2"/>
  </r>
  <r>
    <s v="Point Sources"/>
    <s v="Non-tribal"/>
    <n v="8"/>
    <x v="1"/>
    <s v="20200254"/>
    <x v="10"/>
    <n v="4.2600429999999996"/>
    <n v="2.7519939999999998"/>
    <n v="1.0653980000000001"/>
    <n v="0"/>
    <n v="0"/>
  </r>
  <r>
    <s v="Point Sources"/>
    <s v="Non-tribal"/>
    <n v="8"/>
    <x v="1"/>
    <s v="20200254"/>
    <x v="10"/>
    <n v="4.7345930000000003"/>
    <n v="3.058554"/>
    <n v="1.1840790000000001"/>
    <n v="0"/>
    <n v="0"/>
  </r>
  <r>
    <s v="Point Sources"/>
    <s v="Non-tribal"/>
    <n v="8"/>
    <x v="1"/>
    <s v="20200253"/>
    <x v="10"/>
    <n v="4.2477229999999997"/>
    <n v="0.65422000000000002"/>
    <n v="0.57189199999999996"/>
    <n v="0"/>
    <n v="0"/>
  </r>
  <r>
    <s v="Point Sources"/>
    <s v="Non-tribal"/>
    <n v="8"/>
    <x v="1"/>
    <s v="20200253"/>
    <x v="10"/>
    <n v="5.4800079999999998"/>
    <n v="0.84401300000000001"/>
    <n v="0.73780000000000001"/>
    <n v="0"/>
    <n v="0"/>
  </r>
  <r>
    <s v="Point Sources"/>
    <s v="Non-tribal"/>
    <n v="8"/>
    <x v="1"/>
    <s v="20200254"/>
    <x v="10"/>
    <n v="0"/>
    <n v="0"/>
    <n v="0"/>
    <n v="6.1720999999999998E-2"/>
    <n v="1.0605"/>
  </r>
  <r>
    <s v="Point Sources"/>
    <s v="Non-tribal"/>
    <n v="8"/>
    <x v="1"/>
    <s v="20200254"/>
    <x v="10"/>
    <n v="0"/>
    <n v="0"/>
    <n v="0"/>
    <n v="6.207E-2"/>
    <n v="1.0665"/>
  </r>
  <r>
    <s v="Point Sources"/>
    <s v="Non-tribal"/>
    <n v="8"/>
    <x v="1"/>
    <s v="20200254"/>
    <x v="10"/>
    <n v="0"/>
    <n v="0"/>
    <n v="0"/>
    <n v="0"/>
    <n v="0"/>
  </r>
  <r>
    <s v="Point Sources"/>
    <s v="Non-tribal"/>
    <n v="8"/>
    <x v="1"/>
    <s v="20200253"/>
    <x v="10"/>
    <n v="0"/>
    <n v="0"/>
    <n v="0"/>
    <n v="0"/>
    <n v="0.15984000000000001"/>
  </r>
  <r>
    <s v="Point Sources"/>
    <s v="Non-tribal"/>
    <n v="8"/>
    <x v="1"/>
    <s v="20200253"/>
    <x v="10"/>
    <n v="0"/>
    <n v="0"/>
    <n v="0"/>
    <n v="0"/>
    <n v="0.20946999999999999"/>
  </r>
  <r>
    <s v="Point Sources"/>
    <s v="Non-tribal"/>
    <n v="8"/>
    <x v="1"/>
    <s v="30600105"/>
    <x v="11"/>
    <n v="0"/>
    <n v="0"/>
    <n v="0"/>
    <n v="0"/>
    <n v="0.48"/>
  </r>
  <r>
    <s v="Point Sources"/>
    <s v="Non-tribal"/>
    <n v="8"/>
    <x v="1"/>
    <s v="20200254"/>
    <x v="10"/>
    <n v="0"/>
    <n v="0"/>
    <n v="0"/>
    <n v="0"/>
    <n v="0"/>
  </r>
  <r>
    <s v="Point Sources"/>
    <s v="Non-tribal"/>
    <n v="8"/>
    <x v="1"/>
    <s v="31000203"/>
    <x v="10"/>
    <n v="0"/>
    <n v="0"/>
    <n v="0"/>
    <n v="0.03"/>
    <n v="0.4"/>
  </r>
  <r>
    <s v="Point Sources"/>
    <s v="Non-tribal"/>
    <n v="8"/>
    <x v="1"/>
    <s v="31000404"/>
    <x v="11"/>
    <n v="0"/>
    <n v="4.32"/>
    <n v="0"/>
    <n v="0"/>
    <n v="0"/>
  </r>
  <r>
    <s v="Point Sources"/>
    <s v="Non-tribal"/>
    <n v="8"/>
    <x v="1"/>
    <s v="20200254"/>
    <x v="10"/>
    <n v="102.89999999999999"/>
    <n v="10.199999999999999"/>
    <n v="18"/>
    <n v="0"/>
    <n v="0"/>
  </r>
  <r>
    <s v="Point Sources"/>
    <s v="Non-tribal"/>
    <n v="8"/>
    <x v="1"/>
    <s v="20200253"/>
    <x v="10"/>
    <n v="11.86"/>
    <n v="1.4890950000000001"/>
    <n v="11.801373999999999"/>
    <n v="0"/>
    <n v="0"/>
  </r>
  <r>
    <s v="Point Sources"/>
    <s v="Non-tribal"/>
    <n v="8"/>
    <x v="1"/>
    <s v="30600105"/>
    <x v="11"/>
    <n v="6.32"/>
    <n v="0.35"/>
    <n v="5.31"/>
    <n v="0"/>
    <n v="0"/>
  </r>
  <r>
    <s v="Point Sources"/>
    <s v="Non-tribal"/>
    <n v="8"/>
    <x v="1"/>
    <s v="31088801"/>
    <x v="13"/>
    <n v="0"/>
    <n v="7.49"/>
    <n v="0"/>
    <n v="0"/>
    <n v="0"/>
  </r>
  <r>
    <s v="Point Sources"/>
    <s v="Non-tribal"/>
    <n v="8"/>
    <x v="1"/>
    <s v="31000203"/>
    <x v="10"/>
    <n v="22"/>
    <n v="6.5"/>
    <n v="6.5"/>
    <n v="0"/>
    <n v="0"/>
  </r>
  <r>
    <s v="Point Sources"/>
    <s v="Non-tribal"/>
    <n v="8"/>
    <x v="1"/>
    <s v="20200254"/>
    <x v="10"/>
    <n v="34.299999999999997"/>
    <n v="3.4"/>
    <n v="6"/>
    <n v="0"/>
    <n v="0"/>
  </r>
  <r>
    <s v="Point Sources"/>
    <s v="Non-tribal"/>
    <n v="8"/>
    <x v="1"/>
    <s v="20200253"/>
    <x v="10"/>
    <n v="9.0499949999999991"/>
    <n v="1.136282"/>
    <n v="9.0052590000000006"/>
    <n v="0"/>
    <n v="0"/>
  </r>
  <r>
    <s v="Point Sources"/>
    <s v="Non-tribal"/>
    <n v="8"/>
    <x v="1"/>
    <s v="20200253"/>
    <x v="10"/>
    <n v="0"/>
    <n v="0"/>
    <n v="0"/>
    <n v="0"/>
    <n v="0.10627"/>
  </r>
  <r>
    <s v="Point Sources"/>
    <s v="Non-tribal"/>
    <n v="8"/>
    <x v="1"/>
    <s v="20200253"/>
    <x v="10"/>
    <n v="0"/>
    <n v="0"/>
    <n v="0"/>
    <n v="0"/>
    <n v="8.4335999999999994E-2"/>
  </r>
  <r>
    <s v="Point Sources"/>
    <s v="Non-tribal"/>
    <n v="8"/>
    <x v="1"/>
    <s v="20200253"/>
    <x v="10"/>
    <n v="0"/>
    <n v="0"/>
    <n v="0"/>
    <n v="0"/>
    <n v="0"/>
  </r>
  <r>
    <s v="Point Sources"/>
    <s v="Non-tribal"/>
    <n v="8"/>
    <x v="1"/>
    <s v="20200253"/>
    <x v="10"/>
    <n v="3.925475"/>
    <n v="2.6270790000000002"/>
    <n v="7.4620990000000003"/>
    <n v="0"/>
    <n v="0"/>
  </r>
  <r>
    <s v="Point Sources"/>
    <s v="Non-tribal"/>
    <n v="8"/>
    <x v="1"/>
    <s v="40400315"/>
    <x v="16"/>
    <n v="0"/>
    <n v="2.1222940000000001"/>
    <n v="0"/>
    <n v="0"/>
    <n v="0"/>
  </r>
  <r>
    <s v="Point Sources"/>
    <s v="Non-tribal"/>
    <n v="8"/>
    <x v="1"/>
    <s v="20200254"/>
    <x v="10"/>
    <n v="0"/>
    <n v="0"/>
    <n v="0"/>
    <n v="2.9069999999999999E-2"/>
    <n v="0.48449999999999999"/>
  </r>
  <r>
    <s v="Point Sources"/>
    <s v="Non-tribal"/>
    <n v="8"/>
    <x v="1"/>
    <s v="20200254"/>
    <x v="10"/>
    <n v="0"/>
    <n v="0"/>
    <n v="0"/>
    <n v="4.845E-2"/>
    <n v="0.48449999999999999"/>
  </r>
  <r>
    <s v="Point Sources"/>
    <s v="Non-tribal"/>
    <n v="8"/>
    <x v="1"/>
    <s v="20200254"/>
    <x v="10"/>
    <n v="0"/>
    <n v="0"/>
    <n v="0"/>
    <n v="4.845E-2"/>
    <n v="0.48449999999999999"/>
  </r>
  <r>
    <s v="Point Sources"/>
    <s v="Non-tribal"/>
    <n v="8"/>
    <x v="1"/>
    <s v="20200102"/>
    <x v="10"/>
    <n v="0"/>
    <n v="0"/>
    <n v="0"/>
    <n v="0"/>
    <n v="0"/>
  </r>
  <r>
    <s v="Point Sources"/>
    <s v="Non-tribal"/>
    <n v="8"/>
    <x v="1"/>
    <s v="20200254"/>
    <x v="10"/>
    <n v="0"/>
    <n v="0"/>
    <n v="0"/>
    <n v="4.845E-2"/>
    <n v="0.48449999999999999"/>
  </r>
  <r>
    <s v="Point Sources"/>
    <s v="Non-tribal"/>
    <n v="8"/>
    <x v="1"/>
    <s v="20200102"/>
    <x v="10"/>
    <n v="0"/>
    <n v="0"/>
    <n v="0"/>
    <n v="0"/>
    <n v="0"/>
  </r>
  <r>
    <s v="Point Sources"/>
    <s v="Non-tribal"/>
    <n v="8"/>
    <x v="1"/>
    <s v="20200201"/>
    <x v="10"/>
    <n v="0"/>
    <n v="0"/>
    <n v="0"/>
    <n v="0"/>
    <n v="0"/>
  </r>
  <r>
    <s v="Point Sources"/>
    <s v="Non-tribal"/>
    <n v="8"/>
    <x v="1"/>
    <s v="31000205"/>
    <x v="14"/>
    <n v="0"/>
    <n v="0"/>
    <n v="0"/>
    <n v="0"/>
    <n v="0"/>
  </r>
  <r>
    <s v="Point Sources"/>
    <s v="Non-tribal"/>
    <n v="8"/>
    <x v="1"/>
    <s v="30600903"/>
    <x v="14"/>
    <n v="1.9"/>
    <n v="3.8"/>
    <n v="10.1"/>
    <n v="0"/>
    <n v="0"/>
  </r>
  <r>
    <s v="Point Sources"/>
    <s v="Non-tribal"/>
    <n v="8"/>
    <x v="1"/>
    <s v="31000301"/>
    <x v="12"/>
    <n v="2.2999999999999998"/>
    <n v="8"/>
    <n v="12.5"/>
    <n v="0"/>
    <n v="0"/>
  </r>
  <r>
    <s v="Point Sources"/>
    <s v="Non-tribal"/>
    <n v="8"/>
    <x v="1"/>
    <s v="31000220"/>
    <x v="13"/>
    <n v="0"/>
    <n v="20.7"/>
    <n v="0"/>
    <n v="0"/>
    <n v="0"/>
  </r>
  <r>
    <s v="Point Sources"/>
    <s v="Non-tribal"/>
    <n v="8"/>
    <x v="1"/>
    <s v="20200254"/>
    <x v="10"/>
    <n v="14.29"/>
    <n v="3.1"/>
    <n v="3.1"/>
    <n v="0"/>
    <n v="0"/>
  </r>
  <r>
    <s v="Point Sources"/>
    <s v="Non-tribal"/>
    <n v="8"/>
    <x v="1"/>
    <s v="20200254"/>
    <x v="10"/>
    <n v="14.29"/>
    <n v="2.8"/>
    <n v="3.1"/>
    <n v="0"/>
    <n v="0"/>
  </r>
  <r>
    <s v="Point Sources"/>
    <s v="Non-tribal"/>
    <n v="8"/>
    <x v="1"/>
    <s v="20200254"/>
    <x v="10"/>
    <n v="14.29"/>
    <n v="3.1"/>
    <n v="3.51"/>
    <n v="0"/>
    <n v="0"/>
  </r>
  <r>
    <s v="Point Sources"/>
    <s v="Non-tribal"/>
    <n v="8"/>
    <x v="1"/>
    <s v="20200254"/>
    <x v="10"/>
    <n v="14.29"/>
    <n v="2.2000000000000002"/>
    <n v="2.4300000000000002"/>
    <n v="0"/>
    <n v="0"/>
  </r>
  <r>
    <s v="Point Sources"/>
    <s v="Non-tribal"/>
    <n v="8"/>
    <x v="1"/>
    <s v="20200102"/>
    <x v="10"/>
    <n v="4.7"/>
    <n v="0.4"/>
    <n v="2.7"/>
    <n v="0"/>
    <n v="0"/>
  </r>
  <r>
    <s v="Point Sources"/>
    <s v="Non-tribal"/>
    <n v="8"/>
    <x v="1"/>
    <s v="20200201"/>
    <x v="10"/>
    <n v="27.43"/>
    <n v="6.29"/>
    <n v="21.97"/>
    <n v="0"/>
    <n v="0"/>
  </r>
  <r>
    <s v="Point Sources"/>
    <s v="Non-tribal"/>
    <n v="8"/>
    <x v="1"/>
    <s v="40400315"/>
    <x v="16"/>
    <n v="0"/>
    <n v="2.0213700000000001"/>
    <n v="0"/>
    <n v="0"/>
    <n v="0"/>
  </r>
  <r>
    <s v="Point Sources"/>
    <s v="Non-tribal"/>
    <n v="8"/>
    <x v="1"/>
    <s v="20200254"/>
    <x v="10"/>
    <n v="0"/>
    <n v="0"/>
    <n v="0"/>
    <n v="0.12"/>
    <n v="2.0099999999999998"/>
  </r>
  <r>
    <s v="Point Sources"/>
    <s v="Non-tribal"/>
    <n v="8"/>
    <x v="1"/>
    <s v="20200254"/>
    <x v="10"/>
    <n v="0"/>
    <n v="0"/>
    <n v="0"/>
    <n v="0"/>
    <n v="0"/>
  </r>
  <r>
    <s v="Point Sources"/>
    <s v="Non-tribal"/>
    <n v="8"/>
    <x v="1"/>
    <s v="20200254"/>
    <x v="10"/>
    <n v="0"/>
    <n v="0"/>
    <n v="0"/>
    <n v="0"/>
    <n v="0"/>
  </r>
  <r>
    <s v="Point Sources"/>
    <s v="Non-tribal"/>
    <n v="8"/>
    <x v="1"/>
    <s v="20200254"/>
    <x v="10"/>
    <n v="0"/>
    <n v="0"/>
    <n v="0"/>
    <n v="0.24"/>
    <n v="4.32"/>
  </r>
  <r>
    <s v="Point Sources"/>
    <s v="Non-tribal"/>
    <n v="8"/>
    <x v="1"/>
    <s v="20200254"/>
    <x v="10"/>
    <n v="0"/>
    <n v="0"/>
    <n v="0"/>
    <n v="0.08"/>
    <n v="1.44"/>
  </r>
  <r>
    <s v="Point Sources"/>
    <s v="Non-tribal"/>
    <n v="8"/>
    <x v="1"/>
    <s v="20200254"/>
    <x v="10"/>
    <n v="0"/>
    <n v="0"/>
    <n v="0"/>
    <n v="0"/>
    <n v="0"/>
  </r>
  <r>
    <s v="Point Sources"/>
    <s v="Non-tribal"/>
    <n v="8"/>
    <x v="1"/>
    <s v="20200253"/>
    <x v="10"/>
    <n v="0"/>
    <n v="0"/>
    <n v="0"/>
    <n v="0"/>
    <n v="9.4999999999999998E-3"/>
  </r>
  <r>
    <s v="Point Sources"/>
    <s v="Non-tribal"/>
    <n v="8"/>
    <x v="1"/>
    <s v="20200253"/>
    <x v="10"/>
    <n v="2.2040000000000002"/>
    <n v="0.03"/>
    <n v="3.7126000000000001"/>
    <n v="0"/>
    <n v="0"/>
  </r>
  <r>
    <s v="Point Sources"/>
    <s v="Non-tribal"/>
    <n v="8"/>
    <x v="1"/>
    <s v="20200254"/>
    <x v="10"/>
    <n v="0"/>
    <n v="0"/>
    <n v="0"/>
    <n v="0"/>
    <n v="0.57335400000000003"/>
  </r>
  <r>
    <s v="Point Sources"/>
    <s v="Non-tribal"/>
    <n v="8"/>
    <x v="1"/>
    <s v="20200254"/>
    <x v="10"/>
    <n v="13.313606999999999"/>
    <n v="9.3195250000000005"/>
    <n v="26.627213999999999"/>
    <n v="0"/>
    <n v="0"/>
  </r>
  <r>
    <s v="Point Sources"/>
    <s v="Non-tribal"/>
    <n v="8"/>
    <x v="1"/>
    <s v="40400315"/>
    <x v="16"/>
    <n v="0"/>
    <n v="0.135551"/>
    <n v="0"/>
    <n v="0"/>
    <n v="0"/>
  </r>
  <r>
    <s v="Point Sources"/>
    <s v="Non-tribal"/>
    <n v="8"/>
    <x v="1"/>
    <s v="40400312"/>
    <x v="16"/>
    <n v="0"/>
    <n v="0.185976"/>
    <n v="0"/>
    <n v="0"/>
    <n v="0"/>
  </r>
  <r>
    <s v="Point Sources"/>
    <s v="Non-tribal"/>
    <n v="8"/>
    <x v="1"/>
    <s v="20200253"/>
    <x v="10"/>
    <n v="0"/>
    <n v="0"/>
    <n v="0"/>
    <n v="0"/>
    <n v="5.5027E-2"/>
  </r>
  <r>
    <s v="Point Sources"/>
    <s v="Non-tribal"/>
    <n v="8"/>
    <x v="1"/>
    <s v="20200253"/>
    <x v="10"/>
    <n v="1.438823"/>
    <n v="1.438823"/>
    <n v="2.3740579999999998"/>
    <n v="0"/>
    <n v="0"/>
  </r>
  <r>
    <s v="Point Sources"/>
    <s v="Non-tribal"/>
    <n v="8"/>
    <x v="1"/>
    <s v="40400315"/>
    <x v="16"/>
    <n v="0"/>
    <n v="0.44674399999999997"/>
    <n v="0"/>
    <n v="0"/>
    <n v="0"/>
  </r>
  <r>
    <s v="Point Sources"/>
    <s v="Non-tribal"/>
    <n v="8"/>
    <x v="1"/>
    <s v="40600132"/>
    <x v="15"/>
    <n v="0"/>
    <n v="4.45"/>
    <n v="0"/>
    <n v="0"/>
    <n v="0"/>
  </r>
  <r>
    <s v="Point Sources"/>
    <s v="Non-tribal"/>
    <n v="8"/>
    <x v="1"/>
    <s v="20200254"/>
    <x v="10"/>
    <n v="0"/>
    <n v="0"/>
    <n v="0"/>
    <n v="0"/>
    <n v="0.22515499999999999"/>
  </r>
  <r>
    <s v="Point Sources"/>
    <s v="Non-tribal"/>
    <n v="8"/>
    <x v="1"/>
    <s v="20200254"/>
    <x v="10"/>
    <n v="13.327311"/>
    <n v="4.6645589999999997"/>
    <n v="9.9919510000000002"/>
    <n v="0"/>
    <n v="0"/>
  </r>
  <r>
    <s v="Point Sources"/>
    <s v="Non-tribal"/>
    <n v="8"/>
    <x v="1"/>
    <s v="40400315"/>
    <x v="16"/>
    <n v="0"/>
    <n v="0.28506300000000001"/>
    <n v="0"/>
    <n v="0"/>
    <n v="0"/>
  </r>
  <r>
    <s v="Point Sources"/>
    <s v="Non-tribal"/>
    <n v="8"/>
    <x v="1"/>
    <s v="20200253"/>
    <x v="10"/>
    <n v="0"/>
    <n v="0"/>
    <n v="0"/>
    <n v="0"/>
    <n v="0"/>
  </r>
  <r>
    <s v="Point Sources"/>
    <s v="Non-tribal"/>
    <n v="8"/>
    <x v="1"/>
    <s v="20200253"/>
    <x v="10"/>
    <n v="0"/>
    <n v="0"/>
    <n v="0"/>
    <n v="0"/>
    <n v="0"/>
  </r>
  <r>
    <s v="Point Sources"/>
    <s v="Non-tribal"/>
    <n v="8"/>
    <x v="1"/>
    <s v="20200253"/>
    <x v="10"/>
    <n v="0"/>
    <n v="0"/>
    <n v="0"/>
    <n v="0"/>
    <n v="0"/>
  </r>
  <r>
    <s v="Point Sources"/>
    <s v="Non-tribal"/>
    <n v="8"/>
    <x v="1"/>
    <s v="20200253"/>
    <x v="10"/>
    <n v="0"/>
    <n v="0"/>
    <n v="0"/>
    <n v="0"/>
    <n v="0"/>
  </r>
  <r>
    <s v="Point Sources"/>
    <s v="Non-tribal"/>
    <n v="8"/>
    <x v="1"/>
    <s v="20200253"/>
    <x v="10"/>
    <n v="0"/>
    <n v="0"/>
    <n v="0"/>
    <n v="0"/>
    <n v="0"/>
  </r>
  <r>
    <s v="Point Sources"/>
    <s v="Non-tribal"/>
    <n v="8"/>
    <x v="1"/>
    <s v="20200253"/>
    <x v="10"/>
    <n v="0"/>
    <n v="0"/>
    <n v="0"/>
    <n v="0"/>
    <n v="0.55100000000000005"/>
  </r>
  <r>
    <s v="Point Sources"/>
    <s v="Non-tribal"/>
    <n v="8"/>
    <x v="1"/>
    <s v="20200253"/>
    <x v="10"/>
    <n v="0"/>
    <n v="0"/>
    <n v="0"/>
    <n v="0"/>
    <n v="0.55000000000000004"/>
  </r>
  <r>
    <s v="Point Sources"/>
    <s v="Non-tribal"/>
    <n v="8"/>
    <x v="1"/>
    <s v="20200253"/>
    <x v="10"/>
    <n v="0"/>
    <n v="0"/>
    <n v="0"/>
    <n v="0"/>
    <n v="0.55100000000000005"/>
  </r>
  <r>
    <s v="Point Sources"/>
    <s v="Non-tribal"/>
    <n v="8"/>
    <x v="1"/>
    <s v="31000301"/>
    <x v="12"/>
    <n v="0"/>
    <n v="1.1817740000000001"/>
    <n v="0"/>
    <n v="0"/>
    <n v="0"/>
  </r>
  <r>
    <s v="Point Sources"/>
    <s v="Non-tribal"/>
    <n v="8"/>
    <x v="1"/>
    <s v="20200253"/>
    <x v="10"/>
    <n v="7.7614869999999998"/>
    <n v="8.1051459999999995"/>
    <n v="14.524421"/>
    <n v="0"/>
    <n v="0"/>
  </r>
  <r>
    <s v="Point Sources"/>
    <s v="Non-tribal"/>
    <n v="8"/>
    <x v="1"/>
    <s v="20200253"/>
    <x v="10"/>
    <n v="7.7614869999999998"/>
    <n v="8.1051459999999995"/>
    <n v="14.524421"/>
    <n v="0"/>
    <n v="0"/>
  </r>
  <r>
    <s v="Point Sources"/>
    <s v="Non-tribal"/>
    <n v="8"/>
    <x v="1"/>
    <s v="20200253"/>
    <x v="10"/>
    <n v="7.768446"/>
    <n v="8.1124019999999994"/>
    <n v="14.537445"/>
    <n v="0"/>
    <n v="0"/>
  </r>
  <r>
    <s v="Point Sources"/>
    <s v="Non-tribal"/>
    <n v="8"/>
    <x v="1"/>
    <s v="31000205"/>
    <x v="14"/>
    <n v="1.0240800000000001"/>
    <n v="0"/>
    <n v="5.5721999999999996"/>
    <n v="0"/>
    <n v="0"/>
  </r>
  <r>
    <s v="Point Sources"/>
    <s v="Non-tribal"/>
    <n v="8"/>
    <x v="1"/>
    <s v="31088811"/>
    <x v="13"/>
    <n v="0"/>
    <n v="6.26"/>
    <n v="0"/>
    <n v="0"/>
    <n v="0"/>
  </r>
  <r>
    <s v="Point Sources"/>
    <s v="Non-tribal"/>
    <n v="8"/>
    <x v="1"/>
    <s v="31000301"/>
    <x v="12"/>
    <n v="0"/>
    <n v="1.1817740000000001"/>
    <n v="0"/>
    <n v="0"/>
    <n v="0"/>
  </r>
  <r>
    <s v="Point Sources"/>
    <s v="Non-tribal"/>
    <n v="8"/>
    <x v="1"/>
    <s v="20200253"/>
    <x v="10"/>
    <n v="0"/>
    <n v="0"/>
    <n v="0"/>
    <n v="0"/>
    <n v="0.24101500000000001"/>
  </r>
  <r>
    <s v="Point Sources"/>
    <s v="Non-tribal"/>
    <n v="8"/>
    <x v="1"/>
    <s v="20200253"/>
    <x v="10"/>
    <n v="4.0554370000000004"/>
    <n v="4.031822"/>
    <n v="8.5843260000000008"/>
    <n v="0"/>
    <n v="0"/>
  </r>
  <r>
    <s v="Point Sources"/>
    <s v="Non-tribal"/>
    <n v="8"/>
    <x v="1"/>
    <s v="20200254"/>
    <x v="10"/>
    <n v="0"/>
    <n v="0"/>
    <n v="0"/>
    <n v="6"/>
    <n v="0.01"/>
  </r>
  <r>
    <s v="Point Sources"/>
    <s v="Non-tribal"/>
    <n v="8"/>
    <x v="1"/>
    <s v="20200254"/>
    <x v="10"/>
    <n v="0"/>
    <n v="0"/>
    <n v="0"/>
    <n v="0"/>
    <n v="4.0000000000000001E-3"/>
  </r>
  <r>
    <s v="Point Sources"/>
    <s v="Non-tribal"/>
    <n v="8"/>
    <x v="1"/>
    <s v="20200253"/>
    <x v="10"/>
    <n v="0"/>
    <n v="0"/>
    <n v="0"/>
    <n v="0"/>
    <n v="0"/>
  </r>
  <r>
    <s v="Point Sources"/>
    <s v="Non-tribal"/>
    <n v="8"/>
    <x v="1"/>
    <s v="31000205"/>
    <x v="14"/>
    <n v="1.98"/>
    <n v="0"/>
    <n v="3.95"/>
    <n v="0"/>
    <n v="0"/>
  </r>
  <r>
    <s v="Point Sources"/>
    <s v="Non-tribal"/>
    <n v="8"/>
    <x v="1"/>
    <s v="31088801"/>
    <x v="13"/>
    <n v="0"/>
    <n v="15.39"/>
    <n v="0"/>
    <n v="0"/>
    <n v="0"/>
  </r>
  <r>
    <s v="Point Sources"/>
    <s v="Non-tribal"/>
    <n v="8"/>
    <x v="1"/>
    <s v="31000220"/>
    <x v="13"/>
    <n v="0"/>
    <n v="7.6102499999999997"/>
    <n v="0"/>
    <n v="0"/>
    <n v="0"/>
  </r>
  <r>
    <s v="Point Sources"/>
    <s v="Non-tribal"/>
    <n v="8"/>
    <x v="1"/>
    <s v="20200254"/>
    <x v="10"/>
    <n v="52.665095999999998"/>
    <n v="17.379480000000001"/>
    <n v="27.385845"/>
    <n v="0"/>
    <n v="0"/>
  </r>
  <r>
    <s v="Point Sources"/>
    <s v="Non-tribal"/>
    <n v="8"/>
    <x v="1"/>
    <s v="20200254"/>
    <x v="10"/>
    <n v="94.2"/>
    <n v="48.42"/>
    <n v="67.2"/>
    <n v="0"/>
    <n v="0"/>
  </r>
  <r>
    <s v="Point Sources"/>
    <s v="Non-tribal"/>
    <n v="8"/>
    <x v="1"/>
    <s v="30600402"/>
    <x v="19"/>
    <n v="0"/>
    <n v="16.070399999999999"/>
    <n v="0"/>
    <n v="0"/>
    <n v="0"/>
  </r>
  <r>
    <s v="Point Sources"/>
    <s v="Non-tribal"/>
    <n v="8"/>
    <x v="1"/>
    <s v="40400315"/>
    <x v="16"/>
    <n v="0"/>
    <n v="1.9802059999999999"/>
    <n v="0"/>
    <n v="0"/>
    <n v="0"/>
  </r>
  <r>
    <s v="Point Sources"/>
    <s v="Non-tribal"/>
    <n v="8"/>
    <x v="1"/>
    <s v="20200253"/>
    <x v="10"/>
    <n v="0"/>
    <n v="0"/>
    <n v="0"/>
    <n v="2.6610000000000002E-2"/>
    <n v="0.44350000000000001"/>
  </r>
  <r>
    <s v="Point Sources"/>
    <s v="Non-tribal"/>
    <n v="8"/>
    <x v="1"/>
    <s v="20200253"/>
    <x v="10"/>
    <n v="0"/>
    <n v="0"/>
    <n v="0"/>
    <n v="19.5"/>
    <n v="0.44350000000000001"/>
  </r>
  <r>
    <s v="Point Sources"/>
    <s v="Non-tribal"/>
    <n v="8"/>
    <x v="1"/>
    <s v="20200254"/>
    <x v="10"/>
    <n v="0"/>
    <n v="0"/>
    <n v="0"/>
    <n v="2.6610000000000002E-2"/>
    <n v="0.44350000000000001"/>
  </r>
  <r>
    <s v="Point Sources"/>
    <s v="Non-tribal"/>
    <n v="8"/>
    <x v="1"/>
    <s v="20200401"/>
    <x v="10"/>
    <n v="0"/>
    <n v="0"/>
    <n v="0"/>
    <n v="4.2509999999999996E-3"/>
    <n v="7.0849999999999996E-2"/>
  </r>
  <r>
    <s v="Point Sources"/>
    <s v="Non-tribal"/>
    <n v="8"/>
    <x v="1"/>
    <s v="20200254"/>
    <x v="10"/>
    <n v="19.5"/>
    <n v="2.6"/>
    <n v="6.1"/>
    <n v="0"/>
    <n v="0"/>
  </r>
  <r>
    <s v="Point Sources"/>
    <s v="Non-tribal"/>
    <n v="8"/>
    <x v="1"/>
    <s v="20200253"/>
    <x v="10"/>
    <n v="39"/>
    <n v="5.2"/>
    <n v="12.2"/>
    <n v="0"/>
    <n v="0"/>
  </r>
  <r>
    <s v="Point Sources"/>
    <s v="Non-tribal"/>
    <n v="8"/>
    <x v="1"/>
    <s v="20200401"/>
    <x v="10"/>
    <n v="3.64"/>
    <n v="1.8"/>
    <n v="3.4"/>
    <n v="0"/>
    <n v="0"/>
  </r>
  <r>
    <s v="Point Sources"/>
    <s v="Non-tribal"/>
    <n v="8"/>
    <x v="1"/>
    <s v="20200253"/>
    <x v="10"/>
    <n v="0"/>
    <n v="0"/>
    <n v="0"/>
    <n v="0"/>
    <n v="0"/>
  </r>
  <r>
    <s v="Point Sources"/>
    <s v="Non-tribal"/>
    <n v="8"/>
    <x v="1"/>
    <s v="31000205"/>
    <x v="14"/>
    <n v="0"/>
    <n v="0"/>
    <n v="0"/>
    <n v="0"/>
    <n v="0"/>
  </r>
  <r>
    <s v="Point Sources"/>
    <s v="Non-tribal"/>
    <n v="8"/>
    <x v="1"/>
    <s v="20200253"/>
    <x v="10"/>
    <n v="0"/>
    <n v="0"/>
    <n v="0"/>
    <n v="0"/>
    <n v="0"/>
  </r>
  <r>
    <s v="Point Sources"/>
    <s v="Non-tribal"/>
    <n v="8"/>
    <x v="1"/>
    <s v="31000301"/>
    <x v="12"/>
    <n v="18.96"/>
    <n v="13.77"/>
    <n v="0"/>
    <n v="0"/>
    <n v="0"/>
  </r>
  <r>
    <s v="Point Sources"/>
    <s v="Non-tribal"/>
    <n v="8"/>
    <x v="1"/>
    <s v="31000305"/>
    <x v="18"/>
    <n v="1.52"/>
    <n v="0"/>
    <n v="8.26"/>
    <n v="0"/>
    <n v="0"/>
  </r>
  <r>
    <s v="Point Sources"/>
    <s v="Non-tribal"/>
    <n v="8"/>
    <x v="1"/>
    <s v="20200254"/>
    <x v="10"/>
    <n v="33.866436"/>
    <n v="11.683859999999999"/>
    <n v="22.644749999999998"/>
    <n v="0"/>
    <n v="0"/>
  </r>
  <r>
    <s v="Point Sources"/>
    <s v="Non-tribal"/>
    <n v="8"/>
    <x v="1"/>
    <s v="20200253"/>
    <x v="10"/>
    <n v="2.177"/>
    <n v="24.164999999999999"/>
    <n v="8.3818000000000001"/>
    <n v="0"/>
    <n v="0"/>
  </r>
  <r>
    <s v="Point Sources"/>
    <s v="Non-tribal"/>
    <n v="8"/>
    <x v="1"/>
    <s v="40600137"/>
    <x v="15"/>
    <n v="0"/>
    <n v="1.1695"/>
    <n v="0"/>
    <n v="0"/>
    <n v="0"/>
  </r>
  <r>
    <s v="Point Sources"/>
    <s v="Non-tribal"/>
    <n v="8"/>
    <x v="1"/>
    <s v="31088801"/>
    <x v="13"/>
    <n v="0"/>
    <n v="23.38"/>
    <n v="0"/>
    <n v="0"/>
    <n v="0"/>
  </r>
  <r>
    <s v="Point Sources"/>
    <s v="Non-tribal"/>
    <n v="8"/>
    <x v="1"/>
    <s v="31000205"/>
    <x v="14"/>
    <n v="0.41523300000000002"/>
    <n v="17.13"/>
    <n v="2.2760910000000001"/>
    <n v="0"/>
    <n v="0"/>
  </r>
  <r>
    <s v="Point Sources"/>
    <s v="Non-tribal"/>
    <n v="8"/>
    <x v="1"/>
    <s v="31000227"/>
    <x v="12"/>
    <n v="0"/>
    <n v="0.34255400000000003"/>
    <n v="0"/>
    <n v="0"/>
    <n v="0"/>
  </r>
  <r>
    <s v="Point Sources"/>
    <s v="Non-tribal"/>
    <n v="8"/>
    <x v="1"/>
    <s v="20200254"/>
    <x v="10"/>
    <n v="33.866436"/>
    <n v="11.683859999999999"/>
    <n v="22.644749999999998"/>
    <n v="0"/>
    <n v="0"/>
  </r>
  <r>
    <s v="Point Sources"/>
    <s v="Non-tribal"/>
    <n v="8"/>
    <x v="1"/>
    <s v="20200254"/>
    <x v="10"/>
    <n v="33.866436"/>
    <n v="11.683859999999999"/>
    <n v="22.644749999999998"/>
    <n v="0"/>
    <n v="0"/>
  </r>
  <r>
    <s v="Point Sources"/>
    <s v="Non-tribal"/>
    <n v="8"/>
    <x v="1"/>
    <s v="20200253"/>
    <x v="10"/>
    <n v="2.177"/>
    <n v="24.164999999999999"/>
    <n v="8.3818000000000001"/>
    <n v="0"/>
    <n v="0"/>
  </r>
  <r>
    <s v="Point Sources"/>
    <s v="Non-tribal"/>
    <n v="8"/>
    <x v="1"/>
    <s v="20200253"/>
    <x v="10"/>
    <n v="0"/>
    <n v="0"/>
    <n v="0"/>
    <n v="0"/>
    <n v="0"/>
  </r>
  <r>
    <s v="Point Sources"/>
    <s v="Non-tribal"/>
    <n v="8"/>
    <x v="1"/>
    <s v="40400315"/>
    <x v="16"/>
    <n v="0"/>
    <n v="0.28164899999999998"/>
    <n v="0"/>
    <n v="0"/>
    <n v="0"/>
  </r>
  <r>
    <s v="Point Sources"/>
    <s v="Non-tribal"/>
    <n v="8"/>
    <x v="1"/>
    <s v="20200401"/>
    <x v="10"/>
    <n v="0"/>
    <n v="0"/>
    <n v="0"/>
    <n v="0"/>
    <n v="0"/>
  </r>
  <r>
    <s v="Point Sources"/>
    <s v="Non-tribal"/>
    <n v="8"/>
    <x v="1"/>
    <s v="40400315"/>
    <x v="16"/>
    <n v="0"/>
    <n v="0.64205000000000001"/>
    <n v="0"/>
    <n v="0"/>
    <n v="0"/>
  </r>
  <r>
    <s v="Point Sources"/>
    <s v="Non-tribal"/>
    <n v="8"/>
    <x v="1"/>
    <s v="20200253"/>
    <x v="10"/>
    <n v="0"/>
    <n v="0"/>
    <n v="0"/>
    <n v="0"/>
    <n v="0.16894100000000001"/>
  </r>
  <r>
    <s v="Point Sources"/>
    <s v="Non-tribal"/>
    <n v="8"/>
    <x v="1"/>
    <s v="20200253"/>
    <x v="10"/>
    <n v="0"/>
    <n v="0"/>
    <n v="0"/>
    <n v="0"/>
    <n v="0.16894100000000001"/>
  </r>
  <r>
    <s v="Point Sources"/>
    <s v="Non-tribal"/>
    <n v="8"/>
    <x v="1"/>
    <s v="20200253"/>
    <x v="10"/>
    <n v="3.7508210000000002"/>
    <n v="3.6440929999999998"/>
    <n v="7.5016429999999996"/>
    <n v="0"/>
    <n v="0"/>
  </r>
  <r>
    <s v="Point Sources"/>
    <s v="Non-tribal"/>
    <n v="8"/>
    <x v="1"/>
    <s v="20200253"/>
    <x v="10"/>
    <n v="3.7508210000000002"/>
    <n v="3.6440929999999998"/>
    <n v="7.5016429999999996"/>
    <n v="0"/>
    <n v="0"/>
  </r>
  <r>
    <s v="Point Sources"/>
    <s v="Non-tribal"/>
    <n v="8"/>
    <x v="1"/>
    <s v="20200254"/>
    <x v="10"/>
    <n v="0"/>
    <n v="0"/>
    <n v="0"/>
    <n v="0"/>
    <n v="0.45"/>
  </r>
  <r>
    <s v="Point Sources"/>
    <s v="Non-tribal"/>
    <n v="8"/>
    <x v="1"/>
    <s v="20200254"/>
    <x v="10"/>
    <n v="0"/>
    <n v="0"/>
    <n v="0"/>
    <n v="0.03"/>
    <n v="0.45"/>
  </r>
  <r>
    <s v="Point Sources"/>
    <s v="Non-tribal"/>
    <n v="8"/>
    <x v="1"/>
    <s v="20200254"/>
    <x v="10"/>
    <n v="0"/>
    <n v="0"/>
    <n v="0"/>
    <n v="0"/>
    <n v="0"/>
  </r>
  <r>
    <s v="Point Sources"/>
    <s v="Non-tribal"/>
    <n v="8"/>
    <x v="1"/>
    <s v="20200254"/>
    <x v="10"/>
    <n v="0"/>
    <n v="0"/>
    <n v="0"/>
    <n v="0"/>
    <n v="0"/>
  </r>
  <r>
    <s v="Point Sources"/>
    <s v="Non-tribal"/>
    <n v="8"/>
    <x v="1"/>
    <s v="20200254"/>
    <x v="10"/>
    <n v="0"/>
    <n v="0"/>
    <n v="0"/>
    <n v="0"/>
    <n v="0"/>
  </r>
  <r>
    <s v="Point Sources"/>
    <s v="Non-tribal"/>
    <n v="8"/>
    <x v="1"/>
    <s v="20200254"/>
    <x v="10"/>
    <n v="0"/>
    <n v="0"/>
    <n v="0"/>
    <n v="0"/>
    <n v="0"/>
  </r>
  <r>
    <s v="Point Sources"/>
    <s v="Non-tribal"/>
    <n v="8"/>
    <x v="1"/>
    <s v="20200254"/>
    <x v="10"/>
    <n v="0"/>
    <n v="0"/>
    <n v="0"/>
    <n v="0.03"/>
    <n v="0.45"/>
  </r>
  <r>
    <s v="Point Sources"/>
    <s v="Non-tribal"/>
    <n v="8"/>
    <x v="1"/>
    <s v="20200202"/>
    <x v="10"/>
    <n v="0"/>
    <n v="0"/>
    <n v="0"/>
    <n v="0"/>
    <n v="0"/>
  </r>
  <r>
    <s v="Point Sources"/>
    <s v="Non-tribal"/>
    <n v="8"/>
    <x v="1"/>
    <s v="40600302"/>
    <x v="15"/>
    <n v="0"/>
    <n v="6.1"/>
    <n v="0"/>
    <n v="0"/>
    <n v="0"/>
  </r>
  <r>
    <s v="Point Sources"/>
    <s v="Non-tribal"/>
    <n v="8"/>
    <x v="1"/>
    <s v="31088801"/>
    <x v="13"/>
    <n v="0"/>
    <n v="11.4"/>
    <n v="0"/>
    <n v="0"/>
    <n v="0"/>
  </r>
  <r>
    <s v="Point Sources"/>
    <s v="Non-tribal"/>
    <n v="8"/>
    <x v="1"/>
    <s v="20200254"/>
    <x v="10"/>
    <n v="21.986872000000002"/>
    <n v="6.4667219999999999"/>
    <n v="6.4667329999999996"/>
    <n v="0"/>
    <n v="0"/>
  </r>
  <r>
    <s v="Point Sources"/>
    <s v="Non-tribal"/>
    <n v="8"/>
    <x v="1"/>
    <s v="20200254"/>
    <x v="10"/>
    <n v="21.986872000000002"/>
    <n v="6.4667219999999999"/>
    <n v="6.4667329999999996"/>
    <n v="0"/>
    <n v="0"/>
  </r>
  <r>
    <s v="Point Sources"/>
    <s v="Non-tribal"/>
    <n v="8"/>
    <x v="1"/>
    <s v="20200254"/>
    <x v="10"/>
    <n v="21.986872000000002"/>
    <n v="6.4667219999999999"/>
    <n v="6.4667329999999996"/>
    <n v="0"/>
    <n v="0"/>
  </r>
  <r>
    <s v="Point Sources"/>
    <s v="Non-tribal"/>
    <n v="8"/>
    <x v="1"/>
    <s v="20200252"/>
    <x v="10"/>
    <n v="0"/>
    <n v="0"/>
    <n v="0"/>
    <n v="0"/>
    <n v="7.8539999999999999E-2"/>
  </r>
  <r>
    <s v="Point Sources"/>
    <s v="Non-tribal"/>
    <n v="8"/>
    <x v="1"/>
    <s v="20200252"/>
    <x v="10"/>
    <n v="2.3929879999999999"/>
    <n v="1.6644209999999999"/>
    <n v="4.7454169999999998"/>
    <n v="0"/>
    <n v="0"/>
  </r>
  <r>
    <s v="Point Sources"/>
    <s v="Non-tribal"/>
    <n v="8"/>
    <x v="1"/>
    <s v="20200253"/>
    <x v="10"/>
    <n v="0"/>
    <n v="0"/>
    <n v="0"/>
    <n v="0"/>
    <n v="0.13489999999999999"/>
  </r>
  <r>
    <s v="Point Sources"/>
    <s v="Non-tribal"/>
    <n v="8"/>
    <x v="1"/>
    <s v="20200253"/>
    <x v="10"/>
    <n v="1.950728"/>
    <n v="1.3734759999999999"/>
    <n v="3.901456"/>
    <n v="0"/>
    <n v="0"/>
  </r>
  <r>
    <s v="Point Sources"/>
    <s v="Non-tribal"/>
    <n v="8"/>
    <x v="1"/>
    <s v="40600132"/>
    <x v="15"/>
    <n v="0"/>
    <n v="10.879533"/>
    <n v="0"/>
    <n v="0"/>
    <n v="0"/>
  </r>
  <r>
    <s v="Point Sources"/>
    <s v="Non-tribal"/>
    <n v="8"/>
    <x v="1"/>
    <s v="40400315"/>
    <x v="16"/>
    <n v="0"/>
    <n v="0.58305700000000005"/>
    <n v="0"/>
    <n v="0"/>
    <n v="0"/>
  </r>
  <r>
    <s v="Point Sources"/>
    <s v="Non-tribal"/>
    <n v="8"/>
    <x v="1"/>
    <s v="20200253"/>
    <x v="10"/>
    <n v="0"/>
    <n v="0"/>
    <n v="0"/>
    <n v="0"/>
    <n v="0.17671600000000001"/>
  </r>
  <r>
    <s v="Point Sources"/>
    <s v="Non-tribal"/>
    <n v="8"/>
    <x v="1"/>
    <s v="20200253"/>
    <x v="10"/>
    <n v="1.9589380000000001"/>
    <n v="1.371256"/>
    <n v="3.917875"/>
    <n v="0"/>
    <n v="0"/>
  </r>
  <r>
    <s v="Point Sources"/>
    <s v="Non-tribal"/>
    <n v="8"/>
    <x v="1"/>
    <s v="40400315"/>
    <x v="16"/>
    <n v="0"/>
    <n v="2.0461100000000001"/>
    <n v="0"/>
    <n v="0"/>
    <n v="0"/>
  </r>
  <r>
    <s v="Point Sources"/>
    <s v="Non-tribal"/>
    <n v="8"/>
    <x v="1"/>
    <s v="20200253"/>
    <x v="10"/>
    <n v="0"/>
    <n v="0"/>
    <n v="0"/>
    <n v="0"/>
    <n v="0"/>
  </r>
  <r>
    <s v="Point Sources"/>
    <s v="Non-tribal"/>
    <n v="8"/>
    <x v="1"/>
    <s v="20200253"/>
    <x v="10"/>
    <n v="0"/>
    <n v="0"/>
    <n v="0"/>
    <n v="0"/>
    <n v="0.13489999999999999"/>
  </r>
  <r>
    <s v="Point Sources"/>
    <s v="Non-tribal"/>
    <n v="8"/>
    <x v="1"/>
    <s v="20200253"/>
    <x v="10"/>
    <n v="0"/>
    <n v="0"/>
    <n v="0"/>
    <n v="0"/>
    <n v="0.159162"/>
  </r>
  <r>
    <s v="Point Sources"/>
    <s v="Non-tribal"/>
    <n v="8"/>
    <x v="1"/>
    <s v="20200253"/>
    <x v="10"/>
    <n v="1.9448620000000001"/>
    <n v="1.369346"/>
    <n v="3.8897249999999999"/>
    <n v="0"/>
    <n v="0"/>
  </r>
  <r>
    <s v="Point Sources"/>
    <s v="Non-tribal"/>
    <n v="8"/>
    <x v="1"/>
    <s v="20200253"/>
    <x v="10"/>
    <n v="1.950728"/>
    <n v="1.3734759999999999"/>
    <n v="3.901456"/>
    <n v="0"/>
    <n v="0"/>
  </r>
  <r>
    <s v="Point Sources"/>
    <s v="Non-tribal"/>
    <n v="8"/>
    <x v="1"/>
    <s v="40600132"/>
    <x v="15"/>
    <n v="0"/>
    <n v="6.0674669999999997"/>
    <n v="0"/>
    <n v="0"/>
    <n v="0"/>
  </r>
  <r>
    <s v="Point Sources"/>
    <s v="Non-tribal"/>
    <n v="8"/>
    <x v="1"/>
    <s v="40400315"/>
    <x v="16"/>
    <n v="0"/>
    <n v="2.1312829999999998"/>
    <n v="0"/>
    <n v="0"/>
    <n v="0"/>
  </r>
  <r>
    <s v="Point Sources"/>
    <s v="Non-tribal"/>
    <n v="8"/>
    <x v="1"/>
    <s v="20200254"/>
    <x v="10"/>
    <n v="0"/>
    <n v="0"/>
    <n v="0"/>
    <n v="0"/>
    <n v="0"/>
  </r>
  <r>
    <s v="Point Sources"/>
    <s v="Non-tribal"/>
    <n v="8"/>
    <x v="1"/>
    <s v="31000205"/>
    <x v="14"/>
    <n v="1.4000010000000001"/>
    <n v="6.0002E-2"/>
    <n v="7.6399990000000004"/>
    <n v="0"/>
    <n v="0"/>
  </r>
  <r>
    <s v="Point Sources"/>
    <s v="Non-tribal"/>
    <n v="8"/>
    <x v="1"/>
    <s v="40600132"/>
    <x v="15"/>
    <n v="0"/>
    <n v="15.076867999999999"/>
    <n v="0"/>
    <n v="0"/>
    <n v="0"/>
  </r>
  <r>
    <s v="Point Sources"/>
    <s v="Non-tribal"/>
    <n v="8"/>
    <x v="1"/>
    <s v="40400315"/>
    <x v="16"/>
    <n v="0"/>
    <n v="6.3150839999999997"/>
    <n v="0"/>
    <n v="0"/>
    <n v="0"/>
  </r>
  <r>
    <s v="Point Sources"/>
    <s v="Non-tribal"/>
    <n v="8"/>
    <x v="1"/>
    <s v="40400312"/>
    <x v="16"/>
    <n v="0"/>
    <n v="0.189998"/>
    <n v="0"/>
    <n v="0"/>
    <n v="0"/>
  </r>
  <r>
    <s v="Point Sources"/>
    <s v="Non-tribal"/>
    <n v="8"/>
    <x v="1"/>
    <s v="20200253"/>
    <x v="10"/>
    <n v="0"/>
    <n v="0"/>
    <n v="0"/>
    <n v="0"/>
    <n v="0"/>
  </r>
  <r>
    <s v="Point Sources"/>
    <s v="Non-tribal"/>
    <n v="8"/>
    <x v="1"/>
    <s v="40600132"/>
    <x v="15"/>
    <n v="0"/>
    <n v="6.8525099999999997"/>
    <n v="0"/>
    <n v="0"/>
    <n v="0"/>
  </r>
  <r>
    <s v="Point Sources"/>
    <s v="Non-tribal"/>
    <n v="8"/>
    <x v="1"/>
    <s v="40400315"/>
    <x v="16"/>
    <n v="0"/>
    <n v="5.7342999999999998E-2"/>
    <n v="0"/>
    <n v="0"/>
    <n v="0"/>
  </r>
  <r>
    <s v="Point Sources"/>
    <s v="Non-tribal"/>
    <n v="8"/>
    <x v="1"/>
    <s v="20200254"/>
    <x v="10"/>
    <n v="0"/>
    <n v="0"/>
    <n v="0"/>
    <n v="0"/>
    <n v="0.35572500000000001"/>
  </r>
  <r>
    <s v="Point Sources"/>
    <s v="Non-tribal"/>
    <n v="8"/>
    <x v="1"/>
    <s v="31000304"/>
    <x v="12"/>
    <n v="0"/>
    <n v="2.4951400000000001"/>
    <n v="0"/>
    <n v="0"/>
    <n v="0"/>
  </r>
  <r>
    <s v="Point Sources"/>
    <s v="Non-tribal"/>
    <n v="8"/>
    <x v="1"/>
    <s v="20200254"/>
    <x v="10"/>
    <n v="9.9853159999999992"/>
    <n v="6.9617620000000002"/>
    <n v="14.828194"/>
    <n v="0"/>
    <n v="0"/>
  </r>
  <r>
    <s v="Point Sources"/>
    <s v="Non-tribal"/>
    <n v="8"/>
    <x v="1"/>
    <s v="40400315"/>
    <x v="16"/>
    <n v="0"/>
    <n v="2.4826549999999998"/>
    <n v="0"/>
    <n v="0"/>
    <n v="0"/>
  </r>
  <r>
    <s v="Point Sources"/>
    <s v="Non-tribal"/>
    <n v="8"/>
    <x v="1"/>
    <s v="20200254"/>
    <x v="10"/>
    <n v="0"/>
    <n v="0"/>
    <n v="0"/>
    <n v="2.5319999999999999E-2"/>
    <n v="0.42199999999999999"/>
  </r>
  <r>
    <s v="Point Sources"/>
    <s v="Non-tribal"/>
    <n v="8"/>
    <x v="1"/>
    <s v="20200254"/>
    <x v="10"/>
    <n v="0"/>
    <n v="0"/>
    <n v="0"/>
    <n v="2.5319999999999999E-2"/>
    <n v="0.42199999999999999"/>
  </r>
  <r>
    <s v="Point Sources"/>
    <s v="Non-tribal"/>
    <n v="8"/>
    <x v="1"/>
    <s v="20200254"/>
    <x v="10"/>
    <n v="19.420819999999999"/>
    <n v="2.0068169999999999"/>
    <n v="7.3410659999999996"/>
    <n v="0"/>
    <n v="0"/>
  </r>
  <r>
    <s v="Point Sources"/>
    <s v="Non-tribal"/>
    <n v="8"/>
    <x v="1"/>
    <s v="20200254"/>
    <x v="10"/>
    <n v="19.420819999999999"/>
    <n v="2.0068169999999999"/>
    <n v="7.3410659999999996"/>
    <n v="0"/>
    <n v="0"/>
  </r>
  <r>
    <s v="Point Sources"/>
    <s v="Non-tribal"/>
    <n v="8"/>
    <x v="1"/>
    <s v="20200253"/>
    <x v="10"/>
    <n v="0"/>
    <n v="0"/>
    <n v="0"/>
    <n v="3.0000000000000001E-3"/>
    <n v="4.3999999999999997E-2"/>
  </r>
  <r>
    <s v="Point Sources"/>
    <s v="Non-tribal"/>
    <n v="8"/>
    <x v="1"/>
    <s v="20200254"/>
    <x v="10"/>
    <n v="0"/>
    <n v="0"/>
    <n v="0"/>
    <n v="1E-3"/>
    <n v="1.7999999999999999E-2"/>
  </r>
  <r>
    <s v="Point Sources"/>
    <s v="Non-tribal"/>
    <n v="8"/>
    <x v="1"/>
    <s v="20200254"/>
    <x v="10"/>
    <n v="0.99299999999999999"/>
    <n v="5.7000000000000002E-2"/>
    <n v="0.92500000000000004"/>
    <n v="0"/>
    <n v="0"/>
  </r>
  <r>
    <s v="Point Sources"/>
    <s v="Non-tribal"/>
    <n v="8"/>
    <x v="1"/>
    <s v="20200253"/>
    <x v="10"/>
    <n v="2.3620000000000001"/>
    <n v="0.13700000000000001"/>
    <n v="2.2000000000000002"/>
    <n v="0"/>
    <n v="0"/>
  </r>
  <r>
    <s v="Point Sources"/>
    <s v="Non-tribal"/>
    <n v="8"/>
    <x v="1"/>
    <s v="20200253"/>
    <x v="10"/>
    <n v="0"/>
    <n v="0"/>
    <n v="0"/>
    <n v="4.4099999999999999E-3"/>
    <n v="7.3499999999999996E-2"/>
  </r>
  <r>
    <s v="Point Sources"/>
    <s v="Non-tribal"/>
    <n v="8"/>
    <x v="1"/>
    <s v="20200253"/>
    <x v="10"/>
    <n v="0"/>
    <n v="0"/>
    <n v="0"/>
    <n v="4.4099999999999999E-3"/>
    <n v="7.3499999999999996E-2"/>
  </r>
  <r>
    <s v="Point Sources"/>
    <s v="Non-tribal"/>
    <n v="8"/>
    <x v="1"/>
    <s v="20200253"/>
    <x v="10"/>
    <n v="0"/>
    <n v="0"/>
    <n v="0"/>
    <n v="4.4099999999999999E-3"/>
    <n v="7.3499999999999996E-2"/>
  </r>
  <r>
    <s v="Point Sources"/>
    <s v="Non-tribal"/>
    <n v="8"/>
    <x v="1"/>
    <s v="20200253"/>
    <x v="10"/>
    <n v="0"/>
    <n v="0"/>
    <n v="0"/>
    <n v="5.1989999999999996E-3"/>
    <n v="8.6650000000000005E-2"/>
  </r>
  <r>
    <s v="Point Sources"/>
    <s v="Non-tribal"/>
    <n v="8"/>
    <x v="1"/>
    <s v="31088801"/>
    <x v="13"/>
    <n v="0"/>
    <n v="4.9000000000000004"/>
    <n v="0"/>
    <n v="0"/>
    <n v="0"/>
  </r>
  <r>
    <s v="Point Sources"/>
    <s v="Non-tribal"/>
    <n v="8"/>
    <x v="1"/>
    <s v="20200253"/>
    <x v="10"/>
    <n v="3.6414930000000001"/>
    <n v="0"/>
    <n v="3.3927879999999999"/>
    <n v="0"/>
    <n v="0"/>
  </r>
  <r>
    <s v="Point Sources"/>
    <s v="Non-tribal"/>
    <n v="8"/>
    <x v="1"/>
    <s v="20200253"/>
    <x v="10"/>
    <n v="3.6414930000000001"/>
    <n v="0.21043600000000001"/>
    <n v="3.3927879999999999"/>
    <n v="0"/>
    <n v="0"/>
  </r>
  <r>
    <s v="Point Sources"/>
    <s v="Non-tribal"/>
    <n v="8"/>
    <x v="1"/>
    <s v="20200253"/>
    <x v="10"/>
    <n v="3.6414930000000001"/>
    <n v="0.21043600000000001"/>
    <n v="3.3927879999999999"/>
    <n v="0"/>
    <n v="0"/>
  </r>
  <r>
    <s v="Point Sources"/>
    <s v="Non-tribal"/>
    <n v="8"/>
    <x v="1"/>
    <s v="20200253"/>
    <x v="10"/>
    <n v="4.2052420000000001"/>
    <n v="2.1721249999999999"/>
    <n v="4.2834409999999998"/>
    <n v="0"/>
    <n v="0"/>
  </r>
  <r>
    <s v="Point Sources"/>
    <s v="Non-tribal"/>
    <n v="8"/>
    <x v="1"/>
    <s v="40400315"/>
    <x v="16"/>
    <n v="0"/>
    <n v="1.6352009999999999"/>
    <n v="0"/>
    <n v="0"/>
    <n v="0"/>
  </r>
  <r>
    <s v="Point Sources"/>
    <s v="Non-tribal"/>
    <n v="8"/>
    <x v="1"/>
    <s v="20200253"/>
    <x v="10"/>
    <n v="0"/>
    <n v="0"/>
    <n v="0"/>
    <n v="0"/>
    <n v="0.10627"/>
  </r>
  <r>
    <s v="Point Sources"/>
    <s v="Non-tribal"/>
    <n v="8"/>
    <x v="1"/>
    <s v="20200253"/>
    <x v="10"/>
    <n v="0"/>
    <n v="0"/>
    <n v="0"/>
    <n v="0"/>
    <n v="0.10627"/>
  </r>
  <r>
    <s v="Point Sources"/>
    <s v="Non-tribal"/>
    <n v="8"/>
    <x v="1"/>
    <s v="20200253"/>
    <x v="10"/>
    <n v="2.3336730000000001"/>
    <n v="1.5125660000000001"/>
    <n v="4.2784000000000004"/>
    <n v="0"/>
    <n v="0"/>
  </r>
  <r>
    <s v="Point Sources"/>
    <s v="Non-tribal"/>
    <n v="8"/>
    <x v="1"/>
    <s v="20200253"/>
    <x v="10"/>
    <n v="2.3336730000000001"/>
    <n v="1.5125660000000001"/>
    <n v="4.2784000000000004"/>
    <n v="0"/>
    <n v="0"/>
  </r>
  <r>
    <s v="Point Sources"/>
    <s v="Non-tribal"/>
    <n v="8"/>
    <x v="1"/>
    <s v="40400315"/>
    <x v="16"/>
    <n v="0"/>
    <n v="0.49843599999999999"/>
    <n v="0"/>
    <n v="0"/>
    <n v="0"/>
  </r>
  <r>
    <s v="Point Sources"/>
    <s v="Non-tribal"/>
    <n v="8"/>
    <x v="1"/>
    <s v="20200253"/>
    <x v="10"/>
    <n v="0"/>
    <n v="0"/>
    <n v="0"/>
    <n v="0"/>
    <n v="0"/>
  </r>
  <r>
    <s v="Point Sources"/>
    <s v="Non-tribal"/>
    <n v="8"/>
    <x v="1"/>
    <s v="40400315"/>
    <x v="16"/>
    <n v="0"/>
    <n v="2.468264"/>
    <n v="0"/>
    <n v="0"/>
    <n v="0"/>
  </r>
  <r>
    <s v="Point Sources"/>
    <s v="Non-tribal"/>
    <n v="8"/>
    <x v="1"/>
    <s v="20200253"/>
    <x v="10"/>
    <n v="0"/>
    <n v="0"/>
    <n v="0"/>
    <n v="0"/>
    <n v="0.17671600000000001"/>
  </r>
  <r>
    <s v="Point Sources"/>
    <s v="Non-tribal"/>
    <n v="8"/>
    <x v="1"/>
    <s v="20200253"/>
    <x v="10"/>
    <n v="1.9589380000000001"/>
    <n v="1.371256"/>
    <n v="3.917875"/>
    <n v="0"/>
    <n v="0"/>
  </r>
  <r>
    <s v="Point Sources"/>
    <s v="Non-tribal"/>
    <n v="8"/>
    <x v="1"/>
    <s v="40400315"/>
    <x v="16"/>
    <n v="0"/>
    <n v="1.5348820000000001"/>
    <n v="0"/>
    <n v="0"/>
    <n v="0"/>
  </r>
  <r>
    <s v="Point Sources"/>
    <s v="Non-tribal"/>
    <n v="8"/>
    <x v="1"/>
    <s v="40600132"/>
    <x v="15"/>
    <n v="0"/>
    <n v="6.5995650000000001"/>
    <n v="0"/>
    <n v="0"/>
    <n v="0"/>
  </r>
  <r>
    <s v="Point Sources"/>
    <s v="Non-tribal"/>
    <n v="8"/>
    <x v="1"/>
    <s v="50200102"/>
    <x v="17"/>
    <n v="0"/>
    <n v="0"/>
    <n v="0"/>
    <n v="1.1245E-2"/>
    <n v="7.7999999999999996E-3"/>
  </r>
  <r>
    <s v="Point Sources"/>
    <s v="Non-tribal"/>
    <n v="8"/>
    <x v="1"/>
    <s v="31000205"/>
    <x v="14"/>
    <n v="0"/>
    <n v="0"/>
    <n v="0"/>
    <n v="18.300008999999999"/>
    <n v="0"/>
  </r>
  <r>
    <s v="Point Sources"/>
    <s v="Non-tribal"/>
    <n v="8"/>
    <x v="1"/>
    <s v="31000404"/>
    <x v="11"/>
    <n v="0"/>
    <n v="0"/>
    <n v="0"/>
    <n v="3.1536000000000002E-2"/>
    <n v="0.39945599999999998"/>
  </r>
  <r>
    <s v="Point Sources"/>
    <s v="Non-tribal"/>
    <n v="8"/>
    <x v="1"/>
    <s v="20200254"/>
    <x v="10"/>
    <n v="21.320979999999999"/>
    <n v="22.396913000000001"/>
    <n v="8.2086079999999999"/>
    <n v="0"/>
    <n v="0"/>
  </r>
  <r>
    <s v="Point Sources"/>
    <s v="Non-tribal"/>
    <n v="8"/>
    <x v="1"/>
    <s v="31000301"/>
    <x v="12"/>
    <n v="0"/>
    <n v="67.741481000000007"/>
    <n v="0"/>
    <n v="0"/>
    <n v="0"/>
  </r>
  <r>
    <s v="Point Sources"/>
    <s v="Non-tribal"/>
    <n v="8"/>
    <x v="1"/>
    <s v="31000404"/>
    <x v="11"/>
    <n v="5.2560000000000002"/>
    <n v="0.28908"/>
    <n v="4.4150400000000003"/>
    <n v="0"/>
    <n v="0"/>
  </r>
  <r>
    <s v="Point Sources"/>
    <s v="Non-tribal"/>
    <n v="8"/>
    <x v="1"/>
    <s v="31000205"/>
    <x v="14"/>
    <n v="14.599988"/>
    <n v="0.69997399999999999"/>
    <n v="17.899984"/>
    <n v="0"/>
    <n v="0"/>
  </r>
  <r>
    <s v="Point Sources"/>
    <s v="Non-tribal"/>
    <n v="8"/>
    <x v="1"/>
    <s v="31000305"/>
    <x v="18"/>
    <n v="0"/>
    <n v="10.491469"/>
    <n v="0"/>
    <n v="0"/>
    <n v="0"/>
  </r>
  <r>
    <s v="Point Sources"/>
    <s v="Non-tribal"/>
    <n v="8"/>
    <x v="1"/>
    <s v="31000220"/>
    <x v="13"/>
    <n v="0"/>
    <n v="25.22"/>
    <n v="0"/>
    <n v="0"/>
    <n v="0"/>
  </r>
  <r>
    <s v="Point Sources"/>
    <s v="Non-tribal"/>
    <n v="8"/>
    <x v="1"/>
    <s v="30990023"/>
    <x v="14"/>
    <n v="0.99506099999999997"/>
    <n v="0"/>
    <n v="5.4143030000000003"/>
    <n v="0"/>
    <n v="0"/>
  </r>
  <r>
    <s v="Point Sources"/>
    <s v="Non-tribal"/>
    <n v="8"/>
    <x v="1"/>
    <s v="20200254"/>
    <x v="10"/>
    <n v="13.170878"/>
    <n v="6.9147020000000001"/>
    <n v="2.397097"/>
    <n v="0"/>
    <n v="0"/>
  </r>
  <r>
    <s v="Point Sources"/>
    <s v="Non-tribal"/>
    <n v="8"/>
    <x v="1"/>
    <s v="20200254"/>
    <x v="10"/>
    <n v="21.320979999999999"/>
    <n v="22.387073000000001"/>
    <n v="8.2086079999999999"/>
    <n v="0"/>
    <n v="0"/>
  </r>
  <r>
    <s v="Point Sources"/>
    <s v="Non-tribal"/>
    <n v="8"/>
    <x v="1"/>
    <s v="20200254"/>
    <x v="10"/>
    <n v="26.341756"/>
    <n v="13.829404"/>
    <n v="4.7938879999999999"/>
    <n v="0"/>
    <n v="0"/>
  </r>
  <r>
    <s v="Point Sources"/>
    <s v="Non-tribal"/>
    <n v="8"/>
    <x v="1"/>
    <s v="50200102"/>
    <x v="17"/>
    <n v="4.6800000000000001E-2"/>
    <n v="4.8750000000000002E-2"/>
    <n v="1.0659999999999999E-2"/>
    <n v="0"/>
    <n v="0"/>
  </r>
  <r>
    <s v="Point Sources"/>
    <s v="Non-tribal"/>
    <n v="8"/>
    <x v="1"/>
    <s v="40600132"/>
    <x v="15"/>
    <n v="0"/>
    <n v="14.401439999999999"/>
    <n v="0"/>
    <n v="0"/>
    <n v="0"/>
  </r>
  <r>
    <s v="Point Sources"/>
    <s v="Non-tribal"/>
    <n v="8"/>
    <x v="1"/>
    <s v="20200254"/>
    <x v="10"/>
    <n v="21.320979999999999"/>
    <n v="22.387073000000001"/>
    <n v="8.2086079999999999"/>
    <n v="0"/>
    <n v="0"/>
  </r>
  <r>
    <s v="Point Sources"/>
    <s v="Non-tribal"/>
    <n v="8"/>
    <x v="1"/>
    <s v="20200254"/>
    <x v="10"/>
    <n v="21.320979999999999"/>
    <n v="29.998677000000001"/>
    <n v="8.2086079999999999"/>
    <n v="0"/>
    <n v="0"/>
  </r>
  <r>
    <s v="Point Sources"/>
    <s v="Non-tribal"/>
    <n v="8"/>
    <x v="1"/>
    <s v="20200254"/>
    <x v="10"/>
    <n v="21.320979999999999"/>
    <n v="22.387073000000001"/>
    <n v="8.2086079999999999"/>
    <n v="0"/>
    <n v="0"/>
  </r>
  <r>
    <s v="Point Sources"/>
    <s v="Non-tribal"/>
    <n v="8"/>
    <x v="1"/>
    <s v="20200253"/>
    <x v="10"/>
    <n v="0"/>
    <n v="0"/>
    <n v="0"/>
    <n v="0"/>
    <n v="0.117233"/>
  </r>
  <r>
    <s v="Point Sources"/>
    <s v="Non-tribal"/>
    <n v="8"/>
    <x v="1"/>
    <s v="20200253"/>
    <x v="10"/>
    <n v="1.3724639999999999"/>
    <n v="0.97933199999999998"/>
    <n v="2.7491240000000001"/>
    <n v="0"/>
    <n v="0"/>
  </r>
  <r>
    <s v="Point Sources"/>
    <s v="Non-tribal"/>
    <n v="8"/>
    <x v="1"/>
    <s v="40400315"/>
    <x v="16"/>
    <n v="0"/>
    <n v="1.848886"/>
    <n v="0"/>
    <n v="0"/>
    <n v="0"/>
  </r>
  <r>
    <s v="Point Sources"/>
    <s v="Non-tribal"/>
    <n v="8"/>
    <x v="1"/>
    <s v="20200253"/>
    <x v="10"/>
    <n v="0"/>
    <n v="0"/>
    <n v="0"/>
    <n v="0"/>
    <n v="0.135936"/>
  </r>
  <r>
    <s v="Point Sources"/>
    <s v="Non-tribal"/>
    <n v="8"/>
    <x v="1"/>
    <s v="20200253"/>
    <x v="10"/>
    <n v="0"/>
    <n v="0"/>
    <n v="0"/>
    <n v="0"/>
    <n v="0.15557099999999999"/>
  </r>
  <r>
    <s v="Point Sources"/>
    <s v="Non-tribal"/>
    <n v="8"/>
    <x v="1"/>
    <s v="20200253"/>
    <x v="10"/>
    <n v="2.1706449999999999"/>
    <n v="1.370851"/>
    <n v="3.8940000000000001"/>
    <n v="0"/>
    <n v="0"/>
  </r>
  <r>
    <s v="Point Sources"/>
    <s v="Non-tribal"/>
    <n v="8"/>
    <x v="1"/>
    <s v="20200253"/>
    <x v="10"/>
    <n v="1.8797710000000001"/>
    <n v="1.3706670000000001"/>
    <n v="3.761892"/>
    <n v="0"/>
    <n v="0"/>
  </r>
  <r>
    <s v="Point Sources"/>
    <s v="Non-tribal"/>
    <n v="8"/>
    <x v="1"/>
    <s v="40400315"/>
    <x v="16"/>
    <n v="0"/>
    <n v="4.3442679999999996"/>
    <n v="0"/>
    <n v="0"/>
    <n v="0"/>
  </r>
  <r>
    <s v="Point Sources"/>
    <s v="Non-tribal"/>
    <n v="8"/>
    <x v="1"/>
    <s v="40600132"/>
    <x v="15"/>
    <n v="0"/>
    <n v="7.7847489999999997"/>
    <n v="0"/>
    <n v="0"/>
    <n v="0"/>
  </r>
  <r>
    <s v="Point Sources"/>
    <s v="Non-tribal"/>
    <n v="8"/>
    <x v="1"/>
    <s v="20200102"/>
    <x v="10"/>
    <n v="0"/>
    <n v="0"/>
    <n v="0"/>
    <n v="0"/>
    <n v="0"/>
  </r>
  <r>
    <s v="Point Sources"/>
    <s v="Non-tribal"/>
    <n v="8"/>
    <x v="1"/>
    <s v="20200102"/>
    <x v="10"/>
    <n v="0"/>
    <n v="0"/>
    <n v="0"/>
    <n v="0"/>
    <n v="0"/>
  </r>
  <r>
    <s v="Point Sources"/>
    <s v="Non-tribal"/>
    <n v="8"/>
    <x v="1"/>
    <s v="20200102"/>
    <x v="10"/>
    <n v="0"/>
    <n v="0"/>
    <n v="0"/>
    <n v="0"/>
    <n v="0"/>
  </r>
  <r>
    <s v="Point Sources"/>
    <s v="Non-tribal"/>
    <n v="8"/>
    <x v="1"/>
    <s v="40400315"/>
    <x v="16"/>
    <n v="0"/>
    <n v="1.1689750000000001"/>
    <n v="0"/>
    <n v="0"/>
    <n v="0"/>
  </r>
  <r>
    <s v="Point Sources"/>
    <s v="Non-tribal"/>
    <n v="8"/>
    <x v="1"/>
    <s v="20200254"/>
    <x v="10"/>
    <n v="0"/>
    <n v="0"/>
    <n v="0"/>
    <n v="0"/>
    <n v="0"/>
  </r>
  <r>
    <s v="Point Sources"/>
    <s v="Non-tribal"/>
    <n v="8"/>
    <x v="1"/>
    <s v="40400315"/>
    <x v="16"/>
    <n v="0"/>
    <n v="1.9491000000000001"/>
    <n v="0"/>
    <n v="0"/>
    <n v="0"/>
  </r>
  <r>
    <s v="Point Sources"/>
    <s v="Non-tribal"/>
    <n v="8"/>
    <x v="1"/>
    <s v="20200254"/>
    <x v="10"/>
    <n v="0"/>
    <n v="0"/>
    <n v="0"/>
    <n v="0"/>
    <n v="0.33451199999999998"/>
  </r>
  <r>
    <s v="Point Sources"/>
    <s v="Non-tribal"/>
    <n v="8"/>
    <x v="1"/>
    <s v="20200254"/>
    <x v="10"/>
    <n v="19.372125"/>
    <n v="6.7808250000000001"/>
    <n v="14.541297999999999"/>
    <n v="0"/>
    <n v="0"/>
  </r>
  <r>
    <s v="Point Sources"/>
    <s v="Non-tribal"/>
    <n v="8"/>
    <x v="1"/>
    <s v="40400315"/>
    <x v="16"/>
    <n v="0"/>
    <n v="1.232837"/>
    <n v="0"/>
    <n v="0"/>
    <n v="0"/>
  </r>
  <r>
    <s v="Point Sources"/>
    <s v="Non-tribal"/>
    <n v="8"/>
    <x v="1"/>
    <s v="20200254"/>
    <x v="10"/>
    <n v="0"/>
    <n v="0"/>
    <n v="0"/>
    <n v="0.01"/>
    <n v="0.15"/>
  </r>
  <r>
    <s v="Point Sources"/>
    <s v="Non-tribal"/>
    <n v="8"/>
    <x v="1"/>
    <s v="20200254"/>
    <x v="10"/>
    <n v="8.2100000000000009"/>
    <n v="2.63"/>
    <n v="7.26"/>
    <n v="0"/>
    <n v="0"/>
  </r>
  <r>
    <s v="Point Sources"/>
    <s v="Non-tribal"/>
    <n v="8"/>
    <x v="1"/>
    <s v="20200103"/>
    <x v="10"/>
    <n v="0"/>
    <n v="0"/>
    <n v="0"/>
    <n v="0"/>
    <n v="0"/>
  </r>
  <r>
    <s v="Point Sources"/>
    <s v="Non-tribal"/>
    <n v="8"/>
    <x v="1"/>
    <s v="40400315"/>
    <x v="16"/>
    <n v="0"/>
    <n v="1.1112580000000001"/>
    <n v="0"/>
    <n v="0"/>
    <n v="0"/>
  </r>
  <r>
    <s v="Point Sources"/>
    <s v="Non-tribal"/>
    <n v="8"/>
    <x v="1"/>
    <s v="20200253"/>
    <x v="10"/>
    <n v="0"/>
    <n v="0"/>
    <n v="0"/>
    <n v="0"/>
    <n v="0"/>
  </r>
  <r>
    <s v="Point Sources"/>
    <s v="Non-tribal"/>
    <n v="8"/>
    <x v="1"/>
    <s v="40400315"/>
    <x v="16"/>
    <n v="0"/>
    <n v="3.7388999999999999E-2"/>
    <n v="0"/>
    <n v="0"/>
    <n v="0"/>
  </r>
  <r>
    <s v="Point Sources"/>
    <s v="Non-tribal"/>
    <n v="8"/>
    <x v="1"/>
    <s v="40600132"/>
    <x v="15"/>
    <n v="0"/>
    <n v="7.9194779999999998"/>
    <n v="0"/>
    <n v="0"/>
    <n v="0"/>
  </r>
  <r>
    <s v="Point Sources"/>
    <s v="Non-tribal"/>
    <n v="8"/>
    <x v="1"/>
    <s v="20200253"/>
    <x v="10"/>
    <n v="0"/>
    <n v="0"/>
    <n v="0"/>
    <n v="0"/>
    <n v="0.17671600000000001"/>
  </r>
  <r>
    <s v="Point Sources"/>
    <s v="Non-tribal"/>
    <n v="8"/>
    <x v="1"/>
    <s v="20200253"/>
    <x v="10"/>
    <n v="1.9589380000000001"/>
    <n v="1.371256"/>
    <n v="3.917875"/>
    <n v="0"/>
    <n v="0"/>
  </r>
  <r>
    <s v="Point Sources"/>
    <s v="Non-tribal"/>
    <n v="8"/>
    <x v="1"/>
    <s v="40600132"/>
    <x v="15"/>
    <n v="0"/>
    <n v="3.7711800000000002"/>
    <n v="0"/>
    <n v="0"/>
    <n v="0"/>
  </r>
  <r>
    <s v="Point Sources"/>
    <s v="Non-tribal"/>
    <n v="8"/>
    <x v="1"/>
    <s v="40400315"/>
    <x v="16"/>
    <n v="0"/>
    <n v="9.1024999999999995E-2"/>
    <n v="0"/>
    <n v="0"/>
    <n v="0"/>
  </r>
  <r>
    <s v="Point Sources"/>
    <s v="Non-tribal"/>
    <n v="8"/>
    <x v="1"/>
    <s v="20200253"/>
    <x v="10"/>
    <n v="0"/>
    <n v="0"/>
    <n v="0"/>
    <n v="0"/>
    <n v="0"/>
  </r>
  <r>
    <s v="Point Sources"/>
    <s v="Non-tribal"/>
    <n v="8"/>
    <x v="1"/>
    <s v="40600132"/>
    <x v="15"/>
    <n v="0"/>
    <n v="9.4279499999999992"/>
    <n v="0"/>
    <n v="0"/>
    <n v="0"/>
  </r>
  <r>
    <s v="Point Sources"/>
    <s v="Non-tribal"/>
    <n v="8"/>
    <x v="1"/>
    <s v="40400315"/>
    <x v="16"/>
    <n v="0"/>
    <n v="1.9734640000000001"/>
    <n v="0"/>
    <n v="0"/>
    <n v="0"/>
  </r>
  <r>
    <s v="Point Sources"/>
    <s v="Non-tribal"/>
    <n v="8"/>
    <x v="1"/>
    <s v="20200253"/>
    <x v="10"/>
    <n v="0"/>
    <n v="0"/>
    <n v="0"/>
    <n v="0"/>
    <n v="0"/>
  </r>
  <r>
    <s v="Point Sources"/>
    <s v="Non-tribal"/>
    <n v="8"/>
    <x v="1"/>
    <s v="20200253"/>
    <x v="10"/>
    <n v="10.219495999999999"/>
    <n v="1.4700660000000001"/>
    <n v="10.62504"/>
    <n v="0"/>
    <n v="0"/>
  </r>
  <r>
    <s v="Point Sources"/>
    <s v="Non-tribal"/>
    <n v="8"/>
    <x v="1"/>
    <s v="20200254"/>
    <x v="10"/>
    <n v="0"/>
    <n v="0"/>
    <n v="0"/>
    <n v="0"/>
    <n v="0.57026299999999996"/>
  </r>
  <r>
    <s v="Point Sources"/>
    <s v="Non-tribal"/>
    <n v="8"/>
    <x v="1"/>
    <s v="20200254"/>
    <x v="10"/>
    <n v="13.314728000000001"/>
    <n v="9.3260349999999992"/>
    <n v="26.627378"/>
    <n v="0"/>
    <n v="0"/>
  </r>
  <r>
    <s v="Point Sources"/>
    <s v="Non-tribal"/>
    <n v="8"/>
    <x v="1"/>
    <s v="40600132"/>
    <x v="15"/>
    <n v="0"/>
    <n v="4.5254159999999999"/>
    <n v="0"/>
    <n v="0"/>
    <n v="0"/>
  </r>
  <r>
    <s v="Point Sources"/>
    <s v="Non-tribal"/>
    <n v="8"/>
    <x v="1"/>
    <s v="40400315"/>
    <x v="16"/>
    <n v="0"/>
    <n v="0.87709499999999996"/>
    <n v="0"/>
    <n v="0"/>
    <n v="0"/>
  </r>
  <r>
    <s v="Point Sources"/>
    <s v="Non-tribal"/>
    <n v="8"/>
    <x v="1"/>
    <s v="20200102"/>
    <x v="10"/>
    <n v="0"/>
    <n v="0"/>
    <n v="0"/>
    <n v="0"/>
    <n v="0"/>
  </r>
  <r>
    <s v="Point Sources"/>
    <s v="Non-tribal"/>
    <n v="8"/>
    <x v="1"/>
    <s v="20200102"/>
    <x v="10"/>
    <n v="0"/>
    <n v="0"/>
    <n v="0"/>
    <n v="2.2880000000000001E-3"/>
    <n v="5.7200000000000003E-3"/>
  </r>
  <r>
    <s v="Point Sources"/>
    <s v="Non-tribal"/>
    <n v="8"/>
    <x v="1"/>
    <s v="20200102"/>
    <x v="10"/>
    <n v="0"/>
    <n v="0"/>
    <n v="0"/>
    <n v="1E-3"/>
    <n v="0.14000000000000001"/>
  </r>
  <r>
    <s v="Point Sources"/>
    <s v="Non-tribal"/>
    <n v="8"/>
    <x v="1"/>
    <s v="20200102"/>
    <x v="10"/>
    <n v="0"/>
    <n v="0"/>
    <n v="0"/>
    <n v="0"/>
    <n v="0"/>
  </r>
  <r>
    <s v="Point Sources"/>
    <s v="Non-tribal"/>
    <n v="8"/>
    <x v="1"/>
    <s v="20200102"/>
    <x v="10"/>
    <n v="0.13728000000000001"/>
    <n v="1.4872E-2"/>
    <n v="9.7240000000000002"/>
    <n v="0"/>
    <n v="0"/>
  </r>
  <r>
    <s v="Point Sources"/>
    <s v="Non-tribal"/>
    <n v="8"/>
    <x v="1"/>
    <s v="20200102"/>
    <x v="10"/>
    <n v="1.51"/>
    <n v="0.17"/>
    <n v="0.97"/>
    <n v="0"/>
    <n v="0"/>
  </r>
  <r>
    <s v="Point Sources"/>
    <s v="Non-tribal"/>
    <n v="8"/>
    <x v="1"/>
    <s v="20200254"/>
    <x v="10"/>
    <n v="0"/>
    <n v="0"/>
    <n v="0"/>
    <n v="0"/>
    <n v="0"/>
  </r>
  <r>
    <s v="Point Sources"/>
    <s v="Non-tribal"/>
    <n v="8"/>
    <x v="1"/>
    <s v="20200254"/>
    <x v="10"/>
    <n v="0"/>
    <n v="0"/>
    <n v="0"/>
    <n v="0"/>
    <n v="0"/>
  </r>
  <r>
    <s v="Point Sources"/>
    <s v="Non-tribal"/>
    <n v="8"/>
    <x v="1"/>
    <s v="20200254"/>
    <x v="10"/>
    <n v="0"/>
    <n v="0"/>
    <n v="0"/>
    <n v="0"/>
    <n v="0"/>
  </r>
  <r>
    <s v="Point Sources"/>
    <s v="Non-tribal"/>
    <n v="8"/>
    <x v="1"/>
    <s v="31000301"/>
    <x v="12"/>
    <n v="0"/>
    <n v="3.01"/>
    <n v="0"/>
    <n v="0"/>
    <n v="0"/>
  </r>
  <r>
    <s v="Point Sources"/>
    <s v="Non-tribal"/>
    <n v="8"/>
    <x v="1"/>
    <s v="31088811"/>
    <x v="13"/>
    <n v="0"/>
    <n v="13.42"/>
    <n v="0"/>
    <n v="0"/>
    <n v="0"/>
  </r>
  <r>
    <s v="Point Sources"/>
    <s v="Non-tribal"/>
    <n v="8"/>
    <x v="1"/>
    <s v="20200254"/>
    <x v="10"/>
    <n v="24"/>
    <n v="17.5"/>
    <n v="6"/>
    <n v="0"/>
    <n v="0"/>
  </r>
  <r>
    <s v="Point Sources"/>
    <s v="Non-tribal"/>
    <n v="8"/>
    <x v="1"/>
    <s v="20200254"/>
    <x v="10"/>
    <n v="18.059999999999999"/>
    <n v="18.82"/>
    <n v="16.53"/>
    <n v="0"/>
    <n v="0"/>
  </r>
  <r>
    <s v="Point Sources"/>
    <s v="Non-tribal"/>
    <n v="8"/>
    <x v="1"/>
    <s v="20200254"/>
    <x v="10"/>
    <n v="22.86"/>
    <n v="24"/>
    <n v="8.8000000000000007"/>
    <n v="0"/>
    <n v="0"/>
  </r>
  <r>
    <s v="Point Sources"/>
    <s v="Non-tribal"/>
    <n v="8"/>
    <x v="1"/>
    <s v="31000301"/>
    <x v="12"/>
    <n v="0"/>
    <n v="10.5"/>
    <n v="0"/>
    <n v="0"/>
    <n v="0"/>
  </r>
  <r>
    <s v="Point Sources"/>
    <s v="Non-tribal"/>
    <n v="8"/>
    <x v="1"/>
    <s v="20200254"/>
    <x v="10"/>
    <n v="27.8"/>
    <n v="28.3"/>
    <n v="24.6"/>
    <n v="0"/>
    <n v="0"/>
  </r>
  <r>
    <s v="Point Sources"/>
    <s v="Non-tribal"/>
    <n v="8"/>
    <x v="1"/>
    <s v="31000205"/>
    <x v="14"/>
    <n v="0"/>
    <n v="5.0999999999999996"/>
    <n v="0"/>
    <n v="0"/>
    <n v="0"/>
  </r>
  <r>
    <s v="Point Sources"/>
    <s v="Non-tribal"/>
    <n v="8"/>
    <x v="1"/>
    <s v="20200254"/>
    <x v="10"/>
    <n v="55.6"/>
    <n v="56.6"/>
    <n v="31.5"/>
    <n v="0"/>
    <n v="0"/>
  </r>
  <r>
    <s v="Point Sources"/>
    <s v="Non-tribal"/>
    <n v="8"/>
    <x v="1"/>
    <s v="40400302"/>
    <x v="16"/>
    <n v="0"/>
    <n v="1.06"/>
    <n v="0"/>
    <n v="0"/>
    <n v="0"/>
  </r>
  <r>
    <s v="Point Sources"/>
    <s v="Non-tribal"/>
    <n v="8"/>
    <x v="1"/>
    <s v="20200254"/>
    <x v="10"/>
    <n v="0"/>
    <n v="0"/>
    <n v="0"/>
    <n v="0"/>
    <n v="1.6570000000000001E-3"/>
  </r>
  <r>
    <s v="Point Sources"/>
    <s v="Non-tribal"/>
    <n v="8"/>
    <x v="1"/>
    <s v="31000227"/>
    <x v="12"/>
    <n v="0"/>
    <n v="9.6312549999999995"/>
    <n v="0"/>
    <n v="0"/>
    <n v="0"/>
  </r>
  <r>
    <s v="Point Sources"/>
    <s v="Non-tribal"/>
    <n v="8"/>
    <x v="1"/>
    <s v="20200254"/>
    <x v="10"/>
    <n v="6.5113859999999999"/>
    <n v="4.5561470000000002"/>
    <n v="9.7733299999999996"/>
    <n v="0"/>
    <n v="0"/>
  </r>
  <r>
    <s v="Point Sources"/>
    <s v="Non-tribal"/>
    <n v="8"/>
    <x v="1"/>
    <s v="31000220"/>
    <x v="13"/>
    <n v="0"/>
    <n v="5.89"/>
    <n v="0"/>
    <n v="0"/>
    <n v="0"/>
  </r>
  <r>
    <s v="Point Sources"/>
    <s v="Non-tribal"/>
    <n v="8"/>
    <x v="1"/>
    <s v="20200253"/>
    <x v="10"/>
    <n v="0"/>
    <n v="0"/>
    <n v="0"/>
    <n v="0"/>
    <n v="0.2185"/>
  </r>
  <r>
    <s v="Point Sources"/>
    <s v="Non-tribal"/>
    <n v="8"/>
    <x v="1"/>
    <s v="20200253"/>
    <x v="10"/>
    <n v="4.094983"/>
    <n v="2.9249879999999999"/>
    <n v="9.0089629999999996"/>
    <n v="0"/>
    <n v="0"/>
  </r>
  <r>
    <s v="Point Sources"/>
    <s v="Non-tribal"/>
    <n v="8"/>
    <x v="1"/>
    <s v="20200253"/>
    <x v="10"/>
    <n v="0"/>
    <n v="0"/>
    <n v="0"/>
    <n v="0"/>
    <n v="0"/>
  </r>
  <r>
    <s v="Point Sources"/>
    <s v="Non-tribal"/>
    <n v="8"/>
    <x v="1"/>
    <s v="40400315"/>
    <x v="16"/>
    <n v="0"/>
    <n v="0.12169000000000001"/>
    <n v="0"/>
    <n v="0"/>
    <n v="0"/>
  </r>
  <r>
    <s v="Point Sources"/>
    <s v="Non-tribal"/>
    <n v="8"/>
    <x v="1"/>
    <s v="20200253"/>
    <x v="10"/>
    <n v="0"/>
    <n v="0"/>
    <n v="0"/>
    <n v="0"/>
    <n v="0"/>
  </r>
  <r>
    <s v="Point Sources"/>
    <s v="Non-tribal"/>
    <n v="8"/>
    <x v="1"/>
    <s v="20200253"/>
    <x v="10"/>
    <n v="0"/>
    <n v="0"/>
    <n v="0"/>
    <n v="0"/>
    <n v="1.003064"/>
  </r>
  <r>
    <s v="Point Sources"/>
    <s v="Non-tribal"/>
    <n v="8"/>
    <x v="1"/>
    <s v="20200253"/>
    <x v="10"/>
    <n v="0"/>
    <n v="0"/>
    <n v="0"/>
    <n v="0"/>
    <n v="1.003064"/>
  </r>
  <r>
    <s v="Point Sources"/>
    <s v="Non-tribal"/>
    <n v="8"/>
    <x v="1"/>
    <s v="20200253"/>
    <x v="10"/>
    <n v="0"/>
    <n v="0"/>
    <n v="0"/>
    <n v="0"/>
    <n v="1.057776"/>
  </r>
  <r>
    <s v="Point Sources"/>
    <s v="Non-tribal"/>
    <n v="8"/>
    <x v="1"/>
    <s v="20200253"/>
    <x v="10"/>
    <n v="0"/>
    <n v="0"/>
    <n v="0"/>
    <n v="0"/>
    <n v="1.0030920000000001"/>
  </r>
  <r>
    <s v="Point Sources"/>
    <s v="Non-tribal"/>
    <n v="8"/>
    <x v="1"/>
    <s v="20200253"/>
    <x v="10"/>
    <n v="0"/>
    <n v="0"/>
    <n v="0"/>
    <n v="0"/>
    <n v="1.003064"/>
  </r>
  <r>
    <s v="Point Sources"/>
    <s v="Non-tribal"/>
    <n v="8"/>
    <x v="1"/>
    <s v="20200253"/>
    <x v="10"/>
    <n v="0"/>
    <n v="0"/>
    <n v="0"/>
    <n v="0"/>
    <n v="1.003064"/>
  </r>
  <r>
    <s v="Point Sources"/>
    <s v="Non-tribal"/>
    <n v="8"/>
    <x v="1"/>
    <s v="20200253"/>
    <x v="10"/>
    <n v="0"/>
    <n v="0"/>
    <n v="0"/>
    <n v="0"/>
    <n v="1.003064"/>
  </r>
  <r>
    <s v="Point Sources"/>
    <s v="Non-tribal"/>
    <n v="8"/>
    <x v="1"/>
    <s v="20200253"/>
    <x v="10"/>
    <n v="0"/>
    <n v="0"/>
    <n v="0"/>
    <n v="0"/>
    <n v="1.003064"/>
  </r>
  <r>
    <s v="Point Sources"/>
    <s v="Non-tribal"/>
    <n v="8"/>
    <x v="1"/>
    <s v="20200253"/>
    <x v="10"/>
    <n v="0"/>
    <n v="0"/>
    <n v="0"/>
    <n v="0"/>
    <n v="0.38451200000000002"/>
  </r>
  <r>
    <s v="Point Sources"/>
    <s v="Non-tribal"/>
    <n v="8"/>
    <x v="1"/>
    <s v="20200253"/>
    <x v="10"/>
    <n v="7.1525869999999996"/>
    <n v="7.1454500000000003"/>
    <n v="14.276597000000001"/>
    <n v="0"/>
    <n v="0"/>
  </r>
  <r>
    <s v="Point Sources"/>
    <s v="Non-tribal"/>
    <n v="8"/>
    <x v="1"/>
    <s v="31000205"/>
    <x v="14"/>
    <n v="0.68000400000000005"/>
    <n v="0"/>
    <n v="2.3099959999999999"/>
    <n v="0"/>
    <n v="0"/>
  </r>
  <r>
    <s v="Point Sources"/>
    <s v="Non-tribal"/>
    <n v="8"/>
    <x v="1"/>
    <s v="31088801"/>
    <x v="13"/>
    <n v="0"/>
    <n v="26.21"/>
    <n v="0"/>
    <n v="0"/>
    <n v="0"/>
  </r>
  <r>
    <s v="Point Sources"/>
    <s v="Non-tribal"/>
    <n v="8"/>
    <x v="1"/>
    <s v="20200253"/>
    <x v="10"/>
    <n v="28.761144999999999"/>
    <n v="32.898403999999999"/>
    <n v="41.144491999999993"/>
    <n v="0"/>
    <n v="0"/>
  </r>
  <r>
    <s v="Point Sources"/>
    <s v="Non-tribal"/>
    <n v="8"/>
    <x v="1"/>
    <s v="40600132"/>
    <x v="15"/>
    <n v="0"/>
    <n v="8.1"/>
    <n v="0"/>
    <n v="0"/>
    <n v="0"/>
  </r>
  <r>
    <s v="Point Sources"/>
    <s v="Non-tribal"/>
    <n v="8"/>
    <x v="1"/>
    <s v="20200253"/>
    <x v="10"/>
    <n v="9.5342439999999993"/>
    <n v="10.905628"/>
    <n v="13.642939999999999"/>
    <n v="0"/>
    <n v="0"/>
  </r>
  <r>
    <s v="Point Sources"/>
    <s v="Non-tribal"/>
    <n v="8"/>
    <x v="1"/>
    <s v="50200102"/>
    <x v="17"/>
    <n v="0"/>
    <n v="0"/>
    <n v="0"/>
    <n v="1.0999999999999999E-2"/>
    <n v="8.0000000000000002E-3"/>
  </r>
  <r>
    <s v="Point Sources"/>
    <s v="Non-tribal"/>
    <n v="8"/>
    <x v="1"/>
    <s v="31000227"/>
    <x v="12"/>
    <n v="0"/>
    <n v="9.64"/>
    <n v="0"/>
    <n v="0"/>
    <n v="0"/>
  </r>
  <r>
    <s v="Point Sources"/>
    <s v="Non-tribal"/>
    <n v="8"/>
    <x v="1"/>
    <s v="31000205"/>
    <x v="14"/>
    <n v="0"/>
    <n v="16.892028"/>
    <n v="0"/>
    <n v="0"/>
    <n v="0"/>
  </r>
  <r>
    <s v="Point Sources"/>
    <s v="Non-tribal"/>
    <n v="8"/>
    <x v="1"/>
    <s v="31088801"/>
    <x v="13"/>
    <n v="0"/>
    <n v="2.82"/>
    <n v="0"/>
    <n v="0"/>
    <n v="0"/>
  </r>
  <r>
    <s v="Point Sources"/>
    <s v="Non-tribal"/>
    <n v="8"/>
    <x v="1"/>
    <s v="20200253"/>
    <x v="10"/>
    <n v="17.5"/>
    <n v="2.85"/>
    <n v="1.806"/>
    <n v="0"/>
    <n v="0"/>
  </r>
  <r>
    <s v="Point Sources"/>
    <s v="Non-tribal"/>
    <n v="8"/>
    <x v="1"/>
    <s v="20200253"/>
    <x v="10"/>
    <n v="17.5"/>
    <n v="2.85"/>
    <n v="1.806"/>
    <n v="0"/>
    <n v="0"/>
  </r>
  <r>
    <s v="Point Sources"/>
    <s v="Non-tribal"/>
    <n v="8"/>
    <x v="1"/>
    <s v="20200254"/>
    <x v="10"/>
    <n v="17.5"/>
    <n v="5.7"/>
    <n v="1.8"/>
    <n v="0"/>
    <n v="0"/>
  </r>
  <r>
    <s v="Point Sources"/>
    <s v="Non-tribal"/>
    <n v="8"/>
    <x v="1"/>
    <s v="20200253"/>
    <x v="10"/>
    <n v="17.5"/>
    <n v="5.7"/>
    <n v="1.8"/>
    <n v="0"/>
    <n v="0"/>
  </r>
  <r>
    <s v="Point Sources"/>
    <s v="Non-tribal"/>
    <n v="8"/>
    <x v="1"/>
    <s v="20200253"/>
    <x v="10"/>
    <n v="35"/>
    <n v="11.4"/>
    <n v="3.6"/>
    <n v="0"/>
    <n v="0"/>
  </r>
  <r>
    <s v="Point Sources"/>
    <s v="Non-tribal"/>
    <n v="8"/>
    <x v="1"/>
    <s v="20200253"/>
    <x v="10"/>
    <n v="17.5"/>
    <n v="5.7"/>
    <n v="1.8"/>
    <n v="0"/>
    <n v="0"/>
  </r>
  <r>
    <s v="Point Sources"/>
    <s v="Non-tribal"/>
    <n v="8"/>
    <x v="1"/>
    <s v="20200253"/>
    <x v="10"/>
    <n v="22.86"/>
    <n v="23.6"/>
    <n v="8.8000000000000007"/>
    <n v="0"/>
    <n v="0"/>
  </r>
  <r>
    <s v="Point Sources"/>
    <s v="Non-tribal"/>
    <n v="8"/>
    <x v="1"/>
    <s v="50200102"/>
    <x v="17"/>
    <n v="8.0000000000000002E-3"/>
    <n v="0.05"/>
    <n v="1.0999999999999999E-2"/>
    <n v="0"/>
    <n v="0"/>
  </r>
  <r>
    <s v="Point Sources"/>
    <s v="Non-tribal"/>
    <n v="8"/>
    <x v="1"/>
    <s v="20200253"/>
    <x v="10"/>
    <n v="0"/>
    <n v="0"/>
    <n v="0"/>
    <n v="0"/>
    <n v="8.5114999999999996E-2"/>
  </r>
  <r>
    <s v="Point Sources"/>
    <s v="Non-tribal"/>
    <n v="8"/>
    <x v="1"/>
    <s v="20200253"/>
    <x v="10"/>
    <n v="2.4629650000000001"/>
    <n v="1.862255"/>
    <n v="5.3329659999999999"/>
    <n v="0"/>
    <n v="0"/>
  </r>
  <r>
    <s v="Point Sources"/>
    <s v="Non-tribal"/>
    <n v="8"/>
    <x v="1"/>
    <s v="20200253"/>
    <x v="10"/>
    <n v="0"/>
    <n v="0"/>
    <n v="0"/>
    <n v="0"/>
    <n v="2.546E-2"/>
  </r>
  <r>
    <s v="Point Sources"/>
    <s v="Non-tribal"/>
    <n v="8"/>
    <x v="1"/>
    <s v="20200253"/>
    <x v="10"/>
    <n v="0.91825699999999999"/>
    <n v="0.52471900000000005"/>
    <n v="7.8708E-2"/>
    <n v="0"/>
    <n v="0"/>
  </r>
  <r>
    <s v="Point Sources"/>
    <s v="Non-tribal"/>
    <n v="8"/>
    <x v="1"/>
    <s v="31000227"/>
    <x v="12"/>
    <n v="0"/>
    <n v="4.1199380000000003"/>
    <n v="5.6283000000000003"/>
    <n v="0"/>
    <n v="0"/>
  </r>
  <r>
    <s v="Point Sources"/>
    <s v="Non-tribal"/>
    <n v="8"/>
    <x v="1"/>
    <s v="20200253"/>
    <x v="10"/>
    <n v="0"/>
    <n v="0"/>
    <n v="0"/>
    <n v="0"/>
    <n v="0.56745199999999996"/>
  </r>
  <r>
    <s v="Point Sources"/>
    <s v="Non-tribal"/>
    <n v="8"/>
    <x v="1"/>
    <s v="20200253"/>
    <x v="10"/>
    <n v="0"/>
    <n v="0"/>
    <n v="0"/>
    <n v="0"/>
    <n v="0.56745199999999996"/>
  </r>
  <r>
    <s v="Point Sources"/>
    <s v="Non-tribal"/>
    <n v="8"/>
    <x v="1"/>
    <s v="20200253"/>
    <x v="10"/>
    <n v="0"/>
    <n v="0"/>
    <n v="0"/>
    <n v="0"/>
    <n v="0.56745199999999996"/>
  </r>
  <r>
    <s v="Point Sources"/>
    <s v="Non-tribal"/>
    <n v="8"/>
    <x v="1"/>
    <s v="20200253"/>
    <x v="10"/>
    <n v="0"/>
    <n v="0"/>
    <n v="0"/>
    <n v="0"/>
    <n v="0.56745199999999996"/>
  </r>
  <r>
    <s v="Point Sources"/>
    <s v="Non-tribal"/>
    <n v="8"/>
    <x v="1"/>
    <s v="20200253"/>
    <x v="10"/>
    <n v="0"/>
    <n v="0"/>
    <n v="0"/>
    <n v="0"/>
    <n v="0.13528499999999999"/>
  </r>
  <r>
    <s v="Point Sources"/>
    <s v="Non-tribal"/>
    <n v="8"/>
    <x v="1"/>
    <s v="20200253"/>
    <x v="10"/>
    <n v="0"/>
    <n v="0"/>
    <n v="0"/>
    <n v="0"/>
    <n v="0.13528499999999999"/>
  </r>
  <r>
    <s v="Point Sources"/>
    <s v="Non-tribal"/>
    <n v="8"/>
    <x v="1"/>
    <s v="20200253"/>
    <x v="10"/>
    <n v="0"/>
    <n v="0"/>
    <n v="0"/>
    <n v="0"/>
    <n v="0.56745199999999996"/>
  </r>
  <r>
    <s v="Point Sources"/>
    <s v="Non-tribal"/>
    <n v="8"/>
    <x v="1"/>
    <s v="20200253"/>
    <x v="10"/>
    <n v="0"/>
    <n v="0"/>
    <n v="0"/>
    <n v="0"/>
    <n v="0.56745199999999996"/>
  </r>
  <r>
    <s v="Point Sources"/>
    <s v="Non-tribal"/>
    <n v="8"/>
    <x v="1"/>
    <s v="31000227"/>
    <x v="12"/>
    <n v="0"/>
    <n v="8.5927889999999998"/>
    <n v="0"/>
    <n v="0"/>
    <n v="0"/>
  </r>
  <r>
    <s v="Point Sources"/>
    <s v="Non-tribal"/>
    <n v="8"/>
    <x v="1"/>
    <s v="31000220"/>
    <x v="13"/>
    <n v="0"/>
    <n v="38.340000000000003"/>
    <n v="0"/>
    <n v="0"/>
    <n v="0"/>
  </r>
  <r>
    <s v="Point Sources"/>
    <s v="Non-tribal"/>
    <n v="8"/>
    <x v="1"/>
    <s v="20200253"/>
    <x v="10"/>
    <n v="5.4363859999999997"/>
    <n v="5.4363859999999997"/>
    <n v="12.115373999999999"/>
    <n v="0"/>
    <n v="0"/>
  </r>
  <r>
    <s v="Point Sources"/>
    <s v="Non-tribal"/>
    <n v="8"/>
    <x v="1"/>
    <s v="20200253"/>
    <x v="10"/>
    <n v="7.6841249999999999"/>
    <n v="7.8948499999999999"/>
    <n v="19.139557"/>
    <n v="0"/>
    <n v="0"/>
  </r>
  <r>
    <s v="Point Sources"/>
    <s v="Non-tribal"/>
    <n v="8"/>
    <x v="1"/>
    <s v="31000227"/>
    <x v="12"/>
    <n v="0"/>
    <n v="4.01187"/>
    <n v="0"/>
    <n v="0"/>
    <n v="0"/>
  </r>
  <r>
    <s v="Point Sources"/>
    <s v="Non-tribal"/>
    <n v="8"/>
    <x v="1"/>
    <s v="20200253"/>
    <x v="10"/>
    <n v="5.4363859999999997"/>
    <n v="5.4363859999999997"/>
    <n v="12.115373999999999"/>
    <n v="0"/>
    <n v="0"/>
  </r>
  <r>
    <s v="Point Sources"/>
    <s v="Non-tribal"/>
    <n v="8"/>
    <x v="1"/>
    <s v="20200253"/>
    <x v="10"/>
    <n v="5.4363859999999997"/>
    <n v="5.4363859999999997"/>
    <n v="12.115373999999999"/>
    <n v="0"/>
    <n v="0"/>
  </r>
  <r>
    <s v="Point Sources"/>
    <s v="Non-tribal"/>
    <n v="8"/>
    <x v="1"/>
    <s v="20200253"/>
    <x v="10"/>
    <n v="5.4363859999999997"/>
    <n v="5.4363859999999997"/>
    <n v="12.115373999999999"/>
    <n v="0"/>
    <n v="0"/>
  </r>
  <r>
    <s v="Point Sources"/>
    <s v="Non-tribal"/>
    <n v="8"/>
    <x v="1"/>
    <s v="20200253"/>
    <x v="10"/>
    <n v="5.4363859999999997"/>
    <n v="5.4363859999999997"/>
    <n v="12.115373999999999"/>
    <n v="0"/>
    <n v="0"/>
  </r>
  <r>
    <s v="Point Sources"/>
    <s v="Non-tribal"/>
    <n v="8"/>
    <x v="1"/>
    <s v="20200253"/>
    <x v="10"/>
    <n v="2.2477390000000002"/>
    <n v="2.4584640000000002"/>
    <n v="7.0241829999999998"/>
    <n v="0"/>
    <n v="0"/>
  </r>
  <r>
    <s v="Point Sources"/>
    <s v="Non-tribal"/>
    <n v="8"/>
    <x v="1"/>
    <s v="20200253"/>
    <x v="10"/>
    <n v="0"/>
    <n v="0"/>
    <n v="0"/>
    <n v="0"/>
    <n v="3.3250000000000002E-2"/>
  </r>
  <r>
    <s v="Point Sources"/>
    <s v="Non-tribal"/>
    <n v="8"/>
    <x v="1"/>
    <s v="20200253"/>
    <x v="10"/>
    <n v="7.7350000000000003"/>
    <n v="0.1036"/>
    <n v="13.02"/>
    <n v="0"/>
    <n v="0"/>
  </r>
  <r>
    <s v="Point Sources"/>
    <s v="Non-tribal"/>
    <n v="8"/>
    <x v="1"/>
    <s v="20200253"/>
    <x v="10"/>
    <n v="0"/>
    <n v="0"/>
    <n v="0"/>
    <n v="0"/>
    <n v="2.546E-2"/>
  </r>
  <r>
    <s v="Point Sources"/>
    <s v="Non-tribal"/>
    <n v="8"/>
    <x v="1"/>
    <s v="20200253"/>
    <x v="10"/>
    <n v="0.91825699999999999"/>
    <n v="0.52471900000000005"/>
    <n v="7.8708E-2"/>
    <n v="0"/>
    <n v="0"/>
  </r>
  <r>
    <s v="Point Sources"/>
    <s v="Non-tribal"/>
    <n v="8"/>
    <x v="1"/>
    <s v="31000227"/>
    <x v="12"/>
    <n v="0"/>
    <n v="18.754832"/>
    <n v="0"/>
    <n v="0"/>
    <n v="0"/>
  </r>
  <r>
    <s v="Point Sources"/>
    <s v="Non-tribal"/>
    <n v="8"/>
    <x v="1"/>
    <s v="20200253"/>
    <x v="10"/>
    <n v="0"/>
    <n v="0"/>
    <n v="0"/>
    <n v="0"/>
    <n v="1.3291580000000001"/>
  </r>
  <r>
    <s v="Point Sources"/>
    <s v="Non-tribal"/>
    <n v="8"/>
    <x v="1"/>
    <s v="20200253"/>
    <x v="10"/>
    <n v="0"/>
    <n v="0"/>
    <n v="0"/>
    <n v="0"/>
    <n v="1.3291580000000001"/>
  </r>
  <r>
    <s v="Point Sources"/>
    <s v="Non-tribal"/>
    <n v="8"/>
    <x v="1"/>
    <s v="20200253"/>
    <x v="10"/>
    <n v="0"/>
    <n v="0"/>
    <n v="0"/>
    <n v="0"/>
    <n v="0.27438000000000001"/>
  </r>
  <r>
    <s v="Point Sources"/>
    <s v="Non-tribal"/>
    <n v="8"/>
    <x v="1"/>
    <s v="20200253"/>
    <x v="10"/>
    <n v="0"/>
    <n v="0"/>
    <n v="0"/>
    <n v="0"/>
    <n v="0.26284999999999997"/>
  </r>
  <r>
    <s v="Point Sources"/>
    <s v="Non-tribal"/>
    <n v="8"/>
    <x v="1"/>
    <s v="31000301"/>
    <x v="12"/>
    <n v="0"/>
    <n v="8.0929629999999992"/>
    <n v="0"/>
    <n v="0"/>
    <n v="0"/>
  </r>
  <r>
    <s v="Point Sources"/>
    <s v="Non-tribal"/>
    <n v="8"/>
    <x v="1"/>
    <s v="31000301"/>
    <x v="12"/>
    <n v="0"/>
    <n v="11.890422999999998"/>
    <n v="0"/>
    <n v="0"/>
    <n v="0"/>
  </r>
  <r>
    <s v="Point Sources"/>
    <s v="Non-tribal"/>
    <n v="8"/>
    <x v="1"/>
    <s v="20200253"/>
    <x v="10"/>
    <n v="29.135684000000001"/>
    <n v="15.559778"/>
    <n v="29.174582000000001"/>
    <n v="0"/>
    <n v="0"/>
  </r>
  <r>
    <s v="Point Sources"/>
    <s v="Non-tribal"/>
    <n v="8"/>
    <x v="1"/>
    <s v="31000220"/>
    <x v="13"/>
    <n v="0"/>
    <n v="32.11"/>
    <n v="0"/>
    <n v="0"/>
    <n v="0"/>
  </r>
  <r>
    <s v="Point Sources"/>
    <s v="Non-tribal"/>
    <n v="8"/>
    <x v="1"/>
    <s v="20200253"/>
    <x v="10"/>
    <n v="1.047474"/>
    <n v="0.400843"/>
    <n v="3.5263369999999998"/>
    <n v="0"/>
    <n v="0"/>
  </r>
  <r>
    <s v="Point Sources"/>
    <s v="Non-tribal"/>
    <n v="8"/>
    <x v="1"/>
    <s v="20200253"/>
    <x v="10"/>
    <n v="3.940655"/>
    <n v="3.6173980000000001"/>
    <n v="7.7466200000000001"/>
    <n v="0"/>
    <n v="0"/>
  </r>
  <r>
    <s v="Point Sources"/>
    <s v="Non-tribal"/>
    <n v="8"/>
    <x v="1"/>
    <s v="20200253"/>
    <x v="10"/>
    <n v="0"/>
    <n v="0"/>
    <n v="0"/>
    <n v="0"/>
    <n v="0.26284999999999997"/>
  </r>
  <r>
    <s v="Point Sources"/>
    <s v="Non-tribal"/>
    <n v="8"/>
    <x v="1"/>
    <s v="20200253"/>
    <x v="10"/>
    <n v="0"/>
    <n v="0"/>
    <n v="0"/>
    <n v="0"/>
    <n v="1.2737229999999999"/>
  </r>
  <r>
    <s v="Point Sources"/>
    <s v="Non-tribal"/>
    <n v="8"/>
    <x v="1"/>
    <s v="20200253"/>
    <x v="10"/>
    <n v="0"/>
    <n v="0"/>
    <n v="0"/>
    <n v="0"/>
    <n v="1.2737229999999999"/>
  </r>
  <r>
    <s v="Point Sources"/>
    <s v="Non-tribal"/>
    <n v="8"/>
    <x v="1"/>
    <s v="31000227"/>
    <x v="12"/>
    <n v="0"/>
    <n v="8.0936970000000006"/>
    <n v="0"/>
    <n v="0"/>
    <n v="0"/>
  </r>
  <r>
    <s v="Point Sources"/>
    <s v="Non-tribal"/>
    <n v="8"/>
    <x v="1"/>
    <s v="20200253"/>
    <x v="10"/>
    <n v="1.966771"/>
    <n v="2.4584640000000002"/>
    <n v="1.966771"/>
    <n v="0"/>
    <n v="0"/>
  </r>
  <r>
    <s v="Point Sources"/>
    <s v="Non-tribal"/>
    <n v="8"/>
    <x v="1"/>
    <s v="20200253"/>
    <x v="10"/>
    <n v="13.960262999999999"/>
    <n v="7.4554140000000002"/>
    <n v="13.978902"/>
    <n v="0"/>
    <n v="0"/>
  </r>
  <r>
    <s v="Point Sources"/>
    <s v="Non-tribal"/>
    <n v="8"/>
    <x v="1"/>
    <s v="31000227"/>
    <x v="12"/>
    <n v="0"/>
    <n v="14.011077"/>
    <n v="0"/>
    <n v="0"/>
    <n v="0"/>
  </r>
  <r>
    <s v="Point Sources"/>
    <s v="Non-tribal"/>
    <n v="8"/>
    <x v="1"/>
    <s v="31088811"/>
    <x v="13"/>
    <n v="0"/>
    <n v="32.11"/>
    <n v="0"/>
    <n v="0"/>
    <n v="0"/>
  </r>
  <r>
    <s v="Point Sources"/>
    <s v="Non-tribal"/>
    <n v="8"/>
    <x v="1"/>
    <s v="20200253"/>
    <x v="10"/>
    <n v="13.960262999999999"/>
    <n v="7.4554140000000002"/>
    <n v="13.978902"/>
    <n v="0"/>
    <n v="0"/>
  </r>
  <r>
    <s v="Point Sources"/>
    <s v="Non-tribal"/>
    <n v="8"/>
    <x v="1"/>
    <s v="20200253"/>
    <x v="10"/>
    <n v="0"/>
    <n v="0"/>
    <n v="0"/>
    <n v="2.0010000000000002E-3"/>
    <n v="5.9993999999999999E-2"/>
  </r>
  <r>
    <s v="Point Sources"/>
    <s v="Non-tribal"/>
    <n v="8"/>
    <x v="1"/>
    <s v="20200253"/>
    <x v="10"/>
    <n v="1.4599979999999999"/>
    <n v="1.4599979999999999"/>
    <n v="2.3799959999999998"/>
    <n v="0"/>
    <n v="0"/>
  </r>
  <r>
    <s v="Point Sources"/>
    <s v="Non-tribal"/>
    <n v="8"/>
    <x v="1"/>
    <s v="20200253"/>
    <x v="10"/>
    <n v="0"/>
    <n v="0"/>
    <n v="0"/>
    <n v="0"/>
    <n v="0.14512"/>
  </r>
  <r>
    <s v="Point Sources"/>
    <s v="Non-tribal"/>
    <n v="8"/>
    <x v="1"/>
    <s v="20200253"/>
    <x v="10"/>
    <n v="3.0852149999999998"/>
    <n v="0.90107899999999996"/>
    <n v="3.0852149999999998"/>
    <n v="0"/>
    <n v="0"/>
  </r>
  <r>
    <s v="Point Sources"/>
    <s v="Non-tribal"/>
    <n v="8"/>
    <x v="1"/>
    <s v="20200253"/>
    <x v="10"/>
    <n v="0"/>
    <n v="0"/>
    <n v="0"/>
    <n v="0"/>
    <n v="0.13781099999999999"/>
  </r>
  <r>
    <s v="Point Sources"/>
    <s v="Non-tribal"/>
    <n v="8"/>
    <x v="1"/>
    <s v="20200253"/>
    <x v="10"/>
    <n v="1.8228569999999999"/>
    <n v="1.2776350000000001"/>
    <n v="3.8819759999999999"/>
    <n v="0"/>
    <n v="0"/>
  </r>
  <r>
    <s v="Point Sources"/>
    <s v="Non-tribal"/>
    <n v="8"/>
    <x v="1"/>
    <s v="20200102"/>
    <x v="10"/>
    <n v="0"/>
    <n v="0"/>
    <n v="0"/>
    <n v="1.0381E-2"/>
    <n v="2.2837320000000001"/>
  </r>
  <r>
    <s v="Point Sources"/>
    <s v="Non-tribal"/>
    <n v="8"/>
    <x v="1"/>
    <s v="20200102"/>
    <x v="10"/>
    <n v="0"/>
    <n v="0"/>
    <n v="0"/>
    <n v="2.5219999999999999E-3"/>
    <n v="0.55477399999999999"/>
  </r>
  <r>
    <s v="Point Sources"/>
    <s v="Non-tribal"/>
    <n v="8"/>
    <x v="1"/>
    <s v="20200102"/>
    <x v="10"/>
    <n v="39.997129000000001"/>
    <n v="3.1868679999999996"/>
    <n v="8.6187360000000002"/>
    <n v="0"/>
    <n v="0"/>
  </r>
  <r>
    <s v="Point Sources"/>
    <s v="Non-tribal"/>
    <n v="8"/>
    <x v="1"/>
    <s v="20200253"/>
    <x v="10"/>
    <n v="9.8049999999999997"/>
    <n v="7.3540000000000001"/>
    <n v="12.257"/>
    <n v="0"/>
    <n v="0"/>
  </r>
  <r>
    <s v="Point Sources"/>
    <s v="Non-tribal"/>
    <n v="8"/>
    <x v="1"/>
    <s v="20200202"/>
    <x v="10"/>
    <n v="9.7070000000000007"/>
    <n v="3.89"/>
    <n v="13.634"/>
    <n v="0"/>
    <n v="0"/>
  </r>
  <r>
    <s v="Point Sources"/>
    <s v="Non-tribal"/>
    <n v="8"/>
    <x v="1"/>
    <s v="20200253"/>
    <x v="10"/>
    <n v="4.7329999999999997"/>
    <n v="2.3660000000000001"/>
    <n v="4.7329999999999997"/>
    <n v="0"/>
    <n v="0"/>
  </r>
  <r>
    <s v="Point Sources"/>
    <s v="Non-tribal"/>
    <n v="8"/>
    <x v="1"/>
    <s v="20200202"/>
    <x v="10"/>
    <n v="1.82"/>
    <n v="0.93"/>
    <n v="3.63"/>
    <n v="0"/>
    <n v="0"/>
  </r>
  <r>
    <s v="Point Sources"/>
    <s v="Non-tribal"/>
    <n v="8"/>
    <x v="1"/>
    <s v="20200202"/>
    <x v="10"/>
    <n v="54"/>
    <n v="1"/>
    <n v="60"/>
    <n v="0"/>
    <n v="0"/>
  </r>
  <r>
    <s v="Point Sources"/>
    <s v="Non-tribal"/>
    <n v="8"/>
    <x v="1"/>
    <s v="31000301"/>
    <x v="12"/>
    <n v="0"/>
    <n v="1.7"/>
    <n v="0"/>
    <n v="0"/>
    <n v="0"/>
  </r>
  <r>
    <s v="Point Sources"/>
    <s v="Non-tribal"/>
    <n v="8"/>
    <x v="1"/>
    <s v="31088811"/>
    <x v="13"/>
    <n v="0"/>
    <n v="2.2999999999999998"/>
    <n v="0"/>
    <n v="0"/>
    <n v="0"/>
  </r>
  <r>
    <s v="Point Sources"/>
    <s v="Non-tribal"/>
    <n v="8"/>
    <x v="1"/>
    <s v="20200202"/>
    <x v="10"/>
    <n v="16.955148000000001"/>
    <n v="5.4482680000000006"/>
    <n v="3.284478"/>
    <n v="0"/>
    <n v="0"/>
  </r>
  <r>
    <s v="Point Sources"/>
    <s v="Non-tribal"/>
    <n v="8"/>
    <x v="1"/>
    <s v="20200202"/>
    <x v="10"/>
    <n v="0.242447"/>
    <n v="4.6581999999999998E-2"/>
    <n v="0.335339"/>
    <n v="0"/>
    <n v="0"/>
  </r>
  <r>
    <s v="Point Sources"/>
    <s v="Non-tribal"/>
    <n v="8"/>
    <x v="1"/>
    <s v="31000301"/>
    <x v="12"/>
    <n v="0"/>
    <n v="4.32"/>
    <n v="0"/>
    <n v="0"/>
    <n v="0"/>
  </r>
  <r>
    <s v="Point Sources"/>
    <s v="Non-tribal"/>
    <n v="8"/>
    <x v="1"/>
    <s v="20200253"/>
    <x v="10"/>
    <n v="0.39"/>
    <n v="7.4999999999999997E-2"/>
    <n v="0.53800000000000003"/>
    <n v="0"/>
    <n v="0"/>
  </r>
  <r>
    <s v="Point Sources"/>
    <s v="Non-tribal"/>
    <n v="8"/>
    <x v="1"/>
    <s v="31000299"/>
    <x v="17"/>
    <n v="0"/>
    <n v="6.9"/>
    <n v="0"/>
    <n v="0"/>
    <n v="0"/>
  </r>
  <r>
    <s v="Point Sources"/>
    <s v="Non-tribal"/>
    <n v="8"/>
    <x v="1"/>
    <s v="31000207"/>
    <x v="13"/>
    <n v="0"/>
    <n v="5.36"/>
    <n v="0"/>
    <n v="0"/>
    <n v="0"/>
  </r>
  <r>
    <s v="Point Sources"/>
    <s v="Non-tribal"/>
    <n v="8"/>
    <x v="1"/>
    <s v="20200253"/>
    <x v="10"/>
    <n v="14.432812999999999"/>
    <n v="0.27508500000000002"/>
    <n v="0.78857900000000003"/>
    <n v="0"/>
    <n v="0"/>
  </r>
  <r>
    <s v="Point Sources"/>
    <s v="Non-tribal"/>
    <n v="8"/>
    <x v="1"/>
    <s v="40400315"/>
    <x v="16"/>
    <n v="0"/>
    <n v="1.7221500000000001"/>
    <n v="0"/>
    <n v="0"/>
    <n v="0"/>
  </r>
  <r>
    <s v="Point Sources"/>
    <s v="Non-tribal"/>
    <n v="8"/>
    <x v="1"/>
    <s v="40400315"/>
    <x v="16"/>
    <n v="0"/>
    <n v="1.4963120000000001"/>
    <n v="0"/>
    <n v="0"/>
    <n v="0"/>
  </r>
  <r>
    <s v="Point Sources"/>
    <s v="Non-tribal"/>
    <n v="8"/>
    <x v="1"/>
    <s v="20200254"/>
    <x v="10"/>
    <n v="6.47"/>
    <n v="6.47"/>
    <n v="6.47"/>
    <n v="0"/>
    <n v="0"/>
  </r>
  <r>
    <s v="Point Sources"/>
    <s v="Non-tribal"/>
    <n v="8"/>
    <x v="1"/>
    <s v="20200254"/>
    <x v="10"/>
    <n v="44"/>
    <n v="12.94"/>
    <n v="12.94"/>
    <n v="0"/>
    <n v="0"/>
  </r>
  <r>
    <s v="Point Sources"/>
    <s v="Non-tribal"/>
    <n v="8"/>
    <x v="1"/>
    <s v="20200254"/>
    <x v="10"/>
    <n v="44"/>
    <n v="19.41"/>
    <n v="32.35"/>
    <n v="0"/>
    <n v="0"/>
  </r>
  <r>
    <s v="Point Sources"/>
    <s v="Non-tribal"/>
    <n v="8"/>
    <x v="1"/>
    <s v="20200202"/>
    <x v="10"/>
    <n v="22"/>
    <n v="6.47"/>
    <n v="6.47"/>
    <n v="0"/>
    <n v="0"/>
  </r>
  <r>
    <s v="Point Sources"/>
    <s v="Non-tribal"/>
    <n v="8"/>
    <x v="1"/>
    <s v="31088801"/>
    <x v="13"/>
    <n v="0"/>
    <n v="5.0999999999999996"/>
    <n v="0"/>
    <n v="0"/>
    <n v="0"/>
  </r>
  <r>
    <s v="Point Sources"/>
    <s v="Non-tribal"/>
    <n v="8"/>
    <x v="1"/>
    <s v="40600302"/>
    <x v="15"/>
    <n v="0"/>
    <n v="3.2"/>
    <n v="0"/>
    <n v="0"/>
    <n v="0"/>
  </r>
  <r>
    <s v="Point Sources"/>
    <s v="Non-tribal"/>
    <n v="8"/>
    <x v="1"/>
    <s v="40400315"/>
    <x v="16"/>
    <n v="0.17"/>
    <n v="6.4910999999999996E-2"/>
    <n v="0.92"/>
    <n v="0"/>
    <n v="0"/>
  </r>
  <r>
    <s v="Point Sources"/>
    <s v="Non-tribal"/>
    <n v="8"/>
    <x v="1"/>
    <s v="20200254"/>
    <x v="10"/>
    <n v="38.6"/>
    <n v="11.4"/>
    <n v="11.4"/>
    <n v="0"/>
    <n v="0"/>
  </r>
  <r>
    <s v="Point Sources"/>
    <s v="Non-tribal"/>
    <n v="8"/>
    <x v="1"/>
    <s v="31088801"/>
    <x v="13"/>
    <n v="0"/>
    <n v="6.05"/>
    <n v="0"/>
    <n v="0"/>
    <n v="0"/>
  </r>
  <r>
    <s v="Point Sources"/>
    <s v="Non-tribal"/>
    <n v="8"/>
    <x v="1"/>
    <s v="20200254"/>
    <x v="10"/>
    <n v="19.3"/>
    <n v="5.7"/>
    <n v="5.7"/>
    <n v="0"/>
    <n v="0"/>
  </r>
  <r>
    <s v="Point Sources"/>
    <s v="Non-tribal"/>
    <n v="8"/>
    <x v="1"/>
    <s v="20200254"/>
    <x v="10"/>
    <n v="19.3"/>
    <n v="5.7"/>
    <n v="5.7"/>
    <n v="0"/>
    <n v="0"/>
  </r>
  <r>
    <s v="Point Sources"/>
    <s v="Non-tribal"/>
    <n v="8"/>
    <x v="1"/>
    <s v="20200254"/>
    <x v="10"/>
    <n v="19.3"/>
    <n v="5.7"/>
    <n v="5.7"/>
    <n v="0"/>
    <n v="0"/>
  </r>
  <r>
    <s v="Point Sources"/>
    <s v="Non-tribal"/>
    <n v="8"/>
    <x v="1"/>
    <s v="20200254"/>
    <x v="10"/>
    <n v="19.3"/>
    <n v="5.7"/>
    <n v="5.7"/>
    <n v="0"/>
    <n v="0"/>
  </r>
  <r>
    <s v="Point Sources"/>
    <s v="Non-tribal"/>
    <n v="8"/>
    <x v="1"/>
    <s v="20200254"/>
    <x v="10"/>
    <n v="13.98"/>
    <n v="4.45"/>
    <n v="27.78"/>
    <n v="0"/>
    <n v="0"/>
  </r>
  <r>
    <s v="Point Sources"/>
    <s v="Non-tribal"/>
    <n v="8"/>
    <x v="1"/>
    <s v="31000301"/>
    <x v="12"/>
    <n v="0"/>
    <n v="10.78"/>
    <n v="0"/>
    <n v="0"/>
    <n v="0"/>
  </r>
  <r>
    <s v="Point Sources"/>
    <s v="Non-tribal"/>
    <n v="8"/>
    <x v="1"/>
    <s v="31000301"/>
    <x v="12"/>
    <n v="0"/>
    <n v="6.681781"/>
    <n v="0"/>
    <n v="0"/>
    <n v="0"/>
  </r>
  <r>
    <s v="Point Sources"/>
    <s v="Non-tribal"/>
    <n v="8"/>
    <x v="1"/>
    <s v="20200252"/>
    <x v="10"/>
    <n v="15.543820999999999"/>
    <n v="4.9435510000000003"/>
    <n v="30.876933999999999"/>
    <n v="0"/>
    <n v="0"/>
  </r>
  <r>
    <s v="Point Sources"/>
    <s v="Non-tribal"/>
    <n v="8"/>
    <x v="1"/>
    <s v="31088801"/>
    <x v="13"/>
    <n v="0"/>
    <n v="10.8"/>
    <n v="0"/>
    <n v="0"/>
    <n v="0"/>
  </r>
  <r>
    <s v="Point Sources"/>
    <s v="Non-tribal"/>
    <n v="8"/>
    <x v="1"/>
    <s v="40400315"/>
    <x v="16"/>
    <n v="0"/>
    <n v="2.1697220000000002"/>
    <n v="0"/>
    <n v="0"/>
    <n v="0"/>
  </r>
  <r>
    <s v="Point Sources"/>
    <s v="Non-tribal"/>
    <n v="8"/>
    <x v="1"/>
    <s v="31000304"/>
    <x v="12"/>
    <n v="0"/>
    <n v="3.3"/>
    <n v="0"/>
    <n v="0"/>
    <n v="0"/>
  </r>
  <r>
    <s v="Point Sources"/>
    <s v="Non-tribal"/>
    <n v="8"/>
    <x v="1"/>
    <s v="40400315"/>
    <x v="16"/>
    <n v="0"/>
    <n v="0.66491900000000004"/>
    <n v="0"/>
    <n v="0"/>
    <n v="0"/>
  </r>
  <r>
    <s v="Point Sources"/>
    <s v="Non-tribal"/>
    <n v="8"/>
    <x v="1"/>
    <s v="40400315"/>
    <x v="16"/>
    <n v="0"/>
    <n v="2.7359490000000002"/>
    <n v="0"/>
    <n v="0"/>
    <n v="0"/>
  </r>
  <r>
    <s v="Point Sources"/>
    <s v="Non-tribal"/>
    <n v="8"/>
    <x v="1"/>
    <s v="40400315"/>
    <x v="16"/>
    <n v="0"/>
    <n v="1.118463"/>
    <n v="0"/>
    <n v="0"/>
    <n v="0"/>
  </r>
  <r>
    <s v="Point Sources"/>
    <s v="Non-tribal"/>
    <n v="8"/>
    <x v="1"/>
    <s v="40400315"/>
    <x v="16"/>
    <n v="0"/>
    <n v="7.2010000000000005E-2"/>
    <n v="0"/>
    <n v="0"/>
    <n v="0"/>
  </r>
  <r>
    <s v="Point Sources"/>
    <s v="Non-tribal"/>
    <n v="8"/>
    <x v="1"/>
    <s v="40400315"/>
    <x v="16"/>
    <n v="0"/>
    <n v="2.0534080000000001"/>
    <n v="0"/>
    <n v="0"/>
    <n v="0"/>
  </r>
  <r>
    <s v="Point Sources"/>
    <s v="Non-tribal"/>
    <n v="8"/>
    <x v="1"/>
    <s v="40400315"/>
    <x v="16"/>
    <n v="0"/>
    <n v="0.97143500000000005"/>
    <n v="0"/>
    <n v="0"/>
    <n v="0"/>
  </r>
  <r>
    <s v="Point Sources"/>
    <s v="Non-tribal"/>
    <n v="8"/>
    <x v="1"/>
    <s v="40400315"/>
    <x v="16"/>
    <n v="0"/>
    <n v="1.6220250000000001"/>
    <n v="0"/>
    <n v="0"/>
    <n v="0"/>
  </r>
  <r>
    <s v="Point Sources"/>
    <s v="Non-tribal"/>
    <n v="8"/>
    <x v="1"/>
    <s v="40400315"/>
    <x v="16"/>
    <n v="0"/>
    <n v="4.5084730000000004"/>
    <n v="0"/>
    <n v="0"/>
    <n v="0"/>
  </r>
  <r>
    <s v="Point Sources"/>
    <s v="Non-tribal"/>
    <n v="8"/>
    <x v="1"/>
    <s v="31000504"/>
    <x v="17"/>
    <n v="0"/>
    <n v="0.270368"/>
    <n v="0"/>
    <n v="0"/>
    <n v="0"/>
  </r>
  <r>
    <s v="Point Sources"/>
    <s v="Non-tribal"/>
    <n v="8"/>
    <x v="1"/>
    <s v="31000304"/>
    <x v="12"/>
    <n v="0"/>
    <n v="6.8254999999999999"/>
    <n v="0"/>
    <n v="0"/>
    <n v="0"/>
  </r>
  <r>
    <s v="Point Sources"/>
    <s v="Non-tribal"/>
    <n v="8"/>
    <x v="1"/>
    <s v="31000220"/>
    <x v="13"/>
    <n v="0"/>
    <n v="4"/>
    <n v="0"/>
    <n v="0"/>
    <n v="0"/>
  </r>
  <r>
    <s v="Point Sources"/>
    <s v="Non-tribal"/>
    <n v="8"/>
    <x v="1"/>
    <s v="20200253"/>
    <x v="10"/>
    <n v="18.5"/>
    <n v="2.9"/>
    <n v="4.4000000000000004"/>
    <n v="0"/>
    <n v="0"/>
  </r>
  <r>
    <s v="Point Sources"/>
    <s v="Non-tribal"/>
    <n v="8"/>
    <x v="1"/>
    <s v="20200254"/>
    <x v="10"/>
    <n v="9.3223389999999995"/>
    <n v="4.350422"/>
    <n v="18.644698000000002"/>
    <n v="0"/>
    <n v="0"/>
  </r>
  <r>
    <s v="Point Sources"/>
    <s v="Non-tribal"/>
    <n v="8"/>
    <x v="1"/>
    <s v="40400315"/>
    <x v="16"/>
    <n v="0"/>
    <n v="3.7957610000000002"/>
    <n v="0"/>
    <n v="0"/>
    <n v="0"/>
  </r>
  <r>
    <s v="Point Sources"/>
    <s v="Non-tribal"/>
    <n v="8"/>
    <x v="1"/>
    <s v="40400315"/>
    <x v="16"/>
    <n v="0"/>
    <n v="0.31695600000000002"/>
    <n v="0"/>
    <n v="0"/>
    <n v="0"/>
  </r>
  <r>
    <s v="Point Sources"/>
    <s v="Non-tribal"/>
    <n v="8"/>
    <x v="1"/>
    <s v="40600132"/>
    <x v="15"/>
    <n v="0"/>
    <n v="3.9032330000000002"/>
    <n v="0"/>
    <n v="0"/>
    <n v="0"/>
  </r>
  <r>
    <s v="Point Sources"/>
    <s v="Non-tribal"/>
    <n v="8"/>
    <x v="1"/>
    <s v="40400315"/>
    <x v="16"/>
    <n v="0"/>
    <n v="0.273559"/>
    <n v="0"/>
    <n v="0"/>
    <n v="0"/>
  </r>
  <r>
    <s v="Point Sources"/>
    <s v="Non-tribal"/>
    <n v="8"/>
    <x v="1"/>
    <s v="40600132"/>
    <x v="15"/>
    <n v="0"/>
    <n v="4.834136"/>
    <n v="0"/>
    <n v="0"/>
    <n v="0"/>
  </r>
  <r>
    <s v="Point Sources"/>
    <s v="Non-tribal"/>
    <n v="8"/>
    <x v="1"/>
    <s v="40400315"/>
    <x v="16"/>
    <n v="0"/>
    <n v="0.19042899999999999"/>
    <n v="0"/>
    <n v="0"/>
    <n v="0"/>
  </r>
  <r>
    <s v="Point Sources"/>
    <s v="Non-tribal"/>
    <n v="8"/>
    <x v="1"/>
    <s v="40400315"/>
    <x v="16"/>
    <n v="0"/>
    <n v="6.497E-2"/>
    <n v="0"/>
    <n v="0"/>
    <n v="0"/>
  </r>
  <r>
    <s v="Point Sources"/>
    <s v="Non-tribal"/>
    <n v="8"/>
    <x v="1"/>
    <s v="31000227"/>
    <x v="12"/>
    <n v="0"/>
    <n v="22.333438000000001"/>
    <n v="3.399902"/>
    <n v="0"/>
    <n v="0"/>
  </r>
  <r>
    <s v="Point Sources"/>
    <s v="Non-tribal"/>
    <n v="8"/>
    <x v="1"/>
    <s v="31000227"/>
    <x v="12"/>
    <n v="0"/>
    <n v="22.333438000000001"/>
    <n v="3.399902"/>
    <n v="0"/>
    <n v="0"/>
  </r>
  <r>
    <s v="Point Sources"/>
    <s v="Non-tribal"/>
    <n v="8"/>
    <x v="1"/>
    <s v="31000227"/>
    <x v="12"/>
    <n v="0"/>
    <n v="22.333438000000001"/>
    <n v="3.399902"/>
    <n v="0"/>
    <n v="0"/>
  </r>
  <r>
    <s v="Point Sources"/>
    <s v="Non-tribal"/>
    <n v="8"/>
    <x v="1"/>
    <s v="31000220"/>
    <x v="13"/>
    <n v="0"/>
    <n v="108.92"/>
    <n v="0"/>
    <n v="0"/>
    <n v="0"/>
  </r>
  <r>
    <s v="Point Sources"/>
    <s v="Non-tribal"/>
    <n v="8"/>
    <x v="1"/>
    <s v="31000227"/>
    <x v="12"/>
    <n v="0"/>
    <n v="22.333438000000001"/>
    <n v="3.399902"/>
    <n v="0"/>
    <n v="0"/>
  </r>
  <r>
    <s v="Point Sources"/>
    <s v="Non-tribal"/>
    <n v="8"/>
    <x v="1"/>
    <s v="40400250"/>
    <x v="15"/>
    <n v="0"/>
    <n v="57.640799999999999"/>
    <n v="0"/>
    <n v="0"/>
    <n v="0"/>
  </r>
  <r>
    <s v="Point Sources"/>
    <s v="Non-tribal"/>
    <n v="8"/>
    <x v="1"/>
    <s v="40400315"/>
    <x v="16"/>
    <n v="0"/>
    <n v="0.17075099999999999"/>
    <n v="0"/>
    <n v="0"/>
    <n v="0"/>
  </r>
  <r>
    <s v="Point Sources"/>
    <s v="Non-tribal"/>
    <n v="8"/>
    <x v="1"/>
    <s v="40600132"/>
    <x v="15"/>
    <n v="0"/>
    <n v="2.356611"/>
    <n v="0"/>
    <n v="0"/>
    <n v="0"/>
  </r>
  <r>
    <s v="Point Sources"/>
    <s v="Non-tribal"/>
    <n v="8"/>
    <x v="1"/>
    <s v="40400315"/>
    <x v="16"/>
    <n v="0"/>
    <n v="1.5923080000000001"/>
    <n v="0"/>
    <n v="0"/>
    <n v="0"/>
  </r>
  <r>
    <s v="Point Sources"/>
    <s v="Non-tribal"/>
    <n v="8"/>
    <x v="1"/>
    <s v="40400315"/>
    <x v="16"/>
    <n v="0"/>
    <n v="0.155581"/>
    <n v="0"/>
    <n v="0"/>
    <n v="0"/>
  </r>
  <r>
    <s v="Point Sources"/>
    <s v="Non-tribal"/>
    <n v="8"/>
    <x v="1"/>
    <s v="40400315"/>
    <x v="16"/>
    <n v="0"/>
    <n v="0.96097299999999997"/>
    <n v="0"/>
    <n v="0"/>
    <n v="0"/>
  </r>
  <r>
    <s v="Point Sources"/>
    <s v="Non-tribal"/>
    <n v="8"/>
    <x v="1"/>
    <s v="40400315"/>
    <x v="16"/>
    <n v="0"/>
    <n v="0.13047800000000001"/>
    <n v="0"/>
    <n v="0"/>
    <n v="0"/>
  </r>
  <r>
    <s v="Point Sources"/>
    <s v="Non-tribal"/>
    <n v="8"/>
    <x v="1"/>
    <s v="40400315"/>
    <x v="16"/>
    <n v="0"/>
    <n v="1.9021079999999999"/>
    <n v="0"/>
    <n v="0"/>
    <n v="0"/>
  </r>
  <r>
    <s v="Point Sources"/>
    <s v="Non-tribal"/>
    <n v="8"/>
    <x v="1"/>
    <s v="40400315"/>
    <x v="16"/>
    <n v="0"/>
    <n v="0.906447"/>
    <n v="0"/>
    <n v="0"/>
    <n v="0"/>
  </r>
  <r>
    <s v="Point Sources"/>
    <s v="Non-tribal"/>
    <n v="8"/>
    <x v="1"/>
    <s v="31000227"/>
    <x v="12"/>
    <n v="0"/>
    <n v="3.85"/>
    <n v="0"/>
    <n v="0"/>
    <n v="0"/>
  </r>
  <r>
    <s v="Point Sources"/>
    <s v="Non-tribal"/>
    <n v="8"/>
    <x v="1"/>
    <s v="31000227"/>
    <x v="12"/>
    <n v="0"/>
    <n v="3.8533089999999999"/>
    <n v="0"/>
    <n v="0"/>
    <n v="0"/>
  </r>
  <r>
    <s v="Point Sources"/>
    <s v="Non-tribal"/>
    <n v="8"/>
    <x v="1"/>
    <s v="31000227"/>
    <x v="12"/>
    <n v="0"/>
    <n v="3.8497129999999999"/>
    <n v="0"/>
    <n v="0"/>
    <n v="0"/>
  </r>
  <r>
    <s v="Point Sources"/>
    <s v="Non-tribal"/>
    <n v="8"/>
    <x v="1"/>
    <s v="40400315"/>
    <x v="16"/>
    <n v="0"/>
    <n v="0.163997"/>
    <n v="0"/>
    <n v="0"/>
    <n v="0"/>
  </r>
  <r>
    <s v="Point Sources"/>
    <s v="Non-tribal"/>
    <n v="8"/>
    <x v="1"/>
    <s v="40400315"/>
    <x v="16"/>
    <n v="0"/>
    <n v="0.14258199999999999"/>
    <n v="0"/>
    <n v="0"/>
    <n v="0"/>
  </r>
  <r>
    <s v="Point Sources"/>
    <s v="Non-tribal"/>
    <n v="8"/>
    <x v="1"/>
    <s v="40600132"/>
    <x v="15"/>
    <n v="0"/>
    <n v="3.5648499999999999"/>
    <n v="0"/>
    <n v="0"/>
    <n v="0"/>
  </r>
  <r>
    <s v="Point Sources"/>
    <s v="Non-tribal"/>
    <n v="8"/>
    <x v="1"/>
    <s v="40400315"/>
    <x v="16"/>
    <n v="0"/>
    <n v="5.5735359999999998"/>
    <n v="0"/>
    <n v="0"/>
    <n v="0"/>
  </r>
  <r>
    <s v="Point Sources"/>
    <s v="Non-tribal"/>
    <n v="8"/>
    <x v="1"/>
    <s v="40400315"/>
    <x v="16"/>
    <n v="0"/>
    <n v="1.198563"/>
    <n v="0"/>
    <n v="0"/>
    <n v="0"/>
  </r>
  <r>
    <s v="Point Sources"/>
    <s v="Non-tribal"/>
    <n v="8"/>
    <x v="1"/>
    <s v="20200252"/>
    <x v="10"/>
    <n v="2.5499999999999998"/>
    <n v="0.7"/>
    <n v="1.27"/>
    <n v="0"/>
    <n v="0"/>
  </r>
  <r>
    <s v="Point Sources"/>
    <s v="Non-tribal"/>
    <n v="8"/>
    <x v="1"/>
    <s v="40400315"/>
    <x v="16"/>
    <n v="0"/>
    <n v="0.15770400000000001"/>
    <n v="0"/>
    <n v="0"/>
    <n v="0"/>
  </r>
  <r>
    <s v="Point Sources"/>
    <s v="Non-tribal"/>
    <n v="8"/>
    <x v="1"/>
    <s v="40400315"/>
    <x v="16"/>
    <n v="0"/>
    <n v="0.16842399999999999"/>
    <n v="0"/>
    <n v="0"/>
    <n v="0"/>
  </r>
  <r>
    <s v="Point Sources"/>
    <s v="Non-tribal"/>
    <n v="8"/>
    <x v="1"/>
    <s v="31000301"/>
    <x v="12"/>
    <n v="0"/>
    <n v="24.4"/>
    <n v="0"/>
    <n v="0"/>
    <n v="0"/>
  </r>
  <r>
    <s v="Point Sources"/>
    <s v="Non-tribal"/>
    <n v="8"/>
    <x v="1"/>
    <s v="31000304"/>
    <x v="12"/>
    <n v="0"/>
    <n v="8.2344000000000008"/>
    <n v="0"/>
    <n v="0"/>
    <n v="0"/>
  </r>
  <r>
    <s v="Point Sources"/>
    <s v="Non-tribal"/>
    <n v="8"/>
    <x v="1"/>
    <s v="31000304"/>
    <x v="12"/>
    <n v="0"/>
    <n v="17.499834"/>
    <n v="0"/>
    <n v="0"/>
    <n v="0"/>
  </r>
  <r>
    <s v="Point Sources"/>
    <s v="Non-tribal"/>
    <n v="8"/>
    <x v="1"/>
    <s v="31088801"/>
    <x v="13"/>
    <n v="0"/>
    <n v="9.65"/>
    <n v="0"/>
    <n v="0"/>
    <n v="0"/>
  </r>
  <r>
    <s v="Point Sources"/>
    <s v="Non-tribal"/>
    <n v="8"/>
    <x v="1"/>
    <s v="40400315"/>
    <x v="16"/>
    <n v="0"/>
    <n v="1.05376"/>
    <n v="0"/>
    <n v="0"/>
    <n v="0"/>
  </r>
  <r>
    <s v="Point Sources"/>
    <s v="Non-tribal"/>
    <n v="8"/>
    <x v="1"/>
    <s v="40400315"/>
    <x v="16"/>
    <n v="0"/>
    <n v="2.856989"/>
    <n v="0"/>
    <n v="0"/>
    <n v="0"/>
  </r>
  <r>
    <s v="Point Sources"/>
    <s v="Non-tribal"/>
    <n v="8"/>
    <x v="1"/>
    <s v="40400315"/>
    <x v="16"/>
    <n v="0"/>
    <n v="1.82"/>
    <n v="0"/>
    <n v="0"/>
    <n v="0"/>
  </r>
  <r>
    <s v="Point Sources"/>
    <s v="Non-tribal"/>
    <n v="8"/>
    <x v="1"/>
    <s v="40400315"/>
    <x v="16"/>
    <n v="0"/>
    <n v="0.50930200000000003"/>
    <n v="0"/>
    <n v="0"/>
    <n v="0"/>
  </r>
  <r>
    <s v="Point Sources"/>
    <s v="Non-tribal"/>
    <n v="8"/>
    <x v="1"/>
    <s v="40600132"/>
    <x v="15"/>
    <n v="0"/>
    <n v="4.2557510000000001"/>
    <n v="0"/>
    <n v="0"/>
    <n v="0"/>
  </r>
  <r>
    <s v="Point Sources"/>
    <s v="Non-tribal"/>
    <n v="8"/>
    <x v="1"/>
    <s v="40400315"/>
    <x v="16"/>
    <n v="0"/>
    <n v="1.762111"/>
    <n v="0"/>
    <n v="0"/>
    <n v="0"/>
  </r>
  <r>
    <s v="Point Sources"/>
    <s v="Non-tribal"/>
    <n v="8"/>
    <x v="1"/>
    <s v="40400315"/>
    <x v="16"/>
    <n v="0"/>
    <n v="2.278044"/>
    <n v="0"/>
    <n v="0"/>
    <n v="0"/>
  </r>
  <r>
    <s v="Point Sources"/>
    <s v="Non-tribal"/>
    <n v="8"/>
    <x v="1"/>
    <s v="40400315"/>
    <x v="16"/>
    <n v="0"/>
    <n v="0.103231"/>
    <n v="0"/>
    <n v="0"/>
    <n v="0"/>
  </r>
  <r>
    <s v="Point Sources"/>
    <s v="Non-tribal"/>
    <n v="8"/>
    <x v="1"/>
    <s v="40400315"/>
    <x v="16"/>
    <n v="0"/>
    <n v="0.80100000000000005"/>
    <n v="0"/>
    <n v="0"/>
    <n v="0"/>
  </r>
  <r>
    <s v="Point Sources"/>
    <s v="Non-tribal"/>
    <n v="8"/>
    <x v="1"/>
    <s v="40400315"/>
    <x v="16"/>
    <n v="0"/>
    <n v="1.121453"/>
    <n v="0"/>
    <n v="0"/>
    <n v="0"/>
  </r>
  <r>
    <s v="Point Sources"/>
    <s v="Non-tribal"/>
    <n v="8"/>
    <x v="1"/>
    <s v="40400315"/>
    <x v="16"/>
    <n v="0"/>
    <n v="1.132231"/>
    <n v="0"/>
    <n v="0"/>
    <n v="0"/>
  </r>
  <r>
    <s v="Point Sources"/>
    <s v="Non-tribal"/>
    <n v="8"/>
    <x v="1"/>
    <s v="40400315"/>
    <x v="16"/>
    <n v="0"/>
    <n v="7.3425000000000004E-2"/>
    <n v="0"/>
    <n v="0"/>
    <n v="0"/>
  </r>
  <r>
    <s v="Point Sources"/>
    <s v="Non-tribal"/>
    <n v="8"/>
    <x v="1"/>
    <s v="31000504"/>
    <x v="17"/>
    <n v="0"/>
    <n v="159.6"/>
    <n v="0"/>
    <n v="0"/>
    <n v="0"/>
  </r>
  <r>
    <s v="Point Sources"/>
    <s v="Non-tribal"/>
    <n v="8"/>
    <x v="1"/>
    <s v="31000311"/>
    <x v="13"/>
    <n v="0"/>
    <n v="10"/>
    <n v="0"/>
    <n v="0"/>
    <n v="0"/>
  </r>
  <r>
    <s v="Point Sources"/>
    <s v="Non-tribal"/>
    <n v="8"/>
    <x v="1"/>
    <s v="31000504"/>
    <x v="17"/>
    <n v="0"/>
    <n v="30.522213000000001"/>
    <n v="0"/>
    <n v="0"/>
    <n v="0"/>
  </r>
  <r>
    <s v="Point Sources"/>
    <s v="Non-tribal"/>
    <n v="8"/>
    <x v="1"/>
    <s v="31000504"/>
    <x v="17"/>
    <n v="0"/>
    <n v="1.4366399999999999"/>
    <n v="0"/>
    <n v="0"/>
    <n v="0"/>
  </r>
  <r>
    <s v="Point Sources"/>
    <s v="Non-tribal"/>
    <n v="8"/>
    <x v="1"/>
    <s v="40600132"/>
    <x v="15"/>
    <n v="0"/>
    <n v="4.5246930000000001"/>
    <n v="0"/>
    <n v="0"/>
    <n v="0"/>
  </r>
  <r>
    <s v="Point Sources"/>
    <s v="Non-tribal"/>
    <n v="8"/>
    <x v="1"/>
    <s v="40400315"/>
    <x v="16"/>
    <n v="0"/>
    <n v="2.5838480000000001"/>
    <n v="0"/>
    <n v="0"/>
    <n v="0"/>
  </r>
  <r>
    <s v="Point Sources"/>
    <s v="Non-tribal"/>
    <n v="8"/>
    <x v="1"/>
    <s v="40400315"/>
    <x v="16"/>
    <n v="0"/>
    <n v="1.074384"/>
    <n v="0"/>
    <n v="0"/>
    <n v="0"/>
  </r>
  <r>
    <s v="Point Sources"/>
    <s v="Non-tribal"/>
    <n v="8"/>
    <x v="1"/>
    <s v="40400315"/>
    <x v="16"/>
    <n v="0"/>
    <n v="4.2715550000000002"/>
    <n v="0"/>
    <n v="0"/>
    <n v="0"/>
  </r>
  <r>
    <s v="Point Sources"/>
    <s v="Non-tribal"/>
    <n v="8"/>
    <x v="1"/>
    <s v="40400315"/>
    <x v="16"/>
    <n v="0"/>
    <n v="3.0308950000000001"/>
    <n v="0"/>
    <n v="0"/>
    <n v="0"/>
  </r>
  <r>
    <s v="Point Sources"/>
    <s v="Non-tribal"/>
    <n v="8"/>
    <x v="1"/>
    <s v="40400315"/>
    <x v="16"/>
    <n v="0"/>
    <n v="0.55642800000000003"/>
    <n v="0"/>
    <n v="0"/>
    <n v="0"/>
  </r>
  <r>
    <s v="Point Sources"/>
    <s v="Non-tribal"/>
    <n v="8"/>
    <x v="1"/>
    <s v="40600132"/>
    <x v="15"/>
    <n v="0"/>
    <n v="3.3001390000000002"/>
    <n v="0"/>
    <n v="0"/>
    <n v="0"/>
  </r>
  <r>
    <s v="Point Sources"/>
    <s v="Non-tribal"/>
    <n v="8"/>
    <x v="1"/>
    <s v="40400315"/>
    <x v="16"/>
    <n v="0"/>
    <n v="3.0070429999999999"/>
    <n v="0"/>
    <n v="0"/>
    <n v="0"/>
  </r>
  <r>
    <s v="Point Sources"/>
    <s v="Non-tribal"/>
    <n v="8"/>
    <x v="1"/>
    <s v="40400315"/>
    <x v="16"/>
    <n v="0"/>
    <n v="1.579359"/>
    <n v="0"/>
    <n v="0"/>
    <n v="0"/>
  </r>
  <r>
    <s v="Point Sources"/>
    <s v="Non-tribal"/>
    <n v="8"/>
    <x v="1"/>
    <s v="40400315"/>
    <x v="16"/>
    <n v="0"/>
    <n v="0.20718800000000001"/>
    <n v="0"/>
    <n v="0"/>
    <n v="0"/>
  </r>
  <r>
    <s v="Point Sources"/>
    <s v="Non-tribal"/>
    <n v="8"/>
    <x v="1"/>
    <s v="40400315"/>
    <x v="16"/>
    <n v="0"/>
    <n v="1.8776330000000001"/>
    <n v="0"/>
    <n v="0"/>
    <n v="0"/>
  </r>
  <r>
    <s v="Point Sources"/>
    <s v="Non-tribal"/>
    <n v="8"/>
    <x v="1"/>
    <s v="40400315"/>
    <x v="16"/>
    <n v="0"/>
    <n v="1.1177509999999999"/>
    <n v="0"/>
    <n v="0"/>
    <n v="0"/>
  </r>
  <r>
    <s v="Point Sources"/>
    <s v="Non-tribal"/>
    <n v="8"/>
    <x v="1"/>
    <s v="40600132"/>
    <x v="15"/>
    <n v="0"/>
    <n v="4.7144919999999999"/>
    <n v="0"/>
    <n v="0"/>
    <n v="0"/>
  </r>
  <r>
    <s v="Point Sources"/>
    <s v="Non-tribal"/>
    <n v="8"/>
    <x v="1"/>
    <s v="40400315"/>
    <x v="16"/>
    <n v="0"/>
    <n v="1.293704"/>
    <n v="0"/>
    <n v="0"/>
    <n v="0"/>
  </r>
  <r>
    <s v="Point Sources"/>
    <s v="Non-tribal"/>
    <n v="8"/>
    <x v="1"/>
    <s v="40400315"/>
    <x v="16"/>
    <n v="0"/>
    <n v="1.6569130000000001"/>
    <n v="0"/>
    <n v="0"/>
    <n v="0"/>
  </r>
  <r>
    <s v="Point Sources"/>
    <s v="Non-tribal"/>
    <n v="8"/>
    <x v="1"/>
    <s v="40400315"/>
    <x v="16"/>
    <n v="0"/>
    <n v="1.1303639999999999"/>
    <n v="0"/>
    <n v="0"/>
    <n v="0"/>
  </r>
  <r>
    <s v="Point Sources"/>
    <s v="Non-tribal"/>
    <n v="8"/>
    <x v="1"/>
    <s v="40400315"/>
    <x v="16"/>
    <n v="0"/>
    <n v="1.5637300000000001"/>
    <n v="0"/>
    <n v="0"/>
    <n v="0"/>
  </r>
  <r>
    <s v="Point Sources"/>
    <s v="Non-tribal"/>
    <n v="8"/>
    <x v="1"/>
    <s v="40400315"/>
    <x v="16"/>
    <n v="0"/>
    <n v="1.510059"/>
    <n v="0"/>
    <n v="0"/>
    <n v="0"/>
  </r>
  <r>
    <s v="Point Sources"/>
    <s v="Non-tribal"/>
    <n v="8"/>
    <x v="1"/>
    <s v="31000301"/>
    <x v="12"/>
    <n v="0"/>
    <n v="1.516254"/>
    <n v="0"/>
    <n v="0"/>
    <n v="0"/>
  </r>
  <r>
    <s v="Point Sources"/>
    <s v="Non-tribal"/>
    <n v="8"/>
    <x v="1"/>
    <s v="40400315"/>
    <x v="16"/>
    <n v="0"/>
    <n v="7.2182999999999997E-2"/>
    <n v="0"/>
    <n v="0"/>
    <n v="0"/>
  </r>
  <r>
    <s v="Point Sources"/>
    <s v="Non-tribal"/>
    <n v="8"/>
    <x v="1"/>
    <s v="40600132"/>
    <x v="15"/>
    <n v="0"/>
    <n v="3.3174860000000002"/>
    <n v="0"/>
    <n v="0"/>
    <n v="0"/>
  </r>
  <r>
    <s v="Point Sources"/>
    <s v="Non-tribal"/>
    <n v="8"/>
    <x v="1"/>
    <s v="40400315"/>
    <x v="16"/>
    <n v="0"/>
    <n v="0.71404699999999999"/>
    <n v="0"/>
    <n v="0"/>
    <n v="0"/>
  </r>
  <r>
    <s v="Point Sources"/>
    <s v="Non-tribal"/>
    <n v="8"/>
    <x v="1"/>
    <s v="40400315"/>
    <x v="16"/>
    <n v="0"/>
    <n v="0.70861799999999997"/>
    <n v="0"/>
    <n v="0"/>
    <n v="0"/>
  </r>
  <r>
    <s v="Point Sources"/>
    <s v="Non-tribal"/>
    <n v="8"/>
    <x v="1"/>
    <s v="40400315"/>
    <x v="16"/>
    <n v="0"/>
    <n v="0.52643499999999999"/>
    <n v="0"/>
    <n v="0"/>
    <n v="0"/>
  </r>
  <r>
    <s v="Point Sources"/>
    <s v="Non-tribal"/>
    <n v="8"/>
    <x v="1"/>
    <s v="40400315"/>
    <x v="16"/>
    <n v="0"/>
    <n v="0.19672999999999999"/>
    <n v="0"/>
    <n v="0"/>
    <n v="0"/>
  </r>
  <r>
    <s v="Point Sources"/>
    <s v="Non-tribal"/>
    <n v="8"/>
    <x v="1"/>
    <s v="40400315"/>
    <x v="16"/>
    <n v="0"/>
    <n v="1.222326"/>
    <n v="0"/>
    <n v="0"/>
    <n v="0"/>
  </r>
  <r>
    <s v="Point Sources"/>
    <s v="Non-tribal"/>
    <n v="8"/>
    <x v="1"/>
    <s v="40600132"/>
    <x v="15"/>
    <n v="0"/>
    <n v="2.885831"/>
    <n v="0"/>
    <n v="0"/>
    <n v="0"/>
  </r>
  <r>
    <s v="Point Sources"/>
    <s v="Non-tribal"/>
    <n v="8"/>
    <x v="1"/>
    <s v="40400315"/>
    <x v="16"/>
    <n v="0"/>
    <n v="3.8579720000000002"/>
    <n v="0"/>
    <n v="0"/>
    <n v="0"/>
  </r>
  <r>
    <s v="Point Sources"/>
    <s v="Non-tribal"/>
    <n v="8"/>
    <x v="1"/>
    <s v="40400315"/>
    <x v="16"/>
    <n v="0"/>
    <n v="0.106506"/>
    <n v="0"/>
    <n v="0"/>
    <n v="0"/>
  </r>
  <r>
    <s v="Point Sources"/>
    <s v="Non-tribal"/>
    <n v="8"/>
    <x v="1"/>
    <s v="40400301"/>
    <x v="16"/>
    <n v="0"/>
    <n v="0.26"/>
    <n v="0"/>
    <n v="0"/>
    <n v="0"/>
  </r>
  <r>
    <s v="Point Sources"/>
    <s v="Non-tribal"/>
    <n v="8"/>
    <x v="1"/>
    <s v="40400315"/>
    <x v="16"/>
    <n v="0"/>
    <n v="0.377249"/>
    <n v="0"/>
    <n v="0"/>
    <n v="0"/>
  </r>
  <r>
    <s v="Point Sources"/>
    <s v="Non-tribal"/>
    <n v="8"/>
    <x v="1"/>
    <s v="40400315"/>
    <x v="16"/>
    <n v="0"/>
    <n v="0.495"/>
    <n v="0"/>
    <n v="0"/>
    <n v="0"/>
  </r>
  <r>
    <s v="Point Sources"/>
    <s v="Non-tribal"/>
    <n v="8"/>
    <x v="1"/>
    <s v="40400315"/>
    <x v="16"/>
    <n v="0"/>
    <n v="0.25226199999999999"/>
    <n v="0"/>
    <n v="0"/>
    <n v="0"/>
  </r>
  <r>
    <s v="Point Sources"/>
    <s v="Non-tribal"/>
    <n v="8"/>
    <x v="1"/>
    <s v="40400315"/>
    <x v="16"/>
    <n v="0"/>
    <n v="0.60457700000000003"/>
    <n v="0"/>
    <n v="0"/>
    <n v="0"/>
  </r>
  <r>
    <s v="Point Sources"/>
    <s v="Non-tribal"/>
    <n v="8"/>
    <x v="1"/>
    <s v="40400315"/>
    <x v="16"/>
    <n v="0"/>
    <n v="0.24737999999999999"/>
    <n v="0"/>
    <n v="0"/>
    <n v="0"/>
  </r>
  <r>
    <s v="Point Sources"/>
    <s v="Non-tribal"/>
    <n v="8"/>
    <x v="1"/>
    <s v="40400315"/>
    <x v="16"/>
    <n v="0"/>
    <n v="2.8898299999999999"/>
    <n v="0"/>
    <n v="0"/>
    <n v="0"/>
  </r>
  <r>
    <s v="Point Sources"/>
    <s v="Non-tribal"/>
    <n v="8"/>
    <x v="1"/>
    <s v="40400315"/>
    <x v="16"/>
    <n v="0"/>
    <n v="3.0820699999999999"/>
    <n v="0"/>
    <n v="0"/>
    <n v="0"/>
  </r>
  <r>
    <s v="Point Sources"/>
    <s v="Non-tribal"/>
    <n v="8"/>
    <x v="1"/>
    <s v="40400315"/>
    <x v="16"/>
    <n v="0"/>
    <n v="1.656379"/>
    <n v="0"/>
    <n v="0"/>
    <n v="0"/>
  </r>
  <r>
    <s v="Point Sources"/>
    <s v="Non-tribal"/>
    <n v="8"/>
    <x v="1"/>
    <s v="40400315"/>
    <x v="16"/>
    <n v="0"/>
    <n v="8.6633000000000002E-2"/>
    <n v="0"/>
    <n v="0"/>
    <n v="0"/>
  </r>
  <r>
    <s v="Point Sources"/>
    <s v="Non-tribal"/>
    <n v="8"/>
    <x v="1"/>
    <s v="40400315"/>
    <x v="16"/>
    <n v="0"/>
    <n v="1.5884720000000001"/>
    <n v="0"/>
    <n v="0"/>
    <n v="0"/>
  </r>
  <r>
    <s v="Point Sources"/>
    <s v="Non-tribal"/>
    <n v="8"/>
    <x v="1"/>
    <s v="40400315"/>
    <x v="16"/>
    <n v="0"/>
    <n v="0.32929999999999998"/>
    <n v="0"/>
    <n v="0"/>
    <n v="0"/>
  </r>
  <r>
    <s v="Point Sources"/>
    <s v="Non-tribal"/>
    <n v="8"/>
    <x v="1"/>
    <s v="31000227"/>
    <x v="12"/>
    <n v="0"/>
    <n v="3.8533089999999999"/>
    <n v="0"/>
    <n v="0"/>
    <n v="0"/>
  </r>
  <r>
    <s v="Point Sources"/>
    <s v="Non-tribal"/>
    <n v="8"/>
    <x v="1"/>
    <s v="40400315"/>
    <x v="16"/>
    <n v="0"/>
    <n v="1.2998449999999999"/>
    <n v="0"/>
    <n v="0"/>
    <n v="0"/>
  </r>
  <r>
    <s v="Point Sources"/>
    <s v="Non-tribal"/>
    <n v="8"/>
    <x v="1"/>
    <s v="40400312"/>
    <x v="16"/>
    <n v="0"/>
    <n v="0.189999"/>
    <n v="0"/>
    <n v="0"/>
    <n v="0"/>
  </r>
  <r>
    <s v="Point Sources"/>
    <s v="Non-tribal"/>
    <n v="8"/>
    <x v="1"/>
    <s v="40290023"/>
    <x v="14"/>
    <n v="2.56"/>
    <n v="0"/>
    <n v="5.0999999999999996"/>
    <n v="0"/>
    <n v="0"/>
  </r>
  <r>
    <s v="Point Sources"/>
    <s v="Non-tribal"/>
    <n v="8"/>
    <x v="1"/>
    <s v="31000304"/>
    <x v="12"/>
    <n v="0"/>
    <n v="4.4400000000000004"/>
    <n v="0"/>
    <n v="0"/>
    <n v="0"/>
  </r>
  <r>
    <s v="Point Sources"/>
    <s v="Non-tribal"/>
    <n v="8"/>
    <x v="1"/>
    <s v="31000304"/>
    <x v="12"/>
    <n v="0"/>
    <n v="4.4400000000000004"/>
    <n v="0"/>
    <n v="0"/>
    <n v="0"/>
  </r>
  <r>
    <s v="Point Sources"/>
    <s v="Non-tribal"/>
    <n v="8"/>
    <x v="1"/>
    <s v="31088801"/>
    <x v="13"/>
    <n v="0"/>
    <n v="47.82"/>
    <n v="0"/>
    <n v="0"/>
    <n v="0"/>
  </r>
  <r>
    <s v="Point Sources"/>
    <s v="Non-tribal"/>
    <n v="8"/>
    <x v="1"/>
    <s v="31000304"/>
    <x v="12"/>
    <n v="0"/>
    <n v="4.4400000000000004"/>
    <n v="0"/>
    <n v="0"/>
    <n v="0"/>
  </r>
  <r>
    <s v="Point Sources"/>
    <s v="Non-tribal"/>
    <n v="8"/>
    <x v="1"/>
    <s v="31000301"/>
    <x v="12"/>
    <n v="0"/>
    <n v="4.4400000000000004"/>
    <n v="0"/>
    <n v="0"/>
    <n v="0"/>
  </r>
  <r>
    <s v="Point Sources"/>
    <s v="Non-tribal"/>
    <n v="8"/>
    <x v="1"/>
    <s v="20200254"/>
    <x v="10"/>
    <n v="47.41"/>
    <n v="33.19"/>
    <n v="17"/>
    <n v="0"/>
    <n v="0"/>
  </r>
  <r>
    <s v="Point Sources"/>
    <s v="Non-tribal"/>
    <n v="8"/>
    <x v="1"/>
    <s v="20200254"/>
    <x v="10"/>
    <n v="83.35"/>
    <n v="57.75"/>
    <n v="35.4"/>
    <n v="0"/>
    <n v="0"/>
  </r>
  <r>
    <s v="Point Sources"/>
    <s v="Non-tribal"/>
    <n v="8"/>
    <x v="1"/>
    <s v="20200254"/>
    <x v="10"/>
    <n v="33.049999999999997"/>
    <n v="22.9"/>
    <n v="11.8"/>
    <n v="0"/>
    <n v="0"/>
  </r>
  <r>
    <s v="Point Sources"/>
    <s v="Non-tribal"/>
    <n v="8"/>
    <x v="1"/>
    <s v="40400315"/>
    <x v="16"/>
    <n v="0"/>
    <n v="0.61429800000000001"/>
    <n v="0"/>
    <n v="0"/>
    <n v="0"/>
  </r>
  <r>
    <s v="Point Sources"/>
    <s v="Non-tribal"/>
    <n v="8"/>
    <x v="1"/>
    <s v="40400315"/>
    <x v="16"/>
    <n v="0"/>
    <n v="4.8790690000000003"/>
    <n v="0"/>
    <n v="0"/>
    <n v="0"/>
  </r>
  <r>
    <s v="Point Sources"/>
    <s v="Non-tribal"/>
    <n v="8"/>
    <x v="1"/>
    <s v="40400315"/>
    <x v="16"/>
    <n v="0"/>
    <n v="1.21"/>
    <n v="0"/>
    <n v="0"/>
    <n v="0"/>
  </r>
  <r>
    <s v="Point Sources"/>
    <s v="Non-tribal"/>
    <n v="8"/>
    <x v="1"/>
    <s v="40400315"/>
    <x v="16"/>
    <n v="0"/>
    <n v="0.11505899999999999"/>
    <n v="0"/>
    <n v="0"/>
    <n v="0"/>
  </r>
  <r>
    <s v="Point Sources"/>
    <s v="Non-tribal"/>
    <n v="8"/>
    <x v="1"/>
    <s v="40400315"/>
    <x v="16"/>
    <n v="0"/>
    <n v="0.27563300000000002"/>
    <n v="0"/>
    <n v="0"/>
    <n v="0"/>
  </r>
  <r>
    <s v="Point Sources"/>
    <s v="Non-tribal"/>
    <n v="8"/>
    <x v="1"/>
    <s v="40400315"/>
    <x v="16"/>
    <n v="0"/>
    <n v="2.3241830000000001"/>
    <n v="0"/>
    <n v="0"/>
    <n v="0"/>
  </r>
  <r>
    <s v="Point Sources"/>
    <s v="Non-tribal"/>
    <n v="8"/>
    <x v="1"/>
    <s v="40400315"/>
    <x v="16"/>
    <n v="0"/>
    <n v="1.021542"/>
    <n v="0"/>
    <n v="0"/>
    <n v="0"/>
  </r>
  <r>
    <s v="Point Sources"/>
    <s v="Non-tribal"/>
    <n v="8"/>
    <x v="1"/>
    <s v="40400315"/>
    <x v="16"/>
    <n v="0"/>
    <n v="2.7798259999999999"/>
    <n v="0"/>
    <n v="0"/>
    <n v="0"/>
  </r>
  <r>
    <s v="Point Sources"/>
    <s v="Non-tribal"/>
    <n v="8"/>
    <x v="1"/>
    <s v="40400315"/>
    <x v="16"/>
    <n v="0"/>
    <n v="3.8472919999999999"/>
    <n v="0"/>
    <n v="0"/>
    <n v="0"/>
  </r>
  <r>
    <s v="Point Sources"/>
    <s v="Non-tribal"/>
    <n v="8"/>
    <x v="1"/>
    <s v="40400315"/>
    <x v="16"/>
    <n v="0"/>
    <n v="0.77572399999999997"/>
    <n v="0"/>
    <n v="0"/>
    <n v="0"/>
  </r>
  <r>
    <s v="Point Sources"/>
    <s v="Non-tribal"/>
    <n v="8"/>
    <x v="1"/>
    <s v="50300801"/>
    <x v="13"/>
    <n v="0"/>
    <n v="4.3"/>
    <n v="0"/>
    <n v="0"/>
    <n v="0"/>
  </r>
  <r>
    <s v="Point Sources"/>
    <s v="Non-tribal"/>
    <n v="8"/>
    <x v="1"/>
    <s v="40400315"/>
    <x v="16"/>
    <n v="0"/>
    <n v="2.3823159999999999"/>
    <n v="0"/>
    <n v="0"/>
    <n v="0"/>
  </r>
  <r>
    <s v="Point Sources"/>
    <s v="Non-tribal"/>
    <n v="8"/>
    <x v="1"/>
    <s v="40400315"/>
    <x v="16"/>
    <n v="0"/>
    <n v="3.7114780000000001"/>
    <n v="0"/>
    <n v="0"/>
    <n v="0"/>
  </r>
  <r>
    <s v="Point Sources"/>
    <s v="Non-tribal"/>
    <n v="8"/>
    <x v="1"/>
    <s v="40400315"/>
    <x v="16"/>
    <n v="0"/>
    <n v="0.23209399999999999"/>
    <n v="0"/>
    <n v="0"/>
    <n v="0"/>
  </r>
  <r>
    <s v="Point Sources"/>
    <s v="Non-tribal"/>
    <n v="8"/>
    <x v="1"/>
    <s v="40400315"/>
    <x v="16"/>
    <n v="0"/>
    <n v="0.23601"/>
    <n v="0"/>
    <n v="0"/>
    <n v="0"/>
  </r>
  <r>
    <s v="Point Sources"/>
    <s v="Non-tribal"/>
    <n v="8"/>
    <x v="1"/>
    <s v="40400315"/>
    <x v="16"/>
    <n v="0"/>
    <n v="9.1367000000000004E-2"/>
    <n v="0"/>
    <n v="0"/>
    <n v="0"/>
  </r>
  <r>
    <s v="Point Sources"/>
    <s v="Non-tribal"/>
    <n v="8"/>
    <x v="1"/>
    <s v="40400315"/>
    <x v="16"/>
    <n v="0"/>
    <n v="0.320436"/>
    <n v="0"/>
    <n v="0"/>
    <n v="0"/>
  </r>
  <r>
    <s v="Point Sources"/>
    <s v="Non-tribal"/>
    <n v="8"/>
    <x v="1"/>
    <s v="40400315"/>
    <x v="16"/>
    <n v="0"/>
    <n v="1.0920300000000001"/>
    <n v="0"/>
    <n v="0"/>
    <n v="0"/>
  </r>
  <r>
    <s v="Point Sources"/>
    <s v="Non-tribal"/>
    <n v="8"/>
    <x v="1"/>
    <s v="40400315"/>
    <x v="16"/>
    <n v="0"/>
    <n v="1.659583"/>
    <n v="0"/>
    <n v="0"/>
    <n v="0"/>
  </r>
  <r>
    <s v="Point Sources"/>
    <s v="Non-tribal"/>
    <n v="8"/>
    <x v="1"/>
    <s v="40400315"/>
    <x v="16"/>
    <n v="0"/>
    <n v="1.4329000000000001"/>
    <n v="0"/>
    <n v="0"/>
    <n v="0"/>
  </r>
  <r>
    <s v="Point Sources"/>
    <s v="Non-tribal"/>
    <n v="8"/>
    <x v="1"/>
    <s v="40400315"/>
    <x v="16"/>
    <n v="0"/>
    <n v="1.992888"/>
    <n v="0"/>
    <n v="0"/>
    <n v="0"/>
  </r>
  <r>
    <s v="Point Sources"/>
    <s v="Non-tribal"/>
    <n v="8"/>
    <x v="1"/>
    <s v="40400315"/>
    <x v="16"/>
    <n v="0"/>
    <n v="3.345599"/>
    <n v="0"/>
    <n v="0"/>
    <n v="0"/>
  </r>
  <r>
    <s v="Point Sources"/>
    <s v="Non-tribal"/>
    <n v="8"/>
    <x v="1"/>
    <s v="40600132"/>
    <x v="15"/>
    <n v="0"/>
    <n v="3.8345150000000001"/>
    <n v="0"/>
    <n v="0"/>
    <n v="0"/>
  </r>
  <r>
    <s v="Point Sources"/>
    <s v="Non-tribal"/>
    <n v="8"/>
    <x v="1"/>
    <s v="40400315"/>
    <x v="16"/>
    <n v="0"/>
    <n v="0.37155300000000002"/>
    <n v="0"/>
    <n v="0"/>
    <n v="0"/>
  </r>
  <r>
    <s v="Point Sources"/>
    <s v="Non-tribal"/>
    <n v="8"/>
    <x v="1"/>
    <s v="20200253"/>
    <x v="10"/>
    <n v="4.7870739999999996"/>
    <n v="2.4137749999999998"/>
    <n v="4.8280390000000004"/>
    <n v="0"/>
    <n v="0"/>
  </r>
  <r>
    <s v="Point Sources"/>
    <s v="Non-tribal"/>
    <n v="8"/>
    <x v="1"/>
    <s v="40400315"/>
    <x v="16"/>
    <n v="0"/>
    <n v="0.14718400000000001"/>
    <n v="0"/>
    <n v="0"/>
    <n v="0"/>
  </r>
  <r>
    <s v="Point Sources"/>
    <s v="Non-tribal"/>
    <n v="8"/>
    <x v="1"/>
    <s v="40400315"/>
    <x v="16"/>
    <n v="0"/>
    <n v="0.15849099999999999"/>
    <n v="0"/>
    <n v="0"/>
    <n v="0"/>
  </r>
  <r>
    <s v="Point Sources"/>
    <s v="Non-tribal"/>
    <n v="8"/>
    <x v="1"/>
    <s v="40400315"/>
    <x v="16"/>
    <n v="0"/>
    <n v="5.4151999999999999E-2"/>
    <n v="0"/>
    <n v="0"/>
    <n v="0"/>
  </r>
  <r>
    <s v="Point Sources"/>
    <s v="Non-tribal"/>
    <n v="8"/>
    <x v="1"/>
    <s v="40400315"/>
    <x v="16"/>
    <n v="0"/>
    <n v="1.1333260000000001"/>
    <n v="0"/>
    <n v="0"/>
    <n v="0"/>
  </r>
  <r>
    <s v="Point Sources"/>
    <s v="Non-tribal"/>
    <n v="8"/>
    <x v="1"/>
    <s v="40400315"/>
    <x v="16"/>
    <n v="0"/>
    <n v="0.15290599999999999"/>
    <n v="0"/>
    <n v="0"/>
    <n v="0"/>
  </r>
  <r>
    <s v="Point Sources"/>
    <s v="Non-tribal"/>
    <n v="8"/>
    <x v="1"/>
    <s v="40400315"/>
    <x v="16"/>
    <n v="0"/>
    <n v="0.35050399999999998"/>
    <n v="0"/>
    <n v="0"/>
    <n v="0"/>
  </r>
  <r>
    <s v="Point Sources"/>
    <s v="Non-tribal"/>
    <n v="8"/>
    <x v="1"/>
    <s v="40400315"/>
    <x v="16"/>
    <n v="0"/>
    <n v="9.9000039999999991"/>
    <n v="0"/>
    <n v="0"/>
    <n v="0"/>
  </r>
  <r>
    <s v="Point Sources"/>
    <s v="Non-tribal"/>
    <n v="8"/>
    <x v="1"/>
    <s v="40400315"/>
    <x v="16"/>
    <n v="0"/>
    <n v="0.27413300000000002"/>
    <n v="0"/>
    <n v="0"/>
    <n v="0"/>
  </r>
  <r>
    <s v="Point Sources"/>
    <s v="Non-tribal"/>
    <n v="8"/>
    <x v="1"/>
    <s v="40400315"/>
    <x v="16"/>
    <n v="0"/>
    <n v="0.12615699999999999"/>
    <n v="0"/>
    <n v="0"/>
    <n v="0"/>
  </r>
  <r>
    <s v="Point Sources"/>
    <s v="Non-tribal"/>
    <n v="8"/>
    <x v="1"/>
    <s v="20200253"/>
    <x v="10"/>
    <n v="2.663878"/>
    <n v="1.8647149999999999"/>
    <n v="5.3277570000000001"/>
    <n v="0"/>
    <n v="0"/>
  </r>
  <r>
    <s v="Point Sources"/>
    <s v="Non-tribal"/>
    <n v="8"/>
    <x v="1"/>
    <s v="31000220"/>
    <x v="13"/>
    <n v="0"/>
    <n v="16.3"/>
    <n v="0"/>
    <n v="0"/>
    <n v="0"/>
  </r>
  <r>
    <s v="Point Sources"/>
    <s v="Non-tribal"/>
    <n v="8"/>
    <x v="1"/>
    <s v="40400315"/>
    <x v="16"/>
    <n v="0.6"/>
    <n v="5.41"/>
    <n v="3.1"/>
    <n v="0"/>
    <n v="0"/>
  </r>
  <r>
    <s v="Point Sources"/>
    <s v="Non-tribal"/>
    <n v="8"/>
    <x v="1"/>
    <s v="40400315"/>
    <x v="16"/>
    <n v="0"/>
    <n v="63.3"/>
    <n v="0"/>
    <n v="0"/>
    <n v="0"/>
  </r>
  <r>
    <s v="Point Sources"/>
    <s v="Non-tribal"/>
    <n v="8"/>
    <x v="1"/>
    <s v="40600132"/>
    <x v="15"/>
    <n v="0"/>
    <n v="28.885383999999998"/>
    <n v="0"/>
    <n v="0"/>
    <n v="0"/>
  </r>
  <r>
    <s v="Point Sources"/>
    <s v="Non-tribal"/>
    <n v="8"/>
    <x v="1"/>
    <s v="40400315"/>
    <x v="16"/>
    <n v="0"/>
    <n v="5.6848749999999999"/>
    <n v="0"/>
    <n v="0"/>
    <n v="0"/>
  </r>
  <r>
    <s v="Point Sources"/>
    <s v="Non-tribal"/>
    <n v="8"/>
    <x v="1"/>
    <s v="20200254"/>
    <x v="10"/>
    <n v="1.559409"/>
    <n v="0.77970300000000003"/>
    <n v="3.118817"/>
    <n v="0"/>
    <n v="0"/>
  </r>
  <r>
    <s v="Point Sources"/>
    <s v="Non-tribal"/>
    <n v="8"/>
    <x v="1"/>
    <s v="40400315"/>
    <x v="16"/>
    <n v="0"/>
    <n v="3.208717"/>
    <n v="0"/>
    <n v="0"/>
    <n v="0"/>
  </r>
  <r>
    <s v="Point Sources"/>
    <s v="Non-tribal"/>
    <n v="8"/>
    <x v="1"/>
    <s v="40400315"/>
    <x v="16"/>
    <n v="0"/>
    <n v="0.285775"/>
    <n v="0"/>
    <n v="0"/>
    <n v="0"/>
  </r>
  <r>
    <s v="Point Sources"/>
    <s v="Non-tribal"/>
    <n v="8"/>
    <x v="1"/>
    <s v="10300603"/>
    <x v="11"/>
    <n v="4.3979809999999997"/>
    <n v="0.242121"/>
    <n v="3.6978200000000001"/>
    <n v="0"/>
    <n v="0"/>
  </r>
  <r>
    <s v="Point Sources"/>
    <s v="Non-tribal"/>
    <n v="8"/>
    <x v="1"/>
    <s v="31000504"/>
    <x v="17"/>
    <n v="0"/>
    <n v="2"/>
    <n v="0"/>
    <n v="0"/>
    <n v="0"/>
  </r>
  <r>
    <s v="Point Sources"/>
    <s v="Non-tribal"/>
    <n v="8"/>
    <x v="1"/>
    <s v="40400315"/>
    <x v="16"/>
    <n v="0"/>
    <n v="5.2454010000000002"/>
    <n v="0"/>
    <n v="0"/>
    <n v="0"/>
  </r>
  <r>
    <s v="Point Sources"/>
    <s v="Non-tribal"/>
    <n v="8"/>
    <x v="1"/>
    <s v="40400315"/>
    <x v="16"/>
    <n v="0"/>
    <n v="1.256502"/>
    <n v="0"/>
    <n v="0"/>
    <n v="0"/>
  </r>
  <r>
    <s v="Point Sources"/>
    <s v="Non-tribal"/>
    <n v="8"/>
    <x v="1"/>
    <s v="40400315"/>
    <x v="16"/>
    <n v="0"/>
    <n v="0.239481"/>
    <n v="0"/>
    <n v="0"/>
    <n v="0"/>
  </r>
  <r>
    <s v="Point Sources"/>
    <s v="Non-tribal"/>
    <n v="8"/>
    <x v="1"/>
    <s v="40400315"/>
    <x v="16"/>
    <n v="0"/>
    <n v="1.2545440000000001"/>
    <n v="0"/>
    <n v="0"/>
    <n v="0"/>
  </r>
  <r>
    <s v="Point Sources"/>
    <s v="Non-tribal"/>
    <n v="8"/>
    <x v="1"/>
    <s v="20200253"/>
    <x v="10"/>
    <n v="16.22"/>
    <n v="11.36"/>
    <n v="32.450000000000003"/>
    <n v="0"/>
    <n v="0"/>
  </r>
  <r>
    <s v="Point Sources"/>
    <s v="Non-tribal"/>
    <n v="8"/>
    <x v="1"/>
    <s v="20200253"/>
    <x v="10"/>
    <n v="16.22"/>
    <n v="11.36"/>
    <n v="32.450000000000003"/>
    <n v="0"/>
    <n v="0"/>
  </r>
  <r>
    <s v="Point Sources"/>
    <s v="Non-tribal"/>
    <n v="8"/>
    <x v="1"/>
    <s v="40400301"/>
    <x v="16"/>
    <n v="0"/>
    <n v="2.8488859999999998"/>
    <n v="0"/>
    <n v="0"/>
    <n v="0"/>
  </r>
  <r>
    <s v="Point Sources"/>
    <s v="Non-tribal"/>
    <n v="8"/>
    <x v="1"/>
    <s v="40400315"/>
    <x v="16"/>
    <n v="0"/>
    <n v="0.14453199999999999"/>
    <n v="0"/>
    <n v="0"/>
    <n v="0"/>
  </r>
  <r>
    <s v="Point Sources"/>
    <s v="Non-tribal"/>
    <n v="8"/>
    <x v="1"/>
    <s v="40400315"/>
    <x v="16"/>
    <n v="0"/>
    <n v="0.25396600000000003"/>
    <n v="0"/>
    <n v="0"/>
    <n v="0"/>
  </r>
  <r>
    <s v="Point Sources"/>
    <s v="Non-tribal"/>
    <n v="8"/>
    <x v="1"/>
    <s v="40400315"/>
    <x v="16"/>
    <n v="0"/>
    <n v="0.830152"/>
    <n v="0"/>
    <n v="0"/>
    <n v="0"/>
  </r>
  <r>
    <s v="Point Sources"/>
    <s v="Non-tribal"/>
    <n v="8"/>
    <x v="1"/>
    <s v="40400315"/>
    <x v="16"/>
    <n v="0"/>
    <n v="0.204927"/>
    <n v="0"/>
    <n v="0"/>
    <n v="0"/>
  </r>
  <r>
    <s v="Point Sources"/>
    <s v="Non-tribal"/>
    <n v="8"/>
    <x v="1"/>
    <s v="40400315"/>
    <x v="16"/>
    <n v="0"/>
    <n v="0.169434"/>
    <n v="0"/>
    <n v="0"/>
    <n v="0"/>
  </r>
  <r>
    <s v="Point Sources"/>
    <s v="Non-tribal"/>
    <n v="8"/>
    <x v="1"/>
    <s v="40400315"/>
    <x v="16"/>
    <n v="0"/>
    <n v="0.12"/>
    <n v="0"/>
    <n v="0"/>
    <n v="0"/>
  </r>
  <r>
    <s v="Point Sources"/>
    <s v="Non-tribal"/>
    <n v="8"/>
    <x v="1"/>
    <s v="40400315"/>
    <x v="16"/>
    <n v="0"/>
    <n v="0.12524099999999999"/>
    <n v="0"/>
    <n v="0"/>
    <n v="0"/>
  </r>
  <r>
    <s v="Point Sources"/>
    <s v="Non-tribal"/>
    <n v="8"/>
    <x v="1"/>
    <s v="40400315"/>
    <x v="16"/>
    <n v="0"/>
    <n v="5.9184999999999999"/>
    <n v="0"/>
    <n v="0"/>
    <n v="0"/>
  </r>
  <r>
    <s v="Point Sources"/>
    <s v="Non-tribal"/>
    <n v="8"/>
    <x v="1"/>
    <s v="40400312"/>
    <x v="16"/>
    <n v="0"/>
    <n v="0.185976"/>
    <n v="0"/>
    <n v="0"/>
    <n v="0"/>
  </r>
  <r>
    <s v="Point Sources"/>
    <s v="Non-tribal"/>
    <n v="8"/>
    <x v="1"/>
    <s v="40400315"/>
    <x v="16"/>
    <n v="0"/>
    <n v="0.741726"/>
    <n v="0"/>
    <n v="0"/>
    <n v="0"/>
  </r>
  <r>
    <s v="Point Sources"/>
    <s v="Non-tribal"/>
    <n v="8"/>
    <x v="1"/>
    <s v="40400315"/>
    <x v="16"/>
    <n v="0"/>
    <n v="0.66046899999999997"/>
    <n v="0"/>
    <n v="0"/>
    <n v="0"/>
  </r>
  <r>
    <s v="Point Sources"/>
    <s v="Non-tribal"/>
    <n v="8"/>
    <x v="1"/>
    <s v="20200253"/>
    <x v="10"/>
    <n v="1.840231"/>
    <n v="0.272509"/>
    <n v="0.91144199999999997"/>
    <n v="0"/>
    <n v="0"/>
  </r>
  <r>
    <s v="Point Sources"/>
    <s v="Non-tribal"/>
    <n v="8"/>
    <x v="1"/>
    <s v="20200253"/>
    <x v="10"/>
    <n v="1.840231"/>
    <n v="0.272509"/>
    <n v="0.91144199999999997"/>
    <n v="0"/>
    <n v="0"/>
  </r>
  <r>
    <s v="Point Sources"/>
    <s v="Non-tribal"/>
    <n v="8"/>
    <x v="1"/>
    <s v="40400315"/>
    <x v="16"/>
    <n v="0"/>
    <n v="1.4438470000000001"/>
    <n v="0"/>
    <n v="0"/>
    <n v="0"/>
  </r>
  <r>
    <s v="Point Sources"/>
    <s v="Non-tribal"/>
    <n v="8"/>
    <x v="1"/>
    <s v="40400315"/>
    <x v="16"/>
    <n v="0"/>
    <n v="1.555987"/>
    <n v="0"/>
    <n v="0"/>
    <n v="0"/>
  </r>
  <r>
    <s v="Point Sources"/>
    <s v="Non-tribal"/>
    <n v="8"/>
    <x v="1"/>
    <s v="40400315"/>
    <x v="16"/>
    <n v="0"/>
    <n v="1.2413719999999999"/>
    <n v="0"/>
    <n v="0"/>
    <n v="0"/>
  </r>
  <r>
    <s v="Point Sources"/>
    <s v="Non-tribal"/>
    <n v="8"/>
    <x v="1"/>
    <s v="40400315"/>
    <x v="16"/>
    <n v="0"/>
    <n v="3.5418440000000002"/>
    <n v="0"/>
    <n v="0"/>
    <n v="0"/>
  </r>
  <r>
    <s v="Point Sources"/>
    <s v="Non-tribal"/>
    <n v="8"/>
    <x v="1"/>
    <s v="40400315"/>
    <x v="16"/>
    <n v="0"/>
    <n v="1.5924769999999999"/>
    <n v="0"/>
    <n v="0"/>
    <n v="0"/>
  </r>
  <r>
    <s v="Point Sources"/>
    <s v="Non-tribal"/>
    <n v="8"/>
    <x v="1"/>
    <s v="40400315"/>
    <x v="16"/>
    <n v="0"/>
    <n v="1.4857659999999999"/>
    <n v="0"/>
    <n v="0"/>
    <n v="0"/>
  </r>
  <r>
    <s v="Point Sources"/>
    <s v="Non-tribal"/>
    <n v="8"/>
    <x v="1"/>
    <s v="20200253"/>
    <x v="10"/>
    <n v="1.234227"/>
    <n v="0.74656199999999995"/>
    <n v="1.2334259999999999"/>
    <n v="0"/>
    <n v="0"/>
  </r>
  <r>
    <s v="Point Sources"/>
    <s v="Non-tribal"/>
    <n v="8"/>
    <x v="1"/>
    <s v="40400315"/>
    <x v="16"/>
    <n v="0"/>
    <n v="1.376563"/>
    <n v="0"/>
    <n v="0"/>
    <n v="0"/>
  </r>
  <r>
    <s v="Point Sources"/>
    <s v="Non-tribal"/>
    <n v="8"/>
    <x v="1"/>
    <s v="40400315"/>
    <x v="16"/>
    <n v="0"/>
    <n v="0.16536200000000001"/>
    <n v="0"/>
    <n v="0"/>
    <n v="0"/>
  </r>
  <r>
    <s v="Point Sources"/>
    <s v="Non-tribal"/>
    <n v="8"/>
    <x v="1"/>
    <s v="40400315"/>
    <x v="16"/>
    <n v="0"/>
    <n v="0.18645500000000001"/>
    <n v="0"/>
    <n v="0"/>
    <n v="0"/>
  </r>
  <r>
    <s v="Point Sources"/>
    <s v="Non-tribal"/>
    <n v="8"/>
    <x v="1"/>
    <s v="40400315"/>
    <x v="16"/>
    <n v="0"/>
    <n v="1.9938670000000001"/>
    <n v="0"/>
    <n v="0"/>
    <n v="0"/>
  </r>
  <r>
    <s v="Point Sources"/>
    <s v="Non-tribal"/>
    <n v="8"/>
    <x v="1"/>
    <s v="40400315"/>
    <x v="16"/>
    <n v="0"/>
    <n v="1.132703"/>
    <n v="0"/>
    <n v="0"/>
    <n v="0"/>
  </r>
  <r>
    <s v="Point Sources"/>
    <s v="Non-tribal"/>
    <n v="8"/>
    <x v="1"/>
    <s v="40400315"/>
    <x v="16"/>
    <n v="0"/>
    <n v="2.5623990000000001"/>
    <n v="0"/>
    <n v="0"/>
    <n v="0"/>
  </r>
  <r>
    <s v="Point Sources"/>
    <s v="Non-tribal"/>
    <n v="8"/>
    <x v="1"/>
    <s v="40400315"/>
    <x v="16"/>
    <n v="0"/>
    <n v="0.37408000000000002"/>
    <n v="0"/>
    <n v="0"/>
    <n v="0"/>
  </r>
  <r>
    <s v="Point Sources"/>
    <s v="Non-tribal"/>
    <n v="8"/>
    <x v="1"/>
    <s v="40400315"/>
    <x v="16"/>
    <n v="0"/>
    <n v="1.263355"/>
    <n v="0"/>
    <n v="0"/>
    <n v="0"/>
  </r>
  <r>
    <s v="Point Sources"/>
    <s v="Non-tribal"/>
    <n v="8"/>
    <x v="1"/>
    <s v="40400315"/>
    <x v="16"/>
    <n v="0"/>
    <n v="0.18262800000000001"/>
    <n v="0"/>
    <n v="0"/>
    <n v="0"/>
  </r>
  <r>
    <s v="Point Sources"/>
    <s v="Non-tribal"/>
    <n v="8"/>
    <x v="1"/>
    <s v="40400315"/>
    <x v="16"/>
    <n v="0"/>
    <n v="1.5374749999999999"/>
    <n v="0"/>
    <n v="0"/>
    <n v="0"/>
  </r>
  <r>
    <s v="Point Sources"/>
    <s v="Non-tribal"/>
    <n v="8"/>
    <x v="1"/>
    <s v="40600132"/>
    <x v="15"/>
    <n v="0"/>
    <n v="2.3102420000000001"/>
    <n v="0"/>
    <n v="0"/>
    <n v="0"/>
  </r>
  <r>
    <s v="Point Sources"/>
    <s v="Non-tribal"/>
    <n v="8"/>
    <x v="1"/>
    <s v="40400315"/>
    <x v="16"/>
    <n v="0"/>
    <n v="1.215967"/>
    <n v="0"/>
    <n v="0"/>
    <n v="0"/>
  </r>
  <r>
    <s v="Point Sources"/>
    <s v="Non-tribal"/>
    <n v="8"/>
    <x v="1"/>
    <s v="40400315"/>
    <x v="16"/>
    <n v="0"/>
    <n v="0.22752800000000001"/>
    <n v="0"/>
    <n v="0"/>
    <n v="0"/>
  </r>
  <r>
    <s v="Point Sources"/>
    <s v="Non-tribal"/>
    <n v="8"/>
    <x v="1"/>
    <s v="40400315"/>
    <x v="16"/>
    <n v="0"/>
    <n v="0.13021099999999999"/>
    <n v="0"/>
    <n v="0"/>
    <n v="0"/>
  </r>
  <r>
    <s v="Point Sources"/>
    <s v="Non-tribal"/>
    <n v="8"/>
    <x v="1"/>
    <s v="40400315"/>
    <x v="16"/>
    <n v="0"/>
    <n v="2.5024130000000002"/>
    <n v="0"/>
    <n v="0"/>
    <n v="0"/>
  </r>
  <r>
    <s v="Point Sources"/>
    <s v="Non-tribal"/>
    <n v="8"/>
    <x v="1"/>
    <s v="40400315"/>
    <x v="16"/>
    <n v="0"/>
    <n v="1.1177950000000001"/>
    <n v="0"/>
    <n v="0"/>
    <n v="0"/>
  </r>
  <r>
    <s v="Point Sources"/>
    <s v="Non-tribal"/>
    <n v="8"/>
    <x v="1"/>
    <s v="40400315"/>
    <x v="16"/>
    <n v="0"/>
    <n v="1.806967"/>
    <n v="0"/>
    <n v="0"/>
    <n v="0"/>
  </r>
  <r>
    <s v="Point Sources"/>
    <s v="Non-tribal"/>
    <n v="8"/>
    <x v="1"/>
    <s v="40400315"/>
    <x v="16"/>
    <n v="0"/>
    <n v="9.5785999999999996E-2"/>
    <n v="0"/>
    <n v="0"/>
    <n v="0"/>
  </r>
  <r>
    <s v="Point Sources"/>
    <s v="Non-tribal"/>
    <n v="8"/>
    <x v="1"/>
    <s v="40400315"/>
    <x v="16"/>
    <n v="0"/>
    <n v="0.89088999999999996"/>
    <n v="0"/>
    <n v="0"/>
    <n v="0"/>
  </r>
  <r>
    <s v="Point Sources"/>
    <s v="Non-tribal"/>
    <n v="8"/>
    <x v="1"/>
    <s v="40400315"/>
    <x v="16"/>
    <n v="0"/>
    <n v="0.83827300000000005"/>
    <n v="0"/>
    <n v="0"/>
    <n v="0"/>
  </r>
  <r>
    <s v="Point Sources"/>
    <s v="Non-tribal"/>
    <n v="8"/>
    <x v="1"/>
    <s v="40400315"/>
    <x v="16"/>
    <n v="0"/>
    <n v="3.978389"/>
    <n v="0"/>
    <n v="0"/>
    <n v="0"/>
  </r>
  <r>
    <s v="Point Sources"/>
    <s v="Non-tribal"/>
    <n v="8"/>
    <x v="1"/>
    <s v="40400315"/>
    <x v="16"/>
    <n v="0"/>
    <n v="1.4500770000000001"/>
    <n v="0"/>
    <n v="0"/>
    <n v="0"/>
  </r>
  <r>
    <s v="Point Sources"/>
    <s v="Non-tribal"/>
    <n v="8"/>
    <x v="1"/>
    <s v="40400315"/>
    <x v="16"/>
    <n v="0"/>
    <n v="0.91242800000000002"/>
    <n v="0"/>
    <n v="0"/>
    <n v="0"/>
  </r>
  <r>
    <s v="Point Sources"/>
    <s v="Non-tribal"/>
    <n v="8"/>
    <x v="1"/>
    <s v="40400315"/>
    <x v="16"/>
    <n v="0"/>
    <n v="0.78044100000000005"/>
    <n v="0"/>
    <n v="0"/>
    <n v="0"/>
  </r>
  <r>
    <s v="Point Sources"/>
    <s v="Non-tribal"/>
    <n v="8"/>
    <x v="1"/>
    <s v="40400315"/>
    <x v="16"/>
    <n v="0"/>
    <n v="1.8080350000000001"/>
    <n v="0"/>
    <n v="0"/>
    <n v="0"/>
  </r>
  <r>
    <s v="Point Sources"/>
    <s v="Non-tribal"/>
    <n v="8"/>
    <x v="1"/>
    <s v="40400315"/>
    <x v="16"/>
    <n v="0"/>
    <n v="2.161098"/>
    <n v="0"/>
    <n v="0"/>
    <n v="0"/>
  </r>
  <r>
    <s v="Point Sources"/>
    <s v="Non-tribal"/>
    <n v="8"/>
    <x v="1"/>
    <s v="40400315"/>
    <x v="16"/>
    <n v="0"/>
    <n v="3.4746489999999999"/>
    <n v="0"/>
    <n v="0"/>
    <n v="0"/>
  </r>
  <r>
    <s v="Point Sources"/>
    <s v="Non-tribal"/>
    <n v="8"/>
    <x v="1"/>
    <s v="40400315"/>
    <x v="16"/>
    <n v="0"/>
    <n v="1.685927"/>
    <n v="0"/>
    <n v="0"/>
    <n v="0"/>
  </r>
  <r>
    <s v="Point Sources"/>
    <s v="Non-tribal"/>
    <n v="8"/>
    <x v="1"/>
    <s v="40400315"/>
    <x v="16"/>
    <n v="0"/>
    <n v="2.6975009999999999"/>
    <n v="0"/>
    <n v="0"/>
    <n v="0"/>
  </r>
  <r>
    <s v="Point Sources"/>
    <s v="Non-tribal"/>
    <n v="8"/>
    <x v="1"/>
    <s v="40400315"/>
    <x v="16"/>
    <n v="0"/>
    <n v="1.3475619999999999"/>
    <n v="0"/>
    <n v="0"/>
    <n v="0"/>
  </r>
  <r>
    <s v="Point Sources"/>
    <s v="Non-tribal"/>
    <n v="8"/>
    <x v="1"/>
    <s v="31000503"/>
    <x v="17"/>
    <n v="0"/>
    <n v="0.30386299999999999"/>
    <n v="0"/>
    <n v="0"/>
    <n v="0"/>
  </r>
  <r>
    <s v="Point Sources"/>
    <s v="Non-tribal"/>
    <n v="8"/>
    <x v="1"/>
    <s v="31000503"/>
    <x v="17"/>
    <n v="0"/>
    <n v="17.673300000000001"/>
    <n v="0"/>
    <n v="0"/>
    <n v="0"/>
  </r>
  <r>
    <s v="Point Sources"/>
    <s v="Non-tribal"/>
    <n v="8"/>
    <x v="1"/>
    <s v="31000504"/>
    <x v="17"/>
    <n v="0"/>
    <n v="132.65924999999999"/>
    <n v="0"/>
    <n v="0"/>
    <n v="0"/>
  </r>
  <r>
    <s v="Point Sources"/>
    <s v="Non-tribal"/>
    <n v="8"/>
    <x v="1"/>
    <s v="31000501"/>
    <x v="17"/>
    <n v="0"/>
    <n v="2.1927379999999999"/>
    <n v="0"/>
    <n v="0"/>
    <n v="0"/>
  </r>
  <r>
    <s v="Point Sources"/>
    <s v="Non-tribal"/>
    <n v="8"/>
    <x v="1"/>
    <s v="31000504"/>
    <x v="17"/>
    <n v="0"/>
    <n v="29.291250000000002"/>
    <n v="0"/>
    <n v="0"/>
    <n v="0"/>
  </r>
  <r>
    <s v="Point Sources"/>
    <s v="Non-tribal"/>
    <n v="8"/>
    <x v="1"/>
    <s v="31000501"/>
    <x v="17"/>
    <n v="0"/>
    <n v="23.679375"/>
    <n v="0"/>
    <n v="0"/>
    <n v="0"/>
  </r>
  <r>
    <s v="Point Sources"/>
    <s v="Non-tribal"/>
    <n v="8"/>
    <x v="1"/>
    <s v="40400315"/>
    <x v="16"/>
    <n v="0"/>
    <n v="10.40377"/>
    <n v="0"/>
    <n v="0"/>
    <n v="0"/>
  </r>
  <r>
    <s v="Point Sources"/>
    <s v="Non-tribal"/>
    <n v="8"/>
    <x v="1"/>
    <s v="40400315"/>
    <x v="16"/>
    <n v="0"/>
    <n v="1.6844140000000001"/>
    <n v="0"/>
    <n v="0"/>
    <n v="0"/>
  </r>
  <r>
    <s v="Point Sources"/>
    <s v="Non-tribal"/>
    <n v="8"/>
    <x v="1"/>
    <s v="40400315"/>
    <x v="16"/>
    <n v="0"/>
    <n v="1.101375"/>
    <n v="0"/>
    <n v="0"/>
    <n v="0"/>
  </r>
  <r>
    <s v="Point Sources"/>
    <s v="Non-tribal"/>
    <n v="8"/>
    <x v="1"/>
    <s v="40400315"/>
    <x v="16"/>
    <n v="0"/>
    <n v="0.10829999999999999"/>
    <n v="0"/>
    <n v="0"/>
    <n v="0"/>
  </r>
  <r>
    <s v="Point Sources"/>
    <s v="Non-tribal"/>
    <n v="8"/>
    <x v="1"/>
    <s v="40400315"/>
    <x v="16"/>
    <n v="0"/>
    <n v="2.2678120000000002"/>
    <n v="0"/>
    <n v="0"/>
    <n v="0"/>
  </r>
  <r>
    <s v="Point Sources"/>
    <s v="Non-tribal"/>
    <n v="8"/>
    <x v="1"/>
    <s v="40400315"/>
    <x v="16"/>
    <n v="0"/>
    <n v="0.18374499999999999"/>
    <n v="0"/>
    <n v="0"/>
    <n v="0"/>
  </r>
  <r>
    <s v="Point Sources"/>
    <s v="Non-tribal"/>
    <n v="8"/>
    <x v="1"/>
    <s v="40400315"/>
    <x v="16"/>
    <n v="0"/>
    <n v="1.484618"/>
    <n v="0"/>
    <n v="0"/>
    <n v="0"/>
  </r>
  <r>
    <s v="Point Sources"/>
    <s v="Non-tribal"/>
    <n v="8"/>
    <x v="1"/>
    <s v="40400315"/>
    <x v="16"/>
    <n v="0"/>
    <n v="1.5644420000000001"/>
    <n v="0"/>
    <n v="0"/>
    <n v="0"/>
  </r>
  <r>
    <s v="Point Sources"/>
    <s v="Non-tribal"/>
    <n v="8"/>
    <x v="1"/>
    <s v="40400315"/>
    <x v="16"/>
    <n v="0"/>
    <n v="0.90290899999999996"/>
    <n v="0"/>
    <n v="0"/>
    <n v="0"/>
  </r>
  <r>
    <s v="Point Sources"/>
    <s v="Non-tribal"/>
    <n v="8"/>
    <x v="1"/>
    <s v="40400315"/>
    <x v="16"/>
    <n v="0"/>
    <n v="0.28266799999999997"/>
    <n v="0"/>
    <n v="0"/>
    <n v="0"/>
  </r>
  <r>
    <s v="Point Sources"/>
    <s v="Non-tribal"/>
    <n v="8"/>
    <x v="1"/>
    <s v="40400315"/>
    <x v="16"/>
    <n v="0"/>
    <n v="0.116025"/>
    <n v="0"/>
    <n v="0"/>
    <n v="0"/>
  </r>
  <r>
    <s v="Point Sources"/>
    <s v="Non-tribal"/>
    <n v="8"/>
    <x v="1"/>
    <s v="31000304"/>
    <x v="12"/>
    <n v="0"/>
    <n v="14.7"/>
    <n v="0"/>
    <n v="0"/>
    <n v="0"/>
  </r>
  <r>
    <s v="Point Sources"/>
    <s v="Non-tribal"/>
    <n v="8"/>
    <x v="1"/>
    <s v="40400315"/>
    <x v="16"/>
    <n v="0"/>
    <n v="18.508172999999999"/>
    <n v="0"/>
    <n v="0"/>
    <n v="0"/>
  </r>
  <r>
    <s v="Point Sources"/>
    <s v="Non-tribal"/>
    <n v="8"/>
    <x v="1"/>
    <s v="40600132"/>
    <x v="15"/>
    <n v="0"/>
    <n v="4.5464929999999999"/>
    <n v="0"/>
    <n v="0"/>
    <n v="0"/>
  </r>
  <r>
    <s v="Point Sources"/>
    <s v="Non-tribal"/>
    <n v="8"/>
    <x v="1"/>
    <s v="40600132"/>
    <x v="15"/>
    <n v="0"/>
    <n v="6.6307679999999998"/>
    <n v="0"/>
    <n v="0"/>
    <n v="0"/>
  </r>
  <r>
    <s v="Point Sources"/>
    <s v="Non-tribal"/>
    <n v="8"/>
    <x v="1"/>
    <s v="40400315"/>
    <x v="16"/>
    <n v="0"/>
    <n v="1.0565990000000001"/>
    <n v="0"/>
    <n v="0"/>
    <n v="0"/>
  </r>
  <r>
    <s v="Point Sources"/>
    <s v="Non-tribal"/>
    <n v="8"/>
    <x v="1"/>
    <s v="20200254"/>
    <x v="10"/>
    <n v="8.2080160000000006"/>
    <n v="2.5444810000000002"/>
    <n v="6.6484959999999997"/>
    <n v="0"/>
    <n v="0"/>
  </r>
  <r>
    <s v="Point Sources"/>
    <s v="Non-tribal"/>
    <n v="8"/>
    <x v="1"/>
    <s v="40400315"/>
    <x v="16"/>
    <n v="0"/>
    <n v="0.89881999999999995"/>
    <n v="0"/>
    <n v="0"/>
    <n v="0"/>
  </r>
  <r>
    <s v="Point Sources"/>
    <s v="Non-tribal"/>
    <n v="8"/>
    <x v="1"/>
    <s v="40400315"/>
    <x v="16"/>
    <n v="0"/>
    <n v="0.77198599999999995"/>
    <n v="0"/>
    <n v="0"/>
    <n v="0"/>
  </r>
  <r>
    <s v="Point Sources"/>
    <s v="Non-tribal"/>
    <n v="8"/>
    <x v="1"/>
    <s v="40400315"/>
    <x v="16"/>
    <n v="0"/>
    <n v="0.435726"/>
    <n v="0"/>
    <n v="0"/>
    <n v="0"/>
  </r>
  <r>
    <s v="Point Sources"/>
    <s v="Non-tribal"/>
    <n v="8"/>
    <x v="1"/>
    <s v="40400315"/>
    <x v="16"/>
    <n v="0"/>
    <n v="0.87868800000000002"/>
    <n v="0"/>
    <n v="0"/>
    <n v="0"/>
  </r>
  <r>
    <s v="Point Sources"/>
    <s v="Non-tribal"/>
    <n v="8"/>
    <x v="1"/>
    <s v="31000227"/>
    <x v="12"/>
    <n v="0"/>
    <n v="3.8533089999999999"/>
    <n v="0"/>
    <n v="0"/>
    <n v="0"/>
  </r>
  <r>
    <s v="Point Sources"/>
    <s v="Non-tribal"/>
    <n v="8"/>
    <x v="1"/>
    <s v="40400315"/>
    <x v="16"/>
    <n v="0"/>
    <n v="0.466364"/>
    <n v="0"/>
    <n v="0"/>
    <n v="0"/>
  </r>
  <r>
    <s v="Point Sources"/>
    <s v="Non-tribal"/>
    <n v="8"/>
    <x v="1"/>
    <s v="20200253"/>
    <x v="10"/>
    <n v="3.6414930000000001"/>
    <n v="0.209728"/>
    <n v="3.3927879999999999"/>
    <n v="0"/>
    <n v="0"/>
  </r>
  <r>
    <s v="Point Sources"/>
    <s v="Non-tribal"/>
    <n v="8"/>
    <x v="1"/>
    <s v="20200253"/>
    <x v="10"/>
    <n v="3.6414930000000001"/>
    <n v="0.209728"/>
    <n v="3.3927879999999999"/>
    <n v="0"/>
    <n v="0"/>
  </r>
  <r>
    <s v="Point Sources"/>
    <s v="Non-tribal"/>
    <n v="8"/>
    <x v="1"/>
    <s v="20200253"/>
    <x v="10"/>
    <n v="7.2829860000000002"/>
    <n v="0.419456"/>
    <n v="6.7855759999999998"/>
    <n v="0"/>
    <n v="0"/>
  </r>
  <r>
    <s v="Point Sources"/>
    <s v="Non-tribal"/>
    <n v="8"/>
    <x v="1"/>
    <s v="31000227"/>
    <x v="12"/>
    <n v="0"/>
    <n v="9.0604030000000009"/>
    <n v="0"/>
    <n v="0"/>
    <n v="0"/>
  </r>
  <r>
    <s v="Point Sources"/>
    <s v="Non-tribal"/>
    <n v="8"/>
    <x v="1"/>
    <s v="40600132"/>
    <x v="15"/>
    <n v="0"/>
    <n v="9.8993990000000007"/>
    <n v="0"/>
    <n v="0"/>
    <n v="0"/>
  </r>
  <r>
    <s v="Point Sources"/>
    <s v="Non-tribal"/>
    <n v="8"/>
    <x v="1"/>
    <s v="31000227"/>
    <x v="12"/>
    <n v="0"/>
    <n v="9.5854110000000006"/>
    <n v="0"/>
    <n v="0"/>
    <n v="0"/>
  </r>
  <r>
    <s v="Point Sources"/>
    <s v="Non-tribal"/>
    <n v="8"/>
    <x v="1"/>
    <s v="40400315"/>
    <x v="16"/>
    <n v="0"/>
    <n v="0.86855099999999996"/>
    <n v="0"/>
    <n v="0"/>
    <n v="0"/>
  </r>
  <r>
    <s v="Point Sources"/>
    <s v="Non-tribal"/>
    <n v="8"/>
    <x v="1"/>
    <s v="31000227"/>
    <x v="12"/>
    <n v="0"/>
    <n v="4.9000000000000004"/>
    <n v="0"/>
    <n v="0"/>
    <n v="0"/>
  </r>
  <r>
    <s v="Point Sources"/>
    <s v="Non-tribal"/>
    <n v="8"/>
    <x v="1"/>
    <s v="40400315"/>
    <x v="16"/>
    <n v="0"/>
    <n v="0.46133099999999999"/>
    <n v="0"/>
    <n v="0"/>
    <n v="0"/>
  </r>
  <r>
    <s v="Point Sources"/>
    <s v="Non-tribal"/>
    <n v="8"/>
    <x v="1"/>
    <s v="40400315"/>
    <x v="16"/>
    <n v="0"/>
    <n v="12.869044000000001"/>
    <n v="0"/>
    <n v="0"/>
    <n v="0"/>
  </r>
  <r>
    <s v="Point Sources"/>
    <s v="Non-tribal"/>
    <n v="8"/>
    <x v="1"/>
    <s v="40400315"/>
    <x v="16"/>
    <n v="0"/>
    <n v="1.378517"/>
    <n v="0"/>
    <n v="0"/>
    <n v="0"/>
  </r>
  <r>
    <s v="Point Sources"/>
    <s v="Non-tribal"/>
    <n v="8"/>
    <x v="1"/>
    <s v="40400315"/>
    <x v="16"/>
    <n v="0"/>
    <n v="1.150903"/>
    <n v="0"/>
    <n v="0"/>
    <n v="0"/>
  </r>
  <r>
    <s v="Point Sources"/>
    <s v="Non-tribal"/>
    <n v="8"/>
    <x v="1"/>
    <s v="40400315"/>
    <x v="16"/>
    <n v="0"/>
    <n v="1.8"/>
    <n v="0"/>
    <n v="0"/>
    <n v="0"/>
  </r>
  <r>
    <s v="Point Sources"/>
    <s v="Non-tribal"/>
    <n v="8"/>
    <x v="1"/>
    <s v="40400315"/>
    <x v="16"/>
    <n v="0"/>
    <n v="3.9158219999999999"/>
    <n v="0"/>
    <n v="0"/>
    <n v="0"/>
  </r>
  <r>
    <s v="Point Sources"/>
    <s v="Non-tribal"/>
    <n v="8"/>
    <x v="1"/>
    <s v="40400315"/>
    <x v="16"/>
    <n v="0"/>
    <n v="4.0112300000000003"/>
    <n v="0"/>
    <n v="0"/>
    <n v="0"/>
  </r>
  <r>
    <s v="Point Sources"/>
    <s v="Non-tribal"/>
    <n v="8"/>
    <x v="1"/>
    <s v="40400315"/>
    <x v="16"/>
    <n v="0"/>
    <n v="1.7399500000000001"/>
    <n v="0"/>
    <n v="0"/>
    <n v="0"/>
  </r>
  <r>
    <s v="Point Sources"/>
    <s v="Non-tribal"/>
    <n v="8"/>
    <x v="1"/>
    <s v="40400315"/>
    <x v="16"/>
    <n v="0"/>
    <n v="2.9783849999999998"/>
    <n v="0"/>
    <n v="0"/>
    <n v="0"/>
  </r>
  <r>
    <s v="Point Sources"/>
    <s v="Non-tribal"/>
    <n v="8"/>
    <x v="1"/>
    <s v="40400315"/>
    <x v="16"/>
    <n v="0"/>
    <n v="2.2682030000000002"/>
    <n v="0"/>
    <n v="0"/>
    <n v="0"/>
  </r>
  <r>
    <s v="Point Sources"/>
    <s v="Non-tribal"/>
    <n v="8"/>
    <x v="1"/>
    <s v="40400315"/>
    <x v="16"/>
    <n v="0"/>
    <n v="1.4953780000000001"/>
    <n v="0"/>
    <n v="0"/>
    <n v="0"/>
  </r>
  <r>
    <s v="Point Sources"/>
    <s v="Non-tribal"/>
    <n v="8"/>
    <x v="1"/>
    <s v="40400315"/>
    <x v="16"/>
    <n v="0"/>
    <n v="3.236129"/>
    <n v="0"/>
    <n v="0"/>
    <n v="0"/>
  </r>
  <r>
    <s v="Point Sources"/>
    <s v="Non-tribal"/>
    <n v="8"/>
    <x v="1"/>
    <s v="40400315"/>
    <x v="16"/>
    <n v="0"/>
    <n v="1.428717"/>
    <n v="0"/>
    <n v="0"/>
    <n v="0"/>
  </r>
  <r>
    <s v="Point Sources"/>
    <s v="Non-tribal"/>
    <n v="8"/>
    <x v="1"/>
    <s v="40400315"/>
    <x v="16"/>
    <n v="0"/>
    <n v="3.008378"/>
    <n v="0"/>
    <n v="0"/>
    <n v="0"/>
  </r>
  <r>
    <s v="Point Sources"/>
    <s v="Non-tribal"/>
    <n v="8"/>
    <x v="1"/>
    <s v="40400315"/>
    <x v="16"/>
    <n v="0"/>
    <n v="1.0960350000000001"/>
    <n v="0"/>
    <n v="0"/>
    <n v="0"/>
  </r>
  <r>
    <s v="Point Sources"/>
    <s v="Non-tribal"/>
    <n v="8"/>
    <x v="1"/>
    <s v="40400315"/>
    <x v="16"/>
    <n v="0"/>
    <n v="0.99635499999999999"/>
    <n v="0"/>
    <n v="0"/>
    <n v="0"/>
  </r>
  <r>
    <s v="Point Sources"/>
    <s v="Non-tribal"/>
    <n v="8"/>
    <x v="1"/>
    <s v="40400315"/>
    <x v="16"/>
    <n v="0"/>
    <n v="1.1488210000000001"/>
    <n v="0"/>
    <n v="0"/>
    <n v="0"/>
  </r>
  <r>
    <s v="Point Sources"/>
    <s v="Non-tribal"/>
    <n v="8"/>
    <x v="1"/>
    <s v="40400315"/>
    <x v="16"/>
    <n v="0"/>
    <n v="8.7428260000000009"/>
    <n v="0"/>
    <n v="0"/>
    <n v="0"/>
  </r>
  <r>
    <s v="Point Sources"/>
    <s v="Non-tribal"/>
    <n v="8"/>
    <x v="1"/>
    <s v="40400315"/>
    <x v="16"/>
    <n v="0"/>
    <n v="1.538071"/>
    <n v="0"/>
    <n v="0"/>
    <n v="0"/>
  </r>
  <r>
    <s v="Point Sources"/>
    <s v="Non-tribal"/>
    <n v="8"/>
    <x v="1"/>
    <s v="40400315"/>
    <x v="16"/>
    <n v="0"/>
    <n v="0.203543"/>
    <n v="0"/>
    <n v="0"/>
    <n v="0"/>
  </r>
  <r>
    <s v="Point Sources"/>
    <s v="Non-tribal"/>
    <n v="8"/>
    <x v="1"/>
    <s v="40400315"/>
    <x v="16"/>
    <n v="0"/>
    <n v="0.18632199999999999"/>
    <n v="0"/>
    <n v="0"/>
    <n v="0"/>
  </r>
  <r>
    <s v="Point Sources"/>
    <s v="Non-tribal"/>
    <n v="8"/>
    <x v="1"/>
    <s v="40400315"/>
    <x v="16"/>
    <n v="0"/>
    <n v="3.0747719999999998"/>
    <n v="0"/>
    <n v="0"/>
    <n v="0"/>
  </r>
  <r>
    <s v="Point Sources"/>
    <s v="Non-tribal"/>
    <n v="8"/>
    <x v="1"/>
    <s v="40400315"/>
    <x v="16"/>
    <n v="0"/>
    <n v="3.6612819999999999"/>
    <n v="0"/>
    <n v="0"/>
    <n v="0"/>
  </r>
  <r>
    <s v="Point Sources"/>
    <s v="Non-tribal"/>
    <n v="8"/>
    <x v="1"/>
    <s v="40400315"/>
    <x v="16"/>
    <n v="0"/>
    <n v="1.27982"/>
    <n v="0"/>
    <n v="0"/>
    <n v="0"/>
  </r>
  <r>
    <s v="Point Sources"/>
    <s v="Non-tribal"/>
    <n v="8"/>
    <x v="1"/>
    <s v="40400315"/>
    <x v="16"/>
    <n v="0"/>
    <n v="1.1143689999999999"/>
    <n v="0"/>
    <n v="0"/>
    <n v="0"/>
  </r>
  <r>
    <s v="Point Sources"/>
    <s v="Non-tribal"/>
    <n v="8"/>
    <x v="1"/>
    <s v="40400315"/>
    <x v="16"/>
    <n v="0"/>
    <n v="5.7057900000000004"/>
    <n v="0"/>
    <n v="0"/>
    <n v="0"/>
  </r>
  <r>
    <s v="Point Sources"/>
    <s v="Non-tribal"/>
    <n v="8"/>
    <x v="1"/>
    <s v="40400315"/>
    <x v="16"/>
    <n v="0"/>
    <n v="2.5174539999999999"/>
    <n v="0"/>
    <n v="0"/>
    <n v="0"/>
  </r>
  <r>
    <s v="Point Sources"/>
    <s v="Non-tribal"/>
    <n v="8"/>
    <x v="1"/>
    <s v="40400315"/>
    <x v="16"/>
    <n v="0"/>
    <n v="0.94179800000000002"/>
    <n v="0"/>
    <n v="0"/>
    <n v="0"/>
  </r>
  <r>
    <s v="Point Sources"/>
    <s v="Non-tribal"/>
    <n v="8"/>
    <x v="1"/>
    <s v="40400315"/>
    <x v="16"/>
    <n v="0"/>
    <n v="0.48727500000000001"/>
    <n v="0"/>
    <n v="0"/>
    <n v="0"/>
  </r>
  <r>
    <s v="Point Sources"/>
    <s v="Non-tribal"/>
    <n v="8"/>
    <x v="1"/>
    <s v="40400315"/>
    <x v="16"/>
    <n v="0"/>
    <n v="8.7750439999999994"/>
    <n v="0"/>
    <n v="0"/>
    <n v="0"/>
  </r>
  <r>
    <s v="Point Sources"/>
    <s v="Non-tribal"/>
    <n v="8"/>
    <x v="1"/>
    <s v="40400315"/>
    <x v="16"/>
    <n v="0"/>
    <n v="8.6337119999999992"/>
    <n v="0"/>
    <n v="0"/>
    <n v="0"/>
  </r>
  <r>
    <s v="Point Sources"/>
    <s v="Non-tribal"/>
    <n v="8"/>
    <x v="1"/>
    <s v="40400315"/>
    <x v="16"/>
    <n v="0"/>
    <n v="4.2840000000000003E-2"/>
    <n v="0"/>
    <n v="0"/>
    <n v="0"/>
  </r>
  <r>
    <s v="Point Sources"/>
    <s v="Non-tribal"/>
    <n v="8"/>
    <x v="1"/>
    <s v="40400315"/>
    <x v="16"/>
    <n v="0"/>
    <n v="2.849958"/>
    <n v="0"/>
    <n v="0"/>
    <n v="0"/>
  </r>
  <r>
    <s v="Point Sources"/>
    <s v="Non-tribal"/>
    <n v="8"/>
    <x v="1"/>
    <s v="40400315"/>
    <x v="16"/>
    <n v="0"/>
    <n v="3.5832290000000002"/>
    <n v="0"/>
    <n v="0"/>
    <n v="0"/>
  </r>
  <r>
    <s v="Point Sources"/>
    <s v="Non-tribal"/>
    <n v="8"/>
    <x v="1"/>
    <s v="20200253"/>
    <x v="10"/>
    <n v="6.4260120000000001"/>
    <n v="4.6845739999999996"/>
    <n v="13.38448"/>
    <n v="0"/>
    <n v="0"/>
  </r>
  <r>
    <s v="Point Sources"/>
    <s v="Non-tribal"/>
    <n v="8"/>
    <x v="1"/>
    <s v="20200253"/>
    <x v="10"/>
    <n v="6.69224"/>
    <n v="4.6845739999999996"/>
    <n v="13.384541"/>
    <n v="0"/>
    <n v="0"/>
  </r>
  <r>
    <s v="Point Sources"/>
    <s v="Non-tribal"/>
    <n v="8"/>
    <x v="1"/>
    <s v="31088801"/>
    <x v="13"/>
    <n v="0"/>
    <n v="11.8"/>
    <n v="0"/>
    <n v="0"/>
    <n v="0"/>
  </r>
  <r>
    <s v="Point Sources"/>
    <s v="Non-tribal"/>
    <n v="8"/>
    <x v="1"/>
    <s v="20200253"/>
    <x v="10"/>
    <n v="13.38448"/>
    <n v="9.3691479999999991"/>
    <n v="26.784480000000002"/>
    <n v="0"/>
    <n v="0"/>
  </r>
  <r>
    <s v="Point Sources"/>
    <s v="Non-tribal"/>
    <n v="8"/>
    <x v="1"/>
    <s v="40400315"/>
    <x v="16"/>
    <n v="0"/>
    <n v="5.7434370000000001"/>
    <n v="0"/>
    <n v="0"/>
    <n v="0"/>
  </r>
  <r>
    <s v="Point Sources"/>
    <s v="Non-tribal"/>
    <n v="8"/>
    <x v="1"/>
    <s v="40400315"/>
    <x v="16"/>
    <n v="0"/>
    <n v="9.8920829999999995"/>
    <n v="0"/>
    <n v="0"/>
    <n v="0"/>
  </r>
  <r>
    <s v="Point Sources"/>
    <s v="Non-tribal"/>
    <n v="8"/>
    <x v="1"/>
    <s v="40400315"/>
    <x v="16"/>
    <n v="0"/>
    <n v="13.412478"/>
    <n v="0"/>
    <n v="0"/>
    <n v="0"/>
  </r>
  <r>
    <s v="Point Sources"/>
    <s v="Non-tribal"/>
    <n v="8"/>
    <x v="1"/>
    <s v="40400315"/>
    <x v="16"/>
    <n v="0"/>
    <n v="5.6881680000000001"/>
    <n v="0"/>
    <n v="0"/>
    <n v="0"/>
  </r>
  <r>
    <s v="Point Sources"/>
    <s v="Non-tribal"/>
    <n v="8"/>
    <x v="1"/>
    <s v="20200253"/>
    <x v="10"/>
    <n v="7.3517960000000002"/>
    <n v="0.24104300000000001"/>
    <n v="8.3115129999999997"/>
    <n v="0"/>
    <n v="0"/>
  </r>
  <r>
    <s v="Point Sources"/>
    <s v="Non-tribal"/>
    <n v="8"/>
    <x v="1"/>
    <s v="40600132"/>
    <x v="15"/>
    <n v="0"/>
    <n v="2.1177540000000001"/>
    <n v="0"/>
    <n v="0"/>
    <n v="0"/>
  </r>
  <r>
    <s v="Point Sources"/>
    <s v="Non-tribal"/>
    <n v="8"/>
    <x v="1"/>
    <s v="40400315"/>
    <x v="16"/>
    <n v="0"/>
    <n v="1.3517319999999999"/>
    <n v="0"/>
    <n v="0"/>
    <n v="0"/>
  </r>
  <r>
    <s v="Point Sources"/>
    <s v="Non-tribal"/>
    <n v="8"/>
    <x v="1"/>
    <s v="40400315"/>
    <x v="16"/>
    <n v="0"/>
    <n v="1.940645"/>
    <n v="0"/>
    <n v="0"/>
    <n v="0"/>
  </r>
  <r>
    <s v="Point Sources"/>
    <s v="Non-tribal"/>
    <n v="8"/>
    <x v="1"/>
    <s v="40400315"/>
    <x v="16"/>
    <n v="0"/>
    <n v="0.99485100000000004"/>
    <n v="0"/>
    <n v="0"/>
    <n v="0"/>
  </r>
  <r>
    <s v="Point Sources"/>
    <s v="Non-tribal"/>
    <n v="8"/>
    <x v="1"/>
    <s v="40400315"/>
    <x v="16"/>
    <n v="0"/>
    <n v="2.2250000000000001"/>
    <n v="0"/>
    <n v="0"/>
    <n v="0"/>
  </r>
  <r>
    <s v="Point Sources"/>
    <s v="Non-tribal"/>
    <n v="8"/>
    <x v="1"/>
    <s v="40400315"/>
    <x v="16"/>
    <n v="0"/>
    <n v="2.7066680000000001"/>
    <n v="0"/>
    <n v="0"/>
    <n v="0"/>
  </r>
  <r>
    <s v="Point Sources"/>
    <s v="Non-tribal"/>
    <n v="8"/>
    <x v="1"/>
    <s v="40400315"/>
    <x v="16"/>
    <n v="0"/>
    <n v="1.1172569999999999"/>
    <n v="0"/>
    <n v="0"/>
    <n v="0"/>
  </r>
  <r>
    <s v="Point Sources"/>
    <s v="Non-tribal"/>
    <n v="8"/>
    <x v="1"/>
    <s v="40600132"/>
    <x v="15"/>
    <n v="0"/>
    <n v="2.8723049999999999"/>
    <n v="0"/>
    <n v="0"/>
    <n v="0"/>
  </r>
  <r>
    <s v="Point Sources"/>
    <s v="Non-tribal"/>
    <n v="8"/>
    <x v="1"/>
    <s v="40400315"/>
    <x v="16"/>
    <n v="0"/>
    <n v="0.94304399999999999"/>
    <n v="0"/>
    <n v="0"/>
    <n v="0"/>
  </r>
  <r>
    <s v="Point Sources"/>
    <s v="Non-tribal"/>
    <n v="8"/>
    <x v="1"/>
    <s v="40400315"/>
    <x v="16"/>
    <n v="0"/>
    <n v="1.2940069999999999"/>
    <n v="0"/>
    <n v="0"/>
    <n v="0"/>
  </r>
  <r>
    <s v="Point Sources"/>
    <s v="Non-tribal"/>
    <n v="8"/>
    <x v="1"/>
    <s v="40400315"/>
    <x v="16"/>
    <n v="0"/>
    <n v="2.6042510000000001"/>
    <n v="0"/>
    <n v="0"/>
    <n v="0"/>
  </r>
  <r>
    <s v="Point Sources"/>
    <s v="Non-tribal"/>
    <n v="8"/>
    <x v="1"/>
    <s v="40600132"/>
    <x v="15"/>
    <n v="0"/>
    <n v="2.3333140000000001"/>
    <n v="0"/>
    <n v="0"/>
    <n v="0"/>
  </r>
  <r>
    <s v="Point Sources"/>
    <s v="Non-tribal"/>
    <n v="8"/>
    <x v="1"/>
    <s v="40400315"/>
    <x v="16"/>
    <n v="0"/>
    <n v="1.4831049999999999"/>
    <n v="0"/>
    <n v="0"/>
    <n v="0"/>
  </r>
  <r>
    <s v="Point Sources"/>
    <s v="Non-tribal"/>
    <n v="8"/>
    <x v="1"/>
    <s v="40400315"/>
    <x v="16"/>
    <n v="0"/>
    <n v="0.195101"/>
    <n v="0"/>
    <n v="0"/>
    <n v="0"/>
  </r>
  <r>
    <s v="Point Sources"/>
    <s v="Non-tribal"/>
    <n v="8"/>
    <x v="1"/>
    <s v="40400315"/>
    <x v="16"/>
    <n v="0"/>
    <n v="0.97045599999999999"/>
    <n v="0"/>
    <n v="0"/>
    <n v="0"/>
  </r>
  <r>
    <s v="Point Sources"/>
    <s v="Non-tribal"/>
    <n v="8"/>
    <x v="1"/>
    <s v="31000205"/>
    <x v="14"/>
    <n v="6.055E-2"/>
    <n v="0.11999899999999999"/>
    <n v="0.32865"/>
    <n v="0"/>
    <n v="0"/>
  </r>
  <r>
    <s v="Point Sources"/>
    <s v="Non-tribal"/>
    <n v="8"/>
    <x v="1"/>
    <s v="40600132"/>
    <x v="15"/>
    <n v="0"/>
    <n v="21.532198000000001"/>
    <n v="0"/>
    <n v="0"/>
    <n v="0"/>
  </r>
  <r>
    <s v="Point Sources"/>
    <s v="Non-tribal"/>
    <n v="8"/>
    <x v="1"/>
    <s v="40400315"/>
    <x v="16"/>
    <n v="0"/>
    <n v="4.2068919999999999"/>
    <n v="0"/>
    <n v="0"/>
    <n v="0"/>
  </r>
  <r>
    <s v="Point Sources"/>
    <s v="Non-tribal"/>
    <n v="8"/>
    <x v="1"/>
    <s v="40400315"/>
    <x v="16"/>
    <n v="0"/>
    <n v="4.6115000000000003E-2"/>
    <n v="0"/>
    <n v="0"/>
    <n v="0"/>
  </r>
  <r>
    <s v="Point Sources"/>
    <s v="Non-tribal"/>
    <n v="8"/>
    <x v="1"/>
    <s v="40400315"/>
    <x v="16"/>
    <n v="0"/>
    <n v="1.266915"/>
    <n v="0"/>
    <n v="0"/>
    <n v="0"/>
  </r>
  <r>
    <s v="Point Sources"/>
    <s v="Non-tribal"/>
    <n v="8"/>
    <x v="1"/>
    <s v="40400315"/>
    <x v="16"/>
    <n v="0"/>
    <n v="0.242814"/>
    <n v="0"/>
    <n v="0"/>
    <n v="0"/>
  </r>
  <r>
    <s v="Point Sources"/>
    <s v="Non-tribal"/>
    <n v="8"/>
    <x v="1"/>
    <s v="40600132"/>
    <x v="15"/>
    <n v="0"/>
    <n v="2.5478960000000002"/>
    <n v="0"/>
    <n v="0"/>
    <n v="0"/>
  </r>
  <r>
    <s v="Point Sources"/>
    <s v="Non-tribal"/>
    <n v="8"/>
    <x v="1"/>
    <s v="40400315"/>
    <x v="16"/>
    <n v="0"/>
    <n v="1.602E-2"/>
    <n v="0"/>
    <n v="0"/>
    <n v="0"/>
  </r>
  <r>
    <s v="Point Sources"/>
    <s v="Non-tribal"/>
    <n v="8"/>
    <x v="1"/>
    <s v="40600132"/>
    <x v="15"/>
    <n v="0"/>
    <n v="7.0717369999999997"/>
    <n v="0"/>
    <n v="0"/>
    <n v="0"/>
  </r>
  <r>
    <s v="Point Sources"/>
    <s v="Non-tribal"/>
    <n v="8"/>
    <x v="1"/>
    <s v="40400315"/>
    <x v="16"/>
    <n v="0"/>
    <n v="6.4079999999999998E-2"/>
    <n v="0"/>
    <n v="0"/>
    <n v="0"/>
  </r>
  <r>
    <s v="Point Sources"/>
    <s v="Non-tribal"/>
    <n v="8"/>
    <x v="1"/>
    <s v="40400315"/>
    <x v="16"/>
    <n v="0"/>
    <n v="0.539331"/>
    <n v="0"/>
    <n v="0"/>
    <n v="0"/>
  </r>
  <r>
    <s v="Point Sources"/>
    <s v="Non-tribal"/>
    <n v="8"/>
    <x v="1"/>
    <s v="40600132"/>
    <x v="15"/>
    <n v="0"/>
    <n v="4.2237220000000004"/>
    <n v="0"/>
    <n v="0"/>
    <n v="0"/>
  </r>
  <r>
    <s v="Point Sources"/>
    <s v="Non-tribal"/>
    <n v="8"/>
    <x v="1"/>
    <s v="40400315"/>
    <x v="16"/>
    <n v="0"/>
    <n v="2.2978019999999999"/>
    <n v="0"/>
    <n v="0"/>
    <n v="0"/>
  </r>
  <r>
    <s v="Point Sources"/>
    <s v="Non-tribal"/>
    <n v="8"/>
    <x v="1"/>
    <s v="40600132"/>
    <x v="15"/>
    <n v="0"/>
    <n v="18.101664"/>
    <n v="0"/>
    <n v="0"/>
    <n v="0"/>
  </r>
  <r>
    <s v="Point Sources"/>
    <s v="Non-tribal"/>
    <n v="8"/>
    <x v="1"/>
    <s v="40400315"/>
    <x v="16"/>
    <n v="0"/>
    <n v="4.2100559999999998"/>
    <n v="0"/>
    <n v="0"/>
    <n v="0"/>
  </r>
  <r>
    <s v="Point Sources"/>
    <s v="Non-tribal"/>
    <n v="8"/>
    <x v="1"/>
    <s v="40400315"/>
    <x v="16"/>
    <n v="0"/>
    <n v="3.4308999999999999E-2"/>
    <n v="0"/>
    <n v="0"/>
    <n v="0"/>
  </r>
  <r>
    <s v="Point Sources"/>
    <s v="Non-tribal"/>
    <n v="8"/>
    <x v="1"/>
    <s v="40400315"/>
    <x v="16"/>
    <n v="0"/>
    <n v="1.239147"/>
    <n v="0"/>
    <n v="0"/>
    <n v="0"/>
  </r>
  <r>
    <s v="Point Sources"/>
    <s v="Non-tribal"/>
    <n v="8"/>
    <x v="1"/>
    <s v="40600132"/>
    <x v="15"/>
    <n v="0"/>
    <n v="2.2447300000000001"/>
    <n v="0"/>
    <n v="0"/>
    <n v="0"/>
  </r>
  <r>
    <s v="Point Sources"/>
    <s v="Non-tribal"/>
    <n v="8"/>
    <x v="1"/>
    <s v="40400315"/>
    <x v="16"/>
    <n v="0"/>
    <n v="3.0859860000000001"/>
    <n v="0"/>
    <n v="0"/>
    <n v="0"/>
  </r>
  <r>
    <s v="Point Sources"/>
    <s v="Non-tribal"/>
    <n v="8"/>
    <x v="1"/>
    <s v="40400315"/>
    <x v="16"/>
    <n v="0"/>
    <n v="2.1979440000000001"/>
    <n v="0"/>
    <n v="0"/>
    <n v="0"/>
  </r>
  <r>
    <s v="Point Sources"/>
    <s v="Non-tribal"/>
    <n v="8"/>
    <x v="1"/>
    <s v="40400315"/>
    <x v="16"/>
    <n v="0"/>
    <n v="0.79423600000000005"/>
    <n v="0"/>
    <n v="0"/>
    <n v="0"/>
  </r>
  <r>
    <s v="Point Sources"/>
    <s v="Non-tribal"/>
    <n v="8"/>
    <x v="1"/>
    <s v="40400315"/>
    <x v="16"/>
    <n v="0"/>
    <n v="0.78808599999999995"/>
    <n v="0"/>
    <n v="0"/>
    <n v="0"/>
  </r>
  <r>
    <s v="Point Sources"/>
    <s v="Non-tribal"/>
    <n v="8"/>
    <x v="1"/>
    <s v="20200253"/>
    <x v="10"/>
    <n v="0.88"/>
    <n v="0.88"/>
    <n v="0.88"/>
    <n v="0"/>
    <n v="0"/>
  </r>
  <r>
    <s v="Point Sources"/>
    <s v="Non-tribal"/>
    <n v="8"/>
    <x v="1"/>
    <s v="40400315"/>
    <x v="16"/>
    <n v="0"/>
    <n v="4.3854749999999996"/>
    <n v="0"/>
    <n v="0"/>
    <n v="0"/>
  </r>
  <r>
    <s v="Point Sources"/>
    <s v="Non-tribal"/>
    <n v="8"/>
    <x v="1"/>
    <s v="40400315"/>
    <x v="16"/>
    <n v="0"/>
    <n v="1.322095"/>
    <n v="0"/>
    <n v="0"/>
    <n v="0"/>
  </r>
  <r>
    <s v="Point Sources"/>
    <s v="Non-tribal"/>
    <n v="8"/>
    <x v="1"/>
    <s v="40400315"/>
    <x v="16"/>
    <n v="0"/>
    <n v="0.319243"/>
    <n v="0"/>
    <n v="0"/>
    <n v="0"/>
  </r>
  <r>
    <s v="Point Sources"/>
    <s v="Non-tribal"/>
    <n v="8"/>
    <x v="1"/>
    <s v="40400315"/>
    <x v="16"/>
    <n v="0"/>
    <n v="1.190731"/>
    <n v="0"/>
    <n v="0"/>
    <n v="0"/>
  </r>
  <r>
    <s v="Point Sources"/>
    <s v="Non-tribal"/>
    <n v="8"/>
    <x v="1"/>
    <s v="40400315"/>
    <x v="16"/>
    <n v="0"/>
    <n v="0.33259300000000003"/>
    <n v="0"/>
    <n v="0"/>
    <n v="0"/>
  </r>
  <r>
    <s v="Point Sources"/>
    <s v="Non-tribal"/>
    <n v="8"/>
    <x v="1"/>
    <s v="40600132"/>
    <x v="15"/>
    <n v="0"/>
    <n v="2.2177769999999999"/>
    <n v="0"/>
    <n v="0"/>
    <n v="0"/>
  </r>
  <r>
    <s v="Point Sources"/>
    <s v="Non-tribal"/>
    <n v="8"/>
    <x v="1"/>
    <s v="40400315"/>
    <x v="16"/>
    <n v="0"/>
    <n v="1.5034099999999999"/>
    <n v="0"/>
    <n v="0"/>
    <n v="0"/>
  </r>
  <r>
    <s v="Point Sources"/>
    <s v="Non-tribal"/>
    <n v="8"/>
    <x v="1"/>
    <s v="40600132"/>
    <x v="15"/>
    <n v="0"/>
    <n v="2.8620139999999998"/>
    <n v="0"/>
    <n v="0"/>
    <n v="0"/>
  </r>
  <r>
    <s v="Point Sources"/>
    <s v="Non-tribal"/>
    <n v="8"/>
    <x v="1"/>
    <s v="40400315"/>
    <x v="16"/>
    <n v="0"/>
    <n v="1.7556320000000001"/>
    <n v="0"/>
    <n v="0"/>
    <n v="0"/>
  </r>
  <r>
    <s v="Point Sources"/>
    <s v="Non-tribal"/>
    <n v="8"/>
    <x v="1"/>
    <s v="40400315"/>
    <x v="16"/>
    <n v="0"/>
    <n v="0.94268799999999997"/>
    <n v="0"/>
    <n v="0"/>
    <n v="0"/>
  </r>
  <r>
    <s v="Point Sources"/>
    <s v="Non-tribal"/>
    <n v="8"/>
    <x v="1"/>
    <s v="31000504"/>
    <x v="17"/>
    <n v="0"/>
    <n v="3.9050660000000001"/>
    <n v="0"/>
    <n v="0"/>
    <n v="0"/>
  </r>
  <r>
    <s v="Point Sources"/>
    <s v="Non-tribal"/>
    <n v="8"/>
    <x v="1"/>
    <s v="40400315"/>
    <x v="16"/>
    <n v="0"/>
    <n v="0.98567099999999996"/>
    <n v="0"/>
    <n v="0"/>
    <n v="0"/>
  </r>
  <r>
    <s v="Point Sources"/>
    <s v="Non-tribal"/>
    <n v="8"/>
    <x v="1"/>
    <s v="20200253"/>
    <x v="10"/>
    <n v="7.31"/>
    <n v="0.24"/>
    <n v="8.27"/>
    <n v="0"/>
    <n v="0"/>
  </r>
  <r>
    <s v="Point Sources"/>
    <s v="Non-tribal"/>
    <n v="8"/>
    <x v="1"/>
    <s v="20200253"/>
    <x v="10"/>
    <n v="7.3168879999999996"/>
    <n v="0.239898"/>
    <n v="8.2720389999999995"/>
    <n v="0"/>
    <n v="0"/>
  </r>
  <r>
    <s v="Point Sources"/>
    <s v="Non-tribal"/>
    <n v="8"/>
    <x v="1"/>
    <s v="20200253"/>
    <x v="10"/>
    <n v="14.642481"/>
    <n v="0.480408"/>
    <n v="16.559663999999998"/>
    <n v="0"/>
    <n v="0"/>
  </r>
  <r>
    <s v="Point Sources"/>
    <s v="Non-tribal"/>
    <n v="8"/>
    <x v="1"/>
    <s v="20200253"/>
    <x v="10"/>
    <n v="1.84"/>
    <n v="3.1"/>
    <n v="0.02"/>
    <n v="0"/>
    <n v="0"/>
  </r>
  <r>
    <s v="Point Sources"/>
    <s v="Non-tribal"/>
    <n v="8"/>
    <x v="1"/>
    <s v="20200253"/>
    <x v="10"/>
    <n v="1.84"/>
    <n v="3.1"/>
    <n v="0.02"/>
    <n v="0"/>
    <n v="0"/>
  </r>
  <r>
    <s v="Point Sources"/>
    <s v="Non-tribal"/>
    <n v="8"/>
    <x v="1"/>
    <s v="20200253"/>
    <x v="10"/>
    <n v="14.626386999999999"/>
    <n v="0.479881"/>
    <n v="16.541463"/>
    <n v="0"/>
    <n v="0"/>
  </r>
  <r>
    <s v="Point Sources"/>
    <s v="Non-tribal"/>
    <n v="8"/>
    <x v="1"/>
    <s v="20200253"/>
    <x v="10"/>
    <n v="7.31562"/>
    <n v="0.23985699999999999"/>
    <n v="8.2706060000000008"/>
    <n v="0"/>
    <n v="0"/>
  </r>
  <r>
    <s v="Point Sources"/>
    <s v="Non-tribal"/>
    <n v="8"/>
    <x v="1"/>
    <s v="20200253"/>
    <x v="10"/>
    <n v="9.1564890000000005"/>
    <n v="3.339413"/>
    <n v="8.2915969999999994"/>
    <n v="0"/>
    <n v="0"/>
  </r>
  <r>
    <s v="Point Sources"/>
    <s v="Non-tribal"/>
    <n v="8"/>
    <x v="1"/>
    <s v="40600132"/>
    <x v="15"/>
    <n v="0"/>
    <n v="3.9450400000000001"/>
    <n v="0"/>
    <n v="0"/>
    <n v="0"/>
  </r>
  <r>
    <s v="Point Sources"/>
    <s v="Non-tribal"/>
    <n v="8"/>
    <x v="1"/>
    <s v="40400315"/>
    <x v="16"/>
    <n v="0"/>
    <n v="1.2255739999999999"/>
    <n v="0"/>
    <n v="0"/>
    <n v="0"/>
  </r>
  <r>
    <s v="Point Sources"/>
    <s v="Non-tribal"/>
    <n v="8"/>
    <x v="1"/>
    <s v="40400315"/>
    <x v="16"/>
    <n v="0"/>
    <n v="3.827445"/>
    <n v="0"/>
    <n v="0"/>
    <n v="0"/>
  </r>
  <r>
    <s v="Point Sources"/>
    <s v="Non-tribal"/>
    <n v="8"/>
    <x v="1"/>
    <s v="40400315"/>
    <x v="16"/>
    <n v="0"/>
    <n v="0.131275"/>
    <n v="0"/>
    <n v="0"/>
    <n v="0"/>
  </r>
  <r>
    <s v="Point Sources"/>
    <s v="Non-tribal"/>
    <n v="8"/>
    <x v="1"/>
    <s v="40400315"/>
    <x v="16"/>
    <n v="0"/>
    <n v="1.6440079999999999"/>
    <n v="0"/>
    <n v="0"/>
    <n v="0"/>
  </r>
  <r>
    <s v="Point Sources"/>
    <s v="Non-tribal"/>
    <n v="8"/>
    <x v="1"/>
    <s v="40400315"/>
    <x v="16"/>
    <n v="0"/>
    <n v="0.29847499999999999"/>
    <n v="0"/>
    <n v="0"/>
    <n v="0"/>
  </r>
  <r>
    <s v="Point Sources"/>
    <s v="Non-tribal"/>
    <n v="8"/>
    <x v="1"/>
    <s v="40400315"/>
    <x v="16"/>
    <n v="0"/>
    <n v="2.0964079999999998"/>
    <n v="0"/>
    <n v="0"/>
    <n v="0"/>
  </r>
  <r>
    <s v="Point Sources"/>
    <s v="Non-tribal"/>
    <n v="8"/>
    <x v="1"/>
    <s v="40600132"/>
    <x v="15"/>
    <n v="0"/>
    <n v="2.4731040000000002"/>
    <n v="0"/>
    <n v="0"/>
    <n v="0"/>
  </r>
  <r>
    <s v="Point Sources"/>
    <s v="Non-tribal"/>
    <n v="8"/>
    <x v="1"/>
    <s v="40400315"/>
    <x v="16"/>
    <n v="0"/>
    <n v="1.5018750000000001"/>
    <n v="0"/>
    <n v="0"/>
    <n v="0"/>
  </r>
  <r>
    <s v="Point Sources"/>
    <s v="Non-tribal"/>
    <n v="8"/>
    <x v="1"/>
    <s v="40400315"/>
    <x v="16"/>
    <n v="0"/>
    <n v="0.60478600000000005"/>
    <n v="0"/>
    <n v="0"/>
    <n v="0"/>
  </r>
  <r>
    <s v="Point Sources"/>
    <s v="Non-tribal"/>
    <n v="8"/>
    <x v="1"/>
    <s v="40400315"/>
    <x v="16"/>
    <n v="0"/>
    <n v="1.3410519999999999"/>
    <n v="0"/>
    <n v="0"/>
    <n v="0"/>
  </r>
  <r>
    <s v="Point Sources"/>
    <s v="Non-tribal"/>
    <n v="8"/>
    <x v="1"/>
    <s v="40400315"/>
    <x v="16"/>
    <n v="0"/>
    <n v="2.2250000000000001"/>
    <n v="0"/>
    <n v="0"/>
    <n v="0"/>
  </r>
  <r>
    <s v="Point Sources"/>
    <s v="Non-tribal"/>
    <n v="8"/>
    <x v="1"/>
    <s v="40400315"/>
    <x v="16"/>
    <n v="0"/>
    <n v="2.3965920000000001"/>
    <n v="0"/>
    <n v="0"/>
    <n v="0"/>
  </r>
  <r>
    <s v="Point Sources"/>
    <s v="Non-tribal"/>
    <n v="8"/>
    <x v="1"/>
    <s v="40600132"/>
    <x v="15"/>
    <n v="0"/>
    <n v="3.235125"/>
    <n v="0"/>
    <n v="0"/>
    <n v="0"/>
  </r>
  <r>
    <s v="Point Sources"/>
    <s v="Non-tribal"/>
    <n v="8"/>
    <x v="1"/>
    <s v="40400315"/>
    <x v="16"/>
    <n v="0"/>
    <n v="1.7686299999999999"/>
    <n v="0"/>
    <n v="0"/>
    <n v="0"/>
  </r>
  <r>
    <s v="Point Sources"/>
    <s v="Non-tribal"/>
    <n v="8"/>
    <x v="1"/>
    <s v="40600132"/>
    <x v="15"/>
    <n v="0"/>
    <n v="2.3334510000000002"/>
    <n v="0"/>
    <n v="0"/>
    <n v="0"/>
  </r>
  <r>
    <s v="Point Sources"/>
    <s v="Non-tribal"/>
    <n v="8"/>
    <x v="1"/>
    <s v="40400315"/>
    <x v="16"/>
    <n v="0"/>
    <n v="0.924091"/>
    <n v="0"/>
    <n v="0"/>
    <n v="0"/>
  </r>
  <r>
    <s v="Point Sources"/>
    <s v="Non-tribal"/>
    <n v="8"/>
    <x v="1"/>
    <s v="40400315"/>
    <x v="16"/>
    <n v="0"/>
    <n v="1.306449"/>
    <n v="0"/>
    <n v="0"/>
    <n v="0"/>
  </r>
  <r>
    <s v="Point Sources"/>
    <s v="Non-tribal"/>
    <n v="8"/>
    <x v="1"/>
    <s v="40600132"/>
    <x v="15"/>
    <n v="0"/>
    <n v="2.4177680000000001"/>
    <n v="0"/>
    <n v="0"/>
    <n v="0"/>
  </r>
  <r>
    <s v="Point Sources"/>
    <s v="Non-tribal"/>
    <n v="8"/>
    <x v="1"/>
    <s v="40400315"/>
    <x v="16"/>
    <n v="0"/>
    <n v="3.8861849999999998"/>
    <n v="0"/>
    <n v="0"/>
    <n v="0"/>
  </r>
  <r>
    <s v="Point Sources"/>
    <s v="Non-tribal"/>
    <n v="8"/>
    <x v="1"/>
    <s v="40600132"/>
    <x v="15"/>
    <n v="0"/>
    <n v="2.2780830000000001"/>
    <n v="0"/>
    <n v="0"/>
    <n v="0"/>
  </r>
  <r>
    <s v="Point Sources"/>
    <s v="Non-tribal"/>
    <n v="8"/>
    <x v="1"/>
    <s v="40400315"/>
    <x v="16"/>
    <n v="0"/>
    <n v="0.43663000000000002"/>
    <n v="0"/>
    <n v="0"/>
    <n v="0"/>
  </r>
  <r>
    <s v="Point Sources"/>
    <s v="Non-tribal"/>
    <n v="8"/>
    <x v="1"/>
    <s v="20200253"/>
    <x v="10"/>
    <n v="15.06"/>
    <n v="11.93"/>
    <n v="12.55"/>
    <n v="0"/>
    <n v="0"/>
  </r>
  <r>
    <s v="Point Sources"/>
    <s v="Non-tribal"/>
    <n v="8"/>
    <x v="1"/>
    <s v="20200252"/>
    <x v="10"/>
    <n v="14.699960000000001"/>
    <n v="8.0181570000000004"/>
    <n v="6.6817890000000002"/>
    <n v="0"/>
    <n v="0"/>
  </r>
  <r>
    <s v="Point Sources"/>
    <s v="Non-tribal"/>
    <n v="8"/>
    <x v="1"/>
    <s v="40600132"/>
    <x v="15"/>
    <n v="0"/>
    <n v="2.2243499999999998"/>
    <n v="0"/>
    <n v="0"/>
    <n v="0"/>
  </r>
  <r>
    <s v="Point Sources"/>
    <s v="Non-tribal"/>
    <n v="8"/>
    <x v="1"/>
    <s v="40400315"/>
    <x v="16"/>
    <n v="0"/>
    <n v="1.354843"/>
    <n v="0"/>
    <n v="0"/>
    <n v="0"/>
  </r>
  <r>
    <s v="Point Sources"/>
    <s v="Non-tribal"/>
    <n v="8"/>
    <x v="1"/>
    <s v="40600132"/>
    <x v="15"/>
    <n v="0"/>
    <n v="3.477751"/>
    <n v="0"/>
    <n v="0"/>
    <n v="0"/>
  </r>
  <r>
    <s v="Point Sources"/>
    <s v="Non-tribal"/>
    <n v="8"/>
    <x v="1"/>
    <s v="40400315"/>
    <x v="16"/>
    <n v="0"/>
    <n v="0.87878599999999996"/>
    <n v="0"/>
    <n v="0"/>
    <n v="0"/>
  </r>
  <r>
    <s v="Point Sources"/>
    <s v="Non-tribal"/>
    <n v="8"/>
    <x v="1"/>
    <s v="40400315"/>
    <x v="16"/>
    <n v="0"/>
    <n v="0.38520500000000002"/>
    <n v="0"/>
    <n v="0"/>
    <n v="0"/>
  </r>
  <r>
    <s v="Point Sources"/>
    <s v="Non-tribal"/>
    <n v="8"/>
    <x v="1"/>
    <s v="31000205"/>
    <x v="14"/>
    <n v="0.76999899999999999"/>
    <n v="6.0014999999999999E-2"/>
    <n v="4.1900430000000002"/>
    <n v="0"/>
    <n v="0"/>
  </r>
  <r>
    <s v="Point Sources"/>
    <s v="Non-tribal"/>
    <n v="8"/>
    <x v="1"/>
    <s v="40600132"/>
    <x v="15"/>
    <n v="0"/>
    <n v="8.7491380000000003"/>
    <n v="0"/>
    <n v="0"/>
    <n v="0"/>
  </r>
  <r>
    <s v="Point Sources"/>
    <s v="Non-tribal"/>
    <n v="8"/>
    <x v="1"/>
    <s v="40400315"/>
    <x v="16"/>
    <n v="0"/>
    <n v="4.7103250000000001"/>
    <n v="0"/>
    <n v="0"/>
    <n v="0"/>
  </r>
  <r>
    <s v="Point Sources"/>
    <s v="Non-tribal"/>
    <n v="8"/>
    <x v="1"/>
    <s v="40400315"/>
    <x v="16"/>
    <n v="0"/>
    <n v="5.9407500000000004"/>
    <n v="0"/>
    <n v="0"/>
    <n v="0"/>
  </r>
  <r>
    <s v="Point Sources"/>
    <s v="Non-tribal"/>
    <n v="8"/>
    <x v="1"/>
    <s v="40600132"/>
    <x v="15"/>
    <n v="0"/>
    <n v="2.740154"/>
    <n v="0"/>
    <n v="0"/>
    <n v="0"/>
  </r>
  <r>
    <s v="Point Sources"/>
    <s v="Non-tribal"/>
    <n v="8"/>
    <x v="1"/>
    <s v="40400315"/>
    <x v="16"/>
    <n v="0"/>
    <n v="1.395867"/>
    <n v="0"/>
    <n v="0"/>
    <n v="0"/>
  </r>
  <r>
    <s v="Point Sources"/>
    <s v="Non-tribal"/>
    <n v="8"/>
    <x v="1"/>
    <s v="40400315"/>
    <x v="16"/>
    <n v="0"/>
    <n v="0.80201500000000003"/>
    <n v="0"/>
    <n v="0"/>
    <n v="0"/>
  </r>
  <r>
    <s v="Point Sources"/>
    <s v="Non-tribal"/>
    <n v="8"/>
    <x v="1"/>
    <s v="40400315"/>
    <x v="16"/>
    <n v="0"/>
    <n v="0.22334499999999999"/>
    <n v="0"/>
    <n v="0"/>
    <n v="0"/>
  </r>
  <r>
    <s v="Point Sources"/>
    <s v="Non-tribal"/>
    <n v="8"/>
    <x v="1"/>
    <s v="40400315"/>
    <x v="16"/>
    <n v="0"/>
    <n v="1.1723079999999999"/>
    <n v="0"/>
    <n v="0"/>
    <n v="0"/>
  </r>
  <r>
    <s v="Point Sources"/>
    <s v="Non-tribal"/>
    <n v="8"/>
    <x v="1"/>
    <s v="40400315"/>
    <x v="16"/>
    <n v="0"/>
    <n v="0.38905499999999998"/>
    <n v="0"/>
    <n v="0"/>
    <n v="0"/>
  </r>
  <r>
    <s v="Point Sources"/>
    <s v="Non-tribal"/>
    <n v="8"/>
    <x v="1"/>
    <s v="40400315"/>
    <x v="16"/>
    <n v="0"/>
    <n v="0.57496700000000001"/>
    <n v="0"/>
    <n v="0"/>
    <n v="0"/>
  </r>
  <r>
    <s v="Point Sources"/>
    <s v="Non-tribal"/>
    <n v="8"/>
    <x v="1"/>
    <s v="40400315"/>
    <x v="16"/>
    <n v="0"/>
    <n v="2.127634"/>
    <n v="0"/>
    <n v="0"/>
    <n v="0"/>
  </r>
  <r>
    <s v="Point Sources"/>
    <s v="Non-tribal"/>
    <n v="8"/>
    <x v="1"/>
    <s v="20200253"/>
    <x v="10"/>
    <n v="2.179967"/>
    <n v="1.529874"/>
    <n v="4.3600370000000002"/>
    <n v="0"/>
    <n v="0"/>
  </r>
  <r>
    <s v="Point Sources"/>
    <s v="Non-tribal"/>
    <n v="8"/>
    <x v="1"/>
    <s v="40600132"/>
    <x v="15"/>
    <n v="0"/>
    <n v="4.5254159999999999"/>
    <n v="0"/>
    <n v="0"/>
    <n v="0"/>
  </r>
  <r>
    <s v="Point Sources"/>
    <s v="Non-tribal"/>
    <n v="8"/>
    <x v="1"/>
    <s v="40400315"/>
    <x v="16"/>
    <n v="0"/>
    <n v="1.646989"/>
    <n v="0"/>
    <n v="0"/>
    <n v="0"/>
  </r>
  <r>
    <s v="Point Sources"/>
    <s v="Non-tribal"/>
    <n v="8"/>
    <x v="1"/>
    <s v="31000220"/>
    <x v="13"/>
    <n v="0"/>
    <n v="10.8"/>
    <n v="0"/>
    <n v="0"/>
    <n v="0"/>
  </r>
  <r>
    <s v="Point Sources"/>
    <s v="Non-tribal"/>
    <n v="8"/>
    <x v="1"/>
    <s v="20200253"/>
    <x v="10"/>
    <n v="13.3"/>
    <n v="13.320138"/>
    <n v="29.113945999999999"/>
    <n v="0"/>
    <n v="0"/>
  </r>
  <r>
    <s v="Point Sources"/>
    <s v="Non-tribal"/>
    <n v="8"/>
    <x v="1"/>
    <s v="20200401"/>
    <x v="10"/>
    <n v="13.3"/>
    <n v="13.320138"/>
    <n v="28.5"/>
    <n v="0"/>
    <n v="0"/>
  </r>
  <r>
    <s v="Point Sources"/>
    <s v="Non-tribal"/>
    <n v="8"/>
    <x v="1"/>
    <s v="20200253"/>
    <x v="10"/>
    <n v="3.0542850000000001"/>
    <n v="3.068327"/>
    <n v="6.5453400000000004"/>
    <n v="0"/>
    <n v="0"/>
  </r>
  <r>
    <s v="Point Sources"/>
    <s v="Non-tribal"/>
    <n v="8"/>
    <x v="1"/>
    <s v="40400315"/>
    <x v="16"/>
    <n v="0"/>
    <n v="0.53600199999999998"/>
    <n v="0"/>
    <n v="0"/>
    <n v="0"/>
  </r>
  <r>
    <s v="Point Sources"/>
    <s v="Non-tribal"/>
    <n v="8"/>
    <x v="1"/>
    <s v="40400315"/>
    <x v="16"/>
    <n v="0"/>
    <n v="1.384471"/>
    <n v="0"/>
    <n v="0"/>
    <n v="0"/>
  </r>
  <r>
    <s v="Point Sources"/>
    <s v="Non-tribal"/>
    <n v="8"/>
    <x v="1"/>
    <s v="40400315"/>
    <x v="16"/>
    <n v="0"/>
    <n v="8.1212499999999999"/>
    <n v="0"/>
    <n v="0"/>
    <n v="0"/>
  </r>
  <r>
    <s v="Point Sources"/>
    <s v="Non-tribal"/>
    <n v="8"/>
    <x v="1"/>
    <s v="40400315"/>
    <x v="16"/>
    <n v="0"/>
    <n v="1.7893049999999999"/>
    <n v="0"/>
    <n v="0"/>
    <n v="0"/>
  </r>
  <r>
    <s v="Point Sources"/>
    <s v="Non-tribal"/>
    <n v="8"/>
    <x v="1"/>
    <s v="40400315"/>
    <x v="16"/>
    <n v="0"/>
    <n v="2.5988000000000002"/>
    <n v="0"/>
    <n v="0"/>
    <n v="0"/>
  </r>
  <r>
    <s v="Point Sources"/>
    <s v="Non-tribal"/>
    <n v="8"/>
    <x v="1"/>
    <s v="40600132"/>
    <x v="15"/>
    <n v="0"/>
    <n v="4.8271100000000002"/>
    <n v="0"/>
    <n v="0"/>
    <n v="0"/>
  </r>
  <r>
    <s v="Point Sources"/>
    <s v="Non-tribal"/>
    <n v="8"/>
    <x v="1"/>
    <s v="40400315"/>
    <x v="16"/>
    <n v="0"/>
    <n v="0.150648"/>
    <n v="0"/>
    <n v="0"/>
    <n v="0"/>
  </r>
  <r>
    <s v="Point Sources"/>
    <s v="Non-tribal"/>
    <n v="8"/>
    <x v="1"/>
    <s v="40400315"/>
    <x v="16"/>
    <n v="0"/>
    <n v="6.4969999999999999"/>
    <n v="0"/>
    <n v="0"/>
    <n v="0"/>
  </r>
  <r>
    <s v="Point Sources"/>
    <s v="Non-tribal"/>
    <n v="8"/>
    <x v="1"/>
    <s v="40400315"/>
    <x v="16"/>
    <n v="0"/>
    <n v="0.53843700000000005"/>
    <n v="0"/>
    <n v="0"/>
    <n v="0"/>
  </r>
  <r>
    <s v="Point Sources"/>
    <s v="Non-tribal"/>
    <n v="8"/>
    <x v="1"/>
    <s v="40400315"/>
    <x v="16"/>
    <n v="0"/>
    <n v="1.5101519999999999"/>
    <n v="0"/>
    <n v="0"/>
    <n v="0"/>
  </r>
  <r>
    <s v="Point Sources"/>
    <s v="Non-tribal"/>
    <n v="8"/>
    <x v="1"/>
    <s v="40600132"/>
    <x v="15"/>
    <n v="0"/>
    <n v="3.9220269999999999"/>
    <n v="0"/>
    <n v="0"/>
    <n v="0"/>
  </r>
  <r>
    <s v="Point Sources"/>
    <s v="Non-tribal"/>
    <n v="8"/>
    <x v="1"/>
    <s v="40400315"/>
    <x v="16"/>
    <n v="0"/>
    <n v="42.230499999999999"/>
    <n v="0"/>
    <n v="0"/>
    <n v="0"/>
  </r>
  <r>
    <s v="Point Sources"/>
    <s v="Non-tribal"/>
    <n v="8"/>
    <x v="1"/>
    <s v="40400315"/>
    <x v="16"/>
    <n v="0"/>
    <n v="0.17949100000000001"/>
    <n v="0"/>
    <n v="0"/>
    <n v="0"/>
  </r>
  <r>
    <s v="Point Sources"/>
    <s v="Non-tribal"/>
    <n v="8"/>
    <x v="1"/>
    <s v="20200253"/>
    <x v="10"/>
    <n v="7.31"/>
    <n v="0.24"/>
    <n v="8.27"/>
    <n v="0"/>
    <n v="0"/>
  </r>
  <r>
    <s v="Point Sources"/>
    <s v="Non-tribal"/>
    <n v="8"/>
    <x v="1"/>
    <s v="40400315"/>
    <x v="16"/>
    <n v="0"/>
    <n v="1.742567"/>
    <n v="0"/>
    <n v="0"/>
    <n v="0"/>
  </r>
  <r>
    <s v="Point Sources"/>
    <s v="Non-tribal"/>
    <n v="8"/>
    <x v="1"/>
    <s v="40400315"/>
    <x v="16"/>
    <n v="0"/>
    <n v="0.365456"/>
    <n v="0"/>
    <n v="0"/>
    <n v="0"/>
  </r>
  <r>
    <s v="Point Sources"/>
    <s v="Non-tribal"/>
    <n v="8"/>
    <x v="1"/>
    <s v="40400315"/>
    <x v="16"/>
    <n v="0"/>
    <n v="1.43092"/>
    <n v="0"/>
    <n v="0"/>
    <n v="0"/>
  </r>
  <r>
    <s v="Point Sources"/>
    <s v="Non-tribal"/>
    <n v="8"/>
    <x v="1"/>
    <s v="40400315"/>
    <x v="16"/>
    <n v="0"/>
    <n v="1.4618249999999999"/>
    <n v="0"/>
    <n v="0"/>
    <n v="0"/>
  </r>
  <r>
    <s v="Point Sources"/>
    <s v="Non-tribal"/>
    <n v="8"/>
    <x v="1"/>
    <s v="40400315"/>
    <x v="16"/>
    <n v="0"/>
    <n v="0.53400000000000003"/>
    <n v="0"/>
    <n v="0"/>
    <n v="0"/>
  </r>
  <r>
    <s v="Point Sources"/>
    <s v="Non-tribal"/>
    <n v="8"/>
    <x v="1"/>
    <s v="40600132"/>
    <x v="15"/>
    <n v="0"/>
    <n v="3.5990000000000002"/>
    <n v="0"/>
    <n v="0"/>
    <n v="0"/>
  </r>
  <r>
    <s v="Point Sources"/>
    <s v="Non-tribal"/>
    <n v="8"/>
    <x v="2"/>
    <s v="20200253"/>
    <x v="10"/>
    <n v="0"/>
    <n v="0"/>
    <n v="0"/>
    <n v="0"/>
    <n v="0"/>
  </r>
  <r>
    <s v="Point Sources"/>
    <s v="Non-tribal"/>
    <n v="8"/>
    <x v="2"/>
    <s v="20200253"/>
    <x v="10"/>
    <n v="0"/>
    <n v="0"/>
    <n v="0"/>
    <n v="0.01"/>
    <n v="0.09"/>
  </r>
  <r>
    <s v="Point Sources"/>
    <s v="Non-tribal"/>
    <n v="8"/>
    <x v="2"/>
    <s v="31000201"/>
    <x v="18"/>
    <n v="0"/>
    <n v="17.256881"/>
    <n v="0"/>
    <n v="0"/>
    <n v="0"/>
  </r>
  <r>
    <s v="Point Sources"/>
    <s v="Non-tribal"/>
    <n v="8"/>
    <x v="2"/>
    <s v="20200253"/>
    <x v="10"/>
    <n v="2.82"/>
    <n v="1.97"/>
    <n v="5.63"/>
    <n v="0"/>
    <n v="0"/>
  </r>
  <r>
    <s v="Point Sources"/>
    <s v="Non-tribal"/>
    <n v="8"/>
    <x v="2"/>
    <s v="31000205"/>
    <x v="14"/>
    <n v="4.4799999999999999E-4"/>
    <n v="0"/>
    <n v="21.4"/>
    <n v="0"/>
    <n v="0"/>
  </r>
  <r>
    <s v="Point Sources"/>
    <s v="Non-tribal"/>
    <n v="8"/>
    <x v="2"/>
    <s v="20200253"/>
    <x v="10"/>
    <n v="4.8300010000000002"/>
    <n v="5.9995E-2"/>
    <n v="8.1300509999999999"/>
    <n v="0"/>
    <n v="0"/>
  </r>
  <r>
    <s v="Point Sources"/>
    <s v="Non-tribal"/>
    <n v="8"/>
    <x v="2"/>
    <s v="31000304"/>
    <x v="12"/>
    <n v="0.32"/>
    <n v="5.68"/>
    <n v="0.27"/>
    <n v="0"/>
    <n v="0"/>
  </r>
  <r>
    <s v="Point Sources"/>
    <s v="Non-tribal"/>
    <n v="8"/>
    <x v="2"/>
    <s v="31000311"/>
    <x v="13"/>
    <n v="0"/>
    <n v="2.4300000000000002"/>
    <n v="0"/>
    <n v="0"/>
    <n v="0"/>
  </r>
  <r>
    <s v="Point Sources"/>
    <s v="Non-tribal"/>
    <n v="8"/>
    <x v="2"/>
    <s v="20200253"/>
    <x v="10"/>
    <n v="0"/>
    <n v="0"/>
    <n v="0"/>
    <n v="6.4200000000000004E-3"/>
    <n v="0.107"/>
  </r>
  <r>
    <s v="Point Sources"/>
    <s v="Non-tribal"/>
    <n v="8"/>
    <x v="2"/>
    <s v="20200253"/>
    <x v="10"/>
    <n v="22.5"/>
    <n v="1.2696000000000001"/>
    <n v="3.6274999999999999"/>
    <n v="0"/>
    <n v="0"/>
  </r>
  <r>
    <s v="Point Sources"/>
    <s v="Non-tribal"/>
    <n v="8"/>
    <x v="2"/>
    <s v="20200252"/>
    <x v="10"/>
    <n v="0"/>
    <n v="0"/>
    <n v="0"/>
    <n v="0"/>
    <n v="0"/>
  </r>
  <r>
    <s v="Point Sources"/>
    <s v="Non-tribal"/>
    <n v="8"/>
    <x v="2"/>
    <s v="20200253"/>
    <x v="10"/>
    <n v="0"/>
    <n v="0"/>
    <n v="0"/>
    <n v="0"/>
    <n v="0"/>
  </r>
  <r>
    <s v="Point Sources"/>
    <s v="Non-tribal"/>
    <n v="8"/>
    <x v="2"/>
    <s v="20200253"/>
    <x v="10"/>
    <n v="0"/>
    <n v="0"/>
    <n v="0"/>
    <n v="0"/>
    <n v="0"/>
  </r>
  <r>
    <s v="Point Sources"/>
    <s v="Non-tribal"/>
    <n v="8"/>
    <x v="2"/>
    <s v="20200253"/>
    <x v="10"/>
    <n v="0"/>
    <n v="0"/>
    <n v="0"/>
    <n v="0"/>
    <n v="0.116017"/>
  </r>
  <r>
    <s v="Point Sources"/>
    <s v="Non-tribal"/>
    <n v="8"/>
    <x v="2"/>
    <s v="20200253"/>
    <x v="10"/>
    <n v="0"/>
    <n v="0"/>
    <n v="0"/>
    <n v="0"/>
    <n v="0"/>
  </r>
  <r>
    <s v="Point Sources"/>
    <s v="Non-tribal"/>
    <n v="8"/>
    <x v="2"/>
    <s v="20200253"/>
    <x v="10"/>
    <n v="1.6205860000000001"/>
    <n v="0.176925"/>
    <n v="3.241171"/>
    <n v="0"/>
    <n v="0"/>
  </r>
  <r>
    <s v="Point Sources"/>
    <s v="Non-tribal"/>
    <n v="8"/>
    <x v="2"/>
    <s v="40400315"/>
    <x v="16"/>
    <n v="0"/>
    <n v="17.044149999999998"/>
    <n v="0"/>
    <n v="0"/>
    <n v="0"/>
  </r>
  <r>
    <s v="Point Sources"/>
    <s v="Non-tribal"/>
    <n v="8"/>
    <x v="2"/>
    <s v="20200253"/>
    <x v="10"/>
    <n v="0"/>
    <n v="0"/>
    <n v="0"/>
    <n v="6.7500000000000004E-4"/>
    <n v="1.125E-2"/>
  </r>
  <r>
    <s v="Point Sources"/>
    <s v="Non-tribal"/>
    <n v="8"/>
    <x v="2"/>
    <s v="20200253"/>
    <x v="10"/>
    <n v="3.5206759999999999"/>
    <n v="0.33089099999999999"/>
    <n v="2.4373909999999999"/>
    <n v="0"/>
    <n v="0"/>
  </r>
  <r>
    <s v="Point Sources"/>
    <s v="Non-tribal"/>
    <n v="8"/>
    <x v="2"/>
    <s v="20200253"/>
    <x v="10"/>
    <n v="0"/>
    <n v="0"/>
    <n v="0"/>
    <n v="6.96E-4"/>
    <n v="1.1599999999999999E-2"/>
  </r>
  <r>
    <s v="Point Sources"/>
    <s v="Non-tribal"/>
    <n v="8"/>
    <x v="2"/>
    <s v="20200253"/>
    <x v="10"/>
    <n v="3.6302080000000001"/>
    <n v="0.34118500000000002"/>
    <n v="2.5132210000000001"/>
    <n v="0"/>
    <n v="0"/>
  </r>
  <r>
    <s v="Point Sources"/>
    <s v="Non-tribal"/>
    <n v="8"/>
    <x v="2"/>
    <s v="40400315"/>
    <x v="16"/>
    <n v="0"/>
    <n v="4.0708279999999997"/>
    <n v="0"/>
    <n v="0"/>
    <n v="0"/>
  </r>
  <r>
    <s v="Point Sources"/>
    <s v="Non-tribal"/>
    <n v="8"/>
    <x v="2"/>
    <s v="20200253"/>
    <x v="10"/>
    <n v="0"/>
    <n v="0"/>
    <n v="0"/>
    <n v="0"/>
    <n v="0"/>
  </r>
  <r>
    <s v="Point Sources"/>
    <s v="Non-tribal"/>
    <n v="8"/>
    <x v="2"/>
    <s v="20200253"/>
    <x v="10"/>
    <n v="0"/>
    <n v="0"/>
    <n v="0"/>
    <n v="0"/>
    <n v="4.3159999999999997E-2"/>
  </r>
  <r>
    <s v="Point Sources"/>
    <s v="Non-tribal"/>
    <n v="8"/>
    <x v="2"/>
    <s v="20200253"/>
    <x v="10"/>
    <n v="0.89670399999999995"/>
    <n v="6.5819000000000003E-2"/>
    <n v="1.7934079999999999"/>
    <n v="0"/>
    <n v="0"/>
  </r>
  <r>
    <s v="Point Sources"/>
    <s v="Non-tribal"/>
    <n v="8"/>
    <x v="2"/>
    <s v="40400315"/>
    <x v="16"/>
    <n v="0"/>
    <n v="27.655562"/>
    <n v="0"/>
    <n v="0"/>
    <n v="0"/>
  </r>
  <r>
    <s v="Point Sources"/>
    <s v="Non-tribal"/>
    <n v="8"/>
    <x v="2"/>
    <s v="20200253"/>
    <x v="10"/>
    <n v="0"/>
    <n v="0"/>
    <n v="0"/>
    <n v="0"/>
    <n v="0.134163"/>
  </r>
  <r>
    <s v="Point Sources"/>
    <s v="Non-tribal"/>
    <n v="8"/>
    <x v="2"/>
    <s v="20200253"/>
    <x v="10"/>
    <n v="34.061160999999998"/>
    <n v="3.0253109999999999"/>
    <n v="1.3714740000000001"/>
    <n v="0"/>
    <n v="0"/>
  </r>
  <r>
    <s v="Point Sources"/>
    <s v="Non-tribal"/>
    <n v="8"/>
    <x v="2"/>
    <s v="20200253"/>
    <x v="10"/>
    <n v="0"/>
    <n v="0"/>
    <n v="0"/>
    <n v="0"/>
    <n v="6.7326999999999998E-2"/>
  </r>
  <r>
    <s v="Point Sources"/>
    <s v="Non-tribal"/>
    <n v="8"/>
    <x v="2"/>
    <s v="20200253"/>
    <x v="10"/>
    <n v="1.814168"/>
    <n v="1.269781"/>
    <n v="3.6326890000000001"/>
    <n v="0"/>
    <n v="0"/>
  </r>
  <r>
    <s v="Point Sources"/>
    <s v="Non-tribal"/>
    <n v="8"/>
    <x v="2"/>
    <s v="20200201"/>
    <x v="10"/>
    <n v="0"/>
    <n v="0"/>
    <n v="0"/>
    <n v="0"/>
    <n v="6.7299999999999999E-2"/>
  </r>
  <r>
    <s v="Point Sources"/>
    <s v="Non-tribal"/>
    <n v="8"/>
    <x v="2"/>
    <s v="20200201"/>
    <x v="10"/>
    <n v="1.8137000000000001"/>
    <n v="1.275296"/>
    <n v="3.6274999999999999"/>
    <n v="0"/>
    <n v="0"/>
  </r>
  <r>
    <s v="Point Sources"/>
    <s v="Non-tribal"/>
    <n v="8"/>
    <x v="2"/>
    <s v="20200253"/>
    <x v="10"/>
    <n v="0"/>
    <n v="0"/>
    <n v="0"/>
    <n v="0"/>
    <n v="0.145764"/>
  </r>
  <r>
    <s v="Point Sources"/>
    <s v="Non-tribal"/>
    <n v="8"/>
    <x v="2"/>
    <s v="20200253"/>
    <x v="10"/>
    <n v="0.98028199999999999"/>
    <n v="0.24"/>
    <n v="0.98028199999999999"/>
    <n v="0"/>
    <n v="0"/>
  </r>
  <r>
    <s v="Point Sources"/>
    <s v="Non-tribal"/>
    <n v="8"/>
    <x v="2"/>
    <s v="40400315"/>
    <x v="16"/>
    <n v="0"/>
    <n v="14.206649000000001"/>
    <n v="0"/>
    <n v="0"/>
    <n v="0"/>
  </r>
  <r>
    <s v="Point Sources"/>
    <s v="Non-tribal"/>
    <n v="8"/>
    <x v="2"/>
    <s v="20200253"/>
    <x v="10"/>
    <n v="8.0592059999999996"/>
    <n v="0.71582800000000002"/>
    <n v="0.32597199999999998"/>
    <n v="0"/>
    <n v="0"/>
  </r>
  <r>
    <s v="Point Sources"/>
    <s v="Non-tribal"/>
    <n v="8"/>
    <x v="2"/>
    <s v="20200253"/>
    <x v="10"/>
    <n v="4.7397900000000002"/>
    <n v="0.20758199999999999"/>
    <n v="0.86492500000000005"/>
    <n v="0"/>
    <n v="0"/>
  </r>
  <r>
    <s v="Point Sources"/>
    <s v="Non-tribal"/>
    <n v="8"/>
    <x v="2"/>
    <s v="40400315"/>
    <x v="16"/>
    <n v="0"/>
    <n v="0.71420099999999997"/>
    <n v="0"/>
    <n v="0"/>
    <n v="0"/>
  </r>
  <r>
    <s v="Point Sources"/>
    <s v="Non-tribal"/>
    <n v="8"/>
    <x v="3"/>
    <s v="20200253"/>
    <x v="10"/>
    <n v="0"/>
    <n v="0"/>
    <n v="0"/>
    <n v="1.9E-2"/>
    <n v="0.31"/>
  </r>
  <r>
    <s v="Point Sources"/>
    <s v="Non-tribal"/>
    <n v="8"/>
    <x v="3"/>
    <s v="20200253"/>
    <x v="10"/>
    <n v="0"/>
    <n v="0"/>
    <n v="0"/>
    <n v="1.6E-2"/>
    <n v="0.26"/>
  </r>
  <r>
    <s v="Point Sources"/>
    <s v="Non-tribal"/>
    <n v="8"/>
    <x v="3"/>
    <s v="20200253"/>
    <x v="10"/>
    <n v="0"/>
    <n v="0"/>
    <n v="0"/>
    <n v="0"/>
    <n v="0"/>
  </r>
  <r>
    <s v="Point Sources"/>
    <s v="Non-tribal"/>
    <n v="8"/>
    <x v="3"/>
    <s v="20200253"/>
    <x v="10"/>
    <n v="0"/>
    <n v="0"/>
    <n v="0"/>
    <n v="0"/>
    <n v="0"/>
  </r>
  <r>
    <s v="Point Sources"/>
    <s v="Non-tribal"/>
    <n v="8"/>
    <x v="3"/>
    <s v="20200253"/>
    <x v="10"/>
    <n v="16"/>
    <n v="12.1"/>
    <n v="12.1"/>
    <n v="0"/>
    <n v="0"/>
  </r>
  <r>
    <s v="Point Sources"/>
    <s v="Non-tribal"/>
    <n v="8"/>
    <x v="3"/>
    <s v="20200253"/>
    <x v="10"/>
    <n v="19.3"/>
    <n v="14.4"/>
    <n v="14.4"/>
    <n v="0"/>
    <n v="0"/>
  </r>
  <r>
    <s v="Point Sources"/>
    <s v="Non-tribal"/>
    <n v="8"/>
    <x v="3"/>
    <s v="31000304"/>
    <x v="12"/>
    <n v="0"/>
    <n v="7.2"/>
    <n v="0"/>
    <n v="0"/>
    <n v="0"/>
  </r>
  <r>
    <s v="Point Sources"/>
    <s v="Non-tribal"/>
    <n v="8"/>
    <x v="3"/>
    <s v="31000201"/>
    <x v="18"/>
    <n v="0"/>
    <n v="27.11"/>
    <n v="0"/>
    <n v="0"/>
    <n v="0"/>
  </r>
  <r>
    <s v="Point Sources"/>
    <s v="Non-tribal"/>
    <n v="8"/>
    <x v="3"/>
    <s v="31088801"/>
    <x v="13"/>
    <n v="0"/>
    <n v="5.33"/>
    <n v="0"/>
    <n v="0"/>
    <n v="0"/>
  </r>
  <r>
    <s v="Point Sources"/>
    <s v="Non-tribal"/>
    <n v="8"/>
    <x v="3"/>
    <s v="20200253"/>
    <x v="10"/>
    <n v="0"/>
    <n v="0"/>
    <n v="0"/>
    <n v="0"/>
    <n v="0"/>
  </r>
  <r>
    <s v="Point Sources"/>
    <s v="Non-tribal"/>
    <n v="8"/>
    <x v="3"/>
    <s v="20200252"/>
    <x v="10"/>
    <n v="0"/>
    <n v="0"/>
    <n v="0"/>
    <n v="0"/>
    <n v="0"/>
  </r>
  <r>
    <s v="Point Sources"/>
    <s v="Non-tribal"/>
    <n v="8"/>
    <x v="3"/>
    <s v="20200254"/>
    <x v="10"/>
    <n v="0"/>
    <n v="0"/>
    <n v="0"/>
    <n v="2.6579999999999999E-2"/>
    <n v="0.443"/>
  </r>
  <r>
    <s v="Point Sources"/>
    <s v="Non-tribal"/>
    <n v="8"/>
    <x v="3"/>
    <s v="20200253"/>
    <x v="10"/>
    <n v="0"/>
    <n v="0"/>
    <n v="0"/>
    <n v="0"/>
    <n v="0"/>
  </r>
  <r>
    <s v="Point Sources"/>
    <s v="Non-tribal"/>
    <n v="8"/>
    <x v="3"/>
    <s v="20200254"/>
    <x v="10"/>
    <n v="19.416423999999999"/>
    <n v="1.909286"/>
    <n v="1.7125300000000001"/>
    <n v="0"/>
    <n v="0"/>
  </r>
  <r>
    <s v="Point Sources"/>
    <s v="Non-tribal"/>
    <n v="8"/>
    <x v="3"/>
    <s v="20200254"/>
    <x v="10"/>
    <n v="19.416423999999999"/>
    <n v="1.909286"/>
    <n v="12.23236"/>
    <n v="0"/>
    <n v="0"/>
  </r>
  <r>
    <s v="Point Sources"/>
    <s v="Non-tribal"/>
    <n v="8"/>
    <x v="3"/>
    <s v="20200254"/>
    <x v="10"/>
    <n v="38.744247999999999"/>
    <n v="3.8185720000000001"/>
    <n v="13.944890000000001"/>
    <n v="0"/>
    <n v="0"/>
  </r>
  <r>
    <s v="Point Sources"/>
    <s v="Non-tribal"/>
    <n v="8"/>
    <x v="3"/>
    <s v="31000301"/>
    <x v="12"/>
    <n v="0"/>
    <n v="8.9034779999999998"/>
    <n v="0"/>
    <n v="0"/>
    <n v="0"/>
  </r>
  <r>
    <s v="Point Sources"/>
    <s v="Non-tribal"/>
    <n v="8"/>
    <x v="3"/>
    <s v="31088801"/>
    <x v="13"/>
    <n v="0"/>
    <n v="13"/>
    <n v="0"/>
    <n v="0"/>
    <n v="0"/>
  </r>
  <r>
    <s v="Point Sources"/>
    <s v="Non-tribal"/>
    <n v="8"/>
    <x v="3"/>
    <s v="20200202"/>
    <x v="10"/>
    <n v="0"/>
    <n v="0"/>
    <n v="0"/>
    <n v="0"/>
    <n v="0"/>
  </r>
  <r>
    <s v="Point Sources"/>
    <s v="Non-tribal"/>
    <n v="8"/>
    <x v="3"/>
    <s v="20200253"/>
    <x v="10"/>
    <n v="0"/>
    <n v="0"/>
    <n v="0"/>
    <n v="0"/>
    <n v="0"/>
  </r>
  <r>
    <s v="Point Sources"/>
    <s v="Non-tribal"/>
    <n v="8"/>
    <x v="3"/>
    <s v="20200254"/>
    <x v="10"/>
    <n v="0"/>
    <n v="0"/>
    <n v="0"/>
    <n v="0"/>
    <n v="0"/>
  </r>
  <r>
    <s v="Point Sources"/>
    <s v="Non-tribal"/>
    <n v="8"/>
    <x v="3"/>
    <s v="20200201"/>
    <x v="10"/>
    <n v="0"/>
    <n v="0"/>
    <n v="0"/>
    <n v="0.12"/>
    <n v="0.16"/>
  </r>
  <r>
    <s v="Point Sources"/>
    <s v="Non-tribal"/>
    <n v="8"/>
    <x v="3"/>
    <s v="20200202"/>
    <x v="10"/>
    <n v="0"/>
    <n v="0"/>
    <n v="0"/>
    <n v="0"/>
    <n v="0"/>
  </r>
  <r>
    <s v="Point Sources"/>
    <s v="Non-tribal"/>
    <n v="8"/>
    <x v="3"/>
    <s v="20200254"/>
    <x v="10"/>
    <n v="0"/>
    <n v="0"/>
    <n v="0"/>
    <n v="0"/>
    <n v="0"/>
  </r>
  <r>
    <s v="Point Sources"/>
    <s v="Non-tribal"/>
    <n v="8"/>
    <x v="3"/>
    <s v="20200201"/>
    <x v="10"/>
    <n v="0"/>
    <n v="0"/>
    <n v="0"/>
    <n v="0.12"/>
    <n v="0.12"/>
  </r>
  <r>
    <s v="Point Sources"/>
    <s v="Non-tribal"/>
    <n v="8"/>
    <x v="3"/>
    <s v="31000301"/>
    <x v="12"/>
    <n v="0.46100000000000002"/>
    <n v="1.374674"/>
    <n v="0.38700000000000001"/>
    <n v="0"/>
    <n v="0"/>
  </r>
  <r>
    <s v="Point Sources"/>
    <s v="Non-tribal"/>
    <n v="8"/>
    <x v="3"/>
    <s v="31000304"/>
    <x v="12"/>
    <n v="0.46100000000000002"/>
    <n v="0.55201699999999998"/>
    <n v="0.38700000000000001"/>
    <n v="0"/>
    <n v="0"/>
  </r>
  <r>
    <s v="Point Sources"/>
    <s v="Non-tribal"/>
    <n v="8"/>
    <x v="3"/>
    <s v="31000205"/>
    <x v="14"/>
    <n v="0.6"/>
    <n v="0"/>
    <n v="3.25"/>
    <n v="0"/>
    <n v="0"/>
  </r>
  <r>
    <s v="Point Sources"/>
    <s v="Non-tribal"/>
    <n v="8"/>
    <x v="3"/>
    <s v="10200602"/>
    <x v="11"/>
    <n v="4.6100000000000003"/>
    <n v="0.25355"/>
    <n v="3.8723999999999998"/>
    <n v="0"/>
    <n v="0"/>
  </r>
  <r>
    <s v="Point Sources"/>
    <s v="Non-tribal"/>
    <n v="8"/>
    <x v="3"/>
    <s v="31000201"/>
    <x v="18"/>
    <n v="0"/>
    <n v="6.09"/>
    <n v="0"/>
    <n v="0"/>
    <n v="0"/>
  </r>
  <r>
    <s v="Point Sources"/>
    <s v="Non-tribal"/>
    <n v="8"/>
    <x v="3"/>
    <s v="31000220"/>
    <x v="13"/>
    <n v="0"/>
    <n v="38.799999999999997"/>
    <n v="0"/>
    <n v="0"/>
    <n v="0"/>
  </r>
  <r>
    <s v="Point Sources"/>
    <s v="Non-tribal"/>
    <n v="8"/>
    <x v="3"/>
    <s v="20200254"/>
    <x v="10"/>
    <n v="14.74"/>
    <n v="16.940000000000001"/>
    <n v="5.8"/>
    <n v="0"/>
    <n v="0"/>
  </r>
  <r>
    <s v="Point Sources"/>
    <s v="Non-tribal"/>
    <n v="8"/>
    <x v="3"/>
    <s v="20200254"/>
    <x v="10"/>
    <n v="10.6"/>
    <n v="10.6"/>
    <n v="5.0999999999999996"/>
    <n v="0"/>
    <n v="0"/>
  </r>
  <r>
    <s v="Point Sources"/>
    <s v="Non-tribal"/>
    <n v="8"/>
    <x v="3"/>
    <s v="20200201"/>
    <x v="10"/>
    <n v="2.46"/>
    <n v="0.62"/>
    <n v="6.78"/>
    <n v="0"/>
    <n v="0"/>
  </r>
  <r>
    <s v="Point Sources"/>
    <s v="Non-tribal"/>
    <n v="8"/>
    <x v="3"/>
    <s v="40600302"/>
    <x v="15"/>
    <n v="0"/>
    <n v="5.6238109999999999"/>
    <n v="0"/>
    <n v="0"/>
    <n v="0"/>
  </r>
  <r>
    <s v="Point Sources"/>
    <s v="Non-tribal"/>
    <n v="8"/>
    <x v="3"/>
    <s v="31000301"/>
    <x v="12"/>
    <n v="0"/>
    <n v="4.5429089999999999"/>
    <n v="0"/>
    <n v="0"/>
    <n v="0"/>
  </r>
  <r>
    <s v="Point Sources"/>
    <s v="Non-tribal"/>
    <n v="8"/>
    <x v="3"/>
    <s v="20200254"/>
    <x v="10"/>
    <n v="24.41"/>
    <n v="6.1"/>
    <n v="12.2"/>
    <n v="0"/>
    <n v="0"/>
  </r>
  <r>
    <s v="Point Sources"/>
    <s v="Non-tribal"/>
    <n v="8"/>
    <x v="3"/>
    <s v="20200253"/>
    <x v="10"/>
    <n v="7.3"/>
    <n v="0.8"/>
    <n v="10.42"/>
    <n v="0"/>
    <n v="0"/>
  </r>
  <r>
    <s v="Point Sources"/>
    <s v="Non-tribal"/>
    <n v="8"/>
    <x v="3"/>
    <s v="20200254"/>
    <x v="10"/>
    <n v="0"/>
    <n v="0"/>
    <n v="0"/>
    <n v="1.7000000000000001E-2"/>
    <n v="2E-3"/>
  </r>
  <r>
    <s v="Point Sources"/>
    <s v="Non-tribal"/>
    <n v="8"/>
    <x v="3"/>
    <s v="31000201"/>
    <x v="18"/>
    <n v="0"/>
    <n v="0"/>
    <n v="0"/>
    <n v="1.6424999999999999E-2"/>
    <n v="0.20805000000000001"/>
  </r>
  <r>
    <s v="Point Sources"/>
    <s v="Non-tribal"/>
    <n v="8"/>
    <x v="3"/>
    <s v="20200254"/>
    <x v="10"/>
    <n v="0"/>
    <n v="0"/>
    <n v="0"/>
    <n v="1.7000000000000001E-2"/>
    <n v="2E-3"/>
  </r>
  <r>
    <s v="Point Sources"/>
    <s v="Non-tribal"/>
    <n v="8"/>
    <x v="3"/>
    <s v="20200254"/>
    <x v="10"/>
    <n v="0"/>
    <n v="0"/>
    <n v="0"/>
    <n v="0"/>
    <n v="0"/>
  </r>
  <r>
    <s v="Point Sources"/>
    <s v="Non-tribal"/>
    <n v="8"/>
    <x v="3"/>
    <s v="20200253"/>
    <x v="10"/>
    <n v="0"/>
    <n v="0"/>
    <n v="0"/>
    <n v="0.03"/>
    <n v="0.45"/>
  </r>
  <r>
    <s v="Point Sources"/>
    <s v="Non-tribal"/>
    <n v="8"/>
    <x v="3"/>
    <s v="20200202"/>
    <x v="10"/>
    <n v="0"/>
    <n v="0"/>
    <n v="0"/>
    <n v="0"/>
    <n v="0"/>
  </r>
  <r>
    <s v="Point Sources"/>
    <s v="Non-tribal"/>
    <n v="8"/>
    <x v="3"/>
    <s v="10200602"/>
    <x v="11"/>
    <n v="0"/>
    <n v="0"/>
    <n v="0"/>
    <n v="0.3"/>
    <n v="0.4"/>
  </r>
  <r>
    <s v="Point Sources"/>
    <s v="Non-tribal"/>
    <n v="8"/>
    <x v="3"/>
    <s v="10200602"/>
    <x v="11"/>
    <n v="25.2"/>
    <n v="1.4"/>
    <n v="12.8"/>
    <n v="0"/>
    <n v="0"/>
  </r>
  <r>
    <s v="Point Sources"/>
    <s v="Non-tribal"/>
    <n v="8"/>
    <x v="3"/>
    <s v="31000201"/>
    <x v="18"/>
    <n v="2.7374999999999998"/>
    <n v="0.150563"/>
    <n v="2.2995000000000001"/>
    <n v="0"/>
    <n v="0"/>
  </r>
  <r>
    <s v="Point Sources"/>
    <s v="Non-tribal"/>
    <n v="8"/>
    <x v="3"/>
    <s v="31000201"/>
    <x v="18"/>
    <n v="0"/>
    <n v="70"/>
    <n v="0"/>
    <n v="0"/>
    <n v="0"/>
  </r>
  <r>
    <s v="Point Sources"/>
    <s v="Non-tribal"/>
    <n v="8"/>
    <x v="3"/>
    <s v="31088811"/>
    <x v="13"/>
    <n v="0"/>
    <n v="4.2"/>
    <n v="0"/>
    <n v="0"/>
    <n v="0"/>
  </r>
  <r>
    <s v="Point Sources"/>
    <s v="Non-tribal"/>
    <n v="8"/>
    <x v="3"/>
    <s v="31000305"/>
    <x v="18"/>
    <n v="0"/>
    <n v="8.4"/>
    <n v="0"/>
    <n v="0"/>
    <n v="0"/>
  </r>
  <r>
    <s v="Point Sources"/>
    <s v="Non-tribal"/>
    <n v="8"/>
    <x v="3"/>
    <s v="20200254"/>
    <x v="10"/>
    <n v="13.3"/>
    <n v="4.4000000000000004"/>
    <n v="16.8"/>
    <n v="0"/>
    <n v="0"/>
  </r>
  <r>
    <s v="Point Sources"/>
    <s v="Non-tribal"/>
    <n v="8"/>
    <x v="3"/>
    <s v="20200254"/>
    <x v="10"/>
    <n v="13.3"/>
    <n v="4.4000000000000004"/>
    <n v="16.8"/>
    <n v="0"/>
    <n v="0"/>
  </r>
  <r>
    <s v="Point Sources"/>
    <s v="Non-tribal"/>
    <n v="8"/>
    <x v="3"/>
    <s v="20200253"/>
    <x v="10"/>
    <n v="13.3"/>
    <n v="2.7"/>
    <n v="26.7"/>
    <n v="0"/>
    <n v="0"/>
  </r>
  <r>
    <s v="Point Sources"/>
    <s v="Non-tribal"/>
    <n v="8"/>
    <x v="3"/>
    <s v="20200252"/>
    <x v="10"/>
    <n v="0"/>
    <n v="0"/>
    <n v="0"/>
    <n v="3.1879999999999999E-3"/>
    <n v="0.3"/>
  </r>
  <r>
    <s v="Point Sources"/>
    <s v="Non-tribal"/>
    <n v="8"/>
    <x v="3"/>
    <s v="20200252"/>
    <x v="10"/>
    <n v="0"/>
    <n v="0"/>
    <n v="0"/>
    <n v="5.1260000000000003E-3"/>
    <n v="0.5"/>
  </r>
  <r>
    <s v="Point Sources"/>
    <s v="Non-tribal"/>
    <n v="8"/>
    <x v="3"/>
    <s v="20200254"/>
    <x v="10"/>
    <n v="5.6781470000000001"/>
    <n v="1.9873510000000001"/>
    <n v="5.1103319999999997"/>
    <n v="0"/>
    <n v="0"/>
  </r>
  <r>
    <s v="Point Sources"/>
    <s v="Non-tribal"/>
    <n v="8"/>
    <x v="3"/>
    <s v="20200252"/>
    <x v="10"/>
    <n v="4.67"/>
    <n v="2.02"/>
    <n v="2.5499999999999998"/>
    <n v="0"/>
    <n v="0"/>
  </r>
  <r>
    <s v="Point Sources"/>
    <s v="Non-tribal"/>
    <n v="8"/>
    <x v="3"/>
    <s v="20200252"/>
    <x v="10"/>
    <n v="9.39"/>
    <n v="3.84"/>
    <n v="5.12"/>
    <n v="0"/>
    <n v="0"/>
  </r>
  <r>
    <s v="Point Sources"/>
    <s v="Non-tribal"/>
    <n v="8"/>
    <x v="3"/>
    <s v="31088801"/>
    <x v="13"/>
    <n v="0"/>
    <n v="2.57"/>
    <n v="0"/>
    <n v="0"/>
    <n v="0"/>
  </r>
  <r>
    <s v="Point Sources"/>
    <s v="Non-tribal"/>
    <n v="8"/>
    <x v="3"/>
    <s v="31000302"/>
    <x v="12"/>
    <n v="0"/>
    <n v="0.82489999999999997"/>
    <n v="0"/>
    <n v="0"/>
    <n v="0"/>
  </r>
  <r>
    <s v="Point Sources"/>
    <s v="Non-tribal"/>
    <n v="8"/>
    <x v="3"/>
    <s v="30501107"/>
    <x v="17"/>
    <n v="0"/>
    <n v="0"/>
    <n v="0"/>
    <n v="0"/>
    <n v="0"/>
  </r>
  <r>
    <s v="Point Sources"/>
    <s v="Non-tribal"/>
    <n v="8"/>
    <x v="3"/>
    <s v="30501199"/>
    <x v="17"/>
    <n v="0"/>
    <n v="0"/>
    <n v="0"/>
    <n v="0"/>
    <n v="7.8600000000000002E-4"/>
  </r>
  <r>
    <s v="Point Sources"/>
    <s v="Non-tribal"/>
    <n v="8"/>
    <x v="3"/>
    <s v="30501107"/>
    <x v="17"/>
    <n v="0"/>
    <n v="0"/>
    <n v="0"/>
    <n v="0"/>
    <n v="9.7863999999999993E-2"/>
  </r>
  <r>
    <s v="Point Sources"/>
    <s v="Non-tribal"/>
    <n v="8"/>
    <x v="3"/>
    <s v="30500612"/>
    <x v="17"/>
    <n v="0"/>
    <n v="0"/>
    <n v="0"/>
    <n v="0"/>
    <n v="0"/>
  </r>
  <r>
    <s v="Point Sources"/>
    <s v="Non-tribal"/>
    <n v="8"/>
    <x v="3"/>
    <s v="30501107"/>
    <x v="17"/>
    <n v="0"/>
    <n v="7.02"/>
    <n v="0"/>
    <n v="0"/>
    <n v="0"/>
  </r>
  <r>
    <s v="Point Sources"/>
    <s v="Non-tribal"/>
    <n v="8"/>
    <x v="3"/>
    <s v="20200254"/>
    <x v="10"/>
    <n v="0"/>
    <n v="0"/>
    <n v="0"/>
    <n v="0"/>
    <n v="0"/>
  </r>
  <r>
    <s v="Point Sources"/>
    <s v="Non-tribal"/>
    <n v="8"/>
    <x v="3"/>
    <s v="20200254"/>
    <x v="10"/>
    <n v="0"/>
    <n v="0"/>
    <n v="0"/>
    <n v="0"/>
    <n v="0"/>
  </r>
  <r>
    <s v="Point Sources"/>
    <s v="Non-tribal"/>
    <n v="8"/>
    <x v="3"/>
    <s v="20200254"/>
    <x v="10"/>
    <n v="0"/>
    <n v="0"/>
    <n v="0"/>
    <n v="0"/>
    <n v="0"/>
  </r>
  <r>
    <s v="Point Sources"/>
    <s v="Non-tribal"/>
    <n v="8"/>
    <x v="3"/>
    <s v="31000305"/>
    <x v="18"/>
    <n v="0"/>
    <n v="0"/>
    <n v="0"/>
    <n v="0.06"/>
    <n v="0.96"/>
  </r>
  <r>
    <s v="Point Sources"/>
    <s v="Non-tribal"/>
    <n v="8"/>
    <x v="3"/>
    <s v="31000201"/>
    <x v="18"/>
    <n v="0"/>
    <n v="0"/>
    <n v="0"/>
    <n v="0.01"/>
    <n v="0"/>
  </r>
  <r>
    <s v="Point Sources"/>
    <s v="Non-tribal"/>
    <n v="8"/>
    <x v="3"/>
    <s v="31000305"/>
    <x v="18"/>
    <n v="0"/>
    <n v="0"/>
    <n v="0"/>
    <n v="0.12"/>
    <n v="0"/>
  </r>
  <r>
    <s v="Point Sources"/>
    <s v="Non-tribal"/>
    <n v="8"/>
    <x v="3"/>
    <s v="50300102"/>
    <x v="17"/>
    <n v="0"/>
    <n v="0"/>
    <n v="0"/>
    <n v="0"/>
    <n v="8.6E-3"/>
  </r>
  <r>
    <s v="Point Sources"/>
    <s v="Non-tribal"/>
    <n v="8"/>
    <x v="3"/>
    <s v="31000305"/>
    <x v="18"/>
    <n v="0"/>
    <n v="0"/>
    <n v="0"/>
    <n v="0"/>
    <n v="0"/>
  </r>
  <r>
    <s v="Point Sources"/>
    <s v="Non-tribal"/>
    <n v="8"/>
    <x v="3"/>
    <s v="31000305"/>
    <x v="18"/>
    <n v="12.63"/>
    <n v="0.69"/>
    <n v="10.61"/>
    <n v="0"/>
    <n v="0"/>
  </r>
  <r>
    <s v="Point Sources"/>
    <s v="Non-tribal"/>
    <n v="8"/>
    <x v="3"/>
    <s v="31000302"/>
    <x v="12"/>
    <n v="0"/>
    <n v="1.600525"/>
    <n v="0"/>
    <n v="0"/>
    <n v="0"/>
  </r>
  <r>
    <s v="Point Sources"/>
    <s v="Non-tribal"/>
    <n v="8"/>
    <x v="3"/>
    <s v="31000228"/>
    <x v="12"/>
    <n v="0"/>
    <n v="3.20105"/>
    <n v="0"/>
    <n v="0"/>
    <n v="0"/>
  </r>
  <r>
    <s v="Point Sources"/>
    <s v="Non-tribal"/>
    <n v="8"/>
    <x v="3"/>
    <s v="31000305"/>
    <x v="18"/>
    <n v="0.28999999999999998"/>
    <n v="4.0999999999999996"/>
    <n v="1.6"/>
    <n v="0"/>
    <n v="0"/>
  </r>
  <r>
    <s v="Point Sources"/>
    <s v="Non-tribal"/>
    <n v="8"/>
    <x v="3"/>
    <s v="31000201"/>
    <x v="18"/>
    <n v="0"/>
    <n v="2.44"/>
    <n v="0"/>
    <n v="0"/>
    <n v="0"/>
  </r>
  <r>
    <s v="Point Sources"/>
    <s v="Non-tribal"/>
    <n v="8"/>
    <x v="3"/>
    <s v="31000302"/>
    <x v="12"/>
    <n v="0"/>
    <n v="3.20105"/>
    <n v="0"/>
    <n v="0"/>
    <n v="0"/>
  </r>
  <r>
    <s v="Point Sources"/>
    <s v="Non-tribal"/>
    <n v="8"/>
    <x v="3"/>
    <s v="31088811"/>
    <x v="13"/>
    <n v="0"/>
    <n v="36.82"/>
    <n v="0"/>
    <n v="0"/>
    <n v="0"/>
  </r>
  <r>
    <s v="Point Sources"/>
    <s v="Non-tribal"/>
    <n v="8"/>
    <x v="3"/>
    <s v="20200254"/>
    <x v="10"/>
    <n v="16.66"/>
    <n v="1.72"/>
    <n v="1.6"/>
    <n v="0"/>
    <n v="0"/>
  </r>
  <r>
    <s v="Point Sources"/>
    <s v="Non-tribal"/>
    <n v="8"/>
    <x v="3"/>
    <s v="50300102"/>
    <x v="17"/>
    <n v="0"/>
    <n v="2.9999999999999997E-4"/>
    <n v="0"/>
    <n v="0"/>
    <n v="0"/>
  </r>
  <r>
    <s v="Point Sources"/>
    <s v="Non-tribal"/>
    <n v="8"/>
    <x v="3"/>
    <s v="20200254"/>
    <x v="10"/>
    <n v="0"/>
    <n v="0"/>
    <n v="0"/>
    <n v="2.6579999999999999E-2"/>
    <n v="0.443"/>
  </r>
  <r>
    <s v="Point Sources"/>
    <s v="Non-tribal"/>
    <n v="8"/>
    <x v="3"/>
    <s v="20200254"/>
    <x v="10"/>
    <n v="0"/>
    <n v="0"/>
    <n v="0"/>
    <n v="2.6579999999999999E-2"/>
    <n v="0.443"/>
  </r>
  <r>
    <s v="Point Sources"/>
    <s v="Non-tribal"/>
    <n v="8"/>
    <x v="3"/>
    <s v="20200254"/>
    <x v="10"/>
    <n v="0"/>
    <n v="0"/>
    <n v="0"/>
    <n v="2.6579999999999999E-2"/>
    <n v="0.443"/>
  </r>
  <r>
    <s v="Point Sources"/>
    <s v="Non-tribal"/>
    <n v="8"/>
    <x v="3"/>
    <s v="20200254"/>
    <x v="10"/>
    <n v="0"/>
    <n v="0"/>
    <n v="0"/>
    <n v="2.6579999999999999E-2"/>
    <n v="0.443"/>
  </r>
  <r>
    <s v="Point Sources"/>
    <s v="Non-tribal"/>
    <n v="8"/>
    <x v="3"/>
    <s v="31000301"/>
    <x v="12"/>
    <n v="0"/>
    <n v="4.6219679999999999"/>
    <n v="0"/>
    <n v="0"/>
    <n v="0"/>
  </r>
  <r>
    <s v="Point Sources"/>
    <s v="Non-tribal"/>
    <n v="8"/>
    <x v="3"/>
    <s v="20200254"/>
    <x v="10"/>
    <n v="77.665695999999997"/>
    <n v="7.6371440000000002"/>
    <n v="48.92944"/>
    <n v="0"/>
    <n v="0"/>
  </r>
  <r>
    <s v="Point Sources"/>
    <s v="Non-tribal"/>
    <n v="8"/>
    <x v="3"/>
    <s v="31088811"/>
    <x v="13"/>
    <n v="0"/>
    <n v="4.8"/>
    <n v="0"/>
    <n v="0"/>
    <n v="0"/>
  </r>
  <r>
    <s v="Point Sources"/>
    <s v="Non-tribal"/>
    <n v="8"/>
    <x v="3"/>
    <s v="31000301"/>
    <x v="12"/>
    <n v="0"/>
    <n v="2.4190489999999998"/>
    <n v="0"/>
    <n v="0"/>
    <n v="0"/>
  </r>
  <r>
    <s v="Point Sources"/>
    <s v="Non-tribal"/>
    <n v="8"/>
    <x v="3"/>
    <s v="20200401"/>
    <x v="10"/>
    <n v="0"/>
    <n v="0"/>
    <n v="0"/>
    <n v="0"/>
    <n v="0.12"/>
  </r>
  <r>
    <s v="Point Sources"/>
    <s v="Non-tribal"/>
    <n v="8"/>
    <x v="3"/>
    <s v="20200401"/>
    <x v="10"/>
    <n v="28.3"/>
    <n v="0.12"/>
    <n v="5.29"/>
    <n v="0"/>
    <n v="0"/>
  </r>
  <r>
    <s v="Point Sources"/>
    <s v="Non-tribal"/>
    <n v="8"/>
    <x v="3"/>
    <s v="31000199"/>
    <x v="17"/>
    <n v="0"/>
    <n v="0.06"/>
    <n v="0"/>
    <n v="0"/>
    <n v="0"/>
  </r>
  <r>
    <s v="Point Sources"/>
    <s v="Non-tribal"/>
    <n v="8"/>
    <x v="3"/>
    <s v="30510298"/>
    <x v="17"/>
    <n v="0"/>
    <n v="0"/>
    <n v="0"/>
    <n v="0"/>
    <n v="0.05"/>
  </r>
  <r>
    <s v="Point Sources"/>
    <s v="Non-tribal"/>
    <n v="8"/>
    <x v="3"/>
    <s v="20200101"/>
    <x v="10"/>
    <n v="0"/>
    <n v="0"/>
    <n v="0"/>
    <n v="0.72"/>
    <n v="0.77"/>
  </r>
  <r>
    <s v="Point Sources"/>
    <s v="Non-tribal"/>
    <n v="8"/>
    <x v="3"/>
    <s v="20200101"/>
    <x v="10"/>
    <n v="3.1"/>
    <n v="0.86"/>
    <n v="3.8"/>
    <n v="0"/>
    <n v="0"/>
  </r>
  <r>
    <s v="Point Sources"/>
    <s v="Non-tribal"/>
    <n v="8"/>
    <x v="3"/>
    <s v="20200254"/>
    <x v="10"/>
    <n v="0"/>
    <n v="0"/>
    <n v="0"/>
    <n v="0"/>
    <n v="0"/>
  </r>
  <r>
    <s v="Point Sources"/>
    <s v="Non-tribal"/>
    <n v="8"/>
    <x v="3"/>
    <s v="20200254"/>
    <x v="10"/>
    <n v="0"/>
    <n v="0"/>
    <n v="0"/>
    <n v="0"/>
    <n v="0"/>
  </r>
  <r>
    <s v="Point Sources"/>
    <s v="Non-tribal"/>
    <n v="8"/>
    <x v="3"/>
    <s v="20200253"/>
    <x v="10"/>
    <n v="0"/>
    <n v="0"/>
    <n v="0"/>
    <n v="0"/>
    <n v="0"/>
  </r>
  <r>
    <s v="Point Sources"/>
    <s v="Non-tribal"/>
    <n v="8"/>
    <x v="3"/>
    <s v="20200253"/>
    <x v="10"/>
    <n v="0"/>
    <n v="0"/>
    <n v="0"/>
    <n v="0"/>
    <n v="0.04"/>
  </r>
  <r>
    <s v="Point Sources"/>
    <s v="Non-tribal"/>
    <n v="8"/>
    <x v="3"/>
    <s v="31000301"/>
    <x v="12"/>
    <n v="0"/>
    <n v="8.4"/>
    <n v="0"/>
    <n v="0"/>
    <n v="0"/>
  </r>
  <r>
    <s v="Point Sources"/>
    <s v="Non-tribal"/>
    <n v="8"/>
    <x v="3"/>
    <s v="31000227"/>
    <x v="12"/>
    <n v="0"/>
    <n v="8.4"/>
    <n v="0"/>
    <n v="0"/>
    <n v="0"/>
  </r>
  <r>
    <s v="Point Sources"/>
    <s v="Non-tribal"/>
    <n v="8"/>
    <x v="3"/>
    <s v="31000220"/>
    <x v="13"/>
    <n v="0"/>
    <n v="15"/>
    <n v="0"/>
    <n v="0"/>
    <n v="0"/>
  </r>
  <r>
    <s v="Point Sources"/>
    <s v="Non-tribal"/>
    <n v="8"/>
    <x v="3"/>
    <s v="20200254"/>
    <x v="10"/>
    <n v="38.832847999999998"/>
    <n v="3.8185720000000001"/>
    <n v="24.46472"/>
    <n v="0"/>
    <n v="0"/>
  </r>
  <r>
    <s v="Point Sources"/>
    <s v="Non-tribal"/>
    <n v="8"/>
    <x v="3"/>
    <s v="31000205"/>
    <x v="14"/>
    <n v="2.2999999999999998"/>
    <n v="0"/>
    <n v="4.5"/>
    <n v="0"/>
    <n v="0"/>
  </r>
  <r>
    <s v="Point Sources"/>
    <s v="Non-tribal"/>
    <n v="8"/>
    <x v="3"/>
    <s v="20200253"/>
    <x v="10"/>
    <n v="5.126036"/>
    <n v="0.01"/>
    <n v="22.677115000000001"/>
    <n v="0"/>
    <n v="0"/>
  </r>
  <r>
    <s v="Point Sources"/>
    <s v="Non-tribal"/>
    <n v="8"/>
    <x v="3"/>
    <s v="20200254"/>
    <x v="10"/>
    <n v="18.281366999999999"/>
    <n v="1.3253980000000001"/>
    <n v="1.298891"/>
    <n v="0"/>
    <n v="0"/>
  </r>
  <r>
    <s v="Point Sources"/>
    <s v="Non-tribal"/>
    <n v="8"/>
    <x v="3"/>
    <s v="20200254"/>
    <x v="10"/>
    <n v="0"/>
    <n v="0"/>
    <n v="0"/>
    <n v="0"/>
    <n v="0"/>
  </r>
  <r>
    <s v="Point Sources"/>
    <s v="Non-tribal"/>
    <n v="8"/>
    <x v="3"/>
    <s v="31000304"/>
    <x v="12"/>
    <n v="0.8"/>
    <n v="2.9"/>
    <n v="0.7"/>
    <n v="0"/>
    <n v="0"/>
  </r>
  <r>
    <s v="Point Sources"/>
    <s v="Non-tribal"/>
    <n v="8"/>
    <x v="3"/>
    <s v="31088805"/>
    <x v="13"/>
    <n v="0"/>
    <n v="15.6"/>
    <n v="0"/>
    <n v="0"/>
    <n v="0"/>
  </r>
  <r>
    <s v="Point Sources"/>
    <s v="Non-tribal"/>
    <n v="8"/>
    <x v="3"/>
    <s v="31088805"/>
    <x v="13"/>
    <n v="0"/>
    <n v="29.33"/>
    <n v="0"/>
    <n v="0"/>
    <n v="0"/>
  </r>
  <r>
    <s v="Point Sources"/>
    <s v="Non-tribal"/>
    <n v="8"/>
    <x v="3"/>
    <s v="31000205"/>
    <x v="14"/>
    <n v="3.9"/>
    <n v="0"/>
    <n v="21.4"/>
    <n v="0"/>
    <n v="0"/>
  </r>
  <r>
    <s v="Point Sources"/>
    <s v="Non-tribal"/>
    <n v="8"/>
    <x v="3"/>
    <s v="20200254"/>
    <x v="10"/>
    <n v="0"/>
    <n v="0"/>
    <n v="0"/>
    <n v="0.05"/>
    <n v="0.87"/>
  </r>
  <r>
    <s v="Point Sources"/>
    <s v="Non-tribal"/>
    <n v="8"/>
    <x v="3"/>
    <s v="20200254"/>
    <x v="10"/>
    <n v="0"/>
    <n v="0"/>
    <n v="0"/>
    <n v="0.02"/>
    <n v="0.4"/>
  </r>
  <r>
    <s v="Point Sources"/>
    <s v="Non-tribal"/>
    <n v="8"/>
    <x v="3"/>
    <s v="20200254"/>
    <x v="10"/>
    <n v="0"/>
    <n v="0"/>
    <n v="0"/>
    <n v="0"/>
    <n v="0"/>
  </r>
  <r>
    <s v="Point Sources"/>
    <s v="Non-tribal"/>
    <n v="8"/>
    <x v="3"/>
    <s v="20200254"/>
    <x v="10"/>
    <n v="9.1300000000000008"/>
    <n v="5.22"/>
    <n v="2.27"/>
    <n v="0"/>
    <n v="0"/>
  </r>
  <r>
    <s v="Point Sources"/>
    <s v="Non-tribal"/>
    <n v="8"/>
    <x v="3"/>
    <s v="20200254"/>
    <x v="10"/>
    <n v="19.940000000000001"/>
    <n v="11.41"/>
    <n v="4.96"/>
    <n v="0"/>
    <n v="0"/>
  </r>
  <r>
    <s v="Point Sources"/>
    <s v="Non-tribal"/>
    <n v="8"/>
    <x v="3"/>
    <s v="20200254"/>
    <x v="10"/>
    <n v="0"/>
    <n v="0"/>
    <n v="0"/>
    <n v="0"/>
    <n v="1E-3"/>
  </r>
  <r>
    <s v="Point Sources"/>
    <s v="Non-tribal"/>
    <n v="8"/>
    <x v="3"/>
    <s v="20200254"/>
    <x v="10"/>
    <n v="4.1038329999999998"/>
    <n v="1.395303"/>
    <n v="6.648212"/>
    <n v="0"/>
    <n v="0"/>
  </r>
  <r>
    <s v="Point Sources"/>
    <s v="Non-tribal"/>
    <n v="8"/>
    <x v="3"/>
    <s v="31000201"/>
    <x v="18"/>
    <n v="0"/>
    <n v="0"/>
    <n v="0"/>
    <n v="0"/>
    <n v="0"/>
  </r>
  <r>
    <s v="Point Sources"/>
    <s v="Non-tribal"/>
    <n v="8"/>
    <x v="3"/>
    <s v="20100201"/>
    <x v="10"/>
    <n v="0"/>
    <n v="0"/>
    <n v="0"/>
    <n v="0"/>
    <n v="0"/>
  </r>
  <r>
    <s v="Point Sources"/>
    <s v="Non-tribal"/>
    <n v="8"/>
    <x v="3"/>
    <s v="20200253"/>
    <x v="10"/>
    <n v="0"/>
    <n v="0"/>
    <n v="0"/>
    <n v="0"/>
    <n v="0"/>
  </r>
  <r>
    <s v="Point Sources"/>
    <s v="Non-tribal"/>
    <n v="8"/>
    <x v="3"/>
    <s v="20200253"/>
    <x v="10"/>
    <n v="0"/>
    <n v="0"/>
    <n v="0"/>
    <n v="0"/>
    <n v="0"/>
  </r>
  <r>
    <s v="Point Sources"/>
    <s v="Non-tribal"/>
    <n v="8"/>
    <x v="3"/>
    <s v="20200253"/>
    <x v="10"/>
    <n v="0"/>
    <n v="0"/>
    <n v="0"/>
    <n v="0"/>
    <n v="0"/>
  </r>
  <r>
    <s v="Point Sources"/>
    <s v="Non-tribal"/>
    <n v="8"/>
    <x v="3"/>
    <s v="10300602"/>
    <x v="11"/>
    <n v="0"/>
    <n v="0"/>
    <n v="0"/>
    <n v="0"/>
    <n v="0"/>
  </r>
  <r>
    <s v="Point Sources"/>
    <s v="Non-tribal"/>
    <n v="8"/>
    <x v="3"/>
    <s v="20200102"/>
    <x v="10"/>
    <n v="0"/>
    <n v="0"/>
    <n v="0"/>
    <n v="0"/>
    <n v="0"/>
  </r>
  <r>
    <s v="Point Sources"/>
    <s v="Non-tribal"/>
    <n v="8"/>
    <x v="3"/>
    <s v="20200253"/>
    <x v="10"/>
    <n v="0"/>
    <n v="0"/>
    <n v="0"/>
    <n v="0"/>
    <n v="0"/>
  </r>
  <r>
    <s v="Point Sources"/>
    <s v="Non-tribal"/>
    <n v="8"/>
    <x v="3"/>
    <s v="20200253"/>
    <x v="10"/>
    <n v="0"/>
    <n v="0"/>
    <n v="0"/>
    <n v="0"/>
    <n v="0"/>
  </r>
  <r>
    <s v="Point Sources"/>
    <s v="Non-tribal"/>
    <n v="8"/>
    <x v="3"/>
    <s v="20100102"/>
    <x v="10"/>
    <n v="0"/>
    <n v="0"/>
    <n v="0"/>
    <n v="0"/>
    <n v="0"/>
  </r>
  <r>
    <s v="Point Sources"/>
    <s v="Non-tribal"/>
    <n v="8"/>
    <x v="3"/>
    <s v="31000220"/>
    <x v="13"/>
    <n v="0"/>
    <n v="3.27"/>
    <n v="0"/>
    <n v="0"/>
    <n v="0"/>
  </r>
  <r>
    <s v="Point Sources"/>
    <s v="Non-tribal"/>
    <n v="8"/>
    <x v="3"/>
    <s v="20200253"/>
    <x v="10"/>
    <n v="0"/>
    <n v="0"/>
    <n v="0"/>
    <n v="0"/>
    <n v="0"/>
  </r>
  <r>
    <s v="Point Sources"/>
    <s v="Non-tribal"/>
    <n v="8"/>
    <x v="3"/>
    <s v="20200253"/>
    <x v="10"/>
    <n v="0"/>
    <n v="0"/>
    <n v="0"/>
    <n v="0"/>
    <n v="0.14000000000000001"/>
  </r>
  <r>
    <s v="Point Sources"/>
    <s v="Non-tribal"/>
    <n v="8"/>
    <x v="3"/>
    <s v="20200253"/>
    <x v="10"/>
    <n v="4.185346"/>
    <n v="2.076066"/>
    <n v="8.4267529999999997"/>
    <n v="0"/>
    <n v="0"/>
  </r>
  <r>
    <s v="Point Sources"/>
    <s v="Non-tribal"/>
    <n v="8"/>
    <x v="3"/>
    <s v="20200253"/>
    <x v="10"/>
    <n v="0"/>
    <n v="0"/>
    <n v="0"/>
    <n v="0"/>
    <n v="0"/>
  </r>
  <r>
    <s v="Point Sources"/>
    <s v="Non-tribal"/>
    <n v="8"/>
    <x v="3"/>
    <s v="20200253"/>
    <x v="10"/>
    <n v="0"/>
    <n v="0"/>
    <n v="0"/>
    <n v="0"/>
    <n v="0"/>
  </r>
  <r>
    <s v="Point Sources"/>
    <s v="Non-tribal"/>
    <n v="8"/>
    <x v="3"/>
    <s v="20200253"/>
    <x v="10"/>
    <n v="0"/>
    <n v="0"/>
    <n v="0"/>
    <n v="0"/>
    <n v="0.06"/>
  </r>
  <r>
    <s v="Point Sources"/>
    <s v="Non-tribal"/>
    <n v="8"/>
    <x v="3"/>
    <s v="20200253"/>
    <x v="10"/>
    <n v="0"/>
    <n v="0"/>
    <n v="0"/>
    <n v="0"/>
    <n v="0.06"/>
  </r>
  <r>
    <s v="Point Sources"/>
    <s v="Non-tribal"/>
    <n v="8"/>
    <x v="3"/>
    <s v="20200254"/>
    <x v="10"/>
    <n v="0"/>
    <n v="0"/>
    <n v="0"/>
    <n v="0"/>
    <n v="3.2919999999999998E-3"/>
  </r>
  <r>
    <s v="Point Sources"/>
    <s v="Non-tribal"/>
    <n v="8"/>
    <x v="3"/>
    <s v="20200254"/>
    <x v="10"/>
    <n v="24.206424999999999"/>
    <n v="8.2301850000000005"/>
    <n v="18.154091999999999"/>
    <n v="0"/>
    <n v="0"/>
  </r>
  <r>
    <s v="Point Sources"/>
    <s v="Non-tribal"/>
    <n v="8"/>
    <x v="3"/>
    <s v="31000401"/>
    <x v="11"/>
    <n v="1.6"/>
    <n v="11.186876"/>
    <n v="3.2"/>
    <n v="0"/>
    <n v="0"/>
  </r>
  <r>
    <s v="Point Sources"/>
    <s v="Non-tribal"/>
    <n v="8"/>
    <x v="3"/>
    <s v="20200253"/>
    <x v="10"/>
    <n v="0.77630100000000002"/>
    <n v="0.54247500000000004"/>
    <n v="1.552602"/>
    <n v="0"/>
    <n v="0"/>
  </r>
  <r>
    <s v="Point Sources"/>
    <s v="Non-tribal"/>
    <n v="8"/>
    <x v="3"/>
    <s v="20200253"/>
    <x v="10"/>
    <n v="0.77630100000000002"/>
    <n v="0.54871000000000003"/>
    <n v="1.552602"/>
    <n v="0"/>
    <n v="0"/>
  </r>
  <r>
    <s v="Point Sources"/>
    <s v="Non-tribal"/>
    <n v="8"/>
    <x v="3"/>
    <s v="20200253"/>
    <x v="10"/>
    <n v="0"/>
    <n v="0"/>
    <n v="0"/>
    <n v="0"/>
    <n v="0.27"/>
  </r>
  <r>
    <s v="Point Sources"/>
    <s v="Non-tribal"/>
    <n v="8"/>
    <x v="3"/>
    <s v="31000215"/>
    <x v="14"/>
    <n v="0"/>
    <n v="0"/>
    <n v="0"/>
    <n v="0"/>
    <n v="0.03"/>
  </r>
  <r>
    <s v="Point Sources"/>
    <s v="Non-tribal"/>
    <n v="8"/>
    <x v="3"/>
    <s v="20200253"/>
    <x v="10"/>
    <n v="0"/>
    <n v="0"/>
    <n v="0"/>
    <n v="0"/>
    <n v="0.240592"/>
  </r>
  <r>
    <s v="Point Sources"/>
    <s v="Non-tribal"/>
    <n v="8"/>
    <x v="3"/>
    <s v="20200253"/>
    <x v="10"/>
    <n v="3.86"/>
    <n v="2.7"/>
    <n v="7.726"/>
    <n v="0"/>
    <n v="0"/>
  </r>
  <r>
    <s v="Point Sources"/>
    <s v="Non-tribal"/>
    <n v="8"/>
    <x v="3"/>
    <s v="20200253"/>
    <x v="10"/>
    <n v="0.92"/>
    <n v="0.64"/>
    <n v="1.83"/>
    <n v="0"/>
    <n v="0"/>
  </r>
  <r>
    <s v="Point Sources"/>
    <s v="Non-tribal"/>
    <n v="8"/>
    <x v="3"/>
    <s v="31000302"/>
    <x v="12"/>
    <n v="0"/>
    <n v="8.2100000000000009"/>
    <n v="0"/>
    <n v="0"/>
    <n v="0"/>
  </r>
  <r>
    <s v="Point Sources"/>
    <s v="Non-tribal"/>
    <n v="8"/>
    <x v="3"/>
    <s v="31000215"/>
    <x v="14"/>
    <n v="2"/>
    <n v="0.05"/>
    <n v="5"/>
    <n v="0"/>
    <n v="0"/>
  </r>
  <r>
    <s v="Point Sources"/>
    <s v="Non-tribal"/>
    <n v="8"/>
    <x v="3"/>
    <s v="31088801"/>
    <x v="13"/>
    <n v="0"/>
    <n v="7.4"/>
    <n v="0"/>
    <n v="0"/>
    <n v="0"/>
  </r>
  <r>
    <s v="Point Sources"/>
    <s v="Non-tribal"/>
    <n v="8"/>
    <x v="3"/>
    <s v="20200253"/>
    <x v="10"/>
    <n v="4.051361"/>
    <n v="2.7009069999999999"/>
    <n v="7.7168770000000002"/>
    <n v="0"/>
    <n v="0"/>
  </r>
  <r>
    <s v="Point Sources"/>
    <s v="Non-tribal"/>
    <n v="8"/>
    <x v="3"/>
    <s v="40400315"/>
    <x v="16"/>
    <n v="0"/>
    <n v="0.37"/>
    <n v="0"/>
    <n v="0"/>
    <n v="0"/>
  </r>
  <r>
    <s v="Point Sources"/>
    <s v="Non-tribal"/>
    <n v="8"/>
    <x v="3"/>
    <s v="40400315"/>
    <x v="16"/>
    <n v="0"/>
    <n v="0.24735399999999999"/>
    <n v="0"/>
    <n v="0"/>
    <n v="0"/>
  </r>
  <r>
    <s v="Point Sources"/>
    <s v="Non-tribal"/>
    <n v="8"/>
    <x v="3"/>
    <s v="20200253"/>
    <x v="10"/>
    <n v="0"/>
    <n v="0"/>
    <n v="0"/>
    <n v="0"/>
    <n v="0"/>
  </r>
  <r>
    <s v="Point Sources"/>
    <s v="Non-tribal"/>
    <n v="8"/>
    <x v="3"/>
    <s v="20200253"/>
    <x v="10"/>
    <n v="0"/>
    <n v="0"/>
    <n v="0"/>
    <n v="0"/>
    <n v="0.49448900000000001"/>
  </r>
  <r>
    <s v="Point Sources"/>
    <s v="Non-tribal"/>
    <n v="8"/>
    <x v="3"/>
    <s v="20200253"/>
    <x v="10"/>
    <n v="7.0963760000000002"/>
    <n v="4.994936"/>
    <n v="14.256973"/>
    <n v="0"/>
    <n v="0"/>
  </r>
  <r>
    <s v="Point Sources"/>
    <s v="Non-tribal"/>
    <n v="8"/>
    <x v="3"/>
    <s v="31000227"/>
    <x v="12"/>
    <n v="0"/>
    <n v="2.0941879999999999"/>
    <n v="0"/>
    <n v="0"/>
    <n v="0"/>
  </r>
  <r>
    <s v="Point Sources"/>
    <s v="Non-tribal"/>
    <n v="8"/>
    <x v="3"/>
    <s v="31000220"/>
    <x v="13"/>
    <n v="0"/>
    <n v="6.7"/>
    <n v="0"/>
    <n v="0"/>
    <n v="0"/>
  </r>
  <r>
    <s v="Point Sources"/>
    <s v="Non-tribal"/>
    <n v="8"/>
    <x v="3"/>
    <s v="20200202"/>
    <x v="10"/>
    <n v="7.9"/>
    <n v="2"/>
    <n v="7.9"/>
    <n v="0"/>
    <n v="0"/>
  </r>
  <r>
    <s v="Point Sources"/>
    <s v="Non-tribal"/>
    <n v="8"/>
    <x v="3"/>
    <s v="20200253"/>
    <x v="10"/>
    <n v="3.9"/>
    <n v="0.4"/>
    <n v="5.9"/>
    <n v="0"/>
    <n v="0"/>
  </r>
  <r>
    <s v="Point Sources"/>
    <s v="Non-tribal"/>
    <n v="8"/>
    <x v="3"/>
    <s v="31000227"/>
    <x v="12"/>
    <n v="0.4"/>
    <n v="3.1003829999999999"/>
    <n v="0.4"/>
    <n v="0"/>
    <n v="0"/>
  </r>
  <r>
    <s v="Point Sources"/>
    <s v="Non-tribal"/>
    <n v="8"/>
    <x v="3"/>
    <s v="31088811"/>
    <x v="13"/>
    <n v="0"/>
    <n v="13"/>
    <n v="0"/>
    <n v="0"/>
    <n v="0"/>
  </r>
  <r>
    <s v="Point Sources"/>
    <s v="Non-tribal"/>
    <n v="8"/>
    <x v="3"/>
    <s v="40301008"/>
    <x v="15"/>
    <n v="0"/>
    <n v="2.078E-3"/>
    <n v="0"/>
    <n v="0"/>
    <n v="0"/>
  </r>
  <r>
    <s v="Point Sources"/>
    <s v="Non-tribal"/>
    <n v="8"/>
    <x v="3"/>
    <s v="20200202"/>
    <x v="10"/>
    <n v="5.4"/>
    <n v="2.64"/>
    <n v="5.4"/>
    <n v="0"/>
    <n v="0"/>
  </r>
  <r>
    <s v="Point Sources"/>
    <s v="Non-tribal"/>
    <n v="8"/>
    <x v="3"/>
    <s v="31000306"/>
    <x v="13"/>
    <n v="0"/>
    <n v="4.8"/>
    <n v="0"/>
    <n v="0"/>
    <n v="0"/>
  </r>
  <r>
    <s v="Point Sources"/>
    <s v="Non-tribal"/>
    <n v="8"/>
    <x v="3"/>
    <s v="20200253"/>
    <x v="10"/>
    <n v="12.84"/>
    <n v="3.79"/>
    <n v="12.84"/>
    <n v="0"/>
    <n v="0"/>
  </r>
  <r>
    <s v="Point Sources"/>
    <s v="Non-tribal"/>
    <n v="8"/>
    <x v="3"/>
    <s v="20200252"/>
    <x v="10"/>
    <n v="66.728499999999997"/>
    <n v="20.951906999999999"/>
    <n v="8.1252999999999993"/>
    <n v="0"/>
    <n v="0"/>
  </r>
  <r>
    <s v="Point Sources"/>
    <s v="Non-tribal"/>
    <n v="8"/>
    <x v="3"/>
    <s v="20200255"/>
    <x v="10"/>
    <n v="63.96"/>
    <n v="3.94"/>
    <n v="2.61"/>
    <n v="0"/>
    <n v="0"/>
  </r>
  <r>
    <s v="Point Sources"/>
    <s v="Non-tribal"/>
    <n v="8"/>
    <x v="3"/>
    <s v="20200252"/>
    <x v="10"/>
    <n v="9.36"/>
    <n v="3.88"/>
    <n v="2.48"/>
    <n v="0"/>
    <n v="0"/>
  </r>
  <r>
    <s v="Point Sources"/>
    <s v="Non-tribal"/>
    <n v="8"/>
    <x v="3"/>
    <s v="20200202"/>
    <x v="10"/>
    <n v="16.711120000000001"/>
    <n v="0.26666800000000002"/>
    <n v="1.0666679999999999"/>
    <n v="0"/>
    <n v="0"/>
  </r>
  <r>
    <s v="Point Sources"/>
    <s v="Non-tribal"/>
    <n v="8"/>
    <x v="3"/>
    <s v="20200253"/>
    <x v="10"/>
    <n v="6.3"/>
    <n v="4.4000000000000004"/>
    <n v="5.7"/>
    <n v="0"/>
    <n v="0"/>
  </r>
  <r>
    <s v="Point Sources"/>
    <s v="Non-tribal"/>
    <n v="8"/>
    <x v="3"/>
    <s v="20200201"/>
    <x v="10"/>
    <n v="15.768000000000001"/>
    <n v="3.1540050000000002"/>
    <n v="3.1540050000000002"/>
    <n v="0"/>
    <n v="0"/>
  </r>
  <r>
    <s v="Point Sources"/>
    <s v="Non-tribal"/>
    <n v="8"/>
    <x v="3"/>
    <s v="20200202"/>
    <x v="10"/>
    <n v="17.649999999999999"/>
    <n v="0.67"/>
    <n v="2.15"/>
    <n v="0"/>
    <n v="0"/>
  </r>
  <r>
    <s v="Point Sources"/>
    <s v="Non-tribal"/>
    <n v="8"/>
    <x v="3"/>
    <s v="31000301"/>
    <x v="12"/>
    <n v="0"/>
    <n v="11.23"/>
    <n v="0"/>
    <n v="0"/>
    <n v="0"/>
  </r>
  <r>
    <s v="Point Sources"/>
    <s v="Non-tribal"/>
    <n v="8"/>
    <x v="3"/>
    <s v="20200202"/>
    <x v="10"/>
    <n v="26.78"/>
    <n v="0.35"/>
    <n v="43.32"/>
    <n v="0"/>
    <n v="0"/>
  </r>
  <r>
    <s v="Point Sources"/>
    <s v="Non-tribal"/>
    <n v="8"/>
    <x v="3"/>
    <s v="31000301"/>
    <x v="12"/>
    <n v="0"/>
    <n v="11.66"/>
    <n v="0"/>
    <n v="0"/>
    <n v="0"/>
  </r>
  <r>
    <s v="Point Sources"/>
    <s v="Non-tribal"/>
    <n v="8"/>
    <x v="3"/>
    <s v="20200253"/>
    <x v="10"/>
    <n v="3.2534559999999999"/>
    <n v="5.5056000000000001E-2"/>
    <n v="3.0083829999999998"/>
    <n v="0"/>
    <n v="0"/>
  </r>
  <r>
    <s v="Point Sources"/>
    <s v="Non-tribal"/>
    <n v="8"/>
    <x v="3"/>
    <s v="20200253"/>
    <x v="10"/>
    <n v="6.4000009999999996"/>
    <n v="0.10000100000000001"/>
    <n v="1.0000009999999999"/>
    <n v="0"/>
    <n v="0"/>
  </r>
  <r>
    <s v="Point Sources"/>
    <s v="Non-tribal"/>
    <n v="8"/>
    <x v="3"/>
    <s v="20100202"/>
    <x v="10"/>
    <n v="4.7300000000000004"/>
    <n v="0.05"/>
    <n v="2.64"/>
    <n v="0"/>
    <n v="0"/>
  </r>
  <r>
    <s v="Point Sources"/>
    <s v="Non-tribal"/>
    <n v="8"/>
    <x v="3"/>
    <s v="20200254"/>
    <x v="10"/>
    <n v="7.1799660000000003"/>
    <n v="5.1275370000000002"/>
    <n v="1.8052919999999999"/>
    <n v="0"/>
    <n v="0"/>
  </r>
  <r>
    <s v="Point Sources"/>
    <s v="Non-tribal"/>
    <n v="8"/>
    <x v="3"/>
    <s v="20200253"/>
    <x v="10"/>
    <n v="4.6652000000000005"/>
    <n v="0.20700000000000002"/>
    <n v="2.7089999999999996"/>
    <n v="0"/>
    <n v="0"/>
  </r>
  <r>
    <s v="Point Sources"/>
    <s v="Non-tribal"/>
    <n v="8"/>
    <x v="3"/>
    <s v="31000301"/>
    <x v="12"/>
    <n v="0"/>
    <n v="15.50009"/>
    <n v="0"/>
    <n v="0"/>
    <n v="0"/>
  </r>
  <r>
    <s v="Point Sources"/>
    <s v="Non-tribal"/>
    <n v="8"/>
    <x v="3"/>
    <s v="40400315"/>
    <x v="16"/>
    <n v="0"/>
    <n v="2.3833310000000001"/>
    <n v="0"/>
    <n v="0"/>
    <n v="0"/>
  </r>
  <r>
    <s v="Point Sources"/>
    <s v="Non-tribal"/>
    <n v="8"/>
    <x v="3"/>
    <s v="20200253"/>
    <x v="10"/>
    <n v="7.7299480000000003"/>
    <n v="3.8649740000000001"/>
    <n v="15.459949999999999"/>
    <n v="0"/>
    <n v="0"/>
  </r>
  <r>
    <s v="Point Sources"/>
    <s v="Non-tribal"/>
    <n v="8"/>
    <x v="3"/>
    <s v="40400315"/>
    <x v="16"/>
    <n v="0"/>
    <n v="4.5533289999999997"/>
    <n v="0"/>
    <n v="0"/>
    <n v="0"/>
  </r>
  <r>
    <s v="Point Sources"/>
    <s v="Non-tribal"/>
    <n v="8"/>
    <x v="3"/>
    <s v="40400315"/>
    <x v="16"/>
    <n v="0"/>
    <n v="3.786505"/>
    <n v="0"/>
    <n v="0"/>
    <n v="0"/>
  </r>
  <r>
    <s v="Point Sources"/>
    <s v="Non-tribal"/>
    <n v="8"/>
    <x v="3"/>
    <s v="20200253"/>
    <x v="10"/>
    <n v="3.2534559999999999"/>
    <n v="5.5056000000000001E-2"/>
    <n v="3.0083829999999998"/>
    <n v="0"/>
    <n v="0"/>
  </r>
  <r>
    <s v="Point Sources"/>
    <s v="Non-tribal"/>
    <n v="8"/>
    <x v="3"/>
    <s v="20200254"/>
    <x v="10"/>
    <n v="4.0459129999999996"/>
    <n v="1.3108740000000001"/>
    <n v="7.0398820000000004"/>
    <n v="0"/>
    <n v="0"/>
  </r>
  <r>
    <s v="Point Sources"/>
    <s v="Non-tribal"/>
    <n v="8"/>
    <x v="3"/>
    <s v="40400315"/>
    <x v="16"/>
    <n v="0"/>
    <n v="0.261575"/>
    <n v="0"/>
    <n v="0"/>
    <n v="0"/>
  </r>
  <r>
    <s v="Point Sources"/>
    <s v="Non-tribal"/>
    <n v="8"/>
    <x v="3"/>
    <s v="40400315"/>
    <x v="16"/>
    <n v="0"/>
    <n v="8.8982000000000006E-2"/>
    <n v="0"/>
    <n v="0"/>
    <n v="0"/>
  </r>
  <r>
    <s v="Point Sources"/>
    <s v="Non-tribal"/>
    <n v="8"/>
    <x v="3"/>
    <s v="20200253"/>
    <x v="10"/>
    <n v="0.18804499999999999"/>
    <n v="1.6609999999999999E-3"/>
    <n v="1.5913E-2"/>
    <n v="0"/>
    <n v="0"/>
  </r>
  <r>
    <s v="Point Sources"/>
    <s v="Non-tribal"/>
    <n v="8"/>
    <x v="3"/>
    <s v="40400315"/>
    <x v="16"/>
    <n v="0"/>
    <n v="2.024305"/>
    <n v="0"/>
    <n v="0"/>
    <n v="0"/>
  </r>
  <r>
    <s v="Point Sources"/>
    <s v="Non-tribal"/>
    <n v="8"/>
    <x v="3"/>
    <s v="40400315"/>
    <x v="16"/>
    <n v="0"/>
    <n v="1.788861"/>
    <n v="0"/>
    <n v="0"/>
    <n v="0"/>
  </r>
  <r>
    <s v="Point Sources"/>
    <s v="Non-tribal"/>
    <n v="8"/>
    <x v="3"/>
    <s v="40400315"/>
    <x v="16"/>
    <n v="0"/>
    <n v="1.83073"/>
    <n v="0"/>
    <n v="0"/>
    <n v="0"/>
  </r>
  <r>
    <s v="Point Sources"/>
    <s v="Non-tribal"/>
    <n v="8"/>
    <x v="3"/>
    <s v="31000301"/>
    <x v="12"/>
    <n v="0"/>
    <n v="0.3"/>
    <n v="0"/>
    <n v="0"/>
    <n v="0"/>
  </r>
  <r>
    <s v="Point Sources"/>
    <s v="Non-tribal"/>
    <n v="8"/>
    <x v="3"/>
    <s v="31088801"/>
    <x v="13"/>
    <n v="0"/>
    <n v="5"/>
    <n v="0"/>
    <n v="0"/>
    <n v="0"/>
  </r>
  <r>
    <s v="Point Sources"/>
    <s v="Non-tribal"/>
    <n v="8"/>
    <x v="3"/>
    <s v="20200253"/>
    <x v="10"/>
    <n v="3.9682930000000001"/>
    <n v="1.728135"/>
    <n v="3.8971559999999998"/>
    <n v="0"/>
    <n v="0"/>
  </r>
  <r>
    <s v="Point Sources"/>
    <s v="Non-tribal"/>
    <n v="8"/>
    <x v="3"/>
    <s v="31000108"/>
    <x v="13"/>
    <n v="0"/>
    <n v="11.9"/>
    <n v="0"/>
    <n v="0"/>
    <n v="0"/>
  </r>
  <r>
    <s v="Point Sources"/>
    <s v="Non-tribal"/>
    <n v="8"/>
    <x v="3"/>
    <s v="40400315"/>
    <x v="16"/>
    <n v="0"/>
    <n v="26.555256"/>
    <n v="0"/>
    <n v="0"/>
    <n v="0"/>
  </r>
  <r>
    <s v="Point Sources"/>
    <s v="Non-tribal"/>
    <n v="8"/>
    <x v="3"/>
    <s v="40400315"/>
    <x v="16"/>
    <n v="0"/>
    <n v="3.2169050000000001"/>
    <n v="0"/>
    <n v="0"/>
    <n v="0"/>
  </r>
  <r>
    <s v="Point Sources"/>
    <s v="Non-tribal"/>
    <n v="8"/>
    <x v="3"/>
    <s v="40400315"/>
    <x v="16"/>
    <n v="0"/>
    <n v="7.4339029999999999"/>
    <n v="0"/>
    <n v="0"/>
    <n v="0"/>
  </r>
  <r>
    <s v="Point Sources"/>
    <s v="Non-tribal"/>
    <n v="8"/>
    <x v="3"/>
    <s v="40400315"/>
    <x v="16"/>
    <n v="0"/>
    <n v="1.573431"/>
    <n v="0"/>
    <n v="0"/>
    <n v="0"/>
  </r>
  <r>
    <s v="Point Sources"/>
    <s v="Non-tribal"/>
    <n v="8"/>
    <x v="3"/>
    <s v="40400315"/>
    <x v="16"/>
    <n v="0"/>
    <n v="1.470191"/>
    <n v="0"/>
    <n v="0"/>
    <n v="0"/>
  </r>
  <r>
    <s v="Point Sources"/>
    <s v="Non-tribal"/>
    <n v="8"/>
    <x v="3"/>
    <s v="40400315"/>
    <x v="16"/>
    <n v="0"/>
    <n v="1.731228"/>
    <n v="0"/>
    <n v="0"/>
    <n v="0"/>
  </r>
  <r>
    <s v="Point Sources"/>
    <s v="Non-tribal"/>
    <n v="8"/>
    <x v="3"/>
    <s v="20200253"/>
    <x v="10"/>
    <n v="6.8170219999999997"/>
    <n v="4.9073599999999997"/>
    <n v="14.021032"/>
    <n v="0"/>
    <n v="0"/>
  </r>
  <r>
    <s v="Point Sources"/>
    <s v="Non-tribal"/>
    <n v="8"/>
    <x v="3"/>
    <s v="31088801"/>
    <x v="13"/>
    <n v="0"/>
    <n v="7.2"/>
    <n v="0"/>
    <n v="0"/>
    <n v="0"/>
  </r>
  <r>
    <s v="Point Sources"/>
    <s v="Non-tribal"/>
    <n v="8"/>
    <x v="3"/>
    <s v="31000301"/>
    <x v="12"/>
    <n v="0"/>
    <n v="9"/>
    <n v="0"/>
    <n v="0"/>
    <n v="0"/>
  </r>
  <r>
    <s v="Point Sources"/>
    <s v="Non-tribal"/>
    <n v="8"/>
    <x v="3"/>
    <s v="31000215"/>
    <x v="14"/>
    <n v="2.5"/>
    <n v="8"/>
    <n v="0"/>
    <n v="0"/>
    <n v="0"/>
  </r>
  <r>
    <s v="Point Sources"/>
    <s v="Non-tribal"/>
    <n v="8"/>
    <x v="3"/>
    <s v="40400315"/>
    <x v="16"/>
    <n v="0"/>
    <n v="1.83"/>
    <n v="0"/>
    <n v="0"/>
    <n v="0"/>
  </r>
  <r>
    <s v="Point Sources"/>
    <s v="Non-tribal"/>
    <n v="8"/>
    <x v="3"/>
    <s v="40400315"/>
    <x v="16"/>
    <n v="0"/>
    <n v="1.62425"/>
    <n v="0"/>
    <n v="0"/>
    <n v="0"/>
  </r>
  <r>
    <s v="Point Sources"/>
    <s v="Non-tribal"/>
    <n v="8"/>
    <x v="3"/>
    <s v="31000227"/>
    <x v="12"/>
    <n v="0"/>
    <n v="3.17"/>
    <n v="0"/>
    <n v="0"/>
    <n v="0"/>
  </r>
  <r>
    <s v="Point Sources"/>
    <s v="Non-tribal"/>
    <n v="8"/>
    <x v="3"/>
    <s v="31000220"/>
    <x v="13"/>
    <n v="0"/>
    <n v="6.8"/>
    <n v="0"/>
    <n v="0"/>
    <n v="0"/>
  </r>
  <r>
    <s v="Point Sources"/>
    <s v="Non-tribal"/>
    <n v="8"/>
    <x v="3"/>
    <s v="40400315"/>
    <x v="16"/>
    <n v="0"/>
    <n v="4.337682"/>
    <n v="0"/>
    <n v="0"/>
    <n v="0"/>
  </r>
  <r>
    <s v="Point Sources"/>
    <s v="Non-tribal"/>
    <n v="8"/>
    <x v="3"/>
    <s v="40400315"/>
    <x v="16"/>
    <n v="0"/>
    <n v="7.6649989999999999"/>
    <n v="0"/>
    <n v="0"/>
    <n v="0"/>
  </r>
  <r>
    <s v="Point Sources"/>
    <s v="Non-tribal"/>
    <n v="8"/>
    <x v="3"/>
    <s v="40400315"/>
    <x v="16"/>
    <n v="0"/>
    <n v="7.8151809999999999"/>
    <n v="0"/>
    <n v="0"/>
    <n v="0"/>
  </r>
  <r>
    <s v="Point Sources"/>
    <s v="Non-tribal"/>
    <n v="8"/>
    <x v="3"/>
    <s v="40400315"/>
    <x v="16"/>
    <n v="0"/>
    <n v="7.7281409999999999"/>
    <n v="0"/>
    <n v="0"/>
    <n v="0"/>
  </r>
  <r>
    <s v="Point Sources"/>
    <s v="Non-tribal"/>
    <n v="8"/>
    <x v="3"/>
    <s v="31088811"/>
    <x v="13"/>
    <n v="0"/>
    <n v="4"/>
    <n v="0"/>
    <n v="0"/>
    <n v="0"/>
  </r>
  <r>
    <s v="Point Sources"/>
    <s v="Non-tribal"/>
    <n v="8"/>
    <x v="3"/>
    <s v="40400315"/>
    <x v="16"/>
    <n v="0"/>
    <n v="0.14308999999999999"/>
    <n v="0"/>
    <n v="0"/>
    <n v="0"/>
  </r>
  <r>
    <s v="Point Sources"/>
    <s v="Non-tribal"/>
    <n v="8"/>
    <x v="3"/>
    <s v="31000227"/>
    <x v="12"/>
    <n v="1.0260899999999999"/>
    <n v="4.9375099999999996"/>
    <n v="5.4198599999999999"/>
    <n v="0"/>
    <n v="0"/>
  </r>
  <r>
    <s v="Point Sources"/>
    <s v="Non-tribal"/>
    <n v="8"/>
    <x v="3"/>
    <s v="40400315"/>
    <x v="16"/>
    <n v="0"/>
    <n v="0.116359"/>
    <n v="0"/>
    <n v="0"/>
    <n v="0"/>
  </r>
  <r>
    <s v="Point Sources"/>
    <s v="Non-tribal"/>
    <n v="8"/>
    <x v="3"/>
    <s v="20200253"/>
    <x v="10"/>
    <n v="3.7576019999999999"/>
    <n v="2.5700020000000001"/>
    <n v="7.3854030000000002"/>
    <n v="0"/>
    <n v="0"/>
  </r>
  <r>
    <s v="Point Sources"/>
    <s v="Non-tribal"/>
    <n v="8"/>
    <x v="3"/>
    <s v="20200253"/>
    <x v="10"/>
    <n v="2.0053909999999999"/>
    <n v="1.370873"/>
    <n v="3.9167399999999999"/>
    <n v="0"/>
    <n v="0"/>
  </r>
  <r>
    <s v="Point Sources"/>
    <s v="Non-tribal"/>
    <n v="8"/>
    <x v="0"/>
    <s v="20100202"/>
    <x v="10"/>
    <n v="2.9211040000000001"/>
    <n v="4.1119000000000003E-2"/>
    <n v="4.92"/>
    <n v="0"/>
    <n v="0"/>
  </r>
  <r>
    <s v="Point Sources"/>
    <s v="Non-tribal"/>
    <n v="8"/>
    <x v="0"/>
    <s v="40400315"/>
    <x v="16"/>
    <n v="0"/>
    <n v="0.35120600000000002"/>
    <n v="0"/>
    <n v="0"/>
    <n v="0"/>
  </r>
  <r>
    <s v="Point Sources"/>
    <s v="Non-tribal"/>
    <n v="8"/>
    <x v="0"/>
    <s v="31000301"/>
    <x v="12"/>
    <n v="0"/>
    <n v="9.8002500000000001"/>
    <n v="0"/>
    <n v="0"/>
    <n v="0"/>
  </r>
  <r>
    <s v="Point Sources"/>
    <s v="Non-tribal"/>
    <n v="8"/>
    <x v="0"/>
    <s v="20200253"/>
    <x v="10"/>
    <n v="7.9215070000000001"/>
    <n v="0.54992200000000002"/>
    <n v="7.9215070000000001"/>
    <n v="0"/>
    <n v="0"/>
  </r>
  <r>
    <s v="Point Sources"/>
    <s v="Non-tribal"/>
    <n v="8"/>
    <x v="0"/>
    <s v="20200252"/>
    <x v="10"/>
    <n v="5.9706950000000001"/>
    <n v="0.22602"/>
    <n v="0.72703099999999998"/>
    <n v="0"/>
    <n v="0"/>
  </r>
  <r>
    <s v="Point Sources"/>
    <s v="Non-tribal"/>
    <n v="8"/>
    <x v="0"/>
    <s v="20200253"/>
    <x v="10"/>
    <n v="4.8288500000000001"/>
    <n v="6.5549999999999997E-2"/>
    <n v="8.1281999999999996"/>
    <n v="0"/>
    <n v="0"/>
  </r>
  <r>
    <s v="Point Sources"/>
    <s v="Non-tribal"/>
    <n v="8"/>
    <x v="0"/>
    <s v="31000205"/>
    <x v="14"/>
    <n v="3.1"/>
    <n v="13.29"/>
    <n v="6.3"/>
    <n v="0"/>
    <n v="0"/>
  </r>
  <r>
    <s v="Point Sources"/>
    <s v="Non-tribal"/>
    <n v="8"/>
    <x v="0"/>
    <s v="40400315"/>
    <x v="16"/>
    <n v="0"/>
    <n v="0.93543500000000002"/>
    <n v="0"/>
    <n v="0"/>
    <n v="0"/>
  </r>
  <r>
    <s v="Point Sources"/>
    <s v="Non-tribal"/>
    <n v="8"/>
    <x v="0"/>
    <s v="20200253"/>
    <x v="10"/>
    <n v="11.065530000000001"/>
    <n v="1.04047"/>
    <n v="7.6616460000000002"/>
    <n v="0"/>
    <n v="0"/>
  </r>
  <r>
    <s v="Point Sources"/>
    <s v="Non-tribal"/>
    <n v="8"/>
    <x v="5"/>
    <s v="31000301"/>
    <x v="12"/>
    <n v="0"/>
    <n v="13.869"/>
    <n v="0"/>
    <n v="0"/>
    <n v="0"/>
  </r>
  <r>
    <s v="Point Sources"/>
    <s v="Non-tribal"/>
    <n v="8"/>
    <x v="5"/>
    <s v="31000301"/>
    <x v="12"/>
    <n v="0"/>
    <n v="14.7"/>
    <n v="0"/>
    <n v="0"/>
    <n v="0"/>
  </r>
  <r>
    <s v="Point Sources"/>
    <s v="Non-tribal"/>
    <n v="8"/>
    <x v="5"/>
    <s v="31000302"/>
    <x v="12"/>
    <n v="0"/>
    <n v="3.6739999999999999"/>
    <n v="0"/>
    <n v="0"/>
    <n v="0"/>
  </r>
  <r>
    <s v="Point Sources"/>
    <s v="Non-tribal"/>
    <n v="8"/>
    <x v="5"/>
    <s v="31000227"/>
    <x v="12"/>
    <n v="0"/>
    <n v="14.54"/>
    <n v="0"/>
    <n v="0"/>
    <n v="0"/>
  </r>
  <r>
    <s v="Point Sources"/>
    <s v="Non-tribal"/>
    <n v="8"/>
    <x v="5"/>
    <s v="31000227"/>
    <x v="12"/>
    <n v="0"/>
    <n v="14.48887"/>
    <n v="0"/>
    <n v="0"/>
    <n v="0"/>
  </r>
  <r>
    <s v="Point Sources"/>
    <s v="Non-tribal"/>
    <n v="8"/>
    <x v="5"/>
    <s v="31000301"/>
    <x v="12"/>
    <n v="0"/>
    <n v="14.512499999999999"/>
    <n v="0"/>
    <n v="0"/>
    <n v="0"/>
  </r>
  <r>
    <s v="Point Sources"/>
    <s v="Non-tribal"/>
    <n v="8"/>
    <x v="5"/>
    <s v="31000227"/>
    <x v="12"/>
    <n v="0"/>
    <n v="25.512332000000001"/>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51" applyNumberFormats="0" applyBorderFormats="0" applyFontFormats="0" applyPatternFormats="0" applyAlignmentFormats="0" applyWidthHeightFormats="1" dataCaption="Data" updatedVersion="4" minRefreshableVersion="3" asteriskTotals="1" showMemberPropertyTips="0" rowGrandTotals="0" colGrandTotals="0" itemPrintTitles="1" createdVersion="4" indent="0" compact="0" compactData="0" gridDropZones="1">
  <location ref="B19:G26" firstHeaderRow="1" firstDataRow="2" firstDataCol="1"/>
  <pivotFields count="11">
    <pivotField compact="0" outline="0" subtotalTop="0" showAll="0" includeNewItemsInFilter="1"/>
    <pivotField compact="0" outline="0" showAll="0" defaultSubtotal="0"/>
    <pivotField compact="0" outline="0" subtotalTop="0" showAll="0" includeNewItemsInFilter="1"/>
    <pivotField axis="axisRow" compact="0" outline="0" subtotalTop="0" showAll="0" includeNewItemsInFilter="1" sortType="ascending">
      <items count="7">
        <item x="0"/>
        <item x="1"/>
        <item x="2"/>
        <item x="3"/>
        <item x="5"/>
        <item x="4"/>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3"/>
  </rowFields>
  <rowItems count="6">
    <i>
      <x/>
    </i>
    <i>
      <x v="1"/>
    </i>
    <i>
      <x v="2"/>
    </i>
    <i>
      <x v="3"/>
    </i>
    <i>
      <x v="4"/>
    </i>
    <i>
      <x v="5"/>
    </i>
  </rowItems>
  <colFields count="1">
    <field x="-2"/>
  </colFields>
  <colItems count="5">
    <i>
      <x/>
    </i>
    <i i="1">
      <x v="1"/>
    </i>
    <i i="2">
      <x v="2"/>
    </i>
    <i i="3">
      <x v="3"/>
    </i>
    <i i="4">
      <x v="4"/>
    </i>
  </colItems>
  <dataFields count="5">
    <dataField name="Sum of NOx (tons/year)" fld="6" baseField="0" baseItem="0"/>
    <dataField name="Sum of VOC (tons/year)" fld="7" baseField="0" baseItem="0"/>
    <dataField name="Sum of CO (tons/year)" fld="8" baseField="0" baseItem="0"/>
    <dataField name="Sum of SOx (tons/year)" fld="9" baseField="0" baseItem="0"/>
    <dataField name="Sum of PM (tons/year)" fld="10" baseField="0" baseItem="0"/>
  </dataFields>
  <formats count="3">
    <format dxfId="106">
      <pivotArea dataOnly="0" labelOnly="1" outline="0" fieldPosition="0">
        <references count="1">
          <reference field="3" count="0"/>
        </references>
      </pivotArea>
    </format>
    <format dxfId="105">
      <pivotArea outline="0" fieldPosition="0"/>
    </format>
    <format dxfId="104">
      <pivotArea type="all" dataOnly="0"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51" dataPosition="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C54:AG76" firstHeaderRow="1" firstDataRow="3" firstDataCol="1"/>
  <pivotFields count="1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7">
        <item x="0"/>
        <item x="1"/>
        <item x="2"/>
        <item x="3"/>
        <item x="4"/>
        <item x="5"/>
        <item t="default"/>
      </items>
    </pivotField>
    <pivotField compact="0" outline="0" subtotalTop="0" showAll="0" includeNewItemsInFilter="1"/>
    <pivotField axis="axisRow" compact="0" outline="0" subtotalTop="0" showAll="0" includeNewItemsInFilter="1" sortType="descending">
      <items count="21">
        <item x="0"/>
        <item x="5"/>
        <item x="6"/>
        <item x="18"/>
        <item x="12"/>
        <item x="16"/>
        <item x="4"/>
        <item x="13"/>
        <item x="9"/>
        <item x="17"/>
        <item x="14"/>
        <item x="19"/>
        <item x="11"/>
        <item x="10"/>
        <item x="1"/>
        <item x="2"/>
        <item x="3"/>
        <item x="7"/>
        <item x="8"/>
        <item x="15"/>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5"/>
  </rowFields>
  <rowItems count="20">
    <i>
      <x v="13"/>
    </i>
    <i>
      <x/>
    </i>
    <i>
      <x v="16"/>
    </i>
    <i>
      <x v="18"/>
    </i>
    <i>
      <x v="12"/>
    </i>
    <i>
      <x v="10"/>
    </i>
    <i>
      <x v="4"/>
    </i>
    <i>
      <x v="3"/>
    </i>
    <i>
      <x v="15"/>
    </i>
    <i>
      <x v="9"/>
    </i>
    <i>
      <x v="7"/>
    </i>
    <i>
      <x v="5"/>
    </i>
    <i>
      <x v="17"/>
    </i>
    <i>
      <x v="8"/>
    </i>
    <i>
      <x v="11"/>
    </i>
    <i>
      <x v="19"/>
    </i>
    <i>
      <x v="1"/>
    </i>
    <i>
      <x v="6"/>
    </i>
    <i>
      <x v="2"/>
    </i>
    <i>
      <x v="14"/>
    </i>
  </rowItems>
  <colFields count="2">
    <field x="-2"/>
    <field x="3"/>
  </colFields>
  <colItems count="30">
    <i>
      <x/>
      <x/>
    </i>
    <i r="1">
      <x v="1"/>
    </i>
    <i r="1">
      <x v="2"/>
    </i>
    <i r="1">
      <x v="3"/>
    </i>
    <i r="1">
      <x v="4"/>
    </i>
    <i r="1">
      <x v="5"/>
    </i>
    <i i="1">
      <x v="1"/>
      <x/>
    </i>
    <i r="1" i="1">
      <x v="1"/>
    </i>
    <i r="1" i="1">
      <x v="2"/>
    </i>
    <i r="1" i="1">
      <x v="3"/>
    </i>
    <i r="1" i="1">
      <x v="4"/>
    </i>
    <i r="1" i="1">
      <x v="5"/>
    </i>
    <i i="2">
      <x v="2"/>
      <x/>
    </i>
    <i r="1" i="2">
      <x v="1"/>
    </i>
    <i r="1" i="2">
      <x v="2"/>
    </i>
    <i r="1" i="2">
      <x v="3"/>
    </i>
    <i r="1" i="2">
      <x v="4"/>
    </i>
    <i r="1" i="2">
      <x v="5"/>
    </i>
    <i i="3">
      <x v="3"/>
      <x/>
    </i>
    <i r="1" i="3">
      <x v="1"/>
    </i>
    <i r="1" i="3">
      <x v="2"/>
    </i>
    <i r="1" i="3">
      <x v="3"/>
    </i>
    <i r="1" i="3">
      <x v="4"/>
    </i>
    <i r="1" i="3">
      <x v="5"/>
    </i>
    <i i="4">
      <x v="4"/>
      <x/>
    </i>
    <i r="1" i="4">
      <x v="1"/>
    </i>
    <i r="1" i="4">
      <x v="2"/>
    </i>
    <i r="1" i="4">
      <x v="3"/>
    </i>
    <i r="1" i="4">
      <x v="4"/>
    </i>
    <i r="1" i="4">
      <x v="5"/>
    </i>
  </colItems>
  <dataFields count="5">
    <dataField name="Sum of NOx (tons/year)" fld="6" baseField="0" baseItem="0"/>
    <dataField name="Sum of VOC (tons/year)" fld="7" baseField="0" baseItem="0"/>
    <dataField name="Sum of CO (tons/year)" fld="8" baseField="0" baseItem="0"/>
    <dataField name="Sum of SOx (tons/year)" fld="9" baseField="0" baseItem="0"/>
    <dataField name="Sum of PM (tons/year)" fld="10" baseField="0" baseItem="0"/>
  </dataFields>
  <formats count="1">
    <format dxfId="103">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2" cacheId="149"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U5:AC135" firstHeaderRow="1" firstDataRow="2" firstDataCol="4"/>
  <pivotFields count="10">
    <pivotField axis="axisRow" compact="0" outline="0" subtotalTop="0" showAll="0" includeNewItemsInFilter="1" defaultSubtotal="0">
      <items count="9">
        <item x="0"/>
        <item m="1" x="5"/>
        <item m="1" x="6"/>
        <item m="1" x="4"/>
        <item m="1" x="7"/>
        <item m="1" x="3"/>
        <item m="1" x="8"/>
        <item x="1"/>
        <item x="2"/>
      </items>
    </pivotField>
    <pivotField compact="0" outline="0" subtotalTop="0" showAll="0" includeNewItemsInFilter="1"/>
    <pivotField axis="axisRow" compact="0" outline="0" subtotalTop="0" showAll="0" includeNewItemsInFilter="1">
      <items count="14">
        <item m="1" x="4"/>
        <item m="1" x="9"/>
        <item m="1" x="6"/>
        <item m="1" x="7"/>
        <item m="1" x="3"/>
        <item m="1" x="10"/>
        <item m="1" x="11"/>
        <item m="1" x="8"/>
        <item m="1" x="12"/>
        <item m="1" x="5"/>
        <item x="0"/>
        <item x="1"/>
        <item x="2"/>
        <item t="default"/>
      </items>
    </pivotField>
    <pivotField axis="axisRow" compact="0" outline="0" subtotalTop="0" showAll="0" includeNewItemsInFilter="1" sortType="ascending" rankBy="0" defaultSubtotal="0">
      <items count="80">
        <item m="1" x="66"/>
        <item m="1" x="62"/>
        <item m="1" x="75"/>
        <item m="1" x="49"/>
        <item x="35"/>
        <item m="1" x="68"/>
        <item x="44"/>
        <item x="41"/>
        <item x="25"/>
        <item x="24"/>
        <item m="1" x="59"/>
        <item m="1" x="70"/>
        <item m="1" x="72"/>
        <item m="1" x="76"/>
        <item m="1" x="78"/>
        <item m="1" x="51"/>
        <item m="1" x="52"/>
        <item x="36"/>
        <item m="1" x="56"/>
        <item x="45"/>
        <item m="1" x="47"/>
        <item m="1" x="55"/>
        <item x="38"/>
        <item x="46"/>
        <item x="42"/>
        <item m="1" x="71"/>
        <item x="40"/>
        <item x="28"/>
        <item x="37"/>
        <item m="1" x="48"/>
        <item m="1" x="53"/>
        <item m="1" x="57"/>
        <item m="1" x="63"/>
        <item x="27"/>
        <item m="1" x="79"/>
        <item x="43"/>
        <item m="1" x="54"/>
        <item x="34"/>
        <item m="1" x="50"/>
        <item m="1" x="74"/>
        <item m="1" x="61"/>
        <item m="1" x="64"/>
        <item x="29"/>
        <item m="1" x="67"/>
        <item m="1" x="77"/>
        <item m="1" x="58"/>
        <item m="1" x="60"/>
        <item m="1" x="65"/>
        <item m="1" x="69"/>
        <item m="1" x="73"/>
        <item x="39"/>
        <item x="26"/>
        <item x="5"/>
        <item x="3"/>
        <item x="8"/>
        <item x="6"/>
        <item x="17"/>
        <item x="4"/>
        <item x="9"/>
        <item x="10"/>
        <item x="11"/>
        <item x="1"/>
        <item x="15"/>
        <item x="2"/>
        <item x="0"/>
        <item x="22"/>
        <item x="18"/>
        <item x="19"/>
        <item x="12"/>
        <item x="14"/>
        <item x="13"/>
        <item x="16"/>
        <item x="7"/>
        <item x="21"/>
        <item x="20"/>
        <item x="23"/>
        <item x="30"/>
        <item x="31"/>
        <item x="33"/>
        <item x="32"/>
      </items>
    </pivotField>
    <pivotField axis="axisRow" compact="0" outline="0" subtotalTop="0" showAll="0" includeNewItemsInFilter="1" sortType="ascending" rankBy="0" defaultSubtotal="0">
      <items count="82">
        <item m="1" x="73"/>
        <item x="23"/>
        <item x="17"/>
        <item x="22"/>
        <item m="1" x="51"/>
        <item x="30"/>
        <item x="21"/>
        <item x="32"/>
        <item x="12"/>
        <item x="14"/>
        <item m="1" x="59"/>
        <item x="20"/>
        <item m="1" x="80"/>
        <item x="3"/>
        <item m="1" x="45"/>
        <item m="1" x="62"/>
        <item m="1" x="55"/>
        <item m="1" x="49"/>
        <item x="11"/>
        <item x="9"/>
        <item m="1" x="48"/>
        <item x="5"/>
        <item x="15"/>
        <item m="1" x="79"/>
        <item x="33"/>
        <item m="1" x="41"/>
        <item m="1" x="69"/>
        <item x="16"/>
        <item m="1" x="53"/>
        <item m="1" x="74"/>
        <item m="1" x="71"/>
        <item m="1" x="65"/>
        <item m="1" x="77"/>
        <item m="1" x="54"/>
        <item x="34"/>
        <item m="1" x="70"/>
        <item m="1" x="40"/>
        <item x="26"/>
        <item m="1" x="78"/>
        <item x="29"/>
        <item m="1" x="42"/>
        <item x="28"/>
        <item m="1" x="61"/>
        <item m="1" x="39"/>
        <item x="31"/>
        <item m="1" x="63"/>
        <item m="1" x="72"/>
        <item m="1" x="68"/>
        <item m="1" x="37"/>
        <item m="1" x="47"/>
        <item m="1" x="75"/>
        <item m="1" x="36"/>
        <item m="1" x="43"/>
        <item x="13"/>
        <item x="10"/>
        <item m="1" x="66"/>
        <item m="1" x="67"/>
        <item x="27"/>
        <item m="1" x="50"/>
        <item x="25"/>
        <item x="6"/>
        <item x="7"/>
        <item m="1" x="81"/>
        <item x="24"/>
        <item m="1" x="76"/>
        <item m="1" x="52"/>
        <item m="1" x="46"/>
        <item m="1" x="38"/>
        <item m="1" x="64"/>
        <item m="1" x="56"/>
        <item m="1" x="60"/>
        <item m="1" x="58"/>
        <item m="1" x="44"/>
        <item m="1" x="35"/>
        <item x="4"/>
        <item x="0"/>
        <item x="19"/>
        <item x="18"/>
        <item x="1"/>
        <item x="2"/>
        <item m="1" x="57"/>
        <item x="8"/>
      </items>
    </pivotField>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s>
  <rowFields count="4">
    <field x="0"/>
    <field x="3"/>
    <field x="4"/>
    <field x="2"/>
  </rowFields>
  <rowItems count="129">
    <i>
      <x/>
      <x v="52"/>
      <x v="21"/>
      <x v="10"/>
    </i>
    <i r="3">
      <x v="11"/>
    </i>
    <i r="3">
      <x v="12"/>
    </i>
    <i r="1">
      <x v="53"/>
      <x v="13"/>
      <x v="10"/>
    </i>
    <i r="3">
      <x v="11"/>
    </i>
    <i r="3">
      <x v="12"/>
    </i>
    <i r="1">
      <x v="54"/>
      <x v="81"/>
      <x v="10"/>
    </i>
    <i r="3">
      <x v="11"/>
    </i>
    <i r="3">
      <x v="12"/>
    </i>
    <i r="1">
      <x v="55"/>
      <x v="60"/>
      <x v="10"/>
    </i>
    <i r="3">
      <x v="11"/>
    </i>
    <i r="3">
      <x v="12"/>
    </i>
    <i r="1">
      <x v="56"/>
      <x v="2"/>
      <x v="10"/>
    </i>
    <i r="3">
      <x v="11"/>
    </i>
    <i r="3">
      <x v="12"/>
    </i>
    <i r="1">
      <x v="57"/>
      <x v="74"/>
      <x v="10"/>
    </i>
    <i r="3">
      <x v="11"/>
    </i>
    <i r="3">
      <x v="12"/>
    </i>
    <i r="1">
      <x v="58"/>
      <x v="19"/>
      <x v="10"/>
    </i>
    <i r="3">
      <x v="11"/>
    </i>
    <i r="3">
      <x v="12"/>
    </i>
    <i r="1">
      <x v="59"/>
      <x v="54"/>
      <x v="10"/>
    </i>
    <i r="3">
      <x v="11"/>
    </i>
    <i r="3">
      <x v="12"/>
    </i>
    <i r="1">
      <x v="60"/>
      <x v="18"/>
      <x v="10"/>
    </i>
    <i r="3">
      <x v="11"/>
    </i>
    <i r="3">
      <x v="12"/>
    </i>
    <i r="1">
      <x v="61"/>
      <x v="78"/>
      <x v="10"/>
    </i>
    <i r="3">
      <x v="11"/>
    </i>
    <i r="3">
      <x v="12"/>
    </i>
    <i r="1">
      <x v="62"/>
      <x v="22"/>
      <x v="10"/>
    </i>
    <i r="3">
      <x v="11"/>
    </i>
    <i r="3">
      <x v="12"/>
    </i>
    <i r="1">
      <x v="63"/>
      <x v="79"/>
      <x v="10"/>
    </i>
    <i r="3">
      <x v="11"/>
    </i>
    <i r="3">
      <x v="12"/>
    </i>
    <i r="1">
      <x v="64"/>
      <x v="75"/>
      <x v="10"/>
    </i>
    <i r="3">
      <x v="11"/>
    </i>
    <i r="3">
      <x v="12"/>
    </i>
    <i r="1">
      <x v="65"/>
      <x v="3"/>
      <x v="10"/>
    </i>
    <i r="3">
      <x v="11"/>
    </i>
    <i r="3">
      <x v="12"/>
    </i>
    <i r="1">
      <x v="66"/>
      <x v="77"/>
      <x v="10"/>
    </i>
    <i r="3">
      <x v="11"/>
    </i>
    <i r="3">
      <x v="12"/>
    </i>
    <i r="1">
      <x v="67"/>
      <x v="76"/>
      <x v="10"/>
    </i>
    <i r="3">
      <x v="11"/>
    </i>
    <i r="3">
      <x v="12"/>
    </i>
    <i r="1">
      <x v="68"/>
      <x v="8"/>
      <x v="10"/>
    </i>
    <i r="3">
      <x v="11"/>
    </i>
    <i r="3">
      <x v="12"/>
    </i>
    <i r="1">
      <x v="69"/>
      <x v="9"/>
      <x v="10"/>
    </i>
    <i r="3">
      <x v="11"/>
    </i>
    <i r="3">
      <x v="12"/>
    </i>
    <i r="1">
      <x v="70"/>
      <x v="53"/>
      <x v="10"/>
    </i>
    <i r="3">
      <x v="11"/>
    </i>
    <i r="3">
      <x v="12"/>
    </i>
    <i r="1">
      <x v="71"/>
      <x v="27"/>
      <x v="10"/>
    </i>
    <i r="3">
      <x v="11"/>
    </i>
    <i r="3">
      <x v="12"/>
    </i>
    <i r="1">
      <x v="72"/>
      <x v="61"/>
      <x v="10"/>
    </i>
    <i r="3">
      <x v="11"/>
    </i>
    <i r="3">
      <x v="12"/>
    </i>
    <i r="1">
      <x v="73"/>
      <x v="6"/>
      <x v="10"/>
    </i>
    <i r="3">
      <x v="11"/>
    </i>
    <i r="3">
      <x v="12"/>
    </i>
    <i r="1">
      <x v="74"/>
      <x v="11"/>
      <x v="10"/>
    </i>
    <i r="3">
      <x v="11"/>
    </i>
    <i r="3">
      <x v="12"/>
    </i>
    <i r="1">
      <x v="75"/>
      <x v="1"/>
      <x v="10"/>
    </i>
    <i r="3">
      <x v="11"/>
    </i>
    <i r="3">
      <x v="12"/>
    </i>
    <i>
      <x v="7"/>
      <x v="4"/>
      <x v="6"/>
      <x v="10"/>
    </i>
    <i r="3">
      <x v="12"/>
    </i>
    <i r="1">
      <x v="7"/>
      <x v="7"/>
      <x v="10"/>
    </i>
    <i r="3">
      <x v="12"/>
    </i>
    <i r="1">
      <x v="8"/>
      <x v="6"/>
      <x v="10"/>
    </i>
    <i r="3">
      <x v="12"/>
    </i>
    <i r="1">
      <x v="9"/>
      <x v="6"/>
      <x v="10"/>
    </i>
    <i r="3">
      <x v="12"/>
    </i>
    <i r="1">
      <x v="17"/>
      <x v="41"/>
      <x v="10"/>
    </i>
    <i r="3">
      <x v="12"/>
    </i>
    <i r="1">
      <x v="22"/>
      <x v="39"/>
      <x v="10"/>
    </i>
    <i r="3">
      <x v="12"/>
    </i>
    <i r="1">
      <x v="24"/>
      <x v="11"/>
      <x v="10"/>
    </i>
    <i r="3">
      <x v="12"/>
    </i>
    <i r="1">
      <x v="26"/>
      <x v="44"/>
      <x v="10"/>
    </i>
    <i r="3">
      <x v="12"/>
    </i>
    <i r="1">
      <x v="27"/>
      <x v="11"/>
      <x v="10"/>
    </i>
    <i r="3">
      <x v="12"/>
    </i>
    <i r="1">
      <x v="28"/>
      <x v="11"/>
      <x v="10"/>
    </i>
    <i r="3">
      <x v="12"/>
    </i>
    <i r="1">
      <x v="33"/>
      <x v="6"/>
      <x v="10"/>
    </i>
    <i r="3">
      <x v="12"/>
    </i>
    <i r="2">
      <x v="63"/>
      <x v="10"/>
    </i>
    <i r="3">
      <x v="12"/>
    </i>
    <i r="1">
      <x v="35"/>
      <x v="24"/>
      <x v="10"/>
    </i>
    <i r="3">
      <x v="12"/>
    </i>
    <i r="1">
      <x v="37"/>
      <x v="57"/>
      <x v="10"/>
    </i>
    <i r="3">
      <x v="12"/>
    </i>
    <i r="1">
      <x v="42"/>
      <x v="59"/>
      <x v="10"/>
    </i>
    <i r="3">
      <x v="12"/>
    </i>
    <i r="1">
      <x v="50"/>
      <x v="5"/>
      <x v="10"/>
    </i>
    <i r="3">
      <x v="12"/>
    </i>
    <i r="1">
      <x v="51"/>
      <x v="6"/>
      <x v="10"/>
    </i>
    <i r="3">
      <x v="12"/>
    </i>
    <i r="2">
      <x v="63"/>
      <x v="10"/>
    </i>
    <i r="3">
      <x v="12"/>
    </i>
    <i r="1">
      <x v="76"/>
      <x v="6"/>
      <x v="10"/>
    </i>
    <i r="3">
      <x v="12"/>
    </i>
    <i r="1">
      <x v="77"/>
      <x v="37"/>
      <x v="10"/>
    </i>
    <i r="3">
      <x v="12"/>
    </i>
    <i r="1">
      <x v="78"/>
      <x v="11"/>
      <x v="10"/>
    </i>
    <i r="3">
      <x v="12"/>
    </i>
    <i r="1">
      <x v="79"/>
      <x v="63"/>
      <x v="10"/>
    </i>
    <i r="3">
      <x v="12"/>
    </i>
    <i>
      <x v="8"/>
      <x v="6"/>
      <x v="6"/>
      <x v="10"/>
    </i>
    <i r="3">
      <x v="11"/>
    </i>
    <i r="1">
      <x v="19"/>
      <x v="37"/>
      <x v="10"/>
    </i>
    <i r="3">
      <x v="11"/>
    </i>
    <i r="1">
      <x v="23"/>
      <x v="34"/>
      <x v="10"/>
    </i>
    <i r="3">
      <x v="11"/>
    </i>
    <i r="1">
      <x v="24"/>
      <x v="11"/>
      <x v="10"/>
    </i>
    <i r="3">
      <x v="11"/>
    </i>
    <i r="1">
      <x v="33"/>
      <x v="63"/>
      <x v="10"/>
    </i>
    <i r="3">
      <x v="11"/>
    </i>
    <i r="1">
      <x v="42"/>
      <x v="59"/>
      <x v="10"/>
    </i>
    <i r="3">
      <x v="11"/>
    </i>
    <i t="grand">
      <x/>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79">
    <format dxfId="102">
      <pivotArea outline="0" fieldPosition="0">
        <references count="4">
          <reference field="0" count="1" selected="0">
            <x v="8"/>
          </reference>
          <reference field="2" count="1" selected="0">
            <x v="10"/>
          </reference>
          <reference field="3" count="1" selected="0">
            <x v="42"/>
          </reference>
          <reference field="4" count="1" selected="0">
            <x v="59"/>
          </reference>
        </references>
      </pivotArea>
    </format>
    <format dxfId="101">
      <pivotArea outline="0" fieldPosition="0">
        <references count="4">
          <reference field="0" count="1" selected="0">
            <x v="0"/>
          </reference>
          <reference field="2" count="1" selected="0">
            <x v="11"/>
          </reference>
          <reference field="3" count="1" selected="0">
            <x v="52"/>
          </reference>
          <reference field="4" count="1" selected="0">
            <x v="21"/>
          </reference>
        </references>
      </pivotArea>
    </format>
    <format dxfId="100">
      <pivotArea outline="0" fieldPosition="0">
        <references count="4">
          <reference field="0" count="1" selected="0">
            <x v="0"/>
          </reference>
          <reference field="2" count="1" selected="0">
            <x v="11"/>
          </reference>
          <reference field="3" count="1" selected="0">
            <x v="53"/>
          </reference>
          <reference field="4" count="1" selected="0">
            <x v="13"/>
          </reference>
        </references>
      </pivotArea>
    </format>
    <format dxfId="99">
      <pivotArea outline="0" fieldPosition="0">
        <references count="4">
          <reference field="0" count="1" selected="0">
            <x v="0"/>
          </reference>
          <reference field="2" count="1" selected="0">
            <x v="11"/>
          </reference>
          <reference field="3" count="1" selected="0">
            <x v="54"/>
          </reference>
          <reference field="4" count="1" selected="0">
            <x v="81"/>
          </reference>
        </references>
      </pivotArea>
    </format>
    <format dxfId="98">
      <pivotArea outline="0" fieldPosition="0">
        <references count="4">
          <reference field="0" count="1" selected="0">
            <x v="0"/>
          </reference>
          <reference field="2" count="1" selected="0">
            <x v="11"/>
          </reference>
          <reference field="3" count="1" selected="0">
            <x v="55"/>
          </reference>
          <reference field="4" count="1" selected="0">
            <x v="60"/>
          </reference>
        </references>
      </pivotArea>
    </format>
    <format dxfId="97">
      <pivotArea outline="0" fieldPosition="0">
        <references count="4">
          <reference field="0" count="1" selected="0">
            <x v="0"/>
          </reference>
          <reference field="2" count="1" selected="0">
            <x v="11"/>
          </reference>
          <reference field="3" count="1" selected="0">
            <x v="56"/>
          </reference>
          <reference field="4" count="1" selected="0">
            <x v="2"/>
          </reference>
        </references>
      </pivotArea>
    </format>
    <format dxfId="96">
      <pivotArea outline="0" fieldPosition="0">
        <references count="4">
          <reference field="0" count="1" selected="0">
            <x v="0"/>
          </reference>
          <reference field="2" count="1" selected="0">
            <x v="11"/>
          </reference>
          <reference field="3" count="1" selected="0">
            <x v="57"/>
          </reference>
          <reference field="4" count="1" selected="0">
            <x v="74"/>
          </reference>
        </references>
      </pivotArea>
    </format>
    <format dxfId="95">
      <pivotArea outline="0" fieldPosition="0">
        <references count="4">
          <reference field="0" count="1" selected="0">
            <x v="0"/>
          </reference>
          <reference field="2" count="1" selected="0">
            <x v="11"/>
          </reference>
          <reference field="3" count="1" selected="0">
            <x v="58"/>
          </reference>
          <reference field="4" count="1" selected="0">
            <x v="19"/>
          </reference>
        </references>
      </pivotArea>
    </format>
    <format dxfId="94">
      <pivotArea outline="0" fieldPosition="0">
        <references count="4">
          <reference field="0" count="1" selected="0">
            <x v="0"/>
          </reference>
          <reference field="2" count="1" selected="0">
            <x v="11"/>
          </reference>
          <reference field="3" count="1" selected="0">
            <x v="59"/>
          </reference>
          <reference field="4" count="1" selected="0">
            <x v="54"/>
          </reference>
        </references>
      </pivotArea>
    </format>
    <format dxfId="93">
      <pivotArea outline="0" fieldPosition="0">
        <references count="4">
          <reference field="0" count="1" selected="0">
            <x v="0"/>
          </reference>
          <reference field="2" count="1" selected="0">
            <x v="11"/>
          </reference>
          <reference field="3" count="1" selected="0">
            <x v="60"/>
          </reference>
          <reference field="4" count="1" selected="0">
            <x v="18"/>
          </reference>
        </references>
      </pivotArea>
    </format>
    <format dxfId="92">
      <pivotArea outline="0" fieldPosition="0">
        <references count="4">
          <reference field="0" count="1" selected="0">
            <x v="0"/>
          </reference>
          <reference field="2" count="1" selected="0">
            <x v="11"/>
          </reference>
          <reference field="3" count="1" selected="0">
            <x v="61"/>
          </reference>
          <reference field="4" count="1" selected="0">
            <x v="78"/>
          </reference>
        </references>
      </pivotArea>
    </format>
    <format dxfId="91">
      <pivotArea outline="0" fieldPosition="0">
        <references count="4">
          <reference field="0" count="1" selected="0">
            <x v="0"/>
          </reference>
          <reference field="2" count="1" selected="0">
            <x v="11"/>
          </reference>
          <reference field="3" count="1" selected="0">
            <x v="62"/>
          </reference>
          <reference field="4" count="1" selected="0">
            <x v="22"/>
          </reference>
        </references>
      </pivotArea>
    </format>
    <format dxfId="90">
      <pivotArea outline="0" fieldPosition="0">
        <references count="4">
          <reference field="0" count="1" selected="0">
            <x v="0"/>
          </reference>
          <reference field="2" count="1" selected="0">
            <x v="11"/>
          </reference>
          <reference field="3" count="1" selected="0">
            <x v="63"/>
          </reference>
          <reference field="4" count="1" selected="0">
            <x v="79"/>
          </reference>
        </references>
      </pivotArea>
    </format>
    <format dxfId="89">
      <pivotArea outline="0" fieldPosition="0">
        <references count="4">
          <reference field="0" count="1" selected="0">
            <x v="0"/>
          </reference>
          <reference field="2" count="1" selected="0">
            <x v="11"/>
          </reference>
          <reference field="3" count="1" selected="0">
            <x v="64"/>
          </reference>
          <reference field="4" count="1" selected="0">
            <x v="75"/>
          </reference>
        </references>
      </pivotArea>
    </format>
    <format dxfId="88">
      <pivotArea outline="0" fieldPosition="0">
        <references count="4">
          <reference field="0" count="1" selected="0">
            <x v="0"/>
          </reference>
          <reference field="2" count="1" selected="0">
            <x v="11"/>
          </reference>
          <reference field="3" count="1" selected="0">
            <x v="65"/>
          </reference>
          <reference field="4" count="1" selected="0">
            <x v="3"/>
          </reference>
        </references>
      </pivotArea>
    </format>
    <format dxfId="87">
      <pivotArea outline="0" fieldPosition="0">
        <references count="4">
          <reference field="0" count="1" selected="0">
            <x v="0"/>
          </reference>
          <reference field="2" count="1" selected="0">
            <x v="11"/>
          </reference>
          <reference field="3" count="1" selected="0">
            <x v="66"/>
          </reference>
          <reference field="4" count="1" selected="0">
            <x v="77"/>
          </reference>
        </references>
      </pivotArea>
    </format>
    <format dxfId="86">
      <pivotArea outline="0" fieldPosition="0">
        <references count="4">
          <reference field="0" count="1" selected="0">
            <x v="0"/>
          </reference>
          <reference field="2" count="1" selected="0">
            <x v="11"/>
          </reference>
          <reference field="3" count="1" selected="0">
            <x v="67"/>
          </reference>
          <reference field="4" count="1" selected="0">
            <x v="76"/>
          </reference>
        </references>
      </pivotArea>
    </format>
    <format dxfId="85">
      <pivotArea outline="0" fieldPosition="0">
        <references count="4">
          <reference field="0" count="1" selected="0">
            <x v="0"/>
          </reference>
          <reference field="2" count="1" selected="0">
            <x v="11"/>
          </reference>
          <reference field="3" count="1" selected="0">
            <x v="68"/>
          </reference>
          <reference field="4" count="1" selected="0">
            <x v="8"/>
          </reference>
        </references>
      </pivotArea>
    </format>
    <format dxfId="84">
      <pivotArea outline="0" fieldPosition="0">
        <references count="4">
          <reference field="0" count="1" selected="0">
            <x v="0"/>
          </reference>
          <reference field="2" count="1" selected="0">
            <x v="11"/>
          </reference>
          <reference field="3" count="1" selected="0">
            <x v="69"/>
          </reference>
          <reference field="4" count="1" selected="0">
            <x v="9"/>
          </reference>
        </references>
      </pivotArea>
    </format>
    <format dxfId="83">
      <pivotArea outline="0" fieldPosition="0">
        <references count="4">
          <reference field="0" count="1" selected="0">
            <x v="0"/>
          </reference>
          <reference field="2" count="1" selected="0">
            <x v="11"/>
          </reference>
          <reference field="3" count="1" selected="0">
            <x v="70"/>
          </reference>
          <reference field="4" count="1" selected="0">
            <x v="53"/>
          </reference>
        </references>
      </pivotArea>
    </format>
    <format dxfId="82">
      <pivotArea outline="0" fieldPosition="0">
        <references count="4">
          <reference field="0" count="1" selected="0">
            <x v="0"/>
          </reference>
          <reference field="2" count="1" selected="0">
            <x v="11"/>
          </reference>
          <reference field="3" count="1" selected="0">
            <x v="71"/>
          </reference>
          <reference field="4" count="1" selected="0">
            <x v="27"/>
          </reference>
        </references>
      </pivotArea>
    </format>
    <format dxfId="81">
      <pivotArea outline="0" fieldPosition="0">
        <references count="4">
          <reference field="0" count="1" selected="0">
            <x v="0"/>
          </reference>
          <reference field="2" count="1" selected="0">
            <x v="11"/>
          </reference>
          <reference field="3" count="1" selected="0">
            <x v="72"/>
          </reference>
          <reference field="4" count="1" selected="0">
            <x v="61"/>
          </reference>
        </references>
      </pivotArea>
    </format>
    <format dxfId="80">
      <pivotArea outline="0" fieldPosition="0">
        <references count="4">
          <reference field="0" count="1" selected="0">
            <x v="0"/>
          </reference>
          <reference field="2" count="1" selected="0">
            <x v="11"/>
          </reference>
          <reference field="3" count="1" selected="0">
            <x v="73"/>
          </reference>
          <reference field="4" count="1" selected="0">
            <x v="6"/>
          </reference>
        </references>
      </pivotArea>
    </format>
    <format dxfId="79">
      <pivotArea outline="0" fieldPosition="0">
        <references count="4">
          <reference field="0" count="1" selected="0">
            <x v="0"/>
          </reference>
          <reference field="2" count="1" selected="0">
            <x v="11"/>
          </reference>
          <reference field="3" count="1" selected="0">
            <x v="74"/>
          </reference>
          <reference field="4" count="1" selected="0">
            <x v="11"/>
          </reference>
        </references>
      </pivotArea>
    </format>
    <format dxfId="78">
      <pivotArea outline="0" fieldPosition="0">
        <references count="4">
          <reference field="0" count="1" selected="0">
            <x v="0"/>
          </reference>
          <reference field="2" count="1" selected="0">
            <x v="11"/>
          </reference>
          <reference field="3" count="1" selected="0">
            <x v="75"/>
          </reference>
          <reference field="4" count="1" selected="0">
            <x v="1"/>
          </reference>
        </references>
      </pivotArea>
    </format>
    <format dxfId="77">
      <pivotArea outline="0" fieldPosition="0">
        <references count="4">
          <reference field="0" count="1" selected="0">
            <x v="0"/>
          </reference>
          <reference field="2" count="1" selected="0">
            <x v="12"/>
          </reference>
          <reference field="3" count="1" selected="0">
            <x v="53"/>
          </reference>
          <reference field="4" count="1" selected="0">
            <x v="13"/>
          </reference>
        </references>
      </pivotArea>
    </format>
    <format dxfId="76">
      <pivotArea outline="0" fieldPosition="0">
        <references count="4">
          <reference field="0" count="1" selected="0">
            <x v="0"/>
          </reference>
          <reference field="2" count="1" selected="0">
            <x v="12"/>
          </reference>
          <reference field="3" count="1" selected="0">
            <x v="52"/>
          </reference>
          <reference field="4" count="1" selected="0">
            <x v="21"/>
          </reference>
        </references>
      </pivotArea>
    </format>
    <format dxfId="75">
      <pivotArea outline="0" fieldPosition="0">
        <references count="4">
          <reference field="0" count="1" selected="0">
            <x v="0"/>
          </reference>
          <reference field="2" count="1" selected="0">
            <x v="12"/>
          </reference>
          <reference field="3" count="1" selected="0">
            <x v="54"/>
          </reference>
          <reference field="4" count="1" selected="0">
            <x v="81"/>
          </reference>
        </references>
      </pivotArea>
    </format>
    <format dxfId="74">
      <pivotArea outline="0" fieldPosition="0">
        <references count="4">
          <reference field="0" count="1" selected="0">
            <x v="0"/>
          </reference>
          <reference field="2" count="1" selected="0">
            <x v="12"/>
          </reference>
          <reference field="3" count="1" selected="0">
            <x v="55"/>
          </reference>
          <reference field="4" count="1" selected="0">
            <x v="60"/>
          </reference>
        </references>
      </pivotArea>
    </format>
    <format dxfId="73">
      <pivotArea outline="0" fieldPosition="0">
        <references count="4">
          <reference field="0" count="1" selected="0">
            <x v="0"/>
          </reference>
          <reference field="2" count="1" selected="0">
            <x v="12"/>
          </reference>
          <reference field="3" count="1" selected="0">
            <x v="56"/>
          </reference>
          <reference field="4" count="1" selected="0">
            <x v="2"/>
          </reference>
        </references>
      </pivotArea>
    </format>
    <format dxfId="72">
      <pivotArea outline="0" fieldPosition="0">
        <references count="4">
          <reference field="0" count="1" selected="0">
            <x v="0"/>
          </reference>
          <reference field="2" count="1" selected="0">
            <x v="12"/>
          </reference>
          <reference field="3" count="1" selected="0">
            <x v="57"/>
          </reference>
          <reference field="4" count="1" selected="0">
            <x v="74"/>
          </reference>
        </references>
      </pivotArea>
    </format>
    <format dxfId="71">
      <pivotArea outline="0" fieldPosition="0">
        <references count="4">
          <reference field="0" count="1" selected="0">
            <x v="0"/>
          </reference>
          <reference field="2" count="1" selected="0">
            <x v="12"/>
          </reference>
          <reference field="3" count="1" selected="0">
            <x v="58"/>
          </reference>
          <reference field="4" count="1" selected="0">
            <x v="19"/>
          </reference>
        </references>
      </pivotArea>
    </format>
    <format dxfId="70">
      <pivotArea outline="0" fieldPosition="0">
        <references count="4">
          <reference field="0" count="1" selected="0">
            <x v="0"/>
          </reference>
          <reference field="2" count="1" selected="0">
            <x v="12"/>
          </reference>
          <reference field="3" count="1" selected="0">
            <x v="59"/>
          </reference>
          <reference field="4" count="1" selected="0">
            <x v="54"/>
          </reference>
        </references>
      </pivotArea>
    </format>
    <format dxfId="69">
      <pivotArea outline="0" fieldPosition="0">
        <references count="4">
          <reference field="0" count="1" selected="0">
            <x v="0"/>
          </reference>
          <reference field="2" count="1" selected="0">
            <x v="12"/>
          </reference>
          <reference field="3" count="1" selected="0">
            <x v="60"/>
          </reference>
          <reference field="4" count="1" selected="0">
            <x v="18"/>
          </reference>
        </references>
      </pivotArea>
    </format>
    <format dxfId="68">
      <pivotArea outline="0" fieldPosition="0">
        <references count="4">
          <reference field="0" count="1" selected="0">
            <x v="0"/>
          </reference>
          <reference field="2" count="1" selected="0">
            <x v="12"/>
          </reference>
          <reference field="3" count="1" selected="0">
            <x v="61"/>
          </reference>
          <reference field="4" count="1" selected="0">
            <x v="78"/>
          </reference>
        </references>
      </pivotArea>
    </format>
    <format dxfId="67">
      <pivotArea outline="0" fieldPosition="0">
        <references count="4">
          <reference field="0" count="1" selected="0">
            <x v="0"/>
          </reference>
          <reference field="2" count="1" selected="0">
            <x v="12"/>
          </reference>
          <reference field="3" count="1" selected="0">
            <x v="62"/>
          </reference>
          <reference field="4" count="1" selected="0">
            <x v="22"/>
          </reference>
        </references>
      </pivotArea>
    </format>
    <format dxfId="66">
      <pivotArea outline="0" fieldPosition="0">
        <references count="4">
          <reference field="0" count="1" selected="0">
            <x v="0"/>
          </reference>
          <reference field="2" count="1" selected="0">
            <x v="12"/>
          </reference>
          <reference field="3" count="1" selected="0">
            <x v="63"/>
          </reference>
          <reference field="4" count="1" selected="0">
            <x v="79"/>
          </reference>
        </references>
      </pivotArea>
    </format>
    <format dxfId="65">
      <pivotArea outline="0" fieldPosition="0">
        <references count="4">
          <reference field="0" count="1" selected="0">
            <x v="0"/>
          </reference>
          <reference field="2" count="1" selected="0">
            <x v="12"/>
          </reference>
          <reference field="3" count="1" selected="0">
            <x v="64"/>
          </reference>
          <reference field="4" count="1" selected="0">
            <x v="75"/>
          </reference>
        </references>
      </pivotArea>
    </format>
    <format dxfId="64">
      <pivotArea outline="0" fieldPosition="0">
        <references count="4">
          <reference field="0" count="1" selected="0">
            <x v="0"/>
          </reference>
          <reference field="2" count="1" selected="0">
            <x v="12"/>
          </reference>
          <reference field="3" count="1" selected="0">
            <x v="65"/>
          </reference>
          <reference field="4" count="1" selected="0">
            <x v="3"/>
          </reference>
        </references>
      </pivotArea>
    </format>
    <format dxfId="63">
      <pivotArea outline="0" fieldPosition="0">
        <references count="4">
          <reference field="0" count="1" selected="0">
            <x v="0"/>
          </reference>
          <reference field="2" count="1" selected="0">
            <x v="12"/>
          </reference>
          <reference field="3" count="1" selected="0">
            <x v="66"/>
          </reference>
          <reference field="4" count="1" selected="0">
            <x v="77"/>
          </reference>
        </references>
      </pivotArea>
    </format>
    <format dxfId="62">
      <pivotArea outline="0" fieldPosition="0">
        <references count="4">
          <reference field="0" count="1" selected="0">
            <x v="0"/>
          </reference>
          <reference field="2" count="1" selected="0">
            <x v="12"/>
          </reference>
          <reference field="3" count="1" selected="0">
            <x v="67"/>
          </reference>
          <reference field="4" count="1" selected="0">
            <x v="76"/>
          </reference>
        </references>
      </pivotArea>
    </format>
    <format dxfId="61">
      <pivotArea outline="0" fieldPosition="0">
        <references count="4">
          <reference field="0" count="1" selected="0">
            <x v="0"/>
          </reference>
          <reference field="2" count="1" selected="0">
            <x v="12"/>
          </reference>
          <reference field="3" count="1" selected="0">
            <x v="68"/>
          </reference>
          <reference field="4" count="1" selected="0">
            <x v="8"/>
          </reference>
        </references>
      </pivotArea>
    </format>
    <format dxfId="60">
      <pivotArea outline="0" fieldPosition="0">
        <references count="4">
          <reference field="0" count="1" selected="0">
            <x v="0"/>
          </reference>
          <reference field="2" count="1" selected="0">
            <x v="12"/>
          </reference>
          <reference field="3" count="1" selected="0">
            <x v="69"/>
          </reference>
          <reference field="4" count="1" selected="0">
            <x v="9"/>
          </reference>
        </references>
      </pivotArea>
    </format>
    <format dxfId="59">
      <pivotArea outline="0" fieldPosition="0">
        <references count="4">
          <reference field="0" count="1" selected="0">
            <x v="0"/>
          </reference>
          <reference field="2" count="1" selected="0">
            <x v="12"/>
          </reference>
          <reference field="3" count="1" selected="0">
            <x v="70"/>
          </reference>
          <reference field="4" count="1" selected="0">
            <x v="53"/>
          </reference>
        </references>
      </pivotArea>
    </format>
    <format dxfId="58">
      <pivotArea outline="0" fieldPosition="0">
        <references count="4">
          <reference field="0" count="1" selected="0">
            <x v="0"/>
          </reference>
          <reference field="2" count="1" selected="0">
            <x v="12"/>
          </reference>
          <reference field="3" count="1" selected="0">
            <x v="71"/>
          </reference>
          <reference field="4" count="1" selected="0">
            <x v="27"/>
          </reference>
        </references>
      </pivotArea>
    </format>
    <format dxfId="57">
      <pivotArea outline="0" fieldPosition="0">
        <references count="4">
          <reference field="0" count="1" selected="0">
            <x v="0"/>
          </reference>
          <reference field="2" count="1" selected="0">
            <x v="12"/>
          </reference>
          <reference field="3" count="1" selected="0">
            <x v="72"/>
          </reference>
          <reference field="4" count="1" selected="0">
            <x v="61"/>
          </reference>
        </references>
      </pivotArea>
    </format>
    <format dxfId="56">
      <pivotArea outline="0" fieldPosition="0">
        <references count="4">
          <reference field="0" count="1" selected="0">
            <x v="0"/>
          </reference>
          <reference field="2" count="1" selected="0">
            <x v="12"/>
          </reference>
          <reference field="3" count="1" selected="0">
            <x v="73"/>
          </reference>
          <reference field="4" count="1" selected="0">
            <x v="6"/>
          </reference>
        </references>
      </pivotArea>
    </format>
    <format dxfId="55">
      <pivotArea outline="0" fieldPosition="0">
        <references count="4">
          <reference field="0" count="1" selected="0">
            <x v="0"/>
          </reference>
          <reference field="2" count="1" selected="0">
            <x v="12"/>
          </reference>
          <reference field="3" count="1" selected="0">
            <x v="74"/>
          </reference>
          <reference field="4" count="1" selected="0">
            <x v="11"/>
          </reference>
        </references>
      </pivotArea>
    </format>
    <format dxfId="54">
      <pivotArea outline="0" fieldPosition="0">
        <references count="4">
          <reference field="0" count="1" selected="0">
            <x v="0"/>
          </reference>
          <reference field="2" count="1" selected="0">
            <x v="12"/>
          </reference>
          <reference field="3" count="1" selected="0">
            <x v="75"/>
          </reference>
          <reference field="4" count="1" selected="0">
            <x v="1"/>
          </reference>
        </references>
      </pivotArea>
    </format>
    <format dxfId="53">
      <pivotArea outline="0" fieldPosition="0">
        <references count="4">
          <reference field="0" count="1" selected="0">
            <x v="7"/>
          </reference>
          <reference field="2" count="1" selected="0">
            <x v="12"/>
          </reference>
          <reference field="3" count="1" selected="0">
            <x v="7"/>
          </reference>
          <reference field="4" count="1" selected="0">
            <x v="7"/>
          </reference>
        </references>
      </pivotArea>
    </format>
    <format dxfId="52">
      <pivotArea outline="0" fieldPosition="0">
        <references count="4">
          <reference field="0" count="1" selected="0">
            <x v="7"/>
          </reference>
          <reference field="2" count="1" selected="0">
            <x v="12"/>
          </reference>
          <reference field="3" count="1" selected="0">
            <x v="4"/>
          </reference>
          <reference field="4" count="1" selected="0">
            <x v="6"/>
          </reference>
        </references>
      </pivotArea>
    </format>
    <format dxfId="51">
      <pivotArea outline="0" fieldPosition="0">
        <references count="4">
          <reference field="0" count="1" selected="0">
            <x v="7"/>
          </reference>
          <reference field="2" count="1" selected="0">
            <x v="10"/>
          </reference>
          <reference field="3" count="1" selected="0">
            <x v="8"/>
          </reference>
          <reference field="4" count="1" selected="0">
            <x v="6"/>
          </reference>
        </references>
      </pivotArea>
    </format>
    <format dxfId="50">
      <pivotArea outline="0" fieldPosition="0">
        <references count="4">
          <reference field="0" count="1" selected="0">
            <x v="8"/>
          </reference>
          <reference field="2" count="1" selected="0">
            <x v="11"/>
          </reference>
          <reference field="3" count="1" selected="0">
            <x v="24"/>
          </reference>
          <reference field="4" count="1" selected="0">
            <x v="11"/>
          </reference>
        </references>
      </pivotArea>
    </format>
    <format dxfId="49">
      <pivotArea outline="0" fieldPosition="0">
        <references count="4">
          <reference field="0" count="1" selected="0">
            <x v="8"/>
          </reference>
          <reference field="2" count="1" selected="0">
            <x v="11"/>
          </reference>
          <reference field="3" count="1" selected="0">
            <x v="33"/>
          </reference>
          <reference field="4" count="1" selected="0">
            <x v="63"/>
          </reference>
        </references>
      </pivotArea>
    </format>
    <format dxfId="48">
      <pivotArea outline="0" fieldPosition="0">
        <references count="4">
          <reference field="0" count="1" selected="0">
            <x v="8"/>
          </reference>
          <reference field="2" count="1" selected="0">
            <x v="11"/>
          </reference>
          <reference field="3" count="1" selected="0">
            <x v="42"/>
          </reference>
          <reference field="4" count="1" selected="0">
            <x v="59"/>
          </reference>
        </references>
      </pivotArea>
    </format>
    <format dxfId="47">
      <pivotArea outline="0" fieldPosition="0">
        <references count="4">
          <reference field="0" count="1" selected="0">
            <x v="7"/>
          </reference>
          <reference field="2" count="1" selected="0">
            <x v="10"/>
          </reference>
          <reference field="3" count="1" selected="0">
            <x v="7"/>
          </reference>
          <reference field="4" count="1" selected="0">
            <x v="7"/>
          </reference>
        </references>
      </pivotArea>
    </format>
    <format dxfId="46">
      <pivotArea outline="0" fieldPosition="0">
        <references count="4">
          <reference field="0" count="1" selected="0">
            <x v="7"/>
          </reference>
          <reference field="2" count="1" selected="0">
            <x v="12"/>
          </reference>
          <reference field="3" count="1" selected="0">
            <x v="8"/>
          </reference>
          <reference field="4" count="1" selected="0">
            <x v="6"/>
          </reference>
        </references>
      </pivotArea>
    </format>
    <format dxfId="45">
      <pivotArea outline="0" fieldPosition="0">
        <references count="4">
          <reference field="0" count="1" selected="0">
            <x v="7"/>
          </reference>
          <reference field="2" count="1" selected="0">
            <x v="12"/>
          </reference>
          <reference field="3" count="1" selected="0">
            <x v="9"/>
          </reference>
          <reference field="4" count="1" selected="0">
            <x v="6"/>
          </reference>
        </references>
      </pivotArea>
    </format>
    <format dxfId="44">
      <pivotArea outline="0" fieldPosition="0">
        <references count="4">
          <reference field="0" count="1" selected="0">
            <x v="7"/>
          </reference>
          <reference field="2" count="1" selected="0">
            <x v="12"/>
          </reference>
          <reference field="3" count="1" selected="0">
            <x v="17"/>
          </reference>
          <reference field="4" count="1" selected="0">
            <x v="41"/>
          </reference>
        </references>
      </pivotArea>
    </format>
    <format dxfId="43">
      <pivotArea outline="0" fieldPosition="0">
        <references count="4">
          <reference field="0" count="1" selected="0">
            <x v="7"/>
          </reference>
          <reference field="2" count="1" selected="0">
            <x v="12"/>
          </reference>
          <reference field="3" count="1" selected="0">
            <x v="22"/>
          </reference>
          <reference field="4" count="1" selected="0">
            <x v="39"/>
          </reference>
        </references>
      </pivotArea>
    </format>
    <format dxfId="42">
      <pivotArea outline="0" fieldPosition="0">
        <references count="4">
          <reference field="0" count="1" selected="0">
            <x v="7"/>
          </reference>
          <reference field="2" count="1" selected="0">
            <x v="12"/>
          </reference>
          <reference field="3" count="1" selected="0">
            <x v="24"/>
          </reference>
          <reference field="4" count="1" selected="0">
            <x v="11"/>
          </reference>
        </references>
      </pivotArea>
    </format>
    <format dxfId="41">
      <pivotArea outline="0" fieldPosition="0">
        <references count="4">
          <reference field="0" count="1" selected="0">
            <x v="7"/>
          </reference>
          <reference field="2" count="1" selected="0">
            <x v="12"/>
          </reference>
          <reference field="3" count="1" selected="0">
            <x v="26"/>
          </reference>
          <reference field="4" count="1" selected="0">
            <x v="44"/>
          </reference>
        </references>
      </pivotArea>
    </format>
    <format dxfId="40">
      <pivotArea outline="0" fieldPosition="0">
        <references count="4">
          <reference field="0" count="1" selected="0">
            <x v="7"/>
          </reference>
          <reference field="2" count="1" selected="0">
            <x v="12"/>
          </reference>
          <reference field="3" count="1" selected="0">
            <x v="27"/>
          </reference>
          <reference field="4" count="1" selected="0">
            <x v="11"/>
          </reference>
        </references>
      </pivotArea>
    </format>
    <format dxfId="39">
      <pivotArea outline="0" fieldPosition="0">
        <references count="4">
          <reference field="0" count="1" selected="0">
            <x v="7"/>
          </reference>
          <reference field="2" count="1" selected="0">
            <x v="12"/>
          </reference>
          <reference field="3" count="1" selected="0">
            <x v="28"/>
          </reference>
          <reference field="4" count="1" selected="0">
            <x v="11"/>
          </reference>
        </references>
      </pivotArea>
    </format>
    <format dxfId="38">
      <pivotArea outline="0" fieldPosition="0">
        <references count="4">
          <reference field="0" count="1" selected="0">
            <x v="7"/>
          </reference>
          <reference field="2" count="1" selected="0">
            <x v="12"/>
          </reference>
          <reference field="3" count="1" selected="0">
            <x v="33"/>
          </reference>
          <reference field="4" count="1" selected="0">
            <x v="6"/>
          </reference>
        </references>
      </pivotArea>
    </format>
    <format dxfId="37">
      <pivotArea outline="0" fieldPosition="0">
        <references count="4">
          <reference field="0" count="1" selected="0">
            <x v="7"/>
          </reference>
          <reference field="2" count="1" selected="0">
            <x v="12"/>
          </reference>
          <reference field="3" count="1" selected="0">
            <x v="33"/>
          </reference>
          <reference field="4" count="1" selected="0">
            <x v="63"/>
          </reference>
        </references>
      </pivotArea>
    </format>
    <format dxfId="36">
      <pivotArea outline="0" fieldPosition="0">
        <references count="4">
          <reference field="0" count="1" selected="0">
            <x v="7"/>
          </reference>
          <reference field="2" count="1" selected="0">
            <x v="12"/>
          </reference>
          <reference field="3" count="1" selected="0">
            <x v="35"/>
          </reference>
          <reference field="4" count="1" selected="0">
            <x v="24"/>
          </reference>
        </references>
      </pivotArea>
    </format>
    <format dxfId="35">
      <pivotArea outline="0" fieldPosition="0">
        <references count="4">
          <reference field="0" count="1" selected="0">
            <x v="7"/>
          </reference>
          <reference field="2" count="1" selected="0">
            <x v="12"/>
          </reference>
          <reference field="3" count="1" selected="0">
            <x v="37"/>
          </reference>
          <reference field="4" count="1" selected="0">
            <x v="57"/>
          </reference>
        </references>
      </pivotArea>
    </format>
    <format dxfId="34">
      <pivotArea outline="0" fieldPosition="0">
        <references count="4">
          <reference field="0" count="1" selected="0">
            <x v="7"/>
          </reference>
          <reference field="2" count="1" selected="0">
            <x v="12"/>
          </reference>
          <reference field="3" count="1" selected="0">
            <x v="42"/>
          </reference>
          <reference field="4" count="1" selected="0">
            <x v="59"/>
          </reference>
        </references>
      </pivotArea>
    </format>
    <format dxfId="33">
      <pivotArea outline="0" fieldPosition="0">
        <references count="4">
          <reference field="0" count="1" selected="0">
            <x v="7"/>
          </reference>
          <reference field="2" count="1" selected="0">
            <x v="12"/>
          </reference>
          <reference field="3" count="1" selected="0">
            <x v="50"/>
          </reference>
          <reference field="4" count="1" selected="0">
            <x v="5"/>
          </reference>
        </references>
      </pivotArea>
    </format>
    <format dxfId="32">
      <pivotArea outline="0" fieldPosition="0">
        <references count="4">
          <reference field="0" count="1" selected="0">
            <x v="7"/>
          </reference>
          <reference field="2" count="1" selected="0">
            <x v="12"/>
          </reference>
          <reference field="3" count="1" selected="0">
            <x v="51"/>
          </reference>
          <reference field="4" count="1" selected="0">
            <x v="6"/>
          </reference>
        </references>
      </pivotArea>
    </format>
    <format dxfId="31">
      <pivotArea outline="0" fieldPosition="0">
        <references count="4">
          <reference field="0" count="1" selected="0">
            <x v="7"/>
          </reference>
          <reference field="2" count="1" selected="0">
            <x v="12"/>
          </reference>
          <reference field="3" count="1" selected="0">
            <x v="51"/>
          </reference>
          <reference field="4" count="1" selected="0">
            <x v="63"/>
          </reference>
        </references>
      </pivotArea>
    </format>
    <format dxfId="30">
      <pivotArea outline="0" fieldPosition="0">
        <references count="4">
          <reference field="0" count="1" selected="0">
            <x v="7"/>
          </reference>
          <reference field="2" count="1" selected="0">
            <x v="12"/>
          </reference>
          <reference field="3" count="1" selected="0">
            <x v="76"/>
          </reference>
          <reference field="4" count="1" selected="0">
            <x v="6"/>
          </reference>
        </references>
      </pivotArea>
    </format>
    <format dxfId="29">
      <pivotArea outline="0" fieldPosition="0">
        <references count="4">
          <reference field="0" count="1" selected="0">
            <x v="7"/>
          </reference>
          <reference field="2" count="1" selected="0">
            <x v="12"/>
          </reference>
          <reference field="3" count="1" selected="0">
            <x v="77"/>
          </reference>
          <reference field="4" count="1" selected="0">
            <x v="37"/>
          </reference>
        </references>
      </pivotArea>
    </format>
    <format dxfId="28">
      <pivotArea outline="0" fieldPosition="0">
        <references count="4">
          <reference field="0" count="1" selected="0">
            <x v="7"/>
          </reference>
          <reference field="2" count="1" selected="0">
            <x v="12"/>
          </reference>
          <reference field="3" count="1" selected="0">
            <x v="78"/>
          </reference>
          <reference field="4" count="1" selected="0">
            <x v="11"/>
          </reference>
        </references>
      </pivotArea>
    </format>
    <format dxfId="27">
      <pivotArea outline="0" fieldPosition="0">
        <references count="4">
          <reference field="0" count="1" selected="0">
            <x v="7"/>
          </reference>
          <reference field="2" count="1" selected="0">
            <x v="12"/>
          </reference>
          <reference field="3" count="1" selected="0">
            <x v="79"/>
          </reference>
          <reference field="4" count="1" selected="0">
            <x v="63"/>
          </reference>
        </references>
      </pivotArea>
    </format>
    <format dxfId="26">
      <pivotArea outline="0" fieldPosition="0">
        <references count="4">
          <reference field="0" count="1" selected="0">
            <x v="8"/>
          </reference>
          <reference field="2" count="1" selected="0">
            <x v="11"/>
          </reference>
          <reference field="3" count="1" selected="0">
            <x v="6"/>
          </reference>
          <reference field="4" count="1" selected="0">
            <x v="6"/>
          </reference>
        </references>
      </pivotArea>
    </format>
    <format dxfId="25">
      <pivotArea outline="0" fieldPosition="0">
        <references count="4">
          <reference field="0" count="1" selected="0">
            <x v="8"/>
          </reference>
          <reference field="2" count="1" selected="0">
            <x v="11"/>
          </reference>
          <reference field="3" count="1" selected="0">
            <x v="19"/>
          </reference>
          <reference field="4" count="1" selected="0">
            <x v="37"/>
          </reference>
        </references>
      </pivotArea>
    </format>
    <format dxfId="24">
      <pivotArea outline="0" fieldPosition="0">
        <references count="4">
          <reference field="0" count="1" selected="0">
            <x v="8"/>
          </reference>
          <reference field="2" count="1" selected="0">
            <x v="11"/>
          </reference>
          <reference field="3" count="1" selected="0">
            <x v="23"/>
          </reference>
          <reference field="4" count="1" selected="0">
            <x v="34"/>
          </reference>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6" cacheId="150"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K5:S56" firstHeaderRow="1" firstDataRow="2" firstDataCol="4"/>
  <pivotFields count="11">
    <pivotField axis="axisRow" compact="0" outline="0" subtotalTop="0" showAll="0" includeNewItemsInFilter="1" defaultSubtotal="0">
      <items count="11">
        <item m="1" x="3"/>
        <item m="1" x="6"/>
        <item m="1" x="7"/>
        <item m="1" x="5"/>
        <item m="1" x="8"/>
        <item m="1" x="4"/>
        <item m="1" x="9"/>
        <item h="1" m="1" x="1"/>
        <item m="1" x="2"/>
        <item m="1" x="10"/>
        <item x="0"/>
      </items>
    </pivotField>
    <pivotField compact="0" outline="0" showAll="0" defaultSubtotal="0"/>
    <pivotField compact="0" outline="0" subtotalTop="0" showAll="0" includeNewItemsInFilter="1"/>
    <pivotField axis="axisRow" compact="0" outline="0" subtotalTop="0" showAll="0" includeNewItemsInFilter="1">
      <items count="16">
        <item m="1" x="6"/>
        <item m="1" x="11"/>
        <item m="1" x="8"/>
        <item m="1" x="9"/>
        <item m="1" x="5"/>
        <item m="1" x="12"/>
        <item m="1" x="13"/>
        <item m="1" x="10"/>
        <item m="1" x="14"/>
        <item m="1" x="7"/>
        <item x="0"/>
        <item x="1"/>
        <item x="2"/>
        <item x="3"/>
        <item x="4"/>
        <item t="default"/>
      </items>
    </pivotField>
    <pivotField axis="axisRow" compact="0" outline="0" subtotalTop="0" showAll="0" includeNewItemsInFilter="1" rankBy="0" defaultSubtotal="0">
      <items count="61">
        <item m="1" x="37"/>
        <item m="1" x="32"/>
        <item m="1" x="50"/>
        <item m="1" x="15"/>
        <item m="1" x="29"/>
        <item m="1" x="39"/>
        <item m="1" x="43"/>
        <item m="1" x="14"/>
        <item m="1" x="16"/>
        <item m="1" x="21"/>
        <item m="1" x="28"/>
        <item m="1" x="42"/>
        <item m="1" x="46"/>
        <item m="1" x="51"/>
        <item m="1" x="57"/>
        <item m="1" x="18"/>
        <item m="1" x="19"/>
        <item m="1" x="13"/>
        <item m="1" x="24"/>
        <item m="1" x="53"/>
        <item m="1" x="11"/>
        <item m="1" x="23"/>
        <item m="1" x="56"/>
        <item m="1" x="49"/>
        <item m="1" x="41"/>
        <item m="1" x="44"/>
        <item m="1" x="27"/>
        <item m="1" x="55"/>
        <item m="1" x="58"/>
        <item m="1" x="12"/>
        <item m="1" x="20"/>
        <item m="1" x="25"/>
        <item m="1" x="34"/>
        <item m="1" x="45"/>
        <item m="1" x="59"/>
        <item m="1" x="52"/>
        <item m="1" x="22"/>
        <item m="1" x="60"/>
        <item m="1" x="17"/>
        <item m="1" x="48"/>
        <item m="1" x="31"/>
        <item m="1" x="35"/>
        <item m="1" x="33"/>
        <item m="1" x="38"/>
        <item m="1" x="54"/>
        <item m="1" x="26"/>
        <item m="1" x="30"/>
        <item m="1" x="36"/>
        <item m="1" x="40"/>
        <item m="1" x="47"/>
        <item x="0"/>
        <item x="1"/>
        <item x="2"/>
        <item x="3"/>
        <item x="4"/>
        <item x="5"/>
        <item x="6"/>
        <item x="7"/>
        <item x="8"/>
        <item x="9"/>
        <item x="10"/>
      </items>
    </pivotField>
    <pivotField axis="axisRow" compact="0" outline="0" subtotalTop="0" showAll="0" includeNewItemsInFilter="1" rankBy="0" defaultSubtotal="0">
      <items count="91">
        <item m="1" x="10"/>
        <item m="1" x="12"/>
        <item m="1" x="50"/>
        <item m="1" x="59"/>
        <item m="1" x="72"/>
        <item m="1" x="37"/>
        <item m="1" x="35"/>
        <item m="1" x="82"/>
        <item m="1" x="68"/>
        <item m="1" x="13"/>
        <item m="1" x="29"/>
        <item m="1" x="51"/>
        <item m="1" x="55"/>
        <item m="1" x="49"/>
        <item m="1" x="61"/>
        <item m="1" x="17"/>
        <item m="1" x="32"/>
        <item m="1" x="43"/>
        <item m="1" x="84"/>
        <item m="1" x="45"/>
        <item m="1" x="77"/>
        <item m="1" x="90"/>
        <item x="6"/>
        <item x="5"/>
        <item m="1" x="62"/>
        <item m="1" x="41"/>
        <item m="1" x="19"/>
        <item m="1" x="66"/>
        <item m="1" x="64"/>
        <item m="1" x="74"/>
        <item m="1" x="57"/>
        <item m="1" x="28"/>
        <item m="1" x="15"/>
        <item m="1" x="83"/>
        <item m="1" x="33"/>
        <item m="1" x="16"/>
        <item m="1" x="67"/>
        <item m="1" x="75"/>
        <item m="1" x="60"/>
        <item m="1" x="39"/>
        <item m="1" x="20"/>
        <item m="1" x="56"/>
        <item m="1" x="52"/>
        <item m="1" x="27"/>
        <item m="1" x="87"/>
        <item m="1" x="86"/>
        <item m="1" x="80"/>
        <item m="1" x="21"/>
        <item m="1" x="70"/>
        <item m="1" x="14"/>
        <item m="1" x="46"/>
        <item m="1" x="85"/>
        <item m="1" x="63"/>
        <item m="1" x="71"/>
        <item m="1" x="79"/>
        <item m="1" x="44"/>
        <item m="1" x="78"/>
        <item m="1" x="69"/>
        <item m="1" x="26"/>
        <item m="1" x="22"/>
        <item m="1" x="88"/>
        <item m="1" x="18"/>
        <item m="1" x="25"/>
        <item m="1" x="36"/>
        <item m="1" x="11"/>
        <item m="1" x="34"/>
        <item m="1" x="38"/>
        <item m="1" x="48"/>
        <item m="1" x="58"/>
        <item m="1" x="31"/>
        <item x="0"/>
        <item m="1" x="89"/>
        <item m="1" x="53"/>
        <item m="1" x="54"/>
        <item m="1" x="65"/>
        <item m="1" x="30"/>
        <item m="1" x="73"/>
        <item m="1" x="81"/>
        <item m="1" x="42"/>
        <item m="1" x="24"/>
        <item m="1" x="47"/>
        <item m="1" x="23"/>
        <item m="1" x="76"/>
        <item m="1" x="40"/>
        <item x="1"/>
        <item x="2"/>
        <item x="3"/>
        <item x="4"/>
        <item x="7"/>
        <item x="8"/>
        <item x="9"/>
      </items>
    </pivotField>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 dataField="1" compact="0" numFmtId="166" outline="0" subtotalTop="0" showAll="0" includeNewItemsInFilter="1"/>
  </pivotFields>
  <rowFields count="4">
    <field x="0"/>
    <field x="4"/>
    <field x="5"/>
    <field x="3"/>
  </rowFields>
  <rowItems count="50">
    <i>
      <x v="10"/>
      <x v="50"/>
      <x v="70"/>
      <x v="10"/>
    </i>
    <i r="3">
      <x v="11"/>
    </i>
    <i r="3">
      <x v="12"/>
    </i>
    <i r="3">
      <x v="13"/>
    </i>
    <i r="3">
      <x v="14"/>
    </i>
    <i r="1">
      <x v="51"/>
      <x v="84"/>
      <x v="10"/>
    </i>
    <i r="3">
      <x v="11"/>
    </i>
    <i r="3">
      <x v="12"/>
    </i>
    <i r="3">
      <x v="13"/>
    </i>
    <i r="3">
      <x v="14"/>
    </i>
    <i r="1">
      <x v="52"/>
      <x v="85"/>
      <x v="10"/>
    </i>
    <i r="3">
      <x v="11"/>
    </i>
    <i r="3">
      <x v="12"/>
    </i>
    <i r="3">
      <x v="13"/>
    </i>
    <i r="1">
      <x v="53"/>
      <x v="86"/>
      <x v="10"/>
    </i>
    <i r="3">
      <x v="11"/>
    </i>
    <i r="3">
      <x v="12"/>
    </i>
    <i r="3">
      <x v="13"/>
    </i>
    <i r="3">
      <x v="14"/>
    </i>
    <i r="1">
      <x v="54"/>
      <x v="87"/>
      <x v="10"/>
    </i>
    <i r="3">
      <x v="11"/>
    </i>
    <i r="3">
      <x v="12"/>
    </i>
    <i r="3">
      <x v="13"/>
    </i>
    <i r="1">
      <x v="55"/>
      <x v="23"/>
      <x v="10"/>
    </i>
    <i r="3">
      <x v="11"/>
    </i>
    <i r="3">
      <x v="12"/>
    </i>
    <i r="3">
      <x v="13"/>
    </i>
    <i r="1">
      <x v="56"/>
      <x v="22"/>
      <x v="10"/>
    </i>
    <i r="3">
      <x v="11"/>
    </i>
    <i r="3">
      <x v="12"/>
    </i>
    <i r="3">
      <x v="13"/>
    </i>
    <i r="1">
      <x v="57"/>
      <x v="88"/>
      <x v="10"/>
    </i>
    <i r="3">
      <x v="11"/>
    </i>
    <i r="3">
      <x v="12"/>
    </i>
    <i r="3">
      <x v="13"/>
    </i>
    <i r="1">
      <x v="58"/>
      <x v="86"/>
      <x v="10"/>
    </i>
    <i r="3">
      <x v="11"/>
    </i>
    <i r="3">
      <x v="12"/>
    </i>
    <i r="3">
      <x v="13"/>
    </i>
    <i r="3">
      <x v="14"/>
    </i>
    <i r="1">
      <x v="59"/>
      <x v="89"/>
      <x v="10"/>
    </i>
    <i r="3">
      <x v="11"/>
    </i>
    <i r="3">
      <x v="12"/>
    </i>
    <i r="3">
      <x v="13"/>
    </i>
    <i r="3">
      <x v="14"/>
    </i>
    <i r="1">
      <x v="60"/>
      <x v="90"/>
      <x v="10"/>
    </i>
    <i r="3">
      <x v="11"/>
    </i>
    <i r="3">
      <x v="12"/>
    </i>
    <i r="3">
      <x v="13"/>
    </i>
    <i t="grand">
      <x/>
    </i>
  </rowItems>
  <colFields count="1">
    <field x="-2"/>
  </colFields>
  <colItems count="5">
    <i>
      <x/>
    </i>
    <i i="1">
      <x v="1"/>
    </i>
    <i i="2">
      <x v="2"/>
    </i>
    <i i="3">
      <x v="3"/>
    </i>
    <i i="4">
      <x v="4"/>
    </i>
  </colItems>
  <dataFields count="5">
    <dataField name="Sum of NOx (tons/year)" fld="6" baseField="0" baseItem="0"/>
    <dataField name="Sum of VOC (tons/year)" fld="7" baseField="0" baseItem="0"/>
    <dataField name="Sum of CO (tons/year)" fld="8" baseField="0" baseItem="0"/>
    <dataField name="Sum of SOx (tons/year)" fld="9" baseField="0" baseItem="0"/>
    <dataField name="Sum of PM (tons/year)" fld="10" baseField="0" baseItem="0"/>
  </dataField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8" cacheId="15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17:W25" firstHeaderRow="1" firstDataRow="2" firstDataCol="1"/>
  <pivotFields count="11">
    <pivotField compact="0" outline="0" subtotalTop="0" showAll="0" includeNewItemsInFilter="1"/>
    <pivotField compact="0" outline="0" showAll="0" defaultSubtotal="0"/>
    <pivotField compact="0" outline="0" subtotalTop="0" showAll="0" includeNewItemsInFilter="1"/>
    <pivotField axis="axisRow" compact="0" outline="0" subtotalTop="0" showAll="0" includeNewItemsInFilter="1" sortType="ascending">
      <items count="7">
        <item x="0"/>
        <item x="1"/>
        <item x="2"/>
        <item x="3"/>
        <item x="5"/>
        <item x="4"/>
        <item t="default"/>
      </items>
    </pivotField>
    <pivotField compact="0" outline="0" subtotalTop="0" showAll="0" includeNewItemsInFilter="1"/>
    <pivotField axis="axisCol" compact="0" outline="0" subtotalTop="0" showAll="0" includeNewItemsInFilter="1" sortType="descending">
      <items count="21">
        <item x="5"/>
        <item x="6"/>
        <item x="12"/>
        <item x="16"/>
        <item x="4"/>
        <item x="13"/>
        <item x="9"/>
        <item x="18"/>
        <item x="0"/>
        <item x="17"/>
        <item x="14"/>
        <item x="19"/>
        <item x="11"/>
        <item x="10"/>
        <item x="1"/>
        <item x="2"/>
        <item x="3"/>
        <item x="7"/>
        <item x="8"/>
        <item x="15"/>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3"/>
  </rowFields>
  <rowItems count="7">
    <i>
      <x/>
    </i>
    <i>
      <x v="1"/>
    </i>
    <i>
      <x v="2"/>
    </i>
    <i>
      <x v="3"/>
    </i>
    <i>
      <x v="4"/>
    </i>
    <i>
      <x v="5"/>
    </i>
    <i t="grand">
      <x/>
    </i>
  </rowItems>
  <colFields count="1">
    <field x="5"/>
  </colFields>
  <colItems count="21">
    <i>
      <x v="13"/>
    </i>
    <i>
      <x v="9"/>
    </i>
    <i>
      <x v="3"/>
    </i>
    <i>
      <x v="14"/>
    </i>
    <i>
      <x v="5"/>
    </i>
    <i>
      <x v="2"/>
    </i>
    <i>
      <x v="19"/>
    </i>
    <i>
      <x v="7"/>
    </i>
    <i>
      <x/>
    </i>
    <i>
      <x v="18"/>
    </i>
    <i>
      <x v="8"/>
    </i>
    <i>
      <x v="16"/>
    </i>
    <i>
      <x v="10"/>
    </i>
    <i>
      <x v="11"/>
    </i>
    <i>
      <x v="6"/>
    </i>
    <i>
      <x v="12"/>
    </i>
    <i>
      <x v="4"/>
    </i>
    <i>
      <x v="17"/>
    </i>
    <i>
      <x v="15"/>
    </i>
    <i>
      <x v="1"/>
    </i>
    <i t="grand">
      <x/>
    </i>
  </colItems>
  <dataFields count="1">
    <dataField name="Sum of VOC (tons/year)" fld="7" baseField="0" baseItem="0"/>
  </dataFields>
  <formats count="5">
    <format dxfId="23">
      <pivotArea field="3" type="button" dataOnly="0" labelOnly="1" outline="0" axis="axisRow" fieldPosition="0"/>
    </format>
    <format dxfId="22">
      <pivotArea dataOnly="0" labelOnly="1" outline="0" fieldPosition="0">
        <references count="1">
          <reference field="5" count="0"/>
        </references>
      </pivotArea>
    </format>
    <format dxfId="21">
      <pivotArea dataOnly="0" labelOnly="1" grandCol="1" outline="0" fieldPosition="0"/>
    </format>
    <format dxfId="20">
      <pivotArea dataOnly="0" labelOnly="1" outline="0" fieldPosition="0">
        <references count="1">
          <reference field="3" count="0"/>
        </references>
      </pivotArea>
    </format>
    <format dxfId="19">
      <pivotArea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2" cacheId="15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17:W25" firstHeaderRow="1" firstDataRow="2" firstDataCol="1"/>
  <pivotFields count="11">
    <pivotField compact="0" outline="0" subtotalTop="0" showAll="0" includeNewItemsInFilter="1"/>
    <pivotField compact="0" outline="0" showAll="0" defaultSubtotal="0"/>
    <pivotField compact="0" outline="0" subtotalTop="0" showAll="0" includeNewItemsInFilter="1"/>
    <pivotField axis="axisRow" compact="0" outline="0" subtotalTop="0" showAll="0" includeNewItemsInFilter="1" sortType="ascending">
      <items count="7">
        <item x="0"/>
        <item x="1"/>
        <item x="2"/>
        <item x="3"/>
        <item x="5"/>
        <item x="4"/>
        <item t="default"/>
      </items>
    </pivotField>
    <pivotField compact="0" outline="0" subtotalTop="0" showAll="0" includeNewItemsInFilter="1"/>
    <pivotField axis="axisCol" compact="0" outline="0" subtotalTop="0" showAll="0" includeNewItemsInFilter="1" sortType="descending">
      <items count="21">
        <item x="5"/>
        <item x="6"/>
        <item x="12"/>
        <item x="16"/>
        <item x="4"/>
        <item x="13"/>
        <item x="9"/>
        <item x="18"/>
        <item x="0"/>
        <item x="17"/>
        <item x="14"/>
        <item x="19"/>
        <item x="11"/>
        <item x="10"/>
        <item x="1"/>
        <item x="2"/>
        <item x="3"/>
        <item x="7"/>
        <item x="8"/>
        <item x="15"/>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3"/>
  </rowFields>
  <rowItems count="7">
    <i>
      <x/>
    </i>
    <i>
      <x v="1"/>
    </i>
    <i>
      <x v="2"/>
    </i>
    <i>
      <x v="3"/>
    </i>
    <i>
      <x v="4"/>
    </i>
    <i>
      <x v="5"/>
    </i>
    <i t="grand">
      <x/>
    </i>
  </rowItems>
  <colFields count="1">
    <field x="5"/>
  </colFields>
  <colItems count="21">
    <i>
      <x v="13"/>
    </i>
    <i>
      <x v="8"/>
    </i>
    <i>
      <x v="16"/>
    </i>
    <i>
      <x v="18"/>
    </i>
    <i>
      <x v="12"/>
    </i>
    <i>
      <x v="10"/>
    </i>
    <i>
      <x v="2"/>
    </i>
    <i>
      <x v="7"/>
    </i>
    <i>
      <x v="15"/>
    </i>
    <i>
      <x v="9"/>
    </i>
    <i>
      <x v="5"/>
    </i>
    <i>
      <x v="3"/>
    </i>
    <i>
      <x v="17"/>
    </i>
    <i>
      <x v="6"/>
    </i>
    <i>
      <x/>
    </i>
    <i>
      <x v="11"/>
    </i>
    <i>
      <x v="19"/>
    </i>
    <i>
      <x v="1"/>
    </i>
    <i>
      <x v="4"/>
    </i>
    <i>
      <x v="14"/>
    </i>
    <i t="grand">
      <x/>
    </i>
  </colItems>
  <dataFields count="1">
    <dataField name="Sum of NOx (tons/year)" fld="6" baseField="0" baseItem="0" numFmtId="2"/>
  </dataFields>
  <formats count="5">
    <format dxfId="18">
      <pivotArea field="3" type="button" dataOnly="0" labelOnly="1" outline="0" axis="axisRow" fieldPosition="0"/>
    </format>
    <format dxfId="17">
      <pivotArea dataOnly="0" labelOnly="1" outline="0" fieldPosition="0">
        <references count="1">
          <reference field="5" count="0"/>
        </references>
      </pivotArea>
    </format>
    <format dxfId="16">
      <pivotArea dataOnly="0" labelOnly="1" grandCol="1" outline="0" fieldPosition="0"/>
    </format>
    <format dxfId="15">
      <pivotArea dataOnly="0" labelOnly="1" outline="0" fieldPosition="0">
        <references count="1">
          <reference field="3" count="0"/>
        </references>
      </pivotArea>
    </format>
    <format dxfId="14">
      <pivotArea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7" cacheId="15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0:I82" firstHeaderRow="1" firstDataRow="2" firstDataCol="1"/>
  <pivotFields count="1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sortType="ascending">
      <items count="7">
        <item x="0"/>
        <item x="1"/>
        <item x="2"/>
        <item x="3"/>
        <item x="5"/>
        <item x="4"/>
        <item t="default"/>
      </items>
    </pivotField>
    <pivotField compact="0" outline="0" subtotalTop="0" showAll="0" includeNewItemsInFilter="1"/>
    <pivotField axis="axisRow" compact="0" outline="0" subtotalTop="0" showAll="0" includeNewItemsInFilter="1" sortType="descending">
      <items count="21">
        <item x="6"/>
        <item x="12"/>
        <item x="16"/>
        <item x="5"/>
        <item x="9"/>
        <item x="4"/>
        <item x="18"/>
        <item x="13"/>
        <item x="0"/>
        <item x="17"/>
        <item x="14"/>
        <item x="19"/>
        <item x="11"/>
        <item x="10"/>
        <item x="1"/>
        <item x="2"/>
        <item x="3"/>
        <item x="7"/>
        <item x="8"/>
        <item x="15"/>
        <item t="default"/>
      </items>
      <autoSortScope>
        <pivotArea dataOnly="0" outline="0" fieldPosition="0">
          <references count="1">
            <reference field="4294967294" count="1" selected="0">
              <x v="0"/>
            </reference>
          </references>
        </pivotArea>
      </autoSortScope>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5"/>
  </rowFields>
  <rowItems count="21">
    <i>
      <x v="13"/>
    </i>
    <i>
      <x v="9"/>
    </i>
    <i>
      <x v="2"/>
    </i>
    <i>
      <x v="14"/>
    </i>
    <i>
      <x v="7"/>
    </i>
    <i>
      <x v="1"/>
    </i>
    <i>
      <x v="19"/>
    </i>
    <i>
      <x v="6"/>
    </i>
    <i>
      <x v="3"/>
    </i>
    <i>
      <x v="18"/>
    </i>
    <i>
      <x v="8"/>
    </i>
    <i>
      <x v="16"/>
    </i>
    <i>
      <x v="10"/>
    </i>
    <i>
      <x v="11"/>
    </i>
    <i>
      <x v="4"/>
    </i>
    <i>
      <x v="12"/>
    </i>
    <i>
      <x v="5"/>
    </i>
    <i>
      <x v="17"/>
    </i>
    <i>
      <x v="15"/>
    </i>
    <i>
      <x/>
    </i>
    <i t="grand">
      <x/>
    </i>
  </rowItems>
  <colFields count="1">
    <field x="3"/>
  </colFields>
  <colItems count="7">
    <i>
      <x/>
    </i>
    <i>
      <x v="1"/>
    </i>
    <i>
      <x v="2"/>
    </i>
    <i>
      <x v="3"/>
    </i>
    <i>
      <x v="4"/>
    </i>
    <i>
      <x v="5"/>
    </i>
    <i t="grand">
      <x/>
    </i>
  </colItems>
  <dataFields count="1">
    <dataField name="Sum of VOC (tons/year)" fld="7" baseField="0" baseItem="0"/>
  </dataFields>
  <formats count="7">
    <format dxfId="13">
      <pivotArea outline="0" fieldPosition="0">
        <references count="1">
          <reference field="5" count="0" selected="0"/>
        </references>
      </pivotArea>
    </format>
    <format dxfId="12">
      <pivotArea outline="0" fieldPosition="0"/>
    </format>
    <format dxfId="11">
      <pivotArea field="3" type="button" dataOnly="0" labelOnly="1" outline="0" axis="axisCol" fieldPosition="0"/>
    </format>
    <format dxfId="10">
      <pivotArea dataOnly="0" labelOnly="1" outline="0" fieldPosition="0">
        <references count="1">
          <reference field="3" count="0"/>
        </references>
      </pivotArea>
    </format>
    <format dxfId="9">
      <pivotArea dataOnly="0" labelOnly="1" grandCol="1" outline="0" fieldPosition="0"/>
    </format>
    <format dxfId="8">
      <pivotArea type="all" dataOnly="0" outline="0" fieldPosition="0"/>
    </format>
    <format dxfId="7">
      <pivotArea type="topRight" dataOnly="0" labelOnly="1"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1" cacheId="151"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57:I79" firstHeaderRow="1" firstDataRow="2" firstDataCol="1"/>
  <pivotFields count="1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sortType="ascending">
      <items count="7">
        <item x="0"/>
        <item x="1"/>
        <item x="2"/>
        <item x="3"/>
        <item x="5"/>
        <item x="4"/>
        <item t="default"/>
      </items>
    </pivotField>
    <pivotField compact="0" outline="0" subtotalTop="0" showAll="0" includeNewItemsInFilter="1"/>
    <pivotField axis="axisRow" compact="0" outline="0" subtotalTop="0" showAll="0" includeNewItemsInFilter="1" sortType="descending">
      <items count="21">
        <item x="6"/>
        <item x="12"/>
        <item x="16"/>
        <item x="5"/>
        <item x="9"/>
        <item x="4"/>
        <item x="18"/>
        <item x="13"/>
        <item x="0"/>
        <item x="17"/>
        <item x="14"/>
        <item x="19"/>
        <item x="11"/>
        <item x="10"/>
        <item x="1"/>
        <item x="2"/>
        <item x="3"/>
        <item x="7"/>
        <item x="8"/>
        <item x="15"/>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5"/>
  </rowFields>
  <rowItems count="21">
    <i>
      <x v="13"/>
    </i>
    <i>
      <x v="8"/>
    </i>
    <i>
      <x v="16"/>
    </i>
    <i>
      <x v="18"/>
    </i>
    <i>
      <x v="12"/>
    </i>
    <i>
      <x v="10"/>
    </i>
    <i>
      <x v="1"/>
    </i>
    <i>
      <x v="6"/>
    </i>
    <i>
      <x v="15"/>
    </i>
    <i>
      <x v="9"/>
    </i>
    <i>
      <x v="7"/>
    </i>
    <i>
      <x v="2"/>
    </i>
    <i>
      <x v="17"/>
    </i>
    <i>
      <x v="4"/>
    </i>
    <i>
      <x v="11"/>
    </i>
    <i>
      <x v="19"/>
    </i>
    <i>
      <x/>
    </i>
    <i>
      <x v="5"/>
    </i>
    <i>
      <x v="3"/>
    </i>
    <i>
      <x v="14"/>
    </i>
    <i t="grand">
      <x/>
    </i>
  </rowItems>
  <colFields count="1">
    <field x="3"/>
  </colFields>
  <colItems count="7">
    <i>
      <x/>
    </i>
    <i>
      <x v="1"/>
    </i>
    <i>
      <x v="2"/>
    </i>
    <i>
      <x v="3"/>
    </i>
    <i>
      <x v="4"/>
    </i>
    <i>
      <x v="5"/>
    </i>
    <i t="grand">
      <x/>
    </i>
  </colItems>
  <dataFields count="1">
    <dataField name="Sum of NOx (tons/year)" fld="6" baseField="0" baseItem="0"/>
  </dataFields>
  <formats count="7">
    <format dxfId="6">
      <pivotArea outline="0" fieldPosition="0">
        <references count="1">
          <reference field="5" count="0" selected="0"/>
        </references>
      </pivotArea>
    </format>
    <format dxfId="5">
      <pivotArea outline="0" fieldPosition="0"/>
    </format>
    <format dxfId="4">
      <pivotArea field="3" type="button" dataOnly="0" labelOnly="1" outline="0" axis="axisCol" fieldPosition="0"/>
    </format>
    <format dxfId="3">
      <pivotArea dataOnly="0" labelOnly="1" outline="0" fieldPosition="0">
        <references count="1">
          <reference field="3" count="0"/>
        </references>
      </pivotArea>
    </format>
    <format dxfId="2">
      <pivotArea dataOnly="0" labelOnly="1" grandCol="1" outline="0" fieldPosition="0"/>
    </format>
    <format dxfId="1">
      <pivotArea type="all" dataOnly="0" outline="0" fieldPosition="0"/>
    </format>
    <format dxfId="0">
      <pivotArea type="topRight" dataOnly="0" labelOnly="1"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2" cacheId="148"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gridDropZones="1" multipleFieldFilters="0">
  <location ref="E3:O10" firstHeaderRow="2" firstDataRow="2" firstDataCol="5"/>
  <pivotFields count="9">
    <pivotField axis="axisRow" compact="0" outline="0" showAll="0" defaultSubtotal="0">
      <items count="51">
        <item x="0"/>
        <item x="47"/>
        <item x="43"/>
        <item x="39"/>
        <item x="16"/>
        <item x="32"/>
        <item x="18"/>
        <item x="35"/>
        <item x="29"/>
        <item x="50"/>
        <item x="46"/>
        <item x="28"/>
        <item x="21"/>
        <item x="2"/>
        <item x="26"/>
        <item x="27"/>
        <item x="36"/>
        <item x="37"/>
        <item x="49"/>
        <item x="15"/>
        <item x="31"/>
        <item x="3"/>
        <item x="8"/>
        <item x="5"/>
        <item x="34"/>
        <item x="48"/>
        <item x="4"/>
        <item x="38"/>
        <item x="6"/>
        <item x="23"/>
        <item x="9"/>
        <item x="22"/>
        <item x="41"/>
        <item x="19"/>
        <item x="12"/>
        <item x="25"/>
        <item x="42"/>
        <item x="7"/>
        <item x="20"/>
        <item x="17"/>
        <item x="45"/>
        <item x="13"/>
        <item x="40"/>
        <item x="44"/>
        <item x="24"/>
        <item x="33"/>
        <item x="10"/>
        <item x="1"/>
        <item x="11"/>
        <item x="30"/>
        <item x="14"/>
      </items>
    </pivotField>
    <pivotField compact="0" outline="0" showAll="0"/>
    <pivotField axis="axisRow" compact="0" outline="0" showAll="0" defaultSubtotal="0">
      <items count="3152">
        <item x="2708"/>
        <item x="2924"/>
        <item x="2772"/>
        <item x="2639"/>
        <item x="2474"/>
        <item x="2758"/>
        <item x="2812"/>
        <item x="2508"/>
        <item x="2632"/>
        <item x="2418"/>
        <item x="2649"/>
        <item x="2782"/>
        <item x="2824"/>
        <item x="2577"/>
        <item x="2504"/>
        <item x="2856"/>
        <item x="2392"/>
        <item x="2849"/>
        <item x="2640"/>
        <item x="2873"/>
        <item x="2798"/>
        <item x="2465"/>
        <item x="2844"/>
        <item x="2711"/>
        <item x="2362"/>
        <item x="2695"/>
        <item x="2920"/>
        <item x="2473"/>
        <item x="2546"/>
        <item x="2436"/>
        <item x="2910"/>
        <item x="2653"/>
        <item x="2676"/>
        <item x="2821"/>
        <item x="2883"/>
        <item x="2341"/>
        <item x="2545"/>
        <item x="2528"/>
        <item x="2363"/>
        <item x="2404"/>
        <item x="2685"/>
        <item x="2358"/>
        <item x="2757"/>
        <item x="2712"/>
        <item x="2350"/>
        <item x="2753"/>
        <item x="2482"/>
        <item x="2416"/>
        <item x="2944"/>
        <item x="2834"/>
        <item x="2734"/>
        <item x="2417"/>
        <item x="2696"/>
        <item x="2609"/>
        <item x="2793"/>
        <item x="2573"/>
        <item x="2715"/>
        <item x="2512"/>
        <item x="2582"/>
        <item x="2688"/>
        <item x="2559"/>
        <item x="2638"/>
        <item x="2586"/>
        <item x="2523"/>
        <item x="2872"/>
        <item x="2780"/>
        <item x="2477"/>
        <item x="17"/>
        <item x="3"/>
        <item x="16"/>
        <item x="5"/>
        <item x="15"/>
        <item x="8"/>
        <item x="9"/>
        <item x="7"/>
        <item x="20"/>
        <item x="22"/>
        <item x="13"/>
        <item x="26"/>
        <item x="18"/>
        <item x="12"/>
        <item x="10"/>
        <item x="2"/>
        <item x="0"/>
        <item x="1"/>
        <item x="2887"/>
        <item x="25"/>
        <item x="23"/>
        <item x="21"/>
        <item x="11"/>
        <item x="14"/>
        <item x="6"/>
        <item x="24"/>
        <item x="19"/>
        <item x="4"/>
        <item x="1954"/>
        <item x="2702"/>
        <item x="1880"/>
        <item x="2361"/>
        <item x="2540"/>
        <item x="2519"/>
        <item x="2333"/>
        <item x="2405"/>
        <item x="1833"/>
        <item x="1928"/>
        <item x="2633"/>
        <item x="2525"/>
        <item x="2787"/>
        <item x="2142"/>
        <item x="2458"/>
        <item x="2481"/>
        <item x="2656"/>
        <item x="2167"/>
        <item x="2180"/>
        <item x="2175"/>
        <item x="2624"/>
        <item x="2614"/>
        <item x="2177"/>
        <item x="2636"/>
        <item x="2530"/>
        <item x="2144"/>
        <item x="2297"/>
        <item x="2565"/>
        <item x="2658"/>
        <item x="2345"/>
        <item x="2233"/>
        <item x="2302"/>
        <item x="2330"/>
        <item x="2335"/>
        <item x="2557"/>
        <item x="2553"/>
        <item x="2606"/>
        <item x="2356"/>
        <item x="2300"/>
        <item x="2160"/>
        <item x="2455"/>
        <item x="2500"/>
        <item x="2194"/>
        <item x="2581"/>
        <item x="2501"/>
        <item x="2534"/>
        <item x="2261"/>
        <item x="2209"/>
        <item x="2265"/>
        <item x="2499"/>
        <item x="2299"/>
        <item x="2655"/>
        <item x="2203"/>
        <item x="2425"/>
        <item x="2549"/>
        <item x="2593"/>
        <item x="2353"/>
        <item x="2409"/>
        <item x="2213"/>
        <item x="2172"/>
        <item x="2641"/>
        <item x="2223"/>
        <item x="2410"/>
        <item x="2466"/>
        <item x="2588"/>
        <item x="2236"/>
        <item x="2612"/>
        <item x="2408"/>
        <item x="2460"/>
        <item x="2532"/>
        <item x="2284"/>
        <item x="2475"/>
        <item x="2303"/>
        <item x="2402"/>
        <item x="2419"/>
        <item x="2152"/>
        <item x="2378"/>
        <item x="2440"/>
        <item x="2414"/>
        <item x="2234"/>
        <item x="2352"/>
        <item x="2560"/>
        <item x="2159"/>
        <item x="2225"/>
        <item x="2668"/>
        <item x="2289"/>
        <item x="2217"/>
        <item x="2327"/>
        <item x="2339"/>
        <item x="2373"/>
        <item x="1251"/>
        <item x="1137"/>
        <item x="1174"/>
        <item x="831"/>
        <item x="1209"/>
        <item x="913"/>
        <item x="1215"/>
        <item x="452"/>
        <item x="1081"/>
        <item x="1482"/>
        <item x="834"/>
        <item x="544"/>
        <item x="2427"/>
        <item x="1528"/>
        <item x="1852"/>
        <item x="1724"/>
        <item x="870"/>
        <item x="670"/>
        <item x="2107"/>
        <item x="1435"/>
        <item x="1122"/>
        <item x="1377"/>
        <item x="754"/>
        <item x="1417"/>
        <item x="549"/>
        <item x="1200"/>
        <item x="1506"/>
        <item x="1035"/>
        <item x="980"/>
        <item x="2277"/>
        <item x="1018"/>
        <item x="777"/>
        <item x="2275"/>
        <item x="1101"/>
        <item x="1503"/>
        <item x="1961"/>
        <item x="2364"/>
        <item x="1225"/>
        <item x="1207"/>
        <item x="1793"/>
        <item x="1296"/>
        <item x="1999"/>
        <item x="1367"/>
        <item x="1399"/>
        <item x="642"/>
        <item x="917"/>
        <item x="478"/>
        <item x="1123"/>
        <item x="1003"/>
        <item x="1287"/>
        <item x="966"/>
        <item x="740"/>
        <item x="607"/>
        <item x="1687"/>
        <item x="1237"/>
        <item x="2064"/>
        <item x="1021"/>
        <item x="944"/>
        <item x="1350"/>
        <item x="1872"/>
        <item x="1408"/>
        <item x="1912"/>
        <item x="1940"/>
        <item x="1791"/>
        <item x="1276"/>
        <item x="1526"/>
        <item x="1604"/>
        <item x="1371"/>
        <item x="1939"/>
        <item x="1900"/>
        <item x="1722"/>
        <item x="1758"/>
        <item x="1483"/>
        <item x="1393"/>
        <item x="1778"/>
        <item x="1450"/>
        <item x="1331"/>
        <item x="1459"/>
        <item x="1553"/>
        <item x="1641"/>
        <item x="1288"/>
        <item x="1358"/>
        <item x="1205"/>
        <item x="1479"/>
        <item x="1748"/>
        <item x="1826"/>
        <item x="1082"/>
        <item x="1366"/>
        <item x="1710"/>
        <item x="1475"/>
        <item x="1470"/>
        <item x="1857"/>
        <item x="1097"/>
        <item x="1887"/>
        <item x="1469"/>
        <item x="1133"/>
        <item x="1425"/>
        <item x="1803"/>
        <item x="1037"/>
        <item x="1840"/>
        <item x="1595"/>
        <item x="1228"/>
        <item x="1788"/>
        <item x="1686"/>
        <item x="1440"/>
        <item x="1201"/>
        <item x="1456"/>
        <item x="1800"/>
        <item x="1707"/>
        <item x="1208"/>
        <item x="1841"/>
        <item x="1073"/>
        <item x="1692"/>
        <item x="1787"/>
        <item x="1708"/>
        <item x="1146"/>
        <item x="1345"/>
        <item x="1550"/>
        <item x="1265"/>
        <item x="1109"/>
        <item x="1274"/>
        <item x="627"/>
        <item x="539"/>
        <item x="553"/>
        <item x="602"/>
        <item x="611"/>
        <item x="577"/>
        <item x="529"/>
        <item x="519"/>
        <item x="1100"/>
        <item x="1001"/>
        <item x="1181"/>
        <item x="1243"/>
        <item x="3007"/>
        <item x="2938"/>
        <item x="2980"/>
        <item x="2979"/>
        <item x="3074"/>
        <item x="3139"/>
        <item x="2972"/>
        <item x="3133"/>
        <item x="3075"/>
        <item x="2970"/>
        <item x="3140"/>
        <item x="2939"/>
        <item x="3151"/>
        <item x="3126"/>
        <item x="3024"/>
        <item x="2926"/>
        <item x="2959"/>
        <item x="3018"/>
        <item x="3026"/>
        <item x="2961"/>
        <item x="3015"/>
        <item x="3127"/>
        <item x="3016"/>
        <item x="2941"/>
        <item x="3116"/>
        <item x="3132"/>
        <item x="3088"/>
        <item x="3115"/>
        <item x="3102"/>
        <item x="2934"/>
        <item x="3106"/>
        <item x="2930"/>
        <item x="2954"/>
        <item x="2989"/>
        <item x="3051"/>
        <item x="3138"/>
        <item x="2956"/>
        <item x="3038"/>
        <item x="2971"/>
        <item x="2951"/>
        <item x="3118"/>
        <item x="3033"/>
        <item x="3124"/>
        <item x="3146"/>
        <item x="2899"/>
        <item x="2950"/>
        <item x="3112"/>
        <item x="3081"/>
        <item x="3096"/>
        <item x="3129"/>
        <item x="3097"/>
        <item x="3107"/>
        <item x="3098"/>
        <item x="3004"/>
        <item x="2963"/>
        <item x="3114"/>
        <item x="2955"/>
        <item x="3128"/>
        <item x="3076"/>
        <item x="3077"/>
        <item x="2966"/>
        <item x="2986"/>
        <item x="2983"/>
        <item x="3029"/>
        <item x="2997"/>
        <item x="2943"/>
        <item x="2960"/>
        <item x="2749"/>
        <item x="2831"/>
        <item x="2781"/>
        <item x="2853"/>
        <item x="2580"/>
        <item x="2381"/>
        <item x="2445"/>
        <item x="2424"/>
        <item x="2775"/>
        <item x="2828"/>
        <item x="2628"/>
        <item x="2669"/>
        <item x="2815"/>
        <item x="2885"/>
        <item x="2687"/>
        <item x="2635"/>
        <item x="2547"/>
        <item x="2558"/>
        <item x="2830"/>
        <item x="2841"/>
        <item x="2647"/>
        <item x="2520"/>
        <item x="2332"/>
        <item x="2865"/>
        <item x="2684"/>
        <item x="2706"/>
        <item x="2403"/>
        <item x="2420"/>
        <item x="2448"/>
        <item x="2813"/>
        <item x="2537"/>
        <item x="2863"/>
        <item x="2469"/>
        <item x="2774"/>
        <item x="2859"/>
        <item x="2485"/>
        <item x="2854"/>
        <item x="2562"/>
        <item x="2642"/>
        <item x="2762"/>
        <item x="2340"/>
        <item x="2375"/>
        <item x="2909"/>
        <item x="2483"/>
        <item x="2692"/>
        <item x="2723"/>
        <item x="2817"/>
        <item x="2516"/>
        <item x="2857"/>
        <item x="2914"/>
        <item x="2634"/>
        <item x="2406"/>
        <item x="2622"/>
        <item x="2693"/>
        <item x="2311"/>
        <item x="2555"/>
        <item x="2401"/>
        <item x="2422"/>
        <item x="2367"/>
        <item x="2444"/>
        <item x="2344"/>
        <item x="2552"/>
        <item x="2801"/>
        <item x="2385"/>
        <item x="2907"/>
        <item x="2496"/>
        <item x="2441"/>
        <item x="2334"/>
        <item x="2384"/>
        <item x="2542"/>
        <item x="2506"/>
        <item x="2650"/>
        <item x="2371"/>
        <item x="2578"/>
        <item x="2531"/>
        <item x="2660"/>
        <item x="2791"/>
        <item x="2421"/>
        <item x="2544"/>
        <item x="2750"/>
        <item x="2550"/>
        <item x="2589"/>
        <item x="2626"/>
        <item x="2584"/>
        <item x="2594"/>
        <item x="2868"/>
        <item x="2643"/>
        <item x="2777"/>
        <item x="2713"/>
        <item x="2443"/>
        <item x="2727"/>
        <item x="2886"/>
        <item x="2349"/>
        <item x="2495"/>
        <item x="2768"/>
        <item x="2697"/>
        <item x="2412"/>
        <item x="2698"/>
        <item x="2601"/>
        <item x="2882"/>
        <item x="2846"/>
        <item x="2590"/>
        <item x="2690"/>
        <item x="2491"/>
        <item x="2322"/>
        <item x="2699"/>
        <item x="2511"/>
        <item x="2470"/>
        <item x="2439"/>
        <item x="2472"/>
        <item x="2659"/>
        <item x="2389"/>
        <item x="2804"/>
        <item x="2602"/>
        <item x="2476"/>
        <item x="2705"/>
        <item x="2543"/>
        <item x="2788"/>
        <item x="2292"/>
        <item x="2792"/>
        <item x="2505"/>
        <item x="2507"/>
        <item x="2716"/>
        <item x="2571"/>
        <item x="2917"/>
        <item x="2575"/>
        <item x="2347"/>
        <item x="2752"/>
        <item x="2741"/>
        <item x="2645"/>
        <item x="2493"/>
        <item x="2694"/>
        <item x="2663"/>
        <item x="2731"/>
        <item x="2778"/>
        <item x="2905"/>
        <item x="2816"/>
        <item x="2691"/>
        <item x="2301"/>
        <item x="2666"/>
        <item x="2611"/>
        <item x="2779"/>
        <item x="2631"/>
        <item x="2309"/>
        <item x="2629"/>
        <item x="2336"/>
        <item x="2478"/>
        <item x="2814"/>
        <item x="2509"/>
        <item x="2568"/>
        <item x="2761"/>
        <item x="2751"/>
        <item x="2703"/>
        <item x="2337"/>
        <item x="2328"/>
        <item x="2742"/>
        <item x="2442"/>
        <item x="2613"/>
        <item x="2790"/>
        <item x="1869"/>
        <item x="1256"/>
        <item x="1517"/>
        <item x="930"/>
        <item x="1473"/>
        <item x="411"/>
        <item x="264"/>
        <item x="612"/>
        <item x="701"/>
        <item x="96"/>
        <item x="517"/>
        <item x="421"/>
        <item x="365"/>
        <item x="43"/>
        <item x="523"/>
        <item x="39"/>
        <item x="414"/>
        <item x="436"/>
        <item x="394"/>
        <item x="622"/>
        <item x="654"/>
        <item x="388"/>
        <item x="130"/>
        <item x="327"/>
        <item x="401"/>
        <item x="711"/>
        <item x="381"/>
        <item x="342"/>
        <item x="534"/>
        <item x="170"/>
        <item x="447"/>
        <item x="601"/>
        <item x="64"/>
        <item x="108"/>
        <item x="256"/>
        <item x="157"/>
        <item x="548"/>
        <item x="483"/>
        <item x="563"/>
        <item x="143"/>
        <item x="698"/>
        <item x="419"/>
        <item x="364"/>
        <item x="594"/>
        <item x="66"/>
        <item x="490"/>
        <item x="581"/>
        <item x="277"/>
        <item x="291"/>
        <item x="2896"/>
        <item x="1333"/>
        <item x="1978"/>
        <item x="1581"/>
        <item x="808"/>
        <item x="1351"/>
        <item x="991"/>
        <item x="1513"/>
        <item x="866"/>
        <item x="1337"/>
        <item x="1226"/>
        <item x="1390"/>
        <item x="1446"/>
        <item x="1591"/>
        <item x="1648"/>
        <item x="1401"/>
        <item x="852"/>
        <item x="1521"/>
        <item x="1477"/>
        <item x="861"/>
        <item x="1272"/>
        <item x="1362"/>
        <item x="884"/>
        <item x="1355"/>
        <item x="1672"/>
        <item x="1530"/>
        <item x="1535"/>
        <item x="1099"/>
        <item x="1794"/>
        <item x="1193"/>
        <item x="1837"/>
        <item x="1478"/>
        <item x="1000"/>
        <item x="1763"/>
        <item x="1216"/>
        <item x="1902"/>
        <item x="1115"/>
        <item x="996"/>
        <item x="1089"/>
        <item x="1846"/>
        <item x="1527"/>
        <item x="1712"/>
        <item x="1542"/>
        <item x="823"/>
        <item x="1913"/>
        <item x="855"/>
        <item x="1020"/>
        <item x="947"/>
        <item x="1095"/>
        <item x="799"/>
        <item x="968"/>
        <item x="1589"/>
        <item x="920"/>
        <item x="1076"/>
        <item x="1275"/>
        <item x="1213"/>
        <item x="804"/>
        <item x="1160"/>
        <item x="1334"/>
        <item x="1471"/>
        <item x="1590"/>
        <item x="1625"/>
        <item x="1088"/>
        <item x="1254"/>
        <item x="1970"/>
        <item x="1318"/>
        <item x="1064"/>
        <item x="1730"/>
        <item x="1466"/>
        <item x="1387"/>
        <item x="1384"/>
        <item x="857"/>
        <item x="1119"/>
        <item x="1783"/>
        <item x="1270"/>
        <item x="1409"/>
        <item x="1908"/>
        <item x="1977"/>
        <item x="1046"/>
        <item x="1786"/>
        <item x="1602"/>
        <item x="958"/>
        <item x="1679"/>
        <item x="1844"/>
        <item x="1365"/>
        <item x="1304"/>
        <item x="1429"/>
        <item x="1433"/>
        <item x="1070"/>
        <item x="818"/>
        <item x="1172"/>
        <item x="1918"/>
        <item x="1203"/>
        <item x="1662"/>
        <item x="1112"/>
        <item x="1713"/>
        <item x="1666"/>
        <item x="1752"/>
        <item x="921"/>
        <item x="945"/>
        <item x="1856"/>
        <item x="812"/>
        <item x="1124"/>
        <item x="2897"/>
        <item x="1052"/>
        <item x="979"/>
        <item x="1441"/>
        <item x="1144"/>
        <item x="1143"/>
        <item x="1249"/>
        <item x="1447"/>
        <item x="1128"/>
        <item x="1086"/>
        <item x="1613"/>
        <item x="1404"/>
        <item x="1196"/>
        <item x="1673"/>
        <item x="1566"/>
        <item x="1434"/>
        <item x="1400"/>
        <item x="924"/>
        <item x="1180"/>
        <item x="1652"/>
        <item x="889"/>
        <item x="1321"/>
        <item x="1663"/>
        <item x="1219"/>
        <item x="1374"/>
        <item x="1022"/>
        <item x="1671"/>
        <item x="1120"/>
        <item x="1498"/>
        <item x="1227"/>
        <item x="1300"/>
        <item x="1664"/>
        <item x="1315"/>
        <item x="1252"/>
        <item x="1152"/>
        <item x="1044"/>
        <item x="1502"/>
        <item x="1016"/>
        <item x="1126"/>
        <item x="1532"/>
        <item x="1465"/>
        <item x="1373"/>
        <item x="1570"/>
        <item x="959"/>
        <item x="883"/>
        <item x="941"/>
        <item x="908"/>
        <item x="1539"/>
        <item x="1191"/>
        <item x="1306"/>
        <item x="956"/>
        <item x="1562"/>
        <item x="1063"/>
        <item x="1458"/>
        <item x="1253"/>
        <item x="1378"/>
        <item x="1034"/>
        <item x="933"/>
        <item x="1492"/>
        <item x="1611"/>
        <item x="1437"/>
        <item x="1325"/>
        <item x="1723"/>
        <item x="1657"/>
        <item x="928"/>
        <item x="1759"/>
        <item x="1030"/>
        <item x="1338"/>
        <item x="1187"/>
        <item x="1439"/>
        <item x="1326"/>
        <item x="899"/>
        <item x="1560"/>
        <item x="1359"/>
        <item x="1744"/>
        <item x="978"/>
        <item x="876"/>
        <item x="1490"/>
        <item x="1524"/>
        <item x="1168"/>
        <item x="1189"/>
        <item x="1329"/>
        <item x="1765"/>
        <item x="1292"/>
        <item x="1407"/>
        <item x="1042"/>
        <item x="1199"/>
        <item x="1743"/>
        <item x="1576"/>
        <item x="1258"/>
        <item x="1061"/>
        <item x="1093"/>
        <item x="990"/>
        <item x="1056"/>
        <item x="1132"/>
        <item x="666"/>
        <item x="1175"/>
        <item x="981"/>
        <item x="869"/>
        <item x="816"/>
        <item x="898"/>
        <item x="767"/>
        <item x="813"/>
        <item x="781"/>
        <item x="768"/>
        <item x="843"/>
        <item x="902"/>
        <item x="1058"/>
        <item x="936"/>
        <item x="710"/>
        <item x="782"/>
        <item x="714"/>
        <item x="1121"/>
        <item x="719"/>
        <item x="727"/>
        <item x="904"/>
        <item x="905"/>
        <item x="973"/>
        <item x="1171"/>
        <item x="1183"/>
        <item x="807"/>
        <item x="1116"/>
        <item x="684"/>
        <item x="801"/>
        <item x="681"/>
        <item x="729"/>
        <item x="717"/>
        <item x="770"/>
        <item x="1194"/>
        <item x="901"/>
        <item x="832"/>
        <item x="977"/>
        <item x="839"/>
        <item x="715"/>
        <item x="835"/>
        <item x="985"/>
        <item x="1104"/>
        <item x="671"/>
        <item x="774"/>
        <item x="846"/>
        <item x="957"/>
        <item x="848"/>
        <item x="964"/>
        <item x="1106"/>
        <item x="954"/>
        <item x="859"/>
        <item x="1032"/>
        <item x="678"/>
        <item x="1184"/>
        <item x="864"/>
        <item x="1049"/>
        <item x="1117"/>
        <item x="689"/>
        <item x="1050"/>
        <item x="1040"/>
        <item x="1041"/>
        <item x="890"/>
        <item x="1136"/>
        <item x="673"/>
        <item x="907"/>
        <item x="1114"/>
        <item x="1134"/>
        <item x="1006"/>
        <item x="721"/>
        <item x="686"/>
        <item x="1192"/>
        <item x="718"/>
        <item x="783"/>
        <item x="779"/>
        <item x="971"/>
        <item x="1059"/>
        <item x="961"/>
        <item x="1186"/>
        <item x="844"/>
        <item x="962"/>
        <item x="983"/>
        <item x="723"/>
        <item x="895"/>
        <item x="873"/>
        <item x="1190"/>
        <item x="1129"/>
        <item x="1166"/>
        <item x="1110"/>
        <item x="1048"/>
        <item x="1029"/>
        <item x="1179"/>
        <item x="826"/>
        <item x="676"/>
        <item x="669"/>
        <item x="847"/>
        <item x="675"/>
        <item x="773"/>
        <item x="1886"/>
        <item x="1801"/>
        <item x="1489"/>
        <item x="2005"/>
        <item x="1731"/>
        <item x="1881"/>
        <item x="1412"/>
        <item x="1875"/>
        <item x="1772"/>
        <item x="2038"/>
        <item x="2027"/>
        <item x="1383"/>
        <item x="1992"/>
        <item x="1514"/>
        <item x="1494"/>
        <item x="1790"/>
        <item x="2016"/>
        <item x="2010"/>
        <item x="1959"/>
        <item x="1396"/>
        <item x="1624"/>
        <item x="1410"/>
        <item x="1632"/>
        <item x="1868"/>
        <item x="1976"/>
        <item x="1616"/>
        <item x="1680"/>
        <item x="1819"/>
        <item x="1899"/>
        <item x="1718"/>
        <item x="1597"/>
        <item x="1606"/>
        <item x="1500"/>
        <item x="1930"/>
        <item x="1884"/>
        <item x="1704"/>
        <item x="1853"/>
        <item x="1810"/>
        <item x="2022"/>
        <item x="1854"/>
        <item x="1937"/>
        <item x="1827"/>
        <item x="1491"/>
        <item x="1549"/>
        <item x="1411"/>
        <item x="1634"/>
        <item x="1817"/>
        <item x="1951"/>
        <item x="1945"/>
        <item x="2019"/>
        <item x="1716"/>
        <item x="1548"/>
        <item x="1592"/>
        <item x="1798"/>
        <item x="1598"/>
        <item x="1720"/>
        <item x="1751"/>
        <item x="1754"/>
        <item x="1419"/>
        <item x="1988"/>
        <item x="1717"/>
        <item x="1508"/>
        <item x="2020"/>
        <item x="1682"/>
        <item x="2002"/>
        <item x="1415"/>
        <item x="1949"/>
        <item x="1721"/>
        <item x="1398"/>
        <item x="1681"/>
        <item x="1507"/>
        <item x="1575"/>
        <item x="1806"/>
        <item x="1402"/>
        <item x="1511"/>
        <item x="1925"/>
        <item x="1385"/>
        <item x="1851"/>
        <item x="1416"/>
        <item x="1769"/>
        <item x="1515"/>
        <item x="1505"/>
        <item x="1728"/>
        <item x="1620"/>
        <item x="1658"/>
        <item x="1711"/>
        <item x="1910"/>
        <item x="2013"/>
        <item x="1594"/>
        <item x="1497"/>
        <item x="1487"/>
        <item x="1406"/>
        <item x="1832"/>
        <item x="1923"/>
        <item x="2009"/>
        <item x="2011"/>
        <item x="1495"/>
        <item x="1614"/>
        <item x="1600"/>
        <item x="1587"/>
        <item x="1418"/>
        <item x="1706"/>
        <item x="1952"/>
        <item x="1888"/>
        <item x="1596"/>
        <item x="1909"/>
        <item x="2014"/>
        <item x="1719"/>
        <item x="1995"/>
        <item x="1955"/>
        <item x="1637"/>
        <item x="1950"/>
        <item x="1461"/>
        <item x="1633"/>
        <item x="1557"/>
        <item x="1812"/>
        <item x="1529"/>
        <item x="1779"/>
        <item x="1773"/>
        <item x="1732"/>
        <item x="1920"/>
        <item x="1948"/>
        <item x="2075"/>
        <item x="1460"/>
        <item x="2047"/>
        <item x="1559"/>
        <item x="1571"/>
        <item x="1849"/>
        <item x="1981"/>
        <item x="1698"/>
        <item x="1861"/>
        <item x="2003"/>
        <item x="1914"/>
        <item x="1989"/>
        <item x="1813"/>
        <item x="1922"/>
        <item x="1629"/>
        <item x="1760"/>
        <item x="1678"/>
        <item x="1577"/>
        <item x="1747"/>
        <item x="1646"/>
        <item x="2114"/>
        <item x="1537"/>
        <item x="1781"/>
        <item x="1543"/>
        <item x="2045"/>
        <item x="1873"/>
        <item x="1890"/>
        <item x="1501"/>
        <item x="1789"/>
        <item x="1768"/>
        <item x="1916"/>
        <item x="1578"/>
        <item x="1895"/>
        <item x="1816"/>
        <item x="1601"/>
        <item x="2080"/>
        <item x="1897"/>
        <item x="1821"/>
        <item x="1665"/>
        <item x="1741"/>
        <item x="1689"/>
        <item x="1468"/>
        <item x="1808"/>
        <item x="1936"/>
        <item x="1829"/>
        <item x="1882"/>
        <item x="1617"/>
        <item x="1782"/>
        <item x="1864"/>
        <item x="1858"/>
        <item x="1516"/>
        <item x="1828"/>
        <item x="1947"/>
        <item x="1994"/>
        <item x="1991"/>
        <item x="1996"/>
        <item x="1965"/>
        <item x="1876"/>
        <item x="1749"/>
        <item x="1725"/>
        <item x="1825"/>
        <item x="2021"/>
        <item x="1685"/>
        <item x="1534"/>
        <item x="1736"/>
        <item x="1696"/>
        <item x="1750"/>
        <item x="1953"/>
        <item x="2018"/>
        <item x="1670"/>
        <item x="1667"/>
        <item x="1926"/>
        <item x="1762"/>
        <item x="1612"/>
        <item x="1850"/>
        <item x="1628"/>
        <item x="1561"/>
        <item x="1824"/>
        <item x="1510"/>
        <item x="1834"/>
        <item x="1737"/>
        <item x="1738"/>
        <item x="1891"/>
        <item x="1572"/>
        <item x="1843"/>
        <item x="1608"/>
        <item x="1935"/>
        <item x="1618"/>
        <item x="1660"/>
        <item x="2028"/>
        <item x="1727"/>
        <item x="1878"/>
        <item x="2004"/>
        <item x="2026"/>
        <item x="1573"/>
        <item x="1836"/>
        <item x="1964"/>
        <item x="1771"/>
        <item x="1969"/>
        <item x="1889"/>
        <item x="1960"/>
        <item x="1745"/>
        <item x="1695"/>
        <item x="3034"/>
        <item x="3001"/>
        <item x="3041"/>
        <item x="3061"/>
        <item x="2958"/>
        <item x="3006"/>
        <item x="2786"/>
        <item x="2730"/>
        <item x="2732"/>
        <item x="3039"/>
        <item x="2826"/>
        <item x="3068"/>
        <item x="2869"/>
        <item x="2725"/>
        <item x="2902"/>
        <item x="2825"/>
        <item x="3014"/>
        <item x="2717"/>
        <item x="2985"/>
        <item x="2994"/>
        <item x="2807"/>
        <item x="2903"/>
        <item x="3059"/>
        <item x="3028"/>
        <item x="2796"/>
        <item x="3048"/>
        <item x="3035"/>
        <item x="3045"/>
        <item x="3070"/>
        <item x="2875"/>
        <item x="2763"/>
        <item x="3020"/>
        <item x="2776"/>
        <item x="2720"/>
        <item x="2851"/>
        <item x="3049"/>
        <item x="2766"/>
        <item x="3067"/>
        <item x="2990"/>
        <item x="2937"/>
        <item x="2835"/>
        <item x="2770"/>
        <item x="2900"/>
        <item x="3046"/>
        <item x="3047"/>
        <item x="2982"/>
        <item x="3054"/>
        <item x="3044"/>
        <item x="3003"/>
        <item x="3032"/>
        <item x="3071"/>
        <item x="3010"/>
        <item x="2978"/>
        <item x="2823"/>
        <item x="3079"/>
        <item x="2724"/>
        <item x="3060"/>
        <item x="2962"/>
        <item x="2974"/>
        <item x="2729"/>
        <item x="3021"/>
        <item x="2718"/>
        <item x="2984"/>
        <item x="2843"/>
        <item x="2889"/>
        <item x="207"/>
        <item x="40"/>
        <item x="248"/>
        <item x="129"/>
        <item x="120"/>
        <item x="178"/>
        <item x="200"/>
        <item x="208"/>
        <item x="155"/>
        <item x="65"/>
        <item x="61"/>
        <item x="233"/>
        <item x="71"/>
        <item x="172"/>
        <item x="92"/>
        <item x="283"/>
        <item x="1130"/>
        <item x="1169"/>
        <item x="1067"/>
        <item x="1291"/>
        <item x="1157"/>
        <item x="1074"/>
        <item x="1031"/>
        <item x="1316"/>
        <item x="1262"/>
        <item x="1091"/>
        <item x="1150"/>
        <item x="1053"/>
        <item x="1154"/>
        <item x="1105"/>
        <item x="1167"/>
        <item x="1204"/>
        <item x="1140"/>
        <item x="1349"/>
        <item x="1357"/>
        <item x="1212"/>
        <item x="1098"/>
        <item x="1298"/>
        <item x="1297"/>
        <item x="1145"/>
        <item x="456"/>
        <item x="444"/>
        <item x="482"/>
        <item x="557"/>
        <item x="373"/>
        <item x="432"/>
        <item x="497"/>
        <item x="472"/>
        <item x="403"/>
        <item x="555"/>
        <item x="443"/>
        <item x="441"/>
        <item x="431"/>
        <item x="425"/>
        <item x="2888"/>
        <item x="377"/>
        <item x="224"/>
        <item x="716"/>
        <item x="345"/>
        <item x="361"/>
        <item x="473"/>
        <item x="212"/>
        <item x="708"/>
        <item x="507"/>
        <item x="420"/>
        <item x="821"/>
        <item x="828"/>
        <item x="758"/>
        <item x="842"/>
        <item x="296"/>
        <item x="295"/>
        <item x="203"/>
        <item x="491"/>
        <item x="657"/>
        <item x="389"/>
        <item x="280"/>
        <item x="279"/>
        <item x="706"/>
        <item x="294"/>
        <item x="617"/>
        <item x="484"/>
        <item x="239"/>
        <item x="387"/>
        <item x="600"/>
        <item x="820"/>
        <item x="182"/>
        <item x="477"/>
        <item x="702"/>
        <item x="661"/>
        <item x="424"/>
        <item x="269"/>
        <item x="550"/>
        <item x="745"/>
        <item x="769"/>
        <item x="398"/>
        <item x="648"/>
        <item x="117"/>
        <item x="503"/>
        <item x="603"/>
        <item x="337"/>
        <item x="806"/>
        <item x="694"/>
        <item x="209"/>
        <item x="259"/>
        <item x="660"/>
        <item x="451"/>
        <item x="211"/>
        <item x="510"/>
        <item x="554"/>
        <item x="297"/>
        <item x="537"/>
        <item x="438"/>
        <item x="796"/>
        <item x="605"/>
        <item x="347"/>
        <item x="620"/>
        <item x="558"/>
        <item x="664"/>
        <item x="567"/>
        <item x="429"/>
        <item x="210"/>
        <item x="498"/>
        <item x="384"/>
        <item x="351"/>
        <item x="662"/>
        <item x="307"/>
        <item x="437"/>
        <item x="576"/>
        <item x="610"/>
        <item x="833"/>
        <item x="533"/>
        <item x="237"/>
        <item x="651"/>
        <item x="540"/>
        <item x="780"/>
        <item x="737"/>
        <item x="724"/>
        <item x="445"/>
        <item x="2890"/>
        <item x="231"/>
        <item x="390"/>
        <item x="223"/>
        <item x="113"/>
        <item x="348"/>
        <item x="376"/>
        <item x="566"/>
        <item x="532"/>
        <item x="252"/>
        <item x="448"/>
        <item x="186"/>
        <item x="433"/>
        <item x="353"/>
        <item x="225"/>
        <item x="147"/>
        <item x="124"/>
        <item x="585"/>
        <item x="253"/>
        <item x="457"/>
        <item x="569"/>
        <item x="320"/>
        <item x="631"/>
        <item x="616"/>
        <item x="628"/>
        <item x="488"/>
        <item x="322"/>
        <item x="413"/>
        <item x="614"/>
        <item x="193"/>
        <item x="355"/>
        <item x="153"/>
        <item x="637"/>
        <item x="311"/>
        <item x="397"/>
        <item x="89"/>
        <item x="102"/>
        <item x="416"/>
        <item x="131"/>
        <item x="67"/>
        <item x="521"/>
        <item x="513"/>
        <item x="511"/>
        <item x="449"/>
        <item x="187"/>
        <item x="115"/>
        <item x="635"/>
        <item x="405"/>
        <item x="304"/>
        <item x="293"/>
        <item x="625"/>
        <item x="587"/>
        <item x="536"/>
        <item x="640"/>
        <item x="188"/>
        <item x="568"/>
        <item x="266"/>
        <item x="139"/>
        <item x="284"/>
        <item x="589"/>
        <item x="140"/>
        <item x="357"/>
        <item x="428"/>
        <item x="151"/>
        <item x="500"/>
        <item x="467"/>
        <item x="518"/>
        <item x="643"/>
        <item x="87"/>
        <item x="104"/>
        <item x="475"/>
        <item x="374"/>
        <item x="493"/>
        <item x="352"/>
        <item x="570"/>
        <item x="359"/>
        <item x="399"/>
        <item x="290"/>
        <item x="330"/>
        <item x="528"/>
        <item x="254"/>
        <item x="571"/>
        <item x="404"/>
        <item x="598"/>
        <item x="275"/>
        <item x="564"/>
        <item x="393"/>
        <item x="465"/>
        <item x="2901"/>
        <item x="2380"/>
        <item x="2947"/>
        <item x="2652"/>
        <item x="2390"/>
        <item x="2548"/>
        <item x="2526"/>
        <item x="2607"/>
        <item x="2535"/>
        <item x="2623"/>
        <item x="2822"/>
        <item x="2799"/>
        <item x="2574"/>
        <item x="2480"/>
        <item x="2840"/>
        <item x="2874"/>
        <item x="2400"/>
        <item x="2923"/>
        <item x="2913"/>
        <item x="2968"/>
        <item x="2916"/>
        <item x="2572"/>
        <item x="3011"/>
        <item x="3000"/>
        <item x="2773"/>
        <item x="2648"/>
        <item x="2657"/>
        <item x="2714"/>
        <item x="2462"/>
        <item x="2996"/>
        <item x="2809"/>
        <item x="2876"/>
        <item x="2879"/>
        <item x="2866"/>
        <item x="2701"/>
        <item x="2464"/>
        <item x="2927"/>
        <item x="2755"/>
        <item x="2881"/>
        <item x="2710"/>
        <item x="2457"/>
        <item x="2587"/>
        <item x="2884"/>
        <item x="2576"/>
        <item x="2722"/>
        <item x="2928"/>
        <item x="2394"/>
        <item x="2524"/>
        <item x="2603"/>
        <item x="2709"/>
        <item x="2760"/>
        <item x="2644"/>
        <item x="2617"/>
        <item x="2468"/>
        <item x="2973"/>
        <item x="2921"/>
        <item x="2942"/>
        <item x="2488"/>
        <item x="2426"/>
        <item x="2479"/>
        <item x="2767"/>
        <item x="2759"/>
        <item x="2700"/>
        <item x="2836"/>
        <item x="2811"/>
        <item x="2977"/>
        <item x="2564"/>
        <item x="2533"/>
        <item x="2435"/>
        <item x="2387"/>
        <item x="2377"/>
        <item x="2428"/>
        <item x="2447"/>
        <item x="2940"/>
        <item x="2771"/>
        <item x="2637"/>
        <item x="2848"/>
        <item x="2585"/>
        <item x="2948"/>
        <item x="2646"/>
        <item x="2522"/>
        <item x="2707"/>
        <item x="1307"/>
        <item x="1375"/>
        <item x="1268"/>
        <item x="1544"/>
        <item x="2108"/>
        <item x="1963"/>
        <item x="1780"/>
        <item x="1757"/>
        <item x="1933"/>
        <item x="1567"/>
        <item x="1449"/>
        <item x="2072"/>
        <item x="1453"/>
        <item x="1609"/>
        <item x="1818"/>
        <item x="1927"/>
        <item x="1488"/>
        <item x="2044"/>
        <item x="1684"/>
        <item x="1903"/>
        <item x="1462"/>
        <item x="2065"/>
        <item x="1230"/>
        <item x="1538"/>
        <item x="1464"/>
        <item x="1700"/>
        <item x="1623"/>
        <item x="1815"/>
        <item x="1974"/>
        <item x="1898"/>
        <item x="1369"/>
        <item x="1392"/>
        <item x="1906"/>
        <item x="2063"/>
        <item x="2124"/>
        <item x="1693"/>
        <item x="1694"/>
        <item x="1311"/>
        <item x="2006"/>
        <item x="1336"/>
        <item x="1260"/>
        <item x="1753"/>
        <item x="1863"/>
        <item x="1348"/>
        <item x="1551"/>
        <item x="2061"/>
        <item x="1911"/>
        <item x="1584"/>
        <item x="2023"/>
        <item x="1735"/>
        <item x="1653"/>
        <item x="1312"/>
        <item x="1896"/>
        <item x="1565"/>
        <item x="2032"/>
        <item x="1322"/>
        <item x="1556"/>
        <item x="1382"/>
        <item x="1405"/>
        <item x="2132"/>
        <item x="1376"/>
        <item x="1924"/>
        <item x="1797"/>
        <item x="1389"/>
        <item x="1257"/>
        <item x="1775"/>
        <item x="2034"/>
        <item x="1644"/>
        <item x="1463"/>
        <item x="1580"/>
        <item x="1715"/>
        <item x="2073"/>
        <item x="2076"/>
        <item x="1267"/>
        <item x="2091"/>
        <item x="1703"/>
        <item x="2116"/>
        <item x="2155"/>
        <item x="1865"/>
        <item x="1650"/>
        <item x="1830"/>
        <item x="1472"/>
        <item x="1519"/>
        <item x="1917"/>
        <item x="1866"/>
        <item x="1248"/>
        <item x="1454"/>
        <item x="1480"/>
        <item x="1512"/>
        <item x="1943"/>
        <item x="2105"/>
        <item x="1619"/>
        <item x="1835"/>
        <item x="1822"/>
        <item x="1838"/>
        <item x="1630"/>
        <item x="1540"/>
        <item x="1244"/>
        <item x="1233"/>
        <item x="2001"/>
        <item x="1982"/>
        <item x="1395"/>
        <item x="2029"/>
        <item x="2083"/>
        <item x="1303"/>
        <item x="2120"/>
        <item x="1956"/>
        <item x="1874"/>
        <item x="1621"/>
        <item x="1807"/>
        <item x="1993"/>
        <item x="1983"/>
        <item x="1266"/>
        <item x="1980"/>
        <item x="1656"/>
        <item x="235"/>
        <item x="286"/>
        <item x="59"/>
        <item x="181"/>
        <item x="312"/>
        <item x="292"/>
        <item x="118"/>
        <item x="90"/>
        <item x="221"/>
        <item x="72"/>
        <item x="146"/>
        <item x="215"/>
        <item x="246"/>
        <item x="126"/>
        <item x="47"/>
        <item x="238"/>
        <item x="132"/>
        <item x="48"/>
        <item x="202"/>
        <item x="166"/>
        <item x="56"/>
        <item x="194"/>
        <item x="142"/>
        <item x="77"/>
        <item x="95"/>
        <item x="54"/>
        <item x="42"/>
        <item x="123"/>
        <item x="268"/>
        <item x="168"/>
        <item x="100"/>
        <item x="106"/>
        <item x="206"/>
        <item x="243"/>
        <item x="144"/>
        <item x="63"/>
        <item x="70"/>
        <item x="321"/>
        <item x="110"/>
        <item x="190"/>
        <item x="171"/>
        <item x="125"/>
        <item x="97"/>
        <item x="205"/>
        <item x="60"/>
        <item x="74"/>
        <item x="229"/>
        <item x="270"/>
        <item x="247"/>
        <item x="81"/>
        <item x="51"/>
        <item x="242"/>
        <item x="69"/>
        <item x="196"/>
        <item x="180"/>
        <item x="240"/>
        <item x="2893"/>
        <item x="1234"/>
        <item x="860"/>
        <item x="988"/>
        <item x="975"/>
        <item x="926"/>
        <item x="970"/>
        <item x="838"/>
        <item x="762"/>
        <item x="787"/>
        <item x="1153"/>
        <item x="946"/>
        <item x="1071"/>
        <item x="1155"/>
        <item x="791"/>
        <item x="1214"/>
        <item x="743"/>
        <item x="1036"/>
        <item x="1238"/>
        <item x="1010"/>
        <item x="937"/>
        <item x="999"/>
        <item x="850"/>
        <item x="735"/>
        <item x="1151"/>
        <item x="1096"/>
        <item x="811"/>
        <item x="1011"/>
        <item x="1085"/>
        <item x="1305"/>
        <item x="1241"/>
        <item x="1324"/>
        <item x="1223"/>
        <item x="1317"/>
        <item x="1295"/>
        <item x="925"/>
        <item x="931"/>
        <item x="1229"/>
        <item x="911"/>
        <item x="1007"/>
        <item x="1158"/>
        <item x="1135"/>
        <item x="1320"/>
        <item x="1221"/>
        <item x="1309"/>
        <item x="784"/>
        <item x="914"/>
        <item x="1083"/>
        <item x="1332"/>
        <item x="1293"/>
        <item x="1240"/>
        <item x="1065"/>
        <item x="755"/>
        <item x="1039"/>
        <item x="786"/>
        <item x="1163"/>
        <item x="1068"/>
        <item x="995"/>
        <item x="929"/>
        <item x="992"/>
        <item x="938"/>
        <item x="1084"/>
        <item x="916"/>
        <item x="1057"/>
        <item x="1277"/>
        <item x="1328"/>
        <item x="1218"/>
        <item x="1353"/>
        <item x="1142"/>
        <item x="1232"/>
        <item x="862"/>
        <item x="1009"/>
        <item x="1087"/>
        <item x="1314"/>
        <item x="1352"/>
        <item x="802"/>
        <item x="1242"/>
        <item x="1125"/>
        <item x="1072"/>
        <item x="909"/>
        <item x="1162"/>
        <item x="739"/>
        <item x="1080"/>
        <item x="728"/>
        <item x="939"/>
        <item x="1330"/>
        <item x="923"/>
        <item x="891"/>
        <item x="1005"/>
        <item x="1017"/>
        <item x="879"/>
        <item x="1327"/>
        <item x="934"/>
        <item x="1161"/>
        <item x="942"/>
        <item x="1799"/>
        <item x="1094"/>
        <item x="667"/>
        <item x="1340"/>
        <item x="840"/>
        <item x="609"/>
        <item x="830"/>
        <item x="1394"/>
        <item x="998"/>
        <item x="1149"/>
        <item x="1188"/>
        <item x="763"/>
        <item x="1013"/>
        <item x="597"/>
        <item x="1033"/>
        <item x="1075"/>
        <item x="299"/>
        <item x="241"/>
        <item x="369"/>
        <item x="158"/>
        <item x="249"/>
        <item x="363"/>
        <item x="323"/>
        <item x="346"/>
        <item x="310"/>
        <item x="331"/>
        <item x="993"/>
        <item x="720"/>
        <item x="896"/>
        <item x="952"/>
        <item x="1078"/>
        <item x="1038"/>
        <item x="756"/>
        <item x="976"/>
        <item x="766"/>
        <item x="803"/>
        <item x="853"/>
        <item x="815"/>
        <item x="829"/>
        <item x="734"/>
        <item x="885"/>
        <item x="713"/>
        <item x="1008"/>
        <item x="798"/>
        <item x="705"/>
        <item x="795"/>
        <item x="744"/>
        <item x="2321"/>
        <item x="2396"/>
        <item x="2539"/>
        <item x="2285"/>
        <item x="2039"/>
        <item x="2415"/>
        <item x="2433"/>
        <item x="2670"/>
        <item x="2704"/>
        <item x="2619"/>
        <item x="2348"/>
        <item x="2192"/>
        <item x="2672"/>
        <item x="2627"/>
        <item x="2489"/>
        <item x="2212"/>
        <item x="2719"/>
        <item x="2157"/>
        <item x="2174"/>
        <item x="2625"/>
        <item x="2280"/>
        <item x="2012"/>
        <item x="2461"/>
        <item x="2141"/>
        <item x="1972"/>
        <item x="2229"/>
        <item x="2211"/>
        <item x="2583"/>
        <item x="2423"/>
        <item x="2030"/>
        <item x="2366"/>
        <item x="2054"/>
        <item x="2365"/>
        <item x="2892"/>
        <item x="455"/>
        <item x="613"/>
        <item x="741"/>
        <item x="583"/>
        <item x="623"/>
        <item x="440"/>
        <item x="639"/>
        <item x="615"/>
        <item x="512"/>
        <item x="222"/>
        <item x="492"/>
        <item x="524"/>
        <item x="531"/>
        <item x="565"/>
        <item x="541"/>
        <item x="267"/>
        <item x="234"/>
        <item x="407"/>
        <item x="522"/>
        <item x="509"/>
        <item x="316"/>
        <item x="334"/>
        <item x="317"/>
        <item x="778"/>
        <item x="329"/>
        <item x="538"/>
        <item x="461"/>
        <item x="481"/>
        <item x="439"/>
        <item x="730"/>
        <item x="751"/>
        <item x="494"/>
        <item x="386"/>
        <item x="453"/>
        <item x="515"/>
        <item x="656"/>
        <item x="486"/>
        <item x="391"/>
        <item x="476"/>
        <item x="653"/>
        <item x="759"/>
        <item x="427"/>
        <item x="800"/>
        <item x="693"/>
        <item x="245"/>
        <item x="385"/>
        <item x="442"/>
        <item x="474"/>
        <item x="586"/>
        <item x="506"/>
        <item x="595"/>
        <item x="636"/>
        <item x="608"/>
        <item x="593"/>
        <item x="556"/>
        <item x="561"/>
        <item x="335"/>
        <item x="332"/>
        <item x="458"/>
        <item x="668"/>
        <item x="562"/>
        <item x="552"/>
        <item x="1971"/>
        <item x="2058"/>
        <item x="1957"/>
        <item x="2191"/>
        <item x="1966"/>
        <item x="2040"/>
        <item x="1986"/>
        <item x="1883"/>
        <item x="2205"/>
        <item x="2272"/>
        <item x="2133"/>
        <item x="2096"/>
        <item x="2139"/>
        <item x="2060"/>
        <item x="1792"/>
        <item x="2078"/>
        <item x="1901"/>
        <item x="2112"/>
        <item x="2035"/>
        <item x="2263"/>
        <item x="1848"/>
        <item x="2274"/>
        <item x="2158"/>
        <item x="2269"/>
        <item x="2062"/>
        <item x="2136"/>
        <item x="1776"/>
        <item x="1845"/>
        <item x="2041"/>
        <item x="2042"/>
        <item x="2128"/>
        <item x="1958"/>
        <item x="1938"/>
        <item x="1990"/>
        <item x="1931"/>
        <item x="2179"/>
        <item x="1805"/>
        <item x="2222"/>
        <item x="1885"/>
        <item x="2036"/>
        <item x="1979"/>
        <item x="1862"/>
        <item x="2086"/>
        <item x="2151"/>
        <item x="2193"/>
        <item x="1823"/>
        <item x="2162"/>
        <item x="1967"/>
        <item x="2050"/>
        <item x="2210"/>
        <item x="2025"/>
        <item x="2109"/>
        <item x="2082"/>
        <item x="2070"/>
        <item x="2145"/>
        <item x="2110"/>
        <item x="2246"/>
        <item x="2106"/>
        <item x="1942"/>
        <item x="2148"/>
        <item x="2071"/>
        <item x="2125"/>
        <item x="2115"/>
        <item x="1941"/>
        <item x="2262"/>
        <item x="1831"/>
        <item x="2149"/>
        <item x="1962"/>
        <item x="2056"/>
        <item x="1814"/>
        <item x="2204"/>
        <item x="1842"/>
        <item x="1894"/>
        <item x="1987"/>
        <item x="2206"/>
        <item x="2046"/>
        <item x="2184"/>
        <item x="2202"/>
        <item x="1915"/>
        <item x="2085"/>
        <item x="2156"/>
        <item x="2123"/>
        <item x="2200"/>
        <item x="2134"/>
        <item x="1934"/>
        <item x="1946"/>
        <item x="2181"/>
        <item x="2215"/>
        <item x="1905"/>
        <item x="2195"/>
        <item x="1877"/>
        <item x="1984"/>
        <item x="1859"/>
        <item x="1921"/>
        <item x="2015"/>
        <item x="2051"/>
        <item x="1985"/>
        <item x="2000"/>
        <item x="2007"/>
        <item x="2089"/>
        <item x="289"/>
        <item x="213"/>
        <item x="122"/>
        <item x="189"/>
        <item x="79"/>
        <item x="288"/>
        <item x="76"/>
        <item x="197"/>
        <item x="214"/>
        <item x="86"/>
        <item x="301"/>
        <item x="75"/>
        <item x="154"/>
        <item x="163"/>
        <item x="271"/>
        <item x="179"/>
        <item x="185"/>
        <item x="138"/>
        <item x="255"/>
        <item x="173"/>
        <item x="263"/>
        <item x="198"/>
        <item x="273"/>
        <item x="272"/>
        <item x="103"/>
        <item x="300"/>
        <item x="134"/>
        <item x="152"/>
        <item x="176"/>
        <item x="232"/>
        <item x="105"/>
        <item x="137"/>
        <item x="199"/>
        <item x="88"/>
        <item x="111"/>
        <item x="112"/>
        <item x="274"/>
        <item x="78"/>
        <item x="276"/>
        <item x="83"/>
        <item x="305"/>
        <item x="156"/>
        <item x="287"/>
        <item x="257"/>
        <item x="228"/>
        <item x="174"/>
        <item x="201"/>
        <item x="85"/>
        <item x="175"/>
        <item x="114"/>
        <item x="93"/>
        <item x="159"/>
        <item x="98"/>
        <item x="2895"/>
        <item x="1448"/>
        <item x="1028"/>
        <item x="955"/>
        <item x="747"/>
        <item x="1299"/>
        <item x="1092"/>
        <item x="1107"/>
        <item x="1424"/>
        <item x="1354"/>
        <item x="994"/>
        <item x="1173"/>
        <item x="1220"/>
        <item x="1427"/>
        <item x="1343"/>
        <item x="951"/>
        <item x="1079"/>
        <item x="989"/>
        <item x="836"/>
        <item x="1165"/>
        <item x="935"/>
        <item x="1111"/>
        <item x="856"/>
        <item x="1210"/>
        <item x="1301"/>
        <item x="1176"/>
        <item x="865"/>
        <item x="1432"/>
        <item x="810"/>
        <item x="1280"/>
        <item x="1113"/>
        <item x="1426"/>
        <item x="967"/>
        <item x="1043"/>
        <item x="1060"/>
        <item x="912"/>
        <item x="1372"/>
        <item x="1282"/>
        <item x="1025"/>
        <item x="915"/>
        <item x="1388"/>
        <item x="1015"/>
        <item x="1066"/>
        <item x="785"/>
        <item x="1474"/>
        <item x="1141"/>
        <item x="1108"/>
        <item x="863"/>
        <item x="854"/>
        <item x="1197"/>
        <item x="897"/>
        <item x="1054"/>
        <item x="900"/>
        <item x="1370"/>
        <item x="1090"/>
        <item x="1198"/>
        <item x="1182"/>
        <item x="1264"/>
        <item x="1224"/>
        <item x="1045"/>
        <item x="1147"/>
        <item x="1170"/>
        <item x="849"/>
        <item x="974"/>
        <item x="1206"/>
        <item x="1255"/>
        <item x="1403"/>
        <item x="871"/>
        <item x="1273"/>
        <item x="982"/>
        <item x="984"/>
        <item x="1335"/>
        <item x="894"/>
        <item x="1455"/>
        <item x="940"/>
        <item x="1131"/>
        <item x="948"/>
        <item x="881"/>
        <item x="837"/>
        <item x="1019"/>
        <item x="1103"/>
        <item x="1026"/>
        <item x="1344"/>
        <item x="1347"/>
        <item x="1250"/>
        <item x="960"/>
        <item x="878"/>
        <item x="874"/>
        <item x="997"/>
        <item x="2235"/>
        <item x="2098"/>
        <item x="2487"/>
        <item x="2081"/>
        <item x="2346"/>
        <item x="2242"/>
        <item x="2570"/>
        <item x="2343"/>
        <item x="2312"/>
        <item x="2514"/>
        <item x="2240"/>
        <item x="2567"/>
        <item x="2066"/>
        <item x="2374"/>
        <item x="2471"/>
        <item x="2451"/>
        <item x="2513"/>
        <item x="2095"/>
        <item x="2249"/>
        <item x="2298"/>
        <item x="2146"/>
        <item x="2239"/>
        <item x="2161"/>
        <item x="2169"/>
        <item x="2454"/>
        <item x="2372"/>
        <item x="2100"/>
        <item x="2411"/>
        <item x="2430"/>
        <item x="2088"/>
        <item x="2354"/>
        <item x="2388"/>
        <item x="2450"/>
        <item x="2551"/>
        <item x="2515"/>
        <item x="2102"/>
        <item x="2244"/>
        <item x="2413"/>
        <item x="2429"/>
        <item x="2368"/>
        <item x="2278"/>
        <item x="2247"/>
        <item x="2579"/>
        <item x="2379"/>
        <item x="2510"/>
        <item x="2342"/>
        <item x="2183"/>
        <item x="2566"/>
        <item x="2182"/>
        <item x="2492"/>
        <item x="2294"/>
        <item x="2168"/>
        <item x="2097"/>
        <item x="2331"/>
        <item x="2314"/>
        <item x="2281"/>
        <item x="2101"/>
        <item x="2094"/>
        <item x="2176"/>
        <item x="2221"/>
        <item x="2383"/>
        <item x="2437"/>
        <item x="2357"/>
        <item x="2484"/>
        <item x="2264"/>
        <item x="2166"/>
        <item x="2355"/>
        <item x="2326"/>
        <item x="2486"/>
        <item x="2074"/>
        <item x="2490"/>
        <item x="2197"/>
        <item x="2245"/>
        <item x="2099"/>
        <item x="2351"/>
        <item x="2093"/>
        <item x="2127"/>
        <item x="262"/>
        <item x="191"/>
        <item x="150"/>
        <item x="84"/>
        <item x="101"/>
        <item x="282"/>
        <item x="260"/>
        <item x="339"/>
        <item x="258"/>
        <item x="261"/>
        <item x="160"/>
        <item x="236"/>
        <item x="333"/>
        <item x="145"/>
        <item x="378"/>
        <item x="219"/>
        <item x="367"/>
        <item x="325"/>
        <item x="340"/>
        <item x="226"/>
        <item x="165"/>
        <item x="195"/>
        <item x="314"/>
        <item x="162"/>
        <item x="164"/>
        <item x="136"/>
        <item x="169"/>
        <item x="161"/>
        <item x="116"/>
        <item x="167"/>
        <item x="183"/>
        <item x="177"/>
        <item x="149"/>
        <item x="121"/>
        <item x="220"/>
        <item x="141"/>
        <item x="2894"/>
        <item x="1012"/>
        <item x="972"/>
        <item x="868"/>
        <item x="949"/>
        <item x="1004"/>
        <item x="851"/>
        <item x="906"/>
        <item x="655"/>
        <item x="841"/>
        <item x="867"/>
        <item x="918"/>
        <item x="753"/>
        <item x="765"/>
        <item x="814"/>
        <item x="922"/>
        <item x="819"/>
        <item x="824"/>
        <item x="760"/>
        <item x="752"/>
        <item x="749"/>
        <item x="953"/>
        <item x="875"/>
        <item x="950"/>
        <item x="757"/>
        <item x="699"/>
        <item x="1077"/>
        <item x="772"/>
        <item x="987"/>
        <item x="1023"/>
        <item x="1118"/>
        <item x="892"/>
        <item x="893"/>
        <item x="822"/>
        <item x="882"/>
        <item x="679"/>
        <item x="927"/>
        <item x="888"/>
        <item x="887"/>
        <item x="825"/>
        <item x="722"/>
        <item x="725"/>
        <item x="703"/>
        <item x="827"/>
        <item x="858"/>
        <item x="726"/>
        <item x="877"/>
        <item x="792"/>
        <item x="775"/>
        <item x="793"/>
        <item x="886"/>
        <item x="919"/>
        <item x="674"/>
        <item x="680"/>
        <item x="817"/>
        <item x="845"/>
        <item x="1024"/>
        <item x="712"/>
        <item x="633"/>
        <item x="665"/>
        <item x="805"/>
        <item x="790"/>
        <item x="709"/>
        <item x="1027"/>
        <item x="630"/>
        <item x="965"/>
        <item x="695"/>
        <item x="969"/>
        <item x="543"/>
        <item x="546"/>
        <item x="551"/>
        <item x="504"/>
        <item x="560"/>
        <item x="2359"/>
        <item x="2438"/>
        <item x="2556"/>
        <item x="2307"/>
        <item x="2503"/>
        <item x="2498"/>
        <item x="2608"/>
        <item x="2459"/>
        <item x="2431"/>
        <item x="2494"/>
        <item x="2220"/>
        <item x="2270"/>
        <item x="2254"/>
        <item x="2393"/>
        <item x="2536"/>
        <item x="2293"/>
        <item x="2267"/>
        <item x="2502"/>
        <item x="2434"/>
        <item x="2318"/>
        <item x="2324"/>
        <item x="2407"/>
        <item x="2241"/>
        <item x="2370"/>
        <item x="2563"/>
        <item x="2308"/>
        <item x="2604"/>
        <item x="2295"/>
        <item x="2224"/>
        <item x="2305"/>
        <item x="2329"/>
        <item x="2382"/>
        <item x="2432"/>
        <item x="2313"/>
        <item x="2251"/>
        <item x="2338"/>
        <item x="2276"/>
        <item x="2452"/>
        <item x="2268"/>
        <item x="2360"/>
        <item x="2397"/>
        <item x="2230"/>
        <item x="2369"/>
        <item x="2273"/>
        <item x="2399"/>
        <item x="2216"/>
        <item x="619"/>
        <item x="508"/>
        <item x="696"/>
        <item x="733"/>
        <item x="527"/>
        <item x="341"/>
        <item x="618"/>
        <item x="582"/>
        <item x="400"/>
        <item x="336"/>
        <item x="685"/>
        <item x="434"/>
        <item x="750"/>
        <item x="435"/>
        <item x="328"/>
        <item x="606"/>
        <item x="641"/>
        <item x="375"/>
        <item x="459"/>
        <item x="382"/>
        <item x="688"/>
        <item x="371"/>
        <item x="663"/>
        <item x="418"/>
        <item x="408"/>
        <item x="683"/>
        <item x="480"/>
        <item x="485"/>
        <item x="468"/>
        <item x="644"/>
        <item x="319"/>
        <item x="520"/>
        <item x="690"/>
        <item x="466"/>
        <item x="604"/>
        <item x="584"/>
        <item x="575"/>
        <item x="526"/>
        <item x="592"/>
        <item x="489"/>
        <item x="691"/>
        <item x="573"/>
        <item x="645"/>
        <item x="338"/>
        <item x="343"/>
        <item x="430"/>
        <item x="624"/>
        <item x="591"/>
        <item x="646"/>
        <item x="590"/>
        <item x="516"/>
        <item x="326"/>
        <item x="415"/>
        <item x="344"/>
        <item x="588"/>
        <item x="650"/>
        <item x="422"/>
        <item x="479"/>
        <item x="464"/>
        <item x="700"/>
        <item x="652"/>
        <item x="692"/>
        <item x="748"/>
        <item x="368"/>
        <item x="736"/>
        <item x="380"/>
        <item x="2084"/>
        <item x="2237"/>
        <item x="2143"/>
        <item x="2198"/>
        <item x="2153"/>
        <item x="2266"/>
        <item x="2031"/>
        <item x="2187"/>
        <item x="2189"/>
        <item x="1998"/>
        <item x="2118"/>
        <item x="2282"/>
        <item x="2017"/>
        <item x="2049"/>
        <item x="2092"/>
        <item x="2226"/>
        <item x="2219"/>
        <item x="2130"/>
        <item x="2119"/>
        <item x="2231"/>
        <item x="2147"/>
        <item x="2140"/>
        <item x="2190"/>
        <item x="2325"/>
        <item x="2052"/>
        <item x="2288"/>
        <item x="2185"/>
        <item x="2287"/>
        <item x="2048"/>
        <item x="2033"/>
        <item x="2256"/>
        <item x="2057"/>
        <item x="2258"/>
        <item x="2008"/>
        <item x="2315"/>
        <item x="2306"/>
        <item x="1997"/>
        <item x="2259"/>
        <item x="2250"/>
        <item x="2122"/>
        <item x="2207"/>
        <item x="2138"/>
        <item x="2164"/>
        <item x="2077"/>
        <item x="2104"/>
        <item x="1968"/>
        <item x="2113"/>
        <item x="2135"/>
        <item x="2232"/>
        <item x="2291"/>
        <item x="2260"/>
        <item x="2296"/>
        <item x="2163"/>
        <item x="2214"/>
        <item x="2317"/>
        <item x="2059"/>
        <item x="2257"/>
        <item x="2283"/>
        <item x="2238"/>
        <item x="2218"/>
        <item x="2199"/>
        <item x="2208"/>
        <item x="2079"/>
        <item x="2279"/>
        <item x="2087"/>
        <item x="2131"/>
        <item x="2068"/>
        <item x="2227"/>
        <item x="2043"/>
        <item x="2271"/>
        <item x="2117"/>
        <item x="2188"/>
        <item x="2137"/>
        <item x="2069"/>
        <item x="2171"/>
        <item x="2037"/>
        <item x="2248"/>
        <item x="2126"/>
        <item x="2320"/>
        <item x="2111"/>
        <item x="2090"/>
        <item x="1973"/>
        <item x="2067"/>
        <item x="2286"/>
        <item x="2103"/>
        <item x="2053"/>
        <item x="2055"/>
        <item x="2196"/>
        <item x="2201"/>
        <item x="2024"/>
        <item x="2290"/>
        <item x="2129"/>
        <item x="2150"/>
        <item x="2186"/>
        <item x="2121"/>
        <item x="2871"/>
        <item x="2783"/>
        <item x="2945"/>
        <item x="3130"/>
        <item x="2621"/>
        <item x="2391"/>
        <item x="3101"/>
        <item x="3072"/>
        <item x="2518"/>
        <item x="3082"/>
        <item x="3050"/>
        <item x="2620"/>
        <item x="3120"/>
        <item x="2969"/>
        <item x="3087"/>
        <item x="3043"/>
        <item x="2733"/>
        <item x="2855"/>
        <item x="2630"/>
        <item x="3095"/>
        <item x="3002"/>
        <item x="3019"/>
        <item x="2456"/>
        <item x="3145"/>
        <item x="2870"/>
        <item x="3027"/>
        <item x="2999"/>
        <item x="3073"/>
        <item x="3119"/>
        <item x="2806"/>
        <item x="3150"/>
        <item x="2726"/>
        <item x="2316"/>
        <item x="2689"/>
        <item x="2449"/>
        <item x="3083"/>
        <item x="2861"/>
        <item x="2467"/>
        <item x="2569"/>
        <item x="2592"/>
        <item x="2862"/>
        <item x="2867"/>
        <item x="2681"/>
        <item x="2398"/>
        <item x="3080"/>
        <item x="3078"/>
        <item x="2838"/>
        <item x="2933"/>
        <item x="2598"/>
        <item x="2925"/>
        <item x="2541"/>
        <item x="2912"/>
        <item x="2976"/>
        <item x="2605"/>
        <item x="2837"/>
        <item x="2154"/>
        <item x="2744"/>
        <item x="2728"/>
        <item x="2376"/>
        <item x="2662"/>
        <item x="2675"/>
        <item x="3100"/>
        <item x="2610"/>
        <item x="3121"/>
        <item x="2395"/>
        <item x="3135"/>
        <item x="2808"/>
        <item x="2845"/>
        <item x="3056"/>
        <item x="2805"/>
        <item x="2819"/>
        <item x="2810"/>
        <item x="2952"/>
        <item x="2616"/>
        <item x="3065"/>
        <item x="2737"/>
        <item x="2529"/>
        <item x="2554"/>
        <item x="3085"/>
        <item x="2682"/>
        <item x="2880"/>
        <item x="3110"/>
        <item x="2721"/>
        <item x="3093"/>
        <item x="2664"/>
        <item x="3040"/>
        <item x="2858"/>
        <item x="3113"/>
        <item x="3086"/>
        <item x="2319"/>
        <item x="2597"/>
        <item x="2785"/>
        <item x="3017"/>
        <item x="3084"/>
        <item x="2527"/>
        <item x="2463"/>
        <item x="2877"/>
        <item x="2170"/>
        <item x="2497"/>
        <item x="3036"/>
        <item x="3064"/>
        <item x="2769"/>
        <item x="2228"/>
        <item x="2674"/>
        <item x="3055"/>
        <item x="2255"/>
        <item x="2829"/>
        <item x="3148"/>
        <item x="2839"/>
        <item x="2596"/>
        <item x="2802"/>
        <item x="2686"/>
        <item x="2936"/>
        <item x="2794"/>
        <item x="2827"/>
        <item x="2679"/>
        <item x="2252"/>
        <item x="2935"/>
        <item x="2665"/>
        <item x="3103"/>
        <item x="2981"/>
        <item x="2967"/>
        <item x="3063"/>
        <item x="3142"/>
        <item x="3136"/>
        <item x="2803"/>
        <item x="2740"/>
        <item x="3105"/>
        <item x="2765"/>
        <item x="3066"/>
        <item x="3144"/>
        <item x="2667"/>
        <item x="3057"/>
        <item x="3025"/>
        <item x="2615"/>
        <item x="3090"/>
        <item x="3141"/>
        <item x="2618"/>
        <item x="2599"/>
        <item x="2521"/>
        <item x="2957"/>
        <item x="3122"/>
        <item x="3094"/>
        <item x="3037"/>
        <item x="2931"/>
        <item x="3042"/>
        <item x="2911"/>
        <item x="2178"/>
        <item x="3117"/>
        <item x="3009"/>
        <item x="2850"/>
        <item x="2600"/>
        <item x="2661"/>
        <item x="2949"/>
        <item x="2906"/>
        <item x="3123"/>
        <item x="2993"/>
        <item x="2756"/>
        <item x="2789"/>
        <item x="3005"/>
        <item x="3104"/>
        <item x="3108"/>
        <item x="3089"/>
        <item x="2991"/>
        <item x="2852"/>
        <item x="2992"/>
        <item x="2922"/>
        <item x="2795"/>
        <item x="2591"/>
        <item x="3030"/>
        <item x="2243"/>
        <item x="2683"/>
        <item x="2538"/>
        <item x="2904"/>
        <item x="2832"/>
        <item x="2975"/>
        <item x="2797"/>
        <item x="3137"/>
        <item x="2173"/>
        <item x="2304"/>
        <item x="3058"/>
        <item x="2738"/>
        <item x="2820"/>
        <item x="2739"/>
        <item x="2446"/>
        <item x="2946"/>
        <item x="2987"/>
        <item x="2310"/>
        <item x="3008"/>
        <item x="2746"/>
        <item x="2386"/>
        <item x="2919"/>
        <item x="3069"/>
        <item x="2595"/>
        <item x="2847"/>
        <item x="3125"/>
        <item x="2253"/>
        <item x="2965"/>
        <item x="2747"/>
        <item x="2864"/>
        <item x="2818"/>
        <item x="2932"/>
        <item x="2929"/>
        <item x="3012"/>
        <item x="3134"/>
        <item x="2953"/>
        <item x="2988"/>
        <item x="2735"/>
        <item x="2745"/>
        <item x="2878"/>
        <item x="2165"/>
        <item x="2784"/>
        <item x="2833"/>
        <item x="3147"/>
        <item x="2748"/>
        <item x="2860"/>
        <item x="2671"/>
        <item x="3023"/>
        <item x="2453"/>
        <item x="2743"/>
        <item x="2800"/>
        <item x="3022"/>
        <item x="2654"/>
        <item x="2677"/>
        <item x="2678"/>
        <item x="2918"/>
        <item x="3031"/>
        <item x="2964"/>
        <item x="2995"/>
        <item x="2754"/>
        <item x="2915"/>
        <item x="3091"/>
        <item x="3053"/>
        <item x="2764"/>
        <item x="3111"/>
        <item x="2998"/>
        <item x="3062"/>
        <item x="2908"/>
        <item x="3052"/>
        <item x="3131"/>
        <item x="3092"/>
        <item x="2323"/>
        <item x="2561"/>
        <item x="2517"/>
        <item x="3149"/>
        <item x="3013"/>
        <item x="3099"/>
        <item x="2842"/>
        <item x="2673"/>
        <item x="2736"/>
        <item x="2651"/>
        <item x="2680"/>
        <item x="3143"/>
        <item x="3109"/>
        <item x="1457"/>
        <item x="732"/>
        <item x="776"/>
        <item x="1246"/>
        <item x="1014"/>
        <item x="932"/>
        <item x="1047"/>
        <item x="1279"/>
        <item x="1610"/>
        <item x="1368"/>
        <item x="1554"/>
        <item x="1148"/>
        <item x="1746"/>
        <item x="1222"/>
        <item x="903"/>
        <item x="1523"/>
        <item x="794"/>
        <item x="986"/>
        <item x="1593"/>
        <item x="1231"/>
        <item x="1414"/>
        <item x="943"/>
        <item x="910"/>
        <item x="1062"/>
        <item x="1069"/>
        <item x="1051"/>
        <item x="1683"/>
        <item x="1547"/>
        <item x="880"/>
        <item x="281"/>
        <item x="372"/>
        <item x="217"/>
        <item x="244"/>
        <item x="184"/>
        <item x="204"/>
        <item x="218"/>
        <item x="230"/>
        <item x="278"/>
        <item x="192"/>
        <item x="315"/>
        <item x="251"/>
        <item x="370"/>
        <item x="308"/>
        <item x="1391"/>
        <item x="1476"/>
        <item x="1599"/>
        <item x="1636"/>
        <item x="1605"/>
        <item x="1651"/>
        <item x="1263"/>
        <item x="1452"/>
        <item x="1522"/>
        <item x="1659"/>
        <item x="1795"/>
        <item x="1631"/>
        <item x="1755"/>
        <item x="1774"/>
        <item x="1582"/>
        <item x="1697"/>
        <item x="1436"/>
        <item x="1870"/>
        <item x="1603"/>
        <item x="1729"/>
        <item x="1607"/>
        <item x="1217"/>
        <item x="1676"/>
        <item x="1356"/>
        <item x="1579"/>
        <item x="1839"/>
        <item x="1675"/>
        <item x="1445"/>
        <item x="1236"/>
        <item x="1281"/>
        <item x="1809"/>
        <item x="1531"/>
        <item x="1770"/>
        <item x="1185"/>
        <item x="1739"/>
        <item x="1555"/>
        <item x="1545"/>
        <item x="1907"/>
        <item x="1431"/>
        <item x="1767"/>
        <item x="1784"/>
        <item x="1499"/>
        <item x="1563"/>
        <item x="1855"/>
        <item x="1442"/>
        <item x="1661"/>
        <item x="1586"/>
        <item x="1485"/>
        <item x="1381"/>
        <item x="1504"/>
        <item x="1493"/>
        <item x="1944"/>
        <item x="1195"/>
        <item x="1481"/>
        <item x="1742"/>
        <item x="1380"/>
        <item x="1558"/>
        <item x="1804"/>
        <item x="1518"/>
        <item x="1764"/>
        <item x="1541"/>
        <item x="1564"/>
        <item x="1536"/>
        <item x="1451"/>
        <item x="1701"/>
        <item x="1423"/>
        <item x="1342"/>
        <item x="1871"/>
        <item x="1777"/>
        <item x="1583"/>
        <item x="1677"/>
        <item x="1638"/>
        <item x="1290"/>
        <item x="1796"/>
        <item x="1319"/>
        <item x="1444"/>
        <item x="1740"/>
        <item x="1552"/>
        <item x="1360"/>
        <item x="1860"/>
        <item x="1932"/>
        <item x="1271"/>
        <item x="1879"/>
        <item x="1709"/>
        <item x="1421"/>
        <item x="1364"/>
        <item x="1649"/>
        <item x="1702"/>
        <item x="1802"/>
        <item x="1284"/>
        <item x="1904"/>
        <item x="1420"/>
        <item x="1867"/>
        <item x="1847"/>
        <item x="1615"/>
        <item x="1289"/>
        <item x="1733"/>
        <item x="1975"/>
        <item x="1626"/>
        <item x="1520"/>
        <item x="1726"/>
        <item x="2898"/>
        <item x="1655"/>
        <item x="1635"/>
        <item x="1892"/>
        <item x="1811"/>
        <item x="1294"/>
        <item x="1278"/>
        <item x="1785"/>
        <item x="1430"/>
        <item x="1929"/>
        <item x="1654"/>
        <item x="1443"/>
        <item x="1643"/>
        <item x="1622"/>
        <item x="1690"/>
        <item x="1313"/>
        <item x="1310"/>
        <item x="1893"/>
        <item x="1639"/>
        <item x="1691"/>
        <item x="1919"/>
        <item x="1668"/>
        <item x="1642"/>
        <item x="1705"/>
        <item x="1820"/>
        <item x="1585"/>
        <item x="1756"/>
        <item x="1761"/>
        <item x="1509"/>
        <item x="1714"/>
        <item x="1688"/>
        <item x="1533"/>
        <item x="1627"/>
        <item x="1235"/>
        <item x="82"/>
        <item x="148"/>
        <item x="107"/>
        <item x="37"/>
        <item x="29"/>
        <item x="119"/>
        <item x="135"/>
        <item x="91"/>
        <item x="49"/>
        <item x="33"/>
        <item x="109"/>
        <item x="133"/>
        <item x="52"/>
        <item x="44"/>
        <item x="32"/>
        <item x="34"/>
        <item x="46"/>
        <item x="41"/>
        <item x="53"/>
        <item x="127"/>
        <item x="68"/>
        <item x="55"/>
        <item x="45"/>
        <item x="30"/>
        <item x="62"/>
        <item x="38"/>
        <item x="50"/>
        <item x="28"/>
        <item x="31"/>
        <item x="99"/>
        <item x="35"/>
        <item x="58"/>
        <item x="36"/>
        <item x="57"/>
        <item x="80"/>
        <item x="128"/>
        <item x="27"/>
        <item x="94"/>
        <item x="73"/>
        <item x="1286"/>
        <item x="1138"/>
        <item x="1588"/>
        <item x="1397"/>
        <item x="1055"/>
        <item x="1525"/>
        <item x="1379"/>
        <item x="1467"/>
        <item x="1269"/>
        <item x="1568"/>
        <item x="1363"/>
        <item x="1247"/>
        <item x="1546"/>
        <item x="1178"/>
        <item x="1002"/>
        <item x="1261"/>
        <item x="1259"/>
        <item x="1386"/>
        <item x="1156"/>
        <item x="1496"/>
        <item x="1339"/>
        <item x="1569"/>
        <item x="1645"/>
        <item x="1766"/>
        <item x="1211"/>
        <item x="1139"/>
        <item x="1422"/>
        <item x="1734"/>
        <item x="1159"/>
        <item x="1669"/>
        <item x="1177"/>
        <item x="1674"/>
        <item x="1127"/>
        <item x="1484"/>
        <item x="1102"/>
        <item x="1346"/>
        <item x="1283"/>
        <item x="1413"/>
        <item x="1164"/>
        <item x="1486"/>
        <item x="1640"/>
        <item x="1323"/>
        <item x="1302"/>
        <item x="1428"/>
        <item x="1647"/>
        <item x="1245"/>
        <item x="1285"/>
        <item x="1239"/>
        <item x="1341"/>
        <item x="1574"/>
        <item x="1438"/>
        <item x="1202"/>
        <item x="1361"/>
        <item x="1308"/>
        <item x="1699"/>
        <item x="2891"/>
        <item x="542"/>
        <item x="216"/>
        <item x="360"/>
        <item x="227"/>
        <item x="454"/>
        <item x="499"/>
        <item x="309"/>
        <item x="525"/>
        <item x="396"/>
        <item x="426"/>
        <item x="632"/>
        <item x="672"/>
        <item x="677"/>
        <item x="626"/>
        <item x="349"/>
        <item x="250"/>
        <item x="409"/>
        <item x="450"/>
        <item x="303"/>
        <item x="572"/>
        <item x="298"/>
        <item x="707"/>
        <item x="746"/>
        <item x="574"/>
        <item x="704"/>
        <item x="265"/>
        <item x="495"/>
        <item x="697"/>
        <item x="545"/>
        <item x="764"/>
        <item x="446"/>
        <item x="580"/>
        <item x="761"/>
        <item x="362"/>
        <item x="356"/>
        <item x="505"/>
        <item x="406"/>
        <item x="324"/>
        <item x="579"/>
        <item x="402"/>
        <item x="682"/>
        <item x="559"/>
        <item x="366"/>
        <item x="318"/>
        <item x="470"/>
        <item x="634"/>
        <item x="487"/>
        <item x="463"/>
        <item x="350"/>
        <item x="469"/>
        <item x="313"/>
        <item x="731"/>
        <item x="659"/>
        <item x="742"/>
        <item x="354"/>
        <item x="412"/>
        <item x="647"/>
        <item x="302"/>
        <item x="417"/>
        <item x="578"/>
        <item x="379"/>
        <item x="496"/>
        <item x="629"/>
        <item x="285"/>
        <item x="738"/>
        <item x="306"/>
        <item x="638"/>
        <item x="687"/>
        <item x="462"/>
        <item x="535"/>
        <item x="530"/>
        <item x="471"/>
        <item x="809"/>
        <item x="383"/>
        <item x="410"/>
        <item x="788"/>
        <item x="649"/>
        <item x="423"/>
        <item x="502"/>
        <item x="797"/>
        <item x="514"/>
        <item x="460"/>
        <item x="963"/>
        <item x="599"/>
        <item x="621"/>
        <item x="658"/>
        <item x="358"/>
        <item x="789"/>
        <item x="392"/>
        <item x="596"/>
        <item x="771"/>
        <item x="395"/>
        <item x="872"/>
        <item x="501"/>
        <item x="547"/>
      </items>
    </pivotField>
    <pivotField axis="axisRow" compact="0" outline="0" showAll="0" defaultSubtotal="0">
      <items count="52">
        <item x="0"/>
        <item x="47"/>
        <item x="43"/>
        <item x="39"/>
        <item x="16"/>
        <item x="32"/>
        <item x="18"/>
        <item x="35"/>
        <item x="29"/>
        <item x="51"/>
        <item x="46"/>
        <item x="28"/>
        <item x="21"/>
        <item x="2"/>
        <item x="26"/>
        <item x="27"/>
        <item x="36"/>
        <item x="37"/>
        <item x="49"/>
        <item x="15"/>
        <item x="31"/>
        <item x="3"/>
        <item x="8"/>
        <item x="5"/>
        <item x="34"/>
        <item x="48"/>
        <item x="4"/>
        <item x="38"/>
        <item x="6"/>
        <item x="23"/>
        <item x="9"/>
        <item x="22"/>
        <item x="41"/>
        <item x="19"/>
        <item x="12"/>
        <item x="25"/>
        <item x="42"/>
        <item x="7"/>
        <item x="20"/>
        <item x="17"/>
        <item x="45"/>
        <item x="13"/>
        <item x="40"/>
        <item x="44"/>
        <item x="24"/>
        <item x="33"/>
        <item x="10"/>
        <item x="1"/>
        <item x="11"/>
        <item x="30"/>
        <item x="14"/>
        <item x="50"/>
      </items>
    </pivotField>
    <pivotField axis="axisRow" compact="0" outline="0" showAll="0" defaultSubtotal="0">
      <items count="1847">
        <item x="1439"/>
        <item x="1771"/>
        <item x="968"/>
        <item x="353"/>
        <item x="795"/>
        <item x="81"/>
        <item x="251"/>
        <item x="1484"/>
        <item x="212"/>
        <item x="1751"/>
        <item x="1255"/>
        <item x="890"/>
        <item x="1204"/>
        <item x="387"/>
        <item x="1006"/>
        <item x="330"/>
        <item x="1452"/>
        <item x="17"/>
        <item x="3"/>
        <item x="1258"/>
        <item x="914"/>
        <item x="1316"/>
        <item x="205"/>
        <item x="554"/>
        <item x="584"/>
        <item x="513"/>
        <item x="1061"/>
        <item x="745"/>
        <item x="752"/>
        <item x="1537"/>
        <item x="304"/>
        <item x="832"/>
        <item x="851"/>
        <item x="1082"/>
        <item x="1064"/>
        <item x="1725"/>
        <item x="16"/>
        <item x="1124"/>
        <item x="962"/>
        <item x="1654"/>
        <item x="191"/>
        <item x="1723"/>
        <item x="848"/>
        <item x="340"/>
        <item x="1363"/>
        <item x="678"/>
        <item x="315"/>
        <item x="1247"/>
        <item x="852"/>
        <item x="1642"/>
        <item x="1092"/>
        <item x="1833"/>
        <item x="976"/>
        <item x="1572"/>
        <item x="1225"/>
        <item x="402"/>
        <item x="1506"/>
        <item x="895"/>
        <item x="681"/>
        <item x="40"/>
        <item x="758"/>
        <item x="1775"/>
        <item x="1253"/>
        <item x="198"/>
        <item x="1592"/>
        <item x="605"/>
        <item x="140"/>
        <item x="1785"/>
        <item x="1810"/>
        <item x="897"/>
        <item x="922"/>
        <item x="1672"/>
        <item x="761"/>
        <item x="1508"/>
        <item x="1590"/>
        <item x="1038"/>
        <item x="754"/>
        <item x="812"/>
        <item x="994"/>
        <item x="518"/>
        <item x="1791"/>
        <item x="1617"/>
        <item x="1286"/>
        <item x="1732"/>
        <item x="1239"/>
        <item x="1653"/>
        <item x="1521"/>
        <item x="237"/>
        <item x="1551"/>
        <item x="1265"/>
        <item x="801"/>
        <item x="837"/>
        <item x="1515"/>
        <item x="1797"/>
        <item x="1453"/>
        <item x="748"/>
        <item x="512"/>
        <item x="195"/>
        <item x="1269"/>
        <item x="912"/>
        <item x="196"/>
        <item x="388"/>
        <item x="1513"/>
        <item x="1248"/>
        <item x="314"/>
        <item x="1487"/>
        <item x="580"/>
        <item x="992"/>
        <item x="1131"/>
        <item x="1473"/>
        <item x="1779"/>
        <item x="1155"/>
        <item x="1027"/>
        <item x="1351"/>
        <item x="428"/>
        <item x="208"/>
        <item x="1571"/>
        <item x="429"/>
        <item x="574"/>
        <item x="1262"/>
        <item x="1750"/>
        <item x="734"/>
        <item x="215"/>
        <item x="204"/>
        <item x="1430"/>
        <item x="765"/>
        <item x="1133"/>
        <item x="1826"/>
        <item x="266"/>
        <item x="1243"/>
        <item x="818"/>
        <item x="111"/>
        <item x="1651"/>
        <item x="95"/>
        <item x="573"/>
        <item x="326"/>
        <item x="119"/>
        <item x="1161"/>
        <item x="106"/>
        <item x="361"/>
        <item x="587"/>
        <item x="833"/>
        <item x="673"/>
        <item x="378"/>
        <item x="1417"/>
        <item x="652"/>
        <item x="1210"/>
        <item x="5"/>
        <item x="1800"/>
        <item x="1575"/>
        <item x="1656"/>
        <item x="255"/>
        <item x="329"/>
        <item x="177"/>
        <item x="435"/>
        <item x="647"/>
        <item x="836"/>
        <item x="1368"/>
        <item x="58"/>
        <item x="702"/>
        <item x="1776"/>
        <item x="1163"/>
        <item x="1598"/>
        <item x="1365"/>
        <item x="1340"/>
        <item x="476"/>
        <item x="319"/>
        <item x="1533"/>
        <item x="1234"/>
        <item x="596"/>
        <item x="1051"/>
        <item x="43"/>
        <item x="440"/>
        <item x="642"/>
        <item x="1632"/>
        <item x="1685"/>
        <item x="1630"/>
        <item x="1079"/>
        <item x="78"/>
        <item x="904"/>
        <item x="39"/>
        <item x="1080"/>
        <item x="1577"/>
        <item x="257"/>
        <item x="666"/>
        <item x="595"/>
        <item x="614"/>
        <item x="1170"/>
        <item x="1033"/>
        <item x="547"/>
        <item x="1393"/>
        <item x="657"/>
        <item x="1666"/>
        <item x="970"/>
        <item x="1807"/>
        <item x="1748"/>
        <item x="1154"/>
        <item x="1149"/>
        <item x="618"/>
        <item x="1792"/>
        <item x="1761"/>
        <item x="1494"/>
        <item x="410"/>
        <item x="15"/>
        <item x="1257"/>
        <item x="169"/>
        <item x="602"/>
        <item x="794"/>
        <item x="444"/>
        <item x="1700"/>
        <item x="490"/>
        <item x="1839"/>
        <item x="301"/>
        <item x="517"/>
        <item x="1141"/>
        <item x="1544"/>
        <item x="645"/>
        <item x="1052"/>
        <item x="668"/>
        <item x="628"/>
        <item x="1075"/>
        <item x="422"/>
        <item x="1132"/>
        <item x="1581"/>
        <item x="1645"/>
        <item x="1332"/>
        <item x="760"/>
        <item x="75"/>
        <item x="183"/>
        <item x="1766"/>
        <item x="698"/>
        <item x="1747"/>
        <item x="276"/>
        <item x="732"/>
        <item x="619"/>
        <item x="347"/>
        <item x="1538"/>
        <item x="1334"/>
        <item x="1030"/>
        <item x="623"/>
        <item x="1428"/>
        <item x="868"/>
        <item x="1773"/>
        <item x="995"/>
        <item x="199"/>
        <item x="611"/>
        <item x="1662"/>
        <item x="1068"/>
        <item x="1305"/>
        <item x="442"/>
        <item x="916"/>
        <item x="370"/>
        <item x="712"/>
        <item x="736"/>
        <item x="607"/>
        <item x="1628"/>
        <item x="297"/>
        <item x="1412"/>
        <item x="1586"/>
        <item x="1360"/>
        <item x="343"/>
        <item x="1231"/>
        <item x="806"/>
        <item x="279"/>
        <item x="521"/>
        <item x="1291"/>
        <item x="229"/>
        <item x="842"/>
        <item x="220"/>
        <item x="1415"/>
        <item x="805"/>
        <item x="259"/>
        <item x="1306"/>
        <item x="381"/>
        <item x="116"/>
        <item x="1191"/>
        <item x="174"/>
        <item x="546"/>
        <item x="1489"/>
        <item x="1222"/>
        <item x="1696"/>
        <item x="1320"/>
        <item x="1421"/>
        <item x="1462"/>
        <item x="522"/>
        <item x="85"/>
        <item x="374"/>
        <item x="779"/>
        <item x="633"/>
        <item x="646"/>
        <item x="581"/>
        <item x="1031"/>
        <item x="1579"/>
        <item x="850"/>
        <item x="1000"/>
        <item x="931"/>
        <item x="1063"/>
        <item x="568"/>
        <item x="1511"/>
        <item x="263"/>
        <item x="1130"/>
        <item x="1026"/>
        <item x="1693"/>
        <item x="871"/>
        <item x="1285"/>
        <item x="1615"/>
        <item x="1467"/>
        <item x="532"/>
        <item x="1531"/>
        <item x="1323"/>
        <item x="262"/>
        <item x="37"/>
        <item x="515"/>
        <item x="432"/>
        <item x="629"/>
        <item x="603"/>
        <item x="1128"/>
        <item x="323"/>
        <item x="716"/>
        <item x="1066"/>
        <item x="784"/>
        <item x="583"/>
        <item x="1582"/>
        <item x="1497"/>
        <item x="1587"/>
        <item x="188"/>
        <item x="310"/>
        <item x="223"/>
        <item x="1543"/>
        <item x="89"/>
        <item x="1190"/>
        <item x="967"/>
        <item x="729"/>
        <item x="1402"/>
        <item x="1301"/>
        <item x="1793"/>
        <item x="142"/>
        <item x="1276"/>
        <item x="29"/>
        <item x="416"/>
        <item x="1460"/>
        <item x="650"/>
        <item x="117"/>
        <item x="825"/>
        <item x="83"/>
        <item x="206"/>
        <item x="591"/>
        <item x="960"/>
        <item x="654"/>
        <item x="126"/>
        <item x="1407"/>
        <item x="984"/>
        <item x="1345"/>
        <item x="1691"/>
        <item x="203"/>
        <item x="1011"/>
        <item x="1505"/>
        <item x="1500"/>
        <item x="1499"/>
        <item x="1614"/>
        <item x="1557"/>
        <item x="1313"/>
        <item x="1208"/>
        <item x="369"/>
        <item x="1377"/>
        <item x="1160"/>
        <item x="1690"/>
        <item x="1459"/>
        <item x="1115"/>
        <item x="1694"/>
        <item x="973"/>
        <item x="769"/>
        <item x="1529"/>
        <item x="1840"/>
        <item x="1607"/>
        <item x="1464"/>
        <item x="1095"/>
        <item x="1796"/>
        <item x="1688"/>
        <item x="100"/>
        <item x="735"/>
        <item x="1396"/>
        <item x="708"/>
        <item x="1794"/>
        <item x="1275"/>
        <item x="1718"/>
        <item x="1703"/>
        <item x="1682"/>
        <item x="1238"/>
        <item x="872"/>
        <item x="541"/>
        <item x="1429"/>
        <item x="121"/>
        <item x="1561"/>
        <item x="1074"/>
        <item x="148"/>
        <item x="1584"/>
        <item x="1676"/>
        <item x="291"/>
        <item x="441"/>
        <item x="1714"/>
        <item x="807"/>
        <item x="1221"/>
        <item x="1532"/>
        <item x="1519"/>
        <item x="492"/>
        <item x="1697"/>
        <item x="1081"/>
        <item x="1540"/>
        <item x="1271"/>
        <item x="90"/>
        <item x="1103"/>
        <item x="1381"/>
        <item x="1707"/>
        <item x="1299"/>
        <item x="339"/>
        <item x="1387"/>
        <item x="1659"/>
        <item x="1646"/>
        <item x="1226"/>
        <item x="1375"/>
        <item x="236"/>
        <item x="1564"/>
        <item x="1424"/>
        <item x="230"/>
        <item x="1126"/>
        <item x="1675"/>
        <item x="1496"/>
        <item x="951"/>
        <item x="227"/>
        <item x="727"/>
        <item x="1151"/>
        <item x="300"/>
        <item x="202"/>
        <item x="664"/>
        <item x="1256"/>
        <item x="771"/>
        <item x="389"/>
        <item x="1679"/>
        <item x="1341"/>
        <item x="746"/>
        <item x="563"/>
        <item x="71"/>
        <item x="1215"/>
        <item x="1188"/>
        <item x="846"/>
        <item x="1404"/>
        <item x="684"/>
        <item x="1287"/>
        <item x="1288"/>
        <item x="958"/>
        <item x="724"/>
        <item x="534"/>
        <item x="598"/>
        <item x="139"/>
        <item x="328"/>
        <item x="1480"/>
        <item x="718"/>
        <item x="1670"/>
        <item x="901"/>
        <item x="1448"/>
        <item x="988"/>
        <item x="854"/>
        <item x="197"/>
        <item x="726"/>
        <item x="679"/>
        <item x="385"/>
        <item x="448"/>
        <item x="250"/>
        <item x="8"/>
        <item x="1224"/>
        <item x="1602"/>
        <item x="969"/>
        <item x="823"/>
        <item x="234"/>
        <item x="1535"/>
        <item x="1466"/>
        <item x="391"/>
        <item x="335"/>
        <item x="1809"/>
        <item x="1566"/>
        <item x="1183"/>
        <item x="268"/>
        <item x="249"/>
        <item x="1335"/>
        <item x="9"/>
        <item x="1394"/>
        <item x="1827"/>
        <item x="1102"/>
        <item x="889"/>
        <item x="74"/>
        <item x="1764"/>
        <item x="644"/>
        <item x="898"/>
        <item x="479"/>
        <item x="1153"/>
        <item x="1599"/>
        <item x="977"/>
        <item x="1461"/>
        <item x="1627"/>
        <item x="307"/>
        <item x="894"/>
        <item x="1668"/>
        <item x="49"/>
        <item x="1565"/>
        <item x="1093"/>
        <item x="639"/>
        <item x="790"/>
        <item x="469"/>
        <item x="924"/>
        <item x="1326"/>
        <item x="146"/>
        <item x="689"/>
        <item x="1328"/>
        <item x="1250"/>
        <item x="475"/>
        <item x="1715"/>
        <item x="1362"/>
        <item x="940"/>
        <item x="1686"/>
        <item x="1756"/>
        <item x="1622"/>
        <item x="1741"/>
        <item x="1663"/>
        <item x="579"/>
        <item x="383"/>
        <item x="1708"/>
        <item x="1680"/>
        <item x="153"/>
        <item x="950"/>
        <item x="1237"/>
        <item x="1481"/>
        <item x="1228"/>
        <item x="325"/>
        <item x="1101"/>
        <item x="1034"/>
        <item x="808"/>
        <item x="1044"/>
        <item x="999"/>
        <item x="610"/>
        <item x="693"/>
        <item x="555"/>
        <item x="1078"/>
        <item x="1070"/>
        <item x="1105"/>
        <item x="348"/>
        <item x="1573"/>
        <item x="907"/>
        <item x="261"/>
        <item x="243"/>
        <item x="1169"/>
        <item x="1664"/>
        <item x="457"/>
        <item x="1712"/>
        <item x="943"/>
        <item x="172"/>
        <item x="1144"/>
        <item x="1501"/>
        <item x="667"/>
        <item x="1745"/>
        <item x="1609"/>
        <item x="7"/>
        <item x="884"/>
        <item x="918"/>
        <item x="525"/>
        <item x="552"/>
        <item x="225"/>
        <item x="1728"/>
        <item x="906"/>
        <item x="1411"/>
        <item x="528"/>
        <item x="359"/>
        <item x="1437"/>
        <item x="908"/>
        <item x="592"/>
        <item x="1294"/>
        <item x="123"/>
        <item x="33"/>
        <item x="516"/>
        <item x="1173"/>
        <item x="1634"/>
        <item x="1760"/>
        <item x="47"/>
        <item x="1050"/>
        <item x="270"/>
        <item x="585"/>
        <item x="1035"/>
        <item x="1536"/>
        <item x="481"/>
        <item x="815"/>
        <item x="265"/>
        <item x="1713"/>
        <item x="1264"/>
        <item x="1798"/>
        <item x="167"/>
        <item x="874"/>
        <item x="108"/>
        <item x="1158"/>
        <item x="811"/>
        <item x="986"/>
        <item x="526"/>
        <item x="1699"/>
        <item x="334"/>
        <item x="1008"/>
        <item x="1817"/>
        <item x="877"/>
        <item x="352"/>
        <item x="932"/>
        <item x="1733"/>
        <item x="919"/>
        <item x="1626"/>
        <item x="1233"/>
        <item x="217"/>
        <item x="987"/>
        <item x="1805"/>
        <item x="719"/>
        <item x="127"/>
        <item x="1493"/>
        <item x="1156"/>
        <item x="841"/>
        <item x="1492"/>
        <item x="1595"/>
        <item x="1113"/>
        <item x="1356"/>
        <item x="1167"/>
        <item x="1060"/>
        <item x="643"/>
        <item x="302"/>
        <item x="439"/>
        <item x="1706"/>
        <item x="927"/>
        <item x="1736"/>
        <item x="1469"/>
        <item x="1100"/>
        <item x="1440"/>
        <item x="1757"/>
        <item x="1134"/>
        <item x="1774"/>
        <item x="150"/>
        <item x="954"/>
        <item x="952"/>
        <item x="48"/>
        <item x="1830"/>
        <item x="411"/>
        <item x="1534"/>
        <item x="1687"/>
        <item x="662"/>
        <item x="749"/>
        <item x="1660"/>
        <item x="218"/>
        <item x="173"/>
        <item x="1820"/>
        <item x="1799"/>
        <item x="1039"/>
        <item x="414"/>
        <item x="450"/>
        <item x="1456"/>
        <item x="637"/>
        <item x="879"/>
        <item x="1065"/>
        <item x="1446"/>
        <item x="228"/>
        <item x="1014"/>
        <item x="1292"/>
        <item x="865"/>
        <item x="131"/>
        <item x="200"/>
        <item x="338"/>
        <item x="155"/>
        <item x="52"/>
        <item x="1212"/>
        <item x="505"/>
        <item x="1290"/>
        <item x="1211"/>
        <item x="44"/>
        <item x="1205"/>
        <item x="767"/>
        <item x="604"/>
        <item x="483"/>
        <item x="1040"/>
        <item x="430"/>
        <item x="1522"/>
        <item x="1148"/>
        <item x="1015"/>
        <item x="1383"/>
        <item x="1194"/>
        <item x="1471"/>
        <item x="1655"/>
        <item x="567"/>
        <item x="1546"/>
        <item x="161"/>
        <item x="1759"/>
        <item x="660"/>
        <item x="1432"/>
        <item x="821"/>
        <item x="1259"/>
        <item x="1758"/>
        <item x="1007"/>
        <item x="750"/>
        <item x="1486"/>
        <item x="408"/>
        <item x="1423"/>
        <item x="20"/>
        <item x="1526"/>
        <item x="1157"/>
        <item x="843"/>
        <item x="1297"/>
        <item x="283"/>
        <item x="412"/>
        <item x="420"/>
        <item x="401"/>
        <item x="1541"/>
        <item x="1094"/>
        <item x="118"/>
        <item x="397"/>
        <item x="1013"/>
        <item x="1352"/>
        <item x="537"/>
        <item x="1516"/>
        <item x="1823"/>
        <item x="1414"/>
        <item x="663"/>
        <item x="285"/>
        <item x="893"/>
        <item x="793"/>
        <item x="935"/>
        <item x="1478"/>
        <item x="1309"/>
        <item x="294"/>
        <item x="1278"/>
        <item x="1588"/>
        <item x="756"/>
        <item x="993"/>
        <item x="1218"/>
        <item x="455"/>
        <item x="1378"/>
        <item x="1195"/>
        <item x="1236"/>
        <item x="1202"/>
        <item x="1267"/>
        <item x="875"/>
        <item x="1782"/>
        <item x="1339"/>
        <item x="1549"/>
        <item x="1389"/>
        <item x="1552"/>
        <item x="822"/>
        <item x="930"/>
        <item x="1835"/>
        <item x="355"/>
        <item x="1046"/>
        <item x="707"/>
        <item x="295"/>
        <item x="1801"/>
        <item x="1176"/>
        <item x="238"/>
        <item x="1307"/>
        <item x="1199"/>
        <item x="1601"/>
        <item x="961"/>
        <item x="1822"/>
        <item x="55"/>
        <item x="317"/>
        <item x="651"/>
        <item x="1650"/>
        <item x="1140"/>
        <item x="925"/>
        <item x="909"/>
        <item x="1560"/>
        <item x="1179"/>
        <item x="1347"/>
        <item x="776"/>
        <item x="630"/>
        <item x="892"/>
        <item x="1661"/>
        <item x="138"/>
        <item x="709"/>
        <item x="1087"/>
        <item x="1220"/>
        <item x="1410"/>
        <item x="1514"/>
        <item x="433"/>
        <item x="170"/>
        <item x="514"/>
        <item x="559"/>
        <item x="1298"/>
        <item x="180"/>
        <item x="617"/>
        <item x="1671"/>
        <item x="1178"/>
        <item x="437"/>
        <item x="458"/>
        <item x="1349"/>
        <item x="1605"/>
        <item x="640"/>
        <item x="694"/>
        <item x="789"/>
        <item x="405"/>
        <item x="570"/>
        <item x="396"/>
        <item x="1784"/>
        <item x="1767"/>
        <item x="671"/>
        <item x="158"/>
        <item x="1475"/>
        <item x="1390"/>
        <item x="1813"/>
        <item x="695"/>
        <item x="575"/>
        <item x="1032"/>
        <item x="550"/>
        <item x="363"/>
        <item x="577"/>
        <item x="1293"/>
        <item x="1719"/>
        <item x="239"/>
        <item x="810"/>
        <item x="1657"/>
        <item x="462"/>
        <item x="312"/>
        <item x="32"/>
        <item x="1097"/>
        <item x="1620"/>
        <item x="145"/>
        <item x="1495"/>
        <item x="1369"/>
        <item x="1596"/>
        <item x="331"/>
        <item x="1055"/>
        <item x="741"/>
        <item x="830"/>
        <item x="1643"/>
        <item x="34"/>
        <item x="1698"/>
        <item x="1555"/>
        <item x="1001"/>
        <item x="491"/>
        <item x="506"/>
        <item x="1037"/>
        <item x="1136"/>
        <item x="978"/>
        <item x="1842"/>
        <item x="1837"/>
        <item x="653"/>
        <item x="392"/>
        <item x="1279"/>
        <item x="484"/>
        <item x="321"/>
        <item x="840"/>
        <item x="135"/>
        <item x="22"/>
        <item x="687"/>
        <item x="620"/>
        <item x="1025"/>
        <item x="345"/>
        <item x="278"/>
        <item x="1012"/>
        <item x="344"/>
        <item x="675"/>
        <item x="774"/>
        <item x="1812"/>
        <item x="723"/>
        <item x="1648"/>
        <item x="1317"/>
        <item x="887"/>
        <item x="1172"/>
        <item x="800"/>
        <item x="1613"/>
        <item x="13"/>
        <item x="733"/>
        <item x="1844"/>
        <item x="166"/>
        <item x="616"/>
        <item x="459"/>
        <item x="1002"/>
        <item x="780"/>
        <item x="1193"/>
        <item x="1783"/>
        <item x="1406"/>
        <item x="26"/>
        <item x="380"/>
        <item x="115"/>
        <item x="609"/>
        <item x="184"/>
        <item x="786"/>
        <item x="1765"/>
        <item x="46"/>
        <item x="1010"/>
        <item x="964"/>
        <item x="1017"/>
        <item x="1384"/>
        <item x="1244"/>
        <item x="625"/>
        <item x="443"/>
        <item x="1802"/>
        <item x="1122"/>
        <item x="1005"/>
        <item x="41"/>
        <item x="53"/>
        <item x="88"/>
        <item x="289"/>
        <item x="1841"/>
        <item x="124"/>
        <item x="1168"/>
        <item x="186"/>
        <item x="18"/>
        <item x="101"/>
        <item x="63"/>
        <item x="738"/>
        <item x="564"/>
        <item x="488"/>
        <item x="1422"/>
        <item x="1197"/>
        <item x="704"/>
        <item x="744"/>
        <item x="1277"/>
        <item x="357"/>
        <item x="565"/>
        <item x="1219"/>
        <item x="613"/>
        <item x="1789"/>
        <item x="688"/>
        <item x="76"/>
        <item x="12"/>
        <item x="66"/>
        <item x="1527"/>
        <item x="1523"/>
        <item x="211"/>
        <item x="245"/>
        <item x="1731"/>
        <item x="720"/>
        <item x="659"/>
        <item x="207"/>
        <item x="316"/>
        <item x="1695"/>
        <item x="507"/>
        <item x="740"/>
        <item x="814"/>
        <item x="1180"/>
        <item x="1213"/>
        <item x="558"/>
        <item x="107"/>
        <item x="1477"/>
        <item x="1380"/>
        <item x="1209"/>
        <item x="1409"/>
        <item x="1806"/>
        <item x="415"/>
        <item x="1444"/>
        <item x="438"/>
        <item x="1574"/>
        <item x="1619"/>
        <item x="1041"/>
        <item x="692"/>
        <item x="714"/>
        <item x="298"/>
        <item x="1554"/>
        <item x="655"/>
        <item x="232"/>
        <item x="641"/>
        <item x="1303"/>
        <item x="1717"/>
        <item x="1200"/>
        <item x="1198"/>
        <item x="1772"/>
        <item x="67"/>
        <item x="94"/>
        <item x="1454"/>
        <item x="1073"/>
        <item x="54"/>
        <item x="835"/>
        <item x="1438"/>
        <item x="42"/>
        <item x="181"/>
        <item x="1355"/>
        <item x="465"/>
        <item x="1558"/>
        <item x="1824"/>
        <item x="454"/>
        <item x="1753"/>
        <item x="244"/>
        <item x="1629"/>
        <item x="1470"/>
        <item x="680"/>
        <item x="1371"/>
        <item x="1319"/>
        <item x="1348"/>
        <item x="860"/>
        <item x="791"/>
        <item x="722"/>
        <item x="1550"/>
        <item x="1683"/>
        <item x="1548"/>
        <item x="1562"/>
        <item x="674"/>
        <item x="192"/>
        <item x="1433"/>
        <item x="1624"/>
        <item x="1137"/>
        <item x="589"/>
        <item x="590"/>
        <item x="482"/>
        <item x="1110"/>
        <item x="1594"/>
        <item x="431"/>
        <item x="235"/>
        <item x="549"/>
        <item x="941"/>
        <item x="1003"/>
        <item x="989"/>
        <item x="241"/>
        <item x="1127"/>
        <item x="787"/>
        <item x="175"/>
        <item x="699"/>
        <item x="1359"/>
        <item x="281"/>
        <item x="928"/>
        <item x="926"/>
        <item x="1825"/>
        <item x="384"/>
        <item x="426"/>
        <item x="351"/>
        <item x="1644"/>
        <item x="1468"/>
        <item x="1164"/>
        <item x="826"/>
        <item x="288"/>
        <item x="152"/>
        <item x="963"/>
        <item x="1388"/>
        <item x="194"/>
        <item x="113"/>
        <item x="531"/>
        <item x="1216"/>
        <item x="45"/>
        <item x="1254"/>
        <item x="1811"/>
        <item x="10"/>
        <item x="1045"/>
        <item x="1004"/>
        <item x="1374"/>
        <item x="1815"/>
        <item x="1358"/>
        <item x="1451"/>
        <item x="120"/>
        <item x="538"/>
        <item x="1479"/>
        <item x="1266"/>
        <item x="1252"/>
        <item x="1726"/>
        <item x="1518"/>
        <item x="1331"/>
        <item x="870"/>
        <item x="1147"/>
        <item x="1512"/>
        <item x="102"/>
        <item x="267"/>
        <item x="576"/>
        <item x="128"/>
        <item x="1344"/>
        <item x="144"/>
        <item x="1705"/>
        <item x="382"/>
        <item x="1372"/>
        <item x="1828"/>
        <item x="1416"/>
        <item x="299"/>
        <item x="367"/>
        <item x="157"/>
        <item x="1166"/>
        <item x="466"/>
        <item x="700"/>
        <item x="350"/>
        <item x="959"/>
        <item x="523"/>
        <item x="933"/>
        <item x="608"/>
        <item x="1114"/>
        <item x="264"/>
        <item x="981"/>
        <item x="164"/>
        <item x="1563"/>
        <item x="809"/>
        <item x="287"/>
        <item x="983"/>
        <item x="1246"/>
        <item x="799"/>
        <item x="349"/>
        <item x="453"/>
        <item x="677"/>
        <item x="1744"/>
        <item x="876"/>
        <item x="271"/>
        <item x="1150"/>
        <item x="831"/>
        <item x="566"/>
        <item x="498"/>
        <item x="99"/>
        <item x="1099"/>
        <item x="473"/>
        <item x="539"/>
        <item x="372"/>
        <item x="1284"/>
        <item x="105"/>
        <item x="560"/>
        <item x="1722"/>
        <item x="461"/>
        <item x="785"/>
        <item x="1181"/>
        <item x="1088"/>
        <item x="658"/>
        <item x="861"/>
        <item x="703"/>
        <item x="853"/>
        <item x="409"/>
        <item x="1556"/>
        <item x="508"/>
        <item x="1019"/>
        <item x="1184"/>
        <item x="373"/>
        <item x="306"/>
        <item x="634"/>
        <item x="1058"/>
        <item x="497"/>
        <item x="1321"/>
        <item x="1354"/>
        <item x="1625"/>
        <item x="701"/>
        <item x="710"/>
        <item x="597"/>
        <item x="260"/>
        <item x="154"/>
        <item x="213"/>
        <item x="1530"/>
        <item x="965"/>
        <item x="104"/>
        <item x="524"/>
        <item x="1230"/>
        <item x="129"/>
        <item x="494"/>
        <item x="766"/>
        <item x="1611"/>
        <item x="519"/>
        <item x="839"/>
        <item x="1405"/>
        <item x="190"/>
        <item x="1704"/>
        <item x="796"/>
        <item x="467"/>
        <item x="783"/>
        <item x="1240"/>
        <item x="593"/>
        <item x="1684"/>
        <item x="520"/>
        <item x="1232"/>
        <item x="1673"/>
        <item x="130"/>
        <item x="905"/>
        <item x="1242"/>
        <item x="1618"/>
        <item x="1125"/>
        <item x="753"/>
        <item x="763"/>
        <item x="1391"/>
        <item x="511"/>
        <item x="1047"/>
        <item x="486"/>
        <item x="1304"/>
        <item x="606"/>
        <item x="470"/>
        <item x="1426"/>
        <item x="463"/>
        <item x="1084"/>
        <item x="782"/>
        <item x="136"/>
        <item x="418"/>
        <item x="1009"/>
        <item x="452"/>
        <item x="548"/>
        <item x="725"/>
        <item x="533"/>
        <item x="896"/>
        <item x="1658"/>
        <item x="2"/>
        <item x="377"/>
        <item x="1111"/>
        <item x="176"/>
        <item x="0"/>
        <item x="622"/>
        <item x="635"/>
        <item x="1"/>
        <item x="971"/>
        <item x="1227"/>
        <item x="1116"/>
        <item x="1315"/>
        <item x="1585"/>
        <item x="938"/>
        <item x="1838"/>
        <item x="857"/>
        <item x="553"/>
        <item x="1330"/>
        <item x="588"/>
        <item x="690"/>
        <item x="477"/>
        <item x="1353"/>
        <item x="1398"/>
        <item x="320"/>
        <item x="366"/>
        <item x="676"/>
        <item x="1485"/>
        <item x="817"/>
        <item x="1727"/>
        <item x="30"/>
        <item x="1819"/>
        <item x="1420"/>
        <item x="1413"/>
        <item x="1400"/>
        <item x="1570"/>
        <item x="1077"/>
        <item x="185"/>
        <item x="478"/>
        <item x="284"/>
        <item x="386"/>
        <item x="1338"/>
        <item x="434"/>
        <item x="193"/>
        <item x="248"/>
        <item x="1490"/>
        <item x="1312"/>
        <item x="179"/>
        <item x="1106"/>
        <item x="1020"/>
        <item x="421"/>
        <item x="336"/>
        <item x="341"/>
        <item x="1159"/>
        <item x="873"/>
        <item x="308"/>
        <item x="551"/>
        <item x="240"/>
        <item x="1568"/>
        <item x="1107"/>
        <item x="399"/>
        <item x="1302"/>
        <item x="990"/>
        <item x="1177"/>
        <item x="360"/>
        <item x="147"/>
        <item x="1322"/>
        <item x="530"/>
        <item x="61"/>
        <item x="859"/>
        <item x="1832"/>
        <item x="586"/>
        <item x="1635"/>
        <item x="1296"/>
        <item x="1498"/>
        <item x="222"/>
        <item x="936"/>
        <item x="1636"/>
        <item x="1488"/>
        <item x="1808"/>
        <item x="1171"/>
        <item x="582"/>
        <item x="1203"/>
        <item x="747"/>
        <item x="949"/>
        <item x="318"/>
        <item x="1376"/>
        <item x="1593"/>
        <item x="1737"/>
        <item x="1724"/>
        <item x="87"/>
        <item x="1342"/>
        <item x="38"/>
        <item x="1367"/>
        <item x="946"/>
        <item x="132"/>
        <item x="64"/>
        <item x="824"/>
        <item x="413"/>
        <item x="290"/>
        <item x="1186"/>
        <item x="691"/>
        <item x="615"/>
        <item x="1217"/>
        <item x="1098"/>
        <item x="137"/>
        <item x="1091"/>
        <item x="881"/>
        <item x="713"/>
        <item x="62"/>
        <item x="899"/>
        <item x="891"/>
        <item x="1395"/>
        <item x="1289"/>
        <item x="50"/>
        <item x="561"/>
        <item x="1580"/>
        <item x="1525"/>
        <item x="253"/>
        <item x="1814"/>
        <item x="496"/>
        <item x="60"/>
        <item x="998"/>
        <item x="1263"/>
        <item x="1455"/>
        <item x="1152"/>
        <item x="1028"/>
        <item x="772"/>
        <item x="1787"/>
        <item x="631"/>
        <item x="910"/>
        <item x="624"/>
        <item x="375"/>
        <item x="626"/>
        <item x="1401"/>
        <item x="1743"/>
        <item x="133"/>
        <item x="69"/>
        <item x="1483"/>
        <item x="313"/>
        <item x="1086"/>
        <item x="398"/>
        <item x="721"/>
        <item x="1117"/>
        <item x="1143"/>
        <item x="1022"/>
        <item x="797"/>
        <item x="356"/>
        <item x="286"/>
        <item x="109"/>
        <item x="500"/>
        <item x="739"/>
        <item x="1053"/>
        <item x="178"/>
        <item x="1229"/>
        <item x="902"/>
        <item x="1474"/>
        <item x="1752"/>
        <item x="274"/>
        <item x="845"/>
        <item x="280"/>
        <item x="1104"/>
        <item x="1083"/>
        <item x="864"/>
        <item x="25"/>
        <item x="915"/>
        <item x="425"/>
        <item x="1165"/>
        <item x="1119"/>
        <item x="778"/>
        <item x="1507"/>
        <item x="545"/>
        <item x="1399"/>
        <item x="834"/>
        <item x="612"/>
        <item x="1504"/>
        <item x="1403"/>
        <item x="594"/>
        <item x="1174"/>
        <item x="1640"/>
        <item x="1085"/>
        <item x="996"/>
        <item x="110"/>
        <item x="1457"/>
        <item x="856"/>
        <item x="1649"/>
        <item x="246"/>
        <item x="1720"/>
        <item x="934"/>
        <item x="159"/>
        <item x="966"/>
        <item x="1023"/>
        <item x="1711"/>
        <item x="1788"/>
        <item x="143"/>
        <item x="1559"/>
        <item x="929"/>
        <item x="423"/>
        <item x="1681"/>
        <item x="1829"/>
        <item x="1192"/>
        <item x="365"/>
        <item x="77"/>
        <item x="980"/>
        <item x="1241"/>
        <item x="1361"/>
        <item x="436"/>
        <item x="636"/>
        <item x="948"/>
        <item x="122"/>
        <item x="638"/>
        <item x="1054"/>
        <item x="1024"/>
        <item x="855"/>
        <item x="1273"/>
        <item x="867"/>
        <item x="1185"/>
        <item x="991"/>
        <item x="923"/>
        <item x="1397"/>
        <item x="985"/>
        <item x="1135"/>
        <item x="1142"/>
        <item x="303"/>
        <item x="1048"/>
        <item x="1366"/>
        <item x="536"/>
        <item x="737"/>
        <item x="1043"/>
        <item x="1187"/>
        <item x="1517"/>
        <item x="305"/>
        <item x="572"/>
        <item x="1641"/>
        <item x="1392"/>
        <item x="1350"/>
        <item x="82"/>
        <item x="1018"/>
        <item x="96"/>
        <item x="371"/>
        <item x="86"/>
        <item x="189"/>
        <item x="942"/>
        <item x="804"/>
        <item x="1067"/>
        <item x="1692"/>
        <item x="937"/>
        <item x="311"/>
        <item x="1072"/>
        <item x="1343"/>
        <item x="282"/>
        <item x="1702"/>
        <item x="669"/>
        <item x="816"/>
        <item x="214"/>
        <item x="485"/>
        <item x="1112"/>
        <item x="768"/>
        <item x="1145"/>
        <item x="888"/>
        <item x="757"/>
        <item x="1463"/>
        <item x="1325"/>
        <item x="1716"/>
        <item x="1016"/>
        <item x="1251"/>
        <item x="1441"/>
        <item x="878"/>
        <item x="1755"/>
        <item x="866"/>
        <item x="28"/>
        <item x="1162"/>
        <item x="920"/>
        <item x="1120"/>
        <item x="1836"/>
        <item x="1729"/>
        <item x="495"/>
        <item x="59"/>
        <item x="1336"/>
        <item x="696"/>
        <item x="956"/>
        <item x="449"/>
        <item x="880"/>
        <item x="1268"/>
        <item x="957"/>
        <item x="972"/>
        <item x="1370"/>
        <item x="1730"/>
        <item x="1831"/>
        <item x="337"/>
        <item x="272"/>
        <item x="829"/>
        <item x="540"/>
        <item x="803"/>
        <item x="269"/>
        <item x="376"/>
        <item x="1742"/>
        <item x="1621"/>
        <item x="403"/>
        <item x="216"/>
        <item x="493"/>
        <item x="648"/>
        <item x="997"/>
        <item x="882"/>
        <item x="404"/>
        <item x="705"/>
        <item x="1545"/>
        <item x="1633"/>
        <item x="1382"/>
        <item x="1435"/>
        <item x="838"/>
        <item x="1436"/>
        <item x="427"/>
        <item x="1386"/>
        <item x="1418"/>
        <item x="979"/>
        <item x="844"/>
        <item x="1639"/>
        <item x="542"/>
        <item x="1612"/>
        <item x="1346"/>
        <item x="535"/>
        <item x="358"/>
        <item x="1057"/>
        <item x="487"/>
        <item x="755"/>
        <item x="900"/>
        <item x="327"/>
        <item x="73"/>
        <item x="151"/>
        <item x="543"/>
        <item x="65"/>
        <item x="417"/>
        <item x="711"/>
        <item x="210"/>
        <item x="1281"/>
        <item x="256"/>
        <item x="406"/>
        <item x="23"/>
        <item x="31"/>
        <item x="21"/>
        <item x="98"/>
        <item x="233"/>
        <item x="974"/>
        <item x="1207"/>
        <item x="35"/>
        <item x="670"/>
        <item x="1472"/>
        <item x="827"/>
        <item x="70"/>
        <item x="1674"/>
        <item x="764"/>
        <item x="1121"/>
        <item x="11"/>
        <item x="1547"/>
        <item x="1379"/>
        <item x="1129"/>
        <item x="362"/>
        <item x="57"/>
        <item x="982"/>
        <item x="1778"/>
        <item x="1071"/>
        <item x="510"/>
        <item x="354"/>
        <item x="1450"/>
        <item x="1182"/>
        <item x="1739"/>
        <item x="1781"/>
        <item x="1777"/>
        <item x="1734"/>
        <item x="661"/>
        <item x="1749"/>
        <item x="224"/>
        <item x="103"/>
        <item x="1096"/>
        <item x="1821"/>
        <item x="1770"/>
        <item x="1790"/>
        <item x="947"/>
        <item x="1754"/>
        <item x="955"/>
        <item x="913"/>
        <item x="407"/>
        <item x="1333"/>
        <item x="728"/>
        <item x="209"/>
        <item x="751"/>
        <item x="1845"/>
        <item x="1021"/>
        <item x="1175"/>
        <item x="309"/>
        <item x="162"/>
        <item x="1431"/>
        <item x="649"/>
        <item x="1689"/>
        <item x="501"/>
        <item x="36"/>
        <item x="1311"/>
        <item x="242"/>
        <item x="1282"/>
        <item x="1235"/>
        <item x="1308"/>
        <item x="1600"/>
        <item x="770"/>
        <item x="697"/>
        <item x="277"/>
        <item x="187"/>
        <item x="502"/>
        <item x="368"/>
        <item x="1123"/>
        <item x="293"/>
        <item x="394"/>
        <item x="1089"/>
        <item x="686"/>
        <item x="1272"/>
        <item x="1445"/>
        <item x="1542"/>
        <item x="1090"/>
        <item x="529"/>
        <item x="578"/>
        <item x="743"/>
        <item x="1763"/>
        <item x="1735"/>
        <item x="1357"/>
        <item x="226"/>
        <item x="621"/>
        <item x="346"/>
        <item x="1491"/>
        <item x="1029"/>
        <item x="869"/>
        <item x="1510"/>
        <item x="1539"/>
        <item x="1528"/>
        <item x="1583"/>
        <item x="683"/>
        <item x="1324"/>
        <item x="1738"/>
        <item x="1283"/>
        <item x="1638"/>
        <item x="1482"/>
        <item x="1610"/>
        <item x="332"/>
        <item x="849"/>
        <item x="601"/>
        <item x="1631"/>
        <item x="1042"/>
        <item x="1669"/>
        <item x="1795"/>
        <item x="1652"/>
        <item x="1591"/>
        <item x="80"/>
        <item x="1249"/>
        <item x="939"/>
        <item x="717"/>
        <item x="1603"/>
        <item x="56"/>
        <item x="1667"/>
        <item x="114"/>
        <item x="1509"/>
        <item x="499"/>
        <item x="1458"/>
        <item x="847"/>
        <item x="858"/>
        <item x="1449"/>
        <item x="1604"/>
        <item x="258"/>
        <item x="446"/>
        <item x="1710"/>
        <item x="468"/>
        <item x="706"/>
        <item x="51"/>
        <item x="1608"/>
        <item x="1443"/>
        <item x="84"/>
        <item x="1408"/>
        <item x="163"/>
        <item x="1373"/>
        <item x="292"/>
        <item x="1769"/>
        <item x="221"/>
        <item x="1069"/>
        <item x="419"/>
        <item x="1597"/>
        <item x="1280"/>
        <item x="1049"/>
        <item x="509"/>
        <item x="544"/>
        <item x="1567"/>
        <item x="1318"/>
        <item x="665"/>
        <item x="911"/>
        <item x="1108"/>
        <item x="1364"/>
        <item x="1476"/>
        <item x="885"/>
        <item x="571"/>
        <item x="1553"/>
        <item x="773"/>
        <item x="456"/>
        <item x="1578"/>
        <item x="489"/>
        <item x="886"/>
        <item x="1223"/>
        <item x="682"/>
        <item x="798"/>
        <item x="471"/>
        <item x="156"/>
        <item x="1295"/>
        <item x="171"/>
        <item x="944"/>
        <item x="1576"/>
        <item x="1709"/>
        <item x="802"/>
        <item x="1803"/>
        <item x="1780"/>
        <item x="14"/>
        <item x="1442"/>
        <item x="68"/>
        <item x="627"/>
        <item x="777"/>
        <item x="1647"/>
        <item x="1206"/>
        <item x="1146"/>
        <item x="632"/>
        <item x="1300"/>
        <item x="863"/>
        <item x="917"/>
        <item x="527"/>
        <item x="1818"/>
        <item x="975"/>
        <item x="254"/>
        <item x="945"/>
        <item x="1109"/>
        <item x="1768"/>
        <item x="788"/>
        <item x="445"/>
        <item x="1062"/>
        <item x="6"/>
        <item x="231"/>
        <item x="1385"/>
        <item x="79"/>
        <item x="1260"/>
        <item x="1746"/>
        <item x="160"/>
        <item x="1425"/>
        <item x="125"/>
        <item x="1056"/>
        <item x="1786"/>
        <item x="165"/>
        <item x="112"/>
        <item x="1721"/>
        <item x="1503"/>
        <item x="322"/>
        <item x="820"/>
        <item x="92"/>
        <item x="1665"/>
        <item x="296"/>
        <item x="1138"/>
        <item x="792"/>
        <item x="141"/>
        <item x="480"/>
        <item x="424"/>
        <item x="273"/>
        <item x="91"/>
        <item x="1434"/>
        <item x="503"/>
        <item x="600"/>
        <item x="1274"/>
        <item x="504"/>
        <item x="569"/>
        <item x="393"/>
        <item x="451"/>
        <item x="390"/>
        <item x="1036"/>
        <item x="1329"/>
        <item x="1834"/>
        <item x="685"/>
        <item x="656"/>
        <item x="819"/>
        <item x="149"/>
        <item x="1762"/>
        <item x="1623"/>
        <item x="1740"/>
        <item x="556"/>
        <item x="742"/>
        <item x="460"/>
        <item x="862"/>
        <item x="379"/>
        <item x="1804"/>
        <item x="27"/>
        <item x="182"/>
        <item x="201"/>
        <item x="813"/>
        <item x="781"/>
        <item x="715"/>
        <item x="1419"/>
        <item x="759"/>
        <item x="93"/>
        <item x="168"/>
        <item x="1118"/>
        <item x="921"/>
        <item x="1520"/>
        <item x="1637"/>
        <item x="1261"/>
        <item x="247"/>
        <item x="1569"/>
        <item x="731"/>
        <item x="1846"/>
        <item x="97"/>
        <item x="1465"/>
        <item x="1076"/>
        <item x="1196"/>
        <item x="1245"/>
        <item x="883"/>
        <item x="324"/>
        <item x="275"/>
        <item x="1677"/>
        <item x="1678"/>
        <item x="447"/>
        <item x="557"/>
        <item x="474"/>
        <item x="1502"/>
        <item x="953"/>
        <item x="1201"/>
        <item x="1139"/>
        <item x="400"/>
        <item x="672"/>
        <item x="828"/>
        <item x="1427"/>
        <item x="1314"/>
        <item x="1214"/>
        <item x="1327"/>
        <item x="364"/>
        <item x="562"/>
        <item x="24"/>
        <item x="342"/>
        <item x="762"/>
        <item x="1059"/>
        <item x="472"/>
        <item x="1189"/>
        <item x="1270"/>
        <item x="72"/>
        <item x="19"/>
        <item x="1524"/>
        <item x="134"/>
        <item x="1310"/>
        <item x="599"/>
        <item x="464"/>
        <item x="1337"/>
        <item x="1616"/>
        <item x="1447"/>
        <item x="395"/>
        <item x="219"/>
        <item x="1589"/>
        <item x="775"/>
        <item x="252"/>
        <item x="1606"/>
        <item x="730"/>
        <item x="4"/>
        <item x="903"/>
        <item x="1843"/>
        <item x="1816"/>
        <item x="333"/>
        <item x="1701"/>
      </items>
    </pivotField>
    <pivotField compact="0" outline="0" showAll="0"/>
    <pivotField axis="axisRow" compact="0" outline="0" showAll="0" defaultSubtotal="0">
      <items count="105">
        <item h="1" x="26"/>
        <item h="1" x="5"/>
        <item h="1" x="68"/>
        <item h="1" x="30"/>
        <item h="1" x="38"/>
        <item h="1" x="0"/>
        <item h="1" x="86"/>
        <item h="1" x="34"/>
        <item h="1" x="84"/>
        <item h="1" x="10"/>
        <item h="1" x="91"/>
        <item h="1" x="29"/>
        <item h="1" x="76"/>
        <item h="1" x="89"/>
        <item h="1" x="6"/>
        <item h="1" x="46"/>
        <item h="1" x="88"/>
        <item h="1" x="20"/>
        <item h="1" x="40"/>
        <item h="1" x="32"/>
        <item h="1" x="42"/>
        <item h="1" x="74"/>
        <item h="1" x="51"/>
        <item h="1" x="67"/>
        <item h="1" x="4"/>
        <item h="1" x="58"/>
        <item h="1" x="44"/>
        <item h="1" x="94"/>
        <item h="1" x="64"/>
        <item h="1" x="99"/>
        <item h="1" x="19"/>
        <item h="1" x="37"/>
        <item h="1" x="85"/>
        <item h="1" x="102"/>
        <item h="1" x="54"/>
        <item h="1" x="41"/>
        <item h="1" x="39"/>
        <item h="1" x="8"/>
        <item h="1" x="14"/>
        <item h="1" x="52"/>
        <item h="1" x="3"/>
        <item h="1" x="35"/>
        <item h="1" x="31"/>
        <item h="1" x="7"/>
        <item h="1" x="66"/>
        <item h="1" x="73"/>
        <item h="1" x="83"/>
        <item h="1" x="95"/>
        <item h="1" x="104"/>
        <item h="1" x="24"/>
        <item h="1" x="97"/>
        <item h="1" x="77"/>
        <item h="1" x="16"/>
        <item h="1" x="11"/>
        <item h="1" x="57"/>
        <item h="1" x="15"/>
        <item h="1" x="56"/>
        <item h="1" x="17"/>
        <item h="1" x="47"/>
        <item h="1" x="1"/>
        <item h="1" x="90"/>
        <item h="1" x="49"/>
        <item h="1" x="61"/>
        <item h="1" x="82"/>
        <item h="1" x="62"/>
        <item h="1" x="100"/>
        <item h="1" x="93"/>
        <item h="1" x="98"/>
        <item x="60"/>
        <item h="1" x="43"/>
        <item h="1" x="71"/>
        <item h="1" x="25"/>
        <item h="1" x="13"/>
        <item h="1" x="96"/>
        <item h="1" x="45"/>
        <item h="1" x="48"/>
        <item h="1" x="87"/>
        <item h="1" x="63"/>
        <item h="1" x="75"/>
        <item h="1" x="69"/>
        <item h="1" x="70"/>
        <item h="1" x="59"/>
        <item h="1" x="79"/>
        <item h="1" x="72"/>
        <item h="1" x="80"/>
        <item h="1" x="50"/>
        <item h="1" x="22"/>
        <item h="1" x="27"/>
        <item h="1" x="65"/>
        <item h="1" x="55"/>
        <item h="1" x="9"/>
        <item h="1" x="92"/>
        <item h="1" x="28"/>
        <item h="1" x="18"/>
        <item h="1" x="53"/>
        <item h="1" x="78"/>
        <item h="1" x="81"/>
        <item h="1" x="12"/>
        <item h="1" x="103"/>
        <item h="1" x="21"/>
        <item h="1" x="36"/>
        <item h="1" x="23"/>
        <item h="1" x="33"/>
        <item h="1" x="2"/>
        <item h="1" x="101"/>
      </items>
    </pivotField>
    <pivotField compact="0" outline="0" showAll="0"/>
    <pivotField compact="0" outline="0" showAll="0"/>
  </pivotFields>
  <rowFields count="5">
    <field x="6"/>
    <field x="2"/>
    <field x="4"/>
    <field x="0"/>
    <field x="3"/>
  </rowFields>
  <rowItems count="6">
    <i>
      <x v="68"/>
      <x v="257"/>
      <x v="468"/>
      <x v="5"/>
      <x v="5"/>
    </i>
    <i r="1">
      <x v="265"/>
      <x v="616"/>
      <x v="5"/>
      <x v="5"/>
    </i>
    <i r="1">
      <x v="268"/>
      <x v="697"/>
      <x v="5"/>
      <x v="5"/>
    </i>
    <i r="1">
      <x v="281"/>
      <x v="1085"/>
      <x v="5"/>
      <x v="5"/>
    </i>
    <i r="1">
      <x v="291"/>
      <x v="1305"/>
      <x v="5"/>
      <x v="5"/>
    </i>
    <i r="1">
      <x v="294"/>
      <x v="1398"/>
      <x v="5"/>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hyperlink" Target="file:///\\flagg\disk43\IPAMS\GIS\New%20Basin%20Boundaries\AAPG_basins\AAPG_Co_xref.xlsx" TargetMode="Externa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31"/>
  <sheetViews>
    <sheetView tabSelected="1" zoomScale="85" workbookViewId="0">
      <selection activeCell="E28" sqref="E28"/>
    </sheetView>
  </sheetViews>
  <sheetFormatPr defaultRowHeight="12.75" x14ac:dyDescent="0.2"/>
  <cols>
    <col min="1" max="1" width="27.5703125" customWidth="1"/>
    <col min="2" max="2" width="81.85546875" customWidth="1"/>
  </cols>
  <sheetData>
    <row r="1" spans="1:3" x14ac:dyDescent="0.2">
      <c r="A1" s="7" t="s">
        <v>132</v>
      </c>
    </row>
    <row r="5" spans="1:3" x14ac:dyDescent="0.2">
      <c r="B5" s="45"/>
      <c r="C5" s="45"/>
    </row>
    <row r="6" spans="1:3" x14ac:dyDescent="0.2">
      <c r="B6" s="32"/>
    </row>
    <row r="7" spans="1:3" x14ac:dyDescent="0.2">
      <c r="B7" s="27"/>
    </row>
    <row r="8" spans="1:3" x14ac:dyDescent="0.2">
      <c r="B8" s="29"/>
    </row>
    <row r="19" spans="1:2" x14ac:dyDescent="0.2">
      <c r="A19" s="21"/>
    </row>
    <row r="25" spans="1:2" x14ac:dyDescent="0.2">
      <c r="A25" t="s">
        <v>1850</v>
      </c>
    </row>
    <row r="31" spans="1:2" x14ac:dyDescent="0.2">
      <c r="A31" s="244"/>
      <c r="B31" s="245"/>
    </row>
  </sheetData>
  <phoneticPr fontId="6"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2438"/>
  <sheetViews>
    <sheetView workbookViewId="0">
      <pane ySplit="5" topLeftCell="A6" activePane="bottomLeft" state="frozen"/>
      <selection pane="bottomLeft" activeCell="A7" sqref="A7"/>
    </sheetView>
  </sheetViews>
  <sheetFormatPr defaultRowHeight="12.75" x14ac:dyDescent="0.2"/>
  <cols>
    <col min="1" max="2" width="21.28515625" style="31" customWidth="1"/>
    <col min="3" max="3" width="11.140625" style="31" customWidth="1"/>
    <col min="4" max="4" width="12.7109375" style="32" customWidth="1"/>
    <col min="5" max="5" width="13.5703125" style="32" customWidth="1"/>
    <col min="6" max="6" width="30.140625" style="31" customWidth="1"/>
    <col min="7" max="7" width="15" style="143" customWidth="1"/>
    <col min="8" max="8" width="15.28515625" style="143" customWidth="1"/>
    <col min="9" max="9" width="14" style="143" customWidth="1"/>
    <col min="10" max="10" width="14.85546875" style="143" customWidth="1"/>
    <col min="11" max="11" width="13.85546875" style="143" bestFit="1" customWidth="1"/>
    <col min="12" max="16384" width="9.140625" style="31"/>
  </cols>
  <sheetData>
    <row r="1" spans="1:12" x14ac:dyDescent="0.2">
      <c r="A1" s="7" t="s">
        <v>196</v>
      </c>
      <c r="B1" s="7"/>
      <c r="F1" s="30"/>
      <c r="G1" s="175"/>
      <c r="H1" s="175"/>
      <c r="I1" s="175"/>
      <c r="J1" s="175"/>
      <c r="K1" s="175"/>
      <c r="L1" s="30"/>
    </row>
    <row r="2" spans="1:12" x14ac:dyDescent="0.2">
      <c r="L2" s="30"/>
    </row>
    <row r="3" spans="1:12" ht="13.5" thickBot="1" x14ac:dyDescent="0.25">
      <c r="A3" s="30"/>
      <c r="B3" s="30"/>
      <c r="D3" s="25"/>
      <c r="L3" s="55"/>
    </row>
    <row r="4" spans="1:12" ht="13.5" thickBot="1" x14ac:dyDescent="0.25">
      <c r="G4" s="250" t="s">
        <v>123</v>
      </c>
      <c r="H4" s="251"/>
      <c r="I4" s="251"/>
      <c r="J4" s="251"/>
      <c r="K4" s="252"/>
    </row>
    <row r="5" spans="1:12" ht="13.5" thickBot="1" x14ac:dyDescent="0.25">
      <c r="A5" s="2" t="s">
        <v>82</v>
      </c>
      <c r="B5" s="2" t="s">
        <v>133</v>
      </c>
      <c r="C5" s="2" t="s">
        <v>55</v>
      </c>
      <c r="D5" s="25" t="s">
        <v>54</v>
      </c>
      <c r="E5" s="25" t="s">
        <v>52</v>
      </c>
      <c r="F5" s="2" t="s">
        <v>53</v>
      </c>
      <c r="G5" s="191" t="s">
        <v>63</v>
      </c>
      <c r="H5" s="192" t="s">
        <v>64</v>
      </c>
      <c r="I5" s="192" t="s">
        <v>65</v>
      </c>
      <c r="J5" s="192" t="s">
        <v>66</v>
      </c>
      <c r="K5" s="193" t="s">
        <v>80</v>
      </c>
    </row>
    <row r="6" spans="1:12" x14ac:dyDescent="0.2">
      <c r="A6" s="31" t="s">
        <v>148</v>
      </c>
      <c r="B6" s="31" t="str">
        <f>Nonpt_src_summary!B6</f>
        <v>Non-tribal</v>
      </c>
      <c r="C6" s="31">
        <f>Nonpt_src_summary!E6</f>
        <v>8</v>
      </c>
      <c r="D6" s="31" t="str">
        <f>Nonpt_src_summary!F6</f>
        <v>8029</v>
      </c>
      <c r="E6" s="31" t="str">
        <f>Nonpt_src_summary!G6</f>
        <v>2310000220</v>
      </c>
      <c r="F6" s="31" t="str">
        <f>Nonpt_src_summary!H6</f>
        <v>Drill Rigs</v>
      </c>
      <c r="G6" s="194">
        <f>Nonpt_src_summary!I6</f>
        <v>7.8863899999999996</v>
      </c>
      <c r="H6" s="195">
        <f>Nonpt_src_summary!J6</f>
        <v>0.72682199999999997</v>
      </c>
      <c r="I6" s="195">
        <f>Nonpt_src_summary!K6</f>
        <v>2.92401</v>
      </c>
      <c r="J6" s="195">
        <f>Nonpt_src_summary!L6</f>
        <v>2.2220466600579246E-3</v>
      </c>
      <c r="K6" s="196">
        <f>Nonpt_src_summary!M6</f>
        <v>0.38920399999999999</v>
      </c>
    </row>
    <row r="7" spans="1:12" x14ac:dyDescent="0.2">
      <c r="A7" s="31" t="s">
        <v>148</v>
      </c>
      <c r="B7" s="31" t="str">
        <f>Nonpt_src_summary!B7</f>
        <v>Non-tribal</v>
      </c>
      <c r="C7" s="31">
        <f>Nonpt_src_summary!E7</f>
        <v>8</v>
      </c>
      <c r="D7" s="31" t="str">
        <f>Nonpt_src_summary!F7</f>
        <v>8045</v>
      </c>
      <c r="E7" s="31" t="str">
        <f>Nonpt_src_summary!G7</f>
        <v>2310000220</v>
      </c>
      <c r="F7" s="31" t="str">
        <f>Nonpt_src_summary!H7</f>
        <v>Drill Rigs</v>
      </c>
      <c r="G7" s="138">
        <f>Nonpt_src_summary!I7</f>
        <v>1695.57</v>
      </c>
      <c r="H7" s="120">
        <f>Nonpt_src_summary!J7</f>
        <v>156.267</v>
      </c>
      <c r="I7" s="120">
        <f>Nonpt_src_summary!K7</f>
        <v>628.66300000000001</v>
      </c>
      <c r="J7" s="120">
        <f>Nonpt_src_summary!L7</f>
        <v>0.47773894714748011</v>
      </c>
      <c r="K7" s="121">
        <f>Nonpt_src_summary!M7</f>
        <v>83.679000000000002</v>
      </c>
    </row>
    <row r="8" spans="1:12" x14ac:dyDescent="0.2">
      <c r="A8" s="31" t="s">
        <v>148</v>
      </c>
      <c r="B8" s="31" t="str">
        <f>Nonpt_src_summary!B8</f>
        <v>Non-tribal</v>
      </c>
      <c r="C8" s="31">
        <f>Nonpt_src_summary!E8</f>
        <v>8</v>
      </c>
      <c r="D8" s="31" t="str">
        <f>Nonpt_src_summary!F8</f>
        <v>8051</v>
      </c>
      <c r="E8" s="31" t="str">
        <f>Nonpt_src_summary!G8</f>
        <v>2310000220</v>
      </c>
      <c r="F8" s="31" t="str">
        <f>Nonpt_src_summary!H8</f>
        <v>Drill Rigs</v>
      </c>
      <c r="G8" s="138">
        <f>Nonpt_src_summary!I8</f>
        <v>7.8863899999999996</v>
      </c>
      <c r="H8" s="120">
        <f>Nonpt_src_summary!J8</f>
        <v>0.72682199999999997</v>
      </c>
      <c r="I8" s="120">
        <f>Nonpt_src_summary!K8</f>
        <v>2.92401</v>
      </c>
      <c r="J8" s="120">
        <f>Nonpt_src_summary!L8</f>
        <v>2.2220466600579246E-3</v>
      </c>
      <c r="K8" s="121">
        <f>Nonpt_src_summary!M8</f>
        <v>0.38920399999999999</v>
      </c>
    </row>
    <row r="9" spans="1:12" x14ac:dyDescent="0.2">
      <c r="A9" s="31" t="s">
        <v>148</v>
      </c>
      <c r="B9" s="31" t="str">
        <f>Nonpt_src_summary!B9</f>
        <v>Non-tribal</v>
      </c>
      <c r="C9" s="31">
        <f>Nonpt_src_summary!E9</f>
        <v>8</v>
      </c>
      <c r="D9" s="31" t="str">
        <f>Nonpt_src_summary!F9</f>
        <v>8077</v>
      </c>
      <c r="E9" s="31" t="str">
        <f>Nonpt_src_summary!G9</f>
        <v>2310000220</v>
      </c>
      <c r="F9" s="31" t="str">
        <f>Nonpt_src_summary!H9</f>
        <v>Drill Rigs</v>
      </c>
      <c r="G9" s="138">
        <f>Nonpt_src_summary!I9</f>
        <v>63.091099999999997</v>
      </c>
      <c r="H9" s="120">
        <f>Nonpt_src_summary!J9</f>
        <v>5.8145699999999998</v>
      </c>
      <c r="I9" s="120">
        <f>Nonpt_src_summary!K9</f>
        <v>23.392099999999999</v>
      </c>
      <c r="J9" s="120">
        <f>Nonpt_src_summary!L9</f>
        <v>1.7776367645320677E-2</v>
      </c>
      <c r="K9" s="121">
        <f>Nonpt_src_summary!M9</f>
        <v>3.1136400000000002</v>
      </c>
    </row>
    <row r="10" spans="1:12" x14ac:dyDescent="0.2">
      <c r="A10" s="31" t="s">
        <v>148</v>
      </c>
      <c r="B10" s="31" t="str">
        <f>Nonpt_src_summary!B10</f>
        <v>Non-tribal</v>
      </c>
      <c r="C10" s="31">
        <f>Nonpt_src_summary!E10</f>
        <v>8</v>
      </c>
      <c r="D10" s="31" t="str">
        <f>Nonpt_src_summary!F10</f>
        <v>8103</v>
      </c>
      <c r="E10" s="31" t="str">
        <f>Nonpt_src_summary!G10</f>
        <v>2310000220</v>
      </c>
      <c r="F10" s="31" t="str">
        <f>Nonpt_src_summary!H10</f>
        <v>Drill Rigs</v>
      </c>
      <c r="G10" s="138">
        <f>Nonpt_src_summary!I10</f>
        <v>532.33199999999999</v>
      </c>
      <c r="H10" s="120">
        <f>Nonpt_src_summary!J10</f>
        <v>49.060499999999998</v>
      </c>
      <c r="I10" s="120">
        <f>Nonpt_src_summary!K10</f>
        <v>197.37100000000001</v>
      </c>
      <c r="J10" s="120">
        <f>Nonpt_src_summary!L10</f>
        <v>0.14998833973997674</v>
      </c>
      <c r="K10" s="121">
        <f>Nonpt_src_summary!M10</f>
        <v>26.2713</v>
      </c>
    </row>
    <row r="11" spans="1:12" x14ac:dyDescent="0.2">
      <c r="A11" s="31" t="s">
        <v>148</v>
      </c>
      <c r="B11" s="31" t="str">
        <f>Nonpt_src_summary!B11</f>
        <v>Non-tribal</v>
      </c>
      <c r="C11" s="31">
        <f>Nonpt_src_summary!E11</f>
        <v>8</v>
      </c>
      <c r="D11" s="31" t="str">
        <f>Nonpt_src_summary!F11</f>
        <v>8029</v>
      </c>
      <c r="E11" s="31" t="str">
        <f>Nonpt_src_summary!G11</f>
        <v>2310021509</v>
      </c>
      <c r="F11" s="31" t="str">
        <f>Nonpt_src_summary!H11</f>
        <v>Nonpoint Fugitives</v>
      </c>
      <c r="G11" s="138">
        <f>Nonpt_src_summary!I11</f>
        <v>0</v>
      </c>
      <c r="H11" s="120">
        <f>Nonpt_src_summary!J11</f>
        <v>0.31796999999999997</v>
      </c>
      <c r="I11" s="120">
        <f>Nonpt_src_summary!K11</f>
        <v>0</v>
      </c>
      <c r="J11" s="120">
        <f>Nonpt_src_summary!L11</f>
        <v>0</v>
      </c>
      <c r="K11" s="121">
        <f>Nonpt_src_summary!M11</f>
        <v>0</v>
      </c>
    </row>
    <row r="12" spans="1:12" x14ac:dyDescent="0.2">
      <c r="A12" s="31" t="s">
        <v>148</v>
      </c>
      <c r="B12" s="31" t="str">
        <f>Nonpt_src_summary!B12</f>
        <v>Non-tribal</v>
      </c>
      <c r="C12" s="31">
        <f>Nonpt_src_summary!E12</f>
        <v>8</v>
      </c>
      <c r="D12" s="31" t="str">
        <f>Nonpt_src_summary!F12</f>
        <v>8045</v>
      </c>
      <c r="E12" s="31" t="str">
        <f>Nonpt_src_summary!G12</f>
        <v>2310021509</v>
      </c>
      <c r="F12" s="31" t="str">
        <f>Nonpt_src_summary!H12</f>
        <v>Nonpoint Fugitives</v>
      </c>
      <c r="G12" s="138">
        <f>Nonpt_src_summary!I12</f>
        <v>0</v>
      </c>
      <c r="H12" s="120">
        <f>Nonpt_src_summary!J12</f>
        <v>1419.75</v>
      </c>
      <c r="I12" s="120">
        <f>Nonpt_src_summary!K12</f>
        <v>0</v>
      </c>
      <c r="J12" s="120">
        <f>Nonpt_src_summary!L12</f>
        <v>0</v>
      </c>
      <c r="K12" s="121">
        <f>Nonpt_src_summary!M12</f>
        <v>0</v>
      </c>
    </row>
    <row r="13" spans="1:12" x14ac:dyDescent="0.2">
      <c r="A13" s="31" t="s">
        <v>148</v>
      </c>
      <c r="B13" s="31" t="str">
        <f>Nonpt_src_summary!B13</f>
        <v>Non-tribal</v>
      </c>
      <c r="C13" s="31">
        <f>Nonpt_src_summary!E13</f>
        <v>8</v>
      </c>
      <c r="D13" s="31" t="str">
        <f>Nonpt_src_summary!F13</f>
        <v>8051</v>
      </c>
      <c r="E13" s="31" t="str">
        <f>Nonpt_src_summary!G13</f>
        <v>2310021509</v>
      </c>
      <c r="F13" s="31" t="str">
        <f>Nonpt_src_summary!H13</f>
        <v>Nonpoint Fugitives</v>
      </c>
      <c r="G13" s="138">
        <f>Nonpt_src_summary!I13</f>
        <v>0</v>
      </c>
      <c r="H13" s="120">
        <f>Nonpt_src_summary!J13</f>
        <v>3.4977100000000001</v>
      </c>
      <c r="I13" s="120">
        <f>Nonpt_src_summary!K13</f>
        <v>0</v>
      </c>
      <c r="J13" s="120">
        <f>Nonpt_src_summary!L13</f>
        <v>0</v>
      </c>
      <c r="K13" s="121">
        <f>Nonpt_src_summary!M13</f>
        <v>0</v>
      </c>
    </row>
    <row r="14" spans="1:12" x14ac:dyDescent="0.2">
      <c r="A14" s="31" t="s">
        <v>148</v>
      </c>
      <c r="B14" s="31" t="str">
        <f>Nonpt_src_summary!B14</f>
        <v>Non-tribal</v>
      </c>
      <c r="C14" s="31">
        <f>Nonpt_src_summary!E14</f>
        <v>8</v>
      </c>
      <c r="D14" s="31" t="str">
        <f>Nonpt_src_summary!F14</f>
        <v>8077</v>
      </c>
      <c r="E14" s="31" t="str">
        <f>Nonpt_src_summary!G14</f>
        <v>2310021509</v>
      </c>
      <c r="F14" s="31" t="str">
        <f>Nonpt_src_summary!H14</f>
        <v>Nonpoint Fugitives</v>
      </c>
      <c r="G14" s="138">
        <f>Nonpt_src_summary!I14</f>
        <v>0</v>
      </c>
      <c r="H14" s="120">
        <f>Nonpt_src_summary!J14</f>
        <v>129.279</v>
      </c>
      <c r="I14" s="120">
        <f>Nonpt_src_summary!K14</f>
        <v>0</v>
      </c>
      <c r="J14" s="120">
        <f>Nonpt_src_summary!L14</f>
        <v>0</v>
      </c>
      <c r="K14" s="121">
        <f>Nonpt_src_summary!M14</f>
        <v>0</v>
      </c>
    </row>
    <row r="15" spans="1:12" x14ac:dyDescent="0.2">
      <c r="A15" s="31" t="s">
        <v>148</v>
      </c>
      <c r="B15" s="31" t="str">
        <f>Nonpt_src_summary!B15</f>
        <v>Non-tribal</v>
      </c>
      <c r="C15" s="31">
        <f>Nonpt_src_summary!E15</f>
        <v>8</v>
      </c>
      <c r="D15" s="31" t="str">
        <f>Nonpt_src_summary!F15</f>
        <v>8103</v>
      </c>
      <c r="E15" s="31" t="str">
        <f>Nonpt_src_summary!G15</f>
        <v>2310021509</v>
      </c>
      <c r="F15" s="31" t="str">
        <f>Nonpt_src_summary!H15</f>
        <v>Nonpoint Fugitives</v>
      </c>
      <c r="G15" s="138">
        <f>Nonpt_src_summary!I15</f>
        <v>0</v>
      </c>
      <c r="H15" s="120">
        <f>Nonpt_src_summary!J15</f>
        <v>298.91000000000003</v>
      </c>
      <c r="I15" s="120">
        <f>Nonpt_src_summary!K15</f>
        <v>0</v>
      </c>
      <c r="J15" s="120">
        <f>Nonpt_src_summary!L15</f>
        <v>0</v>
      </c>
      <c r="K15" s="121">
        <f>Nonpt_src_summary!M15</f>
        <v>0</v>
      </c>
    </row>
    <row r="16" spans="1:12" x14ac:dyDescent="0.2">
      <c r="A16" s="31" t="s">
        <v>148</v>
      </c>
      <c r="B16" s="31" t="str">
        <f>Nonpt_src_summary!B16</f>
        <v>Non-tribal</v>
      </c>
      <c r="C16" s="31">
        <f>Nonpt_src_summary!E16</f>
        <v>8</v>
      </c>
      <c r="D16" s="31" t="str">
        <f>Nonpt_src_summary!F16</f>
        <v>8029</v>
      </c>
      <c r="E16" s="31" t="str">
        <f>Nonpt_src_summary!G16</f>
        <v>2310021100</v>
      </c>
      <c r="F16" s="31" t="str">
        <f>Nonpt_src_summary!H16</f>
        <v>Nonpoint Heaters</v>
      </c>
      <c r="G16" s="138">
        <f>Nonpt_src_summary!I16</f>
        <v>4.1580699999999998E-2</v>
      </c>
      <c r="H16" s="120">
        <f>Nonpt_src_summary!J16</f>
        <v>1.43784E-2</v>
      </c>
      <c r="I16" s="120">
        <f>Nonpt_src_summary!K16</f>
        <v>4.7525699999999997E-2</v>
      </c>
      <c r="J16" s="120">
        <f>Nonpt_src_summary!L16</f>
        <v>1.043530150789167E-9</v>
      </c>
      <c r="K16" s="121">
        <f>Nonpt_src_summary!M16</f>
        <v>2.43706E-3</v>
      </c>
    </row>
    <row r="17" spans="1:11" x14ac:dyDescent="0.2">
      <c r="A17" s="31" t="s">
        <v>148</v>
      </c>
      <c r="B17" s="31" t="str">
        <f>Nonpt_src_summary!B17</f>
        <v>Non-tribal</v>
      </c>
      <c r="C17" s="31">
        <f>Nonpt_src_summary!E17</f>
        <v>8</v>
      </c>
      <c r="D17" s="31" t="str">
        <f>Nonpt_src_summary!F17</f>
        <v>8045</v>
      </c>
      <c r="E17" s="31" t="str">
        <f>Nonpt_src_summary!G17</f>
        <v>2310021100</v>
      </c>
      <c r="F17" s="31" t="str">
        <f>Nonpt_src_summary!H17</f>
        <v>Nonpoint Heaters</v>
      </c>
      <c r="G17" s="138">
        <f>Nonpt_src_summary!I17</f>
        <v>74.66</v>
      </c>
      <c r="H17" s="120">
        <f>Nonpt_src_summary!J17</f>
        <v>25.8171</v>
      </c>
      <c r="I17" s="120">
        <f>Nonpt_src_summary!K17</f>
        <v>85.334500000000006</v>
      </c>
      <c r="J17" s="120">
        <f>Nonpt_src_summary!L17</f>
        <v>1.8737048933259713E-6</v>
      </c>
      <c r="K17" s="121">
        <f>Nonpt_src_summary!M17</f>
        <v>4.3758499999999998</v>
      </c>
    </row>
    <row r="18" spans="1:11" x14ac:dyDescent="0.2">
      <c r="A18" s="31" t="s">
        <v>148</v>
      </c>
      <c r="B18" s="31" t="str">
        <f>Nonpt_src_summary!B18</f>
        <v>Non-tribal</v>
      </c>
      <c r="C18" s="31">
        <f>Nonpt_src_summary!E18</f>
        <v>8</v>
      </c>
      <c r="D18" s="31" t="str">
        <f>Nonpt_src_summary!F18</f>
        <v>8051</v>
      </c>
      <c r="E18" s="31" t="str">
        <f>Nonpt_src_summary!G18</f>
        <v>2310021100</v>
      </c>
      <c r="F18" s="31" t="str">
        <f>Nonpt_src_summary!H18</f>
        <v>Nonpoint Heaters</v>
      </c>
      <c r="G18" s="138">
        <f>Nonpt_src_summary!I18</f>
        <v>5.8191300000000001E-2</v>
      </c>
      <c r="H18" s="120">
        <f>Nonpt_src_summary!J18</f>
        <v>2.0122299999999999E-2</v>
      </c>
      <c r="I18" s="120">
        <f>Nonpt_src_summary!K18</f>
        <v>6.6511200000000006E-2</v>
      </c>
      <c r="J18" s="120">
        <f>Nonpt_src_summary!L18</f>
        <v>1.4603981189257916E-9</v>
      </c>
      <c r="K18" s="121">
        <f>Nonpt_src_summary!M18</f>
        <v>3.4106100000000001E-3</v>
      </c>
    </row>
    <row r="19" spans="1:11" x14ac:dyDescent="0.2">
      <c r="A19" s="31" t="s">
        <v>148</v>
      </c>
      <c r="B19" s="31" t="str">
        <f>Nonpt_src_summary!B19</f>
        <v>Non-tribal</v>
      </c>
      <c r="C19" s="31">
        <f>Nonpt_src_summary!E19</f>
        <v>8</v>
      </c>
      <c r="D19" s="31" t="str">
        <f>Nonpt_src_summary!F19</f>
        <v>8077</v>
      </c>
      <c r="E19" s="31" t="str">
        <f>Nonpt_src_summary!G19</f>
        <v>2310021100</v>
      </c>
      <c r="F19" s="31" t="str">
        <f>Nonpt_src_summary!H19</f>
        <v>Nonpoint Heaters</v>
      </c>
      <c r="G19" s="138">
        <f>Nonpt_src_summary!I19</f>
        <v>2.3689800000000001</v>
      </c>
      <c r="H19" s="120">
        <f>Nonpt_src_summary!J19</f>
        <v>0.81918299999999999</v>
      </c>
      <c r="I19" s="120">
        <f>Nonpt_src_summary!K19</f>
        <v>2.7076799999999999</v>
      </c>
      <c r="J19" s="120">
        <f>Nonpt_src_summary!L19</f>
        <v>5.9453113021582634E-8</v>
      </c>
      <c r="K19" s="121">
        <f>Nonpt_src_summary!M19</f>
        <v>0.138847</v>
      </c>
    </row>
    <row r="20" spans="1:11" x14ac:dyDescent="0.2">
      <c r="A20" s="31" t="s">
        <v>148</v>
      </c>
      <c r="B20" s="31" t="str">
        <f>Nonpt_src_summary!B20</f>
        <v>Non-tribal</v>
      </c>
      <c r="C20" s="31">
        <f>Nonpt_src_summary!E20</f>
        <v>8</v>
      </c>
      <c r="D20" s="31" t="str">
        <f>Nonpt_src_summary!F20</f>
        <v>8029</v>
      </c>
      <c r="E20" s="31" t="str">
        <f>Nonpt_src_summary!G20</f>
        <v>2310000660</v>
      </c>
      <c r="F20" s="31" t="str">
        <f>Nonpt_src_summary!H20</f>
        <v>Completions</v>
      </c>
      <c r="G20" s="138">
        <f>Nonpt_src_summary!I20</f>
        <v>6.4875600000000002</v>
      </c>
      <c r="H20" s="120">
        <f>Nonpt_src_summary!J20</f>
        <v>0.45690599999999998</v>
      </c>
      <c r="I20" s="120">
        <f>Nonpt_src_summary!K20</f>
        <v>2.40537</v>
      </c>
      <c r="J20" s="120">
        <f>Nonpt_src_summary!L20</f>
        <v>0</v>
      </c>
      <c r="K20" s="121">
        <f>Nonpt_src_summary!M20</f>
        <v>0.32017000000000001</v>
      </c>
    </row>
    <row r="21" spans="1:11" x14ac:dyDescent="0.2">
      <c r="A21" s="31" t="s">
        <v>148</v>
      </c>
      <c r="B21" s="31" t="str">
        <f>Nonpt_src_summary!B21</f>
        <v>Non-tribal</v>
      </c>
      <c r="C21" s="31">
        <f>Nonpt_src_summary!E21</f>
        <v>8</v>
      </c>
      <c r="D21" s="31" t="str">
        <f>Nonpt_src_summary!F21</f>
        <v>8045</v>
      </c>
      <c r="E21" s="31" t="str">
        <f>Nonpt_src_summary!G21</f>
        <v>2310000660</v>
      </c>
      <c r="F21" s="31" t="str">
        <f>Nonpt_src_summary!H21</f>
        <v>Completions</v>
      </c>
      <c r="G21" s="138">
        <f>Nonpt_src_summary!I21</f>
        <v>1394.82</v>
      </c>
      <c r="H21" s="120">
        <f>Nonpt_src_summary!J21</f>
        <v>98.234700000000004</v>
      </c>
      <c r="I21" s="120">
        <f>Nonpt_src_summary!K21</f>
        <v>517.15499999999997</v>
      </c>
      <c r="J21" s="120">
        <f>Nonpt_src_summary!L21</f>
        <v>0</v>
      </c>
      <c r="K21" s="121">
        <f>Nonpt_src_summary!M21</f>
        <v>68.836500000000001</v>
      </c>
    </row>
    <row r="22" spans="1:11" x14ac:dyDescent="0.2">
      <c r="A22" s="31" t="s">
        <v>148</v>
      </c>
      <c r="B22" s="31" t="str">
        <f>Nonpt_src_summary!B22</f>
        <v>Non-tribal</v>
      </c>
      <c r="C22" s="31">
        <f>Nonpt_src_summary!E22</f>
        <v>8</v>
      </c>
      <c r="D22" s="31" t="str">
        <f>Nonpt_src_summary!F22</f>
        <v>8051</v>
      </c>
      <c r="E22" s="31" t="str">
        <f>Nonpt_src_summary!G22</f>
        <v>2310000660</v>
      </c>
      <c r="F22" s="31" t="str">
        <f>Nonpt_src_summary!H22</f>
        <v>Completions</v>
      </c>
      <c r="G22" s="138">
        <f>Nonpt_src_summary!I22</f>
        <v>6.4875600000000002</v>
      </c>
      <c r="H22" s="120">
        <f>Nonpt_src_summary!J22</f>
        <v>0.45690599999999998</v>
      </c>
      <c r="I22" s="120">
        <f>Nonpt_src_summary!K22</f>
        <v>2.40537</v>
      </c>
      <c r="J22" s="120">
        <f>Nonpt_src_summary!L22</f>
        <v>0</v>
      </c>
      <c r="K22" s="121">
        <f>Nonpt_src_summary!M22</f>
        <v>0.32017000000000001</v>
      </c>
    </row>
    <row r="23" spans="1:11" x14ac:dyDescent="0.2">
      <c r="A23" s="31" t="s">
        <v>148</v>
      </c>
      <c r="B23" s="31" t="str">
        <f>Nonpt_src_summary!B23</f>
        <v>Non-tribal</v>
      </c>
      <c r="C23" s="31">
        <f>Nonpt_src_summary!E23</f>
        <v>8</v>
      </c>
      <c r="D23" s="31" t="str">
        <f>Nonpt_src_summary!F23</f>
        <v>8077</v>
      </c>
      <c r="E23" s="31" t="str">
        <f>Nonpt_src_summary!G23</f>
        <v>2310000660</v>
      </c>
      <c r="F23" s="31" t="str">
        <f>Nonpt_src_summary!H23</f>
        <v>Completions</v>
      </c>
      <c r="G23" s="138">
        <f>Nonpt_src_summary!I23</f>
        <v>51.900500000000001</v>
      </c>
      <c r="H23" s="120">
        <f>Nonpt_src_summary!J23</f>
        <v>3.6552500000000001</v>
      </c>
      <c r="I23" s="120">
        <f>Nonpt_src_summary!K23</f>
        <v>19.242999999999999</v>
      </c>
      <c r="J23" s="120">
        <f>Nonpt_src_summary!L23</f>
        <v>0</v>
      </c>
      <c r="K23" s="121">
        <f>Nonpt_src_summary!M23</f>
        <v>2.5613600000000001</v>
      </c>
    </row>
    <row r="24" spans="1:11" x14ac:dyDescent="0.2">
      <c r="A24" s="31" t="s">
        <v>148</v>
      </c>
      <c r="B24" s="31" t="str">
        <f>Nonpt_src_summary!B24</f>
        <v>Non-tribal</v>
      </c>
      <c r="C24" s="31">
        <f>Nonpt_src_summary!E24</f>
        <v>8</v>
      </c>
      <c r="D24" s="31" t="str">
        <f>Nonpt_src_summary!F24</f>
        <v>8103</v>
      </c>
      <c r="E24" s="31" t="str">
        <f>Nonpt_src_summary!G24</f>
        <v>2310000660</v>
      </c>
      <c r="F24" s="31" t="str">
        <f>Nonpt_src_summary!H24</f>
        <v>Completions</v>
      </c>
      <c r="G24" s="138">
        <f>Nonpt_src_summary!I24</f>
        <v>437.91</v>
      </c>
      <c r="H24" s="120">
        <f>Nonpt_src_summary!J24</f>
        <v>30.841100000000001</v>
      </c>
      <c r="I24" s="120">
        <f>Nonpt_src_summary!K24</f>
        <v>162.36199999999999</v>
      </c>
      <c r="J24" s="120">
        <f>Nonpt_src_summary!L24</f>
        <v>0</v>
      </c>
      <c r="K24" s="121">
        <f>Nonpt_src_summary!M24</f>
        <v>21.611499999999999</v>
      </c>
    </row>
    <row r="25" spans="1:11" x14ac:dyDescent="0.2">
      <c r="A25" s="31" t="s">
        <v>148</v>
      </c>
      <c r="B25" s="31" t="str">
        <f>Nonpt_src_summary!B25</f>
        <v>Non-tribal</v>
      </c>
      <c r="C25" s="31">
        <f>Nonpt_src_summary!E25</f>
        <v>8</v>
      </c>
      <c r="D25" s="31" t="str">
        <f>Nonpt_src_summary!F25</f>
        <v>8029</v>
      </c>
      <c r="E25" s="31" t="str">
        <f>Nonpt_src_summary!G25</f>
        <v>2310021603</v>
      </c>
      <c r="F25" s="31" t="str">
        <f>Nonpt_src_summary!H25</f>
        <v>Blowdowns</v>
      </c>
      <c r="G25" s="138">
        <f>Nonpt_src_summary!I25</f>
        <v>0</v>
      </c>
      <c r="H25" s="120">
        <f>Nonpt_src_summary!J25</f>
        <v>3.0361900000000001E-2</v>
      </c>
      <c r="I25" s="120">
        <f>Nonpt_src_summary!K25</f>
        <v>0</v>
      </c>
      <c r="J25" s="120">
        <f>Nonpt_src_summary!L25</f>
        <v>0</v>
      </c>
      <c r="K25" s="121">
        <f>Nonpt_src_summary!M25</f>
        <v>0</v>
      </c>
    </row>
    <row r="26" spans="1:11" x14ac:dyDescent="0.2">
      <c r="A26" s="31" t="s">
        <v>148</v>
      </c>
      <c r="B26" s="31" t="str">
        <f>Nonpt_src_summary!B26</f>
        <v>Non-tribal</v>
      </c>
      <c r="C26" s="31">
        <f>Nonpt_src_summary!E26</f>
        <v>8</v>
      </c>
      <c r="D26" s="31" t="str">
        <f>Nonpt_src_summary!F26</f>
        <v>8045</v>
      </c>
      <c r="E26" s="31" t="str">
        <f>Nonpt_src_summary!G26</f>
        <v>2310021603</v>
      </c>
      <c r="F26" s="31" t="str">
        <f>Nonpt_src_summary!H26</f>
        <v>Blowdowns</v>
      </c>
      <c r="G26" s="138">
        <f>Nonpt_src_summary!I26</f>
        <v>0</v>
      </c>
      <c r="H26" s="120">
        <f>Nonpt_src_summary!J26</f>
        <v>54.516100000000002</v>
      </c>
      <c r="I26" s="120">
        <f>Nonpt_src_summary!K26</f>
        <v>0</v>
      </c>
      <c r="J26" s="120">
        <f>Nonpt_src_summary!L26</f>
        <v>0</v>
      </c>
      <c r="K26" s="121">
        <f>Nonpt_src_summary!M26</f>
        <v>0</v>
      </c>
    </row>
    <row r="27" spans="1:11" x14ac:dyDescent="0.2">
      <c r="A27" s="31" t="s">
        <v>148</v>
      </c>
      <c r="B27" s="31" t="str">
        <f>Nonpt_src_summary!B27</f>
        <v>Non-tribal</v>
      </c>
      <c r="C27" s="31">
        <f>Nonpt_src_summary!E27</f>
        <v>8</v>
      </c>
      <c r="D27" s="31" t="str">
        <f>Nonpt_src_summary!F27</f>
        <v>8051</v>
      </c>
      <c r="E27" s="31" t="str">
        <f>Nonpt_src_summary!G27</f>
        <v>2310021603</v>
      </c>
      <c r="F27" s="31" t="str">
        <f>Nonpt_src_summary!H27</f>
        <v>Blowdowns</v>
      </c>
      <c r="G27" s="138">
        <f>Nonpt_src_summary!I27</f>
        <v>0</v>
      </c>
      <c r="H27" s="120">
        <f>Nonpt_src_summary!J27</f>
        <v>4.2490800000000002E-2</v>
      </c>
      <c r="I27" s="120">
        <f>Nonpt_src_summary!K27</f>
        <v>0</v>
      </c>
      <c r="J27" s="120">
        <f>Nonpt_src_summary!L27</f>
        <v>0</v>
      </c>
      <c r="K27" s="121">
        <f>Nonpt_src_summary!M27</f>
        <v>0</v>
      </c>
    </row>
    <row r="28" spans="1:11" x14ac:dyDescent="0.2">
      <c r="A28" s="31" t="s">
        <v>148</v>
      </c>
      <c r="B28" s="31" t="str">
        <f>Nonpt_src_summary!B28</f>
        <v>Non-tribal</v>
      </c>
      <c r="C28" s="31">
        <f>Nonpt_src_summary!E28</f>
        <v>8</v>
      </c>
      <c r="D28" s="31" t="str">
        <f>Nonpt_src_summary!F28</f>
        <v>8077</v>
      </c>
      <c r="E28" s="31" t="str">
        <f>Nonpt_src_summary!G28</f>
        <v>2310021603</v>
      </c>
      <c r="F28" s="31" t="str">
        <f>Nonpt_src_summary!H28</f>
        <v>Blowdowns</v>
      </c>
      <c r="G28" s="138">
        <f>Nonpt_src_summary!I28</f>
        <v>0</v>
      </c>
      <c r="H28" s="120">
        <f>Nonpt_src_summary!J28</f>
        <v>1.7298100000000001</v>
      </c>
      <c r="I28" s="120">
        <f>Nonpt_src_summary!K28</f>
        <v>0</v>
      </c>
      <c r="J28" s="120">
        <f>Nonpt_src_summary!L28</f>
        <v>0</v>
      </c>
      <c r="K28" s="121">
        <f>Nonpt_src_summary!M28</f>
        <v>0</v>
      </c>
    </row>
    <row r="29" spans="1:11" x14ac:dyDescent="0.2">
      <c r="A29" s="31" t="s">
        <v>148</v>
      </c>
      <c r="B29" s="31" t="str">
        <f>Nonpt_src_summary!B29</f>
        <v>Non-tribal</v>
      </c>
      <c r="C29" s="31">
        <f>Nonpt_src_summary!E29</f>
        <v>8</v>
      </c>
      <c r="D29" s="31" t="str">
        <f>Nonpt_src_summary!F29</f>
        <v>8029</v>
      </c>
      <c r="E29" s="31" t="str">
        <f>Nonpt_src_summary!G29</f>
        <v>2310021300</v>
      </c>
      <c r="F29" s="31" t="str">
        <f>Nonpt_src_summary!H29</f>
        <v>Pneumatic Devices</v>
      </c>
      <c r="G29" s="138">
        <f>Nonpt_src_summary!I29</f>
        <v>0</v>
      </c>
      <c r="H29" s="120">
        <f>Nonpt_src_summary!J29</f>
        <v>0.173847</v>
      </c>
      <c r="I29" s="120">
        <f>Nonpt_src_summary!K29</f>
        <v>0</v>
      </c>
      <c r="J29" s="120">
        <f>Nonpt_src_summary!L29</f>
        <v>0</v>
      </c>
      <c r="K29" s="121">
        <f>Nonpt_src_summary!M29</f>
        <v>0</v>
      </c>
    </row>
    <row r="30" spans="1:11" x14ac:dyDescent="0.2">
      <c r="A30" s="31" t="s">
        <v>148</v>
      </c>
      <c r="B30" s="31" t="str">
        <f>Nonpt_src_summary!B30</f>
        <v>Non-tribal</v>
      </c>
      <c r="C30" s="31">
        <f>Nonpt_src_summary!E30</f>
        <v>8</v>
      </c>
      <c r="D30" s="31" t="str">
        <f>Nonpt_src_summary!F30</f>
        <v>8029</v>
      </c>
      <c r="E30" s="31" t="str">
        <f>Nonpt_src_summary!G30</f>
        <v>2310021310</v>
      </c>
      <c r="F30" s="31" t="str">
        <f>Nonpt_src_summary!H30</f>
        <v>Pneumatic Pumps</v>
      </c>
      <c r="G30" s="138">
        <f>Nonpt_src_summary!I30</f>
        <v>0</v>
      </c>
      <c r="H30" s="120">
        <f>Nonpt_src_summary!J30</f>
        <v>1.8259299999999999E-3</v>
      </c>
      <c r="I30" s="120">
        <f>Nonpt_src_summary!K30</f>
        <v>0</v>
      </c>
      <c r="J30" s="120">
        <f>Nonpt_src_summary!L30</f>
        <v>0</v>
      </c>
      <c r="K30" s="121">
        <f>Nonpt_src_summary!M30</f>
        <v>0</v>
      </c>
    </row>
    <row r="31" spans="1:11" x14ac:dyDescent="0.2">
      <c r="A31" s="31" t="s">
        <v>148</v>
      </c>
      <c r="B31" s="31" t="str">
        <f>Nonpt_src_summary!B31</f>
        <v>Non-tribal</v>
      </c>
      <c r="C31" s="31">
        <f>Nonpt_src_summary!E31</f>
        <v>8</v>
      </c>
      <c r="D31" s="31" t="str">
        <f>Nonpt_src_summary!F31</f>
        <v>8045</v>
      </c>
      <c r="E31" s="31" t="str">
        <f>Nonpt_src_summary!G31</f>
        <v>2310021300</v>
      </c>
      <c r="F31" s="31" t="str">
        <f>Nonpt_src_summary!H31</f>
        <v>Pneumatic Devices</v>
      </c>
      <c r="G31" s="138">
        <f>Nonpt_src_summary!I31</f>
        <v>0</v>
      </c>
      <c r="H31" s="120">
        <f>Nonpt_src_summary!J31</f>
        <v>312.14999999999998</v>
      </c>
      <c r="I31" s="120">
        <f>Nonpt_src_summary!K31</f>
        <v>0</v>
      </c>
      <c r="J31" s="120">
        <f>Nonpt_src_summary!L31</f>
        <v>0</v>
      </c>
      <c r="K31" s="121">
        <f>Nonpt_src_summary!M31</f>
        <v>0</v>
      </c>
    </row>
    <row r="32" spans="1:11" x14ac:dyDescent="0.2">
      <c r="A32" s="31" t="s">
        <v>148</v>
      </c>
      <c r="B32" s="31" t="str">
        <f>Nonpt_src_summary!B32</f>
        <v>Non-tribal</v>
      </c>
      <c r="C32" s="31">
        <f>Nonpt_src_summary!E32</f>
        <v>8</v>
      </c>
      <c r="D32" s="31" t="str">
        <f>Nonpt_src_summary!F32</f>
        <v>8045</v>
      </c>
      <c r="E32" s="31" t="str">
        <f>Nonpt_src_summary!G32</f>
        <v>2310021310</v>
      </c>
      <c r="F32" s="31" t="str">
        <f>Nonpt_src_summary!H32</f>
        <v>Pneumatic Pumps</v>
      </c>
      <c r="G32" s="138">
        <f>Nonpt_src_summary!I32</f>
        <v>0</v>
      </c>
      <c r="H32" s="120">
        <f>Nonpt_src_summary!J32</f>
        <v>3.2785299999999999</v>
      </c>
      <c r="I32" s="120">
        <f>Nonpt_src_summary!K32</f>
        <v>0</v>
      </c>
      <c r="J32" s="120">
        <f>Nonpt_src_summary!L32</f>
        <v>0</v>
      </c>
      <c r="K32" s="121">
        <f>Nonpt_src_summary!M32</f>
        <v>0</v>
      </c>
    </row>
    <row r="33" spans="1:11" x14ac:dyDescent="0.2">
      <c r="A33" s="31" t="s">
        <v>148</v>
      </c>
      <c r="B33" s="31" t="str">
        <f>Nonpt_src_summary!B33</f>
        <v>Non-tribal</v>
      </c>
      <c r="C33" s="31">
        <f>Nonpt_src_summary!E33</f>
        <v>8</v>
      </c>
      <c r="D33" s="31" t="str">
        <f>Nonpt_src_summary!F33</f>
        <v>8051</v>
      </c>
      <c r="E33" s="31" t="str">
        <f>Nonpt_src_summary!G33</f>
        <v>2310021300</v>
      </c>
      <c r="F33" s="31" t="str">
        <f>Nonpt_src_summary!H33</f>
        <v>Pneumatic Devices</v>
      </c>
      <c r="G33" s="138">
        <f>Nonpt_src_summary!I33</f>
        <v>0</v>
      </c>
      <c r="H33" s="120">
        <f>Nonpt_src_summary!J33</f>
        <v>0.24329500000000001</v>
      </c>
      <c r="I33" s="120">
        <f>Nonpt_src_summary!K33</f>
        <v>0</v>
      </c>
      <c r="J33" s="120">
        <f>Nonpt_src_summary!L33</f>
        <v>0</v>
      </c>
      <c r="K33" s="121">
        <f>Nonpt_src_summary!M33</f>
        <v>0</v>
      </c>
    </row>
    <row r="34" spans="1:11" x14ac:dyDescent="0.2">
      <c r="A34" s="31" t="s">
        <v>148</v>
      </c>
      <c r="B34" s="31" t="str">
        <f>Nonpt_src_summary!B34</f>
        <v>Non-tribal</v>
      </c>
      <c r="C34" s="31">
        <f>Nonpt_src_summary!E34</f>
        <v>8</v>
      </c>
      <c r="D34" s="31" t="str">
        <f>Nonpt_src_summary!F34</f>
        <v>8051</v>
      </c>
      <c r="E34" s="31" t="str">
        <f>Nonpt_src_summary!G34</f>
        <v>2310021310</v>
      </c>
      <c r="F34" s="31" t="str">
        <f>Nonpt_src_summary!H34</f>
        <v>Pneumatic Pumps</v>
      </c>
      <c r="G34" s="138">
        <f>Nonpt_src_summary!I34</f>
        <v>0</v>
      </c>
      <c r="H34" s="120">
        <f>Nonpt_src_summary!J34</f>
        <v>2.5553500000000001E-3</v>
      </c>
      <c r="I34" s="120">
        <f>Nonpt_src_summary!K34</f>
        <v>0</v>
      </c>
      <c r="J34" s="120">
        <f>Nonpt_src_summary!L34</f>
        <v>0</v>
      </c>
      <c r="K34" s="121">
        <f>Nonpt_src_summary!M34</f>
        <v>0</v>
      </c>
    </row>
    <row r="35" spans="1:11" x14ac:dyDescent="0.2">
      <c r="A35" s="31" t="s">
        <v>148</v>
      </c>
      <c r="B35" s="31" t="str">
        <f>Nonpt_src_summary!B35</f>
        <v>Non-tribal</v>
      </c>
      <c r="C35" s="31">
        <f>Nonpt_src_summary!E35</f>
        <v>8</v>
      </c>
      <c r="D35" s="31" t="str">
        <f>Nonpt_src_summary!F35</f>
        <v>8077</v>
      </c>
      <c r="E35" s="31" t="str">
        <f>Nonpt_src_summary!G35</f>
        <v>2310021300</v>
      </c>
      <c r="F35" s="31" t="str">
        <f>Nonpt_src_summary!H35</f>
        <v>Pneumatic Devices</v>
      </c>
      <c r="G35" s="138">
        <f>Nonpt_src_summary!I35</f>
        <v>0</v>
      </c>
      <c r="H35" s="120">
        <f>Nonpt_src_summary!J35</f>
        <v>9.9045900000000007</v>
      </c>
      <c r="I35" s="120">
        <f>Nonpt_src_summary!K35</f>
        <v>0</v>
      </c>
      <c r="J35" s="120">
        <f>Nonpt_src_summary!L35</f>
        <v>0</v>
      </c>
      <c r="K35" s="121">
        <f>Nonpt_src_summary!M35</f>
        <v>0</v>
      </c>
    </row>
    <row r="36" spans="1:11" x14ac:dyDescent="0.2">
      <c r="A36" s="31" t="s">
        <v>148</v>
      </c>
      <c r="B36" s="31" t="str">
        <f>Nonpt_src_summary!B36</f>
        <v>Non-tribal</v>
      </c>
      <c r="C36" s="31">
        <f>Nonpt_src_summary!E36</f>
        <v>8</v>
      </c>
      <c r="D36" s="31" t="str">
        <f>Nonpt_src_summary!F36</f>
        <v>8077</v>
      </c>
      <c r="E36" s="31" t="str">
        <f>Nonpt_src_summary!G36</f>
        <v>2310021310</v>
      </c>
      <c r="F36" s="31" t="str">
        <f>Nonpt_src_summary!H36</f>
        <v>Pneumatic Pumps</v>
      </c>
      <c r="G36" s="138">
        <f>Nonpt_src_summary!I36</f>
        <v>0</v>
      </c>
      <c r="H36" s="120">
        <f>Nonpt_src_summary!J36</f>
        <v>0.104029</v>
      </c>
      <c r="I36" s="120">
        <f>Nonpt_src_summary!K36</f>
        <v>0</v>
      </c>
      <c r="J36" s="120">
        <f>Nonpt_src_summary!L36</f>
        <v>0</v>
      </c>
      <c r="K36" s="121">
        <f>Nonpt_src_summary!M36</f>
        <v>0</v>
      </c>
    </row>
    <row r="37" spans="1:11" x14ac:dyDescent="0.2">
      <c r="A37" s="31" t="s">
        <v>148</v>
      </c>
      <c r="B37" s="31" t="str">
        <f>Nonpt_src_summary!B37</f>
        <v>Non-tribal</v>
      </c>
      <c r="C37" s="31">
        <f>Nonpt_src_summary!E37</f>
        <v>8</v>
      </c>
      <c r="D37" s="31" t="str">
        <f>Nonpt_src_summary!F37</f>
        <v>8029</v>
      </c>
      <c r="E37" s="31" t="str">
        <f>Nonpt_src_summary!G37</f>
        <v>2310000550</v>
      </c>
      <c r="F37" s="31" t="str">
        <f>Nonpt_src_summary!H37</f>
        <v xml:space="preserve">Produced water </v>
      </c>
      <c r="G37" s="138">
        <f>Nonpt_src_summary!I37</f>
        <v>1.2326000000000001E-4</v>
      </c>
      <c r="H37" s="120">
        <f>Nonpt_src_summary!J37</f>
        <v>2.92427E-2</v>
      </c>
      <c r="I37" s="120">
        <f>Nonpt_src_summary!K37</f>
        <v>8.3961699999999997E-3</v>
      </c>
      <c r="J37" s="120">
        <f>Nonpt_src_summary!L37</f>
        <v>0</v>
      </c>
      <c r="K37" s="121">
        <f>Nonpt_src_summary!M37</f>
        <v>4.9982400000000001E-6</v>
      </c>
    </row>
    <row r="38" spans="1:11" x14ac:dyDescent="0.2">
      <c r="A38" s="31" t="s">
        <v>148</v>
      </c>
      <c r="B38" s="31" t="str">
        <f>Nonpt_src_summary!B38</f>
        <v>Non-tribal</v>
      </c>
      <c r="C38" s="31">
        <f>Nonpt_src_summary!E38</f>
        <v>8</v>
      </c>
      <c r="D38" s="31" t="str">
        <f>Nonpt_src_summary!F38</f>
        <v>8045</v>
      </c>
      <c r="E38" s="31" t="str">
        <f>Nonpt_src_summary!G38</f>
        <v>2310000550</v>
      </c>
      <c r="F38" s="31" t="str">
        <f>Nonpt_src_summary!H38</f>
        <v xml:space="preserve">Produced water </v>
      </c>
      <c r="G38" s="138">
        <f>Nonpt_src_summary!I38</f>
        <v>0.22131899999999999</v>
      </c>
      <c r="H38" s="120">
        <f>Nonpt_src_summary!J38</f>
        <v>52.506500000000003</v>
      </c>
      <c r="I38" s="120">
        <f>Nonpt_src_summary!K38</f>
        <v>15.075699999999999</v>
      </c>
      <c r="J38" s="120">
        <f>Nonpt_src_summary!L38</f>
        <v>0</v>
      </c>
      <c r="K38" s="121">
        <f>Nonpt_src_summary!M38</f>
        <v>8.9745599999999995E-3</v>
      </c>
    </row>
    <row r="39" spans="1:11" x14ac:dyDescent="0.2">
      <c r="A39" s="31" t="s">
        <v>148</v>
      </c>
      <c r="B39" s="31" t="str">
        <f>Nonpt_src_summary!B39</f>
        <v>Non-tribal</v>
      </c>
      <c r="C39" s="31">
        <f>Nonpt_src_summary!E39</f>
        <v>8</v>
      </c>
      <c r="D39" s="31" t="str">
        <f>Nonpt_src_summary!F39</f>
        <v>8051</v>
      </c>
      <c r="E39" s="31" t="str">
        <f>Nonpt_src_summary!G39</f>
        <v>2310000550</v>
      </c>
      <c r="F39" s="31" t="str">
        <f>Nonpt_src_summary!H39</f>
        <v xml:space="preserve">Produced water </v>
      </c>
      <c r="G39" s="138">
        <f>Nonpt_src_summary!I39</f>
        <v>1.7249999999999999E-4</v>
      </c>
      <c r="H39" s="120">
        <f>Nonpt_src_summary!J39</f>
        <v>4.0924500000000003E-2</v>
      </c>
      <c r="I39" s="120">
        <f>Nonpt_src_summary!K39</f>
        <v>1.17503E-2</v>
      </c>
      <c r="J39" s="120">
        <f>Nonpt_src_summary!L39</f>
        <v>0</v>
      </c>
      <c r="K39" s="121">
        <f>Nonpt_src_summary!M39</f>
        <v>6.9949300000000001E-6</v>
      </c>
    </row>
    <row r="40" spans="1:11" x14ac:dyDescent="0.2">
      <c r="A40" s="31" t="s">
        <v>148</v>
      </c>
      <c r="B40" s="31" t="str">
        <f>Nonpt_src_summary!B40</f>
        <v>Non-tribal</v>
      </c>
      <c r="C40" s="31">
        <f>Nonpt_src_summary!E40</f>
        <v>8</v>
      </c>
      <c r="D40" s="31" t="str">
        <f>Nonpt_src_summary!F40</f>
        <v>8077</v>
      </c>
      <c r="E40" s="31" t="str">
        <f>Nonpt_src_summary!G40</f>
        <v>2310000550</v>
      </c>
      <c r="F40" s="31" t="str">
        <f>Nonpt_src_summary!H40</f>
        <v xml:space="preserve">Produced water </v>
      </c>
      <c r="G40" s="138">
        <f>Nonpt_src_summary!I40</f>
        <v>7.0225000000000001E-3</v>
      </c>
      <c r="H40" s="120">
        <f>Nonpt_src_summary!J40</f>
        <v>1.66604</v>
      </c>
      <c r="I40" s="120">
        <f>Nonpt_src_summary!K40</f>
        <v>0.47835499999999997</v>
      </c>
      <c r="J40" s="120">
        <f>Nonpt_src_summary!L40</f>
        <v>0</v>
      </c>
      <c r="K40" s="121">
        <f>Nonpt_src_summary!M40</f>
        <v>2.8476499999999997E-4</v>
      </c>
    </row>
    <row r="41" spans="1:11" x14ac:dyDescent="0.2">
      <c r="A41" s="31" t="s">
        <v>148</v>
      </c>
      <c r="B41" s="31" t="str">
        <f>Nonpt_src_summary!B41</f>
        <v>Non-tribal</v>
      </c>
      <c r="C41" s="31">
        <f>Nonpt_src_summary!E41</f>
        <v>8</v>
      </c>
      <c r="D41" s="31" t="str">
        <f>Nonpt_src_summary!F41</f>
        <v>8029</v>
      </c>
      <c r="E41" s="31" t="str">
        <f>Nonpt_src_summary!G41</f>
        <v>2310021601</v>
      </c>
      <c r="F41" s="31" t="str">
        <f>Nonpt_src_summary!H41</f>
        <v>Completions</v>
      </c>
      <c r="G41" s="138">
        <f>Nonpt_src_summary!I41</f>
        <v>2.0197E-2</v>
      </c>
      <c r="H41" s="120">
        <f>Nonpt_src_summary!J41</f>
        <v>0.230882</v>
      </c>
      <c r="I41" s="120">
        <f>Nonpt_src_summary!K41</f>
        <v>0.10989599999999999</v>
      </c>
      <c r="J41" s="120">
        <f>Nonpt_src_summary!L41</f>
        <v>0.17654540078322606</v>
      </c>
      <c r="K41" s="121">
        <f>Nonpt_src_summary!M41</f>
        <v>9.9675099999999993E-4</v>
      </c>
    </row>
    <row r="42" spans="1:11" x14ac:dyDescent="0.2">
      <c r="A42" s="31" t="s">
        <v>148</v>
      </c>
      <c r="B42" s="31" t="str">
        <f>Nonpt_src_summary!B42</f>
        <v>Non-tribal</v>
      </c>
      <c r="C42" s="31">
        <f>Nonpt_src_summary!E42</f>
        <v>8</v>
      </c>
      <c r="D42" s="31" t="str">
        <f>Nonpt_src_summary!F42</f>
        <v>8045</v>
      </c>
      <c r="E42" s="31" t="str">
        <f>Nonpt_src_summary!G42</f>
        <v>2310021601</v>
      </c>
      <c r="F42" s="31" t="str">
        <f>Nonpt_src_summary!H42</f>
        <v>Completions</v>
      </c>
      <c r="G42" s="138">
        <f>Nonpt_src_summary!I42</f>
        <v>4.3423600000000002</v>
      </c>
      <c r="H42" s="120">
        <f>Nonpt_src_summary!J42</f>
        <v>49.639600000000002</v>
      </c>
      <c r="I42" s="120">
        <f>Nonpt_src_summary!K42</f>
        <v>23.627500000000001</v>
      </c>
      <c r="J42" s="120">
        <f>Nonpt_src_summary!L42</f>
        <v>37.957304874241203</v>
      </c>
      <c r="K42" s="121">
        <f>Nonpt_src_summary!M42</f>
        <v>0.21430099999999999</v>
      </c>
    </row>
    <row r="43" spans="1:11" x14ac:dyDescent="0.2">
      <c r="A43" s="31" t="s">
        <v>148</v>
      </c>
      <c r="B43" s="31" t="str">
        <f>Nonpt_src_summary!B43</f>
        <v>Non-tribal</v>
      </c>
      <c r="C43" s="31">
        <f>Nonpt_src_summary!E43</f>
        <v>8</v>
      </c>
      <c r="D43" s="31" t="str">
        <f>Nonpt_src_summary!F43</f>
        <v>8051</v>
      </c>
      <c r="E43" s="31" t="str">
        <f>Nonpt_src_summary!G43</f>
        <v>2310021601</v>
      </c>
      <c r="F43" s="31" t="str">
        <f>Nonpt_src_summary!H43</f>
        <v>Completions</v>
      </c>
      <c r="G43" s="138">
        <f>Nonpt_src_summary!I43</f>
        <v>2.0197E-2</v>
      </c>
      <c r="H43" s="120">
        <f>Nonpt_src_summary!J43</f>
        <v>0.230882</v>
      </c>
      <c r="I43" s="120">
        <f>Nonpt_src_summary!K43</f>
        <v>0.10989599999999999</v>
      </c>
      <c r="J43" s="120">
        <f>Nonpt_src_summary!L43</f>
        <v>0.17654540078322606</v>
      </c>
      <c r="K43" s="121">
        <f>Nonpt_src_summary!M43</f>
        <v>9.9675099999999993E-4</v>
      </c>
    </row>
    <row r="44" spans="1:11" x14ac:dyDescent="0.2">
      <c r="A44" s="31" t="s">
        <v>148</v>
      </c>
      <c r="B44" s="31" t="str">
        <f>Nonpt_src_summary!B44</f>
        <v>Non-tribal</v>
      </c>
      <c r="C44" s="31">
        <f>Nonpt_src_summary!E44</f>
        <v>8</v>
      </c>
      <c r="D44" s="31" t="str">
        <f>Nonpt_src_summary!F44</f>
        <v>8077</v>
      </c>
      <c r="E44" s="31" t="str">
        <f>Nonpt_src_summary!G44</f>
        <v>2310021601</v>
      </c>
      <c r="F44" s="31" t="str">
        <f>Nonpt_src_summary!H44</f>
        <v>Completions</v>
      </c>
      <c r="G44" s="138">
        <f>Nonpt_src_summary!I44</f>
        <v>0.161576</v>
      </c>
      <c r="H44" s="120">
        <f>Nonpt_src_summary!J44</f>
        <v>1.8470500000000001</v>
      </c>
      <c r="I44" s="120">
        <f>Nonpt_src_summary!K44</f>
        <v>0.87916399999999995</v>
      </c>
      <c r="J44" s="120">
        <f>Nonpt_src_summary!L44</f>
        <v>1.4123632062658085</v>
      </c>
      <c r="K44" s="121">
        <f>Nonpt_src_summary!M44</f>
        <v>7.9740100000000001E-3</v>
      </c>
    </row>
    <row r="45" spans="1:11" x14ac:dyDescent="0.2">
      <c r="A45" s="31" t="s">
        <v>148</v>
      </c>
      <c r="B45" s="31" t="str">
        <f>Nonpt_src_summary!B45</f>
        <v>Non-tribal</v>
      </c>
      <c r="C45" s="31">
        <f>Nonpt_src_summary!E45</f>
        <v>8</v>
      </c>
      <c r="D45" s="31" t="str">
        <f>Nonpt_src_summary!F45</f>
        <v>8103</v>
      </c>
      <c r="E45" s="31" t="str">
        <f>Nonpt_src_summary!G45</f>
        <v>2310021601</v>
      </c>
      <c r="F45" s="31" t="str">
        <f>Nonpt_src_summary!H45</f>
        <v>Completions</v>
      </c>
      <c r="G45" s="138">
        <f>Nonpt_src_summary!I45</f>
        <v>1.3633</v>
      </c>
      <c r="H45" s="120">
        <f>Nonpt_src_summary!J45</f>
        <v>15.5845</v>
      </c>
      <c r="I45" s="120">
        <f>Nonpt_src_summary!K45</f>
        <v>7.4179500000000003</v>
      </c>
      <c r="J45" s="120">
        <f>Nonpt_src_summary!L45</f>
        <v>11.916836405791559</v>
      </c>
      <c r="K45" s="121">
        <f>Nonpt_src_summary!M45</f>
        <v>6.7280699999999999E-2</v>
      </c>
    </row>
    <row r="46" spans="1:11" x14ac:dyDescent="0.2">
      <c r="A46" s="31" t="s">
        <v>148</v>
      </c>
      <c r="B46" s="31" t="str">
        <f>Nonpt_src_summary!B46</f>
        <v>Non-tribal</v>
      </c>
      <c r="C46" s="31">
        <f>Nonpt_src_summary!E46</f>
        <v>8</v>
      </c>
      <c r="D46" s="31" t="str">
        <f>Nonpt_src_summary!F46</f>
        <v>8029</v>
      </c>
      <c r="E46" s="31" t="str">
        <f>Nonpt_src_summary!G46</f>
        <v>2310021700</v>
      </c>
      <c r="F46" s="31" t="str">
        <f>Nonpt_src_summary!H46</f>
        <v>Well-head Engines</v>
      </c>
      <c r="G46" s="138">
        <f>Nonpt_src_summary!I46</f>
        <v>5.2522700000000002</v>
      </c>
      <c r="H46" s="120">
        <f>Nonpt_src_summary!J46</f>
        <v>0.97900799999999999</v>
      </c>
      <c r="I46" s="120">
        <f>Nonpt_src_summary!K46</f>
        <v>6.4628399999999999</v>
      </c>
      <c r="J46" s="120">
        <f>Nonpt_src_summary!L46</f>
        <v>3.355448759868877E-3</v>
      </c>
      <c r="K46" s="121">
        <f>Nonpt_src_summary!M46</f>
        <v>0.25920700000000002</v>
      </c>
    </row>
    <row r="47" spans="1:11" x14ac:dyDescent="0.2">
      <c r="A47" s="31" t="s">
        <v>148</v>
      </c>
      <c r="B47" s="31" t="str">
        <f>Nonpt_src_summary!B47</f>
        <v>Non-tribal</v>
      </c>
      <c r="C47" s="31">
        <f>Nonpt_src_summary!E47</f>
        <v>8</v>
      </c>
      <c r="D47" s="31" t="str">
        <f>Nonpt_src_summary!F47</f>
        <v>8045</v>
      </c>
      <c r="E47" s="31" t="str">
        <f>Nonpt_src_summary!G47</f>
        <v>2310021700</v>
      </c>
      <c r="F47" s="31" t="str">
        <f>Nonpt_src_summary!H47</f>
        <v>Well-head Engines</v>
      </c>
      <c r="G47" s="138">
        <f>Nonpt_src_summary!I47</f>
        <v>1129.24</v>
      </c>
      <c r="H47" s="120">
        <f>Nonpt_src_summary!J47</f>
        <v>210.48699999999999</v>
      </c>
      <c r="I47" s="120">
        <f>Nonpt_src_summary!K47</f>
        <v>1389.51</v>
      </c>
      <c r="J47" s="120">
        <f>Nonpt_src_summary!L47</f>
        <v>0.72142272914270034</v>
      </c>
      <c r="K47" s="121">
        <f>Nonpt_src_summary!M47</f>
        <v>55.729399999999998</v>
      </c>
    </row>
    <row r="48" spans="1:11" x14ac:dyDescent="0.2">
      <c r="A48" s="31" t="s">
        <v>148</v>
      </c>
      <c r="B48" s="31" t="str">
        <f>Nonpt_src_summary!B48</f>
        <v>Non-tribal</v>
      </c>
      <c r="C48" s="31">
        <f>Nonpt_src_summary!E48</f>
        <v>8</v>
      </c>
      <c r="D48" s="31" t="str">
        <f>Nonpt_src_summary!F48</f>
        <v>8051</v>
      </c>
      <c r="E48" s="31" t="str">
        <f>Nonpt_src_summary!G48</f>
        <v>2310021700</v>
      </c>
      <c r="F48" s="31" t="str">
        <f>Nonpt_src_summary!H48</f>
        <v>Well-head Engines</v>
      </c>
      <c r="G48" s="138">
        <f>Nonpt_src_summary!I48</f>
        <v>5.2522700000000002</v>
      </c>
      <c r="H48" s="120">
        <f>Nonpt_src_summary!J48</f>
        <v>0.97900799999999999</v>
      </c>
      <c r="I48" s="120">
        <f>Nonpt_src_summary!K48</f>
        <v>6.4628399999999999</v>
      </c>
      <c r="J48" s="120">
        <f>Nonpt_src_summary!L48</f>
        <v>3.355448759868877E-3</v>
      </c>
      <c r="K48" s="121">
        <f>Nonpt_src_summary!M48</f>
        <v>0.25920700000000002</v>
      </c>
    </row>
    <row r="49" spans="1:11" x14ac:dyDescent="0.2">
      <c r="A49" s="31" t="s">
        <v>148</v>
      </c>
      <c r="B49" s="31" t="str">
        <f>Nonpt_src_summary!B49</f>
        <v>Non-tribal</v>
      </c>
      <c r="C49" s="31">
        <f>Nonpt_src_summary!E49</f>
        <v>8</v>
      </c>
      <c r="D49" s="31" t="str">
        <f>Nonpt_src_summary!F49</f>
        <v>8077</v>
      </c>
      <c r="E49" s="31" t="str">
        <f>Nonpt_src_summary!G49</f>
        <v>2310021700</v>
      </c>
      <c r="F49" s="31" t="str">
        <f>Nonpt_src_summary!H49</f>
        <v>Well-head Engines</v>
      </c>
      <c r="G49" s="138">
        <f>Nonpt_src_summary!I49</f>
        <v>42.018099999999997</v>
      </c>
      <c r="H49" s="120">
        <f>Nonpt_src_summary!J49</f>
        <v>7.8320600000000002</v>
      </c>
      <c r="I49" s="120">
        <f>Nonpt_src_summary!K49</f>
        <v>51.7027</v>
      </c>
      <c r="J49" s="120">
        <f>Nonpt_src_summary!L49</f>
        <v>2.6843551747538958E-2</v>
      </c>
      <c r="K49" s="121">
        <f>Nonpt_src_summary!M49</f>
        <v>2.0736500000000002</v>
      </c>
    </row>
    <row r="50" spans="1:11" x14ac:dyDescent="0.2">
      <c r="A50" s="31" t="s">
        <v>148</v>
      </c>
      <c r="B50" s="31" t="str">
        <f>Nonpt_src_summary!B50</f>
        <v>Non-tribal</v>
      </c>
      <c r="C50" s="31">
        <f>Nonpt_src_summary!E50</f>
        <v>8</v>
      </c>
      <c r="D50" s="31" t="str">
        <f>Nonpt_src_summary!F50</f>
        <v>8103</v>
      </c>
      <c r="E50" s="31" t="str">
        <f>Nonpt_src_summary!G50</f>
        <v>2310021700</v>
      </c>
      <c r="F50" s="31" t="str">
        <f>Nonpt_src_summary!H50</f>
        <v>Well-head Engines</v>
      </c>
      <c r="G50" s="138">
        <f>Nonpt_src_summary!I50</f>
        <v>354.52800000000002</v>
      </c>
      <c r="H50" s="120">
        <f>Nonpt_src_summary!J50</f>
        <v>66.082999999999998</v>
      </c>
      <c r="I50" s="120">
        <f>Nonpt_src_summary!K50</f>
        <v>436.24200000000002</v>
      </c>
      <c r="J50" s="120">
        <f>Nonpt_src_summary!L50</f>
        <v>0.22649264754835399</v>
      </c>
      <c r="K50" s="121">
        <f>Nonpt_src_summary!M50</f>
        <v>17.496400000000001</v>
      </c>
    </row>
    <row r="51" spans="1:11" x14ac:dyDescent="0.2">
      <c r="A51" s="31" t="s">
        <v>148</v>
      </c>
      <c r="B51" s="31" t="str">
        <f>Nonpt_src_summary!B51</f>
        <v>Non-tribal</v>
      </c>
      <c r="C51" s="31">
        <f>Nonpt_src_summary!E51</f>
        <v>8</v>
      </c>
      <c r="D51" s="31" t="str">
        <f>Nonpt_src_summary!F51</f>
        <v>8029</v>
      </c>
      <c r="E51" s="31" t="str">
        <f>Nonpt_src_summary!G51</f>
        <v>2310020800</v>
      </c>
      <c r="F51" s="31" t="str">
        <f>Nonpt_src_summary!H51</f>
        <v>Truck Loading</v>
      </c>
      <c r="G51" s="138">
        <f>Nonpt_src_summary!I51</f>
        <v>5.5142600000000003E-5</v>
      </c>
      <c r="H51" s="120">
        <f>Nonpt_src_summary!J51</f>
        <v>5.3619399999999998E-2</v>
      </c>
      <c r="I51" s="120">
        <f>Nonpt_src_summary!K51</f>
        <v>1.50808E-2</v>
      </c>
      <c r="J51" s="120">
        <f>Nonpt_src_summary!L51</f>
        <v>0</v>
      </c>
      <c r="K51" s="121">
        <f>Nonpt_src_summary!M51</f>
        <v>2.2360599999999998E-6</v>
      </c>
    </row>
    <row r="52" spans="1:11" x14ac:dyDescent="0.2">
      <c r="A52" s="31" t="s">
        <v>148</v>
      </c>
      <c r="B52" s="31" t="str">
        <f>Nonpt_src_summary!B52</f>
        <v>Non-tribal</v>
      </c>
      <c r="C52" s="31">
        <f>Nonpt_src_summary!E52</f>
        <v>8</v>
      </c>
      <c r="D52" s="31" t="str">
        <f>Nonpt_src_summary!F52</f>
        <v>8045</v>
      </c>
      <c r="E52" s="31" t="str">
        <f>Nonpt_src_summary!G52</f>
        <v>2310020800</v>
      </c>
      <c r="F52" s="31" t="str">
        <f>Nonpt_src_summary!H52</f>
        <v>Truck Loading</v>
      </c>
      <c r="G52" s="138">
        <f>Nonpt_src_summary!I52</f>
        <v>9.9011000000000002E-2</v>
      </c>
      <c r="H52" s="120">
        <f>Nonpt_src_summary!J52</f>
        <v>96.275999999999996</v>
      </c>
      <c r="I52" s="120">
        <f>Nonpt_src_summary!K52</f>
        <v>27.078199999999999</v>
      </c>
      <c r="J52" s="120">
        <f>Nonpt_src_summary!L52</f>
        <v>0</v>
      </c>
      <c r="K52" s="121">
        <f>Nonpt_src_summary!M52</f>
        <v>4.0149399999999998E-3</v>
      </c>
    </row>
    <row r="53" spans="1:11" x14ac:dyDescent="0.2">
      <c r="A53" s="31" t="s">
        <v>148</v>
      </c>
      <c r="B53" s="31" t="str">
        <f>Nonpt_src_summary!B53</f>
        <v>Non-tribal</v>
      </c>
      <c r="C53" s="31">
        <f>Nonpt_src_summary!E53</f>
        <v>8</v>
      </c>
      <c r="D53" s="31" t="str">
        <f>Nonpt_src_summary!F53</f>
        <v>8051</v>
      </c>
      <c r="E53" s="31" t="str">
        <f>Nonpt_src_summary!G53</f>
        <v>2310020800</v>
      </c>
      <c r="F53" s="31" t="str">
        <f>Nonpt_src_summary!H53</f>
        <v>Truck Loading</v>
      </c>
      <c r="G53" s="138">
        <f>Nonpt_src_summary!I53</f>
        <v>7.7170900000000003E-5</v>
      </c>
      <c r="H53" s="120">
        <f>Nonpt_src_summary!J53</f>
        <v>7.50392E-2</v>
      </c>
      <c r="I53" s="120">
        <f>Nonpt_src_summary!K53</f>
        <v>2.1105200000000001E-2</v>
      </c>
      <c r="J53" s="120">
        <f>Nonpt_src_summary!L53</f>
        <v>0</v>
      </c>
      <c r="K53" s="121">
        <f>Nonpt_src_summary!M53</f>
        <v>3.1293100000000001E-6</v>
      </c>
    </row>
    <row r="54" spans="1:11" x14ac:dyDescent="0.2">
      <c r="A54" s="31" t="s">
        <v>148</v>
      </c>
      <c r="B54" s="31" t="str">
        <f>Nonpt_src_summary!B54</f>
        <v>Non-tribal</v>
      </c>
      <c r="C54" s="31">
        <f>Nonpt_src_summary!E54</f>
        <v>8</v>
      </c>
      <c r="D54" s="31" t="str">
        <f>Nonpt_src_summary!F54</f>
        <v>8077</v>
      </c>
      <c r="E54" s="31" t="str">
        <f>Nonpt_src_summary!G54</f>
        <v>2310020800</v>
      </c>
      <c r="F54" s="31" t="str">
        <f>Nonpt_src_summary!H54</f>
        <v>Truck Loading</v>
      </c>
      <c r="G54" s="138">
        <f>Nonpt_src_summary!I54</f>
        <v>3.1416399999999998E-3</v>
      </c>
      <c r="H54" s="120">
        <f>Nonpt_src_summary!J54</f>
        <v>3.0548600000000001</v>
      </c>
      <c r="I54" s="120">
        <f>Nonpt_src_summary!K54</f>
        <v>0.85919599999999996</v>
      </c>
      <c r="J54" s="120">
        <f>Nonpt_src_summary!L54</f>
        <v>0</v>
      </c>
      <c r="K54" s="121">
        <f>Nonpt_src_summary!M54</f>
        <v>1.2739500000000001E-4</v>
      </c>
    </row>
    <row r="55" spans="1:11" x14ac:dyDescent="0.2">
      <c r="A55" s="31" t="s">
        <v>127</v>
      </c>
      <c r="B55" s="31" t="str">
        <f>Point_src_summary!B6</f>
        <v>Non-tribal</v>
      </c>
      <c r="C55" s="31">
        <f>Point_src_summary!C6</f>
        <v>8</v>
      </c>
      <c r="D55" s="31" t="str">
        <f>Point_src_summary!D6</f>
        <v>8103</v>
      </c>
      <c r="E55" s="32" t="str">
        <f>Point_src_summary!N6</f>
        <v>20200202</v>
      </c>
      <c r="F55" s="31" t="str">
        <f>Point_src_summary!U6</f>
        <v>Point Source Compressor Engines</v>
      </c>
      <c r="G55" s="160">
        <f>Point_src_summary!V6</f>
        <v>0</v>
      </c>
      <c r="H55" s="161">
        <f>Point_src_summary!W6</f>
        <v>0</v>
      </c>
      <c r="I55" s="161">
        <f>Point_src_summary!X6</f>
        <v>0</v>
      </c>
      <c r="J55" s="161">
        <f>Point_src_summary!Y6</f>
        <v>0</v>
      </c>
      <c r="K55" s="162">
        <f>Point_src_summary!Z6</f>
        <v>0</v>
      </c>
    </row>
    <row r="56" spans="1:11" x14ac:dyDescent="0.2">
      <c r="A56" s="31" t="s">
        <v>127</v>
      </c>
      <c r="B56" s="31" t="str">
        <f>Point_src_summary!B7</f>
        <v>Non-tribal</v>
      </c>
      <c r="C56" s="31">
        <f>Point_src_summary!C7</f>
        <v>8</v>
      </c>
      <c r="D56" s="31" t="str">
        <f>Point_src_summary!D7</f>
        <v>8103</v>
      </c>
      <c r="E56" s="32" t="str">
        <f>Point_src_summary!N7</f>
        <v>20200202</v>
      </c>
      <c r="F56" s="31" t="str">
        <f>Point_src_summary!U7</f>
        <v>Point Source Compressor Engines</v>
      </c>
      <c r="G56" s="160">
        <f>Point_src_summary!V7</f>
        <v>0</v>
      </c>
      <c r="H56" s="161">
        <f>Point_src_summary!W7</f>
        <v>0</v>
      </c>
      <c r="I56" s="161">
        <f>Point_src_summary!X7</f>
        <v>0</v>
      </c>
      <c r="J56" s="161">
        <f>Point_src_summary!Y7</f>
        <v>0</v>
      </c>
      <c r="K56" s="162">
        <f>Point_src_summary!Z7</f>
        <v>0</v>
      </c>
    </row>
    <row r="57" spans="1:11" x14ac:dyDescent="0.2">
      <c r="A57" s="31" t="s">
        <v>127</v>
      </c>
      <c r="B57" s="31" t="str">
        <f>Point_src_summary!B8</f>
        <v>Non-tribal</v>
      </c>
      <c r="C57" s="31">
        <f>Point_src_summary!C8</f>
        <v>8</v>
      </c>
      <c r="D57" s="31" t="str">
        <f>Point_src_summary!D8</f>
        <v>8103</v>
      </c>
      <c r="E57" s="32" t="str">
        <f>Point_src_summary!N8</f>
        <v>31000404</v>
      </c>
      <c r="F57" s="31" t="str">
        <f>Point_src_summary!U8</f>
        <v>Point Source Heaters</v>
      </c>
      <c r="G57" s="160">
        <f>Point_src_summary!V8</f>
        <v>0</v>
      </c>
      <c r="H57" s="161">
        <f>Point_src_summary!W8</f>
        <v>0</v>
      </c>
      <c r="I57" s="161">
        <f>Point_src_summary!X8</f>
        <v>0</v>
      </c>
      <c r="J57" s="161">
        <f>Point_src_summary!Y8</f>
        <v>0</v>
      </c>
      <c r="K57" s="162">
        <f>Point_src_summary!Z8</f>
        <v>0</v>
      </c>
    </row>
    <row r="58" spans="1:11" x14ac:dyDescent="0.2">
      <c r="A58" s="31" t="s">
        <v>127</v>
      </c>
      <c r="B58" s="31" t="str">
        <f>Point_src_summary!B9</f>
        <v>Non-tribal</v>
      </c>
      <c r="C58" s="31">
        <f>Point_src_summary!C9</f>
        <v>8</v>
      </c>
      <c r="D58" s="31" t="str">
        <f>Point_src_summary!D9</f>
        <v>8103</v>
      </c>
      <c r="E58" s="32" t="str">
        <f>Point_src_summary!N9</f>
        <v>20200252</v>
      </c>
      <c r="F58" s="31" t="str">
        <f>Point_src_summary!U9</f>
        <v>Point Source Compressor Engines</v>
      </c>
      <c r="G58" s="160">
        <f>Point_src_summary!V9</f>
        <v>0</v>
      </c>
      <c r="H58" s="161">
        <f>Point_src_summary!W9</f>
        <v>0</v>
      </c>
      <c r="I58" s="161">
        <f>Point_src_summary!X9</f>
        <v>0</v>
      </c>
      <c r="J58" s="161">
        <f>Point_src_summary!Y9</f>
        <v>0.1</v>
      </c>
      <c r="K58" s="162">
        <f>Point_src_summary!Z9</f>
        <v>0.11</v>
      </c>
    </row>
    <row r="59" spans="1:11" x14ac:dyDescent="0.2">
      <c r="A59" s="31" t="s">
        <v>127</v>
      </c>
      <c r="B59" s="31" t="str">
        <f>Point_src_summary!B10</f>
        <v>Non-tribal</v>
      </c>
      <c r="C59" s="31">
        <f>Point_src_summary!C10</f>
        <v>8</v>
      </c>
      <c r="D59" s="31" t="str">
        <f>Point_src_summary!D10</f>
        <v>8103</v>
      </c>
      <c r="E59" s="32" t="str">
        <f>Point_src_summary!N10</f>
        <v>20200202</v>
      </c>
      <c r="F59" s="31" t="str">
        <f>Point_src_summary!U10</f>
        <v>Point Source Compressor Engines</v>
      </c>
      <c r="G59" s="160">
        <f>Point_src_summary!V10</f>
        <v>0</v>
      </c>
      <c r="H59" s="161">
        <f>Point_src_summary!W10</f>
        <v>0</v>
      </c>
      <c r="I59" s="161">
        <f>Point_src_summary!X10</f>
        <v>0</v>
      </c>
      <c r="J59" s="161">
        <f>Point_src_summary!Y10</f>
        <v>0</v>
      </c>
      <c r="K59" s="162">
        <f>Point_src_summary!Z10</f>
        <v>0</v>
      </c>
    </row>
    <row r="60" spans="1:11" x14ac:dyDescent="0.2">
      <c r="A60" s="31" t="s">
        <v>127</v>
      </c>
      <c r="B60" s="31" t="str">
        <f>Point_src_summary!B11</f>
        <v>Non-tribal</v>
      </c>
      <c r="C60" s="31">
        <f>Point_src_summary!C11</f>
        <v>8</v>
      </c>
      <c r="D60" s="31" t="str">
        <f>Point_src_summary!D11</f>
        <v>8103</v>
      </c>
      <c r="E60" s="32" t="str">
        <f>Point_src_summary!N11</f>
        <v>31000227</v>
      </c>
      <c r="F60" s="31" t="str">
        <f>Point_src_summary!U11</f>
        <v>Dehydrators</v>
      </c>
      <c r="G60" s="160">
        <f>Point_src_summary!V11</f>
        <v>0.83950000000000002</v>
      </c>
      <c r="H60" s="161">
        <f>Point_src_summary!W11</f>
        <v>5.7012999999999998</v>
      </c>
      <c r="I60" s="161">
        <f>Point_src_summary!X11</f>
        <v>2.7703500000000001</v>
      </c>
      <c r="J60" s="161">
        <f>Point_src_summary!Y11</f>
        <v>0</v>
      </c>
      <c r="K60" s="162">
        <f>Point_src_summary!Z11</f>
        <v>0</v>
      </c>
    </row>
    <row r="61" spans="1:11" x14ac:dyDescent="0.2">
      <c r="A61" s="31" t="s">
        <v>127</v>
      </c>
      <c r="B61" s="31" t="str">
        <f>Point_src_summary!B12</f>
        <v>Non-tribal</v>
      </c>
      <c r="C61" s="31">
        <f>Point_src_summary!C12</f>
        <v>8</v>
      </c>
      <c r="D61" s="31" t="str">
        <f>Point_src_summary!D12</f>
        <v>8103</v>
      </c>
      <c r="E61" s="32" t="str">
        <f>Point_src_summary!N12</f>
        <v>31088801</v>
      </c>
      <c r="F61" s="31" t="str">
        <f>Point_src_summary!U12</f>
        <v>Point Source Fugitives</v>
      </c>
      <c r="G61" s="160">
        <f>Point_src_summary!V12</f>
        <v>0</v>
      </c>
      <c r="H61" s="161">
        <f>Point_src_summary!W12</f>
        <v>8.84</v>
      </c>
      <c r="I61" s="161">
        <f>Point_src_summary!X12</f>
        <v>0</v>
      </c>
      <c r="J61" s="161">
        <f>Point_src_summary!Y12</f>
        <v>0</v>
      </c>
      <c r="K61" s="162">
        <f>Point_src_summary!Z12</f>
        <v>0</v>
      </c>
    </row>
    <row r="62" spans="1:11" x14ac:dyDescent="0.2">
      <c r="A62" s="31" t="s">
        <v>127</v>
      </c>
      <c r="B62" s="31" t="str">
        <f>Point_src_summary!B13</f>
        <v>Non-tribal</v>
      </c>
      <c r="C62" s="31">
        <f>Point_src_summary!C13</f>
        <v>8</v>
      </c>
      <c r="D62" s="31" t="str">
        <f>Point_src_summary!D13</f>
        <v>8103</v>
      </c>
      <c r="E62" s="32" t="str">
        <f>Point_src_summary!N13</f>
        <v>20200252</v>
      </c>
      <c r="F62" s="31" t="str">
        <f>Point_src_summary!U13</f>
        <v>Point Source Compressor Engines</v>
      </c>
      <c r="G62" s="160">
        <f>Point_src_summary!V13</f>
        <v>6.8</v>
      </c>
      <c r="H62" s="161">
        <f>Point_src_summary!W13</f>
        <v>2.29</v>
      </c>
      <c r="I62" s="161">
        <f>Point_src_summary!X13</f>
        <v>13.72</v>
      </c>
      <c r="J62" s="161">
        <f>Point_src_summary!Y13</f>
        <v>0</v>
      </c>
      <c r="K62" s="162">
        <f>Point_src_summary!Z13</f>
        <v>0</v>
      </c>
    </row>
    <row r="63" spans="1:11" x14ac:dyDescent="0.2">
      <c r="A63" s="31" t="s">
        <v>127</v>
      </c>
      <c r="B63" s="31" t="str">
        <f>Point_src_summary!B14</f>
        <v>Non-tribal</v>
      </c>
      <c r="C63" s="31">
        <f>Point_src_summary!C14</f>
        <v>8</v>
      </c>
      <c r="D63" s="31" t="str">
        <f>Point_src_summary!D14</f>
        <v>8103</v>
      </c>
      <c r="E63" s="32" t="str">
        <f>Point_src_summary!N14</f>
        <v>31000205</v>
      </c>
      <c r="F63" s="31" t="str">
        <f>Point_src_summary!U14</f>
        <v>Point Source Flares</v>
      </c>
      <c r="G63" s="160">
        <f>Point_src_summary!V14</f>
        <v>0.83</v>
      </c>
      <c r="H63" s="161">
        <f>Point_src_summary!W14</f>
        <v>0</v>
      </c>
      <c r="I63" s="161">
        <f>Point_src_summary!X14</f>
        <v>4.51</v>
      </c>
      <c r="J63" s="161">
        <f>Point_src_summary!Y14</f>
        <v>0</v>
      </c>
      <c r="K63" s="162">
        <f>Point_src_summary!Z14</f>
        <v>0</v>
      </c>
    </row>
    <row r="64" spans="1:11" x14ac:dyDescent="0.2">
      <c r="A64" s="31" t="s">
        <v>127</v>
      </c>
      <c r="B64" s="31" t="str">
        <f>Point_src_summary!B15</f>
        <v>Non-tribal</v>
      </c>
      <c r="C64" s="31">
        <f>Point_src_summary!C15</f>
        <v>8</v>
      </c>
      <c r="D64" s="31" t="str">
        <f>Point_src_summary!D15</f>
        <v>8103</v>
      </c>
      <c r="E64" s="32" t="str">
        <f>Point_src_summary!N15</f>
        <v>31000404</v>
      </c>
      <c r="F64" s="31" t="str">
        <f>Point_src_summary!U15</f>
        <v>Point Source Heaters</v>
      </c>
      <c r="G64" s="160">
        <f>Point_src_summary!V15</f>
        <v>0</v>
      </c>
      <c r="H64" s="161">
        <f>Point_src_summary!W15</f>
        <v>0</v>
      </c>
      <c r="I64" s="161">
        <f>Point_src_summary!X15</f>
        <v>0</v>
      </c>
      <c r="J64" s="161">
        <f>Point_src_summary!Y15</f>
        <v>0</v>
      </c>
      <c r="K64" s="162">
        <f>Point_src_summary!Z15</f>
        <v>0</v>
      </c>
    </row>
    <row r="65" spans="1:11" x14ac:dyDescent="0.2">
      <c r="A65" s="31" t="s">
        <v>127</v>
      </c>
      <c r="B65" s="31" t="str">
        <f>Point_src_summary!B16</f>
        <v>Non-tribal</v>
      </c>
      <c r="C65" s="31">
        <f>Point_src_summary!C16</f>
        <v>8</v>
      </c>
      <c r="D65" s="31" t="str">
        <f>Point_src_summary!D16</f>
        <v>8103</v>
      </c>
      <c r="E65" s="32" t="str">
        <f>Point_src_summary!N16</f>
        <v>20300202</v>
      </c>
      <c r="F65" s="31" t="str">
        <f>Point_src_summary!U16</f>
        <v>Point Source Compressor Engines</v>
      </c>
      <c r="G65" s="160">
        <f>Point_src_summary!V16</f>
        <v>0</v>
      </c>
      <c r="H65" s="161">
        <f>Point_src_summary!W16</f>
        <v>0</v>
      </c>
      <c r="I65" s="161">
        <f>Point_src_summary!X16</f>
        <v>0</v>
      </c>
      <c r="J65" s="161">
        <f>Point_src_summary!Y16</f>
        <v>0</v>
      </c>
      <c r="K65" s="162">
        <f>Point_src_summary!Z16</f>
        <v>0</v>
      </c>
    </row>
    <row r="66" spans="1:11" x14ac:dyDescent="0.2">
      <c r="A66" s="31" t="s">
        <v>127</v>
      </c>
      <c r="B66" s="31" t="str">
        <f>Point_src_summary!B17</f>
        <v>Non-tribal</v>
      </c>
      <c r="C66" s="31">
        <f>Point_src_summary!C17</f>
        <v>8</v>
      </c>
      <c r="D66" s="31" t="str">
        <f>Point_src_summary!D17</f>
        <v>8103</v>
      </c>
      <c r="E66" s="32" t="str">
        <f>Point_src_summary!N17</f>
        <v>31000404</v>
      </c>
      <c r="F66" s="31" t="str">
        <f>Point_src_summary!U17</f>
        <v>Point Source Heaters</v>
      </c>
      <c r="G66" s="160">
        <f>Point_src_summary!V17</f>
        <v>0</v>
      </c>
      <c r="H66" s="161">
        <f>Point_src_summary!W17</f>
        <v>0</v>
      </c>
      <c r="I66" s="161">
        <f>Point_src_summary!X17</f>
        <v>0</v>
      </c>
      <c r="J66" s="161">
        <f>Point_src_summary!Y17</f>
        <v>0</v>
      </c>
      <c r="K66" s="162">
        <f>Point_src_summary!Z17</f>
        <v>0</v>
      </c>
    </row>
    <row r="67" spans="1:11" x14ac:dyDescent="0.2">
      <c r="A67" s="31" t="s">
        <v>127</v>
      </c>
      <c r="B67" s="31" t="str">
        <f>Point_src_summary!B18</f>
        <v>Non-tribal</v>
      </c>
      <c r="C67" s="31">
        <f>Point_src_summary!C18</f>
        <v>8</v>
      </c>
      <c r="D67" s="31" t="str">
        <f>Point_src_summary!D18</f>
        <v>8103</v>
      </c>
      <c r="E67" s="32" t="str">
        <f>Point_src_summary!N18</f>
        <v>20200202</v>
      </c>
      <c r="F67" s="31" t="str">
        <f>Point_src_summary!U18</f>
        <v>Point Source Compressor Engines</v>
      </c>
      <c r="G67" s="160">
        <f>Point_src_summary!V18</f>
        <v>0</v>
      </c>
      <c r="H67" s="161">
        <f>Point_src_summary!W18</f>
        <v>0</v>
      </c>
      <c r="I67" s="161">
        <f>Point_src_summary!X18</f>
        <v>0</v>
      </c>
      <c r="J67" s="161">
        <f>Point_src_summary!Y18</f>
        <v>0</v>
      </c>
      <c r="K67" s="162">
        <f>Point_src_summary!Z18</f>
        <v>0</v>
      </c>
    </row>
    <row r="68" spans="1:11" x14ac:dyDescent="0.2">
      <c r="A68" s="31" t="s">
        <v>127</v>
      </c>
      <c r="B68" s="31" t="str">
        <f>Point_src_summary!B19</f>
        <v>Non-tribal</v>
      </c>
      <c r="C68" s="31">
        <f>Point_src_summary!C19</f>
        <v>8</v>
      </c>
      <c r="D68" s="31" t="str">
        <f>Point_src_summary!D19</f>
        <v>8103</v>
      </c>
      <c r="E68" s="32" t="str">
        <f>Point_src_summary!N19</f>
        <v>30600903</v>
      </c>
      <c r="F68" s="31" t="str">
        <f>Point_src_summary!U19</f>
        <v>Point Source Flares</v>
      </c>
      <c r="G68" s="160">
        <f>Point_src_summary!V19</f>
        <v>0</v>
      </c>
      <c r="H68" s="161">
        <f>Point_src_summary!W19</f>
        <v>0</v>
      </c>
      <c r="I68" s="161">
        <f>Point_src_summary!X19</f>
        <v>0</v>
      </c>
      <c r="J68" s="161">
        <f>Point_src_summary!Y19</f>
        <v>7.7439999999999998</v>
      </c>
      <c r="K68" s="162">
        <f>Point_src_summary!Z19</f>
        <v>0</v>
      </c>
    </row>
    <row r="69" spans="1:11" x14ac:dyDescent="0.2">
      <c r="A69" s="31" t="s">
        <v>127</v>
      </c>
      <c r="B69" s="31" t="str">
        <f>Point_src_summary!B20</f>
        <v>Non-tribal</v>
      </c>
      <c r="C69" s="31">
        <f>Point_src_summary!C20</f>
        <v>8</v>
      </c>
      <c r="D69" s="31" t="str">
        <f>Point_src_summary!D20</f>
        <v>8103</v>
      </c>
      <c r="E69" s="32" t="str">
        <f>Point_src_summary!N20</f>
        <v>10300603</v>
      </c>
      <c r="F69" s="31" t="str">
        <f>Point_src_summary!U20</f>
        <v>Point Source Heaters</v>
      </c>
      <c r="G69" s="160">
        <f>Point_src_summary!V20</f>
        <v>0</v>
      </c>
      <c r="H69" s="161">
        <f>Point_src_summary!W20</f>
        <v>0</v>
      </c>
      <c r="I69" s="161">
        <f>Point_src_summary!X20</f>
        <v>0</v>
      </c>
      <c r="J69" s="161">
        <f>Point_src_summary!Y20</f>
        <v>0</v>
      </c>
      <c r="K69" s="162">
        <f>Point_src_summary!Z20</f>
        <v>0</v>
      </c>
    </row>
    <row r="70" spans="1:11" x14ac:dyDescent="0.2">
      <c r="A70" s="31" t="s">
        <v>127</v>
      </c>
      <c r="B70" s="31" t="str">
        <f>Point_src_summary!B21</f>
        <v>Non-tribal</v>
      </c>
      <c r="C70" s="31">
        <f>Point_src_summary!C21</f>
        <v>8</v>
      </c>
      <c r="D70" s="31" t="str">
        <f>Point_src_summary!D21</f>
        <v>8103</v>
      </c>
      <c r="E70" s="32" t="str">
        <f>Point_src_summary!N21</f>
        <v>20200202</v>
      </c>
      <c r="F70" s="31" t="str">
        <f>Point_src_summary!U21</f>
        <v>Point Source Compressor Engines</v>
      </c>
      <c r="G70" s="160">
        <f>Point_src_summary!V21</f>
        <v>0</v>
      </c>
      <c r="H70" s="161">
        <f>Point_src_summary!W21</f>
        <v>0</v>
      </c>
      <c r="I70" s="161">
        <f>Point_src_summary!X21</f>
        <v>0</v>
      </c>
      <c r="J70" s="161">
        <f>Point_src_summary!Y21</f>
        <v>0</v>
      </c>
      <c r="K70" s="162">
        <f>Point_src_summary!Z21</f>
        <v>0</v>
      </c>
    </row>
    <row r="71" spans="1:11" x14ac:dyDescent="0.2">
      <c r="A71" s="31" t="s">
        <v>127</v>
      </c>
      <c r="B71" s="31" t="str">
        <f>Point_src_summary!B22</f>
        <v>Non-tribal</v>
      </c>
      <c r="C71" s="31">
        <f>Point_src_summary!C22</f>
        <v>8</v>
      </c>
      <c r="D71" s="31" t="str">
        <f>Point_src_summary!D22</f>
        <v>8103</v>
      </c>
      <c r="E71" s="32" t="str">
        <f>Point_src_summary!N22</f>
        <v>20100202</v>
      </c>
      <c r="F71" s="31" t="str">
        <f>Point_src_summary!U22</f>
        <v>Point Source Compressor Engines</v>
      </c>
      <c r="G71" s="160">
        <f>Point_src_summary!V22</f>
        <v>0</v>
      </c>
      <c r="H71" s="161">
        <f>Point_src_summary!W22</f>
        <v>0</v>
      </c>
      <c r="I71" s="161">
        <f>Point_src_summary!X22</f>
        <v>0</v>
      </c>
      <c r="J71" s="161">
        <f>Point_src_summary!Y22</f>
        <v>0</v>
      </c>
      <c r="K71" s="162">
        <f>Point_src_summary!Z22</f>
        <v>0</v>
      </c>
    </row>
    <row r="72" spans="1:11" x14ac:dyDescent="0.2">
      <c r="A72" s="31" t="s">
        <v>127</v>
      </c>
      <c r="B72" s="31" t="str">
        <f>Point_src_summary!B23</f>
        <v>Non-tribal</v>
      </c>
      <c r="C72" s="31">
        <f>Point_src_summary!C23</f>
        <v>8</v>
      </c>
      <c r="D72" s="31" t="str">
        <f>Point_src_summary!D23</f>
        <v>8103</v>
      </c>
      <c r="E72" s="32" t="str">
        <f>Point_src_summary!N23</f>
        <v>30600903</v>
      </c>
      <c r="F72" s="31" t="str">
        <f>Point_src_summary!U23</f>
        <v>Point Source Flares</v>
      </c>
      <c r="G72" s="160">
        <f>Point_src_summary!V23</f>
        <v>1.4377599999999999</v>
      </c>
      <c r="H72" s="161">
        <f>Point_src_summary!W23</f>
        <v>16.490400000000001</v>
      </c>
      <c r="I72" s="161">
        <f>Point_src_summary!X23</f>
        <v>7.8224</v>
      </c>
      <c r="J72" s="161">
        <f>Point_src_summary!Y23</f>
        <v>0</v>
      </c>
      <c r="K72" s="162">
        <f>Point_src_summary!Z23</f>
        <v>0</v>
      </c>
    </row>
    <row r="73" spans="1:11" x14ac:dyDescent="0.2">
      <c r="A73" s="31" t="s">
        <v>127</v>
      </c>
      <c r="B73" s="31" t="str">
        <f>Point_src_summary!B24</f>
        <v>Non-tribal</v>
      </c>
      <c r="C73" s="31">
        <f>Point_src_summary!C24</f>
        <v>8</v>
      </c>
      <c r="D73" s="31" t="str">
        <f>Point_src_summary!D24</f>
        <v>8103</v>
      </c>
      <c r="E73" s="32" t="str">
        <f>Point_src_summary!N24</f>
        <v>31088811</v>
      </c>
      <c r="F73" s="31" t="str">
        <f>Point_src_summary!U24</f>
        <v>Point Source Fugitives</v>
      </c>
      <c r="G73" s="160">
        <f>Point_src_summary!V24</f>
        <v>0</v>
      </c>
      <c r="H73" s="161">
        <f>Point_src_summary!W24</f>
        <v>15.67</v>
      </c>
      <c r="I73" s="161">
        <f>Point_src_summary!X24</f>
        <v>0</v>
      </c>
      <c r="J73" s="161">
        <f>Point_src_summary!Y24</f>
        <v>0</v>
      </c>
      <c r="K73" s="162">
        <f>Point_src_summary!Z24</f>
        <v>0</v>
      </c>
    </row>
    <row r="74" spans="1:11" x14ac:dyDescent="0.2">
      <c r="A74" s="31" t="s">
        <v>127</v>
      </c>
      <c r="B74" s="31" t="str">
        <f>Point_src_summary!B25</f>
        <v>Non-tribal</v>
      </c>
      <c r="C74" s="31">
        <f>Point_src_summary!C25</f>
        <v>8</v>
      </c>
      <c r="D74" s="31" t="str">
        <f>Point_src_summary!D25</f>
        <v>8103</v>
      </c>
      <c r="E74" s="32" t="str">
        <f>Point_src_summary!N25</f>
        <v>31000207</v>
      </c>
      <c r="F74" s="31" t="str">
        <f>Point_src_summary!U25</f>
        <v>Point Source Fugitives</v>
      </c>
      <c r="G74" s="160">
        <f>Point_src_summary!V25</f>
        <v>0</v>
      </c>
      <c r="H74" s="161">
        <f>Point_src_summary!W25</f>
        <v>15.26</v>
      </c>
      <c r="I74" s="161">
        <f>Point_src_summary!X25</f>
        <v>0</v>
      </c>
      <c r="J74" s="161">
        <f>Point_src_summary!Y25</f>
        <v>0</v>
      </c>
      <c r="K74" s="162">
        <f>Point_src_summary!Z25</f>
        <v>0</v>
      </c>
    </row>
    <row r="75" spans="1:11" x14ac:dyDescent="0.2">
      <c r="A75" s="31" t="s">
        <v>127</v>
      </c>
      <c r="B75" s="31" t="str">
        <f>Point_src_summary!B26</f>
        <v>Non-tribal</v>
      </c>
      <c r="C75" s="31">
        <f>Point_src_summary!C26</f>
        <v>8</v>
      </c>
      <c r="D75" s="31" t="str">
        <f>Point_src_summary!D26</f>
        <v>8103</v>
      </c>
      <c r="E75" s="32" t="str">
        <f>Point_src_summary!N26</f>
        <v>20200202</v>
      </c>
      <c r="F75" s="31" t="str">
        <f>Point_src_summary!U26</f>
        <v>Point Source Compressor Engines</v>
      </c>
      <c r="G75" s="160">
        <f>Point_src_summary!V26</f>
        <v>4.83</v>
      </c>
      <c r="H75" s="161">
        <f>Point_src_summary!W26</f>
        <v>3.4</v>
      </c>
      <c r="I75" s="161">
        <f>Point_src_summary!X26</f>
        <v>9.6999999999999993</v>
      </c>
      <c r="J75" s="161">
        <f>Point_src_summary!Y26</f>
        <v>0</v>
      </c>
      <c r="K75" s="162">
        <f>Point_src_summary!Z26</f>
        <v>0</v>
      </c>
    </row>
    <row r="76" spans="1:11" x14ac:dyDescent="0.2">
      <c r="A76" s="31" t="s">
        <v>127</v>
      </c>
      <c r="B76" s="31" t="str">
        <f>Point_src_summary!B27</f>
        <v>Non-tribal</v>
      </c>
      <c r="C76" s="31">
        <f>Point_src_summary!C27</f>
        <v>8</v>
      </c>
      <c r="D76" s="31" t="str">
        <f>Point_src_summary!D27</f>
        <v>8103</v>
      </c>
      <c r="E76" s="32" t="str">
        <f>Point_src_summary!N27</f>
        <v>31000301</v>
      </c>
      <c r="F76" s="31" t="str">
        <f>Point_src_summary!U27</f>
        <v>Dehydrators</v>
      </c>
      <c r="G76" s="160">
        <f>Point_src_summary!V27</f>
        <v>0</v>
      </c>
      <c r="H76" s="161">
        <f>Point_src_summary!W27</f>
        <v>18.601607000000001</v>
      </c>
      <c r="I76" s="161">
        <f>Point_src_summary!X27</f>
        <v>0</v>
      </c>
      <c r="J76" s="161">
        <f>Point_src_summary!Y27</f>
        <v>0</v>
      </c>
      <c r="K76" s="162">
        <f>Point_src_summary!Z27</f>
        <v>0</v>
      </c>
    </row>
    <row r="77" spans="1:11" x14ac:dyDescent="0.2">
      <c r="A77" s="31" t="s">
        <v>127</v>
      </c>
      <c r="B77" s="31" t="str">
        <f>Point_src_summary!B28</f>
        <v>Non-tribal</v>
      </c>
      <c r="C77" s="31">
        <f>Point_src_summary!C28</f>
        <v>8</v>
      </c>
      <c r="D77" s="31" t="str">
        <f>Point_src_summary!D28</f>
        <v>8103</v>
      </c>
      <c r="E77" s="32" t="str">
        <f>Point_src_summary!N28</f>
        <v>40400250</v>
      </c>
      <c r="F77" s="31" t="str">
        <f>Point_src_summary!U28</f>
        <v>Point Source Loading Losses</v>
      </c>
      <c r="G77" s="160">
        <f>Point_src_summary!V28</f>
        <v>0</v>
      </c>
      <c r="H77" s="161">
        <f>Point_src_summary!W28</f>
        <v>9.81</v>
      </c>
      <c r="I77" s="161">
        <f>Point_src_summary!X28</f>
        <v>0</v>
      </c>
      <c r="J77" s="161">
        <f>Point_src_summary!Y28</f>
        <v>0</v>
      </c>
      <c r="K77" s="162">
        <f>Point_src_summary!Z28</f>
        <v>0</v>
      </c>
    </row>
    <row r="78" spans="1:11" x14ac:dyDescent="0.2">
      <c r="A78" s="31" t="s">
        <v>127</v>
      </c>
      <c r="B78" s="31" t="str">
        <f>Point_src_summary!B29</f>
        <v>Non-tribal</v>
      </c>
      <c r="C78" s="31">
        <f>Point_src_summary!C29</f>
        <v>8</v>
      </c>
      <c r="D78" s="31" t="str">
        <f>Point_src_summary!D29</f>
        <v>8103</v>
      </c>
      <c r="E78" s="32" t="str">
        <f>Point_src_summary!N29</f>
        <v>40400315</v>
      </c>
      <c r="F78" s="31" t="str">
        <f>Point_src_summary!U29</f>
        <v>Condensate Tanks</v>
      </c>
      <c r="G78" s="160">
        <f>Point_src_summary!V29</f>
        <v>0</v>
      </c>
      <c r="H78" s="161">
        <f>Point_src_summary!W29</f>
        <v>4.7</v>
      </c>
      <c r="I78" s="161">
        <f>Point_src_summary!X29</f>
        <v>0</v>
      </c>
      <c r="J78" s="161">
        <f>Point_src_summary!Y29</f>
        <v>0</v>
      </c>
      <c r="K78" s="162">
        <f>Point_src_summary!Z29</f>
        <v>0</v>
      </c>
    </row>
    <row r="79" spans="1:11" x14ac:dyDescent="0.2">
      <c r="A79" s="31" t="s">
        <v>127</v>
      </c>
      <c r="B79" s="31" t="str">
        <f>Point_src_summary!B30</f>
        <v>Non-tribal</v>
      </c>
      <c r="C79" s="31">
        <f>Point_src_summary!C30</f>
        <v>8</v>
      </c>
      <c r="D79" s="31" t="str">
        <f>Point_src_summary!D30</f>
        <v>8103</v>
      </c>
      <c r="E79" s="32" t="str">
        <f>Point_src_summary!N30</f>
        <v>20200202</v>
      </c>
      <c r="F79" s="31" t="str">
        <f>Point_src_summary!U30</f>
        <v>Point Source Compressor Engines</v>
      </c>
      <c r="G79" s="160">
        <f>Point_src_summary!V30</f>
        <v>0</v>
      </c>
      <c r="H79" s="161">
        <f>Point_src_summary!W30</f>
        <v>0</v>
      </c>
      <c r="I79" s="161">
        <f>Point_src_summary!X30</f>
        <v>0</v>
      </c>
      <c r="J79" s="161">
        <f>Point_src_summary!Y30</f>
        <v>0</v>
      </c>
      <c r="K79" s="162">
        <f>Point_src_summary!Z30</f>
        <v>0</v>
      </c>
    </row>
    <row r="80" spans="1:11" x14ac:dyDescent="0.2">
      <c r="A80" s="31" t="s">
        <v>127</v>
      </c>
      <c r="B80" s="31" t="str">
        <f>Point_src_summary!B31</f>
        <v>Non-tribal</v>
      </c>
      <c r="C80" s="31">
        <f>Point_src_summary!C31</f>
        <v>8</v>
      </c>
      <c r="D80" s="31" t="str">
        <f>Point_src_summary!D31</f>
        <v>8103</v>
      </c>
      <c r="E80" s="32" t="str">
        <f>Point_src_summary!N31</f>
        <v>20200202</v>
      </c>
      <c r="F80" s="31" t="str">
        <f>Point_src_summary!U31</f>
        <v>Point Source Compressor Engines</v>
      </c>
      <c r="G80" s="160">
        <f>Point_src_summary!V31</f>
        <v>0</v>
      </c>
      <c r="H80" s="161">
        <f>Point_src_summary!W31</f>
        <v>0</v>
      </c>
      <c r="I80" s="161">
        <f>Point_src_summary!X31</f>
        <v>0</v>
      </c>
      <c r="J80" s="161">
        <f>Point_src_summary!Y31</f>
        <v>0</v>
      </c>
      <c r="K80" s="162">
        <f>Point_src_summary!Z31</f>
        <v>0</v>
      </c>
    </row>
    <row r="81" spans="1:11" x14ac:dyDescent="0.2">
      <c r="A81" s="31" t="s">
        <v>127</v>
      </c>
      <c r="B81" s="31" t="str">
        <f>Point_src_summary!B32</f>
        <v>Non-tribal</v>
      </c>
      <c r="C81" s="31">
        <f>Point_src_summary!C32</f>
        <v>8</v>
      </c>
      <c r="D81" s="31" t="str">
        <f>Point_src_summary!D32</f>
        <v>8103</v>
      </c>
      <c r="E81" s="32" t="str">
        <f>Point_src_summary!N32</f>
        <v>20200202</v>
      </c>
      <c r="F81" s="31" t="str">
        <f>Point_src_summary!U32</f>
        <v>Point Source Compressor Engines</v>
      </c>
      <c r="G81" s="160">
        <f>Point_src_summary!V32</f>
        <v>0</v>
      </c>
      <c r="H81" s="161">
        <f>Point_src_summary!W32</f>
        <v>0</v>
      </c>
      <c r="I81" s="161">
        <f>Point_src_summary!X32</f>
        <v>0</v>
      </c>
      <c r="J81" s="161">
        <f>Point_src_summary!Y32</f>
        <v>6.2610000000000001E-3</v>
      </c>
      <c r="K81" s="162">
        <f>Point_src_summary!Z32</f>
        <v>0.10435</v>
      </c>
    </row>
    <row r="82" spans="1:11" x14ac:dyDescent="0.2">
      <c r="A82" s="31" t="s">
        <v>127</v>
      </c>
      <c r="B82" s="31" t="str">
        <f>Point_src_summary!B33</f>
        <v>Non-tribal</v>
      </c>
      <c r="C82" s="31">
        <f>Point_src_summary!C33</f>
        <v>8</v>
      </c>
      <c r="D82" s="31" t="str">
        <f>Point_src_summary!D33</f>
        <v>8103</v>
      </c>
      <c r="E82" s="32" t="str">
        <f>Point_src_summary!N33</f>
        <v>20200202</v>
      </c>
      <c r="F82" s="31" t="str">
        <f>Point_src_summary!U33</f>
        <v>Point Source Compressor Engines</v>
      </c>
      <c r="G82" s="160">
        <f>Point_src_summary!V33</f>
        <v>0</v>
      </c>
      <c r="H82" s="161">
        <f>Point_src_summary!W33</f>
        <v>0</v>
      </c>
      <c r="I82" s="161">
        <f>Point_src_summary!X33</f>
        <v>0</v>
      </c>
      <c r="J82" s="161">
        <f>Point_src_summary!Y33</f>
        <v>0</v>
      </c>
      <c r="K82" s="162">
        <f>Point_src_summary!Z33</f>
        <v>0</v>
      </c>
    </row>
    <row r="83" spans="1:11" x14ac:dyDescent="0.2">
      <c r="A83" s="31" t="s">
        <v>127</v>
      </c>
      <c r="B83" s="31" t="str">
        <f>Point_src_summary!B34</f>
        <v>Non-tribal</v>
      </c>
      <c r="C83" s="31">
        <f>Point_src_summary!C34</f>
        <v>8</v>
      </c>
      <c r="D83" s="31" t="str">
        <f>Point_src_summary!D34</f>
        <v>8103</v>
      </c>
      <c r="E83" s="32" t="str">
        <f>Point_src_summary!N34</f>
        <v>20200202</v>
      </c>
      <c r="F83" s="31" t="str">
        <f>Point_src_summary!U34</f>
        <v>Point Source Compressor Engines</v>
      </c>
      <c r="G83" s="160">
        <f>Point_src_summary!V34</f>
        <v>0</v>
      </c>
      <c r="H83" s="161">
        <f>Point_src_summary!W34</f>
        <v>0</v>
      </c>
      <c r="I83" s="161">
        <f>Point_src_summary!X34</f>
        <v>0</v>
      </c>
      <c r="J83" s="161">
        <f>Point_src_summary!Y34</f>
        <v>8.1960000000000002E-3</v>
      </c>
      <c r="K83" s="162">
        <f>Point_src_summary!Z34</f>
        <v>0.1366</v>
      </c>
    </row>
    <row r="84" spans="1:11" x14ac:dyDescent="0.2">
      <c r="A84" s="31" t="s">
        <v>127</v>
      </c>
      <c r="B84" s="31" t="str">
        <f>Point_src_summary!B35</f>
        <v>Non-tribal</v>
      </c>
      <c r="C84" s="31">
        <f>Point_src_summary!C35</f>
        <v>8</v>
      </c>
      <c r="D84" s="31" t="str">
        <f>Point_src_summary!D35</f>
        <v>8103</v>
      </c>
      <c r="E84" s="32" t="str">
        <f>Point_src_summary!N35</f>
        <v>20200253</v>
      </c>
      <c r="F84" s="31" t="str">
        <f>Point_src_summary!U35</f>
        <v>Point Source Compressor Engines</v>
      </c>
      <c r="G84" s="160">
        <f>Point_src_summary!V35</f>
        <v>0</v>
      </c>
      <c r="H84" s="161">
        <f>Point_src_summary!W35</f>
        <v>0</v>
      </c>
      <c r="I84" s="161">
        <f>Point_src_summary!X35</f>
        <v>0</v>
      </c>
      <c r="J84" s="161">
        <f>Point_src_summary!Y35</f>
        <v>1.728E-2</v>
      </c>
      <c r="K84" s="162">
        <f>Point_src_summary!Z35</f>
        <v>0.28799999999999998</v>
      </c>
    </row>
    <row r="85" spans="1:11" x14ac:dyDescent="0.2">
      <c r="A85" s="31" t="s">
        <v>127</v>
      </c>
      <c r="B85" s="31" t="str">
        <f>Point_src_summary!B36</f>
        <v>Non-tribal</v>
      </c>
      <c r="C85" s="31">
        <f>Point_src_summary!C36</f>
        <v>8</v>
      </c>
      <c r="D85" s="31" t="str">
        <f>Point_src_summary!D36</f>
        <v>8103</v>
      </c>
      <c r="E85" s="32" t="str">
        <f>Point_src_summary!N36</f>
        <v>20200202</v>
      </c>
      <c r="F85" s="31" t="str">
        <f>Point_src_summary!U36</f>
        <v>Point Source Compressor Engines</v>
      </c>
      <c r="G85" s="160">
        <f>Point_src_summary!V36</f>
        <v>21.07</v>
      </c>
      <c r="H85" s="161">
        <f>Point_src_summary!W36</f>
        <v>13.16</v>
      </c>
      <c r="I85" s="161">
        <f>Point_src_summary!X36</f>
        <v>21.07</v>
      </c>
      <c r="J85" s="161">
        <f>Point_src_summary!Y36</f>
        <v>0</v>
      </c>
      <c r="K85" s="162">
        <f>Point_src_summary!Z36</f>
        <v>0</v>
      </c>
    </row>
    <row r="86" spans="1:11" x14ac:dyDescent="0.2">
      <c r="A86" s="31" t="s">
        <v>127</v>
      </c>
      <c r="B86" s="31" t="str">
        <f>Point_src_summary!B37</f>
        <v>Non-tribal</v>
      </c>
      <c r="C86" s="31">
        <f>Point_src_summary!C37</f>
        <v>8</v>
      </c>
      <c r="D86" s="31" t="str">
        <f>Point_src_summary!D37</f>
        <v>8103</v>
      </c>
      <c r="E86" s="32" t="str">
        <f>Point_src_summary!N37</f>
        <v>20200202</v>
      </c>
      <c r="F86" s="31" t="str">
        <f>Point_src_summary!U37</f>
        <v>Point Source Compressor Engines</v>
      </c>
      <c r="G86" s="160">
        <f>Point_src_summary!V37</f>
        <v>8.0843799999999995</v>
      </c>
      <c r="H86" s="161">
        <f>Point_src_summary!W37</f>
        <v>4.0421969999999998</v>
      </c>
      <c r="I86" s="161">
        <f>Point_src_summary!X37</f>
        <v>12.178397</v>
      </c>
      <c r="J86" s="161">
        <f>Point_src_summary!Y37</f>
        <v>0</v>
      </c>
      <c r="K86" s="162">
        <f>Point_src_summary!Z37</f>
        <v>0</v>
      </c>
    </row>
    <row r="87" spans="1:11" x14ac:dyDescent="0.2">
      <c r="A87" s="31" t="s">
        <v>127</v>
      </c>
      <c r="B87" s="31" t="str">
        <f>Point_src_summary!B38</f>
        <v>Non-tribal</v>
      </c>
      <c r="C87" s="31">
        <f>Point_src_summary!C38</f>
        <v>8</v>
      </c>
      <c r="D87" s="31" t="str">
        <f>Point_src_summary!D38</f>
        <v>8103</v>
      </c>
      <c r="E87" s="32" t="str">
        <f>Point_src_summary!N38</f>
        <v>20200253</v>
      </c>
      <c r="F87" s="31" t="str">
        <f>Point_src_summary!U38</f>
        <v>Point Source Compressor Engines</v>
      </c>
      <c r="G87" s="160">
        <f>Point_src_summary!V38</f>
        <v>15.6</v>
      </c>
      <c r="H87" s="161">
        <f>Point_src_summary!W38</f>
        <v>7.8</v>
      </c>
      <c r="I87" s="161">
        <f>Point_src_summary!X38</f>
        <v>23.5</v>
      </c>
      <c r="J87" s="161">
        <f>Point_src_summary!Y38</f>
        <v>0</v>
      </c>
      <c r="K87" s="162">
        <f>Point_src_summary!Z38</f>
        <v>0</v>
      </c>
    </row>
    <row r="88" spans="1:11" x14ac:dyDescent="0.2">
      <c r="A88" s="31" t="s">
        <v>127</v>
      </c>
      <c r="B88" s="31" t="str">
        <f>Point_src_summary!B39</f>
        <v>Non-tribal</v>
      </c>
      <c r="C88" s="31">
        <f>Point_src_summary!C39</f>
        <v>8</v>
      </c>
      <c r="D88" s="31" t="str">
        <f>Point_src_summary!D39</f>
        <v>8103</v>
      </c>
      <c r="E88" s="32" t="str">
        <f>Point_src_summary!N39</f>
        <v>31000207</v>
      </c>
      <c r="F88" s="31" t="str">
        <f>Point_src_summary!U39</f>
        <v>Point Source Fugitives</v>
      </c>
      <c r="G88" s="160">
        <f>Point_src_summary!V39</f>
        <v>0</v>
      </c>
      <c r="H88" s="161">
        <f>Point_src_summary!W39</f>
        <v>2.98</v>
      </c>
      <c r="I88" s="161">
        <f>Point_src_summary!X39</f>
        <v>0</v>
      </c>
      <c r="J88" s="161">
        <f>Point_src_summary!Y39</f>
        <v>0</v>
      </c>
      <c r="K88" s="162">
        <f>Point_src_summary!Z39</f>
        <v>0</v>
      </c>
    </row>
    <row r="89" spans="1:11" x14ac:dyDescent="0.2">
      <c r="A89" s="31" t="s">
        <v>127</v>
      </c>
      <c r="B89" s="31" t="str">
        <f>Point_src_summary!B40</f>
        <v>Non-tribal</v>
      </c>
      <c r="C89" s="31">
        <f>Point_src_summary!C40</f>
        <v>8</v>
      </c>
      <c r="D89" s="31" t="str">
        <f>Point_src_summary!D40</f>
        <v>8103</v>
      </c>
      <c r="E89" s="32" t="str">
        <f>Point_src_summary!N40</f>
        <v>20200253</v>
      </c>
      <c r="F89" s="31" t="str">
        <f>Point_src_summary!U40</f>
        <v>Point Source Compressor Engines</v>
      </c>
      <c r="G89" s="160">
        <f>Point_src_summary!V40</f>
        <v>0</v>
      </c>
      <c r="H89" s="161">
        <f>Point_src_summary!W40</f>
        <v>0</v>
      </c>
      <c r="I89" s="161">
        <f>Point_src_summary!X40</f>
        <v>0</v>
      </c>
      <c r="J89" s="161">
        <f>Point_src_summary!Y40</f>
        <v>0.03</v>
      </c>
      <c r="K89" s="162">
        <f>Point_src_summary!Z40</f>
        <v>0</v>
      </c>
    </row>
    <row r="90" spans="1:11" x14ac:dyDescent="0.2">
      <c r="A90" s="31" t="s">
        <v>127</v>
      </c>
      <c r="B90" s="31" t="str">
        <f>Point_src_summary!B41</f>
        <v>Non-tribal</v>
      </c>
      <c r="C90" s="31">
        <f>Point_src_summary!C41</f>
        <v>8</v>
      </c>
      <c r="D90" s="31" t="str">
        <f>Point_src_summary!D41</f>
        <v>8103</v>
      </c>
      <c r="E90" s="32" t="str">
        <f>Point_src_summary!N41</f>
        <v>20200253</v>
      </c>
      <c r="F90" s="31" t="str">
        <f>Point_src_summary!U41</f>
        <v>Point Source Compressor Engines</v>
      </c>
      <c r="G90" s="160">
        <f>Point_src_summary!V41</f>
        <v>0</v>
      </c>
      <c r="H90" s="161">
        <f>Point_src_summary!W41</f>
        <v>0</v>
      </c>
      <c r="I90" s="161">
        <f>Point_src_summary!X41</f>
        <v>0</v>
      </c>
      <c r="J90" s="161">
        <f>Point_src_summary!Y41</f>
        <v>0.03</v>
      </c>
      <c r="K90" s="162">
        <f>Point_src_summary!Z41</f>
        <v>0</v>
      </c>
    </row>
    <row r="91" spans="1:11" x14ac:dyDescent="0.2">
      <c r="A91" s="31" t="s">
        <v>127</v>
      </c>
      <c r="B91" s="31" t="str">
        <f>Point_src_summary!B42</f>
        <v>Non-tribal</v>
      </c>
      <c r="C91" s="31">
        <f>Point_src_summary!C42</f>
        <v>8</v>
      </c>
      <c r="D91" s="31" t="str">
        <f>Point_src_summary!D42</f>
        <v>8103</v>
      </c>
      <c r="E91" s="32" t="str">
        <f>Point_src_summary!N42</f>
        <v>20200253</v>
      </c>
      <c r="F91" s="31" t="str">
        <f>Point_src_summary!U42</f>
        <v>Point Source Compressor Engines</v>
      </c>
      <c r="G91" s="160">
        <f>Point_src_summary!V42</f>
        <v>0</v>
      </c>
      <c r="H91" s="161">
        <f>Point_src_summary!W42</f>
        <v>0</v>
      </c>
      <c r="I91" s="161">
        <f>Point_src_summary!X42</f>
        <v>0</v>
      </c>
      <c r="J91" s="161">
        <f>Point_src_summary!Y42</f>
        <v>0.02</v>
      </c>
      <c r="K91" s="162">
        <f>Point_src_summary!Z42</f>
        <v>0.26</v>
      </c>
    </row>
    <row r="92" spans="1:11" x14ac:dyDescent="0.2">
      <c r="A92" s="31" t="s">
        <v>127</v>
      </c>
      <c r="B92" s="31" t="str">
        <f>Point_src_summary!B43</f>
        <v>Non-tribal</v>
      </c>
      <c r="C92" s="31">
        <f>Point_src_summary!C43</f>
        <v>8</v>
      </c>
      <c r="D92" s="31" t="str">
        <f>Point_src_summary!D43</f>
        <v>8103</v>
      </c>
      <c r="E92" s="32" t="str">
        <f>Point_src_summary!N43</f>
        <v>31000404</v>
      </c>
      <c r="F92" s="31" t="str">
        <f>Point_src_summary!U43</f>
        <v>Point Source Heaters</v>
      </c>
      <c r="G92" s="160">
        <f>Point_src_summary!V43</f>
        <v>0</v>
      </c>
      <c r="H92" s="161">
        <f>Point_src_summary!W43</f>
        <v>0</v>
      </c>
      <c r="I92" s="161">
        <f>Point_src_summary!X43</f>
        <v>0</v>
      </c>
      <c r="J92" s="161">
        <f>Point_src_summary!Y43</f>
        <v>0</v>
      </c>
      <c r="K92" s="162">
        <f>Point_src_summary!Z43</f>
        <v>0</v>
      </c>
    </row>
    <row r="93" spans="1:11" x14ac:dyDescent="0.2">
      <c r="A93" s="31" t="s">
        <v>127</v>
      </c>
      <c r="B93" s="31" t="str">
        <f>Point_src_summary!B44</f>
        <v>Non-tribal</v>
      </c>
      <c r="C93" s="31">
        <f>Point_src_summary!C44</f>
        <v>8</v>
      </c>
      <c r="D93" s="31" t="str">
        <f>Point_src_summary!D44</f>
        <v>8103</v>
      </c>
      <c r="E93" s="32" t="str">
        <f>Point_src_summary!N44</f>
        <v>31000209</v>
      </c>
      <c r="F93" s="31" t="str">
        <f>Point_src_summary!U44</f>
        <v>Other Not Classified</v>
      </c>
      <c r="G93" s="160">
        <f>Point_src_summary!V44</f>
        <v>0</v>
      </c>
      <c r="H93" s="161">
        <f>Point_src_summary!W44</f>
        <v>0</v>
      </c>
      <c r="I93" s="161">
        <f>Point_src_summary!X44</f>
        <v>0</v>
      </c>
      <c r="J93" s="161">
        <f>Point_src_summary!Y44</f>
        <v>0</v>
      </c>
      <c r="K93" s="162">
        <f>Point_src_summary!Z44</f>
        <v>0</v>
      </c>
    </row>
    <row r="94" spans="1:11" x14ac:dyDescent="0.2">
      <c r="A94" s="31" t="s">
        <v>127</v>
      </c>
      <c r="B94" s="31" t="str">
        <f>Point_src_summary!B45</f>
        <v>Non-tribal</v>
      </c>
      <c r="C94" s="31">
        <f>Point_src_summary!C45</f>
        <v>8</v>
      </c>
      <c r="D94" s="31" t="str">
        <f>Point_src_summary!D45</f>
        <v>8103</v>
      </c>
      <c r="E94" s="32" t="str">
        <f>Point_src_summary!N45</f>
        <v>50200102</v>
      </c>
      <c r="F94" s="31" t="str">
        <f>Point_src_summary!U45</f>
        <v>Other Not Classified</v>
      </c>
      <c r="G94" s="160">
        <f>Point_src_summary!V45</f>
        <v>0</v>
      </c>
      <c r="H94" s="161">
        <f>Point_src_summary!W45</f>
        <v>0</v>
      </c>
      <c r="I94" s="161">
        <f>Point_src_summary!X45</f>
        <v>0</v>
      </c>
      <c r="J94" s="161">
        <f>Point_src_summary!Y45</f>
        <v>9.1500000000000001E-3</v>
      </c>
      <c r="K94" s="162">
        <f>Point_src_summary!Z45</f>
        <v>0.06</v>
      </c>
    </row>
    <row r="95" spans="1:11" x14ac:dyDescent="0.2">
      <c r="A95" s="31" t="s">
        <v>127</v>
      </c>
      <c r="B95" s="31" t="str">
        <f>Point_src_summary!B46</f>
        <v>Non-tribal</v>
      </c>
      <c r="C95" s="31">
        <f>Point_src_summary!C46</f>
        <v>8</v>
      </c>
      <c r="D95" s="31" t="str">
        <f>Point_src_summary!D46</f>
        <v>8103</v>
      </c>
      <c r="E95" s="32" t="str">
        <f>Point_src_summary!N46</f>
        <v>20200202</v>
      </c>
      <c r="F95" s="31" t="str">
        <f>Point_src_summary!U46</f>
        <v>Point Source Compressor Engines</v>
      </c>
      <c r="G95" s="160">
        <f>Point_src_summary!V46</f>
        <v>0</v>
      </c>
      <c r="H95" s="161">
        <f>Point_src_summary!W46</f>
        <v>0</v>
      </c>
      <c r="I95" s="161">
        <f>Point_src_summary!X46</f>
        <v>0</v>
      </c>
      <c r="J95" s="161">
        <f>Point_src_summary!Y46</f>
        <v>0</v>
      </c>
      <c r="K95" s="162">
        <f>Point_src_summary!Z46</f>
        <v>0</v>
      </c>
    </row>
    <row r="96" spans="1:11" x14ac:dyDescent="0.2">
      <c r="A96" s="31" t="s">
        <v>127</v>
      </c>
      <c r="B96" s="31" t="str">
        <f>Point_src_summary!B47</f>
        <v>Non-tribal</v>
      </c>
      <c r="C96" s="31">
        <f>Point_src_summary!C47</f>
        <v>8</v>
      </c>
      <c r="D96" s="31" t="str">
        <f>Point_src_summary!D47</f>
        <v>8103</v>
      </c>
      <c r="E96" s="32" t="str">
        <f>Point_src_summary!N47</f>
        <v>31000301</v>
      </c>
      <c r="F96" s="31" t="str">
        <f>Point_src_summary!U47</f>
        <v>Dehydrators</v>
      </c>
      <c r="G96" s="160">
        <f>Point_src_summary!V47</f>
        <v>0.44106600000000001</v>
      </c>
      <c r="H96" s="161">
        <f>Point_src_summary!W47</f>
        <v>15.341607</v>
      </c>
      <c r="I96" s="161">
        <f>Point_src_summary!X47</f>
        <v>0.37032900000000002</v>
      </c>
      <c r="J96" s="161">
        <f>Point_src_summary!Y47</f>
        <v>0</v>
      </c>
      <c r="K96" s="162">
        <f>Point_src_summary!Z47</f>
        <v>0</v>
      </c>
    </row>
    <row r="97" spans="1:11" x14ac:dyDescent="0.2">
      <c r="A97" s="31" t="s">
        <v>127</v>
      </c>
      <c r="B97" s="31" t="str">
        <f>Point_src_summary!B48</f>
        <v>Non-tribal</v>
      </c>
      <c r="C97" s="31">
        <f>Point_src_summary!C48</f>
        <v>8</v>
      </c>
      <c r="D97" s="31" t="str">
        <f>Point_src_summary!D48</f>
        <v>8103</v>
      </c>
      <c r="E97" s="32" t="str">
        <f>Point_src_summary!N48</f>
        <v>20200253</v>
      </c>
      <c r="F97" s="31" t="str">
        <f>Point_src_summary!U48</f>
        <v>Point Source Compressor Engines</v>
      </c>
      <c r="G97" s="160">
        <f>Point_src_summary!V48</f>
        <v>13.99</v>
      </c>
      <c r="H97" s="161">
        <f>Point_src_summary!W48</f>
        <v>9.7685999999999993</v>
      </c>
      <c r="I97" s="161">
        <f>Point_src_summary!X48</f>
        <v>22.367999999999999</v>
      </c>
      <c r="J97" s="161">
        <f>Point_src_summary!Y48</f>
        <v>0</v>
      </c>
      <c r="K97" s="162">
        <f>Point_src_summary!Z48</f>
        <v>0</v>
      </c>
    </row>
    <row r="98" spans="1:11" x14ac:dyDescent="0.2">
      <c r="A98" s="31" t="s">
        <v>127</v>
      </c>
      <c r="B98" s="31" t="str">
        <f>Point_src_summary!B49</f>
        <v>Non-tribal</v>
      </c>
      <c r="C98" s="31">
        <f>Point_src_summary!C49</f>
        <v>8</v>
      </c>
      <c r="D98" s="31" t="str">
        <f>Point_src_summary!D49</f>
        <v>8103</v>
      </c>
      <c r="E98" s="32" t="str">
        <f>Point_src_summary!N49</f>
        <v>20200253</v>
      </c>
      <c r="F98" s="31" t="str">
        <f>Point_src_summary!U49</f>
        <v>Point Source Compressor Engines</v>
      </c>
      <c r="G98" s="160">
        <f>Point_src_summary!V49</f>
        <v>27.96</v>
      </c>
      <c r="H98" s="161">
        <f>Point_src_summary!W49</f>
        <v>9.65</v>
      </c>
      <c r="I98" s="161">
        <f>Point_src_summary!X49</f>
        <v>27.96</v>
      </c>
      <c r="J98" s="161">
        <f>Point_src_summary!Y49</f>
        <v>0</v>
      </c>
      <c r="K98" s="162">
        <f>Point_src_summary!Z49</f>
        <v>0</v>
      </c>
    </row>
    <row r="99" spans="1:11" x14ac:dyDescent="0.2">
      <c r="A99" s="31" t="s">
        <v>127</v>
      </c>
      <c r="B99" s="31" t="str">
        <f>Point_src_summary!B50</f>
        <v>Non-tribal</v>
      </c>
      <c r="C99" s="31">
        <f>Point_src_summary!C50</f>
        <v>8</v>
      </c>
      <c r="D99" s="31" t="str">
        <f>Point_src_summary!D50</f>
        <v>8103</v>
      </c>
      <c r="E99" s="32" t="str">
        <f>Point_src_summary!N50</f>
        <v>20200253</v>
      </c>
      <c r="F99" s="31" t="str">
        <f>Point_src_summary!U50</f>
        <v>Point Source Compressor Engines</v>
      </c>
      <c r="G99" s="160">
        <f>Point_src_summary!V50</f>
        <v>12.54</v>
      </c>
      <c r="H99" s="161">
        <f>Point_src_summary!W50</f>
        <v>4.3890000000000002</v>
      </c>
      <c r="I99" s="161">
        <f>Point_src_summary!X50</f>
        <v>12.4039</v>
      </c>
      <c r="J99" s="161">
        <f>Point_src_summary!Y50</f>
        <v>0</v>
      </c>
      <c r="K99" s="162">
        <f>Point_src_summary!Z50</f>
        <v>0</v>
      </c>
    </row>
    <row r="100" spans="1:11" x14ac:dyDescent="0.2">
      <c r="A100" s="31" t="s">
        <v>127</v>
      </c>
      <c r="B100" s="31" t="str">
        <f>Point_src_summary!B51</f>
        <v>Non-tribal</v>
      </c>
      <c r="C100" s="31">
        <f>Point_src_summary!C51</f>
        <v>8</v>
      </c>
      <c r="D100" s="31" t="str">
        <f>Point_src_summary!D51</f>
        <v>8103</v>
      </c>
      <c r="E100" s="32" t="str">
        <f>Point_src_summary!N51</f>
        <v>31000304</v>
      </c>
      <c r="F100" s="31" t="str">
        <f>Point_src_summary!U51</f>
        <v>Dehydrators</v>
      </c>
      <c r="G100" s="160">
        <f>Point_src_summary!V51</f>
        <v>0.34995900000000002</v>
      </c>
      <c r="H100" s="161">
        <f>Point_src_summary!W51</f>
        <v>3.9082859999999999</v>
      </c>
      <c r="I100" s="161">
        <f>Point_src_summary!X51</f>
        <v>0.28999000000000003</v>
      </c>
      <c r="J100" s="161">
        <f>Point_src_summary!Y51</f>
        <v>0</v>
      </c>
      <c r="K100" s="162">
        <f>Point_src_summary!Z51</f>
        <v>0</v>
      </c>
    </row>
    <row r="101" spans="1:11" x14ac:dyDescent="0.2">
      <c r="A101" s="31" t="s">
        <v>127</v>
      </c>
      <c r="B101" s="31" t="str">
        <f>Point_src_summary!B52</f>
        <v>Non-tribal</v>
      </c>
      <c r="C101" s="31">
        <f>Point_src_summary!C52</f>
        <v>8</v>
      </c>
      <c r="D101" s="31" t="str">
        <f>Point_src_summary!D52</f>
        <v>8103</v>
      </c>
      <c r="E101" s="32" t="str">
        <f>Point_src_summary!N52</f>
        <v>31000205</v>
      </c>
      <c r="F101" s="31" t="str">
        <f>Point_src_summary!U52</f>
        <v>Point Source Flares</v>
      </c>
      <c r="G101" s="160">
        <f>Point_src_summary!V52</f>
        <v>0.73</v>
      </c>
      <c r="H101" s="161">
        <f>Point_src_summary!W52</f>
        <v>0</v>
      </c>
      <c r="I101" s="161">
        <f>Point_src_summary!X52</f>
        <v>3.98</v>
      </c>
      <c r="J101" s="161">
        <f>Point_src_summary!Y52</f>
        <v>0</v>
      </c>
      <c r="K101" s="162">
        <f>Point_src_summary!Z52</f>
        <v>0</v>
      </c>
    </row>
    <row r="102" spans="1:11" x14ac:dyDescent="0.2">
      <c r="A102" s="31" t="s">
        <v>127</v>
      </c>
      <c r="B102" s="31" t="str">
        <f>Point_src_summary!B53</f>
        <v>Non-tribal</v>
      </c>
      <c r="C102" s="31">
        <f>Point_src_summary!C53</f>
        <v>8</v>
      </c>
      <c r="D102" s="31" t="str">
        <f>Point_src_summary!D53</f>
        <v>8103</v>
      </c>
      <c r="E102" s="32" t="str">
        <f>Point_src_summary!N53</f>
        <v>31088801</v>
      </c>
      <c r="F102" s="31" t="str">
        <f>Point_src_summary!U53</f>
        <v>Point Source Fugitives</v>
      </c>
      <c r="G102" s="160">
        <f>Point_src_summary!V53</f>
        <v>0</v>
      </c>
      <c r="H102" s="161">
        <f>Point_src_summary!W53</f>
        <v>29.1</v>
      </c>
      <c r="I102" s="161">
        <f>Point_src_summary!X53</f>
        <v>0</v>
      </c>
      <c r="J102" s="161">
        <f>Point_src_summary!Y53</f>
        <v>0</v>
      </c>
      <c r="K102" s="162">
        <f>Point_src_summary!Z53</f>
        <v>0</v>
      </c>
    </row>
    <row r="103" spans="1:11" x14ac:dyDescent="0.2">
      <c r="A103" s="31" t="s">
        <v>127</v>
      </c>
      <c r="B103" s="31" t="str">
        <f>Point_src_summary!B54</f>
        <v>Non-tribal</v>
      </c>
      <c r="C103" s="31">
        <f>Point_src_summary!C54</f>
        <v>8</v>
      </c>
      <c r="D103" s="31" t="str">
        <f>Point_src_summary!D54</f>
        <v>8103</v>
      </c>
      <c r="E103" s="32" t="str">
        <f>Point_src_summary!N54</f>
        <v>40600132</v>
      </c>
      <c r="F103" s="31" t="str">
        <f>Point_src_summary!U54</f>
        <v>Point Source Loading Losses</v>
      </c>
      <c r="G103" s="160">
        <f>Point_src_summary!V54</f>
        <v>0</v>
      </c>
      <c r="H103" s="161">
        <f>Point_src_summary!W54</f>
        <v>2.5920000000000001</v>
      </c>
      <c r="I103" s="161">
        <f>Point_src_summary!X54</f>
        <v>0</v>
      </c>
      <c r="J103" s="161">
        <f>Point_src_summary!Y54</f>
        <v>0</v>
      </c>
      <c r="K103" s="162">
        <f>Point_src_summary!Z54</f>
        <v>0</v>
      </c>
    </row>
    <row r="104" spans="1:11" x14ac:dyDescent="0.2">
      <c r="A104" s="31" t="s">
        <v>127</v>
      </c>
      <c r="B104" s="31" t="str">
        <f>Point_src_summary!B55</f>
        <v>Non-tribal</v>
      </c>
      <c r="C104" s="31">
        <f>Point_src_summary!C55</f>
        <v>8</v>
      </c>
      <c r="D104" s="31" t="str">
        <f>Point_src_summary!D55</f>
        <v>8103</v>
      </c>
      <c r="E104" s="32" t="str">
        <f>Point_src_summary!N55</f>
        <v>50200102</v>
      </c>
      <c r="F104" s="31" t="str">
        <f>Point_src_summary!U55</f>
        <v>Other Not Classified</v>
      </c>
      <c r="G104" s="160">
        <f>Point_src_summary!V55</f>
        <v>0.06</v>
      </c>
      <c r="H104" s="161">
        <f>Point_src_summary!W55</f>
        <v>0.27450000000000002</v>
      </c>
      <c r="I104" s="161">
        <f>Point_src_summary!X55</f>
        <v>0.77775000000000005</v>
      </c>
      <c r="J104" s="161">
        <f>Point_src_summary!Y55</f>
        <v>0</v>
      </c>
      <c r="K104" s="162">
        <f>Point_src_summary!Z55</f>
        <v>0</v>
      </c>
    </row>
    <row r="105" spans="1:11" x14ac:dyDescent="0.2">
      <c r="A105" s="31" t="s">
        <v>127</v>
      </c>
      <c r="B105" s="31" t="str">
        <f>Point_src_summary!B56</f>
        <v>Non-tribal</v>
      </c>
      <c r="C105" s="31">
        <f>Point_src_summary!C56</f>
        <v>8</v>
      </c>
      <c r="D105" s="31" t="str">
        <f>Point_src_summary!D56</f>
        <v>8103</v>
      </c>
      <c r="E105" s="32" t="str">
        <f>Point_src_summary!N56</f>
        <v>20200201</v>
      </c>
      <c r="F105" s="31" t="str">
        <f>Point_src_summary!U56</f>
        <v>Point Source Compressor Engines</v>
      </c>
      <c r="G105" s="160">
        <f>Point_src_summary!V56</f>
        <v>0</v>
      </c>
      <c r="H105" s="161">
        <f>Point_src_summary!W56</f>
        <v>0</v>
      </c>
      <c r="I105" s="161">
        <f>Point_src_summary!X56</f>
        <v>0</v>
      </c>
      <c r="J105" s="161">
        <f>Point_src_summary!Y56</f>
        <v>0</v>
      </c>
      <c r="K105" s="162">
        <f>Point_src_summary!Z56</f>
        <v>0</v>
      </c>
    </row>
    <row r="106" spans="1:11" x14ac:dyDescent="0.2">
      <c r="A106" s="31" t="s">
        <v>127</v>
      </c>
      <c r="B106" s="31" t="str">
        <f>Point_src_summary!B57</f>
        <v>Non-tribal</v>
      </c>
      <c r="C106" s="31">
        <f>Point_src_summary!C57</f>
        <v>8</v>
      </c>
      <c r="D106" s="31" t="str">
        <f>Point_src_summary!D57</f>
        <v>8103</v>
      </c>
      <c r="E106" s="32" t="str">
        <f>Point_src_summary!N57</f>
        <v>10200603</v>
      </c>
      <c r="F106" s="31" t="str">
        <f>Point_src_summary!U57</f>
        <v>Point Source Heaters</v>
      </c>
      <c r="G106" s="160">
        <f>Point_src_summary!V57</f>
        <v>0</v>
      </c>
      <c r="H106" s="161">
        <f>Point_src_summary!W57</f>
        <v>0</v>
      </c>
      <c r="I106" s="161">
        <f>Point_src_summary!X57</f>
        <v>0</v>
      </c>
      <c r="J106" s="161">
        <f>Point_src_summary!Y57</f>
        <v>0</v>
      </c>
      <c r="K106" s="162">
        <f>Point_src_summary!Z57</f>
        <v>0</v>
      </c>
    </row>
    <row r="107" spans="1:11" x14ac:dyDescent="0.2">
      <c r="A107" s="31" t="s">
        <v>127</v>
      </c>
      <c r="B107" s="31" t="str">
        <f>Point_src_summary!B58</f>
        <v>Non-tribal</v>
      </c>
      <c r="C107" s="31">
        <f>Point_src_summary!C58</f>
        <v>8</v>
      </c>
      <c r="D107" s="31" t="str">
        <f>Point_src_summary!D58</f>
        <v>8103</v>
      </c>
      <c r="E107" s="32" t="str">
        <f>Point_src_summary!N58</f>
        <v>10300603</v>
      </c>
      <c r="F107" s="31" t="str">
        <f>Point_src_summary!U58</f>
        <v>Point Source Heaters</v>
      </c>
      <c r="G107" s="160">
        <f>Point_src_summary!V58</f>
        <v>0</v>
      </c>
      <c r="H107" s="161">
        <f>Point_src_summary!W58</f>
        <v>0</v>
      </c>
      <c r="I107" s="161">
        <f>Point_src_summary!X58</f>
        <v>0</v>
      </c>
      <c r="J107" s="161">
        <f>Point_src_summary!Y58</f>
        <v>0</v>
      </c>
      <c r="K107" s="162">
        <f>Point_src_summary!Z58</f>
        <v>0</v>
      </c>
    </row>
    <row r="108" spans="1:11" x14ac:dyDescent="0.2">
      <c r="A108" s="31" t="s">
        <v>127</v>
      </c>
      <c r="B108" s="31" t="str">
        <f>Point_src_summary!B59</f>
        <v>Non-tribal</v>
      </c>
      <c r="C108" s="31">
        <f>Point_src_summary!C59</f>
        <v>8</v>
      </c>
      <c r="D108" s="31" t="str">
        <f>Point_src_summary!D59</f>
        <v>8103</v>
      </c>
      <c r="E108" s="32" t="str">
        <f>Point_src_summary!N59</f>
        <v>20200201</v>
      </c>
      <c r="F108" s="31" t="str">
        <f>Point_src_summary!U59</f>
        <v>Point Source Compressor Engines</v>
      </c>
      <c r="G108" s="160">
        <f>Point_src_summary!V59</f>
        <v>0</v>
      </c>
      <c r="H108" s="161">
        <f>Point_src_summary!W59</f>
        <v>0</v>
      </c>
      <c r="I108" s="161">
        <f>Point_src_summary!X59</f>
        <v>0</v>
      </c>
      <c r="J108" s="161">
        <f>Point_src_summary!Y59</f>
        <v>0</v>
      </c>
      <c r="K108" s="162">
        <f>Point_src_summary!Z59</f>
        <v>0</v>
      </c>
    </row>
    <row r="109" spans="1:11" x14ac:dyDescent="0.2">
      <c r="A109" s="31" t="s">
        <v>127</v>
      </c>
      <c r="B109" s="31" t="str">
        <f>Point_src_summary!B60</f>
        <v>Non-tribal</v>
      </c>
      <c r="C109" s="31">
        <f>Point_src_summary!C60</f>
        <v>8</v>
      </c>
      <c r="D109" s="31" t="str">
        <f>Point_src_summary!D60</f>
        <v>8103</v>
      </c>
      <c r="E109" s="32" t="str">
        <f>Point_src_summary!N60</f>
        <v>20200253</v>
      </c>
      <c r="F109" s="31" t="str">
        <f>Point_src_summary!U60</f>
        <v>Point Source Compressor Engines</v>
      </c>
      <c r="G109" s="160">
        <f>Point_src_summary!V60</f>
        <v>0</v>
      </c>
      <c r="H109" s="161">
        <f>Point_src_summary!W60</f>
        <v>0</v>
      </c>
      <c r="I109" s="161">
        <f>Point_src_summary!X60</f>
        <v>0</v>
      </c>
      <c r="J109" s="161">
        <f>Point_src_summary!Y60</f>
        <v>0.01</v>
      </c>
      <c r="K109" s="162">
        <f>Point_src_summary!Z60</f>
        <v>0.17</v>
      </c>
    </row>
    <row r="110" spans="1:11" x14ac:dyDescent="0.2">
      <c r="A110" s="31" t="s">
        <v>127</v>
      </c>
      <c r="B110" s="31" t="str">
        <f>Point_src_summary!B61</f>
        <v>Non-tribal</v>
      </c>
      <c r="C110" s="31">
        <f>Point_src_summary!C61</f>
        <v>8</v>
      </c>
      <c r="D110" s="31" t="str">
        <f>Point_src_summary!D61</f>
        <v>8103</v>
      </c>
      <c r="E110" s="32" t="str">
        <f>Point_src_summary!N61</f>
        <v>20200254</v>
      </c>
      <c r="F110" s="31" t="str">
        <f>Point_src_summary!U61</f>
        <v>Point Source Compressor Engines</v>
      </c>
      <c r="G110" s="160">
        <f>Point_src_summary!V61</f>
        <v>0</v>
      </c>
      <c r="H110" s="161">
        <f>Point_src_summary!W61</f>
        <v>0</v>
      </c>
      <c r="I110" s="161">
        <f>Point_src_summary!X61</f>
        <v>0</v>
      </c>
      <c r="J110" s="161">
        <f>Point_src_summary!Y61</f>
        <v>0</v>
      </c>
      <c r="K110" s="162">
        <f>Point_src_summary!Z61</f>
        <v>0.41</v>
      </c>
    </row>
    <row r="111" spans="1:11" x14ac:dyDescent="0.2">
      <c r="A111" s="31" t="s">
        <v>127</v>
      </c>
      <c r="B111" s="31" t="str">
        <f>Point_src_summary!B62</f>
        <v>Non-tribal</v>
      </c>
      <c r="C111" s="31">
        <f>Point_src_summary!C62</f>
        <v>8</v>
      </c>
      <c r="D111" s="31" t="str">
        <f>Point_src_summary!D62</f>
        <v>8103</v>
      </c>
      <c r="E111" s="32" t="str">
        <f>Point_src_summary!N62</f>
        <v>20200254</v>
      </c>
      <c r="F111" s="31" t="str">
        <f>Point_src_summary!U62</f>
        <v>Point Source Compressor Engines</v>
      </c>
      <c r="G111" s="160">
        <f>Point_src_summary!V62</f>
        <v>0</v>
      </c>
      <c r="H111" s="161">
        <f>Point_src_summary!W62</f>
        <v>0</v>
      </c>
      <c r="I111" s="161">
        <f>Point_src_summary!X62</f>
        <v>0</v>
      </c>
      <c r="J111" s="161">
        <f>Point_src_summary!Y62</f>
        <v>0.02</v>
      </c>
      <c r="K111" s="162">
        <f>Point_src_summary!Z62</f>
        <v>0</v>
      </c>
    </row>
    <row r="112" spans="1:11" x14ac:dyDescent="0.2">
      <c r="A112" s="31" t="s">
        <v>127</v>
      </c>
      <c r="B112" s="31" t="str">
        <f>Point_src_summary!B63</f>
        <v>Non-tribal</v>
      </c>
      <c r="C112" s="31">
        <f>Point_src_summary!C63</f>
        <v>8</v>
      </c>
      <c r="D112" s="31" t="str">
        <f>Point_src_summary!D63</f>
        <v>8103</v>
      </c>
      <c r="E112" s="32" t="str">
        <f>Point_src_summary!N63</f>
        <v>31000301</v>
      </c>
      <c r="F112" s="31" t="str">
        <f>Point_src_summary!U63</f>
        <v>Dehydrators</v>
      </c>
      <c r="G112" s="160">
        <f>Point_src_summary!V63</f>
        <v>0</v>
      </c>
      <c r="H112" s="161">
        <f>Point_src_summary!W63</f>
        <v>14.64</v>
      </c>
      <c r="I112" s="161">
        <f>Point_src_summary!X63</f>
        <v>0.28000000000000003</v>
      </c>
      <c r="J112" s="161">
        <f>Point_src_summary!Y63</f>
        <v>0</v>
      </c>
      <c r="K112" s="162">
        <f>Point_src_summary!Z63</f>
        <v>0</v>
      </c>
    </row>
    <row r="113" spans="1:11" x14ac:dyDescent="0.2">
      <c r="A113" s="31" t="s">
        <v>127</v>
      </c>
      <c r="B113" s="31" t="str">
        <f>Point_src_summary!B64</f>
        <v>Non-tribal</v>
      </c>
      <c r="C113" s="31">
        <f>Point_src_summary!C64</f>
        <v>8</v>
      </c>
      <c r="D113" s="31" t="str">
        <f>Point_src_summary!D64</f>
        <v>8103</v>
      </c>
      <c r="E113" s="32" t="str">
        <f>Point_src_summary!N64</f>
        <v>31000215</v>
      </c>
      <c r="F113" s="31" t="str">
        <f>Point_src_summary!U64</f>
        <v>Point Source Flares</v>
      </c>
      <c r="G113" s="160">
        <f>Point_src_summary!V64</f>
        <v>1.64</v>
      </c>
      <c r="H113" s="161">
        <f>Point_src_summary!W64</f>
        <v>0</v>
      </c>
      <c r="I113" s="161">
        <f>Point_src_summary!X64</f>
        <v>8.9</v>
      </c>
      <c r="J113" s="161">
        <f>Point_src_summary!Y64</f>
        <v>0</v>
      </c>
      <c r="K113" s="162">
        <f>Point_src_summary!Z64</f>
        <v>0</v>
      </c>
    </row>
    <row r="114" spans="1:11" x14ac:dyDescent="0.2">
      <c r="A114" s="31" t="s">
        <v>127</v>
      </c>
      <c r="B114" s="31" t="str">
        <f>Point_src_summary!B65</f>
        <v>Non-tribal</v>
      </c>
      <c r="C114" s="31">
        <f>Point_src_summary!C65</f>
        <v>8</v>
      </c>
      <c r="D114" s="31" t="str">
        <f>Point_src_summary!D65</f>
        <v>8103</v>
      </c>
      <c r="E114" s="32" t="str">
        <f>Point_src_summary!N65</f>
        <v>20200254</v>
      </c>
      <c r="F114" s="31" t="str">
        <f>Point_src_summary!U65</f>
        <v>Point Source Compressor Engines</v>
      </c>
      <c r="G114" s="160">
        <f>Point_src_summary!V65</f>
        <v>24.41</v>
      </c>
      <c r="H114" s="161">
        <f>Point_src_summary!W65</f>
        <v>6.59</v>
      </c>
      <c r="I114" s="161">
        <f>Point_src_summary!X65</f>
        <v>9.2799999999999994</v>
      </c>
      <c r="J114" s="161">
        <f>Point_src_summary!Y65</f>
        <v>0</v>
      </c>
      <c r="K114" s="162">
        <f>Point_src_summary!Z65</f>
        <v>0</v>
      </c>
    </row>
    <row r="115" spans="1:11" x14ac:dyDescent="0.2">
      <c r="A115" s="31" t="s">
        <v>127</v>
      </c>
      <c r="B115" s="31" t="str">
        <f>Point_src_summary!B66</f>
        <v>Non-tribal</v>
      </c>
      <c r="C115" s="31">
        <f>Point_src_summary!C66</f>
        <v>8</v>
      </c>
      <c r="D115" s="31" t="str">
        <f>Point_src_summary!D66</f>
        <v>8103</v>
      </c>
      <c r="E115" s="32" t="str">
        <f>Point_src_summary!N66</f>
        <v>20200254</v>
      </c>
      <c r="F115" s="31" t="str">
        <f>Point_src_summary!U66</f>
        <v>Point Source Compressor Engines</v>
      </c>
      <c r="G115" s="160">
        <f>Point_src_summary!V66</f>
        <v>24.41</v>
      </c>
      <c r="H115" s="161">
        <f>Point_src_summary!W66</f>
        <v>1.77</v>
      </c>
      <c r="I115" s="161">
        <f>Point_src_summary!X66</f>
        <v>7.32</v>
      </c>
      <c r="J115" s="161">
        <f>Point_src_summary!Y66</f>
        <v>0</v>
      </c>
      <c r="K115" s="162">
        <f>Point_src_summary!Z66</f>
        <v>0</v>
      </c>
    </row>
    <row r="116" spans="1:11" x14ac:dyDescent="0.2">
      <c r="A116" s="31" t="s">
        <v>127</v>
      </c>
      <c r="B116" s="31" t="str">
        <f>Point_src_summary!B67</f>
        <v>Non-tribal</v>
      </c>
      <c r="C116" s="31">
        <f>Point_src_summary!C67</f>
        <v>8</v>
      </c>
      <c r="D116" s="31" t="str">
        <f>Point_src_summary!D67</f>
        <v>8103</v>
      </c>
      <c r="E116" s="32" t="str">
        <f>Point_src_summary!N67</f>
        <v>31000301</v>
      </c>
      <c r="F116" s="31" t="str">
        <f>Point_src_summary!U67</f>
        <v>Dehydrators</v>
      </c>
      <c r="G116" s="160">
        <f>Point_src_summary!V67</f>
        <v>0</v>
      </c>
      <c r="H116" s="161">
        <f>Point_src_summary!W67</f>
        <v>1.9113960000000001</v>
      </c>
      <c r="I116" s="161">
        <f>Point_src_summary!X67</f>
        <v>0</v>
      </c>
      <c r="J116" s="161">
        <f>Point_src_summary!Y67</f>
        <v>0</v>
      </c>
      <c r="K116" s="162">
        <f>Point_src_summary!Z67</f>
        <v>0</v>
      </c>
    </row>
    <row r="117" spans="1:11" x14ac:dyDescent="0.2">
      <c r="A117" s="31" t="s">
        <v>127</v>
      </c>
      <c r="B117" s="31" t="str">
        <f>Point_src_summary!B68</f>
        <v>Non-tribal</v>
      </c>
      <c r="C117" s="31">
        <f>Point_src_summary!C68</f>
        <v>8</v>
      </c>
      <c r="D117" s="31" t="str">
        <f>Point_src_summary!D68</f>
        <v>8103</v>
      </c>
      <c r="E117" s="32" t="str">
        <f>Point_src_summary!N68</f>
        <v>20200253</v>
      </c>
      <c r="F117" s="31" t="str">
        <f>Point_src_summary!U68</f>
        <v>Point Source Compressor Engines</v>
      </c>
      <c r="G117" s="160">
        <f>Point_src_summary!V68</f>
        <v>13.89</v>
      </c>
      <c r="H117" s="161">
        <f>Point_src_summary!W68</f>
        <v>4.63</v>
      </c>
      <c r="I117" s="161">
        <f>Point_src_summary!X68</f>
        <v>13.89</v>
      </c>
      <c r="J117" s="161">
        <f>Point_src_summary!Y68</f>
        <v>0</v>
      </c>
      <c r="K117" s="162">
        <f>Point_src_summary!Z68</f>
        <v>0</v>
      </c>
    </row>
    <row r="118" spans="1:11" x14ac:dyDescent="0.2">
      <c r="A118" s="31" t="s">
        <v>127</v>
      </c>
      <c r="B118" s="31" t="str">
        <f>Point_src_summary!B69</f>
        <v>Non-tribal</v>
      </c>
      <c r="C118" s="31">
        <f>Point_src_summary!C69</f>
        <v>8</v>
      </c>
      <c r="D118" s="31" t="str">
        <f>Point_src_summary!D69</f>
        <v>8103</v>
      </c>
      <c r="E118" s="32" t="str">
        <f>Point_src_summary!N69</f>
        <v>40600132</v>
      </c>
      <c r="F118" s="31" t="str">
        <f>Point_src_summary!U69</f>
        <v>Point Source Loading Losses</v>
      </c>
      <c r="G118" s="160">
        <f>Point_src_summary!V69</f>
        <v>0</v>
      </c>
      <c r="H118" s="161">
        <f>Point_src_summary!W69</f>
        <v>2.52</v>
      </c>
      <c r="I118" s="161">
        <f>Point_src_summary!X69</f>
        <v>0</v>
      </c>
      <c r="J118" s="161">
        <f>Point_src_summary!Y69</f>
        <v>0</v>
      </c>
      <c r="K118" s="162">
        <f>Point_src_summary!Z69</f>
        <v>0</v>
      </c>
    </row>
    <row r="119" spans="1:11" x14ac:dyDescent="0.2">
      <c r="A119" s="31" t="s">
        <v>127</v>
      </c>
      <c r="B119" s="31" t="str">
        <f>Point_src_summary!B70</f>
        <v>Non-tribal</v>
      </c>
      <c r="C119" s="31">
        <f>Point_src_summary!C70</f>
        <v>8</v>
      </c>
      <c r="D119" s="31" t="str">
        <f>Point_src_summary!D70</f>
        <v>8103</v>
      </c>
      <c r="E119" s="32" t="str">
        <f>Point_src_summary!N70</f>
        <v>31088801</v>
      </c>
      <c r="F119" s="31" t="str">
        <f>Point_src_summary!U70</f>
        <v>Point Source Fugitives</v>
      </c>
      <c r="G119" s="160">
        <f>Point_src_summary!V70</f>
        <v>0</v>
      </c>
      <c r="H119" s="161">
        <f>Point_src_summary!W70</f>
        <v>22.06</v>
      </c>
      <c r="I119" s="161">
        <f>Point_src_summary!X70</f>
        <v>0</v>
      </c>
      <c r="J119" s="161">
        <f>Point_src_summary!Y70</f>
        <v>0</v>
      </c>
      <c r="K119" s="162">
        <f>Point_src_summary!Z70</f>
        <v>0</v>
      </c>
    </row>
    <row r="120" spans="1:11" x14ac:dyDescent="0.2">
      <c r="A120" s="31" t="s">
        <v>127</v>
      </c>
      <c r="B120" s="31" t="str">
        <f>Point_src_summary!B71</f>
        <v>Non-tribal</v>
      </c>
      <c r="C120" s="31">
        <f>Point_src_summary!C71</f>
        <v>8</v>
      </c>
      <c r="D120" s="31" t="str">
        <f>Point_src_summary!D71</f>
        <v>8103</v>
      </c>
      <c r="E120" s="32" t="str">
        <f>Point_src_summary!N71</f>
        <v>20200202</v>
      </c>
      <c r="F120" s="31" t="str">
        <f>Point_src_summary!U71</f>
        <v>Point Source Compressor Engines</v>
      </c>
      <c r="G120" s="160">
        <f>Point_src_summary!V71</f>
        <v>0</v>
      </c>
      <c r="H120" s="161">
        <f>Point_src_summary!W71</f>
        <v>0</v>
      </c>
      <c r="I120" s="161">
        <f>Point_src_summary!X71</f>
        <v>0</v>
      </c>
      <c r="J120" s="161">
        <f>Point_src_summary!Y71</f>
        <v>0</v>
      </c>
      <c r="K120" s="162">
        <f>Point_src_summary!Z71</f>
        <v>0</v>
      </c>
    </row>
    <row r="121" spans="1:11" x14ac:dyDescent="0.2">
      <c r="A121" s="31" t="s">
        <v>127</v>
      </c>
      <c r="B121" s="31" t="str">
        <f>Point_src_summary!B72</f>
        <v>Non-tribal</v>
      </c>
      <c r="C121" s="31">
        <f>Point_src_summary!C72</f>
        <v>8</v>
      </c>
      <c r="D121" s="31" t="str">
        <f>Point_src_summary!D72</f>
        <v>8103</v>
      </c>
      <c r="E121" s="32" t="str">
        <f>Point_src_summary!N72</f>
        <v>20200252</v>
      </c>
      <c r="F121" s="31" t="str">
        <f>Point_src_summary!U72</f>
        <v>Point Source Compressor Engines</v>
      </c>
      <c r="G121" s="160">
        <f>Point_src_summary!V72</f>
        <v>0</v>
      </c>
      <c r="H121" s="161">
        <f>Point_src_summary!W72</f>
        <v>0</v>
      </c>
      <c r="I121" s="161">
        <f>Point_src_summary!X72</f>
        <v>0</v>
      </c>
      <c r="J121" s="161">
        <f>Point_src_summary!Y72</f>
        <v>0</v>
      </c>
      <c r="K121" s="162">
        <f>Point_src_summary!Z72</f>
        <v>0</v>
      </c>
    </row>
    <row r="122" spans="1:11" x14ac:dyDescent="0.2">
      <c r="A122" s="31" t="s">
        <v>127</v>
      </c>
      <c r="B122" s="31" t="str">
        <f>Point_src_summary!B73</f>
        <v>Non-tribal</v>
      </c>
      <c r="C122" s="31">
        <f>Point_src_summary!C73</f>
        <v>8</v>
      </c>
      <c r="D122" s="31" t="str">
        <f>Point_src_summary!D73</f>
        <v>8103</v>
      </c>
      <c r="E122" s="32" t="str">
        <f>Point_src_summary!N73</f>
        <v>20200252</v>
      </c>
      <c r="F122" s="31" t="str">
        <f>Point_src_summary!U73</f>
        <v>Point Source Compressor Engines</v>
      </c>
      <c r="G122" s="160">
        <f>Point_src_summary!V73</f>
        <v>0</v>
      </c>
      <c r="H122" s="161">
        <f>Point_src_summary!W73</f>
        <v>0</v>
      </c>
      <c r="I122" s="161">
        <f>Point_src_summary!X73</f>
        <v>0</v>
      </c>
      <c r="J122" s="161">
        <f>Point_src_summary!Y73</f>
        <v>0</v>
      </c>
      <c r="K122" s="162">
        <f>Point_src_summary!Z73</f>
        <v>0</v>
      </c>
    </row>
    <row r="123" spans="1:11" x14ac:dyDescent="0.2">
      <c r="A123" s="31" t="s">
        <v>127</v>
      </c>
      <c r="B123" s="31" t="str">
        <f>Point_src_summary!B74</f>
        <v>Non-tribal</v>
      </c>
      <c r="C123" s="31">
        <f>Point_src_summary!C74</f>
        <v>8</v>
      </c>
      <c r="D123" s="31" t="str">
        <f>Point_src_summary!D74</f>
        <v>8103</v>
      </c>
      <c r="E123" s="32" t="str">
        <f>Point_src_summary!N74</f>
        <v>20200202</v>
      </c>
      <c r="F123" s="31" t="str">
        <f>Point_src_summary!U74</f>
        <v>Point Source Compressor Engines</v>
      </c>
      <c r="G123" s="160">
        <f>Point_src_summary!V74</f>
        <v>0</v>
      </c>
      <c r="H123" s="161">
        <f>Point_src_summary!W74</f>
        <v>0</v>
      </c>
      <c r="I123" s="161">
        <f>Point_src_summary!X74</f>
        <v>0</v>
      </c>
      <c r="J123" s="161">
        <f>Point_src_summary!Y74</f>
        <v>0</v>
      </c>
      <c r="K123" s="162">
        <f>Point_src_summary!Z74</f>
        <v>0</v>
      </c>
    </row>
    <row r="124" spans="1:11" x14ac:dyDescent="0.2">
      <c r="A124" s="31" t="s">
        <v>127</v>
      </c>
      <c r="B124" s="31" t="str">
        <f>Point_src_summary!B75</f>
        <v>Non-tribal</v>
      </c>
      <c r="C124" s="31">
        <f>Point_src_summary!C75</f>
        <v>8</v>
      </c>
      <c r="D124" s="31" t="str">
        <f>Point_src_summary!D75</f>
        <v>8103</v>
      </c>
      <c r="E124" s="32" t="str">
        <f>Point_src_summary!N75</f>
        <v>20200202</v>
      </c>
      <c r="F124" s="31" t="str">
        <f>Point_src_summary!U75</f>
        <v>Point Source Compressor Engines</v>
      </c>
      <c r="G124" s="160">
        <f>Point_src_summary!V75</f>
        <v>0</v>
      </c>
      <c r="H124" s="161">
        <f>Point_src_summary!W75</f>
        <v>0</v>
      </c>
      <c r="I124" s="161">
        <f>Point_src_summary!X75</f>
        <v>0</v>
      </c>
      <c r="J124" s="161">
        <f>Point_src_summary!Y75</f>
        <v>0</v>
      </c>
      <c r="K124" s="162">
        <f>Point_src_summary!Z75</f>
        <v>0</v>
      </c>
    </row>
    <row r="125" spans="1:11" x14ac:dyDescent="0.2">
      <c r="A125" s="31" t="s">
        <v>127</v>
      </c>
      <c r="B125" s="31" t="str">
        <f>Point_src_summary!B76</f>
        <v>Non-tribal</v>
      </c>
      <c r="C125" s="31">
        <f>Point_src_summary!C76</f>
        <v>8</v>
      </c>
      <c r="D125" s="31" t="str">
        <f>Point_src_summary!D76</f>
        <v>8103</v>
      </c>
      <c r="E125" s="32" t="str">
        <f>Point_src_summary!N76</f>
        <v>20200252</v>
      </c>
      <c r="F125" s="31" t="str">
        <f>Point_src_summary!U76</f>
        <v>Point Source Compressor Engines</v>
      </c>
      <c r="G125" s="160">
        <f>Point_src_summary!V76</f>
        <v>0</v>
      </c>
      <c r="H125" s="161">
        <f>Point_src_summary!W76</f>
        <v>0</v>
      </c>
      <c r="I125" s="161">
        <f>Point_src_summary!X76</f>
        <v>0</v>
      </c>
      <c r="J125" s="161">
        <f>Point_src_summary!Y76</f>
        <v>0</v>
      </c>
      <c r="K125" s="162">
        <f>Point_src_summary!Z76</f>
        <v>0</v>
      </c>
    </row>
    <row r="126" spans="1:11" x14ac:dyDescent="0.2">
      <c r="A126" s="31" t="s">
        <v>127</v>
      </c>
      <c r="B126" s="31" t="str">
        <f>Point_src_summary!B77</f>
        <v>Non-tribal</v>
      </c>
      <c r="C126" s="31">
        <f>Point_src_summary!C77</f>
        <v>8</v>
      </c>
      <c r="D126" s="31" t="str">
        <f>Point_src_summary!D77</f>
        <v>8103</v>
      </c>
      <c r="E126" s="32" t="str">
        <f>Point_src_summary!N77</f>
        <v>20200202</v>
      </c>
      <c r="F126" s="31" t="str">
        <f>Point_src_summary!U77</f>
        <v>Point Source Compressor Engines</v>
      </c>
      <c r="G126" s="160">
        <f>Point_src_summary!V77</f>
        <v>0</v>
      </c>
      <c r="H126" s="161">
        <f>Point_src_summary!W77</f>
        <v>0</v>
      </c>
      <c r="I126" s="161">
        <f>Point_src_summary!X77</f>
        <v>0</v>
      </c>
      <c r="J126" s="161">
        <f>Point_src_summary!Y77</f>
        <v>0</v>
      </c>
      <c r="K126" s="162">
        <f>Point_src_summary!Z77</f>
        <v>0</v>
      </c>
    </row>
    <row r="127" spans="1:11" x14ac:dyDescent="0.2">
      <c r="A127" s="31" t="s">
        <v>127</v>
      </c>
      <c r="B127" s="31" t="str">
        <f>Point_src_summary!B78</f>
        <v>Non-tribal</v>
      </c>
      <c r="C127" s="31">
        <f>Point_src_summary!C78</f>
        <v>8</v>
      </c>
      <c r="D127" s="31" t="str">
        <f>Point_src_summary!D78</f>
        <v>8103</v>
      </c>
      <c r="E127" s="32" t="str">
        <f>Point_src_summary!N78</f>
        <v>31000404</v>
      </c>
      <c r="F127" s="31" t="str">
        <f>Point_src_summary!U78</f>
        <v>Point Source Heaters</v>
      </c>
      <c r="G127" s="160">
        <f>Point_src_summary!V78</f>
        <v>0</v>
      </c>
      <c r="H127" s="161">
        <f>Point_src_summary!W78</f>
        <v>0</v>
      </c>
      <c r="I127" s="161">
        <f>Point_src_summary!X78</f>
        <v>0</v>
      </c>
      <c r="J127" s="161">
        <f>Point_src_summary!Y78</f>
        <v>0.02</v>
      </c>
      <c r="K127" s="162">
        <f>Point_src_summary!Z78</f>
        <v>0.3</v>
      </c>
    </row>
    <row r="128" spans="1:11" x14ac:dyDescent="0.2">
      <c r="A128" s="31" t="s">
        <v>127</v>
      </c>
      <c r="B128" s="31" t="str">
        <f>Point_src_summary!B79</f>
        <v>Non-tribal</v>
      </c>
      <c r="C128" s="31">
        <f>Point_src_summary!C79</f>
        <v>8</v>
      </c>
      <c r="D128" s="31" t="str">
        <f>Point_src_summary!D79</f>
        <v>8103</v>
      </c>
      <c r="E128" s="32" t="str">
        <f>Point_src_summary!N79</f>
        <v>20200202</v>
      </c>
      <c r="F128" s="31" t="str">
        <f>Point_src_summary!U79</f>
        <v>Point Source Compressor Engines</v>
      </c>
      <c r="G128" s="160">
        <f>Point_src_summary!V79</f>
        <v>0</v>
      </c>
      <c r="H128" s="161">
        <f>Point_src_summary!W79</f>
        <v>0</v>
      </c>
      <c r="I128" s="161">
        <f>Point_src_summary!X79</f>
        <v>0</v>
      </c>
      <c r="J128" s="161">
        <f>Point_src_summary!Y79</f>
        <v>0.01</v>
      </c>
      <c r="K128" s="162">
        <f>Point_src_summary!Z79</f>
        <v>0.5</v>
      </c>
    </row>
    <row r="129" spans="1:11" x14ac:dyDescent="0.2">
      <c r="A129" s="31" t="s">
        <v>127</v>
      </c>
      <c r="B129" s="31" t="str">
        <f>Point_src_summary!B80</f>
        <v>Non-tribal</v>
      </c>
      <c r="C129" s="31">
        <f>Point_src_summary!C80</f>
        <v>8</v>
      </c>
      <c r="D129" s="31" t="str">
        <f>Point_src_summary!D80</f>
        <v>8103</v>
      </c>
      <c r="E129" s="32" t="str">
        <f>Point_src_summary!N80</f>
        <v>20300201</v>
      </c>
      <c r="F129" s="31" t="str">
        <f>Point_src_summary!U80</f>
        <v>Point Source Compressor Engines</v>
      </c>
      <c r="G129" s="160">
        <f>Point_src_summary!V80</f>
        <v>0</v>
      </c>
      <c r="H129" s="161">
        <f>Point_src_summary!W80</f>
        <v>0</v>
      </c>
      <c r="I129" s="161">
        <f>Point_src_summary!X80</f>
        <v>0</v>
      </c>
      <c r="J129" s="161">
        <f>Point_src_summary!Y80</f>
        <v>0</v>
      </c>
      <c r="K129" s="162">
        <f>Point_src_summary!Z80</f>
        <v>0</v>
      </c>
    </row>
    <row r="130" spans="1:11" x14ac:dyDescent="0.2">
      <c r="A130" s="31" t="s">
        <v>127</v>
      </c>
      <c r="B130" s="31" t="str">
        <f>Point_src_summary!B81</f>
        <v>Non-tribal</v>
      </c>
      <c r="C130" s="31">
        <f>Point_src_summary!C81</f>
        <v>8</v>
      </c>
      <c r="D130" s="31" t="str">
        <f>Point_src_summary!D81</f>
        <v>8103</v>
      </c>
      <c r="E130" s="32" t="str">
        <f>Point_src_summary!N81</f>
        <v>20300201</v>
      </c>
      <c r="F130" s="31" t="str">
        <f>Point_src_summary!U81</f>
        <v>Point Source Compressor Engines</v>
      </c>
      <c r="G130" s="160">
        <f>Point_src_summary!V81</f>
        <v>0</v>
      </c>
      <c r="H130" s="161">
        <f>Point_src_summary!W81</f>
        <v>0</v>
      </c>
      <c r="I130" s="161">
        <f>Point_src_summary!X81</f>
        <v>0</v>
      </c>
      <c r="J130" s="161">
        <f>Point_src_summary!Y81</f>
        <v>0</v>
      </c>
      <c r="K130" s="162">
        <f>Point_src_summary!Z81</f>
        <v>0</v>
      </c>
    </row>
    <row r="131" spans="1:11" x14ac:dyDescent="0.2">
      <c r="A131" s="31" t="s">
        <v>127</v>
      </c>
      <c r="B131" s="31" t="str">
        <f>Point_src_summary!B82</f>
        <v>Non-tribal</v>
      </c>
      <c r="C131" s="31">
        <f>Point_src_summary!C82</f>
        <v>8</v>
      </c>
      <c r="D131" s="31" t="str">
        <f>Point_src_summary!D82</f>
        <v>8103</v>
      </c>
      <c r="E131" s="32" t="str">
        <f>Point_src_summary!N82</f>
        <v>20300201</v>
      </c>
      <c r="F131" s="31" t="str">
        <f>Point_src_summary!U82</f>
        <v>Point Source Compressor Engines</v>
      </c>
      <c r="G131" s="160">
        <f>Point_src_summary!V82</f>
        <v>0</v>
      </c>
      <c r="H131" s="161">
        <f>Point_src_summary!W82</f>
        <v>0</v>
      </c>
      <c r="I131" s="161">
        <f>Point_src_summary!X82</f>
        <v>0</v>
      </c>
      <c r="J131" s="161">
        <f>Point_src_summary!Y82</f>
        <v>0.02</v>
      </c>
      <c r="K131" s="162">
        <f>Point_src_summary!Z82</f>
        <v>0.7</v>
      </c>
    </row>
    <row r="132" spans="1:11" x14ac:dyDescent="0.2">
      <c r="A132" s="31" t="s">
        <v>127</v>
      </c>
      <c r="B132" s="31" t="str">
        <f>Point_src_summary!B83</f>
        <v>Non-tribal</v>
      </c>
      <c r="C132" s="31">
        <f>Point_src_summary!C83</f>
        <v>8</v>
      </c>
      <c r="D132" s="31" t="str">
        <f>Point_src_summary!D83</f>
        <v>8103</v>
      </c>
      <c r="E132" s="32" t="str">
        <f>Point_src_summary!N83</f>
        <v>20300201</v>
      </c>
      <c r="F132" s="31" t="str">
        <f>Point_src_summary!U83</f>
        <v>Point Source Compressor Engines</v>
      </c>
      <c r="G132" s="160">
        <f>Point_src_summary!V83</f>
        <v>0</v>
      </c>
      <c r="H132" s="161">
        <f>Point_src_summary!W83</f>
        <v>0</v>
      </c>
      <c r="I132" s="161">
        <f>Point_src_summary!X83</f>
        <v>0</v>
      </c>
      <c r="J132" s="161">
        <f>Point_src_summary!Y83</f>
        <v>0.02</v>
      </c>
      <c r="K132" s="162">
        <f>Point_src_summary!Z83</f>
        <v>0.7</v>
      </c>
    </row>
    <row r="133" spans="1:11" x14ac:dyDescent="0.2">
      <c r="A133" s="31" t="s">
        <v>127</v>
      </c>
      <c r="B133" s="31" t="str">
        <f>Point_src_summary!B84</f>
        <v>Non-tribal</v>
      </c>
      <c r="C133" s="31">
        <f>Point_src_summary!C84</f>
        <v>8</v>
      </c>
      <c r="D133" s="31" t="str">
        <f>Point_src_summary!D84</f>
        <v>8103</v>
      </c>
      <c r="E133" s="32" t="str">
        <f>Point_src_summary!N84</f>
        <v>20200252</v>
      </c>
      <c r="F133" s="31" t="str">
        <f>Point_src_summary!U84</f>
        <v>Point Source Compressor Engines</v>
      </c>
      <c r="G133" s="160">
        <f>Point_src_summary!V84</f>
        <v>0</v>
      </c>
      <c r="H133" s="161">
        <f>Point_src_summary!W84</f>
        <v>0</v>
      </c>
      <c r="I133" s="161">
        <f>Point_src_summary!X84</f>
        <v>0</v>
      </c>
      <c r="J133" s="161">
        <f>Point_src_summary!Y84</f>
        <v>2.1999999999999999E-2</v>
      </c>
      <c r="K133" s="162">
        <f>Point_src_summary!Z84</f>
        <v>1.4330000000000001</v>
      </c>
    </row>
    <row r="134" spans="1:11" x14ac:dyDescent="0.2">
      <c r="A134" s="31" t="s">
        <v>127</v>
      </c>
      <c r="B134" s="31" t="str">
        <f>Point_src_summary!B85</f>
        <v>Non-tribal</v>
      </c>
      <c r="C134" s="31">
        <f>Point_src_summary!C85</f>
        <v>8</v>
      </c>
      <c r="D134" s="31" t="str">
        <f>Point_src_summary!D85</f>
        <v>8103</v>
      </c>
      <c r="E134" s="32" t="str">
        <f>Point_src_summary!N85</f>
        <v>20200253</v>
      </c>
      <c r="F134" s="31" t="str">
        <f>Point_src_summary!U85</f>
        <v>Point Source Compressor Engines</v>
      </c>
      <c r="G134" s="160">
        <f>Point_src_summary!V85</f>
        <v>0</v>
      </c>
      <c r="H134" s="161">
        <f>Point_src_summary!W85</f>
        <v>0</v>
      </c>
      <c r="I134" s="161">
        <f>Point_src_summary!X85</f>
        <v>0</v>
      </c>
      <c r="J134" s="161">
        <f>Point_src_summary!Y85</f>
        <v>0</v>
      </c>
      <c r="K134" s="162">
        <f>Point_src_summary!Z85</f>
        <v>2.315E-2</v>
      </c>
    </row>
    <row r="135" spans="1:11" x14ac:dyDescent="0.2">
      <c r="A135" s="31" t="s">
        <v>127</v>
      </c>
      <c r="B135" s="31" t="str">
        <f>Point_src_summary!B86</f>
        <v>Non-tribal</v>
      </c>
      <c r="C135" s="31">
        <f>Point_src_summary!C86</f>
        <v>8</v>
      </c>
      <c r="D135" s="31" t="str">
        <f>Point_src_summary!D86</f>
        <v>8103</v>
      </c>
      <c r="E135" s="32" t="str">
        <f>Point_src_summary!N86</f>
        <v>20200202</v>
      </c>
      <c r="F135" s="31" t="str">
        <f>Point_src_summary!U86</f>
        <v>Point Source Compressor Engines</v>
      </c>
      <c r="G135" s="160">
        <f>Point_src_summary!V86</f>
        <v>0</v>
      </c>
      <c r="H135" s="161">
        <f>Point_src_summary!W86</f>
        <v>0</v>
      </c>
      <c r="I135" s="161">
        <f>Point_src_summary!X86</f>
        <v>0</v>
      </c>
      <c r="J135" s="161">
        <f>Point_src_summary!Y86</f>
        <v>0.06</v>
      </c>
      <c r="K135" s="162">
        <f>Point_src_summary!Z86</f>
        <v>4.8</v>
      </c>
    </row>
    <row r="136" spans="1:11" x14ac:dyDescent="0.2">
      <c r="A136" s="31" t="s">
        <v>127</v>
      </c>
      <c r="B136" s="31" t="str">
        <f>Point_src_summary!B87</f>
        <v>Non-tribal</v>
      </c>
      <c r="C136" s="31">
        <f>Point_src_summary!C87</f>
        <v>8</v>
      </c>
      <c r="D136" s="31" t="str">
        <f>Point_src_summary!D87</f>
        <v>8103</v>
      </c>
      <c r="E136" s="32" t="str">
        <f>Point_src_summary!N87</f>
        <v>20200202</v>
      </c>
      <c r="F136" s="31" t="str">
        <f>Point_src_summary!U87</f>
        <v>Point Source Compressor Engines</v>
      </c>
      <c r="G136" s="160">
        <f>Point_src_summary!V87</f>
        <v>0</v>
      </c>
      <c r="H136" s="161">
        <f>Point_src_summary!W87</f>
        <v>0</v>
      </c>
      <c r="I136" s="161">
        <f>Point_src_summary!X87</f>
        <v>0</v>
      </c>
      <c r="J136" s="161">
        <f>Point_src_summary!Y87</f>
        <v>0</v>
      </c>
      <c r="K136" s="162">
        <f>Point_src_summary!Z87</f>
        <v>0</v>
      </c>
    </row>
    <row r="137" spans="1:11" x14ac:dyDescent="0.2">
      <c r="A137" s="31" t="s">
        <v>127</v>
      </c>
      <c r="B137" s="31" t="str">
        <f>Point_src_summary!B88</f>
        <v>Non-tribal</v>
      </c>
      <c r="C137" s="31">
        <f>Point_src_summary!C88</f>
        <v>8</v>
      </c>
      <c r="D137" s="31" t="str">
        <f>Point_src_summary!D88</f>
        <v>8103</v>
      </c>
      <c r="E137" s="32" t="str">
        <f>Point_src_summary!N88</f>
        <v>20300201</v>
      </c>
      <c r="F137" s="31" t="str">
        <f>Point_src_summary!U88</f>
        <v>Point Source Compressor Engines</v>
      </c>
      <c r="G137" s="160">
        <f>Point_src_summary!V88</f>
        <v>0</v>
      </c>
      <c r="H137" s="161">
        <f>Point_src_summary!W88</f>
        <v>0</v>
      </c>
      <c r="I137" s="161">
        <f>Point_src_summary!X88</f>
        <v>0</v>
      </c>
      <c r="J137" s="161">
        <f>Point_src_summary!Y88</f>
        <v>0</v>
      </c>
      <c r="K137" s="162">
        <f>Point_src_summary!Z88</f>
        <v>0</v>
      </c>
    </row>
    <row r="138" spans="1:11" x14ac:dyDescent="0.2">
      <c r="A138" s="31" t="s">
        <v>127</v>
      </c>
      <c r="B138" s="31" t="str">
        <f>Point_src_summary!B89</f>
        <v>Non-tribal</v>
      </c>
      <c r="C138" s="31">
        <f>Point_src_summary!C89</f>
        <v>8</v>
      </c>
      <c r="D138" s="31" t="str">
        <f>Point_src_summary!D89</f>
        <v>8103</v>
      </c>
      <c r="E138" s="32" t="str">
        <f>Point_src_summary!N89</f>
        <v>10300602</v>
      </c>
      <c r="F138" s="31" t="str">
        <f>Point_src_summary!U89</f>
        <v>Point Source Heaters</v>
      </c>
      <c r="G138" s="160">
        <f>Point_src_summary!V89</f>
        <v>0</v>
      </c>
      <c r="H138" s="161">
        <f>Point_src_summary!W89</f>
        <v>0</v>
      </c>
      <c r="I138" s="161">
        <f>Point_src_summary!X89</f>
        <v>0</v>
      </c>
      <c r="J138" s="161">
        <f>Point_src_summary!Y89</f>
        <v>0</v>
      </c>
      <c r="K138" s="162">
        <f>Point_src_summary!Z89</f>
        <v>0</v>
      </c>
    </row>
    <row r="139" spans="1:11" x14ac:dyDescent="0.2">
      <c r="A139" s="31" t="s">
        <v>127</v>
      </c>
      <c r="B139" s="31" t="str">
        <f>Point_src_summary!B90</f>
        <v>Non-tribal</v>
      </c>
      <c r="C139" s="31">
        <f>Point_src_summary!C90</f>
        <v>8</v>
      </c>
      <c r="D139" s="31" t="str">
        <f>Point_src_summary!D90</f>
        <v>8103</v>
      </c>
      <c r="E139" s="32" t="str">
        <f>Point_src_summary!N90</f>
        <v>20200202</v>
      </c>
      <c r="F139" s="31" t="str">
        <f>Point_src_summary!U90</f>
        <v>Point Source Compressor Engines</v>
      </c>
      <c r="G139" s="160">
        <f>Point_src_summary!V90</f>
        <v>0</v>
      </c>
      <c r="H139" s="161">
        <f>Point_src_summary!W90</f>
        <v>0</v>
      </c>
      <c r="I139" s="161">
        <f>Point_src_summary!X90</f>
        <v>0</v>
      </c>
      <c r="J139" s="161">
        <f>Point_src_summary!Y90</f>
        <v>0.02</v>
      </c>
      <c r="K139" s="162">
        <f>Point_src_summary!Z90</f>
        <v>1.29</v>
      </c>
    </row>
    <row r="140" spans="1:11" x14ac:dyDescent="0.2">
      <c r="A140" s="31" t="s">
        <v>127</v>
      </c>
      <c r="B140" s="31" t="str">
        <f>Point_src_summary!B91</f>
        <v>Non-tribal</v>
      </c>
      <c r="C140" s="31">
        <f>Point_src_summary!C91</f>
        <v>8</v>
      </c>
      <c r="D140" s="31" t="str">
        <f>Point_src_summary!D91</f>
        <v>8103</v>
      </c>
      <c r="E140" s="32" t="str">
        <f>Point_src_summary!N91</f>
        <v>31000205</v>
      </c>
      <c r="F140" s="31" t="str">
        <f>Point_src_summary!U91</f>
        <v>Point Source Flares</v>
      </c>
      <c r="G140" s="160">
        <f>Point_src_summary!V91</f>
        <v>0</v>
      </c>
      <c r="H140" s="161">
        <f>Point_src_summary!W91</f>
        <v>0</v>
      </c>
      <c r="I140" s="161">
        <f>Point_src_summary!X91</f>
        <v>0</v>
      </c>
      <c r="J140" s="161">
        <f>Point_src_summary!Y91</f>
        <v>0</v>
      </c>
      <c r="K140" s="162">
        <f>Point_src_summary!Z91</f>
        <v>0</v>
      </c>
    </row>
    <row r="141" spans="1:11" x14ac:dyDescent="0.2">
      <c r="A141" s="31" t="s">
        <v>127</v>
      </c>
      <c r="B141" s="31" t="str">
        <f>Point_src_summary!B92</f>
        <v>Non-tribal</v>
      </c>
      <c r="C141" s="31">
        <f>Point_src_summary!C92</f>
        <v>8</v>
      </c>
      <c r="D141" s="31" t="str">
        <f>Point_src_summary!D92</f>
        <v>8103</v>
      </c>
      <c r="E141" s="32" t="str">
        <f>Point_src_summary!N92</f>
        <v>31000228</v>
      </c>
      <c r="F141" s="31" t="str">
        <f>Point_src_summary!U92</f>
        <v>Dehydrators</v>
      </c>
      <c r="G141" s="160">
        <f>Point_src_summary!V92</f>
        <v>0</v>
      </c>
      <c r="H141" s="161">
        <f>Point_src_summary!W92</f>
        <v>0</v>
      </c>
      <c r="I141" s="161">
        <f>Point_src_summary!X92</f>
        <v>0</v>
      </c>
      <c r="J141" s="161">
        <f>Point_src_summary!Y92</f>
        <v>0</v>
      </c>
      <c r="K141" s="162">
        <f>Point_src_summary!Z92</f>
        <v>0</v>
      </c>
    </row>
    <row r="142" spans="1:11" x14ac:dyDescent="0.2">
      <c r="A142" s="31" t="s">
        <v>127</v>
      </c>
      <c r="B142" s="31" t="str">
        <f>Point_src_summary!B93</f>
        <v>Non-tribal</v>
      </c>
      <c r="C142" s="31">
        <f>Point_src_summary!C93</f>
        <v>8</v>
      </c>
      <c r="D142" s="31" t="str">
        <f>Point_src_summary!D93</f>
        <v>8103</v>
      </c>
      <c r="E142" s="32" t="str">
        <f>Point_src_summary!N93</f>
        <v>31000301</v>
      </c>
      <c r="F142" s="31" t="str">
        <f>Point_src_summary!U93</f>
        <v>Dehydrators</v>
      </c>
      <c r="G142" s="160">
        <f>Point_src_summary!V93</f>
        <v>0</v>
      </c>
      <c r="H142" s="161">
        <f>Point_src_summary!W93</f>
        <v>6.2063600000000001</v>
      </c>
      <c r="I142" s="161">
        <f>Point_src_summary!X93</f>
        <v>0</v>
      </c>
      <c r="J142" s="161">
        <f>Point_src_summary!Y93</f>
        <v>0</v>
      </c>
      <c r="K142" s="162">
        <f>Point_src_summary!Z93</f>
        <v>0</v>
      </c>
    </row>
    <row r="143" spans="1:11" x14ac:dyDescent="0.2">
      <c r="A143" s="31" t="s">
        <v>127</v>
      </c>
      <c r="B143" s="31" t="str">
        <f>Point_src_summary!B94</f>
        <v>Non-tribal</v>
      </c>
      <c r="C143" s="31">
        <f>Point_src_summary!C94</f>
        <v>8</v>
      </c>
      <c r="D143" s="31" t="str">
        <f>Point_src_summary!D94</f>
        <v>8103</v>
      </c>
      <c r="E143" s="32" t="str">
        <f>Point_src_summary!N94</f>
        <v>31000404</v>
      </c>
      <c r="F143" s="31" t="str">
        <f>Point_src_summary!U94</f>
        <v>Point Source Heaters</v>
      </c>
      <c r="G143" s="160">
        <f>Point_src_summary!V94</f>
        <v>5.3</v>
      </c>
      <c r="H143" s="161">
        <f>Point_src_summary!W94</f>
        <v>0</v>
      </c>
      <c r="I143" s="161">
        <f>Point_src_summary!X94</f>
        <v>1.9</v>
      </c>
      <c r="J143" s="161">
        <f>Point_src_summary!Y94</f>
        <v>0</v>
      </c>
      <c r="K143" s="162">
        <f>Point_src_summary!Z94</f>
        <v>0</v>
      </c>
    </row>
    <row r="144" spans="1:11" x14ac:dyDescent="0.2">
      <c r="A144" s="31" t="s">
        <v>127</v>
      </c>
      <c r="B144" s="31" t="str">
        <f>Point_src_summary!B95</f>
        <v>Non-tribal</v>
      </c>
      <c r="C144" s="31">
        <f>Point_src_summary!C95</f>
        <v>8</v>
      </c>
      <c r="D144" s="31" t="str">
        <f>Point_src_summary!D95</f>
        <v>8103</v>
      </c>
      <c r="E144" s="32" t="str">
        <f>Point_src_summary!N95</f>
        <v>31000205</v>
      </c>
      <c r="F144" s="31" t="str">
        <f>Point_src_summary!U95</f>
        <v>Point Source Flares</v>
      </c>
      <c r="G144" s="160">
        <f>Point_src_summary!V95</f>
        <v>1.78704</v>
      </c>
      <c r="H144" s="161">
        <f>Point_src_summary!W95</f>
        <v>0</v>
      </c>
      <c r="I144" s="161">
        <f>Point_src_summary!X95</f>
        <v>9.7235999999999994</v>
      </c>
      <c r="J144" s="161">
        <f>Point_src_summary!Y95</f>
        <v>0</v>
      </c>
      <c r="K144" s="162">
        <f>Point_src_summary!Z95</f>
        <v>0</v>
      </c>
    </row>
    <row r="145" spans="1:11" x14ac:dyDescent="0.2">
      <c r="A145" s="31" t="s">
        <v>127</v>
      </c>
      <c r="B145" s="31" t="str">
        <f>Point_src_summary!B96</f>
        <v>Non-tribal</v>
      </c>
      <c r="C145" s="31">
        <f>Point_src_summary!C96</f>
        <v>8</v>
      </c>
      <c r="D145" s="31" t="str">
        <f>Point_src_summary!D96</f>
        <v>8103</v>
      </c>
      <c r="E145" s="32" t="str">
        <f>Point_src_summary!N96</f>
        <v>31000220</v>
      </c>
      <c r="F145" s="31" t="str">
        <f>Point_src_summary!U96</f>
        <v>Point Source Fugitives</v>
      </c>
      <c r="G145" s="160">
        <f>Point_src_summary!V96</f>
        <v>0</v>
      </c>
      <c r="H145" s="161">
        <f>Point_src_summary!W96</f>
        <v>55.03</v>
      </c>
      <c r="I145" s="161">
        <f>Point_src_summary!X96</f>
        <v>0</v>
      </c>
      <c r="J145" s="161">
        <f>Point_src_summary!Y96</f>
        <v>0</v>
      </c>
      <c r="K145" s="162">
        <f>Point_src_summary!Z96</f>
        <v>0</v>
      </c>
    </row>
    <row r="146" spans="1:11" x14ac:dyDescent="0.2">
      <c r="A146" s="31" t="s">
        <v>127</v>
      </c>
      <c r="B146" s="31" t="str">
        <f>Point_src_summary!B97</f>
        <v>Non-tribal</v>
      </c>
      <c r="C146" s="31">
        <f>Point_src_summary!C97</f>
        <v>8</v>
      </c>
      <c r="D146" s="31" t="str">
        <f>Point_src_summary!D97</f>
        <v>8103</v>
      </c>
      <c r="E146" s="32" t="str">
        <f>Point_src_summary!N97</f>
        <v>20200202</v>
      </c>
      <c r="F146" s="31" t="str">
        <f>Point_src_summary!U97</f>
        <v>Point Source Compressor Engines</v>
      </c>
      <c r="G146" s="160">
        <f>Point_src_summary!V97</f>
        <v>13.796512999999999</v>
      </c>
      <c r="H146" s="161">
        <f>Point_src_summary!W97</f>
        <v>1.2263599999999999</v>
      </c>
      <c r="I146" s="161">
        <f>Point_src_summary!X97</f>
        <v>9.1976759999999995</v>
      </c>
      <c r="J146" s="161">
        <f>Point_src_summary!Y97</f>
        <v>0</v>
      </c>
      <c r="K146" s="162">
        <f>Point_src_summary!Z97</f>
        <v>0</v>
      </c>
    </row>
    <row r="147" spans="1:11" x14ac:dyDescent="0.2">
      <c r="A147" s="31" t="s">
        <v>127</v>
      </c>
      <c r="B147" s="31" t="str">
        <f>Point_src_summary!B98</f>
        <v>Non-tribal</v>
      </c>
      <c r="C147" s="31">
        <f>Point_src_summary!C98</f>
        <v>8</v>
      </c>
      <c r="D147" s="31" t="str">
        <f>Point_src_summary!D98</f>
        <v>8103</v>
      </c>
      <c r="E147" s="32" t="str">
        <f>Point_src_summary!N98</f>
        <v>20200202</v>
      </c>
      <c r="F147" s="31" t="str">
        <f>Point_src_summary!U98</f>
        <v>Point Source Compressor Engines</v>
      </c>
      <c r="G147" s="160">
        <f>Point_src_summary!V98</f>
        <v>24.22</v>
      </c>
      <c r="H147" s="161">
        <f>Point_src_summary!W98</f>
        <v>6.06</v>
      </c>
      <c r="I147" s="161">
        <f>Point_src_summary!X98</f>
        <v>18.170000000000002</v>
      </c>
      <c r="J147" s="161">
        <f>Point_src_summary!Y98</f>
        <v>0</v>
      </c>
      <c r="K147" s="162">
        <f>Point_src_summary!Z98</f>
        <v>0</v>
      </c>
    </row>
    <row r="148" spans="1:11" x14ac:dyDescent="0.2">
      <c r="A148" s="31" t="s">
        <v>127</v>
      </c>
      <c r="B148" s="31" t="str">
        <f>Point_src_summary!B99</f>
        <v>Non-tribal</v>
      </c>
      <c r="C148" s="31">
        <f>Point_src_summary!C99</f>
        <v>8</v>
      </c>
      <c r="D148" s="31" t="str">
        <f>Point_src_summary!D99</f>
        <v>8103</v>
      </c>
      <c r="E148" s="32" t="str">
        <f>Point_src_summary!N99</f>
        <v>20200202</v>
      </c>
      <c r="F148" s="31" t="str">
        <f>Point_src_summary!U99</f>
        <v>Point Source Compressor Engines</v>
      </c>
      <c r="G148" s="160">
        <f>Point_src_summary!V99</f>
        <v>117.56399999999999</v>
      </c>
      <c r="H148" s="161">
        <f>Point_src_summary!W99</f>
        <v>6.9690000000000003</v>
      </c>
      <c r="I148" s="161">
        <f>Point_src_summary!X99</f>
        <v>11.211</v>
      </c>
      <c r="J148" s="161">
        <f>Point_src_summary!Y99</f>
        <v>0</v>
      </c>
      <c r="K148" s="162">
        <f>Point_src_summary!Z99</f>
        <v>0</v>
      </c>
    </row>
    <row r="149" spans="1:11" x14ac:dyDescent="0.2">
      <c r="A149" s="31" t="s">
        <v>127</v>
      </c>
      <c r="B149" s="31" t="str">
        <f>Point_src_summary!B100</f>
        <v>Non-tribal</v>
      </c>
      <c r="C149" s="31">
        <f>Point_src_summary!C100</f>
        <v>8</v>
      </c>
      <c r="D149" s="31" t="str">
        <f>Point_src_summary!D100</f>
        <v>8103</v>
      </c>
      <c r="E149" s="32" t="str">
        <f>Point_src_summary!N100</f>
        <v>20200252</v>
      </c>
      <c r="F149" s="31" t="str">
        <f>Point_src_summary!U100</f>
        <v>Point Source Compressor Engines</v>
      </c>
      <c r="G149" s="160">
        <f>Point_src_summary!V100</f>
        <v>19.405000000000001</v>
      </c>
      <c r="H149" s="161">
        <f>Point_src_summary!W100</f>
        <v>4.851</v>
      </c>
      <c r="I149" s="161">
        <f>Point_src_summary!X100</f>
        <v>14.554</v>
      </c>
      <c r="J149" s="161">
        <f>Point_src_summary!Y100</f>
        <v>0</v>
      </c>
      <c r="K149" s="162">
        <f>Point_src_summary!Z100</f>
        <v>0</v>
      </c>
    </row>
    <row r="150" spans="1:11" x14ac:dyDescent="0.2">
      <c r="A150" s="31" t="s">
        <v>127</v>
      </c>
      <c r="B150" s="31" t="str">
        <f>Point_src_summary!B101</f>
        <v>Non-tribal</v>
      </c>
      <c r="C150" s="31">
        <f>Point_src_summary!C101</f>
        <v>8</v>
      </c>
      <c r="D150" s="31" t="str">
        <f>Point_src_summary!D101</f>
        <v>8103</v>
      </c>
      <c r="E150" s="32" t="str">
        <f>Point_src_summary!N101</f>
        <v>20200253</v>
      </c>
      <c r="F150" s="31" t="str">
        <f>Point_src_summary!U101</f>
        <v>Point Source Compressor Engines</v>
      </c>
      <c r="G150" s="160">
        <f>Point_src_summary!V101</f>
        <v>1.233895</v>
      </c>
      <c r="H150" s="161">
        <f>Point_src_summary!W101</f>
        <v>0.29400500000000002</v>
      </c>
      <c r="I150" s="161">
        <f>Point_src_summary!X101</f>
        <v>1.5857749999999999</v>
      </c>
      <c r="J150" s="161">
        <f>Point_src_summary!Y101</f>
        <v>0</v>
      </c>
      <c r="K150" s="162">
        <f>Point_src_summary!Z101</f>
        <v>0</v>
      </c>
    </row>
    <row r="151" spans="1:11" x14ac:dyDescent="0.2">
      <c r="A151" s="31" t="s">
        <v>127</v>
      </c>
      <c r="B151" s="31" t="str">
        <f>Point_src_summary!B102</f>
        <v>Non-tribal</v>
      </c>
      <c r="C151" s="31">
        <f>Point_src_summary!C102</f>
        <v>8</v>
      </c>
      <c r="D151" s="31" t="str">
        <f>Point_src_summary!D102</f>
        <v>8103</v>
      </c>
      <c r="E151" s="32" t="str">
        <f>Point_src_summary!N102</f>
        <v>20300201</v>
      </c>
      <c r="F151" s="31" t="str">
        <f>Point_src_summary!U102</f>
        <v>Point Source Compressor Engines</v>
      </c>
      <c r="G151" s="160">
        <f>Point_src_summary!V102</f>
        <v>20.51989</v>
      </c>
      <c r="H151" s="161">
        <f>Point_src_summary!W102</f>
        <v>10.259944000000001</v>
      </c>
      <c r="I151" s="161">
        <f>Point_src_summary!X102</f>
        <v>30.779834000000001</v>
      </c>
      <c r="J151" s="161">
        <f>Point_src_summary!Y102</f>
        <v>0</v>
      </c>
      <c r="K151" s="162">
        <f>Point_src_summary!Z102</f>
        <v>0</v>
      </c>
    </row>
    <row r="152" spans="1:11" x14ac:dyDescent="0.2">
      <c r="A152" s="31" t="s">
        <v>127</v>
      </c>
      <c r="B152" s="31" t="str">
        <f>Point_src_summary!B103</f>
        <v>Non-tribal</v>
      </c>
      <c r="C152" s="31">
        <f>Point_src_summary!C103</f>
        <v>8</v>
      </c>
      <c r="D152" s="31" t="str">
        <f>Point_src_summary!D103</f>
        <v>8103</v>
      </c>
      <c r="E152" s="32" t="str">
        <f>Point_src_summary!N103</f>
        <v>20200254</v>
      </c>
      <c r="F152" s="31" t="str">
        <f>Point_src_summary!U103</f>
        <v>Point Source Compressor Engines</v>
      </c>
      <c r="G152" s="160">
        <f>Point_src_summary!V103</f>
        <v>12.793884</v>
      </c>
      <c r="H152" s="161">
        <f>Point_src_summary!W103</f>
        <v>12.282158000000001</v>
      </c>
      <c r="I152" s="161">
        <f>Point_src_summary!X103</f>
        <v>5.0356620000000003</v>
      </c>
      <c r="J152" s="161">
        <f>Point_src_summary!Y103</f>
        <v>0</v>
      </c>
      <c r="K152" s="162">
        <f>Point_src_summary!Z103</f>
        <v>0</v>
      </c>
    </row>
    <row r="153" spans="1:11" x14ac:dyDescent="0.2">
      <c r="A153" s="31" t="s">
        <v>127</v>
      </c>
      <c r="B153" s="31" t="str">
        <f>Point_src_summary!B104</f>
        <v>Non-tribal</v>
      </c>
      <c r="C153" s="31">
        <f>Point_src_summary!C104</f>
        <v>8</v>
      </c>
      <c r="D153" s="31" t="str">
        <f>Point_src_summary!D104</f>
        <v>8103</v>
      </c>
      <c r="E153" s="32" t="str">
        <f>Point_src_summary!N104</f>
        <v>20200254</v>
      </c>
      <c r="F153" s="31" t="str">
        <f>Point_src_summary!U104</f>
        <v>Point Source Compressor Engines</v>
      </c>
      <c r="G153" s="160">
        <f>Point_src_summary!V104</f>
        <v>0</v>
      </c>
      <c r="H153" s="161">
        <f>Point_src_summary!W104</f>
        <v>0</v>
      </c>
      <c r="I153" s="161">
        <f>Point_src_summary!X104</f>
        <v>0</v>
      </c>
      <c r="J153" s="161">
        <f>Point_src_summary!Y104</f>
        <v>0.01</v>
      </c>
      <c r="K153" s="162">
        <f>Point_src_summary!Z104</f>
        <v>0.28999999999999998</v>
      </c>
    </row>
    <row r="154" spans="1:11" x14ac:dyDescent="0.2">
      <c r="A154" s="31" t="s">
        <v>127</v>
      </c>
      <c r="B154" s="31" t="str">
        <f>Point_src_summary!B105</f>
        <v>Non-tribal</v>
      </c>
      <c r="C154" s="31">
        <f>Point_src_summary!C105</f>
        <v>8</v>
      </c>
      <c r="D154" s="31" t="str">
        <f>Point_src_summary!D105</f>
        <v>8103</v>
      </c>
      <c r="E154" s="32" t="str">
        <f>Point_src_summary!N105</f>
        <v>20200254</v>
      </c>
      <c r="F154" s="31" t="str">
        <f>Point_src_summary!U105</f>
        <v>Point Source Compressor Engines</v>
      </c>
      <c r="G154" s="160">
        <f>Point_src_summary!V105</f>
        <v>0</v>
      </c>
      <c r="H154" s="161">
        <f>Point_src_summary!W105</f>
        <v>0</v>
      </c>
      <c r="I154" s="161">
        <f>Point_src_summary!X105</f>
        <v>0</v>
      </c>
      <c r="J154" s="161">
        <f>Point_src_summary!Y105</f>
        <v>0</v>
      </c>
      <c r="K154" s="162">
        <f>Point_src_summary!Z105</f>
        <v>0</v>
      </c>
    </row>
    <row r="155" spans="1:11" x14ac:dyDescent="0.2">
      <c r="A155" s="31" t="s">
        <v>127</v>
      </c>
      <c r="B155" s="31" t="str">
        <f>Point_src_summary!B106</f>
        <v>Non-tribal</v>
      </c>
      <c r="C155" s="31">
        <f>Point_src_summary!C106</f>
        <v>8</v>
      </c>
      <c r="D155" s="31" t="str">
        <f>Point_src_summary!D106</f>
        <v>8103</v>
      </c>
      <c r="E155" s="32" t="str">
        <f>Point_src_summary!N106</f>
        <v>20200254</v>
      </c>
      <c r="F155" s="31" t="str">
        <f>Point_src_summary!U106</f>
        <v>Point Source Compressor Engines</v>
      </c>
      <c r="G155" s="160">
        <f>Point_src_summary!V106</f>
        <v>0</v>
      </c>
      <c r="H155" s="161">
        <f>Point_src_summary!W106</f>
        <v>0</v>
      </c>
      <c r="I155" s="161">
        <f>Point_src_summary!X106</f>
        <v>0</v>
      </c>
      <c r="J155" s="161">
        <f>Point_src_summary!Y106</f>
        <v>0</v>
      </c>
      <c r="K155" s="162">
        <f>Point_src_summary!Z106</f>
        <v>7.0000000000000007E-2</v>
      </c>
    </row>
    <row r="156" spans="1:11" x14ac:dyDescent="0.2">
      <c r="A156" s="31" t="s">
        <v>127</v>
      </c>
      <c r="B156" s="31" t="str">
        <f>Point_src_summary!B107</f>
        <v>Non-tribal</v>
      </c>
      <c r="C156" s="31">
        <f>Point_src_summary!C107</f>
        <v>8</v>
      </c>
      <c r="D156" s="31" t="str">
        <f>Point_src_summary!D107</f>
        <v>8103</v>
      </c>
      <c r="E156" s="32" t="str">
        <f>Point_src_summary!N107</f>
        <v>20200253</v>
      </c>
      <c r="F156" s="31" t="str">
        <f>Point_src_summary!U107</f>
        <v>Point Source Compressor Engines</v>
      </c>
      <c r="G156" s="160">
        <f>Point_src_summary!V107</f>
        <v>0</v>
      </c>
      <c r="H156" s="161">
        <f>Point_src_summary!W107</f>
        <v>0</v>
      </c>
      <c r="I156" s="161">
        <f>Point_src_summary!X107</f>
        <v>0</v>
      </c>
      <c r="J156" s="161">
        <f>Point_src_summary!Y107</f>
        <v>0</v>
      </c>
      <c r="K156" s="162">
        <f>Point_src_summary!Z107</f>
        <v>0</v>
      </c>
    </row>
    <row r="157" spans="1:11" x14ac:dyDescent="0.2">
      <c r="A157" s="31" t="s">
        <v>127</v>
      </c>
      <c r="B157" s="31" t="str">
        <f>Point_src_summary!B108</f>
        <v>Non-tribal</v>
      </c>
      <c r="C157" s="31">
        <f>Point_src_summary!C108</f>
        <v>8</v>
      </c>
      <c r="D157" s="31" t="str">
        <f>Point_src_summary!D108</f>
        <v>8103</v>
      </c>
      <c r="E157" s="32" t="str">
        <f>Point_src_summary!N108</f>
        <v>20200253</v>
      </c>
      <c r="F157" s="31" t="str">
        <f>Point_src_summary!U108</f>
        <v>Point Source Compressor Engines</v>
      </c>
      <c r="G157" s="160">
        <f>Point_src_summary!V108</f>
        <v>0</v>
      </c>
      <c r="H157" s="161">
        <f>Point_src_summary!W108</f>
        <v>0</v>
      </c>
      <c r="I157" s="161">
        <f>Point_src_summary!X108</f>
        <v>0</v>
      </c>
      <c r="J157" s="161">
        <f>Point_src_summary!Y108</f>
        <v>0</v>
      </c>
      <c r="K157" s="162">
        <f>Point_src_summary!Z108</f>
        <v>0</v>
      </c>
    </row>
    <row r="158" spans="1:11" x14ac:dyDescent="0.2">
      <c r="A158" s="31" t="s">
        <v>127</v>
      </c>
      <c r="B158" s="31" t="str">
        <f>Point_src_summary!B109</f>
        <v>Non-tribal</v>
      </c>
      <c r="C158" s="31">
        <f>Point_src_summary!C109</f>
        <v>8</v>
      </c>
      <c r="D158" s="31" t="str">
        <f>Point_src_summary!D109</f>
        <v>8103</v>
      </c>
      <c r="E158" s="32" t="str">
        <f>Point_src_summary!N109</f>
        <v>20200252</v>
      </c>
      <c r="F158" s="31" t="str">
        <f>Point_src_summary!U109</f>
        <v>Point Source Compressor Engines</v>
      </c>
      <c r="G158" s="160">
        <f>Point_src_summary!V109</f>
        <v>0</v>
      </c>
      <c r="H158" s="161">
        <f>Point_src_summary!W109</f>
        <v>0</v>
      </c>
      <c r="I158" s="161">
        <f>Point_src_summary!X109</f>
        <v>0</v>
      </c>
      <c r="J158" s="161">
        <f>Point_src_summary!Y109</f>
        <v>0.01</v>
      </c>
      <c r="K158" s="162">
        <f>Point_src_summary!Z109</f>
        <v>0.56000000000000005</v>
      </c>
    </row>
    <row r="159" spans="1:11" x14ac:dyDescent="0.2">
      <c r="A159" s="31" t="s">
        <v>127</v>
      </c>
      <c r="B159" s="31" t="str">
        <f>Point_src_summary!B110</f>
        <v>Non-tribal</v>
      </c>
      <c r="C159" s="31">
        <f>Point_src_summary!C110</f>
        <v>8</v>
      </c>
      <c r="D159" s="31" t="str">
        <f>Point_src_summary!D110</f>
        <v>8103</v>
      </c>
      <c r="E159" s="32" t="str">
        <f>Point_src_summary!N110</f>
        <v>20200253</v>
      </c>
      <c r="F159" s="31" t="str">
        <f>Point_src_summary!U110</f>
        <v>Point Source Compressor Engines</v>
      </c>
      <c r="G159" s="160">
        <f>Point_src_summary!V110</f>
        <v>0</v>
      </c>
      <c r="H159" s="161">
        <f>Point_src_summary!W110</f>
        <v>0</v>
      </c>
      <c r="I159" s="161">
        <f>Point_src_summary!X110</f>
        <v>0</v>
      </c>
      <c r="J159" s="161">
        <f>Point_src_summary!Y110</f>
        <v>0</v>
      </c>
      <c r="K159" s="162">
        <f>Point_src_summary!Z110</f>
        <v>0.42</v>
      </c>
    </row>
    <row r="160" spans="1:11" x14ac:dyDescent="0.2">
      <c r="A160" s="31" t="s">
        <v>127</v>
      </c>
      <c r="B160" s="31" t="str">
        <f>Point_src_summary!B111</f>
        <v>Non-tribal</v>
      </c>
      <c r="C160" s="31">
        <f>Point_src_summary!C111</f>
        <v>8</v>
      </c>
      <c r="D160" s="31" t="str">
        <f>Point_src_summary!D111</f>
        <v>8103</v>
      </c>
      <c r="E160" s="32" t="str">
        <f>Point_src_summary!N111</f>
        <v>20200254</v>
      </c>
      <c r="F160" s="31" t="str">
        <f>Point_src_summary!U111</f>
        <v>Point Source Compressor Engines</v>
      </c>
      <c r="G160" s="160">
        <f>Point_src_summary!V111</f>
        <v>16.111205999999999</v>
      </c>
      <c r="H160" s="161">
        <f>Point_src_summary!W111</f>
        <v>1.611121</v>
      </c>
      <c r="I160" s="161">
        <f>Point_src_summary!X111</f>
        <v>24.166826</v>
      </c>
      <c r="J160" s="161">
        <f>Point_src_summary!Y111</f>
        <v>0</v>
      </c>
      <c r="K160" s="162">
        <f>Point_src_summary!Z111</f>
        <v>0</v>
      </c>
    </row>
    <row r="161" spans="1:11" x14ac:dyDescent="0.2">
      <c r="A161" s="31" t="s">
        <v>127</v>
      </c>
      <c r="B161" s="31" t="str">
        <f>Point_src_summary!B112</f>
        <v>Non-tribal</v>
      </c>
      <c r="C161" s="31">
        <f>Point_src_summary!C112</f>
        <v>8</v>
      </c>
      <c r="D161" s="31" t="str">
        <f>Point_src_summary!D112</f>
        <v>8103</v>
      </c>
      <c r="E161" s="32" t="str">
        <f>Point_src_summary!N112</f>
        <v>20200254</v>
      </c>
      <c r="F161" s="31" t="str">
        <f>Point_src_summary!U112</f>
        <v>Point Source Compressor Engines</v>
      </c>
      <c r="G161" s="160">
        <f>Point_src_summary!V112</f>
        <v>6.49</v>
      </c>
      <c r="H161" s="161">
        <f>Point_src_summary!W112</f>
        <v>3.09</v>
      </c>
      <c r="I161" s="161">
        <f>Point_src_summary!X112</f>
        <v>6.18</v>
      </c>
      <c r="J161" s="161">
        <f>Point_src_summary!Y112</f>
        <v>0</v>
      </c>
      <c r="K161" s="162">
        <f>Point_src_summary!Z112</f>
        <v>0</v>
      </c>
    </row>
    <row r="162" spans="1:11" x14ac:dyDescent="0.2">
      <c r="A162" s="31" t="s">
        <v>127</v>
      </c>
      <c r="B162" s="31" t="str">
        <f>Point_src_summary!B113</f>
        <v>Non-tribal</v>
      </c>
      <c r="C162" s="31">
        <f>Point_src_summary!C113</f>
        <v>8</v>
      </c>
      <c r="D162" s="31" t="str">
        <f>Point_src_summary!D113</f>
        <v>8103</v>
      </c>
      <c r="E162" s="32" t="str">
        <f>Point_src_summary!N113</f>
        <v>20200252</v>
      </c>
      <c r="F162" s="31" t="str">
        <f>Point_src_summary!U113</f>
        <v>Point Source Compressor Engines</v>
      </c>
      <c r="G162" s="160">
        <f>Point_src_summary!V113</f>
        <v>5.6906699999999999</v>
      </c>
      <c r="H162" s="161">
        <f>Point_src_summary!W113</f>
        <v>2.854822</v>
      </c>
      <c r="I162" s="161">
        <f>Point_src_summary!X113</f>
        <v>5.6675899999999997</v>
      </c>
      <c r="J162" s="161">
        <f>Point_src_summary!Y113</f>
        <v>0</v>
      </c>
      <c r="K162" s="162">
        <f>Point_src_summary!Z113</f>
        <v>0</v>
      </c>
    </row>
    <row r="163" spans="1:11" x14ac:dyDescent="0.2">
      <c r="A163" s="31" t="s">
        <v>127</v>
      </c>
      <c r="B163" s="31" t="str">
        <f>Point_src_summary!B114</f>
        <v>Non-tribal</v>
      </c>
      <c r="C163" s="31">
        <f>Point_src_summary!C114</f>
        <v>8</v>
      </c>
      <c r="D163" s="31" t="str">
        <f>Point_src_summary!D114</f>
        <v>8103</v>
      </c>
      <c r="E163" s="32" t="str">
        <f>Point_src_summary!N114</f>
        <v>20200253</v>
      </c>
      <c r="F163" s="31" t="str">
        <f>Point_src_summary!U114</f>
        <v>Point Source Compressor Engines</v>
      </c>
      <c r="G163" s="160">
        <f>Point_src_summary!V114</f>
        <v>21.65</v>
      </c>
      <c r="H163" s="161">
        <f>Point_src_summary!W114</f>
        <v>7.58</v>
      </c>
      <c r="I163" s="161">
        <f>Point_src_summary!X114</f>
        <v>16.239999999999998</v>
      </c>
      <c r="J163" s="161">
        <f>Point_src_summary!Y114</f>
        <v>0</v>
      </c>
      <c r="K163" s="162">
        <f>Point_src_summary!Z114</f>
        <v>0</v>
      </c>
    </row>
    <row r="164" spans="1:11" x14ac:dyDescent="0.2">
      <c r="A164" s="31" t="s">
        <v>127</v>
      </c>
      <c r="B164" s="31" t="str">
        <f>Point_src_summary!B115</f>
        <v>Non-tribal</v>
      </c>
      <c r="C164" s="31">
        <f>Point_src_summary!C115</f>
        <v>8</v>
      </c>
      <c r="D164" s="31" t="str">
        <f>Point_src_summary!D115</f>
        <v>8103</v>
      </c>
      <c r="E164" s="32" t="str">
        <f>Point_src_summary!N115</f>
        <v>31000227</v>
      </c>
      <c r="F164" s="31" t="str">
        <f>Point_src_summary!U115</f>
        <v>Dehydrators</v>
      </c>
      <c r="G164" s="160">
        <f>Point_src_summary!V115</f>
        <v>0</v>
      </c>
      <c r="H164" s="161">
        <f>Point_src_summary!W115</f>
        <v>0.7</v>
      </c>
      <c r="I164" s="161">
        <f>Point_src_summary!X115</f>
        <v>0</v>
      </c>
      <c r="J164" s="161">
        <f>Point_src_summary!Y115</f>
        <v>0</v>
      </c>
      <c r="K164" s="162">
        <f>Point_src_summary!Z115</f>
        <v>0</v>
      </c>
    </row>
    <row r="165" spans="1:11" x14ac:dyDescent="0.2">
      <c r="A165" s="31" t="s">
        <v>127</v>
      </c>
      <c r="B165" s="31" t="str">
        <f>Point_src_summary!B116</f>
        <v>Non-tribal</v>
      </c>
      <c r="C165" s="31">
        <f>Point_src_summary!C116</f>
        <v>8</v>
      </c>
      <c r="D165" s="31" t="str">
        <f>Point_src_summary!D116</f>
        <v>8103</v>
      </c>
      <c r="E165" s="32" t="str">
        <f>Point_src_summary!N116</f>
        <v>31088801</v>
      </c>
      <c r="F165" s="31" t="str">
        <f>Point_src_summary!U116</f>
        <v>Point Source Fugitives</v>
      </c>
      <c r="G165" s="160">
        <f>Point_src_summary!V116</f>
        <v>0</v>
      </c>
      <c r="H165" s="161">
        <f>Point_src_summary!W116</f>
        <v>3.6</v>
      </c>
      <c r="I165" s="161">
        <f>Point_src_summary!X116</f>
        <v>0</v>
      </c>
      <c r="J165" s="161">
        <f>Point_src_summary!Y116</f>
        <v>0</v>
      </c>
      <c r="K165" s="162">
        <f>Point_src_summary!Z116</f>
        <v>0</v>
      </c>
    </row>
    <row r="166" spans="1:11" x14ac:dyDescent="0.2">
      <c r="A166" s="31" t="s">
        <v>127</v>
      </c>
      <c r="B166" s="31" t="str">
        <f>Point_src_summary!B117</f>
        <v>Non-tribal</v>
      </c>
      <c r="C166" s="31">
        <f>Point_src_summary!C117</f>
        <v>8</v>
      </c>
      <c r="D166" s="31" t="str">
        <f>Point_src_summary!D117</f>
        <v>8103</v>
      </c>
      <c r="E166" s="32" t="str">
        <f>Point_src_summary!N117</f>
        <v>31088801</v>
      </c>
      <c r="F166" s="31" t="str">
        <f>Point_src_summary!U117</f>
        <v>Point Source Fugitives</v>
      </c>
      <c r="G166" s="160">
        <f>Point_src_summary!V117</f>
        <v>0</v>
      </c>
      <c r="H166" s="161">
        <f>Point_src_summary!W117</f>
        <v>12.8</v>
      </c>
      <c r="I166" s="161">
        <f>Point_src_summary!X117</f>
        <v>0</v>
      </c>
      <c r="J166" s="161">
        <f>Point_src_summary!Y117</f>
        <v>0</v>
      </c>
      <c r="K166" s="162">
        <f>Point_src_summary!Z117</f>
        <v>0</v>
      </c>
    </row>
    <row r="167" spans="1:11" x14ac:dyDescent="0.2">
      <c r="A167" s="31" t="s">
        <v>127</v>
      </c>
      <c r="B167" s="31" t="str">
        <f>Point_src_summary!B118</f>
        <v>Non-tribal</v>
      </c>
      <c r="C167" s="31">
        <f>Point_src_summary!C118</f>
        <v>8</v>
      </c>
      <c r="D167" s="31" t="str">
        <f>Point_src_summary!D118</f>
        <v>8103</v>
      </c>
      <c r="E167" s="32" t="str">
        <f>Point_src_summary!N118</f>
        <v>20200252</v>
      </c>
      <c r="F167" s="31" t="str">
        <f>Point_src_summary!U118</f>
        <v>Point Source Compressor Engines</v>
      </c>
      <c r="G167" s="160">
        <f>Point_src_summary!V118</f>
        <v>0</v>
      </c>
      <c r="H167" s="161">
        <f>Point_src_summary!W118</f>
        <v>0</v>
      </c>
      <c r="I167" s="161">
        <f>Point_src_summary!X118</f>
        <v>0</v>
      </c>
      <c r="J167" s="161">
        <f>Point_src_summary!Y118</f>
        <v>1.1828999999999999E-2</v>
      </c>
      <c r="K167" s="162">
        <f>Point_src_summary!Z118</f>
        <v>0.19714999999999999</v>
      </c>
    </row>
    <row r="168" spans="1:11" x14ac:dyDescent="0.2">
      <c r="A168" s="31" t="s">
        <v>127</v>
      </c>
      <c r="B168" s="31" t="str">
        <f>Point_src_summary!B119</f>
        <v>Non-tribal</v>
      </c>
      <c r="C168" s="31">
        <f>Point_src_summary!C119</f>
        <v>8</v>
      </c>
      <c r="D168" s="31" t="str">
        <f>Point_src_summary!D119</f>
        <v>8103</v>
      </c>
      <c r="E168" s="32" t="str">
        <f>Point_src_summary!N119</f>
        <v>20200252</v>
      </c>
      <c r="F168" s="31" t="str">
        <f>Point_src_summary!U119</f>
        <v>Point Source Compressor Engines</v>
      </c>
      <c r="G168" s="160">
        <f>Point_src_summary!V119</f>
        <v>0</v>
      </c>
      <c r="H168" s="161">
        <f>Point_src_summary!W119</f>
        <v>0</v>
      </c>
      <c r="I168" s="161">
        <f>Point_src_summary!X119</f>
        <v>0</v>
      </c>
      <c r="J168" s="161">
        <f>Point_src_summary!Y119</f>
        <v>2.9129999999999998E-3</v>
      </c>
      <c r="K168" s="162">
        <f>Point_src_summary!Z119</f>
        <v>4.8550000000000003E-2</v>
      </c>
    </row>
    <row r="169" spans="1:11" x14ac:dyDescent="0.2">
      <c r="A169" s="31" t="s">
        <v>127</v>
      </c>
      <c r="B169" s="31" t="str">
        <f>Point_src_summary!B120</f>
        <v>Non-tribal</v>
      </c>
      <c r="C169" s="31">
        <f>Point_src_summary!C120</f>
        <v>8</v>
      </c>
      <c r="D169" s="31" t="str">
        <f>Point_src_summary!D120</f>
        <v>8103</v>
      </c>
      <c r="E169" s="32" t="str">
        <f>Point_src_summary!N120</f>
        <v>20200253</v>
      </c>
      <c r="F169" s="31" t="str">
        <f>Point_src_summary!U120</f>
        <v>Point Source Compressor Engines</v>
      </c>
      <c r="G169" s="160">
        <f>Point_src_summary!V120</f>
        <v>0</v>
      </c>
      <c r="H169" s="161">
        <f>Point_src_summary!W120</f>
        <v>0</v>
      </c>
      <c r="I169" s="161">
        <f>Point_src_summary!X120</f>
        <v>0</v>
      </c>
      <c r="J169" s="161">
        <f>Point_src_summary!Y120</f>
        <v>1.632E-3</v>
      </c>
      <c r="K169" s="162">
        <f>Point_src_summary!Z120</f>
        <v>2.7199999999999998E-2</v>
      </c>
    </row>
    <row r="170" spans="1:11" x14ac:dyDescent="0.2">
      <c r="A170" s="31" t="s">
        <v>127</v>
      </c>
      <c r="B170" s="31" t="str">
        <f>Point_src_summary!B121</f>
        <v>Non-tribal</v>
      </c>
      <c r="C170" s="31">
        <f>Point_src_summary!C121</f>
        <v>8</v>
      </c>
      <c r="D170" s="31" t="str">
        <f>Point_src_summary!D121</f>
        <v>8103</v>
      </c>
      <c r="E170" s="32" t="str">
        <f>Point_src_summary!N121</f>
        <v>20200202</v>
      </c>
      <c r="F170" s="31" t="str">
        <f>Point_src_summary!U121</f>
        <v>Point Source Compressor Engines</v>
      </c>
      <c r="G170" s="160">
        <f>Point_src_summary!V121</f>
        <v>0</v>
      </c>
      <c r="H170" s="161">
        <f>Point_src_summary!W121</f>
        <v>0</v>
      </c>
      <c r="I170" s="161">
        <f>Point_src_summary!X121</f>
        <v>0</v>
      </c>
      <c r="J170" s="161">
        <f>Point_src_summary!Y121</f>
        <v>0</v>
      </c>
      <c r="K170" s="162">
        <f>Point_src_summary!Z121</f>
        <v>0</v>
      </c>
    </row>
    <row r="171" spans="1:11" x14ac:dyDescent="0.2">
      <c r="A171" s="31" t="s">
        <v>127</v>
      </c>
      <c r="B171" s="31" t="str">
        <f>Point_src_summary!B122</f>
        <v>Non-tribal</v>
      </c>
      <c r="C171" s="31">
        <f>Point_src_summary!C122</f>
        <v>8</v>
      </c>
      <c r="D171" s="31" t="str">
        <f>Point_src_summary!D122</f>
        <v>8103</v>
      </c>
      <c r="E171" s="32" t="str">
        <f>Point_src_summary!N122</f>
        <v>20200202</v>
      </c>
      <c r="F171" s="31" t="str">
        <f>Point_src_summary!U122</f>
        <v>Point Source Compressor Engines</v>
      </c>
      <c r="G171" s="160">
        <f>Point_src_summary!V122</f>
        <v>0</v>
      </c>
      <c r="H171" s="161">
        <f>Point_src_summary!W122</f>
        <v>0</v>
      </c>
      <c r="I171" s="161">
        <f>Point_src_summary!X122</f>
        <v>0</v>
      </c>
      <c r="J171" s="161">
        <f>Point_src_summary!Y122</f>
        <v>0</v>
      </c>
      <c r="K171" s="162">
        <f>Point_src_summary!Z122</f>
        <v>0</v>
      </c>
    </row>
    <row r="172" spans="1:11" x14ac:dyDescent="0.2">
      <c r="A172" s="31" t="s">
        <v>127</v>
      </c>
      <c r="B172" s="31" t="str">
        <f>Point_src_summary!B123</f>
        <v>Non-tribal</v>
      </c>
      <c r="C172" s="31">
        <f>Point_src_summary!C123</f>
        <v>8</v>
      </c>
      <c r="D172" s="31" t="str">
        <f>Point_src_summary!D123</f>
        <v>8103</v>
      </c>
      <c r="E172" s="32" t="str">
        <f>Point_src_summary!N123</f>
        <v>20200252</v>
      </c>
      <c r="F172" s="31" t="str">
        <f>Point_src_summary!U123</f>
        <v>Point Source Compressor Engines</v>
      </c>
      <c r="G172" s="160">
        <f>Point_src_summary!V123</f>
        <v>0</v>
      </c>
      <c r="H172" s="161">
        <f>Point_src_summary!W123</f>
        <v>0</v>
      </c>
      <c r="I172" s="161">
        <f>Point_src_summary!X123</f>
        <v>0</v>
      </c>
      <c r="J172" s="161">
        <f>Point_src_summary!Y123</f>
        <v>1.5810000000000001E-2</v>
      </c>
      <c r="K172" s="162">
        <f>Point_src_summary!Z123</f>
        <v>0.26350000000000001</v>
      </c>
    </row>
    <row r="173" spans="1:11" x14ac:dyDescent="0.2">
      <c r="A173" s="31" t="s">
        <v>127</v>
      </c>
      <c r="B173" s="31" t="str">
        <f>Point_src_summary!B124</f>
        <v>Non-tribal</v>
      </c>
      <c r="C173" s="31">
        <f>Point_src_summary!C124</f>
        <v>8</v>
      </c>
      <c r="D173" s="31" t="str">
        <f>Point_src_summary!D124</f>
        <v>8103</v>
      </c>
      <c r="E173" s="32" t="str">
        <f>Point_src_summary!N124</f>
        <v>31000299</v>
      </c>
      <c r="F173" s="31" t="str">
        <f>Point_src_summary!U124</f>
        <v>Other Not Classified</v>
      </c>
      <c r="G173" s="160">
        <f>Point_src_summary!V124</f>
        <v>0</v>
      </c>
      <c r="H173" s="161">
        <f>Point_src_summary!W124</f>
        <v>0</v>
      </c>
      <c r="I173" s="161">
        <f>Point_src_summary!X124</f>
        <v>0</v>
      </c>
      <c r="J173" s="161">
        <f>Point_src_summary!Y124</f>
        <v>0</v>
      </c>
      <c r="K173" s="162">
        <f>Point_src_summary!Z124</f>
        <v>0</v>
      </c>
    </row>
    <row r="174" spans="1:11" x14ac:dyDescent="0.2">
      <c r="A174" s="31" t="s">
        <v>127</v>
      </c>
      <c r="B174" s="31" t="str">
        <f>Point_src_summary!B125</f>
        <v>Non-tribal</v>
      </c>
      <c r="C174" s="31">
        <f>Point_src_summary!C125</f>
        <v>8</v>
      </c>
      <c r="D174" s="31" t="str">
        <f>Point_src_summary!D125</f>
        <v>8103</v>
      </c>
      <c r="E174" s="32" t="str">
        <f>Point_src_summary!N125</f>
        <v>31000301</v>
      </c>
      <c r="F174" s="31" t="str">
        <f>Point_src_summary!U125</f>
        <v>Dehydrators</v>
      </c>
      <c r="G174" s="160">
        <f>Point_src_summary!V125</f>
        <v>0</v>
      </c>
      <c r="H174" s="161">
        <f>Point_src_summary!W125</f>
        <v>1.6739999999999999</v>
      </c>
      <c r="I174" s="161">
        <f>Point_src_summary!X125</f>
        <v>0</v>
      </c>
      <c r="J174" s="161">
        <f>Point_src_summary!Y125</f>
        <v>0</v>
      </c>
      <c r="K174" s="162">
        <f>Point_src_summary!Z125</f>
        <v>0</v>
      </c>
    </row>
    <row r="175" spans="1:11" x14ac:dyDescent="0.2">
      <c r="A175" s="31" t="s">
        <v>127</v>
      </c>
      <c r="B175" s="31" t="str">
        <f>Point_src_summary!B126</f>
        <v>Non-tribal</v>
      </c>
      <c r="C175" s="31">
        <f>Point_src_summary!C126</f>
        <v>8</v>
      </c>
      <c r="D175" s="31" t="str">
        <f>Point_src_summary!D126</f>
        <v>8103</v>
      </c>
      <c r="E175" s="32" t="str">
        <f>Point_src_summary!N126</f>
        <v>20200252</v>
      </c>
      <c r="F175" s="31" t="str">
        <f>Point_src_summary!U126</f>
        <v>Point Source Compressor Engines</v>
      </c>
      <c r="G175" s="160">
        <f>Point_src_summary!V126</f>
        <v>5.46</v>
      </c>
      <c r="H175" s="161">
        <f>Point_src_summary!W126</f>
        <v>1.03</v>
      </c>
      <c r="I175" s="161">
        <f>Point_src_summary!X126</f>
        <v>7.71</v>
      </c>
      <c r="J175" s="161">
        <f>Point_src_summary!Y126</f>
        <v>0</v>
      </c>
      <c r="K175" s="162">
        <f>Point_src_summary!Z126</f>
        <v>0</v>
      </c>
    </row>
    <row r="176" spans="1:11" x14ac:dyDescent="0.2">
      <c r="A176" s="31" t="s">
        <v>127</v>
      </c>
      <c r="B176" s="31" t="str">
        <f>Point_src_summary!B127</f>
        <v>Non-tribal</v>
      </c>
      <c r="C176" s="31">
        <f>Point_src_summary!C127</f>
        <v>8</v>
      </c>
      <c r="D176" s="31" t="str">
        <f>Point_src_summary!D127</f>
        <v>8103</v>
      </c>
      <c r="E176" s="32" t="str">
        <f>Point_src_summary!N127</f>
        <v>20200252</v>
      </c>
      <c r="F176" s="31" t="str">
        <f>Point_src_summary!U127</f>
        <v>Point Source Compressor Engines</v>
      </c>
      <c r="G176" s="160">
        <f>Point_src_summary!V127</f>
        <v>14.16</v>
      </c>
      <c r="H176" s="161">
        <f>Point_src_summary!W127</f>
        <v>2.66</v>
      </c>
      <c r="I176" s="161">
        <f>Point_src_summary!X127</f>
        <v>21.2</v>
      </c>
      <c r="J176" s="161">
        <f>Point_src_summary!Y127</f>
        <v>0</v>
      </c>
      <c r="K176" s="162">
        <f>Point_src_summary!Z127</f>
        <v>0</v>
      </c>
    </row>
    <row r="177" spans="1:11" x14ac:dyDescent="0.2">
      <c r="A177" s="31" t="s">
        <v>127</v>
      </c>
      <c r="B177" s="31" t="str">
        <f>Point_src_summary!B128</f>
        <v>Non-tribal</v>
      </c>
      <c r="C177" s="31">
        <f>Point_src_summary!C128</f>
        <v>8</v>
      </c>
      <c r="D177" s="31" t="str">
        <f>Point_src_summary!D128</f>
        <v>8103</v>
      </c>
      <c r="E177" s="32" t="str">
        <f>Point_src_summary!N128</f>
        <v>20200253</v>
      </c>
      <c r="F177" s="31" t="str">
        <f>Point_src_summary!U128</f>
        <v>Point Source Compressor Engines</v>
      </c>
      <c r="G177" s="160">
        <f>Point_src_summary!V128</f>
        <v>28.03</v>
      </c>
      <c r="H177" s="161">
        <f>Point_src_summary!W128</f>
        <v>0.23999899999999999</v>
      </c>
      <c r="I177" s="161">
        <f>Point_src_summary!X128</f>
        <v>1.5</v>
      </c>
      <c r="J177" s="161">
        <f>Point_src_summary!Y128</f>
        <v>0</v>
      </c>
      <c r="K177" s="162">
        <f>Point_src_summary!Z128</f>
        <v>0</v>
      </c>
    </row>
    <row r="178" spans="1:11" x14ac:dyDescent="0.2">
      <c r="A178" s="31" t="s">
        <v>127</v>
      </c>
      <c r="B178" s="31" t="str">
        <f>Point_src_summary!B129</f>
        <v>Non-tribal</v>
      </c>
      <c r="C178" s="31">
        <f>Point_src_summary!C129</f>
        <v>8</v>
      </c>
      <c r="D178" s="31" t="str">
        <f>Point_src_summary!D129</f>
        <v>8103</v>
      </c>
      <c r="E178" s="32" t="str">
        <f>Point_src_summary!N129</f>
        <v>31088801</v>
      </c>
      <c r="F178" s="31" t="str">
        <f>Point_src_summary!U129</f>
        <v>Point Source Fugitives</v>
      </c>
      <c r="G178" s="160">
        <f>Point_src_summary!V129</f>
        <v>0</v>
      </c>
      <c r="H178" s="161">
        <f>Point_src_summary!W129</f>
        <v>3.1368499999999999</v>
      </c>
      <c r="I178" s="161">
        <f>Point_src_summary!X129</f>
        <v>0</v>
      </c>
      <c r="J178" s="161">
        <f>Point_src_summary!Y129</f>
        <v>0</v>
      </c>
      <c r="K178" s="162">
        <f>Point_src_summary!Z129</f>
        <v>0</v>
      </c>
    </row>
    <row r="179" spans="1:11" x14ac:dyDescent="0.2">
      <c r="A179" s="31" t="s">
        <v>127</v>
      </c>
      <c r="B179" s="31" t="str">
        <f>Point_src_summary!B130</f>
        <v>Non-tribal</v>
      </c>
      <c r="C179" s="31">
        <f>Point_src_summary!C130</f>
        <v>8</v>
      </c>
      <c r="D179" s="31" t="str">
        <f>Point_src_summary!D130</f>
        <v>8103</v>
      </c>
      <c r="E179" s="32" t="str">
        <f>Point_src_summary!N130</f>
        <v>20200252</v>
      </c>
      <c r="F179" s="31" t="str">
        <f>Point_src_summary!U130</f>
        <v>Point Source Compressor Engines</v>
      </c>
      <c r="G179" s="160">
        <f>Point_src_summary!V130</f>
        <v>12.54</v>
      </c>
      <c r="H179" s="161">
        <f>Point_src_summary!W130</f>
        <v>2.36</v>
      </c>
      <c r="I179" s="161">
        <f>Point_src_summary!X130</f>
        <v>17.89</v>
      </c>
      <c r="J179" s="161">
        <f>Point_src_summary!Y130</f>
        <v>0</v>
      </c>
      <c r="K179" s="162">
        <f>Point_src_summary!Z130</f>
        <v>0</v>
      </c>
    </row>
    <row r="180" spans="1:11" x14ac:dyDescent="0.2">
      <c r="A180" s="31" t="s">
        <v>127</v>
      </c>
      <c r="B180" s="31" t="str">
        <f>Point_src_summary!B131</f>
        <v>Non-tribal</v>
      </c>
      <c r="C180" s="31">
        <f>Point_src_summary!C131</f>
        <v>8</v>
      </c>
      <c r="D180" s="31" t="str">
        <f>Point_src_summary!D131</f>
        <v>8103</v>
      </c>
      <c r="E180" s="32" t="str">
        <f>Point_src_summary!N131</f>
        <v>20200202</v>
      </c>
      <c r="F180" s="31" t="str">
        <f>Point_src_summary!U131</f>
        <v>Point Source Compressor Engines</v>
      </c>
      <c r="G180" s="160">
        <f>Point_src_summary!V131</f>
        <v>0</v>
      </c>
      <c r="H180" s="161">
        <f>Point_src_summary!W131</f>
        <v>0</v>
      </c>
      <c r="I180" s="161">
        <f>Point_src_summary!X131</f>
        <v>0</v>
      </c>
      <c r="J180" s="161">
        <f>Point_src_summary!Y131</f>
        <v>1E-3</v>
      </c>
      <c r="K180" s="162">
        <f>Point_src_summary!Z131</f>
        <v>0.03</v>
      </c>
    </row>
    <row r="181" spans="1:11" x14ac:dyDescent="0.2">
      <c r="A181" s="31" t="s">
        <v>127</v>
      </c>
      <c r="B181" s="31" t="str">
        <f>Point_src_summary!B132</f>
        <v>Non-tribal</v>
      </c>
      <c r="C181" s="31">
        <f>Point_src_summary!C132</f>
        <v>8</v>
      </c>
      <c r="D181" s="31" t="str">
        <f>Point_src_summary!D132</f>
        <v>8103</v>
      </c>
      <c r="E181" s="32" t="str">
        <f>Point_src_summary!N132</f>
        <v>20200202</v>
      </c>
      <c r="F181" s="31" t="str">
        <f>Point_src_summary!U132</f>
        <v>Point Source Compressor Engines</v>
      </c>
      <c r="G181" s="160">
        <f>Point_src_summary!V132</f>
        <v>6.367</v>
      </c>
      <c r="H181" s="161">
        <f>Point_src_summary!W132</f>
        <v>0.255</v>
      </c>
      <c r="I181" s="161">
        <f>Point_src_summary!X132</f>
        <v>0.81</v>
      </c>
      <c r="J181" s="161">
        <f>Point_src_summary!Y132</f>
        <v>0</v>
      </c>
      <c r="K181" s="162">
        <f>Point_src_summary!Z132</f>
        <v>0</v>
      </c>
    </row>
    <row r="182" spans="1:11" x14ac:dyDescent="0.2">
      <c r="A182" s="31" t="s">
        <v>127</v>
      </c>
      <c r="B182" s="31" t="str">
        <f>Point_src_summary!B133</f>
        <v>Non-tribal</v>
      </c>
      <c r="C182" s="31">
        <f>Point_src_summary!C133</f>
        <v>8</v>
      </c>
      <c r="D182" s="31" t="str">
        <f>Point_src_summary!D133</f>
        <v>8103</v>
      </c>
      <c r="E182" s="32" t="str">
        <f>Point_src_summary!N133</f>
        <v>20200202</v>
      </c>
      <c r="F182" s="31" t="str">
        <f>Point_src_summary!U133</f>
        <v>Point Source Compressor Engines</v>
      </c>
      <c r="G182" s="160">
        <f>Point_src_summary!V133</f>
        <v>0</v>
      </c>
      <c r="H182" s="161">
        <f>Point_src_summary!W133</f>
        <v>0</v>
      </c>
      <c r="I182" s="161">
        <f>Point_src_summary!X133</f>
        <v>0</v>
      </c>
      <c r="J182" s="161">
        <f>Point_src_summary!Y133</f>
        <v>0</v>
      </c>
      <c r="K182" s="162">
        <f>Point_src_summary!Z133</f>
        <v>0</v>
      </c>
    </row>
    <row r="183" spans="1:11" x14ac:dyDescent="0.2">
      <c r="A183" s="31" t="s">
        <v>127</v>
      </c>
      <c r="B183" s="31" t="str">
        <f>Point_src_summary!B134</f>
        <v>Non-tribal</v>
      </c>
      <c r="C183" s="31">
        <f>Point_src_summary!C134</f>
        <v>8</v>
      </c>
      <c r="D183" s="31" t="str">
        <f>Point_src_summary!D134</f>
        <v>8103</v>
      </c>
      <c r="E183" s="32" t="str">
        <f>Point_src_summary!N134</f>
        <v>10200603</v>
      </c>
      <c r="F183" s="31" t="str">
        <f>Point_src_summary!U134</f>
        <v>Point Source Heaters</v>
      </c>
      <c r="G183" s="160">
        <f>Point_src_summary!V134</f>
        <v>0</v>
      </c>
      <c r="H183" s="161">
        <f>Point_src_summary!W134</f>
        <v>0</v>
      </c>
      <c r="I183" s="161">
        <f>Point_src_summary!X134</f>
        <v>0</v>
      </c>
      <c r="J183" s="161">
        <f>Point_src_summary!Y134</f>
        <v>0</v>
      </c>
      <c r="K183" s="162">
        <f>Point_src_summary!Z134</f>
        <v>0</v>
      </c>
    </row>
    <row r="184" spans="1:11" x14ac:dyDescent="0.2">
      <c r="A184" s="31" t="s">
        <v>127</v>
      </c>
      <c r="B184" s="31" t="str">
        <f>Point_src_summary!B135</f>
        <v>Non-tribal</v>
      </c>
      <c r="C184" s="31">
        <f>Point_src_summary!C135</f>
        <v>8</v>
      </c>
      <c r="D184" s="31" t="str">
        <f>Point_src_summary!D135</f>
        <v>8103</v>
      </c>
      <c r="E184" s="32" t="str">
        <f>Point_src_summary!N135</f>
        <v>20200254</v>
      </c>
      <c r="F184" s="31" t="str">
        <f>Point_src_summary!U135</f>
        <v>Point Source Compressor Engines</v>
      </c>
      <c r="G184" s="160">
        <f>Point_src_summary!V135</f>
        <v>0</v>
      </c>
      <c r="H184" s="161">
        <f>Point_src_summary!W135</f>
        <v>0</v>
      </c>
      <c r="I184" s="161">
        <f>Point_src_summary!X135</f>
        <v>0</v>
      </c>
      <c r="J184" s="161">
        <f>Point_src_summary!Y135</f>
        <v>0</v>
      </c>
      <c r="K184" s="162">
        <f>Point_src_summary!Z135</f>
        <v>0</v>
      </c>
    </row>
    <row r="185" spans="1:11" x14ac:dyDescent="0.2">
      <c r="A185" s="31" t="s">
        <v>127</v>
      </c>
      <c r="B185" s="31" t="str">
        <f>Point_src_summary!B136</f>
        <v>Non-tribal</v>
      </c>
      <c r="C185" s="31">
        <f>Point_src_summary!C136</f>
        <v>8</v>
      </c>
      <c r="D185" s="31" t="str">
        <f>Point_src_summary!D136</f>
        <v>8103</v>
      </c>
      <c r="E185" s="32" t="str">
        <f>Point_src_summary!N136</f>
        <v>20200254</v>
      </c>
      <c r="F185" s="31" t="str">
        <f>Point_src_summary!U136</f>
        <v>Point Source Compressor Engines</v>
      </c>
      <c r="G185" s="160">
        <f>Point_src_summary!V136</f>
        <v>0</v>
      </c>
      <c r="H185" s="161">
        <f>Point_src_summary!W136</f>
        <v>0</v>
      </c>
      <c r="I185" s="161">
        <f>Point_src_summary!X136</f>
        <v>0</v>
      </c>
      <c r="J185" s="161">
        <f>Point_src_summary!Y136</f>
        <v>2.7599999999999999E-3</v>
      </c>
      <c r="K185" s="162">
        <f>Point_src_summary!Z136</f>
        <v>0.28999999999999998</v>
      </c>
    </row>
    <row r="186" spans="1:11" x14ac:dyDescent="0.2">
      <c r="A186" s="31" t="s">
        <v>127</v>
      </c>
      <c r="B186" s="31" t="str">
        <f>Point_src_summary!B137</f>
        <v>Non-tribal</v>
      </c>
      <c r="C186" s="31">
        <f>Point_src_summary!C137</f>
        <v>8</v>
      </c>
      <c r="D186" s="31" t="str">
        <f>Point_src_summary!D137</f>
        <v>8103</v>
      </c>
      <c r="E186" s="32" t="str">
        <f>Point_src_summary!N137</f>
        <v>20200254</v>
      </c>
      <c r="F186" s="31" t="str">
        <f>Point_src_summary!U137</f>
        <v>Point Source Compressor Engines</v>
      </c>
      <c r="G186" s="160">
        <f>Point_src_summary!V137</f>
        <v>0</v>
      </c>
      <c r="H186" s="161">
        <f>Point_src_summary!W137</f>
        <v>0</v>
      </c>
      <c r="I186" s="161">
        <f>Point_src_summary!X137</f>
        <v>0</v>
      </c>
      <c r="J186" s="161">
        <f>Point_src_summary!Y137</f>
        <v>0</v>
      </c>
      <c r="K186" s="162">
        <f>Point_src_summary!Z137</f>
        <v>0</v>
      </c>
    </row>
    <row r="187" spans="1:11" x14ac:dyDescent="0.2">
      <c r="A187" s="31" t="s">
        <v>127</v>
      </c>
      <c r="B187" s="31" t="str">
        <f>Point_src_summary!B138</f>
        <v>Non-tribal</v>
      </c>
      <c r="C187" s="31">
        <f>Point_src_summary!C138</f>
        <v>8</v>
      </c>
      <c r="D187" s="31" t="str">
        <f>Point_src_summary!D138</f>
        <v>8103</v>
      </c>
      <c r="E187" s="32" t="str">
        <f>Point_src_summary!N138</f>
        <v>30600999</v>
      </c>
      <c r="F187" s="31" t="str">
        <f>Point_src_summary!U138</f>
        <v>Point Source Flares</v>
      </c>
      <c r="G187" s="160">
        <f>Point_src_summary!V138</f>
        <v>0</v>
      </c>
      <c r="H187" s="161">
        <f>Point_src_summary!W138</f>
        <v>0</v>
      </c>
      <c r="I187" s="161">
        <f>Point_src_summary!X138</f>
        <v>0</v>
      </c>
      <c r="J187" s="161">
        <f>Point_src_summary!Y138</f>
        <v>0</v>
      </c>
      <c r="K187" s="162">
        <f>Point_src_summary!Z138</f>
        <v>0</v>
      </c>
    </row>
    <row r="188" spans="1:11" x14ac:dyDescent="0.2">
      <c r="A188" s="31" t="s">
        <v>127</v>
      </c>
      <c r="B188" s="31" t="str">
        <f>Point_src_summary!B139</f>
        <v>Non-tribal</v>
      </c>
      <c r="C188" s="31">
        <f>Point_src_summary!C139</f>
        <v>8</v>
      </c>
      <c r="D188" s="31" t="str">
        <f>Point_src_summary!D139</f>
        <v>8103</v>
      </c>
      <c r="E188" s="32" t="str">
        <f>Point_src_summary!N139</f>
        <v>20200254</v>
      </c>
      <c r="F188" s="31" t="str">
        <f>Point_src_summary!U139</f>
        <v>Point Source Compressor Engines</v>
      </c>
      <c r="G188" s="160">
        <f>Point_src_summary!V139</f>
        <v>0</v>
      </c>
      <c r="H188" s="161">
        <f>Point_src_summary!W139</f>
        <v>0</v>
      </c>
      <c r="I188" s="161">
        <f>Point_src_summary!X139</f>
        <v>0</v>
      </c>
      <c r="J188" s="161">
        <f>Point_src_summary!Y139</f>
        <v>0</v>
      </c>
      <c r="K188" s="162">
        <f>Point_src_summary!Z139</f>
        <v>0</v>
      </c>
    </row>
    <row r="189" spans="1:11" x14ac:dyDescent="0.2">
      <c r="A189" s="31" t="s">
        <v>127</v>
      </c>
      <c r="B189" s="31" t="str">
        <f>Point_src_summary!B140</f>
        <v>Non-tribal</v>
      </c>
      <c r="C189" s="31">
        <f>Point_src_summary!C140</f>
        <v>8</v>
      </c>
      <c r="D189" s="31" t="str">
        <f>Point_src_summary!D140</f>
        <v>8103</v>
      </c>
      <c r="E189" s="32" t="str">
        <f>Point_src_summary!N140</f>
        <v>20200254</v>
      </c>
      <c r="F189" s="31" t="str">
        <f>Point_src_summary!U140</f>
        <v>Point Source Compressor Engines</v>
      </c>
      <c r="G189" s="160">
        <f>Point_src_summary!V140</f>
        <v>0</v>
      </c>
      <c r="H189" s="161">
        <f>Point_src_summary!W140</f>
        <v>0</v>
      </c>
      <c r="I189" s="161">
        <f>Point_src_summary!X140</f>
        <v>0</v>
      </c>
      <c r="J189" s="161">
        <f>Point_src_summary!Y140</f>
        <v>0</v>
      </c>
      <c r="K189" s="162">
        <f>Point_src_summary!Z140</f>
        <v>0.44</v>
      </c>
    </row>
    <row r="190" spans="1:11" x14ac:dyDescent="0.2">
      <c r="A190" s="31" t="s">
        <v>127</v>
      </c>
      <c r="B190" s="31" t="str">
        <f>Point_src_summary!B141</f>
        <v>Non-tribal</v>
      </c>
      <c r="C190" s="31">
        <f>Point_src_summary!C141</f>
        <v>8</v>
      </c>
      <c r="D190" s="31" t="str">
        <f>Point_src_summary!D141</f>
        <v>8103</v>
      </c>
      <c r="E190" s="32" t="str">
        <f>Point_src_summary!N141</f>
        <v>20200254</v>
      </c>
      <c r="F190" s="31" t="str">
        <f>Point_src_summary!U141</f>
        <v>Point Source Compressor Engines</v>
      </c>
      <c r="G190" s="160">
        <f>Point_src_summary!V141</f>
        <v>0</v>
      </c>
      <c r="H190" s="161">
        <f>Point_src_summary!W141</f>
        <v>0</v>
      </c>
      <c r="I190" s="161">
        <f>Point_src_summary!X141</f>
        <v>0</v>
      </c>
      <c r="J190" s="161">
        <f>Point_src_summary!Y141</f>
        <v>2.7599999999999999E-3</v>
      </c>
      <c r="K190" s="162">
        <f>Point_src_summary!Z141</f>
        <v>0.28999999999999998</v>
      </c>
    </row>
    <row r="191" spans="1:11" x14ac:dyDescent="0.2">
      <c r="A191" s="31" t="s">
        <v>127</v>
      </c>
      <c r="B191" s="31" t="str">
        <f>Point_src_summary!B142</f>
        <v>Non-tribal</v>
      </c>
      <c r="C191" s="31">
        <f>Point_src_summary!C142</f>
        <v>8</v>
      </c>
      <c r="D191" s="31" t="str">
        <f>Point_src_summary!D142</f>
        <v>8103</v>
      </c>
      <c r="E191" s="32" t="str">
        <f>Point_src_summary!N142</f>
        <v>20200254</v>
      </c>
      <c r="F191" s="31" t="str">
        <f>Point_src_summary!U142</f>
        <v>Point Source Compressor Engines</v>
      </c>
      <c r="G191" s="160">
        <f>Point_src_summary!V142</f>
        <v>0</v>
      </c>
      <c r="H191" s="161">
        <f>Point_src_summary!W142</f>
        <v>0</v>
      </c>
      <c r="I191" s="161">
        <f>Point_src_summary!X142</f>
        <v>0</v>
      </c>
      <c r="J191" s="161">
        <f>Point_src_summary!Y142</f>
        <v>0</v>
      </c>
      <c r="K191" s="162">
        <f>Point_src_summary!Z142</f>
        <v>0</v>
      </c>
    </row>
    <row r="192" spans="1:11" x14ac:dyDescent="0.2">
      <c r="A192" s="31" t="s">
        <v>127</v>
      </c>
      <c r="B192" s="31" t="str">
        <f>Point_src_summary!B143</f>
        <v>Non-tribal</v>
      </c>
      <c r="C192" s="31">
        <f>Point_src_summary!C143</f>
        <v>8</v>
      </c>
      <c r="D192" s="31" t="str">
        <f>Point_src_summary!D143</f>
        <v>8103</v>
      </c>
      <c r="E192" s="32" t="str">
        <f>Point_src_summary!N143</f>
        <v>31000304</v>
      </c>
      <c r="F192" s="31" t="str">
        <f>Point_src_summary!U143</f>
        <v>Dehydrators</v>
      </c>
      <c r="G192" s="160">
        <f>Point_src_summary!V143</f>
        <v>0</v>
      </c>
      <c r="H192" s="161">
        <f>Point_src_summary!W143</f>
        <v>0.253</v>
      </c>
      <c r="I192" s="161">
        <f>Point_src_summary!X143</f>
        <v>0</v>
      </c>
      <c r="J192" s="161">
        <f>Point_src_summary!Y143</f>
        <v>0</v>
      </c>
      <c r="K192" s="162">
        <f>Point_src_summary!Z143</f>
        <v>0</v>
      </c>
    </row>
    <row r="193" spans="1:11" x14ac:dyDescent="0.2">
      <c r="A193" s="31" t="s">
        <v>127</v>
      </c>
      <c r="B193" s="31" t="str">
        <f>Point_src_summary!B144</f>
        <v>Non-tribal</v>
      </c>
      <c r="C193" s="31">
        <f>Point_src_summary!C144</f>
        <v>8</v>
      </c>
      <c r="D193" s="31" t="str">
        <f>Point_src_summary!D144</f>
        <v>8103</v>
      </c>
      <c r="E193" s="32" t="str">
        <f>Point_src_summary!N144</f>
        <v>30600811</v>
      </c>
      <c r="F193" s="31" t="str">
        <f>Point_src_summary!U144</f>
        <v>Point Source Fugitives</v>
      </c>
      <c r="G193" s="160">
        <f>Point_src_summary!V144</f>
        <v>0</v>
      </c>
      <c r="H193" s="161">
        <f>Point_src_summary!W144</f>
        <v>18.72</v>
      </c>
      <c r="I193" s="161">
        <f>Point_src_summary!X144</f>
        <v>0</v>
      </c>
      <c r="J193" s="161">
        <f>Point_src_summary!Y144</f>
        <v>0</v>
      </c>
      <c r="K193" s="162">
        <f>Point_src_summary!Z144</f>
        <v>0</v>
      </c>
    </row>
    <row r="194" spans="1:11" x14ac:dyDescent="0.2">
      <c r="A194" s="31" t="s">
        <v>127</v>
      </c>
      <c r="B194" s="31" t="str">
        <f>Point_src_summary!B145</f>
        <v>Non-tribal</v>
      </c>
      <c r="C194" s="31">
        <f>Point_src_summary!C145</f>
        <v>8</v>
      </c>
      <c r="D194" s="31" t="str">
        <f>Point_src_summary!D145</f>
        <v>8103</v>
      </c>
      <c r="E194" s="32" t="str">
        <f>Point_src_summary!N145</f>
        <v>31000205</v>
      </c>
      <c r="F194" s="31" t="str">
        <f>Point_src_summary!U145</f>
        <v>Point Source Flares</v>
      </c>
      <c r="G194" s="160">
        <f>Point_src_summary!V145</f>
        <v>0.01</v>
      </c>
      <c r="H194" s="161">
        <f>Point_src_summary!W145</f>
        <v>0</v>
      </c>
      <c r="I194" s="161">
        <f>Point_src_summary!X145</f>
        <v>0.05</v>
      </c>
      <c r="J194" s="161">
        <f>Point_src_summary!Y145</f>
        <v>0</v>
      </c>
      <c r="K194" s="162">
        <f>Point_src_summary!Z145</f>
        <v>0</v>
      </c>
    </row>
    <row r="195" spans="1:11" x14ac:dyDescent="0.2">
      <c r="A195" s="31" t="s">
        <v>127</v>
      </c>
      <c r="B195" s="31" t="str">
        <f>Point_src_summary!B146</f>
        <v>Non-tribal</v>
      </c>
      <c r="C195" s="31">
        <f>Point_src_summary!C146</f>
        <v>8</v>
      </c>
      <c r="D195" s="31" t="str">
        <f>Point_src_summary!D146</f>
        <v>8103</v>
      </c>
      <c r="E195" s="32" t="str">
        <f>Point_src_summary!N146</f>
        <v>20200254</v>
      </c>
      <c r="F195" s="31" t="str">
        <f>Point_src_summary!U146</f>
        <v>Point Source Compressor Engines</v>
      </c>
      <c r="G195" s="160">
        <f>Point_src_summary!V146</f>
        <v>3.19</v>
      </c>
      <c r="H195" s="161">
        <f>Point_src_summary!W146</f>
        <v>1.6</v>
      </c>
      <c r="I195" s="161">
        <f>Point_src_summary!X146</f>
        <v>6.39</v>
      </c>
      <c r="J195" s="161">
        <f>Point_src_summary!Y146</f>
        <v>0</v>
      </c>
      <c r="K195" s="162">
        <f>Point_src_summary!Z146</f>
        <v>0</v>
      </c>
    </row>
    <row r="196" spans="1:11" x14ac:dyDescent="0.2">
      <c r="A196" s="31" t="s">
        <v>127</v>
      </c>
      <c r="B196" s="31" t="str">
        <f>Point_src_summary!B147</f>
        <v>Non-tribal</v>
      </c>
      <c r="C196" s="31">
        <f>Point_src_summary!C147</f>
        <v>8</v>
      </c>
      <c r="D196" s="31" t="str">
        <f>Point_src_summary!D147</f>
        <v>8103</v>
      </c>
      <c r="E196" s="32" t="str">
        <f>Point_src_summary!N147</f>
        <v>40400150</v>
      </c>
      <c r="F196" s="31" t="str">
        <f>Point_src_summary!U147</f>
        <v>Point Source Loading Losses</v>
      </c>
      <c r="G196" s="160">
        <f>Point_src_summary!V147</f>
        <v>0</v>
      </c>
      <c r="H196" s="161">
        <f>Point_src_summary!W147</f>
        <v>3.9</v>
      </c>
      <c r="I196" s="161">
        <f>Point_src_summary!X147</f>
        <v>0</v>
      </c>
      <c r="J196" s="161">
        <f>Point_src_summary!Y147</f>
        <v>0</v>
      </c>
      <c r="K196" s="162">
        <f>Point_src_summary!Z147</f>
        <v>0</v>
      </c>
    </row>
    <row r="197" spans="1:11" x14ac:dyDescent="0.2">
      <c r="A197" s="31" t="s">
        <v>127</v>
      </c>
      <c r="B197" s="31" t="str">
        <f>Point_src_summary!B148</f>
        <v>Non-tribal</v>
      </c>
      <c r="C197" s="31">
        <f>Point_src_summary!C148</f>
        <v>8</v>
      </c>
      <c r="D197" s="31" t="str">
        <f>Point_src_summary!D148</f>
        <v>8103</v>
      </c>
      <c r="E197" s="32" t="str">
        <f>Point_src_summary!N148</f>
        <v>20200254</v>
      </c>
      <c r="F197" s="31" t="str">
        <f>Point_src_summary!U148</f>
        <v>Point Source Compressor Engines</v>
      </c>
      <c r="G197" s="160">
        <f>Point_src_summary!V148</f>
        <v>2.97</v>
      </c>
      <c r="H197" s="161">
        <f>Point_src_summary!W148</f>
        <v>0.71</v>
      </c>
      <c r="I197" s="161">
        <f>Point_src_summary!X148</f>
        <v>2.68</v>
      </c>
      <c r="J197" s="161">
        <f>Point_src_summary!Y148</f>
        <v>0</v>
      </c>
      <c r="K197" s="162">
        <f>Point_src_summary!Z148</f>
        <v>0</v>
      </c>
    </row>
    <row r="198" spans="1:11" x14ac:dyDescent="0.2">
      <c r="A198" s="31" t="s">
        <v>127</v>
      </c>
      <c r="B198" s="31" t="str">
        <f>Point_src_summary!B149</f>
        <v>Non-tribal</v>
      </c>
      <c r="C198" s="31">
        <f>Point_src_summary!C149</f>
        <v>8</v>
      </c>
      <c r="D198" s="31" t="str">
        <f>Point_src_summary!D149</f>
        <v>8103</v>
      </c>
      <c r="E198" s="32" t="str">
        <f>Point_src_summary!N149</f>
        <v>20200254</v>
      </c>
      <c r="F198" s="31" t="str">
        <f>Point_src_summary!U149</f>
        <v>Point Source Compressor Engines</v>
      </c>
      <c r="G198" s="160">
        <f>Point_src_summary!V149</f>
        <v>3.24</v>
      </c>
      <c r="H198" s="161">
        <f>Point_src_summary!W149</f>
        <v>0.78</v>
      </c>
      <c r="I198" s="161">
        <f>Point_src_summary!X149</f>
        <v>2.92</v>
      </c>
      <c r="J198" s="161">
        <f>Point_src_summary!Y149</f>
        <v>0</v>
      </c>
      <c r="K198" s="162">
        <f>Point_src_summary!Z149</f>
        <v>0</v>
      </c>
    </row>
    <row r="199" spans="1:11" x14ac:dyDescent="0.2">
      <c r="A199" s="31" t="s">
        <v>127</v>
      </c>
      <c r="B199" s="31" t="str">
        <f>Point_src_summary!B150</f>
        <v>Non-tribal</v>
      </c>
      <c r="C199" s="31">
        <f>Point_src_summary!C150</f>
        <v>8</v>
      </c>
      <c r="D199" s="31" t="str">
        <f>Point_src_summary!D150</f>
        <v>8103</v>
      </c>
      <c r="E199" s="32" t="str">
        <f>Point_src_summary!N150</f>
        <v>40400150</v>
      </c>
      <c r="F199" s="31" t="str">
        <f>Point_src_summary!U150</f>
        <v>Point Source Loading Losses</v>
      </c>
      <c r="G199" s="160">
        <f>Point_src_summary!V150</f>
        <v>0</v>
      </c>
      <c r="H199" s="161">
        <f>Point_src_summary!W150</f>
        <v>15.41</v>
      </c>
      <c r="I199" s="161">
        <f>Point_src_summary!X150</f>
        <v>0</v>
      </c>
      <c r="J199" s="161">
        <f>Point_src_summary!Y150</f>
        <v>0</v>
      </c>
      <c r="K199" s="162">
        <f>Point_src_summary!Z150</f>
        <v>0</v>
      </c>
    </row>
    <row r="200" spans="1:11" x14ac:dyDescent="0.2">
      <c r="A200" s="31" t="s">
        <v>127</v>
      </c>
      <c r="B200" s="31" t="str">
        <f>Point_src_summary!B151</f>
        <v>Non-tribal</v>
      </c>
      <c r="C200" s="31">
        <f>Point_src_summary!C151</f>
        <v>8</v>
      </c>
      <c r="D200" s="31" t="str">
        <f>Point_src_summary!D151</f>
        <v>8103</v>
      </c>
      <c r="E200" s="32" t="str">
        <f>Point_src_summary!N151</f>
        <v>20200253</v>
      </c>
      <c r="F200" s="31" t="str">
        <f>Point_src_summary!U151</f>
        <v>Point Source Compressor Engines</v>
      </c>
      <c r="G200" s="160">
        <f>Point_src_summary!V151</f>
        <v>0</v>
      </c>
      <c r="H200" s="161">
        <f>Point_src_summary!W151</f>
        <v>0</v>
      </c>
      <c r="I200" s="161">
        <f>Point_src_summary!X151</f>
        <v>0</v>
      </c>
      <c r="J200" s="161">
        <f>Point_src_summary!Y151</f>
        <v>2.4000000000000001E-4</v>
      </c>
      <c r="K200" s="162">
        <f>Point_src_summary!Z151</f>
        <v>4.0000000000000001E-3</v>
      </c>
    </row>
    <row r="201" spans="1:11" x14ac:dyDescent="0.2">
      <c r="A201" s="31" t="s">
        <v>127</v>
      </c>
      <c r="B201" s="31" t="str">
        <f>Point_src_summary!B152</f>
        <v>Non-tribal</v>
      </c>
      <c r="C201" s="31">
        <f>Point_src_summary!C152</f>
        <v>8</v>
      </c>
      <c r="D201" s="31" t="str">
        <f>Point_src_summary!D152</f>
        <v>8103</v>
      </c>
      <c r="E201" s="32" t="str">
        <f>Point_src_summary!N152</f>
        <v>20200253</v>
      </c>
      <c r="F201" s="31" t="str">
        <f>Point_src_summary!U152</f>
        <v>Point Source Compressor Engines</v>
      </c>
      <c r="G201" s="160">
        <f>Point_src_summary!V152</f>
        <v>1</v>
      </c>
      <c r="H201" s="161">
        <f>Point_src_summary!W152</f>
        <v>0.1</v>
      </c>
      <c r="I201" s="161">
        <f>Point_src_summary!X152</f>
        <v>0.15</v>
      </c>
      <c r="J201" s="161">
        <f>Point_src_summary!Y152</f>
        <v>0</v>
      </c>
      <c r="K201" s="162">
        <f>Point_src_summary!Z152</f>
        <v>0</v>
      </c>
    </row>
    <row r="202" spans="1:11" x14ac:dyDescent="0.2">
      <c r="A202" s="31" t="s">
        <v>127</v>
      </c>
      <c r="B202" s="31" t="str">
        <f>Point_src_summary!B153</f>
        <v>Non-tribal</v>
      </c>
      <c r="C202" s="31">
        <f>Point_src_summary!C153</f>
        <v>8</v>
      </c>
      <c r="D202" s="31" t="str">
        <f>Point_src_summary!D153</f>
        <v>8103</v>
      </c>
      <c r="E202" s="32" t="str">
        <f>Point_src_summary!N153</f>
        <v>20200253</v>
      </c>
      <c r="F202" s="31" t="str">
        <f>Point_src_summary!U153</f>
        <v>Point Source Compressor Engines</v>
      </c>
      <c r="G202" s="160">
        <f>Point_src_summary!V153</f>
        <v>3</v>
      </c>
      <c r="H202" s="161">
        <f>Point_src_summary!W153</f>
        <v>0.2</v>
      </c>
      <c r="I202" s="161">
        <f>Point_src_summary!X153</f>
        <v>0.4</v>
      </c>
      <c r="J202" s="161">
        <f>Point_src_summary!Y153</f>
        <v>0</v>
      </c>
      <c r="K202" s="162">
        <f>Point_src_summary!Z153</f>
        <v>0</v>
      </c>
    </row>
    <row r="203" spans="1:11" x14ac:dyDescent="0.2">
      <c r="A203" s="31" t="s">
        <v>127</v>
      </c>
      <c r="B203" s="31" t="str">
        <f>Point_src_summary!B154</f>
        <v>Non-tribal</v>
      </c>
      <c r="C203" s="31">
        <f>Point_src_summary!C154</f>
        <v>8</v>
      </c>
      <c r="D203" s="31" t="str">
        <f>Point_src_summary!D154</f>
        <v>8103</v>
      </c>
      <c r="E203" s="32" t="str">
        <f>Point_src_summary!N154</f>
        <v>20200253</v>
      </c>
      <c r="F203" s="31" t="str">
        <f>Point_src_summary!U154</f>
        <v>Point Source Compressor Engines</v>
      </c>
      <c r="G203" s="160">
        <f>Point_src_summary!V154</f>
        <v>0</v>
      </c>
      <c r="H203" s="161">
        <f>Point_src_summary!W154</f>
        <v>0</v>
      </c>
      <c r="I203" s="161">
        <f>Point_src_summary!X154</f>
        <v>0</v>
      </c>
      <c r="J203" s="161">
        <f>Point_src_summary!Y154</f>
        <v>2.4000000000000001E-4</v>
      </c>
      <c r="K203" s="162">
        <f>Point_src_summary!Z154</f>
        <v>3.8760000000000001E-3</v>
      </c>
    </row>
    <row r="204" spans="1:11" x14ac:dyDescent="0.2">
      <c r="A204" s="31" t="s">
        <v>127</v>
      </c>
      <c r="B204" s="31" t="str">
        <f>Point_src_summary!B155</f>
        <v>Non-tribal</v>
      </c>
      <c r="C204" s="31">
        <f>Point_src_summary!C155</f>
        <v>8</v>
      </c>
      <c r="D204" s="31" t="str">
        <f>Point_src_summary!D155</f>
        <v>8103</v>
      </c>
      <c r="E204" s="32" t="str">
        <f>Point_src_summary!N155</f>
        <v>20200253</v>
      </c>
      <c r="F204" s="31" t="str">
        <f>Point_src_summary!U155</f>
        <v>Point Source Compressor Engines</v>
      </c>
      <c r="G204" s="160">
        <f>Point_src_summary!V155</f>
        <v>1</v>
      </c>
      <c r="H204" s="161">
        <f>Point_src_summary!W155</f>
        <v>0.1</v>
      </c>
      <c r="I204" s="161">
        <f>Point_src_summary!X155</f>
        <v>2</v>
      </c>
      <c r="J204" s="161">
        <f>Point_src_summary!Y155</f>
        <v>0</v>
      </c>
      <c r="K204" s="162">
        <f>Point_src_summary!Z155</f>
        <v>0</v>
      </c>
    </row>
    <row r="205" spans="1:11" x14ac:dyDescent="0.2">
      <c r="A205" s="31" t="s">
        <v>127</v>
      </c>
      <c r="B205" s="31" t="str">
        <f>Point_src_summary!B156</f>
        <v>Non-tribal</v>
      </c>
      <c r="C205" s="31">
        <f>Point_src_summary!C156</f>
        <v>8</v>
      </c>
      <c r="D205" s="31" t="str">
        <f>Point_src_summary!D156</f>
        <v>8103</v>
      </c>
      <c r="E205" s="32" t="str">
        <f>Point_src_summary!N156</f>
        <v>20200254</v>
      </c>
      <c r="F205" s="31" t="str">
        <f>Point_src_summary!U156</f>
        <v>Point Source Compressor Engines</v>
      </c>
      <c r="G205" s="160">
        <f>Point_src_summary!V156</f>
        <v>0</v>
      </c>
      <c r="H205" s="161">
        <f>Point_src_summary!W156</f>
        <v>0</v>
      </c>
      <c r="I205" s="161">
        <f>Point_src_summary!X156</f>
        <v>0</v>
      </c>
      <c r="J205" s="161">
        <f>Point_src_summary!Y156</f>
        <v>6.8300000000000001E-4</v>
      </c>
      <c r="K205" s="162">
        <f>Point_src_summary!Z156</f>
        <v>1.0999999999999999E-2</v>
      </c>
    </row>
    <row r="206" spans="1:11" x14ac:dyDescent="0.2">
      <c r="A206" s="31" t="s">
        <v>127</v>
      </c>
      <c r="B206" s="31" t="str">
        <f>Point_src_summary!B157</f>
        <v>Non-tribal</v>
      </c>
      <c r="C206" s="31">
        <f>Point_src_summary!C157</f>
        <v>8</v>
      </c>
      <c r="D206" s="31" t="str">
        <f>Point_src_summary!D157</f>
        <v>8103</v>
      </c>
      <c r="E206" s="32" t="str">
        <f>Point_src_summary!N157</f>
        <v>20200254</v>
      </c>
      <c r="F206" s="31" t="str">
        <f>Point_src_summary!U157</f>
        <v>Point Source Compressor Engines</v>
      </c>
      <c r="G206" s="160">
        <f>Point_src_summary!V157</f>
        <v>2.5169999999999999</v>
      </c>
      <c r="H206" s="161">
        <f>Point_src_summary!W157</f>
        <v>3.4000000000000002E-2</v>
      </c>
      <c r="I206" s="161">
        <f>Point_src_summary!X157</f>
        <v>4.2359999999999998</v>
      </c>
      <c r="J206" s="161">
        <f>Point_src_summary!Y157</f>
        <v>0</v>
      </c>
      <c r="K206" s="162">
        <f>Point_src_summary!Z157</f>
        <v>0</v>
      </c>
    </row>
    <row r="207" spans="1:11" x14ac:dyDescent="0.2">
      <c r="A207" s="31" t="s">
        <v>127</v>
      </c>
      <c r="B207" s="31" t="str">
        <f>Point_src_summary!B158</f>
        <v>Non-tribal</v>
      </c>
      <c r="C207" s="31">
        <f>Point_src_summary!C158</f>
        <v>8</v>
      </c>
      <c r="D207" s="31" t="str">
        <f>Point_src_summary!D158</f>
        <v>8103</v>
      </c>
      <c r="E207" s="32" t="str">
        <f>Point_src_summary!N158</f>
        <v>20200252</v>
      </c>
      <c r="F207" s="31" t="str">
        <f>Point_src_summary!U158</f>
        <v>Point Source Compressor Engines</v>
      </c>
      <c r="G207" s="160">
        <f>Point_src_summary!V158</f>
        <v>0</v>
      </c>
      <c r="H207" s="161">
        <f>Point_src_summary!W158</f>
        <v>0</v>
      </c>
      <c r="I207" s="161">
        <f>Point_src_summary!X158</f>
        <v>0</v>
      </c>
      <c r="J207" s="161">
        <f>Point_src_summary!Y158</f>
        <v>2.3999999999999998E-3</v>
      </c>
      <c r="K207" s="162">
        <f>Point_src_summary!Z158</f>
        <v>0.04</v>
      </c>
    </row>
    <row r="208" spans="1:11" x14ac:dyDescent="0.2">
      <c r="A208" s="31" t="s">
        <v>127</v>
      </c>
      <c r="B208" s="31" t="str">
        <f>Point_src_summary!B159</f>
        <v>Non-tribal</v>
      </c>
      <c r="C208" s="31">
        <f>Point_src_summary!C159</f>
        <v>8</v>
      </c>
      <c r="D208" s="31" t="str">
        <f>Point_src_summary!D159</f>
        <v>8103</v>
      </c>
      <c r="E208" s="32" t="str">
        <f>Point_src_summary!N159</f>
        <v>20200252</v>
      </c>
      <c r="F208" s="31" t="str">
        <f>Point_src_summary!U159</f>
        <v>Point Source Compressor Engines</v>
      </c>
      <c r="G208" s="160">
        <f>Point_src_summary!V159</f>
        <v>2.81</v>
      </c>
      <c r="H208" s="161">
        <f>Point_src_summary!W159</f>
        <v>1.03</v>
      </c>
      <c r="I208" s="161">
        <f>Point_src_summary!X159</f>
        <v>2.5299999999999998</v>
      </c>
      <c r="J208" s="161">
        <f>Point_src_summary!Y159</f>
        <v>0</v>
      </c>
      <c r="K208" s="162">
        <f>Point_src_summary!Z159</f>
        <v>0</v>
      </c>
    </row>
    <row r="209" spans="1:11" x14ac:dyDescent="0.2">
      <c r="A209" s="31" t="s">
        <v>127</v>
      </c>
      <c r="B209" s="31" t="str">
        <f>Point_src_summary!B160</f>
        <v>Non-tribal</v>
      </c>
      <c r="C209" s="31">
        <f>Point_src_summary!C160</f>
        <v>8</v>
      </c>
      <c r="D209" s="31" t="str">
        <f>Point_src_summary!D160</f>
        <v>8103</v>
      </c>
      <c r="E209" s="32" t="str">
        <f>Point_src_summary!N160</f>
        <v>20200253</v>
      </c>
      <c r="F209" s="31" t="str">
        <f>Point_src_summary!U160</f>
        <v>Point Source Compressor Engines</v>
      </c>
      <c r="G209" s="160">
        <f>Point_src_summary!V160</f>
        <v>0</v>
      </c>
      <c r="H209" s="161">
        <f>Point_src_summary!W160</f>
        <v>0</v>
      </c>
      <c r="I209" s="161">
        <f>Point_src_summary!X160</f>
        <v>0</v>
      </c>
      <c r="J209" s="161">
        <f>Point_src_summary!Y160</f>
        <v>0</v>
      </c>
      <c r="K209" s="162">
        <f>Point_src_summary!Z160</f>
        <v>0</v>
      </c>
    </row>
    <row r="210" spans="1:11" x14ac:dyDescent="0.2">
      <c r="A210" s="31" t="s">
        <v>127</v>
      </c>
      <c r="B210" s="31" t="str">
        <f>Point_src_summary!B161</f>
        <v>Non-tribal</v>
      </c>
      <c r="C210" s="31">
        <f>Point_src_summary!C161</f>
        <v>8</v>
      </c>
      <c r="D210" s="31" t="str">
        <f>Point_src_summary!D161</f>
        <v>8103</v>
      </c>
      <c r="E210" s="32" t="str">
        <f>Point_src_summary!N161</f>
        <v>20100102</v>
      </c>
      <c r="F210" s="31" t="str">
        <f>Point_src_summary!U161</f>
        <v>Point Source Compressor Engines</v>
      </c>
      <c r="G210" s="160">
        <f>Point_src_summary!V161</f>
        <v>0</v>
      </c>
      <c r="H210" s="161">
        <f>Point_src_summary!W161</f>
        <v>0</v>
      </c>
      <c r="I210" s="161">
        <f>Point_src_summary!X161</f>
        <v>0</v>
      </c>
      <c r="J210" s="161">
        <f>Point_src_summary!Y161</f>
        <v>0</v>
      </c>
      <c r="K210" s="162">
        <f>Point_src_summary!Z161</f>
        <v>0</v>
      </c>
    </row>
    <row r="211" spans="1:11" x14ac:dyDescent="0.2">
      <c r="A211" s="31" t="s">
        <v>127</v>
      </c>
      <c r="B211" s="31" t="str">
        <f>Point_src_summary!B162</f>
        <v>Non-tribal</v>
      </c>
      <c r="C211" s="31">
        <f>Point_src_summary!C162</f>
        <v>8</v>
      </c>
      <c r="D211" s="31" t="str">
        <f>Point_src_summary!D162</f>
        <v>8103</v>
      </c>
      <c r="E211" s="32" t="str">
        <f>Point_src_summary!N162</f>
        <v>40400315</v>
      </c>
      <c r="F211" s="31" t="str">
        <f>Point_src_summary!U162</f>
        <v>Condensate Tanks</v>
      </c>
      <c r="G211" s="160">
        <f>Point_src_summary!V162</f>
        <v>0</v>
      </c>
      <c r="H211" s="161">
        <f>Point_src_summary!W162</f>
        <v>35.60004</v>
      </c>
      <c r="I211" s="161">
        <f>Point_src_summary!X162</f>
        <v>0</v>
      </c>
      <c r="J211" s="161">
        <f>Point_src_summary!Y162</f>
        <v>0</v>
      </c>
      <c r="K211" s="162">
        <f>Point_src_summary!Z162</f>
        <v>0</v>
      </c>
    </row>
    <row r="212" spans="1:11" x14ac:dyDescent="0.2">
      <c r="A212" s="31" t="s">
        <v>127</v>
      </c>
      <c r="B212" s="31" t="str">
        <f>Point_src_summary!B163</f>
        <v>Non-tribal</v>
      </c>
      <c r="C212" s="31">
        <f>Point_src_summary!C163</f>
        <v>8</v>
      </c>
      <c r="D212" s="31" t="str">
        <f>Point_src_summary!D163</f>
        <v>8103</v>
      </c>
      <c r="E212" s="32" t="str">
        <f>Point_src_summary!N163</f>
        <v>31000201</v>
      </c>
      <c r="F212" s="31" t="str">
        <f>Point_src_summary!U163</f>
        <v>Amine Units</v>
      </c>
      <c r="G212" s="160">
        <f>Point_src_summary!V163</f>
        <v>0</v>
      </c>
      <c r="H212" s="161">
        <f>Point_src_summary!W163</f>
        <v>0</v>
      </c>
      <c r="I212" s="161">
        <f>Point_src_summary!X163</f>
        <v>0</v>
      </c>
      <c r="J212" s="161">
        <f>Point_src_summary!Y163</f>
        <v>0</v>
      </c>
      <c r="K212" s="162">
        <f>Point_src_summary!Z163</f>
        <v>0.500004</v>
      </c>
    </row>
    <row r="213" spans="1:11" x14ac:dyDescent="0.2">
      <c r="A213" s="31" t="s">
        <v>127</v>
      </c>
      <c r="B213" s="31" t="str">
        <f>Point_src_summary!B164</f>
        <v>Non-tribal</v>
      </c>
      <c r="C213" s="31">
        <f>Point_src_summary!C164</f>
        <v>8</v>
      </c>
      <c r="D213" s="31" t="str">
        <f>Point_src_summary!D164</f>
        <v>8103</v>
      </c>
      <c r="E213" s="32" t="str">
        <f>Point_src_summary!N164</f>
        <v>20200254</v>
      </c>
      <c r="F213" s="31" t="str">
        <f>Point_src_summary!U164</f>
        <v>Point Source Compressor Engines</v>
      </c>
      <c r="G213" s="160">
        <f>Point_src_summary!V164</f>
        <v>0</v>
      </c>
      <c r="H213" s="161">
        <f>Point_src_summary!W164</f>
        <v>0</v>
      </c>
      <c r="I213" s="161">
        <f>Point_src_summary!X164</f>
        <v>0</v>
      </c>
      <c r="J213" s="161">
        <f>Point_src_summary!Y164</f>
        <v>2.3127000000000002E-2</v>
      </c>
      <c r="K213" s="162">
        <f>Point_src_summary!Z164</f>
        <v>0.38545000000000001</v>
      </c>
    </row>
    <row r="214" spans="1:11" x14ac:dyDescent="0.2">
      <c r="A214" s="31" t="s">
        <v>127</v>
      </c>
      <c r="B214" s="31" t="str">
        <f>Point_src_summary!B165</f>
        <v>Non-tribal</v>
      </c>
      <c r="C214" s="31">
        <f>Point_src_summary!C165</f>
        <v>8</v>
      </c>
      <c r="D214" s="31" t="str">
        <f>Point_src_summary!D165</f>
        <v>8103</v>
      </c>
      <c r="E214" s="32" t="str">
        <f>Point_src_summary!N165</f>
        <v>20200254</v>
      </c>
      <c r="F214" s="31" t="str">
        <f>Point_src_summary!U165</f>
        <v>Point Source Compressor Engines</v>
      </c>
      <c r="G214" s="160">
        <f>Point_src_summary!V165</f>
        <v>0</v>
      </c>
      <c r="H214" s="161">
        <f>Point_src_summary!W165</f>
        <v>0</v>
      </c>
      <c r="I214" s="161">
        <f>Point_src_summary!X165</f>
        <v>0</v>
      </c>
      <c r="J214" s="161">
        <f>Point_src_summary!Y165</f>
        <v>2.3127000000000002E-2</v>
      </c>
      <c r="K214" s="162">
        <f>Point_src_summary!Z165</f>
        <v>0.4</v>
      </c>
    </row>
    <row r="215" spans="1:11" x14ac:dyDescent="0.2">
      <c r="A215" s="31" t="s">
        <v>127</v>
      </c>
      <c r="B215" s="31" t="str">
        <f>Point_src_summary!B166</f>
        <v>Non-tribal</v>
      </c>
      <c r="C215" s="31">
        <f>Point_src_summary!C166</f>
        <v>8</v>
      </c>
      <c r="D215" s="31" t="str">
        <f>Point_src_summary!D166</f>
        <v>8103</v>
      </c>
      <c r="E215" s="32" t="str">
        <f>Point_src_summary!N166</f>
        <v>20200202</v>
      </c>
      <c r="F215" s="31" t="str">
        <f>Point_src_summary!U166</f>
        <v>Point Source Compressor Engines</v>
      </c>
      <c r="G215" s="160">
        <f>Point_src_summary!V166</f>
        <v>0</v>
      </c>
      <c r="H215" s="161">
        <f>Point_src_summary!W166</f>
        <v>0</v>
      </c>
      <c r="I215" s="161">
        <f>Point_src_summary!X166</f>
        <v>0</v>
      </c>
      <c r="J215" s="161">
        <f>Point_src_summary!Y166</f>
        <v>0</v>
      </c>
      <c r="K215" s="162">
        <f>Point_src_summary!Z166</f>
        <v>0</v>
      </c>
    </row>
    <row r="216" spans="1:11" x14ac:dyDescent="0.2">
      <c r="A216" s="31" t="s">
        <v>127</v>
      </c>
      <c r="B216" s="31" t="str">
        <f>Point_src_summary!B167</f>
        <v>Non-tribal</v>
      </c>
      <c r="C216" s="31">
        <f>Point_src_summary!C167</f>
        <v>8</v>
      </c>
      <c r="D216" s="31" t="str">
        <f>Point_src_summary!D167</f>
        <v>8103</v>
      </c>
      <c r="E216" s="32" t="str">
        <f>Point_src_summary!N167</f>
        <v>20200202</v>
      </c>
      <c r="F216" s="31" t="str">
        <f>Point_src_summary!U167</f>
        <v>Point Source Compressor Engines</v>
      </c>
      <c r="G216" s="160">
        <f>Point_src_summary!V167</f>
        <v>0</v>
      </c>
      <c r="H216" s="161">
        <f>Point_src_summary!W167</f>
        <v>0</v>
      </c>
      <c r="I216" s="161">
        <f>Point_src_summary!X167</f>
        <v>0</v>
      </c>
      <c r="J216" s="161">
        <f>Point_src_summary!Y167</f>
        <v>0</v>
      </c>
      <c r="K216" s="162">
        <f>Point_src_summary!Z167</f>
        <v>0</v>
      </c>
    </row>
    <row r="217" spans="1:11" x14ac:dyDescent="0.2">
      <c r="A217" s="31" t="s">
        <v>127</v>
      </c>
      <c r="B217" s="31" t="str">
        <f>Point_src_summary!B168</f>
        <v>Non-tribal</v>
      </c>
      <c r="C217" s="31">
        <f>Point_src_summary!C168</f>
        <v>8</v>
      </c>
      <c r="D217" s="31" t="str">
        <f>Point_src_summary!D168</f>
        <v>8103</v>
      </c>
      <c r="E217" s="32" t="str">
        <f>Point_src_summary!N168</f>
        <v>20200202</v>
      </c>
      <c r="F217" s="31" t="str">
        <f>Point_src_summary!U168</f>
        <v>Point Source Compressor Engines</v>
      </c>
      <c r="G217" s="160">
        <f>Point_src_summary!V168</f>
        <v>0</v>
      </c>
      <c r="H217" s="161">
        <f>Point_src_summary!W168</f>
        <v>0</v>
      </c>
      <c r="I217" s="161">
        <f>Point_src_summary!X168</f>
        <v>0</v>
      </c>
      <c r="J217" s="161">
        <f>Point_src_summary!Y168</f>
        <v>0.03</v>
      </c>
      <c r="K217" s="162">
        <f>Point_src_summary!Z168</f>
        <v>1.34</v>
      </c>
    </row>
    <row r="218" spans="1:11" x14ac:dyDescent="0.2">
      <c r="A218" s="31" t="s">
        <v>127</v>
      </c>
      <c r="B218" s="31" t="str">
        <f>Point_src_summary!B169</f>
        <v>Non-tribal</v>
      </c>
      <c r="C218" s="31">
        <f>Point_src_summary!C169</f>
        <v>8</v>
      </c>
      <c r="D218" s="31" t="str">
        <f>Point_src_summary!D169</f>
        <v>8103</v>
      </c>
      <c r="E218" s="32" t="str">
        <f>Point_src_summary!N169</f>
        <v>20200253</v>
      </c>
      <c r="F218" s="31" t="str">
        <f>Point_src_summary!U169</f>
        <v>Point Source Compressor Engines</v>
      </c>
      <c r="G218" s="160">
        <f>Point_src_summary!V169</f>
        <v>0</v>
      </c>
      <c r="H218" s="161">
        <f>Point_src_summary!W169</f>
        <v>0</v>
      </c>
      <c r="I218" s="161">
        <f>Point_src_summary!X169</f>
        <v>0</v>
      </c>
      <c r="J218" s="161">
        <f>Point_src_summary!Y169</f>
        <v>0.03</v>
      </c>
      <c r="K218" s="162">
        <f>Point_src_summary!Z169</f>
        <v>1.34</v>
      </c>
    </row>
    <row r="219" spans="1:11" x14ac:dyDescent="0.2">
      <c r="A219" s="31" t="s">
        <v>127</v>
      </c>
      <c r="B219" s="31" t="str">
        <f>Point_src_summary!B170</f>
        <v>Non-tribal</v>
      </c>
      <c r="C219" s="31">
        <f>Point_src_summary!C170</f>
        <v>8</v>
      </c>
      <c r="D219" s="31" t="str">
        <f>Point_src_summary!D170</f>
        <v>8103</v>
      </c>
      <c r="E219" s="32" t="str">
        <f>Point_src_summary!N170</f>
        <v>20200254</v>
      </c>
      <c r="F219" s="31" t="str">
        <f>Point_src_summary!U170</f>
        <v>Point Source Compressor Engines</v>
      </c>
      <c r="G219" s="160">
        <f>Point_src_summary!V170</f>
        <v>0</v>
      </c>
      <c r="H219" s="161">
        <f>Point_src_summary!W170</f>
        <v>0</v>
      </c>
      <c r="I219" s="161">
        <f>Point_src_summary!X170</f>
        <v>0</v>
      </c>
      <c r="J219" s="161">
        <f>Point_src_summary!Y170</f>
        <v>2.3127000000000002E-2</v>
      </c>
      <c r="K219" s="162">
        <f>Point_src_summary!Z170</f>
        <v>0.4</v>
      </c>
    </row>
    <row r="220" spans="1:11" x14ac:dyDescent="0.2">
      <c r="A220" s="31" t="s">
        <v>127</v>
      </c>
      <c r="B220" s="31" t="str">
        <f>Point_src_summary!B171</f>
        <v>Non-tribal</v>
      </c>
      <c r="C220" s="31">
        <f>Point_src_summary!C171</f>
        <v>8</v>
      </c>
      <c r="D220" s="31" t="str">
        <f>Point_src_summary!D171</f>
        <v>8103</v>
      </c>
      <c r="E220" s="32" t="str">
        <f>Point_src_summary!N171</f>
        <v>20200202</v>
      </c>
      <c r="F220" s="31" t="str">
        <f>Point_src_summary!U171</f>
        <v>Point Source Compressor Engines</v>
      </c>
      <c r="G220" s="160">
        <f>Point_src_summary!V171</f>
        <v>0</v>
      </c>
      <c r="H220" s="161">
        <f>Point_src_summary!W171</f>
        <v>0</v>
      </c>
      <c r="I220" s="161">
        <f>Point_src_summary!X171</f>
        <v>0</v>
      </c>
      <c r="J220" s="161">
        <f>Point_src_summary!Y171</f>
        <v>0</v>
      </c>
      <c r="K220" s="162">
        <f>Point_src_summary!Z171</f>
        <v>0</v>
      </c>
    </row>
    <row r="221" spans="1:11" x14ac:dyDescent="0.2">
      <c r="A221" s="31" t="s">
        <v>127</v>
      </c>
      <c r="B221" s="31" t="str">
        <f>Point_src_summary!B172</f>
        <v>Non-tribal</v>
      </c>
      <c r="C221" s="31">
        <f>Point_src_summary!C172</f>
        <v>8</v>
      </c>
      <c r="D221" s="31" t="str">
        <f>Point_src_summary!D172</f>
        <v>8103</v>
      </c>
      <c r="E221" s="32" t="str">
        <f>Point_src_summary!N172</f>
        <v>20200253</v>
      </c>
      <c r="F221" s="31" t="str">
        <f>Point_src_summary!U172</f>
        <v>Point Source Compressor Engines</v>
      </c>
      <c r="G221" s="160">
        <f>Point_src_summary!V172</f>
        <v>0</v>
      </c>
      <c r="H221" s="161">
        <f>Point_src_summary!W172</f>
        <v>0</v>
      </c>
      <c r="I221" s="161">
        <f>Point_src_summary!X172</f>
        <v>0</v>
      </c>
      <c r="J221" s="161">
        <f>Point_src_summary!Y172</f>
        <v>3.9584000000000001E-2</v>
      </c>
      <c r="K221" s="162">
        <f>Point_src_summary!Z172</f>
        <v>1.34</v>
      </c>
    </row>
    <row r="222" spans="1:11" x14ac:dyDescent="0.2">
      <c r="A222" s="31" t="s">
        <v>127</v>
      </c>
      <c r="B222" s="31" t="str">
        <f>Point_src_summary!B173</f>
        <v>Non-tribal</v>
      </c>
      <c r="C222" s="31">
        <f>Point_src_summary!C173</f>
        <v>8</v>
      </c>
      <c r="D222" s="31" t="str">
        <f>Point_src_summary!D173</f>
        <v>8103</v>
      </c>
      <c r="E222" s="32" t="str">
        <f>Point_src_summary!N173</f>
        <v>31000201</v>
      </c>
      <c r="F222" s="31" t="str">
        <f>Point_src_summary!U173</f>
        <v>Amine Units</v>
      </c>
      <c r="G222" s="160">
        <f>Point_src_summary!V173</f>
        <v>0</v>
      </c>
      <c r="H222" s="161">
        <f>Point_src_summary!W173</f>
        <v>0</v>
      </c>
      <c r="I222" s="161">
        <f>Point_src_summary!X173</f>
        <v>0</v>
      </c>
      <c r="J222" s="161">
        <f>Point_src_summary!Y173</f>
        <v>7.68</v>
      </c>
      <c r="K222" s="162">
        <f>Point_src_summary!Z173</f>
        <v>1.41</v>
      </c>
    </row>
    <row r="223" spans="1:11" x14ac:dyDescent="0.2">
      <c r="A223" s="31" t="s">
        <v>127</v>
      </c>
      <c r="B223" s="31" t="str">
        <f>Point_src_summary!B174</f>
        <v>Non-tribal</v>
      </c>
      <c r="C223" s="31">
        <f>Point_src_summary!C174</f>
        <v>8</v>
      </c>
      <c r="D223" s="31" t="str">
        <f>Point_src_summary!D174</f>
        <v>8103</v>
      </c>
      <c r="E223" s="32" t="str">
        <f>Point_src_summary!N174</f>
        <v>31000304</v>
      </c>
      <c r="F223" s="31" t="str">
        <f>Point_src_summary!U174</f>
        <v>Dehydrators</v>
      </c>
      <c r="G223" s="160">
        <f>Point_src_summary!V174</f>
        <v>0</v>
      </c>
      <c r="H223" s="161">
        <f>Point_src_summary!W174</f>
        <v>5.0188000000000003E-2</v>
      </c>
      <c r="I223" s="161">
        <f>Point_src_summary!X174</f>
        <v>0</v>
      </c>
      <c r="J223" s="161">
        <f>Point_src_summary!Y174</f>
        <v>0</v>
      </c>
      <c r="K223" s="162">
        <f>Point_src_summary!Z174</f>
        <v>0</v>
      </c>
    </row>
    <row r="224" spans="1:11" x14ac:dyDescent="0.2">
      <c r="A224" s="31" t="s">
        <v>127</v>
      </c>
      <c r="B224" s="31" t="str">
        <f>Point_src_summary!B175</f>
        <v>Non-tribal</v>
      </c>
      <c r="C224" s="31">
        <f>Point_src_summary!C175</f>
        <v>8</v>
      </c>
      <c r="D224" s="31" t="str">
        <f>Point_src_summary!D175</f>
        <v>8103</v>
      </c>
      <c r="E224" s="32" t="str">
        <f>Point_src_summary!N175</f>
        <v>31000201</v>
      </c>
      <c r="F224" s="31" t="str">
        <f>Point_src_summary!U175</f>
        <v>Amine Units</v>
      </c>
      <c r="G224" s="160">
        <f>Point_src_summary!V175</f>
        <v>0.32</v>
      </c>
      <c r="H224" s="161">
        <f>Point_src_summary!W175</f>
        <v>4.0002000000000003E-2</v>
      </c>
      <c r="I224" s="161">
        <f>Point_src_summary!X175</f>
        <v>5.4000380000000003</v>
      </c>
      <c r="J224" s="161">
        <f>Point_src_summary!Y175</f>
        <v>0</v>
      </c>
      <c r="K224" s="162">
        <f>Point_src_summary!Z175</f>
        <v>0</v>
      </c>
    </row>
    <row r="225" spans="1:11" x14ac:dyDescent="0.2">
      <c r="A225" s="31" t="s">
        <v>127</v>
      </c>
      <c r="B225" s="31" t="str">
        <f>Point_src_summary!B176</f>
        <v>Non-tribal</v>
      </c>
      <c r="C225" s="31">
        <f>Point_src_summary!C176</f>
        <v>8</v>
      </c>
      <c r="D225" s="31" t="str">
        <f>Point_src_summary!D176</f>
        <v>8103</v>
      </c>
      <c r="E225" s="32" t="str">
        <f>Point_src_summary!N176</f>
        <v>31088801</v>
      </c>
      <c r="F225" s="31" t="str">
        <f>Point_src_summary!U176</f>
        <v>Point Source Fugitives</v>
      </c>
      <c r="G225" s="160">
        <f>Point_src_summary!V176</f>
        <v>0</v>
      </c>
      <c r="H225" s="161">
        <f>Point_src_summary!W176</f>
        <v>4.9000000000000004</v>
      </c>
      <c r="I225" s="161">
        <f>Point_src_summary!X176</f>
        <v>0</v>
      </c>
      <c r="J225" s="161">
        <f>Point_src_summary!Y176</f>
        <v>0</v>
      </c>
      <c r="K225" s="162">
        <f>Point_src_summary!Z176</f>
        <v>0</v>
      </c>
    </row>
    <row r="226" spans="1:11" x14ac:dyDescent="0.2">
      <c r="A226" s="31" t="s">
        <v>127</v>
      </c>
      <c r="B226" s="31" t="str">
        <f>Point_src_summary!B177</f>
        <v>Non-tribal</v>
      </c>
      <c r="C226" s="31">
        <f>Point_src_summary!C177</f>
        <v>8</v>
      </c>
      <c r="D226" s="31" t="str">
        <f>Point_src_summary!D177</f>
        <v>8103</v>
      </c>
      <c r="E226" s="32" t="str">
        <f>Point_src_summary!N177</f>
        <v>20200254</v>
      </c>
      <c r="F226" s="31" t="str">
        <f>Point_src_summary!U177</f>
        <v>Point Source Compressor Engines</v>
      </c>
      <c r="G226" s="160">
        <f>Point_src_summary!V177</f>
        <v>15.72</v>
      </c>
      <c r="H226" s="161">
        <f>Point_src_summary!W177</f>
        <v>6.29</v>
      </c>
      <c r="I226" s="161">
        <f>Point_src_summary!X177</f>
        <v>6.29</v>
      </c>
      <c r="J226" s="161">
        <f>Point_src_summary!Y177</f>
        <v>0</v>
      </c>
      <c r="K226" s="162">
        <f>Point_src_summary!Z177</f>
        <v>0</v>
      </c>
    </row>
    <row r="227" spans="1:11" x14ac:dyDescent="0.2">
      <c r="A227" s="31" t="s">
        <v>127</v>
      </c>
      <c r="B227" s="31" t="str">
        <f>Point_src_summary!B178</f>
        <v>Non-tribal</v>
      </c>
      <c r="C227" s="31">
        <f>Point_src_summary!C178</f>
        <v>8</v>
      </c>
      <c r="D227" s="31" t="str">
        <f>Point_src_summary!D178</f>
        <v>8103</v>
      </c>
      <c r="E227" s="32" t="str">
        <f>Point_src_summary!N178</f>
        <v>20200254</v>
      </c>
      <c r="F227" s="31" t="str">
        <f>Point_src_summary!U178</f>
        <v>Point Source Compressor Engines</v>
      </c>
      <c r="G227" s="160">
        <f>Point_src_summary!V178</f>
        <v>15.72</v>
      </c>
      <c r="H227" s="161">
        <f>Point_src_summary!W178</f>
        <v>6.29</v>
      </c>
      <c r="I227" s="161">
        <f>Point_src_summary!X178</f>
        <v>6.29</v>
      </c>
      <c r="J227" s="161">
        <f>Point_src_summary!Y178</f>
        <v>0</v>
      </c>
      <c r="K227" s="162">
        <f>Point_src_summary!Z178</f>
        <v>0</v>
      </c>
    </row>
    <row r="228" spans="1:11" x14ac:dyDescent="0.2">
      <c r="A228" s="31" t="s">
        <v>127</v>
      </c>
      <c r="B228" s="31" t="str">
        <f>Point_src_summary!B179</f>
        <v>Non-tribal</v>
      </c>
      <c r="C228" s="31">
        <f>Point_src_summary!C179</f>
        <v>8</v>
      </c>
      <c r="D228" s="31" t="str">
        <f>Point_src_summary!D179</f>
        <v>8103</v>
      </c>
      <c r="E228" s="32" t="str">
        <f>Point_src_summary!N179</f>
        <v>20200254</v>
      </c>
      <c r="F228" s="31" t="str">
        <f>Point_src_summary!U179</f>
        <v>Point Source Compressor Engines</v>
      </c>
      <c r="G228" s="160">
        <f>Point_src_summary!V179</f>
        <v>15.72</v>
      </c>
      <c r="H228" s="161">
        <f>Point_src_summary!W179</f>
        <v>6.29</v>
      </c>
      <c r="I228" s="161">
        <f>Point_src_summary!X179</f>
        <v>6.29</v>
      </c>
      <c r="J228" s="161">
        <f>Point_src_summary!Y179</f>
        <v>0</v>
      </c>
      <c r="K228" s="162">
        <f>Point_src_summary!Z179</f>
        <v>0</v>
      </c>
    </row>
    <row r="229" spans="1:11" x14ac:dyDescent="0.2">
      <c r="A229" s="31" t="s">
        <v>127</v>
      </c>
      <c r="B229" s="31" t="str">
        <f>Point_src_summary!B180</f>
        <v>Non-tribal</v>
      </c>
      <c r="C229" s="31">
        <f>Point_src_summary!C180</f>
        <v>8</v>
      </c>
      <c r="D229" s="31" t="str">
        <f>Point_src_summary!D180</f>
        <v>8103</v>
      </c>
      <c r="E229" s="32" t="str">
        <f>Point_src_summary!N180</f>
        <v>20200202</v>
      </c>
      <c r="F229" s="31" t="str">
        <f>Point_src_summary!U180</f>
        <v>Point Source Compressor Engines</v>
      </c>
      <c r="G229" s="160">
        <f>Point_src_summary!V180</f>
        <v>11.36</v>
      </c>
      <c r="H229" s="161">
        <f>Point_src_summary!W180</f>
        <v>2.4300000000000002</v>
      </c>
      <c r="I229" s="161">
        <f>Point_src_summary!X180</f>
        <v>16.059999999999999</v>
      </c>
      <c r="J229" s="161">
        <f>Point_src_summary!Y180</f>
        <v>0</v>
      </c>
      <c r="K229" s="162">
        <f>Point_src_summary!Z180</f>
        <v>0</v>
      </c>
    </row>
    <row r="230" spans="1:11" x14ac:dyDescent="0.2">
      <c r="A230" s="31" t="s">
        <v>127</v>
      </c>
      <c r="B230" s="31" t="str">
        <f>Point_src_summary!B181</f>
        <v>Non-tribal</v>
      </c>
      <c r="C230" s="31">
        <f>Point_src_summary!C181</f>
        <v>8</v>
      </c>
      <c r="D230" s="31" t="str">
        <f>Point_src_summary!D181</f>
        <v>8103</v>
      </c>
      <c r="E230" s="32" t="str">
        <f>Point_src_summary!N181</f>
        <v>20200253</v>
      </c>
      <c r="F230" s="31" t="str">
        <f>Point_src_summary!U181</f>
        <v>Point Source Compressor Engines</v>
      </c>
      <c r="G230" s="160">
        <f>Point_src_summary!V181</f>
        <v>11.36</v>
      </c>
      <c r="H230" s="161">
        <f>Point_src_summary!W181</f>
        <v>2.4300000000000002</v>
      </c>
      <c r="I230" s="161">
        <f>Point_src_summary!X181</f>
        <v>16.059999999999999</v>
      </c>
      <c r="J230" s="161">
        <f>Point_src_summary!Y181</f>
        <v>0</v>
      </c>
      <c r="K230" s="162">
        <f>Point_src_summary!Z181</f>
        <v>0</v>
      </c>
    </row>
    <row r="231" spans="1:11" x14ac:dyDescent="0.2">
      <c r="A231" s="31" t="s">
        <v>127</v>
      </c>
      <c r="B231" s="31" t="str">
        <f>Point_src_summary!B182</f>
        <v>Non-tribal</v>
      </c>
      <c r="C231" s="31">
        <f>Point_src_summary!C182</f>
        <v>8</v>
      </c>
      <c r="D231" s="31" t="str">
        <f>Point_src_summary!D182</f>
        <v>8103</v>
      </c>
      <c r="E231" s="32" t="str">
        <f>Point_src_summary!N182</f>
        <v>31000201</v>
      </c>
      <c r="F231" s="31" t="str">
        <f>Point_src_summary!U182</f>
        <v>Amine Units</v>
      </c>
      <c r="G231" s="160">
        <f>Point_src_summary!V182</f>
        <v>8.4</v>
      </c>
      <c r="H231" s="161">
        <f>Point_src_summary!W182</f>
        <v>19.12</v>
      </c>
      <c r="I231" s="161">
        <f>Point_src_summary!X182</f>
        <v>17.57</v>
      </c>
      <c r="J231" s="161">
        <f>Point_src_summary!Y182</f>
        <v>0</v>
      </c>
      <c r="K231" s="162">
        <f>Point_src_summary!Z182</f>
        <v>0</v>
      </c>
    </row>
    <row r="232" spans="1:11" x14ac:dyDescent="0.2">
      <c r="A232" s="31" t="s">
        <v>127</v>
      </c>
      <c r="B232" s="31" t="str">
        <f>Point_src_summary!B183</f>
        <v>Non-tribal</v>
      </c>
      <c r="C232" s="31">
        <f>Point_src_summary!C183</f>
        <v>8</v>
      </c>
      <c r="D232" s="31" t="str">
        <f>Point_src_summary!D183</f>
        <v>8103</v>
      </c>
      <c r="E232" s="32" t="str">
        <f>Point_src_summary!N183</f>
        <v>31000199</v>
      </c>
      <c r="F232" s="31" t="str">
        <f>Point_src_summary!U183</f>
        <v>Other Not Classified</v>
      </c>
      <c r="G232" s="160">
        <f>Point_src_summary!V183</f>
        <v>0</v>
      </c>
      <c r="H232" s="161">
        <f>Point_src_summary!W183</f>
        <v>16.701000000000001</v>
      </c>
      <c r="I232" s="161">
        <f>Point_src_summary!X183</f>
        <v>0</v>
      </c>
      <c r="J232" s="161">
        <f>Point_src_summary!Y183</f>
        <v>0</v>
      </c>
      <c r="K232" s="162">
        <f>Point_src_summary!Z183</f>
        <v>0</v>
      </c>
    </row>
    <row r="233" spans="1:11" x14ac:dyDescent="0.2">
      <c r="A233" s="31" t="s">
        <v>127</v>
      </c>
      <c r="B233" s="31" t="str">
        <f>Point_src_summary!B184</f>
        <v>Non-tribal</v>
      </c>
      <c r="C233" s="31">
        <f>Point_src_summary!C184</f>
        <v>8</v>
      </c>
      <c r="D233" s="31" t="str">
        <f>Point_src_summary!D184</f>
        <v>8103</v>
      </c>
      <c r="E233" s="32" t="str">
        <f>Point_src_summary!N184</f>
        <v>20200253</v>
      </c>
      <c r="F233" s="31" t="str">
        <f>Point_src_summary!U184</f>
        <v>Point Source Compressor Engines</v>
      </c>
      <c r="G233" s="160">
        <f>Point_src_summary!V184</f>
        <v>11.36</v>
      </c>
      <c r="H233" s="161">
        <f>Point_src_summary!W184</f>
        <v>2.4300000000000002</v>
      </c>
      <c r="I233" s="161">
        <f>Point_src_summary!X184</f>
        <v>16.059999999999999</v>
      </c>
      <c r="J233" s="161">
        <f>Point_src_summary!Y184</f>
        <v>0</v>
      </c>
      <c r="K233" s="162">
        <f>Point_src_summary!Z184</f>
        <v>0</v>
      </c>
    </row>
    <row r="234" spans="1:11" x14ac:dyDescent="0.2">
      <c r="A234" s="31" t="s">
        <v>127</v>
      </c>
      <c r="B234" s="31" t="str">
        <f>Point_src_summary!B185</f>
        <v>Non-tribal</v>
      </c>
      <c r="C234" s="31">
        <f>Point_src_summary!C185</f>
        <v>8</v>
      </c>
      <c r="D234" s="31" t="str">
        <f>Point_src_summary!D185</f>
        <v>8103</v>
      </c>
      <c r="E234" s="32" t="str">
        <f>Point_src_summary!N185</f>
        <v>40400315</v>
      </c>
      <c r="F234" s="31" t="str">
        <f>Point_src_summary!U185</f>
        <v>Condensate Tanks</v>
      </c>
      <c r="G234" s="160">
        <f>Point_src_summary!V185</f>
        <v>0</v>
      </c>
      <c r="H234" s="161">
        <f>Point_src_summary!W185</f>
        <v>24.74</v>
      </c>
      <c r="I234" s="161">
        <f>Point_src_summary!X185</f>
        <v>0</v>
      </c>
      <c r="J234" s="161">
        <f>Point_src_summary!Y185</f>
        <v>0</v>
      </c>
      <c r="K234" s="162">
        <f>Point_src_summary!Z185</f>
        <v>0</v>
      </c>
    </row>
    <row r="235" spans="1:11" x14ac:dyDescent="0.2">
      <c r="A235" s="31" t="s">
        <v>127</v>
      </c>
      <c r="B235" s="31" t="str">
        <f>Point_src_summary!B186</f>
        <v>Non-tribal</v>
      </c>
      <c r="C235" s="31">
        <f>Point_src_summary!C186</f>
        <v>8</v>
      </c>
      <c r="D235" s="31" t="str">
        <f>Point_src_summary!D186</f>
        <v>8103</v>
      </c>
      <c r="E235" s="32" t="str">
        <f>Point_src_summary!N186</f>
        <v>20200253</v>
      </c>
      <c r="F235" s="31" t="str">
        <f>Point_src_summary!U186</f>
        <v>Point Source Compressor Engines</v>
      </c>
      <c r="G235" s="160">
        <f>Point_src_summary!V186</f>
        <v>0</v>
      </c>
      <c r="H235" s="161">
        <f>Point_src_summary!W186</f>
        <v>0</v>
      </c>
      <c r="I235" s="161">
        <f>Point_src_summary!X186</f>
        <v>0</v>
      </c>
      <c r="J235" s="161">
        <f>Point_src_summary!Y186</f>
        <v>0</v>
      </c>
      <c r="K235" s="162">
        <f>Point_src_summary!Z186</f>
        <v>0</v>
      </c>
    </row>
    <row r="236" spans="1:11" x14ac:dyDescent="0.2">
      <c r="A236" s="31" t="s">
        <v>127</v>
      </c>
      <c r="B236" s="31" t="str">
        <f>Point_src_summary!B187</f>
        <v>Non-tribal</v>
      </c>
      <c r="C236" s="31">
        <f>Point_src_summary!C187</f>
        <v>8</v>
      </c>
      <c r="D236" s="31" t="str">
        <f>Point_src_summary!D187</f>
        <v>8103</v>
      </c>
      <c r="E236" s="32" t="str">
        <f>Point_src_summary!N187</f>
        <v>20200254</v>
      </c>
      <c r="F236" s="31" t="str">
        <f>Point_src_summary!U187</f>
        <v>Point Source Compressor Engines</v>
      </c>
      <c r="G236" s="160">
        <f>Point_src_summary!V187</f>
        <v>0</v>
      </c>
      <c r="H236" s="161">
        <f>Point_src_summary!W187</f>
        <v>0</v>
      </c>
      <c r="I236" s="161">
        <f>Point_src_summary!X187</f>
        <v>0</v>
      </c>
      <c r="J236" s="161">
        <f>Point_src_summary!Y187</f>
        <v>0</v>
      </c>
      <c r="K236" s="162">
        <f>Point_src_summary!Z187</f>
        <v>0</v>
      </c>
    </row>
    <row r="237" spans="1:11" x14ac:dyDescent="0.2">
      <c r="A237" s="31" t="s">
        <v>127</v>
      </c>
      <c r="B237" s="31" t="str">
        <f>Point_src_summary!B188</f>
        <v>Non-tribal</v>
      </c>
      <c r="C237" s="31">
        <f>Point_src_summary!C188</f>
        <v>8</v>
      </c>
      <c r="D237" s="31" t="str">
        <f>Point_src_summary!D188</f>
        <v>8103</v>
      </c>
      <c r="E237" s="32" t="str">
        <f>Point_src_summary!N188</f>
        <v>20200254</v>
      </c>
      <c r="F237" s="31" t="str">
        <f>Point_src_summary!U188</f>
        <v>Point Source Compressor Engines</v>
      </c>
      <c r="G237" s="160">
        <f>Point_src_summary!V188</f>
        <v>0</v>
      </c>
      <c r="H237" s="161">
        <f>Point_src_summary!W188</f>
        <v>0</v>
      </c>
      <c r="I237" s="161">
        <f>Point_src_summary!X188</f>
        <v>0</v>
      </c>
      <c r="J237" s="161">
        <f>Point_src_summary!Y188</f>
        <v>0</v>
      </c>
      <c r="K237" s="162">
        <f>Point_src_summary!Z188</f>
        <v>0</v>
      </c>
    </row>
    <row r="238" spans="1:11" x14ac:dyDescent="0.2">
      <c r="A238" s="31" t="s">
        <v>127</v>
      </c>
      <c r="B238" s="31" t="str">
        <f>Point_src_summary!B189</f>
        <v>Non-tribal</v>
      </c>
      <c r="C238" s="31">
        <f>Point_src_summary!C189</f>
        <v>8</v>
      </c>
      <c r="D238" s="31" t="str">
        <f>Point_src_summary!D189</f>
        <v>8103</v>
      </c>
      <c r="E238" s="32" t="str">
        <f>Point_src_summary!N189</f>
        <v>31000302</v>
      </c>
      <c r="F238" s="31" t="str">
        <f>Point_src_summary!U189</f>
        <v>Dehydrators</v>
      </c>
      <c r="G238" s="160">
        <f>Point_src_summary!V189</f>
        <v>0</v>
      </c>
      <c r="H238" s="161">
        <f>Point_src_summary!W189</f>
        <v>0</v>
      </c>
      <c r="I238" s="161">
        <f>Point_src_summary!X189</f>
        <v>0</v>
      </c>
      <c r="J238" s="161">
        <f>Point_src_summary!Y189</f>
        <v>0.14000000000000001</v>
      </c>
      <c r="K238" s="162">
        <f>Point_src_summary!Z189</f>
        <v>1.78</v>
      </c>
    </row>
    <row r="239" spans="1:11" x14ac:dyDescent="0.2">
      <c r="A239" s="31" t="s">
        <v>127</v>
      </c>
      <c r="B239" s="31" t="str">
        <f>Point_src_summary!B190</f>
        <v>Non-tribal</v>
      </c>
      <c r="C239" s="31">
        <f>Point_src_summary!C190</f>
        <v>8</v>
      </c>
      <c r="D239" s="31" t="str">
        <f>Point_src_summary!D190</f>
        <v>8103</v>
      </c>
      <c r="E239" s="32" t="str">
        <f>Point_src_summary!N190</f>
        <v>20200253</v>
      </c>
      <c r="F239" s="31" t="str">
        <f>Point_src_summary!U190</f>
        <v>Point Source Compressor Engines</v>
      </c>
      <c r="G239" s="160">
        <f>Point_src_summary!V190</f>
        <v>0</v>
      </c>
      <c r="H239" s="161">
        <f>Point_src_summary!W190</f>
        <v>0</v>
      </c>
      <c r="I239" s="161">
        <f>Point_src_summary!X190</f>
        <v>0</v>
      </c>
      <c r="J239" s="161">
        <f>Point_src_summary!Y190</f>
        <v>0</v>
      </c>
      <c r="K239" s="162">
        <f>Point_src_summary!Z190</f>
        <v>0</v>
      </c>
    </row>
    <row r="240" spans="1:11" x14ac:dyDescent="0.2">
      <c r="A240" s="31" t="s">
        <v>127</v>
      </c>
      <c r="B240" s="31" t="str">
        <f>Point_src_summary!B191</f>
        <v>Non-tribal</v>
      </c>
      <c r="C240" s="31">
        <f>Point_src_summary!C191</f>
        <v>8</v>
      </c>
      <c r="D240" s="31" t="str">
        <f>Point_src_summary!D191</f>
        <v>8103</v>
      </c>
      <c r="E240" s="32" t="str">
        <f>Point_src_summary!N191</f>
        <v>20200253</v>
      </c>
      <c r="F240" s="31" t="str">
        <f>Point_src_summary!U191</f>
        <v>Point Source Compressor Engines</v>
      </c>
      <c r="G240" s="160">
        <f>Point_src_summary!V191</f>
        <v>0</v>
      </c>
      <c r="H240" s="161">
        <f>Point_src_summary!W191</f>
        <v>0</v>
      </c>
      <c r="I240" s="161">
        <f>Point_src_summary!X191</f>
        <v>0</v>
      </c>
      <c r="J240" s="161">
        <f>Point_src_summary!Y191</f>
        <v>0</v>
      </c>
      <c r="K240" s="162">
        <f>Point_src_summary!Z191</f>
        <v>0</v>
      </c>
    </row>
    <row r="241" spans="1:11" x14ac:dyDescent="0.2">
      <c r="A241" s="31" t="s">
        <v>127</v>
      </c>
      <c r="B241" s="31" t="str">
        <f>Point_src_summary!B192</f>
        <v>Non-tribal</v>
      </c>
      <c r="C241" s="31">
        <f>Point_src_summary!C192</f>
        <v>8</v>
      </c>
      <c r="D241" s="31" t="str">
        <f>Point_src_summary!D192</f>
        <v>8103</v>
      </c>
      <c r="E241" s="32" t="str">
        <f>Point_src_summary!N192</f>
        <v>20200902</v>
      </c>
      <c r="F241" s="31" t="str">
        <f>Point_src_summary!U192</f>
        <v>Point Source Compressor Engines</v>
      </c>
      <c r="G241" s="160">
        <f>Point_src_summary!V192</f>
        <v>0</v>
      </c>
      <c r="H241" s="161">
        <f>Point_src_summary!W192</f>
        <v>0</v>
      </c>
      <c r="I241" s="161">
        <f>Point_src_summary!X192</f>
        <v>0</v>
      </c>
      <c r="J241" s="161">
        <f>Point_src_summary!Y192</f>
        <v>1E-3</v>
      </c>
      <c r="K241" s="162">
        <f>Point_src_summary!Z192</f>
        <v>1.2E-2</v>
      </c>
    </row>
    <row r="242" spans="1:11" x14ac:dyDescent="0.2">
      <c r="A242" s="31" t="s">
        <v>127</v>
      </c>
      <c r="B242" s="31" t="str">
        <f>Point_src_summary!B193</f>
        <v>Non-tribal</v>
      </c>
      <c r="C242" s="31">
        <f>Point_src_summary!C193</f>
        <v>8</v>
      </c>
      <c r="D242" s="31" t="str">
        <f>Point_src_summary!D193</f>
        <v>8103</v>
      </c>
      <c r="E242" s="32" t="str">
        <f>Point_src_summary!N193</f>
        <v>20200254</v>
      </c>
      <c r="F242" s="31" t="str">
        <f>Point_src_summary!U193</f>
        <v>Point Source Compressor Engines</v>
      </c>
      <c r="G242" s="160">
        <f>Point_src_summary!V193</f>
        <v>13.321434</v>
      </c>
      <c r="H242" s="161">
        <f>Point_src_summary!W193</f>
        <v>17.45112</v>
      </c>
      <c r="I242" s="161">
        <f>Point_src_summary!X193</f>
        <v>53.496271999999998</v>
      </c>
      <c r="J242" s="161">
        <f>Point_src_summary!Y193</f>
        <v>0</v>
      </c>
      <c r="K242" s="162">
        <f>Point_src_summary!Z193</f>
        <v>0</v>
      </c>
    </row>
    <row r="243" spans="1:11" x14ac:dyDescent="0.2">
      <c r="A243" s="31" t="s">
        <v>127</v>
      </c>
      <c r="B243" s="31" t="str">
        <f>Point_src_summary!B194</f>
        <v>Non-tribal</v>
      </c>
      <c r="C243" s="31">
        <f>Point_src_summary!C194</f>
        <v>8</v>
      </c>
      <c r="D243" s="31" t="str">
        <f>Point_src_summary!D194</f>
        <v>8103</v>
      </c>
      <c r="E243" s="32" t="str">
        <f>Point_src_summary!N194</f>
        <v>20200902</v>
      </c>
      <c r="F243" s="31" t="str">
        <f>Point_src_summary!U194</f>
        <v>Point Source Compressor Engines</v>
      </c>
      <c r="G243" s="160">
        <f>Point_src_summary!V194</f>
        <v>1.27</v>
      </c>
      <c r="H243" s="161">
        <f>Point_src_summary!W194</f>
        <v>0.02</v>
      </c>
      <c r="I243" s="161">
        <f>Point_src_summary!X194</f>
        <v>2.15</v>
      </c>
      <c r="J243" s="161">
        <f>Point_src_summary!Y194</f>
        <v>0</v>
      </c>
      <c r="K243" s="162">
        <f>Point_src_summary!Z194</f>
        <v>0</v>
      </c>
    </row>
    <row r="244" spans="1:11" x14ac:dyDescent="0.2">
      <c r="A244" s="31" t="s">
        <v>127</v>
      </c>
      <c r="B244" s="31" t="str">
        <f>Point_src_summary!B195</f>
        <v>Non-tribal</v>
      </c>
      <c r="C244" s="31">
        <f>Point_src_summary!C195</f>
        <v>8</v>
      </c>
      <c r="D244" s="31" t="str">
        <f>Point_src_summary!D195</f>
        <v>8103</v>
      </c>
      <c r="E244" s="32" t="str">
        <f>Point_src_summary!N195</f>
        <v>31088811</v>
      </c>
      <c r="F244" s="31" t="str">
        <f>Point_src_summary!U195</f>
        <v>Point Source Fugitives</v>
      </c>
      <c r="G244" s="160">
        <f>Point_src_summary!V195</f>
        <v>0</v>
      </c>
      <c r="H244" s="161">
        <f>Point_src_summary!W195</f>
        <v>14.24</v>
      </c>
      <c r="I244" s="161">
        <f>Point_src_summary!X195</f>
        <v>0</v>
      </c>
      <c r="J244" s="161">
        <f>Point_src_summary!Y195</f>
        <v>0</v>
      </c>
      <c r="K244" s="162">
        <f>Point_src_summary!Z195</f>
        <v>0</v>
      </c>
    </row>
    <row r="245" spans="1:11" x14ac:dyDescent="0.2">
      <c r="A245" s="31" t="s">
        <v>127</v>
      </c>
      <c r="B245" s="31" t="str">
        <f>Point_src_summary!B196</f>
        <v>Non-tribal</v>
      </c>
      <c r="C245" s="31">
        <f>Point_src_summary!C196</f>
        <v>8</v>
      </c>
      <c r="D245" s="31" t="str">
        <f>Point_src_summary!D196</f>
        <v>8103</v>
      </c>
      <c r="E245" s="32" t="str">
        <f>Point_src_summary!N196</f>
        <v>40600132</v>
      </c>
      <c r="F245" s="31" t="str">
        <f>Point_src_summary!U196</f>
        <v>Point Source Loading Losses</v>
      </c>
      <c r="G245" s="160">
        <f>Point_src_summary!V196</f>
        <v>0</v>
      </c>
      <c r="H245" s="161">
        <f>Point_src_summary!W196</f>
        <v>4.75</v>
      </c>
      <c r="I245" s="161">
        <f>Point_src_summary!X196</f>
        <v>0</v>
      </c>
      <c r="J245" s="161">
        <f>Point_src_summary!Y196</f>
        <v>0</v>
      </c>
      <c r="K245" s="162">
        <f>Point_src_summary!Z196</f>
        <v>0</v>
      </c>
    </row>
    <row r="246" spans="1:11" x14ac:dyDescent="0.2">
      <c r="A246" s="31" t="s">
        <v>127</v>
      </c>
      <c r="B246" s="31" t="str">
        <f>Point_src_summary!B197</f>
        <v>Non-tribal</v>
      </c>
      <c r="C246" s="31">
        <f>Point_src_summary!C197</f>
        <v>8</v>
      </c>
      <c r="D246" s="31" t="str">
        <f>Point_src_summary!D197</f>
        <v>8103</v>
      </c>
      <c r="E246" s="32" t="str">
        <f>Point_src_summary!N197</f>
        <v>31000302</v>
      </c>
      <c r="F246" s="31" t="str">
        <f>Point_src_summary!U197</f>
        <v>Dehydrators</v>
      </c>
      <c r="G246" s="160">
        <f>Point_src_summary!V197</f>
        <v>23.47</v>
      </c>
      <c r="H246" s="161">
        <f>Point_src_summary!W197</f>
        <v>1.29</v>
      </c>
      <c r="I246" s="161">
        <f>Point_src_summary!X197</f>
        <v>19.72</v>
      </c>
      <c r="J246" s="161">
        <f>Point_src_summary!Y197</f>
        <v>0</v>
      </c>
      <c r="K246" s="162">
        <f>Point_src_summary!Z197</f>
        <v>0</v>
      </c>
    </row>
    <row r="247" spans="1:11" x14ac:dyDescent="0.2">
      <c r="A247" s="31" t="s">
        <v>127</v>
      </c>
      <c r="B247" s="31" t="str">
        <f>Point_src_summary!B198</f>
        <v>Non-tribal</v>
      </c>
      <c r="C247" s="31">
        <f>Point_src_summary!C198</f>
        <v>8</v>
      </c>
      <c r="D247" s="31" t="str">
        <f>Point_src_summary!D198</f>
        <v>8103</v>
      </c>
      <c r="E247" s="32" t="str">
        <f>Point_src_summary!N198</f>
        <v>31000305</v>
      </c>
      <c r="F247" s="31" t="str">
        <f>Point_src_summary!U198</f>
        <v>Amine Units</v>
      </c>
      <c r="G247" s="160">
        <f>Point_src_summary!V198</f>
        <v>0</v>
      </c>
      <c r="H247" s="161">
        <f>Point_src_summary!W198</f>
        <v>25.13</v>
      </c>
      <c r="I247" s="161">
        <f>Point_src_summary!X198</f>
        <v>0</v>
      </c>
      <c r="J247" s="161">
        <f>Point_src_summary!Y198</f>
        <v>0</v>
      </c>
      <c r="K247" s="162">
        <f>Point_src_summary!Z198</f>
        <v>0</v>
      </c>
    </row>
    <row r="248" spans="1:11" x14ac:dyDescent="0.2">
      <c r="A248" s="31" t="s">
        <v>127</v>
      </c>
      <c r="B248" s="31" t="str">
        <f>Point_src_summary!B199</f>
        <v>Non-tribal</v>
      </c>
      <c r="C248" s="31">
        <f>Point_src_summary!C199</f>
        <v>8</v>
      </c>
      <c r="D248" s="31" t="str">
        <f>Point_src_summary!D199</f>
        <v>8103</v>
      </c>
      <c r="E248" s="32" t="str">
        <f>Point_src_summary!N199</f>
        <v>20200253</v>
      </c>
      <c r="F248" s="31" t="str">
        <f>Point_src_summary!U199</f>
        <v>Point Source Compressor Engines</v>
      </c>
      <c r="G248" s="160">
        <f>Point_src_summary!V199</f>
        <v>0</v>
      </c>
      <c r="H248" s="161">
        <f>Point_src_summary!W199</f>
        <v>0</v>
      </c>
      <c r="I248" s="161">
        <f>Point_src_summary!X199</f>
        <v>0</v>
      </c>
      <c r="J248" s="161">
        <f>Point_src_summary!Y199</f>
        <v>5.9900000000000003E-4</v>
      </c>
      <c r="K248" s="162">
        <f>Point_src_summary!Z199</f>
        <v>9.9850000000000008E-3</v>
      </c>
    </row>
    <row r="249" spans="1:11" x14ac:dyDescent="0.2">
      <c r="A249" s="31" t="s">
        <v>127</v>
      </c>
      <c r="B249" s="31" t="str">
        <f>Point_src_summary!B200</f>
        <v>Non-tribal</v>
      </c>
      <c r="C249" s="31">
        <f>Point_src_summary!C200</f>
        <v>8</v>
      </c>
      <c r="D249" s="31" t="str">
        <f>Point_src_summary!D200</f>
        <v>8103</v>
      </c>
      <c r="E249" s="32" t="str">
        <f>Point_src_summary!N200</f>
        <v>20200253</v>
      </c>
      <c r="F249" s="31" t="str">
        <f>Point_src_summary!U200</f>
        <v>Point Source Compressor Engines</v>
      </c>
      <c r="G249" s="160">
        <f>Point_src_summary!V200</f>
        <v>2.2965499999999999</v>
      </c>
      <c r="H249" s="161">
        <f>Point_src_summary!W200</f>
        <v>0.19969999999999999</v>
      </c>
      <c r="I249" s="161">
        <f>Point_src_summary!X200</f>
        <v>1.9970000000000001</v>
      </c>
      <c r="J249" s="161">
        <f>Point_src_summary!Y200</f>
        <v>0</v>
      </c>
      <c r="K249" s="162">
        <f>Point_src_summary!Z200</f>
        <v>0</v>
      </c>
    </row>
    <row r="250" spans="1:11" x14ac:dyDescent="0.2">
      <c r="A250" s="31" t="s">
        <v>127</v>
      </c>
      <c r="B250" s="31" t="str">
        <f>Point_src_summary!B201</f>
        <v>Non-tribal</v>
      </c>
      <c r="C250" s="31">
        <f>Point_src_summary!C201</f>
        <v>8</v>
      </c>
      <c r="D250" s="31" t="str">
        <f>Point_src_summary!D201</f>
        <v>8103</v>
      </c>
      <c r="E250" s="32" t="str">
        <f>Point_src_summary!N201</f>
        <v>20200253</v>
      </c>
      <c r="F250" s="31" t="str">
        <f>Point_src_summary!U201</f>
        <v>Point Source Compressor Engines</v>
      </c>
      <c r="G250" s="160">
        <f>Point_src_summary!V201</f>
        <v>0</v>
      </c>
      <c r="H250" s="161">
        <f>Point_src_summary!W201</f>
        <v>0</v>
      </c>
      <c r="I250" s="161">
        <f>Point_src_summary!X201</f>
        <v>0</v>
      </c>
      <c r="J250" s="161">
        <f>Point_src_summary!Y201</f>
        <v>0</v>
      </c>
      <c r="K250" s="162">
        <f>Point_src_summary!Z201</f>
        <v>0</v>
      </c>
    </row>
    <row r="251" spans="1:11" x14ac:dyDescent="0.2">
      <c r="A251" s="31" t="s">
        <v>127</v>
      </c>
      <c r="B251" s="31" t="str">
        <f>Point_src_summary!B202</f>
        <v>Non-tribal</v>
      </c>
      <c r="C251" s="31">
        <f>Point_src_summary!C202</f>
        <v>8</v>
      </c>
      <c r="D251" s="31" t="str">
        <f>Point_src_summary!D202</f>
        <v>8103</v>
      </c>
      <c r="E251" s="32" t="str">
        <f>Point_src_summary!N202</f>
        <v>20200202</v>
      </c>
      <c r="F251" s="31" t="str">
        <f>Point_src_summary!U202</f>
        <v>Point Source Compressor Engines</v>
      </c>
      <c r="G251" s="160">
        <f>Point_src_summary!V202</f>
        <v>0</v>
      </c>
      <c r="H251" s="161">
        <f>Point_src_summary!W202</f>
        <v>0</v>
      </c>
      <c r="I251" s="161">
        <f>Point_src_summary!X202</f>
        <v>0</v>
      </c>
      <c r="J251" s="161">
        <f>Point_src_summary!Y202</f>
        <v>0</v>
      </c>
      <c r="K251" s="162">
        <f>Point_src_summary!Z202</f>
        <v>0</v>
      </c>
    </row>
    <row r="252" spans="1:11" x14ac:dyDescent="0.2">
      <c r="A252" s="31" t="s">
        <v>127</v>
      </c>
      <c r="B252" s="31" t="str">
        <f>Point_src_summary!B203</f>
        <v>Non-tribal</v>
      </c>
      <c r="C252" s="31">
        <f>Point_src_summary!C203</f>
        <v>8</v>
      </c>
      <c r="D252" s="31" t="str">
        <f>Point_src_summary!D203</f>
        <v>8103</v>
      </c>
      <c r="E252" s="32" t="str">
        <f>Point_src_summary!N203</f>
        <v>20200202</v>
      </c>
      <c r="F252" s="31" t="str">
        <f>Point_src_summary!U203</f>
        <v>Point Source Compressor Engines</v>
      </c>
      <c r="G252" s="160">
        <f>Point_src_summary!V203</f>
        <v>0</v>
      </c>
      <c r="H252" s="161">
        <f>Point_src_summary!W203</f>
        <v>0</v>
      </c>
      <c r="I252" s="161">
        <f>Point_src_summary!X203</f>
        <v>0</v>
      </c>
      <c r="J252" s="161">
        <f>Point_src_summary!Y203</f>
        <v>0</v>
      </c>
      <c r="K252" s="162">
        <f>Point_src_summary!Z203</f>
        <v>0</v>
      </c>
    </row>
    <row r="253" spans="1:11" x14ac:dyDescent="0.2">
      <c r="A253" s="31" t="s">
        <v>127</v>
      </c>
      <c r="B253" s="31" t="str">
        <f>Point_src_summary!B204</f>
        <v>Non-tribal</v>
      </c>
      <c r="C253" s="31">
        <f>Point_src_summary!C204</f>
        <v>8</v>
      </c>
      <c r="D253" s="31" t="str">
        <f>Point_src_summary!D204</f>
        <v>8103</v>
      </c>
      <c r="E253" s="32" t="str">
        <f>Point_src_summary!N204</f>
        <v>20200254</v>
      </c>
      <c r="F253" s="31" t="str">
        <f>Point_src_summary!U204</f>
        <v>Point Source Compressor Engines</v>
      </c>
      <c r="G253" s="160">
        <f>Point_src_summary!V204</f>
        <v>0</v>
      </c>
      <c r="H253" s="161">
        <f>Point_src_summary!W204</f>
        <v>0</v>
      </c>
      <c r="I253" s="161">
        <f>Point_src_summary!X204</f>
        <v>0</v>
      </c>
      <c r="J253" s="161">
        <f>Point_src_summary!Y204</f>
        <v>1.155E-3</v>
      </c>
      <c r="K253" s="162">
        <f>Point_src_summary!Z204</f>
        <v>0</v>
      </c>
    </row>
    <row r="254" spans="1:11" x14ac:dyDescent="0.2">
      <c r="A254" s="31" t="s">
        <v>127</v>
      </c>
      <c r="B254" s="31" t="str">
        <f>Point_src_summary!B205</f>
        <v>Non-tribal</v>
      </c>
      <c r="C254" s="31">
        <f>Point_src_summary!C205</f>
        <v>8</v>
      </c>
      <c r="D254" s="31" t="str">
        <f>Point_src_summary!D205</f>
        <v>8103</v>
      </c>
      <c r="E254" s="32" t="str">
        <f>Point_src_summary!N205</f>
        <v>20200254</v>
      </c>
      <c r="F254" s="31" t="str">
        <f>Point_src_summary!U205</f>
        <v>Point Source Compressor Engines</v>
      </c>
      <c r="G254" s="160">
        <f>Point_src_summary!V205</f>
        <v>18.98</v>
      </c>
      <c r="H254" s="161">
        <f>Point_src_summary!W205</f>
        <v>4.93</v>
      </c>
      <c r="I254" s="161">
        <f>Point_src_summary!X205</f>
        <v>6.07</v>
      </c>
      <c r="J254" s="161">
        <f>Point_src_summary!Y205</f>
        <v>0</v>
      </c>
      <c r="K254" s="162">
        <f>Point_src_summary!Z205</f>
        <v>0</v>
      </c>
    </row>
    <row r="255" spans="1:11" x14ac:dyDescent="0.2">
      <c r="A255" s="31" t="s">
        <v>127</v>
      </c>
      <c r="B255" s="31" t="str">
        <f>Point_src_summary!B206</f>
        <v>Non-tribal</v>
      </c>
      <c r="C255" s="31">
        <f>Point_src_summary!C206</f>
        <v>8</v>
      </c>
      <c r="D255" s="31" t="str">
        <f>Point_src_summary!D206</f>
        <v>8103</v>
      </c>
      <c r="E255" s="32" t="str">
        <f>Point_src_summary!N206</f>
        <v>31088801</v>
      </c>
      <c r="F255" s="31" t="str">
        <f>Point_src_summary!U206</f>
        <v>Point Source Fugitives</v>
      </c>
      <c r="G255" s="160">
        <f>Point_src_summary!V206</f>
        <v>0</v>
      </c>
      <c r="H255" s="161">
        <f>Point_src_summary!W206</f>
        <v>7.81</v>
      </c>
      <c r="I255" s="161">
        <f>Point_src_summary!X206</f>
        <v>0</v>
      </c>
      <c r="J255" s="161">
        <f>Point_src_summary!Y206</f>
        <v>0</v>
      </c>
      <c r="K255" s="162">
        <f>Point_src_summary!Z206</f>
        <v>0</v>
      </c>
    </row>
    <row r="256" spans="1:11" x14ac:dyDescent="0.2">
      <c r="A256" s="31" t="s">
        <v>127</v>
      </c>
      <c r="B256" s="31" t="str">
        <f>Point_src_summary!B207</f>
        <v>Non-tribal</v>
      </c>
      <c r="C256" s="31">
        <f>Point_src_summary!C207</f>
        <v>8</v>
      </c>
      <c r="D256" s="31" t="str">
        <f>Point_src_summary!D207</f>
        <v>8103</v>
      </c>
      <c r="E256" s="32" t="str">
        <f>Point_src_summary!N207</f>
        <v>31000301</v>
      </c>
      <c r="F256" s="31" t="str">
        <f>Point_src_summary!U207</f>
        <v>Dehydrators</v>
      </c>
      <c r="G256" s="160">
        <f>Point_src_summary!V207</f>
        <v>0</v>
      </c>
      <c r="H256" s="161">
        <f>Point_src_summary!W207</f>
        <v>4.0582529999999997</v>
      </c>
      <c r="I256" s="161">
        <f>Point_src_summary!X207</f>
        <v>0</v>
      </c>
      <c r="J256" s="161">
        <f>Point_src_summary!Y207</f>
        <v>0</v>
      </c>
      <c r="K256" s="162">
        <f>Point_src_summary!Z207</f>
        <v>0</v>
      </c>
    </row>
    <row r="257" spans="1:11" x14ac:dyDescent="0.2">
      <c r="A257" s="31" t="s">
        <v>127</v>
      </c>
      <c r="B257" s="31" t="str">
        <f>Point_src_summary!B208</f>
        <v>Non-tribal</v>
      </c>
      <c r="C257" s="31">
        <f>Point_src_summary!C208</f>
        <v>8</v>
      </c>
      <c r="D257" s="31" t="str">
        <f>Point_src_summary!D208</f>
        <v>8103</v>
      </c>
      <c r="E257" s="32" t="str">
        <f>Point_src_summary!N208</f>
        <v>31000302</v>
      </c>
      <c r="F257" s="31" t="str">
        <f>Point_src_summary!U208</f>
        <v>Dehydrators</v>
      </c>
      <c r="G257" s="160">
        <f>Point_src_summary!V208</f>
        <v>0</v>
      </c>
      <c r="H257" s="161">
        <f>Point_src_summary!W208</f>
        <v>15.002594999999999</v>
      </c>
      <c r="I257" s="161">
        <f>Point_src_summary!X208</f>
        <v>0</v>
      </c>
      <c r="J257" s="161">
        <f>Point_src_summary!Y208</f>
        <v>0</v>
      </c>
      <c r="K257" s="162">
        <f>Point_src_summary!Z208</f>
        <v>0</v>
      </c>
    </row>
    <row r="258" spans="1:11" x14ac:dyDescent="0.2">
      <c r="A258" s="31" t="s">
        <v>127</v>
      </c>
      <c r="B258" s="31" t="str">
        <f>Point_src_summary!B209</f>
        <v>Non-tribal</v>
      </c>
      <c r="C258" s="31">
        <f>Point_src_summary!C209</f>
        <v>8</v>
      </c>
      <c r="D258" s="31" t="str">
        <f>Point_src_summary!D209</f>
        <v>8103</v>
      </c>
      <c r="E258" s="32" t="str">
        <f>Point_src_summary!N209</f>
        <v>20200254</v>
      </c>
      <c r="F258" s="31" t="str">
        <f>Point_src_summary!U209</f>
        <v>Point Source Compressor Engines</v>
      </c>
      <c r="G258" s="160">
        <f>Point_src_summary!V209</f>
        <v>1.84</v>
      </c>
      <c r="H258" s="161">
        <f>Point_src_summary!W209</f>
        <v>0.24</v>
      </c>
      <c r="I258" s="161">
        <f>Point_src_summary!X209</f>
        <v>0.06</v>
      </c>
      <c r="J258" s="161">
        <f>Point_src_summary!Y209</f>
        <v>0</v>
      </c>
      <c r="K258" s="162">
        <f>Point_src_summary!Z209</f>
        <v>0</v>
      </c>
    </row>
    <row r="259" spans="1:11" x14ac:dyDescent="0.2">
      <c r="A259" s="31" t="s">
        <v>127</v>
      </c>
      <c r="B259" s="31" t="str">
        <f>Point_src_summary!B210</f>
        <v>Non-tribal</v>
      </c>
      <c r="C259" s="31">
        <f>Point_src_summary!C210</f>
        <v>8</v>
      </c>
      <c r="D259" s="31" t="str">
        <f>Point_src_summary!D210</f>
        <v>8103</v>
      </c>
      <c r="E259" s="32" t="str">
        <f>Point_src_summary!N210</f>
        <v>20200254</v>
      </c>
      <c r="F259" s="31" t="str">
        <f>Point_src_summary!U210</f>
        <v>Point Source Compressor Engines</v>
      </c>
      <c r="G259" s="160">
        <f>Point_src_summary!V210</f>
        <v>18.940000000000001</v>
      </c>
      <c r="H259" s="161">
        <f>Point_src_summary!W210</f>
        <v>6.07</v>
      </c>
      <c r="I259" s="161">
        <f>Point_src_summary!X210</f>
        <v>6.07</v>
      </c>
      <c r="J259" s="161">
        <f>Point_src_summary!Y210</f>
        <v>0</v>
      </c>
      <c r="K259" s="162">
        <f>Point_src_summary!Z210</f>
        <v>0</v>
      </c>
    </row>
    <row r="260" spans="1:11" x14ac:dyDescent="0.2">
      <c r="A260" s="31" t="s">
        <v>127</v>
      </c>
      <c r="B260" s="31" t="str">
        <f>Point_src_summary!B211</f>
        <v>Non-tribal</v>
      </c>
      <c r="C260" s="31">
        <f>Point_src_summary!C211</f>
        <v>8</v>
      </c>
      <c r="D260" s="31" t="str">
        <f>Point_src_summary!D211</f>
        <v>8103</v>
      </c>
      <c r="E260" s="32" t="str">
        <f>Point_src_summary!N211</f>
        <v>20200253</v>
      </c>
      <c r="F260" s="31" t="str">
        <f>Point_src_summary!U211</f>
        <v>Point Source Compressor Engines</v>
      </c>
      <c r="G260" s="160">
        <f>Point_src_summary!V211</f>
        <v>0</v>
      </c>
      <c r="H260" s="161">
        <f>Point_src_summary!W211</f>
        <v>0</v>
      </c>
      <c r="I260" s="161">
        <f>Point_src_summary!X211</f>
        <v>0</v>
      </c>
      <c r="J260" s="161">
        <f>Point_src_summary!Y211</f>
        <v>0</v>
      </c>
      <c r="K260" s="162">
        <f>Point_src_summary!Z211</f>
        <v>6.1724000000000001E-2</v>
      </c>
    </row>
    <row r="261" spans="1:11" x14ac:dyDescent="0.2">
      <c r="A261" s="31" t="s">
        <v>127</v>
      </c>
      <c r="B261" s="31" t="str">
        <f>Point_src_summary!B212</f>
        <v>Non-tribal</v>
      </c>
      <c r="C261" s="31">
        <f>Point_src_summary!C212</f>
        <v>8</v>
      </c>
      <c r="D261" s="31" t="str">
        <f>Point_src_summary!D212</f>
        <v>8103</v>
      </c>
      <c r="E261" s="32" t="str">
        <f>Point_src_summary!N212</f>
        <v>20200253</v>
      </c>
      <c r="F261" s="31" t="str">
        <f>Point_src_summary!U212</f>
        <v>Point Source Compressor Engines</v>
      </c>
      <c r="G261" s="160">
        <f>Point_src_summary!V212</f>
        <v>0</v>
      </c>
      <c r="H261" s="161">
        <f>Point_src_summary!W212</f>
        <v>0</v>
      </c>
      <c r="I261" s="161">
        <f>Point_src_summary!X212</f>
        <v>0</v>
      </c>
      <c r="J261" s="161">
        <f>Point_src_summary!Y212</f>
        <v>0</v>
      </c>
      <c r="K261" s="162">
        <f>Point_src_summary!Z212</f>
        <v>6.1724000000000001E-2</v>
      </c>
    </row>
    <row r="262" spans="1:11" x14ac:dyDescent="0.2">
      <c r="A262" s="31" t="s">
        <v>127</v>
      </c>
      <c r="B262" s="31" t="str">
        <f>Point_src_summary!B213</f>
        <v>Non-tribal</v>
      </c>
      <c r="C262" s="31">
        <f>Point_src_summary!C213</f>
        <v>8</v>
      </c>
      <c r="D262" s="31" t="str">
        <f>Point_src_summary!D213</f>
        <v>8103</v>
      </c>
      <c r="E262" s="32" t="str">
        <f>Point_src_summary!N213</f>
        <v>20200253</v>
      </c>
      <c r="F262" s="31" t="str">
        <f>Point_src_summary!U213</f>
        <v>Point Source Compressor Engines</v>
      </c>
      <c r="G262" s="160">
        <f>Point_src_summary!V213</f>
        <v>28.9711</v>
      </c>
      <c r="H262" s="161">
        <f>Point_src_summary!W213</f>
        <v>0.66010199999999997</v>
      </c>
      <c r="I262" s="161">
        <f>Point_src_summary!X213</f>
        <v>2.9337819999999999</v>
      </c>
      <c r="J262" s="161">
        <f>Point_src_summary!Y213</f>
        <v>0</v>
      </c>
      <c r="K262" s="162">
        <f>Point_src_summary!Z213</f>
        <v>0</v>
      </c>
    </row>
    <row r="263" spans="1:11" x14ac:dyDescent="0.2">
      <c r="A263" s="31" t="s">
        <v>127</v>
      </c>
      <c r="B263" s="31" t="str">
        <f>Point_src_summary!B214</f>
        <v>Non-tribal</v>
      </c>
      <c r="C263" s="31">
        <f>Point_src_summary!C214</f>
        <v>8</v>
      </c>
      <c r="D263" s="31" t="str">
        <f>Point_src_summary!D214</f>
        <v>8103</v>
      </c>
      <c r="E263" s="32" t="str">
        <f>Point_src_summary!N214</f>
        <v>20200254</v>
      </c>
      <c r="F263" s="31" t="str">
        <f>Point_src_summary!U214</f>
        <v>Point Source Compressor Engines</v>
      </c>
      <c r="G263" s="160">
        <f>Point_src_summary!V214</f>
        <v>0</v>
      </c>
      <c r="H263" s="161">
        <f>Point_src_summary!W214</f>
        <v>0</v>
      </c>
      <c r="I263" s="161">
        <f>Point_src_summary!X214</f>
        <v>0</v>
      </c>
      <c r="J263" s="161">
        <f>Point_src_summary!Y214</f>
        <v>2.3519999999999999E-2</v>
      </c>
      <c r="K263" s="162">
        <f>Point_src_summary!Z214</f>
        <v>0.39200000000000002</v>
      </c>
    </row>
    <row r="264" spans="1:11" x14ac:dyDescent="0.2">
      <c r="A264" s="31" t="s">
        <v>127</v>
      </c>
      <c r="B264" s="31" t="str">
        <f>Point_src_summary!B215</f>
        <v>Non-tribal</v>
      </c>
      <c r="C264" s="31">
        <f>Point_src_summary!C215</f>
        <v>8</v>
      </c>
      <c r="D264" s="31" t="str">
        <f>Point_src_summary!D215</f>
        <v>8103</v>
      </c>
      <c r="E264" s="32" t="str">
        <f>Point_src_summary!N215</f>
        <v>20200254</v>
      </c>
      <c r="F264" s="31" t="str">
        <f>Point_src_summary!U215</f>
        <v>Point Source Compressor Engines</v>
      </c>
      <c r="G264" s="160">
        <f>Point_src_summary!V215</f>
        <v>0</v>
      </c>
      <c r="H264" s="161">
        <f>Point_src_summary!W215</f>
        <v>0</v>
      </c>
      <c r="I264" s="161">
        <f>Point_src_summary!X215</f>
        <v>0</v>
      </c>
      <c r="J264" s="161">
        <f>Point_src_summary!Y215</f>
        <v>2.3519999999999999E-2</v>
      </c>
      <c r="K264" s="162">
        <f>Point_src_summary!Z215</f>
        <v>0.39200000000000002</v>
      </c>
    </row>
    <row r="265" spans="1:11" x14ac:dyDescent="0.2">
      <c r="A265" s="31" t="s">
        <v>127</v>
      </c>
      <c r="B265" s="31" t="str">
        <f>Point_src_summary!B216</f>
        <v>Non-tribal</v>
      </c>
      <c r="C265" s="31">
        <f>Point_src_summary!C216</f>
        <v>8</v>
      </c>
      <c r="D265" s="31" t="str">
        <f>Point_src_summary!D216</f>
        <v>8103</v>
      </c>
      <c r="E265" s="32" t="str">
        <f>Point_src_summary!N216</f>
        <v>20200202</v>
      </c>
      <c r="F265" s="31" t="str">
        <f>Point_src_summary!U216</f>
        <v>Point Source Compressor Engines</v>
      </c>
      <c r="G265" s="160">
        <f>Point_src_summary!V216</f>
        <v>0</v>
      </c>
      <c r="H265" s="161">
        <f>Point_src_summary!W216</f>
        <v>0</v>
      </c>
      <c r="I265" s="161">
        <f>Point_src_summary!X216</f>
        <v>0</v>
      </c>
      <c r="J265" s="161">
        <f>Point_src_summary!Y216</f>
        <v>2.3519999999999999E-2</v>
      </c>
      <c r="K265" s="162">
        <f>Point_src_summary!Z216</f>
        <v>0.39200000000000002</v>
      </c>
    </row>
    <row r="266" spans="1:11" x14ac:dyDescent="0.2">
      <c r="A266" s="31" t="s">
        <v>127</v>
      </c>
      <c r="B266" s="31" t="str">
        <f>Point_src_summary!B217</f>
        <v>Non-tribal</v>
      </c>
      <c r="C266" s="31">
        <f>Point_src_summary!C217</f>
        <v>8</v>
      </c>
      <c r="D266" s="31" t="str">
        <f>Point_src_summary!D217</f>
        <v>8103</v>
      </c>
      <c r="E266" s="32" t="str">
        <f>Point_src_summary!N217</f>
        <v>20200254</v>
      </c>
      <c r="F266" s="31" t="str">
        <f>Point_src_summary!U217</f>
        <v>Point Source Compressor Engines</v>
      </c>
      <c r="G266" s="160">
        <f>Point_src_summary!V217</f>
        <v>0</v>
      </c>
      <c r="H266" s="161">
        <f>Point_src_summary!W217</f>
        <v>0</v>
      </c>
      <c r="I266" s="161">
        <f>Point_src_summary!X217</f>
        <v>0</v>
      </c>
      <c r="J266" s="161">
        <f>Point_src_summary!Y217</f>
        <v>0</v>
      </c>
      <c r="K266" s="162">
        <f>Point_src_summary!Z217</f>
        <v>0</v>
      </c>
    </row>
    <row r="267" spans="1:11" x14ac:dyDescent="0.2">
      <c r="A267" s="31" t="s">
        <v>127</v>
      </c>
      <c r="B267" s="31" t="str">
        <f>Point_src_summary!B218</f>
        <v>Non-tribal</v>
      </c>
      <c r="C267" s="31">
        <f>Point_src_summary!C218</f>
        <v>8</v>
      </c>
      <c r="D267" s="31" t="str">
        <f>Point_src_summary!D218</f>
        <v>8103</v>
      </c>
      <c r="E267" s="32" t="str">
        <f>Point_src_summary!N218</f>
        <v>20200254</v>
      </c>
      <c r="F267" s="31" t="str">
        <f>Point_src_summary!U218</f>
        <v>Point Source Compressor Engines</v>
      </c>
      <c r="G267" s="160">
        <f>Point_src_summary!V218</f>
        <v>0</v>
      </c>
      <c r="H267" s="161">
        <f>Point_src_summary!W218</f>
        <v>0</v>
      </c>
      <c r="I267" s="161">
        <f>Point_src_summary!X218</f>
        <v>0</v>
      </c>
      <c r="J267" s="161">
        <f>Point_src_summary!Y218</f>
        <v>2.3519999999999999E-2</v>
      </c>
      <c r="K267" s="162">
        <f>Point_src_summary!Z218</f>
        <v>0.39200000000000002</v>
      </c>
    </row>
    <row r="268" spans="1:11" x14ac:dyDescent="0.2">
      <c r="A268" s="31" t="s">
        <v>127</v>
      </c>
      <c r="B268" s="31" t="str">
        <f>Point_src_summary!B219</f>
        <v>Non-tribal</v>
      </c>
      <c r="C268" s="31">
        <f>Point_src_summary!C219</f>
        <v>8</v>
      </c>
      <c r="D268" s="31" t="str">
        <f>Point_src_summary!D219</f>
        <v>8103</v>
      </c>
      <c r="E268" s="32" t="str">
        <f>Point_src_summary!N219</f>
        <v>20200254</v>
      </c>
      <c r="F268" s="31" t="str">
        <f>Point_src_summary!U219</f>
        <v>Point Source Compressor Engines</v>
      </c>
      <c r="G268" s="160">
        <f>Point_src_summary!V219</f>
        <v>0</v>
      </c>
      <c r="H268" s="161">
        <f>Point_src_summary!W219</f>
        <v>0</v>
      </c>
      <c r="I268" s="161">
        <f>Point_src_summary!X219</f>
        <v>0</v>
      </c>
      <c r="J268" s="161">
        <f>Point_src_summary!Y219</f>
        <v>2.3519999999999999E-2</v>
      </c>
      <c r="K268" s="162">
        <f>Point_src_summary!Z219</f>
        <v>0.39200000000000002</v>
      </c>
    </row>
    <row r="269" spans="1:11" x14ac:dyDescent="0.2">
      <c r="A269" s="31" t="s">
        <v>127</v>
      </c>
      <c r="B269" s="31" t="str">
        <f>Point_src_summary!B220</f>
        <v>Non-tribal</v>
      </c>
      <c r="C269" s="31">
        <f>Point_src_summary!C220</f>
        <v>8</v>
      </c>
      <c r="D269" s="31" t="str">
        <f>Point_src_summary!D220</f>
        <v>8103</v>
      </c>
      <c r="E269" s="32" t="str">
        <f>Point_src_summary!N220</f>
        <v>20200254</v>
      </c>
      <c r="F269" s="31" t="str">
        <f>Point_src_summary!U220</f>
        <v>Point Source Compressor Engines</v>
      </c>
      <c r="G269" s="160">
        <f>Point_src_summary!V220</f>
        <v>19.255275000000001</v>
      </c>
      <c r="H269" s="161">
        <f>Point_src_summary!W220</f>
        <v>5.663322</v>
      </c>
      <c r="I269" s="161">
        <f>Point_src_summary!X220</f>
        <v>5.663322</v>
      </c>
      <c r="J269" s="161">
        <f>Point_src_summary!Y220</f>
        <v>0</v>
      </c>
      <c r="K269" s="162">
        <f>Point_src_summary!Z220</f>
        <v>0</v>
      </c>
    </row>
    <row r="270" spans="1:11" x14ac:dyDescent="0.2">
      <c r="A270" s="31" t="s">
        <v>127</v>
      </c>
      <c r="B270" s="31" t="str">
        <f>Point_src_summary!B221</f>
        <v>Non-tribal</v>
      </c>
      <c r="C270" s="31">
        <f>Point_src_summary!C221</f>
        <v>8</v>
      </c>
      <c r="D270" s="31" t="str">
        <f>Point_src_summary!D221</f>
        <v>8103</v>
      </c>
      <c r="E270" s="32" t="str">
        <f>Point_src_summary!N221</f>
        <v>20200254</v>
      </c>
      <c r="F270" s="31" t="str">
        <f>Point_src_summary!U221</f>
        <v>Point Source Compressor Engines</v>
      </c>
      <c r="G270" s="160">
        <f>Point_src_summary!V221</f>
        <v>19.255275000000001</v>
      </c>
      <c r="H270" s="161">
        <f>Point_src_summary!W221</f>
        <v>5.663322</v>
      </c>
      <c r="I270" s="161">
        <f>Point_src_summary!X221</f>
        <v>5.663322</v>
      </c>
      <c r="J270" s="161">
        <f>Point_src_summary!Y221</f>
        <v>0</v>
      </c>
      <c r="K270" s="162">
        <f>Point_src_summary!Z221</f>
        <v>0</v>
      </c>
    </row>
    <row r="271" spans="1:11" x14ac:dyDescent="0.2">
      <c r="A271" s="31" t="s">
        <v>127</v>
      </c>
      <c r="B271" s="31" t="str">
        <f>Point_src_summary!B222</f>
        <v>Non-tribal</v>
      </c>
      <c r="C271" s="31">
        <f>Point_src_summary!C222</f>
        <v>8</v>
      </c>
      <c r="D271" s="31" t="str">
        <f>Point_src_summary!D222</f>
        <v>8103</v>
      </c>
      <c r="E271" s="32" t="str">
        <f>Point_src_summary!N222</f>
        <v>20200202</v>
      </c>
      <c r="F271" s="31" t="str">
        <f>Point_src_summary!U222</f>
        <v>Point Source Compressor Engines</v>
      </c>
      <c r="G271" s="160">
        <f>Point_src_summary!V222</f>
        <v>19.255275000000001</v>
      </c>
      <c r="H271" s="161">
        <f>Point_src_summary!W222</f>
        <v>5.663322</v>
      </c>
      <c r="I271" s="161">
        <f>Point_src_summary!X222</f>
        <v>5.663322</v>
      </c>
      <c r="J271" s="161">
        <f>Point_src_summary!Y222</f>
        <v>0</v>
      </c>
      <c r="K271" s="162">
        <f>Point_src_summary!Z222</f>
        <v>0</v>
      </c>
    </row>
    <row r="272" spans="1:11" x14ac:dyDescent="0.2">
      <c r="A272" s="31" t="s">
        <v>127</v>
      </c>
      <c r="B272" s="31" t="str">
        <f>Point_src_summary!B223</f>
        <v>Non-tribal</v>
      </c>
      <c r="C272" s="31">
        <f>Point_src_summary!C223</f>
        <v>8</v>
      </c>
      <c r="D272" s="31" t="str">
        <f>Point_src_summary!D223</f>
        <v>8103</v>
      </c>
      <c r="E272" s="32" t="str">
        <f>Point_src_summary!N223</f>
        <v>31088801</v>
      </c>
      <c r="F272" s="31" t="str">
        <f>Point_src_summary!U223</f>
        <v>Point Source Fugitives</v>
      </c>
      <c r="G272" s="160">
        <f>Point_src_summary!V223</f>
        <v>0</v>
      </c>
      <c r="H272" s="161">
        <f>Point_src_summary!W223</f>
        <v>2.9</v>
      </c>
      <c r="I272" s="161">
        <f>Point_src_summary!X223</f>
        <v>0</v>
      </c>
      <c r="J272" s="161">
        <f>Point_src_summary!Y223</f>
        <v>0</v>
      </c>
      <c r="K272" s="162">
        <f>Point_src_summary!Z223</f>
        <v>0</v>
      </c>
    </row>
    <row r="273" spans="1:11" x14ac:dyDescent="0.2">
      <c r="A273" s="31" t="s">
        <v>127</v>
      </c>
      <c r="B273" s="31" t="str">
        <f>Point_src_summary!B224</f>
        <v>Non-tribal</v>
      </c>
      <c r="C273" s="31">
        <f>Point_src_summary!C224</f>
        <v>8</v>
      </c>
      <c r="D273" s="31" t="str">
        <f>Point_src_summary!D224</f>
        <v>8103</v>
      </c>
      <c r="E273" s="32" t="str">
        <f>Point_src_summary!N224</f>
        <v>20200254</v>
      </c>
      <c r="F273" s="31" t="str">
        <f>Point_src_summary!U224</f>
        <v>Point Source Compressor Engines</v>
      </c>
      <c r="G273" s="160">
        <f>Point_src_summary!V224</f>
        <v>19.255275000000001</v>
      </c>
      <c r="H273" s="161">
        <f>Point_src_summary!W224</f>
        <v>5.663322</v>
      </c>
      <c r="I273" s="161">
        <f>Point_src_summary!X224</f>
        <v>5.7296290000000001</v>
      </c>
      <c r="J273" s="161">
        <f>Point_src_summary!Y224</f>
        <v>0</v>
      </c>
      <c r="K273" s="162">
        <f>Point_src_summary!Z224</f>
        <v>0</v>
      </c>
    </row>
    <row r="274" spans="1:11" x14ac:dyDescent="0.2">
      <c r="A274" s="31" t="s">
        <v>127</v>
      </c>
      <c r="B274" s="31" t="str">
        <f>Point_src_summary!B225</f>
        <v>Non-tribal</v>
      </c>
      <c r="C274" s="31">
        <f>Point_src_summary!C225</f>
        <v>8</v>
      </c>
      <c r="D274" s="31" t="str">
        <f>Point_src_summary!D225</f>
        <v>8103</v>
      </c>
      <c r="E274" s="32" t="str">
        <f>Point_src_summary!N225</f>
        <v>20200254</v>
      </c>
      <c r="F274" s="31" t="str">
        <f>Point_src_summary!U225</f>
        <v>Point Source Compressor Engines</v>
      </c>
      <c r="G274" s="160">
        <f>Point_src_summary!V225</f>
        <v>19.255275000000001</v>
      </c>
      <c r="H274" s="161">
        <f>Point_src_summary!W225</f>
        <v>5.663322</v>
      </c>
      <c r="I274" s="161">
        <f>Point_src_summary!X225</f>
        <v>5.663322</v>
      </c>
      <c r="J274" s="161">
        <f>Point_src_summary!Y225</f>
        <v>0</v>
      </c>
      <c r="K274" s="162">
        <f>Point_src_summary!Z225</f>
        <v>0</v>
      </c>
    </row>
    <row r="275" spans="1:11" x14ac:dyDescent="0.2">
      <c r="A275" s="31" t="s">
        <v>127</v>
      </c>
      <c r="B275" s="31" t="str">
        <f>Point_src_summary!B226</f>
        <v>Non-tribal</v>
      </c>
      <c r="C275" s="31">
        <f>Point_src_summary!C226</f>
        <v>8</v>
      </c>
      <c r="D275" s="31" t="str">
        <f>Point_src_summary!D226</f>
        <v>8103</v>
      </c>
      <c r="E275" s="32" t="str">
        <f>Point_src_summary!N226</f>
        <v>20100205</v>
      </c>
      <c r="F275" s="31" t="str">
        <f>Point_src_summary!U226</f>
        <v>Point Source Compressor Engines</v>
      </c>
      <c r="G275" s="160">
        <f>Point_src_summary!V226</f>
        <v>0</v>
      </c>
      <c r="H275" s="161">
        <f>Point_src_summary!W226</f>
        <v>2.1</v>
      </c>
      <c r="I275" s="161">
        <f>Point_src_summary!X226</f>
        <v>0</v>
      </c>
      <c r="J275" s="161">
        <f>Point_src_summary!Y226</f>
        <v>0</v>
      </c>
      <c r="K275" s="162">
        <f>Point_src_summary!Z226</f>
        <v>0</v>
      </c>
    </row>
    <row r="276" spans="1:11" x14ac:dyDescent="0.2">
      <c r="A276" s="31" t="s">
        <v>127</v>
      </c>
      <c r="B276" s="31" t="str">
        <f>Point_src_summary!B227</f>
        <v>Non-tribal</v>
      </c>
      <c r="C276" s="31">
        <f>Point_src_summary!C227</f>
        <v>8</v>
      </c>
      <c r="D276" s="31" t="str">
        <f>Point_src_summary!D227</f>
        <v>8103</v>
      </c>
      <c r="E276" s="32" t="str">
        <f>Point_src_summary!N227</f>
        <v>20200253</v>
      </c>
      <c r="F276" s="31" t="str">
        <f>Point_src_summary!U227</f>
        <v>Point Source Compressor Engines</v>
      </c>
      <c r="G276" s="160">
        <f>Point_src_summary!V227</f>
        <v>0</v>
      </c>
      <c r="H276" s="161">
        <f>Point_src_summary!W227</f>
        <v>0</v>
      </c>
      <c r="I276" s="161">
        <f>Point_src_summary!X227</f>
        <v>0</v>
      </c>
      <c r="J276" s="161">
        <f>Point_src_summary!Y227</f>
        <v>9.6000000000000002E-4</v>
      </c>
      <c r="K276" s="162">
        <f>Point_src_summary!Z227</f>
        <v>1.6E-2</v>
      </c>
    </row>
    <row r="277" spans="1:11" x14ac:dyDescent="0.2">
      <c r="A277" s="31" t="s">
        <v>127</v>
      </c>
      <c r="B277" s="31" t="str">
        <f>Point_src_summary!B228</f>
        <v>Non-tribal</v>
      </c>
      <c r="C277" s="31">
        <f>Point_src_summary!C228</f>
        <v>8</v>
      </c>
      <c r="D277" s="31" t="str">
        <f>Point_src_summary!D228</f>
        <v>8103</v>
      </c>
      <c r="E277" s="32" t="str">
        <f>Point_src_summary!N228</f>
        <v>20200253</v>
      </c>
      <c r="F277" s="31" t="str">
        <f>Point_src_summary!U228</f>
        <v>Point Source Compressor Engines</v>
      </c>
      <c r="G277" s="160">
        <f>Point_src_summary!V228</f>
        <v>3.25</v>
      </c>
      <c r="H277" s="161">
        <f>Point_src_summary!W228</f>
        <v>0.42</v>
      </c>
      <c r="I277" s="161">
        <f>Point_src_summary!X228</f>
        <v>2.38</v>
      </c>
      <c r="J277" s="161">
        <f>Point_src_summary!Y228</f>
        <v>0</v>
      </c>
      <c r="K277" s="162">
        <f>Point_src_summary!Z228</f>
        <v>0</v>
      </c>
    </row>
    <row r="278" spans="1:11" x14ac:dyDescent="0.2">
      <c r="A278" s="31" t="s">
        <v>127</v>
      </c>
      <c r="B278" s="31" t="str">
        <f>Point_src_summary!B229</f>
        <v>Non-tribal</v>
      </c>
      <c r="C278" s="31">
        <f>Point_src_summary!C229</f>
        <v>8</v>
      </c>
      <c r="D278" s="31" t="str">
        <f>Point_src_summary!D229</f>
        <v>8103</v>
      </c>
      <c r="E278" s="32" t="str">
        <f>Point_src_summary!N229</f>
        <v>20200253</v>
      </c>
      <c r="F278" s="31" t="str">
        <f>Point_src_summary!U229</f>
        <v>Point Source Compressor Engines</v>
      </c>
      <c r="G278" s="160">
        <f>Point_src_summary!V229</f>
        <v>0</v>
      </c>
      <c r="H278" s="161">
        <f>Point_src_summary!W229</f>
        <v>0</v>
      </c>
      <c r="I278" s="161">
        <f>Point_src_summary!X229</f>
        <v>0</v>
      </c>
      <c r="J278" s="161">
        <f>Point_src_summary!Y229</f>
        <v>9.4600000000000001E-4</v>
      </c>
      <c r="K278" s="162">
        <f>Point_src_summary!Z229</f>
        <v>1.5769999999999999E-2</v>
      </c>
    </row>
    <row r="279" spans="1:11" x14ac:dyDescent="0.2">
      <c r="A279" s="31" t="s">
        <v>127</v>
      </c>
      <c r="B279" s="31" t="str">
        <f>Point_src_summary!B230</f>
        <v>Non-tribal</v>
      </c>
      <c r="C279" s="31">
        <f>Point_src_summary!C230</f>
        <v>8</v>
      </c>
      <c r="D279" s="31" t="str">
        <f>Point_src_summary!D230</f>
        <v>8103</v>
      </c>
      <c r="E279" s="32" t="str">
        <f>Point_src_summary!N230</f>
        <v>20200253</v>
      </c>
      <c r="F279" s="31" t="str">
        <f>Point_src_summary!U230</f>
        <v>Point Source Compressor Engines</v>
      </c>
      <c r="G279" s="160">
        <f>Point_src_summary!V230</f>
        <v>3.4849969999999999</v>
      </c>
      <c r="H279" s="161">
        <f>Point_src_summary!W230</f>
        <v>4.6995000000000002E-2</v>
      </c>
      <c r="I279" s="161">
        <f>Point_src_summary!X230</f>
        <v>5.8659980000000003</v>
      </c>
      <c r="J279" s="161">
        <f>Point_src_summary!Y230</f>
        <v>0</v>
      </c>
      <c r="K279" s="162">
        <f>Point_src_summary!Z230</f>
        <v>0</v>
      </c>
    </row>
    <row r="280" spans="1:11" x14ac:dyDescent="0.2">
      <c r="A280" s="31" t="s">
        <v>127</v>
      </c>
      <c r="B280" s="31" t="str">
        <f>Point_src_summary!B231</f>
        <v>Non-tribal</v>
      </c>
      <c r="C280" s="31">
        <f>Point_src_summary!C231</f>
        <v>8</v>
      </c>
      <c r="D280" s="31" t="str">
        <f>Point_src_summary!D231</f>
        <v>8103</v>
      </c>
      <c r="E280" s="32" t="str">
        <f>Point_src_summary!N231</f>
        <v>20200253</v>
      </c>
      <c r="F280" s="31" t="str">
        <f>Point_src_summary!U231</f>
        <v>Point Source Compressor Engines</v>
      </c>
      <c r="G280" s="160">
        <f>Point_src_summary!V231</f>
        <v>0</v>
      </c>
      <c r="H280" s="161">
        <f>Point_src_summary!W231</f>
        <v>0</v>
      </c>
      <c r="I280" s="161">
        <f>Point_src_summary!X231</f>
        <v>0</v>
      </c>
      <c r="J280" s="161">
        <f>Point_src_summary!Y231</f>
        <v>0</v>
      </c>
      <c r="K280" s="162">
        <f>Point_src_summary!Z231</f>
        <v>8.3199999999999993E-3</v>
      </c>
    </row>
    <row r="281" spans="1:11" x14ac:dyDescent="0.2">
      <c r="A281" s="31" t="s">
        <v>127</v>
      </c>
      <c r="B281" s="31" t="str">
        <f>Point_src_summary!B232</f>
        <v>Non-tribal</v>
      </c>
      <c r="C281" s="31">
        <f>Point_src_summary!C232</f>
        <v>8</v>
      </c>
      <c r="D281" s="31" t="str">
        <f>Point_src_summary!D232</f>
        <v>8103</v>
      </c>
      <c r="E281" s="32" t="str">
        <f>Point_src_summary!N232</f>
        <v>20200253</v>
      </c>
      <c r="F281" s="31" t="str">
        <f>Point_src_summary!U232</f>
        <v>Point Source Compressor Engines</v>
      </c>
      <c r="G281" s="160">
        <f>Point_src_summary!V232</f>
        <v>1.84</v>
      </c>
      <c r="H281" s="161">
        <f>Point_src_summary!W232</f>
        <v>2.4627E-2</v>
      </c>
      <c r="I281" s="161">
        <f>Point_src_summary!X232</f>
        <v>3.1</v>
      </c>
      <c r="J281" s="161">
        <f>Point_src_summary!Y232</f>
        <v>0</v>
      </c>
      <c r="K281" s="162">
        <f>Point_src_summary!Z232</f>
        <v>0</v>
      </c>
    </row>
    <row r="282" spans="1:11" x14ac:dyDescent="0.2">
      <c r="A282" s="31" t="s">
        <v>127</v>
      </c>
      <c r="B282" s="31" t="str">
        <f>Point_src_summary!B233</f>
        <v>Non-tribal</v>
      </c>
      <c r="C282" s="31">
        <f>Point_src_summary!C233</f>
        <v>8</v>
      </c>
      <c r="D282" s="31" t="str">
        <f>Point_src_summary!D233</f>
        <v>8103</v>
      </c>
      <c r="E282" s="32" t="str">
        <f>Point_src_summary!N233</f>
        <v>20200253</v>
      </c>
      <c r="F282" s="31" t="str">
        <f>Point_src_summary!U233</f>
        <v>Point Source Compressor Engines</v>
      </c>
      <c r="G282" s="160">
        <f>Point_src_summary!V233</f>
        <v>1.8387199999999999</v>
      </c>
      <c r="H282" s="161">
        <f>Point_src_summary!W233</f>
        <v>2.4627E-2</v>
      </c>
      <c r="I282" s="161">
        <f>Point_src_summary!X233</f>
        <v>3.09504</v>
      </c>
      <c r="J282" s="161">
        <f>Point_src_summary!Y233</f>
        <v>0</v>
      </c>
      <c r="K282" s="162">
        <f>Point_src_summary!Z233</f>
        <v>0</v>
      </c>
    </row>
    <row r="283" spans="1:11" x14ac:dyDescent="0.2">
      <c r="A283" s="31" t="s">
        <v>127</v>
      </c>
      <c r="B283" s="31" t="str">
        <f>Point_src_summary!B234</f>
        <v>Non-tribal</v>
      </c>
      <c r="C283" s="31">
        <f>Point_src_summary!C234</f>
        <v>8</v>
      </c>
      <c r="D283" s="31" t="str">
        <f>Point_src_summary!D234</f>
        <v>8103</v>
      </c>
      <c r="E283" s="32" t="str">
        <f>Point_src_summary!N234</f>
        <v>40400311</v>
      </c>
      <c r="F283" s="31" t="str">
        <f>Point_src_summary!U234</f>
        <v>Condensate Tanks</v>
      </c>
      <c r="G283" s="160">
        <f>Point_src_summary!V234</f>
        <v>0</v>
      </c>
      <c r="H283" s="161">
        <f>Point_src_summary!W234</f>
        <v>0</v>
      </c>
      <c r="I283" s="161">
        <f>Point_src_summary!X234</f>
        <v>0</v>
      </c>
      <c r="J283" s="161">
        <f>Point_src_summary!Y234</f>
        <v>0</v>
      </c>
      <c r="K283" s="162">
        <f>Point_src_summary!Z234</f>
        <v>0</v>
      </c>
    </row>
    <row r="284" spans="1:11" x14ac:dyDescent="0.2">
      <c r="A284" s="31" t="s">
        <v>127</v>
      </c>
      <c r="B284" s="31" t="str">
        <f>Point_src_summary!B235</f>
        <v>Non-tribal</v>
      </c>
      <c r="C284" s="31">
        <f>Point_src_summary!C235</f>
        <v>8</v>
      </c>
      <c r="D284" s="31" t="str">
        <f>Point_src_summary!D235</f>
        <v>8103</v>
      </c>
      <c r="E284" s="32" t="str">
        <f>Point_src_summary!N235</f>
        <v>40400250</v>
      </c>
      <c r="F284" s="31" t="str">
        <f>Point_src_summary!U235</f>
        <v>Point Source Loading Losses</v>
      </c>
      <c r="G284" s="160">
        <f>Point_src_summary!V235</f>
        <v>0</v>
      </c>
      <c r="H284" s="161">
        <f>Point_src_summary!W235</f>
        <v>16.61</v>
      </c>
      <c r="I284" s="161">
        <f>Point_src_summary!X235</f>
        <v>0</v>
      </c>
      <c r="J284" s="161">
        <f>Point_src_summary!Y235</f>
        <v>0</v>
      </c>
      <c r="K284" s="162">
        <f>Point_src_summary!Z235</f>
        <v>0</v>
      </c>
    </row>
    <row r="285" spans="1:11" x14ac:dyDescent="0.2">
      <c r="A285" s="31" t="s">
        <v>127</v>
      </c>
      <c r="B285" s="31" t="str">
        <f>Point_src_summary!B236</f>
        <v>Non-tribal</v>
      </c>
      <c r="C285" s="31">
        <f>Point_src_summary!C236</f>
        <v>8</v>
      </c>
      <c r="D285" s="31" t="str">
        <f>Point_src_summary!D236</f>
        <v>8103</v>
      </c>
      <c r="E285" s="32" t="str">
        <f>Point_src_summary!N236</f>
        <v>20200253</v>
      </c>
      <c r="F285" s="31" t="str">
        <f>Point_src_summary!U236</f>
        <v>Point Source Compressor Engines</v>
      </c>
      <c r="G285" s="160">
        <f>Point_src_summary!V236</f>
        <v>0</v>
      </c>
      <c r="H285" s="161">
        <f>Point_src_summary!W236</f>
        <v>0</v>
      </c>
      <c r="I285" s="161">
        <f>Point_src_summary!X236</f>
        <v>0</v>
      </c>
      <c r="J285" s="161">
        <f>Point_src_summary!Y236</f>
        <v>2.1900000000000001E-3</v>
      </c>
      <c r="K285" s="162">
        <f>Point_src_summary!Z236</f>
        <v>3.4674999999999997E-2</v>
      </c>
    </row>
    <row r="286" spans="1:11" x14ac:dyDescent="0.2">
      <c r="A286" s="31" t="s">
        <v>127</v>
      </c>
      <c r="B286" s="31" t="str">
        <f>Point_src_summary!B237</f>
        <v>Non-tribal</v>
      </c>
      <c r="C286" s="31">
        <f>Point_src_summary!C237</f>
        <v>8</v>
      </c>
      <c r="D286" s="31" t="str">
        <f>Point_src_summary!D237</f>
        <v>8103</v>
      </c>
      <c r="E286" s="32" t="str">
        <f>Point_src_summary!N237</f>
        <v>20200253</v>
      </c>
      <c r="F286" s="31" t="str">
        <f>Point_src_summary!U237</f>
        <v>Point Source Compressor Engines</v>
      </c>
      <c r="G286" s="160">
        <f>Point_src_summary!V237</f>
        <v>15.842212999999999</v>
      </c>
      <c r="H286" s="161">
        <f>Point_src_summary!W237</f>
        <v>0.50540700000000005</v>
      </c>
      <c r="I286" s="161">
        <f>Point_src_summary!X237</f>
        <v>1.9848710000000001</v>
      </c>
      <c r="J286" s="161">
        <f>Point_src_summary!Y237</f>
        <v>0</v>
      </c>
      <c r="K286" s="162">
        <f>Point_src_summary!Z237</f>
        <v>0</v>
      </c>
    </row>
    <row r="287" spans="1:11" x14ac:dyDescent="0.2">
      <c r="A287" s="31" t="s">
        <v>127</v>
      </c>
      <c r="B287" s="31" t="str">
        <f>Point_src_summary!B238</f>
        <v>Non-tribal</v>
      </c>
      <c r="C287" s="31">
        <f>Point_src_summary!C238</f>
        <v>8</v>
      </c>
      <c r="D287" s="31" t="str">
        <f>Point_src_summary!D238</f>
        <v>8103</v>
      </c>
      <c r="E287" s="32" t="str">
        <f>Point_src_summary!N238</f>
        <v>20200253</v>
      </c>
      <c r="F287" s="31" t="str">
        <f>Point_src_summary!U238</f>
        <v>Point Source Compressor Engines</v>
      </c>
      <c r="G287" s="160">
        <f>Point_src_summary!V238</f>
        <v>0</v>
      </c>
      <c r="H287" s="161">
        <f>Point_src_summary!W238</f>
        <v>0</v>
      </c>
      <c r="I287" s="161">
        <f>Point_src_summary!X238</f>
        <v>0</v>
      </c>
      <c r="J287" s="161">
        <f>Point_src_summary!Y238</f>
        <v>1.9889999999999999E-3</v>
      </c>
      <c r="K287" s="162">
        <f>Point_src_summary!Z238</f>
        <v>3.3149999999999999E-2</v>
      </c>
    </row>
    <row r="288" spans="1:11" x14ac:dyDescent="0.2">
      <c r="A288" s="31" t="s">
        <v>127</v>
      </c>
      <c r="B288" s="31" t="str">
        <f>Point_src_summary!B239</f>
        <v>Non-tribal</v>
      </c>
      <c r="C288" s="31">
        <f>Point_src_summary!C239</f>
        <v>8</v>
      </c>
      <c r="D288" s="31" t="str">
        <f>Point_src_summary!D239</f>
        <v>8103</v>
      </c>
      <c r="E288" s="32" t="str">
        <f>Point_src_summary!N239</f>
        <v>20200253</v>
      </c>
      <c r="F288" s="31" t="str">
        <f>Point_src_summary!U239</f>
        <v>Point Source Compressor Engines</v>
      </c>
      <c r="G288" s="160">
        <f>Point_src_summary!V239</f>
        <v>10.025</v>
      </c>
      <c r="H288" s="161">
        <f>Point_src_summary!W239</f>
        <v>0.39700000000000002</v>
      </c>
      <c r="I288" s="161">
        <f>Point_src_summary!X239</f>
        <v>1.2210000000000001</v>
      </c>
      <c r="J288" s="161">
        <f>Point_src_summary!Y239</f>
        <v>0</v>
      </c>
      <c r="K288" s="162">
        <f>Point_src_summary!Z239</f>
        <v>0</v>
      </c>
    </row>
    <row r="289" spans="1:11" x14ac:dyDescent="0.2">
      <c r="A289" s="31" t="s">
        <v>127</v>
      </c>
      <c r="B289" s="31" t="str">
        <f>Point_src_summary!B240</f>
        <v>Non-tribal</v>
      </c>
      <c r="C289" s="31">
        <f>Point_src_summary!C240</f>
        <v>8</v>
      </c>
      <c r="D289" s="31" t="str">
        <f>Point_src_summary!D240</f>
        <v>8103</v>
      </c>
      <c r="E289" s="32" t="str">
        <f>Point_src_summary!N240</f>
        <v>20200202</v>
      </c>
      <c r="F289" s="31" t="str">
        <f>Point_src_summary!U240</f>
        <v>Point Source Compressor Engines</v>
      </c>
      <c r="G289" s="160">
        <f>Point_src_summary!V240</f>
        <v>0</v>
      </c>
      <c r="H289" s="161">
        <f>Point_src_summary!W240</f>
        <v>0</v>
      </c>
      <c r="I289" s="161">
        <f>Point_src_summary!X240</f>
        <v>0</v>
      </c>
      <c r="J289" s="161">
        <f>Point_src_summary!Y240</f>
        <v>8.94E-3</v>
      </c>
      <c r="K289" s="162">
        <f>Point_src_summary!Z240</f>
        <v>0.14899999999999999</v>
      </c>
    </row>
    <row r="290" spans="1:11" x14ac:dyDescent="0.2">
      <c r="A290" s="31" t="s">
        <v>127</v>
      </c>
      <c r="B290" s="31" t="str">
        <f>Point_src_summary!B241</f>
        <v>Non-tribal</v>
      </c>
      <c r="C290" s="31">
        <f>Point_src_summary!C241</f>
        <v>8</v>
      </c>
      <c r="D290" s="31" t="str">
        <f>Point_src_summary!D241</f>
        <v>8103</v>
      </c>
      <c r="E290" s="32" t="str">
        <f>Point_src_summary!N241</f>
        <v>20200253</v>
      </c>
      <c r="F290" s="31" t="str">
        <f>Point_src_summary!U241</f>
        <v>Point Source Compressor Engines</v>
      </c>
      <c r="G290" s="160">
        <f>Point_src_summary!V241</f>
        <v>0</v>
      </c>
      <c r="H290" s="161">
        <f>Point_src_summary!W241</f>
        <v>0</v>
      </c>
      <c r="I290" s="161">
        <f>Point_src_summary!X241</f>
        <v>0</v>
      </c>
      <c r="J290" s="161">
        <f>Point_src_summary!Y241</f>
        <v>0</v>
      </c>
      <c r="K290" s="162">
        <f>Point_src_summary!Z241</f>
        <v>0</v>
      </c>
    </row>
    <row r="291" spans="1:11" x14ac:dyDescent="0.2">
      <c r="A291" s="31" t="s">
        <v>127</v>
      </c>
      <c r="B291" s="31" t="str">
        <f>Point_src_summary!B242</f>
        <v>Non-tribal</v>
      </c>
      <c r="C291" s="31">
        <f>Point_src_summary!C242</f>
        <v>8</v>
      </c>
      <c r="D291" s="31" t="str">
        <f>Point_src_summary!D242</f>
        <v>8103</v>
      </c>
      <c r="E291" s="32" t="str">
        <f>Point_src_summary!N242</f>
        <v>20200253</v>
      </c>
      <c r="F291" s="31" t="str">
        <f>Point_src_summary!U242</f>
        <v>Point Source Compressor Engines</v>
      </c>
      <c r="G291" s="160">
        <f>Point_src_summary!V242</f>
        <v>0</v>
      </c>
      <c r="H291" s="161">
        <f>Point_src_summary!W242</f>
        <v>0</v>
      </c>
      <c r="I291" s="161">
        <f>Point_src_summary!X242</f>
        <v>0</v>
      </c>
      <c r="J291" s="161">
        <f>Point_src_summary!Y242</f>
        <v>0</v>
      </c>
      <c r="K291" s="162">
        <f>Point_src_summary!Z242</f>
        <v>0</v>
      </c>
    </row>
    <row r="292" spans="1:11" x14ac:dyDescent="0.2">
      <c r="A292" s="31" t="s">
        <v>127</v>
      </c>
      <c r="B292" s="31" t="str">
        <f>Point_src_summary!B243</f>
        <v>Non-tribal</v>
      </c>
      <c r="C292" s="31">
        <f>Point_src_summary!C243</f>
        <v>8</v>
      </c>
      <c r="D292" s="31" t="str">
        <f>Point_src_summary!D243</f>
        <v>8103</v>
      </c>
      <c r="E292" s="32" t="str">
        <f>Point_src_summary!N243</f>
        <v>20200253</v>
      </c>
      <c r="F292" s="31" t="str">
        <f>Point_src_summary!U243</f>
        <v>Point Source Compressor Engines</v>
      </c>
      <c r="G292" s="160">
        <f>Point_src_summary!V243</f>
        <v>0</v>
      </c>
      <c r="H292" s="161">
        <f>Point_src_summary!W243</f>
        <v>0</v>
      </c>
      <c r="I292" s="161">
        <f>Point_src_summary!X243</f>
        <v>0</v>
      </c>
      <c r="J292" s="161">
        <f>Point_src_summary!Y243</f>
        <v>0</v>
      </c>
      <c r="K292" s="162">
        <f>Point_src_summary!Z243</f>
        <v>0</v>
      </c>
    </row>
    <row r="293" spans="1:11" x14ac:dyDescent="0.2">
      <c r="A293" s="31" t="s">
        <v>127</v>
      </c>
      <c r="B293" s="31" t="str">
        <f>Point_src_summary!B244</f>
        <v>Non-tribal</v>
      </c>
      <c r="C293" s="31">
        <f>Point_src_summary!C244</f>
        <v>8</v>
      </c>
      <c r="D293" s="31" t="str">
        <f>Point_src_summary!D244</f>
        <v>8103</v>
      </c>
      <c r="E293" s="32" t="str">
        <f>Point_src_summary!N244</f>
        <v>20200254</v>
      </c>
      <c r="F293" s="31" t="str">
        <f>Point_src_summary!U244</f>
        <v>Point Source Compressor Engines</v>
      </c>
      <c r="G293" s="160">
        <f>Point_src_summary!V244</f>
        <v>0</v>
      </c>
      <c r="H293" s="161">
        <f>Point_src_summary!W244</f>
        <v>0</v>
      </c>
      <c r="I293" s="161">
        <f>Point_src_summary!X244</f>
        <v>0</v>
      </c>
      <c r="J293" s="161">
        <f>Point_src_summary!Y244</f>
        <v>0</v>
      </c>
      <c r="K293" s="162">
        <f>Point_src_summary!Z244</f>
        <v>0</v>
      </c>
    </row>
    <row r="294" spans="1:11" x14ac:dyDescent="0.2">
      <c r="A294" s="31" t="s">
        <v>127</v>
      </c>
      <c r="B294" s="31" t="str">
        <f>Point_src_summary!B245</f>
        <v>Non-tribal</v>
      </c>
      <c r="C294" s="31">
        <f>Point_src_summary!C245</f>
        <v>8</v>
      </c>
      <c r="D294" s="31" t="str">
        <f>Point_src_summary!D245</f>
        <v>8103</v>
      </c>
      <c r="E294" s="32" t="str">
        <f>Point_src_summary!N245</f>
        <v>20200254</v>
      </c>
      <c r="F294" s="31" t="str">
        <f>Point_src_summary!U245</f>
        <v>Point Source Compressor Engines</v>
      </c>
      <c r="G294" s="160">
        <f>Point_src_summary!V245</f>
        <v>0</v>
      </c>
      <c r="H294" s="161">
        <f>Point_src_summary!W245</f>
        <v>0</v>
      </c>
      <c r="I294" s="161">
        <f>Point_src_summary!X245</f>
        <v>0</v>
      </c>
      <c r="J294" s="161">
        <f>Point_src_summary!Y245</f>
        <v>2.6880000000000001E-2</v>
      </c>
      <c r="K294" s="162">
        <f>Point_src_summary!Z245</f>
        <v>0.44800000000000001</v>
      </c>
    </row>
    <row r="295" spans="1:11" x14ac:dyDescent="0.2">
      <c r="A295" s="31" t="s">
        <v>127</v>
      </c>
      <c r="B295" s="31" t="str">
        <f>Point_src_summary!B246</f>
        <v>Non-tribal</v>
      </c>
      <c r="C295" s="31">
        <f>Point_src_summary!C246</f>
        <v>8</v>
      </c>
      <c r="D295" s="31" t="str">
        <f>Point_src_summary!D246</f>
        <v>8103</v>
      </c>
      <c r="E295" s="32" t="str">
        <f>Point_src_summary!N246</f>
        <v>20200254</v>
      </c>
      <c r="F295" s="31" t="str">
        <f>Point_src_summary!U246</f>
        <v>Point Source Compressor Engines</v>
      </c>
      <c r="G295" s="160">
        <f>Point_src_summary!V246</f>
        <v>0</v>
      </c>
      <c r="H295" s="161">
        <f>Point_src_summary!W246</f>
        <v>0</v>
      </c>
      <c r="I295" s="161">
        <f>Point_src_summary!X246</f>
        <v>0</v>
      </c>
      <c r="J295" s="161">
        <f>Point_src_summary!Y246</f>
        <v>2.6880000000000001E-2</v>
      </c>
      <c r="K295" s="162">
        <f>Point_src_summary!Z246</f>
        <v>0.44800000000000001</v>
      </c>
    </row>
    <row r="296" spans="1:11" x14ac:dyDescent="0.2">
      <c r="A296" s="31" t="s">
        <v>127</v>
      </c>
      <c r="B296" s="31" t="str">
        <f>Point_src_summary!B247</f>
        <v>Non-tribal</v>
      </c>
      <c r="C296" s="31">
        <f>Point_src_summary!C247</f>
        <v>8</v>
      </c>
      <c r="D296" s="31" t="str">
        <f>Point_src_summary!D247</f>
        <v>8103</v>
      </c>
      <c r="E296" s="32" t="str">
        <f>Point_src_summary!N247</f>
        <v>20200254</v>
      </c>
      <c r="F296" s="31" t="str">
        <f>Point_src_summary!U247</f>
        <v>Point Source Compressor Engines</v>
      </c>
      <c r="G296" s="160">
        <f>Point_src_summary!V247</f>
        <v>0</v>
      </c>
      <c r="H296" s="161">
        <f>Point_src_summary!W247</f>
        <v>0</v>
      </c>
      <c r="I296" s="161">
        <f>Point_src_summary!X247</f>
        <v>0</v>
      </c>
      <c r="J296" s="161">
        <f>Point_src_summary!Y247</f>
        <v>0</v>
      </c>
      <c r="K296" s="162">
        <f>Point_src_summary!Z247</f>
        <v>0</v>
      </c>
    </row>
    <row r="297" spans="1:11" x14ac:dyDescent="0.2">
      <c r="A297" s="31" t="s">
        <v>127</v>
      </c>
      <c r="B297" s="31" t="str">
        <f>Point_src_summary!B248</f>
        <v>Non-tribal</v>
      </c>
      <c r="C297" s="31">
        <f>Point_src_summary!C248</f>
        <v>8</v>
      </c>
      <c r="D297" s="31" t="str">
        <f>Point_src_summary!D248</f>
        <v>8103</v>
      </c>
      <c r="E297" s="32" t="str">
        <f>Point_src_summary!N248</f>
        <v>20200254</v>
      </c>
      <c r="F297" s="31" t="str">
        <f>Point_src_summary!U248</f>
        <v>Point Source Compressor Engines</v>
      </c>
      <c r="G297" s="160">
        <f>Point_src_summary!V248</f>
        <v>0</v>
      </c>
      <c r="H297" s="161">
        <f>Point_src_summary!W248</f>
        <v>0</v>
      </c>
      <c r="I297" s="161">
        <f>Point_src_summary!X248</f>
        <v>0</v>
      </c>
      <c r="J297" s="161">
        <f>Point_src_summary!Y248</f>
        <v>6.5009999999999998E-2</v>
      </c>
      <c r="K297" s="162">
        <f>Point_src_summary!Z248</f>
        <v>1.0834999999999999</v>
      </c>
    </row>
    <row r="298" spans="1:11" x14ac:dyDescent="0.2">
      <c r="A298" s="31" t="s">
        <v>127</v>
      </c>
      <c r="B298" s="31" t="str">
        <f>Point_src_summary!B249</f>
        <v>Non-tribal</v>
      </c>
      <c r="C298" s="31">
        <f>Point_src_summary!C249</f>
        <v>8</v>
      </c>
      <c r="D298" s="31" t="str">
        <f>Point_src_summary!D249</f>
        <v>8103</v>
      </c>
      <c r="E298" s="32" t="str">
        <f>Point_src_summary!N249</f>
        <v>20200254</v>
      </c>
      <c r="F298" s="31" t="str">
        <f>Point_src_summary!U249</f>
        <v>Point Source Compressor Engines</v>
      </c>
      <c r="G298" s="160">
        <f>Point_src_summary!V249</f>
        <v>0</v>
      </c>
      <c r="H298" s="161">
        <f>Point_src_summary!W249</f>
        <v>0</v>
      </c>
      <c r="I298" s="161">
        <f>Point_src_summary!X249</f>
        <v>0</v>
      </c>
      <c r="J298" s="161">
        <f>Point_src_summary!Y249</f>
        <v>2.6880000000000001E-2</v>
      </c>
      <c r="K298" s="162">
        <f>Point_src_summary!Z249</f>
        <v>0.44800000000000001</v>
      </c>
    </row>
    <row r="299" spans="1:11" x14ac:dyDescent="0.2">
      <c r="A299" s="31" t="s">
        <v>127</v>
      </c>
      <c r="B299" s="31" t="str">
        <f>Point_src_summary!B250</f>
        <v>Non-tribal</v>
      </c>
      <c r="C299" s="31">
        <f>Point_src_summary!C250</f>
        <v>8</v>
      </c>
      <c r="D299" s="31" t="str">
        <f>Point_src_summary!D250</f>
        <v>8103</v>
      </c>
      <c r="E299" s="32" t="str">
        <f>Point_src_summary!N250</f>
        <v>20200254</v>
      </c>
      <c r="F299" s="31" t="str">
        <f>Point_src_summary!U250</f>
        <v>Point Source Compressor Engines</v>
      </c>
      <c r="G299" s="160">
        <f>Point_src_summary!V250</f>
        <v>0</v>
      </c>
      <c r="H299" s="161">
        <f>Point_src_summary!W250</f>
        <v>0</v>
      </c>
      <c r="I299" s="161">
        <f>Point_src_summary!X250</f>
        <v>0</v>
      </c>
      <c r="J299" s="161">
        <f>Point_src_summary!Y250</f>
        <v>0</v>
      </c>
      <c r="K299" s="162">
        <f>Point_src_summary!Z250</f>
        <v>0</v>
      </c>
    </row>
    <row r="300" spans="1:11" x14ac:dyDescent="0.2">
      <c r="A300" s="31" t="s">
        <v>127</v>
      </c>
      <c r="B300" s="31" t="str">
        <f>Point_src_summary!B251</f>
        <v>Non-tribal</v>
      </c>
      <c r="C300" s="31">
        <f>Point_src_summary!C251</f>
        <v>8</v>
      </c>
      <c r="D300" s="31" t="str">
        <f>Point_src_summary!D251</f>
        <v>8103</v>
      </c>
      <c r="E300" s="32" t="str">
        <f>Point_src_summary!N251</f>
        <v>20200254</v>
      </c>
      <c r="F300" s="31" t="str">
        <f>Point_src_summary!U251</f>
        <v>Point Source Compressor Engines</v>
      </c>
      <c r="G300" s="160">
        <f>Point_src_summary!V251</f>
        <v>0</v>
      </c>
      <c r="H300" s="161">
        <f>Point_src_summary!W251</f>
        <v>0</v>
      </c>
      <c r="I300" s="161">
        <f>Point_src_summary!X251</f>
        <v>0</v>
      </c>
      <c r="J300" s="161">
        <f>Point_src_summary!Y251</f>
        <v>2.6880000000000001E-2</v>
      </c>
      <c r="K300" s="162">
        <f>Point_src_summary!Z251</f>
        <v>0.44800000000000001</v>
      </c>
    </row>
    <row r="301" spans="1:11" x14ac:dyDescent="0.2">
      <c r="A301" s="31" t="s">
        <v>127</v>
      </c>
      <c r="B301" s="31" t="str">
        <f>Point_src_summary!B252</f>
        <v>Non-tribal</v>
      </c>
      <c r="C301" s="31">
        <f>Point_src_summary!C252</f>
        <v>8</v>
      </c>
      <c r="D301" s="31" t="str">
        <f>Point_src_summary!D252</f>
        <v>8103</v>
      </c>
      <c r="E301" s="32" t="str">
        <f>Point_src_summary!N252</f>
        <v>31000227</v>
      </c>
      <c r="F301" s="31" t="str">
        <f>Point_src_summary!U252</f>
        <v>Dehydrators</v>
      </c>
      <c r="G301" s="160">
        <f>Point_src_summary!V252</f>
        <v>0</v>
      </c>
      <c r="H301" s="161">
        <f>Point_src_summary!W252</f>
        <v>38.29</v>
      </c>
      <c r="I301" s="161">
        <f>Point_src_summary!X252</f>
        <v>0</v>
      </c>
      <c r="J301" s="161">
        <f>Point_src_summary!Y252</f>
        <v>0</v>
      </c>
      <c r="K301" s="162">
        <f>Point_src_summary!Z252</f>
        <v>0</v>
      </c>
    </row>
    <row r="302" spans="1:11" x14ac:dyDescent="0.2">
      <c r="A302" s="31" t="s">
        <v>127</v>
      </c>
      <c r="B302" s="31" t="str">
        <f>Point_src_summary!B253</f>
        <v>Non-tribal</v>
      </c>
      <c r="C302" s="31">
        <f>Point_src_summary!C253</f>
        <v>8</v>
      </c>
      <c r="D302" s="31" t="str">
        <f>Point_src_summary!D253</f>
        <v>8103</v>
      </c>
      <c r="E302" s="32" t="str">
        <f>Point_src_summary!N253</f>
        <v>31088801</v>
      </c>
      <c r="F302" s="31" t="str">
        <f>Point_src_summary!U253</f>
        <v>Point Source Fugitives</v>
      </c>
      <c r="G302" s="160">
        <f>Point_src_summary!V253</f>
        <v>0</v>
      </c>
      <c r="H302" s="161">
        <f>Point_src_summary!W253</f>
        <v>5.86</v>
      </c>
      <c r="I302" s="161">
        <f>Point_src_summary!X253</f>
        <v>0</v>
      </c>
      <c r="J302" s="161">
        <f>Point_src_summary!Y253</f>
        <v>0</v>
      </c>
      <c r="K302" s="162">
        <f>Point_src_summary!Z253</f>
        <v>0</v>
      </c>
    </row>
    <row r="303" spans="1:11" x14ac:dyDescent="0.2">
      <c r="A303" s="31" t="s">
        <v>127</v>
      </c>
      <c r="B303" s="31" t="str">
        <f>Point_src_summary!B254</f>
        <v>Non-tribal</v>
      </c>
      <c r="C303" s="31">
        <f>Point_src_summary!C254</f>
        <v>8</v>
      </c>
      <c r="D303" s="31" t="str">
        <f>Point_src_summary!D254</f>
        <v>8103</v>
      </c>
      <c r="E303" s="32" t="str">
        <f>Point_src_summary!N254</f>
        <v>20200254</v>
      </c>
      <c r="F303" s="31" t="str">
        <f>Point_src_summary!U254</f>
        <v>Point Source Compressor Engines</v>
      </c>
      <c r="G303" s="160">
        <f>Point_src_summary!V254</f>
        <v>22</v>
      </c>
      <c r="H303" s="161">
        <f>Point_src_summary!W254</f>
        <v>3.23</v>
      </c>
      <c r="I303" s="161">
        <f>Point_src_summary!X254</f>
        <v>1.72</v>
      </c>
      <c r="J303" s="161">
        <f>Point_src_summary!Y254</f>
        <v>0</v>
      </c>
      <c r="K303" s="162">
        <f>Point_src_summary!Z254</f>
        <v>0</v>
      </c>
    </row>
    <row r="304" spans="1:11" x14ac:dyDescent="0.2">
      <c r="A304" s="31" t="s">
        <v>127</v>
      </c>
      <c r="B304" s="31" t="str">
        <f>Point_src_summary!B255</f>
        <v>Non-tribal</v>
      </c>
      <c r="C304" s="31">
        <f>Point_src_summary!C255</f>
        <v>8</v>
      </c>
      <c r="D304" s="31" t="str">
        <f>Point_src_summary!D255</f>
        <v>8103</v>
      </c>
      <c r="E304" s="32" t="str">
        <f>Point_src_summary!N255</f>
        <v>20200254</v>
      </c>
      <c r="F304" s="31" t="str">
        <f>Point_src_summary!U255</f>
        <v>Point Source Compressor Engines</v>
      </c>
      <c r="G304" s="160">
        <f>Point_src_summary!V255</f>
        <v>22</v>
      </c>
      <c r="H304" s="161">
        <f>Point_src_summary!W255</f>
        <v>3.23</v>
      </c>
      <c r="I304" s="161">
        <f>Point_src_summary!X255</f>
        <v>1.72</v>
      </c>
      <c r="J304" s="161">
        <f>Point_src_summary!Y255</f>
        <v>0</v>
      </c>
      <c r="K304" s="162">
        <f>Point_src_summary!Z255</f>
        <v>0</v>
      </c>
    </row>
    <row r="305" spans="1:11" x14ac:dyDescent="0.2">
      <c r="A305" s="31" t="s">
        <v>127</v>
      </c>
      <c r="B305" s="31" t="str">
        <f>Point_src_summary!B256</f>
        <v>Non-tribal</v>
      </c>
      <c r="C305" s="31">
        <f>Point_src_summary!C256</f>
        <v>8</v>
      </c>
      <c r="D305" s="31" t="str">
        <f>Point_src_summary!D256</f>
        <v>8103</v>
      </c>
      <c r="E305" s="32" t="str">
        <f>Point_src_summary!N256</f>
        <v>20200254</v>
      </c>
      <c r="F305" s="31" t="str">
        <f>Point_src_summary!U256</f>
        <v>Point Source Compressor Engines</v>
      </c>
      <c r="G305" s="160">
        <f>Point_src_summary!V256</f>
        <v>68</v>
      </c>
      <c r="H305" s="161">
        <f>Point_src_summary!W256</f>
        <v>15.030000000000001</v>
      </c>
      <c r="I305" s="161">
        <f>Point_src_summary!X256</f>
        <v>9.44</v>
      </c>
      <c r="J305" s="161">
        <f>Point_src_summary!Y256</f>
        <v>0</v>
      </c>
      <c r="K305" s="162">
        <f>Point_src_summary!Z256</f>
        <v>0</v>
      </c>
    </row>
    <row r="306" spans="1:11" x14ac:dyDescent="0.2">
      <c r="A306" s="31" t="s">
        <v>127</v>
      </c>
      <c r="B306" s="31" t="str">
        <f>Point_src_summary!B257</f>
        <v>Non-tribal</v>
      </c>
      <c r="C306" s="31">
        <f>Point_src_summary!C257</f>
        <v>8</v>
      </c>
      <c r="D306" s="31" t="str">
        <f>Point_src_summary!D257</f>
        <v>8103</v>
      </c>
      <c r="E306" s="32" t="str">
        <f>Point_src_summary!N257</f>
        <v>20200254</v>
      </c>
      <c r="F306" s="31" t="str">
        <f>Point_src_summary!U257</f>
        <v>Point Source Compressor Engines</v>
      </c>
      <c r="G306" s="160">
        <f>Point_src_summary!V257</f>
        <v>24</v>
      </c>
      <c r="H306" s="161">
        <f>Point_src_summary!W257</f>
        <v>8.57</v>
      </c>
      <c r="I306" s="161">
        <f>Point_src_summary!X257</f>
        <v>6</v>
      </c>
      <c r="J306" s="161">
        <f>Point_src_summary!Y257</f>
        <v>0</v>
      </c>
      <c r="K306" s="162">
        <f>Point_src_summary!Z257</f>
        <v>0</v>
      </c>
    </row>
    <row r="307" spans="1:11" x14ac:dyDescent="0.2">
      <c r="A307" s="31" t="s">
        <v>127</v>
      </c>
      <c r="B307" s="31" t="str">
        <f>Point_src_summary!B258</f>
        <v>Non-tribal</v>
      </c>
      <c r="C307" s="31">
        <f>Point_src_summary!C258</f>
        <v>8</v>
      </c>
      <c r="D307" s="31" t="str">
        <f>Point_src_summary!D258</f>
        <v>8103</v>
      </c>
      <c r="E307" s="32" t="str">
        <f>Point_src_summary!N258</f>
        <v>40400315</v>
      </c>
      <c r="F307" s="31" t="str">
        <f>Point_src_summary!U258</f>
        <v>Condensate Tanks</v>
      </c>
      <c r="G307" s="160">
        <f>Point_src_summary!V258</f>
        <v>0</v>
      </c>
      <c r="H307" s="161">
        <f>Point_src_summary!W258</f>
        <v>3.73</v>
      </c>
      <c r="I307" s="161">
        <f>Point_src_summary!X258</f>
        <v>0</v>
      </c>
      <c r="J307" s="161">
        <f>Point_src_summary!Y258</f>
        <v>0</v>
      </c>
      <c r="K307" s="162">
        <f>Point_src_summary!Z258</f>
        <v>0</v>
      </c>
    </row>
    <row r="308" spans="1:11" x14ac:dyDescent="0.2">
      <c r="A308" s="31" t="s">
        <v>127</v>
      </c>
      <c r="B308" s="31" t="str">
        <f>Point_src_summary!B259</f>
        <v>Non-tribal</v>
      </c>
      <c r="C308" s="31">
        <f>Point_src_summary!C259</f>
        <v>8</v>
      </c>
      <c r="D308" s="31" t="str">
        <f>Point_src_summary!D259</f>
        <v>8103</v>
      </c>
      <c r="E308" s="32" t="str">
        <f>Point_src_summary!N259</f>
        <v>20200202</v>
      </c>
      <c r="F308" s="31" t="str">
        <f>Point_src_summary!U259</f>
        <v>Point Source Compressor Engines</v>
      </c>
      <c r="G308" s="160">
        <f>Point_src_summary!V259</f>
        <v>10.000012</v>
      </c>
      <c r="H308" s="161">
        <f>Point_src_summary!W259</f>
        <v>1.2600020000000001</v>
      </c>
      <c r="I308" s="161">
        <f>Point_src_summary!X259</f>
        <v>0.70001400000000003</v>
      </c>
      <c r="J308" s="161">
        <f>Point_src_summary!Y259</f>
        <v>0</v>
      </c>
      <c r="K308" s="162">
        <f>Point_src_summary!Z259</f>
        <v>0</v>
      </c>
    </row>
    <row r="309" spans="1:11" x14ac:dyDescent="0.2">
      <c r="A309" s="31" t="s">
        <v>127</v>
      </c>
      <c r="B309" s="31" t="str">
        <f>Point_src_summary!B260</f>
        <v>Non-tribal</v>
      </c>
      <c r="C309" s="31">
        <f>Point_src_summary!C260</f>
        <v>8</v>
      </c>
      <c r="D309" s="31" t="str">
        <f>Point_src_summary!D260</f>
        <v>8103</v>
      </c>
      <c r="E309" s="32" t="str">
        <f>Point_src_summary!N260</f>
        <v>20200254</v>
      </c>
      <c r="F309" s="31" t="str">
        <f>Point_src_summary!U260</f>
        <v>Point Source Compressor Engines</v>
      </c>
      <c r="G309" s="160">
        <f>Point_src_summary!V260</f>
        <v>24</v>
      </c>
      <c r="H309" s="161">
        <f>Point_src_summary!W260</f>
        <v>8.57</v>
      </c>
      <c r="I309" s="161">
        <f>Point_src_summary!X260</f>
        <v>6</v>
      </c>
      <c r="J309" s="161">
        <f>Point_src_summary!Y260</f>
        <v>0</v>
      </c>
      <c r="K309" s="162">
        <f>Point_src_summary!Z260</f>
        <v>0</v>
      </c>
    </row>
    <row r="310" spans="1:11" x14ac:dyDescent="0.2">
      <c r="A310" s="31" t="s">
        <v>127</v>
      </c>
      <c r="B310" s="31" t="str">
        <f>Point_src_summary!B261</f>
        <v>Non-tribal</v>
      </c>
      <c r="C310" s="31">
        <f>Point_src_summary!C261</f>
        <v>8</v>
      </c>
      <c r="D310" s="31" t="str">
        <f>Point_src_summary!D261</f>
        <v>8103</v>
      </c>
      <c r="E310" s="32" t="str">
        <f>Point_src_summary!N261</f>
        <v>20200253</v>
      </c>
      <c r="F310" s="31" t="str">
        <f>Point_src_summary!U261</f>
        <v>Point Source Compressor Engines</v>
      </c>
      <c r="G310" s="160">
        <f>Point_src_summary!V261</f>
        <v>0</v>
      </c>
      <c r="H310" s="161">
        <f>Point_src_summary!W261</f>
        <v>0</v>
      </c>
      <c r="I310" s="161">
        <f>Point_src_summary!X261</f>
        <v>0</v>
      </c>
      <c r="J310" s="161">
        <f>Point_src_summary!Y261</f>
        <v>0</v>
      </c>
      <c r="K310" s="162">
        <f>Point_src_summary!Z261</f>
        <v>0</v>
      </c>
    </row>
    <row r="311" spans="1:11" x14ac:dyDescent="0.2">
      <c r="A311" s="31" t="s">
        <v>127</v>
      </c>
      <c r="B311" s="31" t="str">
        <f>Point_src_summary!B262</f>
        <v>Non-tribal</v>
      </c>
      <c r="C311" s="31">
        <f>Point_src_summary!C262</f>
        <v>8</v>
      </c>
      <c r="D311" s="31" t="str">
        <f>Point_src_summary!D262</f>
        <v>8103</v>
      </c>
      <c r="E311" s="32" t="str">
        <f>Point_src_summary!N262</f>
        <v>20200253</v>
      </c>
      <c r="F311" s="31" t="str">
        <f>Point_src_summary!U262</f>
        <v>Point Source Compressor Engines</v>
      </c>
      <c r="G311" s="160">
        <f>Point_src_summary!V262</f>
        <v>2.1801249999999999</v>
      </c>
      <c r="H311" s="161">
        <f>Point_src_summary!W262</f>
        <v>9.4921000000000005E-2</v>
      </c>
      <c r="I311" s="161">
        <f>Point_src_summary!X262</f>
        <v>3.6590500000000001</v>
      </c>
      <c r="J311" s="161">
        <f>Point_src_summary!Y262</f>
        <v>0</v>
      </c>
      <c r="K311" s="162">
        <f>Point_src_summary!Z262</f>
        <v>0</v>
      </c>
    </row>
    <row r="312" spans="1:11" x14ac:dyDescent="0.2">
      <c r="A312" s="31" t="s">
        <v>127</v>
      </c>
      <c r="B312" s="31" t="str">
        <f>Point_src_summary!B263</f>
        <v>Non-tribal</v>
      </c>
      <c r="C312" s="31">
        <f>Point_src_summary!C263</f>
        <v>8</v>
      </c>
      <c r="D312" s="31" t="str">
        <f>Point_src_summary!D263</f>
        <v>8103</v>
      </c>
      <c r="E312" s="32" t="str">
        <f>Point_src_summary!N263</f>
        <v>20200202</v>
      </c>
      <c r="F312" s="31" t="str">
        <f>Point_src_summary!U263</f>
        <v>Point Source Compressor Engines</v>
      </c>
      <c r="G312" s="160">
        <f>Point_src_summary!V263</f>
        <v>0</v>
      </c>
      <c r="H312" s="161">
        <f>Point_src_summary!W263</f>
        <v>0</v>
      </c>
      <c r="I312" s="161">
        <f>Point_src_summary!X263</f>
        <v>0</v>
      </c>
      <c r="J312" s="161">
        <f>Point_src_summary!Y263</f>
        <v>0</v>
      </c>
      <c r="K312" s="162">
        <f>Point_src_summary!Z263</f>
        <v>0</v>
      </c>
    </row>
    <row r="313" spans="1:11" x14ac:dyDescent="0.2">
      <c r="A313" s="31" t="s">
        <v>127</v>
      </c>
      <c r="B313" s="31" t="str">
        <f>Point_src_summary!B264</f>
        <v>Non-tribal</v>
      </c>
      <c r="C313" s="31">
        <f>Point_src_summary!C264</f>
        <v>8</v>
      </c>
      <c r="D313" s="31" t="str">
        <f>Point_src_summary!D264</f>
        <v>8103</v>
      </c>
      <c r="E313" s="32" t="str">
        <f>Point_src_summary!N264</f>
        <v>20200202</v>
      </c>
      <c r="F313" s="31" t="str">
        <f>Point_src_summary!U264</f>
        <v>Point Source Compressor Engines</v>
      </c>
      <c r="G313" s="160">
        <f>Point_src_summary!V264</f>
        <v>0</v>
      </c>
      <c r="H313" s="161">
        <f>Point_src_summary!W264</f>
        <v>0</v>
      </c>
      <c r="I313" s="161">
        <f>Point_src_summary!X264</f>
        <v>0</v>
      </c>
      <c r="J313" s="161">
        <f>Point_src_summary!Y264</f>
        <v>0</v>
      </c>
      <c r="K313" s="162">
        <f>Point_src_summary!Z264</f>
        <v>0</v>
      </c>
    </row>
    <row r="314" spans="1:11" x14ac:dyDescent="0.2">
      <c r="A314" s="31" t="s">
        <v>127</v>
      </c>
      <c r="B314" s="31" t="str">
        <f>Point_src_summary!B265</f>
        <v>Non-tribal</v>
      </c>
      <c r="C314" s="31">
        <f>Point_src_summary!C265</f>
        <v>8</v>
      </c>
      <c r="D314" s="31" t="str">
        <f>Point_src_summary!D265</f>
        <v>8103</v>
      </c>
      <c r="E314" s="32" t="str">
        <f>Point_src_summary!N265</f>
        <v>10300603</v>
      </c>
      <c r="F314" s="31" t="str">
        <f>Point_src_summary!U265</f>
        <v>Point Source Heaters</v>
      </c>
      <c r="G314" s="160">
        <f>Point_src_summary!V265</f>
        <v>0</v>
      </c>
      <c r="H314" s="161">
        <f>Point_src_summary!W265</f>
        <v>0</v>
      </c>
      <c r="I314" s="161">
        <f>Point_src_summary!X265</f>
        <v>0</v>
      </c>
      <c r="J314" s="161">
        <f>Point_src_summary!Y265</f>
        <v>0</v>
      </c>
      <c r="K314" s="162">
        <f>Point_src_summary!Z265</f>
        <v>0</v>
      </c>
    </row>
    <row r="315" spans="1:11" x14ac:dyDescent="0.2">
      <c r="A315" s="31" t="s">
        <v>127</v>
      </c>
      <c r="B315" s="31" t="str">
        <f>Point_src_summary!B266</f>
        <v>Non-tribal</v>
      </c>
      <c r="C315" s="31">
        <f>Point_src_summary!C266</f>
        <v>8</v>
      </c>
      <c r="D315" s="31" t="str">
        <f>Point_src_summary!D266</f>
        <v>8103</v>
      </c>
      <c r="E315" s="32" t="str">
        <f>Point_src_summary!N266</f>
        <v>31000404</v>
      </c>
      <c r="F315" s="31" t="str">
        <f>Point_src_summary!U266</f>
        <v>Point Source Heaters</v>
      </c>
      <c r="G315" s="160">
        <f>Point_src_summary!V266</f>
        <v>0</v>
      </c>
      <c r="H315" s="161">
        <f>Point_src_summary!W266</f>
        <v>0</v>
      </c>
      <c r="I315" s="161">
        <f>Point_src_summary!X266</f>
        <v>0</v>
      </c>
      <c r="J315" s="161">
        <f>Point_src_summary!Y266</f>
        <v>0</v>
      </c>
      <c r="K315" s="162">
        <f>Point_src_summary!Z266</f>
        <v>0</v>
      </c>
    </row>
    <row r="316" spans="1:11" x14ac:dyDescent="0.2">
      <c r="A316" s="31" t="s">
        <v>127</v>
      </c>
      <c r="B316" s="31" t="str">
        <f>Point_src_summary!B267</f>
        <v>Non-tribal</v>
      </c>
      <c r="C316" s="31">
        <f>Point_src_summary!C267</f>
        <v>8</v>
      </c>
      <c r="D316" s="31" t="str">
        <f>Point_src_summary!D267</f>
        <v>8103</v>
      </c>
      <c r="E316" s="32" t="str">
        <f>Point_src_summary!N267</f>
        <v>10200306</v>
      </c>
      <c r="F316" s="31" t="str">
        <f>Point_src_summary!U267</f>
        <v>Point Source Heaters</v>
      </c>
      <c r="G316" s="160">
        <f>Point_src_summary!V267</f>
        <v>0</v>
      </c>
      <c r="H316" s="161">
        <f>Point_src_summary!W267</f>
        <v>0</v>
      </c>
      <c r="I316" s="161">
        <f>Point_src_summary!X267</f>
        <v>0</v>
      </c>
      <c r="J316" s="161">
        <f>Point_src_summary!Y267</f>
        <v>0</v>
      </c>
      <c r="K316" s="162">
        <f>Point_src_summary!Z267</f>
        <v>0.45</v>
      </c>
    </row>
    <row r="317" spans="1:11" x14ac:dyDescent="0.2">
      <c r="A317" s="31" t="s">
        <v>127</v>
      </c>
      <c r="B317" s="31" t="str">
        <f>Point_src_summary!B268</f>
        <v>Non-tribal</v>
      </c>
      <c r="C317" s="31">
        <f>Point_src_summary!C268</f>
        <v>8</v>
      </c>
      <c r="D317" s="31" t="str">
        <f>Point_src_summary!D268</f>
        <v>8103</v>
      </c>
      <c r="E317" s="32" t="str">
        <f>Point_src_summary!N268</f>
        <v>20200254</v>
      </c>
      <c r="F317" s="31" t="str">
        <f>Point_src_summary!U268</f>
        <v>Point Source Compressor Engines</v>
      </c>
      <c r="G317" s="160">
        <f>Point_src_summary!V268</f>
        <v>0</v>
      </c>
      <c r="H317" s="161">
        <f>Point_src_summary!W268</f>
        <v>0</v>
      </c>
      <c r="I317" s="161">
        <f>Point_src_summary!X268</f>
        <v>0</v>
      </c>
      <c r="J317" s="161">
        <f>Point_src_summary!Y268</f>
        <v>0</v>
      </c>
      <c r="K317" s="162">
        <f>Point_src_summary!Z268</f>
        <v>1.7</v>
      </c>
    </row>
    <row r="318" spans="1:11" x14ac:dyDescent="0.2">
      <c r="A318" s="31" t="s">
        <v>127</v>
      </c>
      <c r="B318" s="31" t="str">
        <f>Point_src_summary!B269</f>
        <v>Non-tribal</v>
      </c>
      <c r="C318" s="31">
        <f>Point_src_summary!C269</f>
        <v>8</v>
      </c>
      <c r="D318" s="31" t="str">
        <f>Point_src_summary!D269</f>
        <v>8103</v>
      </c>
      <c r="E318" s="32" t="str">
        <f>Point_src_summary!N269</f>
        <v>20200254</v>
      </c>
      <c r="F318" s="31" t="str">
        <f>Point_src_summary!U269</f>
        <v>Point Source Compressor Engines</v>
      </c>
      <c r="G318" s="160">
        <f>Point_src_summary!V269</f>
        <v>19.41696</v>
      </c>
      <c r="H318" s="161">
        <f>Point_src_summary!W269</f>
        <v>1.203851</v>
      </c>
      <c r="I318" s="161">
        <f>Point_src_summary!X269</f>
        <v>1.7216370000000001</v>
      </c>
      <c r="J318" s="161">
        <f>Point_src_summary!Y269</f>
        <v>0</v>
      </c>
      <c r="K318" s="162">
        <f>Point_src_summary!Z269</f>
        <v>0</v>
      </c>
    </row>
    <row r="319" spans="1:11" x14ac:dyDescent="0.2">
      <c r="A319" s="31" t="s">
        <v>127</v>
      </c>
      <c r="B319" s="31" t="str">
        <f>Point_src_summary!B270</f>
        <v>Non-tribal</v>
      </c>
      <c r="C319" s="31">
        <f>Point_src_summary!C270</f>
        <v>8</v>
      </c>
      <c r="D319" s="31" t="str">
        <f>Point_src_summary!D270</f>
        <v>8103</v>
      </c>
      <c r="E319" s="32" t="str">
        <f>Point_src_summary!N270</f>
        <v>31000304</v>
      </c>
      <c r="F319" s="31" t="str">
        <f>Point_src_summary!U270</f>
        <v>Dehydrators</v>
      </c>
      <c r="G319" s="160">
        <f>Point_src_summary!V270</f>
        <v>0</v>
      </c>
      <c r="H319" s="161">
        <f>Point_src_summary!W270</f>
        <v>0.77</v>
      </c>
      <c r="I319" s="161">
        <f>Point_src_summary!X270</f>
        <v>0.65</v>
      </c>
      <c r="J319" s="161">
        <f>Point_src_summary!Y270</f>
        <v>0</v>
      </c>
      <c r="K319" s="162">
        <f>Point_src_summary!Z270</f>
        <v>0</v>
      </c>
    </row>
    <row r="320" spans="1:11" x14ac:dyDescent="0.2">
      <c r="A320" s="31" t="s">
        <v>127</v>
      </c>
      <c r="B320" s="31" t="str">
        <f>Point_src_summary!B271</f>
        <v>Non-tribal</v>
      </c>
      <c r="C320" s="31">
        <f>Point_src_summary!C271</f>
        <v>8</v>
      </c>
      <c r="D320" s="31" t="str">
        <f>Point_src_summary!D271</f>
        <v>8103</v>
      </c>
      <c r="E320" s="32" t="str">
        <f>Point_src_summary!N271</f>
        <v>31000305</v>
      </c>
      <c r="F320" s="31" t="str">
        <f>Point_src_summary!U271</f>
        <v>Amine Units</v>
      </c>
      <c r="G320" s="160">
        <f>Point_src_summary!V271</f>
        <v>0</v>
      </c>
      <c r="H320" s="161">
        <f>Point_src_summary!W271</f>
        <v>44.798763000000001</v>
      </c>
      <c r="I320" s="161">
        <f>Point_src_summary!X271</f>
        <v>0</v>
      </c>
      <c r="J320" s="161">
        <f>Point_src_summary!Y271</f>
        <v>0</v>
      </c>
      <c r="K320" s="162">
        <f>Point_src_summary!Z271</f>
        <v>0</v>
      </c>
    </row>
    <row r="321" spans="1:11" x14ac:dyDescent="0.2">
      <c r="A321" s="31" t="s">
        <v>127</v>
      </c>
      <c r="B321" s="31" t="str">
        <f>Point_src_summary!B272</f>
        <v>Non-tribal</v>
      </c>
      <c r="C321" s="31">
        <f>Point_src_summary!C272</f>
        <v>8</v>
      </c>
      <c r="D321" s="31" t="str">
        <f>Point_src_summary!D272</f>
        <v>8103</v>
      </c>
      <c r="E321" s="32" t="str">
        <f>Point_src_summary!N272</f>
        <v>10200306</v>
      </c>
      <c r="F321" s="31" t="str">
        <f>Point_src_summary!U272</f>
        <v>Point Source Heaters</v>
      </c>
      <c r="G321" s="160">
        <f>Point_src_summary!V272</f>
        <v>5.87</v>
      </c>
      <c r="H321" s="161">
        <f>Point_src_summary!W272</f>
        <v>0.32</v>
      </c>
      <c r="I321" s="161">
        <f>Point_src_summary!X272</f>
        <v>4.93</v>
      </c>
      <c r="J321" s="161">
        <f>Point_src_summary!Y272</f>
        <v>0</v>
      </c>
      <c r="K321" s="162">
        <f>Point_src_summary!Z272</f>
        <v>0</v>
      </c>
    </row>
    <row r="322" spans="1:11" x14ac:dyDescent="0.2">
      <c r="A322" s="31" t="s">
        <v>127</v>
      </c>
      <c r="B322" s="31" t="str">
        <f>Point_src_summary!B273</f>
        <v>Non-tribal</v>
      </c>
      <c r="C322" s="31">
        <f>Point_src_summary!C273</f>
        <v>8</v>
      </c>
      <c r="D322" s="31" t="str">
        <f>Point_src_summary!D273</f>
        <v>8103</v>
      </c>
      <c r="E322" s="32" t="str">
        <f>Point_src_summary!N273</f>
        <v>31000220</v>
      </c>
      <c r="F322" s="31" t="str">
        <f>Point_src_summary!U273</f>
        <v>Point Source Fugitives</v>
      </c>
      <c r="G322" s="160">
        <f>Point_src_summary!V273</f>
        <v>0</v>
      </c>
      <c r="H322" s="161">
        <f>Point_src_summary!W273</f>
        <v>4.99</v>
      </c>
      <c r="I322" s="161">
        <f>Point_src_summary!X273</f>
        <v>0</v>
      </c>
      <c r="J322" s="161">
        <f>Point_src_summary!Y273</f>
        <v>0</v>
      </c>
      <c r="K322" s="162">
        <f>Point_src_summary!Z273</f>
        <v>0</v>
      </c>
    </row>
    <row r="323" spans="1:11" x14ac:dyDescent="0.2">
      <c r="A323" s="31" t="s">
        <v>127</v>
      </c>
      <c r="B323" s="31" t="str">
        <f>Point_src_summary!B274</f>
        <v>Non-tribal</v>
      </c>
      <c r="C323" s="31">
        <f>Point_src_summary!C274</f>
        <v>8</v>
      </c>
      <c r="D323" s="31" t="str">
        <f>Point_src_summary!D274</f>
        <v>8103</v>
      </c>
      <c r="E323" s="32" t="str">
        <f>Point_src_summary!N274</f>
        <v>20200253</v>
      </c>
      <c r="F323" s="31" t="str">
        <f>Point_src_summary!U274</f>
        <v>Point Source Compressor Engines</v>
      </c>
      <c r="G323" s="160">
        <f>Point_src_summary!V274</f>
        <v>0</v>
      </c>
      <c r="H323" s="161">
        <f>Point_src_summary!W274</f>
        <v>0</v>
      </c>
      <c r="I323" s="161">
        <f>Point_src_summary!X274</f>
        <v>0</v>
      </c>
      <c r="J323" s="161">
        <f>Point_src_summary!Y274</f>
        <v>0</v>
      </c>
      <c r="K323" s="162">
        <f>Point_src_summary!Z274</f>
        <v>0</v>
      </c>
    </row>
    <row r="324" spans="1:11" x14ac:dyDescent="0.2">
      <c r="A324" s="31" t="s">
        <v>127</v>
      </c>
      <c r="B324" s="31" t="str">
        <f>Point_src_summary!B275</f>
        <v>Non-tribal</v>
      </c>
      <c r="C324" s="31">
        <f>Point_src_summary!C275</f>
        <v>8</v>
      </c>
      <c r="D324" s="31" t="str">
        <f>Point_src_summary!D275</f>
        <v>8103</v>
      </c>
      <c r="E324" s="32" t="str">
        <f>Point_src_summary!N275</f>
        <v>20200253</v>
      </c>
      <c r="F324" s="31" t="str">
        <f>Point_src_summary!U275</f>
        <v>Point Source Compressor Engines</v>
      </c>
      <c r="G324" s="160">
        <f>Point_src_summary!V275</f>
        <v>0</v>
      </c>
      <c r="H324" s="161">
        <f>Point_src_summary!W275</f>
        <v>0</v>
      </c>
      <c r="I324" s="161">
        <f>Point_src_summary!X275</f>
        <v>0</v>
      </c>
      <c r="J324" s="161">
        <f>Point_src_summary!Y275</f>
        <v>0</v>
      </c>
      <c r="K324" s="162">
        <f>Point_src_summary!Z275</f>
        <v>0</v>
      </c>
    </row>
    <row r="325" spans="1:11" x14ac:dyDescent="0.2">
      <c r="A325" s="31" t="s">
        <v>127</v>
      </c>
      <c r="B325" s="31" t="str">
        <f>Point_src_summary!B276</f>
        <v>Non-tribal</v>
      </c>
      <c r="C325" s="31">
        <f>Point_src_summary!C276</f>
        <v>8</v>
      </c>
      <c r="D325" s="31" t="str">
        <f>Point_src_summary!D276</f>
        <v>8103</v>
      </c>
      <c r="E325" s="32" t="str">
        <f>Point_src_summary!N276</f>
        <v>20200254</v>
      </c>
      <c r="F325" s="31" t="str">
        <f>Point_src_summary!U276</f>
        <v>Point Source Compressor Engines</v>
      </c>
      <c r="G325" s="160">
        <f>Point_src_summary!V276</f>
        <v>0</v>
      </c>
      <c r="H325" s="161">
        <f>Point_src_summary!W276</f>
        <v>0</v>
      </c>
      <c r="I325" s="161">
        <f>Point_src_summary!X276</f>
        <v>0</v>
      </c>
      <c r="J325" s="161">
        <f>Point_src_summary!Y276</f>
        <v>0</v>
      </c>
      <c r="K325" s="162">
        <f>Point_src_summary!Z276</f>
        <v>0</v>
      </c>
    </row>
    <row r="326" spans="1:11" x14ac:dyDescent="0.2">
      <c r="A326" s="31" t="s">
        <v>127</v>
      </c>
      <c r="B326" s="31" t="str">
        <f>Point_src_summary!B277</f>
        <v>Non-tribal</v>
      </c>
      <c r="C326" s="31">
        <f>Point_src_summary!C277</f>
        <v>8</v>
      </c>
      <c r="D326" s="31" t="str">
        <f>Point_src_summary!D277</f>
        <v>8103</v>
      </c>
      <c r="E326" s="32" t="str">
        <f>Point_src_summary!N277</f>
        <v>20200254</v>
      </c>
      <c r="F326" s="31" t="str">
        <f>Point_src_summary!U277</f>
        <v>Point Source Compressor Engines</v>
      </c>
      <c r="G326" s="160">
        <f>Point_src_summary!V277</f>
        <v>0</v>
      </c>
      <c r="H326" s="161">
        <f>Point_src_summary!W277</f>
        <v>0</v>
      </c>
      <c r="I326" s="161">
        <f>Point_src_summary!X277</f>
        <v>0</v>
      </c>
      <c r="J326" s="161">
        <f>Point_src_summary!Y277</f>
        <v>0</v>
      </c>
      <c r="K326" s="162">
        <f>Point_src_summary!Z277</f>
        <v>0</v>
      </c>
    </row>
    <row r="327" spans="1:11" x14ac:dyDescent="0.2">
      <c r="A327" s="31" t="s">
        <v>127</v>
      </c>
      <c r="B327" s="31" t="str">
        <f>Point_src_summary!B278</f>
        <v>Non-tribal</v>
      </c>
      <c r="C327" s="31">
        <f>Point_src_summary!C278</f>
        <v>8</v>
      </c>
      <c r="D327" s="31" t="str">
        <f>Point_src_summary!D278</f>
        <v>8103</v>
      </c>
      <c r="E327" s="32" t="str">
        <f>Point_src_summary!N278</f>
        <v>20200254</v>
      </c>
      <c r="F327" s="31" t="str">
        <f>Point_src_summary!U278</f>
        <v>Point Source Compressor Engines</v>
      </c>
      <c r="G327" s="160">
        <f>Point_src_summary!V278</f>
        <v>0.01</v>
      </c>
      <c r="H327" s="161">
        <f>Point_src_summary!W278</f>
        <v>0</v>
      </c>
      <c r="I327" s="161">
        <f>Point_src_summary!X278</f>
        <v>0</v>
      </c>
      <c r="J327" s="161">
        <f>Point_src_summary!Y278</f>
        <v>0</v>
      </c>
      <c r="K327" s="162">
        <f>Point_src_summary!Z278</f>
        <v>0</v>
      </c>
    </row>
    <row r="328" spans="1:11" x14ac:dyDescent="0.2">
      <c r="A328" s="31" t="s">
        <v>127</v>
      </c>
      <c r="B328" s="31" t="str">
        <f>Point_src_summary!B279</f>
        <v>Non-tribal</v>
      </c>
      <c r="C328" s="31">
        <f>Point_src_summary!C279</f>
        <v>8</v>
      </c>
      <c r="D328" s="31" t="str">
        <f>Point_src_summary!D279</f>
        <v>8103</v>
      </c>
      <c r="E328" s="32" t="str">
        <f>Point_src_summary!N279</f>
        <v>20200254</v>
      </c>
      <c r="F328" s="31" t="str">
        <f>Point_src_summary!U279</f>
        <v>Point Source Compressor Engines</v>
      </c>
      <c r="G328" s="160">
        <f>Point_src_summary!V279</f>
        <v>0.17</v>
      </c>
      <c r="H328" s="161">
        <f>Point_src_summary!W279</f>
        <v>1.0800000000000001E-2</v>
      </c>
      <c r="I328" s="161">
        <f>Point_src_summary!X279</f>
        <v>1.7600000000000001E-2</v>
      </c>
      <c r="J328" s="161">
        <f>Point_src_summary!Y279</f>
        <v>0</v>
      </c>
      <c r="K328" s="162">
        <f>Point_src_summary!Z279</f>
        <v>0</v>
      </c>
    </row>
    <row r="329" spans="1:11" x14ac:dyDescent="0.2">
      <c r="A329" s="31" t="s">
        <v>127</v>
      </c>
      <c r="B329" s="31" t="str">
        <f>Point_src_summary!B280</f>
        <v>Non-tribal</v>
      </c>
      <c r="C329" s="31">
        <f>Point_src_summary!C280</f>
        <v>8</v>
      </c>
      <c r="D329" s="31" t="str">
        <f>Point_src_summary!D280</f>
        <v>8103</v>
      </c>
      <c r="E329" s="32" t="str">
        <f>Point_src_summary!N280</f>
        <v>20200253</v>
      </c>
      <c r="F329" s="31" t="str">
        <f>Point_src_summary!U280</f>
        <v>Point Source Compressor Engines</v>
      </c>
      <c r="G329" s="160">
        <f>Point_src_summary!V280</f>
        <v>0</v>
      </c>
      <c r="H329" s="161">
        <f>Point_src_summary!W280</f>
        <v>0</v>
      </c>
      <c r="I329" s="161">
        <f>Point_src_summary!X280</f>
        <v>0</v>
      </c>
      <c r="J329" s="161">
        <f>Point_src_summary!Y280</f>
        <v>2.529E-2</v>
      </c>
      <c r="K329" s="162">
        <f>Point_src_summary!Z280</f>
        <v>0.83860000000000001</v>
      </c>
    </row>
    <row r="330" spans="1:11" x14ac:dyDescent="0.2">
      <c r="A330" s="31" t="s">
        <v>127</v>
      </c>
      <c r="B330" s="31" t="str">
        <f>Point_src_summary!B281</f>
        <v>Non-tribal</v>
      </c>
      <c r="C330" s="31">
        <f>Point_src_summary!C281</f>
        <v>8</v>
      </c>
      <c r="D330" s="31" t="str">
        <f>Point_src_summary!D281</f>
        <v>8103</v>
      </c>
      <c r="E330" s="32" t="str">
        <f>Point_src_summary!N281</f>
        <v>20200253</v>
      </c>
      <c r="F330" s="31" t="str">
        <f>Point_src_summary!U281</f>
        <v>Point Source Compressor Engines</v>
      </c>
      <c r="G330" s="160">
        <f>Point_src_summary!V281</f>
        <v>0</v>
      </c>
      <c r="H330" s="161">
        <f>Point_src_summary!W281</f>
        <v>0</v>
      </c>
      <c r="I330" s="161">
        <f>Point_src_summary!X281</f>
        <v>0</v>
      </c>
      <c r="J330" s="161">
        <f>Point_src_summary!Y281</f>
        <v>2.4989999999999998E-2</v>
      </c>
      <c r="K330" s="162">
        <f>Point_src_summary!Z281</f>
        <v>0.41649999999999998</v>
      </c>
    </row>
    <row r="331" spans="1:11" x14ac:dyDescent="0.2">
      <c r="A331" s="31" t="s">
        <v>127</v>
      </c>
      <c r="B331" s="31" t="str">
        <f>Point_src_summary!B282</f>
        <v>Non-tribal</v>
      </c>
      <c r="C331" s="31">
        <f>Point_src_summary!C282</f>
        <v>8</v>
      </c>
      <c r="D331" s="31" t="str">
        <f>Point_src_summary!D282</f>
        <v>8103</v>
      </c>
      <c r="E331" s="32" t="str">
        <f>Point_src_summary!N282</f>
        <v>10200602</v>
      </c>
      <c r="F331" s="31" t="str">
        <f>Point_src_summary!U282</f>
        <v>Point Source Heaters</v>
      </c>
      <c r="G331" s="160">
        <f>Point_src_summary!V282</f>
        <v>0</v>
      </c>
      <c r="H331" s="161">
        <f>Point_src_summary!W282</f>
        <v>0</v>
      </c>
      <c r="I331" s="161">
        <f>Point_src_summary!X282</f>
        <v>0</v>
      </c>
      <c r="J331" s="161">
        <f>Point_src_summary!Y282</f>
        <v>4.9410000000000003E-2</v>
      </c>
      <c r="K331" s="162">
        <f>Point_src_summary!Z282</f>
        <v>0.61</v>
      </c>
    </row>
    <row r="332" spans="1:11" x14ac:dyDescent="0.2">
      <c r="A332" s="31" t="s">
        <v>127</v>
      </c>
      <c r="B332" s="31" t="str">
        <f>Point_src_summary!B283</f>
        <v>Non-tribal</v>
      </c>
      <c r="C332" s="31">
        <f>Point_src_summary!C283</f>
        <v>8</v>
      </c>
      <c r="D332" s="31" t="str">
        <f>Point_src_summary!D283</f>
        <v>8103</v>
      </c>
      <c r="E332" s="32" t="str">
        <f>Point_src_summary!N283</f>
        <v>20200253</v>
      </c>
      <c r="F332" s="31" t="str">
        <f>Point_src_summary!U283</f>
        <v>Point Source Compressor Engines</v>
      </c>
      <c r="G332" s="160">
        <f>Point_src_summary!V283</f>
        <v>0</v>
      </c>
      <c r="H332" s="161">
        <f>Point_src_summary!W283</f>
        <v>0</v>
      </c>
      <c r="I332" s="161">
        <f>Point_src_summary!X283</f>
        <v>0</v>
      </c>
      <c r="J332" s="161">
        <f>Point_src_summary!Y283</f>
        <v>2.4989999999999998E-2</v>
      </c>
      <c r="K332" s="162">
        <f>Point_src_summary!Z283</f>
        <v>0.41649999999999998</v>
      </c>
    </row>
    <row r="333" spans="1:11" x14ac:dyDescent="0.2">
      <c r="A333" s="31" t="s">
        <v>127</v>
      </c>
      <c r="B333" s="31" t="str">
        <f>Point_src_summary!B284</f>
        <v>Non-tribal</v>
      </c>
      <c r="C333" s="31">
        <f>Point_src_summary!C284</f>
        <v>8</v>
      </c>
      <c r="D333" s="31" t="str">
        <f>Point_src_summary!D284</f>
        <v>8103</v>
      </c>
      <c r="E333" s="32" t="str">
        <f>Point_src_summary!N284</f>
        <v>20200253</v>
      </c>
      <c r="F333" s="31" t="str">
        <f>Point_src_summary!U284</f>
        <v>Point Source Compressor Engines</v>
      </c>
      <c r="G333" s="160">
        <f>Point_src_summary!V284</f>
        <v>0</v>
      </c>
      <c r="H333" s="161">
        <f>Point_src_summary!W284</f>
        <v>0</v>
      </c>
      <c r="I333" s="161">
        <f>Point_src_summary!X284</f>
        <v>0</v>
      </c>
      <c r="J333" s="161">
        <f>Point_src_summary!Y284</f>
        <v>2.4479999999999998E-2</v>
      </c>
      <c r="K333" s="162">
        <f>Point_src_summary!Z284</f>
        <v>3.3999999999999998E-3</v>
      </c>
    </row>
    <row r="334" spans="1:11" x14ac:dyDescent="0.2">
      <c r="A334" s="31" t="s">
        <v>127</v>
      </c>
      <c r="B334" s="31" t="str">
        <f>Point_src_summary!B285</f>
        <v>Non-tribal</v>
      </c>
      <c r="C334" s="31">
        <f>Point_src_summary!C285</f>
        <v>8</v>
      </c>
      <c r="D334" s="31" t="str">
        <f>Point_src_summary!D285</f>
        <v>8103</v>
      </c>
      <c r="E334" s="32" t="str">
        <f>Point_src_summary!N285</f>
        <v>20200254</v>
      </c>
      <c r="F334" s="31" t="str">
        <f>Point_src_summary!U285</f>
        <v>Point Source Compressor Engines</v>
      </c>
      <c r="G334" s="160">
        <f>Point_src_summary!V285</f>
        <v>0</v>
      </c>
      <c r="H334" s="161">
        <f>Point_src_summary!W285</f>
        <v>0</v>
      </c>
      <c r="I334" s="161">
        <f>Point_src_summary!X285</f>
        <v>0</v>
      </c>
      <c r="J334" s="161">
        <f>Point_src_summary!Y285</f>
        <v>2.445E-2</v>
      </c>
      <c r="K334" s="162">
        <f>Point_src_summary!Z285</f>
        <v>0.40749999999999997</v>
      </c>
    </row>
    <row r="335" spans="1:11" x14ac:dyDescent="0.2">
      <c r="A335" s="31" t="s">
        <v>127</v>
      </c>
      <c r="B335" s="31" t="str">
        <f>Point_src_summary!B286</f>
        <v>Non-tribal</v>
      </c>
      <c r="C335" s="31">
        <f>Point_src_summary!C286</f>
        <v>8</v>
      </c>
      <c r="D335" s="31" t="str">
        <f>Point_src_summary!D286</f>
        <v>8103</v>
      </c>
      <c r="E335" s="32" t="str">
        <f>Point_src_summary!N286</f>
        <v>20200254</v>
      </c>
      <c r="F335" s="31" t="str">
        <f>Point_src_summary!U286</f>
        <v>Point Source Compressor Engines</v>
      </c>
      <c r="G335" s="160">
        <f>Point_src_summary!V286</f>
        <v>0</v>
      </c>
      <c r="H335" s="161">
        <f>Point_src_summary!W286</f>
        <v>0</v>
      </c>
      <c r="I335" s="161">
        <f>Point_src_summary!X286</f>
        <v>0</v>
      </c>
      <c r="J335" s="161">
        <f>Point_src_summary!Y286</f>
        <v>2.196E-2</v>
      </c>
      <c r="K335" s="162">
        <f>Point_src_summary!Z286</f>
        <v>0.36599999999999999</v>
      </c>
    </row>
    <row r="336" spans="1:11" x14ac:dyDescent="0.2">
      <c r="A336" s="31" t="s">
        <v>127</v>
      </c>
      <c r="B336" s="31" t="str">
        <f>Point_src_summary!B287</f>
        <v>Non-tribal</v>
      </c>
      <c r="C336" s="31">
        <f>Point_src_summary!C287</f>
        <v>8</v>
      </c>
      <c r="D336" s="31" t="str">
        <f>Point_src_summary!D287</f>
        <v>8103</v>
      </c>
      <c r="E336" s="32" t="str">
        <f>Point_src_summary!N287</f>
        <v>20200254</v>
      </c>
      <c r="F336" s="31" t="str">
        <f>Point_src_summary!U287</f>
        <v>Point Source Compressor Engines</v>
      </c>
      <c r="G336" s="160">
        <f>Point_src_summary!V287</f>
        <v>0</v>
      </c>
      <c r="H336" s="161">
        <f>Point_src_summary!W287</f>
        <v>0</v>
      </c>
      <c r="I336" s="161">
        <f>Point_src_summary!X287</f>
        <v>0</v>
      </c>
      <c r="J336" s="161">
        <f>Point_src_summary!Y287</f>
        <v>0</v>
      </c>
      <c r="K336" s="162">
        <f>Point_src_summary!Z287</f>
        <v>0.4</v>
      </c>
    </row>
    <row r="337" spans="1:11" x14ac:dyDescent="0.2">
      <c r="A337" s="31" t="s">
        <v>127</v>
      </c>
      <c r="B337" s="31" t="str">
        <f>Point_src_summary!B288</f>
        <v>Non-tribal</v>
      </c>
      <c r="C337" s="31">
        <f>Point_src_summary!C288</f>
        <v>8</v>
      </c>
      <c r="D337" s="31" t="str">
        <f>Point_src_summary!D288</f>
        <v>8103</v>
      </c>
      <c r="E337" s="32" t="str">
        <f>Point_src_summary!N288</f>
        <v>31000304</v>
      </c>
      <c r="F337" s="31" t="str">
        <f>Point_src_summary!U288</f>
        <v>Dehydrators</v>
      </c>
      <c r="G337" s="160">
        <f>Point_src_summary!V288</f>
        <v>0</v>
      </c>
      <c r="H337" s="161">
        <f>Point_src_summary!W288</f>
        <v>0.9</v>
      </c>
      <c r="I337" s="161">
        <f>Point_src_summary!X288</f>
        <v>0</v>
      </c>
      <c r="J337" s="161">
        <f>Point_src_summary!Y288</f>
        <v>0</v>
      </c>
      <c r="K337" s="162">
        <f>Point_src_summary!Z288</f>
        <v>0</v>
      </c>
    </row>
    <row r="338" spans="1:11" x14ac:dyDescent="0.2">
      <c r="A338" s="31" t="s">
        <v>127</v>
      </c>
      <c r="B338" s="31" t="str">
        <f>Point_src_summary!B289</f>
        <v>Non-tribal</v>
      </c>
      <c r="C338" s="31">
        <f>Point_src_summary!C289</f>
        <v>8</v>
      </c>
      <c r="D338" s="31" t="str">
        <f>Point_src_summary!D289</f>
        <v>8103</v>
      </c>
      <c r="E338" s="32" t="str">
        <f>Point_src_summary!N289</f>
        <v>10200602</v>
      </c>
      <c r="F338" s="31" t="str">
        <f>Point_src_summary!U289</f>
        <v>Point Source Heaters</v>
      </c>
      <c r="G338" s="160">
        <f>Point_src_summary!V289</f>
        <v>8.6999999999999993</v>
      </c>
      <c r="H338" s="161">
        <f>Point_src_summary!W289</f>
        <v>0.441</v>
      </c>
      <c r="I338" s="161">
        <f>Point_src_summary!X289</f>
        <v>6.74</v>
      </c>
      <c r="J338" s="161">
        <f>Point_src_summary!Y289</f>
        <v>0</v>
      </c>
      <c r="K338" s="162">
        <f>Point_src_summary!Z289</f>
        <v>0</v>
      </c>
    </row>
    <row r="339" spans="1:11" x14ac:dyDescent="0.2">
      <c r="A339" s="31" t="s">
        <v>127</v>
      </c>
      <c r="B339" s="31" t="str">
        <f>Point_src_summary!B290</f>
        <v>Non-tribal</v>
      </c>
      <c r="C339" s="31">
        <f>Point_src_summary!C290</f>
        <v>8</v>
      </c>
      <c r="D339" s="31" t="str">
        <f>Point_src_summary!D290</f>
        <v>8103</v>
      </c>
      <c r="E339" s="32" t="str">
        <f>Point_src_summary!N290</f>
        <v>31000305</v>
      </c>
      <c r="F339" s="31" t="str">
        <f>Point_src_summary!U290</f>
        <v>Amine Units</v>
      </c>
      <c r="G339" s="160">
        <f>Point_src_summary!V290</f>
        <v>0</v>
      </c>
      <c r="H339" s="161">
        <f>Point_src_summary!W290</f>
        <v>2</v>
      </c>
      <c r="I339" s="161">
        <f>Point_src_summary!X290</f>
        <v>0</v>
      </c>
      <c r="J339" s="161">
        <f>Point_src_summary!Y290</f>
        <v>0</v>
      </c>
      <c r="K339" s="162">
        <f>Point_src_summary!Z290</f>
        <v>0</v>
      </c>
    </row>
    <row r="340" spans="1:11" x14ac:dyDescent="0.2">
      <c r="A340" s="31" t="s">
        <v>127</v>
      </c>
      <c r="B340" s="31" t="str">
        <f>Point_src_summary!B291</f>
        <v>Non-tribal</v>
      </c>
      <c r="C340" s="31">
        <f>Point_src_summary!C291</f>
        <v>8</v>
      </c>
      <c r="D340" s="31" t="str">
        <f>Point_src_summary!D291</f>
        <v>8103</v>
      </c>
      <c r="E340" s="32" t="str">
        <f>Point_src_summary!N291</f>
        <v>31000302</v>
      </c>
      <c r="F340" s="31" t="str">
        <f>Point_src_summary!U291</f>
        <v>Dehydrators</v>
      </c>
      <c r="G340" s="160">
        <f>Point_src_summary!V291</f>
        <v>0</v>
      </c>
      <c r="H340" s="161">
        <f>Point_src_summary!W291</f>
        <v>1</v>
      </c>
      <c r="I340" s="161">
        <f>Point_src_summary!X291</f>
        <v>0</v>
      </c>
      <c r="J340" s="161">
        <f>Point_src_summary!Y291</f>
        <v>0</v>
      </c>
      <c r="K340" s="162">
        <f>Point_src_summary!Z291</f>
        <v>0</v>
      </c>
    </row>
    <row r="341" spans="1:11" x14ac:dyDescent="0.2">
      <c r="A341" s="31" t="s">
        <v>127</v>
      </c>
      <c r="B341" s="31" t="str">
        <f>Point_src_summary!B292</f>
        <v>Non-tribal</v>
      </c>
      <c r="C341" s="31">
        <f>Point_src_summary!C292</f>
        <v>8</v>
      </c>
      <c r="D341" s="31" t="str">
        <f>Point_src_summary!D292</f>
        <v>8103</v>
      </c>
      <c r="E341" s="32" t="str">
        <f>Point_src_summary!N292</f>
        <v>31000302</v>
      </c>
      <c r="F341" s="31" t="str">
        <f>Point_src_summary!U292</f>
        <v>Dehydrators</v>
      </c>
      <c r="G341" s="160">
        <f>Point_src_summary!V292</f>
        <v>0</v>
      </c>
      <c r="H341" s="161">
        <f>Point_src_summary!W292</f>
        <v>1.6</v>
      </c>
      <c r="I341" s="161">
        <f>Point_src_summary!X292</f>
        <v>0</v>
      </c>
      <c r="J341" s="161">
        <f>Point_src_summary!Y292</f>
        <v>0</v>
      </c>
      <c r="K341" s="162">
        <f>Point_src_summary!Z292</f>
        <v>0</v>
      </c>
    </row>
    <row r="342" spans="1:11" x14ac:dyDescent="0.2">
      <c r="A342" s="31" t="s">
        <v>127</v>
      </c>
      <c r="B342" s="31" t="str">
        <f>Point_src_summary!B293</f>
        <v>Non-tribal</v>
      </c>
      <c r="C342" s="31">
        <f>Point_src_summary!C293</f>
        <v>8</v>
      </c>
      <c r="D342" s="31" t="str">
        <f>Point_src_summary!D293</f>
        <v>8103</v>
      </c>
      <c r="E342" s="32" t="str">
        <f>Point_src_summary!N293</f>
        <v>31088801</v>
      </c>
      <c r="F342" s="31" t="str">
        <f>Point_src_summary!U293</f>
        <v>Point Source Fugitives</v>
      </c>
      <c r="G342" s="160">
        <f>Point_src_summary!V293</f>
        <v>0</v>
      </c>
      <c r="H342" s="161">
        <f>Point_src_summary!W293</f>
        <v>13.1</v>
      </c>
      <c r="I342" s="161">
        <f>Point_src_summary!X293</f>
        <v>0</v>
      </c>
      <c r="J342" s="161">
        <f>Point_src_summary!Y293</f>
        <v>0</v>
      </c>
      <c r="K342" s="162">
        <f>Point_src_summary!Z293</f>
        <v>0</v>
      </c>
    </row>
    <row r="343" spans="1:11" x14ac:dyDescent="0.2">
      <c r="A343" s="31" t="s">
        <v>127</v>
      </c>
      <c r="B343" s="31" t="str">
        <f>Point_src_summary!B294</f>
        <v>Non-tribal</v>
      </c>
      <c r="C343" s="31">
        <f>Point_src_summary!C294</f>
        <v>8</v>
      </c>
      <c r="D343" s="31" t="str">
        <f>Point_src_summary!D294</f>
        <v>8103</v>
      </c>
      <c r="E343" s="32" t="str">
        <f>Point_src_summary!N294</f>
        <v>20200254</v>
      </c>
      <c r="F343" s="31" t="str">
        <f>Point_src_summary!U294</f>
        <v>Point Source Compressor Engines</v>
      </c>
      <c r="G343" s="160">
        <f>Point_src_summary!V294</f>
        <v>19.567091999999999</v>
      </c>
      <c r="H343" s="161">
        <f>Point_src_summary!W294</f>
        <v>1.630592</v>
      </c>
      <c r="I343" s="161">
        <f>Point_src_summary!X294</f>
        <v>8.1529559999999996</v>
      </c>
      <c r="J343" s="161">
        <f>Point_src_summary!Y294</f>
        <v>0</v>
      </c>
      <c r="K343" s="162">
        <f>Point_src_summary!Z294</f>
        <v>0</v>
      </c>
    </row>
    <row r="344" spans="1:11" x14ac:dyDescent="0.2">
      <c r="A344" s="31" t="s">
        <v>127</v>
      </c>
      <c r="B344" s="31" t="str">
        <f>Point_src_summary!B295</f>
        <v>Non-tribal</v>
      </c>
      <c r="C344" s="31">
        <f>Point_src_summary!C295</f>
        <v>8</v>
      </c>
      <c r="D344" s="31" t="str">
        <f>Point_src_summary!D295</f>
        <v>8103</v>
      </c>
      <c r="E344" s="32" t="str">
        <f>Point_src_summary!N295</f>
        <v>20200254</v>
      </c>
      <c r="F344" s="31" t="str">
        <f>Point_src_summary!U295</f>
        <v>Point Source Compressor Engines</v>
      </c>
      <c r="G344" s="160">
        <f>Point_src_summary!V295</f>
        <v>19.5</v>
      </c>
      <c r="H344" s="161">
        <f>Point_src_summary!W295</f>
        <v>1.2</v>
      </c>
      <c r="I344" s="161">
        <f>Point_src_summary!X295</f>
        <v>1.6</v>
      </c>
      <c r="J344" s="161">
        <f>Point_src_summary!Y295</f>
        <v>0</v>
      </c>
      <c r="K344" s="162">
        <f>Point_src_summary!Z295</f>
        <v>0</v>
      </c>
    </row>
    <row r="345" spans="1:11" x14ac:dyDescent="0.2">
      <c r="A345" s="31" t="s">
        <v>127</v>
      </c>
      <c r="B345" s="31" t="str">
        <f>Point_src_summary!B296</f>
        <v>Non-tribal</v>
      </c>
      <c r="C345" s="31">
        <f>Point_src_summary!C296</f>
        <v>8</v>
      </c>
      <c r="D345" s="31" t="str">
        <f>Point_src_summary!D296</f>
        <v>8103</v>
      </c>
      <c r="E345" s="32" t="str">
        <f>Point_src_summary!N296</f>
        <v>20200254</v>
      </c>
      <c r="F345" s="31" t="str">
        <f>Point_src_summary!U296</f>
        <v>Point Source Compressor Engines</v>
      </c>
      <c r="G345" s="160">
        <f>Point_src_summary!V296</f>
        <v>15.9</v>
      </c>
      <c r="H345" s="161">
        <f>Point_src_summary!W296</f>
        <v>1.5</v>
      </c>
      <c r="I345" s="161">
        <f>Point_src_summary!X296</f>
        <v>29.6</v>
      </c>
      <c r="J345" s="161">
        <f>Point_src_summary!Y296</f>
        <v>0</v>
      </c>
      <c r="K345" s="162">
        <f>Point_src_summary!Z296</f>
        <v>0</v>
      </c>
    </row>
    <row r="346" spans="1:11" x14ac:dyDescent="0.2">
      <c r="A346" s="31" t="s">
        <v>127</v>
      </c>
      <c r="B346" s="31" t="str">
        <f>Point_src_summary!B297</f>
        <v>Non-tribal</v>
      </c>
      <c r="C346" s="31">
        <f>Point_src_summary!C297</f>
        <v>8</v>
      </c>
      <c r="D346" s="31" t="str">
        <f>Point_src_summary!D297</f>
        <v>8103</v>
      </c>
      <c r="E346" s="32" t="str">
        <f>Point_src_summary!N297</f>
        <v>20200254</v>
      </c>
      <c r="F346" s="31" t="str">
        <f>Point_src_summary!U297</f>
        <v>Point Source Compressor Engines</v>
      </c>
      <c r="G346" s="160">
        <f>Point_src_summary!V297</f>
        <v>12.7</v>
      </c>
      <c r="H346" s="161">
        <f>Point_src_summary!W297</f>
        <v>5.0999999999999996</v>
      </c>
      <c r="I346" s="161">
        <f>Point_src_summary!X297</f>
        <v>13.35</v>
      </c>
      <c r="J346" s="161">
        <f>Point_src_summary!Y297</f>
        <v>0</v>
      </c>
      <c r="K346" s="162">
        <f>Point_src_summary!Z297</f>
        <v>0</v>
      </c>
    </row>
    <row r="347" spans="1:11" x14ac:dyDescent="0.2">
      <c r="A347" s="31" t="s">
        <v>127</v>
      </c>
      <c r="B347" s="31" t="str">
        <f>Point_src_summary!B298</f>
        <v>Non-tribal</v>
      </c>
      <c r="C347" s="31">
        <f>Point_src_summary!C298</f>
        <v>8</v>
      </c>
      <c r="D347" s="31" t="str">
        <f>Point_src_summary!D298</f>
        <v>8103</v>
      </c>
      <c r="E347" s="32" t="str">
        <f>Point_src_summary!N298</f>
        <v>20200253</v>
      </c>
      <c r="F347" s="31" t="str">
        <f>Point_src_summary!U298</f>
        <v>Point Source Compressor Engines</v>
      </c>
      <c r="G347" s="160">
        <f>Point_src_summary!V298</f>
        <v>42.1</v>
      </c>
      <c r="H347" s="161">
        <f>Point_src_summary!W298</f>
        <v>6.8000000000000007</v>
      </c>
      <c r="I347" s="161">
        <f>Point_src_summary!X298</f>
        <v>21.8</v>
      </c>
      <c r="J347" s="161">
        <f>Point_src_summary!Y298</f>
        <v>0</v>
      </c>
      <c r="K347" s="162">
        <f>Point_src_summary!Z298</f>
        <v>0</v>
      </c>
    </row>
    <row r="348" spans="1:11" x14ac:dyDescent="0.2">
      <c r="A348" s="31" t="s">
        <v>127</v>
      </c>
      <c r="B348" s="31" t="str">
        <f>Point_src_summary!B299</f>
        <v>Non-tribal</v>
      </c>
      <c r="C348" s="31">
        <f>Point_src_summary!C299</f>
        <v>8</v>
      </c>
      <c r="D348" s="31" t="str">
        <f>Point_src_summary!D299</f>
        <v>8103</v>
      </c>
      <c r="E348" s="32" t="str">
        <f>Point_src_summary!N299</f>
        <v>20200253</v>
      </c>
      <c r="F348" s="31" t="str">
        <f>Point_src_summary!U299</f>
        <v>Point Source Compressor Engines</v>
      </c>
      <c r="G348" s="160">
        <f>Point_src_summary!V299</f>
        <v>29.7</v>
      </c>
      <c r="H348" s="161">
        <f>Point_src_summary!W299</f>
        <v>1.8</v>
      </c>
      <c r="I348" s="161">
        <f>Point_src_summary!X299</f>
        <v>29.8</v>
      </c>
      <c r="J348" s="161">
        <f>Point_src_summary!Y299</f>
        <v>0</v>
      </c>
      <c r="K348" s="162">
        <f>Point_src_summary!Z299</f>
        <v>0</v>
      </c>
    </row>
    <row r="349" spans="1:11" x14ac:dyDescent="0.2">
      <c r="A349" s="31" t="s">
        <v>127</v>
      </c>
      <c r="B349" s="31" t="str">
        <f>Point_src_summary!B300</f>
        <v>Non-tribal</v>
      </c>
      <c r="C349" s="31">
        <f>Point_src_summary!C300</f>
        <v>8</v>
      </c>
      <c r="D349" s="31" t="str">
        <f>Point_src_summary!D300</f>
        <v>8103</v>
      </c>
      <c r="E349" s="32" t="str">
        <f>Point_src_summary!N300</f>
        <v>20200253</v>
      </c>
      <c r="F349" s="31" t="str">
        <f>Point_src_summary!U300</f>
        <v>Point Source Compressor Engines</v>
      </c>
      <c r="G349" s="160">
        <f>Point_src_summary!V300</f>
        <v>19.41</v>
      </c>
      <c r="H349" s="161">
        <f>Point_src_summary!W300</f>
        <v>1.1599999999999999</v>
      </c>
      <c r="I349" s="161">
        <f>Point_src_summary!X300</f>
        <v>1.6</v>
      </c>
      <c r="J349" s="161">
        <f>Point_src_summary!Y300</f>
        <v>0</v>
      </c>
      <c r="K349" s="162">
        <f>Point_src_summary!Z300</f>
        <v>0</v>
      </c>
    </row>
    <row r="350" spans="1:11" x14ac:dyDescent="0.2">
      <c r="A350" s="31" t="s">
        <v>127</v>
      </c>
      <c r="B350" s="31" t="str">
        <f>Point_src_summary!B301</f>
        <v>Non-tribal</v>
      </c>
      <c r="C350" s="31">
        <f>Point_src_summary!C301</f>
        <v>8</v>
      </c>
      <c r="D350" s="31" t="str">
        <f>Point_src_summary!D301</f>
        <v>8103</v>
      </c>
      <c r="E350" s="32" t="str">
        <f>Point_src_summary!N301</f>
        <v>31000404</v>
      </c>
      <c r="F350" s="31" t="str">
        <f>Point_src_summary!U301</f>
        <v>Point Source Heaters</v>
      </c>
      <c r="G350" s="160">
        <f>Point_src_summary!V301</f>
        <v>0</v>
      </c>
      <c r="H350" s="161">
        <f>Point_src_summary!W301</f>
        <v>0</v>
      </c>
      <c r="I350" s="161">
        <f>Point_src_summary!X301</f>
        <v>0</v>
      </c>
      <c r="J350" s="161">
        <f>Point_src_summary!Y301</f>
        <v>0</v>
      </c>
      <c r="K350" s="162">
        <f>Point_src_summary!Z301</f>
        <v>13.2</v>
      </c>
    </row>
    <row r="351" spans="1:11" x14ac:dyDescent="0.2">
      <c r="A351" s="31" t="s">
        <v>127</v>
      </c>
      <c r="B351" s="31" t="str">
        <f>Point_src_summary!B302</f>
        <v>Non-tribal</v>
      </c>
      <c r="C351" s="31">
        <f>Point_src_summary!C302</f>
        <v>8</v>
      </c>
      <c r="D351" s="31" t="str">
        <f>Point_src_summary!D302</f>
        <v>8103</v>
      </c>
      <c r="E351" s="32" t="str">
        <f>Point_src_summary!N302</f>
        <v>31000305</v>
      </c>
      <c r="F351" s="31" t="str">
        <f>Point_src_summary!U302</f>
        <v>Amine Units</v>
      </c>
      <c r="G351" s="160">
        <f>Point_src_summary!V302</f>
        <v>0</v>
      </c>
      <c r="H351" s="161">
        <f>Point_src_summary!W302</f>
        <v>0</v>
      </c>
      <c r="I351" s="161">
        <f>Point_src_summary!X302</f>
        <v>0</v>
      </c>
      <c r="J351" s="161">
        <f>Point_src_summary!Y302</f>
        <v>102.63</v>
      </c>
      <c r="K351" s="162">
        <f>Point_src_summary!Z302</f>
        <v>0</v>
      </c>
    </row>
    <row r="352" spans="1:11" x14ac:dyDescent="0.2">
      <c r="A352" s="31" t="s">
        <v>127</v>
      </c>
      <c r="B352" s="31" t="str">
        <f>Point_src_summary!B303</f>
        <v>Non-tribal</v>
      </c>
      <c r="C352" s="31">
        <f>Point_src_summary!C303</f>
        <v>8</v>
      </c>
      <c r="D352" s="31" t="str">
        <f>Point_src_summary!D303</f>
        <v>8103</v>
      </c>
      <c r="E352" s="32" t="str">
        <f>Point_src_summary!N303</f>
        <v>31000404</v>
      </c>
      <c r="F352" s="31" t="str">
        <f>Point_src_summary!U303</f>
        <v>Point Source Heaters</v>
      </c>
      <c r="G352" s="160">
        <f>Point_src_summary!V303</f>
        <v>0</v>
      </c>
      <c r="H352" s="161">
        <f>Point_src_summary!W303</f>
        <v>0</v>
      </c>
      <c r="I352" s="161">
        <f>Point_src_summary!X303</f>
        <v>0</v>
      </c>
      <c r="J352" s="161">
        <f>Point_src_summary!Y303</f>
        <v>0</v>
      </c>
      <c r="K352" s="162">
        <f>Point_src_summary!Z303</f>
        <v>13.2</v>
      </c>
    </row>
    <row r="353" spans="1:11" x14ac:dyDescent="0.2">
      <c r="A353" s="31" t="s">
        <v>127</v>
      </c>
      <c r="B353" s="31" t="str">
        <f>Point_src_summary!B304</f>
        <v>Non-tribal</v>
      </c>
      <c r="C353" s="31">
        <f>Point_src_summary!C304</f>
        <v>8</v>
      </c>
      <c r="D353" s="31" t="str">
        <f>Point_src_summary!D304</f>
        <v>8103</v>
      </c>
      <c r="E353" s="32" t="str">
        <f>Point_src_summary!N304</f>
        <v>31000305</v>
      </c>
      <c r="F353" s="31" t="str">
        <f>Point_src_summary!U304</f>
        <v>Amine Units</v>
      </c>
      <c r="G353" s="160">
        <f>Point_src_summary!V304</f>
        <v>0</v>
      </c>
      <c r="H353" s="161">
        <f>Point_src_summary!W304</f>
        <v>0</v>
      </c>
      <c r="I353" s="161">
        <f>Point_src_summary!X304</f>
        <v>0</v>
      </c>
      <c r="J353" s="161">
        <f>Point_src_summary!Y304</f>
        <v>102.64219799999999</v>
      </c>
      <c r="K353" s="162">
        <f>Point_src_summary!Z304</f>
        <v>0</v>
      </c>
    </row>
    <row r="354" spans="1:11" x14ac:dyDescent="0.2">
      <c r="A354" s="31" t="s">
        <v>127</v>
      </c>
      <c r="B354" s="31" t="str">
        <f>Point_src_summary!B305</f>
        <v>Non-tribal</v>
      </c>
      <c r="C354" s="31">
        <f>Point_src_summary!C305</f>
        <v>8</v>
      </c>
      <c r="D354" s="31" t="str">
        <f>Point_src_summary!D305</f>
        <v>8103</v>
      </c>
      <c r="E354" s="32" t="str">
        <f>Point_src_summary!N305</f>
        <v>31000404</v>
      </c>
      <c r="F354" s="31" t="str">
        <f>Point_src_summary!U305</f>
        <v>Point Source Heaters</v>
      </c>
      <c r="G354" s="160">
        <f>Point_src_summary!V305</f>
        <v>30.4</v>
      </c>
      <c r="H354" s="161">
        <f>Point_src_summary!W305</f>
        <v>19.2</v>
      </c>
      <c r="I354" s="161">
        <f>Point_src_summary!X305</f>
        <v>41.5</v>
      </c>
      <c r="J354" s="161">
        <f>Point_src_summary!Y305</f>
        <v>0</v>
      </c>
      <c r="K354" s="162">
        <f>Point_src_summary!Z305</f>
        <v>0</v>
      </c>
    </row>
    <row r="355" spans="1:11" x14ac:dyDescent="0.2">
      <c r="A355" s="31" t="s">
        <v>127</v>
      </c>
      <c r="B355" s="31" t="str">
        <f>Point_src_summary!B306</f>
        <v>Non-tribal</v>
      </c>
      <c r="C355" s="31">
        <f>Point_src_summary!C306</f>
        <v>8</v>
      </c>
      <c r="D355" s="31" t="str">
        <f>Point_src_summary!D306</f>
        <v>8103</v>
      </c>
      <c r="E355" s="32" t="str">
        <f>Point_src_summary!N306</f>
        <v>31000404</v>
      </c>
      <c r="F355" s="31" t="str">
        <f>Point_src_summary!U306</f>
        <v>Point Source Heaters</v>
      </c>
      <c r="G355" s="160">
        <f>Point_src_summary!V306</f>
        <v>30.4</v>
      </c>
      <c r="H355" s="161">
        <f>Point_src_summary!W306</f>
        <v>19.2</v>
      </c>
      <c r="I355" s="161">
        <f>Point_src_summary!X306</f>
        <v>41.5</v>
      </c>
      <c r="J355" s="161">
        <f>Point_src_summary!Y306</f>
        <v>0</v>
      </c>
      <c r="K355" s="162">
        <f>Point_src_summary!Z306</f>
        <v>0</v>
      </c>
    </row>
    <row r="356" spans="1:11" x14ac:dyDescent="0.2">
      <c r="A356" s="31" t="s">
        <v>127</v>
      </c>
      <c r="B356" s="31" t="str">
        <f>Point_src_summary!B307</f>
        <v>Non-tribal</v>
      </c>
      <c r="C356" s="31">
        <f>Point_src_summary!C307</f>
        <v>8</v>
      </c>
      <c r="D356" s="31" t="str">
        <f>Point_src_summary!D307</f>
        <v>8103</v>
      </c>
      <c r="E356" s="32" t="str">
        <f>Point_src_summary!N307</f>
        <v>31000299</v>
      </c>
      <c r="F356" s="31" t="str">
        <f>Point_src_summary!U307</f>
        <v>Other Not Classified</v>
      </c>
      <c r="G356" s="160">
        <f>Point_src_summary!V307</f>
        <v>0</v>
      </c>
      <c r="H356" s="161">
        <f>Point_src_summary!W307</f>
        <v>12.4</v>
      </c>
      <c r="I356" s="161">
        <f>Point_src_summary!X307</f>
        <v>0</v>
      </c>
      <c r="J356" s="161">
        <f>Point_src_summary!Y307</f>
        <v>0</v>
      </c>
      <c r="K356" s="162">
        <f>Point_src_summary!Z307</f>
        <v>0</v>
      </c>
    </row>
    <row r="357" spans="1:11" x14ac:dyDescent="0.2">
      <c r="A357" s="31" t="s">
        <v>127</v>
      </c>
      <c r="B357" s="31" t="str">
        <f>Point_src_summary!B308</f>
        <v>Non-tribal</v>
      </c>
      <c r="C357" s="31">
        <f>Point_src_summary!C308</f>
        <v>8</v>
      </c>
      <c r="D357" s="31" t="str">
        <f>Point_src_summary!D308</f>
        <v>8103</v>
      </c>
      <c r="E357" s="32" t="str">
        <f>Point_src_summary!N308</f>
        <v>31000299</v>
      </c>
      <c r="F357" s="31" t="str">
        <f>Point_src_summary!U308</f>
        <v>Other Not Classified</v>
      </c>
      <c r="G357" s="160">
        <f>Point_src_summary!V308</f>
        <v>0</v>
      </c>
      <c r="H357" s="161">
        <f>Point_src_summary!W308</f>
        <v>4.5789999999999997</v>
      </c>
      <c r="I357" s="161">
        <f>Point_src_summary!X308</f>
        <v>0</v>
      </c>
      <c r="J357" s="161">
        <f>Point_src_summary!Y308</f>
        <v>0</v>
      </c>
      <c r="K357" s="162">
        <f>Point_src_summary!Z308</f>
        <v>0</v>
      </c>
    </row>
    <row r="358" spans="1:11" x14ac:dyDescent="0.2">
      <c r="A358" s="31" t="s">
        <v>127</v>
      </c>
      <c r="B358" s="31" t="str">
        <f>Point_src_summary!B309</f>
        <v>Non-tribal</v>
      </c>
      <c r="C358" s="31">
        <f>Point_src_summary!C309</f>
        <v>8</v>
      </c>
      <c r="D358" s="31" t="str">
        <f>Point_src_summary!D309</f>
        <v>8103</v>
      </c>
      <c r="E358" s="32" t="str">
        <f>Point_src_summary!N309</f>
        <v>31000305</v>
      </c>
      <c r="F358" s="31" t="str">
        <f>Point_src_summary!U309</f>
        <v>Amine Units</v>
      </c>
      <c r="G358" s="160">
        <f>Point_src_summary!V309</f>
        <v>11.75</v>
      </c>
      <c r="H358" s="161">
        <f>Point_src_summary!W309</f>
        <v>59.7</v>
      </c>
      <c r="I358" s="161">
        <f>Point_src_summary!X309</f>
        <v>29.8</v>
      </c>
      <c r="J358" s="161">
        <f>Point_src_summary!Y309</f>
        <v>0</v>
      </c>
      <c r="K358" s="162">
        <f>Point_src_summary!Z309</f>
        <v>0</v>
      </c>
    </row>
    <row r="359" spans="1:11" x14ac:dyDescent="0.2">
      <c r="A359" s="31" t="s">
        <v>127</v>
      </c>
      <c r="B359" s="31" t="str">
        <f>Point_src_summary!B310</f>
        <v>Non-tribal</v>
      </c>
      <c r="C359" s="31">
        <f>Point_src_summary!C310</f>
        <v>8</v>
      </c>
      <c r="D359" s="31" t="str">
        <f>Point_src_summary!D310</f>
        <v>8103</v>
      </c>
      <c r="E359" s="32" t="str">
        <f>Point_src_summary!N310</f>
        <v>31000215</v>
      </c>
      <c r="F359" s="31" t="str">
        <f>Point_src_summary!U310</f>
        <v>Point Source Flares</v>
      </c>
      <c r="G359" s="160">
        <f>Point_src_summary!V310</f>
        <v>45.783045000000001</v>
      </c>
      <c r="H359" s="161">
        <f>Point_src_summary!W310</f>
        <v>0.95567199999999997</v>
      </c>
      <c r="I359" s="161">
        <f>Point_src_summary!X310</f>
        <v>91.398555000000002</v>
      </c>
      <c r="J359" s="161">
        <f>Point_src_summary!Y310</f>
        <v>0</v>
      </c>
      <c r="K359" s="162">
        <f>Point_src_summary!Z310</f>
        <v>0</v>
      </c>
    </row>
    <row r="360" spans="1:11" x14ac:dyDescent="0.2">
      <c r="A360" s="31" t="s">
        <v>127</v>
      </c>
      <c r="B360" s="31" t="str">
        <f>Point_src_summary!B311</f>
        <v>Non-tribal</v>
      </c>
      <c r="C360" s="31">
        <f>Point_src_summary!C311</f>
        <v>8</v>
      </c>
      <c r="D360" s="31" t="str">
        <f>Point_src_summary!D311</f>
        <v>8103</v>
      </c>
      <c r="E360" s="32" t="str">
        <f>Point_src_summary!N311</f>
        <v>31088801</v>
      </c>
      <c r="F360" s="31" t="str">
        <f>Point_src_summary!U311</f>
        <v>Point Source Fugitives</v>
      </c>
      <c r="G360" s="160">
        <f>Point_src_summary!V311</f>
        <v>0</v>
      </c>
      <c r="H360" s="161">
        <f>Point_src_summary!W311</f>
        <v>60.9</v>
      </c>
      <c r="I360" s="161">
        <f>Point_src_summary!X311</f>
        <v>0</v>
      </c>
      <c r="J360" s="161">
        <f>Point_src_summary!Y311</f>
        <v>0</v>
      </c>
      <c r="K360" s="162">
        <f>Point_src_summary!Z311</f>
        <v>0</v>
      </c>
    </row>
    <row r="361" spans="1:11" x14ac:dyDescent="0.2">
      <c r="A361" s="31" t="s">
        <v>127</v>
      </c>
      <c r="B361" s="31" t="str">
        <f>Point_src_summary!B312</f>
        <v>Non-tribal</v>
      </c>
      <c r="C361" s="31">
        <f>Point_src_summary!C312</f>
        <v>8</v>
      </c>
      <c r="D361" s="31" t="str">
        <f>Point_src_summary!D312</f>
        <v>8103</v>
      </c>
      <c r="E361" s="32" t="str">
        <f>Point_src_summary!N312</f>
        <v>31000404</v>
      </c>
      <c r="F361" s="31" t="str">
        <f>Point_src_summary!U312</f>
        <v>Point Source Heaters</v>
      </c>
      <c r="G361" s="160">
        <f>Point_src_summary!V312</f>
        <v>0</v>
      </c>
      <c r="H361" s="161">
        <f>Point_src_summary!W312</f>
        <v>0.19</v>
      </c>
      <c r="I361" s="161">
        <f>Point_src_summary!X312</f>
        <v>0</v>
      </c>
      <c r="J361" s="161">
        <f>Point_src_summary!Y312</f>
        <v>0</v>
      </c>
      <c r="K361" s="162">
        <f>Point_src_summary!Z312</f>
        <v>0</v>
      </c>
    </row>
    <row r="362" spans="1:11" x14ac:dyDescent="0.2">
      <c r="A362" s="31" t="s">
        <v>127</v>
      </c>
      <c r="B362" s="31" t="str">
        <f>Point_src_summary!B313</f>
        <v>Non-tribal</v>
      </c>
      <c r="C362" s="31">
        <f>Point_src_summary!C313</f>
        <v>8</v>
      </c>
      <c r="D362" s="31" t="str">
        <f>Point_src_summary!D313</f>
        <v>8103</v>
      </c>
      <c r="E362" s="32" t="str">
        <f>Point_src_summary!N313</f>
        <v>31000404</v>
      </c>
      <c r="F362" s="31" t="str">
        <f>Point_src_summary!U313</f>
        <v>Point Source Heaters</v>
      </c>
      <c r="G362" s="160">
        <f>Point_src_summary!V313</f>
        <v>0</v>
      </c>
      <c r="H362" s="161">
        <f>Point_src_summary!W313</f>
        <v>0.23</v>
      </c>
      <c r="I362" s="161">
        <f>Point_src_summary!X313</f>
        <v>0</v>
      </c>
      <c r="J362" s="161">
        <f>Point_src_summary!Y313</f>
        <v>0</v>
      </c>
      <c r="K362" s="162">
        <f>Point_src_summary!Z313</f>
        <v>0</v>
      </c>
    </row>
    <row r="363" spans="1:11" x14ac:dyDescent="0.2">
      <c r="A363" s="31" t="s">
        <v>127</v>
      </c>
      <c r="B363" s="31" t="str">
        <f>Point_src_summary!B314</f>
        <v>Non-tribal</v>
      </c>
      <c r="C363" s="31">
        <f>Point_src_summary!C314</f>
        <v>8</v>
      </c>
      <c r="D363" s="31" t="str">
        <f>Point_src_summary!D314</f>
        <v>8103</v>
      </c>
      <c r="E363" s="32" t="str">
        <f>Point_src_summary!N314</f>
        <v>31000404</v>
      </c>
      <c r="F363" s="31" t="str">
        <f>Point_src_summary!U314</f>
        <v>Point Source Heaters</v>
      </c>
      <c r="G363" s="160">
        <f>Point_src_summary!V314</f>
        <v>0</v>
      </c>
      <c r="H363" s="161">
        <f>Point_src_summary!W314</f>
        <v>0.14000000000000001</v>
      </c>
      <c r="I363" s="161">
        <f>Point_src_summary!X314</f>
        <v>0</v>
      </c>
      <c r="J363" s="161">
        <f>Point_src_summary!Y314</f>
        <v>0</v>
      </c>
      <c r="K363" s="162">
        <f>Point_src_summary!Z314</f>
        <v>0</v>
      </c>
    </row>
    <row r="364" spans="1:11" x14ac:dyDescent="0.2">
      <c r="A364" s="31" t="s">
        <v>127</v>
      </c>
      <c r="B364" s="31" t="str">
        <f>Point_src_summary!B315</f>
        <v>Non-tribal</v>
      </c>
      <c r="C364" s="31">
        <f>Point_src_summary!C315</f>
        <v>8</v>
      </c>
      <c r="D364" s="31" t="str">
        <f>Point_src_summary!D315</f>
        <v>8103</v>
      </c>
      <c r="E364" s="32" t="str">
        <f>Point_src_summary!N315</f>
        <v>31000309</v>
      </c>
      <c r="F364" s="31" t="str">
        <f>Point_src_summary!U315</f>
        <v>Point Source Fugitives</v>
      </c>
      <c r="G364" s="160">
        <f>Point_src_summary!V315</f>
        <v>2.6370140000000002</v>
      </c>
      <c r="H364" s="161">
        <f>Point_src_summary!W315</f>
        <v>0.18751100000000001</v>
      </c>
      <c r="I364" s="161">
        <f>Point_src_summary!X315</f>
        <v>5.2644719999999996</v>
      </c>
      <c r="J364" s="161">
        <f>Point_src_summary!Y315</f>
        <v>0</v>
      </c>
      <c r="K364" s="162">
        <f>Point_src_summary!Z315</f>
        <v>0</v>
      </c>
    </row>
    <row r="365" spans="1:11" x14ac:dyDescent="0.2">
      <c r="A365" s="31" t="s">
        <v>127</v>
      </c>
      <c r="B365" s="31" t="str">
        <f>Point_src_summary!B316</f>
        <v>Non-tribal</v>
      </c>
      <c r="C365" s="31">
        <f>Point_src_summary!C316</f>
        <v>8</v>
      </c>
      <c r="D365" s="31" t="str">
        <f>Point_src_summary!D316</f>
        <v>8103</v>
      </c>
      <c r="E365" s="32" t="str">
        <f>Point_src_summary!N316</f>
        <v>31000299</v>
      </c>
      <c r="F365" s="31" t="str">
        <f>Point_src_summary!U316</f>
        <v>Other Not Classified</v>
      </c>
      <c r="G365" s="160">
        <f>Point_src_summary!V316</f>
        <v>0</v>
      </c>
      <c r="H365" s="161">
        <f>Point_src_summary!W316</f>
        <v>44.66</v>
      </c>
      <c r="I365" s="161">
        <f>Point_src_summary!X316</f>
        <v>0</v>
      </c>
      <c r="J365" s="161">
        <f>Point_src_summary!Y316</f>
        <v>0</v>
      </c>
      <c r="K365" s="162">
        <f>Point_src_summary!Z316</f>
        <v>0</v>
      </c>
    </row>
    <row r="366" spans="1:11" x14ac:dyDescent="0.2">
      <c r="A366" s="31" t="s">
        <v>127</v>
      </c>
      <c r="B366" s="31" t="str">
        <f>Point_src_summary!B317</f>
        <v>Non-tribal</v>
      </c>
      <c r="C366" s="31">
        <f>Point_src_summary!C317</f>
        <v>8</v>
      </c>
      <c r="D366" s="31" t="str">
        <f>Point_src_summary!D317</f>
        <v>8103</v>
      </c>
      <c r="E366" s="32" t="str">
        <f>Point_src_summary!N317</f>
        <v>31000309</v>
      </c>
      <c r="F366" s="31" t="str">
        <f>Point_src_summary!U317</f>
        <v>Point Source Fugitives</v>
      </c>
      <c r="G366" s="160">
        <f>Point_src_summary!V317</f>
        <v>0</v>
      </c>
      <c r="H366" s="161">
        <f>Point_src_summary!W317</f>
        <v>8.9699799999999996</v>
      </c>
      <c r="I366" s="161">
        <f>Point_src_summary!X317</f>
        <v>0</v>
      </c>
      <c r="J366" s="161">
        <f>Point_src_summary!Y317</f>
        <v>0</v>
      </c>
      <c r="K366" s="162">
        <f>Point_src_summary!Z317</f>
        <v>0</v>
      </c>
    </row>
    <row r="367" spans="1:11" x14ac:dyDescent="0.2">
      <c r="A367" s="31" t="s">
        <v>127</v>
      </c>
      <c r="B367" s="31" t="str">
        <f>Point_src_summary!B318</f>
        <v>Non-tribal</v>
      </c>
      <c r="C367" s="31">
        <f>Point_src_summary!C318</f>
        <v>8</v>
      </c>
      <c r="D367" s="31" t="str">
        <f>Point_src_summary!D318</f>
        <v>8103</v>
      </c>
      <c r="E367" s="32" t="str">
        <f>Point_src_summary!N318</f>
        <v>31000305</v>
      </c>
      <c r="F367" s="31" t="str">
        <f>Point_src_summary!U318</f>
        <v>Amine Units</v>
      </c>
      <c r="G367" s="160">
        <f>Point_src_summary!V318</f>
        <v>12.157985</v>
      </c>
      <c r="H367" s="161">
        <f>Point_src_summary!W318</f>
        <v>72.610090999999997</v>
      </c>
      <c r="I367" s="161">
        <f>Point_src_summary!X318</f>
        <v>33.499496999999998</v>
      </c>
      <c r="J367" s="161">
        <f>Point_src_summary!Y318</f>
        <v>0</v>
      </c>
      <c r="K367" s="162">
        <f>Point_src_summary!Z318</f>
        <v>0</v>
      </c>
    </row>
    <row r="368" spans="1:11" x14ac:dyDescent="0.2">
      <c r="A368" s="31" t="s">
        <v>127</v>
      </c>
      <c r="B368" s="31" t="str">
        <f>Point_src_summary!B319</f>
        <v>Non-tribal</v>
      </c>
      <c r="C368" s="31">
        <f>Point_src_summary!C319</f>
        <v>8</v>
      </c>
      <c r="D368" s="31" t="str">
        <f>Point_src_summary!D319</f>
        <v>8103</v>
      </c>
      <c r="E368" s="32" t="str">
        <f>Point_src_summary!N319</f>
        <v>31000404</v>
      </c>
      <c r="F368" s="31" t="str">
        <f>Point_src_summary!U319</f>
        <v>Point Source Heaters</v>
      </c>
      <c r="G368" s="160">
        <f>Point_src_summary!V319</f>
        <v>0</v>
      </c>
      <c r="H368" s="161">
        <f>Point_src_summary!W319</f>
        <v>0.14000000000000001</v>
      </c>
      <c r="I368" s="161">
        <f>Point_src_summary!X319</f>
        <v>0</v>
      </c>
      <c r="J368" s="161">
        <f>Point_src_summary!Y319</f>
        <v>0</v>
      </c>
      <c r="K368" s="162">
        <f>Point_src_summary!Z319</f>
        <v>0</v>
      </c>
    </row>
    <row r="369" spans="1:11" x14ac:dyDescent="0.2">
      <c r="A369" s="31" t="s">
        <v>127</v>
      </c>
      <c r="B369" s="31" t="str">
        <f>Point_src_summary!B320</f>
        <v>Non-tribal</v>
      </c>
      <c r="C369" s="31">
        <f>Point_src_summary!C320</f>
        <v>8</v>
      </c>
      <c r="D369" s="31" t="str">
        <f>Point_src_summary!D320</f>
        <v>8103</v>
      </c>
      <c r="E369" s="32" t="str">
        <f>Point_src_summary!N320</f>
        <v>20200254</v>
      </c>
      <c r="F369" s="31" t="str">
        <f>Point_src_summary!U320</f>
        <v>Point Source Compressor Engines</v>
      </c>
      <c r="G369" s="160">
        <f>Point_src_summary!V320</f>
        <v>0</v>
      </c>
      <c r="H369" s="161">
        <f>Point_src_summary!W320</f>
        <v>0</v>
      </c>
      <c r="I369" s="161">
        <f>Point_src_summary!X320</f>
        <v>0</v>
      </c>
      <c r="J369" s="161">
        <f>Point_src_summary!Y320</f>
        <v>0</v>
      </c>
      <c r="K369" s="162">
        <f>Point_src_summary!Z320</f>
        <v>0.30117899999999997</v>
      </c>
    </row>
    <row r="370" spans="1:11" x14ac:dyDescent="0.2">
      <c r="A370" s="31" t="s">
        <v>127</v>
      </c>
      <c r="B370" s="31" t="str">
        <f>Point_src_summary!B321</f>
        <v>Non-tribal</v>
      </c>
      <c r="C370" s="31">
        <f>Point_src_summary!C321</f>
        <v>8</v>
      </c>
      <c r="D370" s="31" t="str">
        <f>Point_src_summary!D321</f>
        <v>8103</v>
      </c>
      <c r="E370" s="32" t="str">
        <f>Point_src_summary!N321</f>
        <v>20200254</v>
      </c>
      <c r="F370" s="31" t="str">
        <f>Point_src_summary!U321</f>
        <v>Point Source Compressor Engines</v>
      </c>
      <c r="G370" s="160">
        <f>Point_src_summary!V321</f>
        <v>17.459645999999999</v>
      </c>
      <c r="H370" s="161">
        <f>Point_src_summary!W321</f>
        <v>2.0467849999999999</v>
      </c>
      <c r="I370" s="161">
        <f>Point_src_summary!X321</f>
        <v>1.1794</v>
      </c>
      <c r="J370" s="161">
        <f>Point_src_summary!Y321</f>
        <v>0</v>
      </c>
      <c r="K370" s="162">
        <f>Point_src_summary!Z321</f>
        <v>0</v>
      </c>
    </row>
    <row r="371" spans="1:11" x14ac:dyDescent="0.2">
      <c r="A371" s="31" t="s">
        <v>127</v>
      </c>
      <c r="B371" s="31" t="str">
        <f>Point_src_summary!B322</f>
        <v>Non-tribal</v>
      </c>
      <c r="C371" s="31">
        <f>Point_src_summary!C322</f>
        <v>8</v>
      </c>
      <c r="D371" s="31" t="str">
        <f>Point_src_summary!D322</f>
        <v>8103</v>
      </c>
      <c r="E371" s="32" t="str">
        <f>Point_src_summary!N322</f>
        <v>31000209</v>
      </c>
      <c r="F371" s="31" t="str">
        <f>Point_src_summary!U322</f>
        <v>Other Not Classified</v>
      </c>
      <c r="G371" s="160">
        <f>Point_src_summary!V322</f>
        <v>0</v>
      </c>
      <c r="H371" s="161">
        <f>Point_src_summary!W322</f>
        <v>0</v>
      </c>
      <c r="I371" s="161">
        <f>Point_src_summary!X322</f>
        <v>0</v>
      </c>
      <c r="J371" s="161">
        <f>Point_src_summary!Y322</f>
        <v>0</v>
      </c>
      <c r="K371" s="162">
        <f>Point_src_summary!Z322</f>
        <v>0.1</v>
      </c>
    </row>
    <row r="372" spans="1:11" x14ac:dyDescent="0.2">
      <c r="A372" s="31" t="s">
        <v>127</v>
      </c>
      <c r="B372" s="31" t="str">
        <f>Point_src_summary!B323</f>
        <v>Non-tribal</v>
      </c>
      <c r="C372" s="31">
        <f>Point_src_summary!C323</f>
        <v>8</v>
      </c>
      <c r="D372" s="31" t="str">
        <f>Point_src_summary!D323</f>
        <v>8103</v>
      </c>
      <c r="E372" s="32" t="str">
        <f>Point_src_summary!N323</f>
        <v>31000209</v>
      </c>
      <c r="F372" s="31" t="str">
        <f>Point_src_summary!U323</f>
        <v>Other Not Classified</v>
      </c>
      <c r="G372" s="160">
        <f>Point_src_summary!V323</f>
        <v>0.9</v>
      </c>
      <c r="H372" s="161">
        <f>Point_src_summary!W323</f>
        <v>0</v>
      </c>
      <c r="I372" s="161">
        <f>Point_src_summary!X323</f>
        <v>0.7</v>
      </c>
      <c r="J372" s="161">
        <f>Point_src_summary!Y323</f>
        <v>0</v>
      </c>
      <c r="K372" s="162">
        <f>Point_src_summary!Z323</f>
        <v>0</v>
      </c>
    </row>
    <row r="373" spans="1:11" x14ac:dyDescent="0.2">
      <c r="A373" s="31" t="s">
        <v>127</v>
      </c>
      <c r="B373" s="31" t="str">
        <f>Point_src_summary!B324</f>
        <v>Non-tribal</v>
      </c>
      <c r="C373" s="31">
        <f>Point_src_summary!C324</f>
        <v>8</v>
      </c>
      <c r="D373" s="31" t="str">
        <f>Point_src_summary!D324</f>
        <v>8103</v>
      </c>
      <c r="E373" s="32" t="str">
        <f>Point_src_summary!N324</f>
        <v>31000299</v>
      </c>
      <c r="F373" s="31" t="str">
        <f>Point_src_summary!U324</f>
        <v>Other Not Classified</v>
      </c>
      <c r="G373" s="160">
        <f>Point_src_summary!V324</f>
        <v>0</v>
      </c>
      <c r="H373" s="161">
        <f>Point_src_summary!W324</f>
        <v>47.7</v>
      </c>
      <c r="I373" s="161">
        <f>Point_src_summary!X324</f>
        <v>0</v>
      </c>
      <c r="J373" s="161">
        <f>Point_src_summary!Y324</f>
        <v>0</v>
      </c>
      <c r="K373" s="162">
        <f>Point_src_summary!Z324</f>
        <v>0</v>
      </c>
    </row>
    <row r="374" spans="1:11" x14ac:dyDescent="0.2">
      <c r="A374" s="31" t="s">
        <v>127</v>
      </c>
      <c r="B374" s="31" t="str">
        <f>Point_src_summary!B325</f>
        <v>Non-tribal</v>
      </c>
      <c r="C374" s="31">
        <f>Point_src_summary!C325</f>
        <v>8</v>
      </c>
      <c r="D374" s="31" t="str">
        <f>Point_src_summary!D325</f>
        <v>8103</v>
      </c>
      <c r="E374" s="32" t="str">
        <f>Point_src_summary!N325</f>
        <v>31000220</v>
      </c>
      <c r="F374" s="31" t="str">
        <f>Point_src_summary!U325</f>
        <v>Point Source Fugitives</v>
      </c>
      <c r="G374" s="160">
        <f>Point_src_summary!V325</f>
        <v>0</v>
      </c>
      <c r="H374" s="161">
        <f>Point_src_summary!W325</f>
        <v>13.8</v>
      </c>
      <c r="I374" s="161">
        <f>Point_src_summary!X325</f>
        <v>0</v>
      </c>
      <c r="J374" s="161">
        <f>Point_src_summary!Y325</f>
        <v>0</v>
      </c>
      <c r="K374" s="162">
        <f>Point_src_summary!Z325</f>
        <v>0</v>
      </c>
    </row>
    <row r="375" spans="1:11" x14ac:dyDescent="0.2">
      <c r="A375" s="31" t="s">
        <v>127</v>
      </c>
      <c r="B375" s="31" t="str">
        <f>Point_src_summary!B326</f>
        <v>Non-tribal</v>
      </c>
      <c r="C375" s="31">
        <f>Point_src_summary!C326</f>
        <v>8</v>
      </c>
      <c r="D375" s="31" t="str">
        <f>Point_src_summary!D326</f>
        <v>8103</v>
      </c>
      <c r="E375" s="32" t="str">
        <f>Point_src_summary!N326</f>
        <v>31000304</v>
      </c>
      <c r="F375" s="31" t="str">
        <f>Point_src_summary!U326</f>
        <v>Dehydrators</v>
      </c>
      <c r="G375" s="160">
        <f>Point_src_summary!V326</f>
        <v>0</v>
      </c>
      <c r="H375" s="161">
        <f>Point_src_summary!W326</f>
        <v>0</v>
      </c>
      <c r="I375" s="161">
        <f>Point_src_summary!X326</f>
        <v>0</v>
      </c>
      <c r="J375" s="161">
        <f>Point_src_summary!Y326</f>
        <v>21.54</v>
      </c>
      <c r="K375" s="162">
        <f>Point_src_summary!Z326</f>
        <v>0</v>
      </c>
    </row>
    <row r="376" spans="1:11" x14ac:dyDescent="0.2">
      <c r="A376" s="31" t="s">
        <v>127</v>
      </c>
      <c r="B376" s="31" t="str">
        <f>Point_src_summary!B327</f>
        <v>Non-tribal</v>
      </c>
      <c r="C376" s="31">
        <f>Point_src_summary!C327</f>
        <v>8</v>
      </c>
      <c r="D376" s="31" t="str">
        <f>Point_src_summary!D327</f>
        <v>8103</v>
      </c>
      <c r="E376" s="32" t="str">
        <f>Point_src_summary!N327</f>
        <v>10300602</v>
      </c>
      <c r="F376" s="31" t="str">
        <f>Point_src_summary!U327</f>
        <v>Point Source Heaters</v>
      </c>
      <c r="G376" s="160">
        <f>Point_src_summary!V327</f>
        <v>0</v>
      </c>
      <c r="H376" s="161">
        <f>Point_src_summary!W327</f>
        <v>0</v>
      </c>
      <c r="I376" s="161">
        <f>Point_src_summary!X327</f>
        <v>0</v>
      </c>
      <c r="J376" s="161">
        <f>Point_src_summary!Y327</f>
        <v>0.28800999999999999</v>
      </c>
      <c r="K376" s="162">
        <f>Point_src_summary!Z327</f>
        <v>4.5437719999999997</v>
      </c>
    </row>
    <row r="377" spans="1:11" x14ac:dyDescent="0.2">
      <c r="A377" s="31" t="s">
        <v>127</v>
      </c>
      <c r="B377" s="31" t="str">
        <f>Point_src_summary!B328</f>
        <v>Non-tribal</v>
      </c>
      <c r="C377" s="31">
        <f>Point_src_summary!C328</f>
        <v>8</v>
      </c>
      <c r="D377" s="31" t="str">
        <f>Point_src_summary!D328</f>
        <v>8103</v>
      </c>
      <c r="E377" s="32" t="str">
        <f>Point_src_summary!N328</f>
        <v>10300602</v>
      </c>
      <c r="F377" s="31" t="str">
        <f>Point_src_summary!U328</f>
        <v>Point Source Heaters</v>
      </c>
      <c r="G377" s="160">
        <f>Point_src_summary!V328</f>
        <v>11.5336</v>
      </c>
      <c r="H377" s="161">
        <f>Point_src_summary!W328</f>
        <v>6.2910159999999999</v>
      </c>
      <c r="I377" s="161">
        <f>Point_src_summary!X328</f>
        <v>11.184407</v>
      </c>
      <c r="J377" s="161">
        <f>Point_src_summary!Y328</f>
        <v>0</v>
      </c>
      <c r="K377" s="162">
        <f>Point_src_summary!Z328</f>
        <v>0</v>
      </c>
    </row>
    <row r="378" spans="1:11" x14ac:dyDescent="0.2">
      <c r="A378" s="31" t="s">
        <v>127</v>
      </c>
      <c r="B378" s="31" t="str">
        <f>Point_src_summary!B329</f>
        <v>Non-tribal</v>
      </c>
      <c r="C378" s="31">
        <f>Point_src_summary!C329</f>
        <v>8</v>
      </c>
      <c r="D378" s="31" t="str">
        <f>Point_src_summary!D329</f>
        <v>8103</v>
      </c>
      <c r="E378" s="32" t="str">
        <f>Point_src_summary!N329</f>
        <v>31000304</v>
      </c>
      <c r="F378" s="31" t="str">
        <f>Point_src_summary!U329</f>
        <v>Dehydrators</v>
      </c>
      <c r="G378" s="160">
        <f>Point_src_summary!V329</f>
        <v>8.2207129999999999</v>
      </c>
      <c r="H378" s="161">
        <f>Point_src_summary!W329</f>
        <v>57.292043</v>
      </c>
      <c r="I378" s="161">
        <f>Point_src_summary!X329</f>
        <v>4.300065</v>
      </c>
      <c r="J378" s="161">
        <f>Point_src_summary!Y329</f>
        <v>0</v>
      </c>
      <c r="K378" s="162">
        <f>Point_src_summary!Z329</f>
        <v>0</v>
      </c>
    </row>
    <row r="379" spans="1:11" x14ac:dyDescent="0.2">
      <c r="A379" s="31" t="s">
        <v>127</v>
      </c>
      <c r="B379" s="31" t="str">
        <f>Point_src_summary!B330</f>
        <v>Non-tribal</v>
      </c>
      <c r="C379" s="31">
        <f>Point_src_summary!C330</f>
        <v>8</v>
      </c>
      <c r="D379" s="31" t="str">
        <f>Point_src_summary!D330</f>
        <v>8103</v>
      </c>
      <c r="E379" s="32" t="str">
        <f>Point_src_summary!N330</f>
        <v>31088801</v>
      </c>
      <c r="F379" s="31" t="str">
        <f>Point_src_summary!U330</f>
        <v>Point Source Fugitives</v>
      </c>
      <c r="G379" s="160">
        <f>Point_src_summary!V330</f>
        <v>0</v>
      </c>
      <c r="H379" s="161">
        <f>Point_src_summary!W330</f>
        <v>9.6999999999999993</v>
      </c>
      <c r="I379" s="161">
        <f>Point_src_summary!X330</f>
        <v>0</v>
      </c>
      <c r="J379" s="161">
        <f>Point_src_summary!Y330</f>
        <v>0</v>
      </c>
      <c r="K379" s="162">
        <f>Point_src_summary!Z330</f>
        <v>0</v>
      </c>
    </row>
    <row r="380" spans="1:11" x14ac:dyDescent="0.2">
      <c r="A380" s="31" t="s">
        <v>127</v>
      </c>
      <c r="B380" s="31" t="str">
        <f>Point_src_summary!B331</f>
        <v>Non-tribal</v>
      </c>
      <c r="C380" s="31">
        <f>Point_src_summary!C331</f>
        <v>8</v>
      </c>
      <c r="D380" s="31" t="str">
        <f>Point_src_summary!D331</f>
        <v>8103</v>
      </c>
      <c r="E380" s="32" t="str">
        <f>Point_src_summary!N331</f>
        <v>31000304</v>
      </c>
      <c r="F380" s="31" t="str">
        <f>Point_src_summary!U331</f>
        <v>Dehydrators</v>
      </c>
      <c r="G380" s="160">
        <f>Point_src_summary!V331</f>
        <v>35.799999999999997</v>
      </c>
      <c r="H380" s="161">
        <f>Point_src_summary!W331</f>
        <v>0</v>
      </c>
      <c r="I380" s="161">
        <f>Point_src_summary!X331</f>
        <v>35.5</v>
      </c>
      <c r="J380" s="161">
        <f>Point_src_summary!Y331</f>
        <v>0</v>
      </c>
      <c r="K380" s="162">
        <f>Point_src_summary!Z331</f>
        <v>0</v>
      </c>
    </row>
    <row r="381" spans="1:11" x14ac:dyDescent="0.2">
      <c r="A381" s="31" t="s">
        <v>127</v>
      </c>
      <c r="B381" s="31" t="str">
        <f>Point_src_summary!B332</f>
        <v>Non-tribal</v>
      </c>
      <c r="C381" s="31">
        <f>Point_src_summary!C332</f>
        <v>8</v>
      </c>
      <c r="D381" s="31" t="str">
        <f>Point_src_summary!D332</f>
        <v>8103</v>
      </c>
      <c r="E381" s="32" t="str">
        <f>Point_src_summary!N332</f>
        <v>40290013</v>
      </c>
      <c r="F381" s="31" t="str">
        <f>Point_src_summary!U332</f>
        <v>Other Not Classified</v>
      </c>
      <c r="G381" s="160">
        <f>Point_src_summary!V332</f>
        <v>18.05</v>
      </c>
      <c r="H381" s="161">
        <f>Point_src_summary!W332</f>
        <v>0</v>
      </c>
      <c r="I381" s="161">
        <f>Point_src_summary!X332</f>
        <v>11.28</v>
      </c>
      <c r="J381" s="161">
        <f>Point_src_summary!Y332</f>
        <v>0</v>
      </c>
      <c r="K381" s="162">
        <f>Point_src_summary!Z332</f>
        <v>0</v>
      </c>
    </row>
    <row r="382" spans="1:11" x14ac:dyDescent="0.2">
      <c r="A382" s="31" t="s">
        <v>127</v>
      </c>
      <c r="B382" s="31" t="str">
        <f>Point_src_summary!B333</f>
        <v>Non-tribal</v>
      </c>
      <c r="C382" s="31">
        <f>Point_src_summary!C333</f>
        <v>8</v>
      </c>
      <c r="D382" s="31" t="str">
        <f>Point_src_summary!D333</f>
        <v>8103</v>
      </c>
      <c r="E382" s="32" t="str">
        <f>Point_src_summary!N333</f>
        <v>31000299</v>
      </c>
      <c r="F382" s="31" t="str">
        <f>Point_src_summary!U333</f>
        <v>Other Not Classified</v>
      </c>
      <c r="G382" s="160">
        <f>Point_src_summary!V333</f>
        <v>0</v>
      </c>
      <c r="H382" s="161">
        <f>Point_src_summary!W333</f>
        <v>5.5162449999999996</v>
      </c>
      <c r="I382" s="161">
        <f>Point_src_summary!X333</f>
        <v>0</v>
      </c>
      <c r="J382" s="161">
        <f>Point_src_summary!Y333</f>
        <v>0</v>
      </c>
      <c r="K382" s="162">
        <f>Point_src_summary!Z333</f>
        <v>0</v>
      </c>
    </row>
    <row r="383" spans="1:11" x14ac:dyDescent="0.2">
      <c r="A383" s="31" t="s">
        <v>127</v>
      </c>
      <c r="B383" s="31" t="str">
        <f>Point_src_summary!B334</f>
        <v>Non-tribal</v>
      </c>
      <c r="C383" s="31">
        <f>Point_src_summary!C334</f>
        <v>8</v>
      </c>
      <c r="D383" s="31" t="str">
        <f>Point_src_summary!D334</f>
        <v>8103</v>
      </c>
      <c r="E383" s="32" t="str">
        <f>Point_src_summary!N334</f>
        <v>31000305</v>
      </c>
      <c r="F383" s="31" t="str">
        <f>Point_src_summary!U334</f>
        <v>Amine Units</v>
      </c>
      <c r="G383" s="160">
        <f>Point_src_summary!V334</f>
        <v>0</v>
      </c>
      <c r="H383" s="161">
        <f>Point_src_summary!W334</f>
        <v>40.781914999999998</v>
      </c>
      <c r="I383" s="161">
        <f>Point_src_summary!X334</f>
        <v>0</v>
      </c>
      <c r="J383" s="161">
        <f>Point_src_summary!Y334</f>
        <v>0</v>
      </c>
      <c r="K383" s="162">
        <f>Point_src_summary!Z334</f>
        <v>0</v>
      </c>
    </row>
    <row r="384" spans="1:11" x14ac:dyDescent="0.2">
      <c r="A384" s="31" t="s">
        <v>127</v>
      </c>
      <c r="B384" s="31" t="str">
        <f>Point_src_summary!B335</f>
        <v>Non-tribal</v>
      </c>
      <c r="C384" s="31">
        <f>Point_src_summary!C335</f>
        <v>8</v>
      </c>
      <c r="D384" s="31" t="str">
        <f>Point_src_summary!D335</f>
        <v>8103</v>
      </c>
      <c r="E384" s="32" t="str">
        <f>Point_src_summary!N335</f>
        <v>20100102</v>
      </c>
      <c r="F384" s="31" t="str">
        <f>Point_src_summary!U335</f>
        <v>Point Source Compressor Engines</v>
      </c>
      <c r="G384" s="160">
        <f>Point_src_summary!V335</f>
        <v>0.81</v>
      </c>
      <c r="H384" s="161">
        <f>Point_src_summary!W335</f>
        <v>0.14000000000000001</v>
      </c>
      <c r="I384" s="161">
        <f>Point_src_summary!X335</f>
        <v>0.85</v>
      </c>
      <c r="J384" s="161">
        <f>Point_src_summary!Y335</f>
        <v>0</v>
      </c>
      <c r="K384" s="162">
        <f>Point_src_summary!Z335</f>
        <v>0</v>
      </c>
    </row>
    <row r="385" spans="1:11" x14ac:dyDescent="0.2">
      <c r="A385" s="31" t="s">
        <v>127</v>
      </c>
      <c r="B385" s="31" t="str">
        <f>Point_src_summary!B336</f>
        <v>Non-tribal</v>
      </c>
      <c r="C385" s="31">
        <f>Point_src_summary!C336</f>
        <v>8</v>
      </c>
      <c r="D385" s="31" t="str">
        <f>Point_src_summary!D336</f>
        <v>8103</v>
      </c>
      <c r="E385" s="32" t="str">
        <f>Point_src_summary!N336</f>
        <v>31000215</v>
      </c>
      <c r="F385" s="31" t="str">
        <f>Point_src_summary!U336</f>
        <v>Point Source Flares</v>
      </c>
      <c r="G385" s="160">
        <f>Point_src_summary!V336</f>
        <v>26.990964999999999</v>
      </c>
      <c r="H385" s="161">
        <f>Point_src_summary!W336</f>
        <v>27.596737999999998</v>
      </c>
      <c r="I385" s="161">
        <f>Point_src_summary!X336</f>
        <v>53.884129000000001</v>
      </c>
      <c r="J385" s="161">
        <f>Point_src_summary!Y336</f>
        <v>0</v>
      </c>
      <c r="K385" s="162">
        <f>Point_src_summary!Z336</f>
        <v>0</v>
      </c>
    </row>
    <row r="386" spans="1:11" x14ac:dyDescent="0.2">
      <c r="A386" s="31" t="s">
        <v>127</v>
      </c>
      <c r="B386" s="31" t="str">
        <f>Point_src_summary!B337</f>
        <v>Non-tribal</v>
      </c>
      <c r="C386" s="31">
        <f>Point_src_summary!C337</f>
        <v>8</v>
      </c>
      <c r="D386" s="31" t="str">
        <f>Point_src_summary!D337</f>
        <v>8103</v>
      </c>
      <c r="E386" s="32" t="str">
        <f>Point_src_summary!N337</f>
        <v>31088811</v>
      </c>
      <c r="F386" s="31" t="str">
        <f>Point_src_summary!U337</f>
        <v>Point Source Fugitives</v>
      </c>
      <c r="G386" s="160">
        <f>Point_src_summary!V337</f>
        <v>0</v>
      </c>
      <c r="H386" s="161">
        <f>Point_src_summary!W337</f>
        <v>2.3316729999999999</v>
      </c>
      <c r="I386" s="161">
        <f>Point_src_summary!X337</f>
        <v>0</v>
      </c>
      <c r="J386" s="161">
        <f>Point_src_summary!Y337</f>
        <v>0</v>
      </c>
      <c r="K386" s="162">
        <f>Point_src_summary!Z337</f>
        <v>0</v>
      </c>
    </row>
    <row r="387" spans="1:11" x14ac:dyDescent="0.2">
      <c r="A387" s="31" t="s">
        <v>127</v>
      </c>
      <c r="B387" s="31" t="str">
        <f>Point_src_summary!B338</f>
        <v>Non-tribal</v>
      </c>
      <c r="C387" s="31">
        <f>Point_src_summary!C338</f>
        <v>8</v>
      </c>
      <c r="D387" s="31" t="str">
        <f>Point_src_summary!D338</f>
        <v>8103</v>
      </c>
      <c r="E387" s="32" t="str">
        <f>Point_src_summary!N338</f>
        <v>31000216</v>
      </c>
      <c r="F387" s="31" t="str">
        <f>Point_src_summary!U338</f>
        <v>Point Source Flares</v>
      </c>
      <c r="G387" s="160">
        <f>Point_src_summary!V338</f>
        <v>0</v>
      </c>
      <c r="H387" s="161">
        <f>Point_src_summary!W338</f>
        <v>0</v>
      </c>
      <c r="I387" s="161">
        <f>Point_src_summary!X338</f>
        <v>0</v>
      </c>
      <c r="J387" s="161">
        <f>Point_src_summary!Y338</f>
        <v>0</v>
      </c>
      <c r="K387" s="162">
        <f>Point_src_summary!Z338</f>
        <v>0</v>
      </c>
    </row>
    <row r="388" spans="1:11" x14ac:dyDescent="0.2">
      <c r="A388" s="31" t="s">
        <v>127</v>
      </c>
      <c r="B388" s="31" t="str">
        <f>Point_src_summary!B339</f>
        <v>Non-tribal</v>
      </c>
      <c r="C388" s="31">
        <f>Point_src_summary!C339</f>
        <v>8</v>
      </c>
      <c r="D388" s="31" t="str">
        <f>Point_src_summary!D339</f>
        <v>8103</v>
      </c>
      <c r="E388" s="32" t="str">
        <f>Point_src_summary!N339</f>
        <v>31000406</v>
      </c>
      <c r="F388" s="31" t="str">
        <f>Point_src_summary!U339</f>
        <v>Point Source Heaters</v>
      </c>
      <c r="G388" s="160">
        <f>Point_src_summary!V339</f>
        <v>0</v>
      </c>
      <c r="H388" s="161">
        <f>Point_src_summary!W339</f>
        <v>0</v>
      </c>
      <c r="I388" s="161">
        <f>Point_src_summary!X339</f>
        <v>0</v>
      </c>
      <c r="J388" s="161">
        <f>Point_src_summary!Y339</f>
        <v>0</v>
      </c>
      <c r="K388" s="162">
        <f>Point_src_summary!Z339</f>
        <v>0</v>
      </c>
    </row>
    <row r="389" spans="1:11" x14ac:dyDescent="0.2">
      <c r="A389" s="31" t="s">
        <v>127</v>
      </c>
      <c r="B389" s="31" t="str">
        <f>Point_src_summary!B340</f>
        <v>Non-tribal</v>
      </c>
      <c r="C389" s="31">
        <f>Point_src_summary!C340</f>
        <v>8</v>
      </c>
      <c r="D389" s="31" t="str">
        <f>Point_src_summary!D340</f>
        <v>8103</v>
      </c>
      <c r="E389" s="32" t="str">
        <f>Point_src_summary!N340</f>
        <v>31088811</v>
      </c>
      <c r="F389" s="31" t="str">
        <f>Point_src_summary!U340</f>
        <v>Point Source Fugitives</v>
      </c>
      <c r="G389" s="160">
        <f>Point_src_summary!V340</f>
        <v>0</v>
      </c>
      <c r="H389" s="161">
        <f>Point_src_summary!W340</f>
        <v>13.55</v>
      </c>
      <c r="I389" s="161">
        <f>Point_src_summary!X340</f>
        <v>0</v>
      </c>
      <c r="J389" s="161">
        <f>Point_src_summary!Y340</f>
        <v>0</v>
      </c>
      <c r="K389" s="162">
        <f>Point_src_summary!Z340</f>
        <v>0</v>
      </c>
    </row>
    <row r="390" spans="1:11" x14ac:dyDescent="0.2">
      <c r="A390" s="31" t="s">
        <v>127</v>
      </c>
      <c r="B390" s="31" t="str">
        <f>Point_src_summary!B341</f>
        <v>Non-tribal</v>
      </c>
      <c r="C390" s="31">
        <f>Point_src_summary!C341</f>
        <v>8</v>
      </c>
      <c r="D390" s="31" t="str">
        <f>Point_src_summary!D341</f>
        <v>8103</v>
      </c>
      <c r="E390" s="32" t="str">
        <f>Point_src_summary!N341</f>
        <v>20200253</v>
      </c>
      <c r="F390" s="31" t="str">
        <f>Point_src_summary!U341</f>
        <v>Point Source Compressor Engines</v>
      </c>
      <c r="G390" s="160">
        <f>Point_src_summary!V341</f>
        <v>0</v>
      </c>
      <c r="H390" s="161">
        <f>Point_src_summary!W341</f>
        <v>0</v>
      </c>
      <c r="I390" s="161">
        <f>Point_src_summary!X341</f>
        <v>0</v>
      </c>
      <c r="J390" s="161">
        <f>Point_src_summary!Y341</f>
        <v>0</v>
      </c>
      <c r="K390" s="162">
        <f>Point_src_summary!Z341</f>
        <v>0</v>
      </c>
    </row>
    <row r="391" spans="1:11" x14ac:dyDescent="0.2">
      <c r="A391" s="31" t="s">
        <v>127</v>
      </c>
      <c r="B391" s="31" t="str">
        <f>Point_src_summary!B342</f>
        <v>Non-tribal</v>
      </c>
      <c r="C391" s="31">
        <f>Point_src_summary!C342</f>
        <v>8</v>
      </c>
      <c r="D391" s="31" t="str">
        <f>Point_src_summary!D342</f>
        <v>8103</v>
      </c>
      <c r="E391" s="32" t="str">
        <f>Point_src_summary!N342</f>
        <v>20200253</v>
      </c>
      <c r="F391" s="31" t="str">
        <f>Point_src_summary!U342</f>
        <v>Point Source Compressor Engines</v>
      </c>
      <c r="G391" s="160">
        <f>Point_src_summary!V342</f>
        <v>2.5415000000000001</v>
      </c>
      <c r="H391" s="161">
        <f>Point_src_summary!W342</f>
        <v>3.4040000000000001E-2</v>
      </c>
      <c r="I391" s="161">
        <f>Point_src_summary!X342</f>
        <v>4.2779999999999996</v>
      </c>
      <c r="J391" s="161">
        <f>Point_src_summary!Y342</f>
        <v>0</v>
      </c>
      <c r="K391" s="162">
        <f>Point_src_summary!Z342</f>
        <v>0</v>
      </c>
    </row>
    <row r="392" spans="1:11" x14ac:dyDescent="0.2">
      <c r="A392" s="31" t="s">
        <v>127</v>
      </c>
      <c r="B392" s="31" t="str">
        <f>Point_src_summary!B343</f>
        <v>Non-tribal</v>
      </c>
      <c r="C392" s="31">
        <f>Point_src_summary!C343</f>
        <v>8</v>
      </c>
      <c r="D392" s="31" t="str">
        <f>Point_src_summary!D343</f>
        <v>8103</v>
      </c>
      <c r="E392" s="32" t="str">
        <f>Point_src_summary!N343</f>
        <v>20200253</v>
      </c>
      <c r="F392" s="31" t="str">
        <f>Point_src_summary!U343</f>
        <v>Point Source Compressor Engines</v>
      </c>
      <c r="G392" s="160">
        <f>Point_src_summary!V343</f>
        <v>0</v>
      </c>
      <c r="H392" s="161">
        <f>Point_src_summary!W343</f>
        <v>0</v>
      </c>
      <c r="I392" s="161">
        <f>Point_src_summary!X343</f>
        <v>0</v>
      </c>
      <c r="J392" s="161">
        <f>Point_src_summary!Y343</f>
        <v>6.8999999999999997E-4</v>
      </c>
      <c r="K392" s="162">
        <f>Point_src_summary!Z343</f>
        <v>1.15E-2</v>
      </c>
    </row>
    <row r="393" spans="1:11" x14ac:dyDescent="0.2">
      <c r="A393" s="31" t="s">
        <v>127</v>
      </c>
      <c r="B393" s="31" t="str">
        <f>Point_src_summary!B344</f>
        <v>Non-tribal</v>
      </c>
      <c r="C393" s="31">
        <f>Point_src_summary!C344</f>
        <v>8</v>
      </c>
      <c r="D393" s="31" t="str">
        <f>Point_src_summary!D344</f>
        <v>8103</v>
      </c>
      <c r="E393" s="32" t="str">
        <f>Point_src_summary!N344</f>
        <v>20200253</v>
      </c>
      <c r="F393" s="31" t="str">
        <f>Point_src_summary!U344</f>
        <v>Point Source Compressor Engines</v>
      </c>
      <c r="G393" s="160">
        <f>Point_src_summary!V344</f>
        <v>2.52</v>
      </c>
      <c r="H393" s="161">
        <f>Point_src_summary!W344</f>
        <v>3.4040000000000001E-2</v>
      </c>
      <c r="I393" s="161">
        <f>Point_src_summary!X344</f>
        <v>4.24</v>
      </c>
      <c r="J393" s="161">
        <f>Point_src_summary!Y344</f>
        <v>0</v>
      </c>
      <c r="K393" s="162">
        <f>Point_src_summary!Z344</f>
        <v>0</v>
      </c>
    </row>
    <row r="394" spans="1:11" x14ac:dyDescent="0.2">
      <c r="A394" s="31" t="s">
        <v>127</v>
      </c>
      <c r="B394" s="31" t="str">
        <f>Point_src_summary!B345</f>
        <v>Non-tribal</v>
      </c>
      <c r="C394" s="31">
        <f>Point_src_summary!C345</f>
        <v>8</v>
      </c>
      <c r="D394" s="31" t="str">
        <f>Point_src_summary!D345</f>
        <v>8103</v>
      </c>
      <c r="E394" s="32" t="str">
        <f>Point_src_summary!N345</f>
        <v>20200201</v>
      </c>
      <c r="F394" s="31" t="str">
        <f>Point_src_summary!U345</f>
        <v>Point Source Compressor Engines</v>
      </c>
      <c r="G394" s="160">
        <f>Point_src_summary!V345</f>
        <v>0</v>
      </c>
      <c r="H394" s="161">
        <f>Point_src_summary!W345</f>
        <v>0</v>
      </c>
      <c r="I394" s="161">
        <f>Point_src_summary!X345</f>
        <v>0</v>
      </c>
      <c r="J394" s="161">
        <f>Point_src_summary!Y345</f>
        <v>1.9</v>
      </c>
      <c r="K394" s="162">
        <f>Point_src_summary!Z345</f>
        <v>1.3</v>
      </c>
    </row>
    <row r="395" spans="1:11" x14ac:dyDescent="0.2">
      <c r="A395" s="31" t="s">
        <v>127</v>
      </c>
      <c r="B395" s="31" t="str">
        <f>Point_src_summary!B346</f>
        <v>Non-tribal</v>
      </c>
      <c r="C395" s="31">
        <f>Point_src_summary!C346</f>
        <v>8</v>
      </c>
      <c r="D395" s="31" t="str">
        <f>Point_src_summary!D346</f>
        <v>8103</v>
      </c>
      <c r="E395" s="32" t="str">
        <f>Point_src_summary!N346</f>
        <v>20200201</v>
      </c>
      <c r="F395" s="31" t="str">
        <f>Point_src_summary!U346</f>
        <v>Point Source Compressor Engines</v>
      </c>
      <c r="G395" s="160">
        <f>Point_src_summary!V346</f>
        <v>0</v>
      </c>
      <c r="H395" s="161">
        <f>Point_src_summary!W346</f>
        <v>0</v>
      </c>
      <c r="I395" s="161">
        <f>Point_src_summary!X346</f>
        <v>0</v>
      </c>
      <c r="J395" s="161">
        <f>Point_src_summary!Y346</f>
        <v>1.9</v>
      </c>
      <c r="K395" s="162">
        <f>Point_src_summary!Z346</f>
        <v>1.3</v>
      </c>
    </row>
    <row r="396" spans="1:11" x14ac:dyDescent="0.2">
      <c r="A396" s="31" t="s">
        <v>127</v>
      </c>
      <c r="B396" s="31" t="str">
        <f>Point_src_summary!B347</f>
        <v>Non-tribal</v>
      </c>
      <c r="C396" s="31">
        <f>Point_src_summary!C347</f>
        <v>8</v>
      </c>
      <c r="D396" s="31" t="str">
        <f>Point_src_summary!D347</f>
        <v>8103</v>
      </c>
      <c r="E396" s="32" t="str">
        <f>Point_src_summary!N347</f>
        <v>20200254</v>
      </c>
      <c r="F396" s="31" t="str">
        <f>Point_src_summary!U347</f>
        <v>Point Source Compressor Engines</v>
      </c>
      <c r="G396" s="160">
        <f>Point_src_summary!V347</f>
        <v>0</v>
      </c>
      <c r="H396" s="161">
        <f>Point_src_summary!W347</f>
        <v>0</v>
      </c>
      <c r="I396" s="161">
        <f>Point_src_summary!X347</f>
        <v>0</v>
      </c>
      <c r="J396" s="161">
        <f>Point_src_summary!Y347</f>
        <v>0.01</v>
      </c>
      <c r="K396" s="162">
        <f>Point_src_summary!Z347</f>
        <v>0.18</v>
      </c>
    </row>
    <row r="397" spans="1:11" x14ac:dyDescent="0.2">
      <c r="A397" s="31" t="s">
        <v>127</v>
      </c>
      <c r="B397" s="31" t="str">
        <f>Point_src_summary!B348</f>
        <v>Non-tribal</v>
      </c>
      <c r="C397" s="31">
        <f>Point_src_summary!C348</f>
        <v>8</v>
      </c>
      <c r="D397" s="31" t="str">
        <f>Point_src_summary!D348</f>
        <v>8103</v>
      </c>
      <c r="E397" s="32" t="str">
        <f>Point_src_summary!N348</f>
        <v>20200254</v>
      </c>
      <c r="F397" s="31" t="str">
        <f>Point_src_summary!U348</f>
        <v>Point Source Compressor Engines</v>
      </c>
      <c r="G397" s="160">
        <f>Point_src_summary!V348</f>
        <v>0</v>
      </c>
      <c r="H397" s="161">
        <f>Point_src_summary!W348</f>
        <v>0</v>
      </c>
      <c r="I397" s="161">
        <f>Point_src_summary!X348</f>
        <v>0</v>
      </c>
      <c r="J397" s="161">
        <f>Point_src_summary!Y348</f>
        <v>0.01</v>
      </c>
      <c r="K397" s="162">
        <f>Point_src_summary!Z348</f>
        <v>0.12</v>
      </c>
    </row>
    <row r="398" spans="1:11" x14ac:dyDescent="0.2">
      <c r="A398" s="31" t="s">
        <v>127</v>
      </c>
      <c r="B398" s="31" t="str">
        <f>Point_src_summary!B349</f>
        <v>Non-tribal</v>
      </c>
      <c r="C398" s="31">
        <f>Point_src_summary!C349</f>
        <v>8</v>
      </c>
      <c r="D398" s="31" t="str">
        <f>Point_src_summary!D349</f>
        <v>8103</v>
      </c>
      <c r="E398" s="32" t="str">
        <f>Point_src_summary!N349</f>
        <v>20200254</v>
      </c>
      <c r="F398" s="31" t="str">
        <f>Point_src_summary!U349</f>
        <v>Point Source Compressor Engines</v>
      </c>
      <c r="G398" s="160">
        <f>Point_src_summary!V349</f>
        <v>0</v>
      </c>
      <c r="H398" s="161">
        <f>Point_src_summary!W349</f>
        <v>0</v>
      </c>
      <c r="I398" s="161">
        <f>Point_src_summary!X349</f>
        <v>0</v>
      </c>
      <c r="J398" s="161">
        <f>Point_src_summary!Y349</f>
        <v>0</v>
      </c>
      <c r="K398" s="162">
        <f>Point_src_summary!Z349</f>
        <v>0</v>
      </c>
    </row>
    <row r="399" spans="1:11" x14ac:dyDescent="0.2">
      <c r="A399" s="31" t="s">
        <v>127</v>
      </c>
      <c r="B399" s="31" t="str">
        <f>Point_src_summary!B350</f>
        <v>Non-tribal</v>
      </c>
      <c r="C399" s="31">
        <f>Point_src_summary!C350</f>
        <v>8</v>
      </c>
      <c r="D399" s="31" t="str">
        <f>Point_src_summary!D350</f>
        <v>8103</v>
      </c>
      <c r="E399" s="32" t="str">
        <f>Point_src_summary!N350</f>
        <v>20200254</v>
      </c>
      <c r="F399" s="31" t="str">
        <f>Point_src_summary!U350</f>
        <v>Point Source Compressor Engines</v>
      </c>
      <c r="G399" s="160">
        <f>Point_src_summary!V350</f>
        <v>0</v>
      </c>
      <c r="H399" s="161">
        <f>Point_src_summary!W350</f>
        <v>0</v>
      </c>
      <c r="I399" s="161">
        <f>Point_src_summary!X350</f>
        <v>0</v>
      </c>
      <c r="J399" s="161">
        <f>Point_src_summary!Y350</f>
        <v>0</v>
      </c>
      <c r="K399" s="162">
        <f>Point_src_summary!Z350</f>
        <v>0</v>
      </c>
    </row>
    <row r="400" spans="1:11" x14ac:dyDescent="0.2">
      <c r="A400" s="31" t="s">
        <v>127</v>
      </c>
      <c r="B400" s="31" t="str">
        <f>Point_src_summary!B351</f>
        <v>Non-tribal</v>
      </c>
      <c r="C400" s="31">
        <f>Point_src_summary!C351</f>
        <v>8</v>
      </c>
      <c r="D400" s="31" t="str">
        <f>Point_src_summary!D351</f>
        <v>8103</v>
      </c>
      <c r="E400" s="32" t="str">
        <f>Point_src_summary!N351</f>
        <v>20200254</v>
      </c>
      <c r="F400" s="31" t="str">
        <f>Point_src_summary!U351</f>
        <v>Point Source Compressor Engines</v>
      </c>
      <c r="G400" s="160">
        <f>Point_src_summary!V351</f>
        <v>0</v>
      </c>
      <c r="H400" s="161">
        <f>Point_src_summary!W351</f>
        <v>0</v>
      </c>
      <c r="I400" s="161">
        <f>Point_src_summary!X351</f>
        <v>0</v>
      </c>
      <c r="J400" s="161">
        <f>Point_src_summary!Y351</f>
        <v>0</v>
      </c>
      <c r="K400" s="162">
        <f>Point_src_summary!Z351</f>
        <v>0.02</v>
      </c>
    </row>
    <row r="401" spans="1:11" x14ac:dyDescent="0.2">
      <c r="A401" s="31" t="s">
        <v>127</v>
      </c>
      <c r="B401" s="31" t="str">
        <f>Point_src_summary!B352</f>
        <v>Non-tribal</v>
      </c>
      <c r="C401" s="31">
        <f>Point_src_summary!C352</f>
        <v>8</v>
      </c>
      <c r="D401" s="31" t="str">
        <f>Point_src_summary!D352</f>
        <v>8103</v>
      </c>
      <c r="E401" s="32" t="str">
        <f>Point_src_summary!N352</f>
        <v>20200254</v>
      </c>
      <c r="F401" s="31" t="str">
        <f>Point_src_summary!U352</f>
        <v>Point Source Compressor Engines</v>
      </c>
      <c r="G401" s="160">
        <f>Point_src_summary!V352</f>
        <v>0</v>
      </c>
      <c r="H401" s="161">
        <f>Point_src_summary!W352</f>
        <v>0</v>
      </c>
      <c r="I401" s="161">
        <f>Point_src_summary!X352</f>
        <v>0</v>
      </c>
      <c r="J401" s="161">
        <f>Point_src_summary!Y352</f>
        <v>0</v>
      </c>
      <c r="K401" s="162">
        <f>Point_src_summary!Z352</f>
        <v>0</v>
      </c>
    </row>
    <row r="402" spans="1:11" x14ac:dyDescent="0.2">
      <c r="A402" s="31" t="s">
        <v>127</v>
      </c>
      <c r="B402" s="31" t="str">
        <f>Point_src_summary!B353</f>
        <v>Non-tribal</v>
      </c>
      <c r="C402" s="31">
        <f>Point_src_summary!C353</f>
        <v>8</v>
      </c>
      <c r="D402" s="31" t="str">
        <f>Point_src_summary!D353</f>
        <v>8103</v>
      </c>
      <c r="E402" s="32" t="str">
        <f>Point_src_summary!N353</f>
        <v>20200254</v>
      </c>
      <c r="F402" s="31" t="str">
        <f>Point_src_summary!U353</f>
        <v>Point Source Compressor Engines</v>
      </c>
      <c r="G402" s="160">
        <f>Point_src_summary!V353</f>
        <v>3.61</v>
      </c>
      <c r="H402" s="161">
        <f>Point_src_summary!W353</f>
        <v>1.38</v>
      </c>
      <c r="I402" s="161">
        <f>Point_src_summary!X353</f>
        <v>0.98</v>
      </c>
      <c r="J402" s="161">
        <f>Point_src_summary!Y353</f>
        <v>0</v>
      </c>
      <c r="K402" s="162">
        <f>Point_src_summary!Z353</f>
        <v>0</v>
      </c>
    </row>
    <row r="403" spans="1:11" x14ac:dyDescent="0.2">
      <c r="A403" s="31" t="s">
        <v>127</v>
      </c>
      <c r="B403" s="31" t="str">
        <f>Point_src_summary!B354</f>
        <v>Non-tribal</v>
      </c>
      <c r="C403" s="31">
        <f>Point_src_summary!C354</f>
        <v>8</v>
      </c>
      <c r="D403" s="31" t="str">
        <f>Point_src_summary!D354</f>
        <v>8103</v>
      </c>
      <c r="E403" s="32" t="str">
        <f>Point_src_summary!N354</f>
        <v>20200254</v>
      </c>
      <c r="F403" s="31" t="str">
        <f>Point_src_summary!U354</f>
        <v>Point Source Compressor Engines</v>
      </c>
      <c r="G403" s="160">
        <f>Point_src_summary!V354</f>
        <v>2.7399999999999998</v>
      </c>
      <c r="H403" s="161">
        <f>Point_src_summary!W354</f>
        <v>1.05</v>
      </c>
      <c r="I403" s="161">
        <f>Point_src_summary!X354</f>
        <v>0.74</v>
      </c>
      <c r="J403" s="161">
        <f>Point_src_summary!Y354</f>
        <v>0</v>
      </c>
      <c r="K403" s="162">
        <f>Point_src_summary!Z354</f>
        <v>0</v>
      </c>
    </row>
    <row r="404" spans="1:11" x14ac:dyDescent="0.2">
      <c r="A404" s="31" t="s">
        <v>127</v>
      </c>
      <c r="B404" s="31" t="str">
        <f>Point_src_summary!B355</f>
        <v>Non-tribal</v>
      </c>
      <c r="C404" s="31">
        <f>Point_src_summary!C355</f>
        <v>8</v>
      </c>
      <c r="D404" s="31" t="str">
        <f>Point_src_summary!D355</f>
        <v>8103</v>
      </c>
      <c r="E404" s="32" t="str">
        <f>Point_src_summary!N355</f>
        <v>20200201</v>
      </c>
      <c r="F404" s="31" t="str">
        <f>Point_src_summary!U355</f>
        <v>Point Source Compressor Engines</v>
      </c>
      <c r="G404" s="160">
        <f>Point_src_summary!V355</f>
        <v>7.7</v>
      </c>
      <c r="H404" s="161">
        <f>Point_src_summary!W355</f>
        <v>4.5</v>
      </c>
      <c r="I404" s="161">
        <f>Point_src_summary!X355</f>
        <v>7.9</v>
      </c>
      <c r="J404" s="161">
        <f>Point_src_summary!Y355</f>
        <v>0</v>
      </c>
      <c r="K404" s="162">
        <f>Point_src_summary!Z355</f>
        <v>0</v>
      </c>
    </row>
    <row r="405" spans="1:11" x14ac:dyDescent="0.2">
      <c r="A405" s="31" t="s">
        <v>127</v>
      </c>
      <c r="B405" s="31" t="str">
        <f>Point_src_summary!B356</f>
        <v>Non-tribal</v>
      </c>
      <c r="C405" s="31">
        <f>Point_src_summary!C356</f>
        <v>8</v>
      </c>
      <c r="D405" s="31" t="str">
        <f>Point_src_summary!D356</f>
        <v>8103</v>
      </c>
      <c r="E405" s="32" t="str">
        <f>Point_src_summary!N356</f>
        <v>20200201</v>
      </c>
      <c r="F405" s="31" t="str">
        <f>Point_src_summary!U356</f>
        <v>Point Source Compressor Engines</v>
      </c>
      <c r="G405" s="160">
        <f>Point_src_summary!V356</f>
        <v>7.5</v>
      </c>
      <c r="H405" s="161">
        <f>Point_src_summary!W356</f>
        <v>4.4000000000000004</v>
      </c>
      <c r="I405" s="161">
        <f>Point_src_summary!X356</f>
        <v>7.7</v>
      </c>
      <c r="J405" s="161">
        <f>Point_src_summary!Y356</f>
        <v>0</v>
      </c>
      <c r="K405" s="162">
        <f>Point_src_summary!Z356</f>
        <v>0</v>
      </c>
    </row>
    <row r="406" spans="1:11" x14ac:dyDescent="0.2">
      <c r="A406" s="31" t="s">
        <v>127</v>
      </c>
      <c r="B406" s="31" t="str">
        <f>Point_src_summary!B357</f>
        <v>Non-tribal</v>
      </c>
      <c r="C406" s="31">
        <f>Point_src_summary!C357</f>
        <v>8</v>
      </c>
      <c r="D406" s="31" t="str">
        <f>Point_src_summary!D357</f>
        <v>8103</v>
      </c>
      <c r="E406" s="32" t="str">
        <f>Point_src_summary!N357</f>
        <v>31000299</v>
      </c>
      <c r="F406" s="31" t="str">
        <f>Point_src_summary!U357</f>
        <v>Other Not Classified</v>
      </c>
      <c r="G406" s="160">
        <f>Point_src_summary!V357</f>
        <v>0</v>
      </c>
      <c r="H406" s="161">
        <f>Point_src_summary!W357</f>
        <v>4.4417059999999999</v>
      </c>
      <c r="I406" s="161">
        <f>Point_src_summary!X357</f>
        <v>0</v>
      </c>
      <c r="J406" s="161">
        <f>Point_src_summary!Y357</f>
        <v>0</v>
      </c>
      <c r="K406" s="162">
        <f>Point_src_summary!Z357</f>
        <v>0</v>
      </c>
    </row>
    <row r="407" spans="1:11" x14ac:dyDescent="0.2">
      <c r="A407" s="31" t="s">
        <v>127</v>
      </c>
      <c r="B407" s="31" t="str">
        <f>Point_src_summary!B358</f>
        <v>Non-tribal</v>
      </c>
      <c r="C407" s="31">
        <f>Point_src_summary!C358</f>
        <v>8</v>
      </c>
      <c r="D407" s="31" t="str">
        <f>Point_src_summary!D358</f>
        <v>8103</v>
      </c>
      <c r="E407" s="32" t="str">
        <f>Point_src_summary!N358</f>
        <v>20200253</v>
      </c>
      <c r="F407" s="31" t="str">
        <f>Point_src_summary!U358</f>
        <v>Point Source Compressor Engines</v>
      </c>
      <c r="G407" s="160">
        <f>Point_src_summary!V358</f>
        <v>0</v>
      </c>
      <c r="H407" s="161">
        <f>Point_src_summary!W358</f>
        <v>0</v>
      </c>
      <c r="I407" s="161">
        <f>Point_src_summary!X358</f>
        <v>0</v>
      </c>
      <c r="J407" s="161">
        <f>Point_src_summary!Y358</f>
        <v>0</v>
      </c>
      <c r="K407" s="162">
        <f>Point_src_summary!Z358</f>
        <v>0</v>
      </c>
    </row>
    <row r="408" spans="1:11" x14ac:dyDescent="0.2">
      <c r="A408" s="31" t="s">
        <v>127</v>
      </c>
      <c r="B408" s="31" t="str">
        <f>Point_src_summary!B359</f>
        <v>Non-tribal</v>
      </c>
      <c r="C408" s="31">
        <f>Point_src_summary!C359</f>
        <v>8</v>
      </c>
      <c r="D408" s="31" t="str">
        <f>Point_src_summary!D359</f>
        <v>8103</v>
      </c>
      <c r="E408" s="32" t="str">
        <f>Point_src_summary!N359</f>
        <v>50410312</v>
      </c>
      <c r="F408" s="31" t="str">
        <f>Point_src_summary!U359</f>
        <v>Other Not Classified</v>
      </c>
      <c r="G408" s="160">
        <f>Point_src_summary!V359</f>
        <v>0</v>
      </c>
      <c r="H408" s="161">
        <f>Point_src_summary!W359</f>
        <v>2.98976</v>
      </c>
      <c r="I408" s="161">
        <f>Point_src_summary!X359</f>
        <v>0</v>
      </c>
      <c r="J408" s="161">
        <f>Point_src_summary!Y359</f>
        <v>0</v>
      </c>
      <c r="K408" s="162">
        <f>Point_src_summary!Z359</f>
        <v>0</v>
      </c>
    </row>
    <row r="409" spans="1:11" x14ac:dyDescent="0.2">
      <c r="A409" s="31" t="s">
        <v>127</v>
      </c>
      <c r="B409" s="31" t="str">
        <f>Point_src_summary!B360</f>
        <v>Non-tribal</v>
      </c>
      <c r="C409" s="31">
        <f>Point_src_summary!C360</f>
        <v>8</v>
      </c>
      <c r="D409" s="31" t="str">
        <f>Point_src_summary!D360</f>
        <v>8103</v>
      </c>
      <c r="E409" s="32" t="str">
        <f>Point_src_summary!N360</f>
        <v>20200253</v>
      </c>
      <c r="F409" s="31" t="str">
        <f>Point_src_summary!U360</f>
        <v>Point Source Compressor Engines</v>
      </c>
      <c r="G409" s="160">
        <f>Point_src_summary!V360</f>
        <v>0</v>
      </c>
      <c r="H409" s="161">
        <f>Point_src_summary!W360</f>
        <v>0</v>
      </c>
      <c r="I409" s="161">
        <f>Point_src_summary!X360</f>
        <v>0</v>
      </c>
      <c r="J409" s="161">
        <f>Point_src_summary!Y360</f>
        <v>0</v>
      </c>
      <c r="K409" s="162">
        <f>Point_src_summary!Z360</f>
        <v>0</v>
      </c>
    </row>
    <row r="410" spans="1:11" x14ac:dyDescent="0.2">
      <c r="A410" s="31" t="s">
        <v>127</v>
      </c>
      <c r="B410" s="31" t="str">
        <f>Point_src_summary!B361</f>
        <v>Non-tribal</v>
      </c>
      <c r="C410" s="31">
        <f>Point_src_summary!C361</f>
        <v>8</v>
      </c>
      <c r="D410" s="31" t="str">
        <f>Point_src_summary!D361</f>
        <v>8103</v>
      </c>
      <c r="E410" s="32" t="str">
        <f>Point_src_summary!N361</f>
        <v>20200253</v>
      </c>
      <c r="F410" s="31" t="str">
        <f>Point_src_summary!U361</f>
        <v>Point Source Compressor Engines</v>
      </c>
      <c r="G410" s="160">
        <f>Point_src_summary!V361</f>
        <v>0</v>
      </c>
      <c r="H410" s="161">
        <f>Point_src_summary!W361</f>
        <v>0</v>
      </c>
      <c r="I410" s="161">
        <f>Point_src_summary!X361</f>
        <v>0</v>
      </c>
      <c r="J410" s="161">
        <f>Point_src_summary!Y361</f>
        <v>1.6060999999999999E-2</v>
      </c>
      <c r="K410" s="162">
        <f>Point_src_summary!Z361</f>
        <v>0.53051700000000002</v>
      </c>
    </row>
    <row r="411" spans="1:11" x14ac:dyDescent="0.2">
      <c r="A411" s="31" t="s">
        <v>127</v>
      </c>
      <c r="B411" s="31" t="str">
        <f>Point_src_summary!B362</f>
        <v>Non-tribal</v>
      </c>
      <c r="C411" s="31">
        <f>Point_src_summary!C362</f>
        <v>8</v>
      </c>
      <c r="D411" s="31" t="str">
        <f>Point_src_summary!D362</f>
        <v>8103</v>
      </c>
      <c r="E411" s="32" t="str">
        <f>Point_src_summary!N362</f>
        <v>20200253</v>
      </c>
      <c r="F411" s="31" t="str">
        <f>Point_src_summary!U362</f>
        <v>Point Source Compressor Engines</v>
      </c>
      <c r="G411" s="160">
        <f>Point_src_summary!V362</f>
        <v>0</v>
      </c>
      <c r="H411" s="161">
        <f>Point_src_summary!W362</f>
        <v>0</v>
      </c>
      <c r="I411" s="161">
        <f>Point_src_summary!X362</f>
        <v>0</v>
      </c>
      <c r="J411" s="161">
        <f>Point_src_summary!Y362</f>
        <v>0</v>
      </c>
      <c r="K411" s="162">
        <f>Point_src_summary!Z362</f>
        <v>0</v>
      </c>
    </row>
    <row r="412" spans="1:11" x14ac:dyDescent="0.2">
      <c r="A412" s="31" t="s">
        <v>127</v>
      </c>
      <c r="B412" s="31" t="str">
        <f>Point_src_summary!B363</f>
        <v>Non-tribal</v>
      </c>
      <c r="C412" s="31">
        <f>Point_src_summary!C363</f>
        <v>8</v>
      </c>
      <c r="D412" s="31" t="str">
        <f>Point_src_summary!D363</f>
        <v>8103</v>
      </c>
      <c r="E412" s="32" t="str">
        <f>Point_src_summary!N363</f>
        <v>20200253</v>
      </c>
      <c r="F412" s="31" t="str">
        <f>Point_src_summary!U363</f>
        <v>Point Source Compressor Engines</v>
      </c>
      <c r="G412" s="160">
        <f>Point_src_summary!V363</f>
        <v>0</v>
      </c>
      <c r="H412" s="161">
        <f>Point_src_summary!W363</f>
        <v>0</v>
      </c>
      <c r="I412" s="161">
        <f>Point_src_summary!X363</f>
        <v>0</v>
      </c>
      <c r="J412" s="161">
        <f>Point_src_summary!Y363</f>
        <v>0.02</v>
      </c>
      <c r="K412" s="162">
        <f>Point_src_summary!Z363</f>
        <v>0.28999999999999998</v>
      </c>
    </row>
    <row r="413" spans="1:11" x14ac:dyDescent="0.2">
      <c r="A413" s="31" t="s">
        <v>127</v>
      </c>
      <c r="B413" s="31" t="str">
        <f>Point_src_summary!B364</f>
        <v>Non-tribal</v>
      </c>
      <c r="C413" s="31">
        <f>Point_src_summary!C364</f>
        <v>8</v>
      </c>
      <c r="D413" s="31" t="str">
        <f>Point_src_summary!D364</f>
        <v>8103</v>
      </c>
      <c r="E413" s="32" t="str">
        <f>Point_src_summary!N364</f>
        <v>20200253</v>
      </c>
      <c r="F413" s="31" t="str">
        <f>Point_src_summary!U364</f>
        <v>Point Source Compressor Engines</v>
      </c>
      <c r="G413" s="160">
        <f>Point_src_summary!V364</f>
        <v>0</v>
      </c>
      <c r="H413" s="161">
        <f>Point_src_summary!W364</f>
        <v>0</v>
      </c>
      <c r="I413" s="161">
        <f>Point_src_summary!X364</f>
        <v>0</v>
      </c>
      <c r="J413" s="161">
        <f>Point_src_summary!Y364</f>
        <v>0.01</v>
      </c>
      <c r="K413" s="162">
        <f>Point_src_summary!Z364</f>
        <v>0.04</v>
      </c>
    </row>
    <row r="414" spans="1:11" x14ac:dyDescent="0.2">
      <c r="A414" s="31" t="s">
        <v>127</v>
      </c>
      <c r="B414" s="31" t="str">
        <f>Point_src_summary!B365</f>
        <v>Non-tribal</v>
      </c>
      <c r="C414" s="31">
        <f>Point_src_summary!C365</f>
        <v>8</v>
      </c>
      <c r="D414" s="31" t="str">
        <f>Point_src_summary!D365</f>
        <v>8103</v>
      </c>
      <c r="E414" s="32" t="str">
        <f>Point_src_summary!N365</f>
        <v>20200254</v>
      </c>
      <c r="F414" s="31" t="str">
        <f>Point_src_summary!U365</f>
        <v>Point Source Compressor Engines</v>
      </c>
      <c r="G414" s="160">
        <f>Point_src_summary!V365</f>
        <v>0</v>
      </c>
      <c r="H414" s="161">
        <f>Point_src_summary!W365</f>
        <v>0</v>
      </c>
      <c r="I414" s="161">
        <f>Point_src_summary!X365</f>
        <v>0</v>
      </c>
      <c r="J414" s="161">
        <f>Point_src_summary!Y365</f>
        <v>0.02</v>
      </c>
      <c r="K414" s="162">
        <f>Point_src_summary!Z365</f>
        <v>0.28999999999999998</v>
      </c>
    </row>
    <row r="415" spans="1:11" x14ac:dyDescent="0.2">
      <c r="A415" s="31" t="s">
        <v>127</v>
      </c>
      <c r="B415" s="31" t="str">
        <f>Point_src_summary!B366</f>
        <v>Non-tribal</v>
      </c>
      <c r="C415" s="31">
        <f>Point_src_summary!C366</f>
        <v>8</v>
      </c>
      <c r="D415" s="31" t="str">
        <f>Point_src_summary!D366</f>
        <v>8103</v>
      </c>
      <c r="E415" s="32" t="str">
        <f>Point_src_summary!N366</f>
        <v>20200254</v>
      </c>
      <c r="F415" s="31" t="str">
        <f>Point_src_summary!U366</f>
        <v>Point Source Compressor Engines</v>
      </c>
      <c r="G415" s="160">
        <f>Point_src_summary!V366</f>
        <v>11.58</v>
      </c>
      <c r="H415" s="161">
        <f>Point_src_summary!W366</f>
        <v>7.72</v>
      </c>
      <c r="I415" s="161">
        <f>Point_src_summary!X366</f>
        <v>23.15</v>
      </c>
      <c r="J415" s="161">
        <f>Point_src_summary!Y366</f>
        <v>0</v>
      </c>
      <c r="K415" s="162">
        <f>Point_src_summary!Z366</f>
        <v>0</v>
      </c>
    </row>
    <row r="416" spans="1:11" x14ac:dyDescent="0.2">
      <c r="A416" s="31" t="s">
        <v>127</v>
      </c>
      <c r="B416" s="31" t="str">
        <f>Point_src_summary!B367</f>
        <v>Non-tribal</v>
      </c>
      <c r="C416" s="31">
        <f>Point_src_summary!C367</f>
        <v>8</v>
      </c>
      <c r="D416" s="31" t="str">
        <f>Point_src_summary!D367</f>
        <v>8103</v>
      </c>
      <c r="E416" s="32" t="str">
        <f>Point_src_summary!N367</f>
        <v>20200253</v>
      </c>
      <c r="F416" s="31" t="str">
        <f>Point_src_summary!U367</f>
        <v>Point Source Compressor Engines</v>
      </c>
      <c r="G416" s="160">
        <f>Point_src_summary!V367</f>
        <v>15.450158999999999</v>
      </c>
      <c r="H416" s="161">
        <f>Point_src_summary!W367</f>
        <v>6.2573259999999999</v>
      </c>
      <c r="I416" s="161">
        <f>Point_src_summary!X367</f>
        <v>23.200434999999999</v>
      </c>
      <c r="J416" s="161">
        <f>Point_src_summary!Y367</f>
        <v>0</v>
      </c>
      <c r="K416" s="162">
        <f>Point_src_summary!Z367</f>
        <v>0</v>
      </c>
    </row>
    <row r="417" spans="1:11" x14ac:dyDescent="0.2">
      <c r="A417" s="31" t="s">
        <v>127</v>
      </c>
      <c r="B417" s="31" t="str">
        <f>Point_src_summary!B368</f>
        <v>Non-tribal</v>
      </c>
      <c r="C417" s="31">
        <f>Point_src_summary!C368</f>
        <v>8</v>
      </c>
      <c r="D417" s="31" t="str">
        <f>Point_src_summary!D368</f>
        <v>8103</v>
      </c>
      <c r="E417" s="32" t="str">
        <f>Point_src_summary!N368</f>
        <v>20200253</v>
      </c>
      <c r="F417" s="31" t="str">
        <f>Point_src_summary!U368</f>
        <v>Point Source Compressor Engines</v>
      </c>
      <c r="G417" s="160">
        <f>Point_src_summary!V368</f>
        <v>2.2200000000000002</v>
      </c>
      <c r="H417" s="161">
        <f>Point_src_summary!W368</f>
        <v>0.9</v>
      </c>
      <c r="I417" s="161">
        <f>Point_src_summary!X368</f>
        <v>2.11</v>
      </c>
      <c r="J417" s="161">
        <f>Point_src_summary!Y368</f>
        <v>0</v>
      </c>
      <c r="K417" s="162">
        <f>Point_src_summary!Z368</f>
        <v>0</v>
      </c>
    </row>
    <row r="418" spans="1:11" x14ac:dyDescent="0.2">
      <c r="A418" s="31" t="s">
        <v>127</v>
      </c>
      <c r="B418" s="31" t="str">
        <f>Point_src_summary!B369</f>
        <v>Non-tribal</v>
      </c>
      <c r="C418" s="31">
        <f>Point_src_summary!C369</f>
        <v>8</v>
      </c>
      <c r="D418" s="31" t="str">
        <f>Point_src_summary!D369</f>
        <v>8103</v>
      </c>
      <c r="E418" s="32" t="str">
        <f>Point_src_summary!N369</f>
        <v>20200253</v>
      </c>
      <c r="F418" s="31" t="str">
        <f>Point_src_summary!U369</f>
        <v>Point Source Compressor Engines</v>
      </c>
      <c r="G418" s="160">
        <f>Point_src_summary!V369</f>
        <v>11.58</v>
      </c>
      <c r="H418" s="161">
        <f>Point_src_summary!W369</f>
        <v>7.72</v>
      </c>
      <c r="I418" s="161">
        <f>Point_src_summary!X369</f>
        <v>23.15</v>
      </c>
      <c r="J418" s="161">
        <f>Point_src_summary!Y369</f>
        <v>0</v>
      </c>
      <c r="K418" s="162">
        <f>Point_src_summary!Z369</f>
        <v>0</v>
      </c>
    </row>
    <row r="419" spans="1:11" x14ac:dyDescent="0.2">
      <c r="A419" s="31" t="s">
        <v>127</v>
      </c>
      <c r="B419" s="31" t="str">
        <f>Point_src_summary!B370</f>
        <v>Non-tribal</v>
      </c>
      <c r="C419" s="31">
        <f>Point_src_summary!C370</f>
        <v>8</v>
      </c>
      <c r="D419" s="31" t="str">
        <f>Point_src_summary!D370</f>
        <v>8103</v>
      </c>
      <c r="E419" s="32" t="str">
        <f>Point_src_summary!N370</f>
        <v>31000304</v>
      </c>
      <c r="F419" s="31" t="str">
        <f>Point_src_summary!U370</f>
        <v>Dehydrators</v>
      </c>
      <c r="G419" s="160">
        <f>Point_src_summary!V370</f>
        <v>0.12</v>
      </c>
      <c r="H419" s="161">
        <f>Point_src_summary!W370</f>
        <v>7.76</v>
      </c>
      <c r="I419" s="161">
        <f>Point_src_summary!X370</f>
        <v>0.1</v>
      </c>
      <c r="J419" s="161">
        <f>Point_src_summary!Y370</f>
        <v>0</v>
      </c>
      <c r="K419" s="162">
        <f>Point_src_summary!Z370</f>
        <v>0</v>
      </c>
    </row>
    <row r="420" spans="1:11" x14ac:dyDescent="0.2">
      <c r="A420" s="31" t="s">
        <v>127</v>
      </c>
      <c r="B420" s="31" t="str">
        <f>Point_src_summary!B371</f>
        <v>Non-tribal</v>
      </c>
      <c r="C420" s="31">
        <f>Point_src_summary!C371</f>
        <v>8</v>
      </c>
      <c r="D420" s="31" t="str">
        <f>Point_src_summary!D371</f>
        <v>8103</v>
      </c>
      <c r="E420" s="32" t="str">
        <f>Point_src_summary!N371</f>
        <v>31000305</v>
      </c>
      <c r="F420" s="31" t="str">
        <f>Point_src_summary!U371</f>
        <v>Amine Units</v>
      </c>
      <c r="G420" s="160">
        <f>Point_src_summary!V371</f>
        <v>2.2999999999999998</v>
      </c>
      <c r="H420" s="161">
        <f>Point_src_summary!W371</f>
        <v>15.13</v>
      </c>
      <c r="I420" s="161">
        <f>Point_src_summary!X371</f>
        <v>1.94</v>
      </c>
      <c r="J420" s="161">
        <f>Point_src_summary!Y371</f>
        <v>0</v>
      </c>
      <c r="K420" s="162">
        <f>Point_src_summary!Z371</f>
        <v>0</v>
      </c>
    </row>
    <row r="421" spans="1:11" x14ac:dyDescent="0.2">
      <c r="A421" s="31" t="s">
        <v>127</v>
      </c>
      <c r="B421" s="31" t="str">
        <f>Point_src_summary!B372</f>
        <v>Non-tribal</v>
      </c>
      <c r="C421" s="31">
        <f>Point_src_summary!C372</f>
        <v>8</v>
      </c>
      <c r="D421" s="31" t="str">
        <f>Point_src_summary!D372</f>
        <v>8103</v>
      </c>
      <c r="E421" s="32" t="str">
        <f>Point_src_summary!N372</f>
        <v>31000305</v>
      </c>
      <c r="F421" s="31" t="str">
        <f>Point_src_summary!U372</f>
        <v>Amine Units</v>
      </c>
      <c r="G421" s="160">
        <f>Point_src_summary!V372</f>
        <v>2.31</v>
      </c>
      <c r="H421" s="161">
        <f>Point_src_summary!W372</f>
        <v>15.18</v>
      </c>
      <c r="I421" s="161">
        <f>Point_src_summary!X372</f>
        <v>1.94</v>
      </c>
      <c r="J421" s="161">
        <f>Point_src_summary!Y372</f>
        <v>0</v>
      </c>
      <c r="K421" s="162">
        <f>Point_src_summary!Z372</f>
        <v>0</v>
      </c>
    </row>
    <row r="422" spans="1:11" x14ac:dyDescent="0.2">
      <c r="A422" s="31" t="s">
        <v>127</v>
      </c>
      <c r="B422" s="31" t="str">
        <f>Point_src_summary!B373</f>
        <v>Non-tribal</v>
      </c>
      <c r="C422" s="31">
        <f>Point_src_summary!C373</f>
        <v>8</v>
      </c>
      <c r="D422" s="31" t="str">
        <f>Point_src_summary!D373</f>
        <v>8103</v>
      </c>
      <c r="E422" s="32" t="str">
        <f>Point_src_summary!N373</f>
        <v>20200254</v>
      </c>
      <c r="F422" s="31" t="str">
        <f>Point_src_summary!U373</f>
        <v>Point Source Compressor Engines</v>
      </c>
      <c r="G422" s="160">
        <f>Point_src_summary!V373</f>
        <v>0</v>
      </c>
      <c r="H422" s="161">
        <f>Point_src_summary!W373</f>
        <v>0</v>
      </c>
      <c r="I422" s="161">
        <f>Point_src_summary!X373</f>
        <v>0</v>
      </c>
      <c r="J422" s="161">
        <f>Point_src_summary!Y373</f>
        <v>2.3519999999999999E-2</v>
      </c>
      <c r="K422" s="162">
        <f>Point_src_summary!Z373</f>
        <v>0.39200000000000002</v>
      </c>
    </row>
    <row r="423" spans="1:11" x14ac:dyDescent="0.2">
      <c r="A423" s="31" t="s">
        <v>127</v>
      </c>
      <c r="B423" s="31" t="str">
        <f>Point_src_summary!B374</f>
        <v>Non-tribal</v>
      </c>
      <c r="C423" s="31">
        <f>Point_src_summary!C374</f>
        <v>8</v>
      </c>
      <c r="D423" s="31" t="str">
        <f>Point_src_summary!D374</f>
        <v>8103</v>
      </c>
      <c r="E423" s="32" t="str">
        <f>Point_src_summary!N374</f>
        <v>20200254</v>
      </c>
      <c r="F423" s="31" t="str">
        <f>Point_src_summary!U374</f>
        <v>Point Source Compressor Engines</v>
      </c>
      <c r="G423" s="160">
        <f>Point_src_summary!V374</f>
        <v>0</v>
      </c>
      <c r="H423" s="161">
        <f>Point_src_summary!W374</f>
        <v>0</v>
      </c>
      <c r="I423" s="161">
        <f>Point_src_summary!X374</f>
        <v>0</v>
      </c>
      <c r="J423" s="161">
        <f>Point_src_summary!Y374</f>
        <v>1.9290000000000002E-2</v>
      </c>
      <c r="K423" s="162">
        <f>Point_src_summary!Z374</f>
        <v>0.32150000000000001</v>
      </c>
    </row>
    <row r="424" spans="1:11" x14ac:dyDescent="0.2">
      <c r="A424" s="31" t="s">
        <v>127</v>
      </c>
      <c r="B424" s="31" t="str">
        <f>Point_src_summary!B375</f>
        <v>Non-tribal</v>
      </c>
      <c r="C424" s="31">
        <f>Point_src_summary!C375</f>
        <v>8</v>
      </c>
      <c r="D424" s="31" t="str">
        <f>Point_src_summary!D375</f>
        <v>8103</v>
      </c>
      <c r="E424" s="32" t="str">
        <f>Point_src_summary!N375</f>
        <v>20200254</v>
      </c>
      <c r="F424" s="31" t="str">
        <f>Point_src_summary!U375</f>
        <v>Point Source Compressor Engines</v>
      </c>
      <c r="G424" s="160">
        <f>Point_src_summary!V375</f>
        <v>0</v>
      </c>
      <c r="H424" s="161">
        <f>Point_src_summary!W375</f>
        <v>0</v>
      </c>
      <c r="I424" s="161">
        <f>Point_src_summary!X375</f>
        <v>0</v>
      </c>
      <c r="J424" s="161">
        <f>Point_src_summary!Y375</f>
        <v>0</v>
      </c>
      <c r="K424" s="162">
        <f>Point_src_summary!Z375</f>
        <v>0</v>
      </c>
    </row>
    <row r="425" spans="1:11" x14ac:dyDescent="0.2">
      <c r="A425" s="31" t="s">
        <v>127</v>
      </c>
      <c r="B425" s="31" t="str">
        <f>Point_src_summary!B376</f>
        <v>Non-tribal</v>
      </c>
      <c r="C425" s="31">
        <f>Point_src_summary!C376</f>
        <v>8</v>
      </c>
      <c r="D425" s="31" t="str">
        <f>Point_src_summary!D376</f>
        <v>8103</v>
      </c>
      <c r="E425" s="32" t="str">
        <f>Point_src_summary!N376</f>
        <v>10200602</v>
      </c>
      <c r="F425" s="31" t="str">
        <f>Point_src_summary!U376</f>
        <v>Point Source Heaters</v>
      </c>
      <c r="G425" s="160">
        <f>Point_src_summary!V376</f>
        <v>0</v>
      </c>
      <c r="H425" s="161">
        <f>Point_src_summary!W376</f>
        <v>0</v>
      </c>
      <c r="I425" s="161">
        <f>Point_src_summary!X376</f>
        <v>0</v>
      </c>
      <c r="J425" s="161">
        <f>Point_src_summary!Y376</f>
        <v>0</v>
      </c>
      <c r="K425" s="162">
        <f>Point_src_summary!Z376</f>
        <v>0</v>
      </c>
    </row>
    <row r="426" spans="1:11" x14ac:dyDescent="0.2">
      <c r="A426" s="31" t="s">
        <v>127</v>
      </c>
      <c r="B426" s="31" t="str">
        <f>Point_src_summary!B377</f>
        <v>Non-tribal</v>
      </c>
      <c r="C426" s="31">
        <f>Point_src_summary!C377</f>
        <v>8</v>
      </c>
      <c r="D426" s="31" t="str">
        <f>Point_src_summary!D377</f>
        <v>8103</v>
      </c>
      <c r="E426" s="32" t="str">
        <f>Point_src_summary!N377</f>
        <v>20200253</v>
      </c>
      <c r="F426" s="31" t="str">
        <f>Point_src_summary!U377</f>
        <v>Point Source Compressor Engines</v>
      </c>
      <c r="G426" s="160">
        <f>Point_src_summary!V377</f>
        <v>0</v>
      </c>
      <c r="H426" s="161">
        <f>Point_src_summary!W377</f>
        <v>0</v>
      </c>
      <c r="I426" s="161">
        <f>Point_src_summary!X377</f>
        <v>0</v>
      </c>
      <c r="J426" s="161">
        <f>Point_src_summary!Y377</f>
        <v>0</v>
      </c>
      <c r="K426" s="162">
        <f>Point_src_summary!Z377</f>
        <v>0</v>
      </c>
    </row>
    <row r="427" spans="1:11" x14ac:dyDescent="0.2">
      <c r="A427" s="31" t="s">
        <v>127</v>
      </c>
      <c r="B427" s="31" t="str">
        <f>Point_src_summary!B378</f>
        <v>Non-tribal</v>
      </c>
      <c r="C427" s="31">
        <f>Point_src_summary!C378</f>
        <v>8</v>
      </c>
      <c r="D427" s="31" t="str">
        <f>Point_src_summary!D378</f>
        <v>8103</v>
      </c>
      <c r="E427" s="32" t="str">
        <f>Point_src_summary!N378</f>
        <v>31000304</v>
      </c>
      <c r="F427" s="31" t="str">
        <f>Point_src_summary!U378</f>
        <v>Dehydrators</v>
      </c>
      <c r="G427" s="160">
        <f>Point_src_summary!V378</f>
        <v>0</v>
      </c>
      <c r="H427" s="161">
        <f>Point_src_summary!W378</f>
        <v>12.82</v>
      </c>
      <c r="I427" s="161">
        <f>Point_src_summary!X378</f>
        <v>0</v>
      </c>
      <c r="J427" s="161">
        <f>Point_src_summary!Y378</f>
        <v>0</v>
      </c>
      <c r="K427" s="162">
        <f>Point_src_summary!Z378</f>
        <v>0</v>
      </c>
    </row>
    <row r="428" spans="1:11" x14ac:dyDescent="0.2">
      <c r="A428" s="31" t="s">
        <v>127</v>
      </c>
      <c r="B428" s="31" t="str">
        <f>Point_src_summary!B379</f>
        <v>Non-tribal</v>
      </c>
      <c r="C428" s="31">
        <f>Point_src_summary!C379</f>
        <v>8</v>
      </c>
      <c r="D428" s="31" t="str">
        <f>Point_src_summary!D379</f>
        <v>8103</v>
      </c>
      <c r="E428" s="32" t="str">
        <f>Point_src_summary!N379</f>
        <v>31088801</v>
      </c>
      <c r="F428" s="31" t="str">
        <f>Point_src_summary!U379</f>
        <v>Point Source Fugitives</v>
      </c>
      <c r="G428" s="160">
        <f>Point_src_summary!V379</f>
        <v>0</v>
      </c>
      <c r="H428" s="161">
        <f>Point_src_summary!W379</f>
        <v>5.9</v>
      </c>
      <c r="I428" s="161">
        <f>Point_src_summary!X379</f>
        <v>0</v>
      </c>
      <c r="J428" s="161">
        <f>Point_src_summary!Y379</f>
        <v>0</v>
      </c>
      <c r="K428" s="162">
        <f>Point_src_summary!Z379</f>
        <v>0</v>
      </c>
    </row>
    <row r="429" spans="1:11" x14ac:dyDescent="0.2">
      <c r="A429" s="31" t="s">
        <v>127</v>
      </c>
      <c r="B429" s="31" t="str">
        <f>Point_src_summary!B380</f>
        <v>Non-tribal</v>
      </c>
      <c r="C429" s="31">
        <f>Point_src_summary!C380</f>
        <v>8</v>
      </c>
      <c r="D429" s="31" t="str">
        <f>Point_src_summary!D380</f>
        <v>8103</v>
      </c>
      <c r="E429" s="32" t="str">
        <f>Point_src_summary!N380</f>
        <v>20200254</v>
      </c>
      <c r="F429" s="31" t="str">
        <f>Point_src_summary!U380</f>
        <v>Point Source Compressor Engines</v>
      </c>
      <c r="G429" s="160">
        <f>Point_src_summary!V380</f>
        <v>12.4</v>
      </c>
      <c r="H429" s="161">
        <f>Point_src_summary!W380</f>
        <v>11.2</v>
      </c>
      <c r="I429" s="161">
        <f>Point_src_summary!X380</f>
        <v>7.8</v>
      </c>
      <c r="J429" s="161">
        <f>Point_src_summary!Y380</f>
        <v>0</v>
      </c>
      <c r="K429" s="162">
        <f>Point_src_summary!Z380</f>
        <v>0</v>
      </c>
    </row>
    <row r="430" spans="1:11" x14ac:dyDescent="0.2">
      <c r="A430" s="31" t="s">
        <v>127</v>
      </c>
      <c r="B430" s="31" t="str">
        <f>Point_src_summary!B381</f>
        <v>Non-tribal</v>
      </c>
      <c r="C430" s="31">
        <f>Point_src_summary!C381</f>
        <v>8</v>
      </c>
      <c r="D430" s="31" t="str">
        <f>Point_src_summary!D381</f>
        <v>8103</v>
      </c>
      <c r="E430" s="32" t="str">
        <f>Point_src_summary!N381</f>
        <v>20200254</v>
      </c>
      <c r="F430" s="31" t="str">
        <f>Point_src_summary!U381</f>
        <v>Point Source Compressor Engines</v>
      </c>
      <c r="G430" s="160">
        <f>Point_src_summary!V381</f>
        <v>14</v>
      </c>
      <c r="H430" s="161">
        <f>Point_src_summary!W381</f>
        <v>8.4</v>
      </c>
      <c r="I430" s="161">
        <f>Point_src_summary!X381</f>
        <v>4.4000000000000004</v>
      </c>
      <c r="J430" s="161">
        <f>Point_src_summary!Y381</f>
        <v>0</v>
      </c>
      <c r="K430" s="162">
        <f>Point_src_summary!Z381</f>
        <v>0</v>
      </c>
    </row>
    <row r="431" spans="1:11" x14ac:dyDescent="0.2">
      <c r="A431" s="31" t="s">
        <v>127</v>
      </c>
      <c r="B431" s="31" t="str">
        <f>Point_src_summary!B382</f>
        <v>Non-tribal</v>
      </c>
      <c r="C431" s="31">
        <f>Point_src_summary!C382</f>
        <v>8</v>
      </c>
      <c r="D431" s="31" t="str">
        <f>Point_src_summary!D382</f>
        <v>8103</v>
      </c>
      <c r="E431" s="32" t="str">
        <f>Point_src_summary!N382</f>
        <v>31000304</v>
      </c>
      <c r="F431" s="31" t="str">
        <f>Point_src_summary!U382</f>
        <v>Dehydrators</v>
      </c>
      <c r="G431" s="160">
        <f>Point_src_summary!V382</f>
        <v>0</v>
      </c>
      <c r="H431" s="161">
        <f>Point_src_summary!W382</f>
        <v>4.9000000000000004</v>
      </c>
      <c r="I431" s="161">
        <f>Point_src_summary!X382</f>
        <v>0</v>
      </c>
      <c r="J431" s="161">
        <f>Point_src_summary!Y382</f>
        <v>0</v>
      </c>
      <c r="K431" s="162">
        <f>Point_src_summary!Z382</f>
        <v>0</v>
      </c>
    </row>
    <row r="432" spans="1:11" x14ac:dyDescent="0.2">
      <c r="A432" s="31" t="s">
        <v>127</v>
      </c>
      <c r="B432" s="31" t="str">
        <f>Point_src_summary!B383</f>
        <v>Non-tribal</v>
      </c>
      <c r="C432" s="31">
        <f>Point_src_summary!C383</f>
        <v>8</v>
      </c>
      <c r="D432" s="31" t="str">
        <f>Point_src_summary!D383</f>
        <v>8103</v>
      </c>
      <c r="E432" s="32" t="str">
        <f>Point_src_summary!N383</f>
        <v>40400315</v>
      </c>
      <c r="F432" s="31" t="str">
        <f>Point_src_summary!U383</f>
        <v>Condensate Tanks</v>
      </c>
      <c r="G432" s="160">
        <f>Point_src_summary!V383</f>
        <v>0</v>
      </c>
      <c r="H432" s="161">
        <f>Point_src_summary!W383</f>
        <v>3.6311999999999997E-2</v>
      </c>
      <c r="I432" s="161">
        <f>Point_src_summary!X383</f>
        <v>0</v>
      </c>
      <c r="J432" s="161">
        <f>Point_src_summary!Y383</f>
        <v>0</v>
      </c>
      <c r="K432" s="162">
        <f>Point_src_summary!Z383</f>
        <v>0</v>
      </c>
    </row>
    <row r="433" spans="1:11" x14ac:dyDescent="0.2">
      <c r="A433" s="31" t="s">
        <v>127</v>
      </c>
      <c r="B433" s="31" t="str">
        <f>Point_src_summary!B384</f>
        <v>Non-tribal</v>
      </c>
      <c r="C433" s="31">
        <f>Point_src_summary!C384</f>
        <v>8</v>
      </c>
      <c r="D433" s="31" t="str">
        <f>Point_src_summary!D384</f>
        <v>8103</v>
      </c>
      <c r="E433" s="32" t="str">
        <f>Point_src_summary!N384</f>
        <v>31000304</v>
      </c>
      <c r="F433" s="31" t="str">
        <f>Point_src_summary!U384</f>
        <v>Dehydrators</v>
      </c>
      <c r="G433" s="160">
        <f>Point_src_summary!V384</f>
        <v>0</v>
      </c>
      <c r="H433" s="161">
        <f>Point_src_summary!W384</f>
        <v>3.5</v>
      </c>
      <c r="I433" s="161">
        <f>Point_src_summary!X384</f>
        <v>0</v>
      </c>
      <c r="J433" s="161">
        <f>Point_src_summary!Y384</f>
        <v>0</v>
      </c>
      <c r="K433" s="162">
        <f>Point_src_summary!Z384</f>
        <v>0</v>
      </c>
    </row>
    <row r="434" spans="1:11" x14ac:dyDescent="0.2">
      <c r="A434" s="31" t="s">
        <v>127</v>
      </c>
      <c r="B434" s="31" t="str">
        <f>Point_src_summary!B385</f>
        <v>Non-tribal</v>
      </c>
      <c r="C434" s="31">
        <f>Point_src_summary!C385</f>
        <v>8</v>
      </c>
      <c r="D434" s="31" t="str">
        <f>Point_src_summary!D385</f>
        <v>8103</v>
      </c>
      <c r="E434" s="32" t="str">
        <f>Point_src_summary!N385</f>
        <v>20200254</v>
      </c>
      <c r="F434" s="31" t="str">
        <f>Point_src_summary!U385</f>
        <v>Point Source Compressor Engines</v>
      </c>
      <c r="G434" s="160">
        <f>Point_src_summary!V385</f>
        <v>0</v>
      </c>
      <c r="H434" s="161">
        <f>Point_src_summary!W385</f>
        <v>0</v>
      </c>
      <c r="I434" s="161">
        <f>Point_src_summary!X385</f>
        <v>0</v>
      </c>
      <c r="J434" s="161">
        <f>Point_src_summary!Y385</f>
        <v>0</v>
      </c>
      <c r="K434" s="162">
        <f>Point_src_summary!Z385</f>
        <v>0</v>
      </c>
    </row>
    <row r="435" spans="1:11" x14ac:dyDescent="0.2">
      <c r="A435" s="31" t="s">
        <v>127</v>
      </c>
      <c r="B435" s="31" t="str">
        <f>Point_src_summary!B386</f>
        <v>Non-tribal</v>
      </c>
      <c r="C435" s="31">
        <f>Point_src_summary!C386</f>
        <v>8</v>
      </c>
      <c r="D435" s="31" t="str">
        <f>Point_src_summary!D386</f>
        <v>8103</v>
      </c>
      <c r="E435" s="32" t="str">
        <f>Point_src_summary!N386</f>
        <v>20200254</v>
      </c>
      <c r="F435" s="31" t="str">
        <f>Point_src_summary!U386</f>
        <v>Point Source Compressor Engines</v>
      </c>
      <c r="G435" s="160">
        <f>Point_src_summary!V386</f>
        <v>0</v>
      </c>
      <c r="H435" s="161">
        <f>Point_src_summary!W386</f>
        <v>0</v>
      </c>
      <c r="I435" s="161">
        <f>Point_src_summary!X386</f>
        <v>0</v>
      </c>
      <c r="J435" s="161">
        <f>Point_src_summary!Y386</f>
        <v>0</v>
      </c>
      <c r="K435" s="162">
        <f>Point_src_summary!Z386</f>
        <v>0</v>
      </c>
    </row>
    <row r="436" spans="1:11" x14ac:dyDescent="0.2">
      <c r="A436" s="31" t="s">
        <v>127</v>
      </c>
      <c r="B436" s="31" t="str">
        <f>Point_src_summary!B387</f>
        <v>Non-tribal</v>
      </c>
      <c r="C436" s="31">
        <f>Point_src_summary!C387</f>
        <v>8</v>
      </c>
      <c r="D436" s="31" t="str">
        <f>Point_src_summary!D387</f>
        <v>8103</v>
      </c>
      <c r="E436" s="32" t="str">
        <f>Point_src_summary!N387</f>
        <v>20200254</v>
      </c>
      <c r="F436" s="31" t="str">
        <f>Point_src_summary!U387</f>
        <v>Point Source Compressor Engines</v>
      </c>
      <c r="G436" s="160">
        <f>Point_src_summary!V387</f>
        <v>0</v>
      </c>
      <c r="H436" s="161">
        <f>Point_src_summary!W387</f>
        <v>0</v>
      </c>
      <c r="I436" s="161">
        <f>Point_src_summary!X387</f>
        <v>0</v>
      </c>
      <c r="J436" s="161">
        <f>Point_src_summary!Y387</f>
        <v>0</v>
      </c>
      <c r="K436" s="162">
        <f>Point_src_summary!Z387</f>
        <v>0</v>
      </c>
    </row>
    <row r="437" spans="1:11" x14ac:dyDescent="0.2">
      <c r="A437" s="31" t="s">
        <v>127</v>
      </c>
      <c r="B437" s="31" t="str">
        <f>Point_src_summary!B388</f>
        <v>Non-tribal</v>
      </c>
      <c r="C437" s="31">
        <f>Point_src_summary!C388</f>
        <v>8</v>
      </c>
      <c r="D437" s="31" t="str">
        <f>Point_src_summary!D388</f>
        <v>8103</v>
      </c>
      <c r="E437" s="32" t="str">
        <f>Point_src_summary!N388</f>
        <v>20200252</v>
      </c>
      <c r="F437" s="31" t="str">
        <f>Point_src_summary!U388</f>
        <v>Point Source Compressor Engines</v>
      </c>
      <c r="G437" s="160">
        <f>Point_src_summary!V388</f>
        <v>0</v>
      </c>
      <c r="H437" s="161">
        <f>Point_src_summary!W388</f>
        <v>0</v>
      </c>
      <c r="I437" s="161">
        <f>Point_src_summary!X388</f>
        <v>0</v>
      </c>
      <c r="J437" s="161">
        <f>Point_src_summary!Y388</f>
        <v>0</v>
      </c>
      <c r="K437" s="162">
        <f>Point_src_summary!Z388</f>
        <v>0</v>
      </c>
    </row>
    <row r="438" spans="1:11" x14ac:dyDescent="0.2">
      <c r="A438" s="31" t="s">
        <v>127</v>
      </c>
      <c r="B438" s="31" t="str">
        <f>Point_src_summary!B389</f>
        <v>Non-tribal</v>
      </c>
      <c r="C438" s="31">
        <f>Point_src_summary!C389</f>
        <v>8</v>
      </c>
      <c r="D438" s="31" t="str">
        <f>Point_src_summary!D389</f>
        <v>8103</v>
      </c>
      <c r="E438" s="32" t="str">
        <f>Point_src_summary!N389</f>
        <v>20200253</v>
      </c>
      <c r="F438" s="31" t="str">
        <f>Point_src_summary!U389</f>
        <v>Point Source Compressor Engines</v>
      </c>
      <c r="G438" s="160">
        <f>Point_src_summary!V389</f>
        <v>0</v>
      </c>
      <c r="H438" s="161">
        <f>Point_src_summary!W389</f>
        <v>0</v>
      </c>
      <c r="I438" s="161">
        <f>Point_src_summary!X389</f>
        <v>0</v>
      </c>
      <c r="J438" s="161">
        <f>Point_src_summary!Y389</f>
        <v>0</v>
      </c>
      <c r="K438" s="162">
        <f>Point_src_summary!Z389</f>
        <v>9.0258000000000005E-2</v>
      </c>
    </row>
    <row r="439" spans="1:11" x14ac:dyDescent="0.2">
      <c r="A439" s="31" t="s">
        <v>127</v>
      </c>
      <c r="B439" s="31" t="str">
        <f>Point_src_summary!B390</f>
        <v>Non-tribal</v>
      </c>
      <c r="C439" s="31">
        <f>Point_src_summary!C390</f>
        <v>8</v>
      </c>
      <c r="D439" s="31" t="str">
        <f>Point_src_summary!D390</f>
        <v>8103</v>
      </c>
      <c r="E439" s="32" t="str">
        <f>Point_src_summary!N390</f>
        <v>20200253</v>
      </c>
      <c r="F439" s="31" t="str">
        <f>Point_src_summary!U390</f>
        <v>Point Source Compressor Engines</v>
      </c>
      <c r="G439" s="160">
        <f>Point_src_summary!V390</f>
        <v>0</v>
      </c>
      <c r="H439" s="161">
        <f>Point_src_summary!W390</f>
        <v>0</v>
      </c>
      <c r="I439" s="161">
        <f>Point_src_summary!X390</f>
        <v>0</v>
      </c>
      <c r="J439" s="161">
        <f>Point_src_summary!Y390</f>
        <v>2.82E-3</v>
      </c>
      <c r="K439" s="162">
        <f>Point_src_summary!Z390</f>
        <v>4.7E-2</v>
      </c>
    </row>
    <row r="440" spans="1:11" x14ac:dyDescent="0.2">
      <c r="A440" s="31" t="s">
        <v>127</v>
      </c>
      <c r="B440" s="31" t="str">
        <f>Point_src_summary!B391</f>
        <v>Non-tribal</v>
      </c>
      <c r="C440" s="31">
        <f>Point_src_summary!C391</f>
        <v>8</v>
      </c>
      <c r="D440" s="31" t="str">
        <f>Point_src_summary!D391</f>
        <v>8103</v>
      </c>
      <c r="E440" s="32" t="str">
        <f>Point_src_summary!N391</f>
        <v>20200253</v>
      </c>
      <c r="F440" s="31" t="str">
        <f>Point_src_summary!U391</f>
        <v>Point Source Compressor Engines</v>
      </c>
      <c r="G440" s="160">
        <f>Point_src_summary!V391</f>
        <v>2.2738429999999998</v>
      </c>
      <c r="H440" s="161">
        <f>Point_src_summary!W391</f>
        <v>1.140571</v>
      </c>
      <c r="I440" s="161">
        <f>Point_src_summary!X391</f>
        <v>4.560924</v>
      </c>
      <c r="J440" s="161">
        <f>Point_src_summary!Y391</f>
        <v>0</v>
      </c>
      <c r="K440" s="162">
        <f>Point_src_summary!Z391</f>
        <v>0</v>
      </c>
    </row>
    <row r="441" spans="1:11" x14ac:dyDescent="0.2">
      <c r="A441" s="31" t="s">
        <v>127</v>
      </c>
      <c r="B441" s="31" t="str">
        <f>Point_src_summary!B392</f>
        <v>Non-tribal</v>
      </c>
      <c r="C441" s="31">
        <f>Point_src_summary!C392</f>
        <v>8</v>
      </c>
      <c r="D441" s="31" t="str">
        <f>Point_src_summary!D392</f>
        <v>8103</v>
      </c>
      <c r="E441" s="32" t="str">
        <f>Point_src_summary!N392</f>
        <v>31000304</v>
      </c>
      <c r="F441" s="31" t="str">
        <f>Point_src_summary!U392</f>
        <v>Dehydrators</v>
      </c>
      <c r="G441" s="160">
        <f>Point_src_summary!V392</f>
        <v>0</v>
      </c>
      <c r="H441" s="161">
        <f>Point_src_summary!W392</f>
        <v>0.6</v>
      </c>
      <c r="I441" s="161">
        <f>Point_src_summary!X392</f>
        <v>0</v>
      </c>
      <c r="J441" s="161">
        <f>Point_src_summary!Y392</f>
        <v>0</v>
      </c>
      <c r="K441" s="162">
        <f>Point_src_summary!Z392</f>
        <v>0</v>
      </c>
    </row>
    <row r="442" spans="1:11" x14ac:dyDescent="0.2">
      <c r="A442" s="31" t="s">
        <v>127</v>
      </c>
      <c r="B442" s="31" t="str">
        <f>Point_src_summary!B393</f>
        <v>Non-tribal</v>
      </c>
      <c r="C442" s="31">
        <f>Point_src_summary!C393</f>
        <v>8</v>
      </c>
      <c r="D442" s="31" t="str">
        <f>Point_src_summary!D393</f>
        <v>8103</v>
      </c>
      <c r="E442" s="32" t="str">
        <f>Point_src_summary!N393</f>
        <v>31088801</v>
      </c>
      <c r="F442" s="31" t="str">
        <f>Point_src_summary!U393</f>
        <v>Point Source Fugitives</v>
      </c>
      <c r="G442" s="160">
        <f>Point_src_summary!V393</f>
        <v>0</v>
      </c>
      <c r="H442" s="161">
        <f>Point_src_summary!W393</f>
        <v>5.8</v>
      </c>
      <c r="I442" s="161">
        <f>Point_src_summary!X393</f>
        <v>0</v>
      </c>
      <c r="J442" s="161">
        <f>Point_src_summary!Y393</f>
        <v>0</v>
      </c>
      <c r="K442" s="162">
        <f>Point_src_summary!Z393</f>
        <v>0</v>
      </c>
    </row>
    <row r="443" spans="1:11" x14ac:dyDescent="0.2">
      <c r="A443" s="31" t="s">
        <v>127</v>
      </c>
      <c r="B443" s="31" t="str">
        <f>Point_src_summary!B394</f>
        <v>Non-tribal</v>
      </c>
      <c r="C443" s="31">
        <f>Point_src_summary!C394</f>
        <v>8</v>
      </c>
      <c r="D443" s="31" t="str">
        <f>Point_src_summary!D394</f>
        <v>8103</v>
      </c>
      <c r="E443" s="32" t="str">
        <f>Point_src_summary!N394</f>
        <v>20200253</v>
      </c>
      <c r="F443" s="31" t="str">
        <f>Point_src_summary!U394</f>
        <v>Point Source Compressor Engines</v>
      </c>
      <c r="G443" s="160">
        <f>Point_src_summary!V394</f>
        <v>2.8246190000000002</v>
      </c>
      <c r="H443" s="161">
        <f>Point_src_summary!W394</f>
        <v>0.84485100000000002</v>
      </c>
      <c r="I443" s="161">
        <f>Point_src_summary!X394</f>
        <v>5.5591200000000001</v>
      </c>
      <c r="J443" s="161">
        <f>Point_src_summary!Y394</f>
        <v>0</v>
      </c>
      <c r="K443" s="162">
        <f>Point_src_summary!Z394</f>
        <v>0</v>
      </c>
    </row>
    <row r="444" spans="1:11" x14ac:dyDescent="0.2">
      <c r="A444" s="31" t="s">
        <v>127</v>
      </c>
      <c r="B444" s="31" t="str">
        <f>Point_src_summary!B395</f>
        <v>Non-tribal</v>
      </c>
      <c r="C444" s="31">
        <f>Point_src_summary!C395</f>
        <v>8</v>
      </c>
      <c r="D444" s="31" t="str">
        <f>Point_src_summary!D395</f>
        <v>8103</v>
      </c>
      <c r="E444" s="32" t="str">
        <f>Point_src_summary!N395</f>
        <v>31000201</v>
      </c>
      <c r="F444" s="31" t="str">
        <f>Point_src_summary!U395</f>
        <v>Amine Units</v>
      </c>
      <c r="G444" s="160">
        <f>Point_src_summary!V395</f>
        <v>0</v>
      </c>
      <c r="H444" s="161">
        <f>Point_src_summary!W395</f>
        <v>0</v>
      </c>
      <c r="I444" s="161">
        <f>Point_src_summary!X395</f>
        <v>0</v>
      </c>
      <c r="J444" s="161">
        <f>Point_src_summary!Y395</f>
        <v>64.7</v>
      </c>
      <c r="K444" s="162">
        <f>Point_src_summary!Z395</f>
        <v>0</v>
      </c>
    </row>
    <row r="445" spans="1:11" x14ac:dyDescent="0.2">
      <c r="A445" s="31" t="s">
        <v>127</v>
      </c>
      <c r="B445" s="31" t="str">
        <f>Point_src_summary!B396</f>
        <v>Non-tribal</v>
      </c>
      <c r="C445" s="31">
        <f>Point_src_summary!C396</f>
        <v>8</v>
      </c>
      <c r="D445" s="31" t="str">
        <f>Point_src_summary!D396</f>
        <v>8103</v>
      </c>
      <c r="E445" s="32" t="str">
        <f>Point_src_summary!N396</f>
        <v>20200201</v>
      </c>
      <c r="F445" s="31" t="str">
        <f>Point_src_summary!U396</f>
        <v>Point Source Compressor Engines</v>
      </c>
      <c r="G445" s="160">
        <f>Point_src_summary!V396</f>
        <v>0</v>
      </c>
      <c r="H445" s="161">
        <f>Point_src_summary!W396</f>
        <v>0</v>
      </c>
      <c r="I445" s="161">
        <f>Point_src_summary!X396</f>
        <v>0</v>
      </c>
      <c r="J445" s="161">
        <f>Point_src_summary!Y396</f>
        <v>1.86</v>
      </c>
      <c r="K445" s="162">
        <f>Point_src_summary!Z396</f>
        <v>9.8999999999999986</v>
      </c>
    </row>
    <row r="446" spans="1:11" x14ac:dyDescent="0.2">
      <c r="A446" s="31" t="s">
        <v>127</v>
      </c>
      <c r="B446" s="31" t="str">
        <f>Point_src_summary!B397</f>
        <v>Non-tribal</v>
      </c>
      <c r="C446" s="31">
        <f>Point_src_summary!C397</f>
        <v>8</v>
      </c>
      <c r="D446" s="31" t="str">
        <f>Point_src_summary!D397</f>
        <v>8103</v>
      </c>
      <c r="E446" s="32" t="str">
        <f>Point_src_summary!N397</f>
        <v>20200201</v>
      </c>
      <c r="F446" s="31" t="str">
        <f>Point_src_summary!U397</f>
        <v>Point Source Compressor Engines</v>
      </c>
      <c r="G446" s="160">
        <f>Point_src_summary!V397</f>
        <v>0</v>
      </c>
      <c r="H446" s="161">
        <f>Point_src_summary!W397</f>
        <v>0</v>
      </c>
      <c r="I446" s="161">
        <f>Point_src_summary!X397</f>
        <v>0</v>
      </c>
      <c r="J446" s="161">
        <f>Point_src_summary!Y397</f>
        <v>1.86</v>
      </c>
      <c r="K446" s="162">
        <f>Point_src_summary!Z397</f>
        <v>9.8999999999999986</v>
      </c>
    </row>
    <row r="447" spans="1:11" x14ac:dyDescent="0.2">
      <c r="A447" s="31" t="s">
        <v>127</v>
      </c>
      <c r="B447" s="31" t="str">
        <f>Point_src_summary!B398</f>
        <v>Non-tribal</v>
      </c>
      <c r="C447" s="31">
        <f>Point_src_summary!C398</f>
        <v>8</v>
      </c>
      <c r="D447" s="31" t="str">
        <f>Point_src_summary!D398</f>
        <v>8103</v>
      </c>
      <c r="E447" s="32" t="str">
        <f>Point_src_summary!N398</f>
        <v>20200201</v>
      </c>
      <c r="F447" s="31" t="str">
        <f>Point_src_summary!U398</f>
        <v>Point Source Compressor Engines</v>
      </c>
      <c r="G447" s="160">
        <f>Point_src_summary!V398</f>
        <v>0</v>
      </c>
      <c r="H447" s="161">
        <f>Point_src_summary!W398</f>
        <v>0</v>
      </c>
      <c r="I447" s="161">
        <f>Point_src_summary!X398</f>
        <v>0</v>
      </c>
      <c r="J447" s="161">
        <f>Point_src_summary!Y398</f>
        <v>1.4</v>
      </c>
      <c r="K447" s="162">
        <f>Point_src_summary!Z398</f>
        <v>7.2</v>
      </c>
    </row>
    <row r="448" spans="1:11" x14ac:dyDescent="0.2">
      <c r="A448" s="31" t="s">
        <v>127</v>
      </c>
      <c r="B448" s="31" t="str">
        <f>Point_src_summary!B399</f>
        <v>Non-tribal</v>
      </c>
      <c r="C448" s="31">
        <f>Point_src_summary!C399</f>
        <v>8</v>
      </c>
      <c r="D448" s="31" t="str">
        <f>Point_src_summary!D399</f>
        <v>8103</v>
      </c>
      <c r="E448" s="32" t="str">
        <f>Point_src_summary!N399</f>
        <v>31000215</v>
      </c>
      <c r="F448" s="31" t="str">
        <f>Point_src_summary!U399</f>
        <v>Point Source Flares</v>
      </c>
      <c r="G448" s="160">
        <f>Point_src_summary!V399</f>
        <v>0</v>
      </c>
      <c r="H448" s="161">
        <f>Point_src_summary!W399</f>
        <v>0</v>
      </c>
      <c r="I448" s="161">
        <f>Point_src_summary!X399</f>
        <v>0</v>
      </c>
      <c r="J448" s="161">
        <f>Point_src_summary!Y399</f>
        <v>0.05</v>
      </c>
      <c r="K448" s="162">
        <f>Point_src_summary!Z399</f>
        <v>0.6</v>
      </c>
    </row>
    <row r="449" spans="1:11" x14ac:dyDescent="0.2">
      <c r="A449" s="31" t="s">
        <v>127</v>
      </c>
      <c r="B449" s="31" t="str">
        <f>Point_src_summary!B400</f>
        <v>Non-tribal</v>
      </c>
      <c r="C449" s="31">
        <f>Point_src_summary!C400</f>
        <v>8</v>
      </c>
      <c r="D449" s="31" t="str">
        <f>Point_src_summary!D400</f>
        <v>8103</v>
      </c>
      <c r="E449" s="32" t="str">
        <f>Point_src_summary!N400</f>
        <v>20200201</v>
      </c>
      <c r="F449" s="31" t="str">
        <f>Point_src_summary!U400</f>
        <v>Point Source Compressor Engines</v>
      </c>
      <c r="G449" s="160">
        <f>Point_src_summary!V400</f>
        <v>0</v>
      </c>
      <c r="H449" s="161">
        <f>Point_src_summary!W400</f>
        <v>0</v>
      </c>
      <c r="I449" s="161">
        <f>Point_src_summary!X400</f>
        <v>0</v>
      </c>
      <c r="J449" s="161">
        <f>Point_src_summary!Y400</f>
        <v>1.86</v>
      </c>
      <c r="K449" s="162">
        <f>Point_src_summary!Z400</f>
        <v>9.8999999999999986</v>
      </c>
    </row>
    <row r="450" spans="1:11" x14ac:dyDescent="0.2">
      <c r="A450" s="31" t="s">
        <v>127</v>
      </c>
      <c r="B450" s="31" t="str">
        <f>Point_src_summary!B401</f>
        <v>Non-tribal</v>
      </c>
      <c r="C450" s="31">
        <f>Point_src_summary!C401</f>
        <v>8</v>
      </c>
      <c r="D450" s="31" t="str">
        <f>Point_src_summary!D401</f>
        <v>8103</v>
      </c>
      <c r="E450" s="32" t="str">
        <f>Point_src_summary!N401</f>
        <v>40400311</v>
      </c>
      <c r="F450" s="31" t="str">
        <f>Point_src_summary!U401</f>
        <v>Condensate Tanks</v>
      </c>
      <c r="G450" s="160">
        <f>Point_src_summary!V401</f>
        <v>0</v>
      </c>
      <c r="H450" s="161">
        <f>Point_src_summary!W401</f>
        <v>0</v>
      </c>
      <c r="I450" s="161">
        <f>Point_src_summary!X401</f>
        <v>0</v>
      </c>
      <c r="J450" s="161">
        <f>Point_src_summary!Y401</f>
        <v>0.02</v>
      </c>
      <c r="K450" s="162">
        <f>Point_src_summary!Z401</f>
        <v>0.11</v>
      </c>
    </row>
    <row r="451" spans="1:11" x14ac:dyDescent="0.2">
      <c r="A451" s="31" t="s">
        <v>127</v>
      </c>
      <c r="B451" s="31" t="str">
        <f>Point_src_summary!B402</f>
        <v>Non-tribal</v>
      </c>
      <c r="C451" s="31">
        <f>Point_src_summary!C402</f>
        <v>8</v>
      </c>
      <c r="D451" s="31" t="str">
        <f>Point_src_summary!D402</f>
        <v>8103</v>
      </c>
      <c r="E451" s="32" t="str">
        <f>Point_src_summary!N402</f>
        <v>31000201</v>
      </c>
      <c r="F451" s="31" t="str">
        <f>Point_src_summary!U402</f>
        <v>Amine Units</v>
      </c>
      <c r="G451" s="160">
        <f>Point_src_summary!V402</f>
        <v>36.4</v>
      </c>
      <c r="H451" s="161">
        <f>Point_src_summary!W402</f>
        <v>4.3</v>
      </c>
      <c r="I451" s="161">
        <f>Point_src_summary!X402</f>
        <v>16.399999999999999</v>
      </c>
      <c r="J451" s="161">
        <f>Point_src_summary!Y402</f>
        <v>0</v>
      </c>
      <c r="K451" s="162">
        <f>Point_src_summary!Z402</f>
        <v>0</v>
      </c>
    </row>
    <row r="452" spans="1:11" x14ac:dyDescent="0.2">
      <c r="A452" s="31" t="s">
        <v>127</v>
      </c>
      <c r="B452" s="31" t="str">
        <f>Point_src_summary!B403</f>
        <v>Non-tribal</v>
      </c>
      <c r="C452" s="31">
        <f>Point_src_summary!C403</f>
        <v>8</v>
      </c>
      <c r="D452" s="31" t="str">
        <f>Point_src_summary!D403</f>
        <v>8103</v>
      </c>
      <c r="E452" s="32" t="str">
        <f>Point_src_summary!N403</f>
        <v>20200201</v>
      </c>
      <c r="F452" s="31" t="str">
        <f>Point_src_summary!U403</f>
        <v>Point Source Compressor Engines</v>
      </c>
      <c r="G452" s="160">
        <f>Point_src_summary!V403</f>
        <v>25.4</v>
      </c>
      <c r="H452" s="161">
        <f>Point_src_summary!W403</f>
        <v>3</v>
      </c>
      <c r="I452" s="161">
        <f>Point_src_summary!X403</f>
        <v>25.7</v>
      </c>
      <c r="J452" s="161">
        <f>Point_src_summary!Y403</f>
        <v>0</v>
      </c>
      <c r="K452" s="162">
        <f>Point_src_summary!Z403</f>
        <v>0</v>
      </c>
    </row>
    <row r="453" spans="1:11" x14ac:dyDescent="0.2">
      <c r="A453" s="31" t="s">
        <v>127</v>
      </c>
      <c r="B453" s="31" t="str">
        <f>Point_src_summary!B404</f>
        <v>Non-tribal</v>
      </c>
      <c r="C453" s="31">
        <f>Point_src_summary!C404</f>
        <v>8</v>
      </c>
      <c r="D453" s="31" t="str">
        <f>Point_src_summary!D404</f>
        <v>8103</v>
      </c>
      <c r="E453" s="32" t="str">
        <f>Point_src_summary!N404</f>
        <v>20200201</v>
      </c>
      <c r="F453" s="31" t="str">
        <f>Point_src_summary!U404</f>
        <v>Point Source Compressor Engines</v>
      </c>
      <c r="G453" s="160">
        <f>Point_src_summary!V404</f>
        <v>43.8</v>
      </c>
      <c r="H453" s="161">
        <f>Point_src_summary!W404</f>
        <v>3.8299999999999996</v>
      </c>
      <c r="I453" s="161">
        <f>Point_src_summary!X404</f>
        <v>47.6</v>
      </c>
      <c r="J453" s="161">
        <f>Point_src_summary!Y404</f>
        <v>0</v>
      </c>
      <c r="K453" s="162">
        <f>Point_src_summary!Z404</f>
        <v>0</v>
      </c>
    </row>
    <row r="454" spans="1:11" x14ac:dyDescent="0.2">
      <c r="A454" s="31" t="s">
        <v>127</v>
      </c>
      <c r="B454" s="31" t="str">
        <f>Point_src_summary!B405</f>
        <v>Non-tribal</v>
      </c>
      <c r="C454" s="31">
        <f>Point_src_summary!C405</f>
        <v>8</v>
      </c>
      <c r="D454" s="31" t="str">
        <f>Point_src_summary!D405</f>
        <v>8103</v>
      </c>
      <c r="E454" s="32" t="str">
        <f>Point_src_summary!N405</f>
        <v>20200201</v>
      </c>
      <c r="F454" s="31" t="str">
        <f>Point_src_summary!U405</f>
        <v>Point Source Compressor Engines</v>
      </c>
      <c r="G454" s="160">
        <f>Point_src_summary!V405</f>
        <v>87.6</v>
      </c>
      <c r="H454" s="161">
        <f>Point_src_summary!W405</f>
        <v>7.6599999999999993</v>
      </c>
      <c r="I454" s="161">
        <f>Point_src_summary!X405</f>
        <v>95.2</v>
      </c>
      <c r="J454" s="161">
        <f>Point_src_summary!Y405</f>
        <v>0</v>
      </c>
      <c r="K454" s="162">
        <f>Point_src_summary!Z405</f>
        <v>0</v>
      </c>
    </row>
    <row r="455" spans="1:11" x14ac:dyDescent="0.2">
      <c r="A455" s="31" t="s">
        <v>127</v>
      </c>
      <c r="B455" s="31" t="str">
        <f>Point_src_summary!B406</f>
        <v>Non-tribal</v>
      </c>
      <c r="C455" s="31">
        <f>Point_src_summary!C406</f>
        <v>8</v>
      </c>
      <c r="D455" s="31" t="str">
        <f>Point_src_summary!D406</f>
        <v>8103</v>
      </c>
      <c r="E455" s="32" t="str">
        <f>Point_src_summary!N406</f>
        <v>31000215</v>
      </c>
      <c r="F455" s="31" t="str">
        <f>Point_src_summary!U406</f>
        <v>Point Source Flares</v>
      </c>
      <c r="G455" s="160">
        <f>Point_src_summary!V406</f>
        <v>6</v>
      </c>
      <c r="H455" s="161">
        <f>Point_src_summary!W406</f>
        <v>2.7</v>
      </c>
      <c r="I455" s="161">
        <f>Point_src_summary!X406</f>
        <v>32.4</v>
      </c>
      <c r="J455" s="161">
        <f>Point_src_summary!Y406</f>
        <v>0</v>
      </c>
      <c r="K455" s="162">
        <f>Point_src_summary!Z406</f>
        <v>0</v>
      </c>
    </row>
    <row r="456" spans="1:11" x14ac:dyDescent="0.2">
      <c r="A456" s="31" t="s">
        <v>127</v>
      </c>
      <c r="B456" s="31" t="str">
        <f>Point_src_summary!B407</f>
        <v>Non-tribal</v>
      </c>
      <c r="C456" s="31">
        <f>Point_src_summary!C407</f>
        <v>8</v>
      </c>
      <c r="D456" s="31" t="str">
        <f>Point_src_summary!D407</f>
        <v>8103</v>
      </c>
      <c r="E456" s="32" t="str">
        <f>Point_src_summary!N407</f>
        <v>31088811</v>
      </c>
      <c r="F456" s="31" t="str">
        <f>Point_src_summary!U407</f>
        <v>Point Source Fugitives</v>
      </c>
      <c r="G456" s="160">
        <f>Point_src_summary!V407</f>
        <v>0</v>
      </c>
      <c r="H456" s="161">
        <f>Point_src_summary!W407</f>
        <v>26.8</v>
      </c>
      <c r="I456" s="161">
        <f>Point_src_summary!X407</f>
        <v>0</v>
      </c>
      <c r="J456" s="161">
        <f>Point_src_summary!Y407</f>
        <v>0</v>
      </c>
      <c r="K456" s="162">
        <f>Point_src_summary!Z407</f>
        <v>0</v>
      </c>
    </row>
    <row r="457" spans="1:11" x14ac:dyDescent="0.2">
      <c r="A457" s="31" t="s">
        <v>127</v>
      </c>
      <c r="B457" s="31" t="str">
        <f>Point_src_summary!B408</f>
        <v>Non-tribal</v>
      </c>
      <c r="C457" s="31">
        <f>Point_src_summary!C408</f>
        <v>8</v>
      </c>
      <c r="D457" s="31" t="str">
        <f>Point_src_summary!D408</f>
        <v>8103</v>
      </c>
      <c r="E457" s="32" t="str">
        <f>Point_src_summary!N408</f>
        <v>20200253</v>
      </c>
      <c r="F457" s="31" t="str">
        <f>Point_src_summary!U408</f>
        <v>Point Source Compressor Engines</v>
      </c>
      <c r="G457" s="160">
        <f>Point_src_summary!V408</f>
        <v>0</v>
      </c>
      <c r="H457" s="161">
        <f>Point_src_summary!W408</f>
        <v>0</v>
      </c>
      <c r="I457" s="161">
        <f>Point_src_summary!X408</f>
        <v>0</v>
      </c>
      <c r="J457" s="161">
        <f>Point_src_summary!Y408</f>
        <v>1.2179999999999999E-3</v>
      </c>
      <c r="K457" s="162">
        <f>Point_src_summary!Z408</f>
        <v>2.0299999999999999E-2</v>
      </c>
    </row>
    <row r="458" spans="1:11" x14ac:dyDescent="0.2">
      <c r="A458" s="31" t="s">
        <v>127</v>
      </c>
      <c r="B458" s="31" t="str">
        <f>Point_src_summary!B409</f>
        <v>Non-tribal</v>
      </c>
      <c r="C458" s="31">
        <f>Point_src_summary!C409</f>
        <v>8</v>
      </c>
      <c r="D458" s="31" t="str">
        <f>Point_src_summary!D409</f>
        <v>8103</v>
      </c>
      <c r="E458" s="32" t="str">
        <f>Point_src_summary!N409</f>
        <v>20200253</v>
      </c>
      <c r="F458" s="31" t="str">
        <f>Point_src_summary!U409</f>
        <v>Point Source Compressor Engines</v>
      </c>
      <c r="G458" s="160">
        <f>Point_src_summary!V409</f>
        <v>10.77</v>
      </c>
      <c r="H458" s="161">
        <f>Point_src_summary!W409</f>
        <v>0.63</v>
      </c>
      <c r="I458" s="161">
        <f>Point_src_summary!X409</f>
        <v>1.04</v>
      </c>
      <c r="J458" s="161">
        <f>Point_src_summary!Y409</f>
        <v>0</v>
      </c>
      <c r="K458" s="162">
        <f>Point_src_summary!Z409</f>
        <v>0</v>
      </c>
    </row>
    <row r="459" spans="1:11" x14ac:dyDescent="0.2">
      <c r="A459" s="31" t="s">
        <v>127</v>
      </c>
      <c r="B459" s="31" t="str">
        <f>Point_src_summary!B410</f>
        <v>Non-tribal</v>
      </c>
      <c r="C459" s="31">
        <f>Point_src_summary!C410</f>
        <v>8</v>
      </c>
      <c r="D459" s="31" t="str">
        <f>Point_src_summary!D410</f>
        <v>8103</v>
      </c>
      <c r="E459" s="32" t="str">
        <f>Point_src_summary!N410</f>
        <v>20200102</v>
      </c>
      <c r="F459" s="31" t="str">
        <f>Point_src_summary!U410</f>
        <v>Point Source Compressor Engines</v>
      </c>
      <c r="G459" s="160">
        <f>Point_src_summary!V410</f>
        <v>0</v>
      </c>
      <c r="H459" s="161">
        <f>Point_src_summary!W410</f>
        <v>0</v>
      </c>
      <c r="I459" s="161">
        <f>Point_src_summary!X410</f>
        <v>0</v>
      </c>
      <c r="J459" s="161">
        <f>Point_src_summary!Y410</f>
        <v>0</v>
      </c>
      <c r="K459" s="162">
        <f>Point_src_summary!Z410</f>
        <v>0</v>
      </c>
    </row>
    <row r="460" spans="1:11" x14ac:dyDescent="0.2">
      <c r="A460" s="31" t="s">
        <v>127</v>
      </c>
      <c r="B460" s="31" t="str">
        <f>Point_src_summary!B411</f>
        <v>Non-tribal</v>
      </c>
      <c r="C460" s="31">
        <f>Point_src_summary!C411</f>
        <v>8</v>
      </c>
      <c r="D460" s="31" t="str">
        <f>Point_src_summary!D411</f>
        <v>8103</v>
      </c>
      <c r="E460" s="32" t="str">
        <f>Point_src_summary!N411</f>
        <v>20200102</v>
      </c>
      <c r="F460" s="31" t="str">
        <f>Point_src_summary!U411</f>
        <v>Point Source Compressor Engines</v>
      </c>
      <c r="G460" s="160">
        <f>Point_src_summary!V411</f>
        <v>0</v>
      </c>
      <c r="H460" s="161">
        <f>Point_src_summary!W411</f>
        <v>0</v>
      </c>
      <c r="I460" s="161">
        <f>Point_src_summary!X411</f>
        <v>0</v>
      </c>
      <c r="J460" s="161">
        <f>Point_src_summary!Y411</f>
        <v>0</v>
      </c>
      <c r="K460" s="162">
        <f>Point_src_summary!Z411</f>
        <v>0.122392</v>
      </c>
    </row>
    <row r="461" spans="1:11" x14ac:dyDescent="0.2">
      <c r="A461" s="31" t="s">
        <v>127</v>
      </c>
      <c r="B461" s="31" t="str">
        <f>Point_src_summary!B412</f>
        <v>Non-tribal</v>
      </c>
      <c r="C461" s="31">
        <f>Point_src_summary!C412</f>
        <v>8</v>
      </c>
      <c r="D461" s="31" t="str">
        <f>Point_src_summary!D412</f>
        <v>8103</v>
      </c>
      <c r="E461" s="32" t="str">
        <f>Point_src_summary!N412</f>
        <v>20200102</v>
      </c>
      <c r="F461" s="31" t="str">
        <f>Point_src_summary!U412</f>
        <v>Point Source Compressor Engines</v>
      </c>
      <c r="G461" s="160">
        <f>Point_src_summary!V412</f>
        <v>0</v>
      </c>
      <c r="H461" s="161">
        <f>Point_src_summary!W412</f>
        <v>0</v>
      </c>
      <c r="I461" s="161">
        <f>Point_src_summary!X412</f>
        <v>0</v>
      </c>
      <c r="J461" s="161">
        <f>Point_src_summary!Y412</f>
        <v>0</v>
      </c>
      <c r="K461" s="162">
        <f>Point_src_summary!Z412</f>
        <v>0.12755</v>
      </c>
    </row>
    <row r="462" spans="1:11" x14ac:dyDescent="0.2">
      <c r="A462" s="31" t="s">
        <v>127</v>
      </c>
      <c r="B462" s="31" t="str">
        <f>Point_src_summary!B413</f>
        <v>Non-tribal</v>
      </c>
      <c r="C462" s="31">
        <f>Point_src_summary!C413</f>
        <v>8</v>
      </c>
      <c r="D462" s="31" t="str">
        <f>Point_src_summary!D413</f>
        <v>8103</v>
      </c>
      <c r="E462" s="32" t="str">
        <f>Point_src_summary!N413</f>
        <v>20200102</v>
      </c>
      <c r="F462" s="31" t="str">
        <f>Point_src_summary!U413</f>
        <v>Point Source Compressor Engines</v>
      </c>
      <c r="G462" s="160">
        <f>Point_src_summary!V413</f>
        <v>0</v>
      </c>
      <c r="H462" s="161">
        <f>Point_src_summary!W413</f>
        <v>0</v>
      </c>
      <c r="I462" s="161">
        <f>Point_src_summary!X413</f>
        <v>0</v>
      </c>
      <c r="J462" s="161">
        <f>Point_src_summary!Y413</f>
        <v>0.86001300000000003</v>
      </c>
      <c r="K462" s="162">
        <f>Point_src_summary!Z413</f>
        <v>0.199992</v>
      </c>
    </row>
    <row r="463" spans="1:11" x14ac:dyDescent="0.2">
      <c r="A463" s="31" t="s">
        <v>127</v>
      </c>
      <c r="B463" s="31" t="str">
        <f>Point_src_summary!B414</f>
        <v>Non-tribal</v>
      </c>
      <c r="C463" s="31">
        <f>Point_src_summary!C414</f>
        <v>8</v>
      </c>
      <c r="D463" s="31" t="str">
        <f>Point_src_summary!D414</f>
        <v>8103</v>
      </c>
      <c r="E463" s="32" t="str">
        <f>Point_src_summary!N414</f>
        <v>20200401</v>
      </c>
      <c r="F463" s="31" t="str">
        <f>Point_src_summary!U414</f>
        <v>Point Source Compressor Engines</v>
      </c>
      <c r="G463" s="160">
        <f>Point_src_summary!V414</f>
        <v>0</v>
      </c>
      <c r="H463" s="161">
        <f>Point_src_summary!W414</f>
        <v>0</v>
      </c>
      <c r="I463" s="161">
        <f>Point_src_summary!X414</f>
        <v>0</v>
      </c>
      <c r="J463" s="161">
        <f>Point_src_summary!Y414</f>
        <v>1.0399929999999999</v>
      </c>
      <c r="K463" s="162">
        <f>Point_src_summary!Z414</f>
        <v>0.18004400000000001</v>
      </c>
    </row>
    <row r="464" spans="1:11" x14ac:dyDescent="0.2">
      <c r="A464" s="31" t="s">
        <v>127</v>
      </c>
      <c r="B464" s="31" t="str">
        <f>Point_src_summary!B415</f>
        <v>Non-tribal</v>
      </c>
      <c r="C464" s="31">
        <f>Point_src_summary!C415</f>
        <v>8</v>
      </c>
      <c r="D464" s="31" t="str">
        <f>Point_src_summary!D415</f>
        <v>8103</v>
      </c>
      <c r="E464" s="32" t="str">
        <f>Point_src_summary!N415</f>
        <v>31000504</v>
      </c>
      <c r="F464" s="31" t="str">
        <f>Point_src_summary!U415</f>
        <v>Other Not Classified</v>
      </c>
      <c r="G464" s="160">
        <f>Point_src_summary!V415</f>
        <v>0</v>
      </c>
      <c r="H464" s="161">
        <f>Point_src_summary!W415</f>
        <v>4.57</v>
      </c>
      <c r="I464" s="161">
        <f>Point_src_summary!X415</f>
        <v>0</v>
      </c>
      <c r="J464" s="161">
        <f>Point_src_summary!Y415</f>
        <v>0</v>
      </c>
      <c r="K464" s="162">
        <f>Point_src_summary!Z415</f>
        <v>0</v>
      </c>
    </row>
    <row r="465" spans="1:11" x14ac:dyDescent="0.2">
      <c r="A465" s="31" t="s">
        <v>127</v>
      </c>
      <c r="B465" s="31" t="str">
        <f>Point_src_summary!B416</f>
        <v>Non-tribal</v>
      </c>
      <c r="C465" s="31">
        <f>Point_src_summary!C416</f>
        <v>8</v>
      </c>
      <c r="D465" s="31" t="str">
        <f>Point_src_summary!D416</f>
        <v>8103</v>
      </c>
      <c r="E465" s="32" t="str">
        <f>Point_src_summary!N416</f>
        <v>31000504</v>
      </c>
      <c r="F465" s="31" t="str">
        <f>Point_src_summary!U416</f>
        <v>Other Not Classified</v>
      </c>
      <c r="G465" s="160">
        <f>Point_src_summary!V416</f>
        <v>0</v>
      </c>
      <c r="H465" s="161">
        <f>Point_src_summary!W416</f>
        <v>0.09</v>
      </c>
      <c r="I465" s="161">
        <f>Point_src_summary!X416</f>
        <v>0</v>
      </c>
      <c r="J465" s="161">
        <f>Point_src_summary!Y416</f>
        <v>0</v>
      </c>
      <c r="K465" s="162">
        <f>Point_src_summary!Z416</f>
        <v>0</v>
      </c>
    </row>
    <row r="466" spans="1:11" x14ac:dyDescent="0.2">
      <c r="A466" s="31" t="s">
        <v>127</v>
      </c>
      <c r="B466" s="31" t="str">
        <f>Point_src_summary!B417</f>
        <v>Non-tribal</v>
      </c>
      <c r="C466" s="31">
        <f>Point_src_summary!C417</f>
        <v>8</v>
      </c>
      <c r="D466" s="31" t="str">
        <f>Point_src_summary!D417</f>
        <v>8103</v>
      </c>
      <c r="E466" s="32" t="str">
        <f>Point_src_summary!N417</f>
        <v>31000504</v>
      </c>
      <c r="F466" s="31" t="str">
        <f>Point_src_summary!U417</f>
        <v>Other Not Classified</v>
      </c>
      <c r="G466" s="160">
        <f>Point_src_summary!V417</f>
        <v>0</v>
      </c>
      <c r="H466" s="161">
        <f>Point_src_summary!W417</f>
        <v>782</v>
      </c>
      <c r="I466" s="161">
        <f>Point_src_summary!X417</f>
        <v>0</v>
      </c>
      <c r="J466" s="161">
        <f>Point_src_summary!Y417</f>
        <v>0</v>
      </c>
      <c r="K466" s="162">
        <f>Point_src_summary!Z417</f>
        <v>0</v>
      </c>
    </row>
    <row r="467" spans="1:11" x14ac:dyDescent="0.2">
      <c r="A467" s="31" t="s">
        <v>127</v>
      </c>
      <c r="B467" s="31" t="str">
        <f>Point_src_summary!B418</f>
        <v>Non-tribal</v>
      </c>
      <c r="C467" s="31">
        <f>Point_src_summary!C418</f>
        <v>8</v>
      </c>
      <c r="D467" s="31" t="str">
        <f>Point_src_summary!D418</f>
        <v>8103</v>
      </c>
      <c r="E467" s="32" t="str">
        <f>Point_src_summary!N418</f>
        <v>20200102</v>
      </c>
      <c r="F467" s="31" t="str">
        <f>Point_src_summary!U418</f>
        <v>Point Source Compressor Engines</v>
      </c>
      <c r="G467" s="160">
        <f>Point_src_summary!V418</f>
        <v>5.8467199999999995</v>
      </c>
      <c r="H467" s="161">
        <f>Point_src_summary!W418</f>
        <v>0</v>
      </c>
      <c r="I467" s="161">
        <f>Point_src_summary!X418</f>
        <v>2.8579499999999998</v>
      </c>
      <c r="J467" s="161">
        <f>Point_src_summary!Y418</f>
        <v>0</v>
      </c>
      <c r="K467" s="162">
        <f>Point_src_summary!Z418</f>
        <v>0</v>
      </c>
    </row>
    <row r="468" spans="1:11" x14ac:dyDescent="0.2">
      <c r="A468" s="31" t="s">
        <v>127</v>
      </c>
      <c r="B468" s="31" t="str">
        <f>Point_src_summary!B419</f>
        <v>Non-tribal</v>
      </c>
      <c r="C468" s="31">
        <f>Point_src_summary!C419</f>
        <v>8</v>
      </c>
      <c r="D468" s="31" t="str">
        <f>Point_src_summary!D419</f>
        <v>8103</v>
      </c>
      <c r="E468" s="32" t="str">
        <f>Point_src_summary!N419</f>
        <v>20200102</v>
      </c>
      <c r="F468" s="31" t="str">
        <f>Point_src_summary!U419</f>
        <v>Point Source Compressor Engines</v>
      </c>
      <c r="G468" s="160">
        <f>Point_src_summary!V419</f>
        <v>4.490005</v>
      </c>
      <c r="H468" s="161">
        <f>Point_src_summary!W419</f>
        <v>1.029782</v>
      </c>
      <c r="I468" s="161">
        <f>Point_src_summary!X419</f>
        <v>0.53075099999999997</v>
      </c>
      <c r="J468" s="161">
        <f>Point_src_summary!Y419</f>
        <v>0</v>
      </c>
      <c r="K468" s="162">
        <f>Point_src_summary!Z419</f>
        <v>0</v>
      </c>
    </row>
    <row r="469" spans="1:11" x14ac:dyDescent="0.2">
      <c r="A469" s="31" t="s">
        <v>127</v>
      </c>
      <c r="B469" s="31" t="str">
        <f>Point_src_summary!B420</f>
        <v>Non-tribal</v>
      </c>
      <c r="C469" s="31">
        <f>Point_src_summary!C420</f>
        <v>8</v>
      </c>
      <c r="D469" s="31" t="str">
        <f>Point_src_summary!D420</f>
        <v>8103</v>
      </c>
      <c r="E469" s="32" t="str">
        <f>Point_src_summary!N420</f>
        <v>20200102</v>
      </c>
      <c r="F469" s="31" t="str">
        <f>Point_src_summary!U420</f>
        <v>Point Source Compressor Engines</v>
      </c>
      <c r="G469" s="160">
        <f>Point_src_summary!V420</f>
        <v>2.027844</v>
      </c>
      <c r="H469" s="161">
        <f>Point_src_summary!W420</f>
        <v>0</v>
      </c>
      <c r="I469" s="161">
        <f>Point_src_summary!X420</f>
        <v>2.1437780000000002</v>
      </c>
      <c r="J469" s="161">
        <f>Point_src_summary!Y420</f>
        <v>0</v>
      </c>
      <c r="K469" s="162">
        <f>Point_src_summary!Z420</f>
        <v>0</v>
      </c>
    </row>
    <row r="470" spans="1:11" x14ac:dyDescent="0.2">
      <c r="A470" s="31" t="s">
        <v>127</v>
      </c>
      <c r="B470" s="31" t="str">
        <f>Point_src_summary!B421</f>
        <v>Non-tribal</v>
      </c>
      <c r="C470" s="31">
        <f>Point_src_summary!C421</f>
        <v>8</v>
      </c>
      <c r="D470" s="31" t="str">
        <f>Point_src_summary!D421</f>
        <v>8103</v>
      </c>
      <c r="E470" s="32" t="str">
        <f>Point_src_summary!N421</f>
        <v>20200253</v>
      </c>
      <c r="F470" s="31" t="str">
        <f>Point_src_summary!U421</f>
        <v>Point Source Compressor Engines</v>
      </c>
      <c r="G470" s="160">
        <f>Point_src_summary!V421</f>
        <v>0</v>
      </c>
      <c r="H470" s="161">
        <f>Point_src_summary!W421</f>
        <v>0</v>
      </c>
      <c r="I470" s="161">
        <f>Point_src_summary!X421</f>
        <v>0</v>
      </c>
      <c r="J470" s="161">
        <f>Point_src_summary!Y421</f>
        <v>0</v>
      </c>
      <c r="K470" s="162">
        <f>Point_src_summary!Z421</f>
        <v>0</v>
      </c>
    </row>
    <row r="471" spans="1:11" x14ac:dyDescent="0.2">
      <c r="A471" s="31" t="s">
        <v>127</v>
      </c>
      <c r="B471" s="31" t="str">
        <f>Point_src_summary!B422</f>
        <v>Non-tribal</v>
      </c>
      <c r="C471" s="31">
        <f>Point_src_summary!C422</f>
        <v>8</v>
      </c>
      <c r="D471" s="31" t="str">
        <f>Point_src_summary!D422</f>
        <v>8103</v>
      </c>
      <c r="E471" s="32" t="str">
        <f>Point_src_summary!N422</f>
        <v>20200253</v>
      </c>
      <c r="F471" s="31" t="str">
        <f>Point_src_summary!U422</f>
        <v>Point Source Compressor Engines</v>
      </c>
      <c r="G471" s="160">
        <f>Point_src_summary!V422</f>
        <v>0</v>
      </c>
      <c r="H471" s="161">
        <f>Point_src_summary!W422</f>
        <v>0</v>
      </c>
      <c r="I471" s="161">
        <f>Point_src_summary!X422</f>
        <v>0</v>
      </c>
      <c r="J471" s="161">
        <f>Point_src_summary!Y422</f>
        <v>0</v>
      </c>
      <c r="K471" s="162">
        <f>Point_src_summary!Z422</f>
        <v>0.02</v>
      </c>
    </row>
    <row r="472" spans="1:11" x14ac:dyDescent="0.2">
      <c r="A472" s="31" t="s">
        <v>127</v>
      </c>
      <c r="B472" s="31" t="str">
        <f>Point_src_summary!B423</f>
        <v>Non-tribal</v>
      </c>
      <c r="C472" s="31">
        <f>Point_src_summary!C423</f>
        <v>8</v>
      </c>
      <c r="D472" s="31" t="str">
        <f>Point_src_summary!D423</f>
        <v>8103</v>
      </c>
      <c r="E472" s="32" t="str">
        <f>Point_src_summary!N423</f>
        <v>20200253</v>
      </c>
      <c r="F472" s="31" t="str">
        <f>Point_src_summary!U423</f>
        <v>Point Source Compressor Engines</v>
      </c>
      <c r="G472" s="160">
        <f>Point_src_summary!V423</f>
        <v>0.52324300000000001</v>
      </c>
      <c r="H472" s="161">
        <f>Point_src_summary!W423</f>
        <v>0</v>
      </c>
      <c r="I472" s="161">
        <f>Point_src_summary!X423</f>
        <v>3.6061209999999999</v>
      </c>
      <c r="J472" s="161">
        <f>Point_src_summary!Y423</f>
        <v>0</v>
      </c>
      <c r="K472" s="162">
        <f>Point_src_summary!Z423</f>
        <v>0</v>
      </c>
    </row>
    <row r="473" spans="1:11" x14ac:dyDescent="0.2">
      <c r="A473" s="31" t="s">
        <v>127</v>
      </c>
      <c r="B473" s="31" t="str">
        <f>Point_src_summary!B424</f>
        <v>Non-tribal</v>
      </c>
      <c r="C473" s="31">
        <f>Point_src_summary!C424</f>
        <v>8</v>
      </c>
      <c r="D473" s="31" t="str">
        <f>Point_src_summary!D424</f>
        <v>8103</v>
      </c>
      <c r="E473" s="32" t="str">
        <f>Point_src_summary!N424</f>
        <v>40400315</v>
      </c>
      <c r="F473" s="31" t="str">
        <f>Point_src_summary!U424</f>
        <v>Condensate Tanks</v>
      </c>
      <c r="G473" s="160">
        <f>Point_src_summary!V424</f>
        <v>0</v>
      </c>
      <c r="H473" s="161">
        <f>Point_src_summary!W424</f>
        <v>0.36685000000000001</v>
      </c>
      <c r="I473" s="161">
        <f>Point_src_summary!X424</f>
        <v>0</v>
      </c>
      <c r="J473" s="161">
        <f>Point_src_summary!Y424</f>
        <v>0</v>
      </c>
      <c r="K473" s="162">
        <f>Point_src_summary!Z424</f>
        <v>0</v>
      </c>
    </row>
    <row r="474" spans="1:11" x14ac:dyDescent="0.2">
      <c r="A474" s="31" t="s">
        <v>127</v>
      </c>
      <c r="B474" s="31" t="str">
        <f>Point_src_summary!B425</f>
        <v>Non-tribal</v>
      </c>
      <c r="C474" s="31">
        <f>Point_src_summary!C425</f>
        <v>8</v>
      </c>
      <c r="D474" s="31" t="str">
        <f>Point_src_summary!D425</f>
        <v>8103</v>
      </c>
      <c r="E474" s="32" t="str">
        <f>Point_src_summary!N425</f>
        <v>20200253</v>
      </c>
      <c r="F474" s="31" t="str">
        <f>Point_src_summary!U425</f>
        <v>Point Source Compressor Engines</v>
      </c>
      <c r="G474" s="160">
        <f>Point_src_summary!V425</f>
        <v>0</v>
      </c>
      <c r="H474" s="161">
        <f>Point_src_summary!W425</f>
        <v>0</v>
      </c>
      <c r="I474" s="161">
        <f>Point_src_summary!X425</f>
        <v>0</v>
      </c>
      <c r="J474" s="161">
        <f>Point_src_summary!Y425</f>
        <v>0</v>
      </c>
      <c r="K474" s="162">
        <f>Point_src_summary!Z425</f>
        <v>0</v>
      </c>
    </row>
    <row r="475" spans="1:11" x14ac:dyDescent="0.2">
      <c r="A475" s="31" t="s">
        <v>127</v>
      </c>
      <c r="B475" s="31" t="str">
        <f>Point_src_summary!B426</f>
        <v>Non-tribal</v>
      </c>
      <c r="C475" s="31">
        <f>Point_src_summary!C426</f>
        <v>8</v>
      </c>
      <c r="D475" s="31" t="str">
        <f>Point_src_summary!D426</f>
        <v>8103</v>
      </c>
      <c r="E475" s="32" t="str">
        <f>Point_src_summary!N426</f>
        <v>20200253</v>
      </c>
      <c r="F475" s="31" t="str">
        <f>Point_src_summary!U426</f>
        <v>Point Source Compressor Engines</v>
      </c>
      <c r="G475" s="160">
        <f>Point_src_summary!V426</f>
        <v>0</v>
      </c>
      <c r="H475" s="161">
        <f>Point_src_summary!W426</f>
        <v>0</v>
      </c>
      <c r="I475" s="161">
        <f>Point_src_summary!X426</f>
        <v>0</v>
      </c>
      <c r="J475" s="161">
        <f>Point_src_summary!Y426</f>
        <v>0</v>
      </c>
      <c r="K475" s="162">
        <f>Point_src_summary!Z426</f>
        <v>0.02</v>
      </c>
    </row>
    <row r="476" spans="1:11" x14ac:dyDescent="0.2">
      <c r="A476" s="31" t="s">
        <v>127</v>
      </c>
      <c r="B476" s="31" t="str">
        <f>Point_src_summary!B427</f>
        <v>Non-tribal</v>
      </c>
      <c r="C476" s="31">
        <f>Point_src_summary!C427</f>
        <v>8</v>
      </c>
      <c r="D476" s="31" t="str">
        <f>Point_src_summary!D427</f>
        <v>8103</v>
      </c>
      <c r="E476" s="32" t="str">
        <f>Point_src_summary!N427</f>
        <v>20200253</v>
      </c>
      <c r="F476" s="31" t="str">
        <f>Point_src_summary!U427</f>
        <v>Point Source Compressor Engines</v>
      </c>
      <c r="G476" s="160">
        <f>Point_src_summary!V427</f>
        <v>0.52</v>
      </c>
      <c r="H476" s="161">
        <f>Point_src_summary!W427</f>
        <v>0</v>
      </c>
      <c r="I476" s="161">
        <f>Point_src_summary!X427</f>
        <v>3.61</v>
      </c>
      <c r="J476" s="161">
        <f>Point_src_summary!Y427</f>
        <v>0</v>
      </c>
      <c r="K476" s="162">
        <f>Point_src_summary!Z427</f>
        <v>0</v>
      </c>
    </row>
    <row r="477" spans="1:11" x14ac:dyDescent="0.2">
      <c r="A477" s="31" t="s">
        <v>127</v>
      </c>
      <c r="B477" s="31" t="str">
        <f>Point_src_summary!B428</f>
        <v>Non-tribal</v>
      </c>
      <c r="C477" s="31">
        <f>Point_src_summary!C428</f>
        <v>8</v>
      </c>
      <c r="D477" s="31" t="str">
        <f>Point_src_summary!D428</f>
        <v>8103</v>
      </c>
      <c r="E477" s="32" t="str">
        <f>Point_src_summary!N428</f>
        <v>20200253</v>
      </c>
      <c r="F477" s="31" t="str">
        <f>Point_src_summary!U428</f>
        <v>Point Source Compressor Engines</v>
      </c>
      <c r="G477" s="160">
        <f>Point_src_summary!V428</f>
        <v>0</v>
      </c>
      <c r="H477" s="161">
        <f>Point_src_summary!W428</f>
        <v>0</v>
      </c>
      <c r="I477" s="161">
        <f>Point_src_summary!X428</f>
        <v>0</v>
      </c>
      <c r="J477" s="161">
        <f>Point_src_summary!Y428</f>
        <v>0</v>
      </c>
      <c r="K477" s="162">
        <f>Point_src_summary!Z428</f>
        <v>0.02</v>
      </c>
    </row>
    <row r="478" spans="1:11" x14ac:dyDescent="0.2">
      <c r="A478" s="31" t="s">
        <v>127</v>
      </c>
      <c r="B478" s="31" t="str">
        <f>Point_src_summary!B429</f>
        <v>Non-tribal</v>
      </c>
      <c r="C478" s="31">
        <f>Point_src_summary!C429</f>
        <v>8</v>
      </c>
      <c r="D478" s="31" t="str">
        <f>Point_src_summary!D429</f>
        <v>8103</v>
      </c>
      <c r="E478" s="32" t="str">
        <f>Point_src_summary!N429</f>
        <v>20200253</v>
      </c>
      <c r="F478" s="31" t="str">
        <f>Point_src_summary!U429</f>
        <v>Point Source Compressor Engines</v>
      </c>
      <c r="G478" s="160">
        <f>Point_src_summary!V429</f>
        <v>0.52324300000000001</v>
      </c>
      <c r="H478" s="161">
        <f>Point_src_summary!W429</f>
        <v>0</v>
      </c>
      <c r="I478" s="161">
        <f>Point_src_summary!X429</f>
        <v>3.6061209999999999</v>
      </c>
      <c r="J478" s="161">
        <f>Point_src_summary!Y429</f>
        <v>0</v>
      </c>
      <c r="K478" s="162">
        <f>Point_src_summary!Z429</f>
        <v>0</v>
      </c>
    </row>
    <row r="479" spans="1:11" x14ac:dyDescent="0.2">
      <c r="A479" s="31" t="s">
        <v>127</v>
      </c>
      <c r="B479" s="31" t="str">
        <f>Point_src_summary!B430</f>
        <v>Non-tribal</v>
      </c>
      <c r="C479" s="31">
        <f>Point_src_summary!C430</f>
        <v>8</v>
      </c>
      <c r="D479" s="31" t="str">
        <f>Point_src_summary!D430</f>
        <v>8103</v>
      </c>
      <c r="E479" s="32" t="str">
        <f>Point_src_summary!N430</f>
        <v>40400315</v>
      </c>
      <c r="F479" s="31" t="str">
        <f>Point_src_summary!U430</f>
        <v>Condensate Tanks</v>
      </c>
      <c r="G479" s="160">
        <f>Point_src_summary!V430</f>
        <v>0</v>
      </c>
      <c r="H479" s="161">
        <f>Point_src_summary!W430</f>
        <v>1.225147</v>
      </c>
      <c r="I479" s="161">
        <f>Point_src_summary!X430</f>
        <v>0</v>
      </c>
      <c r="J479" s="161">
        <f>Point_src_summary!Y430</f>
        <v>0</v>
      </c>
      <c r="K479" s="162">
        <f>Point_src_summary!Z430</f>
        <v>0</v>
      </c>
    </row>
    <row r="480" spans="1:11" x14ac:dyDescent="0.2">
      <c r="A480" s="31" t="s">
        <v>127</v>
      </c>
      <c r="B480" s="31" t="str">
        <f>Point_src_summary!B431</f>
        <v>Non-tribal</v>
      </c>
      <c r="C480" s="31">
        <f>Point_src_summary!C431</f>
        <v>8</v>
      </c>
      <c r="D480" s="31" t="str">
        <f>Point_src_summary!D431</f>
        <v>8103</v>
      </c>
      <c r="E480" s="32" t="str">
        <f>Point_src_summary!N431</f>
        <v>20200253</v>
      </c>
      <c r="F480" s="31" t="str">
        <f>Point_src_summary!U431</f>
        <v>Point Source Compressor Engines</v>
      </c>
      <c r="G480" s="160">
        <f>Point_src_summary!V431</f>
        <v>0</v>
      </c>
      <c r="H480" s="161">
        <f>Point_src_summary!W431</f>
        <v>0</v>
      </c>
      <c r="I480" s="161">
        <f>Point_src_summary!X431</f>
        <v>0</v>
      </c>
      <c r="J480" s="161">
        <f>Point_src_summary!Y431</f>
        <v>0</v>
      </c>
      <c r="K480" s="162">
        <f>Point_src_summary!Z431</f>
        <v>0.02</v>
      </c>
    </row>
    <row r="481" spans="1:11" x14ac:dyDescent="0.2">
      <c r="A481" s="31" t="s">
        <v>127</v>
      </c>
      <c r="B481" s="31" t="str">
        <f>Point_src_summary!B432</f>
        <v>Non-tribal</v>
      </c>
      <c r="C481" s="31">
        <f>Point_src_summary!C432</f>
        <v>8</v>
      </c>
      <c r="D481" s="31" t="str">
        <f>Point_src_summary!D432</f>
        <v>8103</v>
      </c>
      <c r="E481" s="32" t="str">
        <f>Point_src_summary!N432</f>
        <v>20200253</v>
      </c>
      <c r="F481" s="31" t="str">
        <f>Point_src_summary!U432</f>
        <v>Point Source Compressor Engines</v>
      </c>
      <c r="G481" s="160">
        <f>Point_src_summary!V432</f>
        <v>0.52324300000000001</v>
      </c>
      <c r="H481" s="161">
        <f>Point_src_summary!W432</f>
        <v>0</v>
      </c>
      <c r="I481" s="161">
        <f>Point_src_summary!X432</f>
        <v>3.6061209999999999</v>
      </c>
      <c r="J481" s="161">
        <f>Point_src_summary!Y432</f>
        <v>0</v>
      </c>
      <c r="K481" s="162">
        <f>Point_src_summary!Z432</f>
        <v>0</v>
      </c>
    </row>
    <row r="482" spans="1:11" x14ac:dyDescent="0.2">
      <c r="A482" s="31" t="s">
        <v>127</v>
      </c>
      <c r="B482" s="31" t="str">
        <f>Point_src_summary!B433</f>
        <v>Non-tribal</v>
      </c>
      <c r="C482" s="31">
        <f>Point_src_summary!C433</f>
        <v>8</v>
      </c>
      <c r="D482" s="31" t="str">
        <f>Point_src_summary!D433</f>
        <v>8103</v>
      </c>
      <c r="E482" s="32" t="str">
        <f>Point_src_summary!N433</f>
        <v>40400315</v>
      </c>
      <c r="F482" s="31" t="str">
        <f>Point_src_summary!U433</f>
        <v>Condensate Tanks</v>
      </c>
      <c r="G482" s="160">
        <f>Point_src_summary!V433</f>
        <v>0</v>
      </c>
      <c r="H482" s="161">
        <f>Point_src_summary!W433</f>
        <v>1.261903</v>
      </c>
      <c r="I482" s="161">
        <f>Point_src_summary!X433</f>
        <v>0</v>
      </c>
      <c r="J482" s="161">
        <f>Point_src_summary!Y433</f>
        <v>0</v>
      </c>
      <c r="K482" s="162">
        <f>Point_src_summary!Z433</f>
        <v>0</v>
      </c>
    </row>
    <row r="483" spans="1:11" x14ac:dyDescent="0.2">
      <c r="A483" s="31" t="s">
        <v>127</v>
      </c>
      <c r="B483" s="31" t="str">
        <f>Point_src_summary!B434</f>
        <v>Non-tribal</v>
      </c>
      <c r="C483" s="31">
        <f>Point_src_summary!C434</f>
        <v>8</v>
      </c>
      <c r="D483" s="31" t="str">
        <f>Point_src_summary!D434</f>
        <v>8103</v>
      </c>
      <c r="E483" s="32" t="str">
        <f>Point_src_summary!N434</f>
        <v>20200253</v>
      </c>
      <c r="F483" s="31" t="str">
        <f>Point_src_summary!U434</f>
        <v>Point Source Compressor Engines</v>
      </c>
      <c r="G483" s="160">
        <f>Point_src_summary!V434</f>
        <v>0</v>
      </c>
      <c r="H483" s="161">
        <f>Point_src_summary!W434</f>
        <v>0</v>
      </c>
      <c r="I483" s="161">
        <f>Point_src_summary!X434</f>
        <v>0</v>
      </c>
      <c r="J483" s="161">
        <f>Point_src_summary!Y434</f>
        <v>0</v>
      </c>
      <c r="K483" s="162">
        <f>Point_src_summary!Z434</f>
        <v>0.02</v>
      </c>
    </row>
    <row r="484" spans="1:11" x14ac:dyDescent="0.2">
      <c r="A484" s="31" t="s">
        <v>127</v>
      </c>
      <c r="B484" s="31" t="str">
        <f>Point_src_summary!B435</f>
        <v>Non-tribal</v>
      </c>
      <c r="C484" s="31">
        <f>Point_src_summary!C435</f>
        <v>8</v>
      </c>
      <c r="D484" s="31" t="str">
        <f>Point_src_summary!D435</f>
        <v>8103</v>
      </c>
      <c r="E484" s="32" t="str">
        <f>Point_src_summary!N435</f>
        <v>20200253</v>
      </c>
      <c r="F484" s="31" t="str">
        <f>Point_src_summary!U435</f>
        <v>Point Source Compressor Engines</v>
      </c>
      <c r="G484" s="160">
        <f>Point_src_summary!V435</f>
        <v>0.52324300000000001</v>
      </c>
      <c r="H484" s="161">
        <f>Point_src_summary!W435</f>
        <v>0</v>
      </c>
      <c r="I484" s="161">
        <f>Point_src_summary!X435</f>
        <v>3.6061209999999999</v>
      </c>
      <c r="J484" s="161">
        <f>Point_src_summary!Y435</f>
        <v>0</v>
      </c>
      <c r="K484" s="162">
        <f>Point_src_summary!Z435</f>
        <v>0</v>
      </c>
    </row>
    <row r="485" spans="1:11" x14ac:dyDescent="0.2">
      <c r="A485" s="31" t="s">
        <v>127</v>
      </c>
      <c r="B485" s="31" t="str">
        <f>Point_src_summary!B436</f>
        <v>Non-tribal</v>
      </c>
      <c r="C485" s="31">
        <f>Point_src_summary!C436</f>
        <v>8</v>
      </c>
      <c r="D485" s="31" t="str">
        <f>Point_src_summary!D436</f>
        <v>8103</v>
      </c>
      <c r="E485" s="32" t="str">
        <f>Point_src_summary!N436</f>
        <v>40400315</v>
      </c>
      <c r="F485" s="31" t="str">
        <f>Point_src_summary!U436</f>
        <v>Condensate Tanks</v>
      </c>
      <c r="G485" s="160">
        <f>Point_src_summary!V436</f>
        <v>0</v>
      </c>
      <c r="H485" s="161">
        <f>Point_src_summary!W436</f>
        <v>9.6286939999999994</v>
      </c>
      <c r="I485" s="161">
        <f>Point_src_summary!X436</f>
        <v>0</v>
      </c>
      <c r="J485" s="161">
        <f>Point_src_summary!Y436</f>
        <v>0</v>
      </c>
      <c r="K485" s="162">
        <f>Point_src_summary!Z436</f>
        <v>0</v>
      </c>
    </row>
    <row r="486" spans="1:11" x14ac:dyDescent="0.2">
      <c r="A486" s="31" t="s">
        <v>127</v>
      </c>
      <c r="B486" s="31" t="str">
        <f>Point_src_summary!B437</f>
        <v>Non-tribal</v>
      </c>
      <c r="C486" s="31">
        <f>Point_src_summary!C437</f>
        <v>8</v>
      </c>
      <c r="D486" s="31" t="str">
        <f>Point_src_summary!D437</f>
        <v>8103</v>
      </c>
      <c r="E486" s="32" t="str">
        <f>Point_src_summary!N437</f>
        <v>20200254</v>
      </c>
      <c r="F486" s="31" t="str">
        <f>Point_src_summary!U437</f>
        <v>Point Source Compressor Engines</v>
      </c>
      <c r="G486" s="160">
        <f>Point_src_summary!V437</f>
        <v>0</v>
      </c>
      <c r="H486" s="161">
        <f>Point_src_summary!W437</f>
        <v>0</v>
      </c>
      <c r="I486" s="161">
        <f>Point_src_summary!X437</f>
        <v>0</v>
      </c>
      <c r="J486" s="161">
        <f>Point_src_summary!Y437</f>
        <v>1.4364E-2</v>
      </c>
      <c r="K486" s="162">
        <f>Point_src_summary!Z437</f>
        <v>0.25080000000000002</v>
      </c>
    </row>
    <row r="487" spans="1:11" x14ac:dyDescent="0.2">
      <c r="A487" s="31" t="s">
        <v>127</v>
      </c>
      <c r="B487" s="31" t="str">
        <f>Point_src_summary!B438</f>
        <v>Non-tribal</v>
      </c>
      <c r="C487" s="31">
        <f>Point_src_summary!C438</f>
        <v>8</v>
      </c>
      <c r="D487" s="31" t="str">
        <f>Point_src_summary!D438</f>
        <v>8103</v>
      </c>
      <c r="E487" s="32" t="str">
        <f>Point_src_summary!N438</f>
        <v>20200254</v>
      </c>
      <c r="F487" s="31" t="str">
        <f>Point_src_summary!U438</f>
        <v>Point Source Compressor Engines</v>
      </c>
      <c r="G487" s="160">
        <f>Point_src_summary!V438</f>
        <v>0</v>
      </c>
      <c r="H487" s="161">
        <f>Point_src_summary!W438</f>
        <v>0</v>
      </c>
      <c r="I487" s="161">
        <f>Point_src_summary!X438</f>
        <v>0</v>
      </c>
      <c r="J487" s="161">
        <f>Point_src_summary!Y438</f>
        <v>8.7259999999999994E-3</v>
      </c>
      <c r="K487" s="162">
        <f>Point_src_summary!Z438</f>
        <v>0.15235000000000001</v>
      </c>
    </row>
    <row r="488" spans="1:11" x14ac:dyDescent="0.2">
      <c r="A488" s="31" t="s">
        <v>127</v>
      </c>
      <c r="B488" s="31" t="str">
        <f>Point_src_summary!B439</f>
        <v>Non-tribal</v>
      </c>
      <c r="C488" s="31">
        <f>Point_src_summary!C439</f>
        <v>8</v>
      </c>
      <c r="D488" s="31" t="str">
        <f>Point_src_summary!D439</f>
        <v>8103</v>
      </c>
      <c r="E488" s="32" t="str">
        <f>Point_src_summary!N439</f>
        <v>20200254</v>
      </c>
      <c r="F488" s="31" t="str">
        <f>Point_src_summary!U439</f>
        <v>Point Source Compressor Engines</v>
      </c>
      <c r="G488" s="160">
        <f>Point_src_summary!V439</f>
        <v>3.3794</v>
      </c>
      <c r="H488" s="161">
        <f>Point_src_summary!W439</f>
        <v>1.475025</v>
      </c>
      <c r="I488" s="161">
        <f>Point_src_summary!X439</f>
        <v>0.60316800000000004</v>
      </c>
      <c r="J488" s="161">
        <f>Point_src_summary!Y439</f>
        <v>0</v>
      </c>
      <c r="K488" s="162">
        <f>Point_src_summary!Z439</f>
        <v>0</v>
      </c>
    </row>
    <row r="489" spans="1:11" x14ac:dyDescent="0.2">
      <c r="A489" s="31" t="s">
        <v>127</v>
      </c>
      <c r="B489" s="31" t="str">
        <f>Point_src_summary!B440</f>
        <v>Non-tribal</v>
      </c>
      <c r="C489" s="31">
        <f>Point_src_summary!C440</f>
        <v>8</v>
      </c>
      <c r="D489" s="31" t="str">
        <f>Point_src_summary!D440</f>
        <v>8103</v>
      </c>
      <c r="E489" s="32" t="str">
        <f>Point_src_summary!N440</f>
        <v>20200254</v>
      </c>
      <c r="F489" s="31" t="str">
        <f>Point_src_summary!U440</f>
        <v>Point Source Compressor Engines</v>
      </c>
      <c r="G489" s="160">
        <f>Point_src_summary!V440</f>
        <v>5.5632000000000001</v>
      </c>
      <c r="H489" s="161">
        <f>Point_src_summary!W440</f>
        <v>2.4281999999999999</v>
      </c>
      <c r="I489" s="161">
        <f>Point_src_summary!X440</f>
        <v>0.99294000000000004</v>
      </c>
      <c r="J489" s="161">
        <f>Point_src_summary!Y440</f>
        <v>0</v>
      </c>
      <c r="K489" s="162">
        <f>Point_src_summary!Z440</f>
        <v>0</v>
      </c>
    </row>
    <row r="490" spans="1:11" x14ac:dyDescent="0.2">
      <c r="A490" s="31" t="s">
        <v>127</v>
      </c>
      <c r="B490" s="31" t="str">
        <f>Point_src_summary!B441</f>
        <v>Non-tribal</v>
      </c>
      <c r="C490" s="31">
        <f>Point_src_summary!C441</f>
        <v>8</v>
      </c>
      <c r="D490" s="31" t="str">
        <f>Point_src_summary!D441</f>
        <v>8103</v>
      </c>
      <c r="E490" s="32" t="str">
        <f>Point_src_summary!N441</f>
        <v>20200253</v>
      </c>
      <c r="F490" s="31" t="str">
        <f>Point_src_summary!U441</f>
        <v>Point Source Compressor Engines</v>
      </c>
      <c r="G490" s="160">
        <f>Point_src_summary!V441</f>
        <v>0</v>
      </c>
      <c r="H490" s="161">
        <f>Point_src_summary!W441</f>
        <v>0</v>
      </c>
      <c r="I490" s="161">
        <f>Point_src_summary!X441</f>
        <v>0</v>
      </c>
      <c r="J490" s="161">
        <f>Point_src_summary!Y441</f>
        <v>0</v>
      </c>
      <c r="K490" s="162">
        <f>Point_src_summary!Z441</f>
        <v>0.02</v>
      </c>
    </row>
    <row r="491" spans="1:11" x14ac:dyDescent="0.2">
      <c r="A491" s="31" t="s">
        <v>127</v>
      </c>
      <c r="B491" s="31" t="str">
        <f>Point_src_summary!B442</f>
        <v>Non-tribal</v>
      </c>
      <c r="C491" s="31">
        <f>Point_src_summary!C442</f>
        <v>8</v>
      </c>
      <c r="D491" s="31" t="str">
        <f>Point_src_summary!D442</f>
        <v>8103</v>
      </c>
      <c r="E491" s="32" t="str">
        <f>Point_src_summary!N442</f>
        <v>20200253</v>
      </c>
      <c r="F491" s="31" t="str">
        <f>Point_src_summary!U442</f>
        <v>Point Source Compressor Engines</v>
      </c>
      <c r="G491" s="160">
        <f>Point_src_summary!V442</f>
        <v>0.52324300000000001</v>
      </c>
      <c r="H491" s="161">
        <f>Point_src_summary!W442</f>
        <v>0</v>
      </c>
      <c r="I491" s="161">
        <f>Point_src_summary!X442</f>
        <v>3.6061209999999999</v>
      </c>
      <c r="J491" s="161">
        <f>Point_src_summary!Y442</f>
        <v>0</v>
      </c>
      <c r="K491" s="162">
        <f>Point_src_summary!Z442</f>
        <v>0</v>
      </c>
    </row>
    <row r="492" spans="1:11" x14ac:dyDescent="0.2">
      <c r="A492" s="31" t="s">
        <v>127</v>
      </c>
      <c r="B492" s="31" t="str">
        <f>Point_src_summary!B443</f>
        <v>Non-tribal</v>
      </c>
      <c r="C492" s="31">
        <f>Point_src_summary!C443</f>
        <v>8</v>
      </c>
      <c r="D492" s="31" t="str">
        <f>Point_src_summary!D443</f>
        <v>8103</v>
      </c>
      <c r="E492" s="32" t="str">
        <f>Point_src_summary!N443</f>
        <v>40400315</v>
      </c>
      <c r="F492" s="31" t="str">
        <f>Point_src_summary!U443</f>
        <v>Condensate Tanks</v>
      </c>
      <c r="G492" s="160">
        <f>Point_src_summary!V443</f>
        <v>0</v>
      </c>
      <c r="H492" s="161">
        <f>Point_src_summary!W443</f>
        <v>8.8998039999999996</v>
      </c>
      <c r="I492" s="161">
        <f>Point_src_summary!X443</f>
        <v>0</v>
      </c>
      <c r="J492" s="161">
        <f>Point_src_summary!Y443</f>
        <v>0</v>
      </c>
      <c r="K492" s="162">
        <f>Point_src_summary!Z443</f>
        <v>0</v>
      </c>
    </row>
    <row r="493" spans="1:11" x14ac:dyDescent="0.2">
      <c r="A493" s="31" t="s">
        <v>127</v>
      </c>
      <c r="B493" s="31" t="str">
        <f>Point_src_summary!B444</f>
        <v>Non-tribal</v>
      </c>
      <c r="C493" s="31">
        <f>Point_src_summary!C444</f>
        <v>8</v>
      </c>
      <c r="D493" s="31" t="str">
        <f>Point_src_summary!D444</f>
        <v>8103</v>
      </c>
      <c r="E493" s="32" t="str">
        <f>Point_src_summary!N444</f>
        <v>20200253</v>
      </c>
      <c r="F493" s="31" t="str">
        <f>Point_src_summary!U444</f>
        <v>Point Source Compressor Engines</v>
      </c>
      <c r="G493" s="160">
        <f>Point_src_summary!V444</f>
        <v>0</v>
      </c>
      <c r="H493" s="161">
        <f>Point_src_summary!W444</f>
        <v>0</v>
      </c>
      <c r="I493" s="161">
        <f>Point_src_summary!X444</f>
        <v>0</v>
      </c>
      <c r="J493" s="161">
        <f>Point_src_summary!Y444</f>
        <v>0</v>
      </c>
      <c r="K493" s="162">
        <f>Point_src_summary!Z444</f>
        <v>0.02</v>
      </c>
    </row>
    <row r="494" spans="1:11" x14ac:dyDescent="0.2">
      <c r="A494" s="31" t="s">
        <v>127</v>
      </c>
      <c r="B494" s="31" t="str">
        <f>Point_src_summary!B445</f>
        <v>Non-tribal</v>
      </c>
      <c r="C494" s="31">
        <f>Point_src_summary!C445</f>
        <v>8</v>
      </c>
      <c r="D494" s="31" t="str">
        <f>Point_src_summary!D445</f>
        <v>8103</v>
      </c>
      <c r="E494" s="32" t="str">
        <f>Point_src_summary!N445</f>
        <v>20200253</v>
      </c>
      <c r="F494" s="31" t="str">
        <f>Point_src_summary!U445</f>
        <v>Point Source Compressor Engines</v>
      </c>
      <c r="G494" s="160">
        <f>Point_src_summary!V445</f>
        <v>0.52324300000000001</v>
      </c>
      <c r="H494" s="161">
        <f>Point_src_summary!W445</f>
        <v>0</v>
      </c>
      <c r="I494" s="161">
        <f>Point_src_summary!X445</f>
        <v>3.6061209999999999</v>
      </c>
      <c r="J494" s="161">
        <f>Point_src_summary!Y445</f>
        <v>0</v>
      </c>
      <c r="K494" s="162">
        <f>Point_src_summary!Z445</f>
        <v>0</v>
      </c>
    </row>
    <row r="495" spans="1:11" x14ac:dyDescent="0.2">
      <c r="A495" s="31" t="s">
        <v>127</v>
      </c>
      <c r="B495" s="31" t="str">
        <f>Point_src_summary!B446</f>
        <v>Non-tribal</v>
      </c>
      <c r="C495" s="31">
        <f>Point_src_summary!C446</f>
        <v>8</v>
      </c>
      <c r="D495" s="31" t="str">
        <f>Point_src_summary!D446</f>
        <v>8103</v>
      </c>
      <c r="E495" s="32" t="str">
        <f>Point_src_summary!N446</f>
        <v>40400315</v>
      </c>
      <c r="F495" s="31" t="str">
        <f>Point_src_summary!U446</f>
        <v>Condensate Tanks</v>
      </c>
      <c r="G495" s="160">
        <f>Point_src_summary!V446</f>
        <v>0</v>
      </c>
      <c r="H495" s="161">
        <f>Point_src_summary!W446</f>
        <v>0.96185299999999996</v>
      </c>
      <c r="I495" s="161">
        <f>Point_src_summary!X446</f>
        <v>0</v>
      </c>
      <c r="J495" s="161">
        <f>Point_src_summary!Y446</f>
        <v>0</v>
      </c>
      <c r="K495" s="162">
        <f>Point_src_summary!Z446</f>
        <v>0</v>
      </c>
    </row>
    <row r="496" spans="1:11" x14ac:dyDescent="0.2">
      <c r="A496" s="31" t="s">
        <v>127</v>
      </c>
      <c r="B496" s="31" t="str">
        <f>Point_src_summary!B447</f>
        <v>Non-tribal</v>
      </c>
      <c r="C496" s="31">
        <f>Point_src_summary!C447</f>
        <v>8</v>
      </c>
      <c r="D496" s="31" t="str">
        <f>Point_src_summary!D447</f>
        <v>8103</v>
      </c>
      <c r="E496" s="32" t="str">
        <f>Point_src_summary!N447</f>
        <v>20200253</v>
      </c>
      <c r="F496" s="31" t="str">
        <f>Point_src_summary!U447</f>
        <v>Point Source Compressor Engines</v>
      </c>
      <c r="G496" s="160">
        <f>Point_src_summary!V447</f>
        <v>0</v>
      </c>
      <c r="H496" s="161">
        <f>Point_src_summary!W447</f>
        <v>0</v>
      </c>
      <c r="I496" s="161">
        <f>Point_src_summary!X447</f>
        <v>0</v>
      </c>
      <c r="J496" s="161">
        <f>Point_src_summary!Y447</f>
        <v>0</v>
      </c>
      <c r="K496" s="162">
        <f>Point_src_summary!Z447</f>
        <v>0</v>
      </c>
    </row>
    <row r="497" spans="1:11" x14ac:dyDescent="0.2">
      <c r="A497" s="31" t="s">
        <v>127</v>
      </c>
      <c r="B497" s="31" t="str">
        <f>Point_src_summary!B448</f>
        <v>Non-tribal</v>
      </c>
      <c r="C497" s="31">
        <f>Point_src_summary!C448</f>
        <v>8</v>
      </c>
      <c r="D497" s="31" t="str">
        <f>Point_src_summary!D448</f>
        <v>8103</v>
      </c>
      <c r="E497" s="32" t="str">
        <f>Point_src_summary!N448</f>
        <v>20200253</v>
      </c>
      <c r="F497" s="31" t="str">
        <f>Point_src_summary!U448</f>
        <v>Point Source Compressor Engines</v>
      </c>
      <c r="G497" s="160">
        <f>Point_src_summary!V448</f>
        <v>7.0000000000000007E-2</v>
      </c>
      <c r="H497" s="161">
        <f>Point_src_summary!W448</f>
        <v>0.04</v>
      </c>
      <c r="I497" s="161">
        <f>Point_src_summary!X448</f>
        <v>1.23</v>
      </c>
      <c r="J497" s="161">
        <f>Point_src_summary!Y448</f>
        <v>0</v>
      </c>
      <c r="K497" s="162">
        <f>Point_src_summary!Z448</f>
        <v>0</v>
      </c>
    </row>
    <row r="498" spans="1:11" x14ac:dyDescent="0.2">
      <c r="A498" s="31" t="s">
        <v>127</v>
      </c>
      <c r="B498" s="31" t="str">
        <f>Point_src_summary!B449</f>
        <v>Non-tribal</v>
      </c>
      <c r="C498" s="31">
        <f>Point_src_summary!C449</f>
        <v>8</v>
      </c>
      <c r="D498" s="31" t="str">
        <f>Point_src_summary!D449</f>
        <v>8103</v>
      </c>
      <c r="E498" s="32" t="str">
        <f>Point_src_summary!N449</f>
        <v>40400315</v>
      </c>
      <c r="F498" s="31" t="str">
        <f>Point_src_summary!U449</f>
        <v>Condensate Tanks</v>
      </c>
      <c r="G498" s="160">
        <f>Point_src_summary!V449</f>
        <v>0</v>
      </c>
      <c r="H498" s="161">
        <f>Point_src_summary!W449</f>
        <v>5.7863860000000003</v>
      </c>
      <c r="I498" s="161">
        <f>Point_src_summary!X449</f>
        <v>0</v>
      </c>
      <c r="J498" s="161">
        <f>Point_src_summary!Y449</f>
        <v>0</v>
      </c>
      <c r="K498" s="162">
        <f>Point_src_summary!Z449</f>
        <v>0</v>
      </c>
    </row>
    <row r="499" spans="1:11" x14ac:dyDescent="0.2">
      <c r="A499" s="31" t="s">
        <v>127</v>
      </c>
      <c r="B499" s="31" t="str">
        <f>Point_src_summary!B450</f>
        <v>Non-tribal</v>
      </c>
      <c r="C499" s="31">
        <f>Point_src_summary!C450</f>
        <v>8</v>
      </c>
      <c r="D499" s="31" t="str">
        <f>Point_src_summary!D450</f>
        <v>8103</v>
      </c>
      <c r="E499" s="32" t="str">
        <f>Point_src_summary!N450</f>
        <v>20200253</v>
      </c>
      <c r="F499" s="31" t="str">
        <f>Point_src_summary!U450</f>
        <v>Point Source Compressor Engines</v>
      </c>
      <c r="G499" s="160">
        <f>Point_src_summary!V450</f>
        <v>0</v>
      </c>
      <c r="H499" s="161">
        <f>Point_src_summary!W450</f>
        <v>0</v>
      </c>
      <c r="I499" s="161">
        <f>Point_src_summary!X450</f>
        <v>0</v>
      </c>
      <c r="J499" s="161">
        <f>Point_src_summary!Y450</f>
        <v>0</v>
      </c>
      <c r="K499" s="162">
        <f>Point_src_summary!Z450</f>
        <v>0.02</v>
      </c>
    </row>
    <row r="500" spans="1:11" x14ac:dyDescent="0.2">
      <c r="A500" s="31" t="s">
        <v>127</v>
      </c>
      <c r="B500" s="31" t="str">
        <f>Point_src_summary!B451</f>
        <v>Non-tribal</v>
      </c>
      <c r="C500" s="31">
        <f>Point_src_summary!C451</f>
        <v>8</v>
      </c>
      <c r="D500" s="31" t="str">
        <f>Point_src_summary!D451</f>
        <v>8103</v>
      </c>
      <c r="E500" s="32" t="str">
        <f>Point_src_summary!N451</f>
        <v>20200253</v>
      </c>
      <c r="F500" s="31" t="str">
        <f>Point_src_summary!U451</f>
        <v>Point Source Compressor Engines</v>
      </c>
      <c r="G500" s="160">
        <f>Point_src_summary!V451</f>
        <v>0.52324300000000001</v>
      </c>
      <c r="H500" s="161">
        <f>Point_src_summary!W451</f>
        <v>0</v>
      </c>
      <c r="I500" s="161">
        <f>Point_src_summary!X451</f>
        <v>3.6061209999999999</v>
      </c>
      <c r="J500" s="161">
        <f>Point_src_summary!Y451</f>
        <v>0</v>
      </c>
      <c r="K500" s="162">
        <f>Point_src_summary!Z451</f>
        <v>0</v>
      </c>
    </row>
    <row r="501" spans="1:11" x14ac:dyDescent="0.2">
      <c r="A501" s="31" t="s">
        <v>127</v>
      </c>
      <c r="B501" s="31" t="str">
        <f>Point_src_summary!B452</f>
        <v>Non-tribal</v>
      </c>
      <c r="C501" s="31">
        <f>Point_src_summary!C452</f>
        <v>8</v>
      </c>
      <c r="D501" s="31" t="str">
        <f>Point_src_summary!D452</f>
        <v>8103</v>
      </c>
      <c r="E501" s="32" t="str">
        <f>Point_src_summary!N452</f>
        <v>40400315</v>
      </c>
      <c r="F501" s="31" t="str">
        <f>Point_src_summary!U452</f>
        <v>Condensate Tanks</v>
      </c>
      <c r="G501" s="160">
        <f>Point_src_summary!V452</f>
        <v>0</v>
      </c>
      <c r="H501" s="161">
        <f>Point_src_summary!W452</f>
        <v>4.164663</v>
      </c>
      <c r="I501" s="161">
        <f>Point_src_summary!X452</f>
        <v>0</v>
      </c>
      <c r="J501" s="161">
        <f>Point_src_summary!Y452</f>
        <v>0</v>
      </c>
      <c r="K501" s="162">
        <f>Point_src_summary!Z452</f>
        <v>0</v>
      </c>
    </row>
    <row r="502" spans="1:11" x14ac:dyDescent="0.2">
      <c r="A502" s="31" t="s">
        <v>127</v>
      </c>
      <c r="B502" s="31" t="str">
        <f>Point_src_summary!B453</f>
        <v>Non-tribal</v>
      </c>
      <c r="C502" s="31">
        <f>Point_src_summary!C453</f>
        <v>8</v>
      </c>
      <c r="D502" s="31" t="str">
        <f>Point_src_summary!D453</f>
        <v>8103</v>
      </c>
      <c r="E502" s="32" t="str">
        <f>Point_src_summary!N453</f>
        <v>20200253</v>
      </c>
      <c r="F502" s="31" t="str">
        <f>Point_src_summary!U453</f>
        <v>Point Source Compressor Engines</v>
      </c>
      <c r="G502" s="160">
        <f>Point_src_summary!V453</f>
        <v>0</v>
      </c>
      <c r="H502" s="161">
        <f>Point_src_summary!W453</f>
        <v>0</v>
      </c>
      <c r="I502" s="161">
        <f>Point_src_summary!X453</f>
        <v>0</v>
      </c>
      <c r="J502" s="161">
        <f>Point_src_summary!Y453</f>
        <v>0</v>
      </c>
      <c r="K502" s="162">
        <f>Point_src_summary!Z453</f>
        <v>0.01</v>
      </c>
    </row>
    <row r="503" spans="1:11" x14ac:dyDescent="0.2">
      <c r="A503" s="31" t="s">
        <v>127</v>
      </c>
      <c r="B503" s="31" t="str">
        <f>Point_src_summary!B454</f>
        <v>Non-tribal</v>
      </c>
      <c r="C503" s="31">
        <f>Point_src_summary!C454</f>
        <v>8</v>
      </c>
      <c r="D503" s="31" t="str">
        <f>Point_src_summary!D454</f>
        <v>8103</v>
      </c>
      <c r="E503" s="32" t="str">
        <f>Point_src_summary!N454</f>
        <v>20200253</v>
      </c>
      <c r="F503" s="31" t="str">
        <f>Point_src_summary!U454</f>
        <v>Point Source Compressor Engines</v>
      </c>
      <c r="G503" s="160">
        <f>Point_src_summary!V454</f>
        <v>3.14262</v>
      </c>
      <c r="H503" s="161">
        <f>Point_src_summary!W454</f>
        <v>4.2091000000000003E-2</v>
      </c>
      <c r="I503" s="161">
        <f>Point_src_summary!X454</f>
        <v>5.2898399999999999</v>
      </c>
      <c r="J503" s="161">
        <f>Point_src_summary!Y454</f>
        <v>0</v>
      </c>
      <c r="K503" s="162">
        <f>Point_src_summary!Z454</f>
        <v>0</v>
      </c>
    </row>
    <row r="504" spans="1:11" x14ac:dyDescent="0.2">
      <c r="A504" s="31" t="s">
        <v>127</v>
      </c>
      <c r="B504" s="31" t="str">
        <f>Point_src_summary!B455</f>
        <v>Non-tribal</v>
      </c>
      <c r="C504" s="31">
        <f>Point_src_summary!C455</f>
        <v>8</v>
      </c>
      <c r="D504" s="31" t="str">
        <f>Point_src_summary!D455</f>
        <v>8103</v>
      </c>
      <c r="E504" s="32" t="str">
        <f>Point_src_summary!N455</f>
        <v>20200253</v>
      </c>
      <c r="F504" s="31" t="str">
        <f>Point_src_summary!U455</f>
        <v>Point Source Compressor Engines</v>
      </c>
      <c r="G504" s="160">
        <f>Point_src_summary!V455</f>
        <v>0</v>
      </c>
      <c r="H504" s="161">
        <f>Point_src_summary!W455</f>
        <v>0</v>
      </c>
      <c r="I504" s="161">
        <f>Point_src_summary!X455</f>
        <v>0</v>
      </c>
      <c r="J504" s="161">
        <f>Point_src_summary!Y455</f>
        <v>6.8999999999999997E-4</v>
      </c>
      <c r="K504" s="162">
        <f>Point_src_summary!Z455</f>
        <v>1.15E-2</v>
      </c>
    </row>
    <row r="505" spans="1:11" x14ac:dyDescent="0.2">
      <c r="A505" s="31" t="s">
        <v>127</v>
      </c>
      <c r="B505" s="31" t="str">
        <f>Point_src_summary!B456</f>
        <v>Non-tribal</v>
      </c>
      <c r="C505" s="31">
        <f>Point_src_summary!C456</f>
        <v>8</v>
      </c>
      <c r="D505" s="31" t="str">
        <f>Point_src_summary!D456</f>
        <v>8103</v>
      </c>
      <c r="E505" s="32" t="str">
        <f>Point_src_summary!N456</f>
        <v>20200253</v>
      </c>
      <c r="F505" s="31" t="str">
        <f>Point_src_summary!U456</f>
        <v>Point Source Compressor Engines</v>
      </c>
      <c r="G505" s="160">
        <f>Point_src_summary!V456</f>
        <v>2.5415000000000001</v>
      </c>
      <c r="H505" s="161">
        <f>Point_src_summary!W456</f>
        <v>0</v>
      </c>
      <c r="I505" s="161">
        <f>Point_src_summary!X456</f>
        <v>4.2779999999999996</v>
      </c>
      <c r="J505" s="161">
        <f>Point_src_summary!Y456</f>
        <v>0</v>
      </c>
      <c r="K505" s="162">
        <f>Point_src_summary!Z456</f>
        <v>0</v>
      </c>
    </row>
    <row r="506" spans="1:11" x14ac:dyDescent="0.2">
      <c r="A506" s="31" t="s">
        <v>127</v>
      </c>
      <c r="B506" s="31" t="str">
        <f>Point_src_summary!B457</f>
        <v>Non-tribal</v>
      </c>
      <c r="C506" s="31">
        <f>Point_src_summary!C457</f>
        <v>8</v>
      </c>
      <c r="D506" s="31" t="str">
        <f>Point_src_summary!D457</f>
        <v>8103</v>
      </c>
      <c r="E506" s="32" t="str">
        <f>Point_src_summary!N457</f>
        <v>20200253</v>
      </c>
      <c r="F506" s="31" t="str">
        <f>Point_src_summary!U457</f>
        <v>Point Source Compressor Engines</v>
      </c>
      <c r="G506" s="160">
        <f>Point_src_summary!V457</f>
        <v>0</v>
      </c>
      <c r="H506" s="161">
        <f>Point_src_summary!W457</f>
        <v>0</v>
      </c>
      <c r="I506" s="161">
        <f>Point_src_summary!X457</f>
        <v>0</v>
      </c>
      <c r="J506" s="161">
        <f>Point_src_summary!Y457</f>
        <v>6.8999999999999997E-4</v>
      </c>
      <c r="K506" s="162">
        <f>Point_src_summary!Z457</f>
        <v>1.15E-2</v>
      </c>
    </row>
    <row r="507" spans="1:11" x14ac:dyDescent="0.2">
      <c r="A507" s="31" t="s">
        <v>127</v>
      </c>
      <c r="B507" s="31" t="str">
        <f>Point_src_summary!B458</f>
        <v>Non-tribal</v>
      </c>
      <c r="C507" s="31">
        <f>Point_src_summary!C458</f>
        <v>8</v>
      </c>
      <c r="D507" s="31" t="str">
        <f>Point_src_summary!D458</f>
        <v>8103</v>
      </c>
      <c r="E507" s="32" t="str">
        <f>Point_src_summary!N458</f>
        <v>20200253</v>
      </c>
      <c r="F507" s="31" t="str">
        <f>Point_src_summary!U458</f>
        <v>Point Source Compressor Engines</v>
      </c>
      <c r="G507" s="160">
        <f>Point_src_summary!V458</f>
        <v>2.5415000000000001</v>
      </c>
      <c r="H507" s="161">
        <f>Point_src_summary!W458</f>
        <v>0</v>
      </c>
      <c r="I507" s="161">
        <f>Point_src_summary!X458</f>
        <v>4.2779999999999996</v>
      </c>
      <c r="J507" s="161">
        <f>Point_src_summary!Y458</f>
        <v>0</v>
      </c>
      <c r="K507" s="162">
        <f>Point_src_summary!Z458</f>
        <v>0</v>
      </c>
    </row>
    <row r="508" spans="1:11" x14ac:dyDescent="0.2">
      <c r="A508" s="31" t="s">
        <v>127</v>
      </c>
      <c r="B508" s="31" t="str">
        <f>Point_src_summary!B459</f>
        <v>Non-tribal</v>
      </c>
      <c r="C508" s="31">
        <f>Point_src_summary!C459</f>
        <v>8</v>
      </c>
      <c r="D508" s="31" t="str">
        <f>Point_src_summary!D459</f>
        <v>8103</v>
      </c>
      <c r="E508" s="32" t="str">
        <f>Point_src_summary!N459</f>
        <v>20200253</v>
      </c>
      <c r="F508" s="31" t="str">
        <f>Point_src_summary!U459</f>
        <v>Point Source Compressor Engines</v>
      </c>
      <c r="G508" s="160">
        <f>Point_src_summary!V459</f>
        <v>2.3000470000000002</v>
      </c>
      <c r="H508" s="161">
        <f>Point_src_summary!W459</f>
        <v>1.06681</v>
      </c>
      <c r="I508" s="161">
        <f>Point_src_summary!X459</f>
        <v>2.2829799999999998</v>
      </c>
      <c r="J508" s="161">
        <f>Point_src_summary!Y459</f>
        <v>0</v>
      </c>
      <c r="K508" s="162">
        <f>Point_src_summary!Z459</f>
        <v>0</v>
      </c>
    </row>
    <row r="509" spans="1:11" x14ac:dyDescent="0.2">
      <c r="A509" s="31" t="s">
        <v>127</v>
      </c>
      <c r="B509" s="31" t="str">
        <f>Point_src_summary!B460</f>
        <v>Non-tribal</v>
      </c>
      <c r="C509" s="31">
        <f>Point_src_summary!C460</f>
        <v>8</v>
      </c>
      <c r="D509" s="31" t="str">
        <f>Point_src_summary!D460</f>
        <v>8103</v>
      </c>
      <c r="E509" s="32" t="str">
        <f>Point_src_summary!N460</f>
        <v>20200253</v>
      </c>
      <c r="F509" s="31" t="str">
        <f>Point_src_summary!U460</f>
        <v>Point Source Compressor Engines</v>
      </c>
      <c r="G509" s="160">
        <f>Point_src_summary!V460</f>
        <v>0</v>
      </c>
      <c r="H509" s="161">
        <f>Point_src_summary!W460</f>
        <v>0</v>
      </c>
      <c r="I509" s="161">
        <f>Point_src_summary!X460</f>
        <v>0</v>
      </c>
      <c r="J509" s="161">
        <f>Point_src_summary!Y460</f>
        <v>6.8999999999999997E-4</v>
      </c>
      <c r="K509" s="162">
        <f>Point_src_summary!Z460</f>
        <v>1.15E-2</v>
      </c>
    </row>
    <row r="510" spans="1:11" x14ac:dyDescent="0.2">
      <c r="A510" s="31" t="s">
        <v>127</v>
      </c>
      <c r="B510" s="31" t="str">
        <f>Point_src_summary!B461</f>
        <v>Non-tribal</v>
      </c>
      <c r="C510" s="31">
        <f>Point_src_summary!C461</f>
        <v>8</v>
      </c>
      <c r="D510" s="31" t="str">
        <f>Point_src_summary!D461</f>
        <v>8103</v>
      </c>
      <c r="E510" s="32" t="str">
        <f>Point_src_summary!N461</f>
        <v>20200253</v>
      </c>
      <c r="F510" s="31" t="str">
        <f>Point_src_summary!U461</f>
        <v>Point Source Compressor Engines</v>
      </c>
      <c r="G510" s="160">
        <f>Point_src_summary!V461</f>
        <v>2.5415000000000001</v>
      </c>
      <c r="H510" s="161">
        <f>Point_src_summary!W461</f>
        <v>0</v>
      </c>
      <c r="I510" s="161">
        <f>Point_src_summary!X461</f>
        <v>4.2779999999999996</v>
      </c>
      <c r="J510" s="161">
        <f>Point_src_summary!Y461</f>
        <v>0</v>
      </c>
      <c r="K510" s="162">
        <f>Point_src_summary!Z461</f>
        <v>0</v>
      </c>
    </row>
    <row r="511" spans="1:11" x14ac:dyDescent="0.2">
      <c r="A511" s="31" t="s">
        <v>127</v>
      </c>
      <c r="B511" s="31" t="str">
        <f>Point_src_summary!B462</f>
        <v>Non-tribal</v>
      </c>
      <c r="C511" s="31">
        <f>Point_src_summary!C462</f>
        <v>8</v>
      </c>
      <c r="D511" s="31" t="str">
        <f>Point_src_summary!D462</f>
        <v>8103</v>
      </c>
      <c r="E511" s="32" t="str">
        <f>Point_src_summary!N462</f>
        <v>20200253</v>
      </c>
      <c r="F511" s="31" t="str">
        <f>Point_src_summary!U462</f>
        <v>Point Source Compressor Engines</v>
      </c>
      <c r="G511" s="160">
        <f>Point_src_summary!V462</f>
        <v>0</v>
      </c>
      <c r="H511" s="161">
        <f>Point_src_summary!W462</f>
        <v>0</v>
      </c>
      <c r="I511" s="161">
        <f>Point_src_summary!X462</f>
        <v>0</v>
      </c>
      <c r="J511" s="161">
        <f>Point_src_summary!Y462</f>
        <v>6.8999999999999997E-4</v>
      </c>
      <c r="K511" s="162">
        <f>Point_src_summary!Z462</f>
        <v>1.15E-2</v>
      </c>
    </row>
    <row r="512" spans="1:11" x14ac:dyDescent="0.2">
      <c r="A512" s="31" t="s">
        <v>127</v>
      </c>
      <c r="B512" s="31" t="str">
        <f>Point_src_summary!B463</f>
        <v>Non-tribal</v>
      </c>
      <c r="C512" s="31">
        <f>Point_src_summary!C463</f>
        <v>8</v>
      </c>
      <c r="D512" s="31" t="str">
        <f>Point_src_summary!D463</f>
        <v>8103</v>
      </c>
      <c r="E512" s="32" t="str">
        <f>Point_src_summary!N463</f>
        <v>20200253</v>
      </c>
      <c r="F512" s="31" t="str">
        <f>Point_src_summary!U463</f>
        <v>Point Source Compressor Engines</v>
      </c>
      <c r="G512" s="160">
        <f>Point_src_summary!V463</f>
        <v>2.5415000000000001</v>
      </c>
      <c r="H512" s="161">
        <f>Point_src_summary!W463</f>
        <v>0</v>
      </c>
      <c r="I512" s="161">
        <f>Point_src_summary!X463</f>
        <v>4.2779999999999996</v>
      </c>
      <c r="J512" s="161">
        <f>Point_src_summary!Y463</f>
        <v>0</v>
      </c>
      <c r="K512" s="162">
        <f>Point_src_summary!Z463</f>
        <v>0</v>
      </c>
    </row>
    <row r="513" spans="1:11" x14ac:dyDescent="0.2">
      <c r="A513" s="31" t="s">
        <v>127</v>
      </c>
      <c r="B513" s="31" t="str">
        <f>Point_src_summary!B464</f>
        <v>Non-tribal</v>
      </c>
      <c r="C513" s="31">
        <f>Point_src_summary!C464</f>
        <v>8</v>
      </c>
      <c r="D513" s="31" t="str">
        <f>Point_src_summary!D464</f>
        <v>8103</v>
      </c>
      <c r="E513" s="32" t="str">
        <f>Point_src_summary!N464</f>
        <v>40400315</v>
      </c>
      <c r="F513" s="31" t="str">
        <f>Point_src_summary!U464</f>
        <v>Condensate Tanks</v>
      </c>
      <c r="G513" s="160">
        <f>Point_src_summary!V464</f>
        <v>0</v>
      </c>
      <c r="H513" s="161">
        <f>Point_src_summary!W464</f>
        <v>4.8948900000000002</v>
      </c>
      <c r="I513" s="161">
        <f>Point_src_summary!X464</f>
        <v>0</v>
      </c>
      <c r="J513" s="161">
        <f>Point_src_summary!Y464</f>
        <v>0</v>
      </c>
      <c r="K513" s="162">
        <f>Point_src_summary!Z464</f>
        <v>0</v>
      </c>
    </row>
    <row r="514" spans="1:11" x14ac:dyDescent="0.2">
      <c r="A514" s="31" t="s">
        <v>127</v>
      </c>
      <c r="B514" s="31" t="str">
        <f>Point_src_summary!B465</f>
        <v>Non-tribal</v>
      </c>
      <c r="C514" s="31">
        <f>Point_src_summary!C465</f>
        <v>8</v>
      </c>
      <c r="D514" s="31" t="str">
        <f>Point_src_summary!D465</f>
        <v>8103</v>
      </c>
      <c r="E514" s="32" t="str">
        <f>Point_src_summary!N465</f>
        <v>20200253</v>
      </c>
      <c r="F514" s="31" t="str">
        <f>Point_src_summary!U465</f>
        <v>Point Source Compressor Engines</v>
      </c>
      <c r="G514" s="160">
        <f>Point_src_summary!V465</f>
        <v>0</v>
      </c>
      <c r="H514" s="161">
        <f>Point_src_summary!W465</f>
        <v>0</v>
      </c>
      <c r="I514" s="161">
        <f>Point_src_summary!X465</f>
        <v>0</v>
      </c>
      <c r="J514" s="161">
        <f>Point_src_summary!Y465</f>
        <v>0</v>
      </c>
      <c r="K514" s="162">
        <f>Point_src_summary!Z465</f>
        <v>0.14052799999999999</v>
      </c>
    </row>
    <row r="515" spans="1:11" x14ac:dyDescent="0.2">
      <c r="A515" s="31" t="s">
        <v>127</v>
      </c>
      <c r="B515" s="31" t="str">
        <f>Point_src_summary!B466</f>
        <v>Non-tribal</v>
      </c>
      <c r="C515" s="31">
        <f>Point_src_summary!C466</f>
        <v>8</v>
      </c>
      <c r="D515" s="31" t="str">
        <f>Point_src_summary!D466</f>
        <v>8103</v>
      </c>
      <c r="E515" s="32" t="str">
        <f>Point_src_summary!N466</f>
        <v>40400315</v>
      </c>
      <c r="F515" s="31" t="str">
        <f>Point_src_summary!U466</f>
        <v>Condensate Tanks</v>
      </c>
      <c r="G515" s="160">
        <f>Point_src_summary!V466</f>
        <v>0</v>
      </c>
      <c r="H515" s="161">
        <f>Point_src_summary!W466</f>
        <v>7.8497999999999998E-2</v>
      </c>
      <c r="I515" s="161">
        <f>Point_src_summary!X466</f>
        <v>0</v>
      </c>
      <c r="J515" s="161">
        <f>Point_src_summary!Y466</f>
        <v>0</v>
      </c>
      <c r="K515" s="162">
        <f>Point_src_summary!Z466</f>
        <v>0</v>
      </c>
    </row>
    <row r="516" spans="1:11" x14ac:dyDescent="0.2">
      <c r="A516" s="31" t="s">
        <v>127</v>
      </c>
      <c r="B516" s="31" t="str">
        <f>Point_src_summary!B467</f>
        <v>Non-tribal</v>
      </c>
      <c r="C516" s="31">
        <f>Point_src_summary!C467</f>
        <v>8</v>
      </c>
      <c r="D516" s="31" t="str">
        <f>Point_src_summary!D467</f>
        <v>8103</v>
      </c>
      <c r="E516" s="32" t="str">
        <f>Point_src_summary!N467</f>
        <v>20200253</v>
      </c>
      <c r="F516" s="31" t="str">
        <f>Point_src_summary!U467</f>
        <v>Point Source Compressor Engines</v>
      </c>
      <c r="G516" s="160">
        <f>Point_src_summary!V467</f>
        <v>1.9578469999999999</v>
      </c>
      <c r="H516" s="161">
        <f>Point_src_summary!W467</f>
        <v>1.3784879999999999</v>
      </c>
      <c r="I516" s="161">
        <f>Point_src_summary!X467</f>
        <v>3.9483239999999999</v>
      </c>
      <c r="J516" s="161">
        <f>Point_src_summary!Y467</f>
        <v>0</v>
      </c>
      <c r="K516" s="162">
        <f>Point_src_summary!Z467</f>
        <v>0</v>
      </c>
    </row>
    <row r="517" spans="1:11" x14ac:dyDescent="0.2">
      <c r="A517" s="31" t="s">
        <v>127</v>
      </c>
      <c r="B517" s="31" t="str">
        <f>Point_src_summary!B468</f>
        <v>Non-tribal</v>
      </c>
      <c r="C517" s="31">
        <f>Point_src_summary!C468</f>
        <v>8</v>
      </c>
      <c r="D517" s="31" t="str">
        <f>Point_src_summary!D468</f>
        <v>8103</v>
      </c>
      <c r="E517" s="32" t="str">
        <f>Point_src_summary!N468</f>
        <v>40600132</v>
      </c>
      <c r="F517" s="31" t="str">
        <f>Point_src_summary!U468</f>
        <v>Point Source Loading Losses</v>
      </c>
      <c r="G517" s="160">
        <f>Point_src_summary!V468</f>
        <v>0</v>
      </c>
      <c r="H517" s="161">
        <f>Point_src_summary!W468</f>
        <v>6.5409119999999996</v>
      </c>
      <c r="I517" s="161">
        <f>Point_src_summary!X468</f>
        <v>0</v>
      </c>
      <c r="J517" s="161">
        <f>Point_src_summary!Y468</f>
        <v>0</v>
      </c>
      <c r="K517" s="162">
        <f>Point_src_summary!Z468</f>
        <v>0</v>
      </c>
    </row>
    <row r="518" spans="1:11" x14ac:dyDescent="0.2">
      <c r="A518" s="31" t="s">
        <v>127</v>
      </c>
      <c r="B518" s="31" t="str">
        <f>Point_src_summary!B469</f>
        <v>Non-tribal</v>
      </c>
      <c r="C518" s="31">
        <f>Point_src_summary!C469</f>
        <v>8</v>
      </c>
      <c r="D518" s="31" t="str">
        <f>Point_src_summary!D469</f>
        <v>8103</v>
      </c>
      <c r="E518" s="32" t="str">
        <f>Point_src_summary!N469</f>
        <v>20200253</v>
      </c>
      <c r="F518" s="31" t="str">
        <f>Point_src_summary!U469</f>
        <v>Point Source Compressor Engines</v>
      </c>
      <c r="G518" s="160">
        <f>Point_src_summary!V469</f>
        <v>0</v>
      </c>
      <c r="H518" s="161">
        <f>Point_src_summary!W469</f>
        <v>0</v>
      </c>
      <c r="I518" s="161">
        <f>Point_src_summary!X469</f>
        <v>0</v>
      </c>
      <c r="J518" s="161">
        <f>Point_src_summary!Y469</f>
        <v>0</v>
      </c>
      <c r="K518" s="162">
        <f>Point_src_summary!Z469</f>
        <v>0.01</v>
      </c>
    </row>
    <row r="519" spans="1:11" x14ac:dyDescent="0.2">
      <c r="A519" s="31" t="s">
        <v>127</v>
      </c>
      <c r="B519" s="31" t="str">
        <f>Point_src_summary!B470</f>
        <v>Non-tribal</v>
      </c>
      <c r="C519" s="31">
        <f>Point_src_summary!C470</f>
        <v>8</v>
      </c>
      <c r="D519" s="31" t="str">
        <f>Point_src_summary!D470</f>
        <v>8103</v>
      </c>
      <c r="E519" s="32" t="str">
        <f>Point_src_summary!N470</f>
        <v>20200253</v>
      </c>
      <c r="F519" s="31" t="str">
        <f>Point_src_summary!U470</f>
        <v>Point Source Compressor Engines</v>
      </c>
      <c r="G519" s="160">
        <f>Point_src_summary!V470</f>
        <v>2.0287799999999998</v>
      </c>
      <c r="H519" s="161">
        <f>Point_src_summary!W470</f>
        <v>2.7172999999999999E-2</v>
      </c>
      <c r="I519" s="161">
        <f>Point_src_summary!X470</f>
        <v>3.4149600000000002</v>
      </c>
      <c r="J519" s="161">
        <f>Point_src_summary!Y470</f>
        <v>0</v>
      </c>
      <c r="K519" s="162">
        <f>Point_src_summary!Z470</f>
        <v>0</v>
      </c>
    </row>
    <row r="520" spans="1:11" x14ac:dyDescent="0.2">
      <c r="A520" s="31" t="s">
        <v>127</v>
      </c>
      <c r="B520" s="31" t="str">
        <f>Point_src_summary!B471</f>
        <v>Non-tribal</v>
      </c>
      <c r="C520" s="31">
        <f>Point_src_summary!C471</f>
        <v>8</v>
      </c>
      <c r="D520" s="31" t="str">
        <f>Point_src_summary!D471</f>
        <v>8103</v>
      </c>
      <c r="E520" s="32" t="str">
        <f>Point_src_summary!N471</f>
        <v>20200253</v>
      </c>
      <c r="F520" s="31" t="str">
        <f>Point_src_summary!U471</f>
        <v>Point Source Compressor Engines</v>
      </c>
      <c r="G520" s="160">
        <f>Point_src_summary!V471</f>
        <v>0</v>
      </c>
      <c r="H520" s="161">
        <f>Point_src_summary!W471</f>
        <v>0</v>
      </c>
      <c r="I520" s="161">
        <f>Point_src_summary!X471</f>
        <v>0</v>
      </c>
      <c r="J520" s="161">
        <f>Point_src_summary!Y471</f>
        <v>6.8999999999999997E-4</v>
      </c>
      <c r="K520" s="162">
        <f>Point_src_summary!Z471</f>
        <v>1.15E-2</v>
      </c>
    </row>
    <row r="521" spans="1:11" x14ac:dyDescent="0.2">
      <c r="A521" s="31" t="s">
        <v>127</v>
      </c>
      <c r="B521" s="31" t="str">
        <f>Point_src_summary!B472</f>
        <v>Non-tribal</v>
      </c>
      <c r="C521" s="31">
        <f>Point_src_summary!C472</f>
        <v>8</v>
      </c>
      <c r="D521" s="31" t="str">
        <f>Point_src_summary!D472</f>
        <v>8103</v>
      </c>
      <c r="E521" s="32" t="str">
        <f>Point_src_summary!N472</f>
        <v>20200253</v>
      </c>
      <c r="F521" s="31" t="str">
        <f>Point_src_summary!U472</f>
        <v>Point Source Compressor Engines</v>
      </c>
      <c r="G521" s="160">
        <f>Point_src_summary!V472</f>
        <v>2.5415000000000001</v>
      </c>
      <c r="H521" s="161">
        <f>Point_src_summary!W472</f>
        <v>0</v>
      </c>
      <c r="I521" s="161">
        <f>Point_src_summary!X472</f>
        <v>4.2779999999999996</v>
      </c>
      <c r="J521" s="161">
        <f>Point_src_summary!Y472</f>
        <v>0</v>
      </c>
      <c r="K521" s="162">
        <f>Point_src_summary!Z472</f>
        <v>0</v>
      </c>
    </row>
    <row r="522" spans="1:11" x14ac:dyDescent="0.2">
      <c r="A522" s="31" t="s">
        <v>127</v>
      </c>
      <c r="B522" s="31" t="str">
        <f>Point_src_summary!B473</f>
        <v>Non-tribal</v>
      </c>
      <c r="C522" s="31">
        <f>Point_src_summary!C473</f>
        <v>8</v>
      </c>
      <c r="D522" s="31" t="str">
        <f>Point_src_summary!D473</f>
        <v>8103</v>
      </c>
      <c r="E522" s="32" t="str">
        <f>Point_src_summary!N473</f>
        <v>20200253</v>
      </c>
      <c r="F522" s="31" t="str">
        <f>Point_src_summary!U473</f>
        <v>Point Source Compressor Engines</v>
      </c>
      <c r="G522" s="160">
        <f>Point_src_summary!V473</f>
        <v>0</v>
      </c>
      <c r="H522" s="161">
        <f>Point_src_summary!W473</f>
        <v>0</v>
      </c>
      <c r="I522" s="161">
        <f>Point_src_summary!X473</f>
        <v>0</v>
      </c>
      <c r="J522" s="161">
        <f>Point_src_summary!Y473</f>
        <v>6.8999999999999997E-4</v>
      </c>
      <c r="K522" s="162">
        <f>Point_src_summary!Z473</f>
        <v>1.15E-2</v>
      </c>
    </row>
    <row r="523" spans="1:11" x14ac:dyDescent="0.2">
      <c r="A523" s="31" t="s">
        <v>127</v>
      </c>
      <c r="B523" s="31" t="str">
        <f>Point_src_summary!B474</f>
        <v>Non-tribal</v>
      </c>
      <c r="C523" s="31">
        <f>Point_src_summary!C474</f>
        <v>8</v>
      </c>
      <c r="D523" s="31" t="str">
        <f>Point_src_summary!D474</f>
        <v>8103</v>
      </c>
      <c r="E523" s="32" t="str">
        <f>Point_src_summary!N474</f>
        <v>20200253</v>
      </c>
      <c r="F523" s="31" t="str">
        <f>Point_src_summary!U474</f>
        <v>Point Source Compressor Engines</v>
      </c>
      <c r="G523" s="160">
        <f>Point_src_summary!V474</f>
        <v>2.5415000000000001</v>
      </c>
      <c r="H523" s="161">
        <f>Point_src_summary!W474</f>
        <v>0</v>
      </c>
      <c r="I523" s="161">
        <f>Point_src_summary!X474</f>
        <v>4.2779999999999996</v>
      </c>
      <c r="J523" s="161">
        <f>Point_src_summary!Y474</f>
        <v>0</v>
      </c>
      <c r="K523" s="162">
        <f>Point_src_summary!Z474</f>
        <v>0</v>
      </c>
    </row>
    <row r="524" spans="1:11" x14ac:dyDescent="0.2">
      <c r="A524" s="31" t="s">
        <v>127</v>
      </c>
      <c r="B524" s="31" t="str">
        <f>Point_src_summary!B475</f>
        <v>Non-tribal</v>
      </c>
      <c r="C524" s="31">
        <f>Point_src_summary!C475</f>
        <v>8</v>
      </c>
      <c r="D524" s="31" t="str">
        <f>Point_src_summary!D475</f>
        <v>8103</v>
      </c>
      <c r="E524" s="32" t="str">
        <f>Point_src_summary!N475</f>
        <v>20200253</v>
      </c>
      <c r="F524" s="31" t="str">
        <f>Point_src_summary!U475</f>
        <v>Point Source Compressor Engines</v>
      </c>
      <c r="G524" s="160">
        <f>Point_src_summary!V475</f>
        <v>0</v>
      </c>
      <c r="H524" s="161">
        <f>Point_src_summary!W475</f>
        <v>0</v>
      </c>
      <c r="I524" s="161">
        <f>Point_src_summary!X475</f>
        <v>0</v>
      </c>
      <c r="J524" s="161">
        <f>Point_src_summary!Y475</f>
        <v>0</v>
      </c>
      <c r="K524" s="162">
        <f>Point_src_summary!Z475</f>
        <v>0.02</v>
      </c>
    </row>
    <row r="525" spans="1:11" x14ac:dyDescent="0.2">
      <c r="A525" s="31" t="s">
        <v>127</v>
      </c>
      <c r="B525" s="31" t="str">
        <f>Point_src_summary!B476</f>
        <v>Non-tribal</v>
      </c>
      <c r="C525" s="31">
        <f>Point_src_summary!C476</f>
        <v>8</v>
      </c>
      <c r="D525" s="31" t="str">
        <f>Point_src_summary!D476</f>
        <v>8103</v>
      </c>
      <c r="E525" s="32" t="str">
        <f>Point_src_summary!N476</f>
        <v>20200253</v>
      </c>
      <c r="F525" s="31" t="str">
        <f>Point_src_summary!U476</f>
        <v>Point Source Compressor Engines</v>
      </c>
      <c r="G525" s="160">
        <f>Point_src_summary!V476</f>
        <v>0.52324300000000001</v>
      </c>
      <c r="H525" s="161">
        <f>Point_src_summary!W476</f>
        <v>0</v>
      </c>
      <c r="I525" s="161">
        <f>Point_src_summary!X476</f>
        <v>3.6061209999999999</v>
      </c>
      <c r="J525" s="161">
        <f>Point_src_summary!Y476</f>
        <v>0</v>
      </c>
      <c r="K525" s="162">
        <f>Point_src_summary!Z476</f>
        <v>0</v>
      </c>
    </row>
    <row r="526" spans="1:11" x14ac:dyDescent="0.2">
      <c r="A526" s="31" t="s">
        <v>127</v>
      </c>
      <c r="B526" s="31" t="str">
        <f>Point_src_summary!B477</f>
        <v>Non-tribal</v>
      </c>
      <c r="C526" s="31">
        <f>Point_src_summary!C477</f>
        <v>8</v>
      </c>
      <c r="D526" s="31" t="str">
        <f>Point_src_summary!D477</f>
        <v>8103</v>
      </c>
      <c r="E526" s="32" t="str">
        <f>Point_src_summary!N477</f>
        <v>40400315</v>
      </c>
      <c r="F526" s="31" t="str">
        <f>Point_src_summary!U477</f>
        <v>Condensate Tanks</v>
      </c>
      <c r="G526" s="160">
        <f>Point_src_summary!V477</f>
        <v>0</v>
      </c>
      <c r="H526" s="161">
        <f>Point_src_summary!W477</f>
        <v>0.75568199999999996</v>
      </c>
      <c r="I526" s="161">
        <f>Point_src_summary!X477</f>
        <v>0</v>
      </c>
      <c r="J526" s="161">
        <f>Point_src_summary!Y477</f>
        <v>0</v>
      </c>
      <c r="K526" s="162">
        <f>Point_src_summary!Z477</f>
        <v>0</v>
      </c>
    </row>
    <row r="527" spans="1:11" x14ac:dyDescent="0.2">
      <c r="A527" s="31" t="s">
        <v>127</v>
      </c>
      <c r="B527" s="31" t="str">
        <f>Point_src_summary!B478</f>
        <v>Non-tribal</v>
      </c>
      <c r="C527" s="31">
        <f>Point_src_summary!C478</f>
        <v>8</v>
      </c>
      <c r="D527" s="31" t="str">
        <f>Point_src_summary!D478</f>
        <v>8103</v>
      </c>
      <c r="E527" s="32" t="str">
        <f>Point_src_summary!N478</f>
        <v>20200253</v>
      </c>
      <c r="F527" s="31" t="str">
        <f>Point_src_summary!U478</f>
        <v>Point Source Compressor Engines</v>
      </c>
      <c r="G527" s="160">
        <f>Point_src_summary!V478</f>
        <v>0</v>
      </c>
      <c r="H527" s="161">
        <f>Point_src_summary!W478</f>
        <v>0</v>
      </c>
      <c r="I527" s="161">
        <f>Point_src_summary!X478</f>
        <v>0</v>
      </c>
      <c r="J527" s="161">
        <f>Point_src_summary!Y478</f>
        <v>0</v>
      </c>
      <c r="K527" s="162">
        <f>Point_src_summary!Z478</f>
        <v>2.8975000000000001E-2</v>
      </c>
    </row>
    <row r="528" spans="1:11" x14ac:dyDescent="0.2">
      <c r="A528" s="31" t="s">
        <v>127</v>
      </c>
      <c r="B528" s="31" t="str">
        <f>Point_src_summary!B479</f>
        <v>Non-tribal</v>
      </c>
      <c r="C528" s="31">
        <f>Point_src_summary!C479</f>
        <v>8</v>
      </c>
      <c r="D528" s="31" t="str">
        <f>Point_src_summary!D479</f>
        <v>8103</v>
      </c>
      <c r="E528" s="32" t="str">
        <f>Point_src_summary!N479</f>
        <v>20200253</v>
      </c>
      <c r="F528" s="31" t="str">
        <f>Point_src_summary!U479</f>
        <v>Point Source Compressor Engines</v>
      </c>
      <c r="G528" s="160">
        <f>Point_src_summary!V479</f>
        <v>6.7404999999999999</v>
      </c>
      <c r="H528" s="161">
        <f>Point_src_summary!W479</f>
        <v>9.0279999999999999E-2</v>
      </c>
      <c r="I528" s="161">
        <f>Point_src_summary!X479</f>
        <v>11.346</v>
      </c>
      <c r="J528" s="161">
        <f>Point_src_summary!Y479</f>
        <v>0</v>
      </c>
      <c r="K528" s="162">
        <f>Point_src_summary!Z479</f>
        <v>0</v>
      </c>
    </row>
    <row r="529" spans="1:11" x14ac:dyDescent="0.2">
      <c r="A529" s="31" t="s">
        <v>127</v>
      </c>
      <c r="B529" s="31" t="str">
        <f>Point_src_summary!B480</f>
        <v>Non-tribal</v>
      </c>
      <c r="C529" s="31">
        <f>Point_src_summary!C480</f>
        <v>8</v>
      </c>
      <c r="D529" s="31" t="str">
        <f>Point_src_summary!D480</f>
        <v>8103</v>
      </c>
      <c r="E529" s="32" t="str">
        <f>Point_src_summary!N480</f>
        <v>20200253</v>
      </c>
      <c r="F529" s="31" t="str">
        <f>Point_src_summary!U480</f>
        <v>Point Source Compressor Engines</v>
      </c>
      <c r="G529" s="160">
        <f>Point_src_summary!V480</f>
        <v>0</v>
      </c>
      <c r="H529" s="161">
        <f>Point_src_summary!W480</f>
        <v>0</v>
      </c>
      <c r="I529" s="161">
        <f>Point_src_summary!X480</f>
        <v>0</v>
      </c>
      <c r="J529" s="161">
        <f>Point_src_summary!Y480</f>
        <v>0</v>
      </c>
      <c r="K529" s="162">
        <f>Point_src_summary!Z480</f>
        <v>0</v>
      </c>
    </row>
    <row r="530" spans="1:11" x14ac:dyDescent="0.2">
      <c r="A530" s="31" t="s">
        <v>127</v>
      </c>
      <c r="B530" s="31" t="str">
        <f>Point_src_summary!B481</f>
        <v>Non-tribal</v>
      </c>
      <c r="C530" s="31">
        <f>Point_src_summary!C481</f>
        <v>8</v>
      </c>
      <c r="D530" s="31" t="str">
        <f>Point_src_summary!D481</f>
        <v>8103</v>
      </c>
      <c r="E530" s="32" t="str">
        <f>Point_src_summary!N481</f>
        <v>20200253</v>
      </c>
      <c r="F530" s="31" t="str">
        <f>Point_src_summary!U481</f>
        <v>Point Source Compressor Engines</v>
      </c>
      <c r="G530" s="160">
        <f>Point_src_summary!V481</f>
        <v>1.1058840000000001</v>
      </c>
      <c r="H530" s="161">
        <f>Point_src_summary!W481</f>
        <v>0.80440999999999996</v>
      </c>
      <c r="I530" s="161">
        <f>Point_src_summary!X481</f>
        <v>2.3268599999999999</v>
      </c>
      <c r="J530" s="161">
        <f>Point_src_summary!Y481</f>
        <v>0</v>
      </c>
      <c r="K530" s="162">
        <f>Point_src_summary!Z481</f>
        <v>0</v>
      </c>
    </row>
    <row r="531" spans="1:11" x14ac:dyDescent="0.2">
      <c r="A531" s="31" t="s">
        <v>127</v>
      </c>
      <c r="B531" s="31" t="str">
        <f>Point_src_summary!B482</f>
        <v>Non-tribal</v>
      </c>
      <c r="C531" s="31">
        <f>Point_src_summary!C482</f>
        <v>8</v>
      </c>
      <c r="D531" s="31" t="str">
        <f>Point_src_summary!D482</f>
        <v>8103</v>
      </c>
      <c r="E531" s="32" t="str">
        <f>Point_src_summary!N482</f>
        <v>20200253</v>
      </c>
      <c r="F531" s="31" t="str">
        <f>Point_src_summary!U482</f>
        <v>Point Source Compressor Engines</v>
      </c>
      <c r="G531" s="160">
        <f>Point_src_summary!V482</f>
        <v>0</v>
      </c>
      <c r="H531" s="161">
        <f>Point_src_summary!W482</f>
        <v>0</v>
      </c>
      <c r="I531" s="161">
        <f>Point_src_summary!X482</f>
        <v>0</v>
      </c>
      <c r="J531" s="161">
        <f>Point_src_summary!Y482</f>
        <v>0</v>
      </c>
      <c r="K531" s="162">
        <f>Point_src_summary!Z482</f>
        <v>6.7544999999999994E-2</v>
      </c>
    </row>
    <row r="532" spans="1:11" x14ac:dyDescent="0.2">
      <c r="A532" s="31" t="s">
        <v>127</v>
      </c>
      <c r="B532" s="31" t="str">
        <f>Point_src_summary!B483</f>
        <v>Non-tribal</v>
      </c>
      <c r="C532" s="31">
        <f>Point_src_summary!C483</f>
        <v>8</v>
      </c>
      <c r="D532" s="31" t="str">
        <f>Point_src_summary!D483</f>
        <v>8103</v>
      </c>
      <c r="E532" s="32" t="str">
        <f>Point_src_summary!N483</f>
        <v>20200253</v>
      </c>
      <c r="F532" s="31" t="str">
        <f>Point_src_summary!U483</f>
        <v>Point Source Compressor Engines</v>
      </c>
      <c r="G532" s="160">
        <f>Point_src_summary!V483</f>
        <v>2.0165660000000001</v>
      </c>
      <c r="H532" s="161">
        <f>Point_src_summary!W483</f>
        <v>1.4248190000000001</v>
      </c>
      <c r="I532" s="161">
        <f>Point_src_summary!X483</f>
        <v>4.0709109999999997</v>
      </c>
      <c r="J532" s="161">
        <f>Point_src_summary!Y483</f>
        <v>0</v>
      </c>
      <c r="K532" s="162">
        <f>Point_src_summary!Z483</f>
        <v>0</v>
      </c>
    </row>
    <row r="533" spans="1:11" x14ac:dyDescent="0.2">
      <c r="A533" s="31" t="s">
        <v>127</v>
      </c>
      <c r="B533" s="31" t="str">
        <f>Point_src_summary!B484</f>
        <v>Non-tribal</v>
      </c>
      <c r="C533" s="31">
        <f>Point_src_summary!C484</f>
        <v>8</v>
      </c>
      <c r="D533" s="31" t="str">
        <f>Point_src_summary!D484</f>
        <v>8103</v>
      </c>
      <c r="E533" s="32" t="str">
        <f>Point_src_summary!N484</f>
        <v>20200253</v>
      </c>
      <c r="F533" s="31" t="str">
        <f>Point_src_summary!U484</f>
        <v>Point Source Compressor Engines</v>
      </c>
      <c r="G533" s="160">
        <f>Point_src_summary!V484</f>
        <v>0</v>
      </c>
      <c r="H533" s="161">
        <f>Point_src_summary!W484</f>
        <v>0</v>
      </c>
      <c r="I533" s="161">
        <f>Point_src_summary!X484</f>
        <v>0</v>
      </c>
      <c r="J533" s="161">
        <f>Point_src_summary!Y484</f>
        <v>0</v>
      </c>
      <c r="K533" s="162">
        <f>Point_src_summary!Z484</f>
        <v>0.17663100000000001</v>
      </c>
    </row>
    <row r="534" spans="1:11" x14ac:dyDescent="0.2">
      <c r="A534" s="31" t="s">
        <v>127</v>
      </c>
      <c r="B534" s="31" t="str">
        <f>Point_src_summary!B485</f>
        <v>Non-tribal</v>
      </c>
      <c r="C534" s="31">
        <f>Point_src_summary!C485</f>
        <v>8</v>
      </c>
      <c r="D534" s="31" t="str">
        <f>Point_src_summary!D485</f>
        <v>8103</v>
      </c>
      <c r="E534" s="32" t="str">
        <f>Point_src_summary!N485</f>
        <v>20200253</v>
      </c>
      <c r="F534" s="31" t="str">
        <f>Point_src_summary!U485</f>
        <v>Point Source Compressor Engines</v>
      </c>
      <c r="G534" s="160">
        <f>Point_src_summary!V485</f>
        <v>1.959622</v>
      </c>
      <c r="H534" s="161">
        <f>Point_src_summary!W485</f>
        <v>1.3706</v>
      </c>
      <c r="I534" s="161">
        <f>Point_src_summary!X485</f>
        <v>3.9159989999999998</v>
      </c>
      <c r="J534" s="161">
        <f>Point_src_summary!Y485</f>
        <v>0</v>
      </c>
      <c r="K534" s="162">
        <f>Point_src_summary!Z485</f>
        <v>0</v>
      </c>
    </row>
    <row r="535" spans="1:11" x14ac:dyDescent="0.2">
      <c r="A535" s="31" t="s">
        <v>127</v>
      </c>
      <c r="B535" s="31" t="str">
        <f>Point_src_summary!B486</f>
        <v>Non-tribal</v>
      </c>
      <c r="C535" s="31">
        <f>Point_src_summary!C486</f>
        <v>8</v>
      </c>
      <c r="D535" s="31" t="str">
        <f>Point_src_summary!D486</f>
        <v>8103</v>
      </c>
      <c r="E535" s="32" t="str">
        <f>Point_src_summary!N486</f>
        <v>40600132</v>
      </c>
      <c r="F535" s="31" t="str">
        <f>Point_src_summary!U486</f>
        <v>Point Source Loading Losses</v>
      </c>
      <c r="G535" s="160">
        <f>Point_src_summary!V486</f>
        <v>0</v>
      </c>
      <c r="H535" s="161">
        <f>Point_src_summary!W486</f>
        <v>2.542656</v>
      </c>
      <c r="I535" s="161">
        <f>Point_src_summary!X486</f>
        <v>0</v>
      </c>
      <c r="J535" s="161">
        <f>Point_src_summary!Y486</f>
        <v>0</v>
      </c>
      <c r="K535" s="162">
        <f>Point_src_summary!Z486</f>
        <v>0</v>
      </c>
    </row>
    <row r="536" spans="1:11" x14ac:dyDescent="0.2">
      <c r="A536" s="31" t="s">
        <v>127</v>
      </c>
      <c r="B536" s="31" t="str">
        <f>Point_src_summary!B487</f>
        <v>Non-tribal</v>
      </c>
      <c r="C536" s="31">
        <f>Point_src_summary!C487</f>
        <v>8</v>
      </c>
      <c r="D536" s="31" t="str">
        <f>Point_src_summary!D487</f>
        <v>8103</v>
      </c>
      <c r="E536" s="32" t="str">
        <f>Point_src_summary!N487</f>
        <v>40400315</v>
      </c>
      <c r="F536" s="31" t="str">
        <f>Point_src_summary!U487</f>
        <v>Condensate Tanks</v>
      </c>
      <c r="G536" s="160">
        <f>Point_src_summary!V487</f>
        <v>0</v>
      </c>
      <c r="H536" s="161">
        <f>Point_src_summary!W487</f>
        <v>3.1274600000000001</v>
      </c>
      <c r="I536" s="161">
        <f>Point_src_summary!X487</f>
        <v>0</v>
      </c>
      <c r="J536" s="161">
        <f>Point_src_summary!Y487</f>
        <v>0</v>
      </c>
      <c r="K536" s="162">
        <f>Point_src_summary!Z487</f>
        <v>0</v>
      </c>
    </row>
    <row r="537" spans="1:11" x14ac:dyDescent="0.2">
      <c r="A537" s="31" t="s">
        <v>127</v>
      </c>
      <c r="B537" s="31" t="str">
        <f>Point_src_summary!B488</f>
        <v>Non-tribal</v>
      </c>
      <c r="C537" s="31">
        <f>Point_src_summary!C488</f>
        <v>8</v>
      </c>
      <c r="D537" s="31" t="str">
        <f>Point_src_summary!D488</f>
        <v>8103</v>
      </c>
      <c r="E537" s="32" t="str">
        <f>Point_src_summary!N488</f>
        <v>20200253</v>
      </c>
      <c r="F537" s="31" t="str">
        <f>Point_src_summary!U488</f>
        <v>Point Source Compressor Engines</v>
      </c>
      <c r="G537" s="160">
        <f>Point_src_summary!V488</f>
        <v>0</v>
      </c>
      <c r="H537" s="161">
        <f>Point_src_summary!W488</f>
        <v>0</v>
      </c>
      <c r="I537" s="161">
        <f>Point_src_summary!X488</f>
        <v>0</v>
      </c>
      <c r="J537" s="161">
        <f>Point_src_summary!Y488</f>
        <v>0</v>
      </c>
      <c r="K537" s="162">
        <f>Point_src_summary!Z488</f>
        <v>0.13975499999999999</v>
      </c>
    </row>
    <row r="538" spans="1:11" x14ac:dyDescent="0.2">
      <c r="A538" s="31" t="s">
        <v>127</v>
      </c>
      <c r="B538" s="31" t="str">
        <f>Point_src_summary!B489</f>
        <v>Non-tribal</v>
      </c>
      <c r="C538" s="31">
        <f>Point_src_summary!C489</f>
        <v>8</v>
      </c>
      <c r="D538" s="31" t="str">
        <f>Point_src_summary!D489</f>
        <v>8103</v>
      </c>
      <c r="E538" s="32" t="str">
        <f>Point_src_summary!N489</f>
        <v>20200253</v>
      </c>
      <c r="F538" s="31" t="str">
        <f>Point_src_summary!U489</f>
        <v>Point Source Compressor Engines</v>
      </c>
      <c r="G538" s="160">
        <f>Point_src_summary!V489</f>
        <v>1.947079</v>
      </c>
      <c r="H538" s="161">
        <f>Point_src_summary!W489</f>
        <v>1.370906</v>
      </c>
      <c r="I538" s="161">
        <f>Point_src_summary!X489</f>
        <v>3.926609</v>
      </c>
      <c r="J538" s="161">
        <f>Point_src_summary!Y489</f>
        <v>0</v>
      </c>
      <c r="K538" s="162">
        <f>Point_src_summary!Z489</f>
        <v>0</v>
      </c>
    </row>
    <row r="539" spans="1:11" x14ac:dyDescent="0.2">
      <c r="A539" s="31" t="s">
        <v>127</v>
      </c>
      <c r="B539" s="31" t="str">
        <f>Point_src_summary!B490</f>
        <v>Non-tribal</v>
      </c>
      <c r="C539" s="31">
        <f>Point_src_summary!C490</f>
        <v>8</v>
      </c>
      <c r="D539" s="31" t="str">
        <f>Point_src_summary!D490</f>
        <v>8103</v>
      </c>
      <c r="E539" s="32" t="str">
        <f>Point_src_summary!N490</f>
        <v>40600132</v>
      </c>
      <c r="F539" s="31" t="str">
        <f>Point_src_summary!U490</f>
        <v>Point Source Loading Losses</v>
      </c>
      <c r="G539" s="160">
        <f>Point_src_summary!V490</f>
        <v>0</v>
      </c>
      <c r="H539" s="161">
        <f>Point_src_summary!W490</f>
        <v>2.1999599999999999</v>
      </c>
      <c r="I539" s="161">
        <f>Point_src_summary!X490</f>
        <v>0</v>
      </c>
      <c r="J539" s="161">
        <f>Point_src_summary!Y490</f>
        <v>0</v>
      </c>
      <c r="K539" s="162">
        <f>Point_src_summary!Z490</f>
        <v>0</v>
      </c>
    </row>
    <row r="540" spans="1:11" x14ac:dyDescent="0.2">
      <c r="A540" s="31" t="s">
        <v>127</v>
      </c>
      <c r="B540" s="31" t="str">
        <f>Point_src_summary!B491</f>
        <v>Non-tribal</v>
      </c>
      <c r="C540" s="31">
        <f>Point_src_summary!C491</f>
        <v>8</v>
      </c>
      <c r="D540" s="31" t="str">
        <f>Point_src_summary!D491</f>
        <v>8103</v>
      </c>
      <c r="E540" s="32" t="str">
        <f>Point_src_summary!N491</f>
        <v>40400315</v>
      </c>
      <c r="F540" s="31" t="str">
        <f>Point_src_summary!U491</f>
        <v>Condensate Tanks</v>
      </c>
      <c r="G540" s="160">
        <f>Point_src_summary!V491</f>
        <v>0</v>
      </c>
      <c r="H540" s="161">
        <f>Point_src_summary!W491</f>
        <v>8.0100000000000005E-2</v>
      </c>
      <c r="I540" s="161">
        <f>Point_src_summary!X491</f>
        <v>0</v>
      </c>
      <c r="J540" s="161">
        <f>Point_src_summary!Y491</f>
        <v>0</v>
      </c>
      <c r="K540" s="162">
        <f>Point_src_summary!Z491</f>
        <v>0</v>
      </c>
    </row>
    <row r="541" spans="1:11" x14ac:dyDescent="0.2">
      <c r="A541" s="31" t="s">
        <v>127</v>
      </c>
      <c r="B541" s="31" t="str">
        <f>Point_src_summary!B492</f>
        <v>Non-tribal</v>
      </c>
      <c r="C541" s="31">
        <f>Point_src_summary!C492</f>
        <v>8</v>
      </c>
      <c r="D541" s="31" t="str">
        <f>Point_src_summary!D492</f>
        <v>8103</v>
      </c>
      <c r="E541" s="32" t="str">
        <f>Point_src_summary!N492</f>
        <v>20200253</v>
      </c>
      <c r="F541" s="31" t="str">
        <f>Point_src_summary!U492</f>
        <v>Point Source Compressor Engines</v>
      </c>
      <c r="G541" s="160">
        <f>Point_src_summary!V492</f>
        <v>0</v>
      </c>
      <c r="H541" s="161">
        <f>Point_src_summary!W492</f>
        <v>0</v>
      </c>
      <c r="I541" s="161">
        <f>Point_src_summary!X492</f>
        <v>0</v>
      </c>
      <c r="J541" s="161">
        <f>Point_src_summary!Y492</f>
        <v>0</v>
      </c>
      <c r="K541" s="162">
        <f>Point_src_summary!Z492</f>
        <v>8.7345000000000006E-2</v>
      </c>
    </row>
    <row r="542" spans="1:11" x14ac:dyDescent="0.2">
      <c r="A542" s="31" t="s">
        <v>127</v>
      </c>
      <c r="B542" s="31" t="str">
        <f>Point_src_summary!B493</f>
        <v>Non-tribal</v>
      </c>
      <c r="C542" s="31">
        <f>Point_src_summary!C493</f>
        <v>8</v>
      </c>
      <c r="D542" s="31" t="str">
        <f>Point_src_summary!D493</f>
        <v>8103</v>
      </c>
      <c r="E542" s="32" t="str">
        <f>Point_src_summary!N493</f>
        <v>20200253</v>
      </c>
      <c r="F542" s="31" t="str">
        <f>Point_src_summary!U493</f>
        <v>Point Source Compressor Engines</v>
      </c>
      <c r="G542" s="160">
        <f>Point_src_summary!V493</f>
        <v>14.50521</v>
      </c>
      <c r="H542" s="161">
        <f>Point_src_summary!W493</f>
        <v>0.36263000000000001</v>
      </c>
      <c r="I542" s="161">
        <f>Point_src_summary!X493</f>
        <v>18.131513000000002</v>
      </c>
      <c r="J542" s="161">
        <f>Point_src_summary!Y493</f>
        <v>0</v>
      </c>
      <c r="K542" s="162">
        <f>Point_src_summary!Z493</f>
        <v>0</v>
      </c>
    </row>
    <row r="543" spans="1:11" x14ac:dyDescent="0.2">
      <c r="A543" s="31" t="s">
        <v>127</v>
      </c>
      <c r="B543" s="31" t="str">
        <f>Point_src_summary!B494</f>
        <v>Non-tribal</v>
      </c>
      <c r="C543" s="31">
        <f>Point_src_summary!C494</f>
        <v>8</v>
      </c>
      <c r="D543" s="31" t="str">
        <f>Point_src_summary!D494</f>
        <v>8103</v>
      </c>
      <c r="E543" s="32" t="str">
        <f>Point_src_summary!N494</f>
        <v>20200252</v>
      </c>
      <c r="F543" s="31" t="str">
        <f>Point_src_summary!U494</f>
        <v>Point Source Compressor Engines</v>
      </c>
      <c r="G543" s="160">
        <f>Point_src_summary!V494</f>
        <v>0</v>
      </c>
      <c r="H543" s="161">
        <f>Point_src_summary!W494</f>
        <v>0</v>
      </c>
      <c r="I543" s="161">
        <f>Point_src_summary!X494</f>
        <v>0</v>
      </c>
      <c r="J543" s="161">
        <f>Point_src_summary!Y494</f>
        <v>0</v>
      </c>
      <c r="K543" s="162">
        <f>Point_src_summary!Z494</f>
        <v>0.16081200000000001</v>
      </c>
    </row>
    <row r="544" spans="1:11" x14ac:dyDescent="0.2">
      <c r="A544" s="31" t="s">
        <v>127</v>
      </c>
      <c r="B544" s="31" t="str">
        <f>Point_src_summary!B495</f>
        <v>Non-tribal</v>
      </c>
      <c r="C544" s="31">
        <f>Point_src_summary!C495</f>
        <v>8</v>
      </c>
      <c r="D544" s="31" t="str">
        <f>Point_src_summary!D495</f>
        <v>8103</v>
      </c>
      <c r="E544" s="32" t="str">
        <f>Point_src_summary!N495</f>
        <v>20200252</v>
      </c>
      <c r="F544" s="31" t="str">
        <f>Point_src_summary!U495</f>
        <v>Point Source Compressor Engines</v>
      </c>
      <c r="G544" s="160">
        <f>Point_src_summary!V495</f>
        <v>2.0802360000000002</v>
      </c>
      <c r="H544" s="161">
        <f>Point_src_summary!W495</f>
        <v>1.4253769999999999</v>
      </c>
      <c r="I544" s="161">
        <f>Point_src_summary!X495</f>
        <v>4.0708770000000003</v>
      </c>
      <c r="J544" s="161">
        <f>Point_src_summary!Y495</f>
        <v>0</v>
      </c>
      <c r="K544" s="162">
        <f>Point_src_summary!Z495</f>
        <v>0</v>
      </c>
    </row>
    <row r="545" spans="1:11" x14ac:dyDescent="0.2">
      <c r="A545" s="31" t="s">
        <v>127</v>
      </c>
      <c r="B545" s="31" t="str">
        <f>Point_src_summary!B496</f>
        <v>Non-tribal</v>
      </c>
      <c r="C545" s="31">
        <f>Point_src_summary!C496</f>
        <v>8</v>
      </c>
      <c r="D545" s="31" t="str">
        <f>Point_src_summary!D496</f>
        <v>8103</v>
      </c>
      <c r="E545" s="32" t="str">
        <f>Point_src_summary!N496</f>
        <v>20200253</v>
      </c>
      <c r="F545" s="31" t="str">
        <f>Point_src_summary!U496</f>
        <v>Point Source Compressor Engines</v>
      </c>
      <c r="G545" s="160">
        <f>Point_src_summary!V496</f>
        <v>0</v>
      </c>
      <c r="H545" s="161">
        <f>Point_src_summary!W496</f>
        <v>0</v>
      </c>
      <c r="I545" s="161">
        <f>Point_src_summary!X496</f>
        <v>0</v>
      </c>
      <c r="J545" s="161">
        <f>Point_src_summary!Y496</f>
        <v>0</v>
      </c>
      <c r="K545" s="162">
        <f>Point_src_summary!Z496</f>
        <v>7.0361000000000007E-2</v>
      </c>
    </row>
    <row r="546" spans="1:11" x14ac:dyDescent="0.2">
      <c r="A546" s="31" t="s">
        <v>127</v>
      </c>
      <c r="B546" s="31" t="str">
        <f>Point_src_summary!B497</f>
        <v>Non-tribal</v>
      </c>
      <c r="C546" s="31">
        <f>Point_src_summary!C497</f>
        <v>8</v>
      </c>
      <c r="D546" s="31" t="str">
        <f>Point_src_summary!D497</f>
        <v>8103</v>
      </c>
      <c r="E546" s="32" t="str">
        <f>Point_src_summary!N497</f>
        <v>20200253</v>
      </c>
      <c r="F546" s="31" t="str">
        <f>Point_src_summary!U497</f>
        <v>Point Source Compressor Engines</v>
      </c>
      <c r="G546" s="160">
        <f>Point_src_summary!V497</f>
        <v>0.88722000000000001</v>
      </c>
      <c r="H546" s="161">
        <f>Point_src_summary!W497</f>
        <v>0.59618199999999999</v>
      </c>
      <c r="I546" s="161">
        <f>Point_src_summary!X497</f>
        <v>1.7246699999999999</v>
      </c>
      <c r="J546" s="161">
        <f>Point_src_summary!Y497</f>
        <v>0</v>
      </c>
      <c r="K546" s="162">
        <f>Point_src_summary!Z497</f>
        <v>0</v>
      </c>
    </row>
    <row r="547" spans="1:11" x14ac:dyDescent="0.2">
      <c r="A547" s="31" t="s">
        <v>127</v>
      </c>
      <c r="B547" s="31" t="str">
        <f>Point_src_summary!B498</f>
        <v>Non-tribal</v>
      </c>
      <c r="C547" s="31">
        <f>Point_src_summary!C498</f>
        <v>8</v>
      </c>
      <c r="D547" s="31" t="str">
        <f>Point_src_summary!D498</f>
        <v>8103</v>
      </c>
      <c r="E547" s="32" t="str">
        <f>Point_src_summary!N498</f>
        <v>20200202</v>
      </c>
      <c r="F547" s="31" t="str">
        <f>Point_src_summary!U498</f>
        <v>Point Source Compressor Engines</v>
      </c>
      <c r="G547" s="160">
        <f>Point_src_summary!V498</f>
        <v>0.11804000000000001</v>
      </c>
      <c r="H547" s="161">
        <f>Point_src_summary!W498</f>
        <v>1.539E-3</v>
      </c>
      <c r="I547" s="161">
        <f>Point_src_summary!X498</f>
        <v>0.18251999999999999</v>
      </c>
      <c r="J547" s="161">
        <f>Point_src_summary!Y498</f>
        <v>0</v>
      </c>
      <c r="K547" s="162">
        <f>Point_src_summary!Z498</f>
        <v>0</v>
      </c>
    </row>
    <row r="548" spans="1:11" x14ac:dyDescent="0.2">
      <c r="A548" s="31" t="s">
        <v>127</v>
      </c>
      <c r="B548" s="31" t="str">
        <f>Point_src_summary!B499</f>
        <v>Non-tribal</v>
      </c>
      <c r="C548" s="31">
        <f>Point_src_summary!C499</f>
        <v>8</v>
      </c>
      <c r="D548" s="31" t="str">
        <f>Point_src_summary!D499</f>
        <v>8103</v>
      </c>
      <c r="E548" s="32" t="str">
        <f>Point_src_summary!N499</f>
        <v>20200202</v>
      </c>
      <c r="F548" s="31" t="str">
        <f>Point_src_summary!U499</f>
        <v>Point Source Compressor Engines</v>
      </c>
      <c r="G548" s="160">
        <f>Point_src_summary!V499</f>
        <v>371.85</v>
      </c>
      <c r="H548" s="161">
        <f>Point_src_summary!W499</f>
        <v>11.36</v>
      </c>
      <c r="I548" s="161">
        <f>Point_src_summary!X499</f>
        <v>52.22</v>
      </c>
      <c r="J548" s="161">
        <f>Point_src_summary!Y499</f>
        <v>0</v>
      </c>
      <c r="K548" s="162">
        <f>Point_src_summary!Z499</f>
        <v>0</v>
      </c>
    </row>
    <row r="549" spans="1:11" x14ac:dyDescent="0.2">
      <c r="A549" s="31" t="s">
        <v>127</v>
      </c>
      <c r="B549" s="31" t="str">
        <f>Point_src_summary!B500</f>
        <v>Non-tribal</v>
      </c>
      <c r="C549" s="31">
        <f>Point_src_summary!C500</f>
        <v>8</v>
      </c>
      <c r="D549" s="31" t="str">
        <f>Point_src_summary!D500</f>
        <v>8103</v>
      </c>
      <c r="E549" s="32" t="str">
        <f>Point_src_summary!N500</f>
        <v>31000301</v>
      </c>
      <c r="F549" s="31" t="str">
        <f>Point_src_summary!U500</f>
        <v>Dehydrators</v>
      </c>
      <c r="G549" s="160">
        <f>Point_src_summary!V500</f>
        <v>0</v>
      </c>
      <c r="H549" s="161">
        <f>Point_src_summary!W500</f>
        <v>68.41</v>
      </c>
      <c r="I549" s="161">
        <f>Point_src_summary!X500</f>
        <v>0</v>
      </c>
      <c r="J549" s="161">
        <f>Point_src_summary!Y500</f>
        <v>0</v>
      </c>
      <c r="K549" s="162">
        <f>Point_src_summary!Z500</f>
        <v>0</v>
      </c>
    </row>
    <row r="550" spans="1:11" x14ac:dyDescent="0.2">
      <c r="A550" s="31" t="s">
        <v>127</v>
      </c>
      <c r="B550" s="31" t="str">
        <f>Point_src_summary!B501</f>
        <v>Non-tribal</v>
      </c>
      <c r="C550" s="31">
        <f>Point_src_summary!C501</f>
        <v>8</v>
      </c>
      <c r="D550" s="31" t="str">
        <f>Point_src_summary!D501</f>
        <v>8103</v>
      </c>
      <c r="E550" s="32" t="str">
        <f>Point_src_summary!N501</f>
        <v>31088801</v>
      </c>
      <c r="F550" s="31" t="str">
        <f>Point_src_summary!U501</f>
        <v>Point Source Fugitives</v>
      </c>
      <c r="G550" s="160">
        <f>Point_src_summary!V501</f>
        <v>0</v>
      </c>
      <c r="H550" s="161">
        <f>Point_src_summary!W501</f>
        <v>6.23</v>
      </c>
      <c r="I550" s="161">
        <f>Point_src_summary!X501</f>
        <v>0</v>
      </c>
      <c r="J550" s="161">
        <f>Point_src_summary!Y501</f>
        <v>0</v>
      </c>
      <c r="K550" s="162">
        <f>Point_src_summary!Z501</f>
        <v>0</v>
      </c>
    </row>
    <row r="551" spans="1:11" x14ac:dyDescent="0.2">
      <c r="A551" s="31" t="s">
        <v>127</v>
      </c>
      <c r="B551" s="31" t="str">
        <f>Point_src_summary!B502</f>
        <v>Non-tribal</v>
      </c>
      <c r="C551" s="31">
        <f>Point_src_summary!C502</f>
        <v>8</v>
      </c>
      <c r="D551" s="31" t="str">
        <f>Point_src_summary!D502</f>
        <v>8103</v>
      </c>
      <c r="E551" s="32" t="str">
        <f>Point_src_summary!N502</f>
        <v>10300603</v>
      </c>
      <c r="F551" s="31" t="str">
        <f>Point_src_summary!U502</f>
        <v>Point Source Heaters</v>
      </c>
      <c r="G551" s="160">
        <f>Point_src_summary!V502</f>
        <v>1.22</v>
      </c>
      <c r="H551" s="161">
        <f>Point_src_summary!W502</f>
        <v>0.24</v>
      </c>
      <c r="I551" s="161">
        <f>Point_src_summary!X502</f>
        <v>1.46</v>
      </c>
      <c r="J551" s="161">
        <f>Point_src_summary!Y502</f>
        <v>0</v>
      </c>
      <c r="K551" s="162">
        <f>Point_src_summary!Z502</f>
        <v>0</v>
      </c>
    </row>
    <row r="552" spans="1:11" x14ac:dyDescent="0.2">
      <c r="A552" s="31" t="s">
        <v>127</v>
      </c>
      <c r="B552" s="31" t="str">
        <f>Point_src_summary!B503</f>
        <v>Non-tribal</v>
      </c>
      <c r="C552" s="31">
        <f>Point_src_summary!C503</f>
        <v>8</v>
      </c>
      <c r="D552" s="31" t="str">
        <f>Point_src_summary!D503</f>
        <v>8103</v>
      </c>
      <c r="E552" s="32" t="str">
        <f>Point_src_summary!N503</f>
        <v>10300603</v>
      </c>
      <c r="F552" s="31" t="str">
        <f>Point_src_summary!U503</f>
        <v>Point Source Heaters</v>
      </c>
      <c r="G552" s="160">
        <f>Point_src_summary!V503</f>
        <v>1.1000000000000001</v>
      </c>
      <c r="H552" s="161">
        <f>Point_src_summary!W503</f>
        <v>0.2</v>
      </c>
      <c r="I552" s="161">
        <f>Point_src_summary!X503</f>
        <v>0.79</v>
      </c>
      <c r="J552" s="161">
        <f>Point_src_summary!Y503</f>
        <v>0</v>
      </c>
      <c r="K552" s="162">
        <f>Point_src_summary!Z503</f>
        <v>0</v>
      </c>
    </row>
    <row r="553" spans="1:11" x14ac:dyDescent="0.2">
      <c r="A553" s="31" t="s">
        <v>127</v>
      </c>
      <c r="B553" s="31" t="str">
        <f>Point_src_summary!B504</f>
        <v>Non-tribal</v>
      </c>
      <c r="C553" s="31">
        <f>Point_src_summary!C504</f>
        <v>8</v>
      </c>
      <c r="D553" s="31" t="str">
        <f>Point_src_summary!D504</f>
        <v>8103</v>
      </c>
      <c r="E553" s="32" t="str">
        <f>Point_src_summary!N504</f>
        <v>31000404</v>
      </c>
      <c r="F553" s="31" t="str">
        <f>Point_src_summary!U504</f>
        <v>Point Source Heaters</v>
      </c>
      <c r="G553" s="160">
        <f>Point_src_summary!V504</f>
        <v>1.1299999999999999</v>
      </c>
      <c r="H553" s="161">
        <f>Point_src_summary!W504</f>
        <v>0.22</v>
      </c>
      <c r="I553" s="161">
        <f>Point_src_summary!X504</f>
        <v>0.81</v>
      </c>
      <c r="J553" s="161">
        <f>Point_src_summary!Y504</f>
        <v>0</v>
      </c>
      <c r="K553" s="162">
        <f>Point_src_summary!Z504</f>
        <v>0</v>
      </c>
    </row>
    <row r="554" spans="1:11" x14ac:dyDescent="0.2">
      <c r="A554" s="31" t="s">
        <v>127</v>
      </c>
      <c r="B554" s="31" t="str">
        <f>Point_src_summary!B505</f>
        <v>Non-tribal</v>
      </c>
      <c r="C554" s="31">
        <f>Point_src_summary!C505</f>
        <v>8</v>
      </c>
      <c r="D554" s="31" t="str">
        <f>Point_src_summary!D505</f>
        <v>8103</v>
      </c>
      <c r="E554" s="32" t="str">
        <f>Point_src_summary!N505</f>
        <v>31000205</v>
      </c>
      <c r="F554" s="31" t="str">
        <f>Point_src_summary!U505</f>
        <v>Point Source Flares</v>
      </c>
      <c r="G554" s="160">
        <f>Point_src_summary!V505</f>
        <v>1.5</v>
      </c>
      <c r="H554" s="161">
        <f>Point_src_summary!W505</f>
        <v>0.1</v>
      </c>
      <c r="I554" s="161">
        <f>Point_src_summary!X505</f>
        <v>8.1</v>
      </c>
      <c r="J554" s="161">
        <f>Point_src_summary!Y505</f>
        <v>0</v>
      </c>
      <c r="K554" s="162">
        <f>Point_src_summary!Z505</f>
        <v>0</v>
      </c>
    </row>
    <row r="555" spans="1:11" x14ac:dyDescent="0.2">
      <c r="A555" s="31" t="s">
        <v>127</v>
      </c>
      <c r="B555" s="31" t="str">
        <f>Point_src_summary!B506</f>
        <v>Non-tribal</v>
      </c>
      <c r="C555" s="31">
        <f>Point_src_summary!C506</f>
        <v>8</v>
      </c>
      <c r="D555" s="31" t="str">
        <f>Point_src_summary!D506</f>
        <v>8103</v>
      </c>
      <c r="E555" s="32" t="str">
        <f>Point_src_summary!N506</f>
        <v>10300602</v>
      </c>
      <c r="F555" s="31" t="str">
        <f>Point_src_summary!U506</f>
        <v>Point Source Heaters</v>
      </c>
      <c r="G555" s="160">
        <f>Point_src_summary!V506</f>
        <v>0.39</v>
      </c>
      <c r="H555" s="161">
        <f>Point_src_summary!W506</f>
        <v>0.24</v>
      </c>
      <c r="I555" s="161">
        <f>Point_src_summary!X506</f>
        <v>1.4595</v>
      </c>
      <c r="J555" s="161">
        <f>Point_src_summary!Y506</f>
        <v>0</v>
      </c>
      <c r="K555" s="162">
        <f>Point_src_summary!Z506</f>
        <v>0</v>
      </c>
    </row>
    <row r="556" spans="1:11" x14ac:dyDescent="0.2">
      <c r="A556" s="31" t="s">
        <v>127</v>
      </c>
      <c r="B556" s="31" t="str">
        <f>Point_src_summary!B507</f>
        <v>Non-tribal</v>
      </c>
      <c r="C556" s="31">
        <f>Point_src_summary!C507</f>
        <v>8</v>
      </c>
      <c r="D556" s="31" t="str">
        <f>Point_src_summary!D507</f>
        <v>8103</v>
      </c>
      <c r="E556" s="32" t="str">
        <f>Point_src_summary!N507</f>
        <v>31088811</v>
      </c>
      <c r="F556" s="31" t="str">
        <f>Point_src_summary!U507</f>
        <v>Point Source Fugitives</v>
      </c>
      <c r="G556" s="160">
        <f>Point_src_summary!V507</f>
        <v>0</v>
      </c>
      <c r="H556" s="161">
        <f>Point_src_summary!W507</f>
        <v>24.95</v>
      </c>
      <c r="I556" s="161">
        <f>Point_src_summary!X507</f>
        <v>0</v>
      </c>
      <c r="J556" s="161">
        <f>Point_src_summary!Y507</f>
        <v>0</v>
      </c>
      <c r="K556" s="162">
        <f>Point_src_summary!Z507</f>
        <v>0</v>
      </c>
    </row>
    <row r="557" spans="1:11" x14ac:dyDescent="0.2">
      <c r="A557" s="31" t="s">
        <v>127</v>
      </c>
      <c r="B557" s="31" t="str">
        <f>Point_src_summary!B508</f>
        <v>Non-tribal</v>
      </c>
      <c r="C557" s="31">
        <f>Point_src_summary!C508</f>
        <v>8</v>
      </c>
      <c r="D557" s="31" t="str">
        <f>Point_src_summary!D508</f>
        <v>8103</v>
      </c>
      <c r="E557" s="32" t="str">
        <f>Point_src_summary!N508</f>
        <v>31000199</v>
      </c>
      <c r="F557" s="31" t="str">
        <f>Point_src_summary!U508</f>
        <v>Other Not Classified</v>
      </c>
      <c r="G557" s="160">
        <f>Point_src_summary!V508</f>
        <v>0</v>
      </c>
      <c r="H557" s="161">
        <f>Point_src_summary!W508</f>
        <v>27.37</v>
      </c>
      <c r="I557" s="161">
        <f>Point_src_summary!X508</f>
        <v>0</v>
      </c>
      <c r="J557" s="161">
        <f>Point_src_summary!Y508</f>
        <v>0</v>
      </c>
      <c r="K557" s="162">
        <f>Point_src_summary!Z508</f>
        <v>0</v>
      </c>
    </row>
    <row r="558" spans="1:11" x14ac:dyDescent="0.2">
      <c r="A558" s="31" t="s">
        <v>127</v>
      </c>
      <c r="B558" s="31" t="str">
        <f>Point_src_summary!B509</f>
        <v>Non-tribal</v>
      </c>
      <c r="C558" s="31">
        <f>Point_src_summary!C509</f>
        <v>8</v>
      </c>
      <c r="D558" s="31" t="str">
        <f>Point_src_summary!D509</f>
        <v>8103</v>
      </c>
      <c r="E558" s="32" t="str">
        <f>Point_src_summary!N509</f>
        <v>31000132</v>
      </c>
      <c r="F558" s="31" t="str">
        <f>Point_src_summary!U509</f>
        <v>Condensate Tanks</v>
      </c>
      <c r="G558" s="160">
        <f>Point_src_summary!V509</f>
        <v>0</v>
      </c>
      <c r="H558" s="161">
        <f>Point_src_summary!W509</f>
        <v>1.53</v>
      </c>
      <c r="I558" s="161">
        <f>Point_src_summary!X509</f>
        <v>0</v>
      </c>
      <c r="J558" s="161">
        <f>Point_src_summary!Y509</f>
        <v>0</v>
      </c>
      <c r="K558" s="162">
        <f>Point_src_summary!Z509</f>
        <v>0</v>
      </c>
    </row>
    <row r="559" spans="1:11" x14ac:dyDescent="0.2">
      <c r="A559" s="31" t="s">
        <v>127</v>
      </c>
      <c r="B559" s="31" t="str">
        <f>Point_src_summary!B510</f>
        <v>Non-tribal</v>
      </c>
      <c r="C559" s="31">
        <f>Point_src_summary!C510</f>
        <v>8</v>
      </c>
      <c r="D559" s="31" t="str">
        <f>Point_src_summary!D510</f>
        <v>8103</v>
      </c>
      <c r="E559" s="32" t="str">
        <f>Point_src_summary!N510</f>
        <v>50410722</v>
      </c>
      <c r="F559" s="31" t="str">
        <f>Point_src_summary!U510</f>
        <v>Other Not Classified</v>
      </c>
      <c r="G559" s="160">
        <f>Point_src_summary!V510</f>
        <v>0</v>
      </c>
      <c r="H559" s="161">
        <f>Point_src_summary!W510</f>
        <v>3.8</v>
      </c>
      <c r="I559" s="161">
        <f>Point_src_summary!X510</f>
        <v>0</v>
      </c>
      <c r="J559" s="161">
        <f>Point_src_summary!Y510</f>
        <v>0</v>
      </c>
      <c r="K559" s="162">
        <f>Point_src_summary!Z510</f>
        <v>0</v>
      </c>
    </row>
    <row r="560" spans="1:11" x14ac:dyDescent="0.2">
      <c r="A560" s="31" t="s">
        <v>127</v>
      </c>
      <c r="B560" s="31" t="str">
        <f>Point_src_summary!B511</f>
        <v>Non-tribal</v>
      </c>
      <c r="C560" s="31">
        <f>Point_src_summary!C511</f>
        <v>8</v>
      </c>
      <c r="D560" s="31" t="str">
        <f>Point_src_summary!D511</f>
        <v>8103</v>
      </c>
      <c r="E560" s="32" t="str">
        <f>Point_src_summary!N511</f>
        <v>20200202</v>
      </c>
      <c r="F560" s="31" t="str">
        <f>Point_src_summary!U511</f>
        <v>Point Source Compressor Engines</v>
      </c>
      <c r="G560" s="160">
        <f>Point_src_summary!V511</f>
        <v>20.374210000000001</v>
      </c>
      <c r="H560" s="161">
        <f>Point_src_summary!W511</f>
        <v>0.13</v>
      </c>
      <c r="I560" s="161">
        <f>Point_src_summary!X511</f>
        <v>5.0935519999999999</v>
      </c>
      <c r="J560" s="161">
        <f>Point_src_summary!Y511</f>
        <v>0</v>
      </c>
      <c r="K560" s="162">
        <f>Point_src_summary!Z511</f>
        <v>0</v>
      </c>
    </row>
    <row r="561" spans="1:11" x14ac:dyDescent="0.2">
      <c r="A561" s="31" t="s">
        <v>127</v>
      </c>
      <c r="B561" s="31" t="str">
        <f>Point_src_summary!B512</f>
        <v>Non-tribal</v>
      </c>
      <c r="C561" s="31">
        <f>Point_src_summary!C512</f>
        <v>8</v>
      </c>
      <c r="D561" s="31" t="str">
        <f>Point_src_summary!D512</f>
        <v>8103</v>
      </c>
      <c r="E561" s="32" t="str">
        <f>Point_src_summary!N512</f>
        <v>20200201</v>
      </c>
      <c r="F561" s="31" t="str">
        <f>Point_src_summary!U512</f>
        <v>Point Source Compressor Engines</v>
      </c>
      <c r="G561" s="160">
        <f>Point_src_summary!V512</f>
        <v>17.411013000000001</v>
      </c>
      <c r="H561" s="161">
        <f>Point_src_summary!W512</f>
        <v>0.17</v>
      </c>
      <c r="I561" s="161">
        <f>Point_src_summary!X512</f>
        <v>2.7857620000000001</v>
      </c>
      <c r="J561" s="161">
        <f>Point_src_summary!Y512</f>
        <v>0</v>
      </c>
      <c r="K561" s="162">
        <f>Point_src_summary!Z512</f>
        <v>0</v>
      </c>
    </row>
    <row r="562" spans="1:11" x14ac:dyDescent="0.2">
      <c r="A562" s="31" t="s">
        <v>127</v>
      </c>
      <c r="B562" s="31" t="str">
        <f>Point_src_summary!B513</f>
        <v>Non-tribal</v>
      </c>
      <c r="C562" s="31">
        <f>Point_src_summary!C513</f>
        <v>8</v>
      </c>
      <c r="D562" s="31" t="str">
        <f>Point_src_summary!D513</f>
        <v>8103</v>
      </c>
      <c r="E562" s="32" t="str">
        <f>Point_src_summary!N513</f>
        <v>20200201</v>
      </c>
      <c r="F562" s="31" t="str">
        <f>Point_src_summary!U513</f>
        <v>Point Source Compressor Engines</v>
      </c>
      <c r="G562" s="160">
        <f>Point_src_summary!V513</f>
        <v>6.6901590000000004</v>
      </c>
      <c r="H562" s="161">
        <f>Point_src_summary!W513</f>
        <v>0.13</v>
      </c>
      <c r="I562" s="161">
        <f>Point_src_summary!X513</f>
        <v>8.0281909999999996</v>
      </c>
      <c r="J562" s="161">
        <f>Point_src_summary!Y513</f>
        <v>0</v>
      </c>
      <c r="K562" s="162">
        <f>Point_src_summary!Z513</f>
        <v>0</v>
      </c>
    </row>
    <row r="563" spans="1:11" x14ac:dyDescent="0.2">
      <c r="A563" s="31" t="s">
        <v>127</v>
      </c>
      <c r="B563" s="31" t="str">
        <f>Point_src_summary!B514</f>
        <v>Non-tribal</v>
      </c>
      <c r="C563" s="31">
        <f>Point_src_summary!C514</f>
        <v>8</v>
      </c>
      <c r="D563" s="31" t="str">
        <f>Point_src_summary!D514</f>
        <v>8103</v>
      </c>
      <c r="E563" s="32" t="str">
        <f>Point_src_summary!N514</f>
        <v>31000301</v>
      </c>
      <c r="F563" s="31" t="str">
        <f>Point_src_summary!U514</f>
        <v>Dehydrators</v>
      </c>
      <c r="G563" s="160">
        <f>Point_src_summary!V514</f>
        <v>0</v>
      </c>
      <c r="H563" s="161">
        <f>Point_src_summary!W514</f>
        <v>10.449987</v>
      </c>
      <c r="I563" s="161">
        <f>Point_src_summary!X514</f>
        <v>0</v>
      </c>
      <c r="J563" s="161">
        <f>Point_src_summary!Y514</f>
        <v>0</v>
      </c>
      <c r="K563" s="162">
        <f>Point_src_summary!Z514</f>
        <v>0</v>
      </c>
    </row>
    <row r="564" spans="1:11" x14ac:dyDescent="0.2">
      <c r="A564" s="31" t="s">
        <v>127</v>
      </c>
      <c r="B564" s="31" t="str">
        <f>Point_src_summary!B515</f>
        <v>Non-tribal</v>
      </c>
      <c r="C564" s="31">
        <f>Point_src_summary!C515</f>
        <v>8</v>
      </c>
      <c r="D564" s="31" t="str">
        <f>Point_src_summary!D515</f>
        <v>8103</v>
      </c>
      <c r="E564" s="32" t="str">
        <f>Point_src_summary!N515</f>
        <v>20200253</v>
      </c>
      <c r="F564" s="31" t="str">
        <f>Point_src_summary!U515</f>
        <v>Point Source Compressor Engines</v>
      </c>
      <c r="G564" s="160">
        <f>Point_src_summary!V515</f>
        <v>12.8</v>
      </c>
      <c r="H564" s="161">
        <f>Point_src_summary!W515</f>
        <v>1.3</v>
      </c>
      <c r="I564" s="161">
        <f>Point_src_summary!X515</f>
        <v>19.2</v>
      </c>
      <c r="J564" s="161">
        <f>Point_src_summary!Y515</f>
        <v>0</v>
      </c>
      <c r="K564" s="162">
        <f>Point_src_summary!Z515</f>
        <v>0</v>
      </c>
    </row>
    <row r="565" spans="1:11" x14ac:dyDescent="0.2">
      <c r="A565" s="31" t="s">
        <v>127</v>
      </c>
      <c r="B565" s="31" t="str">
        <f>Point_src_summary!B516</f>
        <v>Non-tribal</v>
      </c>
      <c r="C565" s="31">
        <f>Point_src_summary!C516</f>
        <v>8</v>
      </c>
      <c r="D565" s="31" t="str">
        <f>Point_src_summary!D516</f>
        <v>8103</v>
      </c>
      <c r="E565" s="32" t="str">
        <f>Point_src_summary!N516</f>
        <v>31000199</v>
      </c>
      <c r="F565" s="31" t="str">
        <f>Point_src_summary!U516</f>
        <v>Other Not Classified</v>
      </c>
      <c r="G565" s="160">
        <f>Point_src_summary!V516</f>
        <v>0</v>
      </c>
      <c r="H565" s="161">
        <f>Point_src_summary!W516</f>
        <v>0.14000000000000001</v>
      </c>
      <c r="I565" s="161">
        <f>Point_src_summary!X516</f>
        <v>0</v>
      </c>
      <c r="J565" s="161">
        <f>Point_src_summary!Y516</f>
        <v>0</v>
      </c>
      <c r="K565" s="162">
        <f>Point_src_summary!Z516</f>
        <v>0</v>
      </c>
    </row>
    <row r="566" spans="1:11" x14ac:dyDescent="0.2">
      <c r="A566" s="31" t="s">
        <v>127</v>
      </c>
      <c r="B566" s="31" t="str">
        <f>Point_src_summary!B517</f>
        <v>Non-tribal</v>
      </c>
      <c r="C566" s="31">
        <f>Point_src_summary!C517</f>
        <v>8</v>
      </c>
      <c r="D566" s="31" t="str">
        <f>Point_src_summary!D517</f>
        <v>8103</v>
      </c>
      <c r="E566" s="32" t="str">
        <f>Point_src_summary!N517</f>
        <v>20200202</v>
      </c>
      <c r="F566" s="31" t="str">
        <f>Point_src_summary!U517</f>
        <v>Point Source Compressor Engines</v>
      </c>
      <c r="G566" s="160">
        <f>Point_src_summary!V517</f>
        <v>19.779353</v>
      </c>
      <c r="H566" s="161">
        <f>Point_src_summary!W517</f>
        <v>0.139066</v>
      </c>
      <c r="I566" s="161">
        <f>Point_src_summary!X517</f>
        <v>17.477222999999999</v>
      </c>
      <c r="J566" s="161">
        <f>Point_src_summary!Y517</f>
        <v>0</v>
      </c>
      <c r="K566" s="162">
        <f>Point_src_summary!Z517</f>
        <v>0</v>
      </c>
    </row>
    <row r="567" spans="1:11" x14ac:dyDescent="0.2">
      <c r="A567" s="31" t="s">
        <v>127</v>
      </c>
      <c r="B567" s="31" t="str">
        <f>Point_src_summary!B518</f>
        <v>Non-tribal</v>
      </c>
      <c r="C567" s="31">
        <f>Point_src_summary!C518</f>
        <v>8</v>
      </c>
      <c r="D567" s="31" t="str">
        <f>Point_src_summary!D518</f>
        <v>8103</v>
      </c>
      <c r="E567" s="32" t="str">
        <f>Point_src_summary!N518</f>
        <v>40301117</v>
      </c>
      <c r="F567" s="31" t="str">
        <f>Point_src_summary!U518</f>
        <v>Point Source Loading Losses</v>
      </c>
      <c r="G567" s="160">
        <f>Point_src_summary!V518</f>
        <v>0</v>
      </c>
      <c r="H567" s="161">
        <f>Point_src_summary!W518</f>
        <v>3</v>
      </c>
      <c r="I567" s="161">
        <f>Point_src_summary!X518</f>
        <v>0</v>
      </c>
      <c r="J567" s="161">
        <f>Point_src_summary!Y518</f>
        <v>0</v>
      </c>
      <c r="K567" s="162">
        <f>Point_src_summary!Z518</f>
        <v>0</v>
      </c>
    </row>
    <row r="568" spans="1:11" x14ac:dyDescent="0.2">
      <c r="A568" s="31" t="s">
        <v>127</v>
      </c>
      <c r="B568" s="31" t="str">
        <f>Point_src_summary!B519</f>
        <v>Non-tribal</v>
      </c>
      <c r="C568" s="31">
        <f>Point_src_summary!C519</f>
        <v>8</v>
      </c>
      <c r="D568" s="31" t="str">
        <f>Point_src_summary!D519</f>
        <v>8103</v>
      </c>
      <c r="E568" s="32" t="str">
        <f>Point_src_summary!N519</f>
        <v>20200252</v>
      </c>
      <c r="F568" s="31" t="str">
        <f>Point_src_summary!U519</f>
        <v>Point Source Compressor Engines</v>
      </c>
      <c r="G568" s="160">
        <f>Point_src_summary!V519</f>
        <v>2.1</v>
      </c>
      <c r="H568" s="161">
        <f>Point_src_summary!W519</f>
        <v>0.4</v>
      </c>
      <c r="I568" s="161">
        <f>Point_src_summary!X519</f>
        <v>0.42</v>
      </c>
      <c r="J568" s="161">
        <f>Point_src_summary!Y519</f>
        <v>0</v>
      </c>
      <c r="K568" s="162">
        <f>Point_src_summary!Z519</f>
        <v>0</v>
      </c>
    </row>
    <row r="569" spans="1:11" x14ac:dyDescent="0.2">
      <c r="A569" s="31" t="s">
        <v>127</v>
      </c>
      <c r="B569" s="31" t="str">
        <f>Point_src_summary!B520</f>
        <v>Non-tribal</v>
      </c>
      <c r="C569" s="31">
        <f>Point_src_summary!C520</f>
        <v>8</v>
      </c>
      <c r="D569" s="31" t="str">
        <f>Point_src_summary!D520</f>
        <v>8103</v>
      </c>
      <c r="E569" s="32" t="str">
        <f>Point_src_summary!N520</f>
        <v>31000302</v>
      </c>
      <c r="F569" s="31" t="str">
        <f>Point_src_summary!U520</f>
        <v>Dehydrators</v>
      </c>
      <c r="G569" s="160">
        <f>Point_src_summary!V520</f>
        <v>0</v>
      </c>
      <c r="H569" s="161">
        <f>Point_src_summary!W520</f>
        <v>6.72</v>
      </c>
      <c r="I569" s="161">
        <f>Point_src_summary!X520</f>
        <v>0</v>
      </c>
      <c r="J569" s="161">
        <f>Point_src_summary!Y520</f>
        <v>0</v>
      </c>
      <c r="K569" s="162">
        <f>Point_src_summary!Z520</f>
        <v>0</v>
      </c>
    </row>
    <row r="570" spans="1:11" x14ac:dyDescent="0.2">
      <c r="A570" s="31" t="s">
        <v>127</v>
      </c>
      <c r="B570" s="31" t="str">
        <f>Point_src_summary!B521</f>
        <v>Non-tribal</v>
      </c>
      <c r="C570" s="31">
        <f>Point_src_summary!C521</f>
        <v>8</v>
      </c>
      <c r="D570" s="31" t="str">
        <f>Point_src_summary!D521</f>
        <v>8103</v>
      </c>
      <c r="E570" s="32" t="str">
        <f>Point_src_summary!N521</f>
        <v>31088801</v>
      </c>
      <c r="F570" s="31" t="str">
        <f>Point_src_summary!U521</f>
        <v>Point Source Fugitives</v>
      </c>
      <c r="G570" s="160">
        <f>Point_src_summary!V521</f>
        <v>0</v>
      </c>
      <c r="H570" s="161">
        <f>Point_src_summary!W521</f>
        <v>1.2806500000000001</v>
      </c>
      <c r="I570" s="161">
        <f>Point_src_summary!X521</f>
        <v>0</v>
      </c>
      <c r="J570" s="161">
        <f>Point_src_summary!Y521</f>
        <v>0</v>
      </c>
      <c r="K570" s="162">
        <f>Point_src_summary!Z521</f>
        <v>0</v>
      </c>
    </row>
    <row r="571" spans="1:11" x14ac:dyDescent="0.2">
      <c r="A571" s="31" t="s">
        <v>127</v>
      </c>
      <c r="B571" s="31" t="str">
        <f>Point_src_summary!B522</f>
        <v>Non-tribal</v>
      </c>
      <c r="C571" s="31">
        <f>Point_src_summary!C522</f>
        <v>8</v>
      </c>
      <c r="D571" s="31" t="str">
        <f>Point_src_summary!D522</f>
        <v>8103</v>
      </c>
      <c r="E571" s="32" t="str">
        <f>Point_src_summary!N522</f>
        <v>20200253</v>
      </c>
      <c r="F571" s="31" t="str">
        <f>Point_src_summary!U522</f>
        <v>Point Source Compressor Engines</v>
      </c>
      <c r="G571" s="160">
        <f>Point_src_summary!V522</f>
        <v>8.5</v>
      </c>
      <c r="H571" s="161">
        <f>Point_src_summary!W522</f>
        <v>0.03</v>
      </c>
      <c r="I571" s="161">
        <f>Point_src_summary!X522</f>
        <v>0.72</v>
      </c>
      <c r="J571" s="161">
        <f>Point_src_summary!Y522</f>
        <v>0</v>
      </c>
      <c r="K571" s="162">
        <f>Point_src_summary!Z522</f>
        <v>0</v>
      </c>
    </row>
    <row r="572" spans="1:11" x14ac:dyDescent="0.2">
      <c r="A572" s="31" t="s">
        <v>127</v>
      </c>
      <c r="B572" s="31" t="str">
        <f>Point_src_summary!B523</f>
        <v>Non-tribal</v>
      </c>
      <c r="C572" s="31">
        <f>Point_src_summary!C523</f>
        <v>8</v>
      </c>
      <c r="D572" s="31" t="str">
        <f>Point_src_summary!D523</f>
        <v>8103</v>
      </c>
      <c r="E572" s="32" t="str">
        <f>Point_src_summary!N523</f>
        <v>20200254</v>
      </c>
      <c r="F572" s="31" t="str">
        <f>Point_src_summary!U523</f>
        <v>Point Source Compressor Engines</v>
      </c>
      <c r="G572" s="160">
        <f>Point_src_summary!V523</f>
        <v>1</v>
      </c>
      <c r="H572" s="161">
        <f>Point_src_summary!W523</f>
        <v>0.1</v>
      </c>
      <c r="I572" s="161">
        <f>Point_src_summary!X523</f>
        <v>0.15</v>
      </c>
      <c r="J572" s="161">
        <f>Point_src_summary!Y523</f>
        <v>0</v>
      </c>
      <c r="K572" s="162">
        <f>Point_src_summary!Z523</f>
        <v>0</v>
      </c>
    </row>
    <row r="573" spans="1:11" x14ac:dyDescent="0.2">
      <c r="A573" s="31" t="s">
        <v>127</v>
      </c>
      <c r="B573" s="31" t="str">
        <f>Point_src_summary!B524</f>
        <v>Non-tribal</v>
      </c>
      <c r="C573" s="31">
        <f>Point_src_summary!C524</f>
        <v>8</v>
      </c>
      <c r="D573" s="31" t="str">
        <f>Point_src_summary!D524</f>
        <v>8103</v>
      </c>
      <c r="E573" s="32" t="str">
        <f>Point_src_summary!N524</f>
        <v>20200253</v>
      </c>
      <c r="F573" s="31" t="str">
        <f>Point_src_summary!U524</f>
        <v>Point Source Compressor Engines</v>
      </c>
      <c r="G573" s="160">
        <f>Point_src_summary!V524</f>
        <v>3</v>
      </c>
      <c r="H573" s="161">
        <f>Point_src_summary!W524</f>
        <v>0.2</v>
      </c>
      <c r="I573" s="161">
        <f>Point_src_summary!X524</f>
        <v>0.4</v>
      </c>
      <c r="J573" s="161">
        <f>Point_src_summary!Y524</f>
        <v>0</v>
      </c>
      <c r="K573" s="162">
        <f>Point_src_summary!Z524</f>
        <v>0</v>
      </c>
    </row>
    <row r="574" spans="1:11" x14ac:dyDescent="0.2">
      <c r="A574" s="31" t="s">
        <v>127</v>
      </c>
      <c r="B574" s="31" t="str">
        <f>Point_src_summary!B525</f>
        <v>Non-tribal</v>
      </c>
      <c r="C574" s="31">
        <f>Point_src_summary!C525</f>
        <v>8</v>
      </c>
      <c r="D574" s="31" t="str">
        <f>Point_src_summary!D525</f>
        <v>8103</v>
      </c>
      <c r="E574" s="32" t="str">
        <f>Point_src_summary!N525</f>
        <v>20200253</v>
      </c>
      <c r="F574" s="31" t="str">
        <f>Point_src_summary!U525</f>
        <v>Point Source Compressor Engines</v>
      </c>
      <c r="G574" s="160">
        <f>Point_src_summary!V525</f>
        <v>3.6785450000000002</v>
      </c>
      <c r="H574" s="161">
        <f>Point_src_summary!W525</f>
        <v>4.9269E-2</v>
      </c>
      <c r="I574" s="161">
        <f>Point_src_summary!X525</f>
        <v>6.1919399999999998</v>
      </c>
      <c r="J574" s="161">
        <f>Point_src_summary!Y525</f>
        <v>0</v>
      </c>
      <c r="K574" s="162">
        <f>Point_src_summary!Z525</f>
        <v>0</v>
      </c>
    </row>
    <row r="575" spans="1:11" x14ac:dyDescent="0.2">
      <c r="A575" s="31" t="s">
        <v>127</v>
      </c>
      <c r="B575" s="31" t="str">
        <f>Point_src_summary!B526</f>
        <v>Non-tribal</v>
      </c>
      <c r="C575" s="31">
        <f>Point_src_summary!C526</f>
        <v>8</v>
      </c>
      <c r="D575" s="31" t="str">
        <f>Point_src_summary!D526</f>
        <v>8103</v>
      </c>
      <c r="E575" s="32" t="str">
        <f>Point_src_summary!N526</f>
        <v>20200253</v>
      </c>
      <c r="F575" s="31" t="str">
        <f>Point_src_summary!U526</f>
        <v>Point Source Compressor Engines</v>
      </c>
      <c r="G575" s="160">
        <f>Point_src_summary!V526</f>
        <v>4.5999999999999996</v>
      </c>
      <c r="H575" s="161">
        <f>Point_src_summary!W526</f>
        <v>0.3</v>
      </c>
      <c r="I575" s="161">
        <f>Point_src_summary!X526</f>
        <v>0.6</v>
      </c>
      <c r="J575" s="161">
        <f>Point_src_summary!Y526</f>
        <v>0</v>
      </c>
      <c r="K575" s="162">
        <f>Point_src_summary!Z526</f>
        <v>0</v>
      </c>
    </row>
    <row r="576" spans="1:11" x14ac:dyDescent="0.2">
      <c r="A576" s="31" t="s">
        <v>127</v>
      </c>
      <c r="B576" s="31" t="str">
        <f>Point_src_summary!B527</f>
        <v>Non-tribal</v>
      </c>
      <c r="C576" s="31">
        <f>Point_src_summary!C527</f>
        <v>8</v>
      </c>
      <c r="D576" s="31" t="str">
        <f>Point_src_summary!D527</f>
        <v>8103</v>
      </c>
      <c r="E576" s="32" t="str">
        <f>Point_src_summary!N527</f>
        <v>20200254</v>
      </c>
      <c r="F576" s="31" t="str">
        <f>Point_src_summary!U527</f>
        <v>Point Source Compressor Engines</v>
      </c>
      <c r="G576" s="160">
        <f>Point_src_summary!V527</f>
        <v>14.1</v>
      </c>
      <c r="H576" s="161">
        <f>Point_src_summary!W527</f>
        <v>0.62</v>
      </c>
      <c r="I576" s="161">
        <f>Point_src_summary!X527</f>
        <v>14.1</v>
      </c>
      <c r="J576" s="161">
        <f>Point_src_summary!Y527</f>
        <v>0</v>
      </c>
      <c r="K576" s="162">
        <f>Point_src_summary!Z527</f>
        <v>0</v>
      </c>
    </row>
    <row r="577" spans="1:11" x14ac:dyDescent="0.2">
      <c r="A577" s="31" t="s">
        <v>127</v>
      </c>
      <c r="B577" s="31" t="str">
        <f>Point_src_summary!B528</f>
        <v>Non-tribal</v>
      </c>
      <c r="C577" s="31">
        <f>Point_src_summary!C528</f>
        <v>8</v>
      </c>
      <c r="D577" s="31" t="str">
        <f>Point_src_summary!D528</f>
        <v>8103</v>
      </c>
      <c r="E577" s="32" t="str">
        <f>Point_src_summary!N528</f>
        <v>20200254</v>
      </c>
      <c r="F577" s="31" t="str">
        <f>Point_src_summary!U528</f>
        <v>Point Source Compressor Engines</v>
      </c>
      <c r="G577" s="160">
        <f>Point_src_summary!V528</f>
        <v>26</v>
      </c>
      <c r="H577" s="161">
        <f>Point_src_summary!W528</f>
        <v>5.2</v>
      </c>
      <c r="I577" s="161">
        <f>Point_src_summary!X528</f>
        <v>26</v>
      </c>
      <c r="J577" s="161">
        <f>Point_src_summary!Y528</f>
        <v>0</v>
      </c>
      <c r="K577" s="162">
        <f>Point_src_summary!Z528</f>
        <v>0</v>
      </c>
    </row>
    <row r="578" spans="1:11" x14ac:dyDescent="0.2">
      <c r="A578" s="31" t="s">
        <v>127</v>
      </c>
      <c r="B578" s="31" t="str">
        <f>Point_src_summary!B529</f>
        <v>Non-tribal</v>
      </c>
      <c r="C578" s="31">
        <f>Point_src_summary!C529</f>
        <v>8</v>
      </c>
      <c r="D578" s="31" t="str">
        <f>Point_src_summary!D529</f>
        <v>8103</v>
      </c>
      <c r="E578" s="32" t="str">
        <f>Point_src_summary!N529</f>
        <v>20200201</v>
      </c>
      <c r="F578" s="31" t="str">
        <f>Point_src_summary!U529</f>
        <v>Point Source Compressor Engines</v>
      </c>
      <c r="G578" s="160">
        <f>Point_src_summary!V529</f>
        <v>22.83</v>
      </c>
      <c r="H578" s="161">
        <f>Point_src_summary!W529</f>
        <v>2.97</v>
      </c>
      <c r="I578" s="161">
        <f>Point_src_summary!X529</f>
        <v>5.73</v>
      </c>
      <c r="J578" s="161">
        <f>Point_src_summary!Y529</f>
        <v>0</v>
      </c>
      <c r="K578" s="162">
        <f>Point_src_summary!Z529</f>
        <v>0</v>
      </c>
    </row>
    <row r="579" spans="1:11" x14ac:dyDescent="0.2">
      <c r="A579" s="31" t="s">
        <v>127</v>
      </c>
      <c r="B579" s="31" t="str">
        <f>Point_src_summary!B530</f>
        <v>Non-tribal</v>
      </c>
      <c r="C579" s="31">
        <f>Point_src_summary!C530</f>
        <v>8</v>
      </c>
      <c r="D579" s="31" t="str">
        <f>Point_src_summary!D530</f>
        <v>8103</v>
      </c>
      <c r="E579" s="32" t="str">
        <f>Point_src_summary!N530</f>
        <v>31000227</v>
      </c>
      <c r="F579" s="31" t="str">
        <f>Point_src_summary!U530</f>
        <v>Dehydrators</v>
      </c>
      <c r="G579" s="160">
        <f>Point_src_summary!V530</f>
        <v>0</v>
      </c>
      <c r="H579" s="161">
        <f>Point_src_summary!W530</f>
        <v>15.27</v>
      </c>
      <c r="I579" s="161">
        <f>Point_src_summary!X530</f>
        <v>0</v>
      </c>
      <c r="J579" s="161">
        <f>Point_src_summary!Y530</f>
        <v>0</v>
      </c>
      <c r="K579" s="162">
        <f>Point_src_summary!Z530</f>
        <v>0</v>
      </c>
    </row>
    <row r="580" spans="1:11" x14ac:dyDescent="0.2">
      <c r="A580" s="31" t="s">
        <v>127</v>
      </c>
      <c r="B580" s="31" t="str">
        <f>Point_src_summary!B531</f>
        <v>Non-tribal</v>
      </c>
      <c r="C580" s="31">
        <f>Point_src_summary!C531</f>
        <v>8</v>
      </c>
      <c r="D580" s="31" t="str">
        <f>Point_src_summary!D531</f>
        <v>8103</v>
      </c>
      <c r="E580" s="32" t="str">
        <f>Point_src_summary!N531</f>
        <v>31000220</v>
      </c>
      <c r="F580" s="31" t="str">
        <f>Point_src_summary!U531</f>
        <v>Point Source Fugitives</v>
      </c>
      <c r="G580" s="160">
        <f>Point_src_summary!V531</f>
        <v>0</v>
      </c>
      <c r="H580" s="161">
        <f>Point_src_summary!W531</f>
        <v>13.7</v>
      </c>
      <c r="I580" s="161">
        <f>Point_src_summary!X531</f>
        <v>0</v>
      </c>
      <c r="J580" s="161">
        <f>Point_src_summary!Y531</f>
        <v>0</v>
      </c>
      <c r="K580" s="162">
        <f>Point_src_summary!Z531</f>
        <v>0</v>
      </c>
    </row>
    <row r="581" spans="1:11" x14ac:dyDescent="0.2">
      <c r="A581" s="31" t="s">
        <v>127</v>
      </c>
      <c r="B581" s="31" t="str">
        <f>Point_src_summary!B532</f>
        <v>Non-tribal</v>
      </c>
      <c r="C581" s="31">
        <f>Point_src_summary!C532</f>
        <v>8</v>
      </c>
      <c r="D581" s="31" t="str">
        <f>Point_src_summary!D532</f>
        <v>8103</v>
      </c>
      <c r="E581" s="32" t="str">
        <f>Point_src_summary!N532</f>
        <v>31000220</v>
      </c>
      <c r="F581" s="31" t="str">
        <f>Point_src_summary!U532</f>
        <v>Point Source Fugitives</v>
      </c>
      <c r="G581" s="160">
        <f>Point_src_summary!V532</f>
        <v>0</v>
      </c>
      <c r="H581" s="161">
        <f>Point_src_summary!W532</f>
        <v>11.4</v>
      </c>
      <c r="I581" s="161">
        <f>Point_src_summary!X532</f>
        <v>0</v>
      </c>
      <c r="J581" s="161">
        <f>Point_src_summary!Y532</f>
        <v>0</v>
      </c>
      <c r="K581" s="162">
        <f>Point_src_summary!Z532</f>
        <v>0</v>
      </c>
    </row>
    <row r="582" spans="1:11" x14ac:dyDescent="0.2">
      <c r="A582" s="31" t="s">
        <v>127</v>
      </c>
      <c r="B582" s="31" t="str">
        <f>Point_src_summary!B533</f>
        <v>Non-tribal</v>
      </c>
      <c r="C582" s="31">
        <f>Point_src_summary!C533</f>
        <v>8</v>
      </c>
      <c r="D582" s="31" t="str">
        <f>Point_src_summary!D533</f>
        <v>8103</v>
      </c>
      <c r="E582" s="32" t="str">
        <f>Point_src_summary!N533</f>
        <v>40400302</v>
      </c>
      <c r="F582" s="31" t="str">
        <f>Point_src_summary!U533</f>
        <v>Condensate Tanks</v>
      </c>
      <c r="G582" s="160">
        <f>Point_src_summary!V533</f>
        <v>0</v>
      </c>
      <c r="H582" s="161">
        <f>Point_src_summary!W533</f>
        <v>3.89975</v>
      </c>
      <c r="I582" s="161">
        <f>Point_src_summary!X533</f>
        <v>0</v>
      </c>
      <c r="J582" s="161">
        <f>Point_src_summary!Y533</f>
        <v>0</v>
      </c>
      <c r="K582" s="162">
        <f>Point_src_summary!Z533</f>
        <v>0</v>
      </c>
    </row>
    <row r="583" spans="1:11" x14ac:dyDescent="0.2">
      <c r="A583" s="31" t="s">
        <v>127</v>
      </c>
      <c r="B583" s="31" t="str">
        <f>Point_src_summary!B534</f>
        <v>Non-tribal</v>
      </c>
      <c r="C583" s="31">
        <f>Point_src_summary!C534</f>
        <v>8</v>
      </c>
      <c r="D583" s="31" t="str">
        <f>Point_src_summary!D534</f>
        <v>8103</v>
      </c>
      <c r="E583" s="32" t="str">
        <f>Point_src_summary!N534</f>
        <v>31000199</v>
      </c>
      <c r="F583" s="31" t="str">
        <f>Point_src_summary!U534</f>
        <v>Other Not Classified</v>
      </c>
      <c r="G583" s="160">
        <f>Point_src_summary!V534</f>
        <v>0</v>
      </c>
      <c r="H583" s="161">
        <f>Point_src_summary!W534</f>
        <v>0.28000000000000003</v>
      </c>
      <c r="I583" s="161">
        <f>Point_src_summary!X534</f>
        <v>0</v>
      </c>
      <c r="J583" s="161">
        <f>Point_src_summary!Y534</f>
        <v>0</v>
      </c>
      <c r="K583" s="162">
        <f>Point_src_summary!Z534</f>
        <v>0</v>
      </c>
    </row>
    <row r="584" spans="1:11" x14ac:dyDescent="0.2">
      <c r="A584" s="31" t="s">
        <v>127</v>
      </c>
      <c r="B584" s="31" t="str">
        <f>Point_src_summary!B535</f>
        <v>Non-tribal</v>
      </c>
      <c r="C584" s="31">
        <f>Point_src_summary!C535</f>
        <v>8</v>
      </c>
      <c r="D584" s="31" t="str">
        <f>Point_src_summary!D535</f>
        <v>8103</v>
      </c>
      <c r="E584" s="32" t="str">
        <f>Point_src_summary!N535</f>
        <v>31000199</v>
      </c>
      <c r="F584" s="31" t="str">
        <f>Point_src_summary!U535</f>
        <v>Other Not Classified</v>
      </c>
      <c r="G584" s="160">
        <f>Point_src_summary!V535</f>
        <v>0</v>
      </c>
      <c r="H584" s="161">
        <f>Point_src_summary!W535</f>
        <v>5.6</v>
      </c>
      <c r="I584" s="161">
        <f>Point_src_summary!X535</f>
        <v>0</v>
      </c>
      <c r="J584" s="161">
        <f>Point_src_summary!Y535</f>
        <v>0</v>
      </c>
      <c r="K584" s="162">
        <f>Point_src_summary!Z535</f>
        <v>0</v>
      </c>
    </row>
    <row r="585" spans="1:11" x14ac:dyDescent="0.2">
      <c r="A585" s="31" t="s">
        <v>127</v>
      </c>
      <c r="B585" s="31" t="str">
        <f>Point_src_summary!B536</f>
        <v>Non-tribal</v>
      </c>
      <c r="C585" s="31">
        <f>Point_src_summary!C536</f>
        <v>8</v>
      </c>
      <c r="D585" s="31" t="str">
        <f>Point_src_summary!D536</f>
        <v>8103</v>
      </c>
      <c r="E585" s="32" t="str">
        <f>Point_src_summary!N536</f>
        <v>40400315</v>
      </c>
      <c r="F585" s="31" t="str">
        <f>Point_src_summary!U536</f>
        <v>Condensate Tanks</v>
      </c>
      <c r="G585" s="160">
        <f>Point_src_summary!V536</f>
        <v>0</v>
      </c>
      <c r="H585" s="161">
        <f>Point_src_summary!W536</f>
        <v>1.323199</v>
      </c>
      <c r="I585" s="161">
        <f>Point_src_summary!X536</f>
        <v>0</v>
      </c>
      <c r="J585" s="161">
        <f>Point_src_summary!Y536</f>
        <v>0</v>
      </c>
      <c r="K585" s="162">
        <f>Point_src_summary!Z536</f>
        <v>0</v>
      </c>
    </row>
    <row r="586" spans="1:11" x14ac:dyDescent="0.2">
      <c r="A586" s="31" t="s">
        <v>127</v>
      </c>
      <c r="B586" s="31" t="str">
        <f>Point_src_summary!B537</f>
        <v>Non-tribal</v>
      </c>
      <c r="C586" s="31">
        <f>Point_src_summary!C537</f>
        <v>8</v>
      </c>
      <c r="D586" s="31" t="str">
        <f>Point_src_summary!D537</f>
        <v>8103</v>
      </c>
      <c r="E586" s="32" t="str">
        <f>Point_src_summary!N537</f>
        <v>40400315</v>
      </c>
      <c r="F586" s="31" t="str">
        <f>Point_src_summary!U537</f>
        <v>Condensate Tanks</v>
      </c>
      <c r="G586" s="160">
        <f>Point_src_summary!V537</f>
        <v>0</v>
      </c>
      <c r="H586" s="161">
        <f>Point_src_summary!W537</f>
        <v>2.0285859999999998</v>
      </c>
      <c r="I586" s="161">
        <f>Point_src_summary!X537</f>
        <v>0</v>
      </c>
      <c r="J586" s="161">
        <f>Point_src_summary!Y537</f>
        <v>0</v>
      </c>
      <c r="K586" s="162">
        <f>Point_src_summary!Z537</f>
        <v>0</v>
      </c>
    </row>
    <row r="587" spans="1:11" x14ac:dyDescent="0.2">
      <c r="A587" s="31" t="s">
        <v>127</v>
      </c>
      <c r="B587" s="31" t="str">
        <f>Point_src_summary!B538</f>
        <v>Non-tribal</v>
      </c>
      <c r="C587" s="31">
        <f>Point_src_summary!C538</f>
        <v>8</v>
      </c>
      <c r="D587" s="31" t="str">
        <f>Point_src_summary!D538</f>
        <v>8103</v>
      </c>
      <c r="E587" s="32" t="str">
        <f>Point_src_summary!N538</f>
        <v>40400315</v>
      </c>
      <c r="F587" s="31" t="str">
        <f>Point_src_summary!U538</f>
        <v>Condensate Tanks</v>
      </c>
      <c r="G587" s="160">
        <f>Point_src_summary!V538</f>
        <v>0</v>
      </c>
      <c r="H587" s="161">
        <f>Point_src_summary!W538</f>
        <v>9.7899999999999991</v>
      </c>
      <c r="I587" s="161">
        <f>Point_src_summary!X538</f>
        <v>0</v>
      </c>
      <c r="J587" s="161">
        <f>Point_src_summary!Y538</f>
        <v>0</v>
      </c>
      <c r="K587" s="162">
        <f>Point_src_summary!Z538</f>
        <v>0</v>
      </c>
    </row>
    <row r="588" spans="1:11" x14ac:dyDescent="0.2">
      <c r="A588" s="31" t="s">
        <v>127</v>
      </c>
      <c r="B588" s="31" t="str">
        <f>Point_src_summary!B539</f>
        <v>Non-tribal</v>
      </c>
      <c r="C588" s="31">
        <f>Point_src_summary!C539</f>
        <v>8</v>
      </c>
      <c r="D588" s="31" t="str">
        <f>Point_src_summary!D539</f>
        <v>8103</v>
      </c>
      <c r="E588" s="32" t="str">
        <f>Point_src_summary!N539</f>
        <v>20200253</v>
      </c>
      <c r="F588" s="31" t="str">
        <f>Point_src_summary!U539</f>
        <v>Point Source Compressor Engines</v>
      </c>
      <c r="G588" s="160">
        <f>Point_src_summary!V539</f>
        <v>1.7832920000000001</v>
      </c>
      <c r="H588" s="161">
        <f>Point_src_summary!W539</f>
        <v>0.52688100000000004</v>
      </c>
      <c r="I588" s="161">
        <f>Point_src_summary!X539</f>
        <v>1.337469</v>
      </c>
      <c r="J588" s="161">
        <f>Point_src_summary!Y539</f>
        <v>0</v>
      </c>
      <c r="K588" s="162">
        <f>Point_src_summary!Z539</f>
        <v>0</v>
      </c>
    </row>
    <row r="589" spans="1:11" x14ac:dyDescent="0.2">
      <c r="A589" s="31" t="s">
        <v>127</v>
      </c>
      <c r="B589" s="31" t="str">
        <f>Point_src_summary!B540</f>
        <v>Non-tribal</v>
      </c>
      <c r="C589" s="31">
        <f>Point_src_summary!C540</f>
        <v>8</v>
      </c>
      <c r="D589" s="31" t="str">
        <f>Point_src_summary!D540</f>
        <v>8103</v>
      </c>
      <c r="E589" s="32" t="str">
        <f>Point_src_summary!N540</f>
        <v>20200253</v>
      </c>
      <c r="F589" s="31" t="str">
        <f>Point_src_summary!U540</f>
        <v>Point Source Compressor Engines</v>
      </c>
      <c r="G589" s="160">
        <f>Point_src_summary!V540</f>
        <v>1.69</v>
      </c>
      <c r="H589" s="161">
        <f>Point_src_summary!W540</f>
        <v>2.18E-2</v>
      </c>
      <c r="I589" s="161">
        <f>Point_src_summary!X540</f>
        <v>2.7399990000000001</v>
      </c>
      <c r="J589" s="161">
        <f>Point_src_summary!Y540</f>
        <v>0</v>
      </c>
      <c r="K589" s="162">
        <f>Point_src_summary!Z540</f>
        <v>0</v>
      </c>
    </row>
    <row r="590" spans="1:11" x14ac:dyDescent="0.2">
      <c r="A590" s="31" t="s">
        <v>127</v>
      </c>
      <c r="B590" s="31" t="str">
        <f>Point_src_summary!B541</f>
        <v>Non-tribal</v>
      </c>
      <c r="C590" s="31">
        <f>Point_src_summary!C541</f>
        <v>8</v>
      </c>
      <c r="D590" s="31" t="str">
        <f>Point_src_summary!D541</f>
        <v>8103</v>
      </c>
      <c r="E590" s="32" t="str">
        <f>Point_src_summary!N541</f>
        <v>40400315</v>
      </c>
      <c r="F590" s="31" t="str">
        <f>Point_src_summary!U541</f>
        <v>Condensate Tanks</v>
      </c>
      <c r="G590" s="160">
        <f>Point_src_summary!V541</f>
        <v>0</v>
      </c>
      <c r="H590" s="161">
        <f>Point_src_summary!W541</f>
        <v>3.3633989999999998</v>
      </c>
      <c r="I590" s="161">
        <f>Point_src_summary!X541</f>
        <v>0</v>
      </c>
      <c r="J590" s="161">
        <f>Point_src_summary!Y541</f>
        <v>0</v>
      </c>
      <c r="K590" s="162">
        <f>Point_src_summary!Z541</f>
        <v>0</v>
      </c>
    </row>
    <row r="591" spans="1:11" x14ac:dyDescent="0.2">
      <c r="A591" s="31" t="s">
        <v>127</v>
      </c>
      <c r="B591" s="31" t="str">
        <f>Point_src_summary!B542</f>
        <v>Non-tribal</v>
      </c>
      <c r="C591" s="31">
        <f>Point_src_summary!C542</f>
        <v>8</v>
      </c>
      <c r="D591" s="31" t="str">
        <f>Point_src_summary!D542</f>
        <v>8103</v>
      </c>
      <c r="E591" s="32" t="str">
        <f>Point_src_summary!N542</f>
        <v>20200202</v>
      </c>
      <c r="F591" s="31" t="str">
        <f>Point_src_summary!U542</f>
        <v>Point Source Compressor Engines</v>
      </c>
      <c r="G591" s="160">
        <f>Point_src_summary!V542</f>
        <v>2.4999980000000002</v>
      </c>
      <c r="H591" s="161">
        <f>Point_src_summary!W542</f>
        <v>0.6</v>
      </c>
      <c r="I591" s="161">
        <f>Point_src_summary!X542</f>
        <v>1.0000009999999999</v>
      </c>
      <c r="J591" s="161">
        <f>Point_src_summary!Y542</f>
        <v>0</v>
      </c>
      <c r="K591" s="162">
        <f>Point_src_summary!Z542</f>
        <v>0</v>
      </c>
    </row>
    <row r="592" spans="1:11" x14ac:dyDescent="0.2">
      <c r="A592" s="31" t="s">
        <v>127</v>
      </c>
      <c r="B592" s="31" t="str">
        <f>Point_src_summary!B543</f>
        <v>Non-tribal</v>
      </c>
      <c r="C592" s="31">
        <f>Point_src_summary!C543</f>
        <v>8</v>
      </c>
      <c r="D592" s="31" t="str">
        <f>Point_src_summary!D543</f>
        <v>8103</v>
      </c>
      <c r="E592" s="32" t="str">
        <f>Point_src_summary!N543</f>
        <v>20200253</v>
      </c>
      <c r="F592" s="31" t="str">
        <f>Point_src_summary!U543</f>
        <v>Point Source Compressor Engines</v>
      </c>
      <c r="G592" s="160">
        <f>Point_src_summary!V543</f>
        <v>1.232456</v>
      </c>
      <c r="H592" s="161">
        <f>Point_src_summary!W543</f>
        <v>0.36413299999999998</v>
      </c>
      <c r="I592" s="161">
        <f>Point_src_summary!X543</f>
        <v>0.92433799999999999</v>
      </c>
      <c r="J592" s="161">
        <f>Point_src_summary!Y543</f>
        <v>0</v>
      </c>
      <c r="K592" s="162">
        <f>Point_src_summary!Z543</f>
        <v>0</v>
      </c>
    </row>
    <row r="593" spans="1:11" x14ac:dyDescent="0.2">
      <c r="A593" s="31" t="s">
        <v>127</v>
      </c>
      <c r="B593" s="31" t="str">
        <f>Point_src_summary!B544</f>
        <v>Non-tribal</v>
      </c>
      <c r="C593" s="31">
        <f>Point_src_summary!C544</f>
        <v>8</v>
      </c>
      <c r="D593" s="31" t="str">
        <f>Point_src_summary!D544</f>
        <v>8103</v>
      </c>
      <c r="E593" s="32" t="str">
        <f>Point_src_summary!N544</f>
        <v>40600132</v>
      </c>
      <c r="F593" s="31" t="str">
        <f>Point_src_summary!U544</f>
        <v>Point Source Loading Losses</v>
      </c>
      <c r="G593" s="160">
        <f>Point_src_summary!V544</f>
        <v>0</v>
      </c>
      <c r="H593" s="161">
        <f>Point_src_summary!W544</f>
        <v>11.686500000000001</v>
      </c>
      <c r="I593" s="161">
        <f>Point_src_summary!X544</f>
        <v>0</v>
      </c>
      <c r="J593" s="161">
        <f>Point_src_summary!Y544</f>
        <v>0</v>
      </c>
      <c r="K593" s="162">
        <f>Point_src_summary!Z544</f>
        <v>0</v>
      </c>
    </row>
    <row r="594" spans="1:11" x14ac:dyDescent="0.2">
      <c r="A594" s="31" t="s">
        <v>127</v>
      </c>
      <c r="B594" s="31" t="str">
        <f>Point_src_summary!B545</f>
        <v>Non-tribal</v>
      </c>
      <c r="C594" s="31">
        <f>Point_src_summary!C545</f>
        <v>8</v>
      </c>
      <c r="D594" s="31" t="str">
        <f>Point_src_summary!D545</f>
        <v>8103</v>
      </c>
      <c r="E594" s="32" t="str">
        <f>Point_src_summary!N545</f>
        <v>20200253</v>
      </c>
      <c r="F594" s="31" t="str">
        <f>Point_src_summary!U545</f>
        <v>Point Source Compressor Engines</v>
      </c>
      <c r="G594" s="160">
        <f>Point_src_summary!V545</f>
        <v>2.2000000000000002</v>
      </c>
      <c r="H594" s="161">
        <f>Point_src_summary!W545</f>
        <v>0.1</v>
      </c>
      <c r="I594" s="161">
        <f>Point_src_summary!X545</f>
        <v>3.7</v>
      </c>
      <c r="J594" s="161">
        <f>Point_src_summary!Y545</f>
        <v>0</v>
      </c>
      <c r="K594" s="162">
        <f>Point_src_summary!Z545</f>
        <v>0</v>
      </c>
    </row>
    <row r="595" spans="1:11" x14ac:dyDescent="0.2">
      <c r="A595" s="31" t="s">
        <v>127</v>
      </c>
      <c r="B595" s="31" t="str">
        <f>Point_src_summary!B546</f>
        <v>Non-tribal</v>
      </c>
      <c r="C595" s="31">
        <f>Point_src_summary!C546</f>
        <v>8</v>
      </c>
      <c r="D595" s="31" t="str">
        <f>Point_src_summary!D546</f>
        <v>8103</v>
      </c>
      <c r="E595" s="32" t="str">
        <f>Point_src_summary!N546</f>
        <v>20200253</v>
      </c>
      <c r="F595" s="31" t="str">
        <f>Point_src_summary!U546</f>
        <v>Point Source Compressor Engines</v>
      </c>
      <c r="G595" s="160">
        <f>Point_src_summary!V546</f>
        <v>1.8387199999999999</v>
      </c>
      <c r="H595" s="161">
        <f>Point_src_summary!W546</f>
        <v>2.4627E-2</v>
      </c>
      <c r="I595" s="161">
        <f>Point_src_summary!X546</f>
        <v>3.09504</v>
      </c>
      <c r="J595" s="161">
        <f>Point_src_summary!Y546</f>
        <v>0</v>
      </c>
      <c r="K595" s="162">
        <f>Point_src_summary!Z546</f>
        <v>0</v>
      </c>
    </row>
    <row r="596" spans="1:11" x14ac:dyDescent="0.2">
      <c r="A596" s="31" t="s">
        <v>127</v>
      </c>
      <c r="B596" s="31" t="str">
        <f>Point_src_summary!B547</f>
        <v>Non-tribal</v>
      </c>
      <c r="C596" s="31">
        <f>Point_src_summary!C547</f>
        <v>8</v>
      </c>
      <c r="D596" s="31" t="str">
        <f>Point_src_summary!D547</f>
        <v>8103</v>
      </c>
      <c r="E596" s="32" t="str">
        <f>Point_src_summary!N547</f>
        <v>20200253</v>
      </c>
      <c r="F596" s="31" t="str">
        <f>Point_src_summary!U547</f>
        <v>Point Source Compressor Engines</v>
      </c>
      <c r="G596" s="160">
        <f>Point_src_summary!V547</f>
        <v>3.25</v>
      </c>
      <c r="H596" s="161">
        <f>Point_src_summary!W547</f>
        <v>0.42</v>
      </c>
      <c r="I596" s="161">
        <f>Point_src_summary!X547</f>
        <v>2.38</v>
      </c>
      <c r="J596" s="161">
        <f>Point_src_summary!Y547</f>
        <v>0</v>
      </c>
      <c r="K596" s="162">
        <f>Point_src_summary!Z547</f>
        <v>0</v>
      </c>
    </row>
    <row r="597" spans="1:11" x14ac:dyDescent="0.2">
      <c r="A597" s="31" t="s">
        <v>127</v>
      </c>
      <c r="B597" s="31" t="str">
        <f>Point_src_summary!B548</f>
        <v>Non-tribal</v>
      </c>
      <c r="C597" s="31">
        <f>Point_src_summary!C548</f>
        <v>8</v>
      </c>
      <c r="D597" s="31" t="str">
        <f>Point_src_summary!D548</f>
        <v>8103</v>
      </c>
      <c r="E597" s="32" t="str">
        <f>Point_src_summary!N548</f>
        <v>40400315</v>
      </c>
      <c r="F597" s="31" t="str">
        <f>Point_src_summary!U548</f>
        <v>Condensate Tanks</v>
      </c>
      <c r="G597" s="160">
        <f>Point_src_summary!V548</f>
        <v>0</v>
      </c>
      <c r="H597" s="161">
        <f>Point_src_summary!W548</f>
        <v>1.1590210000000001</v>
      </c>
      <c r="I597" s="161">
        <f>Point_src_summary!X548</f>
        <v>0</v>
      </c>
      <c r="J597" s="161">
        <f>Point_src_summary!Y548</f>
        <v>0</v>
      </c>
      <c r="K597" s="162">
        <f>Point_src_summary!Z548</f>
        <v>0</v>
      </c>
    </row>
    <row r="598" spans="1:11" x14ac:dyDescent="0.2">
      <c r="A598" s="31" t="s">
        <v>127</v>
      </c>
      <c r="B598" s="31" t="str">
        <f>Point_src_summary!B549</f>
        <v>Non-tribal</v>
      </c>
      <c r="C598" s="31">
        <f>Point_src_summary!C549</f>
        <v>8</v>
      </c>
      <c r="D598" s="31" t="str">
        <f>Point_src_summary!D549</f>
        <v>8103</v>
      </c>
      <c r="E598" s="32" t="str">
        <f>Point_src_summary!N549</f>
        <v>40400315</v>
      </c>
      <c r="F598" s="31" t="str">
        <f>Point_src_summary!U549</f>
        <v>Condensate Tanks</v>
      </c>
      <c r="G598" s="160">
        <f>Point_src_summary!V549</f>
        <v>0</v>
      </c>
      <c r="H598" s="161">
        <f>Point_src_summary!W549</f>
        <v>2.2250000000000001</v>
      </c>
      <c r="I598" s="161">
        <f>Point_src_summary!X549</f>
        <v>0</v>
      </c>
      <c r="J598" s="161">
        <f>Point_src_summary!Y549</f>
        <v>0</v>
      </c>
      <c r="K598" s="162">
        <f>Point_src_summary!Z549</f>
        <v>0</v>
      </c>
    </row>
    <row r="599" spans="1:11" x14ac:dyDescent="0.2">
      <c r="A599" s="31" t="s">
        <v>127</v>
      </c>
      <c r="B599" s="31" t="str">
        <f>Point_src_summary!B550</f>
        <v>Non-tribal</v>
      </c>
      <c r="C599" s="31">
        <f>Point_src_summary!C550</f>
        <v>8</v>
      </c>
      <c r="D599" s="31" t="str">
        <f>Point_src_summary!D550</f>
        <v>8103</v>
      </c>
      <c r="E599" s="32" t="str">
        <f>Point_src_summary!N550</f>
        <v>20200253</v>
      </c>
      <c r="F599" s="31" t="str">
        <f>Point_src_summary!U550</f>
        <v>Point Source Compressor Engines</v>
      </c>
      <c r="G599" s="160">
        <f>Point_src_summary!V550</f>
        <v>2.464912</v>
      </c>
      <c r="H599" s="161">
        <f>Point_src_summary!W550</f>
        <v>0.72826599999999997</v>
      </c>
      <c r="I599" s="161">
        <f>Point_src_summary!X550</f>
        <v>1.848676</v>
      </c>
      <c r="J599" s="161">
        <f>Point_src_summary!Y550</f>
        <v>0</v>
      </c>
      <c r="K599" s="162">
        <f>Point_src_summary!Z550</f>
        <v>0</v>
      </c>
    </row>
    <row r="600" spans="1:11" x14ac:dyDescent="0.2">
      <c r="A600" s="31" t="s">
        <v>127</v>
      </c>
      <c r="B600" s="31" t="str">
        <f>Point_src_summary!B551</f>
        <v>Non-tribal</v>
      </c>
      <c r="C600" s="31">
        <f>Point_src_summary!C551</f>
        <v>8</v>
      </c>
      <c r="D600" s="31" t="str">
        <f>Point_src_summary!D551</f>
        <v>8103</v>
      </c>
      <c r="E600" s="32" t="str">
        <f>Point_src_summary!N551</f>
        <v>20200253</v>
      </c>
      <c r="F600" s="31" t="str">
        <f>Point_src_summary!U551</f>
        <v>Point Source Compressor Engines</v>
      </c>
      <c r="G600" s="160">
        <f>Point_src_summary!V551</f>
        <v>7.3099259999999999</v>
      </c>
      <c r="H600" s="161">
        <f>Point_src_summary!W551</f>
        <v>0.23966999999999999</v>
      </c>
      <c r="I600" s="161">
        <f>Point_src_summary!X551</f>
        <v>8.2641659999999995</v>
      </c>
      <c r="J600" s="161">
        <f>Point_src_summary!Y551</f>
        <v>0</v>
      </c>
      <c r="K600" s="162">
        <f>Point_src_summary!Z551</f>
        <v>0</v>
      </c>
    </row>
    <row r="601" spans="1:11" x14ac:dyDescent="0.2">
      <c r="A601" s="31" t="s">
        <v>127</v>
      </c>
      <c r="B601" s="31" t="str">
        <f>Point_src_summary!B552</f>
        <v>Non-tribal</v>
      </c>
      <c r="C601" s="31">
        <f>Point_src_summary!C552</f>
        <v>8</v>
      </c>
      <c r="D601" s="31" t="str">
        <f>Point_src_summary!D552</f>
        <v>8103</v>
      </c>
      <c r="E601" s="32" t="str">
        <f>Point_src_summary!N552</f>
        <v>20200253</v>
      </c>
      <c r="F601" s="31" t="str">
        <f>Point_src_summary!U552</f>
        <v>Point Source Compressor Engines</v>
      </c>
      <c r="G601" s="160">
        <f>Point_src_summary!V552</f>
        <v>1.7</v>
      </c>
      <c r="H601" s="161">
        <f>Point_src_summary!W552</f>
        <v>0.5</v>
      </c>
      <c r="I601" s="161">
        <f>Point_src_summary!X552</f>
        <v>1.3</v>
      </c>
      <c r="J601" s="161">
        <f>Point_src_summary!Y552</f>
        <v>0</v>
      </c>
      <c r="K601" s="162">
        <f>Point_src_summary!Z552</f>
        <v>0</v>
      </c>
    </row>
    <row r="602" spans="1:11" x14ac:dyDescent="0.2">
      <c r="A602" s="31" t="s">
        <v>127</v>
      </c>
      <c r="B602" s="31" t="str">
        <f>Point_src_summary!B553</f>
        <v>Non-tribal</v>
      </c>
      <c r="C602" s="31">
        <f>Point_src_summary!C553</f>
        <v>8</v>
      </c>
      <c r="D602" s="31" t="str">
        <f>Point_src_summary!D553</f>
        <v>8103</v>
      </c>
      <c r="E602" s="32" t="str">
        <f>Point_src_summary!N553</f>
        <v>20200253</v>
      </c>
      <c r="F602" s="31" t="str">
        <f>Point_src_summary!U553</f>
        <v>Point Source Compressor Engines</v>
      </c>
      <c r="G602" s="160">
        <f>Point_src_summary!V553</f>
        <v>2.2001819999999999</v>
      </c>
      <c r="H602" s="161">
        <f>Point_src_summary!W553</f>
        <v>9.5794000000000004E-2</v>
      </c>
      <c r="I602" s="161">
        <f>Point_src_summary!X553</f>
        <v>3.6927129999999999</v>
      </c>
      <c r="J602" s="161">
        <f>Point_src_summary!Y553</f>
        <v>0</v>
      </c>
      <c r="K602" s="162">
        <f>Point_src_summary!Z553</f>
        <v>0</v>
      </c>
    </row>
    <row r="603" spans="1:11" x14ac:dyDescent="0.2">
      <c r="A603" s="31" t="s">
        <v>127</v>
      </c>
      <c r="B603" s="31" t="str">
        <f>Point_src_summary!B554</f>
        <v>Non-tribal</v>
      </c>
      <c r="C603" s="31">
        <f>Point_src_summary!C554</f>
        <v>8</v>
      </c>
      <c r="D603" s="31" t="str">
        <f>Point_src_summary!D554</f>
        <v>8103</v>
      </c>
      <c r="E603" s="32" t="str">
        <f>Point_src_summary!N554</f>
        <v>40400315</v>
      </c>
      <c r="F603" s="31" t="str">
        <f>Point_src_summary!U554</f>
        <v>Condensate Tanks</v>
      </c>
      <c r="G603" s="160">
        <f>Point_src_summary!V554</f>
        <v>0</v>
      </c>
      <c r="H603" s="161">
        <f>Point_src_summary!W554</f>
        <v>3.310066</v>
      </c>
      <c r="I603" s="161">
        <f>Point_src_summary!X554</f>
        <v>0</v>
      </c>
      <c r="J603" s="161">
        <f>Point_src_summary!Y554</f>
        <v>0</v>
      </c>
      <c r="K603" s="162">
        <f>Point_src_summary!Z554</f>
        <v>0</v>
      </c>
    </row>
    <row r="604" spans="1:11" x14ac:dyDescent="0.2">
      <c r="A604" s="31" t="s">
        <v>127</v>
      </c>
      <c r="B604" s="31" t="str">
        <f>Point_src_summary!B555</f>
        <v>Non-tribal</v>
      </c>
      <c r="C604" s="31">
        <f>Point_src_summary!C555</f>
        <v>8</v>
      </c>
      <c r="D604" s="31" t="str">
        <f>Point_src_summary!D555</f>
        <v>8103</v>
      </c>
      <c r="E604" s="32" t="str">
        <f>Point_src_summary!N555</f>
        <v>20200253</v>
      </c>
      <c r="F604" s="31" t="str">
        <f>Point_src_summary!U555</f>
        <v>Point Source Compressor Engines</v>
      </c>
      <c r="G604" s="160">
        <f>Point_src_summary!V555</f>
        <v>7.3099259999999999</v>
      </c>
      <c r="H604" s="161">
        <f>Point_src_summary!W555</f>
        <v>0.23966999999999999</v>
      </c>
      <c r="I604" s="161">
        <f>Point_src_summary!X555</f>
        <v>8.2641659999999995</v>
      </c>
      <c r="J604" s="161">
        <f>Point_src_summary!Y555</f>
        <v>0</v>
      </c>
      <c r="K604" s="162">
        <f>Point_src_summary!Z555</f>
        <v>0</v>
      </c>
    </row>
    <row r="605" spans="1:11" x14ac:dyDescent="0.2">
      <c r="A605" s="31" t="s">
        <v>127</v>
      </c>
      <c r="B605" s="31" t="str">
        <f>Point_src_summary!B556</f>
        <v>Non-tribal</v>
      </c>
      <c r="C605" s="31">
        <f>Point_src_summary!C556</f>
        <v>8</v>
      </c>
      <c r="D605" s="31" t="str">
        <f>Point_src_summary!D556</f>
        <v>8103</v>
      </c>
      <c r="E605" s="32" t="str">
        <f>Point_src_summary!N556</f>
        <v>20200253</v>
      </c>
      <c r="F605" s="31" t="str">
        <f>Point_src_summary!U556</f>
        <v>Point Source Compressor Engines</v>
      </c>
      <c r="G605" s="160">
        <f>Point_src_summary!V556</f>
        <v>1.8387199999999999</v>
      </c>
      <c r="H605" s="161">
        <f>Point_src_summary!W556</f>
        <v>2.4627E-2</v>
      </c>
      <c r="I605" s="161">
        <f>Point_src_summary!X556</f>
        <v>3.09504</v>
      </c>
      <c r="J605" s="161">
        <f>Point_src_summary!Y556</f>
        <v>0</v>
      </c>
      <c r="K605" s="162">
        <f>Point_src_summary!Z556</f>
        <v>0</v>
      </c>
    </row>
    <row r="606" spans="1:11" x14ac:dyDescent="0.2">
      <c r="A606" s="31" t="s">
        <v>127</v>
      </c>
      <c r="B606" s="31" t="str">
        <f>Point_src_summary!B557</f>
        <v>Non-tribal</v>
      </c>
      <c r="C606" s="31">
        <f>Point_src_summary!C557</f>
        <v>8</v>
      </c>
      <c r="D606" s="31" t="str">
        <f>Point_src_summary!D557</f>
        <v>8103</v>
      </c>
      <c r="E606" s="32" t="str">
        <f>Point_src_summary!N557</f>
        <v>20200253</v>
      </c>
      <c r="F606" s="31" t="str">
        <f>Point_src_summary!U557</f>
        <v>Point Source Compressor Engines</v>
      </c>
      <c r="G606" s="160">
        <f>Point_src_summary!V557</f>
        <v>1.8387199999999999</v>
      </c>
      <c r="H606" s="161">
        <f>Point_src_summary!W557</f>
        <v>2.4627E-2</v>
      </c>
      <c r="I606" s="161">
        <f>Point_src_summary!X557</f>
        <v>3.09504</v>
      </c>
      <c r="J606" s="161">
        <f>Point_src_summary!Y557</f>
        <v>0</v>
      </c>
      <c r="K606" s="162">
        <f>Point_src_summary!Z557</f>
        <v>0</v>
      </c>
    </row>
    <row r="607" spans="1:11" x14ac:dyDescent="0.2">
      <c r="A607" s="31" t="s">
        <v>127</v>
      </c>
      <c r="B607" s="31" t="str">
        <f>Point_src_summary!B558</f>
        <v>Non-tribal</v>
      </c>
      <c r="C607" s="31">
        <f>Point_src_summary!C558</f>
        <v>8</v>
      </c>
      <c r="D607" s="31" t="str">
        <f>Point_src_summary!D558</f>
        <v>8103</v>
      </c>
      <c r="E607" s="32" t="str">
        <f>Point_src_summary!N558</f>
        <v>40400315</v>
      </c>
      <c r="F607" s="31" t="str">
        <f>Point_src_summary!U558</f>
        <v>Condensate Tanks</v>
      </c>
      <c r="G607" s="160">
        <f>Point_src_summary!V558</f>
        <v>0</v>
      </c>
      <c r="H607" s="161">
        <f>Point_src_summary!W558</f>
        <v>9.9998149999999999</v>
      </c>
      <c r="I607" s="161">
        <f>Point_src_summary!X558</f>
        <v>0</v>
      </c>
      <c r="J607" s="161">
        <f>Point_src_summary!Y558</f>
        <v>0</v>
      </c>
      <c r="K607" s="162">
        <f>Point_src_summary!Z558</f>
        <v>0</v>
      </c>
    </row>
    <row r="608" spans="1:11" x14ac:dyDescent="0.2">
      <c r="A608" s="31" t="s">
        <v>127</v>
      </c>
      <c r="B608" s="31" t="str">
        <f>Point_src_summary!B559</f>
        <v>Non-tribal</v>
      </c>
      <c r="C608" s="31">
        <f>Point_src_summary!C559</f>
        <v>8</v>
      </c>
      <c r="D608" s="31" t="str">
        <f>Point_src_summary!D559</f>
        <v>8103</v>
      </c>
      <c r="E608" s="32" t="str">
        <f>Point_src_summary!N559</f>
        <v>20200253</v>
      </c>
      <c r="F608" s="31" t="str">
        <f>Point_src_summary!U559</f>
        <v>Point Source Compressor Engines</v>
      </c>
      <c r="G608" s="160">
        <f>Point_src_summary!V559</f>
        <v>1.0289950000000001</v>
      </c>
      <c r="H608" s="161">
        <f>Point_src_summary!W559</f>
        <v>0.13320299999999999</v>
      </c>
      <c r="I608" s="161">
        <f>Point_src_summary!X559</f>
        <v>2.2258270000000002</v>
      </c>
      <c r="J608" s="161">
        <f>Point_src_summary!Y559</f>
        <v>0</v>
      </c>
      <c r="K608" s="162">
        <f>Point_src_summary!Z559</f>
        <v>0</v>
      </c>
    </row>
    <row r="609" spans="1:11" x14ac:dyDescent="0.2">
      <c r="A609" s="31" t="s">
        <v>127</v>
      </c>
      <c r="B609" s="31" t="str">
        <f>Point_src_summary!B560</f>
        <v>Non-tribal</v>
      </c>
      <c r="C609" s="31">
        <f>Point_src_summary!C560</f>
        <v>8</v>
      </c>
      <c r="D609" s="31" t="str">
        <f>Point_src_summary!D560</f>
        <v>8103</v>
      </c>
      <c r="E609" s="32" t="str">
        <f>Point_src_summary!N560</f>
        <v>40400315</v>
      </c>
      <c r="F609" s="31" t="str">
        <f>Point_src_summary!U560</f>
        <v>Condensate Tanks</v>
      </c>
      <c r="G609" s="160">
        <f>Point_src_summary!V560</f>
        <v>0</v>
      </c>
      <c r="H609" s="161">
        <f>Point_src_summary!W560</f>
        <v>9.9998149999999999</v>
      </c>
      <c r="I609" s="161">
        <f>Point_src_summary!X560</f>
        <v>0</v>
      </c>
      <c r="J609" s="161">
        <f>Point_src_summary!Y560</f>
        <v>0</v>
      </c>
      <c r="K609" s="162">
        <f>Point_src_summary!Z560</f>
        <v>0</v>
      </c>
    </row>
    <row r="610" spans="1:11" x14ac:dyDescent="0.2">
      <c r="A610" s="31" t="s">
        <v>127</v>
      </c>
      <c r="B610" s="31" t="str">
        <f>Point_src_summary!B561</f>
        <v>Non-tribal</v>
      </c>
      <c r="C610" s="31">
        <f>Point_src_summary!C561</f>
        <v>8</v>
      </c>
      <c r="D610" s="31" t="str">
        <f>Point_src_summary!D561</f>
        <v>8103</v>
      </c>
      <c r="E610" s="32" t="str">
        <f>Point_src_summary!N561</f>
        <v>20200253</v>
      </c>
      <c r="F610" s="31" t="str">
        <f>Point_src_summary!U561</f>
        <v>Point Source Compressor Engines</v>
      </c>
      <c r="G610" s="160">
        <f>Point_src_summary!V561</f>
        <v>1.232456</v>
      </c>
      <c r="H610" s="161">
        <f>Point_src_summary!W561</f>
        <v>0.36413299999999998</v>
      </c>
      <c r="I610" s="161">
        <f>Point_src_summary!X561</f>
        <v>0.92433799999999999</v>
      </c>
      <c r="J610" s="161">
        <f>Point_src_summary!Y561</f>
        <v>0</v>
      </c>
      <c r="K610" s="162">
        <f>Point_src_summary!Z561</f>
        <v>0</v>
      </c>
    </row>
    <row r="611" spans="1:11" x14ac:dyDescent="0.2">
      <c r="A611" s="31" t="s">
        <v>127</v>
      </c>
      <c r="B611" s="31" t="str">
        <f>Point_src_summary!B562</f>
        <v>Non-tribal</v>
      </c>
      <c r="C611" s="31">
        <f>Point_src_summary!C562</f>
        <v>8</v>
      </c>
      <c r="D611" s="31" t="str">
        <f>Point_src_summary!D562</f>
        <v>8103</v>
      </c>
      <c r="E611" s="32" t="str">
        <f>Point_src_summary!N562</f>
        <v>40400315</v>
      </c>
      <c r="F611" s="31" t="str">
        <f>Point_src_summary!U562</f>
        <v>Condensate Tanks</v>
      </c>
      <c r="G611" s="160">
        <f>Point_src_summary!V562</f>
        <v>0</v>
      </c>
      <c r="H611" s="161">
        <f>Point_src_summary!W562</f>
        <v>17.8</v>
      </c>
      <c r="I611" s="161">
        <f>Point_src_summary!X562</f>
        <v>0</v>
      </c>
      <c r="J611" s="161">
        <f>Point_src_summary!Y562</f>
        <v>0</v>
      </c>
      <c r="K611" s="162">
        <f>Point_src_summary!Z562</f>
        <v>0</v>
      </c>
    </row>
    <row r="612" spans="1:11" x14ac:dyDescent="0.2">
      <c r="A612" s="31" t="s">
        <v>127</v>
      </c>
      <c r="B612" s="31" t="str">
        <f>Point_src_summary!B563</f>
        <v>Non-tribal</v>
      </c>
      <c r="C612" s="31">
        <f>Point_src_summary!C563</f>
        <v>8</v>
      </c>
      <c r="D612" s="31" t="str">
        <f>Point_src_summary!D563</f>
        <v>8103</v>
      </c>
      <c r="E612" s="32" t="str">
        <f>Point_src_summary!N563</f>
        <v>20200254</v>
      </c>
      <c r="F612" s="31" t="str">
        <f>Point_src_summary!U563</f>
        <v>Point Source Compressor Engines</v>
      </c>
      <c r="G612" s="160">
        <f>Point_src_summary!V563</f>
        <v>1.1599999999999999</v>
      </c>
      <c r="H612" s="161">
        <f>Point_src_summary!W563</f>
        <v>0.28000000000000003</v>
      </c>
      <c r="I612" s="161">
        <f>Point_src_summary!X563</f>
        <v>2.33</v>
      </c>
      <c r="J612" s="161">
        <f>Point_src_summary!Y563</f>
        <v>0</v>
      </c>
      <c r="K612" s="162">
        <f>Point_src_summary!Z563</f>
        <v>0</v>
      </c>
    </row>
    <row r="613" spans="1:11" x14ac:dyDescent="0.2">
      <c r="A613" s="31" t="s">
        <v>127</v>
      </c>
      <c r="B613" s="31" t="str">
        <f>Point_src_summary!B564</f>
        <v>Non-tribal</v>
      </c>
      <c r="C613" s="31">
        <f>Point_src_summary!C564</f>
        <v>8</v>
      </c>
      <c r="D613" s="31" t="str">
        <f>Point_src_summary!D564</f>
        <v>8103</v>
      </c>
      <c r="E613" s="32" t="str">
        <f>Point_src_summary!N564</f>
        <v>40400315</v>
      </c>
      <c r="F613" s="31" t="str">
        <f>Point_src_summary!U564</f>
        <v>Condensate Tanks</v>
      </c>
      <c r="G613" s="160">
        <f>Point_src_summary!V564</f>
        <v>0</v>
      </c>
      <c r="H613" s="161">
        <f>Point_src_summary!W564</f>
        <v>2.6147309999999999</v>
      </c>
      <c r="I613" s="161">
        <f>Point_src_summary!X564</f>
        <v>0</v>
      </c>
      <c r="J613" s="161">
        <f>Point_src_summary!Y564</f>
        <v>0</v>
      </c>
      <c r="K613" s="162">
        <f>Point_src_summary!Z564</f>
        <v>0</v>
      </c>
    </row>
    <row r="614" spans="1:11" x14ac:dyDescent="0.2">
      <c r="A614" s="31" t="s">
        <v>127</v>
      </c>
      <c r="B614" s="31" t="str">
        <f>Point_src_summary!B565</f>
        <v>Non-tribal</v>
      </c>
      <c r="C614" s="31">
        <f>Point_src_summary!C565</f>
        <v>8</v>
      </c>
      <c r="D614" s="31" t="str">
        <f>Point_src_summary!D565</f>
        <v>8103</v>
      </c>
      <c r="E614" s="32" t="str">
        <f>Point_src_summary!N565</f>
        <v>40400315</v>
      </c>
      <c r="F614" s="31" t="str">
        <f>Point_src_summary!U565</f>
        <v>Condensate Tanks</v>
      </c>
      <c r="G614" s="160">
        <f>Point_src_summary!V565</f>
        <v>0</v>
      </c>
      <c r="H614" s="161">
        <f>Point_src_summary!W565</f>
        <v>4.6278959999999998</v>
      </c>
      <c r="I614" s="161">
        <f>Point_src_summary!X565</f>
        <v>0</v>
      </c>
      <c r="J614" s="161">
        <f>Point_src_summary!Y565</f>
        <v>0</v>
      </c>
      <c r="K614" s="162">
        <f>Point_src_summary!Z565</f>
        <v>0</v>
      </c>
    </row>
    <row r="615" spans="1:11" x14ac:dyDescent="0.2">
      <c r="A615" s="31" t="s">
        <v>127</v>
      </c>
      <c r="B615" s="31" t="str">
        <f>Point_src_summary!B566</f>
        <v>Non-tribal</v>
      </c>
      <c r="C615" s="31">
        <f>Point_src_summary!C566</f>
        <v>8</v>
      </c>
      <c r="D615" s="31" t="str">
        <f>Point_src_summary!D566</f>
        <v>8103</v>
      </c>
      <c r="E615" s="32" t="str">
        <f>Point_src_summary!N566</f>
        <v>40400315</v>
      </c>
      <c r="F615" s="31" t="str">
        <f>Point_src_summary!U566</f>
        <v>Condensate Tanks</v>
      </c>
      <c r="G615" s="160">
        <f>Point_src_summary!V566</f>
        <v>0</v>
      </c>
      <c r="H615" s="161">
        <f>Point_src_summary!W566</f>
        <v>6.6748529999999997</v>
      </c>
      <c r="I615" s="161">
        <f>Point_src_summary!X566</f>
        <v>0</v>
      </c>
      <c r="J615" s="161">
        <f>Point_src_summary!Y566</f>
        <v>0</v>
      </c>
      <c r="K615" s="162">
        <f>Point_src_summary!Z566</f>
        <v>0</v>
      </c>
    </row>
    <row r="616" spans="1:11" x14ac:dyDescent="0.2">
      <c r="A616" s="31" t="s">
        <v>127</v>
      </c>
      <c r="B616" s="31" t="str">
        <f>Point_src_summary!B567</f>
        <v>Non-tribal</v>
      </c>
      <c r="C616" s="31">
        <f>Point_src_summary!C567</f>
        <v>8</v>
      </c>
      <c r="D616" s="31" t="str">
        <f>Point_src_summary!D567</f>
        <v>8103</v>
      </c>
      <c r="E616" s="32" t="str">
        <f>Point_src_summary!N567</f>
        <v>31000130</v>
      </c>
      <c r="F616" s="31" t="str">
        <f>Point_src_summary!U567</f>
        <v>Point Source Fugitives</v>
      </c>
      <c r="G616" s="160">
        <f>Point_src_summary!V567</f>
        <v>0</v>
      </c>
      <c r="H616" s="161">
        <f>Point_src_summary!W567</f>
        <v>5.38</v>
      </c>
      <c r="I616" s="161">
        <f>Point_src_summary!X567</f>
        <v>0</v>
      </c>
      <c r="J616" s="161">
        <f>Point_src_summary!Y567</f>
        <v>0</v>
      </c>
      <c r="K616" s="162">
        <f>Point_src_summary!Z567</f>
        <v>0</v>
      </c>
    </row>
    <row r="617" spans="1:11" x14ac:dyDescent="0.2">
      <c r="A617" s="31" t="s">
        <v>127</v>
      </c>
      <c r="B617" s="31" t="str">
        <f>Point_src_summary!B568</f>
        <v>Non-tribal</v>
      </c>
      <c r="C617" s="31">
        <f>Point_src_summary!C568</f>
        <v>8</v>
      </c>
      <c r="D617" s="31" t="str">
        <f>Point_src_summary!D568</f>
        <v>8103</v>
      </c>
      <c r="E617" s="32" t="str">
        <f>Point_src_summary!N568</f>
        <v>20200253</v>
      </c>
      <c r="F617" s="31" t="str">
        <f>Point_src_summary!U568</f>
        <v>Point Source Compressor Engines</v>
      </c>
      <c r="G617" s="160">
        <f>Point_src_summary!V568</f>
        <v>3.14262</v>
      </c>
      <c r="H617" s="161">
        <f>Point_src_summary!W568</f>
        <v>4.2091000000000003E-2</v>
      </c>
      <c r="I617" s="161">
        <f>Point_src_summary!X568</f>
        <v>5.2898399999999999</v>
      </c>
      <c r="J617" s="161">
        <f>Point_src_summary!Y568</f>
        <v>0</v>
      </c>
      <c r="K617" s="162">
        <f>Point_src_summary!Z568</f>
        <v>0</v>
      </c>
    </row>
    <row r="618" spans="1:11" x14ac:dyDescent="0.2">
      <c r="A618" s="31" t="s">
        <v>127</v>
      </c>
      <c r="B618" s="31" t="str">
        <f>Point_src_summary!B569</f>
        <v>Non-tribal</v>
      </c>
      <c r="C618" s="31">
        <f>Point_src_summary!C569</f>
        <v>8</v>
      </c>
      <c r="D618" s="31" t="str">
        <f>Point_src_summary!D569</f>
        <v>8103</v>
      </c>
      <c r="E618" s="32" t="str">
        <f>Point_src_summary!N569</f>
        <v>40400315</v>
      </c>
      <c r="F618" s="31" t="str">
        <f>Point_src_summary!U569</f>
        <v>Condensate Tanks</v>
      </c>
      <c r="G618" s="160">
        <f>Point_src_summary!V569</f>
        <v>0</v>
      </c>
      <c r="H618" s="161">
        <f>Point_src_summary!W569</f>
        <v>19.739498999999999</v>
      </c>
      <c r="I618" s="161">
        <f>Point_src_summary!X569</f>
        <v>0</v>
      </c>
      <c r="J618" s="161">
        <f>Point_src_summary!Y569</f>
        <v>0</v>
      </c>
      <c r="K618" s="162">
        <f>Point_src_summary!Z569</f>
        <v>0</v>
      </c>
    </row>
    <row r="619" spans="1:11" x14ac:dyDescent="0.2">
      <c r="A619" s="31" t="s">
        <v>127</v>
      </c>
      <c r="B619" s="31" t="str">
        <f>Point_src_summary!B570</f>
        <v>Non-tribal</v>
      </c>
      <c r="C619" s="31">
        <f>Point_src_summary!C570</f>
        <v>8</v>
      </c>
      <c r="D619" s="31" t="str">
        <f>Point_src_summary!D570</f>
        <v>8103</v>
      </c>
      <c r="E619" s="32" t="str">
        <f>Point_src_summary!N570</f>
        <v>20200102</v>
      </c>
      <c r="F619" s="31" t="str">
        <f>Point_src_summary!U570</f>
        <v>Point Source Compressor Engines</v>
      </c>
      <c r="G619" s="160">
        <f>Point_src_summary!V570</f>
        <v>6.66</v>
      </c>
      <c r="H619" s="161">
        <f>Point_src_summary!W570</f>
        <v>0.97</v>
      </c>
      <c r="I619" s="161">
        <f>Point_src_summary!X570</f>
        <v>8.2100000000000009</v>
      </c>
      <c r="J619" s="161">
        <f>Point_src_summary!Y570</f>
        <v>0</v>
      </c>
      <c r="K619" s="162">
        <f>Point_src_summary!Z570</f>
        <v>0</v>
      </c>
    </row>
    <row r="620" spans="1:11" x14ac:dyDescent="0.2">
      <c r="A620" s="31" t="s">
        <v>127</v>
      </c>
      <c r="B620" s="31" t="str">
        <f>Point_src_summary!B571</f>
        <v>Non-tribal</v>
      </c>
      <c r="C620" s="31">
        <f>Point_src_summary!C571</f>
        <v>8</v>
      </c>
      <c r="D620" s="31" t="str">
        <f>Point_src_summary!D571</f>
        <v>8103</v>
      </c>
      <c r="E620" s="32" t="str">
        <f>Point_src_summary!N571</f>
        <v>20200102</v>
      </c>
      <c r="F620" s="31" t="str">
        <f>Point_src_summary!U571</f>
        <v>Point Source Compressor Engines</v>
      </c>
      <c r="G620" s="160">
        <f>Point_src_summary!V571</f>
        <v>3.66</v>
      </c>
      <c r="H620" s="161">
        <f>Point_src_summary!W571</f>
        <v>0.59</v>
      </c>
      <c r="I620" s="161">
        <f>Point_src_summary!X571</f>
        <v>1.64</v>
      </c>
      <c r="J620" s="161">
        <f>Point_src_summary!Y571</f>
        <v>0</v>
      </c>
      <c r="K620" s="162">
        <f>Point_src_summary!Z571</f>
        <v>0</v>
      </c>
    </row>
    <row r="621" spans="1:11" x14ac:dyDescent="0.2">
      <c r="A621" s="31" t="s">
        <v>127</v>
      </c>
      <c r="B621" s="31" t="str">
        <f>Point_src_summary!B572</f>
        <v>Non-tribal</v>
      </c>
      <c r="C621" s="31">
        <f>Point_src_summary!C572</f>
        <v>8</v>
      </c>
      <c r="D621" s="31" t="str">
        <f>Point_src_summary!D572</f>
        <v>8103</v>
      </c>
      <c r="E621" s="32" t="str">
        <f>Point_src_summary!N572</f>
        <v>20200253</v>
      </c>
      <c r="F621" s="31" t="str">
        <f>Point_src_summary!U572</f>
        <v>Point Source Compressor Engines</v>
      </c>
      <c r="G621" s="160">
        <f>Point_src_summary!V572</f>
        <v>3.14262</v>
      </c>
      <c r="H621" s="161">
        <f>Point_src_summary!W572</f>
        <v>4.2091000000000003E-2</v>
      </c>
      <c r="I621" s="161">
        <f>Point_src_summary!X572</f>
        <v>5.2866799999999996</v>
      </c>
      <c r="J621" s="161">
        <f>Point_src_summary!Y572</f>
        <v>0</v>
      </c>
      <c r="K621" s="162">
        <f>Point_src_summary!Z572</f>
        <v>0</v>
      </c>
    </row>
    <row r="622" spans="1:11" x14ac:dyDescent="0.2">
      <c r="A622" s="31" t="s">
        <v>127</v>
      </c>
      <c r="B622" s="31" t="str">
        <f>Point_src_summary!B573</f>
        <v>Non-tribal</v>
      </c>
      <c r="C622" s="31">
        <f>Point_src_summary!C573</f>
        <v>8</v>
      </c>
      <c r="D622" s="31" t="str">
        <f>Point_src_summary!D573</f>
        <v>8103</v>
      </c>
      <c r="E622" s="32" t="str">
        <f>Point_src_summary!N573</f>
        <v>40400315</v>
      </c>
      <c r="F622" s="31" t="str">
        <f>Point_src_summary!U573</f>
        <v>Condensate Tanks</v>
      </c>
      <c r="G622" s="160">
        <f>Point_src_summary!V573</f>
        <v>0</v>
      </c>
      <c r="H622" s="161">
        <f>Point_src_summary!W573</f>
        <v>3.3108</v>
      </c>
      <c r="I622" s="161">
        <f>Point_src_summary!X573</f>
        <v>0</v>
      </c>
      <c r="J622" s="161">
        <f>Point_src_summary!Y573</f>
        <v>0</v>
      </c>
      <c r="K622" s="162">
        <f>Point_src_summary!Z573</f>
        <v>0</v>
      </c>
    </row>
    <row r="623" spans="1:11" x14ac:dyDescent="0.2">
      <c r="A623" s="31" t="s">
        <v>127</v>
      </c>
      <c r="B623" s="31" t="str">
        <f>Point_src_summary!B574</f>
        <v>Non-tribal</v>
      </c>
      <c r="C623" s="31">
        <f>Point_src_summary!C574</f>
        <v>8</v>
      </c>
      <c r="D623" s="31" t="str">
        <f>Point_src_summary!D574</f>
        <v>8103</v>
      </c>
      <c r="E623" s="32" t="str">
        <f>Point_src_summary!N574</f>
        <v>40400315</v>
      </c>
      <c r="F623" s="31" t="str">
        <f>Point_src_summary!U574</f>
        <v>Condensate Tanks</v>
      </c>
      <c r="G623" s="160">
        <f>Point_src_summary!V574</f>
        <v>0</v>
      </c>
      <c r="H623" s="161">
        <f>Point_src_summary!W574</f>
        <v>2.4312490000000002</v>
      </c>
      <c r="I623" s="161">
        <f>Point_src_summary!X574</f>
        <v>0</v>
      </c>
      <c r="J623" s="161">
        <f>Point_src_summary!Y574</f>
        <v>0</v>
      </c>
      <c r="K623" s="162">
        <f>Point_src_summary!Z574</f>
        <v>0</v>
      </c>
    </row>
    <row r="624" spans="1:11" x14ac:dyDescent="0.2">
      <c r="A624" s="31" t="s">
        <v>127</v>
      </c>
      <c r="B624" s="31" t="str">
        <f>Point_src_summary!B575</f>
        <v>Non-tribal</v>
      </c>
      <c r="C624" s="31">
        <f>Point_src_summary!C575</f>
        <v>8</v>
      </c>
      <c r="D624" s="31" t="str">
        <f>Point_src_summary!D575</f>
        <v>8103</v>
      </c>
      <c r="E624" s="32" t="str">
        <f>Point_src_summary!N575</f>
        <v>31000220</v>
      </c>
      <c r="F624" s="31" t="str">
        <f>Point_src_summary!U575</f>
        <v>Point Source Fugitives</v>
      </c>
      <c r="G624" s="160">
        <f>Point_src_summary!V575</f>
        <v>0</v>
      </c>
      <c r="H624" s="161">
        <f>Point_src_summary!W575</f>
        <v>4.75</v>
      </c>
      <c r="I624" s="161">
        <f>Point_src_summary!X575</f>
        <v>0</v>
      </c>
      <c r="J624" s="161">
        <f>Point_src_summary!Y575</f>
        <v>0</v>
      </c>
      <c r="K624" s="162">
        <f>Point_src_summary!Z575</f>
        <v>0</v>
      </c>
    </row>
    <row r="625" spans="1:11" x14ac:dyDescent="0.2">
      <c r="A625" s="31" t="s">
        <v>127</v>
      </c>
      <c r="B625" s="31" t="str">
        <f>Point_src_summary!B576</f>
        <v>Non-tribal</v>
      </c>
      <c r="C625" s="31">
        <f>Point_src_summary!C576</f>
        <v>8</v>
      </c>
      <c r="D625" s="31" t="str">
        <f>Point_src_summary!D576</f>
        <v>8103</v>
      </c>
      <c r="E625" s="32" t="str">
        <f>Point_src_summary!N576</f>
        <v>40400315</v>
      </c>
      <c r="F625" s="31" t="str">
        <f>Point_src_summary!U576</f>
        <v>Condensate Tanks</v>
      </c>
      <c r="G625" s="160">
        <f>Point_src_summary!V576</f>
        <v>0</v>
      </c>
      <c r="H625" s="161">
        <f>Point_src_summary!W576</f>
        <v>1.8217410000000001</v>
      </c>
      <c r="I625" s="161">
        <f>Point_src_summary!X576</f>
        <v>0</v>
      </c>
      <c r="J625" s="161">
        <f>Point_src_summary!Y576</f>
        <v>0</v>
      </c>
      <c r="K625" s="162">
        <f>Point_src_summary!Z576</f>
        <v>0</v>
      </c>
    </row>
    <row r="626" spans="1:11" x14ac:dyDescent="0.2">
      <c r="A626" s="31" t="s">
        <v>127</v>
      </c>
      <c r="B626" s="31" t="str">
        <f>Point_src_summary!B577</f>
        <v>Non-tribal</v>
      </c>
      <c r="C626" s="31">
        <f>Point_src_summary!C577</f>
        <v>8</v>
      </c>
      <c r="D626" s="31" t="str">
        <f>Point_src_summary!D577</f>
        <v>8103</v>
      </c>
      <c r="E626" s="32" t="str">
        <f>Point_src_summary!N577</f>
        <v>20200253</v>
      </c>
      <c r="F626" s="31" t="str">
        <f>Point_src_summary!U577</f>
        <v>Point Source Compressor Engines</v>
      </c>
      <c r="G626" s="160">
        <f>Point_src_summary!V577</f>
        <v>3.14262</v>
      </c>
      <c r="H626" s="161">
        <f>Point_src_summary!W577</f>
        <v>4.2091000000000003E-2</v>
      </c>
      <c r="I626" s="161">
        <f>Point_src_summary!X577</f>
        <v>5.2898399999999999</v>
      </c>
      <c r="J626" s="161">
        <f>Point_src_summary!Y577</f>
        <v>0</v>
      </c>
      <c r="K626" s="162">
        <f>Point_src_summary!Z577</f>
        <v>0</v>
      </c>
    </row>
    <row r="627" spans="1:11" x14ac:dyDescent="0.2">
      <c r="A627" s="31" t="s">
        <v>127</v>
      </c>
      <c r="B627" s="31" t="str">
        <f>Point_src_summary!B578</f>
        <v>Non-tribal</v>
      </c>
      <c r="C627" s="31">
        <f>Point_src_summary!C578</f>
        <v>8</v>
      </c>
      <c r="D627" s="31" t="str">
        <f>Point_src_summary!D578</f>
        <v>8103</v>
      </c>
      <c r="E627" s="32" t="str">
        <f>Point_src_summary!N578</f>
        <v>40400315</v>
      </c>
      <c r="F627" s="31" t="str">
        <f>Point_src_summary!U578</f>
        <v>Condensate Tanks</v>
      </c>
      <c r="G627" s="160">
        <f>Point_src_summary!V578</f>
        <v>0</v>
      </c>
      <c r="H627" s="161">
        <f>Point_src_summary!W578</f>
        <v>16.02</v>
      </c>
      <c r="I627" s="161">
        <f>Point_src_summary!X578</f>
        <v>0</v>
      </c>
      <c r="J627" s="161">
        <f>Point_src_summary!Y578</f>
        <v>0</v>
      </c>
      <c r="K627" s="162">
        <f>Point_src_summary!Z578</f>
        <v>0</v>
      </c>
    </row>
    <row r="628" spans="1:11" x14ac:dyDescent="0.2">
      <c r="A628" s="31" t="s">
        <v>127</v>
      </c>
      <c r="B628" s="31" t="str">
        <f>Point_src_summary!B579</f>
        <v>Non-tribal</v>
      </c>
      <c r="C628" s="31">
        <f>Point_src_summary!C579</f>
        <v>8</v>
      </c>
      <c r="D628" s="31" t="str">
        <f>Point_src_summary!D579</f>
        <v>8103</v>
      </c>
      <c r="E628" s="32" t="str">
        <f>Point_src_summary!N579</f>
        <v>20200253</v>
      </c>
      <c r="F628" s="31" t="str">
        <f>Point_src_summary!U579</f>
        <v>Point Source Compressor Engines</v>
      </c>
      <c r="G628" s="160">
        <f>Point_src_summary!V579</f>
        <v>0.52324300000000001</v>
      </c>
      <c r="H628" s="161">
        <f>Point_src_summary!W579</f>
        <v>0</v>
      </c>
      <c r="I628" s="161">
        <f>Point_src_summary!X579</f>
        <v>3.6061209999999999</v>
      </c>
      <c r="J628" s="161">
        <f>Point_src_summary!Y579</f>
        <v>0</v>
      </c>
      <c r="K628" s="162">
        <f>Point_src_summary!Z579</f>
        <v>0</v>
      </c>
    </row>
    <row r="629" spans="1:11" x14ac:dyDescent="0.2">
      <c r="A629" s="31" t="s">
        <v>127</v>
      </c>
      <c r="B629" s="31" t="str">
        <f>Point_src_summary!B580</f>
        <v>Non-tribal</v>
      </c>
      <c r="C629" s="31">
        <f>Point_src_summary!C580</f>
        <v>8</v>
      </c>
      <c r="D629" s="31" t="str">
        <f>Point_src_summary!D580</f>
        <v>8103</v>
      </c>
      <c r="E629" s="32" t="str">
        <f>Point_src_summary!N580</f>
        <v>40400315</v>
      </c>
      <c r="F629" s="31" t="str">
        <f>Point_src_summary!U580</f>
        <v>Condensate Tanks</v>
      </c>
      <c r="G629" s="160">
        <f>Point_src_summary!V580</f>
        <v>0</v>
      </c>
      <c r="H629" s="161">
        <f>Point_src_summary!W580</f>
        <v>3.788017</v>
      </c>
      <c r="I629" s="161">
        <f>Point_src_summary!X580</f>
        <v>0</v>
      </c>
      <c r="J629" s="161">
        <f>Point_src_summary!Y580</f>
        <v>0</v>
      </c>
      <c r="K629" s="162">
        <f>Point_src_summary!Z580</f>
        <v>0</v>
      </c>
    </row>
    <row r="630" spans="1:11" x14ac:dyDescent="0.2">
      <c r="A630" s="31" t="s">
        <v>127</v>
      </c>
      <c r="B630" s="31" t="str">
        <f>Point_src_summary!B581</f>
        <v>Non-tribal</v>
      </c>
      <c r="C630" s="31">
        <f>Point_src_summary!C581</f>
        <v>8</v>
      </c>
      <c r="D630" s="31" t="str">
        <f>Point_src_summary!D581</f>
        <v>8103</v>
      </c>
      <c r="E630" s="32" t="str">
        <f>Point_src_summary!N581</f>
        <v>40400315</v>
      </c>
      <c r="F630" s="31" t="str">
        <f>Point_src_summary!U581</f>
        <v>Condensate Tanks</v>
      </c>
      <c r="G630" s="160">
        <f>Point_src_summary!V581</f>
        <v>0</v>
      </c>
      <c r="H630" s="161">
        <f>Point_src_summary!W581</f>
        <v>9.9998149999999999</v>
      </c>
      <c r="I630" s="161">
        <f>Point_src_summary!X581</f>
        <v>0</v>
      </c>
      <c r="J630" s="161">
        <f>Point_src_summary!Y581</f>
        <v>0</v>
      </c>
      <c r="K630" s="162">
        <f>Point_src_summary!Z581</f>
        <v>0</v>
      </c>
    </row>
    <row r="631" spans="1:11" x14ac:dyDescent="0.2">
      <c r="A631" s="31" t="s">
        <v>127</v>
      </c>
      <c r="B631" s="31" t="str">
        <f>Point_src_summary!B582</f>
        <v>Non-tribal</v>
      </c>
      <c r="C631" s="31">
        <f>Point_src_summary!C582</f>
        <v>8</v>
      </c>
      <c r="D631" s="31" t="str">
        <f>Point_src_summary!D582</f>
        <v>8103</v>
      </c>
      <c r="E631" s="32" t="str">
        <f>Point_src_summary!N582</f>
        <v>20200253</v>
      </c>
      <c r="F631" s="31" t="str">
        <f>Point_src_summary!U582</f>
        <v>Point Source Compressor Engines</v>
      </c>
      <c r="G631" s="160">
        <f>Point_src_summary!V582</f>
        <v>2.5415000000000001</v>
      </c>
      <c r="H631" s="161">
        <f>Point_src_summary!W582</f>
        <v>0</v>
      </c>
      <c r="I631" s="161">
        <f>Point_src_summary!X582</f>
        <v>4.2779999999999996</v>
      </c>
      <c r="J631" s="161">
        <f>Point_src_summary!Y582</f>
        <v>0</v>
      </c>
      <c r="K631" s="162">
        <f>Point_src_summary!Z582</f>
        <v>0</v>
      </c>
    </row>
    <row r="632" spans="1:11" x14ac:dyDescent="0.2">
      <c r="A632" s="31" t="s">
        <v>127</v>
      </c>
      <c r="B632" s="31" t="str">
        <f>Point_src_summary!B583</f>
        <v>Non-tribal</v>
      </c>
      <c r="C632" s="31">
        <f>Point_src_summary!C583</f>
        <v>8</v>
      </c>
      <c r="D632" s="31" t="str">
        <f>Point_src_summary!D583</f>
        <v>8103</v>
      </c>
      <c r="E632" s="32" t="str">
        <f>Point_src_summary!N583</f>
        <v>40400315</v>
      </c>
      <c r="F632" s="31" t="str">
        <f>Point_src_summary!U583</f>
        <v>Condensate Tanks</v>
      </c>
      <c r="G632" s="160">
        <f>Point_src_summary!V583</f>
        <v>0</v>
      </c>
      <c r="H632" s="161">
        <f>Point_src_summary!W583</f>
        <v>4.8948900000000002</v>
      </c>
      <c r="I632" s="161">
        <f>Point_src_summary!X583</f>
        <v>0</v>
      </c>
      <c r="J632" s="161">
        <f>Point_src_summary!Y583</f>
        <v>0</v>
      </c>
      <c r="K632" s="162">
        <f>Point_src_summary!Z583</f>
        <v>0</v>
      </c>
    </row>
    <row r="633" spans="1:11" x14ac:dyDescent="0.2">
      <c r="A633" s="31" t="s">
        <v>127</v>
      </c>
      <c r="B633" s="31" t="str">
        <f>Point_src_summary!B584</f>
        <v>Non-tribal</v>
      </c>
      <c r="C633" s="31">
        <f>Point_src_summary!C584</f>
        <v>8</v>
      </c>
      <c r="D633" s="31" t="str">
        <f>Point_src_summary!D584</f>
        <v>8103</v>
      </c>
      <c r="E633" s="32" t="str">
        <f>Point_src_summary!N584</f>
        <v>31088801</v>
      </c>
      <c r="F633" s="31" t="str">
        <f>Point_src_summary!U584</f>
        <v>Point Source Fugitives</v>
      </c>
      <c r="G633" s="160">
        <f>Point_src_summary!V584</f>
        <v>0</v>
      </c>
      <c r="H633" s="161">
        <f>Point_src_summary!W584</f>
        <v>2.56</v>
      </c>
      <c r="I633" s="161">
        <f>Point_src_summary!X584</f>
        <v>0</v>
      </c>
      <c r="J633" s="161">
        <f>Point_src_summary!Y584</f>
        <v>0</v>
      </c>
      <c r="K633" s="162">
        <f>Point_src_summary!Z584</f>
        <v>0</v>
      </c>
    </row>
    <row r="634" spans="1:11" x14ac:dyDescent="0.2">
      <c r="A634" s="31" t="s">
        <v>127</v>
      </c>
      <c r="B634" s="31" t="str">
        <f>Point_src_summary!B585</f>
        <v>Non-tribal</v>
      </c>
      <c r="C634" s="31">
        <f>Point_src_summary!C585</f>
        <v>8</v>
      </c>
      <c r="D634" s="31" t="str">
        <f>Point_src_summary!D585</f>
        <v>8103</v>
      </c>
      <c r="E634" s="32" t="str">
        <f>Point_src_summary!N585</f>
        <v>40400315</v>
      </c>
      <c r="F634" s="31" t="str">
        <f>Point_src_summary!U585</f>
        <v>Condensate Tanks</v>
      </c>
      <c r="G634" s="160">
        <f>Point_src_summary!V585</f>
        <v>0</v>
      </c>
      <c r="H634" s="161">
        <f>Point_src_summary!W585</f>
        <v>1.46875</v>
      </c>
      <c r="I634" s="161">
        <f>Point_src_summary!X585</f>
        <v>0</v>
      </c>
      <c r="J634" s="161">
        <f>Point_src_summary!Y585</f>
        <v>0</v>
      </c>
      <c r="K634" s="162">
        <f>Point_src_summary!Z585</f>
        <v>0</v>
      </c>
    </row>
    <row r="635" spans="1:11" x14ac:dyDescent="0.2">
      <c r="A635" s="31" t="s">
        <v>127</v>
      </c>
      <c r="B635" s="31" t="str">
        <f>Point_src_summary!B586</f>
        <v>Non-tribal</v>
      </c>
      <c r="C635" s="31">
        <f>Point_src_summary!C586</f>
        <v>8</v>
      </c>
      <c r="D635" s="31" t="str">
        <f>Point_src_summary!D586</f>
        <v>8103</v>
      </c>
      <c r="E635" s="32" t="str">
        <f>Point_src_summary!N586</f>
        <v>30600402</v>
      </c>
      <c r="F635" s="31" t="str">
        <f>Point_src_summary!U586</f>
        <v>Point Source Venting</v>
      </c>
      <c r="G635" s="160">
        <f>Point_src_summary!V586</f>
        <v>0</v>
      </c>
      <c r="H635" s="161">
        <f>Point_src_summary!W586</f>
        <v>71.316000000000003</v>
      </c>
      <c r="I635" s="161">
        <f>Point_src_summary!X586</f>
        <v>0</v>
      </c>
      <c r="J635" s="161">
        <f>Point_src_summary!Y586</f>
        <v>0</v>
      </c>
      <c r="K635" s="162">
        <f>Point_src_summary!Z586</f>
        <v>0</v>
      </c>
    </row>
    <row r="636" spans="1:11" x14ac:dyDescent="0.2">
      <c r="A636" s="31" t="s">
        <v>127</v>
      </c>
      <c r="B636" s="31" t="str">
        <f>Point_src_summary!B587</f>
        <v>Non-tribal</v>
      </c>
      <c r="C636" s="31">
        <f>Point_src_summary!C587</f>
        <v>8</v>
      </c>
      <c r="D636" s="31" t="str">
        <f>Point_src_summary!D587</f>
        <v>8103</v>
      </c>
      <c r="E636" s="32" t="str">
        <f>Point_src_summary!N587</f>
        <v>31088801</v>
      </c>
      <c r="F636" s="31" t="str">
        <f>Point_src_summary!U587</f>
        <v>Point Source Fugitives</v>
      </c>
      <c r="G636" s="160">
        <f>Point_src_summary!V587</f>
        <v>0</v>
      </c>
      <c r="H636" s="161">
        <f>Point_src_summary!W587</f>
        <v>8.1199999999999992</v>
      </c>
      <c r="I636" s="161">
        <f>Point_src_summary!X587</f>
        <v>0</v>
      </c>
      <c r="J636" s="161">
        <f>Point_src_summary!Y587</f>
        <v>0</v>
      </c>
      <c r="K636" s="162">
        <f>Point_src_summary!Z587</f>
        <v>0</v>
      </c>
    </row>
    <row r="637" spans="1:11" x14ac:dyDescent="0.2">
      <c r="A637" s="31" t="s">
        <v>127</v>
      </c>
      <c r="B637" s="31" t="str">
        <f>Point_src_summary!B588</f>
        <v>Non-tribal</v>
      </c>
      <c r="C637" s="31">
        <f>Point_src_summary!C588</f>
        <v>8</v>
      </c>
      <c r="D637" s="31" t="str">
        <f>Point_src_summary!D588</f>
        <v>8103</v>
      </c>
      <c r="E637" s="32" t="str">
        <f>Point_src_summary!N588</f>
        <v>30600402</v>
      </c>
      <c r="F637" s="31" t="str">
        <f>Point_src_summary!U588</f>
        <v>Point Source Venting</v>
      </c>
      <c r="G637" s="160">
        <f>Point_src_summary!V588</f>
        <v>0</v>
      </c>
      <c r="H637" s="161">
        <f>Point_src_summary!W588</f>
        <v>3.72</v>
      </c>
      <c r="I637" s="161">
        <f>Point_src_summary!X588</f>
        <v>0</v>
      </c>
      <c r="J637" s="161">
        <f>Point_src_summary!Y588</f>
        <v>0</v>
      </c>
      <c r="K637" s="162">
        <f>Point_src_summary!Z588</f>
        <v>0</v>
      </c>
    </row>
    <row r="638" spans="1:11" x14ac:dyDescent="0.2">
      <c r="A638" s="31" t="s">
        <v>127</v>
      </c>
      <c r="B638" s="31" t="str">
        <f>Point_src_summary!B589</f>
        <v>Non-tribal</v>
      </c>
      <c r="C638" s="31">
        <f>Point_src_summary!C589</f>
        <v>8</v>
      </c>
      <c r="D638" s="31" t="str">
        <f>Point_src_summary!D589</f>
        <v>8103</v>
      </c>
      <c r="E638" s="32" t="str">
        <f>Point_src_summary!N589</f>
        <v>30600801</v>
      </c>
      <c r="F638" s="31" t="str">
        <f>Point_src_summary!U589</f>
        <v>Point Source Fugitives</v>
      </c>
      <c r="G638" s="160">
        <f>Point_src_summary!V589</f>
        <v>0</v>
      </c>
      <c r="H638" s="161">
        <f>Point_src_summary!W589</f>
        <v>5.4</v>
      </c>
      <c r="I638" s="161">
        <f>Point_src_summary!X589</f>
        <v>0</v>
      </c>
      <c r="J638" s="161">
        <f>Point_src_summary!Y589</f>
        <v>0</v>
      </c>
      <c r="K638" s="162">
        <f>Point_src_summary!Z589</f>
        <v>0</v>
      </c>
    </row>
    <row r="639" spans="1:11" x14ac:dyDescent="0.2">
      <c r="A639" s="31" t="s">
        <v>127</v>
      </c>
      <c r="B639" s="31" t="str">
        <f>Point_src_summary!B590</f>
        <v>Non-tribal</v>
      </c>
      <c r="C639" s="31">
        <f>Point_src_summary!C590</f>
        <v>8</v>
      </c>
      <c r="D639" s="31" t="str">
        <f>Point_src_summary!D590</f>
        <v>8103</v>
      </c>
      <c r="E639" s="32" t="str">
        <f>Point_src_summary!N590</f>
        <v>30600402</v>
      </c>
      <c r="F639" s="31" t="str">
        <f>Point_src_summary!U590</f>
        <v>Point Source Venting</v>
      </c>
      <c r="G639" s="160">
        <f>Point_src_summary!V590</f>
        <v>0</v>
      </c>
      <c r="H639" s="161">
        <f>Point_src_summary!W590</f>
        <v>0.7</v>
      </c>
      <c r="I639" s="161">
        <f>Point_src_summary!X590</f>
        <v>0</v>
      </c>
      <c r="J639" s="161">
        <f>Point_src_summary!Y590</f>
        <v>0</v>
      </c>
      <c r="K639" s="162">
        <f>Point_src_summary!Z590</f>
        <v>0</v>
      </c>
    </row>
    <row r="640" spans="1:11" x14ac:dyDescent="0.2">
      <c r="A640" s="31" t="s">
        <v>127</v>
      </c>
      <c r="B640" s="31" t="str">
        <f>Point_src_summary!B591</f>
        <v>Non-tribal</v>
      </c>
      <c r="C640" s="31">
        <f>Point_src_summary!C591</f>
        <v>8</v>
      </c>
      <c r="D640" s="31" t="str">
        <f>Point_src_summary!D591</f>
        <v>8103</v>
      </c>
      <c r="E640" s="32" t="str">
        <f>Point_src_summary!N591</f>
        <v>30600801</v>
      </c>
      <c r="F640" s="31" t="str">
        <f>Point_src_summary!U591</f>
        <v>Point Source Fugitives</v>
      </c>
      <c r="G640" s="160">
        <f>Point_src_summary!V591</f>
        <v>0</v>
      </c>
      <c r="H640" s="161">
        <f>Point_src_summary!W591</f>
        <v>0.06</v>
      </c>
      <c r="I640" s="161">
        <f>Point_src_summary!X591</f>
        <v>0</v>
      </c>
      <c r="J640" s="161">
        <f>Point_src_summary!Y591</f>
        <v>0</v>
      </c>
      <c r="K640" s="162">
        <f>Point_src_summary!Z591</f>
        <v>0</v>
      </c>
    </row>
    <row r="641" spans="1:11" x14ac:dyDescent="0.2">
      <c r="A641" s="31" t="s">
        <v>127</v>
      </c>
      <c r="B641" s="31" t="str">
        <f>Point_src_summary!B592</f>
        <v>Non-tribal</v>
      </c>
      <c r="C641" s="31">
        <f>Point_src_summary!C592</f>
        <v>8</v>
      </c>
      <c r="D641" s="31" t="str">
        <f>Point_src_summary!D592</f>
        <v>8103</v>
      </c>
      <c r="E641" s="32" t="str">
        <f>Point_src_summary!N592</f>
        <v>40400315</v>
      </c>
      <c r="F641" s="31" t="str">
        <f>Point_src_summary!U592</f>
        <v>Condensate Tanks</v>
      </c>
      <c r="G641" s="160">
        <f>Point_src_summary!V592</f>
        <v>0</v>
      </c>
      <c r="H641" s="161">
        <f>Point_src_summary!W592</f>
        <v>16.8</v>
      </c>
      <c r="I641" s="161">
        <f>Point_src_summary!X592</f>
        <v>0</v>
      </c>
      <c r="J641" s="161">
        <f>Point_src_summary!Y592</f>
        <v>0</v>
      </c>
      <c r="K641" s="162">
        <f>Point_src_summary!Z592</f>
        <v>0</v>
      </c>
    </row>
    <row r="642" spans="1:11" x14ac:dyDescent="0.2">
      <c r="A642" s="31" t="s">
        <v>127</v>
      </c>
      <c r="B642" s="31" t="str">
        <f>Point_src_summary!B593</f>
        <v>Non-tribal</v>
      </c>
      <c r="C642" s="31">
        <f>Point_src_summary!C593</f>
        <v>8</v>
      </c>
      <c r="D642" s="31" t="str">
        <f>Point_src_summary!D593</f>
        <v>8103</v>
      </c>
      <c r="E642" s="32" t="str">
        <f>Point_src_summary!N593</f>
        <v>40400315</v>
      </c>
      <c r="F642" s="31" t="str">
        <f>Point_src_summary!U593</f>
        <v>Condensate Tanks</v>
      </c>
      <c r="G642" s="160">
        <f>Point_src_summary!V593</f>
        <v>0</v>
      </c>
      <c r="H642" s="161">
        <f>Point_src_summary!W593</f>
        <v>18.399999999999999</v>
      </c>
      <c r="I642" s="161">
        <f>Point_src_summary!X593</f>
        <v>0</v>
      </c>
      <c r="J642" s="161">
        <f>Point_src_summary!Y593</f>
        <v>0</v>
      </c>
      <c r="K642" s="162">
        <f>Point_src_summary!Z593</f>
        <v>0</v>
      </c>
    </row>
    <row r="643" spans="1:11" x14ac:dyDescent="0.2">
      <c r="A643" s="31" t="s">
        <v>127</v>
      </c>
      <c r="B643" s="31" t="str">
        <f>Point_src_summary!B594</f>
        <v>Non-tribal</v>
      </c>
      <c r="C643" s="31">
        <f>Point_src_summary!C594</f>
        <v>8</v>
      </c>
      <c r="D643" s="31" t="str">
        <f>Point_src_summary!D594</f>
        <v>8103</v>
      </c>
      <c r="E643" s="32" t="str">
        <f>Point_src_summary!N594</f>
        <v>40400315</v>
      </c>
      <c r="F643" s="31" t="str">
        <f>Point_src_summary!U594</f>
        <v>Condensate Tanks</v>
      </c>
      <c r="G643" s="160">
        <f>Point_src_summary!V594</f>
        <v>0</v>
      </c>
      <c r="H643" s="161">
        <f>Point_src_summary!W594</f>
        <v>10.4</v>
      </c>
      <c r="I643" s="161">
        <f>Point_src_summary!X594</f>
        <v>0</v>
      </c>
      <c r="J643" s="161">
        <f>Point_src_summary!Y594</f>
        <v>0</v>
      </c>
      <c r="K643" s="162">
        <f>Point_src_summary!Z594</f>
        <v>0</v>
      </c>
    </row>
    <row r="644" spans="1:11" x14ac:dyDescent="0.2">
      <c r="A644" s="31" t="s">
        <v>127</v>
      </c>
      <c r="B644" s="31" t="str">
        <f>Point_src_summary!B595</f>
        <v>Non-tribal</v>
      </c>
      <c r="C644" s="31">
        <f>Point_src_summary!C595</f>
        <v>8</v>
      </c>
      <c r="D644" s="31" t="str">
        <f>Point_src_summary!D595</f>
        <v>8103</v>
      </c>
      <c r="E644" s="32" t="str">
        <f>Point_src_summary!N595</f>
        <v>40400315</v>
      </c>
      <c r="F644" s="31" t="str">
        <f>Point_src_summary!U595</f>
        <v>Condensate Tanks</v>
      </c>
      <c r="G644" s="160">
        <f>Point_src_summary!V595</f>
        <v>0</v>
      </c>
      <c r="H644" s="161">
        <f>Point_src_summary!W595</f>
        <v>6</v>
      </c>
      <c r="I644" s="161">
        <f>Point_src_summary!X595</f>
        <v>0</v>
      </c>
      <c r="J644" s="161">
        <f>Point_src_summary!Y595</f>
        <v>0</v>
      </c>
      <c r="K644" s="162">
        <f>Point_src_summary!Z595</f>
        <v>0</v>
      </c>
    </row>
    <row r="645" spans="1:11" x14ac:dyDescent="0.2">
      <c r="A645" s="31" t="s">
        <v>127</v>
      </c>
      <c r="B645" s="31" t="str">
        <f>Point_src_summary!B596</f>
        <v>Non-tribal</v>
      </c>
      <c r="C645" s="31">
        <f>Point_src_summary!C596</f>
        <v>8</v>
      </c>
      <c r="D645" s="31" t="str">
        <f>Point_src_summary!D596</f>
        <v>8103</v>
      </c>
      <c r="E645" s="32" t="str">
        <f>Point_src_summary!N596</f>
        <v>40400315</v>
      </c>
      <c r="F645" s="31" t="str">
        <f>Point_src_summary!U596</f>
        <v>Condensate Tanks</v>
      </c>
      <c r="G645" s="160">
        <f>Point_src_summary!V596</f>
        <v>0</v>
      </c>
      <c r="H645" s="161">
        <f>Point_src_summary!W596</f>
        <v>8.4</v>
      </c>
      <c r="I645" s="161">
        <f>Point_src_summary!X596</f>
        <v>0</v>
      </c>
      <c r="J645" s="161">
        <f>Point_src_summary!Y596</f>
        <v>0</v>
      </c>
      <c r="K645" s="162">
        <f>Point_src_summary!Z596</f>
        <v>0</v>
      </c>
    </row>
    <row r="646" spans="1:11" x14ac:dyDescent="0.2">
      <c r="A646" s="31" t="s">
        <v>127</v>
      </c>
      <c r="B646" s="31" t="str">
        <f>Point_src_summary!B597</f>
        <v>Non-tribal</v>
      </c>
      <c r="C646" s="31">
        <f>Point_src_summary!C597</f>
        <v>8</v>
      </c>
      <c r="D646" s="31" t="str">
        <f>Point_src_summary!D597</f>
        <v>8103</v>
      </c>
      <c r="E646" s="32" t="str">
        <f>Point_src_summary!N597</f>
        <v>40400315</v>
      </c>
      <c r="F646" s="31" t="str">
        <f>Point_src_summary!U597</f>
        <v>Condensate Tanks</v>
      </c>
      <c r="G646" s="160">
        <f>Point_src_summary!V597</f>
        <v>0</v>
      </c>
      <c r="H646" s="161">
        <f>Point_src_summary!W597</f>
        <v>14.3</v>
      </c>
      <c r="I646" s="161">
        <f>Point_src_summary!X597</f>
        <v>0</v>
      </c>
      <c r="J646" s="161">
        <f>Point_src_summary!Y597</f>
        <v>0</v>
      </c>
      <c r="K646" s="162">
        <f>Point_src_summary!Z597</f>
        <v>0</v>
      </c>
    </row>
    <row r="647" spans="1:11" x14ac:dyDescent="0.2">
      <c r="A647" s="31" t="s">
        <v>127</v>
      </c>
      <c r="B647" s="31" t="str">
        <f>Point_src_summary!B598</f>
        <v>Non-tribal</v>
      </c>
      <c r="C647" s="31">
        <f>Point_src_summary!C598</f>
        <v>8</v>
      </c>
      <c r="D647" s="31" t="str">
        <f>Point_src_summary!D598</f>
        <v>8103</v>
      </c>
      <c r="E647" s="32" t="str">
        <f>Point_src_summary!N598</f>
        <v>40400315</v>
      </c>
      <c r="F647" s="31" t="str">
        <f>Point_src_summary!U598</f>
        <v>Condensate Tanks</v>
      </c>
      <c r="G647" s="160">
        <f>Point_src_summary!V598</f>
        <v>0</v>
      </c>
      <c r="H647" s="161">
        <f>Point_src_summary!W598</f>
        <v>84</v>
      </c>
      <c r="I647" s="161">
        <f>Point_src_summary!X598</f>
        <v>0</v>
      </c>
      <c r="J647" s="161">
        <f>Point_src_summary!Y598</f>
        <v>0</v>
      </c>
      <c r="K647" s="162">
        <f>Point_src_summary!Z598</f>
        <v>0</v>
      </c>
    </row>
    <row r="648" spans="1:11" x14ac:dyDescent="0.2">
      <c r="A648" s="31" t="s">
        <v>127</v>
      </c>
      <c r="B648" s="31" t="str">
        <f>Point_src_summary!B599</f>
        <v>Non-tribal</v>
      </c>
      <c r="C648" s="31">
        <f>Point_src_summary!C599</f>
        <v>8</v>
      </c>
      <c r="D648" s="31" t="str">
        <f>Point_src_summary!D599</f>
        <v>8103</v>
      </c>
      <c r="E648" s="32" t="str">
        <f>Point_src_summary!N599</f>
        <v>40400315</v>
      </c>
      <c r="F648" s="31" t="str">
        <f>Point_src_summary!U599</f>
        <v>Condensate Tanks</v>
      </c>
      <c r="G648" s="160">
        <f>Point_src_summary!V599</f>
        <v>0</v>
      </c>
      <c r="H648" s="161">
        <f>Point_src_summary!W599</f>
        <v>71.2</v>
      </c>
      <c r="I648" s="161">
        <f>Point_src_summary!X599</f>
        <v>0</v>
      </c>
      <c r="J648" s="161">
        <f>Point_src_summary!Y599</f>
        <v>0</v>
      </c>
      <c r="K648" s="162">
        <f>Point_src_summary!Z599</f>
        <v>0</v>
      </c>
    </row>
    <row r="649" spans="1:11" x14ac:dyDescent="0.2">
      <c r="A649" s="31" t="s">
        <v>127</v>
      </c>
      <c r="B649" s="31" t="str">
        <f>Point_src_summary!B600</f>
        <v>Non-tribal</v>
      </c>
      <c r="C649" s="31">
        <f>Point_src_summary!C600</f>
        <v>8</v>
      </c>
      <c r="D649" s="31" t="str">
        <f>Point_src_summary!D600</f>
        <v>8103</v>
      </c>
      <c r="E649" s="32" t="str">
        <f>Point_src_summary!N600</f>
        <v>40400315</v>
      </c>
      <c r="F649" s="31" t="str">
        <f>Point_src_summary!U600</f>
        <v>Condensate Tanks</v>
      </c>
      <c r="G649" s="160">
        <f>Point_src_summary!V600</f>
        <v>0</v>
      </c>
      <c r="H649" s="161">
        <f>Point_src_summary!W600</f>
        <v>79.22</v>
      </c>
      <c r="I649" s="161">
        <f>Point_src_summary!X600</f>
        <v>0</v>
      </c>
      <c r="J649" s="161">
        <f>Point_src_summary!Y600</f>
        <v>0</v>
      </c>
      <c r="K649" s="162">
        <f>Point_src_summary!Z600</f>
        <v>0</v>
      </c>
    </row>
    <row r="650" spans="1:11" x14ac:dyDescent="0.2">
      <c r="A650" s="31" t="s">
        <v>127</v>
      </c>
      <c r="B650" s="31" t="str">
        <f>Point_src_summary!B601</f>
        <v>Non-tribal</v>
      </c>
      <c r="C650" s="31">
        <f>Point_src_summary!C601</f>
        <v>8</v>
      </c>
      <c r="D650" s="31" t="str">
        <f>Point_src_summary!D601</f>
        <v>8103</v>
      </c>
      <c r="E650" s="32" t="str">
        <f>Point_src_summary!N601</f>
        <v>40400315</v>
      </c>
      <c r="F650" s="31" t="str">
        <f>Point_src_summary!U601</f>
        <v>Condensate Tanks</v>
      </c>
      <c r="G650" s="160">
        <f>Point_src_summary!V601</f>
        <v>0</v>
      </c>
      <c r="H650" s="161">
        <f>Point_src_summary!W601</f>
        <v>98.9</v>
      </c>
      <c r="I650" s="161">
        <f>Point_src_summary!X601</f>
        <v>0</v>
      </c>
      <c r="J650" s="161">
        <f>Point_src_summary!Y601</f>
        <v>0</v>
      </c>
      <c r="K650" s="162">
        <f>Point_src_summary!Z601</f>
        <v>0</v>
      </c>
    </row>
    <row r="651" spans="1:11" x14ac:dyDescent="0.2">
      <c r="A651" s="31" t="s">
        <v>127</v>
      </c>
      <c r="B651" s="31" t="str">
        <f>Point_src_summary!B602</f>
        <v>Non-tribal</v>
      </c>
      <c r="C651" s="31">
        <f>Point_src_summary!C602</f>
        <v>8</v>
      </c>
      <c r="D651" s="31" t="str">
        <f>Point_src_summary!D602</f>
        <v>8103</v>
      </c>
      <c r="E651" s="32" t="str">
        <f>Point_src_summary!N602</f>
        <v>40400315</v>
      </c>
      <c r="F651" s="31" t="str">
        <f>Point_src_summary!U602</f>
        <v>Condensate Tanks</v>
      </c>
      <c r="G651" s="160">
        <f>Point_src_summary!V602</f>
        <v>0</v>
      </c>
      <c r="H651" s="161">
        <f>Point_src_summary!W602</f>
        <v>97.2</v>
      </c>
      <c r="I651" s="161">
        <f>Point_src_summary!X602</f>
        <v>0</v>
      </c>
      <c r="J651" s="161">
        <f>Point_src_summary!Y602</f>
        <v>0</v>
      </c>
      <c r="K651" s="162">
        <f>Point_src_summary!Z602</f>
        <v>0</v>
      </c>
    </row>
    <row r="652" spans="1:11" x14ac:dyDescent="0.2">
      <c r="A652" s="31" t="s">
        <v>127</v>
      </c>
      <c r="B652" s="31" t="str">
        <f>Point_src_summary!B603</f>
        <v>Non-tribal</v>
      </c>
      <c r="C652" s="31">
        <f>Point_src_summary!C603</f>
        <v>8</v>
      </c>
      <c r="D652" s="31" t="str">
        <f>Point_src_summary!D603</f>
        <v>8103</v>
      </c>
      <c r="E652" s="32" t="str">
        <f>Point_src_summary!N603</f>
        <v>40400315</v>
      </c>
      <c r="F652" s="31" t="str">
        <f>Point_src_summary!U603</f>
        <v>Condensate Tanks</v>
      </c>
      <c r="G652" s="160">
        <f>Point_src_summary!V603</f>
        <v>0</v>
      </c>
      <c r="H652" s="161">
        <f>Point_src_summary!W603</f>
        <v>83.229614999999995</v>
      </c>
      <c r="I652" s="161">
        <f>Point_src_summary!X603</f>
        <v>0</v>
      </c>
      <c r="J652" s="161">
        <f>Point_src_summary!Y603</f>
        <v>0</v>
      </c>
      <c r="K652" s="162">
        <f>Point_src_summary!Z603</f>
        <v>0</v>
      </c>
    </row>
    <row r="653" spans="1:11" x14ac:dyDescent="0.2">
      <c r="A653" s="31" t="s">
        <v>127</v>
      </c>
      <c r="B653" s="31" t="str">
        <f>Point_src_summary!B604</f>
        <v>Non-tribal</v>
      </c>
      <c r="C653" s="31">
        <f>Point_src_summary!C604</f>
        <v>8</v>
      </c>
      <c r="D653" s="31" t="str">
        <f>Point_src_summary!D604</f>
        <v>8103</v>
      </c>
      <c r="E653" s="32" t="str">
        <f>Point_src_summary!N604</f>
        <v>40400315</v>
      </c>
      <c r="F653" s="31" t="str">
        <f>Point_src_summary!U604</f>
        <v>Condensate Tanks</v>
      </c>
      <c r="G653" s="160">
        <f>Point_src_summary!V604</f>
        <v>0</v>
      </c>
      <c r="H653" s="161">
        <f>Point_src_summary!W604</f>
        <v>13.2</v>
      </c>
      <c r="I653" s="161">
        <f>Point_src_summary!X604</f>
        <v>0</v>
      </c>
      <c r="J653" s="161">
        <f>Point_src_summary!Y604</f>
        <v>0</v>
      </c>
      <c r="K653" s="162">
        <f>Point_src_summary!Z604</f>
        <v>0</v>
      </c>
    </row>
    <row r="654" spans="1:11" x14ac:dyDescent="0.2">
      <c r="A654" s="31" t="s">
        <v>127</v>
      </c>
      <c r="B654" s="31" t="str">
        <f>Point_src_summary!B605</f>
        <v>Non-tribal</v>
      </c>
      <c r="C654" s="31">
        <f>Point_src_summary!C605</f>
        <v>8</v>
      </c>
      <c r="D654" s="31" t="str">
        <f>Point_src_summary!D605</f>
        <v>8103</v>
      </c>
      <c r="E654" s="32" t="str">
        <f>Point_src_summary!N605</f>
        <v>40400315</v>
      </c>
      <c r="F654" s="31" t="str">
        <f>Point_src_summary!U605</f>
        <v>Condensate Tanks</v>
      </c>
      <c r="G654" s="160">
        <f>Point_src_summary!V605</f>
        <v>0</v>
      </c>
      <c r="H654" s="161">
        <f>Point_src_summary!W605</f>
        <v>15.3</v>
      </c>
      <c r="I654" s="161">
        <f>Point_src_summary!X605</f>
        <v>0</v>
      </c>
      <c r="J654" s="161">
        <f>Point_src_summary!Y605</f>
        <v>0</v>
      </c>
      <c r="K654" s="162">
        <f>Point_src_summary!Z605</f>
        <v>0</v>
      </c>
    </row>
    <row r="655" spans="1:11" x14ac:dyDescent="0.2">
      <c r="A655" s="31" t="s">
        <v>127</v>
      </c>
      <c r="B655" s="31" t="str">
        <f>Point_src_summary!B606</f>
        <v>Non-tribal</v>
      </c>
      <c r="C655" s="31">
        <f>Point_src_summary!C606</f>
        <v>8</v>
      </c>
      <c r="D655" s="31" t="str">
        <f>Point_src_summary!D606</f>
        <v>8103</v>
      </c>
      <c r="E655" s="32" t="str">
        <f>Point_src_summary!N606</f>
        <v>40400315</v>
      </c>
      <c r="F655" s="31" t="str">
        <f>Point_src_summary!U606</f>
        <v>Condensate Tanks</v>
      </c>
      <c r="G655" s="160">
        <f>Point_src_summary!V606</f>
        <v>0</v>
      </c>
      <c r="H655" s="161">
        <f>Point_src_summary!W606</f>
        <v>92.252437999999998</v>
      </c>
      <c r="I655" s="161">
        <f>Point_src_summary!X606</f>
        <v>0</v>
      </c>
      <c r="J655" s="161">
        <f>Point_src_summary!Y606</f>
        <v>0</v>
      </c>
      <c r="K655" s="162">
        <f>Point_src_summary!Z606</f>
        <v>0</v>
      </c>
    </row>
    <row r="656" spans="1:11" x14ac:dyDescent="0.2">
      <c r="A656" s="31" t="s">
        <v>127</v>
      </c>
      <c r="B656" s="31" t="str">
        <f>Point_src_summary!B607</f>
        <v>Non-tribal</v>
      </c>
      <c r="C656" s="31">
        <f>Point_src_summary!C607</f>
        <v>8</v>
      </c>
      <c r="D656" s="31" t="str">
        <f>Point_src_summary!D607</f>
        <v>8103</v>
      </c>
      <c r="E656" s="32" t="str">
        <f>Point_src_summary!N607</f>
        <v>40400315</v>
      </c>
      <c r="F656" s="31" t="str">
        <f>Point_src_summary!U607</f>
        <v>Condensate Tanks</v>
      </c>
      <c r="G656" s="160">
        <f>Point_src_summary!V607</f>
        <v>0</v>
      </c>
      <c r="H656" s="161">
        <f>Point_src_summary!W607</f>
        <v>82.18</v>
      </c>
      <c r="I656" s="161">
        <f>Point_src_summary!X607</f>
        <v>0</v>
      </c>
      <c r="J656" s="161">
        <f>Point_src_summary!Y607</f>
        <v>0</v>
      </c>
      <c r="K656" s="162">
        <f>Point_src_summary!Z607</f>
        <v>0</v>
      </c>
    </row>
    <row r="657" spans="1:14" x14ac:dyDescent="0.2">
      <c r="A657" s="31" t="s">
        <v>127</v>
      </c>
      <c r="B657" s="31" t="str">
        <f>Point_src_summary!B608</f>
        <v>Non-tribal</v>
      </c>
      <c r="C657" s="31">
        <f>Point_src_summary!C608</f>
        <v>8</v>
      </c>
      <c r="D657" s="31" t="str">
        <f>Point_src_summary!D608</f>
        <v>8103</v>
      </c>
      <c r="E657" s="32" t="str">
        <f>Point_src_summary!N608</f>
        <v>40400315</v>
      </c>
      <c r="F657" s="31" t="str">
        <f>Point_src_summary!U608</f>
        <v>Condensate Tanks</v>
      </c>
      <c r="G657" s="160">
        <f>Point_src_summary!V608</f>
        <v>0</v>
      </c>
      <c r="H657" s="161">
        <f>Point_src_summary!W608</f>
        <v>9.9998149999999999</v>
      </c>
      <c r="I657" s="161">
        <f>Point_src_summary!X608</f>
        <v>0</v>
      </c>
      <c r="J657" s="161">
        <f>Point_src_summary!Y608</f>
        <v>0</v>
      </c>
      <c r="K657" s="162">
        <f>Point_src_summary!Z608</f>
        <v>0</v>
      </c>
    </row>
    <row r="658" spans="1:14" x14ac:dyDescent="0.2">
      <c r="A658" s="31" t="s">
        <v>127</v>
      </c>
      <c r="B658" s="31" t="str">
        <f>Point_src_summary!B609</f>
        <v>Non-tribal</v>
      </c>
      <c r="C658" s="31">
        <f>Point_src_summary!C609</f>
        <v>8</v>
      </c>
      <c r="D658" s="31" t="str">
        <f>Point_src_summary!D609</f>
        <v>8103</v>
      </c>
      <c r="E658" s="32" t="str">
        <f>Point_src_summary!N609</f>
        <v>40400315</v>
      </c>
      <c r="F658" s="31" t="str">
        <f>Point_src_summary!U609</f>
        <v>Condensate Tanks</v>
      </c>
      <c r="G658" s="160">
        <f>Point_src_summary!V609</f>
        <v>0</v>
      </c>
      <c r="H658" s="161">
        <f>Point_src_summary!W609</f>
        <v>1</v>
      </c>
      <c r="I658" s="161">
        <f>Point_src_summary!X609</f>
        <v>0</v>
      </c>
      <c r="J658" s="161">
        <f>Point_src_summary!Y609</f>
        <v>0</v>
      </c>
      <c r="K658" s="162">
        <f>Point_src_summary!Z609</f>
        <v>0</v>
      </c>
    </row>
    <row r="659" spans="1:14" x14ac:dyDescent="0.2">
      <c r="A659" s="31" t="s">
        <v>127</v>
      </c>
      <c r="B659" s="31" t="str">
        <f>Point_src_summary!B610</f>
        <v>Non-tribal</v>
      </c>
      <c r="C659" s="31">
        <f>Point_src_summary!C610</f>
        <v>8</v>
      </c>
      <c r="D659" s="31" t="str">
        <f>Point_src_summary!D610</f>
        <v>8103</v>
      </c>
      <c r="E659" s="32" t="str">
        <f>Point_src_summary!N610</f>
        <v>40400315</v>
      </c>
      <c r="F659" s="31" t="str">
        <f>Point_src_summary!U610</f>
        <v>Condensate Tanks</v>
      </c>
      <c r="G659" s="160">
        <f>Point_src_summary!V610</f>
        <v>0</v>
      </c>
      <c r="H659" s="161">
        <f>Point_src_summary!W610</f>
        <v>8.9</v>
      </c>
      <c r="I659" s="161">
        <f>Point_src_summary!X610</f>
        <v>0</v>
      </c>
      <c r="J659" s="161">
        <f>Point_src_summary!Y610</f>
        <v>0</v>
      </c>
      <c r="K659" s="162">
        <f>Point_src_summary!Z610</f>
        <v>0</v>
      </c>
    </row>
    <row r="660" spans="1:14" x14ac:dyDescent="0.2">
      <c r="A660" s="31" t="s">
        <v>127</v>
      </c>
      <c r="B660" s="31" t="str">
        <f>Point_src_summary!B611</f>
        <v>Non-tribal</v>
      </c>
      <c r="C660" s="31">
        <f>Point_src_summary!C611</f>
        <v>8</v>
      </c>
      <c r="D660" s="31" t="str">
        <f>Point_src_summary!D611</f>
        <v>8103</v>
      </c>
      <c r="E660" s="32" t="str">
        <f>Point_src_summary!N611</f>
        <v>20200253</v>
      </c>
      <c r="F660" s="31" t="str">
        <f>Point_src_summary!U611</f>
        <v>Point Source Compressor Engines</v>
      </c>
      <c r="G660" s="160">
        <f>Point_src_summary!V611</f>
        <v>5.7925060000000004</v>
      </c>
      <c r="H660" s="161">
        <f>Point_src_summary!W611</f>
        <v>2.8962530000000002</v>
      </c>
      <c r="I660" s="161">
        <f>Point_src_summary!X611</f>
        <v>5.7924959999999999</v>
      </c>
      <c r="J660" s="161">
        <f>Point_src_summary!Y611</f>
        <v>0</v>
      </c>
      <c r="K660" s="162">
        <f>Point_src_summary!Z611</f>
        <v>0</v>
      </c>
    </row>
    <row r="661" spans="1:14" x14ac:dyDescent="0.2">
      <c r="A661" s="31" t="s">
        <v>127</v>
      </c>
      <c r="B661" s="31" t="str">
        <f>Point_src_summary!B612</f>
        <v>Non-tribal</v>
      </c>
      <c r="C661" s="31">
        <f>Point_src_summary!C612</f>
        <v>8</v>
      </c>
      <c r="D661" s="31" t="str">
        <f>Point_src_summary!D612</f>
        <v>8103</v>
      </c>
      <c r="E661" s="32" t="str">
        <f>Point_src_summary!N612</f>
        <v>31000220</v>
      </c>
      <c r="F661" s="31" t="str">
        <f>Point_src_summary!U612</f>
        <v>Point Source Fugitives</v>
      </c>
      <c r="G661" s="160">
        <f>Point_src_summary!V612</f>
        <v>0</v>
      </c>
      <c r="H661" s="161">
        <f>Point_src_summary!W612</f>
        <v>6</v>
      </c>
      <c r="I661" s="161">
        <f>Point_src_summary!X612</f>
        <v>0</v>
      </c>
      <c r="J661" s="161">
        <f>Point_src_summary!Y612</f>
        <v>0</v>
      </c>
      <c r="K661" s="162">
        <f>Point_src_summary!Z612</f>
        <v>0</v>
      </c>
      <c r="M661" s="30"/>
      <c r="N661" s="30"/>
    </row>
    <row r="662" spans="1:14" x14ac:dyDescent="0.2">
      <c r="A662" s="31" t="s">
        <v>127</v>
      </c>
      <c r="B662" s="31" t="str">
        <f>Point_src_summary!B613</f>
        <v>Non-tribal</v>
      </c>
      <c r="C662" s="31">
        <f>Point_src_summary!C613</f>
        <v>8</v>
      </c>
      <c r="D662" s="31" t="str">
        <f>Point_src_summary!D613</f>
        <v>8103</v>
      </c>
      <c r="E662" s="32" t="str">
        <f>Point_src_summary!N613</f>
        <v>40400315</v>
      </c>
      <c r="F662" s="31" t="str">
        <f>Point_src_summary!U613</f>
        <v>Condensate Tanks</v>
      </c>
      <c r="G662" s="160">
        <f>Point_src_summary!V613</f>
        <v>0</v>
      </c>
      <c r="H662" s="161">
        <f>Point_src_summary!W613</f>
        <v>4.7526000000000002</v>
      </c>
      <c r="I662" s="161">
        <f>Point_src_summary!X613</f>
        <v>0</v>
      </c>
      <c r="J662" s="161">
        <f>Point_src_summary!Y613</f>
        <v>0</v>
      </c>
      <c r="K662" s="162">
        <f>Point_src_summary!Z613</f>
        <v>0</v>
      </c>
      <c r="M662" s="30"/>
      <c r="N662" s="30"/>
    </row>
    <row r="663" spans="1:14" x14ac:dyDescent="0.2">
      <c r="A663" s="31" t="s">
        <v>127</v>
      </c>
      <c r="B663" s="31" t="str">
        <f>Point_src_summary!B614</f>
        <v>Non-tribal</v>
      </c>
      <c r="C663" s="31">
        <f>Point_src_summary!C614</f>
        <v>8</v>
      </c>
      <c r="D663" s="31" t="str">
        <f>Point_src_summary!D614</f>
        <v>8103</v>
      </c>
      <c r="E663" s="32" t="str">
        <f>Point_src_summary!N614</f>
        <v>31000220</v>
      </c>
      <c r="F663" s="31" t="str">
        <f>Point_src_summary!U614</f>
        <v>Point Source Fugitives</v>
      </c>
      <c r="G663" s="160">
        <f>Point_src_summary!V614</f>
        <v>0</v>
      </c>
      <c r="H663" s="161">
        <f>Point_src_summary!W614</f>
        <v>5.9610000000000003</v>
      </c>
      <c r="I663" s="161">
        <f>Point_src_summary!X614</f>
        <v>0</v>
      </c>
      <c r="J663" s="161">
        <f>Point_src_summary!Y614</f>
        <v>0</v>
      </c>
      <c r="K663" s="162">
        <f>Point_src_summary!Z614</f>
        <v>0</v>
      </c>
      <c r="M663" s="30"/>
      <c r="N663" s="30"/>
    </row>
    <row r="664" spans="1:14" x14ac:dyDescent="0.2">
      <c r="A664" s="31" t="s">
        <v>127</v>
      </c>
      <c r="B664" s="31" t="str">
        <f>Point_src_summary!B615</f>
        <v>Non-tribal</v>
      </c>
      <c r="C664" s="31">
        <f>Point_src_summary!C615</f>
        <v>8</v>
      </c>
      <c r="D664" s="31" t="str">
        <f>Point_src_summary!D615</f>
        <v>8103</v>
      </c>
      <c r="E664" s="32" t="str">
        <f>Point_src_summary!N615</f>
        <v>40400315</v>
      </c>
      <c r="F664" s="31" t="str">
        <f>Point_src_summary!U615</f>
        <v>Condensate Tanks</v>
      </c>
      <c r="G664" s="160">
        <f>Point_src_summary!V615</f>
        <v>0</v>
      </c>
      <c r="H664" s="161">
        <f>Point_src_summary!W615</f>
        <v>1.9491000000000001</v>
      </c>
      <c r="I664" s="161">
        <f>Point_src_summary!X615</f>
        <v>0</v>
      </c>
      <c r="J664" s="161">
        <f>Point_src_summary!Y615</f>
        <v>0</v>
      </c>
      <c r="K664" s="162">
        <f>Point_src_summary!Z615</f>
        <v>0</v>
      </c>
      <c r="M664" s="30"/>
      <c r="N664" s="30"/>
    </row>
    <row r="665" spans="1:14" x14ac:dyDescent="0.2">
      <c r="A665" s="31" t="s">
        <v>127</v>
      </c>
      <c r="B665" s="31" t="str">
        <f>Point_src_summary!B616</f>
        <v>Non-tribal</v>
      </c>
      <c r="C665" s="31">
        <f>Point_src_summary!C616</f>
        <v>8</v>
      </c>
      <c r="D665" s="31" t="str">
        <f>Point_src_summary!D616</f>
        <v>8103</v>
      </c>
      <c r="E665" s="32" t="str">
        <f>Point_src_summary!N616</f>
        <v>31088801</v>
      </c>
      <c r="F665" s="31" t="str">
        <f>Point_src_summary!U616</f>
        <v>Point Source Fugitives</v>
      </c>
      <c r="G665" s="160">
        <f>Point_src_summary!V616</f>
        <v>0</v>
      </c>
      <c r="H665" s="161">
        <f>Point_src_summary!W616</f>
        <v>6.0789999999999997</v>
      </c>
      <c r="I665" s="161">
        <f>Point_src_summary!X616</f>
        <v>0</v>
      </c>
      <c r="J665" s="161">
        <f>Point_src_summary!Y616</f>
        <v>0</v>
      </c>
      <c r="K665" s="162">
        <f>Point_src_summary!Z616</f>
        <v>0</v>
      </c>
      <c r="M665" s="30"/>
      <c r="N665" s="30"/>
    </row>
    <row r="666" spans="1:14" x14ac:dyDescent="0.2">
      <c r="A666" s="31" t="s">
        <v>127</v>
      </c>
      <c r="B666" s="31" t="str">
        <f>Point_src_summary!B617</f>
        <v>Non-tribal</v>
      </c>
      <c r="C666" s="31">
        <f>Point_src_summary!C617</f>
        <v>8</v>
      </c>
      <c r="D666" s="31" t="str">
        <f>Point_src_summary!D617</f>
        <v>8103</v>
      </c>
      <c r="E666" s="32" t="str">
        <f>Point_src_summary!N617</f>
        <v>40400315</v>
      </c>
      <c r="F666" s="31" t="str">
        <f>Point_src_summary!U617</f>
        <v>Condensate Tanks</v>
      </c>
      <c r="G666" s="160">
        <f>Point_src_summary!V617</f>
        <v>0</v>
      </c>
      <c r="H666" s="161">
        <f>Point_src_summary!W617</f>
        <v>1.8516030000000001</v>
      </c>
      <c r="I666" s="161">
        <f>Point_src_summary!X617</f>
        <v>0</v>
      </c>
      <c r="J666" s="161">
        <f>Point_src_summary!Y617</f>
        <v>0</v>
      </c>
      <c r="K666" s="162">
        <f>Point_src_summary!Z617</f>
        <v>0</v>
      </c>
      <c r="M666" s="30"/>
      <c r="N666" s="30"/>
    </row>
    <row r="667" spans="1:14" x14ac:dyDescent="0.2">
      <c r="A667" s="31" t="s">
        <v>127</v>
      </c>
      <c r="B667" s="31" t="str">
        <f>Point_src_summary!B618</f>
        <v>Non-tribal</v>
      </c>
      <c r="C667" s="31">
        <f>Point_src_summary!C618</f>
        <v>8</v>
      </c>
      <c r="D667" s="31" t="str">
        <f>Point_src_summary!D618</f>
        <v>8103</v>
      </c>
      <c r="E667" s="32" t="str">
        <f>Point_src_summary!N618</f>
        <v>31088801</v>
      </c>
      <c r="F667" s="31" t="str">
        <f>Point_src_summary!U618</f>
        <v>Point Source Fugitives</v>
      </c>
      <c r="G667" s="160">
        <f>Point_src_summary!V618</f>
        <v>0</v>
      </c>
      <c r="H667" s="161">
        <f>Point_src_summary!W618</f>
        <v>5.7939999999999996</v>
      </c>
      <c r="I667" s="161">
        <f>Point_src_summary!X618</f>
        <v>0</v>
      </c>
      <c r="J667" s="161">
        <f>Point_src_summary!Y618</f>
        <v>0</v>
      </c>
      <c r="K667" s="162">
        <f>Point_src_summary!Z618</f>
        <v>0</v>
      </c>
      <c r="M667" s="30"/>
      <c r="N667" s="30"/>
    </row>
    <row r="668" spans="1:14" x14ac:dyDescent="0.2">
      <c r="A668" s="31" t="s">
        <v>127</v>
      </c>
      <c r="B668" s="31" t="str">
        <f>Point_src_summary!B619</f>
        <v>Non-tribal</v>
      </c>
      <c r="C668" s="31">
        <f>Point_src_summary!C619</f>
        <v>8</v>
      </c>
      <c r="D668" s="31" t="str">
        <f>Point_src_summary!D619</f>
        <v>8103</v>
      </c>
      <c r="E668" s="32" t="str">
        <f>Point_src_summary!N619</f>
        <v>40400315</v>
      </c>
      <c r="F668" s="31" t="str">
        <f>Point_src_summary!U619</f>
        <v>Condensate Tanks</v>
      </c>
      <c r="G668" s="160">
        <f>Point_src_summary!V619</f>
        <v>0</v>
      </c>
      <c r="H668" s="161">
        <f>Point_src_summary!W619</f>
        <v>1.8191189999999999</v>
      </c>
      <c r="I668" s="161">
        <f>Point_src_summary!X619</f>
        <v>0</v>
      </c>
      <c r="J668" s="161">
        <f>Point_src_summary!Y619</f>
        <v>0</v>
      </c>
      <c r="K668" s="162">
        <f>Point_src_summary!Z619</f>
        <v>0</v>
      </c>
      <c r="M668" s="30"/>
      <c r="N668" s="30"/>
    </row>
    <row r="669" spans="1:14" x14ac:dyDescent="0.2">
      <c r="A669" s="31" t="s">
        <v>127</v>
      </c>
      <c r="B669" s="31" t="str">
        <f>Point_src_summary!B620</f>
        <v>Non-tribal</v>
      </c>
      <c r="C669" s="31">
        <f>Point_src_summary!C620</f>
        <v>8</v>
      </c>
      <c r="D669" s="31" t="str">
        <f>Point_src_summary!D620</f>
        <v>8103</v>
      </c>
      <c r="E669" s="32" t="str">
        <f>Point_src_summary!N620</f>
        <v>31000220</v>
      </c>
      <c r="F669" s="31" t="str">
        <f>Point_src_summary!U620</f>
        <v>Point Source Fugitives</v>
      </c>
      <c r="G669" s="160">
        <f>Point_src_summary!V620</f>
        <v>0</v>
      </c>
      <c r="H669" s="161">
        <f>Point_src_summary!W620</f>
        <v>4.3</v>
      </c>
      <c r="I669" s="161">
        <f>Point_src_summary!X620</f>
        <v>0</v>
      </c>
      <c r="J669" s="161">
        <f>Point_src_summary!Y620</f>
        <v>0</v>
      </c>
      <c r="K669" s="162">
        <f>Point_src_summary!Z620</f>
        <v>0</v>
      </c>
      <c r="M669" s="30"/>
      <c r="N669" s="30"/>
    </row>
    <row r="670" spans="1:14" x14ac:dyDescent="0.2">
      <c r="A670" s="31" t="s">
        <v>127</v>
      </c>
      <c r="B670" s="31" t="str">
        <f>Point_src_summary!B621</f>
        <v>Non-tribal</v>
      </c>
      <c r="C670" s="31">
        <f>Point_src_summary!C621</f>
        <v>8</v>
      </c>
      <c r="D670" s="31" t="str">
        <f>Point_src_summary!D621</f>
        <v>8103</v>
      </c>
      <c r="E670" s="32" t="str">
        <f>Point_src_summary!N621</f>
        <v>31088801</v>
      </c>
      <c r="F670" s="31" t="str">
        <f>Point_src_summary!U621</f>
        <v>Point Source Fugitives</v>
      </c>
      <c r="G670" s="160">
        <f>Point_src_summary!V621</f>
        <v>0</v>
      </c>
      <c r="H670" s="161">
        <f>Point_src_summary!W621</f>
        <v>4.0940000000000003</v>
      </c>
      <c r="I670" s="161">
        <f>Point_src_summary!X621</f>
        <v>0</v>
      </c>
      <c r="J670" s="161">
        <f>Point_src_summary!Y621</f>
        <v>0</v>
      </c>
      <c r="K670" s="162">
        <f>Point_src_summary!Z621</f>
        <v>0</v>
      </c>
      <c r="M670" s="30"/>
      <c r="N670" s="30"/>
    </row>
    <row r="671" spans="1:14" x14ac:dyDescent="0.2">
      <c r="A671" s="31" t="s">
        <v>127</v>
      </c>
      <c r="B671" s="31" t="str">
        <f>Point_src_summary!B622</f>
        <v>Non-tribal</v>
      </c>
      <c r="C671" s="31">
        <f>Point_src_summary!C622</f>
        <v>8</v>
      </c>
      <c r="D671" s="31" t="str">
        <f>Point_src_summary!D622</f>
        <v>8103</v>
      </c>
      <c r="E671" s="32" t="str">
        <f>Point_src_summary!N622</f>
        <v>40400315</v>
      </c>
      <c r="F671" s="31" t="str">
        <f>Point_src_summary!U622</f>
        <v>Condensate Tanks</v>
      </c>
      <c r="G671" s="160">
        <f>Point_src_summary!V622</f>
        <v>0</v>
      </c>
      <c r="H671" s="161">
        <f>Point_src_summary!W622</f>
        <v>1.3748640000000001</v>
      </c>
      <c r="I671" s="161">
        <f>Point_src_summary!X622</f>
        <v>0</v>
      </c>
      <c r="J671" s="161">
        <f>Point_src_summary!Y622</f>
        <v>0</v>
      </c>
      <c r="K671" s="162">
        <f>Point_src_summary!Z622</f>
        <v>0</v>
      </c>
      <c r="M671" s="30"/>
      <c r="N671" s="30"/>
    </row>
    <row r="672" spans="1:14" x14ac:dyDescent="0.2">
      <c r="A672" s="31" t="s">
        <v>127</v>
      </c>
      <c r="B672" s="31" t="str">
        <f>Point_src_summary!B623</f>
        <v>Non-tribal</v>
      </c>
      <c r="C672" s="31">
        <f>Point_src_summary!C623</f>
        <v>8</v>
      </c>
      <c r="D672" s="31" t="str">
        <f>Point_src_summary!D623</f>
        <v>8103</v>
      </c>
      <c r="E672" s="32" t="str">
        <f>Point_src_summary!N623</f>
        <v>40400315</v>
      </c>
      <c r="F672" s="31" t="str">
        <f>Point_src_summary!U623</f>
        <v>Condensate Tanks</v>
      </c>
      <c r="G672" s="160">
        <f>Point_src_summary!V623</f>
        <v>0</v>
      </c>
      <c r="H672" s="161">
        <f>Point_src_summary!W623</f>
        <v>1.545218</v>
      </c>
      <c r="I672" s="161">
        <f>Point_src_summary!X623</f>
        <v>0</v>
      </c>
      <c r="J672" s="161">
        <f>Point_src_summary!Y623</f>
        <v>0</v>
      </c>
      <c r="K672" s="162">
        <f>Point_src_summary!Z623</f>
        <v>0</v>
      </c>
      <c r="M672" s="30"/>
      <c r="N672" s="30"/>
    </row>
    <row r="673" spans="1:14" x14ac:dyDescent="0.2">
      <c r="A673" s="31" t="s">
        <v>127</v>
      </c>
      <c r="B673" s="31" t="str">
        <f>Point_src_summary!B624</f>
        <v>Non-tribal</v>
      </c>
      <c r="C673" s="31">
        <f>Point_src_summary!C624</f>
        <v>8</v>
      </c>
      <c r="D673" s="31" t="str">
        <f>Point_src_summary!D624</f>
        <v>8103</v>
      </c>
      <c r="E673" s="32" t="str">
        <f>Point_src_summary!N624</f>
        <v>40400315</v>
      </c>
      <c r="F673" s="31" t="str">
        <f>Point_src_summary!U624</f>
        <v>Condensate Tanks</v>
      </c>
      <c r="G673" s="160">
        <f>Point_src_summary!V624</f>
        <v>0</v>
      </c>
      <c r="H673" s="161">
        <f>Point_src_summary!W624</f>
        <v>8.8742000000000001E-2</v>
      </c>
      <c r="I673" s="161">
        <f>Point_src_summary!X624</f>
        <v>0</v>
      </c>
      <c r="J673" s="161">
        <f>Point_src_summary!Y624</f>
        <v>0</v>
      </c>
      <c r="K673" s="162">
        <f>Point_src_summary!Z624</f>
        <v>0</v>
      </c>
      <c r="M673" s="30"/>
      <c r="N673" s="30"/>
    </row>
    <row r="674" spans="1:14" x14ac:dyDescent="0.2">
      <c r="A674" s="31" t="s">
        <v>127</v>
      </c>
      <c r="B674" s="31" t="str">
        <f>Point_src_summary!B625</f>
        <v>Non-tribal</v>
      </c>
      <c r="C674" s="31">
        <f>Point_src_summary!C625</f>
        <v>8</v>
      </c>
      <c r="D674" s="31" t="str">
        <f>Point_src_summary!D625</f>
        <v>8103</v>
      </c>
      <c r="E674" s="32" t="str">
        <f>Point_src_summary!N625</f>
        <v>40400315</v>
      </c>
      <c r="F674" s="31" t="str">
        <f>Point_src_summary!U625</f>
        <v>Condensate Tanks</v>
      </c>
      <c r="G674" s="160">
        <f>Point_src_summary!V625</f>
        <v>0</v>
      </c>
      <c r="H674" s="161">
        <f>Point_src_summary!W625</f>
        <v>2.2085349999999999</v>
      </c>
      <c r="I674" s="161">
        <f>Point_src_summary!X625</f>
        <v>0</v>
      </c>
      <c r="J674" s="161">
        <f>Point_src_summary!Y625</f>
        <v>0</v>
      </c>
      <c r="K674" s="162">
        <f>Point_src_summary!Z625</f>
        <v>0</v>
      </c>
      <c r="M674" s="30"/>
      <c r="N674" s="30"/>
    </row>
    <row r="675" spans="1:14" x14ac:dyDescent="0.2">
      <c r="A675" s="31" t="s">
        <v>127</v>
      </c>
      <c r="B675" s="31" t="str">
        <f>Point_src_summary!B626</f>
        <v>Non-tribal</v>
      </c>
      <c r="C675" s="31">
        <f>Point_src_summary!C626</f>
        <v>8</v>
      </c>
      <c r="D675" s="31" t="str">
        <f>Point_src_summary!D626</f>
        <v>8103</v>
      </c>
      <c r="E675" s="32" t="str">
        <f>Point_src_summary!N626</f>
        <v>40600132</v>
      </c>
      <c r="F675" s="31" t="str">
        <f>Point_src_summary!U626</f>
        <v>Point Source Loading Losses</v>
      </c>
      <c r="G675" s="160">
        <f>Point_src_summary!V626</f>
        <v>0</v>
      </c>
      <c r="H675" s="161">
        <f>Point_src_summary!W626</f>
        <v>13.576248</v>
      </c>
      <c r="I675" s="161">
        <f>Point_src_summary!X626</f>
        <v>0</v>
      </c>
      <c r="J675" s="161">
        <f>Point_src_summary!Y626</f>
        <v>0</v>
      </c>
      <c r="K675" s="162">
        <f>Point_src_summary!Z626</f>
        <v>0</v>
      </c>
      <c r="M675" s="30"/>
      <c r="N675" s="30"/>
    </row>
    <row r="676" spans="1:14" x14ac:dyDescent="0.2">
      <c r="A676" s="31" t="s">
        <v>127</v>
      </c>
      <c r="B676" s="31" t="str">
        <f>Point_src_summary!B627</f>
        <v>Non-tribal</v>
      </c>
      <c r="C676" s="31">
        <f>Point_src_summary!C627</f>
        <v>8</v>
      </c>
      <c r="D676" s="31" t="str">
        <f>Point_src_summary!D627</f>
        <v>8103</v>
      </c>
      <c r="E676" s="32" t="str">
        <f>Point_src_summary!N627</f>
        <v>40400315</v>
      </c>
      <c r="F676" s="31" t="str">
        <f>Point_src_summary!U627</f>
        <v>Condensate Tanks</v>
      </c>
      <c r="G676" s="160">
        <f>Point_src_summary!V627</f>
        <v>0</v>
      </c>
      <c r="H676" s="161">
        <f>Point_src_summary!W627</f>
        <v>0.43047099999999999</v>
      </c>
      <c r="I676" s="161">
        <f>Point_src_summary!X627</f>
        <v>0</v>
      </c>
      <c r="J676" s="161">
        <f>Point_src_summary!Y627</f>
        <v>0</v>
      </c>
      <c r="K676" s="162">
        <f>Point_src_summary!Z627</f>
        <v>0</v>
      </c>
      <c r="M676" s="30"/>
      <c r="N676" s="30"/>
    </row>
    <row r="677" spans="1:14" x14ac:dyDescent="0.2">
      <c r="A677" s="31" t="s">
        <v>127</v>
      </c>
      <c r="B677" s="31" t="str">
        <f>Point_src_summary!B628</f>
        <v>Non-tribal</v>
      </c>
      <c r="C677" s="31">
        <f>Point_src_summary!C628</f>
        <v>8</v>
      </c>
      <c r="D677" s="31" t="str">
        <f>Point_src_summary!D628</f>
        <v>8103</v>
      </c>
      <c r="E677" s="32" t="str">
        <f>Point_src_summary!N628</f>
        <v>20200253</v>
      </c>
      <c r="F677" s="31" t="str">
        <f>Point_src_summary!U628</f>
        <v>Point Source Compressor Engines</v>
      </c>
      <c r="G677" s="160">
        <f>Point_src_summary!V628</f>
        <v>1.8343</v>
      </c>
      <c r="H677" s="161">
        <f>Point_src_summary!W628</f>
        <v>2.4568E-2</v>
      </c>
      <c r="I677" s="161">
        <f>Point_src_summary!X628</f>
        <v>3.0876000000000001</v>
      </c>
      <c r="J677" s="161">
        <f>Point_src_summary!Y628</f>
        <v>0</v>
      </c>
      <c r="K677" s="162">
        <f>Point_src_summary!Z628</f>
        <v>0</v>
      </c>
      <c r="M677" s="30"/>
      <c r="N677" s="30"/>
    </row>
    <row r="678" spans="1:14" x14ac:dyDescent="0.2">
      <c r="A678" s="31" t="s">
        <v>127</v>
      </c>
      <c r="B678" s="31" t="str">
        <f>Point_src_summary!B629</f>
        <v>Non-tribal</v>
      </c>
      <c r="C678" s="31">
        <f>Point_src_summary!C629</f>
        <v>8</v>
      </c>
      <c r="D678" s="31" t="str">
        <f>Point_src_summary!D629</f>
        <v>8103</v>
      </c>
      <c r="E678" s="32" t="str">
        <f>Point_src_summary!N629</f>
        <v>20200253</v>
      </c>
      <c r="F678" s="31" t="str">
        <f>Point_src_summary!U629</f>
        <v>Point Source Compressor Engines</v>
      </c>
      <c r="G678" s="160">
        <f>Point_src_summary!V629</f>
        <v>2.1801249999999999</v>
      </c>
      <c r="H678" s="161">
        <f>Point_src_summary!W629</f>
        <v>9.4921000000000005E-2</v>
      </c>
      <c r="I678" s="161">
        <f>Point_src_summary!X629</f>
        <v>3.6590500000000001</v>
      </c>
      <c r="J678" s="161">
        <f>Point_src_summary!Y629</f>
        <v>0</v>
      </c>
      <c r="K678" s="162">
        <f>Point_src_summary!Z629</f>
        <v>0</v>
      </c>
      <c r="M678" s="30"/>
      <c r="N678" s="30"/>
    </row>
    <row r="679" spans="1:14" x14ac:dyDescent="0.2">
      <c r="A679" s="31" t="s">
        <v>127</v>
      </c>
      <c r="B679" s="31" t="str">
        <f>Point_src_summary!B630</f>
        <v>Non-tribal</v>
      </c>
      <c r="C679" s="31">
        <f>Point_src_summary!C630</f>
        <v>8</v>
      </c>
      <c r="D679" s="31" t="str">
        <f>Point_src_summary!D630</f>
        <v>8103</v>
      </c>
      <c r="E679" s="32" t="str">
        <f>Point_src_summary!N630</f>
        <v>31000220</v>
      </c>
      <c r="F679" s="31" t="str">
        <f>Point_src_summary!U630</f>
        <v>Point Source Fugitives</v>
      </c>
      <c r="G679" s="160">
        <f>Point_src_summary!V630</f>
        <v>0</v>
      </c>
      <c r="H679" s="161">
        <f>Point_src_summary!W630</f>
        <v>2.37</v>
      </c>
      <c r="I679" s="161">
        <f>Point_src_summary!X630</f>
        <v>0</v>
      </c>
      <c r="J679" s="161">
        <f>Point_src_summary!Y630</f>
        <v>0</v>
      </c>
      <c r="K679" s="162">
        <f>Point_src_summary!Z630</f>
        <v>0</v>
      </c>
      <c r="M679" s="30"/>
      <c r="N679" s="30"/>
    </row>
    <row r="680" spans="1:14" x14ac:dyDescent="0.2">
      <c r="A680" s="31" t="s">
        <v>127</v>
      </c>
      <c r="B680" s="31" t="str">
        <f>Point_src_summary!B631</f>
        <v>Non-tribal</v>
      </c>
      <c r="C680" s="31">
        <f>Point_src_summary!C631</f>
        <v>8</v>
      </c>
      <c r="D680" s="31" t="str">
        <f>Point_src_summary!D631</f>
        <v>8103</v>
      </c>
      <c r="E680" s="32" t="str">
        <f>Point_src_summary!N631</f>
        <v>20200253</v>
      </c>
      <c r="F680" s="31" t="str">
        <f>Point_src_summary!U631</f>
        <v>Point Source Compressor Engines</v>
      </c>
      <c r="G680" s="160">
        <f>Point_src_summary!V631</f>
        <v>2.1801249999999999</v>
      </c>
      <c r="H680" s="161">
        <f>Point_src_summary!W631</f>
        <v>9.4921000000000005E-2</v>
      </c>
      <c r="I680" s="161">
        <f>Point_src_summary!X631</f>
        <v>3.6590500000000001</v>
      </c>
      <c r="J680" s="161">
        <f>Point_src_summary!Y631</f>
        <v>0</v>
      </c>
      <c r="K680" s="162">
        <f>Point_src_summary!Z631</f>
        <v>0</v>
      </c>
      <c r="M680" s="30"/>
      <c r="N680" s="30"/>
    </row>
    <row r="681" spans="1:14" x14ac:dyDescent="0.2">
      <c r="A681" s="31" t="s">
        <v>127</v>
      </c>
      <c r="B681" s="31" t="str">
        <f>Point_src_summary!B632</f>
        <v>Non-tribal</v>
      </c>
      <c r="C681" s="31">
        <f>Point_src_summary!C632</f>
        <v>8</v>
      </c>
      <c r="D681" s="31" t="str">
        <f>Point_src_summary!D632</f>
        <v>8103</v>
      </c>
      <c r="E681" s="32" t="str">
        <f>Point_src_summary!N632</f>
        <v>40400315</v>
      </c>
      <c r="F681" s="31" t="str">
        <f>Point_src_summary!U632</f>
        <v>Condensate Tanks</v>
      </c>
      <c r="G681" s="160">
        <f>Point_src_summary!V632</f>
        <v>0</v>
      </c>
      <c r="H681" s="161">
        <f>Point_src_summary!W632</f>
        <v>3.8568169999999999</v>
      </c>
      <c r="I681" s="161">
        <f>Point_src_summary!X632</f>
        <v>0</v>
      </c>
      <c r="J681" s="161">
        <f>Point_src_summary!Y632</f>
        <v>0</v>
      </c>
      <c r="K681" s="162">
        <f>Point_src_summary!Z632</f>
        <v>0</v>
      </c>
      <c r="M681" s="30"/>
      <c r="N681" s="30"/>
    </row>
    <row r="682" spans="1:14" x14ac:dyDescent="0.2">
      <c r="A682" s="31" t="s">
        <v>127</v>
      </c>
      <c r="B682" s="31" t="str">
        <f>Point_src_summary!B633</f>
        <v>Non-tribal</v>
      </c>
      <c r="C682" s="31">
        <f>Point_src_summary!C633</f>
        <v>8</v>
      </c>
      <c r="D682" s="31" t="str">
        <f>Point_src_summary!D633</f>
        <v>8103</v>
      </c>
      <c r="E682" s="32" t="str">
        <f>Point_src_summary!N633</f>
        <v>40400315</v>
      </c>
      <c r="F682" s="31" t="str">
        <f>Point_src_summary!U633</f>
        <v>Condensate Tanks</v>
      </c>
      <c r="G682" s="160">
        <f>Point_src_summary!V633</f>
        <v>0</v>
      </c>
      <c r="H682" s="161">
        <f>Point_src_summary!W633</f>
        <v>1.598725</v>
      </c>
      <c r="I682" s="161">
        <f>Point_src_summary!X633</f>
        <v>0</v>
      </c>
      <c r="J682" s="161">
        <f>Point_src_summary!Y633</f>
        <v>0</v>
      </c>
      <c r="K682" s="162">
        <f>Point_src_summary!Z633</f>
        <v>0</v>
      </c>
      <c r="M682" s="30"/>
      <c r="N682" s="30"/>
    </row>
    <row r="683" spans="1:14" x14ac:dyDescent="0.2">
      <c r="A683" s="31" t="s">
        <v>127</v>
      </c>
      <c r="B683" s="31" t="str">
        <f>Point_src_summary!B634</f>
        <v>Non-tribal</v>
      </c>
      <c r="C683" s="31">
        <f>Point_src_summary!C634</f>
        <v>8</v>
      </c>
      <c r="D683" s="31" t="str">
        <f>Point_src_summary!D634</f>
        <v>8103</v>
      </c>
      <c r="E683" s="32" t="str">
        <f>Point_src_summary!N634</f>
        <v>40400315</v>
      </c>
      <c r="F683" s="31" t="str">
        <f>Point_src_summary!U634</f>
        <v>Condensate Tanks</v>
      </c>
      <c r="G683" s="160">
        <f>Point_src_summary!V634</f>
        <v>0</v>
      </c>
      <c r="H683" s="161">
        <f>Point_src_summary!W634</f>
        <v>0.956318</v>
      </c>
      <c r="I683" s="161">
        <f>Point_src_summary!X634</f>
        <v>0</v>
      </c>
      <c r="J683" s="161">
        <f>Point_src_summary!Y634</f>
        <v>0</v>
      </c>
      <c r="K683" s="162">
        <f>Point_src_summary!Z634</f>
        <v>0</v>
      </c>
      <c r="M683" s="30"/>
      <c r="N683" s="30"/>
    </row>
    <row r="684" spans="1:14" x14ac:dyDescent="0.2">
      <c r="A684" s="31" t="s">
        <v>127</v>
      </c>
      <c r="B684" s="31" t="str">
        <f>Point_src_summary!B635</f>
        <v>Non-tribal</v>
      </c>
      <c r="C684" s="31">
        <f>Point_src_summary!C635</f>
        <v>8</v>
      </c>
      <c r="D684" s="31" t="str">
        <f>Point_src_summary!D635</f>
        <v>8103</v>
      </c>
      <c r="E684" s="32" t="str">
        <f>Point_src_summary!N635</f>
        <v>40600132</v>
      </c>
      <c r="F684" s="31" t="str">
        <f>Point_src_summary!U635</f>
        <v>Point Source Loading Losses</v>
      </c>
      <c r="G684" s="160">
        <f>Point_src_summary!V635</f>
        <v>0</v>
      </c>
      <c r="H684" s="161">
        <f>Point_src_summary!W635</f>
        <v>12.602767</v>
      </c>
      <c r="I684" s="161">
        <f>Point_src_summary!X635</f>
        <v>0</v>
      </c>
      <c r="J684" s="161">
        <f>Point_src_summary!Y635</f>
        <v>0</v>
      </c>
      <c r="K684" s="162">
        <f>Point_src_summary!Z635</f>
        <v>0</v>
      </c>
      <c r="M684" s="30"/>
      <c r="N684" s="30"/>
    </row>
    <row r="685" spans="1:14" x14ac:dyDescent="0.2">
      <c r="A685" s="31" t="s">
        <v>127</v>
      </c>
      <c r="B685" s="31" t="str">
        <f>Point_src_summary!B636</f>
        <v>Non-tribal</v>
      </c>
      <c r="C685" s="31">
        <f>Point_src_summary!C636</f>
        <v>8</v>
      </c>
      <c r="D685" s="31" t="str">
        <f>Point_src_summary!D636</f>
        <v>8103</v>
      </c>
      <c r="E685" s="32" t="str">
        <f>Point_src_summary!N636</f>
        <v>40400315</v>
      </c>
      <c r="F685" s="31" t="str">
        <f>Point_src_summary!U636</f>
        <v>Condensate Tanks</v>
      </c>
      <c r="G685" s="160">
        <f>Point_src_summary!V636</f>
        <v>0</v>
      </c>
      <c r="H685" s="161">
        <f>Point_src_summary!W636</f>
        <v>4.0004520000000001</v>
      </c>
      <c r="I685" s="161">
        <f>Point_src_summary!X636</f>
        <v>0</v>
      </c>
      <c r="J685" s="161">
        <f>Point_src_summary!Y636</f>
        <v>0</v>
      </c>
      <c r="K685" s="162">
        <f>Point_src_summary!Z636</f>
        <v>0</v>
      </c>
      <c r="M685" s="30"/>
      <c r="N685" s="30"/>
    </row>
    <row r="686" spans="1:14" x14ac:dyDescent="0.2">
      <c r="A686" s="31" t="s">
        <v>127</v>
      </c>
      <c r="B686" s="31" t="str">
        <f>Point_src_summary!B637</f>
        <v>Non-tribal</v>
      </c>
      <c r="C686" s="31">
        <f>Point_src_summary!C637</f>
        <v>8</v>
      </c>
      <c r="D686" s="31" t="str">
        <f>Point_src_summary!D637</f>
        <v>8103</v>
      </c>
      <c r="E686" s="32" t="str">
        <f>Point_src_summary!N637</f>
        <v>40400315</v>
      </c>
      <c r="F686" s="31" t="str">
        <f>Point_src_summary!U637</f>
        <v>Condensate Tanks</v>
      </c>
      <c r="G686" s="160">
        <f>Point_src_summary!V637</f>
        <v>0</v>
      </c>
      <c r="H686" s="161">
        <f>Point_src_summary!W637</f>
        <v>4.5234249999999996</v>
      </c>
      <c r="I686" s="161">
        <f>Point_src_summary!X637</f>
        <v>0</v>
      </c>
      <c r="J686" s="161">
        <f>Point_src_summary!Y637</f>
        <v>0</v>
      </c>
      <c r="K686" s="162">
        <f>Point_src_summary!Z637</f>
        <v>0</v>
      </c>
      <c r="M686" s="30"/>
      <c r="N686" s="30"/>
    </row>
    <row r="687" spans="1:14" x14ac:dyDescent="0.2">
      <c r="A687" s="31" t="s">
        <v>127</v>
      </c>
      <c r="B687" s="31" t="str">
        <f>Point_src_summary!B638</f>
        <v>Non-tribal</v>
      </c>
      <c r="C687" s="31">
        <f>Point_src_summary!C638</f>
        <v>8</v>
      </c>
      <c r="D687" s="31" t="str">
        <f>Point_src_summary!D638</f>
        <v>8103</v>
      </c>
      <c r="E687" s="32" t="str">
        <f>Point_src_summary!N638</f>
        <v>40400315</v>
      </c>
      <c r="F687" s="31" t="str">
        <f>Point_src_summary!U638</f>
        <v>Condensate Tanks</v>
      </c>
      <c r="G687" s="160">
        <f>Point_src_summary!V638</f>
        <v>0</v>
      </c>
      <c r="H687" s="161">
        <f>Point_src_summary!W638</f>
        <v>3.949999</v>
      </c>
      <c r="I687" s="161">
        <f>Point_src_summary!X638</f>
        <v>0</v>
      </c>
      <c r="J687" s="161">
        <f>Point_src_summary!Y638</f>
        <v>0</v>
      </c>
      <c r="K687" s="162">
        <f>Point_src_summary!Z638</f>
        <v>0</v>
      </c>
      <c r="M687" s="30"/>
      <c r="N687" s="30"/>
    </row>
    <row r="688" spans="1:14" x14ac:dyDescent="0.2">
      <c r="A688" s="31" t="s">
        <v>127</v>
      </c>
      <c r="B688" s="31" t="str">
        <f>Point_src_summary!B639</f>
        <v>Non-tribal</v>
      </c>
      <c r="C688" s="31">
        <f>Point_src_summary!C639</f>
        <v>8</v>
      </c>
      <c r="D688" s="31" t="str">
        <f>Point_src_summary!D639</f>
        <v>8103</v>
      </c>
      <c r="E688" s="32" t="str">
        <f>Point_src_summary!N639</f>
        <v>40600132</v>
      </c>
      <c r="F688" s="31" t="str">
        <f>Point_src_summary!U639</f>
        <v>Point Source Loading Losses</v>
      </c>
      <c r="G688" s="160">
        <f>Point_src_summary!V639</f>
        <v>0</v>
      </c>
      <c r="H688" s="161">
        <f>Point_src_summary!W639</f>
        <v>13.576248</v>
      </c>
      <c r="I688" s="161">
        <f>Point_src_summary!X639</f>
        <v>0</v>
      </c>
      <c r="J688" s="161">
        <f>Point_src_summary!Y639</f>
        <v>0</v>
      </c>
      <c r="K688" s="162">
        <f>Point_src_summary!Z639</f>
        <v>0</v>
      </c>
      <c r="M688" s="30"/>
      <c r="N688" s="30"/>
    </row>
    <row r="689" spans="1:14" x14ac:dyDescent="0.2">
      <c r="A689" s="31" t="s">
        <v>127</v>
      </c>
      <c r="B689" s="31" t="str">
        <f>Point_src_summary!B640</f>
        <v>Non-tribal</v>
      </c>
      <c r="C689" s="31">
        <f>Point_src_summary!C640</f>
        <v>8</v>
      </c>
      <c r="D689" s="31" t="str">
        <f>Point_src_summary!D640</f>
        <v>8103</v>
      </c>
      <c r="E689" s="32" t="str">
        <f>Point_src_summary!N640</f>
        <v>40400315</v>
      </c>
      <c r="F689" s="31" t="str">
        <f>Point_src_summary!U640</f>
        <v>Condensate Tanks</v>
      </c>
      <c r="G689" s="160">
        <f>Point_src_summary!V640</f>
        <v>0</v>
      </c>
      <c r="H689" s="161">
        <f>Point_src_summary!W640</f>
        <v>0.44054599999999999</v>
      </c>
      <c r="I689" s="161">
        <f>Point_src_summary!X640</f>
        <v>0</v>
      </c>
      <c r="J689" s="161">
        <f>Point_src_summary!Y640</f>
        <v>0</v>
      </c>
      <c r="K689" s="162">
        <f>Point_src_summary!Z640</f>
        <v>0</v>
      </c>
      <c r="M689" s="30"/>
      <c r="N689" s="30"/>
    </row>
    <row r="690" spans="1:14" x14ac:dyDescent="0.2">
      <c r="A690" s="31" t="s">
        <v>127</v>
      </c>
      <c r="B690" s="31" t="str">
        <f>Point_src_summary!B641</f>
        <v>Non-tribal</v>
      </c>
      <c r="C690" s="31">
        <f>Point_src_summary!C641</f>
        <v>8</v>
      </c>
      <c r="D690" s="31" t="str">
        <f>Point_src_summary!D641</f>
        <v>8103</v>
      </c>
      <c r="E690" s="32" t="str">
        <f>Point_src_summary!N641</f>
        <v>20200252</v>
      </c>
      <c r="F690" s="31" t="str">
        <f>Point_src_summary!U641</f>
        <v>Point Source Compressor Engines</v>
      </c>
      <c r="G690" s="160">
        <f>Point_src_summary!V641</f>
        <v>1.7832920000000001</v>
      </c>
      <c r="H690" s="161">
        <f>Point_src_summary!W641</f>
        <v>0.52688100000000004</v>
      </c>
      <c r="I690" s="161">
        <f>Point_src_summary!X641</f>
        <v>1.337469</v>
      </c>
      <c r="J690" s="161">
        <f>Point_src_summary!Y641</f>
        <v>0</v>
      </c>
      <c r="K690" s="162">
        <f>Point_src_summary!Z641</f>
        <v>0</v>
      </c>
      <c r="M690" s="30"/>
      <c r="N690" s="30"/>
    </row>
    <row r="691" spans="1:14" x14ac:dyDescent="0.2">
      <c r="A691" s="31" t="s">
        <v>127</v>
      </c>
      <c r="B691" s="31" t="str">
        <f>Point_src_summary!B642</f>
        <v>Non-tribal</v>
      </c>
      <c r="C691" s="31">
        <f>Point_src_summary!C642</f>
        <v>8</v>
      </c>
      <c r="D691" s="31" t="str">
        <f>Point_src_summary!D642</f>
        <v>8103</v>
      </c>
      <c r="E691" s="32" t="str">
        <f>Point_src_summary!N642</f>
        <v>20200252</v>
      </c>
      <c r="F691" s="31" t="str">
        <f>Point_src_summary!U642</f>
        <v>Point Source Compressor Engines</v>
      </c>
      <c r="G691" s="160">
        <f>Point_src_summary!V642</f>
        <v>5.4983649999999997</v>
      </c>
      <c r="H691" s="161">
        <f>Point_src_summary!W642</f>
        <v>0.20813999999999999</v>
      </c>
      <c r="I691" s="161">
        <f>Point_src_summary!X642</f>
        <v>0.66951700000000003</v>
      </c>
      <c r="J691" s="161">
        <f>Point_src_summary!Y642</f>
        <v>0</v>
      </c>
      <c r="K691" s="162">
        <f>Point_src_summary!Z642</f>
        <v>0</v>
      </c>
      <c r="M691" s="30"/>
      <c r="N691" s="30"/>
    </row>
    <row r="692" spans="1:14" x14ac:dyDescent="0.2">
      <c r="A692" s="31" t="s">
        <v>127</v>
      </c>
      <c r="B692" s="31" t="str">
        <f>Point_src_summary!B643</f>
        <v>Non-tribal</v>
      </c>
      <c r="C692" s="31">
        <f>Point_src_summary!C643</f>
        <v>8</v>
      </c>
      <c r="D692" s="31" t="str">
        <f>Point_src_summary!D643</f>
        <v>8103</v>
      </c>
      <c r="E692" s="32" t="str">
        <f>Point_src_summary!N643</f>
        <v>20200252</v>
      </c>
      <c r="F692" s="31" t="str">
        <f>Point_src_summary!U643</f>
        <v>Point Source Compressor Engines</v>
      </c>
      <c r="G692" s="160">
        <f>Point_src_summary!V643</f>
        <v>1.7832920000000001</v>
      </c>
      <c r="H692" s="161">
        <f>Point_src_summary!W643</f>
        <v>0.52688100000000004</v>
      </c>
      <c r="I692" s="161">
        <f>Point_src_summary!X643</f>
        <v>1.337469</v>
      </c>
      <c r="J692" s="161">
        <f>Point_src_summary!Y643</f>
        <v>0</v>
      </c>
      <c r="K692" s="162">
        <f>Point_src_summary!Z643</f>
        <v>0</v>
      </c>
      <c r="M692" s="30"/>
      <c r="N692" s="30"/>
    </row>
    <row r="693" spans="1:14" x14ac:dyDescent="0.2">
      <c r="A693" s="31" t="s">
        <v>127</v>
      </c>
      <c r="B693" s="31" t="str">
        <f>Point_src_summary!B644</f>
        <v>Non-tribal</v>
      </c>
      <c r="C693" s="31">
        <f>Point_src_summary!C644</f>
        <v>8</v>
      </c>
      <c r="D693" s="31" t="str">
        <f>Point_src_summary!D644</f>
        <v>8103</v>
      </c>
      <c r="E693" s="32" t="str">
        <f>Point_src_summary!N644</f>
        <v>31000201</v>
      </c>
      <c r="F693" s="31" t="str">
        <f>Point_src_summary!U644</f>
        <v>Amine Units</v>
      </c>
      <c r="G693" s="160">
        <f>Point_src_summary!V644</f>
        <v>0</v>
      </c>
      <c r="H693" s="161">
        <f>Point_src_summary!W644</f>
        <v>12.370963</v>
      </c>
      <c r="I693" s="161">
        <f>Point_src_summary!X644</f>
        <v>0</v>
      </c>
      <c r="J693" s="161">
        <f>Point_src_summary!Y644</f>
        <v>0</v>
      </c>
      <c r="K693" s="162">
        <f>Point_src_summary!Z644</f>
        <v>0</v>
      </c>
      <c r="M693" s="30"/>
      <c r="N693" s="30"/>
    </row>
    <row r="694" spans="1:14" x14ac:dyDescent="0.2">
      <c r="A694" s="31" t="s">
        <v>127</v>
      </c>
      <c r="B694" s="31" t="str">
        <f>Point_src_summary!B645</f>
        <v>Non-tribal</v>
      </c>
      <c r="C694" s="31">
        <f>Point_src_summary!C645</f>
        <v>8</v>
      </c>
      <c r="D694" s="31" t="str">
        <f>Point_src_summary!D645</f>
        <v>8103</v>
      </c>
      <c r="E694" s="32" t="str">
        <f>Point_src_summary!N645</f>
        <v>31000227</v>
      </c>
      <c r="F694" s="31" t="str">
        <f>Point_src_summary!U645</f>
        <v>Dehydrators</v>
      </c>
      <c r="G694" s="160">
        <f>Point_src_summary!V645</f>
        <v>0</v>
      </c>
      <c r="H694" s="161">
        <f>Point_src_summary!W645</f>
        <v>2.9306030000000001</v>
      </c>
      <c r="I694" s="161">
        <f>Point_src_summary!X645</f>
        <v>0</v>
      </c>
      <c r="J694" s="161">
        <f>Point_src_summary!Y645</f>
        <v>0</v>
      </c>
      <c r="K694" s="162">
        <f>Point_src_summary!Z645</f>
        <v>0</v>
      </c>
      <c r="M694" s="30"/>
      <c r="N694" s="30"/>
    </row>
    <row r="695" spans="1:14" x14ac:dyDescent="0.2">
      <c r="A695" s="31" t="s">
        <v>127</v>
      </c>
      <c r="B695" s="31" t="str">
        <f>Point_src_summary!B646</f>
        <v>Non-tribal</v>
      </c>
      <c r="C695" s="31">
        <f>Point_src_summary!C646</f>
        <v>8</v>
      </c>
      <c r="D695" s="31" t="str">
        <f>Point_src_summary!D646</f>
        <v>8103</v>
      </c>
      <c r="E695" s="32" t="str">
        <f>Point_src_summary!N646</f>
        <v>31088801</v>
      </c>
      <c r="F695" s="31" t="str">
        <f>Point_src_summary!U646</f>
        <v>Point Source Fugitives</v>
      </c>
      <c r="G695" s="160">
        <f>Point_src_summary!V646</f>
        <v>0</v>
      </c>
      <c r="H695" s="161">
        <f>Point_src_summary!W646</f>
        <v>19.12</v>
      </c>
      <c r="I695" s="161">
        <f>Point_src_summary!X646</f>
        <v>0</v>
      </c>
      <c r="J695" s="161">
        <f>Point_src_summary!Y646</f>
        <v>0</v>
      </c>
      <c r="K695" s="162">
        <f>Point_src_summary!Z646</f>
        <v>0</v>
      </c>
      <c r="M695" s="30"/>
      <c r="N695" s="30"/>
    </row>
    <row r="696" spans="1:14" x14ac:dyDescent="0.2">
      <c r="A696" s="31" t="s">
        <v>127</v>
      </c>
      <c r="B696" s="31" t="str">
        <f>Point_src_summary!B647</f>
        <v>Non-tribal</v>
      </c>
      <c r="C696" s="31">
        <f>Point_src_summary!C647</f>
        <v>8</v>
      </c>
      <c r="D696" s="31" t="str">
        <f>Point_src_summary!D647</f>
        <v>8103</v>
      </c>
      <c r="E696" s="32" t="str">
        <f>Point_src_summary!N647</f>
        <v>20200401</v>
      </c>
      <c r="F696" s="31" t="str">
        <f>Point_src_summary!U647</f>
        <v>Point Source Compressor Engines</v>
      </c>
      <c r="G696" s="160">
        <f>Point_src_summary!V647</f>
        <v>1.93</v>
      </c>
      <c r="H696" s="161">
        <f>Point_src_summary!W647</f>
        <v>1.35</v>
      </c>
      <c r="I696" s="161">
        <f>Point_src_summary!X647</f>
        <v>3.86</v>
      </c>
      <c r="J696" s="161">
        <f>Point_src_summary!Y647</f>
        <v>0</v>
      </c>
      <c r="K696" s="162">
        <f>Point_src_summary!Z647</f>
        <v>0</v>
      </c>
      <c r="M696" s="30"/>
      <c r="N696" s="30"/>
    </row>
    <row r="697" spans="1:14" x14ac:dyDescent="0.2">
      <c r="A697" s="31" t="s">
        <v>127</v>
      </c>
      <c r="B697" s="31" t="str">
        <f>Point_src_summary!B648</f>
        <v>Non-tribal</v>
      </c>
      <c r="C697" s="31">
        <f>Point_src_summary!C648</f>
        <v>8</v>
      </c>
      <c r="D697" s="31" t="str">
        <f>Point_src_summary!D648</f>
        <v>8103</v>
      </c>
      <c r="E697" s="32" t="str">
        <f>Point_src_summary!N648</f>
        <v>20200253</v>
      </c>
      <c r="F697" s="31" t="str">
        <f>Point_src_summary!U648</f>
        <v>Point Source Compressor Engines</v>
      </c>
      <c r="G697" s="160">
        <f>Point_src_summary!V648</f>
        <v>7.4</v>
      </c>
      <c r="H697" s="161">
        <f>Point_src_summary!W648</f>
        <v>5</v>
      </c>
      <c r="I697" s="161">
        <f>Point_src_summary!X648</f>
        <v>14.6</v>
      </c>
      <c r="J697" s="161">
        <f>Point_src_summary!Y648</f>
        <v>0</v>
      </c>
      <c r="K697" s="162">
        <f>Point_src_summary!Z648</f>
        <v>0</v>
      </c>
      <c r="M697" s="30"/>
      <c r="N697" s="30"/>
    </row>
    <row r="698" spans="1:14" x14ac:dyDescent="0.2">
      <c r="A698" s="31" t="s">
        <v>127</v>
      </c>
      <c r="B698" s="31" t="str">
        <f>Point_src_summary!B649</f>
        <v>Non-tribal</v>
      </c>
      <c r="C698" s="31">
        <f>Point_src_summary!C649</f>
        <v>8</v>
      </c>
      <c r="D698" s="31" t="str">
        <f>Point_src_summary!D649</f>
        <v>8103</v>
      </c>
      <c r="E698" s="32" t="str">
        <f>Point_src_summary!N649</f>
        <v>31088801</v>
      </c>
      <c r="F698" s="31" t="str">
        <f>Point_src_summary!U649</f>
        <v>Point Source Fugitives</v>
      </c>
      <c r="G698" s="160">
        <f>Point_src_summary!V649</f>
        <v>0</v>
      </c>
      <c r="H698" s="161">
        <f>Point_src_summary!W649</f>
        <v>4.7720000000000002</v>
      </c>
      <c r="I698" s="161">
        <f>Point_src_summary!X649</f>
        <v>0</v>
      </c>
      <c r="J698" s="161">
        <f>Point_src_summary!Y649</f>
        <v>0</v>
      </c>
      <c r="K698" s="162">
        <f>Point_src_summary!Z649</f>
        <v>0</v>
      </c>
      <c r="M698" s="30"/>
      <c r="N698" s="30"/>
    </row>
    <row r="699" spans="1:14" x14ac:dyDescent="0.2">
      <c r="A699" s="31" t="s">
        <v>127</v>
      </c>
      <c r="B699" s="31" t="str">
        <f>Point_src_summary!B650</f>
        <v>Non-tribal</v>
      </c>
      <c r="C699" s="31">
        <f>Point_src_summary!C650</f>
        <v>8</v>
      </c>
      <c r="D699" s="31" t="str">
        <f>Point_src_summary!D650</f>
        <v>8103</v>
      </c>
      <c r="E699" s="32" t="str">
        <f>Point_src_summary!N650</f>
        <v>40400315</v>
      </c>
      <c r="F699" s="31" t="str">
        <f>Point_src_summary!U650</f>
        <v>Condensate Tanks</v>
      </c>
      <c r="G699" s="160">
        <f>Point_src_summary!V650</f>
        <v>0</v>
      </c>
      <c r="H699" s="161">
        <f>Point_src_summary!W650</f>
        <v>4.8726409999999998</v>
      </c>
      <c r="I699" s="161">
        <f>Point_src_summary!X650</f>
        <v>0</v>
      </c>
      <c r="J699" s="161">
        <f>Point_src_summary!Y650</f>
        <v>0</v>
      </c>
      <c r="K699" s="162">
        <f>Point_src_summary!Z650</f>
        <v>0</v>
      </c>
      <c r="M699" s="30"/>
      <c r="N699" s="30"/>
    </row>
    <row r="700" spans="1:14" x14ac:dyDescent="0.2">
      <c r="A700" s="31" t="s">
        <v>127</v>
      </c>
      <c r="B700" s="31" t="str">
        <f>Point_src_summary!B651</f>
        <v>Non-tribal</v>
      </c>
      <c r="C700" s="31">
        <f>Point_src_summary!C651</f>
        <v>8</v>
      </c>
      <c r="D700" s="31" t="str">
        <f>Point_src_summary!D651</f>
        <v>8103</v>
      </c>
      <c r="E700" s="32" t="str">
        <f>Point_src_summary!N651</f>
        <v>20200254</v>
      </c>
      <c r="F700" s="31" t="str">
        <f>Point_src_summary!U651</f>
        <v>Point Source Compressor Engines</v>
      </c>
      <c r="G700" s="160">
        <f>Point_src_summary!V651</f>
        <v>6.1512029999999998</v>
      </c>
      <c r="H700" s="161">
        <f>Point_src_summary!W651</f>
        <v>4.305847</v>
      </c>
      <c r="I700" s="161">
        <f>Point_src_summary!X651</f>
        <v>12.302407000000001</v>
      </c>
      <c r="J700" s="161">
        <f>Point_src_summary!Y651</f>
        <v>0</v>
      </c>
      <c r="K700" s="162">
        <f>Point_src_summary!Z651</f>
        <v>0</v>
      </c>
      <c r="M700" s="30"/>
      <c r="N700" s="30"/>
    </row>
    <row r="701" spans="1:14" x14ac:dyDescent="0.2">
      <c r="A701" s="31" t="s">
        <v>127</v>
      </c>
      <c r="B701" s="31" t="str">
        <f>Point_src_summary!B652</f>
        <v>Non-tribal</v>
      </c>
      <c r="C701" s="31">
        <f>Point_src_summary!C652</f>
        <v>8</v>
      </c>
      <c r="D701" s="31" t="str">
        <f>Point_src_summary!D652</f>
        <v>8103</v>
      </c>
      <c r="E701" s="32" t="str">
        <f>Point_src_summary!N652</f>
        <v>20200253</v>
      </c>
      <c r="F701" s="31" t="str">
        <f>Point_src_summary!U652</f>
        <v>Point Source Compressor Engines</v>
      </c>
      <c r="G701" s="160">
        <f>Point_src_summary!V652</f>
        <v>2.5469400000000002</v>
      </c>
      <c r="H701" s="161">
        <f>Point_src_summary!W652</f>
        <v>3.3210999999999997E-2</v>
      </c>
      <c r="I701" s="161">
        <f>Point_src_summary!X652</f>
        <v>3.9382199999999998</v>
      </c>
      <c r="J701" s="161">
        <f>Point_src_summary!Y652</f>
        <v>0</v>
      </c>
      <c r="K701" s="162">
        <f>Point_src_summary!Z652</f>
        <v>0</v>
      </c>
      <c r="M701" s="30"/>
      <c r="N701" s="30"/>
    </row>
    <row r="702" spans="1:14" x14ac:dyDescent="0.2">
      <c r="A702" s="31" t="s">
        <v>127</v>
      </c>
      <c r="B702" s="31" t="str">
        <f>Point_src_summary!B653</f>
        <v>Non-tribal</v>
      </c>
      <c r="C702" s="31">
        <f>Point_src_summary!C653</f>
        <v>8</v>
      </c>
      <c r="D702" s="31" t="str">
        <f>Point_src_summary!D653</f>
        <v>8103</v>
      </c>
      <c r="E702" s="32" t="str">
        <f>Point_src_summary!N653</f>
        <v>40400315</v>
      </c>
      <c r="F702" s="31" t="str">
        <f>Point_src_summary!U653</f>
        <v>Condensate Tanks</v>
      </c>
      <c r="G702" s="160">
        <f>Point_src_summary!V653</f>
        <v>0</v>
      </c>
      <c r="H702" s="161">
        <f>Point_src_summary!W653</f>
        <v>2.931781</v>
      </c>
      <c r="I702" s="161">
        <f>Point_src_summary!X653</f>
        <v>0</v>
      </c>
      <c r="J702" s="161">
        <f>Point_src_summary!Y653</f>
        <v>0</v>
      </c>
      <c r="K702" s="162">
        <f>Point_src_summary!Z653</f>
        <v>0</v>
      </c>
      <c r="M702" s="30"/>
      <c r="N702" s="30"/>
    </row>
    <row r="703" spans="1:14" x14ac:dyDescent="0.2">
      <c r="A703" s="31" t="s">
        <v>127</v>
      </c>
      <c r="B703" s="31" t="str">
        <f>Point_src_summary!B654</f>
        <v>Non-tribal</v>
      </c>
      <c r="C703" s="31">
        <f>Point_src_summary!C654</f>
        <v>8</v>
      </c>
      <c r="D703" s="31" t="str">
        <f>Point_src_summary!D654</f>
        <v>8103</v>
      </c>
      <c r="E703" s="32" t="str">
        <f>Point_src_summary!N654</f>
        <v>20200253</v>
      </c>
      <c r="F703" s="31" t="str">
        <f>Point_src_summary!U654</f>
        <v>Point Source Compressor Engines</v>
      </c>
      <c r="G703" s="160">
        <f>Point_src_summary!V654</f>
        <v>1.232456</v>
      </c>
      <c r="H703" s="161">
        <f>Point_src_summary!W654</f>
        <v>0.36413299999999998</v>
      </c>
      <c r="I703" s="161">
        <f>Point_src_summary!X654</f>
        <v>0.92433799999999999</v>
      </c>
      <c r="J703" s="161">
        <f>Point_src_summary!Y654</f>
        <v>0</v>
      </c>
      <c r="K703" s="162">
        <f>Point_src_summary!Z654</f>
        <v>0</v>
      </c>
      <c r="M703" s="30"/>
      <c r="N703" s="30"/>
    </row>
    <row r="704" spans="1:14" x14ac:dyDescent="0.2">
      <c r="A704" s="31" t="s">
        <v>127</v>
      </c>
      <c r="B704" s="31" t="str">
        <f>Point_src_summary!B655</f>
        <v>Non-tribal</v>
      </c>
      <c r="C704" s="31">
        <f>Point_src_summary!C655</f>
        <v>8</v>
      </c>
      <c r="D704" s="31" t="str">
        <f>Point_src_summary!D655</f>
        <v>8103</v>
      </c>
      <c r="E704" s="32" t="str">
        <f>Point_src_summary!N655</f>
        <v>20200253</v>
      </c>
      <c r="F704" s="31" t="str">
        <f>Point_src_summary!U655</f>
        <v>Point Source Compressor Engines</v>
      </c>
      <c r="G704" s="160">
        <f>Point_src_summary!V655</f>
        <v>1.232456</v>
      </c>
      <c r="H704" s="161">
        <f>Point_src_summary!W655</f>
        <v>0.36413299999999998</v>
      </c>
      <c r="I704" s="161">
        <f>Point_src_summary!X655</f>
        <v>0.92433799999999999</v>
      </c>
      <c r="J704" s="161">
        <f>Point_src_summary!Y655</f>
        <v>0</v>
      </c>
      <c r="K704" s="162">
        <f>Point_src_summary!Z655</f>
        <v>0</v>
      </c>
      <c r="M704" s="30"/>
      <c r="N704" s="30"/>
    </row>
    <row r="705" spans="1:14" x14ac:dyDescent="0.2">
      <c r="A705" s="31" t="s">
        <v>127</v>
      </c>
      <c r="B705" s="31" t="str">
        <f>Point_src_summary!B656</f>
        <v>Non-tribal</v>
      </c>
      <c r="C705" s="31">
        <f>Point_src_summary!C656</f>
        <v>8</v>
      </c>
      <c r="D705" s="31" t="str">
        <f>Point_src_summary!D656</f>
        <v>8103</v>
      </c>
      <c r="E705" s="32" t="str">
        <f>Point_src_summary!N656</f>
        <v>20200253</v>
      </c>
      <c r="F705" s="31" t="str">
        <f>Point_src_summary!U656</f>
        <v>Point Source Compressor Engines</v>
      </c>
      <c r="G705" s="160">
        <f>Point_src_summary!V656</f>
        <v>1.232456</v>
      </c>
      <c r="H705" s="161">
        <f>Point_src_summary!W656</f>
        <v>0.36413299999999998</v>
      </c>
      <c r="I705" s="161">
        <f>Point_src_summary!X656</f>
        <v>0.92433799999999999</v>
      </c>
      <c r="J705" s="161">
        <f>Point_src_summary!Y656</f>
        <v>0</v>
      </c>
      <c r="K705" s="162">
        <f>Point_src_summary!Z656</f>
        <v>0</v>
      </c>
      <c r="M705" s="30"/>
      <c r="N705" s="30"/>
    </row>
    <row r="706" spans="1:14" x14ac:dyDescent="0.2">
      <c r="A706" s="31" t="s">
        <v>127</v>
      </c>
      <c r="B706" s="31" t="str">
        <f>Point_src_summary!B657</f>
        <v>Non-tribal</v>
      </c>
      <c r="C706" s="31">
        <f>Point_src_summary!C657</f>
        <v>8</v>
      </c>
      <c r="D706" s="31" t="str">
        <f>Point_src_summary!D657</f>
        <v>8103</v>
      </c>
      <c r="E706" s="32" t="str">
        <f>Point_src_summary!N657</f>
        <v>20200253</v>
      </c>
      <c r="F706" s="31" t="str">
        <f>Point_src_summary!U657</f>
        <v>Point Source Compressor Engines</v>
      </c>
      <c r="G706" s="160">
        <f>Point_src_summary!V657</f>
        <v>1.232456</v>
      </c>
      <c r="H706" s="161">
        <f>Point_src_summary!W657</f>
        <v>0.36413299999999998</v>
      </c>
      <c r="I706" s="161">
        <f>Point_src_summary!X657</f>
        <v>0.92433799999999999</v>
      </c>
      <c r="J706" s="161">
        <f>Point_src_summary!Y657</f>
        <v>0</v>
      </c>
      <c r="K706" s="162">
        <f>Point_src_summary!Z657</f>
        <v>0</v>
      </c>
      <c r="M706" s="30"/>
      <c r="N706" s="30"/>
    </row>
    <row r="707" spans="1:14" x14ac:dyDescent="0.2">
      <c r="A707" s="31" t="s">
        <v>127</v>
      </c>
      <c r="B707" s="31" t="str">
        <f>Point_src_summary!B658</f>
        <v>Non-tribal</v>
      </c>
      <c r="C707" s="31">
        <f>Point_src_summary!C658</f>
        <v>8</v>
      </c>
      <c r="D707" s="31" t="str">
        <f>Point_src_summary!D658</f>
        <v>8103</v>
      </c>
      <c r="E707" s="32" t="str">
        <f>Point_src_summary!N658</f>
        <v>20200253</v>
      </c>
      <c r="F707" s="31" t="str">
        <f>Point_src_summary!U658</f>
        <v>Point Source Compressor Engines</v>
      </c>
      <c r="G707" s="160">
        <f>Point_src_summary!V658</f>
        <v>1.232456</v>
      </c>
      <c r="H707" s="161">
        <f>Point_src_summary!W658</f>
        <v>0.36413299999999998</v>
      </c>
      <c r="I707" s="161">
        <f>Point_src_summary!X658</f>
        <v>0.92433799999999999</v>
      </c>
      <c r="J707" s="161">
        <f>Point_src_summary!Y658</f>
        <v>0</v>
      </c>
      <c r="K707" s="162">
        <f>Point_src_summary!Z658</f>
        <v>0</v>
      </c>
      <c r="M707" s="30"/>
      <c r="N707" s="30"/>
    </row>
    <row r="708" spans="1:14" x14ac:dyDescent="0.2">
      <c r="A708" s="31" t="s">
        <v>127</v>
      </c>
      <c r="B708" s="31" t="str">
        <f>Point_src_summary!B659</f>
        <v>Non-tribal</v>
      </c>
      <c r="C708" s="31">
        <f>Point_src_summary!C659</f>
        <v>8</v>
      </c>
      <c r="D708" s="31" t="str">
        <f>Point_src_summary!D659</f>
        <v>8103</v>
      </c>
      <c r="E708" s="32" t="str">
        <f>Point_src_summary!N659</f>
        <v>20200253</v>
      </c>
      <c r="F708" s="31" t="str">
        <f>Point_src_summary!U659</f>
        <v>Point Source Compressor Engines</v>
      </c>
      <c r="G708" s="160">
        <f>Point_src_summary!V659</f>
        <v>1.232456</v>
      </c>
      <c r="H708" s="161">
        <f>Point_src_summary!W659</f>
        <v>0.36435800000000002</v>
      </c>
      <c r="I708" s="161">
        <f>Point_src_summary!X659</f>
        <v>0.92433799999999999</v>
      </c>
      <c r="J708" s="161">
        <f>Point_src_summary!Y659</f>
        <v>0</v>
      </c>
      <c r="K708" s="162">
        <f>Point_src_summary!Z659</f>
        <v>0</v>
      </c>
      <c r="M708" s="30"/>
      <c r="N708" s="30"/>
    </row>
    <row r="709" spans="1:14" x14ac:dyDescent="0.2">
      <c r="A709" s="31" t="s">
        <v>127</v>
      </c>
      <c r="B709" s="31" t="str">
        <f>Point_src_summary!B660</f>
        <v>Non-tribal</v>
      </c>
      <c r="C709" s="31">
        <f>Point_src_summary!C660</f>
        <v>8</v>
      </c>
      <c r="D709" s="31" t="str">
        <f>Point_src_summary!D660</f>
        <v>8103</v>
      </c>
      <c r="E709" s="32" t="str">
        <f>Point_src_summary!N660</f>
        <v>20200253</v>
      </c>
      <c r="F709" s="31" t="str">
        <f>Point_src_summary!U660</f>
        <v>Point Source Compressor Engines</v>
      </c>
      <c r="G709" s="160">
        <f>Point_src_summary!V660</f>
        <v>1.232456</v>
      </c>
      <c r="H709" s="161">
        <f>Point_src_summary!W660</f>
        <v>0.36413299999999998</v>
      </c>
      <c r="I709" s="161">
        <f>Point_src_summary!X660</f>
        <v>0.92433799999999999</v>
      </c>
      <c r="J709" s="161">
        <f>Point_src_summary!Y660</f>
        <v>0</v>
      </c>
      <c r="K709" s="162">
        <f>Point_src_summary!Z660</f>
        <v>0</v>
      </c>
      <c r="M709" s="30"/>
      <c r="N709" s="30"/>
    </row>
    <row r="710" spans="1:14" x14ac:dyDescent="0.2">
      <c r="A710" s="31" t="s">
        <v>127</v>
      </c>
      <c r="B710" s="31" t="str">
        <f>Point_src_summary!B661</f>
        <v>Non-tribal</v>
      </c>
      <c r="C710" s="31">
        <f>Point_src_summary!C661</f>
        <v>8</v>
      </c>
      <c r="D710" s="31" t="str">
        <f>Point_src_summary!D661</f>
        <v>8103</v>
      </c>
      <c r="E710" s="32" t="str">
        <f>Point_src_summary!N661</f>
        <v>20200253</v>
      </c>
      <c r="F710" s="31" t="str">
        <f>Point_src_summary!U661</f>
        <v>Point Source Compressor Engines</v>
      </c>
      <c r="G710" s="160">
        <f>Point_src_summary!V661</f>
        <v>1.232961</v>
      </c>
      <c r="H710" s="161">
        <f>Point_src_summary!W661</f>
        <v>0.36428300000000002</v>
      </c>
      <c r="I710" s="161">
        <f>Point_src_summary!X661</f>
        <v>0.92471700000000001</v>
      </c>
      <c r="J710" s="161">
        <f>Point_src_summary!Y661</f>
        <v>0</v>
      </c>
      <c r="K710" s="162">
        <f>Point_src_summary!Z661</f>
        <v>0</v>
      </c>
      <c r="M710" s="30"/>
      <c r="N710" s="30"/>
    </row>
    <row r="711" spans="1:14" x14ac:dyDescent="0.2">
      <c r="A711" s="31" t="s">
        <v>127</v>
      </c>
      <c r="B711" s="31" t="str">
        <f>Point_src_summary!B662</f>
        <v>Non-tribal</v>
      </c>
      <c r="C711" s="31">
        <f>Point_src_summary!C662</f>
        <v>8</v>
      </c>
      <c r="D711" s="31" t="str">
        <f>Point_src_summary!D662</f>
        <v>8103</v>
      </c>
      <c r="E711" s="32" t="str">
        <f>Point_src_summary!N662</f>
        <v>20200253</v>
      </c>
      <c r="F711" s="31" t="str">
        <f>Point_src_summary!U662</f>
        <v>Point Source Compressor Engines</v>
      </c>
      <c r="G711" s="160">
        <f>Point_src_summary!V662</f>
        <v>1.232456</v>
      </c>
      <c r="H711" s="161">
        <f>Point_src_summary!W662</f>
        <v>0.36413299999999998</v>
      </c>
      <c r="I711" s="161">
        <f>Point_src_summary!X662</f>
        <v>0.92433799999999999</v>
      </c>
      <c r="J711" s="161">
        <f>Point_src_summary!Y662</f>
        <v>0</v>
      </c>
      <c r="K711" s="162">
        <f>Point_src_summary!Z662</f>
        <v>0</v>
      </c>
      <c r="M711" s="30"/>
      <c r="N711" s="30"/>
    </row>
    <row r="712" spans="1:14" x14ac:dyDescent="0.2">
      <c r="A712" s="31" t="s">
        <v>127</v>
      </c>
      <c r="B712" s="31" t="str">
        <f>Point_src_summary!B663</f>
        <v>Non-tribal</v>
      </c>
      <c r="C712" s="31">
        <f>Point_src_summary!C663</f>
        <v>8</v>
      </c>
      <c r="D712" s="31" t="str">
        <f>Point_src_summary!D663</f>
        <v>8103</v>
      </c>
      <c r="E712" s="32" t="str">
        <f>Point_src_summary!N663</f>
        <v>20200253</v>
      </c>
      <c r="F712" s="31" t="str">
        <f>Point_src_summary!U663</f>
        <v>Point Source Compressor Engines</v>
      </c>
      <c r="G712" s="160">
        <f>Point_src_summary!V663</f>
        <v>1.232456</v>
      </c>
      <c r="H712" s="161">
        <f>Point_src_summary!W663</f>
        <v>0.36413299999999998</v>
      </c>
      <c r="I712" s="161">
        <f>Point_src_summary!X663</f>
        <v>0.92433799999999999</v>
      </c>
      <c r="J712" s="161">
        <f>Point_src_summary!Y663</f>
        <v>0</v>
      </c>
      <c r="K712" s="162">
        <f>Point_src_summary!Z663</f>
        <v>0</v>
      </c>
      <c r="M712" s="30"/>
      <c r="N712" s="30"/>
    </row>
    <row r="713" spans="1:14" x14ac:dyDescent="0.2">
      <c r="A713" s="31" t="s">
        <v>127</v>
      </c>
      <c r="B713" s="31" t="str">
        <f>Point_src_summary!B664</f>
        <v>Non-tribal</v>
      </c>
      <c r="C713" s="31">
        <f>Point_src_summary!C664</f>
        <v>8</v>
      </c>
      <c r="D713" s="31" t="str">
        <f>Point_src_summary!D664</f>
        <v>8103</v>
      </c>
      <c r="E713" s="32" t="str">
        <f>Point_src_summary!N664</f>
        <v>20200253</v>
      </c>
      <c r="F713" s="31" t="str">
        <f>Point_src_summary!U664</f>
        <v>Point Source Compressor Engines</v>
      </c>
      <c r="G713" s="160">
        <f>Point_src_summary!V664</f>
        <v>1.232456</v>
      </c>
      <c r="H713" s="161">
        <f>Point_src_summary!W664</f>
        <v>0.36413299999999998</v>
      </c>
      <c r="I713" s="161">
        <f>Point_src_summary!X664</f>
        <v>0.92433799999999999</v>
      </c>
      <c r="J713" s="161">
        <f>Point_src_summary!Y664</f>
        <v>0</v>
      </c>
      <c r="K713" s="162">
        <f>Point_src_summary!Z664</f>
        <v>0</v>
      </c>
      <c r="M713" s="30"/>
      <c r="N713" s="30"/>
    </row>
    <row r="714" spans="1:14" x14ac:dyDescent="0.2">
      <c r="A714" s="31" t="s">
        <v>127</v>
      </c>
      <c r="B714" s="31" t="str">
        <f>Point_src_summary!B665</f>
        <v>Non-tribal</v>
      </c>
      <c r="C714" s="31">
        <f>Point_src_summary!C665</f>
        <v>8</v>
      </c>
      <c r="D714" s="31" t="str">
        <f>Point_src_summary!D665</f>
        <v>8103</v>
      </c>
      <c r="E714" s="32" t="str">
        <f>Point_src_summary!N665</f>
        <v>20200253</v>
      </c>
      <c r="F714" s="31" t="str">
        <f>Point_src_summary!U665</f>
        <v>Point Source Compressor Engines</v>
      </c>
      <c r="G714" s="160">
        <f>Point_src_summary!V665</f>
        <v>7.3453559999999998</v>
      </c>
      <c r="H714" s="161">
        <f>Point_src_summary!W665</f>
        <v>0.240838</v>
      </c>
      <c r="I714" s="161">
        <f>Point_src_summary!X665</f>
        <v>8.3044469999999997</v>
      </c>
      <c r="J714" s="161">
        <f>Point_src_summary!Y665</f>
        <v>0</v>
      </c>
      <c r="K714" s="162">
        <f>Point_src_summary!Z665</f>
        <v>0</v>
      </c>
      <c r="M714" s="30"/>
      <c r="N714" s="30"/>
    </row>
    <row r="715" spans="1:14" x14ac:dyDescent="0.2">
      <c r="A715" s="31" t="s">
        <v>127</v>
      </c>
      <c r="B715" s="31" t="str">
        <f>Point_src_summary!B666</f>
        <v>Non-tribal</v>
      </c>
      <c r="C715" s="31">
        <f>Point_src_summary!C666</f>
        <v>8</v>
      </c>
      <c r="D715" s="31" t="str">
        <f>Point_src_summary!D666</f>
        <v>8103</v>
      </c>
      <c r="E715" s="32" t="str">
        <f>Point_src_summary!N666</f>
        <v>20200253</v>
      </c>
      <c r="F715" s="31" t="str">
        <f>Point_src_summary!U666</f>
        <v>Point Source Compressor Engines</v>
      </c>
      <c r="G715" s="160">
        <f>Point_src_summary!V666</f>
        <v>7.3148010000000001</v>
      </c>
      <c r="H715" s="161">
        <f>Point_src_summary!W666</f>
        <v>0.23982899999999999</v>
      </c>
      <c r="I715" s="161">
        <f>Point_src_summary!X666</f>
        <v>8.26966</v>
      </c>
      <c r="J715" s="161">
        <f>Point_src_summary!Y666</f>
        <v>0</v>
      </c>
      <c r="K715" s="162">
        <f>Point_src_summary!Z666</f>
        <v>0</v>
      </c>
      <c r="M715" s="30"/>
      <c r="N715" s="30"/>
    </row>
    <row r="716" spans="1:14" x14ac:dyDescent="0.2">
      <c r="A716" s="31" t="s">
        <v>127</v>
      </c>
      <c r="B716" s="31" t="str">
        <f>Point_src_summary!B667</f>
        <v>Non-tribal</v>
      </c>
      <c r="C716" s="31">
        <f>Point_src_summary!C667</f>
        <v>8</v>
      </c>
      <c r="D716" s="31" t="str">
        <f>Point_src_summary!D667</f>
        <v>8103</v>
      </c>
      <c r="E716" s="32" t="str">
        <f>Point_src_summary!N667</f>
        <v>20200253</v>
      </c>
      <c r="F716" s="31" t="str">
        <f>Point_src_summary!U667</f>
        <v>Point Source Compressor Engines</v>
      </c>
      <c r="G716" s="160">
        <f>Point_src_summary!V667</f>
        <v>7.3455709999999996</v>
      </c>
      <c r="H716" s="161">
        <f>Point_src_summary!W667</f>
        <v>0.240838</v>
      </c>
      <c r="I716" s="161">
        <f>Point_src_summary!X667</f>
        <v>8.3044469999999997</v>
      </c>
      <c r="J716" s="161">
        <f>Point_src_summary!Y667</f>
        <v>0</v>
      </c>
      <c r="K716" s="162">
        <f>Point_src_summary!Z667</f>
        <v>0</v>
      </c>
      <c r="M716" s="30"/>
      <c r="N716" s="30"/>
    </row>
    <row r="717" spans="1:14" x14ac:dyDescent="0.2">
      <c r="A717" s="31" t="s">
        <v>127</v>
      </c>
      <c r="B717" s="31" t="str">
        <f>Point_src_summary!B668</f>
        <v>Non-tribal</v>
      </c>
      <c r="C717" s="31">
        <f>Point_src_summary!C668</f>
        <v>8</v>
      </c>
      <c r="D717" s="31" t="str">
        <f>Point_src_summary!D668</f>
        <v>8103</v>
      </c>
      <c r="E717" s="32" t="str">
        <f>Point_src_summary!N668</f>
        <v>20200253</v>
      </c>
      <c r="F717" s="31" t="str">
        <f>Point_src_summary!U668</f>
        <v>Point Source Compressor Engines</v>
      </c>
      <c r="G717" s="160">
        <f>Point_src_summary!V668</f>
        <v>7.3148010000000001</v>
      </c>
      <c r="H717" s="161">
        <f>Point_src_summary!W668</f>
        <v>0.23982899999999999</v>
      </c>
      <c r="I717" s="161">
        <f>Point_src_summary!X668</f>
        <v>8.26966</v>
      </c>
      <c r="J717" s="161">
        <f>Point_src_summary!Y668</f>
        <v>0</v>
      </c>
      <c r="K717" s="162">
        <f>Point_src_summary!Z668</f>
        <v>0</v>
      </c>
      <c r="M717" s="30"/>
      <c r="N717" s="30"/>
    </row>
    <row r="718" spans="1:14" x14ac:dyDescent="0.2">
      <c r="A718" s="31" t="s">
        <v>127</v>
      </c>
      <c r="B718" s="31" t="str">
        <f>Point_src_summary!B669</f>
        <v>Non-tribal</v>
      </c>
      <c r="C718" s="31">
        <f>Point_src_summary!C669</f>
        <v>8</v>
      </c>
      <c r="D718" s="31" t="str">
        <f>Point_src_summary!D669</f>
        <v>8103</v>
      </c>
      <c r="E718" s="32" t="str">
        <f>Point_src_summary!N669</f>
        <v>20200253</v>
      </c>
      <c r="F718" s="31" t="str">
        <f>Point_src_summary!U669</f>
        <v>Point Source Compressor Engines</v>
      </c>
      <c r="G718" s="160">
        <f>Point_src_summary!V669</f>
        <v>7.3148010000000001</v>
      </c>
      <c r="H718" s="161">
        <f>Point_src_summary!W669</f>
        <v>0.23982899999999999</v>
      </c>
      <c r="I718" s="161">
        <f>Point_src_summary!X669</f>
        <v>8.26966</v>
      </c>
      <c r="J718" s="161">
        <f>Point_src_summary!Y669</f>
        <v>0</v>
      </c>
      <c r="K718" s="162">
        <f>Point_src_summary!Z669</f>
        <v>0</v>
      </c>
      <c r="M718" s="30"/>
      <c r="N718" s="30"/>
    </row>
    <row r="719" spans="1:14" x14ac:dyDescent="0.2">
      <c r="A719" s="31" t="s">
        <v>127</v>
      </c>
      <c r="B719" s="31" t="str">
        <f>Point_src_summary!B670</f>
        <v>Non-tribal</v>
      </c>
      <c r="C719" s="31">
        <f>Point_src_summary!C670</f>
        <v>8</v>
      </c>
      <c r="D719" s="31" t="str">
        <f>Point_src_summary!D670</f>
        <v>8103</v>
      </c>
      <c r="E719" s="32" t="str">
        <f>Point_src_summary!N670</f>
        <v>40400312</v>
      </c>
      <c r="F719" s="31" t="str">
        <f>Point_src_summary!U670</f>
        <v>Condensate Tanks</v>
      </c>
      <c r="G719" s="160">
        <f>Point_src_summary!V670</f>
        <v>0</v>
      </c>
      <c r="H719" s="161">
        <f>Point_src_summary!W670</f>
        <v>4.8899999999999997</v>
      </c>
      <c r="I719" s="161">
        <f>Point_src_summary!X670</f>
        <v>0</v>
      </c>
      <c r="J719" s="161">
        <f>Point_src_summary!Y670</f>
        <v>0</v>
      </c>
      <c r="K719" s="162">
        <f>Point_src_summary!Z670</f>
        <v>0</v>
      </c>
      <c r="M719" s="30"/>
      <c r="N719" s="30"/>
    </row>
    <row r="720" spans="1:14" x14ac:dyDescent="0.2">
      <c r="A720" s="31" t="s">
        <v>127</v>
      </c>
      <c r="B720" s="31" t="str">
        <f>Point_src_summary!B671</f>
        <v>Non-tribal</v>
      </c>
      <c r="C720" s="31">
        <f>Point_src_summary!C671</f>
        <v>8</v>
      </c>
      <c r="D720" s="31" t="str">
        <f>Point_src_summary!D671</f>
        <v>8103</v>
      </c>
      <c r="E720" s="32" t="str">
        <f>Point_src_summary!N671</f>
        <v>20200253</v>
      </c>
      <c r="F720" s="31" t="str">
        <f>Point_src_summary!U671</f>
        <v>Point Source Compressor Engines</v>
      </c>
      <c r="G720" s="160">
        <f>Point_src_summary!V671</f>
        <v>0.52324300000000001</v>
      </c>
      <c r="H720" s="161">
        <f>Point_src_summary!W671</f>
        <v>0</v>
      </c>
      <c r="I720" s="161">
        <f>Point_src_summary!X671</f>
        <v>3.6061209999999999</v>
      </c>
      <c r="J720" s="161">
        <f>Point_src_summary!Y671</f>
        <v>0</v>
      </c>
      <c r="K720" s="162">
        <f>Point_src_summary!Z671</f>
        <v>0</v>
      </c>
      <c r="M720" s="30"/>
      <c r="N720" s="30"/>
    </row>
    <row r="721" spans="1:14" x14ac:dyDescent="0.2">
      <c r="A721" s="31" t="s">
        <v>127</v>
      </c>
      <c r="B721" s="31" t="str">
        <f>Point_src_summary!B672</f>
        <v>Non-tribal</v>
      </c>
      <c r="C721" s="31">
        <f>Point_src_summary!C672</f>
        <v>8</v>
      </c>
      <c r="D721" s="31" t="str">
        <f>Point_src_summary!D672</f>
        <v>8103</v>
      </c>
      <c r="E721" s="32" t="str">
        <f>Point_src_summary!N672</f>
        <v>40400315</v>
      </c>
      <c r="F721" s="31" t="str">
        <f>Point_src_summary!U672</f>
        <v>Condensate Tanks</v>
      </c>
      <c r="G721" s="160">
        <f>Point_src_summary!V672</f>
        <v>0</v>
      </c>
      <c r="H721" s="161">
        <f>Point_src_summary!W672</f>
        <v>19.579560000000001</v>
      </c>
      <c r="I721" s="161">
        <f>Point_src_summary!X672</f>
        <v>0</v>
      </c>
      <c r="J721" s="161">
        <f>Point_src_summary!Y672</f>
        <v>0</v>
      </c>
      <c r="K721" s="162">
        <f>Point_src_summary!Z672</f>
        <v>0</v>
      </c>
      <c r="M721" s="30"/>
      <c r="N721" s="30"/>
    </row>
    <row r="722" spans="1:14" x14ac:dyDescent="0.2">
      <c r="A722" s="31" t="s">
        <v>127</v>
      </c>
      <c r="B722" s="31" t="str">
        <f>Point_src_summary!B673</f>
        <v>Non-tribal</v>
      </c>
      <c r="C722" s="31">
        <f>Point_src_summary!C673</f>
        <v>8</v>
      </c>
      <c r="D722" s="31" t="str">
        <f>Point_src_summary!D673</f>
        <v>8103</v>
      </c>
      <c r="E722" s="32" t="str">
        <f>Point_src_summary!N673</f>
        <v>40400315</v>
      </c>
      <c r="F722" s="31" t="str">
        <f>Point_src_summary!U673</f>
        <v>Condensate Tanks</v>
      </c>
      <c r="G722" s="160">
        <f>Point_src_summary!V673</f>
        <v>0</v>
      </c>
      <c r="H722" s="161">
        <f>Point_src_summary!W673</f>
        <v>6.4969999999999999</v>
      </c>
      <c r="I722" s="161">
        <f>Point_src_summary!X673</f>
        <v>0</v>
      </c>
      <c r="J722" s="161">
        <f>Point_src_summary!Y673</f>
        <v>0</v>
      </c>
      <c r="K722" s="162">
        <f>Point_src_summary!Z673</f>
        <v>0</v>
      </c>
      <c r="M722" s="30"/>
      <c r="N722" s="30"/>
    </row>
    <row r="723" spans="1:14" x14ac:dyDescent="0.2">
      <c r="A723" s="31" t="s">
        <v>127</v>
      </c>
      <c r="B723" s="31" t="str">
        <f>Point_src_summary!B674</f>
        <v>Non-tribal</v>
      </c>
      <c r="C723" s="31">
        <f>Point_src_summary!C674</f>
        <v>8</v>
      </c>
      <c r="D723" s="31" t="str">
        <f>Point_src_summary!D674</f>
        <v>8103</v>
      </c>
      <c r="E723" s="32" t="str">
        <f>Point_src_summary!N674</f>
        <v>40400315</v>
      </c>
      <c r="F723" s="31" t="str">
        <f>Point_src_summary!U674</f>
        <v>Condensate Tanks</v>
      </c>
      <c r="G723" s="160">
        <f>Point_src_summary!V674</f>
        <v>0</v>
      </c>
      <c r="H723" s="161">
        <f>Point_src_summary!W674</f>
        <v>6.4969999999999999</v>
      </c>
      <c r="I723" s="161">
        <f>Point_src_summary!X674</f>
        <v>0</v>
      </c>
      <c r="J723" s="161">
        <f>Point_src_summary!Y674</f>
        <v>0</v>
      </c>
      <c r="K723" s="162">
        <f>Point_src_summary!Z674</f>
        <v>0</v>
      </c>
      <c r="M723" s="30"/>
      <c r="N723" s="30"/>
    </row>
    <row r="724" spans="1:14" x14ac:dyDescent="0.2">
      <c r="A724" s="31" t="s">
        <v>127</v>
      </c>
      <c r="B724" s="31" t="str">
        <f>Point_src_summary!B675</f>
        <v>Non-tribal</v>
      </c>
      <c r="C724" s="31">
        <f>Point_src_summary!C675</f>
        <v>8</v>
      </c>
      <c r="D724" s="31" t="str">
        <f>Point_src_summary!D675</f>
        <v>8103</v>
      </c>
      <c r="E724" s="32" t="str">
        <f>Point_src_summary!N675</f>
        <v>40400315</v>
      </c>
      <c r="F724" s="31" t="str">
        <f>Point_src_summary!U675</f>
        <v>Condensate Tanks</v>
      </c>
      <c r="G724" s="160">
        <f>Point_src_summary!V675</f>
        <v>0</v>
      </c>
      <c r="H724" s="161">
        <f>Point_src_summary!W675</f>
        <v>91.136101999999994</v>
      </c>
      <c r="I724" s="161">
        <f>Point_src_summary!X675</f>
        <v>0</v>
      </c>
      <c r="J724" s="161">
        <f>Point_src_summary!Y675</f>
        <v>0</v>
      </c>
      <c r="K724" s="162">
        <f>Point_src_summary!Z675</f>
        <v>0</v>
      </c>
      <c r="M724" s="30"/>
      <c r="N724" s="30"/>
    </row>
    <row r="725" spans="1:14" x14ac:dyDescent="0.2">
      <c r="A725" s="31" t="s">
        <v>127</v>
      </c>
      <c r="B725" s="31" t="str">
        <f>Point_src_summary!B676</f>
        <v>Non-tribal</v>
      </c>
      <c r="C725" s="31">
        <f>Point_src_summary!C676</f>
        <v>8</v>
      </c>
      <c r="D725" s="31" t="str">
        <f>Point_src_summary!D676</f>
        <v>8103</v>
      </c>
      <c r="E725" s="32" t="str">
        <f>Point_src_summary!N676</f>
        <v>40600132</v>
      </c>
      <c r="F725" s="31" t="str">
        <f>Point_src_summary!U676</f>
        <v>Point Source Loading Losses</v>
      </c>
      <c r="G725" s="160">
        <f>Point_src_summary!V676</f>
        <v>0</v>
      </c>
      <c r="H725" s="161">
        <f>Point_src_summary!W676</f>
        <v>4.2025600000000001</v>
      </c>
      <c r="I725" s="161">
        <f>Point_src_summary!X676</f>
        <v>0</v>
      </c>
      <c r="J725" s="161">
        <f>Point_src_summary!Y676</f>
        <v>0</v>
      </c>
      <c r="K725" s="162">
        <f>Point_src_summary!Z676</f>
        <v>0</v>
      </c>
      <c r="M725" s="30"/>
      <c r="N725" s="30"/>
    </row>
    <row r="726" spans="1:14" x14ac:dyDescent="0.2">
      <c r="A726" s="31" t="s">
        <v>127</v>
      </c>
      <c r="B726" s="31" t="str">
        <f>Point_src_summary!B677</f>
        <v>Non-tribal</v>
      </c>
      <c r="C726" s="31">
        <f>Point_src_summary!C677</f>
        <v>8</v>
      </c>
      <c r="D726" s="31" t="str">
        <f>Point_src_summary!D677</f>
        <v>8103</v>
      </c>
      <c r="E726" s="32" t="str">
        <f>Point_src_summary!N677</f>
        <v>40400315</v>
      </c>
      <c r="F726" s="31" t="str">
        <f>Point_src_summary!U677</f>
        <v>Condensate Tanks</v>
      </c>
      <c r="G726" s="160">
        <f>Point_src_summary!V677</f>
        <v>0</v>
      </c>
      <c r="H726" s="161">
        <f>Point_src_summary!W677</f>
        <v>0.66173300000000002</v>
      </c>
      <c r="I726" s="161">
        <f>Point_src_summary!X677</f>
        <v>0</v>
      </c>
      <c r="J726" s="161">
        <f>Point_src_summary!Y677</f>
        <v>0</v>
      </c>
      <c r="K726" s="162">
        <f>Point_src_summary!Z677</f>
        <v>0</v>
      </c>
      <c r="M726" s="30"/>
      <c r="N726" s="30"/>
    </row>
    <row r="727" spans="1:14" x14ac:dyDescent="0.2">
      <c r="A727" s="31" t="s">
        <v>127</v>
      </c>
      <c r="B727" s="31" t="str">
        <f>Point_src_summary!B678</f>
        <v>Non-tribal</v>
      </c>
      <c r="C727" s="31">
        <f>Point_src_summary!C678</f>
        <v>8</v>
      </c>
      <c r="D727" s="31" t="str">
        <f>Point_src_summary!D678</f>
        <v>8103</v>
      </c>
      <c r="E727" s="32" t="str">
        <f>Point_src_summary!N678</f>
        <v>40600132</v>
      </c>
      <c r="F727" s="31" t="str">
        <f>Point_src_summary!U678</f>
        <v>Point Source Loading Losses</v>
      </c>
      <c r="G727" s="160">
        <f>Point_src_summary!V678</f>
        <v>0</v>
      </c>
      <c r="H727" s="161">
        <f>Point_src_summary!W678</f>
        <v>10.182186</v>
      </c>
      <c r="I727" s="161">
        <f>Point_src_summary!X678</f>
        <v>0</v>
      </c>
      <c r="J727" s="161">
        <f>Point_src_summary!Y678</f>
        <v>0</v>
      </c>
      <c r="K727" s="162">
        <f>Point_src_summary!Z678</f>
        <v>0</v>
      </c>
      <c r="M727" s="30"/>
      <c r="N727" s="30"/>
    </row>
    <row r="728" spans="1:14" x14ac:dyDescent="0.2">
      <c r="A728" s="31" t="s">
        <v>127</v>
      </c>
      <c r="B728" s="31" t="str">
        <f>Point_src_summary!B679</f>
        <v>Non-tribal</v>
      </c>
      <c r="C728" s="31">
        <f>Point_src_summary!C679</f>
        <v>8</v>
      </c>
      <c r="D728" s="31" t="str">
        <f>Point_src_summary!D679</f>
        <v>8103</v>
      </c>
      <c r="E728" s="32" t="str">
        <f>Point_src_summary!N679</f>
        <v>40400315</v>
      </c>
      <c r="F728" s="31" t="str">
        <f>Point_src_summary!U679</f>
        <v>Condensate Tanks</v>
      </c>
      <c r="G728" s="160">
        <f>Point_src_summary!V679</f>
        <v>0</v>
      </c>
      <c r="H728" s="161">
        <f>Point_src_summary!W679</f>
        <v>0.83393899999999999</v>
      </c>
      <c r="I728" s="161">
        <f>Point_src_summary!X679</f>
        <v>0</v>
      </c>
      <c r="J728" s="161">
        <f>Point_src_summary!Y679</f>
        <v>0</v>
      </c>
      <c r="K728" s="162">
        <f>Point_src_summary!Z679</f>
        <v>0</v>
      </c>
      <c r="M728" s="30"/>
      <c r="N728" s="30"/>
    </row>
    <row r="729" spans="1:14" x14ac:dyDescent="0.2">
      <c r="A729" s="31" t="s">
        <v>127</v>
      </c>
      <c r="B729" s="31" t="str">
        <f>Point_src_summary!B680</f>
        <v>Non-tribal</v>
      </c>
      <c r="C729" s="31">
        <f>Point_src_summary!C680</f>
        <v>8</v>
      </c>
      <c r="D729" s="31" t="str">
        <f>Point_src_summary!D680</f>
        <v>8103</v>
      </c>
      <c r="E729" s="32" t="str">
        <f>Point_src_summary!N680</f>
        <v>40600132</v>
      </c>
      <c r="F729" s="31" t="str">
        <f>Point_src_summary!U680</f>
        <v>Point Source Loading Losses</v>
      </c>
      <c r="G729" s="160">
        <f>Point_src_summary!V680</f>
        <v>0</v>
      </c>
      <c r="H729" s="161">
        <f>Point_src_summary!W680</f>
        <v>18.523800000000001</v>
      </c>
      <c r="I729" s="161">
        <f>Point_src_summary!X680</f>
        <v>0</v>
      </c>
      <c r="J729" s="161">
        <f>Point_src_summary!Y680</f>
        <v>0</v>
      </c>
      <c r="K729" s="162">
        <f>Point_src_summary!Z680</f>
        <v>0</v>
      </c>
      <c r="M729" s="30"/>
      <c r="N729" s="30"/>
    </row>
    <row r="730" spans="1:14" x14ac:dyDescent="0.2">
      <c r="A730" s="31" t="s">
        <v>127</v>
      </c>
      <c r="B730" s="31" t="str">
        <f>Point_src_summary!B681</f>
        <v>Non-tribal</v>
      </c>
      <c r="C730" s="31">
        <f>Point_src_summary!C681</f>
        <v>8</v>
      </c>
      <c r="D730" s="31" t="str">
        <f>Point_src_summary!D681</f>
        <v>8103</v>
      </c>
      <c r="E730" s="32" t="str">
        <f>Point_src_summary!N681</f>
        <v>40400315</v>
      </c>
      <c r="F730" s="31" t="str">
        <f>Point_src_summary!U681</f>
        <v>Condensate Tanks</v>
      </c>
      <c r="G730" s="160">
        <f>Point_src_summary!V681</f>
        <v>0</v>
      </c>
      <c r="H730" s="161">
        <f>Point_src_summary!W681</f>
        <v>8.0099999999999998E-3</v>
      </c>
      <c r="I730" s="161">
        <f>Point_src_summary!X681</f>
        <v>0</v>
      </c>
      <c r="J730" s="161">
        <f>Point_src_summary!Y681</f>
        <v>0</v>
      </c>
      <c r="K730" s="162">
        <f>Point_src_summary!Z681</f>
        <v>0</v>
      </c>
      <c r="M730" s="30"/>
      <c r="N730" s="30"/>
    </row>
    <row r="731" spans="1:14" x14ac:dyDescent="0.2">
      <c r="A731" s="31" t="s">
        <v>127</v>
      </c>
      <c r="B731" s="31" t="str">
        <f>Point_src_summary!B682</f>
        <v>Non-tribal</v>
      </c>
      <c r="C731" s="31">
        <f>Point_src_summary!C682</f>
        <v>8</v>
      </c>
      <c r="D731" s="31" t="str">
        <f>Point_src_summary!D682</f>
        <v>8103</v>
      </c>
      <c r="E731" s="32" t="str">
        <f>Point_src_summary!N682</f>
        <v>40600132</v>
      </c>
      <c r="F731" s="31" t="str">
        <f>Point_src_summary!U682</f>
        <v>Point Source Loading Losses</v>
      </c>
      <c r="G731" s="160">
        <f>Point_src_summary!V682</f>
        <v>0</v>
      </c>
      <c r="H731" s="161">
        <f>Point_src_summary!W682</f>
        <v>10.182186</v>
      </c>
      <c r="I731" s="161">
        <f>Point_src_summary!X682</f>
        <v>0</v>
      </c>
      <c r="J731" s="161">
        <f>Point_src_summary!Y682</f>
        <v>0</v>
      </c>
      <c r="K731" s="162">
        <f>Point_src_summary!Z682</f>
        <v>0</v>
      </c>
      <c r="M731" s="30"/>
      <c r="N731" s="30"/>
    </row>
    <row r="732" spans="1:14" x14ac:dyDescent="0.2">
      <c r="A732" s="31" t="s">
        <v>127</v>
      </c>
      <c r="B732" s="31" t="str">
        <f>Point_src_summary!B683</f>
        <v>Non-tribal</v>
      </c>
      <c r="C732" s="31">
        <f>Point_src_summary!C683</f>
        <v>8</v>
      </c>
      <c r="D732" s="31" t="str">
        <f>Point_src_summary!D683</f>
        <v>8103</v>
      </c>
      <c r="E732" s="32" t="str">
        <f>Point_src_summary!N683</f>
        <v>40400315</v>
      </c>
      <c r="F732" s="31" t="str">
        <f>Point_src_summary!U683</f>
        <v>Condensate Tanks</v>
      </c>
      <c r="G732" s="160">
        <f>Point_src_summary!V683</f>
        <v>0</v>
      </c>
      <c r="H732" s="161">
        <f>Point_src_summary!W683</f>
        <v>0.39807900000000002</v>
      </c>
      <c r="I732" s="161">
        <f>Point_src_summary!X683</f>
        <v>0</v>
      </c>
      <c r="J732" s="161">
        <f>Point_src_summary!Y683</f>
        <v>0</v>
      </c>
      <c r="K732" s="162">
        <f>Point_src_summary!Z683</f>
        <v>0</v>
      </c>
      <c r="M732" s="30"/>
      <c r="N732" s="30"/>
    </row>
    <row r="733" spans="1:14" x14ac:dyDescent="0.2">
      <c r="A733" s="31" t="s">
        <v>127</v>
      </c>
      <c r="B733" s="31" t="str">
        <f>Point_src_summary!B684</f>
        <v>Non-tribal</v>
      </c>
      <c r="C733" s="31">
        <f>Point_src_summary!C684</f>
        <v>8</v>
      </c>
      <c r="D733" s="31" t="str">
        <f>Point_src_summary!D684</f>
        <v>8103</v>
      </c>
      <c r="E733" s="32" t="str">
        <f>Point_src_summary!N684</f>
        <v>40600132</v>
      </c>
      <c r="F733" s="31" t="str">
        <f>Point_src_summary!U684</f>
        <v>Point Source Loading Losses</v>
      </c>
      <c r="G733" s="160">
        <f>Point_src_summary!V684</f>
        <v>0</v>
      </c>
      <c r="H733" s="161">
        <f>Point_src_summary!W684</f>
        <v>9.1593180000000007</v>
      </c>
      <c r="I733" s="161">
        <f>Point_src_summary!X684</f>
        <v>0</v>
      </c>
      <c r="J733" s="161">
        <f>Point_src_summary!Y684</f>
        <v>0</v>
      </c>
      <c r="K733" s="162">
        <f>Point_src_summary!Z684</f>
        <v>0</v>
      </c>
      <c r="M733" s="30"/>
      <c r="N733" s="30"/>
    </row>
    <row r="734" spans="1:14" x14ac:dyDescent="0.2">
      <c r="A734" s="31" t="s">
        <v>127</v>
      </c>
      <c r="B734" s="31" t="str">
        <f>Point_src_summary!B685</f>
        <v>Non-tribal</v>
      </c>
      <c r="C734" s="31">
        <f>Point_src_summary!C685</f>
        <v>8</v>
      </c>
      <c r="D734" s="31" t="str">
        <f>Point_src_summary!D685</f>
        <v>8103</v>
      </c>
      <c r="E734" s="32" t="str">
        <f>Point_src_summary!N685</f>
        <v>40400315</v>
      </c>
      <c r="F734" s="31" t="str">
        <f>Point_src_summary!U685</f>
        <v>Condensate Tanks</v>
      </c>
      <c r="G734" s="160">
        <f>Point_src_summary!V685</f>
        <v>0</v>
      </c>
      <c r="H734" s="161">
        <f>Point_src_summary!W685</f>
        <v>2.0982370000000001</v>
      </c>
      <c r="I734" s="161">
        <f>Point_src_summary!X685</f>
        <v>0</v>
      </c>
      <c r="J734" s="161">
        <f>Point_src_summary!Y685</f>
        <v>0</v>
      </c>
      <c r="K734" s="162">
        <f>Point_src_summary!Z685</f>
        <v>0</v>
      </c>
      <c r="M734" s="30"/>
      <c r="N734" s="30"/>
    </row>
    <row r="735" spans="1:14" x14ac:dyDescent="0.2">
      <c r="A735" s="31" t="s">
        <v>127</v>
      </c>
      <c r="B735" s="31" t="str">
        <f>Point_src_summary!B686</f>
        <v>Non-tribal</v>
      </c>
      <c r="C735" s="31">
        <f>Point_src_summary!C686</f>
        <v>8</v>
      </c>
      <c r="D735" s="31" t="str">
        <f>Point_src_summary!D686</f>
        <v>8103</v>
      </c>
      <c r="E735" s="32" t="str">
        <f>Point_src_summary!N686</f>
        <v>20200253</v>
      </c>
      <c r="F735" s="31" t="str">
        <f>Point_src_summary!U686</f>
        <v>Point Source Compressor Engines</v>
      </c>
      <c r="G735" s="160">
        <f>Point_src_summary!V686</f>
        <v>1.7832920000000001</v>
      </c>
      <c r="H735" s="161">
        <f>Point_src_summary!W686</f>
        <v>0.52688100000000004</v>
      </c>
      <c r="I735" s="161">
        <f>Point_src_summary!X686</f>
        <v>1.337469</v>
      </c>
      <c r="J735" s="161">
        <f>Point_src_summary!Y686</f>
        <v>0</v>
      </c>
      <c r="K735" s="162">
        <f>Point_src_summary!Z686</f>
        <v>0</v>
      </c>
      <c r="M735" s="30"/>
      <c r="N735" s="30"/>
    </row>
    <row r="736" spans="1:14" x14ac:dyDescent="0.2">
      <c r="A736" s="31" t="s">
        <v>127</v>
      </c>
      <c r="B736" s="31" t="str">
        <f>Point_src_summary!B687</f>
        <v>Non-tribal</v>
      </c>
      <c r="C736" s="31">
        <f>Point_src_summary!C687</f>
        <v>8</v>
      </c>
      <c r="D736" s="31" t="str">
        <f>Point_src_summary!D687</f>
        <v>8103</v>
      </c>
      <c r="E736" s="32" t="str">
        <f>Point_src_summary!N687</f>
        <v>40600132</v>
      </c>
      <c r="F736" s="31" t="str">
        <f>Point_src_summary!U687</f>
        <v>Point Source Loading Losses</v>
      </c>
      <c r="G736" s="160">
        <f>Point_src_summary!V687</f>
        <v>0</v>
      </c>
      <c r="H736" s="161">
        <f>Point_src_summary!W687</f>
        <v>9.0508319999999998</v>
      </c>
      <c r="I736" s="161">
        <f>Point_src_summary!X687</f>
        <v>0</v>
      </c>
      <c r="J736" s="161">
        <f>Point_src_summary!Y687</f>
        <v>0</v>
      </c>
      <c r="K736" s="162">
        <f>Point_src_summary!Z687</f>
        <v>0</v>
      </c>
      <c r="M736" s="30"/>
      <c r="N736" s="30"/>
    </row>
    <row r="737" spans="1:14" x14ac:dyDescent="0.2">
      <c r="A737" s="31" t="s">
        <v>127</v>
      </c>
      <c r="B737" s="31" t="str">
        <f>Point_src_summary!B688</f>
        <v>Non-tribal</v>
      </c>
      <c r="C737" s="31">
        <f>Point_src_summary!C688</f>
        <v>8</v>
      </c>
      <c r="D737" s="31" t="str">
        <f>Point_src_summary!D688</f>
        <v>8103</v>
      </c>
      <c r="E737" s="32" t="str">
        <f>Point_src_summary!N688</f>
        <v>40400315</v>
      </c>
      <c r="F737" s="31" t="str">
        <f>Point_src_summary!U688</f>
        <v>Condensate Tanks</v>
      </c>
      <c r="G737" s="160">
        <f>Point_src_summary!V688</f>
        <v>0</v>
      </c>
      <c r="H737" s="161">
        <f>Point_src_summary!W688</f>
        <v>0.224187</v>
      </c>
      <c r="I737" s="161">
        <f>Point_src_summary!X688</f>
        <v>0</v>
      </c>
      <c r="J737" s="161">
        <f>Point_src_summary!Y688</f>
        <v>0</v>
      </c>
      <c r="K737" s="162">
        <f>Point_src_summary!Z688</f>
        <v>0</v>
      </c>
      <c r="M737" s="30"/>
      <c r="N737" s="30"/>
    </row>
    <row r="738" spans="1:14" x14ac:dyDescent="0.2">
      <c r="A738" s="31" t="s">
        <v>127</v>
      </c>
      <c r="B738" s="31" t="str">
        <f>Point_src_summary!B689</f>
        <v>Non-tribal</v>
      </c>
      <c r="C738" s="31">
        <f>Point_src_summary!C689</f>
        <v>8</v>
      </c>
      <c r="D738" s="31" t="str">
        <f>Point_src_summary!D689</f>
        <v>8103</v>
      </c>
      <c r="E738" s="32" t="str">
        <f>Point_src_summary!N689</f>
        <v>20200252</v>
      </c>
      <c r="F738" s="31" t="str">
        <f>Point_src_summary!U689</f>
        <v>Point Source Compressor Engines</v>
      </c>
      <c r="G738" s="160">
        <f>Point_src_summary!V689</f>
        <v>6.6075480000000004</v>
      </c>
      <c r="H738" s="161">
        <f>Point_src_summary!W689</f>
        <v>0.25012800000000002</v>
      </c>
      <c r="I738" s="161">
        <f>Point_src_summary!X689</f>
        <v>0.80457800000000002</v>
      </c>
      <c r="J738" s="161">
        <f>Point_src_summary!Y689</f>
        <v>0</v>
      </c>
      <c r="K738" s="162">
        <f>Point_src_summary!Z689</f>
        <v>0</v>
      </c>
      <c r="M738" s="30"/>
      <c r="N738" s="30"/>
    </row>
    <row r="739" spans="1:14" x14ac:dyDescent="0.2">
      <c r="A739" s="31" t="s">
        <v>127</v>
      </c>
      <c r="B739" s="31" t="str">
        <f>Point_src_summary!B690</f>
        <v>Non-tribal</v>
      </c>
      <c r="C739" s="31">
        <f>Point_src_summary!C690</f>
        <v>8</v>
      </c>
      <c r="D739" s="31" t="str">
        <f>Point_src_summary!D690</f>
        <v>8103</v>
      </c>
      <c r="E739" s="32" t="str">
        <f>Point_src_summary!N690</f>
        <v>31000404</v>
      </c>
      <c r="F739" s="31" t="str">
        <f>Point_src_summary!U690</f>
        <v>Point Source Heaters</v>
      </c>
      <c r="G739" s="160">
        <f>Point_src_summary!V690</f>
        <v>3.5800339999999999</v>
      </c>
      <c r="H739" s="161">
        <f>Point_src_summary!W690</f>
        <v>28.890412000000001</v>
      </c>
      <c r="I739" s="161">
        <f>Point_src_summary!X690</f>
        <v>19.490075000000001</v>
      </c>
      <c r="J739" s="161">
        <f>Point_src_summary!Y690</f>
        <v>0</v>
      </c>
      <c r="K739" s="162">
        <f>Point_src_summary!Z690</f>
        <v>0</v>
      </c>
      <c r="M739" s="30"/>
      <c r="N739" s="30"/>
    </row>
    <row r="740" spans="1:14" x14ac:dyDescent="0.2">
      <c r="A740" s="31" t="s">
        <v>127</v>
      </c>
      <c r="B740" s="31" t="str">
        <f>Point_src_summary!B691</f>
        <v>Non-tribal</v>
      </c>
      <c r="C740" s="31">
        <f>Point_src_summary!C691</f>
        <v>8</v>
      </c>
      <c r="D740" s="31" t="str">
        <f>Point_src_summary!D691</f>
        <v>8103</v>
      </c>
      <c r="E740" s="32" t="str">
        <f>Point_src_summary!N691</f>
        <v>40400315</v>
      </c>
      <c r="F740" s="31" t="str">
        <f>Point_src_summary!U691</f>
        <v>Condensate Tanks</v>
      </c>
      <c r="G740" s="160">
        <f>Point_src_summary!V691</f>
        <v>0</v>
      </c>
      <c r="H740" s="161">
        <f>Point_src_summary!W691</f>
        <v>3.2141999999999997E-2</v>
      </c>
      <c r="I740" s="161">
        <f>Point_src_summary!X691</f>
        <v>0</v>
      </c>
      <c r="J740" s="161">
        <f>Point_src_summary!Y691</f>
        <v>0</v>
      </c>
      <c r="K740" s="162">
        <f>Point_src_summary!Z691</f>
        <v>0</v>
      </c>
      <c r="M740" s="30"/>
      <c r="N740" s="30"/>
    </row>
    <row r="741" spans="1:14" x14ac:dyDescent="0.2">
      <c r="A741" s="31" t="s">
        <v>127</v>
      </c>
      <c r="B741" s="31" t="str">
        <f>Point_src_summary!B692</f>
        <v>Non-tribal</v>
      </c>
      <c r="C741" s="31">
        <f>Point_src_summary!C692</f>
        <v>8</v>
      </c>
      <c r="D741" s="31" t="str">
        <f>Point_src_summary!D692</f>
        <v>8103</v>
      </c>
      <c r="E741" s="32" t="str">
        <f>Point_src_summary!N692</f>
        <v>40400315</v>
      </c>
      <c r="F741" s="31" t="str">
        <f>Point_src_summary!U692</f>
        <v>Condensate Tanks</v>
      </c>
      <c r="G741" s="160">
        <f>Point_src_summary!V692</f>
        <v>0</v>
      </c>
      <c r="H741" s="161">
        <f>Point_src_summary!W692</f>
        <v>0.33102700000000002</v>
      </c>
      <c r="I741" s="161">
        <f>Point_src_summary!X692</f>
        <v>0</v>
      </c>
      <c r="J741" s="161">
        <f>Point_src_summary!Y692</f>
        <v>0</v>
      </c>
      <c r="K741" s="162">
        <f>Point_src_summary!Z692</f>
        <v>0</v>
      </c>
      <c r="M741" s="30"/>
      <c r="N741" s="30"/>
    </row>
    <row r="742" spans="1:14" x14ac:dyDescent="0.2">
      <c r="A742" s="31" t="s">
        <v>127</v>
      </c>
      <c r="B742" s="31" t="str">
        <f>Point_src_summary!B693</f>
        <v>Non-tribal</v>
      </c>
      <c r="C742" s="31">
        <f>Point_src_summary!C693</f>
        <v>8</v>
      </c>
      <c r="D742" s="31" t="str">
        <f>Point_src_summary!D693</f>
        <v>8103</v>
      </c>
      <c r="E742" s="32" t="str">
        <f>Point_src_summary!N693</f>
        <v>40600132</v>
      </c>
      <c r="F742" s="31" t="str">
        <f>Point_src_summary!U693</f>
        <v>Point Source Loading Losses</v>
      </c>
      <c r="G742" s="160">
        <f>Point_src_summary!V693</f>
        <v>0</v>
      </c>
      <c r="H742" s="161">
        <f>Point_src_summary!W693</f>
        <v>2.2627079999999999</v>
      </c>
      <c r="I742" s="161">
        <f>Point_src_summary!X693</f>
        <v>0</v>
      </c>
      <c r="J742" s="161">
        <f>Point_src_summary!Y693</f>
        <v>0</v>
      </c>
      <c r="K742" s="162">
        <f>Point_src_summary!Z693</f>
        <v>0</v>
      </c>
      <c r="M742" s="30"/>
      <c r="N742" s="30"/>
    </row>
    <row r="743" spans="1:14" x14ac:dyDescent="0.2">
      <c r="A743" s="31" t="s">
        <v>127</v>
      </c>
      <c r="B743" s="31" t="str">
        <f>Point_src_summary!B694</f>
        <v>Non-tribal</v>
      </c>
      <c r="C743" s="31">
        <f>Point_src_summary!C694</f>
        <v>8</v>
      </c>
      <c r="D743" s="31" t="str">
        <f>Point_src_summary!D694</f>
        <v>8103</v>
      </c>
      <c r="E743" s="32" t="str">
        <f>Point_src_summary!N694</f>
        <v>40400315</v>
      </c>
      <c r="F743" s="31" t="str">
        <f>Point_src_summary!U694</f>
        <v>Condensate Tanks</v>
      </c>
      <c r="G743" s="160">
        <f>Point_src_summary!V694</f>
        <v>0</v>
      </c>
      <c r="H743" s="161">
        <f>Point_src_summary!W694</f>
        <v>0.61543499999999995</v>
      </c>
      <c r="I743" s="161">
        <f>Point_src_summary!X694</f>
        <v>0</v>
      </c>
      <c r="J743" s="161">
        <f>Point_src_summary!Y694</f>
        <v>0</v>
      </c>
      <c r="K743" s="162">
        <f>Point_src_summary!Z694</f>
        <v>0</v>
      </c>
      <c r="M743" s="30"/>
      <c r="N743" s="30"/>
    </row>
    <row r="744" spans="1:14" x14ac:dyDescent="0.2">
      <c r="A744" s="31" t="s">
        <v>127</v>
      </c>
      <c r="B744" s="31" t="str">
        <f>Point_src_summary!B695</f>
        <v>Non-tribal</v>
      </c>
      <c r="C744" s="31">
        <f>Point_src_summary!C695</f>
        <v>8</v>
      </c>
      <c r="D744" s="31" t="str">
        <f>Point_src_summary!D695</f>
        <v>8103</v>
      </c>
      <c r="E744" s="32" t="str">
        <f>Point_src_summary!N695</f>
        <v>40400315</v>
      </c>
      <c r="F744" s="31" t="str">
        <f>Point_src_summary!U695</f>
        <v>Condensate Tanks</v>
      </c>
      <c r="G744" s="160">
        <f>Point_src_summary!V695</f>
        <v>0</v>
      </c>
      <c r="H744" s="161">
        <f>Point_src_summary!W695</f>
        <v>2.858616</v>
      </c>
      <c r="I744" s="161">
        <f>Point_src_summary!X695</f>
        <v>0</v>
      </c>
      <c r="J744" s="161">
        <f>Point_src_summary!Y695</f>
        <v>0</v>
      </c>
      <c r="K744" s="162">
        <f>Point_src_summary!Z695</f>
        <v>0</v>
      </c>
      <c r="M744" s="30"/>
      <c r="N744" s="30"/>
    </row>
    <row r="745" spans="1:14" x14ac:dyDescent="0.2">
      <c r="A745" s="31" t="s">
        <v>127</v>
      </c>
      <c r="B745" s="31" t="str">
        <f>Point_src_summary!B696</f>
        <v>Non-tribal</v>
      </c>
      <c r="C745" s="31">
        <f>Point_src_summary!C696</f>
        <v>8</v>
      </c>
      <c r="D745" s="31" t="str">
        <f>Point_src_summary!D696</f>
        <v>8103</v>
      </c>
      <c r="E745" s="32" t="str">
        <f>Point_src_summary!N696</f>
        <v>40600132</v>
      </c>
      <c r="F745" s="31" t="str">
        <f>Point_src_summary!U696</f>
        <v>Point Source Loading Losses</v>
      </c>
      <c r="G745" s="160">
        <f>Point_src_summary!V696</f>
        <v>0</v>
      </c>
      <c r="H745" s="161">
        <f>Point_src_summary!W696</f>
        <v>12.444894</v>
      </c>
      <c r="I745" s="161">
        <f>Point_src_summary!X696</f>
        <v>0</v>
      </c>
      <c r="J745" s="161">
        <f>Point_src_summary!Y696</f>
        <v>0</v>
      </c>
      <c r="K745" s="162">
        <f>Point_src_summary!Z696</f>
        <v>0</v>
      </c>
      <c r="M745" s="30"/>
      <c r="N745" s="30"/>
    </row>
    <row r="746" spans="1:14" x14ac:dyDescent="0.2">
      <c r="A746" s="31" t="s">
        <v>127</v>
      </c>
      <c r="B746" s="31" t="str">
        <f>Point_src_summary!B697</f>
        <v>Non-tribal</v>
      </c>
      <c r="C746" s="31">
        <f>Point_src_summary!C697</f>
        <v>8</v>
      </c>
      <c r="D746" s="31" t="str">
        <f>Point_src_summary!D697</f>
        <v>8103</v>
      </c>
      <c r="E746" s="32" t="str">
        <f>Point_src_summary!N697</f>
        <v>40400315</v>
      </c>
      <c r="F746" s="31" t="str">
        <f>Point_src_summary!U697</f>
        <v>Condensate Tanks</v>
      </c>
      <c r="G746" s="160">
        <f>Point_src_summary!V697</f>
        <v>0</v>
      </c>
      <c r="H746" s="161">
        <f>Point_src_summary!W697</f>
        <v>0.322714</v>
      </c>
      <c r="I746" s="161">
        <f>Point_src_summary!X697</f>
        <v>0</v>
      </c>
      <c r="J746" s="161">
        <f>Point_src_summary!Y697</f>
        <v>0</v>
      </c>
      <c r="K746" s="162">
        <f>Point_src_summary!Z697</f>
        <v>0</v>
      </c>
      <c r="M746" s="30"/>
      <c r="N746" s="30"/>
    </row>
    <row r="747" spans="1:14" x14ac:dyDescent="0.2">
      <c r="A747" s="31" t="s">
        <v>127</v>
      </c>
      <c r="B747" s="31" t="str">
        <f>Point_src_summary!B698</f>
        <v>Non-tribal</v>
      </c>
      <c r="C747" s="31">
        <f>Point_src_summary!C698</f>
        <v>8</v>
      </c>
      <c r="D747" s="31" t="str">
        <f>Point_src_summary!D698</f>
        <v>8103</v>
      </c>
      <c r="E747" s="32" t="str">
        <f>Point_src_summary!N698</f>
        <v>40600132</v>
      </c>
      <c r="F747" s="31" t="str">
        <f>Point_src_summary!U698</f>
        <v>Point Source Loading Losses</v>
      </c>
      <c r="G747" s="160">
        <f>Point_src_summary!V698</f>
        <v>0</v>
      </c>
      <c r="H747" s="161">
        <f>Point_src_summary!W698</f>
        <v>12.218622999999999</v>
      </c>
      <c r="I747" s="161">
        <f>Point_src_summary!X698</f>
        <v>0</v>
      </c>
      <c r="J747" s="161">
        <f>Point_src_summary!Y698</f>
        <v>0</v>
      </c>
      <c r="K747" s="162">
        <f>Point_src_summary!Z698</f>
        <v>0</v>
      </c>
      <c r="M747" s="30"/>
      <c r="N747" s="30"/>
    </row>
    <row r="748" spans="1:14" x14ac:dyDescent="0.2">
      <c r="A748" s="31" t="s">
        <v>127</v>
      </c>
      <c r="B748" s="31" t="str">
        <f>Point_src_summary!B699</f>
        <v>Non-tribal</v>
      </c>
      <c r="C748" s="31">
        <f>Point_src_summary!C699</f>
        <v>8</v>
      </c>
      <c r="D748" s="31" t="str">
        <f>Point_src_summary!D699</f>
        <v>8103</v>
      </c>
      <c r="E748" s="32" t="str">
        <f>Point_src_summary!N699</f>
        <v>40400315</v>
      </c>
      <c r="F748" s="31" t="str">
        <f>Point_src_summary!U699</f>
        <v>Condensate Tanks</v>
      </c>
      <c r="G748" s="160">
        <f>Point_src_summary!V699</f>
        <v>0</v>
      </c>
      <c r="H748" s="161">
        <f>Point_src_summary!W699</f>
        <v>0.44453300000000001</v>
      </c>
      <c r="I748" s="161">
        <f>Point_src_summary!X699</f>
        <v>0</v>
      </c>
      <c r="J748" s="161">
        <f>Point_src_summary!Y699</f>
        <v>0</v>
      </c>
      <c r="K748" s="162">
        <f>Point_src_summary!Z699</f>
        <v>0</v>
      </c>
      <c r="M748" s="30"/>
      <c r="N748" s="30"/>
    </row>
    <row r="749" spans="1:14" x14ac:dyDescent="0.2">
      <c r="A749" s="31" t="s">
        <v>127</v>
      </c>
      <c r="B749" s="31" t="str">
        <f>Point_src_summary!B700</f>
        <v>Non-tribal</v>
      </c>
      <c r="C749" s="31">
        <f>Point_src_summary!C700</f>
        <v>8</v>
      </c>
      <c r="D749" s="31" t="str">
        <f>Point_src_summary!D700</f>
        <v>8103</v>
      </c>
      <c r="E749" s="32" t="str">
        <f>Point_src_summary!N700</f>
        <v>40600132</v>
      </c>
      <c r="F749" s="31" t="str">
        <f>Point_src_summary!U700</f>
        <v>Point Source Loading Losses</v>
      </c>
      <c r="G749" s="160">
        <f>Point_src_summary!V700</f>
        <v>0</v>
      </c>
      <c r="H749" s="161">
        <f>Point_src_summary!W700</f>
        <v>4.5254159999999999</v>
      </c>
      <c r="I749" s="161">
        <f>Point_src_summary!X700</f>
        <v>0</v>
      </c>
      <c r="J749" s="161">
        <f>Point_src_summary!Y700</f>
        <v>0</v>
      </c>
      <c r="K749" s="162">
        <f>Point_src_summary!Z700</f>
        <v>0</v>
      </c>
      <c r="M749" s="30"/>
      <c r="N749" s="30"/>
    </row>
    <row r="750" spans="1:14" x14ac:dyDescent="0.2">
      <c r="A750" s="31" t="s">
        <v>127</v>
      </c>
      <c r="B750" s="31" t="str">
        <f>Point_src_summary!B701</f>
        <v>Non-tribal</v>
      </c>
      <c r="C750" s="31">
        <f>Point_src_summary!C701</f>
        <v>8</v>
      </c>
      <c r="D750" s="31" t="str">
        <f>Point_src_summary!D701</f>
        <v>8103</v>
      </c>
      <c r="E750" s="32" t="str">
        <f>Point_src_summary!N701</f>
        <v>40400315</v>
      </c>
      <c r="F750" s="31" t="str">
        <f>Point_src_summary!U701</f>
        <v>Condensate Tanks</v>
      </c>
      <c r="G750" s="160">
        <f>Point_src_summary!V701</f>
        <v>0</v>
      </c>
      <c r="H750" s="161">
        <f>Point_src_summary!W701</f>
        <v>5.9162749999999997</v>
      </c>
      <c r="I750" s="161">
        <f>Point_src_summary!X701</f>
        <v>0</v>
      </c>
      <c r="J750" s="161">
        <f>Point_src_summary!Y701</f>
        <v>0</v>
      </c>
      <c r="K750" s="162">
        <f>Point_src_summary!Z701</f>
        <v>0</v>
      </c>
      <c r="M750" s="30"/>
      <c r="N750" s="30"/>
    </row>
    <row r="751" spans="1:14" x14ac:dyDescent="0.2">
      <c r="A751" s="31" t="s">
        <v>127</v>
      </c>
      <c r="B751" s="31" t="str">
        <f>Point_src_summary!B702</f>
        <v>Non-tribal</v>
      </c>
      <c r="C751" s="31">
        <f>Point_src_summary!C702</f>
        <v>8</v>
      </c>
      <c r="D751" s="31" t="str">
        <f>Point_src_summary!D702</f>
        <v>8103</v>
      </c>
      <c r="E751" s="32" t="str">
        <f>Point_src_summary!N702</f>
        <v>40400315</v>
      </c>
      <c r="F751" s="31" t="str">
        <f>Point_src_summary!U702</f>
        <v>Condensate Tanks</v>
      </c>
      <c r="G751" s="160">
        <f>Point_src_summary!V702</f>
        <v>0</v>
      </c>
      <c r="H751" s="161">
        <f>Point_src_summary!W702</f>
        <v>2.8055110000000001</v>
      </c>
      <c r="I751" s="161">
        <f>Point_src_summary!X702</f>
        <v>0</v>
      </c>
      <c r="J751" s="161">
        <f>Point_src_summary!Y702</f>
        <v>0</v>
      </c>
      <c r="K751" s="162">
        <f>Point_src_summary!Z702</f>
        <v>0</v>
      </c>
      <c r="M751" s="30"/>
      <c r="N751" s="30"/>
    </row>
    <row r="752" spans="1:14" x14ac:dyDescent="0.2">
      <c r="A752" s="31" t="s">
        <v>127</v>
      </c>
      <c r="B752" s="31" t="str">
        <f>Point_src_summary!B703</f>
        <v>Non-tribal</v>
      </c>
      <c r="C752" s="31">
        <f>Point_src_summary!C703</f>
        <v>8</v>
      </c>
      <c r="D752" s="31" t="str">
        <f>Point_src_summary!D703</f>
        <v>8103</v>
      </c>
      <c r="E752" s="32" t="str">
        <f>Point_src_summary!N703</f>
        <v>40600132</v>
      </c>
      <c r="F752" s="31" t="str">
        <f>Point_src_summary!U703</f>
        <v>Point Source Loading Losses</v>
      </c>
      <c r="G752" s="160">
        <f>Point_src_summary!V703</f>
        <v>0</v>
      </c>
      <c r="H752" s="161">
        <f>Point_src_summary!W703</f>
        <v>9.0508319999999998</v>
      </c>
      <c r="I752" s="161">
        <f>Point_src_summary!X703</f>
        <v>0</v>
      </c>
      <c r="J752" s="161">
        <f>Point_src_summary!Y703</f>
        <v>0</v>
      </c>
      <c r="K752" s="162">
        <f>Point_src_summary!Z703</f>
        <v>0</v>
      </c>
      <c r="M752" s="30"/>
      <c r="N752" s="30"/>
    </row>
    <row r="753" spans="1:14" x14ac:dyDescent="0.2">
      <c r="A753" s="31" t="s">
        <v>127</v>
      </c>
      <c r="B753" s="31" t="str">
        <f>Point_src_summary!B704</f>
        <v>Non-tribal</v>
      </c>
      <c r="C753" s="31">
        <f>Point_src_summary!C704</f>
        <v>8</v>
      </c>
      <c r="D753" s="31" t="str">
        <f>Point_src_summary!D704</f>
        <v>8103</v>
      </c>
      <c r="E753" s="32" t="str">
        <f>Point_src_summary!N704</f>
        <v>40400315</v>
      </c>
      <c r="F753" s="31" t="str">
        <f>Point_src_summary!U704</f>
        <v>Condensate Tanks</v>
      </c>
      <c r="G753" s="160">
        <f>Point_src_summary!V704</f>
        <v>0</v>
      </c>
      <c r="H753" s="161">
        <f>Point_src_summary!W704</f>
        <v>0.97457199999999999</v>
      </c>
      <c r="I753" s="161">
        <f>Point_src_summary!X704</f>
        <v>0</v>
      </c>
      <c r="J753" s="161">
        <f>Point_src_summary!Y704</f>
        <v>0</v>
      </c>
      <c r="K753" s="162">
        <f>Point_src_summary!Z704</f>
        <v>0</v>
      </c>
      <c r="M753" s="30"/>
      <c r="N753" s="30"/>
    </row>
    <row r="754" spans="1:14" x14ac:dyDescent="0.2">
      <c r="A754" s="31" t="s">
        <v>127</v>
      </c>
      <c r="B754" s="31" t="str">
        <f>Point_src_summary!B705</f>
        <v>Non-tribal</v>
      </c>
      <c r="C754" s="31">
        <f>Point_src_summary!C705</f>
        <v>8</v>
      </c>
      <c r="D754" s="31" t="str">
        <f>Point_src_summary!D705</f>
        <v>8103</v>
      </c>
      <c r="E754" s="32" t="str">
        <f>Point_src_summary!N705</f>
        <v>20200253</v>
      </c>
      <c r="F754" s="31" t="str">
        <f>Point_src_summary!U705</f>
        <v>Point Source Compressor Engines</v>
      </c>
      <c r="G754" s="160">
        <f>Point_src_summary!V705</f>
        <v>2.0855630000000001</v>
      </c>
      <c r="H754" s="161">
        <f>Point_src_summary!W705</f>
        <v>0.03</v>
      </c>
      <c r="I754" s="161">
        <f>Point_src_summary!X705</f>
        <v>3.4177499999999998</v>
      </c>
      <c r="J754" s="161">
        <f>Point_src_summary!Y705</f>
        <v>0</v>
      </c>
      <c r="K754" s="162">
        <f>Point_src_summary!Z705</f>
        <v>0</v>
      </c>
      <c r="M754" s="30"/>
      <c r="N754" s="30"/>
    </row>
    <row r="755" spans="1:14" x14ac:dyDescent="0.2">
      <c r="A755" s="31" t="s">
        <v>127</v>
      </c>
      <c r="B755" s="31" t="str">
        <f>Point_src_summary!B706</f>
        <v>Non-tribal</v>
      </c>
      <c r="C755" s="31">
        <f>Point_src_summary!C706</f>
        <v>8</v>
      </c>
      <c r="D755" s="31" t="str">
        <f>Point_src_summary!D706</f>
        <v>8103</v>
      </c>
      <c r="E755" s="32" t="str">
        <f>Point_src_summary!N706</f>
        <v>20200253</v>
      </c>
      <c r="F755" s="31" t="str">
        <f>Point_src_summary!U706</f>
        <v>Point Source Compressor Engines</v>
      </c>
      <c r="G755" s="160">
        <f>Point_src_summary!V706</f>
        <v>4.47</v>
      </c>
      <c r="H755" s="161">
        <f>Point_src_summary!W706</f>
        <v>0.06</v>
      </c>
      <c r="I755" s="161">
        <f>Point_src_summary!X706</f>
        <v>7.33</v>
      </c>
      <c r="J755" s="161">
        <f>Point_src_summary!Y706</f>
        <v>0</v>
      </c>
      <c r="K755" s="162">
        <f>Point_src_summary!Z706</f>
        <v>0</v>
      </c>
      <c r="M755" s="30"/>
      <c r="N755" s="30"/>
    </row>
    <row r="756" spans="1:14" x14ac:dyDescent="0.2">
      <c r="A756" s="31" t="s">
        <v>127</v>
      </c>
      <c r="B756" s="31" t="str">
        <f>Point_src_summary!B707</f>
        <v>Non-tribal</v>
      </c>
      <c r="C756" s="31">
        <f>Point_src_summary!C707</f>
        <v>8</v>
      </c>
      <c r="D756" s="31" t="str">
        <f>Point_src_summary!D707</f>
        <v>8103</v>
      </c>
      <c r="E756" s="32" t="str">
        <f>Point_src_summary!N707</f>
        <v>40600132</v>
      </c>
      <c r="F756" s="31" t="str">
        <f>Point_src_summary!U707</f>
        <v>Point Source Loading Losses</v>
      </c>
      <c r="G756" s="160">
        <f>Point_src_summary!V707</f>
        <v>0</v>
      </c>
      <c r="H756" s="161">
        <f>Point_src_summary!W707</f>
        <v>9.0508319999999998</v>
      </c>
      <c r="I756" s="161">
        <f>Point_src_summary!X707</f>
        <v>0</v>
      </c>
      <c r="J756" s="161">
        <f>Point_src_summary!Y707</f>
        <v>0</v>
      </c>
      <c r="K756" s="162">
        <f>Point_src_summary!Z707</f>
        <v>0</v>
      </c>
      <c r="M756" s="30"/>
      <c r="N756" s="30"/>
    </row>
    <row r="757" spans="1:14" x14ac:dyDescent="0.2">
      <c r="A757" s="31" t="s">
        <v>127</v>
      </c>
      <c r="B757" s="31" t="str">
        <f>Point_src_summary!B708</f>
        <v>Non-tribal</v>
      </c>
      <c r="C757" s="31">
        <f>Point_src_summary!C708</f>
        <v>8</v>
      </c>
      <c r="D757" s="31" t="str">
        <f>Point_src_summary!D708</f>
        <v>8103</v>
      </c>
      <c r="E757" s="32" t="str">
        <f>Point_src_summary!N708</f>
        <v>40400315</v>
      </c>
      <c r="F757" s="31" t="str">
        <f>Point_src_summary!U708</f>
        <v>Condensate Tanks</v>
      </c>
      <c r="G757" s="160">
        <f>Point_src_summary!V708</f>
        <v>0</v>
      </c>
      <c r="H757" s="161">
        <f>Point_src_summary!W708</f>
        <v>2.07904</v>
      </c>
      <c r="I757" s="161">
        <f>Point_src_summary!X708</f>
        <v>0</v>
      </c>
      <c r="J757" s="161">
        <f>Point_src_summary!Y708</f>
        <v>0</v>
      </c>
      <c r="K757" s="162">
        <f>Point_src_summary!Z708</f>
        <v>0</v>
      </c>
      <c r="M757" s="30"/>
      <c r="N757" s="30"/>
    </row>
    <row r="758" spans="1:14" x14ac:dyDescent="0.2">
      <c r="A758" s="31" t="s">
        <v>127</v>
      </c>
      <c r="B758" s="31" t="str">
        <f>Point_src_summary!B709</f>
        <v>Non-tribal</v>
      </c>
      <c r="C758" s="31">
        <f>Point_src_summary!C709</f>
        <v>8</v>
      </c>
      <c r="D758" s="31" t="str">
        <f>Point_src_summary!D709</f>
        <v>8103</v>
      </c>
      <c r="E758" s="32" t="str">
        <f>Point_src_summary!N709</f>
        <v>20200253</v>
      </c>
      <c r="F758" s="31" t="str">
        <f>Point_src_summary!U709</f>
        <v>Point Source Compressor Engines</v>
      </c>
      <c r="G758" s="160">
        <f>Point_src_summary!V709</f>
        <v>2.2882020000000001</v>
      </c>
      <c r="H758" s="161">
        <f>Point_src_summary!W709</f>
        <v>0.21247199999999999</v>
      </c>
      <c r="I758" s="161">
        <f>Point_src_summary!X709</f>
        <v>4.5762689999999999</v>
      </c>
      <c r="J758" s="161">
        <f>Point_src_summary!Y709</f>
        <v>0</v>
      </c>
      <c r="K758" s="162">
        <f>Point_src_summary!Z709</f>
        <v>0</v>
      </c>
      <c r="M758" s="30"/>
      <c r="N758" s="30"/>
    </row>
    <row r="759" spans="1:14" x14ac:dyDescent="0.2">
      <c r="A759" s="31" t="s">
        <v>127</v>
      </c>
      <c r="B759" s="31" t="str">
        <f>Point_src_summary!B710</f>
        <v>Non-tribal</v>
      </c>
      <c r="C759" s="31">
        <f>Point_src_summary!C710</f>
        <v>8</v>
      </c>
      <c r="D759" s="31" t="str">
        <f>Point_src_summary!D710</f>
        <v>8103</v>
      </c>
      <c r="E759" s="32" t="str">
        <f>Point_src_summary!N710</f>
        <v>20200254</v>
      </c>
      <c r="F759" s="31" t="str">
        <f>Point_src_summary!U710</f>
        <v>Point Source Compressor Engines</v>
      </c>
      <c r="G759" s="160">
        <f>Point_src_summary!V710</f>
        <v>7.32</v>
      </c>
      <c r="H759" s="161">
        <f>Point_src_summary!W710</f>
        <v>0.24</v>
      </c>
      <c r="I759" s="161">
        <f>Point_src_summary!X710</f>
        <v>8.27</v>
      </c>
      <c r="J759" s="161">
        <f>Point_src_summary!Y710</f>
        <v>0</v>
      </c>
      <c r="K759" s="162">
        <f>Point_src_summary!Z710</f>
        <v>0</v>
      </c>
      <c r="M759" s="30"/>
      <c r="N759" s="30"/>
    </row>
    <row r="760" spans="1:14" x14ac:dyDescent="0.2">
      <c r="A760" s="31" t="s">
        <v>127</v>
      </c>
      <c r="B760" s="31" t="str">
        <f>Point_src_summary!B711</f>
        <v>Non-tribal</v>
      </c>
      <c r="C760" s="31">
        <f>Point_src_summary!C711</f>
        <v>8</v>
      </c>
      <c r="D760" s="31" t="str">
        <f>Point_src_summary!D711</f>
        <v>8103</v>
      </c>
      <c r="E760" s="32" t="str">
        <f>Point_src_summary!N711</f>
        <v>20200253</v>
      </c>
      <c r="F760" s="31" t="str">
        <f>Point_src_summary!U711</f>
        <v>Point Source Compressor Engines</v>
      </c>
      <c r="G760" s="160">
        <f>Point_src_summary!V711</f>
        <v>4.7426599999999999</v>
      </c>
      <c r="H760" s="161">
        <f>Point_src_summary!W711</f>
        <v>6.3521999999999995E-2</v>
      </c>
      <c r="I760" s="161">
        <f>Point_src_summary!X711</f>
        <v>7.9831200000000004</v>
      </c>
      <c r="J760" s="161">
        <f>Point_src_summary!Y711</f>
        <v>0</v>
      </c>
      <c r="K760" s="162">
        <f>Point_src_summary!Z711</f>
        <v>0</v>
      </c>
      <c r="M760" s="30"/>
      <c r="N760" s="30"/>
    </row>
    <row r="761" spans="1:14" x14ac:dyDescent="0.2">
      <c r="A761" s="31" t="s">
        <v>127</v>
      </c>
      <c r="B761" s="31" t="str">
        <f>Point_src_summary!B712</f>
        <v>Non-tribal</v>
      </c>
      <c r="C761" s="31">
        <f>Point_src_summary!C712</f>
        <v>8</v>
      </c>
      <c r="D761" s="31" t="str">
        <f>Point_src_summary!D712</f>
        <v>8103</v>
      </c>
      <c r="E761" s="32" t="str">
        <f>Point_src_summary!N712</f>
        <v>40600132</v>
      </c>
      <c r="F761" s="31" t="str">
        <f>Point_src_summary!U712</f>
        <v>Point Source Loading Losses</v>
      </c>
      <c r="G761" s="160">
        <f>Point_src_summary!V712</f>
        <v>0</v>
      </c>
      <c r="H761" s="161">
        <f>Point_src_summary!W712</f>
        <v>2.2627079999999999</v>
      </c>
      <c r="I761" s="161">
        <f>Point_src_summary!X712</f>
        <v>0</v>
      </c>
      <c r="J761" s="161">
        <f>Point_src_summary!Y712</f>
        <v>0</v>
      </c>
      <c r="K761" s="162">
        <f>Point_src_summary!Z712</f>
        <v>0</v>
      </c>
      <c r="M761" s="30"/>
      <c r="N761" s="30"/>
    </row>
    <row r="762" spans="1:14" x14ac:dyDescent="0.2">
      <c r="A762" s="31" t="s">
        <v>127</v>
      </c>
      <c r="B762" s="31" t="str">
        <f>Point_src_summary!B713</f>
        <v>Non-tribal</v>
      </c>
      <c r="C762" s="31">
        <f>Point_src_summary!C713</f>
        <v>8</v>
      </c>
      <c r="D762" s="31" t="str">
        <f>Point_src_summary!D713</f>
        <v>8103</v>
      </c>
      <c r="E762" s="32" t="str">
        <f>Point_src_summary!N713</f>
        <v>40600132</v>
      </c>
      <c r="F762" s="31" t="str">
        <f>Point_src_summary!U713</f>
        <v>Point Source Loading Losses</v>
      </c>
      <c r="G762" s="160">
        <f>Point_src_summary!V713</f>
        <v>0</v>
      </c>
      <c r="H762" s="161">
        <f>Point_src_summary!W713</f>
        <v>2.7638099999999999</v>
      </c>
      <c r="I762" s="161">
        <f>Point_src_summary!X713</f>
        <v>0</v>
      </c>
      <c r="J762" s="161">
        <f>Point_src_summary!Y713</f>
        <v>0</v>
      </c>
      <c r="K762" s="162">
        <f>Point_src_summary!Z713</f>
        <v>0</v>
      </c>
      <c r="M762" s="30"/>
      <c r="N762" s="30"/>
    </row>
    <row r="763" spans="1:14" x14ac:dyDescent="0.2">
      <c r="A763" s="31" t="s">
        <v>127</v>
      </c>
      <c r="B763" s="31" t="str">
        <f>Point_src_summary!B714</f>
        <v>Non-tribal</v>
      </c>
      <c r="C763" s="31">
        <f>Point_src_summary!C714</f>
        <v>8</v>
      </c>
      <c r="D763" s="31" t="str">
        <f>Point_src_summary!D714</f>
        <v>8103</v>
      </c>
      <c r="E763" s="32" t="str">
        <f>Point_src_summary!N714</f>
        <v>40400315</v>
      </c>
      <c r="F763" s="31" t="str">
        <f>Point_src_summary!U714</f>
        <v>Condensate Tanks</v>
      </c>
      <c r="G763" s="160">
        <f>Point_src_summary!V714</f>
        <v>0</v>
      </c>
      <c r="H763" s="161">
        <f>Point_src_summary!W714</f>
        <v>1.8191600000000001</v>
      </c>
      <c r="I763" s="161">
        <f>Point_src_summary!X714</f>
        <v>0</v>
      </c>
      <c r="J763" s="161">
        <f>Point_src_summary!Y714</f>
        <v>0</v>
      </c>
      <c r="K763" s="162">
        <f>Point_src_summary!Z714</f>
        <v>0</v>
      </c>
      <c r="M763" s="30"/>
      <c r="N763" s="30"/>
    </row>
    <row r="764" spans="1:14" x14ac:dyDescent="0.2">
      <c r="A764" s="31" t="s">
        <v>127</v>
      </c>
      <c r="B764" s="31" t="str">
        <f>Point_src_summary!B715</f>
        <v>Non-tribal</v>
      </c>
      <c r="C764" s="31">
        <f>Point_src_summary!C715</f>
        <v>8</v>
      </c>
      <c r="D764" s="31" t="str">
        <f>Point_src_summary!D715</f>
        <v>8103</v>
      </c>
      <c r="E764" s="32" t="str">
        <f>Point_src_summary!N715</f>
        <v>40600132</v>
      </c>
      <c r="F764" s="31" t="str">
        <f>Point_src_summary!U715</f>
        <v>Point Source Loading Losses</v>
      </c>
      <c r="G764" s="160">
        <f>Point_src_summary!V715</f>
        <v>0</v>
      </c>
      <c r="H764" s="161">
        <f>Point_src_summary!W715</f>
        <v>3.8583370000000001</v>
      </c>
      <c r="I764" s="161">
        <f>Point_src_summary!X715</f>
        <v>0</v>
      </c>
      <c r="J764" s="161">
        <f>Point_src_summary!Y715</f>
        <v>0</v>
      </c>
      <c r="K764" s="162">
        <f>Point_src_summary!Z715</f>
        <v>0</v>
      </c>
      <c r="M764" s="30"/>
      <c r="N764" s="30"/>
    </row>
    <row r="765" spans="1:14" x14ac:dyDescent="0.2">
      <c r="A765" s="31" t="s">
        <v>127</v>
      </c>
      <c r="B765" s="31" t="str">
        <f>Point_src_summary!B716</f>
        <v>Non-tribal</v>
      </c>
      <c r="C765" s="31">
        <f>Point_src_summary!C716</f>
        <v>8</v>
      </c>
      <c r="D765" s="31" t="str">
        <f>Point_src_summary!D716</f>
        <v>8103</v>
      </c>
      <c r="E765" s="32" t="str">
        <f>Point_src_summary!N716</f>
        <v>40600132</v>
      </c>
      <c r="F765" s="31" t="str">
        <f>Point_src_summary!U716</f>
        <v>Point Source Loading Losses</v>
      </c>
      <c r="G765" s="160">
        <f>Point_src_summary!V716</f>
        <v>0</v>
      </c>
      <c r="H765" s="161">
        <f>Point_src_summary!W716</f>
        <v>10.046424</v>
      </c>
      <c r="I765" s="161">
        <f>Point_src_summary!X716</f>
        <v>0</v>
      </c>
      <c r="J765" s="161">
        <f>Point_src_summary!Y716</f>
        <v>0</v>
      </c>
      <c r="K765" s="162">
        <f>Point_src_summary!Z716</f>
        <v>0</v>
      </c>
      <c r="M765" s="30"/>
      <c r="N765" s="30"/>
    </row>
    <row r="766" spans="1:14" x14ac:dyDescent="0.2">
      <c r="A766" s="31" t="s">
        <v>127</v>
      </c>
      <c r="B766" s="31" t="str">
        <f>Point_src_summary!B717</f>
        <v>Non-tribal</v>
      </c>
      <c r="C766" s="31">
        <f>Point_src_summary!C717</f>
        <v>8</v>
      </c>
      <c r="D766" s="31" t="str">
        <f>Point_src_summary!D717</f>
        <v>8103</v>
      </c>
      <c r="E766" s="32" t="str">
        <f>Point_src_summary!N717</f>
        <v>40400315</v>
      </c>
      <c r="F766" s="31" t="str">
        <f>Point_src_summary!U717</f>
        <v>Condensate Tanks</v>
      </c>
      <c r="G766" s="160">
        <f>Point_src_summary!V717</f>
        <v>0</v>
      </c>
      <c r="H766" s="161">
        <f>Point_src_summary!W717</f>
        <v>4.3096160000000001</v>
      </c>
      <c r="I766" s="161">
        <f>Point_src_summary!X717</f>
        <v>0</v>
      </c>
      <c r="J766" s="161">
        <f>Point_src_summary!Y717</f>
        <v>0</v>
      </c>
      <c r="K766" s="162">
        <f>Point_src_summary!Z717</f>
        <v>0</v>
      </c>
      <c r="M766" s="30"/>
      <c r="N766" s="30"/>
    </row>
    <row r="767" spans="1:14" x14ac:dyDescent="0.2">
      <c r="A767" s="31" t="s">
        <v>127</v>
      </c>
      <c r="B767" s="31" t="str">
        <f>Point_src_summary!B718</f>
        <v>Non-tribal</v>
      </c>
      <c r="C767" s="31">
        <f>Point_src_summary!C718</f>
        <v>8</v>
      </c>
      <c r="D767" s="31" t="str">
        <f>Point_src_summary!D718</f>
        <v>8103</v>
      </c>
      <c r="E767" s="32" t="str">
        <f>Point_src_summary!N718</f>
        <v>31088811</v>
      </c>
      <c r="F767" s="31" t="str">
        <f>Point_src_summary!U718</f>
        <v>Point Source Fugitives</v>
      </c>
      <c r="G767" s="160">
        <f>Point_src_summary!V718</f>
        <v>0</v>
      </c>
      <c r="H767" s="161">
        <f>Point_src_summary!W718</f>
        <v>4.8099999999999996</v>
      </c>
      <c r="I767" s="161">
        <f>Point_src_summary!X718</f>
        <v>0</v>
      </c>
      <c r="J767" s="161">
        <f>Point_src_summary!Y718</f>
        <v>0</v>
      </c>
      <c r="K767" s="162">
        <f>Point_src_summary!Z718</f>
        <v>0</v>
      </c>
      <c r="M767" s="30"/>
      <c r="N767" s="30"/>
    </row>
    <row r="768" spans="1:14" x14ac:dyDescent="0.2">
      <c r="A768" s="31" t="s">
        <v>127</v>
      </c>
      <c r="B768" s="31" t="str">
        <f>Point_src_summary!B719</f>
        <v>Non-tribal</v>
      </c>
      <c r="C768" s="31">
        <f>Point_src_summary!C719</f>
        <v>8</v>
      </c>
      <c r="D768" s="31" t="str">
        <f>Point_src_summary!D719</f>
        <v>8045</v>
      </c>
      <c r="E768" s="32" t="str">
        <f>Point_src_summary!N719</f>
        <v>10200501</v>
      </c>
      <c r="F768" s="31" t="str">
        <f>Point_src_summary!U719</f>
        <v>Point Source Heaters</v>
      </c>
      <c r="G768" s="160">
        <f>Point_src_summary!V719</f>
        <v>0</v>
      </c>
      <c r="H768" s="161">
        <f>Point_src_summary!W719</f>
        <v>0</v>
      </c>
      <c r="I768" s="161">
        <f>Point_src_summary!X719</f>
        <v>0</v>
      </c>
      <c r="J768" s="161">
        <f>Point_src_summary!Y719</f>
        <v>0</v>
      </c>
      <c r="K768" s="162">
        <f>Point_src_summary!Z719</f>
        <v>0</v>
      </c>
      <c r="M768" s="30"/>
      <c r="N768" s="30"/>
    </row>
    <row r="769" spans="1:14" x14ac:dyDescent="0.2">
      <c r="A769" s="31" t="s">
        <v>127</v>
      </c>
      <c r="B769" s="31" t="str">
        <f>Point_src_summary!B720</f>
        <v>Non-tribal</v>
      </c>
      <c r="C769" s="31">
        <f>Point_src_summary!C720</f>
        <v>8</v>
      </c>
      <c r="D769" s="31" t="str">
        <f>Point_src_summary!D720</f>
        <v>8045</v>
      </c>
      <c r="E769" s="32" t="str">
        <f>Point_src_summary!N720</f>
        <v>10200501</v>
      </c>
      <c r="F769" s="31" t="str">
        <f>Point_src_summary!U720</f>
        <v>Point Source Heaters</v>
      </c>
      <c r="G769" s="160">
        <f>Point_src_summary!V720</f>
        <v>0</v>
      </c>
      <c r="H769" s="161">
        <f>Point_src_summary!W720</f>
        <v>0</v>
      </c>
      <c r="I769" s="161">
        <f>Point_src_summary!X720</f>
        <v>0</v>
      </c>
      <c r="J769" s="161">
        <f>Point_src_summary!Y720</f>
        <v>0</v>
      </c>
      <c r="K769" s="162">
        <f>Point_src_summary!Z720</f>
        <v>0</v>
      </c>
      <c r="M769" s="30"/>
      <c r="N769" s="30"/>
    </row>
    <row r="770" spans="1:14" x14ac:dyDescent="0.2">
      <c r="A770" s="31" t="s">
        <v>127</v>
      </c>
      <c r="B770" s="31" t="str">
        <f>Point_src_summary!B721</f>
        <v>Non-tribal</v>
      </c>
      <c r="C770" s="31">
        <f>Point_src_summary!C721</f>
        <v>8</v>
      </c>
      <c r="D770" s="31" t="str">
        <f>Point_src_summary!D721</f>
        <v>8045</v>
      </c>
      <c r="E770" s="32" t="str">
        <f>Point_src_summary!N721</f>
        <v>10200501</v>
      </c>
      <c r="F770" s="31" t="str">
        <f>Point_src_summary!U721</f>
        <v>Point Source Heaters</v>
      </c>
      <c r="G770" s="160">
        <f>Point_src_summary!V721</f>
        <v>0</v>
      </c>
      <c r="H770" s="161">
        <f>Point_src_summary!W721</f>
        <v>0</v>
      </c>
      <c r="I770" s="161">
        <f>Point_src_summary!X721</f>
        <v>0</v>
      </c>
      <c r="J770" s="161">
        <f>Point_src_summary!Y721</f>
        <v>3.0514999999999999</v>
      </c>
      <c r="K770" s="162">
        <f>Point_src_summary!Z721</f>
        <v>4.5900000000000003E-2</v>
      </c>
      <c r="M770" s="30"/>
      <c r="N770" s="30"/>
    </row>
    <row r="771" spans="1:14" x14ac:dyDescent="0.2">
      <c r="A771" s="31" t="s">
        <v>127</v>
      </c>
      <c r="B771" s="31" t="str">
        <f>Point_src_summary!B722</f>
        <v>Non-tribal</v>
      </c>
      <c r="C771" s="31">
        <f>Point_src_summary!C722</f>
        <v>8</v>
      </c>
      <c r="D771" s="31" t="str">
        <f>Point_src_summary!D722</f>
        <v>8045</v>
      </c>
      <c r="E771" s="32" t="str">
        <f>Point_src_summary!N722</f>
        <v>10200799</v>
      </c>
      <c r="F771" s="31" t="str">
        <f>Point_src_summary!U722</f>
        <v>Point Source Heaters</v>
      </c>
      <c r="G771" s="160">
        <f>Point_src_summary!V722</f>
        <v>0</v>
      </c>
      <c r="H771" s="161">
        <f>Point_src_summary!W722</f>
        <v>0</v>
      </c>
      <c r="I771" s="161">
        <f>Point_src_summary!X722</f>
        <v>0</v>
      </c>
      <c r="J771" s="161">
        <f>Point_src_summary!Y722</f>
        <v>8.7000000000000001E-4</v>
      </c>
      <c r="K771" s="162">
        <f>Point_src_summary!Z722</f>
        <v>1.0585000000000001E-2</v>
      </c>
      <c r="M771" s="30"/>
      <c r="N771" s="30"/>
    </row>
    <row r="772" spans="1:14" x14ac:dyDescent="0.2">
      <c r="A772" s="31" t="s">
        <v>127</v>
      </c>
      <c r="B772" s="31" t="str">
        <f>Point_src_summary!B723</f>
        <v>Non-tribal</v>
      </c>
      <c r="C772" s="31">
        <f>Point_src_summary!C723</f>
        <v>8</v>
      </c>
      <c r="D772" s="31" t="str">
        <f>Point_src_summary!D723</f>
        <v>8045</v>
      </c>
      <c r="E772" s="32" t="str">
        <f>Point_src_summary!N723</f>
        <v>10200501</v>
      </c>
      <c r="F772" s="31" t="str">
        <f>Point_src_summary!U723</f>
        <v>Point Source Heaters</v>
      </c>
      <c r="G772" s="160">
        <f>Point_src_summary!V723</f>
        <v>0</v>
      </c>
      <c r="H772" s="161">
        <f>Point_src_summary!W723</f>
        <v>0</v>
      </c>
      <c r="I772" s="161">
        <f>Point_src_summary!X723</f>
        <v>0</v>
      </c>
      <c r="J772" s="161">
        <f>Point_src_summary!Y723</f>
        <v>0</v>
      </c>
      <c r="K772" s="162">
        <f>Point_src_summary!Z723</f>
        <v>0</v>
      </c>
      <c r="M772" s="30"/>
      <c r="N772" s="30"/>
    </row>
    <row r="773" spans="1:14" x14ac:dyDescent="0.2">
      <c r="A773" s="31" t="s">
        <v>127</v>
      </c>
      <c r="B773" s="31" t="str">
        <f>Point_src_summary!B724</f>
        <v>Non-tribal</v>
      </c>
      <c r="C773" s="31">
        <f>Point_src_summary!C724</f>
        <v>8</v>
      </c>
      <c r="D773" s="31" t="str">
        <f>Point_src_summary!D724</f>
        <v>8045</v>
      </c>
      <c r="E773" s="32" t="str">
        <f>Point_src_summary!N724</f>
        <v>10200501</v>
      </c>
      <c r="F773" s="31" t="str">
        <f>Point_src_summary!U724</f>
        <v>Point Source Heaters</v>
      </c>
      <c r="G773" s="160">
        <f>Point_src_summary!V724</f>
        <v>0</v>
      </c>
      <c r="H773" s="161">
        <f>Point_src_summary!W724</f>
        <v>0</v>
      </c>
      <c r="I773" s="161">
        <f>Point_src_summary!X724</f>
        <v>0</v>
      </c>
      <c r="J773" s="161">
        <f>Point_src_summary!Y724</f>
        <v>0</v>
      </c>
      <c r="K773" s="162">
        <f>Point_src_summary!Z724</f>
        <v>0</v>
      </c>
      <c r="M773" s="30"/>
      <c r="N773" s="30"/>
    </row>
    <row r="774" spans="1:14" x14ac:dyDescent="0.2">
      <c r="A774" s="31" t="s">
        <v>127</v>
      </c>
      <c r="B774" s="31" t="str">
        <f>Point_src_summary!B725</f>
        <v>Non-tribal</v>
      </c>
      <c r="C774" s="31">
        <f>Point_src_summary!C725</f>
        <v>8</v>
      </c>
      <c r="D774" s="31" t="str">
        <f>Point_src_summary!D725</f>
        <v>8045</v>
      </c>
      <c r="E774" s="32" t="str">
        <f>Point_src_summary!N725</f>
        <v>30502099</v>
      </c>
      <c r="F774" s="31" t="str">
        <f>Point_src_summary!U725</f>
        <v>Other Not Classified</v>
      </c>
      <c r="G774" s="160">
        <f>Point_src_summary!V725</f>
        <v>0</v>
      </c>
      <c r="H774" s="161">
        <f>Point_src_summary!W725</f>
        <v>0</v>
      </c>
      <c r="I774" s="161">
        <f>Point_src_summary!X725</f>
        <v>0</v>
      </c>
      <c r="J774" s="161">
        <f>Point_src_summary!Y725</f>
        <v>0</v>
      </c>
      <c r="K774" s="162">
        <f>Point_src_summary!Z725</f>
        <v>0</v>
      </c>
      <c r="M774" s="30"/>
      <c r="N774" s="30"/>
    </row>
    <row r="775" spans="1:14" x14ac:dyDescent="0.2">
      <c r="A775" s="31" t="s">
        <v>127</v>
      </c>
      <c r="B775" s="31" t="str">
        <f>Point_src_summary!B726</f>
        <v>Non-tribal</v>
      </c>
      <c r="C775" s="31">
        <f>Point_src_summary!C726</f>
        <v>8</v>
      </c>
      <c r="D775" s="31" t="str">
        <f>Point_src_summary!D726</f>
        <v>8045</v>
      </c>
      <c r="E775" s="32" t="str">
        <f>Point_src_summary!N726</f>
        <v>30502099</v>
      </c>
      <c r="F775" s="31" t="str">
        <f>Point_src_summary!U726</f>
        <v>Other Not Classified</v>
      </c>
      <c r="G775" s="160">
        <f>Point_src_summary!V726</f>
        <v>0</v>
      </c>
      <c r="H775" s="161">
        <f>Point_src_summary!W726</f>
        <v>0</v>
      </c>
      <c r="I775" s="161">
        <f>Point_src_summary!X726</f>
        <v>0</v>
      </c>
      <c r="J775" s="161">
        <f>Point_src_summary!Y726</f>
        <v>0</v>
      </c>
      <c r="K775" s="162">
        <f>Point_src_summary!Z726</f>
        <v>0</v>
      </c>
      <c r="M775" s="30"/>
      <c r="N775" s="30"/>
    </row>
    <row r="776" spans="1:14" x14ac:dyDescent="0.2">
      <c r="A776" s="31" t="s">
        <v>127</v>
      </c>
      <c r="B776" s="31" t="str">
        <f>Point_src_summary!B727</f>
        <v>Non-tribal</v>
      </c>
      <c r="C776" s="31">
        <f>Point_src_summary!C727</f>
        <v>8</v>
      </c>
      <c r="D776" s="31" t="str">
        <f>Point_src_summary!D727</f>
        <v>8045</v>
      </c>
      <c r="E776" s="32" t="str">
        <f>Point_src_summary!N727</f>
        <v>10200501</v>
      </c>
      <c r="F776" s="31" t="str">
        <f>Point_src_summary!U727</f>
        <v>Point Source Heaters</v>
      </c>
      <c r="G776" s="160">
        <f>Point_src_summary!V727</f>
        <v>0.85</v>
      </c>
      <c r="H776" s="161">
        <f>Point_src_summary!W727</f>
        <v>1.4449999999999999E-2</v>
      </c>
      <c r="I776" s="161">
        <f>Point_src_summary!X727</f>
        <v>0.21249999999999999</v>
      </c>
      <c r="J776" s="161">
        <f>Point_src_summary!Y727</f>
        <v>0</v>
      </c>
      <c r="K776" s="162">
        <f>Point_src_summary!Z727</f>
        <v>0</v>
      </c>
      <c r="M776" s="30"/>
      <c r="N776" s="30"/>
    </row>
    <row r="777" spans="1:14" x14ac:dyDescent="0.2">
      <c r="A777" s="31" t="s">
        <v>127</v>
      </c>
      <c r="B777" s="31" t="str">
        <f>Point_src_summary!B728</f>
        <v>Non-tribal</v>
      </c>
      <c r="C777" s="31">
        <f>Point_src_summary!C728</f>
        <v>8</v>
      </c>
      <c r="D777" s="31" t="str">
        <f>Point_src_summary!D728</f>
        <v>8045</v>
      </c>
      <c r="E777" s="32" t="str">
        <f>Point_src_summary!N728</f>
        <v>10200799</v>
      </c>
      <c r="F777" s="31" t="str">
        <f>Point_src_summary!U728</f>
        <v>Point Source Heaters</v>
      </c>
      <c r="G777" s="160">
        <f>Point_src_summary!V728</f>
        <v>0.13891000000000001</v>
      </c>
      <c r="H777" s="161">
        <f>Point_src_summary!W728</f>
        <v>7.685E-3</v>
      </c>
      <c r="I777" s="161">
        <f>Point_src_summary!X728</f>
        <v>0.116725</v>
      </c>
      <c r="J777" s="161">
        <f>Point_src_summary!Y728</f>
        <v>0</v>
      </c>
      <c r="K777" s="162">
        <f>Point_src_summary!Z728</f>
        <v>0</v>
      </c>
      <c r="M777" s="30"/>
      <c r="N777" s="30"/>
    </row>
    <row r="778" spans="1:14" x14ac:dyDescent="0.2">
      <c r="A778" s="31" t="s">
        <v>127</v>
      </c>
      <c r="B778" s="31" t="str">
        <f>Point_src_summary!B729</f>
        <v>Non-tribal</v>
      </c>
      <c r="C778" s="31">
        <f>Point_src_summary!C729</f>
        <v>8</v>
      </c>
      <c r="D778" s="31" t="str">
        <f>Point_src_summary!D729</f>
        <v>8045</v>
      </c>
      <c r="E778" s="32" t="str">
        <f>Point_src_summary!N729</f>
        <v>40301197</v>
      </c>
      <c r="F778" s="31" t="str">
        <f>Point_src_summary!U729</f>
        <v>Point Source Loading Losses</v>
      </c>
      <c r="G778" s="160">
        <f>Point_src_summary!V729</f>
        <v>0</v>
      </c>
      <c r="H778" s="161">
        <f>Point_src_summary!W729</f>
        <v>0.66200000000000003</v>
      </c>
      <c r="I778" s="161">
        <f>Point_src_summary!X729</f>
        <v>0</v>
      </c>
      <c r="J778" s="161">
        <f>Point_src_summary!Y729</f>
        <v>0</v>
      </c>
      <c r="K778" s="162">
        <f>Point_src_summary!Z729</f>
        <v>0</v>
      </c>
      <c r="M778" s="30"/>
      <c r="N778" s="30"/>
    </row>
    <row r="779" spans="1:14" x14ac:dyDescent="0.2">
      <c r="A779" s="31" t="s">
        <v>127</v>
      </c>
      <c r="B779" s="31" t="str">
        <f>Point_src_summary!B730</f>
        <v>Non-tribal</v>
      </c>
      <c r="C779" s="31">
        <f>Point_src_summary!C730</f>
        <v>8</v>
      </c>
      <c r="D779" s="31" t="str">
        <f>Point_src_summary!D730</f>
        <v>8045</v>
      </c>
      <c r="E779" s="32" t="str">
        <f>Point_src_summary!N730</f>
        <v>20200202</v>
      </c>
      <c r="F779" s="31" t="str">
        <f>Point_src_summary!U730</f>
        <v>Point Source Compressor Engines</v>
      </c>
      <c r="G779" s="160">
        <f>Point_src_summary!V730</f>
        <v>0</v>
      </c>
      <c r="H779" s="161">
        <f>Point_src_summary!W730</f>
        <v>0</v>
      </c>
      <c r="I779" s="161">
        <f>Point_src_summary!X730</f>
        <v>0</v>
      </c>
      <c r="J779" s="161">
        <f>Point_src_summary!Y730</f>
        <v>0</v>
      </c>
      <c r="K779" s="162">
        <f>Point_src_summary!Z730</f>
        <v>0</v>
      </c>
      <c r="M779" s="30"/>
      <c r="N779" s="30"/>
    </row>
    <row r="780" spans="1:14" x14ac:dyDescent="0.2">
      <c r="A780" s="31" t="s">
        <v>127</v>
      </c>
      <c r="B780" s="31" t="str">
        <f>Point_src_summary!B731</f>
        <v>Non-tribal</v>
      </c>
      <c r="C780" s="31">
        <f>Point_src_summary!C731</f>
        <v>8</v>
      </c>
      <c r="D780" s="31" t="str">
        <f>Point_src_summary!D731</f>
        <v>8045</v>
      </c>
      <c r="E780" s="32" t="str">
        <f>Point_src_summary!N731</f>
        <v>20200202</v>
      </c>
      <c r="F780" s="31" t="str">
        <f>Point_src_summary!U731</f>
        <v>Point Source Compressor Engines</v>
      </c>
      <c r="G780" s="160">
        <f>Point_src_summary!V731</f>
        <v>0</v>
      </c>
      <c r="H780" s="161">
        <f>Point_src_summary!W731</f>
        <v>0</v>
      </c>
      <c r="I780" s="161">
        <f>Point_src_summary!X731</f>
        <v>0</v>
      </c>
      <c r="J780" s="161">
        <f>Point_src_summary!Y731</f>
        <v>0</v>
      </c>
      <c r="K780" s="162">
        <f>Point_src_summary!Z731</f>
        <v>0</v>
      </c>
      <c r="M780" s="30"/>
      <c r="N780" s="30"/>
    </row>
    <row r="781" spans="1:14" x14ac:dyDescent="0.2">
      <c r="A781" s="31" t="s">
        <v>127</v>
      </c>
      <c r="B781" s="31" t="str">
        <f>Point_src_summary!B732</f>
        <v>Non-tribal</v>
      </c>
      <c r="C781" s="31">
        <f>Point_src_summary!C732</f>
        <v>8</v>
      </c>
      <c r="D781" s="31" t="str">
        <f>Point_src_summary!D732</f>
        <v>8045</v>
      </c>
      <c r="E781" s="32" t="str">
        <f>Point_src_summary!N732</f>
        <v>20200201</v>
      </c>
      <c r="F781" s="31" t="str">
        <f>Point_src_summary!U732</f>
        <v>Point Source Compressor Engines</v>
      </c>
      <c r="G781" s="160">
        <f>Point_src_summary!V732</f>
        <v>0</v>
      </c>
      <c r="H781" s="161">
        <f>Point_src_summary!W732</f>
        <v>0</v>
      </c>
      <c r="I781" s="161">
        <f>Point_src_summary!X732</f>
        <v>0</v>
      </c>
      <c r="J781" s="161">
        <f>Point_src_summary!Y732</f>
        <v>0</v>
      </c>
      <c r="K781" s="162">
        <f>Point_src_summary!Z732</f>
        <v>0</v>
      </c>
      <c r="M781" s="30"/>
      <c r="N781" s="30"/>
    </row>
    <row r="782" spans="1:14" x14ac:dyDescent="0.2">
      <c r="A782" s="31" t="s">
        <v>127</v>
      </c>
      <c r="B782" s="31" t="str">
        <f>Point_src_summary!B733</f>
        <v>Non-tribal</v>
      </c>
      <c r="C782" s="31">
        <f>Point_src_summary!C733</f>
        <v>8</v>
      </c>
      <c r="D782" s="31" t="str">
        <f>Point_src_summary!D733</f>
        <v>8045</v>
      </c>
      <c r="E782" s="32" t="str">
        <f>Point_src_summary!N733</f>
        <v>20200202</v>
      </c>
      <c r="F782" s="31" t="str">
        <f>Point_src_summary!U733</f>
        <v>Point Source Compressor Engines</v>
      </c>
      <c r="G782" s="160">
        <f>Point_src_summary!V733</f>
        <v>0</v>
      </c>
      <c r="H782" s="161">
        <f>Point_src_summary!W733</f>
        <v>0</v>
      </c>
      <c r="I782" s="161">
        <f>Point_src_summary!X733</f>
        <v>0</v>
      </c>
      <c r="J782" s="161">
        <f>Point_src_summary!Y733</f>
        <v>0</v>
      </c>
      <c r="K782" s="162">
        <f>Point_src_summary!Z733</f>
        <v>0</v>
      </c>
      <c r="M782" s="30"/>
      <c r="N782" s="30"/>
    </row>
    <row r="783" spans="1:14" x14ac:dyDescent="0.2">
      <c r="A783" s="31" t="s">
        <v>127</v>
      </c>
      <c r="B783" s="31" t="str">
        <f>Point_src_summary!B734</f>
        <v>Non-tribal</v>
      </c>
      <c r="C783" s="31">
        <f>Point_src_summary!C734</f>
        <v>8</v>
      </c>
      <c r="D783" s="31" t="str">
        <f>Point_src_summary!D734</f>
        <v>8045</v>
      </c>
      <c r="E783" s="32" t="str">
        <f>Point_src_summary!N734</f>
        <v>20200254</v>
      </c>
      <c r="F783" s="31" t="str">
        <f>Point_src_summary!U734</f>
        <v>Point Source Compressor Engines</v>
      </c>
      <c r="G783" s="160">
        <f>Point_src_summary!V734</f>
        <v>0</v>
      </c>
      <c r="H783" s="161">
        <f>Point_src_summary!W734</f>
        <v>0</v>
      </c>
      <c r="I783" s="161">
        <f>Point_src_summary!X734</f>
        <v>0</v>
      </c>
      <c r="J783" s="161">
        <f>Point_src_summary!Y734</f>
        <v>0.03</v>
      </c>
      <c r="K783" s="162">
        <f>Point_src_summary!Z734</f>
        <v>0.47</v>
      </c>
      <c r="M783" s="30"/>
      <c r="N783" s="30"/>
    </row>
    <row r="784" spans="1:14" x14ac:dyDescent="0.2">
      <c r="A784" s="31" t="s">
        <v>127</v>
      </c>
      <c r="B784" s="31" t="str">
        <f>Point_src_summary!B735</f>
        <v>Non-tribal</v>
      </c>
      <c r="C784" s="31">
        <f>Point_src_summary!C735</f>
        <v>8</v>
      </c>
      <c r="D784" s="31" t="str">
        <f>Point_src_summary!D735</f>
        <v>8045</v>
      </c>
      <c r="E784" s="32" t="str">
        <f>Point_src_summary!N735</f>
        <v>20200202</v>
      </c>
      <c r="F784" s="31" t="str">
        <f>Point_src_summary!U735</f>
        <v>Point Source Compressor Engines</v>
      </c>
      <c r="G784" s="160">
        <f>Point_src_summary!V735</f>
        <v>0</v>
      </c>
      <c r="H784" s="161">
        <f>Point_src_summary!W735</f>
        <v>0</v>
      </c>
      <c r="I784" s="161">
        <f>Point_src_summary!X735</f>
        <v>0</v>
      </c>
      <c r="J784" s="161">
        <f>Point_src_summary!Y735</f>
        <v>0</v>
      </c>
      <c r="K784" s="162">
        <f>Point_src_summary!Z735</f>
        <v>0</v>
      </c>
      <c r="M784" s="30"/>
      <c r="N784" s="30"/>
    </row>
    <row r="785" spans="1:14" x14ac:dyDescent="0.2">
      <c r="A785" s="31" t="s">
        <v>127</v>
      </c>
      <c r="B785" s="31" t="str">
        <f>Point_src_summary!B736</f>
        <v>Non-tribal</v>
      </c>
      <c r="C785" s="31">
        <f>Point_src_summary!C736</f>
        <v>8</v>
      </c>
      <c r="D785" s="31" t="str">
        <f>Point_src_summary!D736</f>
        <v>8045</v>
      </c>
      <c r="E785" s="32" t="str">
        <f>Point_src_summary!N736</f>
        <v>20200253</v>
      </c>
      <c r="F785" s="31" t="str">
        <f>Point_src_summary!U736</f>
        <v>Point Source Compressor Engines</v>
      </c>
      <c r="G785" s="160">
        <f>Point_src_summary!V736</f>
        <v>0</v>
      </c>
      <c r="H785" s="161">
        <f>Point_src_summary!W736</f>
        <v>0</v>
      </c>
      <c r="I785" s="161">
        <f>Point_src_summary!X736</f>
        <v>0</v>
      </c>
      <c r="J785" s="161">
        <f>Point_src_summary!Y736</f>
        <v>0</v>
      </c>
      <c r="K785" s="162">
        <f>Point_src_summary!Z736</f>
        <v>0</v>
      </c>
      <c r="M785" s="30"/>
      <c r="N785" s="30"/>
    </row>
    <row r="786" spans="1:14" x14ac:dyDescent="0.2">
      <c r="A786" s="31" t="s">
        <v>127</v>
      </c>
      <c r="B786" s="31" t="str">
        <f>Point_src_summary!B737</f>
        <v>Non-tribal</v>
      </c>
      <c r="C786" s="31">
        <f>Point_src_summary!C737</f>
        <v>8</v>
      </c>
      <c r="D786" s="31" t="str">
        <f>Point_src_summary!D737</f>
        <v>8045</v>
      </c>
      <c r="E786" s="32" t="str">
        <f>Point_src_summary!N737</f>
        <v>20200253</v>
      </c>
      <c r="F786" s="31" t="str">
        <f>Point_src_summary!U737</f>
        <v>Point Source Compressor Engines</v>
      </c>
      <c r="G786" s="160">
        <f>Point_src_summary!V737</f>
        <v>0</v>
      </c>
      <c r="H786" s="161">
        <f>Point_src_summary!W737</f>
        <v>0</v>
      </c>
      <c r="I786" s="161">
        <f>Point_src_summary!X737</f>
        <v>0</v>
      </c>
      <c r="J786" s="161">
        <f>Point_src_summary!Y737</f>
        <v>1.0529999999999999E-2</v>
      </c>
      <c r="K786" s="162">
        <f>Point_src_summary!Z737</f>
        <v>0.17549999999999999</v>
      </c>
      <c r="M786" s="30"/>
      <c r="N786" s="30"/>
    </row>
    <row r="787" spans="1:14" x14ac:dyDescent="0.2">
      <c r="A787" s="31" t="s">
        <v>127</v>
      </c>
      <c r="B787" s="31" t="str">
        <f>Point_src_summary!B738</f>
        <v>Non-tribal</v>
      </c>
      <c r="C787" s="31">
        <f>Point_src_summary!C738</f>
        <v>8</v>
      </c>
      <c r="D787" s="31" t="str">
        <f>Point_src_summary!D738</f>
        <v>8045</v>
      </c>
      <c r="E787" s="32" t="str">
        <f>Point_src_summary!N738</f>
        <v>20200254</v>
      </c>
      <c r="F787" s="31" t="str">
        <f>Point_src_summary!U738</f>
        <v>Point Source Compressor Engines</v>
      </c>
      <c r="G787" s="160">
        <f>Point_src_summary!V738</f>
        <v>0</v>
      </c>
      <c r="H787" s="161">
        <f>Point_src_summary!W738</f>
        <v>0</v>
      </c>
      <c r="I787" s="161">
        <f>Point_src_summary!X738</f>
        <v>0</v>
      </c>
      <c r="J787" s="161">
        <f>Point_src_summary!Y738</f>
        <v>0</v>
      </c>
      <c r="K787" s="162">
        <f>Point_src_summary!Z738</f>
        <v>0</v>
      </c>
      <c r="M787" s="30"/>
      <c r="N787" s="30"/>
    </row>
    <row r="788" spans="1:14" x14ac:dyDescent="0.2">
      <c r="A788" s="31" t="s">
        <v>127</v>
      </c>
      <c r="B788" s="31" t="str">
        <f>Point_src_summary!B739</f>
        <v>Non-tribal</v>
      </c>
      <c r="C788" s="31">
        <f>Point_src_summary!C739</f>
        <v>8</v>
      </c>
      <c r="D788" s="31" t="str">
        <f>Point_src_summary!D739</f>
        <v>8045</v>
      </c>
      <c r="E788" s="32" t="str">
        <f>Point_src_summary!N739</f>
        <v>20200254</v>
      </c>
      <c r="F788" s="31" t="str">
        <f>Point_src_summary!U739</f>
        <v>Point Source Compressor Engines</v>
      </c>
      <c r="G788" s="160">
        <f>Point_src_summary!V739</f>
        <v>0</v>
      </c>
      <c r="H788" s="161">
        <f>Point_src_summary!W739</f>
        <v>0</v>
      </c>
      <c r="I788" s="161">
        <f>Point_src_summary!X739</f>
        <v>0</v>
      </c>
      <c r="J788" s="161">
        <f>Point_src_summary!Y739</f>
        <v>3.1050000000000001E-2</v>
      </c>
      <c r="K788" s="162">
        <f>Point_src_summary!Z739</f>
        <v>0.51749999999999996</v>
      </c>
      <c r="M788" s="30"/>
      <c r="N788" s="30"/>
    </row>
    <row r="789" spans="1:14" x14ac:dyDescent="0.2">
      <c r="A789" s="31" t="s">
        <v>127</v>
      </c>
      <c r="B789" s="31" t="str">
        <f>Point_src_summary!B740</f>
        <v>Non-tribal</v>
      </c>
      <c r="C789" s="31">
        <f>Point_src_summary!C740</f>
        <v>8</v>
      </c>
      <c r="D789" s="31" t="str">
        <f>Point_src_summary!D740</f>
        <v>8045</v>
      </c>
      <c r="E789" s="32" t="str">
        <f>Point_src_summary!N740</f>
        <v>20200254</v>
      </c>
      <c r="F789" s="31" t="str">
        <f>Point_src_summary!U740</f>
        <v>Point Source Compressor Engines</v>
      </c>
      <c r="G789" s="160">
        <f>Point_src_summary!V740</f>
        <v>0</v>
      </c>
      <c r="H789" s="161">
        <f>Point_src_summary!W740</f>
        <v>0</v>
      </c>
      <c r="I789" s="161">
        <f>Point_src_summary!X740</f>
        <v>0</v>
      </c>
      <c r="J789" s="161">
        <f>Point_src_summary!Y740</f>
        <v>0.03</v>
      </c>
      <c r="K789" s="162">
        <f>Point_src_summary!Z740</f>
        <v>0.47</v>
      </c>
      <c r="M789" s="30"/>
      <c r="N789" s="30"/>
    </row>
    <row r="790" spans="1:14" x14ac:dyDescent="0.2">
      <c r="A790" s="31" t="s">
        <v>127</v>
      </c>
      <c r="B790" s="31" t="str">
        <f>Point_src_summary!B741</f>
        <v>Non-tribal</v>
      </c>
      <c r="C790" s="31">
        <f>Point_src_summary!C741</f>
        <v>8</v>
      </c>
      <c r="D790" s="31" t="str">
        <f>Point_src_summary!D741</f>
        <v>8045</v>
      </c>
      <c r="E790" s="32" t="str">
        <f>Point_src_summary!N741</f>
        <v>20200254</v>
      </c>
      <c r="F790" s="31" t="str">
        <f>Point_src_summary!U741</f>
        <v>Point Source Compressor Engines</v>
      </c>
      <c r="G790" s="160">
        <f>Point_src_summary!V741</f>
        <v>0</v>
      </c>
      <c r="H790" s="161">
        <f>Point_src_summary!W741</f>
        <v>0</v>
      </c>
      <c r="I790" s="161">
        <f>Point_src_summary!X741</f>
        <v>0</v>
      </c>
      <c r="J790" s="161">
        <f>Point_src_summary!Y741</f>
        <v>0.03</v>
      </c>
      <c r="K790" s="162">
        <f>Point_src_summary!Z741</f>
        <v>0.47</v>
      </c>
      <c r="M790" s="30"/>
      <c r="N790" s="30"/>
    </row>
    <row r="791" spans="1:14" x14ac:dyDescent="0.2">
      <c r="A791" s="31" t="s">
        <v>127</v>
      </c>
      <c r="B791" s="31" t="str">
        <f>Point_src_summary!B742</f>
        <v>Non-tribal</v>
      </c>
      <c r="C791" s="31">
        <f>Point_src_summary!C742</f>
        <v>8</v>
      </c>
      <c r="D791" s="31" t="str">
        <f>Point_src_summary!D742</f>
        <v>8045</v>
      </c>
      <c r="E791" s="32" t="str">
        <f>Point_src_summary!N742</f>
        <v>20200254</v>
      </c>
      <c r="F791" s="31" t="str">
        <f>Point_src_summary!U742</f>
        <v>Point Source Compressor Engines</v>
      </c>
      <c r="G791" s="160">
        <f>Point_src_summary!V742</f>
        <v>0</v>
      </c>
      <c r="H791" s="161">
        <f>Point_src_summary!W742</f>
        <v>0</v>
      </c>
      <c r="I791" s="161">
        <f>Point_src_summary!X742</f>
        <v>0</v>
      </c>
      <c r="J791" s="161">
        <f>Point_src_summary!Y742</f>
        <v>0</v>
      </c>
      <c r="K791" s="162">
        <f>Point_src_summary!Z742</f>
        <v>0.47</v>
      </c>
      <c r="M791" s="30"/>
      <c r="N791" s="30"/>
    </row>
    <row r="792" spans="1:14" x14ac:dyDescent="0.2">
      <c r="A792" s="31" t="s">
        <v>127</v>
      </c>
      <c r="B792" s="31" t="str">
        <f>Point_src_summary!B743</f>
        <v>Non-tribal</v>
      </c>
      <c r="C792" s="31">
        <f>Point_src_summary!C743</f>
        <v>8</v>
      </c>
      <c r="D792" s="31" t="str">
        <f>Point_src_summary!D743</f>
        <v>8045</v>
      </c>
      <c r="E792" s="32" t="str">
        <f>Point_src_summary!N743</f>
        <v>20200254</v>
      </c>
      <c r="F792" s="31" t="str">
        <f>Point_src_summary!U743</f>
        <v>Point Source Compressor Engines</v>
      </c>
      <c r="G792" s="160">
        <f>Point_src_summary!V743</f>
        <v>0</v>
      </c>
      <c r="H792" s="161">
        <f>Point_src_summary!W743</f>
        <v>0</v>
      </c>
      <c r="I792" s="161">
        <f>Point_src_summary!X743</f>
        <v>0</v>
      </c>
      <c r="J792" s="161">
        <f>Point_src_summary!Y743</f>
        <v>3.1050000000000001E-2</v>
      </c>
      <c r="K792" s="162">
        <f>Point_src_summary!Z743</f>
        <v>0.51749999999999996</v>
      </c>
      <c r="M792" s="30"/>
      <c r="N792" s="30"/>
    </row>
    <row r="793" spans="1:14" x14ac:dyDescent="0.2">
      <c r="A793" s="31" t="s">
        <v>127</v>
      </c>
      <c r="B793" s="31" t="str">
        <f>Point_src_summary!B744</f>
        <v>Non-tribal</v>
      </c>
      <c r="C793" s="31">
        <f>Point_src_summary!C744</f>
        <v>8</v>
      </c>
      <c r="D793" s="31" t="str">
        <f>Point_src_summary!D744</f>
        <v>8045</v>
      </c>
      <c r="E793" s="32" t="str">
        <f>Point_src_summary!N744</f>
        <v>20200253</v>
      </c>
      <c r="F793" s="31" t="str">
        <f>Point_src_summary!U744</f>
        <v>Point Source Compressor Engines</v>
      </c>
      <c r="G793" s="160">
        <f>Point_src_summary!V744</f>
        <v>0</v>
      </c>
      <c r="H793" s="161">
        <f>Point_src_summary!W744</f>
        <v>0</v>
      </c>
      <c r="I793" s="161">
        <f>Point_src_summary!X744</f>
        <v>0</v>
      </c>
      <c r="J793" s="161">
        <f>Point_src_summary!Y744</f>
        <v>0.01</v>
      </c>
      <c r="K793" s="162">
        <f>Point_src_summary!Z744</f>
        <v>0.18</v>
      </c>
      <c r="M793" s="30"/>
      <c r="N793" s="30"/>
    </row>
    <row r="794" spans="1:14" x14ac:dyDescent="0.2">
      <c r="A794" s="31" t="s">
        <v>127</v>
      </c>
      <c r="B794" s="31" t="str">
        <f>Point_src_summary!B745</f>
        <v>Non-tribal</v>
      </c>
      <c r="C794" s="31">
        <f>Point_src_summary!C745</f>
        <v>8</v>
      </c>
      <c r="D794" s="31" t="str">
        <f>Point_src_summary!D745</f>
        <v>8045</v>
      </c>
      <c r="E794" s="32" t="str">
        <f>Point_src_summary!N745</f>
        <v>20200254</v>
      </c>
      <c r="F794" s="31" t="str">
        <f>Point_src_summary!U745</f>
        <v>Point Source Compressor Engines</v>
      </c>
      <c r="G794" s="160">
        <f>Point_src_summary!V745</f>
        <v>0</v>
      </c>
      <c r="H794" s="161">
        <f>Point_src_summary!W745</f>
        <v>0</v>
      </c>
      <c r="I794" s="161">
        <f>Point_src_summary!X745</f>
        <v>0</v>
      </c>
      <c r="J794" s="161">
        <f>Point_src_summary!Y745</f>
        <v>0.03</v>
      </c>
      <c r="K794" s="162">
        <f>Point_src_summary!Z745</f>
        <v>0.47</v>
      </c>
      <c r="M794" s="30"/>
      <c r="N794" s="30"/>
    </row>
    <row r="795" spans="1:14" x14ac:dyDescent="0.2">
      <c r="A795" s="31" t="s">
        <v>127</v>
      </c>
      <c r="B795" s="31" t="str">
        <f>Point_src_summary!B746</f>
        <v>Non-tribal</v>
      </c>
      <c r="C795" s="31">
        <f>Point_src_summary!C746</f>
        <v>8</v>
      </c>
      <c r="D795" s="31" t="str">
        <f>Point_src_summary!D746</f>
        <v>8045</v>
      </c>
      <c r="E795" s="32" t="str">
        <f>Point_src_summary!N746</f>
        <v>20200254</v>
      </c>
      <c r="F795" s="31" t="str">
        <f>Point_src_summary!U746</f>
        <v>Point Source Compressor Engines</v>
      </c>
      <c r="G795" s="160">
        <f>Point_src_summary!V746</f>
        <v>0</v>
      </c>
      <c r="H795" s="161">
        <f>Point_src_summary!W746</f>
        <v>0</v>
      </c>
      <c r="I795" s="161">
        <f>Point_src_summary!X746</f>
        <v>0</v>
      </c>
      <c r="J795" s="161">
        <f>Point_src_summary!Y746</f>
        <v>0</v>
      </c>
      <c r="K795" s="162">
        <f>Point_src_summary!Z746</f>
        <v>0</v>
      </c>
      <c r="M795" s="30"/>
      <c r="N795" s="30"/>
    </row>
    <row r="796" spans="1:14" x14ac:dyDescent="0.2">
      <c r="A796" s="31" t="s">
        <v>127</v>
      </c>
      <c r="B796" s="31" t="str">
        <f>Point_src_summary!B747</f>
        <v>Non-tribal</v>
      </c>
      <c r="C796" s="31">
        <f>Point_src_summary!C747</f>
        <v>8</v>
      </c>
      <c r="D796" s="31" t="str">
        <f>Point_src_summary!D747</f>
        <v>8045</v>
      </c>
      <c r="E796" s="32" t="str">
        <f>Point_src_summary!N747</f>
        <v>20200254</v>
      </c>
      <c r="F796" s="31" t="str">
        <f>Point_src_summary!U747</f>
        <v>Point Source Compressor Engines</v>
      </c>
      <c r="G796" s="160">
        <f>Point_src_summary!V747</f>
        <v>29.497499999999999</v>
      </c>
      <c r="H796" s="161">
        <f>Point_src_summary!W747</f>
        <v>7.3950750000000003</v>
      </c>
      <c r="I796" s="161">
        <f>Point_src_summary!X747</f>
        <v>14.797912999999999</v>
      </c>
      <c r="J796" s="161">
        <f>Point_src_summary!Y747</f>
        <v>0</v>
      </c>
      <c r="K796" s="162">
        <f>Point_src_summary!Z747</f>
        <v>0</v>
      </c>
      <c r="M796" s="30"/>
      <c r="N796" s="30"/>
    </row>
    <row r="797" spans="1:14" x14ac:dyDescent="0.2">
      <c r="A797" s="31" t="s">
        <v>127</v>
      </c>
      <c r="B797" s="31" t="str">
        <f>Point_src_summary!B748</f>
        <v>Non-tribal</v>
      </c>
      <c r="C797" s="31">
        <f>Point_src_summary!C748</f>
        <v>8</v>
      </c>
      <c r="D797" s="31" t="str">
        <f>Point_src_summary!D748</f>
        <v>8045</v>
      </c>
      <c r="E797" s="32" t="str">
        <f>Point_src_summary!N748</f>
        <v>31000227</v>
      </c>
      <c r="F797" s="31" t="str">
        <f>Point_src_summary!U748</f>
        <v>Dehydrators</v>
      </c>
      <c r="G797" s="160">
        <f>Point_src_summary!V748</f>
        <v>0</v>
      </c>
      <c r="H797" s="161">
        <f>Point_src_summary!W748</f>
        <v>1.0356879999999999</v>
      </c>
      <c r="I797" s="161">
        <f>Point_src_summary!X748</f>
        <v>0</v>
      </c>
      <c r="J797" s="161">
        <f>Point_src_summary!Y748</f>
        <v>0</v>
      </c>
      <c r="K797" s="162">
        <f>Point_src_summary!Z748</f>
        <v>0</v>
      </c>
      <c r="M797" s="30"/>
      <c r="N797" s="30"/>
    </row>
    <row r="798" spans="1:14" x14ac:dyDescent="0.2">
      <c r="A798" s="31" t="s">
        <v>127</v>
      </c>
      <c r="B798" s="31" t="str">
        <f>Point_src_summary!B749</f>
        <v>Non-tribal</v>
      </c>
      <c r="C798" s="31">
        <f>Point_src_summary!C749</f>
        <v>8</v>
      </c>
      <c r="D798" s="31" t="str">
        <f>Point_src_summary!D749</f>
        <v>8045</v>
      </c>
      <c r="E798" s="32" t="str">
        <f>Point_src_summary!N749</f>
        <v>31000299</v>
      </c>
      <c r="F798" s="31" t="str">
        <f>Point_src_summary!U749</f>
        <v>Other Not Classified</v>
      </c>
      <c r="G798" s="160">
        <f>Point_src_summary!V749</f>
        <v>0</v>
      </c>
      <c r="H798" s="161">
        <f>Point_src_summary!W749</f>
        <v>8.3271909999999991</v>
      </c>
      <c r="I798" s="161">
        <f>Point_src_summary!X749</f>
        <v>0</v>
      </c>
      <c r="J798" s="161">
        <f>Point_src_summary!Y749</f>
        <v>0</v>
      </c>
      <c r="K798" s="162">
        <f>Point_src_summary!Z749</f>
        <v>0</v>
      </c>
      <c r="M798" s="30"/>
      <c r="N798" s="30"/>
    </row>
    <row r="799" spans="1:14" x14ac:dyDescent="0.2">
      <c r="A799" s="31" t="s">
        <v>127</v>
      </c>
      <c r="B799" s="31" t="str">
        <f>Point_src_summary!B750</f>
        <v>Non-tribal</v>
      </c>
      <c r="C799" s="31">
        <f>Point_src_summary!C750</f>
        <v>8</v>
      </c>
      <c r="D799" s="31" t="str">
        <f>Point_src_summary!D750</f>
        <v>8045</v>
      </c>
      <c r="E799" s="32" t="str">
        <f>Point_src_summary!N750</f>
        <v>31000215</v>
      </c>
      <c r="F799" s="31" t="str">
        <f>Point_src_summary!U750</f>
        <v>Point Source Flares</v>
      </c>
      <c r="G799" s="160">
        <f>Point_src_summary!V750</f>
        <v>2.2200000000000002</v>
      </c>
      <c r="H799" s="161">
        <f>Point_src_summary!W750</f>
        <v>0</v>
      </c>
      <c r="I799" s="161">
        <f>Point_src_summary!X750</f>
        <v>12.06</v>
      </c>
      <c r="J799" s="161">
        <f>Point_src_summary!Y750</f>
        <v>0</v>
      </c>
      <c r="K799" s="162">
        <f>Point_src_summary!Z750</f>
        <v>0</v>
      </c>
      <c r="M799" s="30"/>
      <c r="N799" s="30"/>
    </row>
    <row r="800" spans="1:14" x14ac:dyDescent="0.2">
      <c r="A800" s="31" t="s">
        <v>127</v>
      </c>
      <c r="B800" s="31" t="str">
        <f>Point_src_summary!B751</f>
        <v>Non-tribal</v>
      </c>
      <c r="C800" s="31">
        <f>Point_src_summary!C751</f>
        <v>8</v>
      </c>
      <c r="D800" s="31" t="str">
        <f>Point_src_summary!D751</f>
        <v>8045</v>
      </c>
      <c r="E800" s="32" t="str">
        <f>Point_src_summary!N751</f>
        <v>31088801</v>
      </c>
      <c r="F800" s="31" t="str">
        <f>Point_src_summary!U751</f>
        <v>Point Source Fugitives</v>
      </c>
      <c r="G800" s="160">
        <f>Point_src_summary!V751</f>
        <v>0</v>
      </c>
      <c r="H800" s="161">
        <f>Point_src_summary!W751</f>
        <v>20</v>
      </c>
      <c r="I800" s="161">
        <f>Point_src_summary!X751</f>
        <v>0</v>
      </c>
      <c r="J800" s="161">
        <f>Point_src_summary!Y751</f>
        <v>0</v>
      </c>
      <c r="K800" s="162">
        <f>Point_src_summary!Z751</f>
        <v>0</v>
      </c>
      <c r="M800" s="30"/>
      <c r="N800" s="30"/>
    </row>
    <row r="801" spans="1:14" x14ac:dyDescent="0.2">
      <c r="A801" s="31" t="s">
        <v>127</v>
      </c>
      <c r="B801" s="31" t="str">
        <f>Point_src_summary!B752</f>
        <v>Non-tribal</v>
      </c>
      <c r="C801" s="31">
        <f>Point_src_summary!C752</f>
        <v>8</v>
      </c>
      <c r="D801" s="31" t="str">
        <f>Point_src_summary!D752</f>
        <v>8045</v>
      </c>
      <c r="E801" s="32" t="str">
        <f>Point_src_summary!N752</f>
        <v>20200254</v>
      </c>
      <c r="F801" s="31" t="str">
        <f>Point_src_summary!U752</f>
        <v>Point Source Compressor Engines</v>
      </c>
      <c r="G801" s="160">
        <f>Point_src_summary!V752</f>
        <v>18.3</v>
      </c>
      <c r="H801" s="161">
        <f>Point_src_summary!W752</f>
        <v>6.1</v>
      </c>
      <c r="I801" s="161">
        <f>Point_src_summary!X752</f>
        <v>12.2</v>
      </c>
      <c r="J801" s="161">
        <f>Point_src_summary!Y752</f>
        <v>0</v>
      </c>
      <c r="K801" s="162">
        <f>Point_src_summary!Z752</f>
        <v>0</v>
      </c>
      <c r="M801" s="30"/>
      <c r="N801" s="30"/>
    </row>
    <row r="802" spans="1:14" x14ac:dyDescent="0.2">
      <c r="A802" s="31" t="s">
        <v>127</v>
      </c>
      <c r="B802" s="31" t="str">
        <f>Point_src_summary!B753</f>
        <v>Non-tribal</v>
      </c>
      <c r="C802" s="31">
        <f>Point_src_summary!C753</f>
        <v>8</v>
      </c>
      <c r="D802" s="31" t="str">
        <f>Point_src_summary!D753</f>
        <v>8045</v>
      </c>
      <c r="E802" s="32" t="str">
        <f>Point_src_summary!N753</f>
        <v>20200254</v>
      </c>
      <c r="F802" s="31" t="str">
        <f>Point_src_summary!U753</f>
        <v>Point Source Compressor Engines</v>
      </c>
      <c r="G802" s="160">
        <f>Point_src_summary!V753</f>
        <v>48.82</v>
      </c>
      <c r="H802" s="161">
        <f>Point_src_summary!W753</f>
        <v>12.2</v>
      </c>
      <c r="I802" s="161">
        <f>Point_src_summary!X753</f>
        <v>24.4</v>
      </c>
      <c r="J802" s="161">
        <f>Point_src_summary!Y753</f>
        <v>0</v>
      </c>
      <c r="K802" s="162">
        <f>Point_src_summary!Z753</f>
        <v>0</v>
      </c>
      <c r="M802" s="30"/>
      <c r="N802" s="30"/>
    </row>
    <row r="803" spans="1:14" x14ac:dyDescent="0.2">
      <c r="A803" s="31" t="s">
        <v>127</v>
      </c>
      <c r="B803" s="31" t="str">
        <f>Point_src_summary!B754</f>
        <v>Non-tribal</v>
      </c>
      <c r="C803" s="31">
        <f>Point_src_summary!C754</f>
        <v>8</v>
      </c>
      <c r="D803" s="31" t="str">
        <f>Point_src_summary!D754</f>
        <v>8045</v>
      </c>
      <c r="E803" s="32" t="str">
        <f>Point_src_summary!N754</f>
        <v>20200254</v>
      </c>
      <c r="F803" s="31" t="str">
        <f>Point_src_summary!U754</f>
        <v>Point Source Compressor Engines</v>
      </c>
      <c r="G803" s="160">
        <f>Point_src_summary!V754</f>
        <v>24.4</v>
      </c>
      <c r="H803" s="161">
        <f>Point_src_summary!W754</f>
        <v>6.1</v>
      </c>
      <c r="I803" s="161">
        <f>Point_src_summary!X754</f>
        <v>0.2</v>
      </c>
      <c r="J803" s="161">
        <f>Point_src_summary!Y754</f>
        <v>0</v>
      </c>
      <c r="K803" s="162">
        <f>Point_src_summary!Z754</f>
        <v>0</v>
      </c>
      <c r="M803" s="30"/>
      <c r="N803" s="30"/>
    </row>
    <row r="804" spans="1:14" x14ac:dyDescent="0.2">
      <c r="A804" s="31" t="s">
        <v>127</v>
      </c>
      <c r="B804" s="31" t="str">
        <f>Point_src_summary!B755</f>
        <v>Non-tribal</v>
      </c>
      <c r="C804" s="31">
        <f>Point_src_summary!C755</f>
        <v>8</v>
      </c>
      <c r="D804" s="31" t="str">
        <f>Point_src_summary!D755</f>
        <v>8045</v>
      </c>
      <c r="E804" s="32" t="str">
        <f>Point_src_summary!N755</f>
        <v>20200253</v>
      </c>
      <c r="F804" s="31" t="str">
        <f>Point_src_summary!U755</f>
        <v>Point Source Compressor Engines</v>
      </c>
      <c r="G804" s="160">
        <f>Point_src_summary!V755</f>
        <v>6.83</v>
      </c>
      <c r="H804" s="161">
        <f>Point_src_summary!W755</f>
        <v>2.2799999999999998</v>
      </c>
      <c r="I804" s="161">
        <f>Point_src_summary!X755</f>
        <v>13.66</v>
      </c>
      <c r="J804" s="161">
        <f>Point_src_summary!Y755</f>
        <v>0</v>
      </c>
      <c r="K804" s="162">
        <f>Point_src_summary!Z755</f>
        <v>0</v>
      </c>
      <c r="M804" s="30"/>
      <c r="N804" s="30"/>
    </row>
    <row r="805" spans="1:14" x14ac:dyDescent="0.2">
      <c r="A805" s="31" t="s">
        <v>127</v>
      </c>
      <c r="B805" s="31" t="str">
        <f>Point_src_summary!B756</f>
        <v>Non-tribal</v>
      </c>
      <c r="C805" s="31">
        <f>Point_src_summary!C756</f>
        <v>8</v>
      </c>
      <c r="D805" s="31" t="str">
        <f>Point_src_summary!D756</f>
        <v>8045</v>
      </c>
      <c r="E805" s="32" t="str">
        <f>Point_src_summary!N756</f>
        <v>40600132</v>
      </c>
      <c r="F805" s="31" t="str">
        <f>Point_src_summary!U756</f>
        <v>Point Source Loading Losses</v>
      </c>
      <c r="G805" s="160">
        <f>Point_src_summary!V756</f>
        <v>0</v>
      </c>
      <c r="H805" s="161">
        <f>Point_src_summary!W756</f>
        <v>9.1999999999999993</v>
      </c>
      <c r="I805" s="161">
        <f>Point_src_summary!X756</f>
        <v>0</v>
      </c>
      <c r="J805" s="161">
        <f>Point_src_summary!Y756</f>
        <v>0</v>
      </c>
      <c r="K805" s="162">
        <f>Point_src_summary!Z756</f>
        <v>0</v>
      </c>
      <c r="M805" s="30"/>
      <c r="N805" s="30"/>
    </row>
    <row r="806" spans="1:14" x14ac:dyDescent="0.2">
      <c r="A806" s="31" t="s">
        <v>127</v>
      </c>
      <c r="B806" s="31" t="str">
        <f>Point_src_summary!B757</f>
        <v>Non-tribal</v>
      </c>
      <c r="C806" s="31">
        <f>Point_src_summary!C757</f>
        <v>8</v>
      </c>
      <c r="D806" s="31" t="str">
        <f>Point_src_summary!D757</f>
        <v>8045</v>
      </c>
      <c r="E806" s="32" t="str">
        <f>Point_src_summary!N757</f>
        <v>20200254</v>
      </c>
      <c r="F806" s="31" t="str">
        <f>Point_src_summary!U757</f>
        <v>Point Source Compressor Engines</v>
      </c>
      <c r="G806" s="160">
        <f>Point_src_summary!V757</f>
        <v>29.499984000000001</v>
      </c>
      <c r="H806" s="161">
        <f>Point_src_summary!W757</f>
        <v>7.399991</v>
      </c>
      <c r="I806" s="161">
        <f>Point_src_summary!X757</f>
        <v>14.797912999999999</v>
      </c>
      <c r="J806" s="161">
        <f>Point_src_summary!Y757</f>
        <v>0</v>
      </c>
      <c r="K806" s="162">
        <f>Point_src_summary!Z757</f>
        <v>0</v>
      </c>
      <c r="M806" s="30"/>
      <c r="N806" s="30"/>
    </row>
    <row r="807" spans="1:14" x14ac:dyDescent="0.2">
      <c r="A807" s="31" t="s">
        <v>127</v>
      </c>
      <c r="B807" s="31" t="str">
        <f>Point_src_summary!B758</f>
        <v>Non-tribal</v>
      </c>
      <c r="C807" s="31">
        <f>Point_src_summary!C758</f>
        <v>8</v>
      </c>
      <c r="D807" s="31" t="str">
        <f>Point_src_summary!D758</f>
        <v>8045</v>
      </c>
      <c r="E807" s="32" t="str">
        <f>Point_src_summary!N758</f>
        <v>20200254</v>
      </c>
      <c r="F807" s="31" t="str">
        <f>Point_src_summary!U758</f>
        <v>Point Source Compressor Engines</v>
      </c>
      <c r="G807" s="160">
        <f>Point_src_summary!V758</f>
        <v>18.3</v>
      </c>
      <c r="H807" s="161">
        <f>Point_src_summary!W758</f>
        <v>6.1</v>
      </c>
      <c r="I807" s="161">
        <f>Point_src_summary!X758</f>
        <v>12.2</v>
      </c>
      <c r="J807" s="161">
        <f>Point_src_summary!Y758</f>
        <v>0</v>
      </c>
      <c r="K807" s="162">
        <f>Point_src_summary!Z758</f>
        <v>0</v>
      </c>
      <c r="M807" s="30"/>
      <c r="N807" s="30"/>
    </row>
    <row r="808" spans="1:14" x14ac:dyDescent="0.2">
      <c r="A808" s="31" t="s">
        <v>127</v>
      </c>
      <c r="B808" s="31" t="str">
        <f>Point_src_summary!B759</f>
        <v>Non-tribal</v>
      </c>
      <c r="C808" s="31">
        <f>Point_src_summary!C759</f>
        <v>8</v>
      </c>
      <c r="D808" s="31" t="str">
        <f>Point_src_summary!D759</f>
        <v>8045</v>
      </c>
      <c r="E808" s="32" t="str">
        <f>Point_src_summary!N759</f>
        <v>20200253</v>
      </c>
      <c r="F808" s="31" t="str">
        <f>Point_src_summary!U759</f>
        <v>Point Source Compressor Engines</v>
      </c>
      <c r="G808" s="160">
        <f>Point_src_summary!V759</f>
        <v>6.83</v>
      </c>
      <c r="H808" s="161">
        <f>Point_src_summary!W759</f>
        <v>2.2799999999999998</v>
      </c>
      <c r="I808" s="161">
        <f>Point_src_summary!X759</f>
        <v>13.667</v>
      </c>
      <c r="J808" s="161">
        <f>Point_src_summary!Y759</f>
        <v>0</v>
      </c>
      <c r="K808" s="162">
        <f>Point_src_summary!Z759</f>
        <v>0</v>
      </c>
      <c r="M808" s="30"/>
      <c r="N808" s="30"/>
    </row>
    <row r="809" spans="1:14" x14ac:dyDescent="0.2">
      <c r="A809" s="31" t="s">
        <v>127</v>
      </c>
      <c r="B809" s="31" t="str">
        <f>Point_src_summary!B760</f>
        <v>Non-tribal</v>
      </c>
      <c r="C809" s="31">
        <f>Point_src_summary!C760</f>
        <v>8</v>
      </c>
      <c r="D809" s="31" t="str">
        <f>Point_src_summary!D760</f>
        <v>8045</v>
      </c>
      <c r="E809" s="32" t="str">
        <f>Point_src_summary!N760</f>
        <v>20200252</v>
      </c>
      <c r="F809" s="31" t="str">
        <f>Point_src_summary!U760</f>
        <v>Point Source Compressor Engines</v>
      </c>
      <c r="G809" s="160">
        <f>Point_src_summary!V760</f>
        <v>0</v>
      </c>
      <c r="H809" s="161">
        <f>Point_src_summary!W760</f>
        <v>0</v>
      </c>
      <c r="I809" s="161">
        <f>Point_src_summary!X760</f>
        <v>0</v>
      </c>
      <c r="J809" s="161">
        <f>Point_src_summary!Y760</f>
        <v>1.5765000000000001E-2</v>
      </c>
      <c r="K809" s="162">
        <f>Point_src_summary!Z760</f>
        <v>0.26274999999999998</v>
      </c>
      <c r="M809" s="30"/>
      <c r="N809" s="30"/>
    </row>
    <row r="810" spans="1:14" x14ac:dyDescent="0.2">
      <c r="A810" s="31" t="s">
        <v>127</v>
      </c>
      <c r="B810" s="31" t="str">
        <f>Point_src_summary!B761</f>
        <v>Non-tribal</v>
      </c>
      <c r="C810" s="31">
        <f>Point_src_summary!C761</f>
        <v>8</v>
      </c>
      <c r="D810" s="31" t="str">
        <f>Point_src_summary!D761</f>
        <v>8045</v>
      </c>
      <c r="E810" s="32" t="str">
        <f>Point_src_summary!N761</f>
        <v>20200202</v>
      </c>
      <c r="F810" s="31" t="str">
        <f>Point_src_summary!U761</f>
        <v>Point Source Compressor Engines</v>
      </c>
      <c r="G810" s="160">
        <f>Point_src_summary!V761</f>
        <v>0</v>
      </c>
      <c r="H810" s="161">
        <f>Point_src_summary!W761</f>
        <v>0</v>
      </c>
      <c r="I810" s="161">
        <f>Point_src_summary!X761</f>
        <v>0</v>
      </c>
      <c r="J810" s="161">
        <f>Point_src_summary!Y761</f>
        <v>0</v>
      </c>
      <c r="K810" s="162">
        <f>Point_src_summary!Z761</f>
        <v>0</v>
      </c>
      <c r="M810" s="30"/>
      <c r="N810" s="30"/>
    </row>
    <row r="811" spans="1:14" x14ac:dyDescent="0.2">
      <c r="A811" s="31" t="s">
        <v>127</v>
      </c>
      <c r="B811" s="31" t="str">
        <f>Point_src_summary!B762</f>
        <v>Non-tribal</v>
      </c>
      <c r="C811" s="31">
        <f>Point_src_summary!C762</f>
        <v>8</v>
      </c>
      <c r="D811" s="31" t="str">
        <f>Point_src_summary!D762</f>
        <v>8045</v>
      </c>
      <c r="E811" s="32" t="str">
        <f>Point_src_summary!N762</f>
        <v>20200202</v>
      </c>
      <c r="F811" s="31" t="str">
        <f>Point_src_summary!U762</f>
        <v>Point Source Compressor Engines</v>
      </c>
      <c r="G811" s="160">
        <f>Point_src_summary!V762</f>
        <v>0</v>
      </c>
      <c r="H811" s="161">
        <f>Point_src_summary!W762</f>
        <v>0</v>
      </c>
      <c r="I811" s="161">
        <f>Point_src_summary!X762</f>
        <v>0</v>
      </c>
      <c r="J811" s="161">
        <f>Point_src_summary!Y762</f>
        <v>6.9360000000000003E-3</v>
      </c>
      <c r="K811" s="162">
        <f>Point_src_summary!Z762</f>
        <v>0.11559999999999999</v>
      </c>
      <c r="M811" s="30"/>
      <c r="N811" s="30"/>
    </row>
    <row r="812" spans="1:14" x14ac:dyDescent="0.2">
      <c r="A812" s="31" t="s">
        <v>127</v>
      </c>
      <c r="B812" s="31" t="str">
        <f>Point_src_summary!B763</f>
        <v>Non-tribal</v>
      </c>
      <c r="C812" s="31">
        <f>Point_src_summary!C763</f>
        <v>8</v>
      </c>
      <c r="D812" s="31" t="str">
        <f>Point_src_summary!D763</f>
        <v>8045</v>
      </c>
      <c r="E812" s="32" t="str">
        <f>Point_src_summary!N763</f>
        <v>20200254</v>
      </c>
      <c r="F812" s="31" t="str">
        <f>Point_src_summary!U763</f>
        <v>Point Source Compressor Engines</v>
      </c>
      <c r="G812" s="160">
        <f>Point_src_summary!V763</f>
        <v>0</v>
      </c>
      <c r="H812" s="161">
        <f>Point_src_summary!W763</f>
        <v>0</v>
      </c>
      <c r="I812" s="161">
        <f>Point_src_summary!X763</f>
        <v>0</v>
      </c>
      <c r="J812" s="161">
        <f>Point_src_summary!Y763</f>
        <v>0</v>
      </c>
      <c r="K812" s="162">
        <f>Point_src_summary!Z763</f>
        <v>0</v>
      </c>
      <c r="M812" s="30"/>
      <c r="N812" s="30"/>
    </row>
    <row r="813" spans="1:14" x14ac:dyDescent="0.2">
      <c r="A813" s="31" t="s">
        <v>127</v>
      </c>
      <c r="B813" s="31" t="str">
        <f>Point_src_summary!B764</f>
        <v>Non-tribal</v>
      </c>
      <c r="C813" s="31">
        <f>Point_src_summary!C764</f>
        <v>8</v>
      </c>
      <c r="D813" s="31" t="str">
        <f>Point_src_summary!D764</f>
        <v>8045</v>
      </c>
      <c r="E813" s="32" t="str">
        <f>Point_src_summary!N764</f>
        <v>20200202</v>
      </c>
      <c r="F813" s="31" t="str">
        <f>Point_src_summary!U764</f>
        <v>Point Source Compressor Engines</v>
      </c>
      <c r="G813" s="160">
        <f>Point_src_summary!V764</f>
        <v>0</v>
      </c>
      <c r="H813" s="161">
        <f>Point_src_summary!W764</f>
        <v>0</v>
      </c>
      <c r="I813" s="161">
        <f>Point_src_summary!X764</f>
        <v>0</v>
      </c>
      <c r="J813" s="161">
        <f>Point_src_summary!Y764</f>
        <v>0</v>
      </c>
      <c r="K813" s="162">
        <f>Point_src_summary!Z764</f>
        <v>0</v>
      </c>
      <c r="M813" s="30"/>
      <c r="N813" s="30"/>
    </row>
    <row r="814" spans="1:14" x14ac:dyDescent="0.2">
      <c r="A814" s="31" t="s">
        <v>127</v>
      </c>
      <c r="B814" s="31" t="str">
        <f>Point_src_summary!B765</f>
        <v>Non-tribal</v>
      </c>
      <c r="C814" s="31">
        <f>Point_src_summary!C765</f>
        <v>8</v>
      </c>
      <c r="D814" s="31" t="str">
        <f>Point_src_summary!D765</f>
        <v>8045</v>
      </c>
      <c r="E814" s="32" t="str">
        <f>Point_src_summary!N765</f>
        <v>20200202</v>
      </c>
      <c r="F814" s="31" t="str">
        <f>Point_src_summary!U765</f>
        <v>Point Source Compressor Engines</v>
      </c>
      <c r="G814" s="160">
        <f>Point_src_summary!V765</f>
        <v>0</v>
      </c>
      <c r="H814" s="161">
        <f>Point_src_summary!W765</f>
        <v>0</v>
      </c>
      <c r="I814" s="161">
        <f>Point_src_summary!X765</f>
        <v>0</v>
      </c>
      <c r="J814" s="161">
        <f>Point_src_summary!Y765</f>
        <v>2.3519999999999999E-2</v>
      </c>
      <c r="K814" s="162">
        <f>Point_src_summary!Z765</f>
        <v>0.39200000000000002</v>
      </c>
      <c r="M814" s="30"/>
      <c r="N814" s="30"/>
    </row>
    <row r="815" spans="1:14" x14ac:dyDescent="0.2">
      <c r="A815" s="31" t="s">
        <v>127</v>
      </c>
      <c r="B815" s="31" t="str">
        <f>Point_src_summary!B766</f>
        <v>Non-tribal</v>
      </c>
      <c r="C815" s="31">
        <f>Point_src_summary!C766</f>
        <v>8</v>
      </c>
      <c r="D815" s="31" t="str">
        <f>Point_src_summary!D766</f>
        <v>8045</v>
      </c>
      <c r="E815" s="32" t="str">
        <f>Point_src_summary!N766</f>
        <v>20200202</v>
      </c>
      <c r="F815" s="31" t="str">
        <f>Point_src_summary!U766</f>
        <v>Point Source Compressor Engines</v>
      </c>
      <c r="G815" s="160">
        <f>Point_src_summary!V766</f>
        <v>0</v>
      </c>
      <c r="H815" s="161">
        <f>Point_src_summary!W766</f>
        <v>0</v>
      </c>
      <c r="I815" s="161">
        <f>Point_src_summary!X766</f>
        <v>0</v>
      </c>
      <c r="J815" s="161">
        <f>Point_src_summary!Y766</f>
        <v>0</v>
      </c>
      <c r="K815" s="162">
        <f>Point_src_summary!Z766</f>
        <v>0</v>
      </c>
      <c r="M815" s="30"/>
      <c r="N815" s="30"/>
    </row>
    <row r="816" spans="1:14" x14ac:dyDescent="0.2">
      <c r="A816" s="31" t="s">
        <v>127</v>
      </c>
      <c r="B816" s="31" t="str">
        <f>Point_src_summary!B767</f>
        <v>Non-tribal</v>
      </c>
      <c r="C816" s="31">
        <f>Point_src_summary!C767</f>
        <v>8</v>
      </c>
      <c r="D816" s="31" t="str">
        <f>Point_src_summary!D767</f>
        <v>8045</v>
      </c>
      <c r="E816" s="32" t="str">
        <f>Point_src_summary!N767</f>
        <v>20200202</v>
      </c>
      <c r="F816" s="31" t="str">
        <f>Point_src_summary!U767</f>
        <v>Point Source Compressor Engines</v>
      </c>
      <c r="G816" s="160">
        <f>Point_src_summary!V767</f>
        <v>0</v>
      </c>
      <c r="H816" s="161">
        <f>Point_src_summary!W767</f>
        <v>0</v>
      </c>
      <c r="I816" s="161">
        <f>Point_src_summary!X767</f>
        <v>0</v>
      </c>
      <c r="J816" s="161">
        <f>Point_src_summary!Y767</f>
        <v>2.3519999999999999E-2</v>
      </c>
      <c r="K816" s="162">
        <f>Point_src_summary!Z767</f>
        <v>0.39200000000000002</v>
      </c>
      <c r="M816" s="30"/>
      <c r="N816" s="30"/>
    </row>
    <row r="817" spans="1:14" x14ac:dyDescent="0.2">
      <c r="A817" s="31" t="s">
        <v>127</v>
      </c>
      <c r="B817" s="31" t="str">
        <f>Point_src_summary!B768</f>
        <v>Non-tribal</v>
      </c>
      <c r="C817" s="31">
        <f>Point_src_summary!C768</f>
        <v>8</v>
      </c>
      <c r="D817" s="31" t="str">
        <f>Point_src_summary!D768</f>
        <v>8045</v>
      </c>
      <c r="E817" s="32" t="str">
        <f>Point_src_summary!N768</f>
        <v>20200202</v>
      </c>
      <c r="F817" s="31" t="str">
        <f>Point_src_summary!U768</f>
        <v>Point Source Compressor Engines</v>
      </c>
      <c r="G817" s="160">
        <f>Point_src_summary!V768</f>
        <v>19.3</v>
      </c>
      <c r="H817" s="161">
        <f>Point_src_summary!W768</f>
        <v>5.7</v>
      </c>
      <c r="I817" s="161">
        <f>Point_src_summary!X768</f>
        <v>5.7</v>
      </c>
      <c r="J817" s="161">
        <f>Point_src_summary!Y768</f>
        <v>0</v>
      </c>
      <c r="K817" s="162">
        <f>Point_src_summary!Z768</f>
        <v>0</v>
      </c>
      <c r="M817" s="30"/>
      <c r="N817" s="30"/>
    </row>
    <row r="818" spans="1:14" x14ac:dyDescent="0.2">
      <c r="A818" s="31" t="s">
        <v>127</v>
      </c>
      <c r="B818" s="31" t="str">
        <f>Point_src_summary!B769</f>
        <v>Non-tribal</v>
      </c>
      <c r="C818" s="31">
        <f>Point_src_summary!C769</f>
        <v>8</v>
      </c>
      <c r="D818" s="31" t="str">
        <f>Point_src_summary!D769</f>
        <v>8045</v>
      </c>
      <c r="E818" s="32" t="str">
        <f>Point_src_summary!N769</f>
        <v>20200202</v>
      </c>
      <c r="F818" s="31" t="str">
        <f>Point_src_summary!U769</f>
        <v>Point Source Compressor Engines</v>
      </c>
      <c r="G818" s="160">
        <f>Point_src_summary!V769</f>
        <v>19.3</v>
      </c>
      <c r="H818" s="161">
        <f>Point_src_summary!W769</f>
        <v>5.7</v>
      </c>
      <c r="I818" s="161">
        <f>Point_src_summary!X769</f>
        <v>5.7</v>
      </c>
      <c r="J818" s="161">
        <f>Point_src_summary!Y769</f>
        <v>0</v>
      </c>
      <c r="K818" s="162">
        <f>Point_src_summary!Z769</f>
        <v>0</v>
      </c>
      <c r="M818" s="30"/>
      <c r="N818" s="30"/>
    </row>
    <row r="819" spans="1:14" x14ac:dyDescent="0.2">
      <c r="A819" s="31" t="s">
        <v>127</v>
      </c>
      <c r="B819" s="31" t="str">
        <f>Point_src_summary!B770</f>
        <v>Non-tribal</v>
      </c>
      <c r="C819" s="31">
        <f>Point_src_summary!C770</f>
        <v>8</v>
      </c>
      <c r="D819" s="31" t="str">
        <f>Point_src_summary!D770</f>
        <v>8045</v>
      </c>
      <c r="E819" s="32" t="str">
        <f>Point_src_summary!N770</f>
        <v>20200254</v>
      </c>
      <c r="F819" s="31" t="str">
        <f>Point_src_summary!U770</f>
        <v>Point Source Compressor Engines</v>
      </c>
      <c r="G819" s="160">
        <f>Point_src_summary!V770</f>
        <v>19.3</v>
      </c>
      <c r="H819" s="161">
        <f>Point_src_summary!W770</f>
        <v>5.7</v>
      </c>
      <c r="I819" s="161">
        <f>Point_src_summary!X770</f>
        <v>5.7</v>
      </c>
      <c r="J819" s="161">
        <f>Point_src_summary!Y770</f>
        <v>0</v>
      </c>
      <c r="K819" s="162">
        <f>Point_src_summary!Z770</f>
        <v>0</v>
      </c>
      <c r="M819" s="30"/>
      <c r="N819" s="30"/>
    </row>
    <row r="820" spans="1:14" x14ac:dyDescent="0.2">
      <c r="A820" s="31" t="s">
        <v>127</v>
      </c>
      <c r="B820" s="31" t="str">
        <f>Point_src_summary!B771</f>
        <v>Non-tribal</v>
      </c>
      <c r="C820" s="31">
        <f>Point_src_summary!C771</f>
        <v>8</v>
      </c>
      <c r="D820" s="31" t="str">
        <f>Point_src_summary!D771</f>
        <v>8045</v>
      </c>
      <c r="E820" s="32" t="str">
        <f>Point_src_summary!N771</f>
        <v>20200202</v>
      </c>
      <c r="F820" s="31" t="str">
        <f>Point_src_summary!U771</f>
        <v>Point Source Compressor Engines</v>
      </c>
      <c r="G820" s="160">
        <f>Point_src_summary!V771</f>
        <v>13</v>
      </c>
      <c r="H820" s="161">
        <f>Point_src_summary!W771</f>
        <v>7.1</v>
      </c>
      <c r="I820" s="161">
        <f>Point_src_summary!X771</f>
        <v>5.9</v>
      </c>
      <c r="J820" s="161">
        <f>Point_src_summary!Y771</f>
        <v>0</v>
      </c>
      <c r="K820" s="162">
        <f>Point_src_summary!Z771</f>
        <v>0</v>
      </c>
      <c r="M820" s="30"/>
      <c r="N820" s="30"/>
    </row>
    <row r="821" spans="1:14" x14ac:dyDescent="0.2">
      <c r="A821" s="31" t="s">
        <v>127</v>
      </c>
      <c r="B821" s="31" t="str">
        <f>Point_src_summary!B772</f>
        <v>Non-tribal</v>
      </c>
      <c r="C821" s="31">
        <f>Point_src_summary!C772</f>
        <v>8</v>
      </c>
      <c r="D821" s="31" t="str">
        <f>Point_src_summary!D772</f>
        <v>8045</v>
      </c>
      <c r="E821" s="32" t="str">
        <f>Point_src_summary!N772</f>
        <v>20200252</v>
      </c>
      <c r="F821" s="31" t="str">
        <f>Point_src_summary!U772</f>
        <v>Point Source Compressor Engines</v>
      </c>
      <c r="G821" s="160">
        <f>Point_src_summary!V772</f>
        <v>15.1</v>
      </c>
      <c r="H821" s="161">
        <f>Point_src_summary!W772</f>
        <v>11.9</v>
      </c>
      <c r="I821" s="161">
        <f>Point_src_summary!X772</f>
        <v>12.6</v>
      </c>
      <c r="J821" s="161">
        <f>Point_src_summary!Y772</f>
        <v>0</v>
      </c>
      <c r="K821" s="162">
        <f>Point_src_summary!Z772</f>
        <v>0</v>
      </c>
      <c r="M821" s="30"/>
      <c r="N821" s="30"/>
    </row>
    <row r="822" spans="1:14" x14ac:dyDescent="0.2">
      <c r="A822" s="31" t="s">
        <v>127</v>
      </c>
      <c r="B822" s="31" t="str">
        <f>Point_src_summary!B773</f>
        <v>Non-tribal</v>
      </c>
      <c r="C822" s="31">
        <f>Point_src_summary!C773</f>
        <v>8</v>
      </c>
      <c r="D822" s="31" t="str">
        <f>Point_src_summary!D773</f>
        <v>8045</v>
      </c>
      <c r="E822" s="32" t="str">
        <f>Point_src_summary!N773</f>
        <v>31088801</v>
      </c>
      <c r="F822" s="31" t="str">
        <f>Point_src_summary!U773</f>
        <v>Point Source Fugitives</v>
      </c>
      <c r="G822" s="160">
        <f>Point_src_summary!V773</f>
        <v>0</v>
      </c>
      <c r="H822" s="161">
        <f>Point_src_summary!W773</f>
        <v>8.3000000000000007</v>
      </c>
      <c r="I822" s="161">
        <f>Point_src_summary!X773</f>
        <v>0</v>
      </c>
      <c r="J822" s="161">
        <f>Point_src_summary!Y773</f>
        <v>0</v>
      </c>
      <c r="K822" s="162">
        <f>Point_src_summary!Z773</f>
        <v>0</v>
      </c>
      <c r="M822" s="30"/>
      <c r="N822" s="30"/>
    </row>
    <row r="823" spans="1:14" x14ac:dyDescent="0.2">
      <c r="A823" s="31" t="s">
        <v>127</v>
      </c>
      <c r="B823" s="31" t="str">
        <f>Point_src_summary!B774</f>
        <v>Non-tribal</v>
      </c>
      <c r="C823" s="31">
        <f>Point_src_summary!C774</f>
        <v>8</v>
      </c>
      <c r="D823" s="31" t="str">
        <f>Point_src_summary!D774</f>
        <v>8045</v>
      </c>
      <c r="E823" s="32" t="str">
        <f>Point_src_summary!N774</f>
        <v>31088811</v>
      </c>
      <c r="F823" s="31" t="str">
        <f>Point_src_summary!U774</f>
        <v>Point Source Fugitives</v>
      </c>
      <c r="G823" s="160">
        <f>Point_src_summary!V774</f>
        <v>0</v>
      </c>
      <c r="H823" s="161">
        <f>Point_src_summary!W774</f>
        <v>6.09</v>
      </c>
      <c r="I823" s="161">
        <f>Point_src_summary!X774</f>
        <v>0</v>
      </c>
      <c r="J823" s="161">
        <f>Point_src_summary!Y774</f>
        <v>0</v>
      </c>
      <c r="K823" s="162">
        <f>Point_src_summary!Z774</f>
        <v>0</v>
      </c>
      <c r="M823" s="30"/>
      <c r="N823" s="30"/>
    </row>
    <row r="824" spans="1:14" x14ac:dyDescent="0.2">
      <c r="A824" s="31" t="s">
        <v>127</v>
      </c>
      <c r="B824" s="31" t="str">
        <f>Point_src_summary!B775</f>
        <v>Non-tribal</v>
      </c>
      <c r="C824" s="31">
        <f>Point_src_summary!C775</f>
        <v>8</v>
      </c>
      <c r="D824" s="31" t="str">
        <f>Point_src_summary!D775</f>
        <v>8045</v>
      </c>
      <c r="E824" s="32" t="str">
        <f>Point_src_summary!N775</f>
        <v>20200202</v>
      </c>
      <c r="F824" s="31" t="str">
        <f>Point_src_summary!U775</f>
        <v>Point Source Compressor Engines</v>
      </c>
      <c r="G824" s="160">
        <f>Point_src_summary!V775</f>
        <v>0</v>
      </c>
      <c r="H824" s="161">
        <f>Point_src_summary!W775</f>
        <v>0</v>
      </c>
      <c r="I824" s="161">
        <f>Point_src_summary!X775</f>
        <v>0</v>
      </c>
      <c r="J824" s="161">
        <f>Point_src_summary!Y775</f>
        <v>0</v>
      </c>
      <c r="K824" s="162">
        <f>Point_src_summary!Z775</f>
        <v>0</v>
      </c>
      <c r="M824" s="30"/>
      <c r="N824" s="30"/>
    </row>
    <row r="825" spans="1:14" x14ac:dyDescent="0.2">
      <c r="A825" s="31" t="s">
        <v>127</v>
      </c>
      <c r="B825" s="31" t="str">
        <f>Point_src_summary!B776</f>
        <v>Non-tribal</v>
      </c>
      <c r="C825" s="31">
        <f>Point_src_summary!C776</f>
        <v>8</v>
      </c>
      <c r="D825" s="31" t="str">
        <f>Point_src_summary!D776</f>
        <v>8045</v>
      </c>
      <c r="E825" s="32" t="str">
        <f>Point_src_summary!N776</f>
        <v>20200202</v>
      </c>
      <c r="F825" s="31" t="str">
        <f>Point_src_summary!U776</f>
        <v>Point Source Compressor Engines</v>
      </c>
      <c r="G825" s="160">
        <f>Point_src_summary!V776</f>
        <v>0</v>
      </c>
      <c r="H825" s="161">
        <f>Point_src_summary!W776</f>
        <v>0</v>
      </c>
      <c r="I825" s="161">
        <f>Point_src_summary!X776</f>
        <v>0</v>
      </c>
      <c r="J825" s="161">
        <f>Point_src_summary!Y776</f>
        <v>1.4999999999999999E-2</v>
      </c>
      <c r="K825" s="162">
        <f>Point_src_summary!Z776</f>
        <v>1.3</v>
      </c>
      <c r="M825" s="30"/>
      <c r="N825" s="30"/>
    </row>
    <row r="826" spans="1:14" x14ac:dyDescent="0.2">
      <c r="A826" s="31" t="s">
        <v>127</v>
      </c>
      <c r="B826" s="31" t="str">
        <f>Point_src_summary!B777</f>
        <v>Non-tribal</v>
      </c>
      <c r="C826" s="31">
        <f>Point_src_summary!C777</f>
        <v>8</v>
      </c>
      <c r="D826" s="31" t="str">
        <f>Point_src_summary!D777</f>
        <v>8045</v>
      </c>
      <c r="E826" s="32" t="str">
        <f>Point_src_summary!N777</f>
        <v>20200252</v>
      </c>
      <c r="F826" s="31" t="str">
        <f>Point_src_summary!U777</f>
        <v>Point Source Compressor Engines</v>
      </c>
      <c r="G826" s="160">
        <f>Point_src_summary!V777</f>
        <v>0</v>
      </c>
      <c r="H826" s="161">
        <f>Point_src_summary!W777</f>
        <v>0</v>
      </c>
      <c r="I826" s="161">
        <f>Point_src_summary!X777</f>
        <v>0</v>
      </c>
      <c r="J826" s="161">
        <f>Point_src_summary!Y777</f>
        <v>5.875E-3</v>
      </c>
      <c r="K826" s="162">
        <f>Point_src_summary!Z777</f>
        <v>0.47297800000000001</v>
      </c>
      <c r="M826" s="30"/>
      <c r="N826" s="30"/>
    </row>
    <row r="827" spans="1:14" x14ac:dyDescent="0.2">
      <c r="A827" s="31" t="s">
        <v>127</v>
      </c>
      <c r="B827" s="31" t="str">
        <f>Point_src_summary!B778</f>
        <v>Non-tribal</v>
      </c>
      <c r="C827" s="31">
        <f>Point_src_summary!C778</f>
        <v>8</v>
      </c>
      <c r="D827" s="31" t="str">
        <f>Point_src_summary!D778</f>
        <v>8045</v>
      </c>
      <c r="E827" s="32" t="str">
        <f>Point_src_summary!N778</f>
        <v>20200202</v>
      </c>
      <c r="F827" s="31" t="str">
        <f>Point_src_summary!U778</f>
        <v>Point Source Compressor Engines</v>
      </c>
      <c r="G827" s="160">
        <f>Point_src_summary!V778</f>
        <v>51</v>
      </c>
      <c r="H827" s="161">
        <f>Point_src_summary!W778</f>
        <v>4.8600000000000003</v>
      </c>
      <c r="I827" s="161">
        <f>Point_src_summary!X778</f>
        <v>24.9</v>
      </c>
      <c r="J827" s="161">
        <f>Point_src_summary!Y778</f>
        <v>0</v>
      </c>
      <c r="K827" s="162">
        <f>Point_src_summary!Z778</f>
        <v>0</v>
      </c>
      <c r="M827" s="30"/>
      <c r="N827" s="30"/>
    </row>
    <row r="828" spans="1:14" x14ac:dyDescent="0.2">
      <c r="A828" s="31" t="s">
        <v>127</v>
      </c>
      <c r="B828" s="31" t="str">
        <f>Point_src_summary!B779</f>
        <v>Non-tribal</v>
      </c>
      <c r="C828" s="31">
        <f>Point_src_summary!C779</f>
        <v>8</v>
      </c>
      <c r="D828" s="31" t="str">
        <f>Point_src_summary!D779</f>
        <v>8045</v>
      </c>
      <c r="E828" s="32" t="str">
        <f>Point_src_summary!N779</f>
        <v>20200252</v>
      </c>
      <c r="F828" s="31" t="str">
        <f>Point_src_summary!U779</f>
        <v>Point Source Compressor Engines</v>
      </c>
      <c r="G828" s="160">
        <f>Point_src_summary!V779</f>
        <v>14.778</v>
      </c>
      <c r="H828" s="161">
        <f>Point_src_summary!W779</f>
        <v>4.1379999999999999</v>
      </c>
      <c r="I828" s="161">
        <f>Point_src_summary!X779</f>
        <v>33.988999999999997</v>
      </c>
      <c r="J828" s="161">
        <f>Point_src_summary!Y779</f>
        <v>0</v>
      </c>
      <c r="K828" s="162">
        <f>Point_src_summary!Z779</f>
        <v>0</v>
      </c>
      <c r="M828" s="30"/>
      <c r="N828" s="30"/>
    </row>
    <row r="829" spans="1:14" x14ac:dyDescent="0.2">
      <c r="A829" s="31" t="s">
        <v>127</v>
      </c>
      <c r="B829" s="31" t="str">
        <f>Point_src_summary!B780</f>
        <v>Non-tribal</v>
      </c>
      <c r="C829" s="31">
        <f>Point_src_summary!C780</f>
        <v>8</v>
      </c>
      <c r="D829" s="31" t="str">
        <f>Point_src_summary!D780</f>
        <v>8045</v>
      </c>
      <c r="E829" s="32" t="str">
        <f>Point_src_summary!N780</f>
        <v>20200202</v>
      </c>
      <c r="F829" s="31" t="str">
        <f>Point_src_summary!U780</f>
        <v>Point Source Compressor Engines</v>
      </c>
      <c r="G829" s="160">
        <f>Point_src_summary!V780</f>
        <v>0</v>
      </c>
      <c r="H829" s="161">
        <f>Point_src_summary!W780</f>
        <v>0</v>
      </c>
      <c r="I829" s="161">
        <f>Point_src_summary!X780</f>
        <v>0</v>
      </c>
      <c r="J829" s="161">
        <f>Point_src_summary!Y780</f>
        <v>1.44E-2</v>
      </c>
      <c r="K829" s="162">
        <f>Point_src_summary!Z780</f>
        <v>0.24</v>
      </c>
      <c r="M829" s="30"/>
      <c r="N829" s="30"/>
    </row>
    <row r="830" spans="1:14" x14ac:dyDescent="0.2">
      <c r="A830" s="31" t="s">
        <v>127</v>
      </c>
      <c r="B830" s="31" t="str">
        <f>Point_src_summary!B781</f>
        <v>Non-tribal</v>
      </c>
      <c r="C830" s="31">
        <f>Point_src_summary!C781</f>
        <v>8</v>
      </c>
      <c r="D830" s="31" t="str">
        <f>Point_src_summary!D781</f>
        <v>8045</v>
      </c>
      <c r="E830" s="32" t="str">
        <f>Point_src_summary!N781</f>
        <v>20200202</v>
      </c>
      <c r="F830" s="31" t="str">
        <f>Point_src_summary!U781</f>
        <v>Point Source Compressor Engines</v>
      </c>
      <c r="G830" s="160">
        <f>Point_src_summary!V781</f>
        <v>0</v>
      </c>
      <c r="H830" s="161">
        <f>Point_src_summary!W781</f>
        <v>0</v>
      </c>
      <c r="I830" s="161">
        <f>Point_src_summary!X781</f>
        <v>0</v>
      </c>
      <c r="J830" s="161">
        <f>Point_src_summary!Y781</f>
        <v>1.44E-2</v>
      </c>
      <c r="K830" s="162">
        <f>Point_src_summary!Z781</f>
        <v>0.24</v>
      </c>
      <c r="M830" s="30"/>
      <c r="N830" s="30"/>
    </row>
    <row r="831" spans="1:14" x14ac:dyDescent="0.2">
      <c r="A831" s="31" t="s">
        <v>127</v>
      </c>
      <c r="B831" s="31" t="str">
        <f>Point_src_summary!B782</f>
        <v>Non-tribal</v>
      </c>
      <c r="C831" s="31">
        <f>Point_src_summary!C782</f>
        <v>8</v>
      </c>
      <c r="D831" s="31" t="str">
        <f>Point_src_summary!D782</f>
        <v>8045</v>
      </c>
      <c r="E831" s="32" t="str">
        <f>Point_src_summary!N782</f>
        <v>20200202</v>
      </c>
      <c r="F831" s="31" t="str">
        <f>Point_src_summary!U782</f>
        <v>Point Source Compressor Engines</v>
      </c>
      <c r="G831" s="160">
        <f>Point_src_summary!V782</f>
        <v>0</v>
      </c>
      <c r="H831" s="161">
        <f>Point_src_summary!W782</f>
        <v>0</v>
      </c>
      <c r="I831" s="161">
        <f>Point_src_summary!X782</f>
        <v>0</v>
      </c>
      <c r="J831" s="161">
        <f>Point_src_summary!Y782</f>
        <v>6.7499999999999999E-3</v>
      </c>
      <c r="K831" s="162">
        <f>Point_src_summary!Z782</f>
        <v>0.1125</v>
      </c>
      <c r="M831" s="30"/>
      <c r="N831" s="30"/>
    </row>
    <row r="832" spans="1:14" x14ac:dyDescent="0.2">
      <c r="A832" s="31" t="s">
        <v>127</v>
      </c>
      <c r="B832" s="31" t="str">
        <f>Point_src_summary!B783</f>
        <v>Non-tribal</v>
      </c>
      <c r="C832" s="31">
        <f>Point_src_summary!C783</f>
        <v>8</v>
      </c>
      <c r="D832" s="31" t="str">
        <f>Point_src_summary!D783</f>
        <v>8045</v>
      </c>
      <c r="E832" s="32" t="str">
        <f>Point_src_summary!N783</f>
        <v>20200202</v>
      </c>
      <c r="F832" s="31" t="str">
        <f>Point_src_summary!U783</f>
        <v>Point Source Compressor Engines</v>
      </c>
      <c r="G832" s="160">
        <f>Point_src_summary!V783</f>
        <v>0</v>
      </c>
      <c r="H832" s="161">
        <f>Point_src_summary!W783</f>
        <v>0</v>
      </c>
      <c r="I832" s="161">
        <f>Point_src_summary!X783</f>
        <v>0</v>
      </c>
      <c r="J832" s="161">
        <f>Point_src_summary!Y783</f>
        <v>6.3E-3</v>
      </c>
      <c r="K832" s="162">
        <f>Point_src_summary!Z783</f>
        <v>0.105</v>
      </c>
      <c r="M832" s="30"/>
      <c r="N832" s="30"/>
    </row>
    <row r="833" spans="1:14" x14ac:dyDescent="0.2">
      <c r="A833" s="31" t="s">
        <v>127</v>
      </c>
      <c r="B833" s="31" t="str">
        <f>Point_src_summary!B784</f>
        <v>Non-tribal</v>
      </c>
      <c r="C833" s="31">
        <f>Point_src_summary!C784</f>
        <v>8</v>
      </c>
      <c r="D833" s="31" t="str">
        <f>Point_src_summary!D784</f>
        <v>8045</v>
      </c>
      <c r="E833" s="32" t="str">
        <f>Point_src_summary!N784</f>
        <v>20200202</v>
      </c>
      <c r="F833" s="31" t="str">
        <f>Point_src_summary!U784</f>
        <v>Point Source Compressor Engines</v>
      </c>
      <c r="G833" s="160">
        <f>Point_src_summary!V784</f>
        <v>0</v>
      </c>
      <c r="H833" s="161">
        <f>Point_src_summary!W784</f>
        <v>0</v>
      </c>
      <c r="I833" s="161">
        <f>Point_src_summary!X784</f>
        <v>0</v>
      </c>
      <c r="J833" s="161">
        <f>Point_src_summary!Y784</f>
        <v>0</v>
      </c>
      <c r="K833" s="162">
        <f>Point_src_summary!Z784</f>
        <v>0</v>
      </c>
      <c r="M833" s="30"/>
      <c r="N833" s="30"/>
    </row>
    <row r="834" spans="1:14" x14ac:dyDescent="0.2">
      <c r="A834" s="31" t="s">
        <v>127</v>
      </c>
      <c r="B834" s="31" t="str">
        <f>Point_src_summary!B785</f>
        <v>Non-tribal</v>
      </c>
      <c r="C834" s="31">
        <f>Point_src_summary!C785</f>
        <v>8</v>
      </c>
      <c r="D834" s="31" t="str">
        <f>Point_src_summary!D785</f>
        <v>8045</v>
      </c>
      <c r="E834" s="32" t="str">
        <f>Point_src_summary!N785</f>
        <v>31000216</v>
      </c>
      <c r="F834" s="31" t="str">
        <f>Point_src_summary!U785</f>
        <v>Point Source Flares</v>
      </c>
      <c r="G834" s="160">
        <f>Point_src_summary!V785</f>
        <v>0</v>
      </c>
      <c r="H834" s="161">
        <f>Point_src_summary!W785</f>
        <v>0</v>
      </c>
      <c r="I834" s="161">
        <f>Point_src_summary!X785</f>
        <v>0</v>
      </c>
      <c r="J834" s="161">
        <f>Point_src_summary!Y785</f>
        <v>7.0000000000000007E-2</v>
      </c>
      <c r="K834" s="162">
        <f>Point_src_summary!Z785</f>
        <v>7.0000000000000007E-2</v>
      </c>
      <c r="M834" s="30"/>
      <c r="N834" s="30"/>
    </row>
    <row r="835" spans="1:14" x14ac:dyDescent="0.2">
      <c r="A835" s="31" t="s">
        <v>127</v>
      </c>
      <c r="B835" s="31" t="str">
        <f>Point_src_summary!B786</f>
        <v>Non-tribal</v>
      </c>
      <c r="C835" s="31">
        <f>Point_src_summary!C786</f>
        <v>8</v>
      </c>
      <c r="D835" s="31" t="str">
        <f>Point_src_summary!D786</f>
        <v>8045</v>
      </c>
      <c r="E835" s="32" t="str">
        <f>Point_src_summary!N786</f>
        <v>20200202</v>
      </c>
      <c r="F835" s="31" t="str">
        <f>Point_src_summary!U786</f>
        <v>Point Source Compressor Engines</v>
      </c>
      <c r="G835" s="160">
        <f>Point_src_summary!V786</f>
        <v>0</v>
      </c>
      <c r="H835" s="161">
        <f>Point_src_summary!W786</f>
        <v>0</v>
      </c>
      <c r="I835" s="161">
        <f>Point_src_summary!X786</f>
        <v>0</v>
      </c>
      <c r="J835" s="161">
        <f>Point_src_summary!Y786</f>
        <v>1.308E-2</v>
      </c>
      <c r="K835" s="162">
        <f>Point_src_summary!Z786</f>
        <v>0.218</v>
      </c>
      <c r="M835" s="30"/>
      <c r="N835" s="30"/>
    </row>
    <row r="836" spans="1:14" x14ac:dyDescent="0.2">
      <c r="A836" s="31" t="s">
        <v>127</v>
      </c>
      <c r="B836" s="31" t="str">
        <f>Point_src_summary!B787</f>
        <v>Non-tribal</v>
      </c>
      <c r="C836" s="31">
        <f>Point_src_summary!C787</f>
        <v>8</v>
      </c>
      <c r="D836" s="31" t="str">
        <f>Point_src_summary!D787</f>
        <v>8045</v>
      </c>
      <c r="E836" s="32" t="str">
        <f>Point_src_summary!N787</f>
        <v>20200202</v>
      </c>
      <c r="F836" s="31" t="str">
        <f>Point_src_summary!U787</f>
        <v>Point Source Compressor Engines</v>
      </c>
      <c r="G836" s="160">
        <f>Point_src_summary!V787</f>
        <v>0</v>
      </c>
      <c r="H836" s="161">
        <f>Point_src_summary!W787</f>
        <v>0</v>
      </c>
      <c r="I836" s="161">
        <f>Point_src_summary!X787</f>
        <v>0</v>
      </c>
      <c r="J836" s="161">
        <f>Point_src_summary!Y787</f>
        <v>6.7499999999999999E-3</v>
      </c>
      <c r="K836" s="162">
        <f>Point_src_summary!Z787</f>
        <v>0.1125</v>
      </c>
      <c r="M836" s="30"/>
      <c r="N836" s="30"/>
    </row>
    <row r="837" spans="1:14" x14ac:dyDescent="0.2">
      <c r="A837" s="31" t="s">
        <v>127</v>
      </c>
      <c r="B837" s="31" t="str">
        <f>Point_src_summary!B788</f>
        <v>Non-tribal</v>
      </c>
      <c r="C837" s="31">
        <f>Point_src_summary!C788</f>
        <v>8</v>
      </c>
      <c r="D837" s="31" t="str">
        <f>Point_src_summary!D788</f>
        <v>8045</v>
      </c>
      <c r="E837" s="32" t="str">
        <f>Point_src_summary!N788</f>
        <v>20200202</v>
      </c>
      <c r="F837" s="31" t="str">
        <f>Point_src_summary!U788</f>
        <v>Point Source Compressor Engines</v>
      </c>
      <c r="G837" s="160">
        <f>Point_src_summary!V788</f>
        <v>0</v>
      </c>
      <c r="H837" s="161">
        <f>Point_src_summary!W788</f>
        <v>0</v>
      </c>
      <c r="I837" s="161">
        <f>Point_src_summary!X788</f>
        <v>0</v>
      </c>
      <c r="J837" s="161">
        <f>Point_src_summary!Y788</f>
        <v>1.5810000000000001E-2</v>
      </c>
      <c r="K837" s="162">
        <f>Point_src_summary!Z788</f>
        <v>0.26350000000000001</v>
      </c>
      <c r="M837" s="30"/>
      <c r="N837" s="30"/>
    </row>
    <row r="838" spans="1:14" x14ac:dyDescent="0.2">
      <c r="A838" s="31" t="s">
        <v>127</v>
      </c>
      <c r="B838" s="31" t="str">
        <f>Point_src_summary!B789</f>
        <v>Non-tribal</v>
      </c>
      <c r="C838" s="31">
        <f>Point_src_summary!C789</f>
        <v>8</v>
      </c>
      <c r="D838" s="31" t="str">
        <f>Point_src_summary!D789</f>
        <v>8045</v>
      </c>
      <c r="E838" s="32" t="str">
        <f>Point_src_summary!N789</f>
        <v>20200252</v>
      </c>
      <c r="F838" s="31" t="str">
        <f>Point_src_summary!U789</f>
        <v>Point Source Compressor Engines</v>
      </c>
      <c r="G838" s="160">
        <f>Point_src_summary!V789</f>
        <v>0</v>
      </c>
      <c r="H838" s="161">
        <f>Point_src_summary!W789</f>
        <v>0</v>
      </c>
      <c r="I838" s="161">
        <f>Point_src_summary!X789</f>
        <v>0</v>
      </c>
      <c r="J838" s="161">
        <f>Point_src_summary!Y789</f>
        <v>1.2208E-2</v>
      </c>
      <c r="K838" s="162">
        <f>Point_src_summary!Z789</f>
        <v>1.8311999999999998E-2</v>
      </c>
      <c r="M838" s="30"/>
      <c r="N838" s="30"/>
    </row>
    <row r="839" spans="1:14" x14ac:dyDescent="0.2">
      <c r="A839" s="31" t="s">
        <v>127</v>
      </c>
      <c r="B839" s="31" t="str">
        <f>Point_src_summary!B790</f>
        <v>Non-tribal</v>
      </c>
      <c r="C839" s="31">
        <f>Point_src_summary!C790</f>
        <v>8</v>
      </c>
      <c r="D839" s="31" t="str">
        <f>Point_src_summary!D790</f>
        <v>8045</v>
      </c>
      <c r="E839" s="32" t="str">
        <f>Point_src_summary!N790</f>
        <v>10200602</v>
      </c>
      <c r="F839" s="31" t="str">
        <f>Point_src_summary!U790</f>
        <v>Point Source Heaters</v>
      </c>
      <c r="G839" s="160">
        <f>Point_src_summary!V790</f>
        <v>0</v>
      </c>
      <c r="H839" s="161">
        <f>Point_src_summary!W790</f>
        <v>0</v>
      </c>
      <c r="I839" s="161">
        <f>Point_src_summary!X790</f>
        <v>0</v>
      </c>
      <c r="J839" s="161">
        <f>Point_src_summary!Y790</f>
        <v>0.4</v>
      </c>
      <c r="K839" s="162">
        <f>Point_src_summary!Z790</f>
        <v>0.1</v>
      </c>
      <c r="M839" s="30"/>
      <c r="N839" s="30"/>
    </row>
    <row r="840" spans="1:14" x14ac:dyDescent="0.2">
      <c r="A840" s="31" t="s">
        <v>127</v>
      </c>
      <c r="B840" s="31" t="str">
        <f>Point_src_summary!B791</f>
        <v>Non-tribal</v>
      </c>
      <c r="C840" s="31">
        <f>Point_src_summary!C791</f>
        <v>8</v>
      </c>
      <c r="D840" s="31" t="str">
        <f>Point_src_summary!D791</f>
        <v>8045</v>
      </c>
      <c r="E840" s="32" t="str">
        <f>Point_src_summary!N791</f>
        <v>31000404</v>
      </c>
      <c r="F840" s="31" t="str">
        <f>Point_src_summary!U791</f>
        <v>Point Source Heaters</v>
      </c>
      <c r="G840" s="160">
        <f>Point_src_summary!V791</f>
        <v>0</v>
      </c>
      <c r="H840" s="161">
        <f>Point_src_summary!W791</f>
        <v>0</v>
      </c>
      <c r="I840" s="161">
        <f>Point_src_summary!X791</f>
        <v>0</v>
      </c>
      <c r="J840" s="161">
        <f>Point_src_summary!Y791</f>
        <v>12.87</v>
      </c>
      <c r="K840" s="162">
        <f>Point_src_summary!Z791</f>
        <v>0</v>
      </c>
      <c r="M840" s="30"/>
      <c r="N840" s="30"/>
    </row>
    <row r="841" spans="1:14" x14ac:dyDescent="0.2">
      <c r="A841" s="31" t="s">
        <v>127</v>
      </c>
      <c r="B841" s="31" t="str">
        <f>Point_src_summary!B792</f>
        <v>Non-tribal</v>
      </c>
      <c r="C841" s="31">
        <f>Point_src_summary!C792</f>
        <v>8</v>
      </c>
      <c r="D841" s="31" t="str">
        <f>Point_src_summary!D792</f>
        <v>8045</v>
      </c>
      <c r="E841" s="32" t="str">
        <f>Point_src_summary!N792</f>
        <v>31000404</v>
      </c>
      <c r="F841" s="31" t="str">
        <f>Point_src_summary!U792</f>
        <v>Point Source Heaters</v>
      </c>
      <c r="G841" s="160">
        <f>Point_src_summary!V792</f>
        <v>1.62</v>
      </c>
      <c r="H841" s="161">
        <f>Point_src_summary!W792</f>
        <v>0</v>
      </c>
      <c r="I841" s="161">
        <f>Point_src_summary!X792</f>
        <v>45.17</v>
      </c>
      <c r="J841" s="161">
        <f>Point_src_summary!Y792</f>
        <v>0</v>
      </c>
      <c r="K841" s="162">
        <f>Point_src_summary!Z792</f>
        <v>0</v>
      </c>
      <c r="M841" s="30"/>
      <c r="N841" s="30"/>
    </row>
    <row r="842" spans="1:14" x14ac:dyDescent="0.2">
      <c r="A842" s="31" t="s">
        <v>127</v>
      </c>
      <c r="B842" s="31" t="str">
        <f>Point_src_summary!B793</f>
        <v>Non-tribal</v>
      </c>
      <c r="C842" s="31">
        <f>Point_src_summary!C793</f>
        <v>8</v>
      </c>
      <c r="D842" s="31" t="str">
        <f>Point_src_summary!D793</f>
        <v>8045</v>
      </c>
      <c r="E842" s="32" t="str">
        <f>Point_src_summary!N793</f>
        <v>10200602</v>
      </c>
      <c r="F842" s="31" t="str">
        <f>Point_src_summary!U793</f>
        <v>Point Source Heaters</v>
      </c>
      <c r="G842" s="160">
        <f>Point_src_summary!V793</f>
        <v>5</v>
      </c>
      <c r="H842" s="161">
        <f>Point_src_summary!W793</f>
        <v>0.3</v>
      </c>
      <c r="I842" s="161">
        <f>Point_src_summary!X793</f>
        <v>4.2</v>
      </c>
      <c r="J842" s="161">
        <f>Point_src_summary!Y793</f>
        <v>0</v>
      </c>
      <c r="K842" s="162">
        <f>Point_src_summary!Z793</f>
        <v>0</v>
      </c>
      <c r="M842" s="30"/>
      <c r="N842" s="30"/>
    </row>
    <row r="843" spans="1:14" x14ac:dyDescent="0.2">
      <c r="A843" s="31" t="s">
        <v>127</v>
      </c>
      <c r="B843" s="31" t="str">
        <f>Point_src_summary!B794</f>
        <v>Non-tribal</v>
      </c>
      <c r="C843" s="31">
        <f>Point_src_summary!C794</f>
        <v>8</v>
      </c>
      <c r="D843" s="31" t="str">
        <f>Point_src_summary!D794</f>
        <v>8045</v>
      </c>
      <c r="E843" s="32" t="str">
        <f>Point_src_summary!N794</f>
        <v>31000305</v>
      </c>
      <c r="F843" s="31" t="str">
        <f>Point_src_summary!U794</f>
        <v>Amine Units</v>
      </c>
      <c r="G843" s="160">
        <f>Point_src_summary!V794</f>
        <v>0</v>
      </c>
      <c r="H843" s="161">
        <f>Point_src_summary!W794</f>
        <v>7</v>
      </c>
      <c r="I843" s="161">
        <f>Point_src_summary!X794</f>
        <v>0</v>
      </c>
      <c r="J843" s="161">
        <f>Point_src_summary!Y794</f>
        <v>0</v>
      </c>
      <c r="K843" s="162">
        <f>Point_src_summary!Z794</f>
        <v>0</v>
      </c>
      <c r="M843" s="30"/>
      <c r="N843" s="30"/>
    </row>
    <row r="844" spans="1:14" x14ac:dyDescent="0.2">
      <c r="A844" s="31" t="s">
        <v>127</v>
      </c>
      <c r="B844" s="31" t="str">
        <f>Point_src_summary!B795</f>
        <v>Non-tribal</v>
      </c>
      <c r="C844" s="31">
        <f>Point_src_summary!C795</f>
        <v>8</v>
      </c>
      <c r="D844" s="31" t="str">
        <f>Point_src_summary!D795</f>
        <v>8045</v>
      </c>
      <c r="E844" s="32" t="str">
        <f>Point_src_summary!N795</f>
        <v>31000216</v>
      </c>
      <c r="F844" s="31" t="str">
        <f>Point_src_summary!U795</f>
        <v>Point Source Flares</v>
      </c>
      <c r="G844" s="160">
        <f>Point_src_summary!V795</f>
        <v>0.2</v>
      </c>
      <c r="H844" s="161">
        <f>Point_src_summary!W795</f>
        <v>0.4</v>
      </c>
      <c r="I844" s="161">
        <f>Point_src_summary!X795</f>
        <v>0.9</v>
      </c>
      <c r="J844" s="161">
        <f>Point_src_summary!Y795</f>
        <v>0</v>
      </c>
      <c r="K844" s="162">
        <f>Point_src_summary!Z795</f>
        <v>0</v>
      </c>
      <c r="M844" s="30"/>
      <c r="N844" s="30"/>
    </row>
    <row r="845" spans="1:14" x14ac:dyDescent="0.2">
      <c r="A845" s="31" t="s">
        <v>127</v>
      </c>
      <c r="B845" s="31" t="str">
        <f>Point_src_summary!B796</f>
        <v>Non-tribal</v>
      </c>
      <c r="C845" s="31">
        <f>Point_src_summary!C796</f>
        <v>8</v>
      </c>
      <c r="D845" s="31" t="str">
        <f>Point_src_summary!D796</f>
        <v>8045</v>
      </c>
      <c r="E845" s="32" t="str">
        <f>Point_src_summary!N796</f>
        <v>31000302</v>
      </c>
      <c r="F845" s="31" t="str">
        <f>Point_src_summary!U796</f>
        <v>Dehydrators</v>
      </c>
      <c r="G845" s="160">
        <f>Point_src_summary!V796</f>
        <v>0</v>
      </c>
      <c r="H845" s="161">
        <f>Point_src_summary!W796</f>
        <v>6.6</v>
      </c>
      <c r="I845" s="161">
        <f>Point_src_summary!X796</f>
        <v>0</v>
      </c>
      <c r="J845" s="161">
        <f>Point_src_summary!Y796</f>
        <v>0</v>
      </c>
      <c r="K845" s="162">
        <f>Point_src_summary!Z796</f>
        <v>0</v>
      </c>
      <c r="M845" s="30"/>
      <c r="N845" s="30"/>
    </row>
    <row r="846" spans="1:14" x14ac:dyDescent="0.2">
      <c r="A846" s="31" t="s">
        <v>127</v>
      </c>
      <c r="B846" s="31" t="str">
        <f>Point_src_summary!B797</f>
        <v>Non-tribal</v>
      </c>
      <c r="C846" s="31">
        <f>Point_src_summary!C797</f>
        <v>8</v>
      </c>
      <c r="D846" s="31" t="str">
        <f>Point_src_summary!D797</f>
        <v>8045</v>
      </c>
      <c r="E846" s="32" t="str">
        <f>Point_src_summary!N797</f>
        <v>31000302</v>
      </c>
      <c r="F846" s="31" t="str">
        <f>Point_src_summary!U797</f>
        <v>Dehydrators</v>
      </c>
      <c r="G846" s="160">
        <f>Point_src_summary!V797</f>
        <v>5.8820000000000001E-3</v>
      </c>
      <c r="H846" s="161">
        <f>Point_src_summary!W797</f>
        <v>1.3</v>
      </c>
      <c r="I846" s="161">
        <f>Point_src_summary!X797</f>
        <v>1.235E-3</v>
      </c>
      <c r="J846" s="161">
        <f>Point_src_summary!Y797</f>
        <v>0</v>
      </c>
      <c r="K846" s="162">
        <f>Point_src_summary!Z797</f>
        <v>0</v>
      </c>
      <c r="M846" s="30"/>
      <c r="N846" s="30"/>
    </row>
    <row r="847" spans="1:14" x14ac:dyDescent="0.2">
      <c r="A847" s="31" t="s">
        <v>127</v>
      </c>
      <c r="B847" s="31" t="str">
        <f>Point_src_summary!B798</f>
        <v>Non-tribal</v>
      </c>
      <c r="C847" s="31">
        <f>Point_src_summary!C798</f>
        <v>8</v>
      </c>
      <c r="D847" s="31" t="str">
        <f>Point_src_summary!D798</f>
        <v>8045</v>
      </c>
      <c r="E847" s="32" t="str">
        <f>Point_src_summary!N798</f>
        <v>31000207</v>
      </c>
      <c r="F847" s="31" t="str">
        <f>Point_src_summary!U798</f>
        <v>Point Source Fugitives</v>
      </c>
      <c r="G847" s="160">
        <f>Point_src_summary!V798</f>
        <v>0</v>
      </c>
      <c r="H847" s="161">
        <f>Point_src_summary!W798</f>
        <v>12.51</v>
      </c>
      <c r="I847" s="161">
        <f>Point_src_summary!X798</f>
        <v>0</v>
      </c>
      <c r="J847" s="161">
        <f>Point_src_summary!Y798</f>
        <v>0</v>
      </c>
      <c r="K847" s="162">
        <f>Point_src_summary!Z798</f>
        <v>0</v>
      </c>
      <c r="M847" s="30"/>
      <c r="N847" s="30"/>
    </row>
    <row r="848" spans="1:14" x14ac:dyDescent="0.2">
      <c r="A848" s="31" t="s">
        <v>127</v>
      </c>
      <c r="B848" s="31" t="str">
        <f>Point_src_summary!B799</f>
        <v>Non-tribal</v>
      </c>
      <c r="C848" s="31">
        <f>Point_src_summary!C799</f>
        <v>8</v>
      </c>
      <c r="D848" s="31" t="str">
        <f>Point_src_summary!D799</f>
        <v>8045</v>
      </c>
      <c r="E848" s="32" t="str">
        <f>Point_src_summary!N799</f>
        <v>20100202</v>
      </c>
      <c r="F848" s="31" t="str">
        <f>Point_src_summary!U799</f>
        <v>Point Source Compressor Engines</v>
      </c>
      <c r="G848" s="160">
        <f>Point_src_summary!V799</f>
        <v>13.8</v>
      </c>
      <c r="H848" s="161">
        <f>Point_src_summary!W799</f>
        <v>8.3000000000000007</v>
      </c>
      <c r="I848" s="161">
        <f>Point_src_summary!X799</f>
        <v>13.8</v>
      </c>
      <c r="J848" s="161">
        <f>Point_src_summary!Y799</f>
        <v>0</v>
      </c>
      <c r="K848" s="162">
        <f>Point_src_summary!Z799</f>
        <v>0</v>
      </c>
      <c r="M848" s="30"/>
      <c r="N848" s="30"/>
    </row>
    <row r="849" spans="1:14" x14ac:dyDescent="0.2">
      <c r="A849" s="31" t="s">
        <v>127</v>
      </c>
      <c r="B849" s="31" t="str">
        <f>Point_src_summary!B800</f>
        <v>Non-tribal</v>
      </c>
      <c r="C849" s="31">
        <f>Point_src_summary!C800</f>
        <v>8</v>
      </c>
      <c r="D849" s="31" t="str">
        <f>Point_src_summary!D800</f>
        <v>8045</v>
      </c>
      <c r="E849" s="32" t="str">
        <f>Point_src_summary!N800</f>
        <v>40600132</v>
      </c>
      <c r="F849" s="31" t="str">
        <f>Point_src_summary!U800</f>
        <v>Point Source Loading Losses</v>
      </c>
      <c r="G849" s="160">
        <f>Point_src_summary!V800</f>
        <v>0</v>
      </c>
      <c r="H849" s="161">
        <f>Point_src_summary!W800</f>
        <v>4.33</v>
      </c>
      <c r="I849" s="161">
        <f>Point_src_summary!X800</f>
        <v>0</v>
      </c>
      <c r="J849" s="161">
        <f>Point_src_summary!Y800</f>
        <v>0</v>
      </c>
      <c r="K849" s="162">
        <f>Point_src_summary!Z800</f>
        <v>0</v>
      </c>
      <c r="M849" s="30"/>
      <c r="N849" s="30"/>
    </row>
    <row r="850" spans="1:14" x14ac:dyDescent="0.2">
      <c r="A850" s="31" t="s">
        <v>127</v>
      </c>
      <c r="B850" s="31" t="str">
        <f>Point_src_summary!B801</f>
        <v>Non-tribal</v>
      </c>
      <c r="C850" s="31">
        <f>Point_src_summary!C801</f>
        <v>8</v>
      </c>
      <c r="D850" s="31" t="str">
        <f>Point_src_summary!D801</f>
        <v>8045</v>
      </c>
      <c r="E850" s="32" t="str">
        <f>Point_src_summary!N801</f>
        <v>20200202</v>
      </c>
      <c r="F850" s="31" t="str">
        <f>Point_src_summary!U801</f>
        <v>Point Source Compressor Engines</v>
      </c>
      <c r="G850" s="160">
        <f>Point_src_summary!V801</f>
        <v>14.8</v>
      </c>
      <c r="H850" s="161">
        <f>Point_src_summary!W801</f>
        <v>3.8</v>
      </c>
      <c r="I850" s="161">
        <f>Point_src_summary!X801</f>
        <v>14.8</v>
      </c>
      <c r="J850" s="161">
        <f>Point_src_summary!Y801</f>
        <v>0</v>
      </c>
      <c r="K850" s="162">
        <f>Point_src_summary!Z801</f>
        <v>0</v>
      </c>
      <c r="M850" s="30"/>
      <c r="N850" s="30"/>
    </row>
    <row r="851" spans="1:14" x14ac:dyDescent="0.2">
      <c r="A851" s="31" t="s">
        <v>127</v>
      </c>
      <c r="B851" s="31" t="str">
        <f>Point_src_summary!B802</f>
        <v>Non-tribal</v>
      </c>
      <c r="C851" s="31">
        <f>Point_src_summary!C802</f>
        <v>8</v>
      </c>
      <c r="D851" s="31" t="str">
        <f>Point_src_summary!D802</f>
        <v>8045</v>
      </c>
      <c r="E851" s="32" t="str">
        <f>Point_src_summary!N802</f>
        <v>20200202</v>
      </c>
      <c r="F851" s="31" t="str">
        <f>Point_src_summary!U802</f>
        <v>Point Source Compressor Engines</v>
      </c>
      <c r="G851" s="160">
        <f>Point_src_summary!V802</f>
        <v>24.8</v>
      </c>
      <c r="H851" s="161">
        <f>Point_src_summary!W802</f>
        <v>15</v>
      </c>
      <c r="I851" s="161">
        <f>Point_src_summary!X802</f>
        <v>24.8</v>
      </c>
      <c r="J851" s="161">
        <f>Point_src_summary!Y802</f>
        <v>0</v>
      </c>
      <c r="K851" s="162">
        <f>Point_src_summary!Z802</f>
        <v>0</v>
      </c>
      <c r="M851" s="30"/>
      <c r="N851" s="30"/>
    </row>
    <row r="852" spans="1:14" x14ac:dyDescent="0.2">
      <c r="A852" s="31" t="s">
        <v>127</v>
      </c>
      <c r="B852" s="31" t="str">
        <f>Point_src_summary!B803</f>
        <v>Non-tribal</v>
      </c>
      <c r="C852" s="31">
        <f>Point_src_summary!C803</f>
        <v>8</v>
      </c>
      <c r="D852" s="31" t="str">
        <f>Point_src_summary!D803</f>
        <v>8045</v>
      </c>
      <c r="E852" s="32" t="str">
        <f>Point_src_summary!N803</f>
        <v>20200202</v>
      </c>
      <c r="F852" s="31" t="str">
        <f>Point_src_summary!U803</f>
        <v>Point Source Compressor Engines</v>
      </c>
      <c r="G852" s="160">
        <f>Point_src_summary!V803</f>
        <v>22.200000000000003</v>
      </c>
      <c r="H852" s="161">
        <f>Point_src_summary!W803</f>
        <v>12.600000000000001</v>
      </c>
      <c r="I852" s="161">
        <f>Point_src_summary!X803</f>
        <v>20.399999999999999</v>
      </c>
      <c r="J852" s="161">
        <f>Point_src_summary!Y803</f>
        <v>0</v>
      </c>
      <c r="K852" s="162">
        <f>Point_src_summary!Z803</f>
        <v>0</v>
      </c>
      <c r="M852" s="30"/>
      <c r="N852" s="30"/>
    </row>
    <row r="853" spans="1:14" x14ac:dyDescent="0.2">
      <c r="A853" s="31" t="s">
        <v>127</v>
      </c>
      <c r="B853" s="31" t="str">
        <f>Point_src_summary!B804</f>
        <v>Non-tribal</v>
      </c>
      <c r="C853" s="31">
        <f>Point_src_summary!C804</f>
        <v>8</v>
      </c>
      <c r="D853" s="31" t="str">
        <f>Point_src_summary!D804</f>
        <v>8045</v>
      </c>
      <c r="E853" s="32" t="str">
        <f>Point_src_summary!N804</f>
        <v>20200202</v>
      </c>
      <c r="F853" s="31" t="str">
        <f>Point_src_summary!U804</f>
        <v>Point Source Compressor Engines</v>
      </c>
      <c r="G853" s="160">
        <f>Point_src_summary!V804</f>
        <v>13.8</v>
      </c>
      <c r="H853" s="161">
        <f>Point_src_summary!W804</f>
        <v>8.3000000000000007</v>
      </c>
      <c r="I853" s="161">
        <f>Point_src_summary!X804</f>
        <v>13.8</v>
      </c>
      <c r="J853" s="161">
        <f>Point_src_summary!Y804</f>
        <v>0</v>
      </c>
      <c r="K853" s="162">
        <f>Point_src_summary!Z804</f>
        <v>0</v>
      </c>
      <c r="M853" s="30"/>
      <c r="N853" s="30"/>
    </row>
    <row r="854" spans="1:14" x14ac:dyDescent="0.2">
      <c r="A854" s="31" t="s">
        <v>127</v>
      </c>
      <c r="B854" s="31" t="str">
        <f>Point_src_summary!B805</f>
        <v>Non-tribal</v>
      </c>
      <c r="C854" s="31">
        <f>Point_src_summary!C805</f>
        <v>8</v>
      </c>
      <c r="D854" s="31" t="str">
        <f>Point_src_summary!D805</f>
        <v>8045</v>
      </c>
      <c r="E854" s="32" t="str">
        <f>Point_src_summary!N805</f>
        <v>20200202</v>
      </c>
      <c r="F854" s="31" t="str">
        <f>Point_src_summary!U805</f>
        <v>Point Source Compressor Engines</v>
      </c>
      <c r="G854" s="160">
        <f>Point_src_summary!V805</f>
        <v>0</v>
      </c>
      <c r="H854" s="161">
        <f>Point_src_summary!W805</f>
        <v>0</v>
      </c>
      <c r="I854" s="161">
        <f>Point_src_summary!X805</f>
        <v>0</v>
      </c>
      <c r="J854" s="161">
        <f>Point_src_summary!Y805</f>
        <v>0</v>
      </c>
      <c r="K854" s="162">
        <f>Point_src_summary!Z805</f>
        <v>0</v>
      </c>
      <c r="M854" s="30"/>
      <c r="N854" s="30"/>
    </row>
    <row r="855" spans="1:14" x14ac:dyDescent="0.2">
      <c r="A855" s="31" t="s">
        <v>127</v>
      </c>
      <c r="B855" s="31" t="str">
        <f>Point_src_summary!B806</f>
        <v>Non-tribal</v>
      </c>
      <c r="C855" s="31">
        <f>Point_src_summary!C806</f>
        <v>8</v>
      </c>
      <c r="D855" s="31" t="str">
        <f>Point_src_summary!D806</f>
        <v>8045</v>
      </c>
      <c r="E855" s="32" t="str">
        <f>Point_src_summary!N806</f>
        <v>20200202</v>
      </c>
      <c r="F855" s="31" t="str">
        <f>Point_src_summary!U806</f>
        <v>Point Source Compressor Engines</v>
      </c>
      <c r="G855" s="160">
        <f>Point_src_summary!V806</f>
        <v>0</v>
      </c>
      <c r="H855" s="161">
        <f>Point_src_summary!W806</f>
        <v>0</v>
      </c>
      <c r="I855" s="161">
        <f>Point_src_summary!X806</f>
        <v>0</v>
      </c>
      <c r="J855" s="161">
        <f>Point_src_summary!Y806</f>
        <v>0</v>
      </c>
      <c r="K855" s="162">
        <f>Point_src_summary!Z806</f>
        <v>0</v>
      </c>
      <c r="M855" s="30"/>
      <c r="N855" s="30"/>
    </row>
    <row r="856" spans="1:14" x14ac:dyDescent="0.2">
      <c r="A856" s="31" t="s">
        <v>127</v>
      </c>
      <c r="B856" s="31" t="str">
        <f>Point_src_summary!B807</f>
        <v>Non-tribal</v>
      </c>
      <c r="C856" s="31">
        <f>Point_src_summary!C807</f>
        <v>8</v>
      </c>
      <c r="D856" s="31" t="str">
        <f>Point_src_summary!D807</f>
        <v>8045</v>
      </c>
      <c r="E856" s="32" t="str">
        <f>Point_src_summary!N807</f>
        <v>20200252</v>
      </c>
      <c r="F856" s="31" t="str">
        <f>Point_src_summary!U807</f>
        <v>Point Source Compressor Engines</v>
      </c>
      <c r="G856" s="160">
        <f>Point_src_summary!V807</f>
        <v>0</v>
      </c>
      <c r="H856" s="161">
        <f>Point_src_summary!W807</f>
        <v>0</v>
      </c>
      <c r="I856" s="161">
        <f>Point_src_summary!X807</f>
        <v>0</v>
      </c>
      <c r="J856" s="161">
        <f>Point_src_summary!Y807</f>
        <v>0</v>
      </c>
      <c r="K856" s="162">
        <f>Point_src_summary!Z807</f>
        <v>0</v>
      </c>
      <c r="M856" s="30"/>
      <c r="N856" s="30"/>
    </row>
    <row r="857" spans="1:14" x14ac:dyDescent="0.2">
      <c r="A857" s="31" t="s">
        <v>127</v>
      </c>
      <c r="B857" s="31" t="str">
        <f>Point_src_summary!B808</f>
        <v>Non-tribal</v>
      </c>
      <c r="C857" s="31">
        <f>Point_src_summary!C808</f>
        <v>8</v>
      </c>
      <c r="D857" s="31" t="str">
        <f>Point_src_summary!D808</f>
        <v>8045</v>
      </c>
      <c r="E857" s="32" t="str">
        <f>Point_src_summary!N808</f>
        <v>40400414</v>
      </c>
      <c r="F857" s="31" t="str">
        <f>Point_src_summary!U808</f>
        <v>Point Source Loading Losses</v>
      </c>
      <c r="G857" s="160">
        <f>Point_src_summary!V808</f>
        <v>0</v>
      </c>
      <c r="H857" s="161">
        <f>Point_src_summary!W808</f>
        <v>2.66</v>
      </c>
      <c r="I857" s="161">
        <f>Point_src_summary!X808</f>
        <v>0</v>
      </c>
      <c r="J857" s="161">
        <f>Point_src_summary!Y808</f>
        <v>0</v>
      </c>
      <c r="K857" s="162">
        <f>Point_src_summary!Z808</f>
        <v>0</v>
      </c>
      <c r="M857" s="30"/>
      <c r="N857" s="30"/>
    </row>
    <row r="858" spans="1:14" x14ac:dyDescent="0.2">
      <c r="A858" s="31" t="s">
        <v>127</v>
      </c>
      <c r="B858" s="31" t="str">
        <f>Point_src_summary!B809</f>
        <v>Non-tribal</v>
      </c>
      <c r="C858" s="31">
        <f>Point_src_summary!C809</f>
        <v>8</v>
      </c>
      <c r="D858" s="31" t="str">
        <f>Point_src_summary!D809</f>
        <v>8045</v>
      </c>
      <c r="E858" s="32" t="str">
        <f>Point_src_summary!N809</f>
        <v>20200202</v>
      </c>
      <c r="F858" s="31" t="str">
        <f>Point_src_summary!U809</f>
        <v>Point Source Compressor Engines</v>
      </c>
      <c r="G858" s="160">
        <f>Point_src_summary!V809</f>
        <v>0</v>
      </c>
      <c r="H858" s="161">
        <f>Point_src_summary!W809</f>
        <v>0</v>
      </c>
      <c r="I858" s="161">
        <f>Point_src_summary!X809</f>
        <v>0</v>
      </c>
      <c r="J858" s="161">
        <f>Point_src_summary!Y809</f>
        <v>0</v>
      </c>
      <c r="K858" s="162">
        <f>Point_src_summary!Z809</f>
        <v>0</v>
      </c>
      <c r="M858" s="30"/>
      <c r="N858" s="30"/>
    </row>
    <row r="859" spans="1:14" x14ac:dyDescent="0.2">
      <c r="A859" s="31" t="s">
        <v>127</v>
      </c>
      <c r="B859" s="31" t="str">
        <f>Point_src_summary!B810</f>
        <v>Non-tribal</v>
      </c>
      <c r="C859" s="31">
        <f>Point_src_summary!C810</f>
        <v>8</v>
      </c>
      <c r="D859" s="31" t="str">
        <f>Point_src_summary!D810</f>
        <v>8045</v>
      </c>
      <c r="E859" s="32" t="str">
        <f>Point_src_summary!N810</f>
        <v>20200253</v>
      </c>
      <c r="F859" s="31" t="str">
        <f>Point_src_summary!U810</f>
        <v>Point Source Compressor Engines</v>
      </c>
      <c r="G859" s="160">
        <f>Point_src_summary!V810</f>
        <v>0</v>
      </c>
      <c r="H859" s="161">
        <f>Point_src_summary!W810</f>
        <v>0</v>
      </c>
      <c r="I859" s="161">
        <f>Point_src_summary!X810</f>
        <v>0</v>
      </c>
      <c r="J859" s="161">
        <f>Point_src_summary!Y810</f>
        <v>0.03</v>
      </c>
      <c r="K859" s="162">
        <f>Point_src_summary!Z810</f>
        <v>1.1100000000000001</v>
      </c>
      <c r="M859" s="30"/>
      <c r="N859" s="30"/>
    </row>
    <row r="860" spans="1:14" x14ac:dyDescent="0.2">
      <c r="A860" s="31" t="s">
        <v>127</v>
      </c>
      <c r="B860" s="31" t="str">
        <f>Point_src_summary!B811</f>
        <v>Non-tribal</v>
      </c>
      <c r="C860" s="31">
        <f>Point_src_summary!C811</f>
        <v>8</v>
      </c>
      <c r="D860" s="31" t="str">
        <f>Point_src_summary!D811</f>
        <v>8045</v>
      </c>
      <c r="E860" s="32" t="str">
        <f>Point_src_summary!N811</f>
        <v>20200253</v>
      </c>
      <c r="F860" s="31" t="str">
        <f>Point_src_summary!U811</f>
        <v>Point Source Compressor Engines</v>
      </c>
      <c r="G860" s="160">
        <f>Point_src_summary!V811</f>
        <v>0</v>
      </c>
      <c r="H860" s="161">
        <f>Point_src_summary!W811</f>
        <v>0</v>
      </c>
      <c r="I860" s="161">
        <f>Point_src_summary!X811</f>
        <v>0</v>
      </c>
      <c r="J860" s="161">
        <f>Point_src_summary!Y811</f>
        <v>0.03</v>
      </c>
      <c r="K860" s="162">
        <f>Point_src_summary!Z811</f>
        <v>1.1100000000000001</v>
      </c>
      <c r="M860" s="30"/>
      <c r="N860" s="30"/>
    </row>
    <row r="861" spans="1:14" x14ac:dyDescent="0.2">
      <c r="A861" s="31" t="s">
        <v>127</v>
      </c>
      <c r="B861" s="31" t="str">
        <f>Point_src_summary!B812</f>
        <v>Non-tribal</v>
      </c>
      <c r="C861" s="31">
        <f>Point_src_summary!C812</f>
        <v>8</v>
      </c>
      <c r="D861" s="31" t="str">
        <f>Point_src_summary!D812</f>
        <v>8045</v>
      </c>
      <c r="E861" s="32" t="str">
        <f>Point_src_summary!N812</f>
        <v>20200253</v>
      </c>
      <c r="F861" s="31" t="str">
        <f>Point_src_summary!U812</f>
        <v>Point Source Compressor Engines</v>
      </c>
      <c r="G861" s="160">
        <f>Point_src_summary!V812</f>
        <v>0</v>
      </c>
      <c r="H861" s="161">
        <f>Point_src_summary!W812</f>
        <v>0</v>
      </c>
      <c r="I861" s="161">
        <f>Point_src_summary!X812</f>
        <v>0</v>
      </c>
      <c r="J861" s="161">
        <f>Point_src_summary!Y812</f>
        <v>0.03</v>
      </c>
      <c r="K861" s="162">
        <f>Point_src_summary!Z812</f>
        <v>1.1000000000000001</v>
      </c>
      <c r="M861" s="30"/>
      <c r="N861" s="30"/>
    </row>
    <row r="862" spans="1:14" x14ac:dyDescent="0.2">
      <c r="A862" s="31" t="s">
        <v>127</v>
      </c>
      <c r="B862" s="31" t="str">
        <f>Point_src_summary!B813</f>
        <v>Non-tribal</v>
      </c>
      <c r="C862" s="31">
        <f>Point_src_summary!C813</f>
        <v>8</v>
      </c>
      <c r="D862" s="31" t="str">
        <f>Point_src_summary!D813</f>
        <v>8045</v>
      </c>
      <c r="E862" s="32" t="str">
        <f>Point_src_summary!N813</f>
        <v>20200253</v>
      </c>
      <c r="F862" s="31" t="str">
        <f>Point_src_summary!U813</f>
        <v>Point Source Compressor Engines</v>
      </c>
      <c r="G862" s="160">
        <f>Point_src_summary!V813</f>
        <v>0</v>
      </c>
      <c r="H862" s="161">
        <f>Point_src_summary!W813</f>
        <v>0</v>
      </c>
      <c r="I862" s="161">
        <f>Point_src_summary!X813</f>
        <v>0</v>
      </c>
      <c r="J862" s="161">
        <f>Point_src_summary!Y813</f>
        <v>0.03</v>
      </c>
      <c r="K862" s="162">
        <f>Point_src_summary!Z813</f>
        <v>1.1100000000000001</v>
      </c>
      <c r="M862" s="30"/>
      <c r="N862" s="30"/>
    </row>
    <row r="863" spans="1:14" x14ac:dyDescent="0.2">
      <c r="A863" s="31" t="s">
        <v>127</v>
      </c>
      <c r="B863" s="31" t="str">
        <f>Point_src_summary!B814</f>
        <v>Non-tribal</v>
      </c>
      <c r="C863" s="31">
        <f>Point_src_summary!C814</f>
        <v>8</v>
      </c>
      <c r="D863" s="31" t="str">
        <f>Point_src_summary!D814</f>
        <v>8045</v>
      </c>
      <c r="E863" s="32" t="str">
        <f>Point_src_summary!N814</f>
        <v>20200253</v>
      </c>
      <c r="F863" s="31" t="str">
        <f>Point_src_summary!U814</f>
        <v>Point Source Compressor Engines</v>
      </c>
      <c r="G863" s="160">
        <f>Point_src_summary!V814</f>
        <v>0</v>
      </c>
      <c r="H863" s="161">
        <f>Point_src_summary!W814</f>
        <v>0</v>
      </c>
      <c r="I863" s="161">
        <f>Point_src_summary!X814</f>
        <v>0</v>
      </c>
      <c r="J863" s="161">
        <f>Point_src_summary!Y814</f>
        <v>0</v>
      </c>
      <c r="K863" s="162">
        <f>Point_src_summary!Z814</f>
        <v>0</v>
      </c>
      <c r="M863" s="30"/>
      <c r="N863" s="30"/>
    </row>
    <row r="864" spans="1:14" x14ac:dyDescent="0.2">
      <c r="A864" s="31" t="s">
        <v>127</v>
      </c>
      <c r="B864" s="31" t="str">
        <f>Point_src_summary!B815</f>
        <v>Non-tribal</v>
      </c>
      <c r="C864" s="31">
        <f>Point_src_summary!C815</f>
        <v>8</v>
      </c>
      <c r="D864" s="31" t="str">
        <f>Point_src_summary!D815</f>
        <v>8045</v>
      </c>
      <c r="E864" s="32" t="str">
        <f>Point_src_summary!N815</f>
        <v>20200253</v>
      </c>
      <c r="F864" s="31" t="str">
        <f>Point_src_summary!U815</f>
        <v>Point Source Compressor Engines</v>
      </c>
      <c r="G864" s="160">
        <f>Point_src_summary!V815</f>
        <v>0</v>
      </c>
      <c r="H864" s="161">
        <f>Point_src_summary!W815</f>
        <v>0</v>
      </c>
      <c r="I864" s="161">
        <f>Point_src_summary!X815</f>
        <v>0</v>
      </c>
      <c r="J864" s="161">
        <f>Point_src_summary!Y815</f>
        <v>0.03</v>
      </c>
      <c r="K864" s="162">
        <f>Point_src_summary!Z815</f>
        <v>1.1100000000000001</v>
      </c>
      <c r="M864" s="30"/>
      <c r="N864" s="30"/>
    </row>
    <row r="865" spans="1:14" x14ac:dyDescent="0.2">
      <c r="A865" s="31" t="s">
        <v>127</v>
      </c>
      <c r="B865" s="31" t="str">
        <f>Point_src_summary!B816</f>
        <v>Non-tribal</v>
      </c>
      <c r="C865" s="31">
        <f>Point_src_summary!C816</f>
        <v>8</v>
      </c>
      <c r="D865" s="31" t="str">
        <f>Point_src_summary!D816</f>
        <v>8045</v>
      </c>
      <c r="E865" s="32" t="str">
        <f>Point_src_summary!N816</f>
        <v>31000203</v>
      </c>
      <c r="F865" s="31" t="str">
        <f>Point_src_summary!U816</f>
        <v>Point Source Compressor Engines</v>
      </c>
      <c r="G865" s="160">
        <f>Point_src_summary!V816</f>
        <v>0</v>
      </c>
      <c r="H865" s="161">
        <f>Point_src_summary!W816</f>
        <v>0</v>
      </c>
      <c r="I865" s="161">
        <f>Point_src_summary!X816</f>
        <v>0</v>
      </c>
      <c r="J865" s="161">
        <f>Point_src_summary!Y816</f>
        <v>0.3</v>
      </c>
      <c r="K865" s="162">
        <f>Point_src_summary!Z816</f>
        <v>1.1100000000000001</v>
      </c>
      <c r="M865" s="30"/>
      <c r="N865" s="30"/>
    </row>
    <row r="866" spans="1:14" x14ac:dyDescent="0.2">
      <c r="A866" s="31" t="s">
        <v>127</v>
      </c>
      <c r="B866" s="31" t="str">
        <f>Point_src_summary!B817</f>
        <v>Non-tribal</v>
      </c>
      <c r="C866" s="31">
        <f>Point_src_summary!C817</f>
        <v>8</v>
      </c>
      <c r="D866" s="31" t="str">
        <f>Point_src_summary!D817</f>
        <v>8045</v>
      </c>
      <c r="E866" s="32" t="str">
        <f>Point_src_summary!N817</f>
        <v>20200253</v>
      </c>
      <c r="F866" s="31" t="str">
        <f>Point_src_summary!U817</f>
        <v>Point Source Compressor Engines</v>
      </c>
      <c r="G866" s="160">
        <f>Point_src_summary!V817</f>
        <v>0</v>
      </c>
      <c r="H866" s="161">
        <f>Point_src_summary!W817</f>
        <v>0</v>
      </c>
      <c r="I866" s="161">
        <f>Point_src_summary!X817</f>
        <v>0</v>
      </c>
      <c r="J866" s="161">
        <f>Point_src_summary!Y817</f>
        <v>0.13</v>
      </c>
      <c r="K866" s="162">
        <f>Point_src_summary!Z817</f>
        <v>4.4400000000000004</v>
      </c>
      <c r="M866" s="30"/>
      <c r="N866" s="30"/>
    </row>
    <row r="867" spans="1:14" x14ac:dyDescent="0.2">
      <c r="A867" s="31" t="s">
        <v>127</v>
      </c>
      <c r="B867" s="31" t="str">
        <f>Point_src_summary!B818</f>
        <v>Non-tribal</v>
      </c>
      <c r="C867" s="31">
        <f>Point_src_summary!C818</f>
        <v>8</v>
      </c>
      <c r="D867" s="31" t="str">
        <f>Point_src_summary!D818</f>
        <v>8045</v>
      </c>
      <c r="E867" s="32" t="str">
        <f>Point_src_summary!N818</f>
        <v>31000304</v>
      </c>
      <c r="F867" s="31" t="str">
        <f>Point_src_summary!U818</f>
        <v>Dehydrators</v>
      </c>
      <c r="G867" s="160">
        <f>Point_src_summary!V818</f>
        <v>0</v>
      </c>
      <c r="H867" s="161">
        <f>Point_src_summary!W818</f>
        <v>0.123</v>
      </c>
      <c r="I867" s="161">
        <f>Point_src_summary!X818</f>
        <v>0</v>
      </c>
      <c r="J867" s="161">
        <f>Point_src_summary!Y818</f>
        <v>0</v>
      </c>
      <c r="K867" s="162">
        <f>Point_src_summary!Z818</f>
        <v>0</v>
      </c>
      <c r="M867" s="30"/>
      <c r="N867" s="30"/>
    </row>
    <row r="868" spans="1:14" x14ac:dyDescent="0.2">
      <c r="A868" s="31" t="s">
        <v>127</v>
      </c>
      <c r="B868" s="31" t="str">
        <f>Point_src_summary!B819</f>
        <v>Non-tribal</v>
      </c>
      <c r="C868" s="31">
        <f>Point_src_summary!C819</f>
        <v>8</v>
      </c>
      <c r="D868" s="31" t="str">
        <f>Point_src_summary!D819</f>
        <v>8045</v>
      </c>
      <c r="E868" s="32" t="str">
        <f>Point_src_summary!N819</f>
        <v>31000205</v>
      </c>
      <c r="F868" s="31" t="str">
        <f>Point_src_summary!U819</f>
        <v>Point Source Flares</v>
      </c>
      <c r="G868" s="160">
        <f>Point_src_summary!V819</f>
        <v>0.12</v>
      </c>
      <c r="H868" s="161">
        <f>Point_src_summary!W819</f>
        <v>0</v>
      </c>
      <c r="I868" s="161">
        <f>Point_src_summary!X819</f>
        <v>0.25</v>
      </c>
      <c r="J868" s="161">
        <f>Point_src_summary!Y819</f>
        <v>0</v>
      </c>
      <c r="K868" s="162">
        <f>Point_src_summary!Z819</f>
        <v>0</v>
      </c>
      <c r="M868" s="30"/>
      <c r="N868" s="30"/>
    </row>
    <row r="869" spans="1:14" x14ac:dyDescent="0.2">
      <c r="A869" s="31" t="s">
        <v>127</v>
      </c>
      <c r="B869" s="31" t="str">
        <f>Point_src_summary!B820</f>
        <v>Non-tribal</v>
      </c>
      <c r="C869" s="31">
        <f>Point_src_summary!C820</f>
        <v>8</v>
      </c>
      <c r="D869" s="31" t="str">
        <f>Point_src_summary!D820</f>
        <v>8045</v>
      </c>
      <c r="E869" s="32" t="str">
        <f>Point_src_summary!N820</f>
        <v>31088801</v>
      </c>
      <c r="F869" s="31" t="str">
        <f>Point_src_summary!U820</f>
        <v>Point Source Fugitives</v>
      </c>
      <c r="G869" s="160">
        <f>Point_src_summary!V820</f>
        <v>0</v>
      </c>
      <c r="H869" s="161">
        <f>Point_src_summary!W820</f>
        <v>29.05</v>
      </c>
      <c r="I869" s="161">
        <f>Point_src_summary!X820</f>
        <v>0</v>
      </c>
      <c r="J869" s="161">
        <f>Point_src_summary!Y820</f>
        <v>0</v>
      </c>
      <c r="K869" s="162">
        <f>Point_src_summary!Z820</f>
        <v>0</v>
      </c>
      <c r="M869" s="30"/>
      <c r="N869" s="30"/>
    </row>
    <row r="870" spans="1:14" x14ac:dyDescent="0.2">
      <c r="A870" s="31" t="s">
        <v>127</v>
      </c>
      <c r="B870" s="31" t="str">
        <f>Point_src_summary!B821</f>
        <v>Non-tribal</v>
      </c>
      <c r="C870" s="31">
        <f>Point_src_summary!C821</f>
        <v>8</v>
      </c>
      <c r="D870" s="31" t="str">
        <f>Point_src_summary!D821</f>
        <v>8045</v>
      </c>
      <c r="E870" s="32" t="str">
        <f>Point_src_summary!N821</f>
        <v>20200253</v>
      </c>
      <c r="F870" s="31" t="str">
        <f>Point_src_summary!U821</f>
        <v>Point Source Compressor Engines</v>
      </c>
      <c r="G870" s="160">
        <f>Point_src_summary!V821</f>
        <v>36.54</v>
      </c>
      <c r="H870" s="161">
        <f>Point_src_summary!W821</f>
        <v>9.64</v>
      </c>
      <c r="I870" s="161">
        <f>Point_src_summary!X821</f>
        <v>48.599999999999994</v>
      </c>
      <c r="J870" s="161">
        <f>Point_src_summary!Y821</f>
        <v>0</v>
      </c>
      <c r="K870" s="162">
        <f>Point_src_summary!Z821</f>
        <v>0</v>
      </c>
      <c r="M870" s="30"/>
      <c r="N870" s="30"/>
    </row>
    <row r="871" spans="1:14" x14ac:dyDescent="0.2">
      <c r="A871" s="31" t="s">
        <v>127</v>
      </c>
      <c r="B871" s="31" t="str">
        <f>Point_src_summary!B822</f>
        <v>Non-tribal</v>
      </c>
      <c r="C871" s="31">
        <f>Point_src_summary!C822</f>
        <v>8</v>
      </c>
      <c r="D871" s="31" t="str">
        <f>Point_src_summary!D822</f>
        <v>8045</v>
      </c>
      <c r="E871" s="32" t="str">
        <f>Point_src_summary!N822</f>
        <v>20200253</v>
      </c>
      <c r="F871" s="31" t="str">
        <f>Point_src_summary!U822</f>
        <v>Point Source Compressor Engines</v>
      </c>
      <c r="G871" s="160">
        <f>Point_src_summary!V822</f>
        <v>121.6</v>
      </c>
      <c r="H871" s="161">
        <f>Point_src_summary!W822</f>
        <v>16.240000000000002</v>
      </c>
      <c r="I871" s="161">
        <f>Point_src_summary!X822</f>
        <v>121.6</v>
      </c>
      <c r="J871" s="161">
        <f>Point_src_summary!Y822</f>
        <v>0</v>
      </c>
      <c r="K871" s="162">
        <f>Point_src_summary!Z822</f>
        <v>0</v>
      </c>
      <c r="M871" s="30"/>
      <c r="N871" s="30"/>
    </row>
    <row r="872" spans="1:14" x14ac:dyDescent="0.2">
      <c r="A872" s="31" t="s">
        <v>127</v>
      </c>
      <c r="B872" s="31" t="str">
        <f>Point_src_summary!B823</f>
        <v>Non-tribal</v>
      </c>
      <c r="C872" s="31">
        <f>Point_src_summary!C823</f>
        <v>8</v>
      </c>
      <c r="D872" s="31" t="str">
        <f>Point_src_summary!D823</f>
        <v>8045</v>
      </c>
      <c r="E872" s="32" t="str">
        <f>Point_src_summary!N823</f>
        <v>20200253</v>
      </c>
      <c r="F872" s="31" t="str">
        <f>Point_src_summary!U823</f>
        <v>Point Source Compressor Engines</v>
      </c>
      <c r="G872" s="160">
        <f>Point_src_summary!V823</f>
        <v>12.2</v>
      </c>
      <c r="H872" s="161">
        <f>Point_src_summary!W823</f>
        <v>3.24</v>
      </c>
      <c r="I872" s="161">
        <f>Point_src_summary!X823</f>
        <v>16.2</v>
      </c>
      <c r="J872" s="161">
        <f>Point_src_summary!Y823</f>
        <v>0</v>
      </c>
      <c r="K872" s="162">
        <f>Point_src_summary!Z823</f>
        <v>0</v>
      </c>
      <c r="M872" s="30"/>
      <c r="N872" s="30"/>
    </row>
    <row r="873" spans="1:14" x14ac:dyDescent="0.2">
      <c r="A873" s="31" t="s">
        <v>127</v>
      </c>
      <c r="B873" s="31" t="str">
        <f>Point_src_summary!B824</f>
        <v>Non-tribal</v>
      </c>
      <c r="C873" s="31">
        <f>Point_src_summary!C824</f>
        <v>8</v>
      </c>
      <c r="D873" s="31" t="str">
        <f>Point_src_summary!D824</f>
        <v>8045</v>
      </c>
      <c r="E873" s="32" t="str">
        <f>Point_src_summary!N824</f>
        <v>31000304</v>
      </c>
      <c r="F873" s="31" t="str">
        <f>Point_src_summary!U824</f>
        <v>Dehydrators</v>
      </c>
      <c r="G873" s="160">
        <f>Point_src_summary!V824</f>
        <v>0</v>
      </c>
      <c r="H873" s="161">
        <f>Point_src_summary!W824</f>
        <v>0.124</v>
      </c>
      <c r="I873" s="161">
        <f>Point_src_summary!X824</f>
        <v>0</v>
      </c>
      <c r="J873" s="161">
        <f>Point_src_summary!Y824</f>
        <v>0</v>
      </c>
      <c r="K873" s="162">
        <f>Point_src_summary!Z824</f>
        <v>0</v>
      </c>
      <c r="M873" s="30"/>
      <c r="N873" s="30"/>
    </row>
    <row r="874" spans="1:14" x14ac:dyDescent="0.2">
      <c r="A874" s="31" t="s">
        <v>127</v>
      </c>
      <c r="B874" s="31" t="str">
        <f>Point_src_summary!B825</f>
        <v>Non-tribal</v>
      </c>
      <c r="C874" s="31">
        <f>Point_src_summary!C825</f>
        <v>8</v>
      </c>
      <c r="D874" s="31" t="str">
        <f>Point_src_summary!D825</f>
        <v>8045</v>
      </c>
      <c r="E874" s="32" t="str">
        <f>Point_src_summary!N825</f>
        <v>31000203</v>
      </c>
      <c r="F874" s="31" t="str">
        <f>Point_src_summary!U825</f>
        <v>Point Source Compressor Engines</v>
      </c>
      <c r="G874" s="160">
        <f>Point_src_summary!V825</f>
        <v>24.3</v>
      </c>
      <c r="H874" s="161">
        <f>Point_src_summary!W825</f>
        <v>3.24</v>
      </c>
      <c r="I874" s="161">
        <f>Point_src_summary!X825</f>
        <v>24.3</v>
      </c>
      <c r="J874" s="161">
        <f>Point_src_summary!Y825</f>
        <v>0</v>
      </c>
      <c r="K874" s="162">
        <f>Point_src_summary!Z825</f>
        <v>0</v>
      </c>
      <c r="M874" s="30"/>
      <c r="N874" s="30"/>
    </row>
    <row r="875" spans="1:14" x14ac:dyDescent="0.2">
      <c r="A875" s="31" t="s">
        <v>127</v>
      </c>
      <c r="B875" s="31" t="str">
        <f>Point_src_summary!B826</f>
        <v>Non-tribal</v>
      </c>
      <c r="C875" s="31">
        <f>Point_src_summary!C826</f>
        <v>8</v>
      </c>
      <c r="D875" s="31" t="str">
        <f>Point_src_summary!D826</f>
        <v>8045</v>
      </c>
      <c r="E875" s="32" t="str">
        <f>Point_src_summary!N826</f>
        <v>20200254</v>
      </c>
      <c r="F875" s="31" t="str">
        <f>Point_src_summary!U826</f>
        <v>Point Source Compressor Engines</v>
      </c>
      <c r="G875" s="160">
        <f>Point_src_summary!V826</f>
        <v>0</v>
      </c>
      <c r="H875" s="161">
        <f>Point_src_summary!W826</f>
        <v>0</v>
      </c>
      <c r="I875" s="161">
        <f>Point_src_summary!X826</f>
        <v>0</v>
      </c>
      <c r="J875" s="161">
        <f>Point_src_summary!Y826</f>
        <v>1.8477E-2</v>
      </c>
      <c r="K875" s="162">
        <f>Point_src_summary!Z826</f>
        <v>0.30795</v>
      </c>
      <c r="M875" s="30"/>
      <c r="N875" s="30"/>
    </row>
    <row r="876" spans="1:14" x14ac:dyDescent="0.2">
      <c r="A876" s="31" t="s">
        <v>127</v>
      </c>
      <c r="B876" s="31" t="str">
        <f>Point_src_summary!B827</f>
        <v>Non-tribal</v>
      </c>
      <c r="C876" s="31">
        <f>Point_src_summary!C827</f>
        <v>8</v>
      </c>
      <c r="D876" s="31" t="str">
        <f>Point_src_summary!D827</f>
        <v>8045</v>
      </c>
      <c r="E876" s="32" t="str">
        <f>Point_src_summary!N827</f>
        <v>20200254</v>
      </c>
      <c r="F876" s="31" t="str">
        <f>Point_src_summary!U827</f>
        <v>Point Source Compressor Engines</v>
      </c>
      <c r="G876" s="160">
        <f>Point_src_summary!V827</f>
        <v>0</v>
      </c>
      <c r="H876" s="161">
        <f>Point_src_summary!W827</f>
        <v>0</v>
      </c>
      <c r="I876" s="161">
        <f>Point_src_summary!X827</f>
        <v>0</v>
      </c>
      <c r="J876" s="161">
        <f>Point_src_summary!Y827</f>
        <v>1.848E-2</v>
      </c>
      <c r="K876" s="162">
        <f>Point_src_summary!Z827</f>
        <v>0.308</v>
      </c>
      <c r="M876" s="30"/>
      <c r="N876" s="30"/>
    </row>
    <row r="877" spans="1:14" x14ac:dyDescent="0.2">
      <c r="A877" s="31" t="s">
        <v>127</v>
      </c>
      <c r="B877" s="31" t="str">
        <f>Point_src_summary!B828</f>
        <v>Non-tribal</v>
      </c>
      <c r="C877" s="31">
        <f>Point_src_summary!C828</f>
        <v>8</v>
      </c>
      <c r="D877" s="31" t="str">
        <f>Point_src_summary!D828</f>
        <v>8045</v>
      </c>
      <c r="E877" s="32" t="str">
        <f>Point_src_summary!N828</f>
        <v>20200202</v>
      </c>
      <c r="F877" s="31" t="str">
        <f>Point_src_summary!U828</f>
        <v>Point Source Compressor Engines</v>
      </c>
      <c r="G877" s="160">
        <f>Point_src_summary!V828</f>
        <v>0</v>
      </c>
      <c r="H877" s="161">
        <f>Point_src_summary!W828</f>
        <v>0</v>
      </c>
      <c r="I877" s="161">
        <f>Point_src_summary!X828</f>
        <v>0</v>
      </c>
      <c r="J877" s="161">
        <f>Point_src_summary!Y828</f>
        <v>0</v>
      </c>
      <c r="K877" s="162">
        <f>Point_src_summary!Z828</f>
        <v>0</v>
      </c>
      <c r="M877" s="30"/>
      <c r="N877" s="30"/>
    </row>
    <row r="878" spans="1:14" x14ac:dyDescent="0.2">
      <c r="A878" s="31" t="s">
        <v>127</v>
      </c>
      <c r="B878" s="31" t="str">
        <f>Point_src_summary!B829</f>
        <v>Non-tribal</v>
      </c>
      <c r="C878" s="31">
        <f>Point_src_summary!C829</f>
        <v>8</v>
      </c>
      <c r="D878" s="31" t="str">
        <f>Point_src_summary!D829</f>
        <v>8045</v>
      </c>
      <c r="E878" s="32" t="str">
        <f>Point_src_summary!N829</f>
        <v>20200202</v>
      </c>
      <c r="F878" s="31" t="str">
        <f>Point_src_summary!U829</f>
        <v>Point Source Compressor Engines</v>
      </c>
      <c r="G878" s="160">
        <f>Point_src_summary!V829</f>
        <v>0</v>
      </c>
      <c r="H878" s="161">
        <f>Point_src_summary!W829</f>
        <v>0</v>
      </c>
      <c r="I878" s="161">
        <f>Point_src_summary!X829</f>
        <v>0</v>
      </c>
      <c r="J878" s="161">
        <f>Point_src_summary!Y829</f>
        <v>0</v>
      </c>
      <c r="K878" s="162">
        <f>Point_src_summary!Z829</f>
        <v>0</v>
      </c>
      <c r="M878" s="30"/>
      <c r="N878" s="30"/>
    </row>
    <row r="879" spans="1:14" x14ac:dyDescent="0.2">
      <c r="A879" s="31" t="s">
        <v>127</v>
      </c>
      <c r="B879" s="31" t="str">
        <f>Point_src_summary!B830</f>
        <v>Non-tribal</v>
      </c>
      <c r="C879" s="31">
        <f>Point_src_summary!C830</f>
        <v>8</v>
      </c>
      <c r="D879" s="31" t="str">
        <f>Point_src_summary!D830</f>
        <v>8045</v>
      </c>
      <c r="E879" s="32" t="str">
        <f>Point_src_summary!N830</f>
        <v>31000215</v>
      </c>
      <c r="F879" s="31" t="str">
        <f>Point_src_summary!U830</f>
        <v>Point Source Flares</v>
      </c>
      <c r="G879" s="160">
        <f>Point_src_summary!V830</f>
        <v>0</v>
      </c>
      <c r="H879" s="161">
        <f>Point_src_summary!W830</f>
        <v>0</v>
      </c>
      <c r="I879" s="161">
        <f>Point_src_summary!X830</f>
        <v>0</v>
      </c>
      <c r="J879" s="161">
        <f>Point_src_summary!Y830</f>
        <v>0</v>
      </c>
      <c r="K879" s="162">
        <f>Point_src_summary!Z830</f>
        <v>0</v>
      </c>
      <c r="M879" s="30"/>
      <c r="N879" s="30"/>
    </row>
    <row r="880" spans="1:14" x14ac:dyDescent="0.2">
      <c r="A880" s="31" t="s">
        <v>127</v>
      </c>
      <c r="B880" s="31" t="str">
        <f>Point_src_summary!B831</f>
        <v>Non-tribal</v>
      </c>
      <c r="C880" s="31">
        <f>Point_src_summary!C831</f>
        <v>8</v>
      </c>
      <c r="D880" s="31" t="str">
        <f>Point_src_summary!D831</f>
        <v>8045</v>
      </c>
      <c r="E880" s="32" t="str">
        <f>Point_src_summary!N831</f>
        <v>20200202</v>
      </c>
      <c r="F880" s="31" t="str">
        <f>Point_src_summary!U831</f>
        <v>Point Source Compressor Engines</v>
      </c>
      <c r="G880" s="160">
        <f>Point_src_summary!V831</f>
        <v>0</v>
      </c>
      <c r="H880" s="161">
        <f>Point_src_summary!W831</f>
        <v>0</v>
      </c>
      <c r="I880" s="161">
        <f>Point_src_summary!X831</f>
        <v>0</v>
      </c>
      <c r="J880" s="161">
        <f>Point_src_summary!Y831</f>
        <v>0</v>
      </c>
      <c r="K880" s="162">
        <f>Point_src_summary!Z831</f>
        <v>0</v>
      </c>
      <c r="M880" s="30"/>
      <c r="N880" s="30"/>
    </row>
    <row r="881" spans="1:14" x14ac:dyDescent="0.2">
      <c r="A881" s="31" t="s">
        <v>127</v>
      </c>
      <c r="B881" s="31" t="str">
        <f>Point_src_summary!B832</f>
        <v>Non-tribal</v>
      </c>
      <c r="C881" s="31">
        <f>Point_src_summary!C832</f>
        <v>8</v>
      </c>
      <c r="D881" s="31" t="str">
        <f>Point_src_summary!D832</f>
        <v>8045</v>
      </c>
      <c r="E881" s="32" t="str">
        <f>Point_src_summary!N832</f>
        <v>30600106</v>
      </c>
      <c r="F881" s="31" t="str">
        <f>Point_src_summary!U832</f>
        <v>Point Source Heaters</v>
      </c>
      <c r="G881" s="160">
        <f>Point_src_summary!V832</f>
        <v>0</v>
      </c>
      <c r="H881" s="161">
        <f>Point_src_summary!W832</f>
        <v>0</v>
      </c>
      <c r="I881" s="161">
        <f>Point_src_summary!X832</f>
        <v>0</v>
      </c>
      <c r="J881" s="161">
        <f>Point_src_summary!Y832</f>
        <v>1.2630000000000001E-2</v>
      </c>
      <c r="K881" s="162">
        <f>Point_src_summary!Z832</f>
        <v>0.30088900000000002</v>
      </c>
      <c r="M881" s="30"/>
      <c r="N881" s="30"/>
    </row>
    <row r="882" spans="1:14" x14ac:dyDescent="0.2">
      <c r="A882" s="31" t="s">
        <v>127</v>
      </c>
      <c r="B882" s="31" t="str">
        <f>Point_src_summary!B833</f>
        <v>Non-tribal</v>
      </c>
      <c r="C882" s="31">
        <f>Point_src_summary!C833</f>
        <v>8</v>
      </c>
      <c r="D882" s="31" t="str">
        <f>Point_src_summary!D833</f>
        <v>8045</v>
      </c>
      <c r="E882" s="32" t="str">
        <f>Point_src_summary!N833</f>
        <v>20200202</v>
      </c>
      <c r="F882" s="31" t="str">
        <f>Point_src_summary!U833</f>
        <v>Point Source Compressor Engines</v>
      </c>
      <c r="G882" s="160">
        <f>Point_src_summary!V833</f>
        <v>0</v>
      </c>
      <c r="H882" s="161">
        <f>Point_src_summary!W833</f>
        <v>0</v>
      </c>
      <c r="I882" s="161">
        <f>Point_src_summary!X833</f>
        <v>0</v>
      </c>
      <c r="J882" s="161">
        <f>Point_src_summary!Y833</f>
        <v>2.1569999999999999E-2</v>
      </c>
      <c r="K882" s="162">
        <f>Point_src_summary!Z833</f>
        <v>0.35949999999999999</v>
      </c>
      <c r="M882" s="30"/>
      <c r="N882" s="30"/>
    </row>
    <row r="883" spans="1:14" x14ac:dyDescent="0.2">
      <c r="A883" s="31" t="s">
        <v>127</v>
      </c>
      <c r="B883" s="31" t="str">
        <f>Point_src_summary!B834</f>
        <v>Non-tribal</v>
      </c>
      <c r="C883" s="31">
        <f>Point_src_summary!C834</f>
        <v>8</v>
      </c>
      <c r="D883" s="31" t="str">
        <f>Point_src_summary!D834</f>
        <v>8045</v>
      </c>
      <c r="E883" s="32" t="str">
        <f>Point_src_summary!N834</f>
        <v>20200202</v>
      </c>
      <c r="F883" s="31" t="str">
        <f>Point_src_summary!U834</f>
        <v>Point Source Compressor Engines</v>
      </c>
      <c r="G883" s="160">
        <f>Point_src_summary!V834</f>
        <v>0</v>
      </c>
      <c r="H883" s="161">
        <f>Point_src_summary!W834</f>
        <v>0</v>
      </c>
      <c r="I883" s="161">
        <f>Point_src_summary!X834</f>
        <v>0</v>
      </c>
      <c r="J883" s="161">
        <f>Point_src_summary!Y834</f>
        <v>9.6600000000000002E-3</v>
      </c>
      <c r="K883" s="162">
        <f>Point_src_summary!Z834</f>
        <v>0.161</v>
      </c>
      <c r="M883" s="30"/>
      <c r="N883" s="30"/>
    </row>
    <row r="884" spans="1:14" x14ac:dyDescent="0.2">
      <c r="A884" s="31" t="s">
        <v>127</v>
      </c>
      <c r="B884" s="31" t="str">
        <f>Point_src_summary!B835</f>
        <v>Non-tribal</v>
      </c>
      <c r="C884" s="31">
        <f>Point_src_summary!C835</f>
        <v>8</v>
      </c>
      <c r="D884" s="31" t="str">
        <f>Point_src_summary!D835</f>
        <v>8045</v>
      </c>
      <c r="E884" s="32" t="str">
        <f>Point_src_summary!N835</f>
        <v>20200202</v>
      </c>
      <c r="F884" s="31" t="str">
        <f>Point_src_summary!U835</f>
        <v>Point Source Compressor Engines</v>
      </c>
      <c r="G884" s="160">
        <f>Point_src_summary!V835</f>
        <v>0</v>
      </c>
      <c r="H884" s="161">
        <f>Point_src_summary!W835</f>
        <v>0</v>
      </c>
      <c r="I884" s="161">
        <f>Point_src_summary!X835</f>
        <v>0</v>
      </c>
      <c r="J884" s="161">
        <f>Point_src_summary!Y835</f>
        <v>2.1569999999999999E-2</v>
      </c>
      <c r="K884" s="162">
        <f>Point_src_summary!Z835</f>
        <v>0.35949999999999999</v>
      </c>
      <c r="M884" s="30"/>
      <c r="N884" s="30"/>
    </row>
    <row r="885" spans="1:14" x14ac:dyDescent="0.2">
      <c r="A885" s="31" t="s">
        <v>127</v>
      </c>
      <c r="B885" s="31" t="str">
        <f>Point_src_summary!B836</f>
        <v>Non-tribal</v>
      </c>
      <c r="C885" s="31">
        <f>Point_src_summary!C836</f>
        <v>8</v>
      </c>
      <c r="D885" s="31" t="str">
        <f>Point_src_summary!D836</f>
        <v>8045</v>
      </c>
      <c r="E885" s="32" t="str">
        <f>Point_src_summary!N836</f>
        <v>20200254</v>
      </c>
      <c r="F885" s="31" t="str">
        <f>Point_src_summary!U836</f>
        <v>Point Source Compressor Engines</v>
      </c>
      <c r="G885" s="160">
        <f>Point_src_summary!V836</f>
        <v>37.6</v>
      </c>
      <c r="H885" s="161">
        <f>Point_src_summary!W836</f>
        <v>5.6</v>
      </c>
      <c r="I885" s="161">
        <f>Point_src_summary!X836</f>
        <v>9.4</v>
      </c>
      <c r="J885" s="161">
        <f>Point_src_summary!Y836</f>
        <v>0</v>
      </c>
      <c r="K885" s="162">
        <f>Point_src_summary!Z836</f>
        <v>0</v>
      </c>
      <c r="M885" s="30"/>
      <c r="N885" s="30"/>
    </row>
    <row r="886" spans="1:14" x14ac:dyDescent="0.2">
      <c r="A886" s="31" t="s">
        <v>127</v>
      </c>
      <c r="B886" s="31" t="str">
        <f>Point_src_summary!B837</f>
        <v>Non-tribal</v>
      </c>
      <c r="C886" s="31">
        <f>Point_src_summary!C837</f>
        <v>8</v>
      </c>
      <c r="D886" s="31" t="str">
        <f>Point_src_summary!D837</f>
        <v>8045</v>
      </c>
      <c r="E886" s="32" t="str">
        <f>Point_src_summary!N837</f>
        <v>20200202</v>
      </c>
      <c r="F886" s="31" t="str">
        <f>Point_src_summary!U837</f>
        <v>Point Source Compressor Engines</v>
      </c>
      <c r="G886" s="160">
        <f>Point_src_summary!V837</f>
        <v>10.4</v>
      </c>
      <c r="H886" s="161">
        <f>Point_src_summary!W837</f>
        <v>2.1</v>
      </c>
      <c r="I886" s="161">
        <f>Point_src_summary!X837</f>
        <v>10.4</v>
      </c>
      <c r="J886" s="161">
        <f>Point_src_summary!Y837</f>
        <v>0</v>
      </c>
      <c r="K886" s="162">
        <f>Point_src_summary!Z837</f>
        <v>0</v>
      </c>
      <c r="M886" s="30"/>
      <c r="N886" s="30"/>
    </row>
    <row r="887" spans="1:14" x14ac:dyDescent="0.2">
      <c r="A887" s="31" t="s">
        <v>127</v>
      </c>
      <c r="B887" s="31" t="str">
        <f>Point_src_summary!B838</f>
        <v>Non-tribal</v>
      </c>
      <c r="C887" s="31">
        <f>Point_src_summary!C838</f>
        <v>8</v>
      </c>
      <c r="D887" s="31" t="str">
        <f>Point_src_summary!D838</f>
        <v>8045</v>
      </c>
      <c r="E887" s="32" t="str">
        <f>Point_src_summary!N838</f>
        <v>20200202</v>
      </c>
      <c r="F887" s="31" t="str">
        <f>Point_src_summary!U838</f>
        <v>Point Source Compressor Engines</v>
      </c>
      <c r="G887" s="160">
        <f>Point_src_summary!V838</f>
        <v>22.2</v>
      </c>
      <c r="H887" s="161">
        <f>Point_src_summary!W838</f>
        <v>5.6</v>
      </c>
      <c r="I887" s="161">
        <f>Point_src_summary!X838</f>
        <v>22.2</v>
      </c>
      <c r="J887" s="161">
        <f>Point_src_summary!Y838</f>
        <v>0</v>
      </c>
      <c r="K887" s="162">
        <f>Point_src_summary!Z838</f>
        <v>0</v>
      </c>
      <c r="M887" s="30"/>
      <c r="N887" s="30"/>
    </row>
    <row r="888" spans="1:14" x14ac:dyDescent="0.2">
      <c r="A888" s="31" t="s">
        <v>127</v>
      </c>
      <c r="B888" s="31" t="str">
        <f>Point_src_summary!B839</f>
        <v>Non-tribal</v>
      </c>
      <c r="C888" s="31">
        <f>Point_src_summary!C839</f>
        <v>8</v>
      </c>
      <c r="D888" s="31" t="str">
        <f>Point_src_summary!D839</f>
        <v>8045</v>
      </c>
      <c r="E888" s="32" t="str">
        <f>Point_src_summary!N839</f>
        <v>31000227</v>
      </c>
      <c r="F888" s="31" t="str">
        <f>Point_src_summary!U839</f>
        <v>Dehydrators</v>
      </c>
      <c r="G888" s="160">
        <f>Point_src_summary!V839</f>
        <v>0</v>
      </c>
      <c r="H888" s="161">
        <f>Point_src_summary!W839</f>
        <v>7.7</v>
      </c>
      <c r="I888" s="161">
        <f>Point_src_summary!X839</f>
        <v>0</v>
      </c>
      <c r="J888" s="161">
        <f>Point_src_summary!Y839</f>
        <v>0</v>
      </c>
      <c r="K888" s="162">
        <f>Point_src_summary!Z839</f>
        <v>0</v>
      </c>
      <c r="M888" s="30"/>
      <c r="N888" s="30"/>
    </row>
    <row r="889" spans="1:14" x14ac:dyDescent="0.2">
      <c r="A889" s="31" t="s">
        <v>127</v>
      </c>
      <c r="B889" s="31" t="str">
        <f>Point_src_summary!B840</f>
        <v>Non-tribal</v>
      </c>
      <c r="C889" s="31">
        <f>Point_src_summary!C840</f>
        <v>8</v>
      </c>
      <c r="D889" s="31" t="str">
        <f>Point_src_summary!D840</f>
        <v>8045</v>
      </c>
      <c r="E889" s="32" t="str">
        <f>Point_src_summary!N840</f>
        <v>30600106</v>
      </c>
      <c r="F889" s="31" t="str">
        <f>Point_src_summary!U840</f>
        <v>Point Source Heaters</v>
      </c>
      <c r="G889" s="160">
        <f>Point_src_summary!V840</f>
        <v>2.1</v>
      </c>
      <c r="H889" s="161">
        <f>Point_src_summary!W840</f>
        <v>0.1</v>
      </c>
      <c r="I889" s="161">
        <f>Point_src_summary!X840</f>
        <v>1.8</v>
      </c>
      <c r="J889" s="161">
        <f>Point_src_summary!Y840</f>
        <v>0</v>
      </c>
      <c r="K889" s="162">
        <f>Point_src_summary!Z840</f>
        <v>0</v>
      </c>
      <c r="M889" s="30"/>
      <c r="N889" s="30"/>
    </row>
    <row r="890" spans="1:14" x14ac:dyDescent="0.2">
      <c r="A890" s="31" t="s">
        <v>127</v>
      </c>
      <c r="B890" s="31" t="str">
        <f>Point_src_summary!B841</f>
        <v>Non-tribal</v>
      </c>
      <c r="C890" s="31">
        <f>Point_src_summary!C841</f>
        <v>8</v>
      </c>
      <c r="D890" s="31" t="str">
        <f>Point_src_summary!D841</f>
        <v>8045</v>
      </c>
      <c r="E890" s="32" t="str">
        <f>Point_src_summary!N841</f>
        <v>31000215</v>
      </c>
      <c r="F890" s="31" t="str">
        <f>Point_src_summary!U841</f>
        <v>Point Source Flares</v>
      </c>
      <c r="G890" s="160">
        <f>Point_src_summary!V841</f>
        <v>0.1</v>
      </c>
      <c r="H890" s="161">
        <f>Point_src_summary!W841</f>
        <v>0.2</v>
      </c>
      <c r="I890" s="161">
        <f>Point_src_summary!X841</f>
        <v>0.7</v>
      </c>
      <c r="J890" s="161">
        <f>Point_src_summary!Y841</f>
        <v>0</v>
      </c>
      <c r="K890" s="162">
        <f>Point_src_summary!Z841</f>
        <v>0</v>
      </c>
      <c r="M890" s="30"/>
      <c r="N890" s="30"/>
    </row>
    <row r="891" spans="1:14" x14ac:dyDescent="0.2">
      <c r="A891" s="31" t="s">
        <v>127</v>
      </c>
      <c r="B891" s="31" t="str">
        <f>Point_src_summary!B842</f>
        <v>Non-tribal</v>
      </c>
      <c r="C891" s="31">
        <f>Point_src_summary!C842</f>
        <v>8</v>
      </c>
      <c r="D891" s="31" t="str">
        <f>Point_src_summary!D842</f>
        <v>8045</v>
      </c>
      <c r="E891" s="32" t="str">
        <f>Point_src_summary!N842</f>
        <v>39999992</v>
      </c>
      <c r="F891" s="31" t="str">
        <f>Point_src_summary!U842</f>
        <v>Other Not Classified</v>
      </c>
      <c r="G891" s="160">
        <f>Point_src_summary!V842</f>
        <v>0</v>
      </c>
      <c r="H891" s="161">
        <f>Point_src_summary!W842</f>
        <v>7.2</v>
      </c>
      <c r="I891" s="161">
        <f>Point_src_summary!X842</f>
        <v>0</v>
      </c>
      <c r="J891" s="161">
        <f>Point_src_summary!Y842</f>
        <v>0</v>
      </c>
      <c r="K891" s="162">
        <f>Point_src_summary!Z842</f>
        <v>0</v>
      </c>
      <c r="M891" s="30"/>
      <c r="N891" s="30"/>
    </row>
    <row r="892" spans="1:14" x14ac:dyDescent="0.2">
      <c r="A892" s="31" t="s">
        <v>127</v>
      </c>
      <c r="B892" s="31" t="str">
        <f>Point_src_summary!B843</f>
        <v>Non-tribal</v>
      </c>
      <c r="C892" s="31">
        <f>Point_src_summary!C843</f>
        <v>8</v>
      </c>
      <c r="D892" s="31" t="str">
        <f>Point_src_summary!D843</f>
        <v>8045</v>
      </c>
      <c r="E892" s="32" t="str">
        <f>Point_src_summary!N843</f>
        <v>20200202</v>
      </c>
      <c r="F892" s="31" t="str">
        <f>Point_src_summary!U843</f>
        <v>Point Source Compressor Engines</v>
      </c>
      <c r="G892" s="160">
        <f>Point_src_summary!V843</f>
        <v>22.2</v>
      </c>
      <c r="H892" s="161">
        <f>Point_src_summary!W843</f>
        <v>5.6</v>
      </c>
      <c r="I892" s="161">
        <f>Point_src_summary!X843</f>
        <v>22.2</v>
      </c>
      <c r="J892" s="161">
        <f>Point_src_summary!Y843</f>
        <v>0</v>
      </c>
      <c r="K892" s="162">
        <f>Point_src_summary!Z843</f>
        <v>0</v>
      </c>
      <c r="M892" s="30"/>
      <c r="N892" s="30"/>
    </row>
    <row r="893" spans="1:14" x14ac:dyDescent="0.2">
      <c r="A893" s="31" t="s">
        <v>127</v>
      </c>
      <c r="B893" s="31" t="str">
        <f>Point_src_summary!B844</f>
        <v>Non-tribal</v>
      </c>
      <c r="C893" s="31">
        <f>Point_src_summary!C844</f>
        <v>8</v>
      </c>
      <c r="D893" s="31" t="str">
        <f>Point_src_summary!D844</f>
        <v>8045</v>
      </c>
      <c r="E893" s="32" t="str">
        <f>Point_src_summary!N844</f>
        <v>20200254</v>
      </c>
      <c r="F893" s="31" t="str">
        <f>Point_src_summary!U844</f>
        <v>Point Source Compressor Engines</v>
      </c>
      <c r="G893" s="160">
        <f>Point_src_summary!V844</f>
        <v>0</v>
      </c>
      <c r="H893" s="161">
        <f>Point_src_summary!W844</f>
        <v>0</v>
      </c>
      <c r="I893" s="161">
        <f>Point_src_summary!X844</f>
        <v>0</v>
      </c>
      <c r="J893" s="161">
        <f>Point_src_summary!Y844</f>
        <v>2.6868E-2</v>
      </c>
      <c r="K893" s="162">
        <f>Point_src_summary!Z844</f>
        <v>0.44779999999999998</v>
      </c>
      <c r="M893" s="30"/>
      <c r="N893" s="30"/>
    </row>
    <row r="894" spans="1:14" x14ac:dyDescent="0.2">
      <c r="A894" s="31" t="s">
        <v>127</v>
      </c>
      <c r="B894" s="31" t="str">
        <f>Point_src_summary!B845</f>
        <v>Non-tribal</v>
      </c>
      <c r="C894" s="31">
        <f>Point_src_summary!C845</f>
        <v>8</v>
      </c>
      <c r="D894" s="31" t="str">
        <f>Point_src_summary!D845</f>
        <v>8045</v>
      </c>
      <c r="E894" s="32" t="str">
        <f>Point_src_summary!N845</f>
        <v>20200254</v>
      </c>
      <c r="F894" s="31" t="str">
        <f>Point_src_summary!U845</f>
        <v>Point Source Compressor Engines</v>
      </c>
      <c r="G894" s="160">
        <f>Point_src_summary!V845</f>
        <v>0</v>
      </c>
      <c r="H894" s="161">
        <f>Point_src_summary!W845</f>
        <v>0</v>
      </c>
      <c r="I894" s="161">
        <f>Point_src_summary!X845</f>
        <v>0</v>
      </c>
      <c r="J894" s="161">
        <f>Point_src_summary!Y845</f>
        <v>2.6868E-2</v>
      </c>
      <c r="K894" s="162">
        <f>Point_src_summary!Z845</f>
        <v>0.44779999999999998</v>
      </c>
      <c r="M894" s="30"/>
      <c r="N894" s="30"/>
    </row>
    <row r="895" spans="1:14" x14ac:dyDescent="0.2">
      <c r="A895" s="31" t="s">
        <v>127</v>
      </c>
      <c r="B895" s="31" t="str">
        <f>Point_src_summary!B846</f>
        <v>Non-tribal</v>
      </c>
      <c r="C895" s="31">
        <f>Point_src_summary!C846</f>
        <v>8</v>
      </c>
      <c r="D895" s="31" t="str">
        <f>Point_src_summary!D846</f>
        <v>8045</v>
      </c>
      <c r="E895" s="32" t="str">
        <f>Point_src_summary!N846</f>
        <v>20200254</v>
      </c>
      <c r="F895" s="31" t="str">
        <f>Point_src_summary!U846</f>
        <v>Point Source Compressor Engines</v>
      </c>
      <c r="G895" s="160">
        <f>Point_src_summary!V846</f>
        <v>0</v>
      </c>
      <c r="H895" s="161">
        <f>Point_src_summary!W846</f>
        <v>0</v>
      </c>
      <c r="I895" s="161">
        <f>Point_src_summary!X846</f>
        <v>0</v>
      </c>
      <c r="J895" s="161">
        <f>Point_src_summary!Y846</f>
        <v>2.6868E-2</v>
      </c>
      <c r="K895" s="162">
        <f>Point_src_summary!Z846</f>
        <v>0.44779999999999998</v>
      </c>
      <c r="M895" s="30"/>
      <c r="N895" s="30"/>
    </row>
    <row r="896" spans="1:14" x14ac:dyDescent="0.2">
      <c r="A896" s="31" t="s">
        <v>127</v>
      </c>
      <c r="B896" s="31" t="str">
        <f>Point_src_summary!B847</f>
        <v>Non-tribal</v>
      </c>
      <c r="C896" s="31">
        <f>Point_src_summary!C847</f>
        <v>8</v>
      </c>
      <c r="D896" s="31" t="str">
        <f>Point_src_summary!D847</f>
        <v>8045</v>
      </c>
      <c r="E896" s="32" t="str">
        <f>Point_src_summary!N847</f>
        <v>20200252</v>
      </c>
      <c r="F896" s="31" t="str">
        <f>Point_src_summary!U847</f>
        <v>Point Source Compressor Engines</v>
      </c>
      <c r="G896" s="160">
        <f>Point_src_summary!V847</f>
        <v>0</v>
      </c>
      <c r="H896" s="161">
        <f>Point_src_summary!W847</f>
        <v>0</v>
      </c>
      <c r="I896" s="161">
        <f>Point_src_summary!X847</f>
        <v>0</v>
      </c>
      <c r="J896" s="161">
        <f>Point_src_summary!Y847</f>
        <v>2.6868E-2</v>
      </c>
      <c r="K896" s="162">
        <f>Point_src_summary!Z847</f>
        <v>0.44779999999999998</v>
      </c>
      <c r="M896" s="30"/>
      <c r="N896" s="30"/>
    </row>
    <row r="897" spans="1:14" x14ac:dyDescent="0.2">
      <c r="A897" s="31" t="s">
        <v>127</v>
      </c>
      <c r="B897" s="31" t="str">
        <f>Point_src_summary!B848</f>
        <v>Non-tribal</v>
      </c>
      <c r="C897" s="31">
        <f>Point_src_summary!C848</f>
        <v>8</v>
      </c>
      <c r="D897" s="31" t="str">
        <f>Point_src_summary!D848</f>
        <v>8045</v>
      </c>
      <c r="E897" s="32" t="str">
        <f>Point_src_summary!N848</f>
        <v>20200253</v>
      </c>
      <c r="F897" s="31" t="str">
        <f>Point_src_summary!U848</f>
        <v>Point Source Compressor Engines</v>
      </c>
      <c r="G897" s="160">
        <f>Point_src_summary!V848</f>
        <v>0</v>
      </c>
      <c r="H897" s="161">
        <f>Point_src_summary!W848</f>
        <v>0</v>
      </c>
      <c r="I897" s="161">
        <f>Point_src_summary!X848</f>
        <v>0</v>
      </c>
      <c r="J897" s="161">
        <f>Point_src_summary!Y848</f>
        <v>2.6868E-2</v>
      </c>
      <c r="K897" s="162">
        <f>Point_src_summary!Z848</f>
        <v>0.44779999999999998</v>
      </c>
      <c r="M897" s="30"/>
      <c r="N897" s="30"/>
    </row>
    <row r="898" spans="1:14" x14ac:dyDescent="0.2">
      <c r="A898" s="31" t="s">
        <v>127</v>
      </c>
      <c r="B898" s="31" t="str">
        <f>Point_src_summary!B849</f>
        <v>Non-tribal</v>
      </c>
      <c r="C898" s="31">
        <f>Point_src_summary!C849</f>
        <v>8</v>
      </c>
      <c r="D898" s="31" t="str">
        <f>Point_src_summary!D849</f>
        <v>8045</v>
      </c>
      <c r="E898" s="32" t="str">
        <f>Point_src_summary!N849</f>
        <v>20200253</v>
      </c>
      <c r="F898" s="31" t="str">
        <f>Point_src_summary!U849</f>
        <v>Point Source Compressor Engines</v>
      </c>
      <c r="G898" s="160">
        <f>Point_src_summary!V849</f>
        <v>0</v>
      </c>
      <c r="H898" s="161">
        <f>Point_src_summary!W849</f>
        <v>0</v>
      </c>
      <c r="I898" s="161">
        <f>Point_src_summary!X849</f>
        <v>0</v>
      </c>
      <c r="J898" s="161">
        <f>Point_src_summary!Y849</f>
        <v>2.6868E-2</v>
      </c>
      <c r="K898" s="162">
        <f>Point_src_summary!Z849</f>
        <v>0.44779999999999998</v>
      </c>
      <c r="M898" s="30"/>
      <c r="N898" s="30"/>
    </row>
    <row r="899" spans="1:14" x14ac:dyDescent="0.2">
      <c r="A899" s="31" t="s">
        <v>127</v>
      </c>
      <c r="B899" s="31" t="str">
        <f>Point_src_summary!B850</f>
        <v>Non-tribal</v>
      </c>
      <c r="C899" s="31">
        <f>Point_src_summary!C850</f>
        <v>8</v>
      </c>
      <c r="D899" s="31" t="str">
        <f>Point_src_summary!D850</f>
        <v>8045</v>
      </c>
      <c r="E899" s="32" t="str">
        <f>Point_src_summary!N850</f>
        <v>31088801</v>
      </c>
      <c r="F899" s="31" t="str">
        <f>Point_src_summary!U850</f>
        <v>Point Source Fugitives</v>
      </c>
      <c r="G899" s="160">
        <f>Point_src_summary!V850</f>
        <v>0</v>
      </c>
      <c r="H899" s="161">
        <f>Point_src_summary!W850</f>
        <v>8</v>
      </c>
      <c r="I899" s="161">
        <f>Point_src_summary!X850</f>
        <v>0</v>
      </c>
      <c r="J899" s="161">
        <f>Point_src_summary!Y850</f>
        <v>0</v>
      </c>
      <c r="K899" s="162">
        <f>Point_src_summary!Z850</f>
        <v>0</v>
      </c>
      <c r="M899" s="30"/>
      <c r="N899" s="30"/>
    </row>
    <row r="900" spans="1:14" x14ac:dyDescent="0.2">
      <c r="A900" s="31" t="s">
        <v>127</v>
      </c>
      <c r="B900" s="31" t="str">
        <f>Point_src_summary!B851</f>
        <v>Non-tribal</v>
      </c>
      <c r="C900" s="31">
        <f>Point_src_summary!C851</f>
        <v>8</v>
      </c>
      <c r="D900" s="31" t="str">
        <f>Point_src_summary!D851</f>
        <v>8045</v>
      </c>
      <c r="E900" s="32" t="str">
        <f>Point_src_summary!N851</f>
        <v>20200254</v>
      </c>
      <c r="F900" s="31" t="str">
        <f>Point_src_summary!U851</f>
        <v>Point Source Compressor Engines</v>
      </c>
      <c r="G900" s="160">
        <f>Point_src_summary!V851</f>
        <v>22</v>
      </c>
      <c r="H900" s="161">
        <f>Point_src_summary!W851</f>
        <v>6.5</v>
      </c>
      <c r="I900" s="161">
        <f>Point_src_summary!X851</f>
        <v>6.5</v>
      </c>
      <c r="J900" s="161">
        <f>Point_src_summary!Y851</f>
        <v>0</v>
      </c>
      <c r="K900" s="162">
        <f>Point_src_summary!Z851</f>
        <v>0</v>
      </c>
      <c r="M900" s="30"/>
      <c r="N900" s="30"/>
    </row>
    <row r="901" spans="1:14" x14ac:dyDescent="0.2">
      <c r="A901" s="31" t="s">
        <v>127</v>
      </c>
      <c r="B901" s="31" t="str">
        <f>Point_src_summary!B852</f>
        <v>Non-tribal</v>
      </c>
      <c r="C901" s="31">
        <f>Point_src_summary!C852</f>
        <v>8</v>
      </c>
      <c r="D901" s="31" t="str">
        <f>Point_src_summary!D852</f>
        <v>8045</v>
      </c>
      <c r="E901" s="32" t="str">
        <f>Point_src_summary!N852</f>
        <v>20200254</v>
      </c>
      <c r="F901" s="31" t="str">
        <f>Point_src_summary!U852</f>
        <v>Point Source Compressor Engines</v>
      </c>
      <c r="G901" s="160">
        <f>Point_src_summary!V852</f>
        <v>22</v>
      </c>
      <c r="H901" s="161">
        <f>Point_src_summary!W852</f>
        <v>6.5</v>
      </c>
      <c r="I901" s="161">
        <f>Point_src_summary!X852</f>
        <v>6.5</v>
      </c>
      <c r="J901" s="161">
        <f>Point_src_summary!Y852</f>
        <v>0</v>
      </c>
      <c r="K901" s="162">
        <f>Point_src_summary!Z852</f>
        <v>0</v>
      </c>
      <c r="M901" s="30"/>
      <c r="N901" s="30"/>
    </row>
    <row r="902" spans="1:14" x14ac:dyDescent="0.2">
      <c r="A902" s="31" t="s">
        <v>127</v>
      </c>
      <c r="B902" s="31" t="str">
        <f>Point_src_summary!B853</f>
        <v>Non-tribal</v>
      </c>
      <c r="C902" s="31">
        <f>Point_src_summary!C853</f>
        <v>8</v>
      </c>
      <c r="D902" s="31" t="str">
        <f>Point_src_summary!D853</f>
        <v>8045</v>
      </c>
      <c r="E902" s="32" t="str">
        <f>Point_src_summary!N853</f>
        <v>20200252</v>
      </c>
      <c r="F902" s="31" t="str">
        <f>Point_src_summary!U853</f>
        <v>Point Source Compressor Engines</v>
      </c>
      <c r="G902" s="160">
        <f>Point_src_summary!V853</f>
        <v>22</v>
      </c>
      <c r="H902" s="161">
        <f>Point_src_summary!W853</f>
        <v>6.5</v>
      </c>
      <c r="I902" s="161">
        <f>Point_src_summary!X853</f>
        <v>6.5</v>
      </c>
      <c r="J902" s="161">
        <f>Point_src_summary!Y853</f>
        <v>0</v>
      </c>
      <c r="K902" s="162">
        <f>Point_src_summary!Z853</f>
        <v>0</v>
      </c>
      <c r="M902" s="30"/>
      <c r="N902" s="30"/>
    </row>
    <row r="903" spans="1:14" x14ac:dyDescent="0.2">
      <c r="A903" s="31" t="s">
        <v>127</v>
      </c>
      <c r="B903" s="31" t="str">
        <f>Point_src_summary!B854</f>
        <v>Non-tribal</v>
      </c>
      <c r="C903" s="31">
        <f>Point_src_summary!C854</f>
        <v>8</v>
      </c>
      <c r="D903" s="31" t="str">
        <f>Point_src_summary!D854</f>
        <v>8045</v>
      </c>
      <c r="E903" s="32" t="str">
        <f>Point_src_summary!N854</f>
        <v>20200253</v>
      </c>
      <c r="F903" s="31" t="str">
        <f>Point_src_summary!U854</f>
        <v>Point Source Compressor Engines</v>
      </c>
      <c r="G903" s="160">
        <f>Point_src_summary!V854</f>
        <v>22</v>
      </c>
      <c r="H903" s="161">
        <f>Point_src_summary!W854</f>
        <v>6.5</v>
      </c>
      <c r="I903" s="161">
        <f>Point_src_summary!X854</f>
        <v>6.5</v>
      </c>
      <c r="J903" s="161">
        <f>Point_src_summary!Y854</f>
        <v>0</v>
      </c>
      <c r="K903" s="162">
        <f>Point_src_summary!Z854</f>
        <v>0</v>
      </c>
      <c r="M903" s="30"/>
      <c r="N903" s="30"/>
    </row>
    <row r="904" spans="1:14" x14ac:dyDescent="0.2">
      <c r="A904" s="31" t="s">
        <v>127</v>
      </c>
      <c r="B904" s="31" t="str">
        <f>Point_src_summary!B855</f>
        <v>Non-tribal</v>
      </c>
      <c r="C904" s="31">
        <f>Point_src_summary!C855</f>
        <v>8</v>
      </c>
      <c r="D904" s="31" t="str">
        <f>Point_src_summary!D855</f>
        <v>8045</v>
      </c>
      <c r="E904" s="32" t="str">
        <f>Point_src_summary!N855</f>
        <v>20200253</v>
      </c>
      <c r="F904" s="31" t="str">
        <f>Point_src_summary!U855</f>
        <v>Point Source Compressor Engines</v>
      </c>
      <c r="G904" s="160">
        <f>Point_src_summary!V855</f>
        <v>22</v>
      </c>
      <c r="H904" s="161">
        <f>Point_src_summary!W855</f>
        <v>6.5</v>
      </c>
      <c r="I904" s="161">
        <f>Point_src_summary!X855</f>
        <v>6.5</v>
      </c>
      <c r="J904" s="161">
        <f>Point_src_summary!Y855</f>
        <v>0</v>
      </c>
      <c r="K904" s="162">
        <f>Point_src_summary!Z855</f>
        <v>0</v>
      </c>
      <c r="M904" s="30"/>
      <c r="N904" s="30"/>
    </row>
    <row r="905" spans="1:14" x14ac:dyDescent="0.2">
      <c r="A905" s="31" t="s">
        <v>127</v>
      </c>
      <c r="B905" s="31" t="str">
        <f>Point_src_summary!B856</f>
        <v>Non-tribal</v>
      </c>
      <c r="C905" s="31">
        <f>Point_src_summary!C856</f>
        <v>8</v>
      </c>
      <c r="D905" s="31" t="str">
        <f>Point_src_summary!D856</f>
        <v>8045</v>
      </c>
      <c r="E905" s="32" t="str">
        <f>Point_src_summary!N856</f>
        <v>31000299</v>
      </c>
      <c r="F905" s="31" t="str">
        <f>Point_src_summary!U856</f>
        <v>Other Not Classified</v>
      </c>
      <c r="G905" s="160">
        <f>Point_src_summary!V856</f>
        <v>0</v>
      </c>
      <c r="H905" s="161">
        <f>Point_src_summary!W856</f>
        <v>2.6</v>
      </c>
      <c r="I905" s="161">
        <f>Point_src_summary!X856</f>
        <v>0</v>
      </c>
      <c r="J905" s="161">
        <f>Point_src_summary!Y856</f>
        <v>0</v>
      </c>
      <c r="K905" s="162">
        <f>Point_src_summary!Z856</f>
        <v>0</v>
      </c>
      <c r="M905" s="30"/>
      <c r="N905" s="30"/>
    </row>
    <row r="906" spans="1:14" x14ac:dyDescent="0.2">
      <c r="A906" s="31" t="s">
        <v>127</v>
      </c>
      <c r="B906" s="31" t="str">
        <f>Point_src_summary!B857</f>
        <v>Non-tribal</v>
      </c>
      <c r="C906" s="31">
        <f>Point_src_summary!C857</f>
        <v>8</v>
      </c>
      <c r="D906" s="31" t="str">
        <f>Point_src_summary!D857</f>
        <v>8045</v>
      </c>
      <c r="E906" s="32" t="str">
        <f>Point_src_summary!N857</f>
        <v>20200254</v>
      </c>
      <c r="F906" s="31" t="str">
        <f>Point_src_summary!U857</f>
        <v>Point Source Compressor Engines</v>
      </c>
      <c r="G906" s="160">
        <f>Point_src_summary!V857</f>
        <v>22</v>
      </c>
      <c r="H906" s="161">
        <f>Point_src_summary!W857</f>
        <v>6.5</v>
      </c>
      <c r="I906" s="161">
        <f>Point_src_summary!X857</f>
        <v>6.5</v>
      </c>
      <c r="J906" s="161">
        <f>Point_src_summary!Y857</f>
        <v>0</v>
      </c>
      <c r="K906" s="162">
        <f>Point_src_summary!Z857</f>
        <v>0</v>
      </c>
      <c r="M906" s="30"/>
      <c r="N906" s="30"/>
    </row>
    <row r="907" spans="1:14" x14ac:dyDescent="0.2">
      <c r="A907" s="31" t="s">
        <v>127</v>
      </c>
      <c r="B907" s="31" t="str">
        <f>Point_src_summary!B858</f>
        <v>Non-tribal</v>
      </c>
      <c r="C907" s="31">
        <f>Point_src_summary!C858</f>
        <v>8</v>
      </c>
      <c r="D907" s="31" t="str">
        <f>Point_src_summary!D858</f>
        <v>8045</v>
      </c>
      <c r="E907" s="32" t="str">
        <f>Point_src_summary!N858</f>
        <v>20200253</v>
      </c>
      <c r="F907" s="31" t="str">
        <f>Point_src_summary!U858</f>
        <v>Point Source Compressor Engines</v>
      </c>
      <c r="G907" s="160">
        <f>Point_src_summary!V858</f>
        <v>0</v>
      </c>
      <c r="H907" s="161">
        <f>Point_src_summary!W858</f>
        <v>0</v>
      </c>
      <c r="I907" s="161">
        <f>Point_src_summary!X858</f>
        <v>0</v>
      </c>
      <c r="J907" s="161">
        <f>Point_src_summary!Y858</f>
        <v>3.4499999999999999E-3</v>
      </c>
      <c r="K907" s="162">
        <f>Point_src_summary!Z858</f>
        <v>5.7500000000000002E-2</v>
      </c>
      <c r="M907" s="30"/>
      <c r="N907" s="30"/>
    </row>
    <row r="908" spans="1:14" x14ac:dyDescent="0.2">
      <c r="A908" s="31" t="s">
        <v>127</v>
      </c>
      <c r="B908" s="31" t="str">
        <f>Point_src_summary!B859</f>
        <v>Non-tribal</v>
      </c>
      <c r="C908" s="31">
        <f>Point_src_summary!C859</f>
        <v>8</v>
      </c>
      <c r="D908" s="31" t="str">
        <f>Point_src_summary!D859</f>
        <v>8045</v>
      </c>
      <c r="E908" s="32" t="str">
        <f>Point_src_summary!N859</f>
        <v>20200253</v>
      </c>
      <c r="F908" s="31" t="str">
        <f>Point_src_summary!U859</f>
        <v>Point Source Compressor Engines</v>
      </c>
      <c r="G908" s="160">
        <f>Point_src_summary!V859</f>
        <v>23.10005</v>
      </c>
      <c r="H908" s="161">
        <f>Point_src_summary!W859</f>
        <v>0.20000200000000001</v>
      </c>
      <c r="I908" s="161">
        <f>Point_src_summary!X859</f>
        <v>23.10005</v>
      </c>
      <c r="J908" s="161">
        <f>Point_src_summary!Y859</f>
        <v>0</v>
      </c>
      <c r="K908" s="162">
        <f>Point_src_summary!Z859</f>
        <v>0</v>
      </c>
      <c r="M908" s="30"/>
      <c r="N908" s="30"/>
    </row>
    <row r="909" spans="1:14" x14ac:dyDescent="0.2">
      <c r="A909" s="31" t="s">
        <v>127</v>
      </c>
      <c r="B909" s="31" t="str">
        <f>Point_src_summary!B860</f>
        <v>Non-tribal</v>
      </c>
      <c r="C909" s="31">
        <f>Point_src_summary!C860</f>
        <v>8</v>
      </c>
      <c r="D909" s="31" t="str">
        <f>Point_src_summary!D860</f>
        <v>8045</v>
      </c>
      <c r="E909" s="32" t="str">
        <f>Point_src_summary!N860</f>
        <v>20200254</v>
      </c>
      <c r="F909" s="31" t="str">
        <f>Point_src_summary!U860</f>
        <v>Point Source Compressor Engines</v>
      </c>
      <c r="G909" s="160">
        <f>Point_src_summary!V860</f>
        <v>0</v>
      </c>
      <c r="H909" s="161">
        <f>Point_src_summary!W860</f>
        <v>0</v>
      </c>
      <c r="I909" s="161">
        <f>Point_src_summary!X860</f>
        <v>0</v>
      </c>
      <c r="J909" s="161">
        <f>Point_src_summary!Y860</f>
        <v>0</v>
      </c>
      <c r="K909" s="162">
        <f>Point_src_summary!Z860</f>
        <v>0</v>
      </c>
      <c r="M909" s="30"/>
      <c r="N909" s="30"/>
    </row>
    <row r="910" spans="1:14" x14ac:dyDescent="0.2">
      <c r="A910" s="31" t="s">
        <v>127</v>
      </c>
      <c r="B910" s="31" t="str">
        <f>Point_src_summary!B861</f>
        <v>Non-tribal</v>
      </c>
      <c r="C910" s="31">
        <f>Point_src_summary!C861</f>
        <v>8</v>
      </c>
      <c r="D910" s="31" t="str">
        <f>Point_src_summary!D861</f>
        <v>8045</v>
      </c>
      <c r="E910" s="32" t="str">
        <f>Point_src_summary!N861</f>
        <v>20200254</v>
      </c>
      <c r="F910" s="31" t="str">
        <f>Point_src_summary!U861</f>
        <v>Point Source Compressor Engines</v>
      </c>
      <c r="G910" s="160">
        <f>Point_src_summary!V861</f>
        <v>0</v>
      </c>
      <c r="H910" s="161">
        <f>Point_src_summary!W861</f>
        <v>0</v>
      </c>
      <c r="I910" s="161">
        <f>Point_src_summary!X861</f>
        <v>0</v>
      </c>
      <c r="J910" s="161">
        <f>Point_src_summary!Y861</f>
        <v>0</v>
      </c>
      <c r="K910" s="162">
        <f>Point_src_summary!Z861</f>
        <v>0</v>
      </c>
      <c r="M910" s="30"/>
      <c r="N910" s="30"/>
    </row>
    <row r="911" spans="1:14" x14ac:dyDescent="0.2">
      <c r="A911" s="31" t="s">
        <v>127</v>
      </c>
      <c r="B911" s="31" t="str">
        <f>Point_src_summary!B862</f>
        <v>Non-tribal</v>
      </c>
      <c r="C911" s="31">
        <f>Point_src_summary!C862</f>
        <v>8</v>
      </c>
      <c r="D911" s="31" t="str">
        <f>Point_src_summary!D862</f>
        <v>8045</v>
      </c>
      <c r="E911" s="32" t="str">
        <f>Point_src_summary!N862</f>
        <v>20200202</v>
      </c>
      <c r="F911" s="31" t="str">
        <f>Point_src_summary!U862</f>
        <v>Point Source Compressor Engines</v>
      </c>
      <c r="G911" s="160">
        <f>Point_src_summary!V862</f>
        <v>0</v>
      </c>
      <c r="H911" s="161">
        <f>Point_src_summary!W862</f>
        <v>0</v>
      </c>
      <c r="I911" s="161">
        <f>Point_src_summary!X862</f>
        <v>0</v>
      </c>
      <c r="J911" s="161">
        <f>Point_src_summary!Y862</f>
        <v>0</v>
      </c>
      <c r="K911" s="162">
        <f>Point_src_summary!Z862</f>
        <v>0</v>
      </c>
      <c r="M911" s="30"/>
      <c r="N911" s="30"/>
    </row>
    <row r="912" spans="1:14" x14ac:dyDescent="0.2">
      <c r="A912" s="31" t="s">
        <v>127</v>
      </c>
      <c r="B912" s="31" t="str">
        <f>Point_src_summary!B863</f>
        <v>Non-tribal</v>
      </c>
      <c r="C912" s="31">
        <f>Point_src_summary!C863</f>
        <v>8</v>
      </c>
      <c r="D912" s="31" t="str">
        <f>Point_src_summary!D863</f>
        <v>8045</v>
      </c>
      <c r="E912" s="32" t="str">
        <f>Point_src_summary!N863</f>
        <v>20200254</v>
      </c>
      <c r="F912" s="31" t="str">
        <f>Point_src_summary!U863</f>
        <v>Point Source Compressor Engines</v>
      </c>
      <c r="G912" s="160">
        <f>Point_src_summary!V863</f>
        <v>0</v>
      </c>
      <c r="H912" s="161">
        <f>Point_src_summary!W863</f>
        <v>0</v>
      </c>
      <c r="I912" s="161">
        <f>Point_src_summary!X863</f>
        <v>0</v>
      </c>
      <c r="J912" s="161">
        <f>Point_src_summary!Y863</f>
        <v>0</v>
      </c>
      <c r="K912" s="162">
        <f>Point_src_summary!Z863</f>
        <v>0</v>
      </c>
      <c r="M912" s="30"/>
      <c r="N912" s="30"/>
    </row>
    <row r="913" spans="1:14" x14ac:dyDescent="0.2">
      <c r="A913" s="31" t="s">
        <v>127</v>
      </c>
      <c r="B913" s="31" t="str">
        <f>Point_src_summary!B864</f>
        <v>Non-tribal</v>
      </c>
      <c r="C913" s="31">
        <f>Point_src_summary!C864</f>
        <v>8</v>
      </c>
      <c r="D913" s="31" t="str">
        <f>Point_src_summary!D864</f>
        <v>8045</v>
      </c>
      <c r="E913" s="32" t="str">
        <f>Point_src_summary!N864</f>
        <v>20200102</v>
      </c>
      <c r="F913" s="31" t="str">
        <f>Point_src_summary!U864</f>
        <v>Point Source Compressor Engines</v>
      </c>
      <c r="G913" s="160">
        <f>Point_src_summary!V864</f>
        <v>0</v>
      </c>
      <c r="H913" s="161">
        <f>Point_src_summary!W864</f>
        <v>0</v>
      </c>
      <c r="I913" s="161">
        <f>Point_src_summary!X864</f>
        <v>0</v>
      </c>
      <c r="J913" s="161">
        <f>Point_src_summary!Y864</f>
        <v>0</v>
      </c>
      <c r="K913" s="162">
        <f>Point_src_summary!Z864</f>
        <v>0</v>
      </c>
      <c r="M913" s="30"/>
      <c r="N913" s="30"/>
    </row>
    <row r="914" spans="1:14" x14ac:dyDescent="0.2">
      <c r="A914" s="31" t="s">
        <v>127</v>
      </c>
      <c r="B914" s="31" t="str">
        <f>Point_src_summary!B865</f>
        <v>Non-tribal</v>
      </c>
      <c r="C914" s="31">
        <f>Point_src_summary!C865</f>
        <v>8</v>
      </c>
      <c r="D914" s="31" t="str">
        <f>Point_src_summary!D865</f>
        <v>8045</v>
      </c>
      <c r="E914" s="32" t="str">
        <f>Point_src_summary!N865</f>
        <v>31000209</v>
      </c>
      <c r="F914" s="31" t="str">
        <f>Point_src_summary!U865</f>
        <v>Other Not Classified</v>
      </c>
      <c r="G914" s="160">
        <f>Point_src_summary!V865</f>
        <v>1.7</v>
      </c>
      <c r="H914" s="161">
        <f>Point_src_summary!W865</f>
        <v>3.5</v>
      </c>
      <c r="I914" s="161">
        <f>Point_src_summary!X865</f>
        <v>9.3000000000000007</v>
      </c>
      <c r="J914" s="161">
        <f>Point_src_summary!Y865</f>
        <v>0</v>
      </c>
      <c r="K914" s="162">
        <f>Point_src_summary!Z865</f>
        <v>0</v>
      </c>
      <c r="M914" s="30"/>
      <c r="N914" s="30"/>
    </row>
    <row r="915" spans="1:14" x14ac:dyDescent="0.2">
      <c r="A915" s="31" t="s">
        <v>127</v>
      </c>
      <c r="B915" s="31" t="str">
        <f>Point_src_summary!B866</f>
        <v>Non-tribal</v>
      </c>
      <c r="C915" s="31">
        <f>Point_src_summary!C866</f>
        <v>8</v>
      </c>
      <c r="D915" s="31" t="str">
        <f>Point_src_summary!D866</f>
        <v>8045</v>
      </c>
      <c r="E915" s="32" t="str">
        <f>Point_src_summary!N866</f>
        <v>31000209</v>
      </c>
      <c r="F915" s="31" t="str">
        <f>Point_src_summary!U866</f>
        <v>Other Not Classified</v>
      </c>
      <c r="G915" s="160">
        <f>Point_src_summary!V866</f>
        <v>1.7</v>
      </c>
      <c r="H915" s="161">
        <f>Point_src_summary!W866</f>
        <v>1.1000000000000001</v>
      </c>
      <c r="I915" s="161">
        <f>Point_src_summary!X866</f>
        <v>9.3000000000000007</v>
      </c>
      <c r="J915" s="161">
        <f>Point_src_summary!Y866</f>
        <v>0</v>
      </c>
      <c r="K915" s="162">
        <f>Point_src_summary!Z866</f>
        <v>0</v>
      </c>
      <c r="M915" s="30"/>
      <c r="N915" s="30"/>
    </row>
    <row r="916" spans="1:14" x14ac:dyDescent="0.2">
      <c r="A916" s="31" t="s">
        <v>127</v>
      </c>
      <c r="B916" s="31" t="str">
        <f>Point_src_summary!B867</f>
        <v>Non-tribal</v>
      </c>
      <c r="C916" s="31">
        <f>Point_src_summary!C867</f>
        <v>8</v>
      </c>
      <c r="D916" s="31" t="str">
        <f>Point_src_summary!D867</f>
        <v>8045</v>
      </c>
      <c r="E916" s="32" t="str">
        <f>Point_src_summary!N867</f>
        <v>31000209</v>
      </c>
      <c r="F916" s="31" t="str">
        <f>Point_src_summary!U867</f>
        <v>Other Not Classified</v>
      </c>
      <c r="G916" s="160">
        <f>Point_src_summary!V867</f>
        <v>3.399975</v>
      </c>
      <c r="H916" s="161">
        <f>Point_src_summary!W867</f>
        <v>5.4700059999999997</v>
      </c>
      <c r="I916" s="161">
        <f>Point_src_summary!X867</f>
        <v>18.599878</v>
      </c>
      <c r="J916" s="161">
        <f>Point_src_summary!Y867</f>
        <v>0</v>
      </c>
      <c r="K916" s="162">
        <f>Point_src_summary!Z867</f>
        <v>0</v>
      </c>
      <c r="M916" s="30"/>
      <c r="N916" s="30"/>
    </row>
    <row r="917" spans="1:14" x14ac:dyDescent="0.2">
      <c r="A917" s="31" t="s">
        <v>127</v>
      </c>
      <c r="B917" s="31" t="str">
        <f>Point_src_summary!B868</f>
        <v>Non-tribal</v>
      </c>
      <c r="C917" s="31">
        <f>Point_src_summary!C868</f>
        <v>8</v>
      </c>
      <c r="D917" s="31" t="str">
        <f>Point_src_summary!D868</f>
        <v>8045</v>
      </c>
      <c r="E917" s="32" t="str">
        <f>Point_src_summary!N868</f>
        <v>20200254</v>
      </c>
      <c r="F917" s="31" t="str">
        <f>Point_src_summary!U868</f>
        <v>Point Source Compressor Engines</v>
      </c>
      <c r="G917" s="160">
        <f>Point_src_summary!V868</f>
        <v>0</v>
      </c>
      <c r="H917" s="161">
        <f>Point_src_summary!W868</f>
        <v>0</v>
      </c>
      <c r="I917" s="161">
        <f>Point_src_summary!X868</f>
        <v>0</v>
      </c>
      <c r="J917" s="161">
        <f>Point_src_summary!Y868</f>
        <v>2.6868E-2</v>
      </c>
      <c r="K917" s="162">
        <f>Point_src_summary!Z868</f>
        <v>0.43</v>
      </c>
      <c r="M917" s="30"/>
      <c r="N917" s="30"/>
    </row>
    <row r="918" spans="1:14" x14ac:dyDescent="0.2">
      <c r="A918" s="31" t="s">
        <v>127</v>
      </c>
      <c r="B918" s="31" t="str">
        <f>Point_src_summary!B869</f>
        <v>Non-tribal</v>
      </c>
      <c r="C918" s="31">
        <f>Point_src_summary!C869</f>
        <v>8</v>
      </c>
      <c r="D918" s="31" t="str">
        <f>Point_src_summary!D869</f>
        <v>8045</v>
      </c>
      <c r="E918" s="32" t="str">
        <f>Point_src_summary!N869</f>
        <v>20200254</v>
      </c>
      <c r="F918" s="31" t="str">
        <f>Point_src_summary!U869</f>
        <v>Point Source Compressor Engines</v>
      </c>
      <c r="G918" s="160">
        <f>Point_src_summary!V869</f>
        <v>0</v>
      </c>
      <c r="H918" s="161">
        <f>Point_src_summary!W869</f>
        <v>0</v>
      </c>
      <c r="I918" s="161">
        <f>Point_src_summary!X869</f>
        <v>0</v>
      </c>
      <c r="J918" s="161">
        <f>Point_src_summary!Y869</f>
        <v>2.6868E-2</v>
      </c>
      <c r="K918" s="162">
        <f>Point_src_summary!Z869</f>
        <v>0.43</v>
      </c>
      <c r="M918" s="30"/>
      <c r="N918" s="30"/>
    </row>
    <row r="919" spans="1:14" x14ac:dyDescent="0.2">
      <c r="A919" s="31" t="s">
        <v>127</v>
      </c>
      <c r="B919" s="31" t="str">
        <f>Point_src_summary!B870</f>
        <v>Non-tribal</v>
      </c>
      <c r="C919" s="31">
        <f>Point_src_summary!C870</f>
        <v>8</v>
      </c>
      <c r="D919" s="31" t="str">
        <f>Point_src_summary!D870</f>
        <v>8045</v>
      </c>
      <c r="E919" s="32" t="str">
        <f>Point_src_summary!N870</f>
        <v>20200254</v>
      </c>
      <c r="F919" s="31" t="str">
        <f>Point_src_summary!U870</f>
        <v>Point Source Compressor Engines</v>
      </c>
      <c r="G919" s="160">
        <f>Point_src_summary!V870</f>
        <v>0</v>
      </c>
      <c r="H919" s="161">
        <f>Point_src_summary!W870</f>
        <v>0</v>
      </c>
      <c r="I919" s="161">
        <f>Point_src_summary!X870</f>
        <v>0</v>
      </c>
      <c r="J919" s="161">
        <f>Point_src_summary!Y870</f>
        <v>2.6868E-2</v>
      </c>
      <c r="K919" s="162">
        <f>Point_src_summary!Z870</f>
        <v>0.43</v>
      </c>
      <c r="M919" s="30"/>
      <c r="N919" s="30"/>
    </row>
    <row r="920" spans="1:14" x14ac:dyDescent="0.2">
      <c r="A920" s="31" t="s">
        <v>127</v>
      </c>
      <c r="B920" s="31" t="str">
        <f>Point_src_summary!B871</f>
        <v>Non-tribal</v>
      </c>
      <c r="C920" s="31">
        <f>Point_src_summary!C871</f>
        <v>8</v>
      </c>
      <c r="D920" s="31" t="str">
        <f>Point_src_summary!D871</f>
        <v>8045</v>
      </c>
      <c r="E920" s="32" t="str">
        <f>Point_src_summary!N871</f>
        <v>20200202</v>
      </c>
      <c r="F920" s="31" t="str">
        <f>Point_src_summary!U871</f>
        <v>Point Source Compressor Engines</v>
      </c>
      <c r="G920" s="160">
        <f>Point_src_summary!V871</f>
        <v>0</v>
      </c>
      <c r="H920" s="161">
        <f>Point_src_summary!W871</f>
        <v>0</v>
      </c>
      <c r="I920" s="161">
        <f>Point_src_summary!X871</f>
        <v>0</v>
      </c>
      <c r="J920" s="161">
        <f>Point_src_summary!Y871</f>
        <v>2.4E-2</v>
      </c>
      <c r="K920" s="162">
        <f>Point_src_summary!Z871</f>
        <v>0.43</v>
      </c>
      <c r="M920" s="30"/>
      <c r="N920" s="30"/>
    </row>
    <row r="921" spans="1:14" x14ac:dyDescent="0.2">
      <c r="A921" s="31" t="s">
        <v>127</v>
      </c>
      <c r="B921" s="31" t="str">
        <f>Point_src_summary!B872</f>
        <v>Non-tribal</v>
      </c>
      <c r="C921" s="31">
        <f>Point_src_summary!C872</f>
        <v>8</v>
      </c>
      <c r="D921" s="31" t="str">
        <f>Point_src_summary!D872</f>
        <v>8045</v>
      </c>
      <c r="E921" s="32" t="str">
        <f>Point_src_summary!N872</f>
        <v>20200254</v>
      </c>
      <c r="F921" s="31" t="str">
        <f>Point_src_summary!U872</f>
        <v>Point Source Compressor Engines</v>
      </c>
      <c r="G921" s="160">
        <f>Point_src_summary!V872</f>
        <v>0</v>
      </c>
      <c r="H921" s="161">
        <f>Point_src_summary!W872</f>
        <v>0</v>
      </c>
      <c r="I921" s="161">
        <f>Point_src_summary!X872</f>
        <v>0</v>
      </c>
      <c r="J921" s="161">
        <f>Point_src_summary!Y872</f>
        <v>0</v>
      </c>
      <c r="K921" s="162">
        <f>Point_src_summary!Z872</f>
        <v>0</v>
      </c>
      <c r="M921" s="30"/>
      <c r="N921" s="30"/>
    </row>
    <row r="922" spans="1:14" x14ac:dyDescent="0.2">
      <c r="A922" s="31" t="s">
        <v>127</v>
      </c>
      <c r="B922" s="31" t="str">
        <f>Point_src_summary!B873</f>
        <v>Non-tribal</v>
      </c>
      <c r="C922" s="31">
        <f>Point_src_summary!C873</f>
        <v>8</v>
      </c>
      <c r="D922" s="31" t="str">
        <f>Point_src_summary!D873</f>
        <v>8045</v>
      </c>
      <c r="E922" s="32" t="str">
        <f>Point_src_summary!N873</f>
        <v>20200254</v>
      </c>
      <c r="F922" s="31" t="str">
        <f>Point_src_summary!U873</f>
        <v>Point Source Compressor Engines</v>
      </c>
      <c r="G922" s="160">
        <f>Point_src_summary!V873</f>
        <v>0</v>
      </c>
      <c r="H922" s="161">
        <f>Point_src_summary!W873</f>
        <v>0</v>
      </c>
      <c r="I922" s="161">
        <f>Point_src_summary!X873</f>
        <v>0</v>
      </c>
      <c r="J922" s="161">
        <f>Point_src_summary!Y873</f>
        <v>2.6868E-2</v>
      </c>
      <c r="K922" s="162">
        <f>Point_src_summary!Z873</f>
        <v>0.43</v>
      </c>
      <c r="M922" s="30"/>
      <c r="N922" s="30"/>
    </row>
    <row r="923" spans="1:14" x14ac:dyDescent="0.2">
      <c r="A923" s="31" t="s">
        <v>127</v>
      </c>
      <c r="B923" s="31" t="str">
        <f>Point_src_summary!B874</f>
        <v>Non-tribal</v>
      </c>
      <c r="C923" s="31">
        <f>Point_src_summary!C874</f>
        <v>8</v>
      </c>
      <c r="D923" s="31" t="str">
        <f>Point_src_summary!D874</f>
        <v>8045</v>
      </c>
      <c r="E923" s="32" t="str">
        <f>Point_src_summary!N874</f>
        <v>20200254</v>
      </c>
      <c r="F923" s="31" t="str">
        <f>Point_src_summary!U874</f>
        <v>Point Source Compressor Engines</v>
      </c>
      <c r="G923" s="160">
        <f>Point_src_summary!V874</f>
        <v>0</v>
      </c>
      <c r="H923" s="161">
        <f>Point_src_summary!W874</f>
        <v>0</v>
      </c>
      <c r="I923" s="161">
        <f>Point_src_summary!X874</f>
        <v>0</v>
      </c>
      <c r="J923" s="161">
        <f>Point_src_summary!Y874</f>
        <v>0</v>
      </c>
      <c r="K923" s="162">
        <f>Point_src_summary!Z874</f>
        <v>0.43</v>
      </c>
      <c r="M923" s="30"/>
      <c r="N923" s="30"/>
    </row>
    <row r="924" spans="1:14" x14ac:dyDescent="0.2">
      <c r="A924" s="31" t="s">
        <v>127</v>
      </c>
      <c r="B924" s="31" t="str">
        <f>Point_src_summary!B875</f>
        <v>Non-tribal</v>
      </c>
      <c r="C924" s="31">
        <f>Point_src_summary!C875</f>
        <v>8</v>
      </c>
      <c r="D924" s="31" t="str">
        <f>Point_src_summary!D875</f>
        <v>8045</v>
      </c>
      <c r="E924" s="32" t="str">
        <f>Point_src_summary!N875</f>
        <v>20200254</v>
      </c>
      <c r="F924" s="31" t="str">
        <f>Point_src_summary!U875</f>
        <v>Point Source Compressor Engines</v>
      </c>
      <c r="G924" s="160">
        <f>Point_src_summary!V875</f>
        <v>0</v>
      </c>
      <c r="H924" s="161">
        <f>Point_src_summary!W875</f>
        <v>0</v>
      </c>
      <c r="I924" s="161">
        <f>Point_src_summary!X875</f>
        <v>0</v>
      </c>
      <c r="J924" s="161">
        <f>Point_src_summary!Y875</f>
        <v>2.3519999999999999E-2</v>
      </c>
      <c r="K924" s="162">
        <f>Point_src_summary!Z875</f>
        <v>0.39200000000000002</v>
      </c>
      <c r="M924" s="30"/>
      <c r="N924" s="30"/>
    </row>
    <row r="925" spans="1:14" x14ac:dyDescent="0.2">
      <c r="A925" s="31" t="s">
        <v>127</v>
      </c>
      <c r="B925" s="31" t="str">
        <f>Point_src_summary!B876</f>
        <v>Non-tribal</v>
      </c>
      <c r="C925" s="31">
        <f>Point_src_summary!C876</f>
        <v>8</v>
      </c>
      <c r="D925" s="31" t="str">
        <f>Point_src_summary!D876</f>
        <v>8045</v>
      </c>
      <c r="E925" s="32" t="str">
        <f>Point_src_summary!N876</f>
        <v>20200254</v>
      </c>
      <c r="F925" s="31" t="str">
        <f>Point_src_summary!U876</f>
        <v>Point Source Compressor Engines</v>
      </c>
      <c r="G925" s="160">
        <f>Point_src_summary!V876</f>
        <v>0</v>
      </c>
      <c r="H925" s="161">
        <f>Point_src_summary!W876</f>
        <v>0</v>
      </c>
      <c r="I925" s="161">
        <f>Point_src_summary!X876</f>
        <v>0</v>
      </c>
      <c r="J925" s="161">
        <f>Point_src_summary!Y876</f>
        <v>2.3519999999999999E-2</v>
      </c>
      <c r="K925" s="162">
        <f>Point_src_summary!Z876</f>
        <v>0.39200000000000002</v>
      </c>
      <c r="M925" s="30"/>
      <c r="N925" s="30"/>
    </row>
    <row r="926" spans="1:14" x14ac:dyDescent="0.2">
      <c r="A926" s="31" t="s">
        <v>127</v>
      </c>
      <c r="B926" s="31" t="str">
        <f>Point_src_summary!B877</f>
        <v>Non-tribal</v>
      </c>
      <c r="C926" s="31">
        <f>Point_src_summary!C877</f>
        <v>8</v>
      </c>
      <c r="D926" s="31" t="str">
        <f>Point_src_summary!D877</f>
        <v>8045</v>
      </c>
      <c r="E926" s="32" t="str">
        <f>Point_src_summary!N877</f>
        <v>20200254</v>
      </c>
      <c r="F926" s="31" t="str">
        <f>Point_src_summary!U877</f>
        <v>Point Source Compressor Engines</v>
      </c>
      <c r="G926" s="160">
        <f>Point_src_summary!V877</f>
        <v>0</v>
      </c>
      <c r="H926" s="161">
        <f>Point_src_summary!W877</f>
        <v>0</v>
      </c>
      <c r="I926" s="161">
        <f>Point_src_summary!X877</f>
        <v>0</v>
      </c>
      <c r="J926" s="161">
        <f>Point_src_summary!Y877</f>
        <v>2.3519999999999999E-2</v>
      </c>
      <c r="K926" s="162">
        <f>Point_src_summary!Z877</f>
        <v>0.39200000000000002</v>
      </c>
      <c r="M926" s="30"/>
      <c r="N926" s="30"/>
    </row>
    <row r="927" spans="1:14" x14ac:dyDescent="0.2">
      <c r="A927" s="31" t="s">
        <v>127</v>
      </c>
      <c r="B927" s="31" t="str">
        <f>Point_src_summary!B878</f>
        <v>Non-tribal</v>
      </c>
      <c r="C927" s="31">
        <f>Point_src_summary!C878</f>
        <v>8</v>
      </c>
      <c r="D927" s="31" t="str">
        <f>Point_src_summary!D878</f>
        <v>8045</v>
      </c>
      <c r="E927" s="32" t="str">
        <f>Point_src_summary!N878</f>
        <v>20200254</v>
      </c>
      <c r="F927" s="31" t="str">
        <f>Point_src_summary!U878</f>
        <v>Point Source Compressor Engines</v>
      </c>
      <c r="G927" s="160">
        <f>Point_src_summary!V878</f>
        <v>0</v>
      </c>
      <c r="H927" s="161">
        <f>Point_src_summary!W878</f>
        <v>0</v>
      </c>
      <c r="I927" s="161">
        <f>Point_src_summary!X878</f>
        <v>0</v>
      </c>
      <c r="J927" s="161">
        <f>Point_src_summary!Y878</f>
        <v>2.3519999999999999E-2</v>
      </c>
      <c r="K927" s="162">
        <f>Point_src_summary!Z878</f>
        <v>0.39200000000000002</v>
      </c>
      <c r="M927" s="30"/>
      <c r="N927" s="30"/>
    </row>
    <row r="928" spans="1:14" x14ac:dyDescent="0.2">
      <c r="A928" s="31" t="s">
        <v>127</v>
      </c>
      <c r="B928" s="31" t="str">
        <f>Point_src_summary!B879</f>
        <v>Non-tribal</v>
      </c>
      <c r="C928" s="31">
        <f>Point_src_summary!C879</f>
        <v>8</v>
      </c>
      <c r="D928" s="31" t="str">
        <f>Point_src_summary!D879</f>
        <v>8045</v>
      </c>
      <c r="E928" s="32" t="str">
        <f>Point_src_summary!N879</f>
        <v>20200254</v>
      </c>
      <c r="F928" s="31" t="str">
        <f>Point_src_summary!U879</f>
        <v>Point Source Compressor Engines</v>
      </c>
      <c r="G928" s="160">
        <f>Point_src_summary!V879</f>
        <v>0</v>
      </c>
      <c r="H928" s="161">
        <f>Point_src_summary!W879</f>
        <v>0</v>
      </c>
      <c r="I928" s="161">
        <f>Point_src_summary!X879</f>
        <v>0</v>
      </c>
      <c r="J928" s="161">
        <f>Point_src_summary!Y879</f>
        <v>2.3358E-2</v>
      </c>
      <c r="K928" s="162">
        <f>Point_src_summary!Z879</f>
        <v>0.38929999999999998</v>
      </c>
      <c r="M928" s="30"/>
      <c r="N928" s="30"/>
    </row>
    <row r="929" spans="1:14" x14ac:dyDescent="0.2">
      <c r="A929" s="31" t="s">
        <v>127</v>
      </c>
      <c r="B929" s="31" t="str">
        <f>Point_src_summary!B880</f>
        <v>Non-tribal</v>
      </c>
      <c r="C929" s="31">
        <f>Point_src_summary!C880</f>
        <v>8</v>
      </c>
      <c r="D929" s="31" t="str">
        <f>Point_src_summary!D880</f>
        <v>8045</v>
      </c>
      <c r="E929" s="32" t="str">
        <f>Point_src_summary!N880</f>
        <v>20200254</v>
      </c>
      <c r="F929" s="31" t="str">
        <f>Point_src_summary!U880</f>
        <v>Point Source Compressor Engines</v>
      </c>
      <c r="G929" s="160">
        <f>Point_src_summary!V880</f>
        <v>0</v>
      </c>
      <c r="H929" s="161">
        <f>Point_src_summary!W880</f>
        <v>0</v>
      </c>
      <c r="I929" s="161">
        <f>Point_src_summary!X880</f>
        <v>0</v>
      </c>
      <c r="J929" s="161">
        <f>Point_src_summary!Y880</f>
        <v>2.3519999999999999E-2</v>
      </c>
      <c r="K929" s="162">
        <f>Point_src_summary!Z880</f>
        <v>0.39200000000000002</v>
      </c>
      <c r="M929" s="30"/>
      <c r="N929" s="30"/>
    </row>
    <row r="930" spans="1:14" x14ac:dyDescent="0.2">
      <c r="A930" s="31" t="s">
        <v>127</v>
      </c>
      <c r="B930" s="31" t="str">
        <f>Point_src_summary!B881</f>
        <v>Non-tribal</v>
      </c>
      <c r="C930" s="31">
        <f>Point_src_summary!C881</f>
        <v>8</v>
      </c>
      <c r="D930" s="31" t="str">
        <f>Point_src_summary!D881</f>
        <v>8045</v>
      </c>
      <c r="E930" s="32" t="str">
        <f>Point_src_summary!N881</f>
        <v>20200202</v>
      </c>
      <c r="F930" s="31" t="str">
        <f>Point_src_summary!U881</f>
        <v>Point Source Compressor Engines</v>
      </c>
      <c r="G930" s="160">
        <f>Point_src_summary!V881</f>
        <v>0</v>
      </c>
      <c r="H930" s="161">
        <f>Point_src_summary!W881</f>
        <v>0</v>
      </c>
      <c r="I930" s="161">
        <f>Point_src_summary!X881</f>
        <v>0</v>
      </c>
      <c r="J930" s="161">
        <f>Point_src_summary!Y881</f>
        <v>4.9979999999999997E-2</v>
      </c>
      <c r="K930" s="162">
        <f>Point_src_summary!Z881</f>
        <v>0.83299999999999996</v>
      </c>
      <c r="M930" s="30"/>
      <c r="N930" s="30"/>
    </row>
    <row r="931" spans="1:14" x14ac:dyDescent="0.2">
      <c r="A931" s="31" t="s">
        <v>127</v>
      </c>
      <c r="B931" s="31" t="str">
        <f>Point_src_summary!B882</f>
        <v>Non-tribal</v>
      </c>
      <c r="C931" s="31">
        <f>Point_src_summary!C882</f>
        <v>8</v>
      </c>
      <c r="D931" s="31" t="str">
        <f>Point_src_summary!D882</f>
        <v>8045</v>
      </c>
      <c r="E931" s="32" t="str">
        <f>Point_src_summary!N882</f>
        <v>20200202</v>
      </c>
      <c r="F931" s="31" t="str">
        <f>Point_src_summary!U882</f>
        <v>Point Source Compressor Engines</v>
      </c>
      <c r="G931" s="160">
        <f>Point_src_summary!V882</f>
        <v>0</v>
      </c>
      <c r="H931" s="161">
        <f>Point_src_summary!W882</f>
        <v>0</v>
      </c>
      <c r="I931" s="161">
        <f>Point_src_summary!X882</f>
        <v>0</v>
      </c>
      <c r="J931" s="161">
        <f>Point_src_summary!Y882</f>
        <v>0</v>
      </c>
      <c r="K931" s="162">
        <f>Point_src_summary!Z882</f>
        <v>0</v>
      </c>
      <c r="M931" s="30"/>
      <c r="N931" s="30"/>
    </row>
    <row r="932" spans="1:14" x14ac:dyDescent="0.2">
      <c r="A932" s="31" t="s">
        <v>127</v>
      </c>
      <c r="B932" s="31" t="str">
        <f>Point_src_summary!B883</f>
        <v>Non-tribal</v>
      </c>
      <c r="C932" s="31">
        <f>Point_src_summary!C883</f>
        <v>8</v>
      </c>
      <c r="D932" s="31" t="str">
        <f>Point_src_summary!D883</f>
        <v>8045</v>
      </c>
      <c r="E932" s="32" t="str">
        <f>Point_src_summary!N883</f>
        <v>20200202</v>
      </c>
      <c r="F932" s="31" t="str">
        <f>Point_src_summary!U883</f>
        <v>Point Source Compressor Engines</v>
      </c>
      <c r="G932" s="160">
        <f>Point_src_summary!V883</f>
        <v>0</v>
      </c>
      <c r="H932" s="161">
        <f>Point_src_summary!W883</f>
        <v>0</v>
      </c>
      <c r="I932" s="161">
        <f>Point_src_summary!X883</f>
        <v>0</v>
      </c>
      <c r="J932" s="161">
        <f>Point_src_summary!Y883</f>
        <v>0</v>
      </c>
      <c r="K932" s="162">
        <f>Point_src_summary!Z883</f>
        <v>0</v>
      </c>
      <c r="M932" s="30"/>
      <c r="N932" s="30"/>
    </row>
    <row r="933" spans="1:14" x14ac:dyDescent="0.2">
      <c r="A933" s="31" t="s">
        <v>127</v>
      </c>
      <c r="B933" s="31" t="str">
        <f>Point_src_summary!B884</f>
        <v>Non-tribal</v>
      </c>
      <c r="C933" s="31">
        <f>Point_src_summary!C884</f>
        <v>8</v>
      </c>
      <c r="D933" s="31" t="str">
        <f>Point_src_summary!D884</f>
        <v>8045</v>
      </c>
      <c r="E933" s="32" t="str">
        <f>Point_src_summary!N884</f>
        <v>20200202</v>
      </c>
      <c r="F933" s="31" t="str">
        <f>Point_src_summary!U884</f>
        <v>Point Source Compressor Engines</v>
      </c>
      <c r="G933" s="160">
        <f>Point_src_summary!V884</f>
        <v>0</v>
      </c>
      <c r="H933" s="161">
        <f>Point_src_summary!W884</f>
        <v>0</v>
      </c>
      <c r="I933" s="161">
        <f>Point_src_summary!X884</f>
        <v>0</v>
      </c>
      <c r="J933" s="161">
        <f>Point_src_summary!Y884</f>
        <v>1.3185000000000001E-2</v>
      </c>
      <c r="K933" s="162">
        <f>Point_src_summary!Z884</f>
        <v>0.87292800000000004</v>
      </c>
      <c r="M933" s="30"/>
      <c r="N933" s="30"/>
    </row>
    <row r="934" spans="1:14" x14ac:dyDescent="0.2">
      <c r="A934" s="31" t="s">
        <v>127</v>
      </c>
      <c r="B934" s="31" t="str">
        <f>Point_src_summary!B885</f>
        <v>Non-tribal</v>
      </c>
      <c r="C934" s="31">
        <f>Point_src_summary!C885</f>
        <v>8</v>
      </c>
      <c r="D934" s="31" t="str">
        <f>Point_src_summary!D885</f>
        <v>8045</v>
      </c>
      <c r="E934" s="32" t="str">
        <f>Point_src_summary!N885</f>
        <v>20200202</v>
      </c>
      <c r="F934" s="31" t="str">
        <f>Point_src_summary!U885</f>
        <v>Point Source Compressor Engines</v>
      </c>
      <c r="G934" s="160">
        <f>Point_src_summary!V885</f>
        <v>0</v>
      </c>
      <c r="H934" s="161">
        <f>Point_src_summary!W885</f>
        <v>0</v>
      </c>
      <c r="I934" s="161">
        <f>Point_src_summary!X885</f>
        <v>0</v>
      </c>
      <c r="J934" s="161">
        <f>Point_src_summary!Y885</f>
        <v>0</v>
      </c>
      <c r="K934" s="162">
        <f>Point_src_summary!Z885</f>
        <v>0</v>
      </c>
      <c r="M934" s="30"/>
      <c r="N934" s="30"/>
    </row>
    <row r="935" spans="1:14" x14ac:dyDescent="0.2">
      <c r="A935" s="31" t="s">
        <v>127</v>
      </c>
      <c r="B935" s="31" t="str">
        <f>Point_src_summary!B886</f>
        <v>Non-tribal</v>
      </c>
      <c r="C935" s="31">
        <f>Point_src_summary!C886</f>
        <v>8</v>
      </c>
      <c r="D935" s="31" t="str">
        <f>Point_src_summary!D886</f>
        <v>8045</v>
      </c>
      <c r="E935" s="32" t="str">
        <f>Point_src_summary!N886</f>
        <v>20200202</v>
      </c>
      <c r="F935" s="31" t="str">
        <f>Point_src_summary!U886</f>
        <v>Point Source Compressor Engines</v>
      </c>
      <c r="G935" s="160">
        <f>Point_src_summary!V886</f>
        <v>0</v>
      </c>
      <c r="H935" s="161">
        <f>Point_src_summary!W886</f>
        <v>0</v>
      </c>
      <c r="I935" s="161">
        <f>Point_src_summary!X886</f>
        <v>0</v>
      </c>
      <c r="J935" s="161">
        <f>Point_src_summary!Y886</f>
        <v>2.4989999999999998E-2</v>
      </c>
      <c r="K935" s="162">
        <f>Point_src_summary!Z886</f>
        <v>0.41649999999999998</v>
      </c>
      <c r="M935" s="30"/>
      <c r="N935" s="30"/>
    </row>
    <row r="936" spans="1:14" x14ac:dyDescent="0.2">
      <c r="A936" s="31" t="s">
        <v>127</v>
      </c>
      <c r="B936" s="31" t="str">
        <f>Point_src_summary!B887</f>
        <v>Non-tribal</v>
      </c>
      <c r="C936" s="31">
        <f>Point_src_summary!C887</f>
        <v>8</v>
      </c>
      <c r="D936" s="31" t="str">
        <f>Point_src_summary!D887</f>
        <v>8045</v>
      </c>
      <c r="E936" s="32" t="str">
        <f>Point_src_summary!N887</f>
        <v>20200254</v>
      </c>
      <c r="F936" s="31" t="str">
        <f>Point_src_summary!U887</f>
        <v>Point Source Compressor Engines</v>
      </c>
      <c r="G936" s="160">
        <f>Point_src_summary!V887</f>
        <v>14.20016</v>
      </c>
      <c r="H936" s="161">
        <f>Point_src_summary!W887</f>
        <v>2.799992</v>
      </c>
      <c r="I936" s="161">
        <f>Point_src_summary!X887</f>
        <v>5.6026160000000003</v>
      </c>
      <c r="J936" s="161">
        <f>Point_src_summary!Y887</f>
        <v>0</v>
      </c>
      <c r="K936" s="162">
        <f>Point_src_summary!Z887</f>
        <v>0</v>
      </c>
      <c r="M936" s="30"/>
      <c r="N936" s="30"/>
    </row>
    <row r="937" spans="1:14" x14ac:dyDescent="0.2">
      <c r="A937" s="31" t="s">
        <v>127</v>
      </c>
      <c r="B937" s="31" t="str">
        <f>Point_src_summary!B888</f>
        <v>Non-tribal</v>
      </c>
      <c r="C937" s="31">
        <f>Point_src_summary!C888</f>
        <v>8</v>
      </c>
      <c r="D937" s="31" t="str">
        <f>Point_src_summary!D888</f>
        <v>8045</v>
      </c>
      <c r="E937" s="32" t="str">
        <f>Point_src_summary!N888</f>
        <v>20200202</v>
      </c>
      <c r="F937" s="31" t="str">
        <f>Point_src_summary!U888</f>
        <v>Point Source Compressor Engines</v>
      </c>
      <c r="G937" s="160">
        <f>Point_src_summary!V888</f>
        <v>11.6</v>
      </c>
      <c r="H937" s="161">
        <f>Point_src_summary!W888</f>
        <v>3</v>
      </c>
      <c r="I937" s="161">
        <f>Point_src_summary!X888</f>
        <v>17.399999999999999</v>
      </c>
      <c r="J937" s="161">
        <f>Point_src_summary!Y888</f>
        <v>0</v>
      </c>
      <c r="K937" s="162">
        <f>Point_src_summary!Z888</f>
        <v>0</v>
      </c>
      <c r="M937" s="30"/>
      <c r="N937" s="30"/>
    </row>
    <row r="938" spans="1:14" x14ac:dyDescent="0.2">
      <c r="A938" s="31" t="s">
        <v>127</v>
      </c>
      <c r="B938" s="31" t="str">
        <f>Point_src_summary!B889</f>
        <v>Non-tribal</v>
      </c>
      <c r="C938" s="31">
        <f>Point_src_summary!C889</f>
        <v>8</v>
      </c>
      <c r="D938" s="31" t="str">
        <f>Point_src_summary!D889</f>
        <v>8045</v>
      </c>
      <c r="E938" s="32" t="str">
        <f>Point_src_summary!N889</f>
        <v>20200202</v>
      </c>
      <c r="F938" s="31" t="str">
        <f>Point_src_summary!U889</f>
        <v>Point Source Compressor Engines</v>
      </c>
      <c r="G938" s="160">
        <f>Point_src_summary!V889</f>
        <v>14.4</v>
      </c>
      <c r="H938" s="161">
        <f>Point_src_summary!W889</f>
        <v>2.8</v>
      </c>
      <c r="I938" s="161">
        <f>Point_src_summary!X889</f>
        <v>5.52</v>
      </c>
      <c r="J938" s="161">
        <f>Point_src_summary!Y889</f>
        <v>0</v>
      </c>
      <c r="K938" s="162">
        <f>Point_src_summary!Z889</f>
        <v>0</v>
      </c>
      <c r="M938" s="30"/>
      <c r="N938" s="30"/>
    </row>
    <row r="939" spans="1:14" x14ac:dyDescent="0.2">
      <c r="A939" s="31" t="s">
        <v>127</v>
      </c>
      <c r="B939" s="31" t="str">
        <f>Point_src_summary!B890</f>
        <v>Non-tribal</v>
      </c>
      <c r="C939" s="31">
        <f>Point_src_summary!C890</f>
        <v>8</v>
      </c>
      <c r="D939" s="31" t="str">
        <f>Point_src_summary!D890</f>
        <v>8045</v>
      </c>
      <c r="E939" s="32" t="str">
        <f>Point_src_summary!N890</f>
        <v>20200202</v>
      </c>
      <c r="F939" s="31" t="str">
        <f>Point_src_summary!U890</f>
        <v>Point Source Compressor Engines</v>
      </c>
      <c r="G939" s="160">
        <f>Point_src_summary!V890</f>
        <v>28.8</v>
      </c>
      <c r="H939" s="161">
        <f>Point_src_summary!W890</f>
        <v>5.6</v>
      </c>
      <c r="I939" s="161">
        <f>Point_src_summary!X890</f>
        <v>11</v>
      </c>
      <c r="J939" s="161">
        <f>Point_src_summary!Y890</f>
        <v>0</v>
      </c>
      <c r="K939" s="162">
        <f>Point_src_summary!Z890</f>
        <v>0</v>
      </c>
      <c r="M939" s="30"/>
      <c r="N939" s="30"/>
    </row>
    <row r="940" spans="1:14" x14ac:dyDescent="0.2">
      <c r="A940" s="31" t="s">
        <v>127</v>
      </c>
      <c r="B940" s="31" t="str">
        <f>Point_src_summary!B891</f>
        <v>Non-tribal</v>
      </c>
      <c r="C940" s="31">
        <f>Point_src_summary!C891</f>
        <v>8</v>
      </c>
      <c r="D940" s="31" t="str">
        <f>Point_src_summary!D891</f>
        <v>8045</v>
      </c>
      <c r="E940" s="32" t="str">
        <f>Point_src_summary!N891</f>
        <v>31000220</v>
      </c>
      <c r="F940" s="31" t="str">
        <f>Point_src_summary!U891</f>
        <v>Point Source Fugitives</v>
      </c>
      <c r="G940" s="160">
        <f>Point_src_summary!V891</f>
        <v>0</v>
      </c>
      <c r="H940" s="161">
        <f>Point_src_summary!W891</f>
        <v>2.1</v>
      </c>
      <c r="I940" s="161">
        <f>Point_src_summary!X891</f>
        <v>0</v>
      </c>
      <c r="J940" s="161">
        <f>Point_src_summary!Y891</f>
        <v>0</v>
      </c>
      <c r="K940" s="162">
        <f>Point_src_summary!Z891</f>
        <v>0</v>
      </c>
      <c r="M940" s="30"/>
      <c r="N940" s="30"/>
    </row>
    <row r="941" spans="1:14" x14ac:dyDescent="0.2">
      <c r="A941" s="31" t="s">
        <v>127</v>
      </c>
      <c r="B941" s="31" t="str">
        <f>Point_src_summary!B892</f>
        <v>Non-tribal</v>
      </c>
      <c r="C941" s="31">
        <f>Point_src_summary!C892</f>
        <v>8</v>
      </c>
      <c r="D941" s="31" t="str">
        <f>Point_src_summary!D892</f>
        <v>8045</v>
      </c>
      <c r="E941" s="32" t="str">
        <f>Point_src_summary!N892</f>
        <v>20200252</v>
      </c>
      <c r="F941" s="31" t="str">
        <f>Point_src_summary!U892</f>
        <v>Point Source Compressor Engines</v>
      </c>
      <c r="G941" s="160">
        <f>Point_src_summary!V892</f>
        <v>0</v>
      </c>
      <c r="H941" s="161">
        <f>Point_src_summary!W892</f>
        <v>0</v>
      </c>
      <c r="I941" s="161">
        <f>Point_src_summary!X892</f>
        <v>0</v>
      </c>
      <c r="J941" s="161">
        <f>Point_src_summary!Y892</f>
        <v>5.6699999999999997E-3</v>
      </c>
      <c r="K941" s="162">
        <f>Point_src_summary!Z892</f>
        <v>9.4500000000000001E-2</v>
      </c>
      <c r="M941" s="30"/>
      <c r="N941" s="30"/>
    </row>
    <row r="942" spans="1:14" x14ac:dyDescent="0.2">
      <c r="A942" s="31" t="s">
        <v>127</v>
      </c>
      <c r="B942" s="31" t="str">
        <f>Point_src_summary!B893</f>
        <v>Non-tribal</v>
      </c>
      <c r="C942" s="31">
        <f>Point_src_summary!C893</f>
        <v>8</v>
      </c>
      <c r="D942" s="31" t="str">
        <f>Point_src_summary!D893</f>
        <v>8045</v>
      </c>
      <c r="E942" s="32" t="str">
        <f>Point_src_summary!N893</f>
        <v>20200252</v>
      </c>
      <c r="F942" s="31" t="str">
        <f>Point_src_summary!U893</f>
        <v>Point Source Compressor Engines</v>
      </c>
      <c r="G942" s="160">
        <f>Point_src_summary!V893</f>
        <v>33.1</v>
      </c>
      <c r="H942" s="161">
        <f>Point_src_summary!W893</f>
        <v>12.9</v>
      </c>
      <c r="I942" s="161">
        <f>Point_src_summary!X893</f>
        <v>3.7</v>
      </c>
      <c r="J942" s="161">
        <f>Point_src_summary!Y893</f>
        <v>0</v>
      </c>
      <c r="K942" s="162">
        <f>Point_src_summary!Z893</f>
        <v>0</v>
      </c>
      <c r="M942" s="30"/>
      <c r="N942" s="30"/>
    </row>
    <row r="943" spans="1:14" x14ac:dyDescent="0.2">
      <c r="A943" s="31" t="s">
        <v>127</v>
      </c>
      <c r="B943" s="31" t="str">
        <f>Point_src_summary!B894</f>
        <v>Non-tribal</v>
      </c>
      <c r="C943" s="31">
        <f>Point_src_summary!C894</f>
        <v>8</v>
      </c>
      <c r="D943" s="31" t="str">
        <f>Point_src_summary!D894</f>
        <v>8045</v>
      </c>
      <c r="E943" s="32" t="str">
        <f>Point_src_summary!N894</f>
        <v>20200254</v>
      </c>
      <c r="F943" s="31" t="str">
        <f>Point_src_summary!U894</f>
        <v>Point Source Compressor Engines</v>
      </c>
      <c r="G943" s="160">
        <f>Point_src_summary!V894</f>
        <v>0</v>
      </c>
      <c r="H943" s="161">
        <f>Point_src_summary!W894</f>
        <v>0</v>
      </c>
      <c r="I943" s="161">
        <f>Point_src_summary!X894</f>
        <v>0</v>
      </c>
      <c r="J943" s="161">
        <f>Point_src_summary!Y894</f>
        <v>0</v>
      </c>
      <c r="K943" s="162">
        <f>Point_src_summary!Z894</f>
        <v>0</v>
      </c>
      <c r="M943" s="30"/>
      <c r="N943" s="30"/>
    </row>
    <row r="944" spans="1:14" x14ac:dyDescent="0.2">
      <c r="A944" s="31" t="s">
        <v>127</v>
      </c>
      <c r="B944" s="31" t="str">
        <f>Point_src_summary!B895</f>
        <v>Non-tribal</v>
      </c>
      <c r="C944" s="31">
        <f>Point_src_summary!C895</f>
        <v>8</v>
      </c>
      <c r="D944" s="31" t="str">
        <f>Point_src_summary!D895</f>
        <v>8045</v>
      </c>
      <c r="E944" s="32" t="str">
        <f>Point_src_summary!N895</f>
        <v>20200254</v>
      </c>
      <c r="F944" s="31" t="str">
        <f>Point_src_summary!U895</f>
        <v>Point Source Compressor Engines</v>
      </c>
      <c r="G944" s="160">
        <f>Point_src_summary!V895</f>
        <v>10.457984</v>
      </c>
      <c r="H944" s="161">
        <f>Point_src_summary!W895</f>
        <v>2.100263</v>
      </c>
      <c r="I944" s="161">
        <f>Point_src_summary!X895</f>
        <v>10.457984</v>
      </c>
      <c r="J944" s="161">
        <f>Point_src_summary!Y895</f>
        <v>0</v>
      </c>
      <c r="K944" s="162">
        <f>Point_src_summary!Z895</f>
        <v>0</v>
      </c>
      <c r="M944" s="30"/>
      <c r="N944" s="30"/>
    </row>
    <row r="945" spans="1:14" x14ac:dyDescent="0.2">
      <c r="A945" s="31" t="s">
        <v>127</v>
      </c>
      <c r="B945" s="31" t="str">
        <f>Point_src_summary!B896</f>
        <v>Non-tribal</v>
      </c>
      <c r="C945" s="31">
        <f>Point_src_summary!C896</f>
        <v>8</v>
      </c>
      <c r="D945" s="31" t="str">
        <f>Point_src_summary!D896</f>
        <v>8045</v>
      </c>
      <c r="E945" s="32" t="str">
        <f>Point_src_summary!N896</f>
        <v>20200202</v>
      </c>
      <c r="F945" s="31" t="str">
        <f>Point_src_summary!U896</f>
        <v>Point Source Compressor Engines</v>
      </c>
      <c r="G945" s="160">
        <f>Point_src_summary!V896</f>
        <v>0</v>
      </c>
      <c r="H945" s="161">
        <f>Point_src_summary!W896</f>
        <v>0</v>
      </c>
      <c r="I945" s="161">
        <f>Point_src_summary!X896</f>
        <v>0</v>
      </c>
      <c r="J945" s="161">
        <f>Point_src_summary!Y896</f>
        <v>0</v>
      </c>
      <c r="K945" s="162">
        <f>Point_src_summary!Z896</f>
        <v>0</v>
      </c>
      <c r="M945" s="30"/>
      <c r="N945" s="30"/>
    </row>
    <row r="946" spans="1:14" x14ac:dyDescent="0.2">
      <c r="A946" s="31" t="s">
        <v>127</v>
      </c>
      <c r="B946" s="31" t="str">
        <f>Point_src_summary!B897</f>
        <v>Non-tribal</v>
      </c>
      <c r="C946" s="31">
        <f>Point_src_summary!C897</f>
        <v>8</v>
      </c>
      <c r="D946" s="31" t="str">
        <f>Point_src_summary!D897</f>
        <v>8045</v>
      </c>
      <c r="E946" s="32" t="str">
        <f>Point_src_summary!N897</f>
        <v>20200202</v>
      </c>
      <c r="F946" s="31" t="str">
        <f>Point_src_summary!U897</f>
        <v>Point Source Compressor Engines</v>
      </c>
      <c r="G946" s="160">
        <f>Point_src_summary!V897</f>
        <v>0</v>
      </c>
      <c r="H946" s="161">
        <f>Point_src_summary!W897</f>
        <v>0</v>
      </c>
      <c r="I946" s="161">
        <f>Point_src_summary!X897</f>
        <v>0</v>
      </c>
      <c r="J946" s="161">
        <f>Point_src_summary!Y897</f>
        <v>0</v>
      </c>
      <c r="K946" s="162">
        <f>Point_src_summary!Z897</f>
        <v>0</v>
      </c>
      <c r="M946" s="30"/>
      <c r="N946" s="30"/>
    </row>
    <row r="947" spans="1:14" x14ac:dyDescent="0.2">
      <c r="A947" s="31" t="s">
        <v>127</v>
      </c>
      <c r="B947" s="31" t="str">
        <f>Point_src_summary!B898</f>
        <v>Non-tribal</v>
      </c>
      <c r="C947" s="31">
        <f>Point_src_summary!C898</f>
        <v>8</v>
      </c>
      <c r="D947" s="31" t="str">
        <f>Point_src_summary!D898</f>
        <v>8045</v>
      </c>
      <c r="E947" s="32" t="str">
        <f>Point_src_summary!N898</f>
        <v>20200202</v>
      </c>
      <c r="F947" s="31" t="str">
        <f>Point_src_summary!U898</f>
        <v>Point Source Compressor Engines</v>
      </c>
      <c r="G947" s="160">
        <f>Point_src_summary!V898</f>
        <v>0</v>
      </c>
      <c r="H947" s="161">
        <f>Point_src_summary!W898</f>
        <v>0</v>
      </c>
      <c r="I947" s="161">
        <f>Point_src_summary!X898</f>
        <v>0</v>
      </c>
      <c r="J947" s="161">
        <f>Point_src_summary!Y898</f>
        <v>2.2644000000000001E-2</v>
      </c>
      <c r="K947" s="162">
        <f>Point_src_summary!Z898</f>
        <v>0.37740000000000001</v>
      </c>
      <c r="M947" s="30"/>
      <c r="N947" s="30"/>
    </row>
    <row r="948" spans="1:14" x14ac:dyDescent="0.2">
      <c r="A948" s="31" t="s">
        <v>127</v>
      </c>
      <c r="B948" s="31" t="str">
        <f>Point_src_summary!B899</f>
        <v>Non-tribal</v>
      </c>
      <c r="C948" s="31">
        <f>Point_src_summary!C899</f>
        <v>8</v>
      </c>
      <c r="D948" s="31" t="str">
        <f>Point_src_summary!D899</f>
        <v>8045</v>
      </c>
      <c r="E948" s="32" t="str">
        <f>Point_src_summary!N899</f>
        <v>20200202</v>
      </c>
      <c r="F948" s="31" t="str">
        <f>Point_src_summary!U899</f>
        <v>Point Source Compressor Engines</v>
      </c>
      <c r="G948" s="160">
        <f>Point_src_summary!V899</f>
        <v>0</v>
      </c>
      <c r="H948" s="161">
        <f>Point_src_summary!W899</f>
        <v>0</v>
      </c>
      <c r="I948" s="161">
        <f>Point_src_summary!X899</f>
        <v>0</v>
      </c>
      <c r="J948" s="161">
        <f>Point_src_summary!Y899</f>
        <v>4.5095999999999997E-2</v>
      </c>
      <c r="K948" s="162">
        <f>Point_src_summary!Z899</f>
        <v>0.75160000000000005</v>
      </c>
      <c r="M948" s="30"/>
      <c r="N948" s="30"/>
    </row>
    <row r="949" spans="1:14" x14ac:dyDescent="0.2">
      <c r="A949" s="31" t="s">
        <v>127</v>
      </c>
      <c r="B949" s="31" t="str">
        <f>Point_src_summary!B900</f>
        <v>Non-tribal</v>
      </c>
      <c r="C949" s="31">
        <f>Point_src_summary!C900</f>
        <v>8</v>
      </c>
      <c r="D949" s="31" t="str">
        <f>Point_src_summary!D900</f>
        <v>8045</v>
      </c>
      <c r="E949" s="32" t="str">
        <f>Point_src_summary!N900</f>
        <v>20200202</v>
      </c>
      <c r="F949" s="31" t="str">
        <f>Point_src_summary!U900</f>
        <v>Point Source Compressor Engines</v>
      </c>
      <c r="G949" s="160">
        <f>Point_src_summary!V900</f>
        <v>0</v>
      </c>
      <c r="H949" s="161">
        <f>Point_src_summary!W900</f>
        <v>0</v>
      </c>
      <c r="I949" s="161">
        <f>Point_src_summary!X900</f>
        <v>0</v>
      </c>
      <c r="J949" s="161">
        <f>Point_src_summary!Y900</f>
        <v>6.8994E-2</v>
      </c>
      <c r="K949" s="162">
        <f>Point_src_summary!Z900</f>
        <v>1.1498999999999999</v>
      </c>
      <c r="M949" s="30"/>
      <c r="N949" s="30"/>
    </row>
    <row r="950" spans="1:14" x14ac:dyDescent="0.2">
      <c r="A950" s="31" t="s">
        <v>127</v>
      </c>
      <c r="B950" s="31" t="str">
        <f>Point_src_summary!B901</f>
        <v>Non-tribal</v>
      </c>
      <c r="C950" s="31">
        <f>Point_src_summary!C901</f>
        <v>8</v>
      </c>
      <c r="D950" s="31" t="str">
        <f>Point_src_summary!D901</f>
        <v>8045</v>
      </c>
      <c r="E950" s="32" t="str">
        <f>Point_src_summary!N901</f>
        <v>20200202</v>
      </c>
      <c r="F950" s="31" t="str">
        <f>Point_src_summary!U901</f>
        <v>Point Source Compressor Engines</v>
      </c>
      <c r="G950" s="160">
        <f>Point_src_summary!V901</f>
        <v>0</v>
      </c>
      <c r="H950" s="161">
        <f>Point_src_summary!W901</f>
        <v>0</v>
      </c>
      <c r="I950" s="161">
        <f>Point_src_summary!X901</f>
        <v>0</v>
      </c>
      <c r="J950" s="161">
        <f>Point_src_summary!Y901</f>
        <v>7.0638000000000006E-2</v>
      </c>
      <c r="K950" s="162">
        <f>Point_src_summary!Z901</f>
        <v>1.1773</v>
      </c>
      <c r="M950" s="30"/>
      <c r="N950" s="30"/>
    </row>
    <row r="951" spans="1:14" x14ac:dyDescent="0.2">
      <c r="A951" s="31" t="s">
        <v>127</v>
      </c>
      <c r="B951" s="31" t="str">
        <f>Point_src_summary!B902</f>
        <v>Non-tribal</v>
      </c>
      <c r="C951" s="31">
        <f>Point_src_summary!C902</f>
        <v>8</v>
      </c>
      <c r="D951" s="31" t="str">
        <f>Point_src_summary!D902</f>
        <v>8045</v>
      </c>
      <c r="E951" s="32" t="str">
        <f>Point_src_summary!N902</f>
        <v>50200102</v>
      </c>
      <c r="F951" s="31" t="str">
        <f>Point_src_summary!U902</f>
        <v>Other Not Classified</v>
      </c>
      <c r="G951" s="160">
        <f>Point_src_summary!V902</f>
        <v>0</v>
      </c>
      <c r="H951" s="161">
        <f>Point_src_summary!W902</f>
        <v>0</v>
      </c>
      <c r="I951" s="161">
        <f>Point_src_summary!X902</f>
        <v>0</v>
      </c>
      <c r="J951" s="161">
        <f>Point_src_summary!Y902</f>
        <v>1.0999999999999999E-2</v>
      </c>
      <c r="K951" s="162">
        <f>Point_src_summary!Z902</f>
        <v>8.0000000000000002E-3</v>
      </c>
      <c r="M951" s="30"/>
      <c r="N951" s="30"/>
    </row>
    <row r="952" spans="1:14" x14ac:dyDescent="0.2">
      <c r="A952" s="31" t="s">
        <v>127</v>
      </c>
      <c r="B952" s="31" t="str">
        <f>Point_src_summary!B903</f>
        <v>Non-tribal</v>
      </c>
      <c r="C952" s="31">
        <f>Point_src_summary!C903</f>
        <v>8</v>
      </c>
      <c r="D952" s="31" t="str">
        <f>Point_src_summary!D903</f>
        <v>8045</v>
      </c>
      <c r="E952" s="32" t="str">
        <f>Point_src_summary!N903</f>
        <v>20200202</v>
      </c>
      <c r="F952" s="31" t="str">
        <f>Point_src_summary!U903</f>
        <v>Point Source Compressor Engines</v>
      </c>
      <c r="G952" s="160">
        <f>Point_src_summary!V903</f>
        <v>19.850000000000001</v>
      </c>
      <c r="H952" s="161">
        <f>Point_src_summary!W903</f>
        <v>24.38</v>
      </c>
      <c r="I952" s="161">
        <f>Point_src_summary!X903</f>
        <v>28.32</v>
      </c>
      <c r="J952" s="161">
        <f>Point_src_summary!Y903</f>
        <v>0</v>
      </c>
      <c r="K952" s="162">
        <f>Point_src_summary!Z903</f>
        <v>0</v>
      </c>
      <c r="M952" s="30"/>
      <c r="N952" s="30"/>
    </row>
    <row r="953" spans="1:14" x14ac:dyDescent="0.2">
      <c r="A953" s="31" t="s">
        <v>127</v>
      </c>
      <c r="B953" s="31" t="str">
        <f>Point_src_summary!B904</f>
        <v>Non-tribal</v>
      </c>
      <c r="C953" s="31">
        <f>Point_src_summary!C904</f>
        <v>8</v>
      </c>
      <c r="D953" s="31" t="str">
        <f>Point_src_summary!D904</f>
        <v>8045</v>
      </c>
      <c r="E953" s="32" t="str">
        <f>Point_src_summary!N904</f>
        <v>20200202</v>
      </c>
      <c r="F953" s="31" t="str">
        <f>Point_src_summary!U904</f>
        <v>Point Source Compressor Engines</v>
      </c>
      <c r="G953" s="160">
        <f>Point_src_summary!V904</f>
        <v>10.42</v>
      </c>
      <c r="H953" s="161">
        <f>Point_src_summary!W904</f>
        <v>14.88</v>
      </c>
      <c r="I953" s="161">
        <f>Point_src_summary!X904</f>
        <v>22.32</v>
      </c>
      <c r="J953" s="161">
        <f>Point_src_summary!Y904</f>
        <v>0</v>
      </c>
      <c r="K953" s="162">
        <f>Point_src_summary!Z904</f>
        <v>0</v>
      </c>
      <c r="M953" s="30"/>
      <c r="N953" s="30"/>
    </row>
    <row r="954" spans="1:14" x14ac:dyDescent="0.2">
      <c r="A954" s="31" t="s">
        <v>127</v>
      </c>
      <c r="B954" s="31" t="str">
        <f>Point_src_summary!B905</f>
        <v>Non-tribal</v>
      </c>
      <c r="C954" s="31">
        <f>Point_src_summary!C905</f>
        <v>8</v>
      </c>
      <c r="D954" s="31" t="str">
        <f>Point_src_summary!D905</f>
        <v>8045</v>
      </c>
      <c r="E954" s="32" t="str">
        <f>Point_src_summary!N905</f>
        <v>20200202</v>
      </c>
      <c r="F954" s="31" t="str">
        <f>Point_src_summary!U905</f>
        <v>Point Source Compressor Engines</v>
      </c>
      <c r="G954" s="160">
        <f>Point_src_summary!V905</f>
        <v>61.08</v>
      </c>
      <c r="H954" s="161">
        <f>Point_src_summary!W905</f>
        <v>17.450000000000003</v>
      </c>
      <c r="I954" s="161">
        <f>Point_src_summary!X905</f>
        <v>14.83</v>
      </c>
      <c r="J954" s="161">
        <f>Point_src_summary!Y905</f>
        <v>0</v>
      </c>
      <c r="K954" s="162">
        <f>Point_src_summary!Z905</f>
        <v>0</v>
      </c>
      <c r="M954" s="30"/>
      <c r="N954" s="30"/>
    </row>
    <row r="955" spans="1:14" x14ac:dyDescent="0.2">
      <c r="A955" s="31" t="s">
        <v>127</v>
      </c>
      <c r="B955" s="31" t="str">
        <f>Point_src_summary!B906</f>
        <v>Non-tribal</v>
      </c>
      <c r="C955" s="31">
        <f>Point_src_summary!C906</f>
        <v>8</v>
      </c>
      <c r="D955" s="31" t="str">
        <f>Point_src_summary!D906</f>
        <v>8045</v>
      </c>
      <c r="E955" s="32" t="str">
        <f>Point_src_summary!N906</f>
        <v>50200102</v>
      </c>
      <c r="F955" s="31" t="str">
        <f>Point_src_summary!U906</f>
        <v>Other Not Classified</v>
      </c>
      <c r="G955" s="160">
        <f>Point_src_summary!V906</f>
        <v>0</v>
      </c>
      <c r="H955" s="161">
        <f>Point_src_summary!W906</f>
        <v>0.05</v>
      </c>
      <c r="I955" s="161">
        <f>Point_src_summary!X906</f>
        <v>1.0999999999999999E-2</v>
      </c>
      <c r="J955" s="161">
        <f>Point_src_summary!Y906</f>
        <v>0</v>
      </c>
      <c r="K955" s="162">
        <f>Point_src_summary!Z906</f>
        <v>0</v>
      </c>
      <c r="M955" s="30"/>
      <c r="N955" s="30"/>
    </row>
    <row r="956" spans="1:14" x14ac:dyDescent="0.2">
      <c r="A956" s="31" t="s">
        <v>127</v>
      </c>
      <c r="B956" s="31" t="str">
        <f>Point_src_summary!B907</f>
        <v>Non-tribal</v>
      </c>
      <c r="C956" s="31">
        <f>Point_src_summary!C907</f>
        <v>8</v>
      </c>
      <c r="D956" s="31" t="str">
        <f>Point_src_summary!D907</f>
        <v>8045</v>
      </c>
      <c r="E956" s="32" t="str">
        <f>Point_src_summary!N907</f>
        <v>31000228</v>
      </c>
      <c r="F956" s="31" t="str">
        <f>Point_src_summary!U907</f>
        <v>Dehydrators</v>
      </c>
      <c r="G956" s="160">
        <f>Point_src_summary!V907</f>
        <v>0</v>
      </c>
      <c r="H956" s="161">
        <f>Point_src_summary!W907</f>
        <v>1.27</v>
      </c>
      <c r="I956" s="161">
        <f>Point_src_summary!X907</f>
        <v>0</v>
      </c>
      <c r="J956" s="161">
        <f>Point_src_summary!Y907</f>
        <v>0</v>
      </c>
      <c r="K956" s="162">
        <f>Point_src_summary!Z907</f>
        <v>0</v>
      </c>
      <c r="M956" s="30"/>
      <c r="N956" s="30"/>
    </row>
    <row r="957" spans="1:14" x14ac:dyDescent="0.2">
      <c r="A957" s="31" t="s">
        <v>127</v>
      </c>
      <c r="B957" s="31" t="str">
        <f>Point_src_summary!B908</f>
        <v>Non-tribal</v>
      </c>
      <c r="C957" s="31">
        <f>Point_src_summary!C908</f>
        <v>8</v>
      </c>
      <c r="D957" s="31" t="str">
        <f>Point_src_summary!D908</f>
        <v>8045</v>
      </c>
      <c r="E957" s="32" t="str">
        <f>Point_src_summary!N908</f>
        <v>31088801</v>
      </c>
      <c r="F957" s="31" t="str">
        <f>Point_src_summary!U908</f>
        <v>Point Source Fugitives</v>
      </c>
      <c r="G957" s="160">
        <f>Point_src_summary!V908</f>
        <v>0</v>
      </c>
      <c r="H957" s="161">
        <f>Point_src_summary!W908</f>
        <v>31.47</v>
      </c>
      <c r="I957" s="161">
        <f>Point_src_summary!X908</f>
        <v>0</v>
      </c>
      <c r="J957" s="161">
        <f>Point_src_summary!Y908</f>
        <v>0</v>
      </c>
      <c r="K957" s="162">
        <f>Point_src_summary!Z908</f>
        <v>0</v>
      </c>
      <c r="M957" s="30"/>
      <c r="N957" s="30"/>
    </row>
    <row r="958" spans="1:14" x14ac:dyDescent="0.2">
      <c r="A958" s="31" t="s">
        <v>127</v>
      </c>
      <c r="B958" s="31" t="str">
        <f>Point_src_summary!B909</f>
        <v>Non-tribal</v>
      </c>
      <c r="C958" s="31">
        <f>Point_src_summary!C909</f>
        <v>8</v>
      </c>
      <c r="D958" s="31" t="str">
        <f>Point_src_summary!D909</f>
        <v>8045</v>
      </c>
      <c r="E958" s="32" t="str">
        <f>Point_src_summary!N909</f>
        <v>40600132</v>
      </c>
      <c r="F958" s="31" t="str">
        <f>Point_src_summary!U909</f>
        <v>Point Source Loading Losses</v>
      </c>
      <c r="G958" s="160">
        <f>Point_src_summary!V909</f>
        <v>0</v>
      </c>
      <c r="H958" s="161">
        <f>Point_src_summary!W909</f>
        <v>1.64</v>
      </c>
      <c r="I958" s="161">
        <f>Point_src_summary!X909</f>
        <v>0</v>
      </c>
      <c r="J958" s="161">
        <f>Point_src_summary!Y909</f>
        <v>0</v>
      </c>
      <c r="K958" s="162">
        <f>Point_src_summary!Z909</f>
        <v>0</v>
      </c>
      <c r="M958" s="30"/>
      <c r="N958" s="30"/>
    </row>
    <row r="959" spans="1:14" x14ac:dyDescent="0.2">
      <c r="A959" s="31" t="s">
        <v>127</v>
      </c>
      <c r="B959" s="31" t="str">
        <f>Point_src_summary!B910</f>
        <v>Non-tribal</v>
      </c>
      <c r="C959" s="31">
        <f>Point_src_summary!C910</f>
        <v>8</v>
      </c>
      <c r="D959" s="31" t="str">
        <f>Point_src_summary!D910</f>
        <v>8045</v>
      </c>
      <c r="E959" s="32" t="str">
        <f>Point_src_summary!N910</f>
        <v>30600402</v>
      </c>
      <c r="F959" s="31" t="str">
        <f>Point_src_summary!U910</f>
        <v>Point Source Venting</v>
      </c>
      <c r="G959" s="160">
        <f>Point_src_summary!V910</f>
        <v>0</v>
      </c>
      <c r="H959" s="161">
        <f>Point_src_summary!W910</f>
        <v>8.4</v>
      </c>
      <c r="I959" s="161">
        <f>Point_src_summary!X910</f>
        <v>0</v>
      </c>
      <c r="J959" s="161">
        <f>Point_src_summary!Y910</f>
        <v>0</v>
      </c>
      <c r="K959" s="162">
        <f>Point_src_summary!Z910</f>
        <v>0</v>
      </c>
      <c r="M959" s="30"/>
      <c r="N959" s="30"/>
    </row>
    <row r="960" spans="1:14" x14ac:dyDescent="0.2">
      <c r="A960" s="31" t="s">
        <v>127</v>
      </c>
      <c r="B960" s="31" t="str">
        <f>Point_src_summary!B911</f>
        <v>Non-tribal</v>
      </c>
      <c r="C960" s="31">
        <f>Point_src_summary!C911</f>
        <v>8</v>
      </c>
      <c r="D960" s="31" t="str">
        <f>Point_src_summary!D911</f>
        <v>8045</v>
      </c>
      <c r="E960" s="32" t="str">
        <f>Point_src_summary!N911</f>
        <v>20200202</v>
      </c>
      <c r="F960" s="31" t="str">
        <f>Point_src_summary!U911</f>
        <v>Point Source Compressor Engines</v>
      </c>
      <c r="G960" s="160">
        <f>Point_src_summary!V911</f>
        <v>0</v>
      </c>
      <c r="H960" s="161">
        <f>Point_src_summary!W911</f>
        <v>0</v>
      </c>
      <c r="I960" s="161">
        <f>Point_src_summary!X911</f>
        <v>0</v>
      </c>
      <c r="J960" s="161">
        <f>Point_src_summary!Y911</f>
        <v>1.4390999999999999E-2</v>
      </c>
      <c r="K960" s="162">
        <f>Point_src_summary!Z911</f>
        <v>1.6685239999999999</v>
      </c>
      <c r="M960" s="30"/>
      <c r="N960" s="30"/>
    </row>
    <row r="961" spans="1:14" x14ac:dyDescent="0.2">
      <c r="A961" s="31" t="s">
        <v>127</v>
      </c>
      <c r="B961" s="31" t="str">
        <f>Point_src_summary!B912</f>
        <v>Non-tribal</v>
      </c>
      <c r="C961" s="31">
        <f>Point_src_summary!C912</f>
        <v>8</v>
      </c>
      <c r="D961" s="31" t="str">
        <f>Point_src_summary!D912</f>
        <v>8045</v>
      </c>
      <c r="E961" s="32" t="str">
        <f>Point_src_summary!N912</f>
        <v>20200202</v>
      </c>
      <c r="F961" s="31" t="str">
        <f>Point_src_summary!U912</f>
        <v>Point Source Compressor Engines</v>
      </c>
      <c r="G961" s="160">
        <f>Point_src_summary!V912</f>
        <v>0</v>
      </c>
      <c r="H961" s="161">
        <f>Point_src_summary!W912</f>
        <v>0</v>
      </c>
      <c r="I961" s="161">
        <f>Point_src_summary!X912</f>
        <v>0</v>
      </c>
      <c r="J961" s="161">
        <f>Point_src_summary!Y912</f>
        <v>1.4390999999999999E-2</v>
      </c>
      <c r="K961" s="162">
        <f>Point_src_summary!Z912</f>
        <v>1.6685239999999999</v>
      </c>
      <c r="M961" s="30"/>
      <c r="N961" s="30"/>
    </row>
    <row r="962" spans="1:14" x14ac:dyDescent="0.2">
      <c r="A962" s="31" t="s">
        <v>127</v>
      </c>
      <c r="B962" s="31" t="str">
        <f>Point_src_summary!B913</f>
        <v>Non-tribal</v>
      </c>
      <c r="C962" s="31">
        <f>Point_src_summary!C913</f>
        <v>8</v>
      </c>
      <c r="D962" s="31" t="str">
        <f>Point_src_summary!D913</f>
        <v>8045</v>
      </c>
      <c r="E962" s="32" t="str">
        <f>Point_src_summary!N913</f>
        <v>20200202</v>
      </c>
      <c r="F962" s="31" t="str">
        <f>Point_src_summary!U913</f>
        <v>Point Source Compressor Engines</v>
      </c>
      <c r="G962" s="160">
        <f>Point_src_summary!V913</f>
        <v>0</v>
      </c>
      <c r="H962" s="161">
        <f>Point_src_summary!W913</f>
        <v>0</v>
      </c>
      <c r="I962" s="161">
        <f>Point_src_summary!X913</f>
        <v>0</v>
      </c>
      <c r="J962" s="161">
        <f>Point_src_summary!Y913</f>
        <v>1.4390999999999999E-2</v>
      </c>
      <c r="K962" s="162">
        <f>Point_src_summary!Z913</f>
        <v>1.6685239999999999</v>
      </c>
      <c r="M962" s="30"/>
      <c r="N962" s="30"/>
    </row>
    <row r="963" spans="1:14" x14ac:dyDescent="0.2">
      <c r="A963" s="31" t="s">
        <v>127</v>
      </c>
      <c r="B963" s="31" t="str">
        <f>Point_src_summary!B914</f>
        <v>Non-tribal</v>
      </c>
      <c r="C963" s="31">
        <f>Point_src_summary!C914</f>
        <v>8</v>
      </c>
      <c r="D963" s="31" t="str">
        <f>Point_src_summary!D914</f>
        <v>8045</v>
      </c>
      <c r="E963" s="32" t="str">
        <f>Point_src_summary!N914</f>
        <v>20200202</v>
      </c>
      <c r="F963" s="31" t="str">
        <f>Point_src_summary!U914</f>
        <v>Point Source Compressor Engines</v>
      </c>
      <c r="G963" s="160">
        <f>Point_src_summary!V914</f>
        <v>0</v>
      </c>
      <c r="H963" s="161">
        <f>Point_src_summary!W914</f>
        <v>0</v>
      </c>
      <c r="I963" s="161">
        <f>Point_src_summary!X914</f>
        <v>0</v>
      </c>
      <c r="J963" s="161">
        <f>Point_src_summary!Y914</f>
        <v>7.2059999999999997E-3</v>
      </c>
      <c r="K963" s="162">
        <f>Point_src_summary!Z914</f>
        <v>0.60865499999999995</v>
      </c>
      <c r="M963" s="30"/>
      <c r="N963" s="30"/>
    </row>
    <row r="964" spans="1:14" x14ac:dyDescent="0.2">
      <c r="A964" s="31" t="s">
        <v>127</v>
      </c>
      <c r="B964" s="31" t="str">
        <f>Point_src_summary!B915</f>
        <v>Non-tribal</v>
      </c>
      <c r="C964" s="31">
        <f>Point_src_summary!C915</f>
        <v>8</v>
      </c>
      <c r="D964" s="31" t="str">
        <f>Point_src_summary!D915</f>
        <v>8045</v>
      </c>
      <c r="E964" s="32" t="str">
        <f>Point_src_summary!N915</f>
        <v>20200202</v>
      </c>
      <c r="F964" s="31" t="str">
        <f>Point_src_summary!U915</f>
        <v>Point Source Compressor Engines</v>
      </c>
      <c r="G964" s="160">
        <f>Point_src_summary!V915</f>
        <v>0</v>
      </c>
      <c r="H964" s="161">
        <f>Point_src_summary!W915</f>
        <v>0</v>
      </c>
      <c r="I964" s="161">
        <f>Point_src_summary!X915</f>
        <v>0</v>
      </c>
      <c r="J964" s="161">
        <f>Point_src_summary!Y915</f>
        <v>7.2059999999999997E-3</v>
      </c>
      <c r="K964" s="162">
        <f>Point_src_summary!Z915</f>
        <v>0.60865499999999995</v>
      </c>
      <c r="M964" s="30"/>
      <c r="N964" s="30"/>
    </row>
    <row r="965" spans="1:14" x14ac:dyDescent="0.2">
      <c r="A965" s="31" t="s">
        <v>127</v>
      </c>
      <c r="B965" s="31" t="str">
        <f>Point_src_summary!B916</f>
        <v>Non-tribal</v>
      </c>
      <c r="C965" s="31">
        <f>Point_src_summary!C916</f>
        <v>8</v>
      </c>
      <c r="D965" s="31" t="str">
        <f>Point_src_summary!D916</f>
        <v>8045</v>
      </c>
      <c r="E965" s="32" t="str">
        <f>Point_src_summary!N916</f>
        <v>30990003</v>
      </c>
      <c r="F965" s="31" t="str">
        <f>Point_src_summary!U916</f>
        <v>Point Source Heaters</v>
      </c>
      <c r="G965" s="160">
        <f>Point_src_summary!V916</f>
        <v>0</v>
      </c>
      <c r="H965" s="161">
        <f>Point_src_summary!W916</f>
        <v>0</v>
      </c>
      <c r="I965" s="161">
        <f>Point_src_summary!X916</f>
        <v>0</v>
      </c>
      <c r="J965" s="161">
        <f>Point_src_summary!Y916</f>
        <v>2.8709999999999999E-2</v>
      </c>
      <c r="K965" s="162">
        <f>Point_src_summary!Z916</f>
        <v>0</v>
      </c>
      <c r="M965" s="30"/>
      <c r="N965" s="30"/>
    </row>
    <row r="966" spans="1:14" x14ac:dyDescent="0.2">
      <c r="A966" s="31" t="s">
        <v>127</v>
      </c>
      <c r="B966" s="31" t="str">
        <f>Point_src_summary!B917</f>
        <v>Non-tribal</v>
      </c>
      <c r="C966" s="31">
        <f>Point_src_summary!C917</f>
        <v>8</v>
      </c>
      <c r="D966" s="31" t="str">
        <f>Point_src_summary!D917</f>
        <v>8045</v>
      </c>
      <c r="E966" s="32" t="str">
        <f>Point_src_summary!N917</f>
        <v>20200253</v>
      </c>
      <c r="F966" s="31" t="str">
        <f>Point_src_summary!U917</f>
        <v>Point Source Compressor Engines</v>
      </c>
      <c r="G966" s="160">
        <f>Point_src_summary!V917</f>
        <v>0</v>
      </c>
      <c r="H966" s="161">
        <f>Point_src_summary!W917</f>
        <v>0</v>
      </c>
      <c r="I966" s="161">
        <f>Point_src_summary!X917</f>
        <v>0</v>
      </c>
      <c r="J966" s="161">
        <f>Point_src_summary!Y917</f>
        <v>0</v>
      </c>
      <c r="K966" s="162">
        <f>Point_src_summary!Z917</f>
        <v>0</v>
      </c>
      <c r="M966" s="30"/>
      <c r="N966" s="30"/>
    </row>
    <row r="967" spans="1:14" x14ac:dyDescent="0.2">
      <c r="A967" s="31" t="s">
        <v>127</v>
      </c>
      <c r="B967" s="31" t="str">
        <f>Point_src_summary!B918</f>
        <v>Non-tribal</v>
      </c>
      <c r="C967" s="31">
        <f>Point_src_summary!C918</f>
        <v>8</v>
      </c>
      <c r="D967" s="31" t="str">
        <f>Point_src_summary!D918</f>
        <v>8045</v>
      </c>
      <c r="E967" s="32" t="str">
        <f>Point_src_summary!N918</f>
        <v>20200202</v>
      </c>
      <c r="F967" s="31" t="str">
        <f>Point_src_summary!U918</f>
        <v>Point Source Compressor Engines</v>
      </c>
      <c r="G967" s="160">
        <f>Point_src_summary!V918</f>
        <v>0</v>
      </c>
      <c r="H967" s="161">
        <f>Point_src_summary!W918</f>
        <v>0</v>
      </c>
      <c r="I967" s="161">
        <f>Point_src_summary!X918</f>
        <v>0</v>
      </c>
      <c r="J967" s="161">
        <f>Point_src_summary!Y918</f>
        <v>7.2059999999999997E-3</v>
      </c>
      <c r="K967" s="162">
        <f>Point_src_summary!Z918</f>
        <v>0.60865499999999995</v>
      </c>
      <c r="M967" s="30"/>
      <c r="N967" s="30"/>
    </row>
    <row r="968" spans="1:14" x14ac:dyDescent="0.2">
      <c r="A968" s="31" t="s">
        <v>127</v>
      </c>
      <c r="B968" s="31" t="str">
        <f>Point_src_summary!B919</f>
        <v>Non-tribal</v>
      </c>
      <c r="C968" s="31">
        <f>Point_src_summary!C919</f>
        <v>8</v>
      </c>
      <c r="D968" s="31" t="str">
        <f>Point_src_summary!D919</f>
        <v>8045</v>
      </c>
      <c r="E968" s="32" t="str">
        <f>Point_src_summary!N919</f>
        <v>20200254</v>
      </c>
      <c r="F968" s="31" t="str">
        <f>Point_src_summary!U919</f>
        <v>Point Source Compressor Engines</v>
      </c>
      <c r="G968" s="160">
        <f>Point_src_summary!V919</f>
        <v>0</v>
      </c>
      <c r="H968" s="161">
        <f>Point_src_summary!W919</f>
        <v>0</v>
      </c>
      <c r="I968" s="161">
        <f>Point_src_summary!X919</f>
        <v>0</v>
      </c>
      <c r="J968" s="161">
        <f>Point_src_summary!Y919</f>
        <v>2.4615000000000001E-2</v>
      </c>
      <c r="K968" s="162">
        <f>Point_src_summary!Z919</f>
        <v>0.57435000000000003</v>
      </c>
      <c r="M968" s="30"/>
      <c r="N968" s="30"/>
    </row>
    <row r="969" spans="1:14" x14ac:dyDescent="0.2">
      <c r="A969" s="31" t="s">
        <v>127</v>
      </c>
      <c r="B969" s="31" t="str">
        <f>Point_src_summary!B920</f>
        <v>Non-tribal</v>
      </c>
      <c r="C969" s="31">
        <f>Point_src_summary!C920</f>
        <v>8</v>
      </c>
      <c r="D969" s="31" t="str">
        <f>Point_src_summary!D920</f>
        <v>8045</v>
      </c>
      <c r="E969" s="32" t="str">
        <f>Point_src_summary!N920</f>
        <v>20200253</v>
      </c>
      <c r="F969" s="31" t="str">
        <f>Point_src_summary!U920</f>
        <v>Point Source Compressor Engines</v>
      </c>
      <c r="G969" s="160">
        <f>Point_src_summary!V920</f>
        <v>0</v>
      </c>
      <c r="H969" s="161">
        <f>Point_src_summary!W920</f>
        <v>0</v>
      </c>
      <c r="I969" s="161">
        <f>Point_src_summary!X920</f>
        <v>0</v>
      </c>
      <c r="J969" s="161">
        <f>Point_src_summary!Y920</f>
        <v>2.316E-2</v>
      </c>
      <c r="K969" s="162">
        <f>Point_src_summary!Z920</f>
        <v>0.38600000000000001</v>
      </c>
      <c r="M969" s="30"/>
      <c r="N969" s="30"/>
    </row>
    <row r="970" spans="1:14" x14ac:dyDescent="0.2">
      <c r="A970" s="31" t="s">
        <v>127</v>
      </c>
      <c r="B970" s="31" t="str">
        <f>Point_src_summary!B921</f>
        <v>Non-tribal</v>
      </c>
      <c r="C970" s="31">
        <f>Point_src_summary!C921</f>
        <v>8</v>
      </c>
      <c r="D970" s="31" t="str">
        <f>Point_src_summary!D921</f>
        <v>8045</v>
      </c>
      <c r="E970" s="32" t="str">
        <f>Point_src_summary!N921</f>
        <v>20200202</v>
      </c>
      <c r="F970" s="31" t="str">
        <f>Point_src_summary!U921</f>
        <v>Point Source Compressor Engines</v>
      </c>
      <c r="G970" s="160">
        <f>Point_src_summary!V921</f>
        <v>0</v>
      </c>
      <c r="H970" s="161">
        <f>Point_src_summary!W921</f>
        <v>0</v>
      </c>
      <c r="I970" s="161">
        <f>Point_src_summary!X921</f>
        <v>0</v>
      </c>
      <c r="J970" s="161">
        <f>Point_src_summary!Y921</f>
        <v>4.4291999999999998E-2</v>
      </c>
      <c r="K970" s="162">
        <f>Point_src_summary!Z921</f>
        <v>0.73819999999999997</v>
      </c>
      <c r="M970" s="30"/>
      <c r="N970" s="30"/>
    </row>
    <row r="971" spans="1:14" x14ac:dyDescent="0.2">
      <c r="A971" s="31" t="s">
        <v>127</v>
      </c>
      <c r="B971" s="31" t="str">
        <f>Point_src_summary!B922</f>
        <v>Non-tribal</v>
      </c>
      <c r="C971" s="31">
        <f>Point_src_summary!C922</f>
        <v>8</v>
      </c>
      <c r="D971" s="31" t="str">
        <f>Point_src_summary!D922</f>
        <v>8045</v>
      </c>
      <c r="E971" s="32" t="str">
        <f>Point_src_summary!N922</f>
        <v>20200202</v>
      </c>
      <c r="F971" s="31" t="str">
        <f>Point_src_summary!U922</f>
        <v>Point Source Compressor Engines</v>
      </c>
      <c r="G971" s="160">
        <f>Point_src_summary!V922</f>
        <v>0</v>
      </c>
      <c r="H971" s="161">
        <f>Point_src_summary!W922</f>
        <v>0</v>
      </c>
      <c r="I971" s="161">
        <f>Point_src_summary!X922</f>
        <v>0</v>
      </c>
      <c r="J971" s="161">
        <f>Point_src_summary!Y922</f>
        <v>1.4390999999999999E-2</v>
      </c>
      <c r="K971" s="162">
        <f>Point_src_summary!Z922</f>
        <v>0.23985000000000001</v>
      </c>
      <c r="M971" s="30"/>
      <c r="N971" s="30"/>
    </row>
    <row r="972" spans="1:14" x14ac:dyDescent="0.2">
      <c r="A972" s="31" t="s">
        <v>127</v>
      </c>
      <c r="B972" s="31" t="str">
        <f>Point_src_summary!B923</f>
        <v>Non-tribal</v>
      </c>
      <c r="C972" s="31">
        <f>Point_src_summary!C923</f>
        <v>8</v>
      </c>
      <c r="D972" s="31" t="str">
        <f>Point_src_summary!D923</f>
        <v>8045</v>
      </c>
      <c r="E972" s="32" t="str">
        <f>Point_src_summary!N923</f>
        <v>20200202</v>
      </c>
      <c r="F972" s="31" t="str">
        <f>Point_src_summary!U923</f>
        <v>Point Source Compressor Engines</v>
      </c>
      <c r="G972" s="160">
        <f>Point_src_summary!V923</f>
        <v>0</v>
      </c>
      <c r="H972" s="161">
        <f>Point_src_summary!W923</f>
        <v>0</v>
      </c>
      <c r="I972" s="161">
        <f>Point_src_summary!X923</f>
        <v>0</v>
      </c>
      <c r="J972" s="161">
        <f>Point_src_summary!Y923</f>
        <v>2.316E-2</v>
      </c>
      <c r="K972" s="162">
        <f>Point_src_summary!Z923</f>
        <v>0.38600000000000001</v>
      </c>
      <c r="M972" s="30"/>
      <c r="N972" s="30"/>
    </row>
    <row r="973" spans="1:14" x14ac:dyDescent="0.2">
      <c r="A973" s="31" t="s">
        <v>127</v>
      </c>
      <c r="B973" s="31" t="str">
        <f>Point_src_summary!B924</f>
        <v>Non-tribal</v>
      </c>
      <c r="C973" s="31">
        <f>Point_src_summary!C924</f>
        <v>8</v>
      </c>
      <c r="D973" s="31" t="str">
        <f>Point_src_summary!D924</f>
        <v>8045</v>
      </c>
      <c r="E973" s="32" t="str">
        <f>Point_src_summary!N924</f>
        <v>20200202</v>
      </c>
      <c r="F973" s="31" t="str">
        <f>Point_src_summary!U924</f>
        <v>Point Source Compressor Engines</v>
      </c>
      <c r="G973" s="160">
        <f>Point_src_summary!V924</f>
        <v>0</v>
      </c>
      <c r="H973" s="161">
        <f>Point_src_summary!W924</f>
        <v>0</v>
      </c>
      <c r="I973" s="161">
        <f>Point_src_summary!X924</f>
        <v>0</v>
      </c>
      <c r="J973" s="161">
        <f>Point_src_summary!Y924</f>
        <v>4.9866000000000001E-2</v>
      </c>
      <c r="K973" s="162">
        <f>Point_src_summary!Z924</f>
        <v>0.83109999999999995</v>
      </c>
      <c r="M973" s="30"/>
      <c r="N973" s="30"/>
    </row>
    <row r="974" spans="1:14" x14ac:dyDescent="0.2">
      <c r="A974" s="31" t="s">
        <v>127</v>
      </c>
      <c r="B974" s="31" t="str">
        <f>Point_src_summary!B925</f>
        <v>Non-tribal</v>
      </c>
      <c r="C974" s="31">
        <f>Point_src_summary!C925</f>
        <v>8</v>
      </c>
      <c r="D974" s="31" t="str">
        <f>Point_src_summary!D925</f>
        <v>8045</v>
      </c>
      <c r="E974" s="32" t="str">
        <f>Point_src_summary!N925</f>
        <v>20200202</v>
      </c>
      <c r="F974" s="31" t="str">
        <f>Point_src_summary!U925</f>
        <v>Point Source Compressor Engines</v>
      </c>
      <c r="G974" s="160">
        <f>Point_src_summary!V925</f>
        <v>0</v>
      </c>
      <c r="H974" s="161">
        <f>Point_src_summary!W925</f>
        <v>0</v>
      </c>
      <c r="I974" s="161">
        <f>Point_src_summary!X925</f>
        <v>0</v>
      </c>
      <c r="J974" s="161">
        <f>Point_src_summary!Y925</f>
        <v>1.4390999999999999E-2</v>
      </c>
      <c r="K974" s="162">
        <f>Point_src_summary!Z925</f>
        <v>0.23985000000000001</v>
      </c>
      <c r="M974" s="30"/>
      <c r="N974" s="30"/>
    </row>
    <row r="975" spans="1:14" x14ac:dyDescent="0.2">
      <c r="A975" s="31" t="s">
        <v>127</v>
      </c>
      <c r="B975" s="31" t="str">
        <f>Point_src_summary!B926</f>
        <v>Non-tribal</v>
      </c>
      <c r="C975" s="31">
        <f>Point_src_summary!C926</f>
        <v>8</v>
      </c>
      <c r="D975" s="31" t="str">
        <f>Point_src_summary!D926</f>
        <v>8045</v>
      </c>
      <c r="E975" s="32" t="str">
        <f>Point_src_summary!N926</f>
        <v>10300602</v>
      </c>
      <c r="F975" s="31" t="str">
        <f>Point_src_summary!U926</f>
        <v>Point Source Heaters</v>
      </c>
      <c r="G975" s="160">
        <f>Point_src_summary!V926</f>
        <v>0</v>
      </c>
      <c r="H975" s="161">
        <f>Point_src_summary!W926</f>
        <v>0</v>
      </c>
      <c r="I975" s="161">
        <f>Point_src_summary!X926</f>
        <v>0</v>
      </c>
      <c r="J975" s="161">
        <f>Point_src_summary!Y926</f>
        <v>0.38539499999999999</v>
      </c>
      <c r="K975" s="162">
        <f>Point_src_summary!Z926</f>
        <v>1.9526680000000001</v>
      </c>
      <c r="M975" s="30"/>
      <c r="N975" s="30"/>
    </row>
    <row r="976" spans="1:14" x14ac:dyDescent="0.2">
      <c r="A976" s="31" t="s">
        <v>127</v>
      </c>
      <c r="B976" s="31" t="str">
        <f>Point_src_summary!B927</f>
        <v>Non-tribal</v>
      </c>
      <c r="C976" s="31">
        <f>Point_src_summary!C927</f>
        <v>8</v>
      </c>
      <c r="D976" s="31" t="str">
        <f>Point_src_summary!D927</f>
        <v>8045</v>
      </c>
      <c r="E976" s="32" t="str">
        <f>Point_src_summary!N927</f>
        <v>10300602</v>
      </c>
      <c r="F976" s="31" t="str">
        <f>Point_src_summary!U927</f>
        <v>Point Source Heaters</v>
      </c>
      <c r="G976" s="160">
        <f>Point_src_summary!V927</f>
        <v>0</v>
      </c>
      <c r="H976" s="161">
        <f>Point_src_summary!W927</f>
        <v>0</v>
      </c>
      <c r="I976" s="161">
        <f>Point_src_summary!X927</f>
        <v>0</v>
      </c>
      <c r="J976" s="161">
        <f>Point_src_summary!Y927</f>
        <v>0.28515000000000001</v>
      </c>
      <c r="K976" s="162">
        <f>Point_src_summary!Z927</f>
        <v>1.44476</v>
      </c>
      <c r="M976" s="30"/>
      <c r="N976" s="30"/>
    </row>
    <row r="977" spans="1:14" x14ac:dyDescent="0.2">
      <c r="A977" s="31" t="s">
        <v>127</v>
      </c>
      <c r="B977" s="31" t="str">
        <f>Point_src_summary!B928</f>
        <v>Non-tribal</v>
      </c>
      <c r="C977" s="31">
        <f>Point_src_summary!C928</f>
        <v>8</v>
      </c>
      <c r="D977" s="31" t="str">
        <f>Point_src_summary!D928</f>
        <v>8045</v>
      </c>
      <c r="E977" s="32" t="str">
        <f>Point_src_summary!N928</f>
        <v>20200202</v>
      </c>
      <c r="F977" s="31" t="str">
        <f>Point_src_summary!U928</f>
        <v>Point Source Compressor Engines</v>
      </c>
      <c r="G977" s="160">
        <f>Point_src_summary!V928</f>
        <v>0</v>
      </c>
      <c r="H977" s="161">
        <f>Point_src_summary!W928</f>
        <v>0</v>
      </c>
      <c r="I977" s="161">
        <f>Point_src_summary!X928</f>
        <v>0</v>
      </c>
      <c r="J977" s="161">
        <f>Point_src_summary!Y928</f>
        <v>4.2821999999999999E-2</v>
      </c>
      <c r="K977" s="162">
        <f>Point_src_summary!Z928</f>
        <v>0.7137</v>
      </c>
      <c r="M977" s="30"/>
      <c r="N977" s="30"/>
    </row>
    <row r="978" spans="1:14" x14ac:dyDescent="0.2">
      <c r="A978" s="31" t="s">
        <v>127</v>
      </c>
      <c r="B978" s="31" t="str">
        <f>Point_src_summary!B929</f>
        <v>Non-tribal</v>
      </c>
      <c r="C978" s="31">
        <f>Point_src_summary!C929</f>
        <v>8</v>
      </c>
      <c r="D978" s="31" t="str">
        <f>Point_src_summary!D929</f>
        <v>8045</v>
      </c>
      <c r="E978" s="32" t="str">
        <f>Point_src_summary!N929</f>
        <v>20200202</v>
      </c>
      <c r="F978" s="31" t="str">
        <f>Point_src_summary!U929</f>
        <v>Point Source Compressor Engines</v>
      </c>
      <c r="G978" s="160">
        <f>Point_src_summary!V929</f>
        <v>0</v>
      </c>
      <c r="H978" s="161">
        <f>Point_src_summary!W929</f>
        <v>0</v>
      </c>
      <c r="I978" s="161">
        <f>Point_src_summary!X929</f>
        <v>0</v>
      </c>
      <c r="J978" s="161">
        <f>Point_src_summary!Y929</f>
        <v>3.4275E-2</v>
      </c>
      <c r="K978" s="162">
        <f>Point_src_summary!Z929</f>
        <v>0.57125000000000004</v>
      </c>
      <c r="M978" s="30"/>
      <c r="N978" s="30"/>
    </row>
    <row r="979" spans="1:14" x14ac:dyDescent="0.2">
      <c r="A979" s="31" t="s">
        <v>127</v>
      </c>
      <c r="B979" s="31" t="str">
        <f>Point_src_summary!B930</f>
        <v>Non-tribal</v>
      </c>
      <c r="C979" s="31">
        <f>Point_src_summary!C930</f>
        <v>8</v>
      </c>
      <c r="D979" s="31" t="str">
        <f>Point_src_summary!D930</f>
        <v>8045</v>
      </c>
      <c r="E979" s="32" t="str">
        <f>Point_src_summary!N930</f>
        <v>20200253</v>
      </c>
      <c r="F979" s="31" t="str">
        <f>Point_src_summary!U930</f>
        <v>Point Source Compressor Engines</v>
      </c>
      <c r="G979" s="160">
        <f>Point_src_summary!V930</f>
        <v>0</v>
      </c>
      <c r="H979" s="161">
        <f>Point_src_summary!W930</f>
        <v>0</v>
      </c>
      <c r="I979" s="161">
        <f>Point_src_summary!X930</f>
        <v>0</v>
      </c>
      <c r="J979" s="161">
        <f>Point_src_summary!Y930</f>
        <v>0</v>
      </c>
      <c r="K979" s="162">
        <f>Point_src_summary!Z930</f>
        <v>0</v>
      </c>
      <c r="M979" s="30"/>
      <c r="N979" s="30"/>
    </row>
    <row r="980" spans="1:14" x14ac:dyDescent="0.2">
      <c r="A980" s="31" t="s">
        <v>127</v>
      </c>
      <c r="B980" s="31" t="str">
        <f>Point_src_summary!B931</f>
        <v>Non-tribal</v>
      </c>
      <c r="C980" s="31">
        <f>Point_src_summary!C931</f>
        <v>8</v>
      </c>
      <c r="D980" s="31" t="str">
        <f>Point_src_summary!D931</f>
        <v>8045</v>
      </c>
      <c r="E980" s="32" t="str">
        <f>Point_src_summary!N931</f>
        <v>20200253</v>
      </c>
      <c r="F980" s="31" t="str">
        <f>Point_src_summary!U931</f>
        <v>Point Source Compressor Engines</v>
      </c>
      <c r="G980" s="160">
        <f>Point_src_summary!V931</f>
        <v>0</v>
      </c>
      <c r="H980" s="161">
        <f>Point_src_summary!W931</f>
        <v>0</v>
      </c>
      <c r="I980" s="161">
        <f>Point_src_summary!X931</f>
        <v>0</v>
      </c>
      <c r="J980" s="161">
        <f>Point_src_summary!Y931</f>
        <v>0</v>
      </c>
      <c r="K980" s="162">
        <f>Point_src_summary!Z931</f>
        <v>0</v>
      </c>
      <c r="M980" s="30"/>
      <c r="N980" s="30"/>
    </row>
    <row r="981" spans="1:14" x14ac:dyDescent="0.2">
      <c r="A981" s="31" t="s">
        <v>127</v>
      </c>
      <c r="B981" s="31" t="str">
        <f>Point_src_summary!B932</f>
        <v>Non-tribal</v>
      </c>
      <c r="C981" s="31">
        <f>Point_src_summary!C932</f>
        <v>8</v>
      </c>
      <c r="D981" s="31" t="str">
        <f>Point_src_summary!D932</f>
        <v>8045</v>
      </c>
      <c r="E981" s="32" t="str">
        <f>Point_src_summary!N932</f>
        <v>20200202</v>
      </c>
      <c r="F981" s="31" t="str">
        <f>Point_src_summary!U932</f>
        <v>Point Source Compressor Engines</v>
      </c>
      <c r="G981" s="160">
        <f>Point_src_summary!V932</f>
        <v>0</v>
      </c>
      <c r="H981" s="161">
        <f>Point_src_summary!W932</f>
        <v>0</v>
      </c>
      <c r="I981" s="161">
        <f>Point_src_summary!X932</f>
        <v>0</v>
      </c>
      <c r="J981" s="161">
        <f>Point_src_summary!Y932</f>
        <v>5.0964000000000002E-2</v>
      </c>
      <c r="K981" s="162">
        <f>Point_src_summary!Z932</f>
        <v>0.84940000000000004</v>
      </c>
      <c r="M981" s="30"/>
      <c r="N981" s="30"/>
    </row>
    <row r="982" spans="1:14" x14ac:dyDescent="0.2">
      <c r="A982" s="31" t="s">
        <v>127</v>
      </c>
      <c r="B982" s="31" t="str">
        <f>Point_src_summary!B933</f>
        <v>Non-tribal</v>
      </c>
      <c r="C982" s="31">
        <f>Point_src_summary!C933</f>
        <v>8</v>
      </c>
      <c r="D982" s="31" t="str">
        <f>Point_src_summary!D933</f>
        <v>8045</v>
      </c>
      <c r="E982" s="32" t="str">
        <f>Point_src_summary!N933</f>
        <v>20200202</v>
      </c>
      <c r="F982" s="31" t="str">
        <f>Point_src_summary!U933</f>
        <v>Point Source Compressor Engines</v>
      </c>
      <c r="G982" s="160">
        <f>Point_src_summary!V933</f>
        <v>0</v>
      </c>
      <c r="H982" s="161">
        <f>Point_src_summary!W933</f>
        <v>0</v>
      </c>
      <c r="I982" s="161">
        <f>Point_src_summary!X933</f>
        <v>0</v>
      </c>
      <c r="J982" s="161">
        <f>Point_src_summary!Y933</f>
        <v>4.3292999999999998E-2</v>
      </c>
      <c r="K982" s="162">
        <f>Point_src_summary!Z933</f>
        <v>0.72155000000000002</v>
      </c>
      <c r="M982" s="30"/>
      <c r="N982" s="30"/>
    </row>
    <row r="983" spans="1:14" x14ac:dyDescent="0.2">
      <c r="A983" s="31" t="s">
        <v>127</v>
      </c>
      <c r="B983" s="31" t="str">
        <f>Point_src_summary!B934</f>
        <v>Non-tribal</v>
      </c>
      <c r="C983" s="31">
        <f>Point_src_summary!C934</f>
        <v>8</v>
      </c>
      <c r="D983" s="31" t="str">
        <f>Point_src_summary!D934</f>
        <v>8045</v>
      </c>
      <c r="E983" s="32" t="str">
        <f>Point_src_summary!N934</f>
        <v>20200202</v>
      </c>
      <c r="F983" s="31" t="str">
        <f>Point_src_summary!U934</f>
        <v>Point Source Compressor Engines</v>
      </c>
      <c r="G983" s="160">
        <f>Point_src_summary!V934</f>
        <v>0</v>
      </c>
      <c r="H983" s="161">
        <f>Point_src_summary!W934</f>
        <v>0</v>
      </c>
      <c r="I983" s="161">
        <f>Point_src_summary!X934</f>
        <v>0</v>
      </c>
      <c r="J983" s="161">
        <f>Point_src_summary!Y934</f>
        <v>4.4238E-2</v>
      </c>
      <c r="K983" s="162">
        <f>Point_src_summary!Z934</f>
        <v>0.73729999999999996</v>
      </c>
      <c r="M983" s="30"/>
      <c r="N983" s="30"/>
    </row>
    <row r="984" spans="1:14" x14ac:dyDescent="0.2">
      <c r="A984" s="31" t="s">
        <v>127</v>
      </c>
      <c r="B984" s="31" t="str">
        <f>Point_src_summary!B935</f>
        <v>Non-tribal</v>
      </c>
      <c r="C984" s="31">
        <f>Point_src_summary!C935</f>
        <v>8</v>
      </c>
      <c r="D984" s="31" t="str">
        <f>Point_src_summary!D935</f>
        <v>8045</v>
      </c>
      <c r="E984" s="32" t="str">
        <f>Point_src_summary!N935</f>
        <v>20200202</v>
      </c>
      <c r="F984" s="31" t="str">
        <f>Point_src_summary!U935</f>
        <v>Point Source Compressor Engines</v>
      </c>
      <c r="G984" s="160">
        <f>Point_src_summary!V935</f>
        <v>0</v>
      </c>
      <c r="H984" s="161">
        <f>Point_src_summary!W935</f>
        <v>0</v>
      </c>
      <c r="I984" s="161">
        <f>Point_src_summary!X935</f>
        <v>0</v>
      </c>
      <c r="J984" s="161">
        <f>Point_src_summary!Y935</f>
        <v>4.3757999999999998E-2</v>
      </c>
      <c r="K984" s="162">
        <f>Point_src_summary!Z935</f>
        <v>0.72929999999999995</v>
      </c>
      <c r="M984" s="30"/>
      <c r="N984" s="30"/>
    </row>
    <row r="985" spans="1:14" x14ac:dyDescent="0.2">
      <c r="A985" s="31" t="s">
        <v>127</v>
      </c>
      <c r="B985" s="31" t="str">
        <f>Point_src_summary!B936</f>
        <v>Non-tribal</v>
      </c>
      <c r="C985" s="31">
        <f>Point_src_summary!C936</f>
        <v>8</v>
      </c>
      <c r="D985" s="31" t="str">
        <f>Point_src_summary!D936</f>
        <v>8045</v>
      </c>
      <c r="E985" s="32" t="str">
        <f>Point_src_summary!N936</f>
        <v>20200202</v>
      </c>
      <c r="F985" s="31" t="str">
        <f>Point_src_summary!U936</f>
        <v>Point Source Compressor Engines</v>
      </c>
      <c r="G985" s="160">
        <f>Point_src_summary!V936</f>
        <v>10.1</v>
      </c>
      <c r="H985" s="161">
        <f>Point_src_summary!W936</f>
        <v>8.4</v>
      </c>
      <c r="I985" s="161">
        <f>Point_src_summary!X936</f>
        <v>4.8</v>
      </c>
      <c r="J985" s="161">
        <f>Point_src_summary!Y936</f>
        <v>0</v>
      </c>
      <c r="K985" s="162">
        <f>Point_src_summary!Z936</f>
        <v>0</v>
      </c>
      <c r="M985" s="30"/>
      <c r="N985" s="30"/>
    </row>
    <row r="986" spans="1:14" x14ac:dyDescent="0.2">
      <c r="A986" s="31" t="s">
        <v>127</v>
      </c>
      <c r="B986" s="31" t="str">
        <f>Point_src_summary!B937</f>
        <v>Non-tribal</v>
      </c>
      <c r="C986" s="31">
        <f>Point_src_summary!C937</f>
        <v>8</v>
      </c>
      <c r="D986" s="31" t="str">
        <f>Point_src_summary!D937</f>
        <v>8045</v>
      </c>
      <c r="E986" s="32" t="str">
        <f>Point_src_summary!N937</f>
        <v>20200202</v>
      </c>
      <c r="F986" s="31" t="str">
        <f>Point_src_summary!U937</f>
        <v>Point Source Compressor Engines</v>
      </c>
      <c r="G986" s="160">
        <f>Point_src_summary!V937</f>
        <v>20.2</v>
      </c>
      <c r="H986" s="161">
        <f>Point_src_summary!W937</f>
        <v>16.8</v>
      </c>
      <c r="I986" s="161">
        <f>Point_src_summary!X937</f>
        <v>17.600000000000001</v>
      </c>
      <c r="J986" s="161">
        <f>Point_src_summary!Y937</f>
        <v>0</v>
      </c>
      <c r="K986" s="162">
        <f>Point_src_summary!Z937</f>
        <v>0</v>
      </c>
      <c r="M986" s="30"/>
      <c r="N986" s="30"/>
    </row>
    <row r="987" spans="1:14" x14ac:dyDescent="0.2">
      <c r="A987" s="31" t="s">
        <v>127</v>
      </c>
      <c r="B987" s="31" t="str">
        <f>Point_src_summary!B938</f>
        <v>Non-tribal</v>
      </c>
      <c r="C987" s="31">
        <f>Point_src_summary!C938</f>
        <v>8</v>
      </c>
      <c r="D987" s="31" t="str">
        <f>Point_src_summary!D938</f>
        <v>8045</v>
      </c>
      <c r="E987" s="32" t="str">
        <f>Point_src_summary!N938</f>
        <v>20200202</v>
      </c>
      <c r="F987" s="31" t="str">
        <f>Point_src_summary!U938</f>
        <v>Point Source Compressor Engines</v>
      </c>
      <c r="G987" s="160">
        <f>Point_src_summary!V938</f>
        <v>19.5</v>
      </c>
      <c r="H987" s="161">
        <f>Point_src_summary!W938</f>
        <v>15.600024000000001</v>
      </c>
      <c r="I987" s="161">
        <f>Point_src_summary!X938</f>
        <v>17.7</v>
      </c>
      <c r="J987" s="161">
        <f>Point_src_summary!Y938</f>
        <v>0</v>
      </c>
      <c r="K987" s="162">
        <f>Point_src_summary!Z938</f>
        <v>0</v>
      </c>
      <c r="M987" s="30"/>
      <c r="N987" s="30"/>
    </row>
    <row r="988" spans="1:14" x14ac:dyDescent="0.2">
      <c r="A988" s="31" t="s">
        <v>127</v>
      </c>
      <c r="B988" s="31" t="str">
        <f>Point_src_summary!B939</f>
        <v>Non-tribal</v>
      </c>
      <c r="C988" s="31">
        <f>Point_src_summary!C939</f>
        <v>8</v>
      </c>
      <c r="D988" s="31" t="str">
        <f>Point_src_summary!D939</f>
        <v>8045</v>
      </c>
      <c r="E988" s="32" t="str">
        <f>Point_src_summary!N939</f>
        <v>20200202</v>
      </c>
      <c r="F988" s="31" t="str">
        <f>Point_src_summary!U939</f>
        <v>Point Source Compressor Engines</v>
      </c>
      <c r="G988" s="160">
        <f>Point_src_summary!V939</f>
        <v>10.1</v>
      </c>
      <c r="H988" s="161">
        <f>Point_src_summary!W939</f>
        <v>8.4</v>
      </c>
      <c r="I988" s="161">
        <f>Point_src_summary!X939</f>
        <v>8.8000000000000007</v>
      </c>
      <c r="J988" s="161">
        <f>Point_src_summary!Y939</f>
        <v>0</v>
      </c>
      <c r="K988" s="162">
        <f>Point_src_summary!Z939</f>
        <v>0</v>
      </c>
      <c r="M988" s="30"/>
      <c r="N988" s="30"/>
    </row>
    <row r="989" spans="1:14" x14ac:dyDescent="0.2">
      <c r="A989" s="31" t="s">
        <v>127</v>
      </c>
      <c r="B989" s="31" t="str">
        <f>Point_src_summary!B940</f>
        <v>Non-tribal</v>
      </c>
      <c r="C989" s="31">
        <f>Point_src_summary!C940</f>
        <v>8</v>
      </c>
      <c r="D989" s="31" t="str">
        <f>Point_src_summary!D940</f>
        <v>8045</v>
      </c>
      <c r="E989" s="32" t="str">
        <f>Point_src_summary!N940</f>
        <v>31000301</v>
      </c>
      <c r="F989" s="31" t="str">
        <f>Point_src_summary!U940</f>
        <v>Dehydrators</v>
      </c>
      <c r="G989" s="160">
        <f>Point_src_summary!V940</f>
        <v>0</v>
      </c>
      <c r="H989" s="161">
        <f>Point_src_summary!W940</f>
        <v>0.7</v>
      </c>
      <c r="I989" s="161">
        <f>Point_src_summary!X940</f>
        <v>0</v>
      </c>
      <c r="J989" s="161">
        <f>Point_src_summary!Y940</f>
        <v>0</v>
      </c>
      <c r="K989" s="162">
        <f>Point_src_summary!Z940</f>
        <v>0</v>
      </c>
      <c r="M989" s="30"/>
      <c r="N989" s="30"/>
    </row>
    <row r="990" spans="1:14" x14ac:dyDescent="0.2">
      <c r="A990" s="31" t="s">
        <v>127</v>
      </c>
      <c r="B990" s="31" t="str">
        <f>Point_src_summary!B941</f>
        <v>Non-tribal</v>
      </c>
      <c r="C990" s="31">
        <f>Point_src_summary!C941</f>
        <v>8</v>
      </c>
      <c r="D990" s="31" t="str">
        <f>Point_src_summary!D941</f>
        <v>8045</v>
      </c>
      <c r="E990" s="32" t="str">
        <f>Point_src_summary!N941</f>
        <v>31000301</v>
      </c>
      <c r="F990" s="31" t="str">
        <f>Point_src_summary!U941</f>
        <v>Dehydrators</v>
      </c>
      <c r="G990" s="160">
        <f>Point_src_summary!V941</f>
        <v>0.2</v>
      </c>
      <c r="H990" s="161">
        <f>Point_src_summary!W941</f>
        <v>0.7</v>
      </c>
      <c r="I990" s="161">
        <f>Point_src_summary!X941</f>
        <v>1.1000000000000001</v>
      </c>
      <c r="J990" s="161">
        <f>Point_src_summary!Y941</f>
        <v>0</v>
      </c>
      <c r="K990" s="162">
        <f>Point_src_summary!Z941</f>
        <v>0</v>
      </c>
      <c r="M990" s="30"/>
      <c r="N990" s="30"/>
    </row>
    <row r="991" spans="1:14" x14ac:dyDescent="0.2">
      <c r="A991" s="31" t="s">
        <v>127</v>
      </c>
      <c r="B991" s="31" t="str">
        <f>Point_src_summary!B942</f>
        <v>Non-tribal</v>
      </c>
      <c r="C991" s="31">
        <f>Point_src_summary!C942</f>
        <v>8</v>
      </c>
      <c r="D991" s="31" t="str">
        <f>Point_src_summary!D942</f>
        <v>8045</v>
      </c>
      <c r="E991" s="32" t="str">
        <f>Point_src_summary!N942</f>
        <v>31000301</v>
      </c>
      <c r="F991" s="31" t="str">
        <f>Point_src_summary!U942</f>
        <v>Dehydrators</v>
      </c>
      <c r="G991" s="160">
        <f>Point_src_summary!V942</f>
        <v>0</v>
      </c>
      <c r="H991" s="161">
        <f>Point_src_summary!W942</f>
        <v>4.9000000000000004</v>
      </c>
      <c r="I991" s="161">
        <f>Point_src_summary!X942</f>
        <v>0</v>
      </c>
      <c r="J991" s="161">
        <f>Point_src_summary!Y942</f>
        <v>0</v>
      </c>
      <c r="K991" s="162">
        <f>Point_src_summary!Z942</f>
        <v>0</v>
      </c>
      <c r="M991" s="30"/>
      <c r="N991" s="30"/>
    </row>
    <row r="992" spans="1:14" x14ac:dyDescent="0.2">
      <c r="A992" s="31" t="s">
        <v>127</v>
      </c>
      <c r="B992" s="31" t="str">
        <f>Point_src_summary!B943</f>
        <v>Non-tribal</v>
      </c>
      <c r="C992" s="31">
        <f>Point_src_summary!C943</f>
        <v>8</v>
      </c>
      <c r="D992" s="31" t="str">
        <f>Point_src_summary!D943</f>
        <v>8045</v>
      </c>
      <c r="E992" s="32" t="str">
        <f>Point_src_summary!N943</f>
        <v>31000404</v>
      </c>
      <c r="F992" s="31" t="str">
        <f>Point_src_summary!U943</f>
        <v>Point Source Heaters</v>
      </c>
      <c r="G992" s="160">
        <f>Point_src_summary!V943</f>
        <v>22.7</v>
      </c>
      <c r="H992" s="161">
        <f>Point_src_summary!W943</f>
        <v>1.3</v>
      </c>
      <c r="I992" s="161">
        <f>Point_src_summary!X943</f>
        <v>19.100000000000001</v>
      </c>
      <c r="J992" s="161">
        <f>Point_src_summary!Y943</f>
        <v>0</v>
      </c>
      <c r="K992" s="162">
        <f>Point_src_summary!Z943</f>
        <v>0</v>
      </c>
      <c r="M992" s="30"/>
      <c r="N992" s="30"/>
    </row>
    <row r="993" spans="1:14" x14ac:dyDescent="0.2">
      <c r="A993" s="31" t="s">
        <v>127</v>
      </c>
      <c r="B993" s="31" t="str">
        <f>Point_src_summary!B944</f>
        <v>Non-tribal</v>
      </c>
      <c r="C993" s="31">
        <f>Point_src_summary!C944</f>
        <v>8</v>
      </c>
      <c r="D993" s="31" t="str">
        <f>Point_src_summary!D944</f>
        <v>8045</v>
      </c>
      <c r="E993" s="32" t="str">
        <f>Point_src_summary!N944</f>
        <v>20100201</v>
      </c>
      <c r="F993" s="31" t="str">
        <f>Point_src_summary!U944</f>
        <v>Point Source Compressor Engines</v>
      </c>
      <c r="G993" s="160">
        <f>Point_src_summary!V944</f>
        <v>19.300025000000002</v>
      </c>
      <c r="H993" s="161">
        <f>Point_src_summary!W944</f>
        <v>5.7000279999999997</v>
      </c>
      <c r="I993" s="161">
        <f>Point_src_summary!X944</f>
        <v>22.700035</v>
      </c>
      <c r="J993" s="161">
        <f>Point_src_summary!Y944</f>
        <v>0</v>
      </c>
      <c r="K993" s="162">
        <f>Point_src_summary!Z944</f>
        <v>0</v>
      </c>
      <c r="M993" s="30"/>
      <c r="N993" s="30"/>
    </row>
    <row r="994" spans="1:14" x14ac:dyDescent="0.2">
      <c r="A994" s="31" t="s">
        <v>127</v>
      </c>
      <c r="B994" s="31" t="str">
        <f>Point_src_summary!B945</f>
        <v>Non-tribal</v>
      </c>
      <c r="C994" s="31">
        <f>Point_src_summary!C945</f>
        <v>8</v>
      </c>
      <c r="D994" s="31" t="str">
        <f>Point_src_summary!D945</f>
        <v>8045</v>
      </c>
      <c r="E994" s="32" t="str">
        <f>Point_src_summary!N945</f>
        <v>31000209</v>
      </c>
      <c r="F994" s="31" t="str">
        <f>Point_src_summary!U945</f>
        <v>Other Not Classified</v>
      </c>
      <c r="G994" s="160">
        <f>Point_src_summary!V945</f>
        <v>10.1</v>
      </c>
      <c r="H994" s="161">
        <f>Point_src_summary!W945</f>
        <v>0.6</v>
      </c>
      <c r="I994" s="161">
        <f>Point_src_summary!X945</f>
        <v>8.5</v>
      </c>
      <c r="J994" s="161">
        <f>Point_src_summary!Y945</f>
        <v>0</v>
      </c>
      <c r="K994" s="162">
        <f>Point_src_summary!Z945</f>
        <v>0</v>
      </c>
      <c r="M994" s="30"/>
      <c r="N994" s="30"/>
    </row>
    <row r="995" spans="1:14" x14ac:dyDescent="0.2">
      <c r="A995" s="31" t="s">
        <v>127</v>
      </c>
      <c r="B995" s="31" t="str">
        <f>Point_src_summary!B946</f>
        <v>Non-tribal</v>
      </c>
      <c r="C995" s="31">
        <f>Point_src_summary!C946</f>
        <v>8</v>
      </c>
      <c r="D995" s="31" t="str">
        <f>Point_src_summary!D946</f>
        <v>8045</v>
      </c>
      <c r="E995" s="32" t="str">
        <f>Point_src_summary!N946</f>
        <v>10300602</v>
      </c>
      <c r="F995" s="31" t="str">
        <f>Point_src_summary!U946</f>
        <v>Point Source Heaters</v>
      </c>
      <c r="G995" s="160">
        <f>Point_src_summary!V946</f>
        <v>22.351500000000001</v>
      </c>
      <c r="H995" s="161">
        <f>Point_src_summary!W946</f>
        <v>2.4586649999999999</v>
      </c>
      <c r="I995" s="161">
        <f>Point_src_summary!X946</f>
        <v>37.550519999999999</v>
      </c>
      <c r="J995" s="161">
        <f>Point_src_summary!Y946</f>
        <v>0</v>
      </c>
      <c r="K995" s="162">
        <f>Point_src_summary!Z946</f>
        <v>0</v>
      </c>
      <c r="M995" s="30"/>
      <c r="N995" s="30"/>
    </row>
    <row r="996" spans="1:14" x14ac:dyDescent="0.2">
      <c r="A996" s="31" t="s">
        <v>127</v>
      </c>
      <c r="B996" s="31" t="str">
        <f>Point_src_summary!B947</f>
        <v>Non-tribal</v>
      </c>
      <c r="C996" s="31">
        <f>Point_src_summary!C947</f>
        <v>8</v>
      </c>
      <c r="D996" s="31" t="str">
        <f>Point_src_summary!D947</f>
        <v>8045</v>
      </c>
      <c r="E996" s="32" t="str">
        <f>Point_src_summary!N947</f>
        <v>31000299</v>
      </c>
      <c r="F996" s="31" t="str">
        <f>Point_src_summary!U947</f>
        <v>Other Not Classified</v>
      </c>
      <c r="G996" s="160">
        <f>Point_src_summary!V947</f>
        <v>0</v>
      </c>
      <c r="H996" s="161">
        <f>Point_src_summary!W947</f>
        <v>0.7</v>
      </c>
      <c r="I996" s="161">
        <f>Point_src_summary!X947</f>
        <v>0</v>
      </c>
      <c r="J996" s="161">
        <f>Point_src_summary!Y947</f>
        <v>0</v>
      </c>
      <c r="K996" s="162">
        <f>Point_src_summary!Z947</f>
        <v>0</v>
      </c>
      <c r="M996" s="30"/>
      <c r="N996" s="30"/>
    </row>
    <row r="997" spans="1:14" x14ac:dyDescent="0.2">
      <c r="A997" s="31" t="s">
        <v>127</v>
      </c>
      <c r="B997" s="31" t="str">
        <f>Point_src_summary!B948</f>
        <v>Non-tribal</v>
      </c>
      <c r="C997" s="31">
        <f>Point_src_summary!C948</f>
        <v>8</v>
      </c>
      <c r="D997" s="31" t="str">
        <f>Point_src_summary!D948</f>
        <v>8045</v>
      </c>
      <c r="E997" s="32" t="str">
        <f>Point_src_summary!N948</f>
        <v>31000299</v>
      </c>
      <c r="F997" s="31" t="str">
        <f>Point_src_summary!U948</f>
        <v>Other Not Classified</v>
      </c>
      <c r="G997" s="160">
        <f>Point_src_summary!V948</f>
        <v>0</v>
      </c>
      <c r="H997" s="161">
        <f>Point_src_summary!W948</f>
        <v>0.83</v>
      </c>
      <c r="I997" s="161">
        <f>Point_src_summary!X948</f>
        <v>0</v>
      </c>
      <c r="J997" s="161">
        <f>Point_src_summary!Y948</f>
        <v>0</v>
      </c>
      <c r="K997" s="162">
        <f>Point_src_summary!Z948</f>
        <v>0</v>
      </c>
      <c r="M997" s="30"/>
      <c r="N997" s="30"/>
    </row>
    <row r="998" spans="1:14" x14ac:dyDescent="0.2">
      <c r="A998" s="31" t="s">
        <v>127</v>
      </c>
      <c r="B998" s="31" t="str">
        <f>Point_src_summary!B949</f>
        <v>Non-tribal</v>
      </c>
      <c r="C998" s="31">
        <f>Point_src_summary!C949</f>
        <v>8</v>
      </c>
      <c r="D998" s="31" t="str">
        <f>Point_src_summary!D949</f>
        <v>8045</v>
      </c>
      <c r="E998" s="32" t="str">
        <f>Point_src_summary!N949</f>
        <v>31000201</v>
      </c>
      <c r="F998" s="31" t="str">
        <f>Point_src_summary!U949</f>
        <v>Amine Units</v>
      </c>
      <c r="G998" s="160">
        <f>Point_src_summary!V949</f>
        <v>0</v>
      </c>
      <c r="H998" s="161">
        <f>Point_src_summary!W949</f>
        <v>13.1</v>
      </c>
      <c r="I998" s="161">
        <f>Point_src_summary!X949</f>
        <v>0</v>
      </c>
      <c r="J998" s="161">
        <f>Point_src_summary!Y949</f>
        <v>0</v>
      </c>
      <c r="K998" s="162">
        <f>Point_src_summary!Z949</f>
        <v>0</v>
      </c>
      <c r="M998" s="30"/>
      <c r="N998" s="30"/>
    </row>
    <row r="999" spans="1:14" x14ac:dyDescent="0.2">
      <c r="A999" s="31" t="s">
        <v>127</v>
      </c>
      <c r="B999" s="31" t="str">
        <f>Point_src_summary!B950</f>
        <v>Non-tribal</v>
      </c>
      <c r="C999" s="31">
        <f>Point_src_summary!C950</f>
        <v>8</v>
      </c>
      <c r="D999" s="31" t="str">
        <f>Point_src_summary!D950</f>
        <v>8045</v>
      </c>
      <c r="E999" s="32" t="str">
        <f>Point_src_summary!N950</f>
        <v>31000201</v>
      </c>
      <c r="F999" s="31" t="str">
        <f>Point_src_summary!U950</f>
        <v>Amine Units</v>
      </c>
      <c r="G999" s="160">
        <f>Point_src_summary!V950</f>
        <v>0</v>
      </c>
      <c r="H999" s="161">
        <f>Point_src_summary!W950</f>
        <v>14.7</v>
      </c>
      <c r="I999" s="161">
        <f>Point_src_summary!X950</f>
        <v>0</v>
      </c>
      <c r="J999" s="161">
        <f>Point_src_summary!Y950</f>
        <v>0</v>
      </c>
      <c r="K999" s="162">
        <f>Point_src_summary!Z950</f>
        <v>0</v>
      </c>
      <c r="M999" s="30"/>
      <c r="N999" s="30"/>
    </row>
    <row r="1000" spans="1:14" x14ac:dyDescent="0.2">
      <c r="A1000" s="31" t="s">
        <v>127</v>
      </c>
      <c r="B1000" s="31" t="str">
        <f>Point_src_summary!B951</f>
        <v>Non-tribal</v>
      </c>
      <c r="C1000" s="31">
        <f>Point_src_summary!C951</f>
        <v>8</v>
      </c>
      <c r="D1000" s="31" t="str">
        <f>Point_src_summary!D951</f>
        <v>8045</v>
      </c>
      <c r="E1000" s="32" t="str">
        <f>Point_src_summary!N951</f>
        <v>31000215</v>
      </c>
      <c r="F1000" s="31" t="str">
        <f>Point_src_summary!U951</f>
        <v>Point Source Flares</v>
      </c>
      <c r="G1000" s="160">
        <f>Point_src_summary!V951</f>
        <v>4.74</v>
      </c>
      <c r="H1000" s="161">
        <f>Point_src_summary!W951</f>
        <v>0.24</v>
      </c>
      <c r="I1000" s="161">
        <f>Point_src_summary!X951</f>
        <v>25.81</v>
      </c>
      <c r="J1000" s="161">
        <f>Point_src_summary!Y951</f>
        <v>0</v>
      </c>
      <c r="K1000" s="162">
        <f>Point_src_summary!Z951</f>
        <v>0</v>
      </c>
      <c r="M1000" s="30"/>
      <c r="N1000" s="30"/>
    </row>
    <row r="1001" spans="1:14" x14ac:dyDescent="0.2">
      <c r="A1001" s="31" t="s">
        <v>127</v>
      </c>
      <c r="B1001" s="31" t="str">
        <f>Point_src_summary!B952</f>
        <v>Non-tribal</v>
      </c>
      <c r="C1001" s="31">
        <f>Point_src_summary!C952</f>
        <v>8</v>
      </c>
      <c r="D1001" s="31" t="str">
        <f>Point_src_summary!D952</f>
        <v>8045</v>
      </c>
      <c r="E1001" s="32" t="str">
        <f>Point_src_summary!N952</f>
        <v>31000215</v>
      </c>
      <c r="F1001" s="31" t="str">
        <f>Point_src_summary!U952</f>
        <v>Point Source Flares</v>
      </c>
      <c r="G1001" s="160">
        <f>Point_src_summary!V952</f>
        <v>1.5</v>
      </c>
      <c r="H1001" s="161">
        <f>Point_src_summary!W952</f>
        <v>5.2</v>
      </c>
      <c r="I1001" s="161">
        <f>Point_src_summary!X952</f>
        <v>8</v>
      </c>
      <c r="J1001" s="161">
        <f>Point_src_summary!Y952</f>
        <v>0</v>
      </c>
      <c r="K1001" s="162">
        <f>Point_src_summary!Z952</f>
        <v>0</v>
      </c>
      <c r="M1001" s="30"/>
      <c r="N1001" s="30"/>
    </row>
    <row r="1002" spans="1:14" x14ac:dyDescent="0.2">
      <c r="A1002" s="31" t="s">
        <v>127</v>
      </c>
      <c r="B1002" s="31" t="str">
        <f>Point_src_summary!B953</f>
        <v>Non-tribal</v>
      </c>
      <c r="C1002" s="31">
        <f>Point_src_summary!C953</f>
        <v>8</v>
      </c>
      <c r="D1002" s="31" t="str">
        <f>Point_src_summary!D953</f>
        <v>8045</v>
      </c>
      <c r="E1002" s="32" t="str">
        <f>Point_src_summary!N953</f>
        <v>31000215</v>
      </c>
      <c r="F1002" s="31" t="str">
        <f>Point_src_summary!U953</f>
        <v>Point Source Flares</v>
      </c>
      <c r="G1002" s="160">
        <f>Point_src_summary!V953</f>
        <v>0.7</v>
      </c>
      <c r="H1002" s="161">
        <f>Point_src_summary!W953</f>
        <v>1.5</v>
      </c>
      <c r="I1002" s="161">
        <f>Point_src_summary!X953</f>
        <v>3.6</v>
      </c>
      <c r="J1002" s="161">
        <f>Point_src_summary!Y953</f>
        <v>0</v>
      </c>
      <c r="K1002" s="162">
        <f>Point_src_summary!Z953</f>
        <v>0</v>
      </c>
      <c r="M1002" s="30"/>
      <c r="N1002" s="30"/>
    </row>
    <row r="1003" spans="1:14" x14ac:dyDescent="0.2">
      <c r="A1003" s="31" t="s">
        <v>127</v>
      </c>
      <c r="B1003" s="31" t="str">
        <f>Point_src_summary!B954</f>
        <v>Non-tribal</v>
      </c>
      <c r="C1003" s="31">
        <f>Point_src_summary!C954</f>
        <v>8</v>
      </c>
      <c r="D1003" s="31" t="str">
        <f>Point_src_summary!D954</f>
        <v>8045</v>
      </c>
      <c r="E1003" s="32" t="str">
        <f>Point_src_summary!N954</f>
        <v>30990003</v>
      </c>
      <c r="F1003" s="31" t="str">
        <f>Point_src_summary!U954</f>
        <v>Point Source Heaters</v>
      </c>
      <c r="G1003" s="160">
        <f>Point_src_summary!V954</f>
        <v>11.343052999999999</v>
      </c>
      <c r="H1003" s="161">
        <f>Point_src_summary!W954</f>
        <v>0.54014300000000004</v>
      </c>
      <c r="I1003" s="161">
        <f>Point_src_summary!X954</f>
        <v>9.6</v>
      </c>
      <c r="J1003" s="161">
        <f>Point_src_summary!Y954</f>
        <v>0</v>
      </c>
      <c r="K1003" s="162">
        <f>Point_src_summary!Z954</f>
        <v>0</v>
      </c>
      <c r="M1003" s="30"/>
      <c r="N1003" s="30"/>
    </row>
    <row r="1004" spans="1:14" x14ac:dyDescent="0.2">
      <c r="A1004" s="31" t="s">
        <v>127</v>
      </c>
      <c r="B1004" s="31" t="str">
        <f>Point_src_summary!B955</f>
        <v>Non-tribal</v>
      </c>
      <c r="C1004" s="31">
        <f>Point_src_summary!C955</f>
        <v>8</v>
      </c>
      <c r="D1004" s="31" t="str">
        <f>Point_src_summary!D955</f>
        <v>8045</v>
      </c>
      <c r="E1004" s="32" t="str">
        <f>Point_src_summary!N955</f>
        <v>31088801</v>
      </c>
      <c r="F1004" s="31" t="str">
        <f>Point_src_summary!U955</f>
        <v>Point Source Fugitives</v>
      </c>
      <c r="G1004" s="160">
        <f>Point_src_summary!V955</f>
        <v>0</v>
      </c>
      <c r="H1004" s="161">
        <f>Point_src_summary!W955</f>
        <v>4.7</v>
      </c>
      <c r="I1004" s="161">
        <f>Point_src_summary!X955</f>
        <v>0</v>
      </c>
      <c r="J1004" s="161">
        <f>Point_src_summary!Y955</f>
        <v>0</v>
      </c>
      <c r="K1004" s="162">
        <f>Point_src_summary!Z955</f>
        <v>0</v>
      </c>
      <c r="M1004" s="30"/>
      <c r="N1004" s="30"/>
    </row>
    <row r="1005" spans="1:14" x14ac:dyDescent="0.2">
      <c r="A1005" s="31" t="s">
        <v>127</v>
      </c>
      <c r="B1005" s="31" t="str">
        <f>Point_src_summary!B956</f>
        <v>Non-tribal</v>
      </c>
      <c r="C1005" s="31">
        <f>Point_src_summary!C956</f>
        <v>8</v>
      </c>
      <c r="D1005" s="31" t="str">
        <f>Point_src_summary!D956</f>
        <v>8045</v>
      </c>
      <c r="E1005" s="32" t="str">
        <f>Point_src_summary!N956</f>
        <v>31000220</v>
      </c>
      <c r="F1005" s="31" t="str">
        <f>Point_src_summary!U956</f>
        <v>Point Source Fugitives</v>
      </c>
      <c r="G1005" s="160">
        <f>Point_src_summary!V956</f>
        <v>0</v>
      </c>
      <c r="H1005" s="161">
        <f>Point_src_summary!W956</f>
        <v>18.48</v>
      </c>
      <c r="I1005" s="161">
        <f>Point_src_summary!X956</f>
        <v>0</v>
      </c>
      <c r="J1005" s="161">
        <f>Point_src_summary!Y956</f>
        <v>0</v>
      </c>
      <c r="K1005" s="162">
        <f>Point_src_summary!Z956</f>
        <v>0</v>
      </c>
      <c r="M1005" s="30"/>
      <c r="N1005" s="30"/>
    </row>
    <row r="1006" spans="1:14" x14ac:dyDescent="0.2">
      <c r="A1006" s="31" t="s">
        <v>127</v>
      </c>
      <c r="B1006" s="31" t="str">
        <f>Point_src_summary!B957</f>
        <v>Non-tribal</v>
      </c>
      <c r="C1006" s="31">
        <f>Point_src_summary!C957</f>
        <v>8</v>
      </c>
      <c r="D1006" s="31" t="str">
        <f>Point_src_summary!D957</f>
        <v>8045</v>
      </c>
      <c r="E1006" s="32" t="str">
        <f>Point_src_summary!N957</f>
        <v>31088811</v>
      </c>
      <c r="F1006" s="31" t="str">
        <f>Point_src_summary!U957</f>
        <v>Point Source Fugitives</v>
      </c>
      <c r="G1006" s="160">
        <f>Point_src_summary!V957</f>
        <v>0</v>
      </c>
      <c r="H1006" s="161">
        <f>Point_src_summary!W957</f>
        <v>5.0999999999999996</v>
      </c>
      <c r="I1006" s="161">
        <f>Point_src_summary!X957</f>
        <v>0</v>
      </c>
      <c r="J1006" s="161">
        <f>Point_src_summary!Y957</f>
        <v>0</v>
      </c>
      <c r="K1006" s="162">
        <f>Point_src_summary!Z957</f>
        <v>0</v>
      </c>
      <c r="M1006" s="30"/>
      <c r="N1006" s="30"/>
    </row>
    <row r="1007" spans="1:14" x14ac:dyDescent="0.2">
      <c r="A1007" s="31" t="s">
        <v>127</v>
      </c>
      <c r="B1007" s="31" t="str">
        <f>Point_src_summary!B958</f>
        <v>Non-tribal</v>
      </c>
      <c r="C1007" s="31">
        <f>Point_src_summary!C958</f>
        <v>8</v>
      </c>
      <c r="D1007" s="31" t="str">
        <f>Point_src_summary!D958</f>
        <v>8045</v>
      </c>
      <c r="E1007" s="32" t="str">
        <f>Point_src_summary!N958</f>
        <v>31000199</v>
      </c>
      <c r="F1007" s="31" t="str">
        <f>Point_src_summary!U958</f>
        <v>Other Not Classified</v>
      </c>
      <c r="G1007" s="160">
        <f>Point_src_summary!V958</f>
        <v>0</v>
      </c>
      <c r="H1007" s="161">
        <f>Point_src_summary!W958</f>
        <v>9.8000000000000007</v>
      </c>
      <c r="I1007" s="161">
        <f>Point_src_summary!X958</f>
        <v>0</v>
      </c>
      <c r="J1007" s="161">
        <f>Point_src_summary!Y958</f>
        <v>0</v>
      </c>
      <c r="K1007" s="162">
        <f>Point_src_summary!Z958</f>
        <v>0</v>
      </c>
      <c r="M1007" s="30"/>
      <c r="N1007" s="30"/>
    </row>
    <row r="1008" spans="1:14" x14ac:dyDescent="0.2">
      <c r="A1008" s="31" t="s">
        <v>127</v>
      </c>
      <c r="B1008" s="31" t="str">
        <f>Point_src_summary!B959</f>
        <v>Non-tribal</v>
      </c>
      <c r="C1008" s="31">
        <f>Point_src_summary!C959</f>
        <v>8</v>
      </c>
      <c r="D1008" s="31" t="str">
        <f>Point_src_summary!D959</f>
        <v>8045</v>
      </c>
      <c r="E1008" s="32" t="str">
        <f>Point_src_summary!N959</f>
        <v>20200202</v>
      </c>
      <c r="F1008" s="31" t="str">
        <f>Point_src_summary!U959</f>
        <v>Point Source Compressor Engines</v>
      </c>
      <c r="G1008" s="160">
        <f>Point_src_summary!V959</f>
        <v>16.57</v>
      </c>
      <c r="H1008" s="161">
        <f>Point_src_summary!W959</f>
        <v>1.08</v>
      </c>
      <c r="I1008" s="161">
        <f>Point_src_summary!X959</f>
        <v>1.47</v>
      </c>
      <c r="J1008" s="161">
        <f>Point_src_summary!Y959</f>
        <v>0</v>
      </c>
      <c r="K1008" s="162">
        <f>Point_src_summary!Z959</f>
        <v>0</v>
      </c>
      <c r="M1008" s="30"/>
      <c r="N1008" s="30"/>
    </row>
    <row r="1009" spans="1:14" x14ac:dyDescent="0.2">
      <c r="A1009" s="31" t="s">
        <v>127</v>
      </c>
      <c r="B1009" s="31" t="str">
        <f>Point_src_summary!B960</f>
        <v>Non-tribal</v>
      </c>
      <c r="C1009" s="31">
        <f>Point_src_summary!C960</f>
        <v>8</v>
      </c>
      <c r="D1009" s="31" t="str">
        <f>Point_src_summary!D960</f>
        <v>8045</v>
      </c>
      <c r="E1009" s="32" t="str">
        <f>Point_src_summary!N960</f>
        <v>20200202</v>
      </c>
      <c r="F1009" s="31" t="str">
        <f>Point_src_summary!U960</f>
        <v>Point Source Compressor Engines</v>
      </c>
      <c r="G1009" s="160">
        <f>Point_src_summary!V960</f>
        <v>10.1</v>
      </c>
      <c r="H1009" s="161">
        <f>Point_src_summary!W960</f>
        <v>8.4</v>
      </c>
      <c r="I1009" s="161">
        <f>Point_src_summary!X960</f>
        <v>4.8</v>
      </c>
      <c r="J1009" s="161">
        <f>Point_src_summary!Y960</f>
        <v>0</v>
      </c>
      <c r="K1009" s="162">
        <f>Point_src_summary!Z960</f>
        <v>0</v>
      </c>
      <c r="M1009" s="30"/>
      <c r="N1009" s="30"/>
    </row>
    <row r="1010" spans="1:14" x14ac:dyDescent="0.2">
      <c r="A1010" s="31" t="s">
        <v>127</v>
      </c>
      <c r="B1010" s="31" t="str">
        <f>Point_src_summary!B961</f>
        <v>Non-tribal</v>
      </c>
      <c r="C1010" s="31">
        <f>Point_src_summary!C961</f>
        <v>8</v>
      </c>
      <c r="D1010" s="31" t="str">
        <f>Point_src_summary!D961</f>
        <v>8045</v>
      </c>
      <c r="E1010" s="32" t="str">
        <f>Point_src_summary!N961</f>
        <v>20200202</v>
      </c>
      <c r="F1010" s="31" t="str">
        <f>Point_src_summary!U961</f>
        <v>Point Source Compressor Engines</v>
      </c>
      <c r="G1010" s="160">
        <f>Point_src_summary!V961</f>
        <v>21.7</v>
      </c>
      <c r="H1010" s="161">
        <f>Point_src_summary!W961</f>
        <v>3</v>
      </c>
      <c r="I1010" s="161">
        <f>Point_src_summary!X961</f>
        <v>5.4</v>
      </c>
      <c r="J1010" s="161">
        <f>Point_src_summary!Y961</f>
        <v>0</v>
      </c>
      <c r="K1010" s="162">
        <f>Point_src_summary!Z961</f>
        <v>0</v>
      </c>
      <c r="M1010" s="30"/>
      <c r="N1010" s="30"/>
    </row>
    <row r="1011" spans="1:14" x14ac:dyDescent="0.2">
      <c r="A1011" s="31" t="s">
        <v>127</v>
      </c>
      <c r="B1011" s="31" t="str">
        <f>Point_src_summary!B962</f>
        <v>Non-tribal</v>
      </c>
      <c r="C1011" s="31">
        <f>Point_src_summary!C962</f>
        <v>8</v>
      </c>
      <c r="D1011" s="31" t="str">
        <f>Point_src_summary!D962</f>
        <v>8045</v>
      </c>
      <c r="E1011" s="32" t="str">
        <f>Point_src_summary!N962</f>
        <v>20200253</v>
      </c>
      <c r="F1011" s="31" t="str">
        <f>Point_src_summary!U962</f>
        <v>Point Source Compressor Engines</v>
      </c>
      <c r="G1011" s="160">
        <f>Point_src_summary!V962</f>
        <v>16.600000000000001</v>
      </c>
      <c r="H1011" s="161">
        <f>Point_src_summary!W962</f>
        <v>1.1000000000000001</v>
      </c>
      <c r="I1011" s="161">
        <f>Point_src_summary!X962</f>
        <v>1.5</v>
      </c>
      <c r="J1011" s="161">
        <f>Point_src_summary!Y962</f>
        <v>0</v>
      </c>
      <c r="K1011" s="162">
        <f>Point_src_summary!Z962</f>
        <v>0</v>
      </c>
      <c r="M1011" s="30"/>
      <c r="N1011" s="30"/>
    </row>
    <row r="1012" spans="1:14" x14ac:dyDescent="0.2">
      <c r="A1012" s="31" t="s">
        <v>127</v>
      </c>
      <c r="B1012" s="31" t="str">
        <f>Point_src_summary!B963</f>
        <v>Non-tribal</v>
      </c>
      <c r="C1012" s="31">
        <f>Point_src_summary!C963</f>
        <v>8</v>
      </c>
      <c r="D1012" s="31" t="str">
        <f>Point_src_summary!D963</f>
        <v>8045</v>
      </c>
      <c r="E1012" s="32" t="str">
        <f>Point_src_summary!N963</f>
        <v>20200253</v>
      </c>
      <c r="F1012" s="31" t="str">
        <f>Point_src_summary!U963</f>
        <v>Point Source Compressor Engines</v>
      </c>
      <c r="G1012" s="160">
        <f>Point_src_summary!V963</f>
        <v>21.7</v>
      </c>
      <c r="H1012" s="161">
        <f>Point_src_summary!W963</f>
        <v>3</v>
      </c>
      <c r="I1012" s="161">
        <f>Point_src_summary!X963</f>
        <v>5.4</v>
      </c>
      <c r="J1012" s="161">
        <f>Point_src_summary!Y963</f>
        <v>0</v>
      </c>
      <c r="K1012" s="162">
        <f>Point_src_summary!Z963</f>
        <v>0</v>
      </c>
      <c r="M1012" s="30"/>
      <c r="N1012" s="30"/>
    </row>
    <row r="1013" spans="1:14" x14ac:dyDescent="0.2">
      <c r="A1013" s="31" t="s">
        <v>127</v>
      </c>
      <c r="B1013" s="31" t="str">
        <f>Point_src_summary!B964</f>
        <v>Non-tribal</v>
      </c>
      <c r="C1013" s="31">
        <f>Point_src_summary!C964</f>
        <v>8</v>
      </c>
      <c r="D1013" s="31" t="str">
        <f>Point_src_summary!D964</f>
        <v>8045</v>
      </c>
      <c r="E1013" s="32" t="str">
        <f>Point_src_summary!N964</f>
        <v>20200254</v>
      </c>
      <c r="F1013" s="31" t="str">
        <f>Point_src_summary!U964</f>
        <v>Point Source Compressor Engines</v>
      </c>
      <c r="G1013" s="160">
        <f>Point_src_summary!V964</f>
        <v>43.4</v>
      </c>
      <c r="H1013" s="161">
        <f>Point_src_summary!W964</f>
        <v>6</v>
      </c>
      <c r="I1013" s="161">
        <f>Point_src_summary!X964</f>
        <v>10.8</v>
      </c>
      <c r="J1013" s="161">
        <f>Point_src_summary!Y964</f>
        <v>0</v>
      </c>
      <c r="K1013" s="162">
        <f>Point_src_summary!Z964</f>
        <v>0</v>
      </c>
      <c r="M1013" s="30"/>
      <c r="N1013" s="30"/>
    </row>
    <row r="1014" spans="1:14" x14ac:dyDescent="0.2">
      <c r="A1014" s="31" t="s">
        <v>127</v>
      </c>
      <c r="B1014" s="31" t="str">
        <f>Point_src_summary!B965</f>
        <v>Non-tribal</v>
      </c>
      <c r="C1014" s="31">
        <f>Point_src_summary!C965</f>
        <v>8</v>
      </c>
      <c r="D1014" s="31" t="str">
        <f>Point_src_summary!D965</f>
        <v>8045</v>
      </c>
      <c r="E1014" s="32" t="str">
        <f>Point_src_summary!N965</f>
        <v>20200253</v>
      </c>
      <c r="F1014" s="31" t="str">
        <f>Point_src_summary!U965</f>
        <v>Point Source Compressor Engines</v>
      </c>
      <c r="G1014" s="160">
        <f>Point_src_summary!V965</f>
        <v>21.7</v>
      </c>
      <c r="H1014" s="161">
        <f>Point_src_summary!W965</f>
        <v>3</v>
      </c>
      <c r="I1014" s="161">
        <f>Point_src_summary!X965</f>
        <v>5.4</v>
      </c>
      <c r="J1014" s="161">
        <f>Point_src_summary!Y965</f>
        <v>0</v>
      </c>
      <c r="K1014" s="162">
        <f>Point_src_summary!Z965</f>
        <v>0</v>
      </c>
      <c r="M1014" s="30"/>
      <c r="N1014" s="30"/>
    </row>
    <row r="1015" spans="1:14" x14ac:dyDescent="0.2">
      <c r="A1015" s="31" t="s">
        <v>127</v>
      </c>
      <c r="B1015" s="31" t="str">
        <f>Point_src_summary!B966</f>
        <v>Non-tribal</v>
      </c>
      <c r="C1015" s="31">
        <f>Point_src_summary!C966</f>
        <v>8</v>
      </c>
      <c r="D1015" s="31" t="str">
        <f>Point_src_summary!D966</f>
        <v>8045</v>
      </c>
      <c r="E1015" s="32" t="str">
        <f>Point_src_summary!N966</f>
        <v>20200254</v>
      </c>
      <c r="F1015" s="31" t="str">
        <f>Point_src_summary!U966</f>
        <v>Point Source Compressor Engines</v>
      </c>
      <c r="G1015" s="160">
        <f>Point_src_summary!V966</f>
        <v>21.7</v>
      </c>
      <c r="H1015" s="161">
        <f>Point_src_summary!W966</f>
        <v>3</v>
      </c>
      <c r="I1015" s="161">
        <f>Point_src_summary!X966</f>
        <v>5.4</v>
      </c>
      <c r="J1015" s="161">
        <f>Point_src_summary!Y966</f>
        <v>0</v>
      </c>
      <c r="K1015" s="162">
        <f>Point_src_summary!Z966</f>
        <v>0</v>
      </c>
      <c r="M1015" s="30"/>
      <c r="N1015" s="30"/>
    </row>
    <row r="1016" spans="1:14" x14ac:dyDescent="0.2">
      <c r="A1016" s="31" t="s">
        <v>127</v>
      </c>
      <c r="B1016" s="31" t="str">
        <f>Point_src_summary!B967</f>
        <v>Non-tribal</v>
      </c>
      <c r="C1016" s="31">
        <f>Point_src_summary!C967</f>
        <v>8</v>
      </c>
      <c r="D1016" s="31" t="str">
        <f>Point_src_summary!D967</f>
        <v>8045</v>
      </c>
      <c r="E1016" s="32" t="str">
        <f>Point_src_summary!N967</f>
        <v>20200252</v>
      </c>
      <c r="F1016" s="31" t="str">
        <f>Point_src_summary!U967</f>
        <v>Point Source Compressor Engines</v>
      </c>
      <c r="G1016" s="160">
        <f>Point_src_summary!V967</f>
        <v>0</v>
      </c>
      <c r="H1016" s="161">
        <f>Point_src_summary!W967</f>
        <v>0</v>
      </c>
      <c r="I1016" s="161">
        <f>Point_src_summary!X967</f>
        <v>0</v>
      </c>
      <c r="J1016" s="161">
        <f>Point_src_summary!Y967</f>
        <v>0</v>
      </c>
      <c r="K1016" s="162">
        <f>Point_src_summary!Z967</f>
        <v>0</v>
      </c>
      <c r="M1016" s="30"/>
      <c r="N1016" s="30"/>
    </row>
    <row r="1017" spans="1:14" x14ac:dyDescent="0.2">
      <c r="A1017" s="31" t="s">
        <v>127</v>
      </c>
      <c r="B1017" s="31" t="str">
        <f>Point_src_summary!B968</f>
        <v>Non-tribal</v>
      </c>
      <c r="C1017" s="31">
        <f>Point_src_summary!C968</f>
        <v>8</v>
      </c>
      <c r="D1017" s="31" t="str">
        <f>Point_src_summary!D968</f>
        <v>8045</v>
      </c>
      <c r="E1017" s="32" t="str">
        <f>Point_src_summary!N968</f>
        <v>20200252</v>
      </c>
      <c r="F1017" s="31" t="str">
        <f>Point_src_summary!U968</f>
        <v>Point Source Compressor Engines</v>
      </c>
      <c r="G1017" s="160">
        <f>Point_src_summary!V968</f>
        <v>0</v>
      </c>
      <c r="H1017" s="161">
        <f>Point_src_summary!W968</f>
        <v>0</v>
      </c>
      <c r="I1017" s="161">
        <f>Point_src_summary!X968</f>
        <v>0</v>
      </c>
      <c r="J1017" s="161">
        <f>Point_src_summary!Y968</f>
        <v>0</v>
      </c>
      <c r="K1017" s="162">
        <f>Point_src_summary!Z968</f>
        <v>0</v>
      </c>
      <c r="M1017" s="30"/>
      <c r="N1017" s="30"/>
    </row>
    <row r="1018" spans="1:14" x14ac:dyDescent="0.2">
      <c r="A1018" s="31" t="s">
        <v>127</v>
      </c>
      <c r="B1018" s="31" t="str">
        <f>Point_src_summary!B969</f>
        <v>Non-tribal</v>
      </c>
      <c r="C1018" s="31">
        <f>Point_src_summary!C969</f>
        <v>8</v>
      </c>
      <c r="D1018" s="31" t="str">
        <f>Point_src_summary!D969</f>
        <v>8045</v>
      </c>
      <c r="E1018" s="32" t="str">
        <f>Point_src_summary!N969</f>
        <v>20200254</v>
      </c>
      <c r="F1018" s="31" t="str">
        <f>Point_src_summary!U969</f>
        <v>Point Source Compressor Engines</v>
      </c>
      <c r="G1018" s="160">
        <f>Point_src_summary!V969</f>
        <v>0</v>
      </c>
      <c r="H1018" s="161">
        <f>Point_src_summary!W969</f>
        <v>0</v>
      </c>
      <c r="I1018" s="161">
        <f>Point_src_summary!X969</f>
        <v>0</v>
      </c>
      <c r="J1018" s="161">
        <f>Point_src_summary!Y969</f>
        <v>0</v>
      </c>
      <c r="K1018" s="162">
        <f>Point_src_summary!Z969</f>
        <v>0</v>
      </c>
      <c r="M1018" s="30"/>
      <c r="N1018" s="30"/>
    </row>
    <row r="1019" spans="1:14" x14ac:dyDescent="0.2">
      <c r="A1019" s="31" t="s">
        <v>127</v>
      </c>
      <c r="B1019" s="31" t="str">
        <f>Point_src_summary!B970</f>
        <v>Non-tribal</v>
      </c>
      <c r="C1019" s="31">
        <f>Point_src_summary!C970</f>
        <v>8</v>
      </c>
      <c r="D1019" s="31" t="str">
        <f>Point_src_summary!D970</f>
        <v>8045</v>
      </c>
      <c r="E1019" s="32" t="str">
        <f>Point_src_summary!N970</f>
        <v>20200252</v>
      </c>
      <c r="F1019" s="31" t="str">
        <f>Point_src_summary!U970</f>
        <v>Point Source Compressor Engines</v>
      </c>
      <c r="G1019" s="160">
        <f>Point_src_summary!V970</f>
        <v>0</v>
      </c>
      <c r="H1019" s="161">
        <f>Point_src_summary!W970</f>
        <v>0</v>
      </c>
      <c r="I1019" s="161">
        <f>Point_src_summary!X970</f>
        <v>0</v>
      </c>
      <c r="J1019" s="161">
        <f>Point_src_summary!Y970</f>
        <v>0</v>
      </c>
      <c r="K1019" s="162">
        <f>Point_src_summary!Z970</f>
        <v>0.60794700000000002</v>
      </c>
      <c r="M1019" s="30"/>
      <c r="N1019" s="30"/>
    </row>
    <row r="1020" spans="1:14" x14ac:dyDescent="0.2">
      <c r="A1020" s="31" t="s">
        <v>127</v>
      </c>
      <c r="B1020" s="31" t="str">
        <f>Point_src_summary!B971</f>
        <v>Non-tribal</v>
      </c>
      <c r="C1020" s="31">
        <f>Point_src_summary!C971</f>
        <v>8</v>
      </c>
      <c r="D1020" s="31" t="str">
        <f>Point_src_summary!D971</f>
        <v>8045</v>
      </c>
      <c r="E1020" s="32" t="str">
        <f>Point_src_summary!N971</f>
        <v>20200253</v>
      </c>
      <c r="F1020" s="31" t="str">
        <f>Point_src_summary!U971</f>
        <v>Point Source Compressor Engines</v>
      </c>
      <c r="G1020" s="160">
        <f>Point_src_summary!V971</f>
        <v>0</v>
      </c>
      <c r="H1020" s="161">
        <f>Point_src_summary!W971</f>
        <v>0</v>
      </c>
      <c r="I1020" s="161">
        <f>Point_src_summary!X971</f>
        <v>0</v>
      </c>
      <c r="J1020" s="161">
        <f>Point_src_summary!Y971</f>
        <v>0</v>
      </c>
      <c r="K1020" s="162">
        <f>Point_src_summary!Z971</f>
        <v>0</v>
      </c>
      <c r="M1020" s="30"/>
      <c r="N1020" s="30"/>
    </row>
    <row r="1021" spans="1:14" x14ac:dyDescent="0.2">
      <c r="A1021" s="31" t="s">
        <v>127</v>
      </c>
      <c r="B1021" s="31" t="str">
        <f>Point_src_summary!B972</f>
        <v>Non-tribal</v>
      </c>
      <c r="C1021" s="31">
        <f>Point_src_summary!C972</f>
        <v>8</v>
      </c>
      <c r="D1021" s="31" t="str">
        <f>Point_src_summary!D972</f>
        <v>8045</v>
      </c>
      <c r="E1021" s="32" t="str">
        <f>Point_src_summary!N972</f>
        <v>20200202</v>
      </c>
      <c r="F1021" s="31" t="str">
        <f>Point_src_summary!U972</f>
        <v>Point Source Compressor Engines</v>
      </c>
      <c r="G1021" s="160">
        <f>Point_src_summary!V972</f>
        <v>0</v>
      </c>
      <c r="H1021" s="161">
        <f>Point_src_summary!W972</f>
        <v>0</v>
      </c>
      <c r="I1021" s="161">
        <f>Point_src_summary!X972</f>
        <v>0</v>
      </c>
      <c r="J1021" s="161">
        <f>Point_src_summary!Y972</f>
        <v>0</v>
      </c>
      <c r="K1021" s="162">
        <f>Point_src_summary!Z972</f>
        <v>0</v>
      </c>
      <c r="M1021" s="30"/>
      <c r="N1021" s="30"/>
    </row>
    <row r="1022" spans="1:14" x14ac:dyDescent="0.2">
      <c r="A1022" s="31" t="s">
        <v>127</v>
      </c>
      <c r="B1022" s="31" t="str">
        <f>Point_src_summary!B973</f>
        <v>Non-tribal</v>
      </c>
      <c r="C1022" s="31">
        <f>Point_src_summary!C973</f>
        <v>8</v>
      </c>
      <c r="D1022" s="31" t="str">
        <f>Point_src_summary!D973</f>
        <v>8045</v>
      </c>
      <c r="E1022" s="32" t="str">
        <f>Point_src_summary!N973</f>
        <v>20200202</v>
      </c>
      <c r="F1022" s="31" t="str">
        <f>Point_src_summary!U973</f>
        <v>Point Source Compressor Engines</v>
      </c>
      <c r="G1022" s="160">
        <f>Point_src_summary!V973</f>
        <v>0</v>
      </c>
      <c r="H1022" s="161">
        <f>Point_src_summary!W973</f>
        <v>0</v>
      </c>
      <c r="I1022" s="161">
        <f>Point_src_summary!X973</f>
        <v>0</v>
      </c>
      <c r="J1022" s="161">
        <f>Point_src_summary!Y973</f>
        <v>0</v>
      </c>
      <c r="K1022" s="162">
        <f>Point_src_summary!Z973</f>
        <v>0</v>
      </c>
      <c r="M1022" s="30"/>
      <c r="N1022" s="30"/>
    </row>
    <row r="1023" spans="1:14" x14ac:dyDescent="0.2">
      <c r="A1023" s="31" t="s">
        <v>127</v>
      </c>
      <c r="B1023" s="31" t="str">
        <f>Point_src_summary!B974</f>
        <v>Non-tribal</v>
      </c>
      <c r="C1023" s="31">
        <f>Point_src_summary!C974</f>
        <v>8</v>
      </c>
      <c r="D1023" s="31" t="str">
        <f>Point_src_summary!D974</f>
        <v>8045</v>
      </c>
      <c r="E1023" s="32" t="str">
        <f>Point_src_summary!N974</f>
        <v>20200202</v>
      </c>
      <c r="F1023" s="31" t="str">
        <f>Point_src_summary!U974</f>
        <v>Point Source Compressor Engines</v>
      </c>
      <c r="G1023" s="160">
        <f>Point_src_summary!V974</f>
        <v>0</v>
      </c>
      <c r="H1023" s="161">
        <f>Point_src_summary!W974</f>
        <v>0</v>
      </c>
      <c r="I1023" s="161">
        <f>Point_src_summary!X974</f>
        <v>0</v>
      </c>
      <c r="J1023" s="161">
        <f>Point_src_summary!Y974</f>
        <v>0</v>
      </c>
      <c r="K1023" s="162">
        <f>Point_src_summary!Z974</f>
        <v>0</v>
      </c>
      <c r="M1023" s="30"/>
      <c r="N1023" s="30"/>
    </row>
    <row r="1024" spans="1:14" x14ac:dyDescent="0.2">
      <c r="A1024" s="31" t="s">
        <v>127</v>
      </c>
      <c r="B1024" s="31" t="str">
        <f>Point_src_summary!B975</f>
        <v>Non-tribal</v>
      </c>
      <c r="C1024" s="31">
        <f>Point_src_summary!C975</f>
        <v>8</v>
      </c>
      <c r="D1024" s="31" t="str">
        <f>Point_src_summary!D975</f>
        <v>8045</v>
      </c>
      <c r="E1024" s="32" t="str">
        <f>Point_src_summary!N975</f>
        <v>20200254</v>
      </c>
      <c r="F1024" s="31" t="str">
        <f>Point_src_summary!U975</f>
        <v>Point Source Compressor Engines</v>
      </c>
      <c r="G1024" s="160">
        <f>Point_src_summary!V975</f>
        <v>0</v>
      </c>
      <c r="H1024" s="161">
        <f>Point_src_summary!W975</f>
        <v>0</v>
      </c>
      <c r="I1024" s="161">
        <f>Point_src_summary!X975</f>
        <v>0</v>
      </c>
      <c r="J1024" s="161">
        <f>Point_src_summary!Y975</f>
        <v>0</v>
      </c>
      <c r="K1024" s="162">
        <f>Point_src_summary!Z975</f>
        <v>0</v>
      </c>
      <c r="M1024" s="30"/>
      <c r="N1024" s="30"/>
    </row>
    <row r="1025" spans="1:14" x14ac:dyDescent="0.2">
      <c r="A1025" s="31" t="s">
        <v>127</v>
      </c>
      <c r="B1025" s="31" t="str">
        <f>Point_src_summary!B976</f>
        <v>Non-tribal</v>
      </c>
      <c r="C1025" s="31">
        <f>Point_src_summary!C976</f>
        <v>8</v>
      </c>
      <c r="D1025" s="31" t="str">
        <f>Point_src_summary!D976</f>
        <v>8045</v>
      </c>
      <c r="E1025" s="32" t="str">
        <f>Point_src_summary!N976</f>
        <v>20200254</v>
      </c>
      <c r="F1025" s="31" t="str">
        <f>Point_src_summary!U976</f>
        <v>Point Source Compressor Engines</v>
      </c>
      <c r="G1025" s="160">
        <f>Point_src_summary!V976</f>
        <v>0</v>
      </c>
      <c r="H1025" s="161">
        <f>Point_src_summary!W976</f>
        <v>0</v>
      </c>
      <c r="I1025" s="161">
        <f>Point_src_summary!X976</f>
        <v>0</v>
      </c>
      <c r="J1025" s="161">
        <f>Point_src_summary!Y976</f>
        <v>0</v>
      </c>
      <c r="K1025" s="162">
        <f>Point_src_summary!Z976</f>
        <v>0</v>
      </c>
      <c r="M1025" s="30"/>
      <c r="N1025" s="30"/>
    </row>
    <row r="1026" spans="1:14" x14ac:dyDescent="0.2">
      <c r="A1026" s="31" t="s">
        <v>127</v>
      </c>
      <c r="B1026" s="31" t="str">
        <f>Point_src_summary!B977</f>
        <v>Non-tribal</v>
      </c>
      <c r="C1026" s="31">
        <f>Point_src_summary!C977</f>
        <v>8</v>
      </c>
      <c r="D1026" s="31" t="str">
        <f>Point_src_summary!D977</f>
        <v>8045</v>
      </c>
      <c r="E1026" s="32" t="str">
        <f>Point_src_summary!N977</f>
        <v>31088801</v>
      </c>
      <c r="F1026" s="31" t="str">
        <f>Point_src_summary!U977</f>
        <v>Point Source Fugitives</v>
      </c>
      <c r="G1026" s="160">
        <f>Point_src_summary!V977</f>
        <v>0</v>
      </c>
      <c r="H1026" s="161">
        <f>Point_src_summary!W977</f>
        <v>13.42</v>
      </c>
      <c r="I1026" s="161">
        <f>Point_src_summary!X977</f>
        <v>0</v>
      </c>
      <c r="J1026" s="161">
        <f>Point_src_summary!Y977</f>
        <v>0</v>
      </c>
      <c r="K1026" s="162">
        <f>Point_src_summary!Z977</f>
        <v>0</v>
      </c>
      <c r="M1026" s="30"/>
      <c r="N1026" s="30"/>
    </row>
    <row r="1027" spans="1:14" x14ac:dyDescent="0.2">
      <c r="A1027" s="31" t="s">
        <v>127</v>
      </c>
      <c r="B1027" s="31" t="str">
        <f>Point_src_summary!B978</f>
        <v>Non-tribal</v>
      </c>
      <c r="C1027" s="31">
        <f>Point_src_summary!C978</f>
        <v>8</v>
      </c>
      <c r="D1027" s="31" t="str">
        <f>Point_src_summary!D978</f>
        <v>8045</v>
      </c>
      <c r="E1027" s="32" t="str">
        <f>Point_src_summary!N978</f>
        <v>31000502</v>
      </c>
      <c r="F1027" s="31" t="str">
        <f>Point_src_summary!U978</f>
        <v>Other Not Classified</v>
      </c>
      <c r="G1027" s="160">
        <f>Point_src_summary!V978</f>
        <v>0</v>
      </c>
      <c r="H1027" s="161">
        <f>Point_src_summary!W978</f>
        <v>83.81</v>
      </c>
      <c r="I1027" s="161">
        <f>Point_src_summary!X978</f>
        <v>0</v>
      </c>
      <c r="J1027" s="161">
        <f>Point_src_summary!Y978</f>
        <v>0</v>
      </c>
      <c r="K1027" s="162">
        <f>Point_src_summary!Z978</f>
        <v>0</v>
      </c>
      <c r="M1027" s="30"/>
      <c r="N1027" s="30"/>
    </row>
    <row r="1028" spans="1:14" x14ac:dyDescent="0.2">
      <c r="A1028" s="31" t="s">
        <v>127</v>
      </c>
      <c r="B1028" s="31" t="str">
        <f>Point_src_summary!B979</f>
        <v>Non-tribal</v>
      </c>
      <c r="C1028" s="31">
        <f>Point_src_summary!C979</f>
        <v>8</v>
      </c>
      <c r="D1028" s="31" t="str">
        <f>Point_src_summary!D979</f>
        <v>8045</v>
      </c>
      <c r="E1028" s="32" t="str">
        <f>Point_src_summary!N979</f>
        <v>50100701</v>
      </c>
      <c r="F1028" s="31" t="str">
        <f>Point_src_summary!U979</f>
        <v>Other Not Classified</v>
      </c>
      <c r="G1028" s="160">
        <f>Point_src_summary!V979</f>
        <v>0</v>
      </c>
      <c r="H1028" s="161">
        <f>Point_src_summary!W979</f>
        <v>2</v>
      </c>
      <c r="I1028" s="161">
        <f>Point_src_summary!X979</f>
        <v>0</v>
      </c>
      <c r="J1028" s="161">
        <f>Point_src_summary!Y979</f>
        <v>0</v>
      </c>
      <c r="K1028" s="162">
        <f>Point_src_summary!Z979</f>
        <v>0</v>
      </c>
      <c r="M1028" s="30"/>
      <c r="N1028" s="30"/>
    </row>
    <row r="1029" spans="1:14" x14ac:dyDescent="0.2">
      <c r="A1029" s="31" t="s">
        <v>127</v>
      </c>
      <c r="B1029" s="31" t="str">
        <f>Point_src_summary!B980</f>
        <v>Non-tribal</v>
      </c>
      <c r="C1029" s="31">
        <f>Point_src_summary!C980</f>
        <v>8</v>
      </c>
      <c r="D1029" s="31" t="str">
        <f>Point_src_summary!D980</f>
        <v>8045</v>
      </c>
      <c r="E1029" s="32" t="str">
        <f>Point_src_summary!N980</f>
        <v>20200254</v>
      </c>
      <c r="F1029" s="31" t="str">
        <f>Point_src_summary!U980</f>
        <v>Point Source Compressor Engines</v>
      </c>
      <c r="G1029" s="160">
        <f>Point_src_summary!V980</f>
        <v>0</v>
      </c>
      <c r="H1029" s="161">
        <f>Point_src_summary!W980</f>
        <v>0</v>
      </c>
      <c r="I1029" s="161">
        <f>Point_src_summary!X980</f>
        <v>0</v>
      </c>
      <c r="J1029" s="161">
        <f>Point_src_summary!Y980</f>
        <v>1.6674000000000001E-2</v>
      </c>
      <c r="K1029" s="162">
        <f>Point_src_summary!Z980</f>
        <v>0.27789999999999998</v>
      </c>
      <c r="M1029" s="30"/>
      <c r="N1029" s="30"/>
    </row>
    <row r="1030" spans="1:14" x14ac:dyDescent="0.2">
      <c r="A1030" s="31" t="s">
        <v>127</v>
      </c>
      <c r="B1030" s="31" t="str">
        <f>Point_src_summary!B981</f>
        <v>Non-tribal</v>
      </c>
      <c r="C1030" s="31">
        <f>Point_src_summary!C981</f>
        <v>8</v>
      </c>
      <c r="D1030" s="31" t="str">
        <f>Point_src_summary!D981</f>
        <v>8045</v>
      </c>
      <c r="E1030" s="32" t="str">
        <f>Point_src_summary!N981</f>
        <v>20200254</v>
      </c>
      <c r="F1030" s="31" t="str">
        <f>Point_src_summary!U981</f>
        <v>Point Source Compressor Engines</v>
      </c>
      <c r="G1030" s="160">
        <f>Point_src_summary!V981</f>
        <v>0</v>
      </c>
      <c r="H1030" s="161">
        <f>Point_src_summary!W981</f>
        <v>0</v>
      </c>
      <c r="I1030" s="161">
        <f>Point_src_summary!X981</f>
        <v>0</v>
      </c>
      <c r="J1030" s="161">
        <f>Point_src_summary!Y981</f>
        <v>6.3603000000000007E-2</v>
      </c>
      <c r="K1030" s="162">
        <f>Point_src_summary!Z981</f>
        <v>1.0600499999999999</v>
      </c>
      <c r="M1030" s="30"/>
      <c r="N1030" s="30"/>
    </row>
    <row r="1031" spans="1:14" x14ac:dyDescent="0.2">
      <c r="A1031" s="31" t="s">
        <v>127</v>
      </c>
      <c r="B1031" s="31" t="str">
        <f>Point_src_summary!B982</f>
        <v>Non-tribal</v>
      </c>
      <c r="C1031" s="31">
        <f>Point_src_summary!C982</f>
        <v>8</v>
      </c>
      <c r="D1031" s="31" t="str">
        <f>Point_src_summary!D982</f>
        <v>8045</v>
      </c>
      <c r="E1031" s="32" t="str">
        <f>Point_src_summary!N982</f>
        <v>20200254</v>
      </c>
      <c r="F1031" s="31" t="str">
        <f>Point_src_summary!U982</f>
        <v>Point Source Compressor Engines</v>
      </c>
      <c r="G1031" s="160">
        <f>Point_src_summary!V982</f>
        <v>0</v>
      </c>
      <c r="H1031" s="161">
        <f>Point_src_summary!W982</f>
        <v>0</v>
      </c>
      <c r="I1031" s="161">
        <f>Point_src_summary!X982</f>
        <v>0</v>
      </c>
      <c r="J1031" s="161">
        <f>Point_src_summary!Y982</f>
        <v>7.2887999999999994E-2</v>
      </c>
      <c r="K1031" s="162">
        <f>Point_src_summary!Z982</f>
        <v>1.2148000000000001</v>
      </c>
      <c r="M1031" s="30"/>
      <c r="N1031" s="30"/>
    </row>
    <row r="1032" spans="1:14" x14ac:dyDescent="0.2">
      <c r="A1032" s="31" t="s">
        <v>127</v>
      </c>
      <c r="B1032" s="31" t="str">
        <f>Point_src_summary!B983</f>
        <v>Non-tribal</v>
      </c>
      <c r="C1032" s="31">
        <f>Point_src_summary!C983</f>
        <v>8</v>
      </c>
      <c r="D1032" s="31" t="str">
        <f>Point_src_summary!D983</f>
        <v>8045</v>
      </c>
      <c r="E1032" s="32" t="str">
        <f>Point_src_summary!N983</f>
        <v>20200252</v>
      </c>
      <c r="F1032" s="31" t="str">
        <f>Point_src_summary!U983</f>
        <v>Point Source Compressor Engines</v>
      </c>
      <c r="G1032" s="160">
        <f>Point_src_summary!V983</f>
        <v>0</v>
      </c>
      <c r="H1032" s="161">
        <f>Point_src_summary!W983</f>
        <v>0</v>
      </c>
      <c r="I1032" s="161">
        <f>Point_src_summary!X983</f>
        <v>0</v>
      </c>
      <c r="J1032" s="161">
        <f>Point_src_summary!Y983</f>
        <v>6.0659999999999999E-2</v>
      </c>
      <c r="K1032" s="162">
        <f>Point_src_summary!Z983</f>
        <v>1.0109999999999999</v>
      </c>
      <c r="M1032" s="30"/>
      <c r="N1032" s="30"/>
    </row>
    <row r="1033" spans="1:14" x14ac:dyDescent="0.2">
      <c r="A1033" s="31" t="s">
        <v>127</v>
      </c>
      <c r="B1033" s="31" t="str">
        <f>Point_src_summary!B984</f>
        <v>Non-tribal</v>
      </c>
      <c r="C1033" s="31">
        <f>Point_src_summary!C984</f>
        <v>8</v>
      </c>
      <c r="D1033" s="31" t="str">
        <f>Point_src_summary!D984</f>
        <v>8045</v>
      </c>
      <c r="E1033" s="32" t="str">
        <f>Point_src_summary!N984</f>
        <v>20200254</v>
      </c>
      <c r="F1033" s="31" t="str">
        <f>Point_src_summary!U984</f>
        <v>Point Source Compressor Engines</v>
      </c>
      <c r="G1033" s="160">
        <f>Point_src_summary!V984</f>
        <v>30.66</v>
      </c>
      <c r="H1033" s="161">
        <f>Point_src_summary!W984</f>
        <v>35.04</v>
      </c>
      <c r="I1033" s="161">
        <f>Point_src_summary!X984</f>
        <v>43.8</v>
      </c>
      <c r="J1033" s="161">
        <f>Point_src_summary!Y984</f>
        <v>0</v>
      </c>
      <c r="K1033" s="162">
        <f>Point_src_summary!Z984</f>
        <v>0</v>
      </c>
      <c r="M1033" s="30"/>
      <c r="N1033" s="30"/>
    </row>
    <row r="1034" spans="1:14" x14ac:dyDescent="0.2">
      <c r="A1034" s="31" t="s">
        <v>127</v>
      </c>
      <c r="B1034" s="31" t="str">
        <f>Point_src_summary!B985</f>
        <v>Non-tribal</v>
      </c>
      <c r="C1034" s="31">
        <f>Point_src_summary!C985</f>
        <v>8</v>
      </c>
      <c r="D1034" s="31" t="str">
        <f>Point_src_summary!D985</f>
        <v>8045</v>
      </c>
      <c r="E1034" s="32" t="str">
        <f>Point_src_summary!N985</f>
        <v>20200254</v>
      </c>
      <c r="F1034" s="31" t="str">
        <f>Point_src_summary!U985</f>
        <v>Point Source Compressor Engines</v>
      </c>
      <c r="G1034" s="160">
        <f>Point_src_summary!V985</f>
        <v>30.6</v>
      </c>
      <c r="H1034" s="161">
        <f>Point_src_summary!W985</f>
        <v>34.97</v>
      </c>
      <c r="I1034" s="161">
        <f>Point_src_summary!X985</f>
        <v>43.71</v>
      </c>
      <c r="J1034" s="161">
        <f>Point_src_summary!Y985</f>
        <v>0</v>
      </c>
      <c r="K1034" s="162">
        <f>Point_src_summary!Z985</f>
        <v>0</v>
      </c>
      <c r="M1034" s="30"/>
      <c r="N1034" s="30"/>
    </row>
    <row r="1035" spans="1:14" x14ac:dyDescent="0.2">
      <c r="A1035" s="31" t="s">
        <v>127</v>
      </c>
      <c r="B1035" s="31" t="str">
        <f>Point_src_summary!B986</f>
        <v>Non-tribal</v>
      </c>
      <c r="C1035" s="31">
        <f>Point_src_summary!C986</f>
        <v>8</v>
      </c>
      <c r="D1035" s="31" t="str">
        <f>Point_src_summary!D986</f>
        <v>8045</v>
      </c>
      <c r="E1035" s="32" t="str">
        <f>Point_src_summary!N986</f>
        <v>20200254</v>
      </c>
      <c r="F1035" s="31" t="str">
        <f>Point_src_summary!U986</f>
        <v>Point Source Compressor Engines</v>
      </c>
      <c r="G1035" s="160">
        <f>Point_src_summary!V986</f>
        <v>8.06</v>
      </c>
      <c r="H1035" s="161">
        <f>Point_src_summary!W986</f>
        <v>9.2100000000000009</v>
      </c>
      <c r="I1035" s="161">
        <f>Point_src_summary!X986</f>
        <v>11.51</v>
      </c>
      <c r="J1035" s="161">
        <f>Point_src_summary!Y986</f>
        <v>0</v>
      </c>
      <c r="K1035" s="162">
        <f>Point_src_summary!Z986</f>
        <v>0</v>
      </c>
      <c r="M1035" s="30"/>
      <c r="N1035" s="30"/>
    </row>
    <row r="1036" spans="1:14" x14ac:dyDescent="0.2">
      <c r="A1036" s="31" t="s">
        <v>127</v>
      </c>
      <c r="B1036" s="31" t="str">
        <f>Point_src_summary!B987</f>
        <v>Non-tribal</v>
      </c>
      <c r="C1036" s="31">
        <f>Point_src_summary!C987</f>
        <v>8</v>
      </c>
      <c r="D1036" s="31" t="str">
        <f>Point_src_summary!D987</f>
        <v>8045</v>
      </c>
      <c r="E1036" s="32" t="str">
        <f>Point_src_summary!N987</f>
        <v>31000301</v>
      </c>
      <c r="F1036" s="31" t="str">
        <f>Point_src_summary!U987</f>
        <v>Dehydrators</v>
      </c>
      <c r="G1036" s="160">
        <f>Point_src_summary!V987</f>
        <v>0</v>
      </c>
      <c r="H1036" s="161">
        <f>Point_src_summary!W987</f>
        <v>2.1800000000000002</v>
      </c>
      <c r="I1036" s="161">
        <f>Point_src_summary!X987</f>
        <v>0</v>
      </c>
      <c r="J1036" s="161">
        <f>Point_src_summary!Y987</f>
        <v>0</v>
      </c>
      <c r="K1036" s="162">
        <f>Point_src_summary!Z987</f>
        <v>0</v>
      </c>
      <c r="M1036" s="30"/>
      <c r="N1036" s="30"/>
    </row>
    <row r="1037" spans="1:14" x14ac:dyDescent="0.2">
      <c r="A1037" s="31" t="s">
        <v>127</v>
      </c>
      <c r="B1037" s="31" t="str">
        <f>Point_src_summary!B988</f>
        <v>Non-tribal</v>
      </c>
      <c r="C1037" s="31">
        <f>Point_src_summary!C988</f>
        <v>8</v>
      </c>
      <c r="D1037" s="31" t="str">
        <f>Point_src_summary!D988</f>
        <v>8045</v>
      </c>
      <c r="E1037" s="32" t="str">
        <f>Point_src_summary!N988</f>
        <v>20200252</v>
      </c>
      <c r="F1037" s="31" t="str">
        <f>Point_src_summary!U988</f>
        <v>Point Source Compressor Engines</v>
      </c>
      <c r="G1037" s="160">
        <f>Point_src_summary!V988</f>
        <v>29.03</v>
      </c>
      <c r="H1037" s="161">
        <f>Point_src_summary!W988</f>
        <v>33.18</v>
      </c>
      <c r="I1037" s="161">
        <f>Point_src_summary!X988</f>
        <v>41.470999999999997</v>
      </c>
      <c r="J1037" s="161">
        <f>Point_src_summary!Y988</f>
        <v>0</v>
      </c>
      <c r="K1037" s="162">
        <f>Point_src_summary!Z988</f>
        <v>0</v>
      </c>
      <c r="M1037" s="30"/>
      <c r="N1037" s="30"/>
    </row>
    <row r="1038" spans="1:14" x14ac:dyDescent="0.2">
      <c r="A1038" s="31" t="s">
        <v>127</v>
      </c>
      <c r="B1038" s="31" t="str">
        <f>Point_src_summary!B989</f>
        <v>Non-tribal</v>
      </c>
      <c r="C1038" s="31">
        <f>Point_src_summary!C989</f>
        <v>8</v>
      </c>
      <c r="D1038" s="31" t="str">
        <f>Point_src_summary!D989</f>
        <v>8045</v>
      </c>
      <c r="E1038" s="32" t="str">
        <f>Point_src_summary!N989</f>
        <v>31088801</v>
      </c>
      <c r="F1038" s="31" t="str">
        <f>Point_src_summary!U989</f>
        <v>Point Source Fugitives</v>
      </c>
      <c r="G1038" s="160">
        <f>Point_src_summary!V989</f>
        <v>0</v>
      </c>
      <c r="H1038" s="161">
        <f>Point_src_summary!W989</f>
        <v>5.32</v>
      </c>
      <c r="I1038" s="161">
        <f>Point_src_summary!X989</f>
        <v>0</v>
      </c>
      <c r="J1038" s="161">
        <f>Point_src_summary!Y989</f>
        <v>0</v>
      </c>
      <c r="K1038" s="162">
        <f>Point_src_summary!Z989</f>
        <v>0</v>
      </c>
      <c r="M1038" s="30"/>
      <c r="N1038" s="30"/>
    </row>
    <row r="1039" spans="1:14" x14ac:dyDescent="0.2">
      <c r="A1039" s="31" t="s">
        <v>127</v>
      </c>
      <c r="B1039" s="31" t="str">
        <f>Point_src_summary!B990</f>
        <v>Non-tribal</v>
      </c>
      <c r="C1039" s="31">
        <f>Point_src_summary!C990</f>
        <v>8</v>
      </c>
      <c r="D1039" s="31" t="str">
        <f>Point_src_summary!D990</f>
        <v>8045</v>
      </c>
      <c r="E1039" s="32" t="str">
        <f>Point_src_summary!N990</f>
        <v>40400321</v>
      </c>
      <c r="F1039" s="31" t="str">
        <f>Point_src_summary!U990</f>
        <v>Condensate Tanks</v>
      </c>
      <c r="G1039" s="160">
        <f>Point_src_summary!V990</f>
        <v>0</v>
      </c>
      <c r="H1039" s="161">
        <f>Point_src_summary!W990</f>
        <v>1.1599999999999999</v>
      </c>
      <c r="I1039" s="161">
        <f>Point_src_summary!X990</f>
        <v>0</v>
      </c>
      <c r="J1039" s="161">
        <f>Point_src_summary!Y990</f>
        <v>0</v>
      </c>
      <c r="K1039" s="162">
        <f>Point_src_summary!Z990</f>
        <v>0</v>
      </c>
      <c r="M1039" s="30"/>
      <c r="N1039" s="30"/>
    </row>
    <row r="1040" spans="1:14" x14ac:dyDescent="0.2">
      <c r="A1040" s="31" t="s">
        <v>127</v>
      </c>
      <c r="B1040" s="31" t="str">
        <f>Point_src_summary!B991</f>
        <v>Non-tribal</v>
      </c>
      <c r="C1040" s="31">
        <f>Point_src_summary!C991</f>
        <v>8</v>
      </c>
      <c r="D1040" s="31" t="str">
        <f>Point_src_summary!D991</f>
        <v>8045</v>
      </c>
      <c r="E1040" s="32" t="str">
        <f>Point_src_summary!N991</f>
        <v>20200202</v>
      </c>
      <c r="F1040" s="31" t="str">
        <f>Point_src_summary!U991</f>
        <v>Point Source Compressor Engines</v>
      </c>
      <c r="G1040" s="160">
        <f>Point_src_summary!V991</f>
        <v>0</v>
      </c>
      <c r="H1040" s="161">
        <f>Point_src_summary!W991</f>
        <v>0</v>
      </c>
      <c r="I1040" s="161">
        <f>Point_src_summary!X991</f>
        <v>0</v>
      </c>
      <c r="J1040" s="161">
        <f>Point_src_summary!Y991</f>
        <v>0</v>
      </c>
      <c r="K1040" s="162">
        <f>Point_src_summary!Z991</f>
        <v>0</v>
      </c>
      <c r="M1040" s="30"/>
      <c r="N1040" s="30"/>
    </row>
    <row r="1041" spans="1:14" x14ac:dyDescent="0.2">
      <c r="A1041" s="31" t="s">
        <v>127</v>
      </c>
      <c r="B1041" s="31" t="str">
        <f>Point_src_summary!B992</f>
        <v>Non-tribal</v>
      </c>
      <c r="C1041" s="31">
        <f>Point_src_summary!C992</f>
        <v>8</v>
      </c>
      <c r="D1041" s="31" t="str">
        <f>Point_src_summary!D992</f>
        <v>8045</v>
      </c>
      <c r="E1041" s="32" t="str">
        <f>Point_src_summary!N992</f>
        <v>20200202</v>
      </c>
      <c r="F1041" s="31" t="str">
        <f>Point_src_summary!U992</f>
        <v>Point Source Compressor Engines</v>
      </c>
      <c r="G1041" s="160">
        <f>Point_src_summary!V992</f>
        <v>0</v>
      </c>
      <c r="H1041" s="161">
        <f>Point_src_summary!W992</f>
        <v>0</v>
      </c>
      <c r="I1041" s="161">
        <f>Point_src_summary!X992</f>
        <v>0</v>
      </c>
      <c r="J1041" s="161">
        <f>Point_src_summary!Y992</f>
        <v>0</v>
      </c>
      <c r="K1041" s="162">
        <f>Point_src_summary!Z992</f>
        <v>0</v>
      </c>
      <c r="M1041" s="30"/>
      <c r="N1041" s="30"/>
    </row>
    <row r="1042" spans="1:14" x14ac:dyDescent="0.2">
      <c r="A1042" s="31" t="s">
        <v>127</v>
      </c>
      <c r="B1042" s="31" t="str">
        <f>Point_src_summary!B993</f>
        <v>Non-tribal</v>
      </c>
      <c r="C1042" s="31">
        <f>Point_src_summary!C993</f>
        <v>8</v>
      </c>
      <c r="D1042" s="31" t="str">
        <f>Point_src_summary!D993</f>
        <v>8045</v>
      </c>
      <c r="E1042" s="32" t="str">
        <f>Point_src_summary!N993</f>
        <v>20200253</v>
      </c>
      <c r="F1042" s="31" t="str">
        <f>Point_src_summary!U993</f>
        <v>Point Source Compressor Engines</v>
      </c>
      <c r="G1042" s="160">
        <f>Point_src_summary!V993</f>
        <v>0</v>
      </c>
      <c r="H1042" s="161">
        <f>Point_src_summary!W993</f>
        <v>0</v>
      </c>
      <c r="I1042" s="161">
        <f>Point_src_summary!X993</f>
        <v>0</v>
      </c>
      <c r="J1042" s="161">
        <f>Point_src_summary!Y993</f>
        <v>0</v>
      </c>
      <c r="K1042" s="162">
        <f>Point_src_summary!Z993</f>
        <v>0</v>
      </c>
      <c r="M1042" s="30"/>
      <c r="N1042" s="30"/>
    </row>
    <row r="1043" spans="1:14" x14ac:dyDescent="0.2">
      <c r="A1043" s="31" t="s">
        <v>127</v>
      </c>
      <c r="B1043" s="31" t="str">
        <f>Point_src_summary!B994</f>
        <v>Non-tribal</v>
      </c>
      <c r="C1043" s="31">
        <f>Point_src_summary!C994</f>
        <v>8</v>
      </c>
      <c r="D1043" s="31" t="str">
        <f>Point_src_summary!D994</f>
        <v>8045</v>
      </c>
      <c r="E1043" s="32" t="str">
        <f>Point_src_summary!N994</f>
        <v>20200254</v>
      </c>
      <c r="F1043" s="31" t="str">
        <f>Point_src_summary!U994</f>
        <v>Point Source Compressor Engines</v>
      </c>
      <c r="G1043" s="160">
        <f>Point_src_summary!V994</f>
        <v>0</v>
      </c>
      <c r="H1043" s="161">
        <f>Point_src_summary!W994</f>
        <v>0</v>
      </c>
      <c r="I1043" s="161">
        <f>Point_src_summary!X994</f>
        <v>0</v>
      </c>
      <c r="J1043" s="161">
        <f>Point_src_summary!Y994</f>
        <v>0</v>
      </c>
      <c r="K1043" s="162">
        <f>Point_src_summary!Z994</f>
        <v>0</v>
      </c>
      <c r="M1043" s="30"/>
      <c r="N1043" s="30"/>
    </row>
    <row r="1044" spans="1:14" x14ac:dyDescent="0.2">
      <c r="A1044" s="31" t="s">
        <v>127</v>
      </c>
      <c r="B1044" s="31" t="str">
        <f>Point_src_summary!B995</f>
        <v>Non-tribal</v>
      </c>
      <c r="C1044" s="31">
        <f>Point_src_summary!C995</f>
        <v>8</v>
      </c>
      <c r="D1044" s="31" t="str">
        <f>Point_src_summary!D995</f>
        <v>8045</v>
      </c>
      <c r="E1044" s="32" t="str">
        <f>Point_src_summary!N995</f>
        <v>20200202</v>
      </c>
      <c r="F1044" s="31" t="str">
        <f>Point_src_summary!U995</f>
        <v>Point Source Compressor Engines</v>
      </c>
      <c r="G1044" s="160">
        <f>Point_src_summary!V995</f>
        <v>0</v>
      </c>
      <c r="H1044" s="161">
        <f>Point_src_summary!W995</f>
        <v>0</v>
      </c>
      <c r="I1044" s="161">
        <f>Point_src_summary!X995</f>
        <v>0</v>
      </c>
      <c r="J1044" s="161">
        <f>Point_src_summary!Y995</f>
        <v>0</v>
      </c>
      <c r="K1044" s="162">
        <f>Point_src_summary!Z995</f>
        <v>0</v>
      </c>
      <c r="M1044" s="30"/>
      <c r="N1044" s="30"/>
    </row>
    <row r="1045" spans="1:14" x14ac:dyDescent="0.2">
      <c r="A1045" s="31" t="s">
        <v>127</v>
      </c>
      <c r="B1045" s="31" t="str">
        <f>Point_src_summary!B996</f>
        <v>Non-tribal</v>
      </c>
      <c r="C1045" s="31">
        <f>Point_src_summary!C996</f>
        <v>8</v>
      </c>
      <c r="D1045" s="31" t="str">
        <f>Point_src_summary!D996</f>
        <v>8045</v>
      </c>
      <c r="E1045" s="32" t="str">
        <f>Point_src_summary!N996</f>
        <v>20200254</v>
      </c>
      <c r="F1045" s="31" t="str">
        <f>Point_src_summary!U996</f>
        <v>Point Source Compressor Engines</v>
      </c>
      <c r="G1045" s="160">
        <f>Point_src_summary!V996</f>
        <v>0</v>
      </c>
      <c r="H1045" s="161">
        <f>Point_src_summary!W996</f>
        <v>0</v>
      </c>
      <c r="I1045" s="161">
        <f>Point_src_summary!X996</f>
        <v>0</v>
      </c>
      <c r="J1045" s="161">
        <f>Point_src_summary!Y996</f>
        <v>0</v>
      </c>
      <c r="K1045" s="162">
        <f>Point_src_summary!Z996</f>
        <v>0</v>
      </c>
      <c r="M1045" s="30"/>
      <c r="N1045" s="30"/>
    </row>
    <row r="1046" spans="1:14" x14ac:dyDescent="0.2">
      <c r="A1046" s="31" t="s">
        <v>127</v>
      </c>
      <c r="B1046" s="31" t="str">
        <f>Point_src_summary!B997</f>
        <v>Non-tribal</v>
      </c>
      <c r="C1046" s="31">
        <f>Point_src_summary!C997</f>
        <v>8</v>
      </c>
      <c r="D1046" s="31" t="str">
        <f>Point_src_summary!D997</f>
        <v>8045</v>
      </c>
      <c r="E1046" s="32" t="str">
        <f>Point_src_summary!N997</f>
        <v>50200102</v>
      </c>
      <c r="F1046" s="31" t="str">
        <f>Point_src_summary!U997</f>
        <v>Other Not Classified</v>
      </c>
      <c r="G1046" s="160">
        <f>Point_src_summary!V997</f>
        <v>0</v>
      </c>
      <c r="H1046" s="161">
        <f>Point_src_summary!W997</f>
        <v>0</v>
      </c>
      <c r="I1046" s="161">
        <f>Point_src_summary!X997</f>
        <v>0</v>
      </c>
      <c r="J1046" s="161">
        <f>Point_src_summary!Y997</f>
        <v>1.0999999999999999E-2</v>
      </c>
      <c r="K1046" s="162">
        <f>Point_src_summary!Z997</f>
        <v>0.01</v>
      </c>
      <c r="M1046" s="30"/>
      <c r="N1046" s="30"/>
    </row>
    <row r="1047" spans="1:14" x14ac:dyDescent="0.2">
      <c r="A1047" s="31" t="s">
        <v>127</v>
      </c>
      <c r="B1047" s="31" t="str">
        <f>Point_src_summary!B998</f>
        <v>Non-tribal</v>
      </c>
      <c r="C1047" s="31">
        <f>Point_src_summary!C998</f>
        <v>8</v>
      </c>
      <c r="D1047" s="31" t="str">
        <f>Point_src_summary!D998</f>
        <v>8045</v>
      </c>
      <c r="E1047" s="32" t="str">
        <f>Point_src_summary!N998</f>
        <v>31000404</v>
      </c>
      <c r="F1047" s="31" t="str">
        <f>Point_src_summary!U998</f>
        <v>Point Source Heaters</v>
      </c>
      <c r="G1047" s="160">
        <f>Point_src_summary!V998</f>
        <v>0</v>
      </c>
      <c r="H1047" s="161">
        <f>Point_src_summary!W998</f>
        <v>0</v>
      </c>
      <c r="I1047" s="161">
        <f>Point_src_summary!X998</f>
        <v>0</v>
      </c>
      <c r="J1047" s="161">
        <f>Point_src_summary!Y998</f>
        <v>0</v>
      </c>
      <c r="K1047" s="162">
        <f>Point_src_summary!Z998</f>
        <v>0</v>
      </c>
      <c r="M1047" s="30"/>
      <c r="N1047" s="30"/>
    </row>
    <row r="1048" spans="1:14" x14ac:dyDescent="0.2">
      <c r="A1048" s="31" t="s">
        <v>127</v>
      </c>
      <c r="B1048" s="31" t="str">
        <f>Point_src_summary!B999</f>
        <v>Non-tribal</v>
      </c>
      <c r="C1048" s="31">
        <f>Point_src_summary!C999</f>
        <v>8</v>
      </c>
      <c r="D1048" s="31" t="str">
        <f>Point_src_summary!D999</f>
        <v>8045</v>
      </c>
      <c r="E1048" s="32" t="str">
        <f>Point_src_summary!N999</f>
        <v>20200254</v>
      </c>
      <c r="F1048" s="31" t="str">
        <f>Point_src_summary!U999</f>
        <v>Point Source Compressor Engines</v>
      </c>
      <c r="G1048" s="160">
        <f>Point_src_summary!V999</f>
        <v>0</v>
      </c>
      <c r="H1048" s="161">
        <f>Point_src_summary!W999</f>
        <v>0</v>
      </c>
      <c r="I1048" s="161">
        <f>Point_src_summary!X999</f>
        <v>0</v>
      </c>
      <c r="J1048" s="161">
        <f>Point_src_summary!Y999</f>
        <v>0</v>
      </c>
      <c r="K1048" s="162">
        <f>Point_src_summary!Z999</f>
        <v>0.66</v>
      </c>
      <c r="M1048" s="30"/>
      <c r="N1048" s="30"/>
    </row>
    <row r="1049" spans="1:14" x14ac:dyDescent="0.2">
      <c r="A1049" s="31" t="s">
        <v>127</v>
      </c>
      <c r="B1049" s="31" t="str">
        <f>Point_src_summary!B1000</f>
        <v>Non-tribal</v>
      </c>
      <c r="C1049" s="31">
        <f>Point_src_summary!C1000</f>
        <v>8</v>
      </c>
      <c r="D1049" s="31" t="str">
        <f>Point_src_summary!D1000</f>
        <v>8045</v>
      </c>
      <c r="E1049" s="32" t="str">
        <f>Point_src_summary!N1000</f>
        <v>20200254</v>
      </c>
      <c r="F1049" s="31" t="str">
        <f>Point_src_summary!U1000</f>
        <v>Point Source Compressor Engines</v>
      </c>
      <c r="G1049" s="160">
        <f>Point_src_summary!V1000</f>
        <v>0</v>
      </c>
      <c r="H1049" s="161">
        <f>Point_src_summary!W1000</f>
        <v>0</v>
      </c>
      <c r="I1049" s="161">
        <f>Point_src_summary!X1000</f>
        <v>0</v>
      </c>
      <c r="J1049" s="161">
        <f>Point_src_summary!Y1000</f>
        <v>0</v>
      </c>
      <c r="K1049" s="162">
        <f>Point_src_summary!Z1000</f>
        <v>0.66</v>
      </c>
      <c r="M1049" s="30"/>
      <c r="N1049" s="30"/>
    </row>
    <row r="1050" spans="1:14" x14ac:dyDescent="0.2">
      <c r="A1050" s="31" t="s">
        <v>127</v>
      </c>
      <c r="B1050" s="31" t="str">
        <f>Point_src_summary!B1001</f>
        <v>Non-tribal</v>
      </c>
      <c r="C1050" s="31">
        <f>Point_src_summary!C1001</f>
        <v>8</v>
      </c>
      <c r="D1050" s="31" t="str">
        <f>Point_src_summary!D1001</f>
        <v>8045</v>
      </c>
      <c r="E1050" s="32" t="str">
        <f>Point_src_summary!N1001</f>
        <v>31000215</v>
      </c>
      <c r="F1050" s="31" t="str">
        <f>Point_src_summary!U1001</f>
        <v>Point Source Flares</v>
      </c>
      <c r="G1050" s="160">
        <f>Point_src_summary!V1001</f>
        <v>0</v>
      </c>
      <c r="H1050" s="161">
        <f>Point_src_summary!W1001</f>
        <v>0</v>
      </c>
      <c r="I1050" s="161">
        <f>Point_src_summary!X1001</f>
        <v>0</v>
      </c>
      <c r="J1050" s="161">
        <f>Point_src_summary!Y1001</f>
        <v>1.9186000000000002E-2</v>
      </c>
      <c r="K1050" s="162">
        <f>Point_src_summary!Z1001</f>
        <v>9.6447000000000005E-2</v>
      </c>
      <c r="M1050" s="30"/>
      <c r="N1050" s="30"/>
    </row>
    <row r="1051" spans="1:14" x14ac:dyDescent="0.2">
      <c r="A1051" s="31" t="s">
        <v>127</v>
      </c>
      <c r="B1051" s="31" t="str">
        <f>Point_src_summary!B1002</f>
        <v>Non-tribal</v>
      </c>
      <c r="C1051" s="31">
        <f>Point_src_summary!C1002</f>
        <v>8</v>
      </c>
      <c r="D1051" s="31" t="str">
        <f>Point_src_summary!D1002</f>
        <v>8045</v>
      </c>
      <c r="E1051" s="32" t="str">
        <f>Point_src_summary!N1002</f>
        <v>20200254</v>
      </c>
      <c r="F1051" s="31" t="str">
        <f>Point_src_summary!U1002</f>
        <v>Point Source Compressor Engines</v>
      </c>
      <c r="G1051" s="160">
        <f>Point_src_summary!V1002</f>
        <v>8.6306619999999992</v>
      </c>
      <c r="H1051" s="161">
        <f>Point_src_summary!W1002</f>
        <v>5.6780660000000003</v>
      </c>
      <c r="I1051" s="161">
        <f>Point_src_summary!X1002</f>
        <v>12.718859999999999</v>
      </c>
      <c r="J1051" s="161">
        <f>Point_src_summary!Y1002</f>
        <v>0</v>
      </c>
      <c r="K1051" s="162">
        <f>Point_src_summary!Z1002</f>
        <v>0</v>
      </c>
      <c r="M1051" s="30"/>
      <c r="N1051" s="30"/>
    </row>
    <row r="1052" spans="1:14" x14ac:dyDescent="0.2">
      <c r="A1052" s="31" t="s">
        <v>127</v>
      </c>
      <c r="B1052" s="31" t="str">
        <f>Point_src_summary!B1003</f>
        <v>Non-tribal</v>
      </c>
      <c r="C1052" s="31">
        <f>Point_src_summary!C1003</f>
        <v>8</v>
      </c>
      <c r="D1052" s="31" t="str">
        <f>Point_src_summary!D1003</f>
        <v>8045</v>
      </c>
      <c r="E1052" s="32" t="str">
        <f>Point_src_summary!N1003</f>
        <v>20200254</v>
      </c>
      <c r="F1052" s="31" t="str">
        <f>Point_src_summary!U1003</f>
        <v>Point Source Compressor Engines</v>
      </c>
      <c r="G1052" s="160">
        <f>Point_src_summary!V1003</f>
        <v>8.6306619999999992</v>
      </c>
      <c r="H1052" s="161">
        <f>Point_src_summary!W1003</f>
        <v>5.6780660000000003</v>
      </c>
      <c r="I1052" s="161">
        <f>Point_src_summary!X1003</f>
        <v>12.718859999999999</v>
      </c>
      <c r="J1052" s="161">
        <f>Point_src_summary!Y1003</f>
        <v>0</v>
      </c>
      <c r="K1052" s="162">
        <f>Point_src_summary!Z1003</f>
        <v>0</v>
      </c>
      <c r="M1052" s="30"/>
      <c r="N1052" s="30"/>
    </row>
    <row r="1053" spans="1:14" x14ac:dyDescent="0.2">
      <c r="A1053" s="31" t="s">
        <v>127</v>
      </c>
      <c r="B1053" s="31" t="str">
        <f>Point_src_summary!B1004</f>
        <v>Non-tribal</v>
      </c>
      <c r="C1053" s="31">
        <f>Point_src_summary!C1004</f>
        <v>8</v>
      </c>
      <c r="D1053" s="31" t="str">
        <f>Point_src_summary!D1004</f>
        <v>8045</v>
      </c>
      <c r="E1053" s="32" t="str">
        <f>Point_src_summary!N1004</f>
        <v>40600132</v>
      </c>
      <c r="F1053" s="31" t="str">
        <f>Point_src_summary!U1004</f>
        <v>Point Source Loading Losses</v>
      </c>
      <c r="G1053" s="160">
        <f>Point_src_summary!V1004</f>
        <v>0</v>
      </c>
      <c r="H1053" s="161">
        <f>Point_src_summary!W1004</f>
        <v>4.1655439999999997</v>
      </c>
      <c r="I1053" s="161">
        <f>Point_src_summary!X1004</f>
        <v>0</v>
      </c>
      <c r="J1053" s="161">
        <f>Point_src_summary!Y1004</f>
        <v>0</v>
      </c>
      <c r="K1053" s="162">
        <f>Point_src_summary!Z1004</f>
        <v>0</v>
      </c>
      <c r="M1053" s="30"/>
      <c r="N1053" s="30"/>
    </row>
    <row r="1054" spans="1:14" x14ac:dyDescent="0.2">
      <c r="A1054" s="31" t="s">
        <v>127</v>
      </c>
      <c r="B1054" s="31" t="str">
        <f>Point_src_summary!B1005</f>
        <v>Non-tribal</v>
      </c>
      <c r="C1054" s="31">
        <f>Point_src_summary!C1005</f>
        <v>8</v>
      </c>
      <c r="D1054" s="31" t="str">
        <f>Point_src_summary!D1005</f>
        <v>8045</v>
      </c>
      <c r="E1054" s="32" t="str">
        <f>Point_src_summary!N1005</f>
        <v>31088801</v>
      </c>
      <c r="F1054" s="31" t="str">
        <f>Point_src_summary!U1005</f>
        <v>Point Source Fugitives</v>
      </c>
      <c r="G1054" s="160">
        <f>Point_src_summary!V1005</f>
        <v>0</v>
      </c>
      <c r="H1054" s="161">
        <f>Point_src_summary!W1005</f>
        <v>19.899999999999999</v>
      </c>
      <c r="I1054" s="161">
        <f>Point_src_summary!X1005</f>
        <v>0</v>
      </c>
      <c r="J1054" s="161">
        <f>Point_src_summary!Y1005</f>
        <v>0</v>
      </c>
      <c r="K1054" s="162">
        <f>Point_src_summary!Z1005</f>
        <v>0</v>
      </c>
      <c r="M1054" s="30"/>
      <c r="N1054" s="30"/>
    </row>
    <row r="1055" spans="1:14" x14ac:dyDescent="0.2">
      <c r="A1055" s="31" t="s">
        <v>127</v>
      </c>
      <c r="B1055" s="31" t="str">
        <f>Point_src_summary!B1006</f>
        <v>Non-tribal</v>
      </c>
      <c r="C1055" s="31">
        <f>Point_src_summary!C1006</f>
        <v>8</v>
      </c>
      <c r="D1055" s="31" t="str">
        <f>Point_src_summary!D1006</f>
        <v>8045</v>
      </c>
      <c r="E1055" s="32" t="str">
        <f>Point_src_summary!N1006</f>
        <v>31000215</v>
      </c>
      <c r="F1055" s="31" t="str">
        <f>Point_src_summary!U1006</f>
        <v>Point Source Flares</v>
      </c>
      <c r="G1055" s="160">
        <f>Point_src_summary!V1006</f>
        <v>4.4963579999999999</v>
      </c>
      <c r="H1055" s="161">
        <f>Point_src_summary!W1006</f>
        <v>10.280817000000001</v>
      </c>
      <c r="I1055" s="161">
        <f>Point_src_summary!X1006</f>
        <v>8.9701719999999998</v>
      </c>
      <c r="J1055" s="161">
        <f>Point_src_summary!Y1006</f>
        <v>0</v>
      </c>
      <c r="K1055" s="162">
        <f>Point_src_summary!Z1006</f>
        <v>0</v>
      </c>
      <c r="M1055" s="30"/>
      <c r="N1055" s="30"/>
    </row>
    <row r="1056" spans="1:14" x14ac:dyDescent="0.2">
      <c r="A1056" s="31" t="s">
        <v>127</v>
      </c>
      <c r="B1056" s="31" t="str">
        <f>Point_src_summary!B1007</f>
        <v>Non-tribal</v>
      </c>
      <c r="C1056" s="31">
        <f>Point_src_summary!C1007</f>
        <v>8</v>
      </c>
      <c r="D1056" s="31" t="str">
        <f>Point_src_summary!D1007</f>
        <v>8045</v>
      </c>
      <c r="E1056" s="32" t="str">
        <f>Point_src_summary!N1007</f>
        <v>20200202</v>
      </c>
      <c r="F1056" s="31" t="str">
        <f>Point_src_summary!U1007</f>
        <v>Point Source Compressor Engines</v>
      </c>
      <c r="G1056" s="160">
        <f>Point_src_summary!V1007</f>
        <v>8.6306619999999992</v>
      </c>
      <c r="H1056" s="161">
        <f>Point_src_summary!W1007</f>
        <v>5.6780660000000003</v>
      </c>
      <c r="I1056" s="161">
        <f>Point_src_summary!X1007</f>
        <v>12.718859999999999</v>
      </c>
      <c r="J1056" s="161">
        <f>Point_src_summary!Y1007</f>
        <v>0</v>
      </c>
      <c r="K1056" s="162">
        <f>Point_src_summary!Z1007</f>
        <v>0</v>
      </c>
      <c r="M1056" s="30"/>
      <c r="N1056" s="30"/>
    </row>
    <row r="1057" spans="1:14" x14ac:dyDescent="0.2">
      <c r="A1057" s="31" t="s">
        <v>127</v>
      </c>
      <c r="B1057" s="31" t="str">
        <f>Point_src_summary!B1008</f>
        <v>Non-tribal</v>
      </c>
      <c r="C1057" s="31">
        <f>Point_src_summary!C1008</f>
        <v>8</v>
      </c>
      <c r="D1057" s="31" t="str">
        <f>Point_src_summary!D1008</f>
        <v>8045</v>
      </c>
      <c r="E1057" s="32" t="str">
        <f>Point_src_summary!N1008</f>
        <v>20200254</v>
      </c>
      <c r="F1057" s="31" t="str">
        <f>Point_src_summary!U1008</f>
        <v>Point Source Compressor Engines</v>
      </c>
      <c r="G1057" s="160">
        <f>Point_src_summary!V1008</f>
        <v>23.997959999999999</v>
      </c>
      <c r="H1057" s="161">
        <f>Point_src_summary!W1008</f>
        <v>18.855540000000001</v>
      </c>
      <c r="I1057" s="161">
        <f>Point_src_summary!X1008</f>
        <v>5.999498</v>
      </c>
      <c r="J1057" s="161">
        <f>Point_src_summary!Y1008</f>
        <v>0</v>
      </c>
      <c r="K1057" s="162">
        <f>Point_src_summary!Z1008</f>
        <v>0</v>
      </c>
      <c r="M1057" s="30"/>
      <c r="N1057" s="30"/>
    </row>
    <row r="1058" spans="1:14" x14ac:dyDescent="0.2">
      <c r="A1058" s="31" t="s">
        <v>127</v>
      </c>
      <c r="B1058" s="31" t="str">
        <f>Point_src_summary!B1009</f>
        <v>Non-tribal</v>
      </c>
      <c r="C1058" s="31">
        <f>Point_src_summary!C1009</f>
        <v>8</v>
      </c>
      <c r="D1058" s="31" t="str">
        <f>Point_src_summary!D1009</f>
        <v>8045</v>
      </c>
      <c r="E1058" s="32" t="str">
        <f>Point_src_summary!N1009</f>
        <v>20200254</v>
      </c>
      <c r="F1058" s="31" t="str">
        <f>Point_src_summary!U1009</f>
        <v>Point Source Compressor Engines</v>
      </c>
      <c r="G1058" s="160">
        <f>Point_src_summary!V1009</f>
        <v>8.6306619999999992</v>
      </c>
      <c r="H1058" s="161">
        <f>Point_src_summary!W1009</f>
        <v>5.6780660000000003</v>
      </c>
      <c r="I1058" s="161">
        <f>Point_src_summary!X1009</f>
        <v>12.718859999999999</v>
      </c>
      <c r="J1058" s="161">
        <f>Point_src_summary!Y1009</f>
        <v>0</v>
      </c>
      <c r="K1058" s="162">
        <f>Point_src_summary!Z1009</f>
        <v>0</v>
      </c>
      <c r="M1058" s="30"/>
      <c r="N1058" s="30"/>
    </row>
    <row r="1059" spans="1:14" x14ac:dyDescent="0.2">
      <c r="A1059" s="31" t="s">
        <v>127</v>
      </c>
      <c r="B1059" s="31" t="str">
        <f>Point_src_summary!B1010</f>
        <v>Non-tribal</v>
      </c>
      <c r="C1059" s="31">
        <f>Point_src_summary!C1010</f>
        <v>8</v>
      </c>
      <c r="D1059" s="31" t="str">
        <f>Point_src_summary!D1010</f>
        <v>8045</v>
      </c>
      <c r="E1059" s="32" t="str">
        <f>Point_src_summary!N1010</f>
        <v>50200102</v>
      </c>
      <c r="F1059" s="31" t="str">
        <f>Point_src_summary!U1010</f>
        <v>Other Not Classified</v>
      </c>
      <c r="G1059" s="160">
        <f>Point_src_summary!V1010</f>
        <v>8.0000000000000002E-3</v>
      </c>
      <c r="H1059" s="161">
        <f>Point_src_summary!W1010</f>
        <v>0.05</v>
      </c>
      <c r="I1059" s="161">
        <f>Point_src_summary!X1010</f>
        <v>0.01</v>
      </c>
      <c r="J1059" s="161">
        <f>Point_src_summary!Y1010</f>
        <v>0</v>
      </c>
      <c r="K1059" s="162">
        <f>Point_src_summary!Z1010</f>
        <v>0</v>
      </c>
      <c r="M1059" s="30"/>
      <c r="N1059" s="30"/>
    </row>
    <row r="1060" spans="1:14" x14ac:dyDescent="0.2">
      <c r="A1060" s="31" t="s">
        <v>127</v>
      </c>
      <c r="B1060" s="31" t="str">
        <f>Point_src_summary!B1011</f>
        <v>Non-tribal</v>
      </c>
      <c r="C1060" s="31">
        <f>Point_src_summary!C1011</f>
        <v>8</v>
      </c>
      <c r="D1060" s="31" t="str">
        <f>Point_src_summary!D1011</f>
        <v>8045</v>
      </c>
      <c r="E1060" s="32" t="str">
        <f>Point_src_summary!N1011</f>
        <v>30111401</v>
      </c>
      <c r="F1060" s="31" t="str">
        <f>Point_src_summary!U1011</f>
        <v>Other Not Classified</v>
      </c>
      <c r="G1060" s="160">
        <f>Point_src_summary!V1011</f>
        <v>0</v>
      </c>
      <c r="H1060" s="161">
        <f>Point_src_summary!W1011</f>
        <v>0</v>
      </c>
      <c r="I1060" s="161">
        <f>Point_src_summary!X1011</f>
        <v>0</v>
      </c>
      <c r="J1060" s="161">
        <f>Point_src_summary!Y1011</f>
        <v>0</v>
      </c>
      <c r="K1060" s="162">
        <f>Point_src_summary!Z1011</f>
        <v>0</v>
      </c>
      <c r="M1060" s="30"/>
      <c r="N1060" s="30"/>
    </row>
    <row r="1061" spans="1:14" x14ac:dyDescent="0.2">
      <c r="A1061" s="31" t="s">
        <v>127</v>
      </c>
      <c r="B1061" s="31" t="str">
        <f>Point_src_summary!B1012</f>
        <v>Non-tribal</v>
      </c>
      <c r="C1061" s="31">
        <f>Point_src_summary!C1012</f>
        <v>8</v>
      </c>
      <c r="D1061" s="31" t="str">
        <f>Point_src_summary!D1012</f>
        <v>8045</v>
      </c>
      <c r="E1061" s="32" t="str">
        <f>Point_src_summary!N1012</f>
        <v>20200102</v>
      </c>
      <c r="F1061" s="31" t="str">
        <f>Point_src_summary!U1012</f>
        <v>Point Source Compressor Engines</v>
      </c>
      <c r="G1061" s="160">
        <f>Point_src_summary!V1012</f>
        <v>0</v>
      </c>
      <c r="H1061" s="161">
        <f>Point_src_summary!W1012</f>
        <v>0</v>
      </c>
      <c r="I1061" s="161">
        <f>Point_src_summary!X1012</f>
        <v>0</v>
      </c>
      <c r="J1061" s="161">
        <f>Point_src_summary!Y1012</f>
        <v>0.18</v>
      </c>
      <c r="K1061" s="162">
        <f>Point_src_summary!Z1012</f>
        <v>0.18</v>
      </c>
      <c r="M1061" s="30"/>
      <c r="N1061" s="30"/>
    </row>
    <row r="1062" spans="1:14" x14ac:dyDescent="0.2">
      <c r="A1062" s="31" t="s">
        <v>127</v>
      </c>
      <c r="B1062" s="31" t="str">
        <f>Point_src_summary!B1013</f>
        <v>Non-tribal</v>
      </c>
      <c r="C1062" s="31">
        <f>Point_src_summary!C1013</f>
        <v>8</v>
      </c>
      <c r="D1062" s="31" t="str">
        <f>Point_src_summary!D1013</f>
        <v>8045</v>
      </c>
      <c r="E1062" s="32" t="str">
        <f>Point_src_summary!N1013</f>
        <v>20200102</v>
      </c>
      <c r="F1062" s="31" t="str">
        <f>Point_src_summary!U1013</f>
        <v>Point Source Compressor Engines</v>
      </c>
      <c r="G1062" s="160">
        <f>Point_src_summary!V1013</f>
        <v>0</v>
      </c>
      <c r="H1062" s="161">
        <f>Point_src_summary!W1013</f>
        <v>0</v>
      </c>
      <c r="I1062" s="161">
        <f>Point_src_summary!X1013</f>
        <v>0</v>
      </c>
      <c r="J1062" s="161">
        <f>Point_src_summary!Y1013</f>
        <v>0</v>
      </c>
      <c r="K1062" s="162">
        <f>Point_src_summary!Z1013</f>
        <v>0</v>
      </c>
      <c r="M1062" s="30"/>
      <c r="N1062" s="30"/>
    </row>
    <row r="1063" spans="1:14" x14ac:dyDescent="0.2">
      <c r="A1063" s="31" t="s">
        <v>127</v>
      </c>
      <c r="B1063" s="31" t="str">
        <f>Point_src_summary!B1014</f>
        <v>Non-tribal</v>
      </c>
      <c r="C1063" s="31">
        <f>Point_src_summary!C1014</f>
        <v>8</v>
      </c>
      <c r="D1063" s="31" t="str">
        <f>Point_src_summary!D1014</f>
        <v>8045</v>
      </c>
      <c r="E1063" s="32" t="str">
        <f>Point_src_summary!N1014</f>
        <v>20200102</v>
      </c>
      <c r="F1063" s="31" t="str">
        <f>Point_src_summary!U1014</f>
        <v>Point Source Compressor Engines</v>
      </c>
      <c r="G1063" s="160">
        <f>Point_src_summary!V1014</f>
        <v>2.66</v>
      </c>
      <c r="H1063" s="161">
        <f>Point_src_summary!W1014</f>
        <v>0.21</v>
      </c>
      <c r="I1063" s="161">
        <f>Point_src_summary!X1014</f>
        <v>0.56999999999999995</v>
      </c>
      <c r="J1063" s="161">
        <f>Point_src_summary!Y1014</f>
        <v>0</v>
      </c>
      <c r="K1063" s="162">
        <f>Point_src_summary!Z1014</f>
        <v>0</v>
      </c>
      <c r="M1063" s="30"/>
      <c r="N1063" s="30"/>
    </row>
    <row r="1064" spans="1:14" x14ac:dyDescent="0.2">
      <c r="A1064" s="31" t="s">
        <v>127</v>
      </c>
      <c r="B1064" s="31" t="str">
        <f>Point_src_summary!B1015</f>
        <v>Non-tribal</v>
      </c>
      <c r="C1064" s="31">
        <f>Point_src_summary!C1015</f>
        <v>8</v>
      </c>
      <c r="D1064" s="31" t="str">
        <f>Point_src_summary!D1015</f>
        <v>8045</v>
      </c>
      <c r="E1064" s="32" t="str">
        <f>Point_src_summary!N1015</f>
        <v>20200253</v>
      </c>
      <c r="F1064" s="31" t="str">
        <f>Point_src_summary!U1015</f>
        <v>Point Source Compressor Engines</v>
      </c>
      <c r="G1064" s="160">
        <f>Point_src_summary!V1015</f>
        <v>0</v>
      </c>
      <c r="H1064" s="161">
        <f>Point_src_summary!W1015</f>
        <v>0</v>
      </c>
      <c r="I1064" s="161">
        <f>Point_src_summary!X1015</f>
        <v>0</v>
      </c>
      <c r="J1064" s="161">
        <f>Point_src_summary!Y1015</f>
        <v>0</v>
      </c>
      <c r="K1064" s="162">
        <f>Point_src_summary!Z1015</f>
        <v>0.10627</v>
      </c>
      <c r="M1064" s="30"/>
      <c r="N1064" s="30"/>
    </row>
    <row r="1065" spans="1:14" x14ac:dyDescent="0.2">
      <c r="A1065" s="31" t="s">
        <v>127</v>
      </c>
      <c r="B1065" s="31" t="str">
        <f>Point_src_summary!B1016</f>
        <v>Non-tribal</v>
      </c>
      <c r="C1065" s="31">
        <f>Point_src_summary!C1016</f>
        <v>8</v>
      </c>
      <c r="D1065" s="31" t="str">
        <f>Point_src_summary!D1016</f>
        <v>8045</v>
      </c>
      <c r="E1065" s="32" t="str">
        <f>Point_src_summary!N1016</f>
        <v>20200253</v>
      </c>
      <c r="F1065" s="31" t="str">
        <f>Point_src_summary!U1016</f>
        <v>Point Source Compressor Engines</v>
      </c>
      <c r="G1065" s="160">
        <f>Point_src_summary!V1016</f>
        <v>0</v>
      </c>
      <c r="H1065" s="161">
        <f>Point_src_summary!W1016</f>
        <v>0</v>
      </c>
      <c r="I1065" s="161">
        <f>Point_src_summary!X1016</f>
        <v>0</v>
      </c>
      <c r="J1065" s="161">
        <f>Point_src_summary!Y1016</f>
        <v>0</v>
      </c>
      <c r="K1065" s="162">
        <f>Point_src_summary!Z1016</f>
        <v>0</v>
      </c>
      <c r="M1065" s="30"/>
      <c r="N1065" s="30"/>
    </row>
    <row r="1066" spans="1:14" x14ac:dyDescent="0.2">
      <c r="A1066" s="31" t="s">
        <v>127</v>
      </c>
      <c r="B1066" s="31" t="str">
        <f>Point_src_summary!B1017</f>
        <v>Non-tribal</v>
      </c>
      <c r="C1066" s="31">
        <f>Point_src_summary!C1017</f>
        <v>8</v>
      </c>
      <c r="D1066" s="31" t="str">
        <f>Point_src_summary!D1017</f>
        <v>8045</v>
      </c>
      <c r="E1066" s="32" t="str">
        <f>Point_src_summary!N1017</f>
        <v>20200253</v>
      </c>
      <c r="F1066" s="31" t="str">
        <f>Point_src_summary!U1017</f>
        <v>Point Source Compressor Engines</v>
      </c>
      <c r="G1066" s="160">
        <f>Point_src_summary!V1017</f>
        <v>0</v>
      </c>
      <c r="H1066" s="161">
        <f>Point_src_summary!W1017</f>
        <v>0</v>
      </c>
      <c r="I1066" s="161">
        <f>Point_src_summary!X1017</f>
        <v>0</v>
      </c>
      <c r="J1066" s="161">
        <f>Point_src_summary!Y1017</f>
        <v>0</v>
      </c>
      <c r="K1066" s="162">
        <f>Point_src_summary!Z1017</f>
        <v>0</v>
      </c>
      <c r="M1066" s="30"/>
      <c r="N1066" s="30"/>
    </row>
    <row r="1067" spans="1:14" x14ac:dyDescent="0.2">
      <c r="A1067" s="31" t="s">
        <v>127</v>
      </c>
      <c r="B1067" s="31" t="str">
        <f>Point_src_summary!B1018</f>
        <v>Non-tribal</v>
      </c>
      <c r="C1067" s="31">
        <f>Point_src_summary!C1018</f>
        <v>8</v>
      </c>
      <c r="D1067" s="31" t="str">
        <f>Point_src_summary!D1018</f>
        <v>8045</v>
      </c>
      <c r="E1067" s="32" t="str">
        <f>Point_src_summary!N1018</f>
        <v>20200253</v>
      </c>
      <c r="F1067" s="31" t="str">
        <f>Point_src_summary!U1018</f>
        <v>Point Source Compressor Engines</v>
      </c>
      <c r="G1067" s="160">
        <f>Point_src_summary!V1018</f>
        <v>0</v>
      </c>
      <c r="H1067" s="161">
        <f>Point_src_summary!W1018</f>
        <v>0</v>
      </c>
      <c r="I1067" s="161">
        <f>Point_src_summary!X1018</f>
        <v>0</v>
      </c>
      <c r="J1067" s="161">
        <f>Point_src_summary!Y1018</f>
        <v>0</v>
      </c>
      <c r="K1067" s="162">
        <f>Point_src_summary!Z1018</f>
        <v>0.10627</v>
      </c>
      <c r="M1067" s="30"/>
      <c r="N1067" s="30"/>
    </row>
    <row r="1068" spans="1:14" x14ac:dyDescent="0.2">
      <c r="A1068" s="31" t="s">
        <v>127</v>
      </c>
      <c r="B1068" s="31" t="str">
        <f>Point_src_summary!B1019</f>
        <v>Non-tribal</v>
      </c>
      <c r="C1068" s="31">
        <f>Point_src_summary!C1019</f>
        <v>8</v>
      </c>
      <c r="D1068" s="31" t="str">
        <f>Point_src_summary!D1019</f>
        <v>8045</v>
      </c>
      <c r="E1068" s="32" t="str">
        <f>Point_src_summary!N1019</f>
        <v>20200253</v>
      </c>
      <c r="F1068" s="31" t="str">
        <f>Point_src_summary!U1019</f>
        <v>Point Source Compressor Engines</v>
      </c>
      <c r="G1068" s="160">
        <f>Point_src_summary!V1019</f>
        <v>4.511768</v>
      </c>
      <c r="H1068" s="161">
        <f>Point_src_summary!W1019</f>
        <v>3.0251320000000002</v>
      </c>
      <c r="I1068" s="161">
        <f>Point_src_summary!X1019</f>
        <v>8.6043380000000003</v>
      </c>
      <c r="J1068" s="161">
        <f>Point_src_summary!Y1019</f>
        <v>0</v>
      </c>
      <c r="K1068" s="162">
        <f>Point_src_summary!Z1019</f>
        <v>0</v>
      </c>
      <c r="M1068" s="30"/>
      <c r="N1068" s="30"/>
    </row>
    <row r="1069" spans="1:14" x14ac:dyDescent="0.2">
      <c r="A1069" s="31" t="s">
        <v>127</v>
      </c>
      <c r="B1069" s="31" t="str">
        <f>Point_src_summary!B1020</f>
        <v>Non-tribal</v>
      </c>
      <c r="C1069" s="31">
        <f>Point_src_summary!C1020</f>
        <v>8</v>
      </c>
      <c r="D1069" s="31" t="str">
        <f>Point_src_summary!D1020</f>
        <v>8045</v>
      </c>
      <c r="E1069" s="32" t="str">
        <f>Point_src_summary!N1020</f>
        <v>10200603</v>
      </c>
      <c r="F1069" s="31" t="str">
        <f>Point_src_summary!U1020</f>
        <v>Point Source Heaters</v>
      </c>
      <c r="G1069" s="160">
        <f>Point_src_summary!V1020</f>
        <v>0</v>
      </c>
      <c r="H1069" s="161">
        <f>Point_src_summary!W1020</f>
        <v>0</v>
      </c>
      <c r="I1069" s="161">
        <f>Point_src_summary!X1020</f>
        <v>0</v>
      </c>
      <c r="J1069" s="161">
        <f>Point_src_summary!Y1020</f>
        <v>0</v>
      </c>
      <c r="K1069" s="162">
        <f>Point_src_summary!Z1020</f>
        <v>0</v>
      </c>
      <c r="M1069" s="30"/>
      <c r="N1069" s="30"/>
    </row>
    <row r="1070" spans="1:14" x14ac:dyDescent="0.2">
      <c r="A1070" s="31" t="s">
        <v>127</v>
      </c>
      <c r="B1070" s="31" t="str">
        <f>Point_src_summary!B1021</f>
        <v>Non-tribal</v>
      </c>
      <c r="C1070" s="31">
        <f>Point_src_summary!C1021</f>
        <v>8</v>
      </c>
      <c r="D1070" s="31" t="str">
        <f>Point_src_summary!D1021</f>
        <v>8045</v>
      </c>
      <c r="E1070" s="32" t="str">
        <f>Point_src_summary!N1021</f>
        <v>31000504</v>
      </c>
      <c r="F1070" s="31" t="str">
        <f>Point_src_summary!U1021</f>
        <v>Other Not Classified</v>
      </c>
      <c r="G1070" s="160">
        <f>Point_src_summary!V1021</f>
        <v>0</v>
      </c>
      <c r="H1070" s="161">
        <f>Point_src_summary!W1021</f>
        <v>255.14838800000001</v>
      </c>
      <c r="I1070" s="161">
        <f>Point_src_summary!X1021</f>
        <v>0</v>
      </c>
      <c r="J1070" s="161">
        <f>Point_src_summary!Y1021</f>
        <v>0</v>
      </c>
      <c r="K1070" s="162">
        <f>Point_src_summary!Z1021</f>
        <v>0</v>
      </c>
      <c r="M1070" s="30"/>
      <c r="N1070" s="30"/>
    </row>
    <row r="1071" spans="1:14" x14ac:dyDescent="0.2">
      <c r="A1071" s="31" t="s">
        <v>127</v>
      </c>
      <c r="B1071" s="31" t="str">
        <f>Point_src_summary!B1022</f>
        <v>Non-tribal</v>
      </c>
      <c r="C1071" s="31">
        <f>Point_src_summary!C1022</f>
        <v>8</v>
      </c>
      <c r="D1071" s="31" t="str">
        <f>Point_src_summary!D1022</f>
        <v>8045</v>
      </c>
      <c r="E1071" s="32" t="str">
        <f>Point_src_summary!N1022</f>
        <v>31000503</v>
      </c>
      <c r="F1071" s="31" t="str">
        <f>Point_src_summary!U1022</f>
        <v>Other Not Classified</v>
      </c>
      <c r="G1071" s="160">
        <f>Point_src_summary!V1022</f>
        <v>0</v>
      </c>
      <c r="H1071" s="161">
        <f>Point_src_summary!W1022</f>
        <v>18</v>
      </c>
      <c r="I1071" s="161">
        <f>Point_src_summary!X1022</f>
        <v>0</v>
      </c>
      <c r="J1071" s="161">
        <f>Point_src_summary!Y1022</f>
        <v>0</v>
      </c>
      <c r="K1071" s="162">
        <f>Point_src_summary!Z1022</f>
        <v>0</v>
      </c>
      <c r="M1071" s="30"/>
      <c r="N1071" s="30"/>
    </row>
    <row r="1072" spans="1:14" x14ac:dyDescent="0.2">
      <c r="A1072" s="31" t="s">
        <v>127</v>
      </c>
      <c r="B1072" s="31" t="str">
        <f>Point_src_summary!B1023</f>
        <v>Non-tribal</v>
      </c>
      <c r="C1072" s="31">
        <f>Point_src_summary!C1023</f>
        <v>8</v>
      </c>
      <c r="D1072" s="31" t="str">
        <f>Point_src_summary!D1023</f>
        <v>8045</v>
      </c>
      <c r="E1072" s="32" t="str">
        <f>Point_src_summary!N1023</f>
        <v>31000227</v>
      </c>
      <c r="F1072" s="31" t="str">
        <f>Point_src_summary!U1023</f>
        <v>Dehydrators</v>
      </c>
      <c r="G1072" s="160">
        <f>Point_src_summary!V1023</f>
        <v>0</v>
      </c>
      <c r="H1072" s="161">
        <f>Point_src_summary!W1023</f>
        <v>5.8425549999999999</v>
      </c>
      <c r="I1072" s="161">
        <f>Point_src_summary!X1023</f>
        <v>0</v>
      </c>
      <c r="J1072" s="161">
        <f>Point_src_summary!Y1023</f>
        <v>0</v>
      </c>
      <c r="K1072" s="162">
        <f>Point_src_summary!Z1023</f>
        <v>0</v>
      </c>
      <c r="M1072" s="30"/>
      <c r="N1072" s="30"/>
    </row>
    <row r="1073" spans="1:14" x14ac:dyDescent="0.2">
      <c r="A1073" s="31" t="s">
        <v>127</v>
      </c>
      <c r="B1073" s="31" t="str">
        <f>Point_src_summary!B1024</f>
        <v>Non-tribal</v>
      </c>
      <c r="C1073" s="31">
        <f>Point_src_summary!C1024</f>
        <v>8</v>
      </c>
      <c r="D1073" s="31" t="str">
        <f>Point_src_summary!D1024</f>
        <v>8045</v>
      </c>
      <c r="E1073" s="32" t="str">
        <f>Point_src_summary!N1024</f>
        <v>31000504</v>
      </c>
      <c r="F1073" s="31" t="str">
        <f>Point_src_summary!U1024</f>
        <v>Other Not Classified</v>
      </c>
      <c r="G1073" s="160">
        <f>Point_src_summary!V1024</f>
        <v>0</v>
      </c>
      <c r="H1073" s="161">
        <f>Point_src_summary!W1024</f>
        <v>378.18</v>
      </c>
      <c r="I1073" s="161">
        <f>Point_src_summary!X1024</f>
        <v>0</v>
      </c>
      <c r="J1073" s="161">
        <f>Point_src_summary!Y1024</f>
        <v>0</v>
      </c>
      <c r="K1073" s="162">
        <f>Point_src_summary!Z1024</f>
        <v>0</v>
      </c>
      <c r="M1073" s="30"/>
      <c r="N1073" s="30"/>
    </row>
    <row r="1074" spans="1:14" x14ac:dyDescent="0.2">
      <c r="A1074" s="31" t="s">
        <v>127</v>
      </c>
      <c r="B1074" s="31" t="str">
        <f>Point_src_summary!B1025</f>
        <v>Non-tribal</v>
      </c>
      <c r="C1074" s="31">
        <f>Point_src_summary!C1025</f>
        <v>8</v>
      </c>
      <c r="D1074" s="31" t="str">
        <f>Point_src_summary!D1025</f>
        <v>8045</v>
      </c>
      <c r="E1074" s="32" t="str">
        <f>Point_src_summary!N1025</f>
        <v>40400315</v>
      </c>
      <c r="F1074" s="31" t="str">
        <f>Point_src_summary!U1025</f>
        <v>Condensate Tanks</v>
      </c>
      <c r="G1074" s="160">
        <f>Point_src_summary!V1025</f>
        <v>0</v>
      </c>
      <c r="H1074" s="161">
        <f>Point_src_summary!W1025</f>
        <v>6.8346590000000003</v>
      </c>
      <c r="I1074" s="161">
        <f>Point_src_summary!X1025</f>
        <v>0</v>
      </c>
      <c r="J1074" s="161">
        <f>Point_src_summary!Y1025</f>
        <v>0</v>
      </c>
      <c r="K1074" s="162">
        <f>Point_src_summary!Z1025</f>
        <v>0</v>
      </c>
      <c r="M1074" s="30"/>
      <c r="N1074" s="30"/>
    </row>
    <row r="1075" spans="1:14" x14ac:dyDescent="0.2">
      <c r="A1075" s="31" t="s">
        <v>127</v>
      </c>
      <c r="B1075" s="31" t="str">
        <f>Point_src_summary!B1026</f>
        <v>Non-tribal</v>
      </c>
      <c r="C1075" s="31">
        <f>Point_src_summary!C1026</f>
        <v>8</v>
      </c>
      <c r="D1075" s="31" t="str">
        <f>Point_src_summary!D1026</f>
        <v>8045</v>
      </c>
      <c r="E1075" s="32" t="str">
        <f>Point_src_summary!N1026</f>
        <v>31000503</v>
      </c>
      <c r="F1075" s="31" t="str">
        <f>Point_src_summary!U1026</f>
        <v>Other Not Classified</v>
      </c>
      <c r="G1075" s="160">
        <f>Point_src_summary!V1026</f>
        <v>0</v>
      </c>
      <c r="H1075" s="161">
        <f>Point_src_summary!W1026</f>
        <v>3.7</v>
      </c>
      <c r="I1075" s="161">
        <f>Point_src_summary!X1026</f>
        <v>0</v>
      </c>
      <c r="J1075" s="161">
        <f>Point_src_summary!Y1026</f>
        <v>0</v>
      </c>
      <c r="K1075" s="162">
        <f>Point_src_summary!Z1026</f>
        <v>0</v>
      </c>
      <c r="M1075" s="30"/>
      <c r="N1075" s="30"/>
    </row>
    <row r="1076" spans="1:14" x14ac:dyDescent="0.2">
      <c r="A1076" s="31" t="s">
        <v>127</v>
      </c>
      <c r="B1076" s="31" t="str">
        <f>Point_src_summary!B1027</f>
        <v>Non-tribal</v>
      </c>
      <c r="C1076" s="31">
        <f>Point_src_summary!C1027</f>
        <v>8</v>
      </c>
      <c r="D1076" s="31" t="str">
        <f>Point_src_summary!D1027</f>
        <v>8045</v>
      </c>
      <c r="E1076" s="32" t="str">
        <f>Point_src_summary!N1027</f>
        <v>40600197</v>
      </c>
      <c r="F1076" s="31" t="str">
        <f>Point_src_summary!U1027</f>
        <v>Point Source Loading Losses</v>
      </c>
      <c r="G1076" s="160">
        <f>Point_src_summary!V1027</f>
        <v>0</v>
      </c>
      <c r="H1076" s="161">
        <f>Point_src_summary!W1027</f>
        <v>58.970835000000001</v>
      </c>
      <c r="I1076" s="161">
        <f>Point_src_summary!X1027</f>
        <v>0</v>
      </c>
      <c r="J1076" s="161">
        <f>Point_src_summary!Y1027</f>
        <v>0</v>
      </c>
      <c r="K1076" s="162">
        <f>Point_src_summary!Z1027</f>
        <v>0</v>
      </c>
      <c r="M1076" s="30"/>
      <c r="N1076" s="30"/>
    </row>
    <row r="1077" spans="1:14" x14ac:dyDescent="0.2">
      <c r="A1077" s="31" t="s">
        <v>127</v>
      </c>
      <c r="B1077" s="31" t="str">
        <f>Point_src_summary!B1028</f>
        <v>Non-tribal</v>
      </c>
      <c r="C1077" s="31">
        <f>Point_src_summary!C1028</f>
        <v>8</v>
      </c>
      <c r="D1077" s="31" t="str">
        <f>Point_src_summary!D1028</f>
        <v>8045</v>
      </c>
      <c r="E1077" s="32" t="str">
        <f>Point_src_summary!N1028</f>
        <v>10200603</v>
      </c>
      <c r="F1077" s="31" t="str">
        <f>Point_src_summary!U1028</f>
        <v>Point Source Heaters</v>
      </c>
      <c r="G1077" s="160">
        <f>Point_src_summary!V1028</f>
        <v>0</v>
      </c>
      <c r="H1077" s="161">
        <f>Point_src_summary!W1028</f>
        <v>0</v>
      </c>
      <c r="I1077" s="161">
        <f>Point_src_summary!X1028</f>
        <v>0</v>
      </c>
      <c r="J1077" s="161">
        <f>Point_src_summary!Y1028</f>
        <v>0</v>
      </c>
      <c r="K1077" s="162">
        <f>Point_src_summary!Z1028</f>
        <v>0</v>
      </c>
      <c r="M1077" s="30"/>
      <c r="N1077" s="30"/>
    </row>
    <row r="1078" spans="1:14" x14ac:dyDescent="0.2">
      <c r="A1078" s="31" t="s">
        <v>127</v>
      </c>
      <c r="B1078" s="31" t="str">
        <f>Point_src_summary!B1029</f>
        <v>Non-tribal</v>
      </c>
      <c r="C1078" s="31">
        <f>Point_src_summary!C1029</f>
        <v>8</v>
      </c>
      <c r="D1078" s="31" t="str">
        <f>Point_src_summary!D1029</f>
        <v>8045</v>
      </c>
      <c r="E1078" s="32" t="str">
        <f>Point_src_summary!N1029</f>
        <v>10200603</v>
      </c>
      <c r="F1078" s="31" t="str">
        <f>Point_src_summary!U1029</f>
        <v>Point Source Heaters</v>
      </c>
      <c r="G1078" s="160">
        <f>Point_src_summary!V1029</f>
        <v>0</v>
      </c>
      <c r="H1078" s="161">
        <f>Point_src_summary!W1029</f>
        <v>0</v>
      </c>
      <c r="I1078" s="161">
        <f>Point_src_summary!X1029</f>
        <v>0</v>
      </c>
      <c r="J1078" s="161">
        <f>Point_src_summary!Y1029</f>
        <v>0</v>
      </c>
      <c r="K1078" s="162">
        <f>Point_src_summary!Z1029</f>
        <v>6.6575999999999996E-2</v>
      </c>
      <c r="M1078" s="30"/>
      <c r="N1078" s="30"/>
    </row>
    <row r="1079" spans="1:14" x14ac:dyDescent="0.2">
      <c r="A1079" s="31" t="s">
        <v>127</v>
      </c>
      <c r="B1079" s="31" t="str">
        <f>Point_src_summary!B1030</f>
        <v>Non-tribal</v>
      </c>
      <c r="C1079" s="31">
        <f>Point_src_summary!C1030</f>
        <v>8</v>
      </c>
      <c r="D1079" s="31" t="str">
        <f>Point_src_summary!D1030</f>
        <v>8045</v>
      </c>
      <c r="E1079" s="32" t="str">
        <f>Point_src_summary!N1030</f>
        <v>10200603</v>
      </c>
      <c r="F1079" s="31" t="str">
        <f>Point_src_summary!U1030</f>
        <v>Point Source Heaters</v>
      </c>
      <c r="G1079" s="160">
        <f>Point_src_summary!V1030</f>
        <v>0.876</v>
      </c>
      <c r="H1079" s="161">
        <f>Point_src_summary!W1030</f>
        <v>4.8180000000000001E-2</v>
      </c>
      <c r="I1079" s="161">
        <f>Point_src_summary!X1030</f>
        <v>0.73584000000000005</v>
      </c>
      <c r="J1079" s="161">
        <f>Point_src_summary!Y1030</f>
        <v>0</v>
      </c>
      <c r="K1079" s="162">
        <f>Point_src_summary!Z1030</f>
        <v>0</v>
      </c>
      <c r="M1079" s="30"/>
      <c r="N1079" s="30"/>
    </row>
    <row r="1080" spans="1:14" x14ac:dyDescent="0.2">
      <c r="A1080" s="31" t="s">
        <v>127</v>
      </c>
      <c r="B1080" s="31" t="str">
        <f>Point_src_summary!B1031</f>
        <v>Non-tribal</v>
      </c>
      <c r="C1080" s="31">
        <f>Point_src_summary!C1031</f>
        <v>8</v>
      </c>
      <c r="D1080" s="31" t="str">
        <f>Point_src_summary!D1031</f>
        <v>8045</v>
      </c>
      <c r="E1080" s="32" t="str">
        <f>Point_src_summary!N1031</f>
        <v>31000504</v>
      </c>
      <c r="F1080" s="31" t="str">
        <f>Point_src_summary!U1031</f>
        <v>Other Not Classified</v>
      </c>
      <c r="G1080" s="160">
        <f>Point_src_summary!V1031</f>
        <v>0</v>
      </c>
      <c r="H1080" s="161">
        <f>Point_src_summary!W1031</f>
        <v>0.78</v>
      </c>
      <c r="I1080" s="161">
        <f>Point_src_summary!X1031</f>
        <v>0</v>
      </c>
      <c r="J1080" s="161">
        <f>Point_src_summary!Y1031</f>
        <v>0</v>
      </c>
      <c r="K1080" s="162">
        <f>Point_src_summary!Z1031</f>
        <v>0</v>
      </c>
      <c r="M1080" s="30"/>
      <c r="N1080" s="30"/>
    </row>
    <row r="1081" spans="1:14" x14ac:dyDescent="0.2">
      <c r="A1081" s="31" t="s">
        <v>127</v>
      </c>
      <c r="B1081" s="31" t="str">
        <f>Point_src_summary!B1032</f>
        <v>Non-tribal</v>
      </c>
      <c r="C1081" s="31">
        <f>Point_src_summary!C1032</f>
        <v>8</v>
      </c>
      <c r="D1081" s="31" t="str">
        <f>Point_src_summary!D1032</f>
        <v>8045</v>
      </c>
      <c r="E1081" s="32" t="str">
        <f>Point_src_summary!N1032</f>
        <v>31000216</v>
      </c>
      <c r="F1081" s="31" t="str">
        <f>Point_src_summary!U1032</f>
        <v>Point Source Flares</v>
      </c>
      <c r="G1081" s="160">
        <f>Point_src_summary!V1032</f>
        <v>1.19</v>
      </c>
      <c r="H1081" s="161">
        <f>Point_src_summary!W1032</f>
        <v>2.4300000000000002</v>
      </c>
      <c r="I1081" s="161">
        <f>Point_src_summary!X1032</f>
        <v>6.41</v>
      </c>
      <c r="J1081" s="161">
        <f>Point_src_summary!Y1032</f>
        <v>0</v>
      </c>
      <c r="K1081" s="162">
        <f>Point_src_summary!Z1032</f>
        <v>0</v>
      </c>
      <c r="M1081" s="30"/>
      <c r="N1081" s="30"/>
    </row>
    <row r="1082" spans="1:14" x14ac:dyDescent="0.2">
      <c r="A1082" s="31" t="s">
        <v>127</v>
      </c>
      <c r="B1082" s="31" t="str">
        <f>Point_src_summary!B1033</f>
        <v>Non-tribal</v>
      </c>
      <c r="C1082" s="31">
        <f>Point_src_summary!C1033</f>
        <v>8</v>
      </c>
      <c r="D1082" s="31" t="str">
        <f>Point_src_summary!D1033</f>
        <v>8045</v>
      </c>
      <c r="E1082" s="32" t="str">
        <f>Point_src_summary!N1033</f>
        <v>31000503</v>
      </c>
      <c r="F1082" s="31" t="str">
        <f>Point_src_summary!U1033</f>
        <v>Other Not Classified</v>
      </c>
      <c r="G1082" s="160">
        <f>Point_src_summary!V1033</f>
        <v>0</v>
      </c>
      <c r="H1082" s="161">
        <f>Point_src_summary!W1033</f>
        <v>20.239999999999998</v>
      </c>
      <c r="I1082" s="161">
        <f>Point_src_summary!X1033</f>
        <v>0</v>
      </c>
      <c r="J1082" s="161">
        <f>Point_src_summary!Y1033</f>
        <v>0</v>
      </c>
      <c r="K1082" s="162">
        <f>Point_src_summary!Z1033</f>
        <v>0</v>
      </c>
      <c r="M1082" s="30"/>
      <c r="N1082" s="30"/>
    </row>
    <row r="1083" spans="1:14" x14ac:dyDescent="0.2">
      <c r="A1083" s="31" t="s">
        <v>127</v>
      </c>
      <c r="B1083" s="31" t="str">
        <f>Point_src_summary!B1034</f>
        <v>Non-tribal</v>
      </c>
      <c r="C1083" s="31">
        <f>Point_src_summary!C1034</f>
        <v>8</v>
      </c>
      <c r="D1083" s="31" t="str">
        <f>Point_src_summary!D1034</f>
        <v>8045</v>
      </c>
      <c r="E1083" s="32" t="str">
        <f>Point_src_summary!N1034</f>
        <v>31000503</v>
      </c>
      <c r="F1083" s="31" t="str">
        <f>Point_src_summary!U1034</f>
        <v>Other Not Classified</v>
      </c>
      <c r="G1083" s="160">
        <f>Point_src_summary!V1034</f>
        <v>0</v>
      </c>
      <c r="H1083" s="161">
        <f>Point_src_summary!W1034</f>
        <v>1.3194440000000001</v>
      </c>
      <c r="I1083" s="161">
        <f>Point_src_summary!X1034</f>
        <v>0</v>
      </c>
      <c r="J1083" s="161">
        <f>Point_src_summary!Y1034</f>
        <v>0</v>
      </c>
      <c r="K1083" s="162">
        <f>Point_src_summary!Z1034</f>
        <v>0</v>
      </c>
      <c r="M1083" s="30"/>
      <c r="N1083" s="30"/>
    </row>
    <row r="1084" spans="1:14" x14ac:dyDescent="0.2">
      <c r="A1084" s="31" t="s">
        <v>127</v>
      </c>
      <c r="B1084" s="31" t="str">
        <f>Point_src_summary!B1035</f>
        <v>Non-tribal</v>
      </c>
      <c r="C1084" s="31">
        <f>Point_src_summary!C1035</f>
        <v>8</v>
      </c>
      <c r="D1084" s="31" t="str">
        <f>Point_src_summary!D1035</f>
        <v>8045</v>
      </c>
      <c r="E1084" s="32" t="str">
        <f>Point_src_summary!N1035</f>
        <v>31000227</v>
      </c>
      <c r="F1084" s="31" t="str">
        <f>Point_src_summary!U1035</f>
        <v>Dehydrators</v>
      </c>
      <c r="G1084" s="160">
        <f>Point_src_summary!V1035</f>
        <v>0</v>
      </c>
      <c r="H1084" s="161">
        <f>Point_src_summary!W1035</f>
        <v>12.081737</v>
      </c>
      <c r="I1084" s="161">
        <f>Point_src_summary!X1035</f>
        <v>0</v>
      </c>
      <c r="J1084" s="161">
        <f>Point_src_summary!Y1035</f>
        <v>0</v>
      </c>
      <c r="K1084" s="162">
        <f>Point_src_summary!Z1035</f>
        <v>0</v>
      </c>
      <c r="M1084" s="30"/>
      <c r="N1084" s="30"/>
    </row>
    <row r="1085" spans="1:14" x14ac:dyDescent="0.2">
      <c r="A1085" s="31" t="s">
        <v>127</v>
      </c>
      <c r="B1085" s="31" t="str">
        <f>Point_src_summary!B1036</f>
        <v>Non-tribal</v>
      </c>
      <c r="C1085" s="31">
        <f>Point_src_summary!C1036</f>
        <v>8</v>
      </c>
      <c r="D1085" s="31" t="str">
        <f>Point_src_summary!D1036</f>
        <v>8045</v>
      </c>
      <c r="E1085" s="32" t="str">
        <f>Point_src_summary!N1036</f>
        <v>31000504</v>
      </c>
      <c r="F1085" s="31" t="str">
        <f>Point_src_summary!U1036</f>
        <v>Other Not Classified</v>
      </c>
      <c r="G1085" s="160">
        <f>Point_src_summary!V1036</f>
        <v>0</v>
      </c>
      <c r="H1085" s="161">
        <f>Point_src_summary!W1036</f>
        <v>0.01</v>
      </c>
      <c r="I1085" s="161">
        <f>Point_src_summary!X1036</f>
        <v>0</v>
      </c>
      <c r="J1085" s="161">
        <f>Point_src_summary!Y1036</f>
        <v>0</v>
      </c>
      <c r="K1085" s="162">
        <f>Point_src_summary!Z1036</f>
        <v>0</v>
      </c>
      <c r="M1085" s="30"/>
      <c r="N1085" s="30"/>
    </row>
    <row r="1086" spans="1:14" x14ac:dyDescent="0.2">
      <c r="A1086" s="31" t="s">
        <v>127</v>
      </c>
      <c r="B1086" s="31" t="str">
        <f>Point_src_summary!B1037</f>
        <v>Non-tribal</v>
      </c>
      <c r="C1086" s="31">
        <f>Point_src_summary!C1037</f>
        <v>8</v>
      </c>
      <c r="D1086" s="31" t="str">
        <f>Point_src_summary!D1037</f>
        <v>8045</v>
      </c>
      <c r="E1086" s="32" t="str">
        <f>Point_src_summary!N1037</f>
        <v>40400315</v>
      </c>
      <c r="F1086" s="31" t="str">
        <f>Point_src_summary!U1037</f>
        <v>Condensate Tanks</v>
      </c>
      <c r="G1086" s="160">
        <f>Point_src_summary!V1037</f>
        <v>0</v>
      </c>
      <c r="H1086" s="161">
        <f>Point_src_summary!W1037</f>
        <v>0.12623899999999999</v>
      </c>
      <c r="I1086" s="161">
        <f>Point_src_summary!X1037</f>
        <v>0</v>
      </c>
      <c r="J1086" s="161">
        <f>Point_src_summary!Y1037</f>
        <v>0</v>
      </c>
      <c r="K1086" s="162">
        <f>Point_src_summary!Z1037</f>
        <v>0</v>
      </c>
      <c r="M1086" s="30"/>
      <c r="N1086" s="30"/>
    </row>
    <row r="1087" spans="1:14" x14ac:dyDescent="0.2">
      <c r="A1087" s="31" t="s">
        <v>127</v>
      </c>
      <c r="B1087" s="31" t="str">
        <f>Point_src_summary!B1038</f>
        <v>Non-tribal</v>
      </c>
      <c r="C1087" s="31">
        <f>Point_src_summary!C1038</f>
        <v>8</v>
      </c>
      <c r="D1087" s="31" t="str">
        <f>Point_src_summary!D1038</f>
        <v>8045</v>
      </c>
      <c r="E1087" s="32" t="str">
        <f>Point_src_summary!N1038</f>
        <v>40400315</v>
      </c>
      <c r="F1087" s="31" t="str">
        <f>Point_src_summary!U1038</f>
        <v>Condensate Tanks</v>
      </c>
      <c r="G1087" s="160">
        <f>Point_src_summary!V1038</f>
        <v>0</v>
      </c>
      <c r="H1087" s="161">
        <f>Point_src_summary!W1038</f>
        <v>0.2</v>
      </c>
      <c r="I1087" s="161">
        <f>Point_src_summary!X1038</f>
        <v>0</v>
      </c>
      <c r="J1087" s="161">
        <f>Point_src_summary!Y1038</f>
        <v>0</v>
      </c>
      <c r="K1087" s="162">
        <f>Point_src_summary!Z1038</f>
        <v>0</v>
      </c>
      <c r="M1087" s="30"/>
      <c r="N1087" s="30"/>
    </row>
    <row r="1088" spans="1:14" x14ac:dyDescent="0.2">
      <c r="A1088" s="31" t="s">
        <v>127</v>
      </c>
      <c r="B1088" s="31" t="str">
        <f>Point_src_summary!B1039</f>
        <v>Non-tribal</v>
      </c>
      <c r="C1088" s="31">
        <f>Point_src_summary!C1039</f>
        <v>8</v>
      </c>
      <c r="D1088" s="31" t="str">
        <f>Point_src_summary!D1039</f>
        <v>8045</v>
      </c>
      <c r="E1088" s="32" t="str">
        <f>Point_src_summary!N1039</f>
        <v>40400302</v>
      </c>
      <c r="F1088" s="31" t="str">
        <f>Point_src_summary!U1039</f>
        <v>Condensate Tanks</v>
      </c>
      <c r="G1088" s="160">
        <f>Point_src_summary!V1039</f>
        <v>0</v>
      </c>
      <c r="H1088" s="161">
        <f>Point_src_summary!W1039</f>
        <v>6.1843159999999999</v>
      </c>
      <c r="I1088" s="161">
        <f>Point_src_summary!X1039</f>
        <v>0</v>
      </c>
      <c r="J1088" s="161">
        <f>Point_src_summary!Y1039</f>
        <v>0</v>
      </c>
      <c r="K1088" s="162">
        <f>Point_src_summary!Z1039</f>
        <v>0</v>
      </c>
      <c r="M1088" s="30"/>
      <c r="N1088" s="30"/>
    </row>
    <row r="1089" spans="1:14" x14ac:dyDescent="0.2">
      <c r="A1089" s="31" t="s">
        <v>127</v>
      </c>
      <c r="B1089" s="31" t="str">
        <f>Point_src_summary!B1040</f>
        <v>Non-tribal</v>
      </c>
      <c r="C1089" s="31">
        <f>Point_src_summary!C1040</f>
        <v>8</v>
      </c>
      <c r="D1089" s="31" t="str">
        <f>Point_src_summary!D1040</f>
        <v>8045</v>
      </c>
      <c r="E1089" s="32" t="str">
        <f>Point_src_summary!N1040</f>
        <v>31000503</v>
      </c>
      <c r="F1089" s="31" t="str">
        <f>Point_src_summary!U1040</f>
        <v>Other Not Classified</v>
      </c>
      <c r="G1089" s="160">
        <f>Point_src_summary!V1040</f>
        <v>0</v>
      </c>
      <c r="H1089" s="161">
        <f>Point_src_summary!W1040</f>
        <v>1.9</v>
      </c>
      <c r="I1089" s="161">
        <f>Point_src_summary!X1040</f>
        <v>0</v>
      </c>
      <c r="J1089" s="161">
        <f>Point_src_summary!Y1040</f>
        <v>0</v>
      </c>
      <c r="K1089" s="162">
        <f>Point_src_summary!Z1040</f>
        <v>0</v>
      </c>
      <c r="M1089" s="30"/>
      <c r="N1089" s="30"/>
    </row>
    <row r="1090" spans="1:14" x14ac:dyDescent="0.2">
      <c r="A1090" s="31" t="s">
        <v>127</v>
      </c>
      <c r="B1090" s="31" t="str">
        <f>Point_src_summary!B1041</f>
        <v>Non-tribal</v>
      </c>
      <c r="C1090" s="31">
        <f>Point_src_summary!C1041</f>
        <v>8</v>
      </c>
      <c r="D1090" s="31" t="str">
        <f>Point_src_summary!D1041</f>
        <v>8045</v>
      </c>
      <c r="E1090" s="32" t="str">
        <f>Point_src_summary!N1041</f>
        <v>20200252</v>
      </c>
      <c r="F1090" s="31" t="str">
        <f>Point_src_summary!U1041</f>
        <v>Point Source Compressor Engines</v>
      </c>
      <c r="G1090" s="160">
        <f>Point_src_summary!V1041</f>
        <v>0</v>
      </c>
      <c r="H1090" s="161">
        <f>Point_src_summary!W1041</f>
        <v>0</v>
      </c>
      <c r="I1090" s="161">
        <f>Point_src_summary!X1041</f>
        <v>0</v>
      </c>
      <c r="J1090" s="161">
        <f>Point_src_summary!Y1041</f>
        <v>4.3499999999999997E-3</v>
      </c>
      <c r="K1090" s="162">
        <f>Point_src_summary!Z1041</f>
        <v>7.2499999999999995E-2</v>
      </c>
      <c r="M1090" s="30"/>
      <c r="N1090" s="30"/>
    </row>
    <row r="1091" spans="1:14" x14ac:dyDescent="0.2">
      <c r="A1091" s="31" t="s">
        <v>127</v>
      </c>
      <c r="B1091" s="31" t="str">
        <f>Point_src_summary!B1042</f>
        <v>Non-tribal</v>
      </c>
      <c r="C1091" s="31">
        <f>Point_src_summary!C1042</f>
        <v>8</v>
      </c>
      <c r="D1091" s="31" t="str">
        <f>Point_src_summary!D1042</f>
        <v>8045</v>
      </c>
      <c r="E1091" s="32" t="str">
        <f>Point_src_summary!N1042</f>
        <v>31000299</v>
      </c>
      <c r="F1091" s="31" t="str">
        <f>Point_src_summary!U1042</f>
        <v>Other Not Classified</v>
      </c>
      <c r="G1091" s="160">
        <f>Point_src_summary!V1042</f>
        <v>0</v>
      </c>
      <c r="H1091" s="161">
        <f>Point_src_summary!W1042</f>
        <v>4.58</v>
      </c>
      <c r="I1091" s="161">
        <f>Point_src_summary!X1042</f>
        <v>0</v>
      </c>
      <c r="J1091" s="161">
        <f>Point_src_summary!Y1042</f>
        <v>0</v>
      </c>
      <c r="K1091" s="162">
        <f>Point_src_summary!Z1042</f>
        <v>0</v>
      </c>
      <c r="M1091" s="30"/>
      <c r="N1091" s="30"/>
    </row>
    <row r="1092" spans="1:14" x14ac:dyDescent="0.2">
      <c r="A1092" s="31" t="s">
        <v>127</v>
      </c>
      <c r="B1092" s="31" t="str">
        <f>Point_src_summary!B1043</f>
        <v>Non-tribal</v>
      </c>
      <c r="C1092" s="31">
        <f>Point_src_summary!C1043</f>
        <v>8</v>
      </c>
      <c r="D1092" s="31" t="str">
        <f>Point_src_summary!D1043</f>
        <v>8045</v>
      </c>
      <c r="E1092" s="32" t="str">
        <f>Point_src_summary!N1043</f>
        <v>20200252</v>
      </c>
      <c r="F1092" s="31" t="str">
        <f>Point_src_summary!U1043</f>
        <v>Point Source Compressor Engines</v>
      </c>
      <c r="G1092" s="160">
        <f>Point_src_summary!V1043</f>
        <v>12.299568000000001</v>
      </c>
      <c r="H1092" s="161">
        <f>Point_src_summary!W1043</f>
        <v>1.4236139999999999</v>
      </c>
      <c r="I1092" s="161">
        <f>Point_src_summary!X1043</f>
        <v>1.5530310000000001</v>
      </c>
      <c r="J1092" s="161">
        <f>Point_src_summary!Y1043</f>
        <v>0</v>
      </c>
      <c r="K1092" s="162">
        <f>Point_src_summary!Z1043</f>
        <v>0</v>
      </c>
      <c r="M1092" s="30"/>
      <c r="N1092" s="30"/>
    </row>
    <row r="1093" spans="1:14" x14ac:dyDescent="0.2">
      <c r="A1093" s="31" t="s">
        <v>127</v>
      </c>
      <c r="B1093" s="31" t="str">
        <f>Point_src_summary!B1044</f>
        <v>Non-tribal</v>
      </c>
      <c r="C1093" s="31">
        <f>Point_src_summary!C1044</f>
        <v>8</v>
      </c>
      <c r="D1093" s="31" t="str">
        <f>Point_src_summary!D1044</f>
        <v>8045</v>
      </c>
      <c r="E1093" s="32" t="str">
        <f>Point_src_summary!N1044</f>
        <v>20200252</v>
      </c>
      <c r="F1093" s="31" t="str">
        <f>Point_src_summary!U1044</f>
        <v>Point Source Compressor Engines</v>
      </c>
      <c r="G1093" s="160">
        <f>Point_src_summary!V1044</f>
        <v>19.399999999999999</v>
      </c>
      <c r="H1093" s="161">
        <f>Point_src_summary!W1044</f>
        <v>2.0000070000000001</v>
      </c>
      <c r="I1093" s="161">
        <f>Point_src_summary!X1044</f>
        <v>4.3</v>
      </c>
      <c r="J1093" s="161">
        <f>Point_src_summary!Y1044</f>
        <v>0</v>
      </c>
      <c r="K1093" s="162">
        <f>Point_src_summary!Z1044</f>
        <v>0</v>
      </c>
      <c r="M1093" s="30"/>
      <c r="N1093" s="30"/>
    </row>
    <row r="1094" spans="1:14" x14ac:dyDescent="0.2">
      <c r="A1094" s="31" t="s">
        <v>127</v>
      </c>
      <c r="B1094" s="31" t="str">
        <f>Point_src_summary!B1045</f>
        <v>Non-tribal</v>
      </c>
      <c r="C1094" s="31">
        <f>Point_src_summary!C1045</f>
        <v>8</v>
      </c>
      <c r="D1094" s="31" t="str">
        <f>Point_src_summary!D1045</f>
        <v>8045</v>
      </c>
      <c r="E1094" s="32" t="str">
        <f>Point_src_summary!N1045</f>
        <v>20200253</v>
      </c>
      <c r="F1094" s="31" t="str">
        <f>Point_src_summary!U1045</f>
        <v>Point Source Compressor Engines</v>
      </c>
      <c r="G1094" s="160">
        <f>Point_src_summary!V1045</f>
        <v>0</v>
      </c>
      <c r="H1094" s="161">
        <f>Point_src_summary!W1045</f>
        <v>0</v>
      </c>
      <c r="I1094" s="161">
        <f>Point_src_summary!X1045</f>
        <v>0</v>
      </c>
      <c r="J1094" s="161">
        <f>Point_src_summary!Y1045</f>
        <v>3.9419999999999997E-2</v>
      </c>
      <c r="K1094" s="162">
        <f>Point_src_summary!Z1045</f>
        <v>0.65700000000000003</v>
      </c>
      <c r="M1094" s="30"/>
      <c r="N1094" s="30"/>
    </row>
    <row r="1095" spans="1:14" x14ac:dyDescent="0.2">
      <c r="A1095" s="31" t="s">
        <v>127</v>
      </c>
      <c r="B1095" s="31" t="str">
        <f>Point_src_summary!B1046</f>
        <v>Non-tribal</v>
      </c>
      <c r="C1095" s="31">
        <f>Point_src_summary!C1046</f>
        <v>8</v>
      </c>
      <c r="D1095" s="31" t="str">
        <f>Point_src_summary!D1046</f>
        <v>8045</v>
      </c>
      <c r="E1095" s="32" t="str">
        <f>Point_src_summary!N1046</f>
        <v>20200253</v>
      </c>
      <c r="F1095" s="31" t="str">
        <f>Point_src_summary!U1046</f>
        <v>Point Source Compressor Engines</v>
      </c>
      <c r="G1095" s="160">
        <f>Point_src_summary!V1046</f>
        <v>0</v>
      </c>
      <c r="H1095" s="161">
        <f>Point_src_summary!W1046</f>
        <v>0</v>
      </c>
      <c r="I1095" s="161">
        <f>Point_src_summary!X1046</f>
        <v>0</v>
      </c>
      <c r="J1095" s="161">
        <f>Point_src_summary!Y1046</f>
        <v>0</v>
      </c>
      <c r="K1095" s="162">
        <f>Point_src_summary!Z1046</f>
        <v>0</v>
      </c>
      <c r="M1095" s="30"/>
      <c r="N1095" s="30"/>
    </row>
    <row r="1096" spans="1:14" x14ac:dyDescent="0.2">
      <c r="A1096" s="31" t="s">
        <v>127</v>
      </c>
      <c r="B1096" s="31" t="str">
        <f>Point_src_summary!B1047</f>
        <v>Non-tribal</v>
      </c>
      <c r="C1096" s="31">
        <f>Point_src_summary!C1047</f>
        <v>8</v>
      </c>
      <c r="D1096" s="31" t="str">
        <f>Point_src_summary!D1047</f>
        <v>8045</v>
      </c>
      <c r="E1096" s="32" t="str">
        <f>Point_src_summary!N1047</f>
        <v>20200252</v>
      </c>
      <c r="F1096" s="31" t="str">
        <f>Point_src_summary!U1047</f>
        <v>Point Source Compressor Engines</v>
      </c>
      <c r="G1096" s="160">
        <f>Point_src_summary!V1047</f>
        <v>0</v>
      </c>
      <c r="H1096" s="161">
        <f>Point_src_summary!W1047</f>
        <v>0</v>
      </c>
      <c r="I1096" s="161">
        <f>Point_src_summary!X1047</f>
        <v>0</v>
      </c>
      <c r="J1096" s="161">
        <f>Point_src_summary!Y1047</f>
        <v>1.0359E-2</v>
      </c>
      <c r="K1096" s="162">
        <f>Point_src_summary!Z1047</f>
        <v>0.17265</v>
      </c>
      <c r="M1096" s="30"/>
      <c r="N1096" s="30"/>
    </row>
    <row r="1097" spans="1:14" x14ac:dyDescent="0.2">
      <c r="A1097" s="31" t="s">
        <v>127</v>
      </c>
      <c r="B1097" s="31" t="str">
        <f>Point_src_summary!B1048</f>
        <v>Non-tribal</v>
      </c>
      <c r="C1097" s="31">
        <f>Point_src_summary!C1048</f>
        <v>8</v>
      </c>
      <c r="D1097" s="31" t="str">
        <f>Point_src_summary!D1048</f>
        <v>8045</v>
      </c>
      <c r="E1097" s="32" t="str">
        <f>Point_src_summary!N1048</f>
        <v>20200253</v>
      </c>
      <c r="F1097" s="31" t="str">
        <f>Point_src_summary!U1048</f>
        <v>Point Source Compressor Engines</v>
      </c>
      <c r="G1097" s="160">
        <f>Point_src_summary!V1048</f>
        <v>0</v>
      </c>
      <c r="H1097" s="161">
        <f>Point_src_summary!W1048</f>
        <v>0</v>
      </c>
      <c r="I1097" s="161">
        <f>Point_src_summary!X1048</f>
        <v>0</v>
      </c>
      <c r="J1097" s="161">
        <f>Point_src_summary!Y1048</f>
        <v>3.9419999999999997E-2</v>
      </c>
      <c r="K1097" s="162">
        <f>Point_src_summary!Z1048</f>
        <v>0.65700000000000003</v>
      </c>
      <c r="M1097" s="30"/>
      <c r="N1097" s="30"/>
    </row>
    <row r="1098" spans="1:14" x14ac:dyDescent="0.2">
      <c r="A1098" s="31" t="s">
        <v>127</v>
      </c>
      <c r="B1098" s="31" t="str">
        <f>Point_src_summary!B1049</f>
        <v>Non-tribal</v>
      </c>
      <c r="C1098" s="31">
        <f>Point_src_summary!C1049</f>
        <v>8</v>
      </c>
      <c r="D1098" s="31" t="str">
        <f>Point_src_summary!D1049</f>
        <v>8045</v>
      </c>
      <c r="E1098" s="32" t="str">
        <f>Point_src_summary!N1049</f>
        <v>31000301</v>
      </c>
      <c r="F1098" s="31" t="str">
        <f>Point_src_summary!U1049</f>
        <v>Dehydrators</v>
      </c>
      <c r="G1098" s="160">
        <f>Point_src_summary!V1049</f>
        <v>0</v>
      </c>
      <c r="H1098" s="161">
        <f>Point_src_summary!W1049</f>
        <v>14.2</v>
      </c>
      <c r="I1098" s="161">
        <f>Point_src_summary!X1049</f>
        <v>0</v>
      </c>
      <c r="J1098" s="161">
        <f>Point_src_summary!Y1049</f>
        <v>0</v>
      </c>
      <c r="K1098" s="162">
        <f>Point_src_summary!Z1049</f>
        <v>0</v>
      </c>
      <c r="M1098" s="30"/>
      <c r="N1098" s="30"/>
    </row>
    <row r="1099" spans="1:14" x14ac:dyDescent="0.2">
      <c r="A1099" s="31" t="s">
        <v>127</v>
      </c>
      <c r="B1099" s="31" t="str">
        <f>Point_src_summary!B1050</f>
        <v>Non-tribal</v>
      </c>
      <c r="C1099" s="31">
        <f>Point_src_summary!C1050</f>
        <v>8</v>
      </c>
      <c r="D1099" s="31" t="str">
        <f>Point_src_summary!D1050</f>
        <v>8045</v>
      </c>
      <c r="E1099" s="32" t="str">
        <f>Point_src_summary!N1050</f>
        <v>20200253</v>
      </c>
      <c r="F1099" s="31" t="str">
        <f>Point_src_summary!U1050</f>
        <v>Point Source Compressor Engines</v>
      </c>
      <c r="G1099" s="160">
        <f>Point_src_summary!V1050</f>
        <v>8.1999999999999993</v>
      </c>
      <c r="H1099" s="161">
        <f>Point_src_summary!W1050</f>
        <v>4.4000000000000004</v>
      </c>
      <c r="I1099" s="161">
        <f>Point_src_summary!X1050</f>
        <v>16.3</v>
      </c>
      <c r="J1099" s="161">
        <f>Point_src_summary!Y1050</f>
        <v>0</v>
      </c>
      <c r="K1099" s="162">
        <f>Point_src_summary!Z1050</f>
        <v>0</v>
      </c>
      <c r="M1099" s="30"/>
      <c r="N1099" s="30"/>
    </row>
    <row r="1100" spans="1:14" x14ac:dyDescent="0.2">
      <c r="A1100" s="31" t="s">
        <v>127</v>
      </c>
      <c r="B1100" s="31" t="str">
        <f>Point_src_summary!B1051</f>
        <v>Non-tribal</v>
      </c>
      <c r="C1100" s="31">
        <f>Point_src_summary!C1051</f>
        <v>8</v>
      </c>
      <c r="D1100" s="31" t="str">
        <f>Point_src_summary!D1051</f>
        <v>8045</v>
      </c>
      <c r="E1100" s="32" t="str">
        <f>Point_src_summary!N1051</f>
        <v>40400315</v>
      </c>
      <c r="F1100" s="31" t="str">
        <f>Point_src_summary!U1051</f>
        <v>Condensate Tanks</v>
      </c>
      <c r="G1100" s="160">
        <f>Point_src_summary!V1051</f>
        <v>0</v>
      </c>
      <c r="H1100" s="161">
        <f>Point_src_summary!W1051</f>
        <v>1.4364600000000001</v>
      </c>
      <c r="I1100" s="161">
        <f>Point_src_summary!X1051</f>
        <v>0</v>
      </c>
      <c r="J1100" s="161">
        <f>Point_src_summary!Y1051</f>
        <v>0</v>
      </c>
      <c r="K1100" s="162">
        <f>Point_src_summary!Z1051</f>
        <v>0</v>
      </c>
      <c r="M1100" s="30"/>
      <c r="N1100" s="30"/>
    </row>
    <row r="1101" spans="1:14" x14ac:dyDescent="0.2">
      <c r="A1101" s="31" t="s">
        <v>127</v>
      </c>
      <c r="B1101" s="31" t="str">
        <f>Point_src_summary!B1052</f>
        <v>Non-tribal</v>
      </c>
      <c r="C1101" s="31">
        <f>Point_src_summary!C1052</f>
        <v>8</v>
      </c>
      <c r="D1101" s="31" t="str">
        <f>Point_src_summary!D1052</f>
        <v>8045</v>
      </c>
      <c r="E1101" s="32" t="str">
        <f>Point_src_summary!N1052</f>
        <v>20200253</v>
      </c>
      <c r="F1101" s="31" t="str">
        <f>Point_src_summary!U1052</f>
        <v>Point Source Compressor Engines</v>
      </c>
      <c r="G1101" s="160">
        <f>Point_src_summary!V1052</f>
        <v>8.1999999999999993</v>
      </c>
      <c r="H1101" s="161">
        <f>Point_src_summary!W1052</f>
        <v>4.4000000000000004</v>
      </c>
      <c r="I1101" s="161">
        <f>Point_src_summary!X1052</f>
        <v>16.3</v>
      </c>
      <c r="J1101" s="161">
        <f>Point_src_summary!Y1052</f>
        <v>0</v>
      </c>
      <c r="K1101" s="162">
        <f>Point_src_summary!Z1052</f>
        <v>0</v>
      </c>
      <c r="M1101" s="30"/>
      <c r="N1101" s="30"/>
    </row>
    <row r="1102" spans="1:14" x14ac:dyDescent="0.2">
      <c r="A1102" s="31" t="s">
        <v>127</v>
      </c>
      <c r="B1102" s="31" t="str">
        <f>Point_src_summary!B1053</f>
        <v>Non-tribal</v>
      </c>
      <c r="C1102" s="31">
        <f>Point_src_summary!C1053</f>
        <v>8</v>
      </c>
      <c r="D1102" s="31" t="str">
        <f>Point_src_summary!D1053</f>
        <v>8045</v>
      </c>
      <c r="E1102" s="32" t="str">
        <f>Point_src_summary!N1053</f>
        <v>31000220</v>
      </c>
      <c r="F1102" s="31" t="str">
        <f>Point_src_summary!U1053</f>
        <v>Point Source Fugitives</v>
      </c>
      <c r="G1102" s="160">
        <f>Point_src_summary!V1053</f>
        <v>0</v>
      </c>
      <c r="H1102" s="161">
        <f>Point_src_summary!W1053</f>
        <v>8.7899999999999991</v>
      </c>
      <c r="I1102" s="161">
        <f>Point_src_summary!X1053</f>
        <v>0</v>
      </c>
      <c r="J1102" s="161">
        <f>Point_src_summary!Y1053</f>
        <v>0</v>
      </c>
      <c r="K1102" s="162">
        <f>Point_src_summary!Z1053</f>
        <v>0</v>
      </c>
      <c r="M1102" s="30"/>
      <c r="N1102" s="30"/>
    </row>
    <row r="1103" spans="1:14" x14ac:dyDescent="0.2">
      <c r="A1103" s="31" t="s">
        <v>127</v>
      </c>
      <c r="B1103" s="31" t="str">
        <f>Point_src_summary!B1054</f>
        <v>Non-tribal</v>
      </c>
      <c r="C1103" s="31">
        <f>Point_src_summary!C1054</f>
        <v>8</v>
      </c>
      <c r="D1103" s="31" t="str">
        <f>Point_src_summary!D1054</f>
        <v>8045</v>
      </c>
      <c r="E1103" s="32" t="str">
        <f>Point_src_summary!N1054</f>
        <v>20200252</v>
      </c>
      <c r="F1103" s="31" t="str">
        <f>Point_src_summary!U1054</f>
        <v>Point Source Compressor Engines</v>
      </c>
      <c r="G1103" s="160">
        <f>Point_src_summary!V1054</f>
        <v>9.4600000000000009</v>
      </c>
      <c r="H1103" s="161">
        <f>Point_src_summary!W1054</f>
        <v>5.68</v>
      </c>
      <c r="I1103" s="161">
        <f>Point_src_summary!X1054</f>
        <v>5.68</v>
      </c>
      <c r="J1103" s="161">
        <f>Point_src_summary!Y1054</f>
        <v>0</v>
      </c>
      <c r="K1103" s="162">
        <f>Point_src_summary!Z1054</f>
        <v>0</v>
      </c>
      <c r="M1103" s="30"/>
      <c r="N1103" s="30"/>
    </row>
    <row r="1104" spans="1:14" x14ac:dyDescent="0.2">
      <c r="A1104" s="31" t="s">
        <v>127</v>
      </c>
      <c r="B1104" s="31" t="str">
        <f>Point_src_summary!B1055</f>
        <v>Non-tribal</v>
      </c>
      <c r="C1104" s="31">
        <f>Point_src_summary!C1055</f>
        <v>8</v>
      </c>
      <c r="D1104" s="31" t="str">
        <f>Point_src_summary!D1055</f>
        <v>8045</v>
      </c>
      <c r="E1104" s="32" t="str">
        <f>Point_src_summary!N1055</f>
        <v>20200253</v>
      </c>
      <c r="F1104" s="31" t="str">
        <f>Point_src_summary!U1055</f>
        <v>Point Source Compressor Engines</v>
      </c>
      <c r="G1104" s="160">
        <f>Point_src_summary!V1055</f>
        <v>0</v>
      </c>
      <c r="H1104" s="161">
        <f>Point_src_summary!W1055</f>
        <v>0</v>
      </c>
      <c r="I1104" s="161">
        <f>Point_src_summary!X1055</f>
        <v>0</v>
      </c>
      <c r="J1104" s="161">
        <f>Point_src_summary!Y1055</f>
        <v>0</v>
      </c>
      <c r="K1104" s="162">
        <f>Point_src_summary!Z1055</f>
        <v>0</v>
      </c>
      <c r="M1104" s="30"/>
      <c r="N1104" s="30"/>
    </row>
    <row r="1105" spans="1:14" x14ac:dyDescent="0.2">
      <c r="A1105" s="31" t="s">
        <v>127</v>
      </c>
      <c r="B1105" s="31" t="str">
        <f>Point_src_summary!B1056</f>
        <v>Non-tribal</v>
      </c>
      <c r="C1105" s="31">
        <f>Point_src_summary!C1056</f>
        <v>8</v>
      </c>
      <c r="D1105" s="31" t="str">
        <f>Point_src_summary!D1056</f>
        <v>8045</v>
      </c>
      <c r="E1105" s="32" t="str">
        <f>Point_src_summary!N1056</f>
        <v>20200253</v>
      </c>
      <c r="F1105" s="31" t="str">
        <f>Point_src_summary!U1056</f>
        <v>Point Source Compressor Engines</v>
      </c>
      <c r="G1105" s="160">
        <f>Point_src_summary!V1056</f>
        <v>0</v>
      </c>
      <c r="H1105" s="161">
        <f>Point_src_summary!W1056</f>
        <v>0</v>
      </c>
      <c r="I1105" s="161">
        <f>Point_src_summary!X1056</f>
        <v>0</v>
      </c>
      <c r="J1105" s="161">
        <f>Point_src_summary!Y1056</f>
        <v>0</v>
      </c>
      <c r="K1105" s="162">
        <f>Point_src_summary!Z1056</f>
        <v>0</v>
      </c>
      <c r="M1105" s="30"/>
      <c r="N1105" s="30"/>
    </row>
    <row r="1106" spans="1:14" x14ac:dyDescent="0.2">
      <c r="A1106" s="31" t="s">
        <v>127</v>
      </c>
      <c r="B1106" s="31" t="str">
        <f>Point_src_summary!B1057</f>
        <v>Non-tribal</v>
      </c>
      <c r="C1106" s="31">
        <f>Point_src_summary!C1057</f>
        <v>8</v>
      </c>
      <c r="D1106" s="31" t="str">
        <f>Point_src_summary!D1057</f>
        <v>8045</v>
      </c>
      <c r="E1106" s="32" t="str">
        <f>Point_src_summary!N1057</f>
        <v>20200253</v>
      </c>
      <c r="F1106" s="31" t="str">
        <f>Point_src_summary!U1057</f>
        <v>Point Source Compressor Engines</v>
      </c>
      <c r="G1106" s="160">
        <f>Point_src_summary!V1057</f>
        <v>0</v>
      </c>
      <c r="H1106" s="161">
        <f>Point_src_summary!W1057</f>
        <v>0</v>
      </c>
      <c r="I1106" s="161">
        <f>Point_src_summary!X1057</f>
        <v>0</v>
      </c>
      <c r="J1106" s="161">
        <f>Point_src_summary!Y1057</f>
        <v>0</v>
      </c>
      <c r="K1106" s="162">
        <f>Point_src_summary!Z1057</f>
        <v>0</v>
      </c>
      <c r="M1106" s="30"/>
      <c r="N1106" s="30"/>
    </row>
    <row r="1107" spans="1:14" x14ac:dyDescent="0.2">
      <c r="A1107" s="31" t="s">
        <v>127</v>
      </c>
      <c r="B1107" s="31" t="str">
        <f>Point_src_summary!B1058</f>
        <v>Non-tribal</v>
      </c>
      <c r="C1107" s="31">
        <f>Point_src_summary!C1058</f>
        <v>8</v>
      </c>
      <c r="D1107" s="31" t="str">
        <f>Point_src_summary!D1058</f>
        <v>8045</v>
      </c>
      <c r="E1107" s="32" t="str">
        <f>Point_src_summary!N1058</f>
        <v>31088801</v>
      </c>
      <c r="F1107" s="31" t="str">
        <f>Point_src_summary!U1058</f>
        <v>Point Source Fugitives</v>
      </c>
      <c r="G1107" s="160">
        <f>Point_src_summary!V1058</f>
        <v>0</v>
      </c>
      <c r="H1107" s="161">
        <f>Point_src_summary!W1058</f>
        <v>7.21</v>
      </c>
      <c r="I1107" s="161">
        <f>Point_src_summary!X1058</f>
        <v>0</v>
      </c>
      <c r="J1107" s="161">
        <f>Point_src_summary!Y1058</f>
        <v>0</v>
      </c>
      <c r="K1107" s="162">
        <f>Point_src_summary!Z1058</f>
        <v>0</v>
      </c>
      <c r="M1107" s="30"/>
      <c r="N1107" s="30"/>
    </row>
    <row r="1108" spans="1:14" x14ac:dyDescent="0.2">
      <c r="A1108" s="31" t="s">
        <v>127</v>
      </c>
      <c r="B1108" s="31" t="str">
        <f>Point_src_summary!B1059</f>
        <v>Non-tribal</v>
      </c>
      <c r="C1108" s="31">
        <f>Point_src_summary!C1059</f>
        <v>8</v>
      </c>
      <c r="D1108" s="31" t="str">
        <f>Point_src_summary!D1059</f>
        <v>8045</v>
      </c>
      <c r="E1108" s="32" t="str">
        <f>Point_src_summary!N1059</f>
        <v>20200253</v>
      </c>
      <c r="F1108" s="31" t="str">
        <f>Point_src_summary!U1059</f>
        <v>Point Source Compressor Engines</v>
      </c>
      <c r="G1108" s="160">
        <f>Point_src_summary!V1059</f>
        <v>0</v>
      </c>
      <c r="H1108" s="161">
        <f>Point_src_summary!W1059</f>
        <v>0</v>
      </c>
      <c r="I1108" s="161">
        <f>Point_src_summary!X1059</f>
        <v>0</v>
      </c>
      <c r="J1108" s="161">
        <f>Point_src_summary!Y1059</f>
        <v>0</v>
      </c>
      <c r="K1108" s="162">
        <f>Point_src_summary!Z1059</f>
        <v>0</v>
      </c>
      <c r="M1108" s="30"/>
      <c r="N1108" s="30"/>
    </row>
    <row r="1109" spans="1:14" x14ac:dyDescent="0.2">
      <c r="A1109" s="31" t="s">
        <v>127</v>
      </c>
      <c r="B1109" s="31" t="str">
        <f>Point_src_summary!B1060</f>
        <v>Non-tribal</v>
      </c>
      <c r="C1109" s="31">
        <f>Point_src_summary!C1060</f>
        <v>8</v>
      </c>
      <c r="D1109" s="31" t="str">
        <f>Point_src_summary!D1060</f>
        <v>8045</v>
      </c>
      <c r="E1109" s="32" t="str">
        <f>Point_src_summary!N1060</f>
        <v>20200253</v>
      </c>
      <c r="F1109" s="31" t="str">
        <f>Point_src_summary!U1060</f>
        <v>Point Source Compressor Engines</v>
      </c>
      <c r="G1109" s="160">
        <f>Point_src_summary!V1060</f>
        <v>4.0567970000000004</v>
      </c>
      <c r="H1109" s="161">
        <f>Point_src_summary!W1060</f>
        <v>2.8051490000000001</v>
      </c>
      <c r="I1109" s="161">
        <f>Point_src_summary!X1060</f>
        <v>8.2786159999999995</v>
      </c>
      <c r="J1109" s="161">
        <f>Point_src_summary!Y1060</f>
        <v>0</v>
      </c>
      <c r="K1109" s="162">
        <f>Point_src_summary!Z1060</f>
        <v>0</v>
      </c>
      <c r="M1109" s="30"/>
      <c r="N1109" s="30"/>
    </row>
    <row r="1110" spans="1:14" x14ac:dyDescent="0.2">
      <c r="A1110" s="31" t="s">
        <v>127</v>
      </c>
      <c r="B1110" s="31" t="str">
        <f>Point_src_summary!B1061</f>
        <v>Non-tribal</v>
      </c>
      <c r="C1110" s="31">
        <f>Point_src_summary!C1061</f>
        <v>8</v>
      </c>
      <c r="D1110" s="31" t="str">
        <f>Point_src_summary!D1061</f>
        <v>8045</v>
      </c>
      <c r="E1110" s="32" t="str">
        <f>Point_src_summary!N1061</f>
        <v>31088801</v>
      </c>
      <c r="F1110" s="31" t="str">
        <f>Point_src_summary!U1061</f>
        <v>Point Source Fugitives</v>
      </c>
      <c r="G1110" s="160">
        <f>Point_src_summary!V1061</f>
        <v>0</v>
      </c>
      <c r="H1110" s="161">
        <f>Point_src_summary!W1061</f>
        <v>8</v>
      </c>
      <c r="I1110" s="161">
        <f>Point_src_summary!X1061</f>
        <v>0</v>
      </c>
      <c r="J1110" s="161">
        <f>Point_src_summary!Y1061</f>
        <v>0</v>
      </c>
      <c r="K1110" s="162">
        <f>Point_src_summary!Z1061</f>
        <v>0</v>
      </c>
      <c r="M1110" s="30"/>
      <c r="N1110" s="30"/>
    </row>
    <row r="1111" spans="1:14" x14ac:dyDescent="0.2">
      <c r="A1111" s="31" t="s">
        <v>127</v>
      </c>
      <c r="B1111" s="31" t="str">
        <f>Point_src_summary!B1062</f>
        <v>Non-tribal</v>
      </c>
      <c r="C1111" s="31">
        <f>Point_src_summary!C1062</f>
        <v>8</v>
      </c>
      <c r="D1111" s="31" t="str">
        <f>Point_src_summary!D1062</f>
        <v>8045</v>
      </c>
      <c r="E1111" s="32" t="str">
        <f>Point_src_summary!N1062</f>
        <v>20200254</v>
      </c>
      <c r="F1111" s="31" t="str">
        <f>Point_src_summary!U1062</f>
        <v>Point Source Compressor Engines</v>
      </c>
      <c r="G1111" s="160">
        <f>Point_src_summary!V1062</f>
        <v>0</v>
      </c>
      <c r="H1111" s="161">
        <f>Point_src_summary!W1062</f>
        <v>0</v>
      </c>
      <c r="I1111" s="161">
        <f>Point_src_summary!X1062</f>
        <v>0</v>
      </c>
      <c r="J1111" s="161">
        <f>Point_src_summary!Y1062</f>
        <v>2.3519999999999999E-2</v>
      </c>
      <c r="K1111" s="162">
        <f>Point_src_summary!Z1062</f>
        <v>0.39200000000000002</v>
      </c>
      <c r="M1111" s="30"/>
      <c r="N1111" s="30"/>
    </row>
    <row r="1112" spans="1:14" x14ac:dyDescent="0.2">
      <c r="A1112" s="31" t="s">
        <v>127</v>
      </c>
      <c r="B1112" s="31" t="str">
        <f>Point_src_summary!B1063</f>
        <v>Non-tribal</v>
      </c>
      <c r="C1112" s="31">
        <f>Point_src_summary!C1063</f>
        <v>8</v>
      </c>
      <c r="D1112" s="31" t="str">
        <f>Point_src_summary!D1063</f>
        <v>8045</v>
      </c>
      <c r="E1112" s="32" t="str">
        <f>Point_src_summary!N1063</f>
        <v>20200254</v>
      </c>
      <c r="F1112" s="31" t="str">
        <f>Point_src_summary!U1063</f>
        <v>Point Source Compressor Engines</v>
      </c>
      <c r="G1112" s="160">
        <f>Point_src_summary!V1063</f>
        <v>0</v>
      </c>
      <c r="H1112" s="161">
        <f>Point_src_summary!W1063</f>
        <v>0</v>
      </c>
      <c r="I1112" s="161">
        <f>Point_src_summary!X1063</f>
        <v>0</v>
      </c>
      <c r="J1112" s="161">
        <f>Point_src_summary!Y1063</f>
        <v>2.3519999999999999E-2</v>
      </c>
      <c r="K1112" s="162">
        <f>Point_src_summary!Z1063</f>
        <v>0.39200000000000002</v>
      </c>
      <c r="M1112" s="30"/>
      <c r="N1112" s="30"/>
    </row>
    <row r="1113" spans="1:14" x14ac:dyDescent="0.2">
      <c r="A1113" s="31" t="s">
        <v>127</v>
      </c>
      <c r="B1113" s="31" t="str">
        <f>Point_src_summary!B1064</f>
        <v>Non-tribal</v>
      </c>
      <c r="C1113" s="31">
        <f>Point_src_summary!C1064</f>
        <v>8</v>
      </c>
      <c r="D1113" s="31" t="str">
        <f>Point_src_summary!D1064</f>
        <v>8045</v>
      </c>
      <c r="E1113" s="32" t="str">
        <f>Point_src_summary!N1064</f>
        <v>20200254</v>
      </c>
      <c r="F1113" s="31" t="str">
        <f>Point_src_summary!U1064</f>
        <v>Point Source Compressor Engines</v>
      </c>
      <c r="G1113" s="160">
        <f>Point_src_summary!V1064</f>
        <v>0</v>
      </c>
      <c r="H1113" s="161">
        <f>Point_src_summary!W1064</f>
        <v>0</v>
      </c>
      <c r="I1113" s="161">
        <f>Point_src_summary!X1064</f>
        <v>0</v>
      </c>
      <c r="J1113" s="161">
        <f>Point_src_summary!Y1064</f>
        <v>2.3519999999999999E-2</v>
      </c>
      <c r="K1113" s="162">
        <f>Point_src_summary!Z1064</f>
        <v>0.39200000000000002</v>
      </c>
      <c r="M1113" s="30"/>
      <c r="N1113" s="30"/>
    </row>
    <row r="1114" spans="1:14" x14ac:dyDescent="0.2">
      <c r="A1114" s="31" t="s">
        <v>127</v>
      </c>
      <c r="B1114" s="31" t="str">
        <f>Point_src_summary!B1065</f>
        <v>Non-tribal</v>
      </c>
      <c r="C1114" s="31">
        <f>Point_src_summary!C1065</f>
        <v>8</v>
      </c>
      <c r="D1114" s="31" t="str">
        <f>Point_src_summary!D1065</f>
        <v>8045</v>
      </c>
      <c r="E1114" s="32" t="str">
        <f>Point_src_summary!N1065</f>
        <v>20200254</v>
      </c>
      <c r="F1114" s="31" t="str">
        <f>Point_src_summary!U1065</f>
        <v>Point Source Compressor Engines</v>
      </c>
      <c r="G1114" s="160">
        <f>Point_src_summary!V1065</f>
        <v>0</v>
      </c>
      <c r="H1114" s="161">
        <f>Point_src_summary!W1065</f>
        <v>0</v>
      </c>
      <c r="I1114" s="161">
        <f>Point_src_summary!X1065</f>
        <v>0</v>
      </c>
      <c r="J1114" s="161">
        <f>Point_src_summary!Y1065</f>
        <v>2.3519999999999999E-2</v>
      </c>
      <c r="K1114" s="162">
        <f>Point_src_summary!Z1065</f>
        <v>0.39200000000000002</v>
      </c>
      <c r="M1114" s="30"/>
      <c r="N1114" s="30"/>
    </row>
    <row r="1115" spans="1:14" x14ac:dyDescent="0.2">
      <c r="A1115" s="31" t="s">
        <v>127</v>
      </c>
      <c r="B1115" s="31" t="str">
        <f>Point_src_summary!B1066</f>
        <v>Non-tribal</v>
      </c>
      <c r="C1115" s="31">
        <f>Point_src_summary!C1066</f>
        <v>8</v>
      </c>
      <c r="D1115" s="31" t="str">
        <f>Point_src_summary!D1066</f>
        <v>8045</v>
      </c>
      <c r="E1115" s="32" t="str">
        <f>Point_src_summary!N1066</f>
        <v>20200254</v>
      </c>
      <c r="F1115" s="31" t="str">
        <f>Point_src_summary!U1066</f>
        <v>Point Source Compressor Engines</v>
      </c>
      <c r="G1115" s="160">
        <f>Point_src_summary!V1066</f>
        <v>0</v>
      </c>
      <c r="H1115" s="161">
        <f>Point_src_summary!W1066</f>
        <v>0</v>
      </c>
      <c r="I1115" s="161">
        <f>Point_src_summary!X1066</f>
        <v>0</v>
      </c>
      <c r="J1115" s="161">
        <f>Point_src_summary!Y1066</f>
        <v>2.3519999999999999E-2</v>
      </c>
      <c r="K1115" s="162">
        <f>Point_src_summary!Z1066</f>
        <v>0.39200000000000002</v>
      </c>
      <c r="M1115" s="30"/>
      <c r="N1115" s="30"/>
    </row>
    <row r="1116" spans="1:14" x14ac:dyDescent="0.2">
      <c r="A1116" s="31" t="s">
        <v>127</v>
      </c>
      <c r="B1116" s="31" t="str">
        <f>Point_src_summary!B1067</f>
        <v>Non-tribal</v>
      </c>
      <c r="C1116" s="31">
        <f>Point_src_summary!C1067</f>
        <v>8</v>
      </c>
      <c r="D1116" s="31" t="str">
        <f>Point_src_summary!D1067</f>
        <v>8045</v>
      </c>
      <c r="E1116" s="32" t="str">
        <f>Point_src_summary!N1067</f>
        <v>20200254</v>
      </c>
      <c r="F1116" s="31" t="str">
        <f>Point_src_summary!U1067</f>
        <v>Point Source Compressor Engines</v>
      </c>
      <c r="G1116" s="160">
        <f>Point_src_summary!V1067</f>
        <v>0</v>
      </c>
      <c r="H1116" s="161">
        <f>Point_src_summary!W1067</f>
        <v>0</v>
      </c>
      <c r="I1116" s="161">
        <f>Point_src_summary!X1067</f>
        <v>0</v>
      </c>
      <c r="J1116" s="161">
        <f>Point_src_summary!Y1067</f>
        <v>2.3519999999999999E-2</v>
      </c>
      <c r="K1116" s="162">
        <f>Point_src_summary!Z1067</f>
        <v>0.39200000000000002</v>
      </c>
      <c r="M1116" s="30"/>
      <c r="N1116" s="30"/>
    </row>
    <row r="1117" spans="1:14" x14ac:dyDescent="0.2">
      <c r="A1117" s="31" t="s">
        <v>127</v>
      </c>
      <c r="B1117" s="31" t="str">
        <f>Point_src_summary!B1068</f>
        <v>Non-tribal</v>
      </c>
      <c r="C1117" s="31">
        <f>Point_src_summary!C1068</f>
        <v>8</v>
      </c>
      <c r="D1117" s="31" t="str">
        <f>Point_src_summary!D1068</f>
        <v>8045</v>
      </c>
      <c r="E1117" s="32" t="str">
        <f>Point_src_summary!N1068</f>
        <v>20200254</v>
      </c>
      <c r="F1117" s="31" t="str">
        <f>Point_src_summary!U1068</f>
        <v>Point Source Compressor Engines</v>
      </c>
      <c r="G1117" s="160">
        <f>Point_src_summary!V1068</f>
        <v>19.300001999999999</v>
      </c>
      <c r="H1117" s="161">
        <f>Point_src_summary!W1068</f>
        <v>5.6499940000000004</v>
      </c>
      <c r="I1117" s="161">
        <f>Point_src_summary!X1068</f>
        <v>5.6750040000000004</v>
      </c>
      <c r="J1117" s="161">
        <f>Point_src_summary!Y1068</f>
        <v>0</v>
      </c>
      <c r="K1117" s="162">
        <f>Point_src_summary!Z1068</f>
        <v>0</v>
      </c>
      <c r="M1117" s="30"/>
      <c r="N1117" s="30"/>
    </row>
    <row r="1118" spans="1:14" x14ac:dyDescent="0.2">
      <c r="A1118" s="31" t="s">
        <v>127</v>
      </c>
      <c r="B1118" s="31" t="str">
        <f>Point_src_summary!B1069</f>
        <v>Non-tribal</v>
      </c>
      <c r="C1118" s="31">
        <f>Point_src_summary!C1069</f>
        <v>8</v>
      </c>
      <c r="D1118" s="31" t="str">
        <f>Point_src_summary!D1069</f>
        <v>8045</v>
      </c>
      <c r="E1118" s="32" t="str">
        <f>Point_src_summary!N1069</f>
        <v>20200254</v>
      </c>
      <c r="F1118" s="31" t="str">
        <f>Point_src_summary!U1069</f>
        <v>Point Source Compressor Engines</v>
      </c>
      <c r="G1118" s="160">
        <f>Point_src_summary!V1069</f>
        <v>38.600396000000003</v>
      </c>
      <c r="H1118" s="161">
        <f>Point_src_summary!W1069</f>
        <v>11.299988000000001</v>
      </c>
      <c r="I1118" s="161">
        <f>Point_src_summary!X1069</f>
        <v>11.350008000000001</v>
      </c>
      <c r="J1118" s="161">
        <f>Point_src_summary!Y1069</f>
        <v>0</v>
      </c>
      <c r="K1118" s="162">
        <f>Point_src_summary!Z1069</f>
        <v>0</v>
      </c>
      <c r="M1118" s="30"/>
      <c r="N1118" s="30"/>
    </row>
    <row r="1119" spans="1:14" x14ac:dyDescent="0.2">
      <c r="A1119" s="31" t="s">
        <v>127</v>
      </c>
      <c r="B1119" s="31" t="str">
        <f>Point_src_summary!B1070</f>
        <v>Non-tribal</v>
      </c>
      <c r="C1119" s="31">
        <f>Point_src_summary!C1070</f>
        <v>8</v>
      </c>
      <c r="D1119" s="31" t="str">
        <f>Point_src_summary!D1070</f>
        <v>8045</v>
      </c>
      <c r="E1119" s="32" t="str">
        <f>Point_src_summary!N1070</f>
        <v>20200254</v>
      </c>
      <c r="F1119" s="31" t="str">
        <f>Point_src_summary!U1070</f>
        <v>Point Source Compressor Engines</v>
      </c>
      <c r="G1119" s="160">
        <f>Point_src_summary!V1070</f>
        <v>38.600003999999998</v>
      </c>
      <c r="H1119" s="161">
        <f>Point_src_summary!W1070</f>
        <v>11.299988000000001</v>
      </c>
      <c r="I1119" s="161">
        <f>Point_src_summary!X1070</f>
        <v>11.350008000000001</v>
      </c>
      <c r="J1119" s="161">
        <f>Point_src_summary!Y1070</f>
        <v>0</v>
      </c>
      <c r="K1119" s="162">
        <f>Point_src_summary!Z1070</f>
        <v>0</v>
      </c>
      <c r="M1119" s="30"/>
      <c r="N1119" s="30"/>
    </row>
    <row r="1120" spans="1:14" x14ac:dyDescent="0.2">
      <c r="A1120" s="31" t="s">
        <v>127</v>
      </c>
      <c r="B1120" s="31" t="str">
        <f>Point_src_summary!B1071</f>
        <v>Non-tribal</v>
      </c>
      <c r="C1120" s="31">
        <f>Point_src_summary!C1071</f>
        <v>8</v>
      </c>
      <c r="D1120" s="31" t="str">
        <f>Point_src_summary!D1071</f>
        <v>8045</v>
      </c>
      <c r="E1120" s="32" t="str">
        <f>Point_src_summary!N1071</f>
        <v>20200254</v>
      </c>
      <c r="F1120" s="31" t="str">
        <f>Point_src_summary!U1071</f>
        <v>Point Source Compressor Engines</v>
      </c>
      <c r="G1120" s="160">
        <f>Point_src_summary!V1071</f>
        <v>19.300001999999999</v>
      </c>
      <c r="H1120" s="161">
        <f>Point_src_summary!W1071</f>
        <v>5.6499940000000004</v>
      </c>
      <c r="I1120" s="161">
        <f>Point_src_summary!X1071</f>
        <v>5.6750040000000004</v>
      </c>
      <c r="J1120" s="161">
        <f>Point_src_summary!Y1071</f>
        <v>0</v>
      </c>
      <c r="K1120" s="162">
        <f>Point_src_summary!Z1071</f>
        <v>0</v>
      </c>
      <c r="M1120" s="30"/>
      <c r="N1120" s="30"/>
    </row>
    <row r="1121" spans="1:14" x14ac:dyDescent="0.2">
      <c r="A1121" s="31" t="s">
        <v>127</v>
      </c>
      <c r="B1121" s="31" t="str">
        <f>Point_src_summary!B1072</f>
        <v>Non-tribal</v>
      </c>
      <c r="C1121" s="31">
        <f>Point_src_summary!C1072</f>
        <v>8</v>
      </c>
      <c r="D1121" s="31" t="str">
        <f>Point_src_summary!D1072</f>
        <v>8045</v>
      </c>
      <c r="E1121" s="32" t="str">
        <f>Point_src_summary!N1072</f>
        <v>31000302</v>
      </c>
      <c r="F1121" s="31" t="str">
        <f>Point_src_summary!U1072</f>
        <v>Dehydrators</v>
      </c>
      <c r="G1121" s="160">
        <f>Point_src_summary!V1072</f>
        <v>0</v>
      </c>
      <c r="H1121" s="161">
        <f>Point_src_summary!W1072</f>
        <v>7.8000000000000007</v>
      </c>
      <c r="I1121" s="161">
        <f>Point_src_summary!X1072</f>
        <v>0</v>
      </c>
      <c r="J1121" s="161">
        <f>Point_src_summary!Y1072</f>
        <v>0</v>
      </c>
      <c r="K1121" s="162">
        <f>Point_src_summary!Z1072</f>
        <v>0</v>
      </c>
      <c r="M1121" s="30"/>
      <c r="N1121" s="30"/>
    </row>
    <row r="1122" spans="1:14" x14ac:dyDescent="0.2">
      <c r="A1122" s="31" t="s">
        <v>127</v>
      </c>
      <c r="B1122" s="31" t="str">
        <f>Point_src_summary!B1073</f>
        <v>Non-tribal</v>
      </c>
      <c r="C1122" s="31">
        <f>Point_src_summary!C1073</f>
        <v>8</v>
      </c>
      <c r="D1122" s="31" t="str">
        <f>Point_src_summary!D1073</f>
        <v>8045</v>
      </c>
      <c r="E1122" s="32" t="str">
        <f>Point_src_summary!N1073</f>
        <v>20200254</v>
      </c>
      <c r="F1122" s="31" t="str">
        <f>Point_src_summary!U1073</f>
        <v>Point Source Compressor Engines</v>
      </c>
      <c r="G1122" s="160">
        <f>Point_src_summary!V1073</f>
        <v>0</v>
      </c>
      <c r="H1122" s="161">
        <f>Point_src_summary!W1073</f>
        <v>0</v>
      </c>
      <c r="I1122" s="161">
        <f>Point_src_summary!X1073</f>
        <v>0</v>
      </c>
      <c r="J1122" s="161">
        <f>Point_src_summary!Y1073</f>
        <v>3.9992E-2</v>
      </c>
      <c r="K1122" s="162">
        <f>Point_src_summary!Z1073</f>
        <v>0.4</v>
      </c>
      <c r="M1122" s="30"/>
      <c r="N1122" s="30"/>
    </row>
    <row r="1123" spans="1:14" x14ac:dyDescent="0.2">
      <c r="A1123" s="31" t="s">
        <v>127</v>
      </c>
      <c r="B1123" s="31" t="str">
        <f>Point_src_summary!B1074</f>
        <v>Non-tribal</v>
      </c>
      <c r="C1123" s="31">
        <f>Point_src_summary!C1074</f>
        <v>8</v>
      </c>
      <c r="D1123" s="31" t="str">
        <f>Point_src_summary!D1074</f>
        <v>8045</v>
      </c>
      <c r="E1123" s="32" t="str">
        <f>Point_src_summary!N1074</f>
        <v>20200254</v>
      </c>
      <c r="F1123" s="31" t="str">
        <f>Point_src_summary!U1074</f>
        <v>Point Source Compressor Engines</v>
      </c>
      <c r="G1123" s="160">
        <f>Point_src_summary!V1074</f>
        <v>0</v>
      </c>
      <c r="H1123" s="161">
        <f>Point_src_summary!W1074</f>
        <v>0</v>
      </c>
      <c r="I1123" s="161">
        <f>Point_src_summary!X1074</f>
        <v>0</v>
      </c>
      <c r="J1123" s="161">
        <f>Point_src_summary!Y1074</f>
        <v>0.04</v>
      </c>
      <c r="K1123" s="162">
        <f>Point_src_summary!Z1074</f>
        <v>0.4</v>
      </c>
      <c r="M1123" s="30"/>
      <c r="N1123" s="30"/>
    </row>
    <row r="1124" spans="1:14" x14ac:dyDescent="0.2">
      <c r="A1124" s="31" t="s">
        <v>127</v>
      </c>
      <c r="B1124" s="31" t="str">
        <f>Point_src_summary!B1075</f>
        <v>Non-tribal</v>
      </c>
      <c r="C1124" s="31">
        <f>Point_src_summary!C1075</f>
        <v>8</v>
      </c>
      <c r="D1124" s="31" t="str">
        <f>Point_src_summary!D1075</f>
        <v>8045</v>
      </c>
      <c r="E1124" s="32" t="str">
        <f>Point_src_summary!N1075</f>
        <v>20200254</v>
      </c>
      <c r="F1124" s="31" t="str">
        <f>Point_src_summary!U1075</f>
        <v>Point Source Compressor Engines</v>
      </c>
      <c r="G1124" s="160">
        <f>Point_src_summary!V1075</f>
        <v>0</v>
      </c>
      <c r="H1124" s="161">
        <f>Point_src_summary!W1075</f>
        <v>0</v>
      </c>
      <c r="I1124" s="161">
        <f>Point_src_summary!X1075</f>
        <v>0</v>
      </c>
      <c r="J1124" s="161">
        <f>Point_src_summary!Y1075</f>
        <v>2.3519999999999999E-2</v>
      </c>
      <c r="K1124" s="162">
        <f>Point_src_summary!Z1075</f>
        <v>0.39200000000000002</v>
      </c>
      <c r="M1124" s="30"/>
      <c r="N1124" s="30"/>
    </row>
    <row r="1125" spans="1:14" x14ac:dyDescent="0.2">
      <c r="A1125" s="31" t="s">
        <v>127</v>
      </c>
      <c r="B1125" s="31" t="str">
        <f>Point_src_summary!B1076</f>
        <v>Non-tribal</v>
      </c>
      <c r="C1125" s="31">
        <f>Point_src_summary!C1076</f>
        <v>8</v>
      </c>
      <c r="D1125" s="31" t="str">
        <f>Point_src_summary!D1076</f>
        <v>8045</v>
      </c>
      <c r="E1125" s="32" t="str">
        <f>Point_src_summary!N1076</f>
        <v>20200253</v>
      </c>
      <c r="F1125" s="31" t="str">
        <f>Point_src_summary!U1076</f>
        <v>Point Source Compressor Engines</v>
      </c>
      <c r="G1125" s="160">
        <f>Point_src_summary!V1076</f>
        <v>0</v>
      </c>
      <c r="H1125" s="161">
        <f>Point_src_summary!W1076</f>
        <v>0</v>
      </c>
      <c r="I1125" s="161">
        <f>Point_src_summary!X1076</f>
        <v>0</v>
      </c>
      <c r="J1125" s="161">
        <f>Point_src_summary!Y1076</f>
        <v>2.3519999999999999E-2</v>
      </c>
      <c r="K1125" s="162">
        <f>Point_src_summary!Z1076</f>
        <v>0.39200000000000002</v>
      </c>
      <c r="M1125" s="30"/>
      <c r="N1125" s="30"/>
    </row>
    <row r="1126" spans="1:14" x14ac:dyDescent="0.2">
      <c r="A1126" s="31" t="s">
        <v>127</v>
      </c>
      <c r="B1126" s="31" t="str">
        <f>Point_src_summary!B1077</f>
        <v>Non-tribal</v>
      </c>
      <c r="C1126" s="31">
        <f>Point_src_summary!C1077</f>
        <v>8</v>
      </c>
      <c r="D1126" s="31" t="str">
        <f>Point_src_summary!D1077</f>
        <v>8045</v>
      </c>
      <c r="E1126" s="32" t="str">
        <f>Point_src_summary!N1077</f>
        <v>20200253</v>
      </c>
      <c r="F1126" s="31" t="str">
        <f>Point_src_summary!U1077</f>
        <v>Point Source Compressor Engines</v>
      </c>
      <c r="G1126" s="160">
        <f>Point_src_summary!V1077</f>
        <v>0</v>
      </c>
      <c r="H1126" s="161">
        <f>Point_src_summary!W1077</f>
        <v>0</v>
      </c>
      <c r="I1126" s="161">
        <f>Point_src_summary!X1077</f>
        <v>0</v>
      </c>
      <c r="J1126" s="161">
        <f>Point_src_summary!Y1077</f>
        <v>2.4E-2</v>
      </c>
      <c r="K1126" s="162">
        <f>Point_src_summary!Z1077</f>
        <v>0.4</v>
      </c>
      <c r="M1126" s="30"/>
      <c r="N1126" s="30"/>
    </row>
    <row r="1127" spans="1:14" x14ac:dyDescent="0.2">
      <c r="A1127" s="31" t="s">
        <v>127</v>
      </c>
      <c r="B1127" s="31" t="str">
        <f>Point_src_summary!B1078</f>
        <v>Non-tribal</v>
      </c>
      <c r="C1127" s="31">
        <f>Point_src_summary!C1078</f>
        <v>8</v>
      </c>
      <c r="D1127" s="31" t="str">
        <f>Point_src_summary!D1078</f>
        <v>8045</v>
      </c>
      <c r="E1127" s="32" t="str">
        <f>Point_src_summary!N1078</f>
        <v>20200254</v>
      </c>
      <c r="F1127" s="31" t="str">
        <f>Point_src_summary!U1078</f>
        <v>Point Source Compressor Engines</v>
      </c>
      <c r="G1127" s="160">
        <f>Point_src_summary!V1078</f>
        <v>0</v>
      </c>
      <c r="H1127" s="161">
        <f>Point_src_summary!W1078</f>
        <v>0</v>
      </c>
      <c r="I1127" s="161">
        <f>Point_src_summary!X1078</f>
        <v>0</v>
      </c>
      <c r="J1127" s="161">
        <f>Point_src_summary!Y1078</f>
        <v>0</v>
      </c>
      <c r="K1127" s="162">
        <f>Point_src_summary!Z1078</f>
        <v>0.39200000000000002</v>
      </c>
      <c r="M1127" s="30"/>
      <c r="N1127" s="30"/>
    </row>
    <row r="1128" spans="1:14" x14ac:dyDescent="0.2">
      <c r="A1128" s="31" t="s">
        <v>127</v>
      </c>
      <c r="B1128" s="31" t="str">
        <f>Point_src_summary!B1079</f>
        <v>Non-tribal</v>
      </c>
      <c r="C1128" s="31">
        <f>Point_src_summary!C1079</f>
        <v>8</v>
      </c>
      <c r="D1128" s="31" t="str">
        <f>Point_src_summary!D1079</f>
        <v>8045</v>
      </c>
      <c r="E1128" s="32" t="str">
        <f>Point_src_summary!N1079</f>
        <v>20200252</v>
      </c>
      <c r="F1128" s="31" t="str">
        <f>Point_src_summary!U1079</f>
        <v>Point Source Compressor Engines</v>
      </c>
      <c r="G1128" s="160">
        <f>Point_src_summary!V1079</f>
        <v>0</v>
      </c>
      <c r="H1128" s="161">
        <f>Point_src_summary!W1079</f>
        <v>0</v>
      </c>
      <c r="I1128" s="161">
        <f>Point_src_summary!X1079</f>
        <v>0</v>
      </c>
      <c r="J1128" s="161">
        <f>Point_src_summary!Y1079</f>
        <v>2.3519999999999999E-2</v>
      </c>
      <c r="K1128" s="162">
        <f>Point_src_summary!Z1079</f>
        <v>0.39200000000000002</v>
      </c>
      <c r="M1128" s="30"/>
      <c r="N1128" s="30"/>
    </row>
    <row r="1129" spans="1:14" x14ac:dyDescent="0.2">
      <c r="A1129" s="31" t="s">
        <v>127</v>
      </c>
      <c r="B1129" s="31" t="str">
        <f>Point_src_summary!B1080</f>
        <v>Non-tribal</v>
      </c>
      <c r="C1129" s="31">
        <f>Point_src_summary!C1080</f>
        <v>8</v>
      </c>
      <c r="D1129" s="31" t="str">
        <f>Point_src_summary!D1080</f>
        <v>8045</v>
      </c>
      <c r="E1129" s="32" t="str">
        <f>Point_src_summary!N1080</f>
        <v>20200254</v>
      </c>
      <c r="F1129" s="31" t="str">
        <f>Point_src_summary!U1080</f>
        <v>Point Source Compressor Engines</v>
      </c>
      <c r="G1129" s="160">
        <f>Point_src_summary!V1080</f>
        <v>19.3</v>
      </c>
      <c r="H1129" s="161">
        <f>Point_src_summary!W1080</f>
        <v>5.7</v>
      </c>
      <c r="I1129" s="161">
        <f>Point_src_summary!X1080</f>
        <v>5.7</v>
      </c>
      <c r="J1129" s="161">
        <f>Point_src_summary!Y1080</f>
        <v>0</v>
      </c>
      <c r="K1129" s="162">
        <f>Point_src_summary!Z1080</f>
        <v>0</v>
      </c>
      <c r="M1129" s="30"/>
      <c r="N1129" s="30"/>
    </row>
    <row r="1130" spans="1:14" x14ac:dyDescent="0.2">
      <c r="A1130" s="31" t="s">
        <v>127</v>
      </c>
      <c r="B1130" s="31" t="str">
        <f>Point_src_summary!B1081</f>
        <v>Non-tribal</v>
      </c>
      <c r="C1130" s="31">
        <f>Point_src_summary!C1081</f>
        <v>8</v>
      </c>
      <c r="D1130" s="31" t="str">
        <f>Point_src_summary!D1081</f>
        <v>8045</v>
      </c>
      <c r="E1130" s="32" t="str">
        <f>Point_src_summary!N1081</f>
        <v>20200254</v>
      </c>
      <c r="F1130" s="31" t="str">
        <f>Point_src_summary!U1081</f>
        <v>Point Source Compressor Engines</v>
      </c>
      <c r="G1130" s="160">
        <f>Point_src_summary!V1081</f>
        <v>38.600003999999998</v>
      </c>
      <c r="H1130" s="161">
        <f>Point_src_summary!W1081</f>
        <v>11.4</v>
      </c>
      <c r="I1130" s="161">
        <f>Point_src_summary!X1081</f>
        <v>11.4</v>
      </c>
      <c r="J1130" s="161">
        <f>Point_src_summary!Y1081</f>
        <v>0</v>
      </c>
      <c r="K1130" s="162">
        <f>Point_src_summary!Z1081</f>
        <v>0</v>
      </c>
      <c r="M1130" s="30"/>
      <c r="N1130" s="30"/>
    </row>
    <row r="1131" spans="1:14" x14ac:dyDescent="0.2">
      <c r="A1131" s="31" t="s">
        <v>127</v>
      </c>
      <c r="B1131" s="31" t="str">
        <f>Point_src_summary!B1082</f>
        <v>Non-tribal</v>
      </c>
      <c r="C1131" s="31">
        <f>Point_src_summary!C1082</f>
        <v>8</v>
      </c>
      <c r="D1131" s="31" t="str">
        <f>Point_src_summary!D1082</f>
        <v>8045</v>
      </c>
      <c r="E1131" s="32" t="str">
        <f>Point_src_summary!N1082</f>
        <v>20200252</v>
      </c>
      <c r="F1131" s="31" t="str">
        <f>Point_src_summary!U1082</f>
        <v>Point Source Compressor Engines</v>
      </c>
      <c r="G1131" s="160">
        <f>Point_src_summary!V1082</f>
        <v>19.3</v>
      </c>
      <c r="H1131" s="161">
        <f>Point_src_summary!W1082</f>
        <v>5.7</v>
      </c>
      <c r="I1131" s="161">
        <f>Point_src_summary!X1082</f>
        <v>5.7</v>
      </c>
      <c r="J1131" s="161">
        <f>Point_src_summary!Y1082</f>
        <v>0</v>
      </c>
      <c r="K1131" s="162">
        <f>Point_src_summary!Z1082</f>
        <v>0</v>
      </c>
      <c r="M1131" s="30"/>
      <c r="N1131" s="30"/>
    </row>
    <row r="1132" spans="1:14" x14ac:dyDescent="0.2">
      <c r="A1132" s="31" t="s">
        <v>127</v>
      </c>
      <c r="B1132" s="31" t="str">
        <f>Point_src_summary!B1083</f>
        <v>Non-tribal</v>
      </c>
      <c r="C1132" s="31">
        <f>Point_src_summary!C1083</f>
        <v>8</v>
      </c>
      <c r="D1132" s="31" t="str">
        <f>Point_src_summary!D1083</f>
        <v>8045</v>
      </c>
      <c r="E1132" s="32" t="str">
        <f>Point_src_summary!N1083</f>
        <v>20200253</v>
      </c>
      <c r="F1132" s="31" t="str">
        <f>Point_src_summary!U1083</f>
        <v>Point Source Compressor Engines</v>
      </c>
      <c r="G1132" s="160">
        <f>Point_src_summary!V1083</f>
        <v>19.3</v>
      </c>
      <c r="H1132" s="161">
        <f>Point_src_summary!W1083</f>
        <v>5.7</v>
      </c>
      <c r="I1132" s="161">
        <f>Point_src_summary!X1083</f>
        <v>5.7</v>
      </c>
      <c r="J1132" s="161">
        <f>Point_src_summary!Y1083</f>
        <v>0</v>
      </c>
      <c r="K1132" s="162">
        <f>Point_src_summary!Z1083</f>
        <v>0</v>
      </c>
      <c r="M1132" s="30"/>
      <c r="N1132" s="30"/>
    </row>
    <row r="1133" spans="1:14" x14ac:dyDescent="0.2">
      <c r="A1133" s="31" t="s">
        <v>127</v>
      </c>
      <c r="B1133" s="31" t="str">
        <f>Point_src_summary!B1084</f>
        <v>Non-tribal</v>
      </c>
      <c r="C1133" s="31">
        <f>Point_src_summary!C1084</f>
        <v>8</v>
      </c>
      <c r="D1133" s="31" t="str">
        <f>Point_src_summary!D1084</f>
        <v>8045</v>
      </c>
      <c r="E1133" s="32" t="str">
        <f>Point_src_summary!N1084</f>
        <v>31000203</v>
      </c>
      <c r="F1133" s="31" t="str">
        <f>Point_src_summary!U1084</f>
        <v>Point Source Compressor Engines</v>
      </c>
      <c r="G1133" s="160">
        <f>Point_src_summary!V1084</f>
        <v>0</v>
      </c>
      <c r="H1133" s="161">
        <f>Point_src_summary!W1084</f>
        <v>5.0999999999999996</v>
      </c>
      <c r="I1133" s="161">
        <f>Point_src_summary!X1084</f>
        <v>0</v>
      </c>
      <c r="J1133" s="161">
        <f>Point_src_summary!Y1084</f>
        <v>0</v>
      </c>
      <c r="K1133" s="162">
        <f>Point_src_summary!Z1084</f>
        <v>0</v>
      </c>
      <c r="M1133" s="30"/>
      <c r="N1133" s="30"/>
    </row>
    <row r="1134" spans="1:14" x14ac:dyDescent="0.2">
      <c r="A1134" s="31" t="s">
        <v>127</v>
      </c>
      <c r="B1134" s="31" t="str">
        <f>Point_src_summary!B1085</f>
        <v>Non-tribal</v>
      </c>
      <c r="C1134" s="31">
        <f>Point_src_summary!C1085</f>
        <v>8</v>
      </c>
      <c r="D1134" s="31" t="str">
        <f>Point_src_summary!D1085</f>
        <v>8045</v>
      </c>
      <c r="E1134" s="32" t="str">
        <f>Point_src_summary!N1085</f>
        <v>31088801</v>
      </c>
      <c r="F1134" s="31" t="str">
        <f>Point_src_summary!U1085</f>
        <v>Point Source Fugitives</v>
      </c>
      <c r="G1134" s="160">
        <f>Point_src_summary!V1085</f>
        <v>0</v>
      </c>
      <c r="H1134" s="161">
        <f>Point_src_summary!W1085</f>
        <v>6</v>
      </c>
      <c r="I1134" s="161">
        <f>Point_src_summary!X1085</f>
        <v>0</v>
      </c>
      <c r="J1134" s="161">
        <f>Point_src_summary!Y1085</f>
        <v>0</v>
      </c>
      <c r="K1134" s="162">
        <f>Point_src_summary!Z1085</f>
        <v>0</v>
      </c>
      <c r="M1134" s="30"/>
      <c r="N1134" s="30"/>
    </row>
    <row r="1135" spans="1:14" x14ac:dyDescent="0.2">
      <c r="A1135" s="31" t="s">
        <v>127</v>
      </c>
      <c r="B1135" s="31" t="str">
        <f>Point_src_summary!B1086</f>
        <v>Non-tribal</v>
      </c>
      <c r="C1135" s="31">
        <f>Point_src_summary!C1086</f>
        <v>8</v>
      </c>
      <c r="D1135" s="31" t="str">
        <f>Point_src_summary!D1086</f>
        <v>8045</v>
      </c>
      <c r="E1135" s="32" t="str">
        <f>Point_src_summary!N1086</f>
        <v>20200254</v>
      </c>
      <c r="F1135" s="31" t="str">
        <f>Point_src_summary!U1086</f>
        <v>Point Source Compressor Engines</v>
      </c>
      <c r="G1135" s="160">
        <f>Point_src_summary!V1086</f>
        <v>19.3</v>
      </c>
      <c r="H1135" s="161">
        <f>Point_src_summary!W1086</f>
        <v>5.7</v>
      </c>
      <c r="I1135" s="161">
        <f>Point_src_summary!X1086</f>
        <v>5.7</v>
      </c>
      <c r="J1135" s="161">
        <f>Point_src_summary!Y1086</f>
        <v>0</v>
      </c>
      <c r="K1135" s="162">
        <f>Point_src_summary!Z1086</f>
        <v>0</v>
      </c>
      <c r="M1135" s="30"/>
      <c r="N1135" s="30"/>
    </row>
    <row r="1136" spans="1:14" x14ac:dyDescent="0.2">
      <c r="A1136" s="31" t="s">
        <v>127</v>
      </c>
      <c r="B1136" s="31" t="str">
        <f>Point_src_summary!B1087</f>
        <v>Non-tribal</v>
      </c>
      <c r="C1136" s="31">
        <f>Point_src_summary!C1087</f>
        <v>8</v>
      </c>
      <c r="D1136" s="31" t="str">
        <f>Point_src_summary!D1087</f>
        <v>8045</v>
      </c>
      <c r="E1136" s="32" t="str">
        <f>Point_src_summary!N1087</f>
        <v>20200253</v>
      </c>
      <c r="F1136" s="31" t="str">
        <f>Point_src_summary!U1087</f>
        <v>Point Source Compressor Engines</v>
      </c>
      <c r="G1136" s="160">
        <f>Point_src_summary!V1087</f>
        <v>15.2</v>
      </c>
      <c r="H1136" s="161">
        <f>Point_src_summary!W1087</f>
        <v>5.8</v>
      </c>
      <c r="I1136" s="161">
        <f>Point_src_summary!X1087</f>
        <v>5.8</v>
      </c>
      <c r="J1136" s="161">
        <f>Point_src_summary!Y1087</f>
        <v>0</v>
      </c>
      <c r="K1136" s="162">
        <f>Point_src_summary!Z1087</f>
        <v>0</v>
      </c>
      <c r="M1136" s="30"/>
      <c r="N1136" s="30"/>
    </row>
    <row r="1137" spans="1:14" x14ac:dyDescent="0.2">
      <c r="A1137" s="31" t="s">
        <v>127</v>
      </c>
      <c r="B1137" s="31" t="str">
        <f>Point_src_summary!B1088</f>
        <v>Non-tribal</v>
      </c>
      <c r="C1137" s="31">
        <f>Point_src_summary!C1088</f>
        <v>8</v>
      </c>
      <c r="D1137" s="31" t="str">
        <f>Point_src_summary!D1088</f>
        <v>8045</v>
      </c>
      <c r="E1137" s="32" t="str">
        <f>Point_src_summary!N1088</f>
        <v>20200254</v>
      </c>
      <c r="F1137" s="31" t="str">
        <f>Point_src_summary!U1088</f>
        <v>Point Source Compressor Engines</v>
      </c>
      <c r="G1137" s="160">
        <f>Point_src_summary!V1088</f>
        <v>0</v>
      </c>
      <c r="H1137" s="161">
        <f>Point_src_summary!W1088</f>
        <v>0</v>
      </c>
      <c r="I1137" s="161">
        <f>Point_src_summary!X1088</f>
        <v>0</v>
      </c>
      <c r="J1137" s="161">
        <f>Point_src_summary!Y1088</f>
        <v>2.2679999999999999E-2</v>
      </c>
      <c r="K1137" s="162">
        <f>Point_src_summary!Z1088</f>
        <v>0.378</v>
      </c>
      <c r="M1137" s="30"/>
      <c r="N1137" s="30"/>
    </row>
    <row r="1138" spans="1:14" x14ac:dyDescent="0.2">
      <c r="A1138" s="31" t="s">
        <v>127</v>
      </c>
      <c r="B1138" s="31" t="str">
        <f>Point_src_summary!B1089</f>
        <v>Non-tribal</v>
      </c>
      <c r="C1138" s="31">
        <f>Point_src_summary!C1089</f>
        <v>8</v>
      </c>
      <c r="D1138" s="31" t="str">
        <f>Point_src_summary!D1089</f>
        <v>8045</v>
      </c>
      <c r="E1138" s="32" t="str">
        <f>Point_src_summary!N1089</f>
        <v>20200254</v>
      </c>
      <c r="F1138" s="31" t="str">
        <f>Point_src_summary!U1089</f>
        <v>Point Source Compressor Engines</v>
      </c>
      <c r="G1138" s="160">
        <f>Point_src_summary!V1089</f>
        <v>0</v>
      </c>
      <c r="H1138" s="161">
        <f>Point_src_summary!W1089</f>
        <v>0</v>
      </c>
      <c r="I1138" s="161">
        <f>Point_src_summary!X1089</f>
        <v>0</v>
      </c>
      <c r="J1138" s="161">
        <f>Point_src_summary!Y1089</f>
        <v>2.2679999999999999E-2</v>
      </c>
      <c r="K1138" s="162">
        <f>Point_src_summary!Z1089</f>
        <v>0.378</v>
      </c>
      <c r="M1138" s="30"/>
      <c r="N1138" s="30"/>
    </row>
    <row r="1139" spans="1:14" x14ac:dyDescent="0.2">
      <c r="A1139" s="31" t="s">
        <v>127</v>
      </c>
      <c r="B1139" s="31" t="str">
        <f>Point_src_summary!B1090</f>
        <v>Non-tribal</v>
      </c>
      <c r="C1139" s="31">
        <f>Point_src_summary!C1090</f>
        <v>8</v>
      </c>
      <c r="D1139" s="31" t="str">
        <f>Point_src_summary!D1090</f>
        <v>8045</v>
      </c>
      <c r="E1139" s="32" t="str">
        <f>Point_src_summary!N1090</f>
        <v>20200254</v>
      </c>
      <c r="F1139" s="31" t="str">
        <f>Point_src_summary!U1090</f>
        <v>Point Source Compressor Engines</v>
      </c>
      <c r="G1139" s="160">
        <f>Point_src_summary!V1090</f>
        <v>0</v>
      </c>
      <c r="H1139" s="161">
        <f>Point_src_summary!W1090</f>
        <v>0</v>
      </c>
      <c r="I1139" s="161">
        <f>Point_src_summary!X1090</f>
        <v>0</v>
      </c>
      <c r="J1139" s="161">
        <f>Point_src_summary!Y1090</f>
        <v>2.2679999999999999E-2</v>
      </c>
      <c r="K1139" s="162">
        <f>Point_src_summary!Z1090</f>
        <v>0.378</v>
      </c>
      <c r="M1139" s="30"/>
      <c r="N1139" s="30"/>
    </row>
    <row r="1140" spans="1:14" x14ac:dyDescent="0.2">
      <c r="A1140" s="31" t="s">
        <v>127</v>
      </c>
      <c r="B1140" s="31" t="str">
        <f>Point_src_summary!B1091</f>
        <v>Non-tribal</v>
      </c>
      <c r="C1140" s="31">
        <f>Point_src_summary!C1091</f>
        <v>8</v>
      </c>
      <c r="D1140" s="31" t="str">
        <f>Point_src_summary!D1091</f>
        <v>8045</v>
      </c>
      <c r="E1140" s="32" t="str">
        <f>Point_src_summary!N1091</f>
        <v>20200254</v>
      </c>
      <c r="F1140" s="31" t="str">
        <f>Point_src_summary!U1091</f>
        <v>Point Source Compressor Engines</v>
      </c>
      <c r="G1140" s="160">
        <f>Point_src_summary!V1091</f>
        <v>0</v>
      </c>
      <c r="H1140" s="161">
        <f>Point_src_summary!W1091</f>
        <v>0</v>
      </c>
      <c r="I1140" s="161">
        <f>Point_src_summary!X1091</f>
        <v>0</v>
      </c>
      <c r="J1140" s="161">
        <f>Point_src_summary!Y1091</f>
        <v>2.2679999999999999E-2</v>
      </c>
      <c r="K1140" s="162">
        <f>Point_src_summary!Z1091</f>
        <v>0.378</v>
      </c>
      <c r="M1140" s="30"/>
      <c r="N1140" s="30"/>
    </row>
    <row r="1141" spans="1:14" x14ac:dyDescent="0.2">
      <c r="A1141" s="31" t="s">
        <v>127</v>
      </c>
      <c r="B1141" s="31" t="str">
        <f>Point_src_summary!B1092</f>
        <v>Non-tribal</v>
      </c>
      <c r="C1141" s="31">
        <f>Point_src_summary!C1092</f>
        <v>8</v>
      </c>
      <c r="D1141" s="31" t="str">
        <f>Point_src_summary!D1092</f>
        <v>8045</v>
      </c>
      <c r="E1141" s="32" t="str">
        <f>Point_src_summary!N1092</f>
        <v>20200254</v>
      </c>
      <c r="F1141" s="31" t="str">
        <f>Point_src_summary!U1092</f>
        <v>Point Source Compressor Engines</v>
      </c>
      <c r="G1141" s="160">
        <f>Point_src_summary!V1092</f>
        <v>0</v>
      </c>
      <c r="H1141" s="161">
        <f>Point_src_summary!W1092</f>
        <v>0</v>
      </c>
      <c r="I1141" s="161">
        <f>Point_src_summary!X1092</f>
        <v>0</v>
      </c>
      <c r="J1141" s="161">
        <f>Point_src_summary!Y1092</f>
        <v>2.6041000000000002E-2</v>
      </c>
      <c r="K1141" s="162">
        <f>Point_src_summary!Z1092</f>
        <v>0.43401000000000001</v>
      </c>
      <c r="M1141" s="30"/>
      <c r="N1141" s="30"/>
    </row>
    <row r="1142" spans="1:14" x14ac:dyDescent="0.2">
      <c r="A1142" s="31" t="s">
        <v>127</v>
      </c>
      <c r="B1142" s="31" t="str">
        <f>Point_src_summary!B1093</f>
        <v>Non-tribal</v>
      </c>
      <c r="C1142" s="31">
        <f>Point_src_summary!C1093</f>
        <v>8</v>
      </c>
      <c r="D1142" s="31" t="str">
        <f>Point_src_summary!D1093</f>
        <v>8045</v>
      </c>
      <c r="E1142" s="32" t="str">
        <f>Point_src_summary!N1093</f>
        <v>20200254</v>
      </c>
      <c r="F1142" s="31" t="str">
        <f>Point_src_summary!U1093</f>
        <v>Point Source Compressor Engines</v>
      </c>
      <c r="G1142" s="160">
        <f>Point_src_summary!V1093</f>
        <v>0</v>
      </c>
      <c r="H1142" s="161">
        <f>Point_src_summary!W1093</f>
        <v>0</v>
      </c>
      <c r="I1142" s="161">
        <f>Point_src_summary!X1093</f>
        <v>0</v>
      </c>
      <c r="J1142" s="161">
        <f>Point_src_summary!Y1093</f>
        <v>2.2679999999999999E-2</v>
      </c>
      <c r="K1142" s="162">
        <f>Point_src_summary!Z1093</f>
        <v>0.378</v>
      </c>
      <c r="M1142" s="30"/>
      <c r="N1142" s="30"/>
    </row>
    <row r="1143" spans="1:14" x14ac:dyDescent="0.2">
      <c r="A1143" s="31" t="s">
        <v>127</v>
      </c>
      <c r="B1143" s="31" t="str">
        <f>Point_src_summary!B1094</f>
        <v>Non-tribal</v>
      </c>
      <c r="C1143" s="31">
        <f>Point_src_summary!C1094</f>
        <v>8</v>
      </c>
      <c r="D1143" s="31" t="str">
        <f>Point_src_summary!D1094</f>
        <v>8045</v>
      </c>
      <c r="E1143" s="32" t="str">
        <f>Point_src_summary!N1094</f>
        <v>20200254</v>
      </c>
      <c r="F1143" s="31" t="str">
        <f>Point_src_summary!U1094</f>
        <v>Point Source Compressor Engines</v>
      </c>
      <c r="G1143" s="160">
        <f>Point_src_summary!V1094</f>
        <v>22.1</v>
      </c>
      <c r="H1143" s="161">
        <f>Point_src_summary!W1094</f>
        <v>5.5</v>
      </c>
      <c r="I1143" s="161">
        <f>Point_src_summary!X1094</f>
        <v>5.5</v>
      </c>
      <c r="J1143" s="161">
        <f>Point_src_summary!Y1094</f>
        <v>0</v>
      </c>
      <c r="K1143" s="162">
        <f>Point_src_summary!Z1094</f>
        <v>0</v>
      </c>
      <c r="M1143" s="30"/>
      <c r="N1143" s="30"/>
    </row>
    <row r="1144" spans="1:14" x14ac:dyDescent="0.2">
      <c r="A1144" s="31" t="s">
        <v>127</v>
      </c>
      <c r="B1144" s="31" t="str">
        <f>Point_src_summary!B1095</f>
        <v>Non-tribal</v>
      </c>
      <c r="C1144" s="31">
        <f>Point_src_summary!C1095</f>
        <v>8</v>
      </c>
      <c r="D1144" s="31" t="str">
        <f>Point_src_summary!D1095</f>
        <v>8045</v>
      </c>
      <c r="E1144" s="32" t="str">
        <f>Point_src_summary!N1095</f>
        <v>20200254</v>
      </c>
      <c r="F1144" s="31" t="str">
        <f>Point_src_summary!U1095</f>
        <v>Point Source Compressor Engines</v>
      </c>
      <c r="G1144" s="160">
        <f>Point_src_summary!V1095</f>
        <v>22.1</v>
      </c>
      <c r="H1144" s="161">
        <f>Point_src_summary!W1095</f>
        <v>5.5</v>
      </c>
      <c r="I1144" s="161">
        <f>Point_src_summary!X1095</f>
        <v>5.5</v>
      </c>
      <c r="J1144" s="161">
        <f>Point_src_summary!Y1095</f>
        <v>0</v>
      </c>
      <c r="K1144" s="162">
        <f>Point_src_summary!Z1095</f>
        <v>0</v>
      </c>
      <c r="M1144" s="30"/>
      <c r="N1144" s="30"/>
    </row>
    <row r="1145" spans="1:14" x14ac:dyDescent="0.2">
      <c r="A1145" s="31" t="s">
        <v>127</v>
      </c>
      <c r="B1145" s="31" t="str">
        <f>Point_src_summary!B1096</f>
        <v>Non-tribal</v>
      </c>
      <c r="C1145" s="31">
        <f>Point_src_summary!C1096</f>
        <v>8</v>
      </c>
      <c r="D1145" s="31" t="str">
        <f>Point_src_summary!D1096</f>
        <v>8045</v>
      </c>
      <c r="E1145" s="32" t="str">
        <f>Point_src_summary!N1096</f>
        <v>20200254</v>
      </c>
      <c r="F1145" s="31" t="str">
        <f>Point_src_summary!U1096</f>
        <v>Point Source Compressor Engines</v>
      </c>
      <c r="G1145" s="160">
        <f>Point_src_summary!V1096</f>
        <v>44.2</v>
      </c>
      <c r="H1145" s="161">
        <f>Point_src_summary!W1096</f>
        <v>11</v>
      </c>
      <c r="I1145" s="161">
        <f>Point_src_summary!X1096</f>
        <v>11</v>
      </c>
      <c r="J1145" s="161">
        <f>Point_src_summary!Y1096</f>
        <v>0</v>
      </c>
      <c r="K1145" s="162">
        <f>Point_src_summary!Z1096</f>
        <v>0</v>
      </c>
      <c r="M1145" s="30"/>
      <c r="N1145" s="30"/>
    </row>
    <row r="1146" spans="1:14" x14ac:dyDescent="0.2">
      <c r="A1146" s="31" t="s">
        <v>127</v>
      </c>
      <c r="B1146" s="31" t="str">
        <f>Point_src_summary!B1097</f>
        <v>Non-tribal</v>
      </c>
      <c r="C1146" s="31">
        <f>Point_src_summary!C1097</f>
        <v>8</v>
      </c>
      <c r="D1146" s="31" t="str">
        <f>Point_src_summary!D1097</f>
        <v>8045</v>
      </c>
      <c r="E1146" s="32" t="str">
        <f>Point_src_summary!N1097</f>
        <v>20200254</v>
      </c>
      <c r="F1146" s="31" t="str">
        <f>Point_src_summary!U1097</f>
        <v>Point Source Compressor Engines</v>
      </c>
      <c r="G1146" s="160">
        <f>Point_src_summary!V1097</f>
        <v>44.3</v>
      </c>
      <c r="H1146" s="161">
        <f>Point_src_summary!W1097</f>
        <v>11</v>
      </c>
      <c r="I1146" s="161">
        <f>Point_src_summary!X1097</f>
        <v>11</v>
      </c>
      <c r="J1146" s="161">
        <f>Point_src_summary!Y1097</f>
        <v>0</v>
      </c>
      <c r="K1146" s="162">
        <f>Point_src_summary!Z1097</f>
        <v>0</v>
      </c>
      <c r="M1146" s="30"/>
      <c r="N1146" s="30"/>
    </row>
    <row r="1147" spans="1:14" x14ac:dyDescent="0.2">
      <c r="A1147" s="31" t="s">
        <v>127</v>
      </c>
      <c r="B1147" s="31" t="str">
        <f>Point_src_summary!B1098</f>
        <v>Non-tribal</v>
      </c>
      <c r="C1147" s="31">
        <f>Point_src_summary!C1098</f>
        <v>8</v>
      </c>
      <c r="D1147" s="31" t="str">
        <f>Point_src_summary!D1098</f>
        <v>8045</v>
      </c>
      <c r="E1147" s="32" t="str">
        <f>Point_src_summary!N1098</f>
        <v>40600132</v>
      </c>
      <c r="F1147" s="31" t="str">
        <f>Point_src_summary!U1098</f>
        <v>Point Source Loading Losses</v>
      </c>
      <c r="G1147" s="160">
        <f>Point_src_summary!V1098</f>
        <v>0</v>
      </c>
      <c r="H1147" s="161">
        <f>Point_src_summary!W1098</f>
        <v>7.1</v>
      </c>
      <c r="I1147" s="161">
        <f>Point_src_summary!X1098</f>
        <v>0</v>
      </c>
      <c r="J1147" s="161">
        <f>Point_src_summary!Y1098</f>
        <v>0</v>
      </c>
      <c r="K1147" s="162">
        <f>Point_src_summary!Z1098</f>
        <v>0</v>
      </c>
      <c r="M1147" s="30"/>
      <c r="N1147" s="30"/>
    </row>
    <row r="1148" spans="1:14" x14ac:dyDescent="0.2">
      <c r="A1148" s="31" t="s">
        <v>127</v>
      </c>
      <c r="B1148" s="31" t="str">
        <f>Point_src_summary!B1099</f>
        <v>Non-tribal</v>
      </c>
      <c r="C1148" s="31">
        <f>Point_src_summary!C1099</f>
        <v>8</v>
      </c>
      <c r="D1148" s="31" t="str">
        <f>Point_src_summary!D1099</f>
        <v>8045</v>
      </c>
      <c r="E1148" s="32" t="str">
        <f>Point_src_summary!N1099</f>
        <v>20200254</v>
      </c>
      <c r="F1148" s="31" t="str">
        <f>Point_src_summary!U1099</f>
        <v>Point Source Compressor Engines</v>
      </c>
      <c r="G1148" s="160">
        <f>Point_src_summary!V1099</f>
        <v>0</v>
      </c>
      <c r="H1148" s="161">
        <f>Point_src_summary!W1099</f>
        <v>0</v>
      </c>
      <c r="I1148" s="161">
        <f>Point_src_summary!X1099</f>
        <v>0</v>
      </c>
      <c r="J1148" s="161">
        <f>Point_src_summary!Y1099</f>
        <v>0</v>
      </c>
      <c r="K1148" s="162">
        <f>Point_src_summary!Z1099</f>
        <v>0</v>
      </c>
      <c r="M1148" s="30"/>
      <c r="N1148" s="30"/>
    </row>
    <row r="1149" spans="1:14" x14ac:dyDescent="0.2">
      <c r="A1149" s="31" t="s">
        <v>127</v>
      </c>
      <c r="B1149" s="31" t="str">
        <f>Point_src_summary!B1100</f>
        <v>Non-tribal</v>
      </c>
      <c r="C1149" s="31">
        <f>Point_src_summary!C1100</f>
        <v>8</v>
      </c>
      <c r="D1149" s="31" t="str">
        <f>Point_src_summary!D1100</f>
        <v>8045</v>
      </c>
      <c r="E1149" s="32" t="str">
        <f>Point_src_summary!N1100</f>
        <v>20200254</v>
      </c>
      <c r="F1149" s="31" t="str">
        <f>Point_src_summary!U1100</f>
        <v>Point Source Compressor Engines</v>
      </c>
      <c r="G1149" s="160">
        <f>Point_src_summary!V1100</f>
        <v>0</v>
      </c>
      <c r="H1149" s="161">
        <f>Point_src_summary!W1100</f>
        <v>0</v>
      </c>
      <c r="I1149" s="161">
        <f>Point_src_summary!X1100</f>
        <v>0</v>
      </c>
      <c r="J1149" s="161">
        <f>Point_src_summary!Y1100</f>
        <v>0</v>
      </c>
      <c r="K1149" s="162">
        <f>Point_src_summary!Z1100</f>
        <v>0</v>
      </c>
      <c r="M1149" s="30"/>
      <c r="N1149" s="30"/>
    </row>
    <row r="1150" spans="1:14" x14ac:dyDescent="0.2">
      <c r="A1150" s="31" t="s">
        <v>127</v>
      </c>
      <c r="B1150" s="31" t="str">
        <f>Point_src_summary!B1101</f>
        <v>Non-tribal</v>
      </c>
      <c r="C1150" s="31">
        <f>Point_src_summary!C1101</f>
        <v>8</v>
      </c>
      <c r="D1150" s="31" t="str">
        <f>Point_src_summary!D1101</f>
        <v>8045</v>
      </c>
      <c r="E1150" s="32" t="str">
        <f>Point_src_summary!N1101</f>
        <v>20200254</v>
      </c>
      <c r="F1150" s="31" t="str">
        <f>Point_src_summary!U1101</f>
        <v>Point Source Compressor Engines</v>
      </c>
      <c r="G1150" s="160">
        <f>Point_src_summary!V1101</f>
        <v>8.0865100000000005</v>
      </c>
      <c r="H1150" s="161">
        <f>Point_src_summary!W1101</f>
        <v>2.6200239999999999</v>
      </c>
      <c r="I1150" s="161">
        <f>Point_src_summary!X1101</f>
        <v>14.070513999999999</v>
      </c>
      <c r="J1150" s="161">
        <f>Point_src_summary!Y1101</f>
        <v>0</v>
      </c>
      <c r="K1150" s="162">
        <f>Point_src_summary!Z1101</f>
        <v>0</v>
      </c>
      <c r="M1150" s="30"/>
      <c r="N1150" s="30"/>
    </row>
    <row r="1151" spans="1:14" x14ac:dyDescent="0.2">
      <c r="A1151" s="31" t="s">
        <v>127</v>
      </c>
      <c r="B1151" s="31" t="str">
        <f>Point_src_summary!B1102</f>
        <v>Non-tribal</v>
      </c>
      <c r="C1151" s="31">
        <f>Point_src_summary!C1102</f>
        <v>8</v>
      </c>
      <c r="D1151" s="31" t="str">
        <f>Point_src_summary!D1102</f>
        <v>8045</v>
      </c>
      <c r="E1151" s="32" t="str">
        <f>Point_src_summary!N1102</f>
        <v>20200202</v>
      </c>
      <c r="F1151" s="31" t="str">
        <f>Point_src_summary!U1102</f>
        <v>Point Source Compressor Engines</v>
      </c>
      <c r="G1151" s="160">
        <f>Point_src_summary!V1102</f>
        <v>0</v>
      </c>
      <c r="H1151" s="161">
        <f>Point_src_summary!W1102</f>
        <v>0</v>
      </c>
      <c r="I1151" s="161">
        <f>Point_src_summary!X1102</f>
        <v>0</v>
      </c>
      <c r="J1151" s="161">
        <f>Point_src_summary!Y1102</f>
        <v>0</v>
      </c>
      <c r="K1151" s="162">
        <f>Point_src_summary!Z1102</f>
        <v>0</v>
      </c>
      <c r="M1151" s="30"/>
      <c r="N1151" s="30"/>
    </row>
    <row r="1152" spans="1:14" x14ac:dyDescent="0.2">
      <c r="A1152" s="31" t="s">
        <v>127</v>
      </c>
      <c r="B1152" s="31" t="str">
        <f>Point_src_summary!B1103</f>
        <v>Non-tribal</v>
      </c>
      <c r="C1152" s="31">
        <f>Point_src_summary!C1103</f>
        <v>8</v>
      </c>
      <c r="D1152" s="31" t="str">
        <f>Point_src_summary!D1103</f>
        <v>8045</v>
      </c>
      <c r="E1152" s="32" t="str">
        <f>Point_src_summary!N1103</f>
        <v>20200202</v>
      </c>
      <c r="F1152" s="31" t="str">
        <f>Point_src_summary!U1103</f>
        <v>Point Source Compressor Engines</v>
      </c>
      <c r="G1152" s="160">
        <f>Point_src_summary!V1103</f>
        <v>0</v>
      </c>
      <c r="H1152" s="161">
        <f>Point_src_summary!W1103</f>
        <v>0</v>
      </c>
      <c r="I1152" s="161">
        <f>Point_src_summary!X1103</f>
        <v>0</v>
      </c>
      <c r="J1152" s="161">
        <f>Point_src_summary!Y1103</f>
        <v>0</v>
      </c>
      <c r="K1152" s="162">
        <f>Point_src_summary!Z1103</f>
        <v>0</v>
      </c>
      <c r="M1152" s="30"/>
      <c r="N1152" s="30"/>
    </row>
    <row r="1153" spans="1:14" x14ac:dyDescent="0.2">
      <c r="A1153" s="31" t="s">
        <v>127</v>
      </c>
      <c r="B1153" s="31" t="str">
        <f>Point_src_summary!B1104</f>
        <v>Non-tribal</v>
      </c>
      <c r="C1153" s="31">
        <f>Point_src_summary!C1104</f>
        <v>8</v>
      </c>
      <c r="D1153" s="31" t="str">
        <f>Point_src_summary!D1104</f>
        <v>8045</v>
      </c>
      <c r="E1153" s="32" t="str">
        <f>Point_src_summary!N1104</f>
        <v>20200254</v>
      </c>
      <c r="F1153" s="31" t="str">
        <f>Point_src_summary!U1104</f>
        <v>Point Source Compressor Engines</v>
      </c>
      <c r="G1153" s="160">
        <f>Point_src_summary!V1104</f>
        <v>22.10427</v>
      </c>
      <c r="H1153" s="161">
        <f>Point_src_summary!W1104</f>
        <v>6.5012629999999998</v>
      </c>
      <c r="I1153" s="161">
        <f>Point_src_summary!X1104</f>
        <v>6.5012629999999998</v>
      </c>
      <c r="J1153" s="161">
        <f>Point_src_summary!Y1104</f>
        <v>0</v>
      </c>
      <c r="K1153" s="162">
        <f>Point_src_summary!Z1104</f>
        <v>0</v>
      </c>
      <c r="M1153" s="30"/>
      <c r="N1153" s="30"/>
    </row>
    <row r="1154" spans="1:14" x14ac:dyDescent="0.2">
      <c r="A1154" s="31" t="s">
        <v>127</v>
      </c>
      <c r="B1154" s="31" t="str">
        <f>Point_src_summary!B1105</f>
        <v>Non-tribal</v>
      </c>
      <c r="C1154" s="31">
        <f>Point_src_summary!C1105</f>
        <v>8</v>
      </c>
      <c r="D1154" s="31" t="str">
        <f>Point_src_summary!D1105</f>
        <v>8045</v>
      </c>
      <c r="E1154" s="32" t="str">
        <f>Point_src_summary!N1105</f>
        <v>20200254</v>
      </c>
      <c r="F1154" s="31" t="str">
        <f>Point_src_summary!U1105</f>
        <v>Point Source Compressor Engines</v>
      </c>
      <c r="G1154" s="160">
        <f>Point_src_summary!V1105</f>
        <v>22.10427</v>
      </c>
      <c r="H1154" s="161">
        <f>Point_src_summary!W1105</f>
        <v>6.5012629999999998</v>
      </c>
      <c r="I1154" s="161">
        <f>Point_src_summary!X1105</f>
        <v>6.5012629999999998</v>
      </c>
      <c r="J1154" s="161">
        <f>Point_src_summary!Y1105</f>
        <v>0</v>
      </c>
      <c r="K1154" s="162">
        <f>Point_src_summary!Z1105</f>
        <v>0</v>
      </c>
      <c r="M1154" s="30"/>
      <c r="N1154" s="30"/>
    </row>
    <row r="1155" spans="1:14" x14ac:dyDescent="0.2">
      <c r="A1155" s="31" t="s">
        <v>127</v>
      </c>
      <c r="B1155" s="31" t="str">
        <f>Point_src_summary!B1106</f>
        <v>Non-tribal</v>
      </c>
      <c r="C1155" s="31">
        <f>Point_src_summary!C1106</f>
        <v>8</v>
      </c>
      <c r="D1155" s="31" t="str">
        <f>Point_src_summary!D1106</f>
        <v>8045</v>
      </c>
      <c r="E1155" s="32" t="str">
        <f>Point_src_summary!N1106</f>
        <v>20200252</v>
      </c>
      <c r="F1155" s="31" t="str">
        <f>Point_src_summary!U1106</f>
        <v>Point Source Compressor Engines</v>
      </c>
      <c r="G1155" s="160">
        <f>Point_src_summary!V1106</f>
        <v>22</v>
      </c>
      <c r="H1155" s="161">
        <f>Point_src_summary!W1106</f>
        <v>6.5012629999999998</v>
      </c>
      <c r="I1155" s="161">
        <f>Point_src_summary!X1106</f>
        <v>6.5</v>
      </c>
      <c r="J1155" s="161">
        <f>Point_src_summary!Y1106</f>
        <v>0</v>
      </c>
      <c r="K1155" s="162">
        <f>Point_src_summary!Z1106</f>
        <v>0</v>
      </c>
      <c r="M1155" s="30"/>
      <c r="N1155" s="30"/>
    </row>
    <row r="1156" spans="1:14" x14ac:dyDescent="0.2">
      <c r="A1156" s="31" t="s">
        <v>127</v>
      </c>
      <c r="B1156" s="31" t="str">
        <f>Point_src_summary!B1107</f>
        <v>Non-tribal</v>
      </c>
      <c r="C1156" s="31">
        <f>Point_src_summary!C1107</f>
        <v>8</v>
      </c>
      <c r="D1156" s="31" t="str">
        <f>Point_src_summary!D1107</f>
        <v>8045</v>
      </c>
      <c r="E1156" s="32" t="str">
        <f>Point_src_summary!N1107</f>
        <v>20200252</v>
      </c>
      <c r="F1156" s="31" t="str">
        <f>Point_src_summary!U1107</f>
        <v>Point Source Compressor Engines</v>
      </c>
      <c r="G1156" s="160">
        <f>Point_src_summary!V1107</f>
        <v>6.3</v>
      </c>
      <c r="H1156" s="161">
        <f>Point_src_summary!W1107</f>
        <v>1.4</v>
      </c>
      <c r="I1156" s="161">
        <f>Point_src_summary!X1107</f>
        <v>2.4</v>
      </c>
      <c r="J1156" s="161">
        <f>Point_src_summary!Y1107</f>
        <v>0</v>
      </c>
      <c r="K1156" s="162">
        <f>Point_src_summary!Z1107</f>
        <v>0</v>
      </c>
      <c r="M1156" s="30"/>
      <c r="N1156" s="30"/>
    </row>
    <row r="1157" spans="1:14" x14ac:dyDescent="0.2">
      <c r="A1157" s="31" t="s">
        <v>127</v>
      </c>
      <c r="B1157" s="31" t="str">
        <f>Point_src_summary!B1108</f>
        <v>Non-tribal</v>
      </c>
      <c r="C1157" s="31">
        <f>Point_src_summary!C1108</f>
        <v>8</v>
      </c>
      <c r="D1157" s="31" t="str">
        <f>Point_src_summary!D1108</f>
        <v>8045</v>
      </c>
      <c r="E1157" s="32" t="str">
        <f>Point_src_summary!N1108</f>
        <v>31000299</v>
      </c>
      <c r="F1157" s="31" t="str">
        <f>Point_src_summary!U1108</f>
        <v>Other Not Classified</v>
      </c>
      <c r="G1157" s="160">
        <f>Point_src_summary!V1108</f>
        <v>0</v>
      </c>
      <c r="H1157" s="161">
        <f>Point_src_summary!W1108</f>
        <v>3</v>
      </c>
      <c r="I1157" s="161">
        <f>Point_src_summary!X1108</f>
        <v>0</v>
      </c>
      <c r="J1157" s="161">
        <f>Point_src_summary!Y1108</f>
        <v>0</v>
      </c>
      <c r="K1157" s="162">
        <f>Point_src_summary!Z1108</f>
        <v>0</v>
      </c>
      <c r="M1157" s="30"/>
      <c r="N1157" s="30"/>
    </row>
    <row r="1158" spans="1:14" x14ac:dyDescent="0.2">
      <c r="A1158" s="31" t="s">
        <v>127</v>
      </c>
      <c r="B1158" s="31" t="str">
        <f>Point_src_summary!B1109</f>
        <v>Non-tribal</v>
      </c>
      <c r="C1158" s="31">
        <f>Point_src_summary!C1109</f>
        <v>8</v>
      </c>
      <c r="D1158" s="31" t="str">
        <f>Point_src_summary!D1109</f>
        <v>8045</v>
      </c>
      <c r="E1158" s="32" t="str">
        <f>Point_src_summary!N1109</f>
        <v>31088801</v>
      </c>
      <c r="F1158" s="31" t="str">
        <f>Point_src_summary!U1109</f>
        <v>Point Source Fugitives</v>
      </c>
      <c r="G1158" s="160">
        <f>Point_src_summary!V1109</f>
        <v>0</v>
      </c>
      <c r="H1158" s="161">
        <f>Point_src_summary!W1109</f>
        <v>6</v>
      </c>
      <c r="I1158" s="161">
        <f>Point_src_summary!X1109</f>
        <v>0</v>
      </c>
      <c r="J1158" s="161">
        <f>Point_src_summary!Y1109</f>
        <v>0</v>
      </c>
      <c r="K1158" s="162">
        <f>Point_src_summary!Z1109</f>
        <v>0</v>
      </c>
      <c r="M1158" s="30"/>
      <c r="N1158" s="30"/>
    </row>
    <row r="1159" spans="1:14" x14ac:dyDescent="0.2">
      <c r="A1159" s="31" t="s">
        <v>127</v>
      </c>
      <c r="B1159" s="31" t="str">
        <f>Point_src_summary!B1110</f>
        <v>Non-tribal</v>
      </c>
      <c r="C1159" s="31">
        <f>Point_src_summary!C1110</f>
        <v>8</v>
      </c>
      <c r="D1159" s="31" t="str">
        <f>Point_src_summary!D1110</f>
        <v>8045</v>
      </c>
      <c r="E1159" s="32" t="str">
        <f>Point_src_summary!N1110</f>
        <v>20200254</v>
      </c>
      <c r="F1159" s="31" t="str">
        <f>Point_src_summary!U1110</f>
        <v>Point Source Compressor Engines</v>
      </c>
      <c r="G1159" s="160">
        <f>Point_src_summary!V1110</f>
        <v>22.10427</v>
      </c>
      <c r="H1159" s="161">
        <f>Point_src_summary!W1110</f>
        <v>6.5012629999999998</v>
      </c>
      <c r="I1159" s="161">
        <f>Point_src_summary!X1110</f>
        <v>6.5012629999999998</v>
      </c>
      <c r="J1159" s="161">
        <f>Point_src_summary!Y1110</f>
        <v>0</v>
      </c>
      <c r="K1159" s="162">
        <f>Point_src_summary!Z1110</f>
        <v>0</v>
      </c>
      <c r="M1159" s="30"/>
      <c r="N1159" s="30"/>
    </row>
    <row r="1160" spans="1:14" x14ac:dyDescent="0.2">
      <c r="A1160" s="31" t="s">
        <v>127</v>
      </c>
      <c r="B1160" s="31" t="str">
        <f>Point_src_summary!B1111</f>
        <v>Non-tribal</v>
      </c>
      <c r="C1160" s="31">
        <f>Point_src_summary!C1111</f>
        <v>8</v>
      </c>
      <c r="D1160" s="31" t="str">
        <f>Point_src_summary!D1111</f>
        <v>8045</v>
      </c>
      <c r="E1160" s="32" t="str">
        <f>Point_src_summary!N1111</f>
        <v>20200252</v>
      </c>
      <c r="F1160" s="31" t="str">
        <f>Point_src_summary!U1111</f>
        <v>Point Source Compressor Engines</v>
      </c>
      <c r="G1160" s="160">
        <f>Point_src_summary!V1111</f>
        <v>22.10427</v>
      </c>
      <c r="H1160" s="161">
        <f>Point_src_summary!W1111</f>
        <v>6.5012629999999998</v>
      </c>
      <c r="I1160" s="161">
        <f>Point_src_summary!X1111</f>
        <v>6.5012629999999998</v>
      </c>
      <c r="J1160" s="161">
        <f>Point_src_summary!Y1111</f>
        <v>0</v>
      </c>
      <c r="K1160" s="162">
        <f>Point_src_summary!Z1111</f>
        <v>0</v>
      </c>
      <c r="M1160" s="30"/>
      <c r="N1160" s="30"/>
    </row>
    <row r="1161" spans="1:14" x14ac:dyDescent="0.2">
      <c r="A1161" s="31" t="s">
        <v>127</v>
      </c>
      <c r="B1161" s="31" t="str">
        <f>Point_src_summary!B1112</f>
        <v>Non-tribal</v>
      </c>
      <c r="C1161" s="31">
        <f>Point_src_summary!C1112</f>
        <v>8</v>
      </c>
      <c r="D1161" s="31" t="str">
        <f>Point_src_summary!D1112</f>
        <v>8045</v>
      </c>
      <c r="E1161" s="32" t="str">
        <f>Point_src_summary!N1112</f>
        <v>50400202</v>
      </c>
      <c r="F1161" s="31" t="str">
        <f>Point_src_summary!U1112</f>
        <v>Other Not Classified</v>
      </c>
      <c r="G1161" s="160">
        <f>Point_src_summary!V1112</f>
        <v>0</v>
      </c>
      <c r="H1161" s="161">
        <f>Point_src_summary!W1112</f>
        <v>0.22500000000000001</v>
      </c>
      <c r="I1161" s="161">
        <f>Point_src_summary!X1112</f>
        <v>0</v>
      </c>
      <c r="J1161" s="161">
        <f>Point_src_summary!Y1112</f>
        <v>0</v>
      </c>
      <c r="K1161" s="162">
        <f>Point_src_summary!Z1112</f>
        <v>0</v>
      </c>
      <c r="M1161" s="30"/>
      <c r="N1161" s="30"/>
    </row>
    <row r="1162" spans="1:14" x14ac:dyDescent="0.2">
      <c r="A1162" s="31" t="s">
        <v>127</v>
      </c>
      <c r="B1162" s="31" t="str">
        <f>Point_src_summary!B1113</f>
        <v>Non-tribal</v>
      </c>
      <c r="C1162" s="31">
        <f>Point_src_summary!C1113</f>
        <v>8</v>
      </c>
      <c r="D1162" s="31" t="str">
        <f>Point_src_summary!D1113</f>
        <v>8045</v>
      </c>
      <c r="E1162" s="32" t="str">
        <f>Point_src_summary!N1113</f>
        <v>20200253</v>
      </c>
      <c r="F1162" s="31" t="str">
        <f>Point_src_summary!U1113</f>
        <v>Point Source Compressor Engines</v>
      </c>
      <c r="G1162" s="160">
        <f>Point_src_summary!V1113</f>
        <v>0</v>
      </c>
      <c r="H1162" s="161">
        <f>Point_src_summary!W1113</f>
        <v>0</v>
      </c>
      <c r="I1162" s="161">
        <f>Point_src_summary!X1113</f>
        <v>0</v>
      </c>
      <c r="J1162" s="161">
        <f>Point_src_summary!Y1113</f>
        <v>0</v>
      </c>
      <c r="K1162" s="162">
        <f>Point_src_summary!Z1113</f>
        <v>0</v>
      </c>
      <c r="M1162" s="30"/>
      <c r="N1162" s="30"/>
    </row>
    <row r="1163" spans="1:14" x14ac:dyDescent="0.2">
      <c r="A1163" s="31" t="s">
        <v>127</v>
      </c>
      <c r="B1163" s="31" t="str">
        <f>Point_src_summary!B1114</f>
        <v>Non-tribal</v>
      </c>
      <c r="C1163" s="31">
        <f>Point_src_summary!C1114</f>
        <v>8</v>
      </c>
      <c r="D1163" s="31" t="str">
        <f>Point_src_summary!D1114</f>
        <v>8045</v>
      </c>
      <c r="E1163" s="32" t="str">
        <f>Point_src_summary!N1114</f>
        <v>20200254</v>
      </c>
      <c r="F1163" s="31" t="str">
        <f>Point_src_summary!U1114</f>
        <v>Point Source Compressor Engines</v>
      </c>
      <c r="G1163" s="160">
        <f>Point_src_summary!V1114</f>
        <v>0</v>
      </c>
      <c r="H1163" s="161">
        <f>Point_src_summary!W1114</f>
        <v>0</v>
      </c>
      <c r="I1163" s="161">
        <f>Point_src_summary!X1114</f>
        <v>0</v>
      </c>
      <c r="J1163" s="161">
        <f>Point_src_summary!Y1114</f>
        <v>0</v>
      </c>
      <c r="K1163" s="162">
        <f>Point_src_summary!Z1114</f>
        <v>0</v>
      </c>
      <c r="M1163" s="30"/>
      <c r="N1163" s="30"/>
    </row>
    <row r="1164" spans="1:14" x14ac:dyDescent="0.2">
      <c r="A1164" s="31" t="s">
        <v>127</v>
      </c>
      <c r="B1164" s="31" t="str">
        <f>Point_src_summary!B1115</f>
        <v>Non-tribal</v>
      </c>
      <c r="C1164" s="31">
        <f>Point_src_summary!C1115</f>
        <v>8</v>
      </c>
      <c r="D1164" s="31" t="str">
        <f>Point_src_summary!D1115</f>
        <v>8045</v>
      </c>
      <c r="E1164" s="32" t="str">
        <f>Point_src_summary!N1115</f>
        <v>20200254</v>
      </c>
      <c r="F1164" s="31" t="str">
        <f>Point_src_summary!U1115</f>
        <v>Point Source Compressor Engines</v>
      </c>
      <c r="G1164" s="160">
        <f>Point_src_summary!V1115</f>
        <v>0</v>
      </c>
      <c r="H1164" s="161">
        <f>Point_src_summary!W1115</f>
        <v>0</v>
      </c>
      <c r="I1164" s="161">
        <f>Point_src_summary!X1115</f>
        <v>0</v>
      </c>
      <c r="J1164" s="161">
        <f>Point_src_summary!Y1115</f>
        <v>0</v>
      </c>
      <c r="K1164" s="162">
        <f>Point_src_summary!Z1115</f>
        <v>0</v>
      </c>
      <c r="M1164" s="30"/>
      <c r="N1164" s="30"/>
    </row>
    <row r="1165" spans="1:14" x14ac:dyDescent="0.2">
      <c r="A1165" s="31" t="s">
        <v>127</v>
      </c>
      <c r="B1165" s="31" t="str">
        <f>Point_src_summary!B1116</f>
        <v>Non-tribal</v>
      </c>
      <c r="C1165" s="31">
        <f>Point_src_summary!C1116</f>
        <v>8</v>
      </c>
      <c r="D1165" s="31" t="str">
        <f>Point_src_summary!D1116</f>
        <v>8045</v>
      </c>
      <c r="E1165" s="32" t="str">
        <f>Point_src_summary!N1116</f>
        <v>20200253</v>
      </c>
      <c r="F1165" s="31" t="str">
        <f>Point_src_summary!U1116</f>
        <v>Point Source Compressor Engines</v>
      </c>
      <c r="G1165" s="160">
        <f>Point_src_summary!V1116</f>
        <v>0</v>
      </c>
      <c r="H1165" s="161">
        <f>Point_src_summary!W1116</f>
        <v>0</v>
      </c>
      <c r="I1165" s="161">
        <f>Point_src_summary!X1116</f>
        <v>0</v>
      </c>
      <c r="J1165" s="161">
        <f>Point_src_summary!Y1116</f>
        <v>1.5E-3</v>
      </c>
      <c r="K1165" s="162">
        <f>Point_src_summary!Z1116</f>
        <v>2.5000000000000001E-2</v>
      </c>
      <c r="M1165" s="30"/>
      <c r="N1165" s="30"/>
    </row>
    <row r="1166" spans="1:14" x14ac:dyDescent="0.2">
      <c r="A1166" s="31" t="s">
        <v>127</v>
      </c>
      <c r="B1166" s="31" t="str">
        <f>Point_src_summary!B1117</f>
        <v>Non-tribal</v>
      </c>
      <c r="C1166" s="31">
        <f>Point_src_summary!C1117</f>
        <v>8</v>
      </c>
      <c r="D1166" s="31" t="str">
        <f>Point_src_summary!D1117</f>
        <v>8045</v>
      </c>
      <c r="E1166" s="32" t="str">
        <f>Point_src_summary!N1117</f>
        <v>20200253</v>
      </c>
      <c r="F1166" s="31" t="str">
        <f>Point_src_summary!U1117</f>
        <v>Point Source Compressor Engines</v>
      </c>
      <c r="G1166" s="160">
        <f>Point_src_summary!V1117</f>
        <v>3</v>
      </c>
      <c r="H1166" s="161">
        <f>Point_src_summary!W1117</f>
        <v>1</v>
      </c>
      <c r="I1166" s="161">
        <f>Point_src_summary!X1117</f>
        <v>3</v>
      </c>
      <c r="J1166" s="161">
        <f>Point_src_summary!Y1117</f>
        <v>0</v>
      </c>
      <c r="K1166" s="162">
        <f>Point_src_summary!Z1117</f>
        <v>0</v>
      </c>
      <c r="M1166" s="30"/>
      <c r="N1166" s="30"/>
    </row>
    <row r="1167" spans="1:14" x14ac:dyDescent="0.2">
      <c r="A1167" s="31" t="s">
        <v>127</v>
      </c>
      <c r="B1167" s="31" t="str">
        <f>Point_src_summary!B1118</f>
        <v>Non-tribal</v>
      </c>
      <c r="C1167" s="31">
        <f>Point_src_summary!C1118</f>
        <v>8</v>
      </c>
      <c r="D1167" s="31" t="str">
        <f>Point_src_summary!D1118</f>
        <v>8045</v>
      </c>
      <c r="E1167" s="32" t="str">
        <f>Point_src_summary!N1118</f>
        <v>20200253</v>
      </c>
      <c r="F1167" s="31" t="str">
        <f>Point_src_summary!U1118</f>
        <v>Point Source Compressor Engines</v>
      </c>
      <c r="G1167" s="160">
        <f>Point_src_summary!V1118</f>
        <v>0</v>
      </c>
      <c r="H1167" s="161">
        <f>Point_src_summary!W1118</f>
        <v>0</v>
      </c>
      <c r="I1167" s="161">
        <f>Point_src_summary!X1118</f>
        <v>0</v>
      </c>
      <c r="J1167" s="161">
        <f>Point_src_summary!Y1118</f>
        <v>0.15067800000000001</v>
      </c>
      <c r="K1167" s="162">
        <f>Point_src_summary!Z1118</f>
        <v>0</v>
      </c>
      <c r="M1167" s="30"/>
      <c r="N1167" s="30"/>
    </row>
    <row r="1168" spans="1:14" x14ac:dyDescent="0.2">
      <c r="A1168" s="31" t="s">
        <v>127</v>
      </c>
      <c r="B1168" s="31" t="str">
        <f>Point_src_summary!B1119</f>
        <v>Non-tribal</v>
      </c>
      <c r="C1168" s="31">
        <f>Point_src_summary!C1119</f>
        <v>8</v>
      </c>
      <c r="D1168" s="31" t="str">
        <f>Point_src_summary!D1119</f>
        <v>8045</v>
      </c>
      <c r="E1168" s="32" t="str">
        <f>Point_src_summary!N1119</f>
        <v>20200202</v>
      </c>
      <c r="F1168" s="31" t="str">
        <f>Point_src_summary!U1119</f>
        <v>Point Source Compressor Engines</v>
      </c>
      <c r="G1168" s="160">
        <f>Point_src_summary!V1119</f>
        <v>0</v>
      </c>
      <c r="H1168" s="161">
        <f>Point_src_summary!W1119</f>
        <v>0</v>
      </c>
      <c r="I1168" s="161">
        <f>Point_src_summary!X1119</f>
        <v>0</v>
      </c>
      <c r="J1168" s="161">
        <f>Point_src_summary!Y1119</f>
        <v>0.48</v>
      </c>
      <c r="K1168" s="162">
        <f>Point_src_summary!Z1119</f>
        <v>0</v>
      </c>
      <c r="M1168" s="30"/>
      <c r="N1168" s="30"/>
    </row>
    <row r="1169" spans="1:14" x14ac:dyDescent="0.2">
      <c r="A1169" s="31" t="s">
        <v>127</v>
      </c>
      <c r="B1169" s="31" t="str">
        <f>Point_src_summary!B1120</f>
        <v>Non-tribal</v>
      </c>
      <c r="C1169" s="31">
        <f>Point_src_summary!C1120</f>
        <v>8</v>
      </c>
      <c r="D1169" s="31" t="str">
        <f>Point_src_summary!D1120</f>
        <v>8045</v>
      </c>
      <c r="E1169" s="32" t="str">
        <f>Point_src_summary!N1120</f>
        <v>20200253</v>
      </c>
      <c r="F1169" s="31" t="str">
        <f>Point_src_summary!U1120</f>
        <v>Point Source Compressor Engines</v>
      </c>
      <c r="G1169" s="160">
        <f>Point_src_summary!V1120</f>
        <v>0</v>
      </c>
      <c r="H1169" s="161">
        <f>Point_src_summary!W1120</f>
        <v>0</v>
      </c>
      <c r="I1169" s="161">
        <f>Point_src_summary!X1120</f>
        <v>0</v>
      </c>
      <c r="J1169" s="161">
        <f>Point_src_summary!Y1120</f>
        <v>0</v>
      </c>
      <c r="K1169" s="162">
        <f>Point_src_summary!Z1120</f>
        <v>0</v>
      </c>
      <c r="M1169" s="30"/>
      <c r="N1169" s="30"/>
    </row>
    <row r="1170" spans="1:14" x14ac:dyDescent="0.2">
      <c r="A1170" s="31" t="s">
        <v>127</v>
      </c>
      <c r="B1170" s="31" t="str">
        <f>Point_src_summary!B1121</f>
        <v>Non-tribal</v>
      </c>
      <c r="C1170" s="31">
        <f>Point_src_summary!C1121</f>
        <v>8</v>
      </c>
      <c r="D1170" s="31" t="str">
        <f>Point_src_summary!D1121</f>
        <v>8045</v>
      </c>
      <c r="E1170" s="32" t="str">
        <f>Point_src_summary!N1121</f>
        <v>31000205</v>
      </c>
      <c r="F1170" s="31" t="str">
        <f>Point_src_summary!U1121</f>
        <v>Point Source Flares</v>
      </c>
      <c r="G1170" s="160">
        <f>Point_src_summary!V1121</f>
        <v>0</v>
      </c>
      <c r="H1170" s="161">
        <f>Point_src_summary!W1121</f>
        <v>0</v>
      </c>
      <c r="I1170" s="161">
        <f>Point_src_summary!X1121</f>
        <v>0</v>
      </c>
      <c r="J1170" s="161">
        <f>Point_src_summary!Y1121</f>
        <v>0.02</v>
      </c>
      <c r="K1170" s="162">
        <f>Point_src_summary!Z1121</f>
        <v>0.01</v>
      </c>
      <c r="M1170" s="30"/>
      <c r="N1170" s="30"/>
    </row>
    <row r="1171" spans="1:14" x14ac:dyDescent="0.2">
      <c r="A1171" s="31" t="s">
        <v>127</v>
      </c>
      <c r="B1171" s="31" t="str">
        <f>Point_src_summary!B1122</f>
        <v>Non-tribal</v>
      </c>
      <c r="C1171" s="31">
        <f>Point_src_summary!C1122</f>
        <v>8</v>
      </c>
      <c r="D1171" s="31" t="str">
        <f>Point_src_summary!D1122</f>
        <v>8045</v>
      </c>
      <c r="E1171" s="32" t="str">
        <f>Point_src_summary!N1122</f>
        <v>31000203</v>
      </c>
      <c r="F1171" s="31" t="str">
        <f>Point_src_summary!U1122</f>
        <v>Point Source Compressor Engines</v>
      </c>
      <c r="G1171" s="160">
        <f>Point_src_summary!V1122</f>
        <v>0</v>
      </c>
      <c r="H1171" s="161">
        <f>Point_src_summary!W1122</f>
        <v>0</v>
      </c>
      <c r="I1171" s="161">
        <f>Point_src_summary!X1122</f>
        <v>0</v>
      </c>
      <c r="J1171" s="161">
        <f>Point_src_summary!Y1122</f>
        <v>3.6014550000000001</v>
      </c>
      <c r="K1171" s="162">
        <f>Point_src_summary!Z1122</f>
        <v>4.1979600000000001</v>
      </c>
      <c r="M1171" s="30"/>
      <c r="N1171" s="30"/>
    </row>
    <row r="1172" spans="1:14" x14ac:dyDescent="0.2">
      <c r="A1172" s="31" t="s">
        <v>127</v>
      </c>
      <c r="B1172" s="31" t="str">
        <f>Point_src_summary!B1123</f>
        <v>Non-tribal</v>
      </c>
      <c r="C1172" s="31">
        <f>Point_src_summary!C1123</f>
        <v>8</v>
      </c>
      <c r="D1172" s="31" t="str">
        <f>Point_src_summary!D1123</f>
        <v>8045</v>
      </c>
      <c r="E1172" s="32" t="str">
        <f>Point_src_summary!N1123</f>
        <v>31000205</v>
      </c>
      <c r="F1172" s="31" t="str">
        <f>Point_src_summary!U1123</f>
        <v>Point Source Flares</v>
      </c>
      <c r="G1172" s="160">
        <f>Point_src_summary!V1123</f>
        <v>0</v>
      </c>
      <c r="H1172" s="161">
        <f>Point_src_summary!W1123</f>
        <v>0</v>
      </c>
      <c r="I1172" s="161">
        <f>Point_src_summary!X1123</f>
        <v>0</v>
      </c>
      <c r="J1172" s="161">
        <f>Point_src_summary!Y1123</f>
        <v>0</v>
      </c>
      <c r="K1172" s="162">
        <f>Point_src_summary!Z1123</f>
        <v>0</v>
      </c>
      <c r="M1172" s="30"/>
      <c r="N1172" s="30"/>
    </row>
    <row r="1173" spans="1:14" x14ac:dyDescent="0.2">
      <c r="A1173" s="31" t="s">
        <v>127</v>
      </c>
      <c r="B1173" s="31" t="str">
        <f>Point_src_summary!B1124</f>
        <v>Non-tribal</v>
      </c>
      <c r="C1173" s="31">
        <f>Point_src_summary!C1124</f>
        <v>8</v>
      </c>
      <c r="D1173" s="31" t="str">
        <f>Point_src_summary!D1124</f>
        <v>8045</v>
      </c>
      <c r="E1173" s="32" t="str">
        <f>Point_src_summary!N1124</f>
        <v>31000304</v>
      </c>
      <c r="F1173" s="31" t="str">
        <f>Point_src_summary!U1124</f>
        <v>Dehydrators</v>
      </c>
      <c r="G1173" s="160">
        <f>Point_src_summary!V1124</f>
        <v>0</v>
      </c>
      <c r="H1173" s="161">
        <f>Point_src_summary!W1124</f>
        <v>0</v>
      </c>
      <c r="I1173" s="161">
        <f>Point_src_summary!X1124</f>
        <v>0</v>
      </c>
      <c r="J1173" s="161">
        <f>Point_src_summary!Y1124</f>
        <v>0</v>
      </c>
      <c r="K1173" s="162">
        <f>Point_src_summary!Z1124</f>
        <v>0</v>
      </c>
      <c r="M1173" s="30"/>
      <c r="N1173" s="30"/>
    </row>
    <row r="1174" spans="1:14" x14ac:dyDescent="0.2">
      <c r="A1174" s="31" t="s">
        <v>127</v>
      </c>
      <c r="B1174" s="31" t="str">
        <f>Point_src_summary!B1125</f>
        <v>Non-tribal</v>
      </c>
      <c r="C1174" s="31">
        <f>Point_src_summary!C1125</f>
        <v>8</v>
      </c>
      <c r="D1174" s="31" t="str">
        <f>Point_src_summary!D1125</f>
        <v>8045</v>
      </c>
      <c r="E1174" s="32" t="str">
        <f>Point_src_summary!N1125</f>
        <v>31000299</v>
      </c>
      <c r="F1174" s="31" t="str">
        <f>Point_src_summary!U1125</f>
        <v>Other Not Classified</v>
      </c>
      <c r="G1174" s="160">
        <f>Point_src_summary!V1125</f>
        <v>0</v>
      </c>
      <c r="H1174" s="161">
        <f>Point_src_summary!W1125</f>
        <v>0</v>
      </c>
      <c r="I1174" s="161">
        <f>Point_src_summary!X1125</f>
        <v>0</v>
      </c>
      <c r="J1174" s="161">
        <f>Point_src_summary!Y1125</f>
        <v>0</v>
      </c>
      <c r="K1174" s="162">
        <f>Point_src_summary!Z1125</f>
        <v>0</v>
      </c>
      <c r="M1174" s="30"/>
      <c r="N1174" s="30"/>
    </row>
    <row r="1175" spans="1:14" x14ac:dyDescent="0.2">
      <c r="A1175" s="31" t="s">
        <v>127</v>
      </c>
      <c r="B1175" s="31" t="str">
        <f>Point_src_summary!B1126</f>
        <v>Non-tribal</v>
      </c>
      <c r="C1175" s="31">
        <f>Point_src_summary!C1126</f>
        <v>8</v>
      </c>
      <c r="D1175" s="31" t="str">
        <f>Point_src_summary!D1126</f>
        <v>8045</v>
      </c>
      <c r="E1175" s="32" t="str">
        <f>Point_src_summary!N1126</f>
        <v>20100202</v>
      </c>
      <c r="F1175" s="31" t="str">
        <f>Point_src_summary!U1126</f>
        <v>Point Source Compressor Engines</v>
      </c>
      <c r="G1175" s="160">
        <f>Point_src_summary!V1126</f>
        <v>0</v>
      </c>
      <c r="H1175" s="161">
        <f>Point_src_summary!W1126</f>
        <v>0</v>
      </c>
      <c r="I1175" s="161">
        <f>Point_src_summary!X1126</f>
        <v>0</v>
      </c>
      <c r="J1175" s="161">
        <f>Point_src_summary!Y1126</f>
        <v>0</v>
      </c>
      <c r="K1175" s="162">
        <f>Point_src_summary!Z1126</f>
        <v>0</v>
      </c>
      <c r="M1175" s="30"/>
      <c r="N1175" s="30"/>
    </row>
    <row r="1176" spans="1:14" x14ac:dyDescent="0.2">
      <c r="A1176" s="31" t="s">
        <v>127</v>
      </c>
      <c r="B1176" s="31" t="str">
        <f>Point_src_summary!B1127</f>
        <v>Non-tribal</v>
      </c>
      <c r="C1176" s="31">
        <f>Point_src_summary!C1127</f>
        <v>8</v>
      </c>
      <c r="D1176" s="31" t="str">
        <f>Point_src_summary!D1127</f>
        <v>8045</v>
      </c>
      <c r="E1176" s="32" t="str">
        <f>Point_src_summary!N1127</f>
        <v>31000301</v>
      </c>
      <c r="F1176" s="31" t="str">
        <f>Point_src_summary!U1127</f>
        <v>Dehydrators</v>
      </c>
      <c r="G1176" s="160">
        <f>Point_src_summary!V1127</f>
        <v>0</v>
      </c>
      <c r="H1176" s="161">
        <f>Point_src_summary!W1127</f>
        <v>0</v>
      </c>
      <c r="I1176" s="161">
        <f>Point_src_summary!X1127</f>
        <v>0</v>
      </c>
      <c r="J1176" s="161">
        <f>Point_src_summary!Y1127</f>
        <v>0</v>
      </c>
      <c r="K1176" s="162">
        <f>Point_src_summary!Z1127</f>
        <v>0</v>
      </c>
      <c r="M1176" s="30"/>
      <c r="N1176" s="30"/>
    </row>
    <row r="1177" spans="1:14" x14ac:dyDescent="0.2">
      <c r="A1177" s="31" t="s">
        <v>127</v>
      </c>
      <c r="B1177" s="31" t="str">
        <f>Point_src_summary!B1128</f>
        <v>Non-tribal</v>
      </c>
      <c r="C1177" s="31">
        <f>Point_src_summary!C1128</f>
        <v>8</v>
      </c>
      <c r="D1177" s="31" t="str">
        <f>Point_src_summary!D1128</f>
        <v>8045</v>
      </c>
      <c r="E1177" s="32" t="str">
        <f>Point_src_summary!N1128</f>
        <v>31000203</v>
      </c>
      <c r="F1177" s="31" t="str">
        <f>Point_src_summary!U1128</f>
        <v>Point Source Compressor Engines</v>
      </c>
      <c r="G1177" s="160">
        <f>Point_src_summary!V1128</f>
        <v>0</v>
      </c>
      <c r="H1177" s="161">
        <f>Point_src_summary!W1128</f>
        <v>0</v>
      </c>
      <c r="I1177" s="161">
        <f>Point_src_summary!X1128</f>
        <v>0</v>
      </c>
      <c r="J1177" s="161">
        <f>Point_src_summary!Y1128</f>
        <v>0.36</v>
      </c>
      <c r="K1177" s="162">
        <f>Point_src_summary!Z1128</f>
        <v>0</v>
      </c>
      <c r="M1177" s="30"/>
      <c r="N1177" s="30"/>
    </row>
    <row r="1178" spans="1:14" x14ac:dyDescent="0.2">
      <c r="A1178" s="31" t="s">
        <v>127</v>
      </c>
      <c r="B1178" s="31" t="str">
        <f>Point_src_summary!B1129</f>
        <v>Non-tribal</v>
      </c>
      <c r="C1178" s="31">
        <f>Point_src_summary!C1129</f>
        <v>8</v>
      </c>
      <c r="D1178" s="31" t="str">
        <f>Point_src_summary!D1129</f>
        <v>8045</v>
      </c>
      <c r="E1178" s="32" t="str">
        <f>Point_src_summary!N1129</f>
        <v>31000205</v>
      </c>
      <c r="F1178" s="31" t="str">
        <f>Point_src_summary!U1129</f>
        <v>Point Source Flares</v>
      </c>
      <c r="G1178" s="160">
        <f>Point_src_summary!V1129</f>
        <v>0.3</v>
      </c>
      <c r="H1178" s="161">
        <f>Point_src_summary!W1129</f>
        <v>0</v>
      </c>
      <c r="I1178" s="161">
        <f>Point_src_summary!X1129</f>
        <v>1.4</v>
      </c>
      <c r="J1178" s="161">
        <f>Point_src_summary!Y1129</f>
        <v>0</v>
      </c>
      <c r="K1178" s="162">
        <f>Point_src_summary!Z1129</f>
        <v>0</v>
      </c>
      <c r="M1178" s="30"/>
      <c r="N1178" s="30"/>
    </row>
    <row r="1179" spans="1:14" x14ac:dyDescent="0.2">
      <c r="A1179" s="31" t="s">
        <v>127</v>
      </c>
      <c r="B1179" s="31" t="str">
        <f>Point_src_summary!B1130</f>
        <v>Non-tribal</v>
      </c>
      <c r="C1179" s="31">
        <f>Point_src_summary!C1130</f>
        <v>8</v>
      </c>
      <c r="D1179" s="31" t="str">
        <f>Point_src_summary!D1130</f>
        <v>8045</v>
      </c>
      <c r="E1179" s="32" t="str">
        <f>Point_src_summary!N1130</f>
        <v>31000203</v>
      </c>
      <c r="F1179" s="31" t="str">
        <f>Point_src_summary!U1130</f>
        <v>Point Source Compressor Engines</v>
      </c>
      <c r="G1179" s="160">
        <f>Point_src_summary!V1130</f>
        <v>99.297899999999998</v>
      </c>
      <c r="H1179" s="161">
        <f>Point_src_summary!W1130</f>
        <v>55.560180000000003</v>
      </c>
      <c r="I1179" s="161">
        <f>Point_src_summary!X1130</f>
        <v>24.905967</v>
      </c>
      <c r="J1179" s="161">
        <f>Point_src_summary!Y1130</f>
        <v>0</v>
      </c>
      <c r="K1179" s="162">
        <f>Point_src_summary!Z1130</f>
        <v>0</v>
      </c>
      <c r="M1179" s="30"/>
      <c r="N1179" s="30"/>
    </row>
    <row r="1180" spans="1:14" x14ac:dyDescent="0.2">
      <c r="A1180" s="31" t="s">
        <v>127</v>
      </c>
      <c r="B1180" s="31" t="str">
        <f>Point_src_summary!B1131</f>
        <v>Non-tribal</v>
      </c>
      <c r="C1180" s="31">
        <f>Point_src_summary!C1131</f>
        <v>8</v>
      </c>
      <c r="D1180" s="31" t="str">
        <f>Point_src_summary!D1131</f>
        <v>8045</v>
      </c>
      <c r="E1180" s="32" t="str">
        <f>Point_src_summary!N1131</f>
        <v>31000220</v>
      </c>
      <c r="F1180" s="31" t="str">
        <f>Point_src_summary!U1131</f>
        <v>Point Source Fugitives</v>
      </c>
      <c r="G1180" s="160">
        <f>Point_src_summary!V1131</f>
        <v>0</v>
      </c>
      <c r="H1180" s="161">
        <f>Point_src_summary!W1131</f>
        <v>14.53</v>
      </c>
      <c r="I1180" s="161">
        <f>Point_src_summary!X1131</f>
        <v>0</v>
      </c>
      <c r="J1180" s="161">
        <f>Point_src_summary!Y1131</f>
        <v>0</v>
      </c>
      <c r="K1180" s="162">
        <f>Point_src_summary!Z1131</f>
        <v>0</v>
      </c>
      <c r="M1180" s="30"/>
      <c r="N1180" s="30"/>
    </row>
    <row r="1181" spans="1:14" x14ac:dyDescent="0.2">
      <c r="A1181" s="31" t="s">
        <v>127</v>
      </c>
      <c r="B1181" s="31" t="str">
        <f>Point_src_summary!B1132</f>
        <v>Non-tribal</v>
      </c>
      <c r="C1181" s="31">
        <f>Point_src_summary!C1132</f>
        <v>8</v>
      </c>
      <c r="D1181" s="31" t="str">
        <f>Point_src_summary!D1132</f>
        <v>8045</v>
      </c>
      <c r="E1181" s="32" t="str">
        <f>Point_src_summary!N1132</f>
        <v>20200254</v>
      </c>
      <c r="F1181" s="31" t="str">
        <f>Point_src_summary!U1132</f>
        <v>Point Source Compressor Engines</v>
      </c>
      <c r="G1181" s="160">
        <f>Point_src_summary!V1132</f>
        <v>17.93</v>
      </c>
      <c r="H1181" s="161">
        <f>Point_src_summary!W1132</f>
        <v>1.78</v>
      </c>
      <c r="I1181" s="161">
        <f>Point_src_summary!X1132</f>
        <v>0.95</v>
      </c>
      <c r="J1181" s="161">
        <f>Point_src_summary!Y1132</f>
        <v>0</v>
      </c>
      <c r="K1181" s="162">
        <f>Point_src_summary!Z1132</f>
        <v>0</v>
      </c>
      <c r="M1181" s="30"/>
      <c r="N1181" s="30"/>
    </row>
    <row r="1182" spans="1:14" x14ac:dyDescent="0.2">
      <c r="A1182" s="31" t="s">
        <v>127</v>
      </c>
      <c r="B1182" s="31" t="str">
        <f>Point_src_summary!B1133</f>
        <v>Non-tribal</v>
      </c>
      <c r="C1182" s="31">
        <f>Point_src_summary!C1133</f>
        <v>8</v>
      </c>
      <c r="D1182" s="31" t="str">
        <f>Point_src_summary!D1133</f>
        <v>8045</v>
      </c>
      <c r="E1182" s="32" t="str">
        <f>Point_src_summary!N1133</f>
        <v>20200202</v>
      </c>
      <c r="F1182" s="31" t="str">
        <f>Point_src_summary!U1133</f>
        <v>Point Source Compressor Engines</v>
      </c>
      <c r="G1182" s="160">
        <f>Point_src_summary!V1133</f>
        <v>58.2</v>
      </c>
      <c r="H1182" s="161">
        <f>Point_src_summary!W1133</f>
        <v>4.2</v>
      </c>
      <c r="I1182" s="161">
        <f>Point_src_summary!X1133</f>
        <v>2.1</v>
      </c>
      <c r="J1182" s="161">
        <f>Point_src_summary!Y1133</f>
        <v>0</v>
      </c>
      <c r="K1182" s="162">
        <f>Point_src_summary!Z1133</f>
        <v>0</v>
      </c>
      <c r="M1182" s="30"/>
      <c r="N1182" s="30"/>
    </row>
    <row r="1183" spans="1:14" x14ac:dyDescent="0.2">
      <c r="A1183" s="31" t="s">
        <v>127</v>
      </c>
      <c r="B1183" s="31" t="str">
        <f>Point_src_summary!B1134</f>
        <v>Non-tribal</v>
      </c>
      <c r="C1183" s="31">
        <f>Point_src_summary!C1134</f>
        <v>8</v>
      </c>
      <c r="D1183" s="31" t="str">
        <f>Point_src_summary!D1134</f>
        <v>8045</v>
      </c>
      <c r="E1183" s="32" t="str">
        <f>Point_src_summary!N1134</f>
        <v>31000301</v>
      </c>
      <c r="F1183" s="31" t="str">
        <f>Point_src_summary!U1134</f>
        <v>Dehydrators</v>
      </c>
      <c r="G1183" s="160">
        <f>Point_src_summary!V1134</f>
        <v>1</v>
      </c>
      <c r="H1183" s="161">
        <f>Point_src_summary!W1134</f>
        <v>17.3</v>
      </c>
      <c r="I1183" s="161">
        <f>Point_src_summary!X1134</f>
        <v>0.6</v>
      </c>
      <c r="J1183" s="161">
        <f>Point_src_summary!Y1134</f>
        <v>0</v>
      </c>
      <c r="K1183" s="162">
        <f>Point_src_summary!Z1134</f>
        <v>0</v>
      </c>
      <c r="M1183" s="30"/>
      <c r="N1183" s="30"/>
    </row>
    <row r="1184" spans="1:14" x14ac:dyDescent="0.2">
      <c r="A1184" s="31" t="s">
        <v>127</v>
      </c>
      <c r="B1184" s="31" t="str">
        <f>Point_src_summary!B1135</f>
        <v>Non-tribal</v>
      </c>
      <c r="C1184" s="31">
        <f>Point_src_summary!C1135</f>
        <v>8</v>
      </c>
      <c r="D1184" s="31" t="str">
        <f>Point_src_summary!D1135</f>
        <v>8045</v>
      </c>
      <c r="E1184" s="32" t="str">
        <f>Point_src_summary!N1135</f>
        <v>20200253</v>
      </c>
      <c r="F1184" s="31" t="str">
        <f>Point_src_summary!U1135</f>
        <v>Point Source Compressor Engines</v>
      </c>
      <c r="G1184" s="160">
        <f>Point_src_summary!V1135</f>
        <v>26.34</v>
      </c>
      <c r="H1184" s="161">
        <f>Point_src_summary!W1135</f>
        <v>2.64</v>
      </c>
      <c r="I1184" s="161">
        <f>Point_src_summary!X1135</f>
        <v>1.41</v>
      </c>
      <c r="J1184" s="161">
        <f>Point_src_summary!Y1135</f>
        <v>0</v>
      </c>
      <c r="K1184" s="162">
        <f>Point_src_summary!Z1135</f>
        <v>0</v>
      </c>
      <c r="M1184" s="30"/>
      <c r="N1184" s="30"/>
    </row>
    <row r="1185" spans="1:14" x14ac:dyDescent="0.2">
      <c r="A1185" s="31" t="s">
        <v>127</v>
      </c>
      <c r="B1185" s="31" t="str">
        <f>Point_src_summary!B1136</f>
        <v>Non-tribal</v>
      </c>
      <c r="C1185" s="31">
        <f>Point_src_summary!C1136</f>
        <v>8</v>
      </c>
      <c r="D1185" s="31" t="str">
        <f>Point_src_summary!D1136</f>
        <v>8045</v>
      </c>
      <c r="E1185" s="32" t="str">
        <f>Point_src_summary!N1136</f>
        <v>20200253</v>
      </c>
      <c r="F1185" s="31" t="str">
        <f>Point_src_summary!U1136</f>
        <v>Point Source Compressor Engines</v>
      </c>
      <c r="G1185" s="160">
        <f>Point_src_summary!V1136</f>
        <v>8.84</v>
      </c>
      <c r="H1185" s="161">
        <f>Point_src_summary!W1136</f>
        <v>0.88</v>
      </c>
      <c r="I1185" s="161">
        <f>Point_src_summary!X1136</f>
        <v>0.47</v>
      </c>
      <c r="J1185" s="161">
        <f>Point_src_summary!Y1136</f>
        <v>0</v>
      </c>
      <c r="K1185" s="162">
        <f>Point_src_summary!Z1136</f>
        <v>0</v>
      </c>
      <c r="M1185" s="30"/>
      <c r="N1185" s="30"/>
    </row>
    <row r="1186" spans="1:14" x14ac:dyDescent="0.2">
      <c r="A1186" s="31" t="s">
        <v>127</v>
      </c>
      <c r="B1186" s="31" t="str">
        <f>Point_src_summary!B1137</f>
        <v>Non-tribal</v>
      </c>
      <c r="C1186" s="31">
        <f>Point_src_summary!C1137</f>
        <v>8</v>
      </c>
      <c r="D1186" s="31" t="str">
        <f>Point_src_summary!D1137</f>
        <v>8045</v>
      </c>
      <c r="E1186" s="32" t="str">
        <f>Point_src_summary!N1137</f>
        <v>31000304</v>
      </c>
      <c r="F1186" s="31" t="str">
        <f>Point_src_summary!U1137</f>
        <v>Dehydrators</v>
      </c>
      <c r="G1186" s="160">
        <f>Point_src_summary!V1137</f>
        <v>8.74</v>
      </c>
      <c r="H1186" s="161">
        <f>Point_src_summary!W1137</f>
        <v>23.1</v>
      </c>
      <c r="I1186" s="161">
        <f>Point_src_summary!X1137</f>
        <v>16.059999999999999</v>
      </c>
      <c r="J1186" s="161">
        <f>Point_src_summary!Y1137</f>
        <v>0</v>
      </c>
      <c r="K1186" s="162">
        <f>Point_src_summary!Z1137</f>
        <v>0</v>
      </c>
      <c r="M1186" s="30"/>
      <c r="N1186" s="30"/>
    </row>
    <row r="1187" spans="1:14" x14ac:dyDescent="0.2">
      <c r="A1187" s="31" t="s">
        <v>127</v>
      </c>
      <c r="B1187" s="31" t="str">
        <f>Point_src_summary!B1138</f>
        <v>Non-tribal</v>
      </c>
      <c r="C1187" s="31">
        <f>Point_src_summary!C1138</f>
        <v>8</v>
      </c>
      <c r="D1187" s="31" t="str">
        <f>Point_src_summary!D1138</f>
        <v>8045</v>
      </c>
      <c r="E1187" s="32" t="str">
        <f>Point_src_summary!N1138</f>
        <v>31000203</v>
      </c>
      <c r="F1187" s="31" t="str">
        <f>Point_src_summary!U1138</f>
        <v>Point Source Compressor Engines</v>
      </c>
      <c r="G1187" s="160">
        <f>Point_src_summary!V1138</f>
        <v>22.23</v>
      </c>
      <c r="H1187" s="161">
        <f>Point_src_summary!W1138</f>
        <v>2.73</v>
      </c>
      <c r="I1187" s="161">
        <f>Point_src_summary!X1138</f>
        <v>1.96</v>
      </c>
      <c r="J1187" s="161">
        <f>Point_src_summary!Y1138</f>
        <v>0</v>
      </c>
      <c r="K1187" s="162">
        <f>Point_src_summary!Z1138</f>
        <v>0</v>
      </c>
      <c r="M1187" s="30"/>
      <c r="N1187" s="30"/>
    </row>
    <row r="1188" spans="1:14" x14ac:dyDescent="0.2">
      <c r="A1188" s="31" t="s">
        <v>127</v>
      </c>
      <c r="B1188" s="31" t="str">
        <f>Point_src_summary!B1139</f>
        <v>Non-tribal</v>
      </c>
      <c r="C1188" s="31">
        <f>Point_src_summary!C1139</f>
        <v>8</v>
      </c>
      <c r="D1188" s="31" t="str">
        <f>Point_src_summary!D1139</f>
        <v>8045</v>
      </c>
      <c r="E1188" s="32" t="str">
        <f>Point_src_summary!N1139</f>
        <v>20200253</v>
      </c>
      <c r="F1188" s="31" t="str">
        <f>Point_src_summary!U1139</f>
        <v>Point Source Compressor Engines</v>
      </c>
      <c r="G1188" s="160">
        <f>Point_src_summary!V1139</f>
        <v>0</v>
      </c>
      <c r="H1188" s="161">
        <f>Point_src_summary!W1139</f>
        <v>0</v>
      </c>
      <c r="I1188" s="161">
        <f>Point_src_summary!X1139</f>
        <v>0</v>
      </c>
      <c r="J1188" s="161">
        <f>Point_src_summary!Y1139</f>
        <v>2.325E-2</v>
      </c>
      <c r="K1188" s="162">
        <f>Point_src_summary!Z1139</f>
        <v>0.38750000000000001</v>
      </c>
      <c r="M1188" s="30"/>
      <c r="N1188" s="30"/>
    </row>
    <row r="1189" spans="1:14" x14ac:dyDescent="0.2">
      <c r="A1189" s="31" t="s">
        <v>127</v>
      </c>
      <c r="B1189" s="31" t="str">
        <f>Point_src_summary!B1140</f>
        <v>Non-tribal</v>
      </c>
      <c r="C1189" s="31">
        <f>Point_src_summary!C1140</f>
        <v>8</v>
      </c>
      <c r="D1189" s="31" t="str">
        <f>Point_src_summary!D1140</f>
        <v>8045</v>
      </c>
      <c r="E1189" s="32" t="str">
        <f>Point_src_summary!N1140</f>
        <v>20200253</v>
      </c>
      <c r="F1189" s="31" t="str">
        <f>Point_src_summary!U1140</f>
        <v>Point Source Compressor Engines</v>
      </c>
      <c r="G1189" s="160">
        <f>Point_src_summary!V1140</f>
        <v>0</v>
      </c>
      <c r="H1189" s="161">
        <f>Point_src_summary!W1140</f>
        <v>0</v>
      </c>
      <c r="I1189" s="161">
        <f>Point_src_summary!X1140</f>
        <v>0</v>
      </c>
      <c r="J1189" s="161">
        <f>Point_src_summary!Y1140</f>
        <v>2.325E-2</v>
      </c>
      <c r="K1189" s="162">
        <f>Point_src_summary!Z1140</f>
        <v>0.38750000000000001</v>
      </c>
      <c r="M1189" s="30"/>
      <c r="N1189" s="30"/>
    </row>
    <row r="1190" spans="1:14" x14ac:dyDescent="0.2">
      <c r="A1190" s="31" t="s">
        <v>127</v>
      </c>
      <c r="B1190" s="31" t="str">
        <f>Point_src_summary!B1141</f>
        <v>Non-tribal</v>
      </c>
      <c r="C1190" s="31">
        <f>Point_src_summary!C1141</f>
        <v>8</v>
      </c>
      <c r="D1190" s="31" t="str">
        <f>Point_src_summary!D1141</f>
        <v>8045</v>
      </c>
      <c r="E1190" s="32" t="str">
        <f>Point_src_summary!N1141</f>
        <v>20200253</v>
      </c>
      <c r="F1190" s="31" t="str">
        <f>Point_src_summary!U1141</f>
        <v>Point Source Compressor Engines</v>
      </c>
      <c r="G1190" s="160">
        <f>Point_src_summary!V1141</f>
        <v>0</v>
      </c>
      <c r="H1190" s="161">
        <f>Point_src_summary!W1141</f>
        <v>0</v>
      </c>
      <c r="I1190" s="161">
        <f>Point_src_summary!X1141</f>
        <v>0</v>
      </c>
      <c r="J1190" s="161">
        <f>Point_src_summary!Y1141</f>
        <v>2.325E-2</v>
      </c>
      <c r="K1190" s="162">
        <f>Point_src_summary!Z1141</f>
        <v>0.38750000000000001</v>
      </c>
      <c r="M1190" s="30"/>
      <c r="N1190" s="30"/>
    </row>
    <row r="1191" spans="1:14" x14ac:dyDescent="0.2">
      <c r="A1191" s="31" t="s">
        <v>127</v>
      </c>
      <c r="B1191" s="31" t="str">
        <f>Point_src_summary!B1142</f>
        <v>Non-tribal</v>
      </c>
      <c r="C1191" s="31">
        <f>Point_src_summary!C1142</f>
        <v>8</v>
      </c>
      <c r="D1191" s="31" t="str">
        <f>Point_src_summary!D1142</f>
        <v>8045</v>
      </c>
      <c r="E1191" s="32" t="str">
        <f>Point_src_summary!N1142</f>
        <v>20200253</v>
      </c>
      <c r="F1191" s="31" t="str">
        <f>Point_src_summary!U1142</f>
        <v>Point Source Compressor Engines</v>
      </c>
      <c r="G1191" s="160">
        <f>Point_src_summary!V1142</f>
        <v>0</v>
      </c>
      <c r="H1191" s="161">
        <f>Point_src_summary!W1142</f>
        <v>0</v>
      </c>
      <c r="I1191" s="161">
        <f>Point_src_summary!X1142</f>
        <v>0</v>
      </c>
      <c r="J1191" s="161">
        <f>Point_src_summary!Y1142</f>
        <v>2.4E-2</v>
      </c>
      <c r="K1191" s="162">
        <f>Point_src_summary!Z1142</f>
        <v>0.4</v>
      </c>
      <c r="M1191" s="30"/>
      <c r="N1191" s="30"/>
    </row>
    <row r="1192" spans="1:14" x14ac:dyDescent="0.2">
      <c r="A1192" s="31" t="s">
        <v>127</v>
      </c>
      <c r="B1192" s="31" t="str">
        <f>Point_src_summary!B1143</f>
        <v>Non-tribal</v>
      </c>
      <c r="C1192" s="31">
        <f>Point_src_summary!C1143</f>
        <v>8</v>
      </c>
      <c r="D1192" s="31" t="str">
        <f>Point_src_summary!D1143</f>
        <v>8045</v>
      </c>
      <c r="E1192" s="32" t="str">
        <f>Point_src_summary!N1143</f>
        <v>20200254</v>
      </c>
      <c r="F1192" s="31" t="str">
        <f>Point_src_summary!U1143</f>
        <v>Point Source Compressor Engines</v>
      </c>
      <c r="G1192" s="160">
        <f>Point_src_summary!V1143</f>
        <v>0</v>
      </c>
      <c r="H1192" s="161">
        <f>Point_src_summary!W1143</f>
        <v>0</v>
      </c>
      <c r="I1192" s="161">
        <f>Point_src_summary!X1143</f>
        <v>0</v>
      </c>
      <c r="J1192" s="161">
        <f>Point_src_summary!Y1143</f>
        <v>2.325E-2</v>
      </c>
      <c r="K1192" s="162">
        <f>Point_src_summary!Z1143</f>
        <v>0.38750000000000001</v>
      </c>
      <c r="M1192" s="30"/>
      <c r="N1192" s="30"/>
    </row>
    <row r="1193" spans="1:14" x14ac:dyDescent="0.2">
      <c r="A1193" s="31" t="s">
        <v>127</v>
      </c>
      <c r="B1193" s="31" t="str">
        <f>Point_src_summary!B1144</f>
        <v>Non-tribal</v>
      </c>
      <c r="C1193" s="31">
        <f>Point_src_summary!C1144</f>
        <v>8</v>
      </c>
      <c r="D1193" s="31" t="str">
        <f>Point_src_summary!D1144</f>
        <v>8045</v>
      </c>
      <c r="E1193" s="32" t="str">
        <f>Point_src_summary!N1144</f>
        <v>20200253</v>
      </c>
      <c r="F1193" s="31" t="str">
        <f>Point_src_summary!U1144</f>
        <v>Point Source Compressor Engines</v>
      </c>
      <c r="G1193" s="160">
        <f>Point_src_summary!V1144</f>
        <v>0</v>
      </c>
      <c r="H1193" s="161">
        <f>Point_src_summary!W1144</f>
        <v>0</v>
      </c>
      <c r="I1193" s="161">
        <f>Point_src_summary!X1144</f>
        <v>0</v>
      </c>
      <c r="J1193" s="161">
        <f>Point_src_summary!Y1144</f>
        <v>2.4E-2</v>
      </c>
      <c r="K1193" s="162">
        <f>Point_src_summary!Z1144</f>
        <v>0.4</v>
      </c>
      <c r="M1193" s="30"/>
      <c r="N1193" s="30"/>
    </row>
    <row r="1194" spans="1:14" x14ac:dyDescent="0.2">
      <c r="A1194" s="31" t="s">
        <v>127</v>
      </c>
      <c r="B1194" s="31" t="str">
        <f>Point_src_summary!B1145</f>
        <v>Non-tribal</v>
      </c>
      <c r="C1194" s="31">
        <f>Point_src_summary!C1145</f>
        <v>8</v>
      </c>
      <c r="D1194" s="31" t="str">
        <f>Point_src_summary!D1145</f>
        <v>8045</v>
      </c>
      <c r="E1194" s="32" t="str">
        <f>Point_src_summary!N1145</f>
        <v>20200254</v>
      </c>
      <c r="F1194" s="31" t="str">
        <f>Point_src_summary!U1145</f>
        <v>Point Source Compressor Engines</v>
      </c>
      <c r="G1194" s="160">
        <f>Point_src_summary!V1145</f>
        <v>0</v>
      </c>
      <c r="H1194" s="161">
        <f>Point_src_summary!W1145</f>
        <v>0</v>
      </c>
      <c r="I1194" s="161">
        <f>Point_src_summary!X1145</f>
        <v>0</v>
      </c>
      <c r="J1194" s="161">
        <f>Point_src_summary!Y1145</f>
        <v>8.2799999999999996E-4</v>
      </c>
      <c r="K1194" s="162">
        <f>Point_src_summary!Z1145</f>
        <v>1.38E-2</v>
      </c>
      <c r="M1194" s="30"/>
      <c r="N1194" s="30"/>
    </row>
    <row r="1195" spans="1:14" x14ac:dyDescent="0.2">
      <c r="A1195" s="31" t="s">
        <v>127</v>
      </c>
      <c r="B1195" s="31" t="str">
        <f>Point_src_summary!B1146</f>
        <v>Non-tribal</v>
      </c>
      <c r="C1195" s="31">
        <f>Point_src_summary!C1146</f>
        <v>8</v>
      </c>
      <c r="D1195" s="31" t="str">
        <f>Point_src_summary!D1146</f>
        <v>8045</v>
      </c>
      <c r="E1195" s="32" t="str">
        <f>Point_src_summary!N1146</f>
        <v>20200254</v>
      </c>
      <c r="F1195" s="31" t="str">
        <f>Point_src_summary!U1146</f>
        <v>Point Source Compressor Engines</v>
      </c>
      <c r="G1195" s="160">
        <f>Point_src_summary!V1146</f>
        <v>1.94</v>
      </c>
      <c r="H1195" s="161">
        <f>Point_src_summary!W1146</f>
        <v>0.45</v>
      </c>
      <c r="I1195" s="161">
        <f>Point_src_summary!X1146</f>
        <v>1.91</v>
      </c>
      <c r="J1195" s="161">
        <f>Point_src_summary!Y1146</f>
        <v>0</v>
      </c>
      <c r="K1195" s="162">
        <f>Point_src_summary!Z1146</f>
        <v>0</v>
      </c>
      <c r="M1195" s="30"/>
      <c r="N1195" s="30"/>
    </row>
    <row r="1196" spans="1:14" x14ac:dyDescent="0.2">
      <c r="A1196" s="31" t="s">
        <v>127</v>
      </c>
      <c r="B1196" s="31" t="str">
        <f>Point_src_summary!B1147</f>
        <v>Non-tribal</v>
      </c>
      <c r="C1196" s="31">
        <f>Point_src_summary!C1147</f>
        <v>8</v>
      </c>
      <c r="D1196" s="31" t="str">
        <f>Point_src_summary!D1147</f>
        <v>8045</v>
      </c>
      <c r="E1196" s="32" t="str">
        <f>Point_src_summary!N1147</f>
        <v>20200253</v>
      </c>
      <c r="F1196" s="31" t="str">
        <f>Point_src_summary!U1147</f>
        <v>Point Source Compressor Engines</v>
      </c>
      <c r="G1196" s="160">
        <f>Point_src_summary!V1147</f>
        <v>102</v>
      </c>
      <c r="H1196" s="161">
        <f>Point_src_summary!W1147</f>
        <v>34.299999999999997</v>
      </c>
      <c r="I1196" s="161">
        <f>Point_src_summary!X1147</f>
        <v>34.200000000000003</v>
      </c>
      <c r="J1196" s="161">
        <f>Point_src_summary!Y1147</f>
        <v>0</v>
      </c>
      <c r="K1196" s="162">
        <f>Point_src_summary!Z1147</f>
        <v>0</v>
      </c>
      <c r="M1196" s="30"/>
      <c r="N1196" s="30"/>
    </row>
    <row r="1197" spans="1:14" x14ac:dyDescent="0.2">
      <c r="A1197" s="31" t="s">
        <v>127</v>
      </c>
      <c r="B1197" s="31" t="str">
        <f>Point_src_summary!B1148</f>
        <v>Non-tribal</v>
      </c>
      <c r="C1197" s="31">
        <f>Point_src_summary!C1148</f>
        <v>8</v>
      </c>
      <c r="D1197" s="31" t="str">
        <f>Point_src_summary!D1148</f>
        <v>8045</v>
      </c>
      <c r="E1197" s="32" t="str">
        <f>Point_src_summary!N1148</f>
        <v>31088811</v>
      </c>
      <c r="F1197" s="31" t="str">
        <f>Point_src_summary!U1148</f>
        <v>Point Source Fugitives</v>
      </c>
      <c r="G1197" s="160">
        <f>Point_src_summary!V1148</f>
        <v>0</v>
      </c>
      <c r="H1197" s="161">
        <f>Point_src_summary!W1148</f>
        <v>7.01</v>
      </c>
      <c r="I1197" s="161">
        <f>Point_src_summary!X1148</f>
        <v>0</v>
      </c>
      <c r="J1197" s="161">
        <f>Point_src_summary!Y1148</f>
        <v>0</v>
      </c>
      <c r="K1197" s="162">
        <f>Point_src_summary!Z1148</f>
        <v>0</v>
      </c>
      <c r="M1197" s="30"/>
      <c r="N1197" s="30"/>
    </row>
    <row r="1198" spans="1:14" x14ac:dyDescent="0.2">
      <c r="A1198" s="31" t="s">
        <v>127</v>
      </c>
      <c r="B1198" s="31" t="str">
        <f>Point_src_summary!B1149</f>
        <v>Non-tribal</v>
      </c>
      <c r="C1198" s="31">
        <f>Point_src_summary!C1149</f>
        <v>8</v>
      </c>
      <c r="D1198" s="31" t="str">
        <f>Point_src_summary!D1149</f>
        <v>8045</v>
      </c>
      <c r="E1198" s="32" t="str">
        <f>Point_src_summary!N1149</f>
        <v>31000207</v>
      </c>
      <c r="F1198" s="31" t="str">
        <f>Point_src_summary!U1149</f>
        <v>Point Source Fugitives</v>
      </c>
      <c r="G1198" s="160">
        <f>Point_src_summary!V1149</f>
        <v>0</v>
      </c>
      <c r="H1198" s="161">
        <f>Point_src_summary!W1149</f>
        <v>3.2</v>
      </c>
      <c r="I1198" s="161">
        <f>Point_src_summary!X1149</f>
        <v>0</v>
      </c>
      <c r="J1198" s="161">
        <f>Point_src_summary!Y1149</f>
        <v>0</v>
      </c>
      <c r="K1198" s="162">
        <f>Point_src_summary!Z1149</f>
        <v>0</v>
      </c>
      <c r="M1198" s="30"/>
      <c r="N1198" s="30"/>
    </row>
    <row r="1199" spans="1:14" x14ac:dyDescent="0.2">
      <c r="A1199" s="31" t="s">
        <v>127</v>
      </c>
      <c r="B1199" s="31" t="str">
        <f>Point_src_summary!B1150</f>
        <v>Non-tribal</v>
      </c>
      <c r="C1199" s="31">
        <f>Point_src_summary!C1150</f>
        <v>8</v>
      </c>
      <c r="D1199" s="31" t="str">
        <f>Point_src_summary!D1150</f>
        <v>8045</v>
      </c>
      <c r="E1199" s="32" t="str">
        <f>Point_src_summary!N1150</f>
        <v>20200254</v>
      </c>
      <c r="F1199" s="31" t="str">
        <f>Point_src_summary!U1150</f>
        <v>Point Source Compressor Engines</v>
      </c>
      <c r="G1199" s="160">
        <f>Point_src_summary!V1150</f>
        <v>0</v>
      </c>
      <c r="H1199" s="161">
        <f>Point_src_summary!W1150</f>
        <v>0</v>
      </c>
      <c r="I1199" s="161">
        <f>Point_src_summary!X1150</f>
        <v>0</v>
      </c>
      <c r="J1199" s="161">
        <f>Point_src_summary!Y1150</f>
        <v>2.325E-2</v>
      </c>
      <c r="K1199" s="162">
        <f>Point_src_summary!Z1150</f>
        <v>0.38750000000000001</v>
      </c>
      <c r="M1199" s="30"/>
      <c r="N1199" s="30"/>
    </row>
    <row r="1200" spans="1:14" x14ac:dyDescent="0.2">
      <c r="A1200" s="31" t="s">
        <v>127</v>
      </c>
      <c r="B1200" s="31" t="str">
        <f>Point_src_summary!B1151</f>
        <v>Non-tribal</v>
      </c>
      <c r="C1200" s="31">
        <f>Point_src_summary!C1151</f>
        <v>8</v>
      </c>
      <c r="D1200" s="31" t="str">
        <f>Point_src_summary!D1151</f>
        <v>8045</v>
      </c>
      <c r="E1200" s="32" t="str">
        <f>Point_src_summary!N1151</f>
        <v>20200254</v>
      </c>
      <c r="F1200" s="31" t="str">
        <f>Point_src_summary!U1151</f>
        <v>Point Source Compressor Engines</v>
      </c>
      <c r="G1200" s="160">
        <f>Point_src_summary!V1151</f>
        <v>0</v>
      </c>
      <c r="H1200" s="161">
        <f>Point_src_summary!W1151</f>
        <v>0</v>
      </c>
      <c r="I1200" s="161">
        <f>Point_src_summary!X1151</f>
        <v>0</v>
      </c>
      <c r="J1200" s="161">
        <f>Point_src_summary!Y1151</f>
        <v>2.325E-2</v>
      </c>
      <c r="K1200" s="162">
        <f>Point_src_summary!Z1151</f>
        <v>0.38750000000000001</v>
      </c>
      <c r="M1200" s="30"/>
      <c r="N1200" s="30"/>
    </row>
    <row r="1201" spans="1:14" x14ac:dyDescent="0.2">
      <c r="A1201" s="31" t="s">
        <v>127</v>
      </c>
      <c r="B1201" s="31" t="str">
        <f>Point_src_summary!B1152</f>
        <v>Non-tribal</v>
      </c>
      <c r="C1201" s="31">
        <f>Point_src_summary!C1152</f>
        <v>8</v>
      </c>
      <c r="D1201" s="31" t="str">
        <f>Point_src_summary!D1152</f>
        <v>8045</v>
      </c>
      <c r="E1201" s="32" t="str">
        <f>Point_src_summary!N1152</f>
        <v>20200254</v>
      </c>
      <c r="F1201" s="31" t="str">
        <f>Point_src_summary!U1152</f>
        <v>Point Source Compressor Engines</v>
      </c>
      <c r="G1201" s="160">
        <f>Point_src_summary!V1152</f>
        <v>0</v>
      </c>
      <c r="H1201" s="161">
        <f>Point_src_summary!W1152</f>
        <v>0</v>
      </c>
      <c r="I1201" s="161">
        <f>Point_src_summary!X1152</f>
        <v>0</v>
      </c>
      <c r="J1201" s="161">
        <f>Point_src_summary!Y1152</f>
        <v>2.4E-2</v>
      </c>
      <c r="K1201" s="162">
        <f>Point_src_summary!Z1152</f>
        <v>0.4</v>
      </c>
      <c r="M1201" s="30"/>
      <c r="N1201" s="30"/>
    </row>
    <row r="1202" spans="1:14" x14ac:dyDescent="0.2">
      <c r="A1202" s="31" t="s">
        <v>127</v>
      </c>
      <c r="B1202" s="31" t="str">
        <f>Point_src_summary!B1153</f>
        <v>Non-tribal</v>
      </c>
      <c r="C1202" s="31">
        <f>Point_src_summary!C1153</f>
        <v>8</v>
      </c>
      <c r="D1202" s="31" t="str">
        <f>Point_src_summary!D1153</f>
        <v>8045</v>
      </c>
      <c r="E1202" s="32" t="str">
        <f>Point_src_summary!N1153</f>
        <v>20200254</v>
      </c>
      <c r="F1202" s="31" t="str">
        <f>Point_src_summary!U1153</f>
        <v>Point Source Compressor Engines</v>
      </c>
      <c r="G1202" s="160">
        <f>Point_src_summary!V1153</f>
        <v>0</v>
      </c>
      <c r="H1202" s="161">
        <f>Point_src_summary!W1153</f>
        <v>0</v>
      </c>
      <c r="I1202" s="161">
        <f>Point_src_summary!X1153</f>
        <v>0</v>
      </c>
      <c r="J1202" s="161">
        <f>Point_src_summary!Y1153</f>
        <v>2.325E-2</v>
      </c>
      <c r="K1202" s="162">
        <f>Point_src_summary!Z1153</f>
        <v>0</v>
      </c>
      <c r="M1202" s="30"/>
      <c r="N1202" s="30"/>
    </row>
    <row r="1203" spans="1:14" x14ac:dyDescent="0.2">
      <c r="A1203" s="31" t="s">
        <v>127</v>
      </c>
      <c r="B1203" s="31" t="str">
        <f>Point_src_summary!B1154</f>
        <v>Non-tribal</v>
      </c>
      <c r="C1203" s="31">
        <f>Point_src_summary!C1154</f>
        <v>8</v>
      </c>
      <c r="D1203" s="31" t="str">
        <f>Point_src_summary!D1154</f>
        <v>8045</v>
      </c>
      <c r="E1203" s="32" t="str">
        <f>Point_src_summary!N1154</f>
        <v>20200254</v>
      </c>
      <c r="F1203" s="31" t="str">
        <f>Point_src_summary!U1154</f>
        <v>Point Source Compressor Engines</v>
      </c>
      <c r="G1203" s="160">
        <f>Point_src_summary!V1154</f>
        <v>0</v>
      </c>
      <c r="H1203" s="161">
        <f>Point_src_summary!W1154</f>
        <v>0</v>
      </c>
      <c r="I1203" s="161">
        <f>Point_src_summary!X1154</f>
        <v>0</v>
      </c>
      <c r="J1203" s="161">
        <f>Point_src_summary!Y1154</f>
        <v>2.4E-2</v>
      </c>
      <c r="K1203" s="162">
        <f>Point_src_summary!Z1154</f>
        <v>0.4</v>
      </c>
      <c r="M1203" s="30"/>
      <c r="N1203" s="30"/>
    </row>
    <row r="1204" spans="1:14" x14ac:dyDescent="0.2">
      <c r="A1204" s="31" t="s">
        <v>127</v>
      </c>
      <c r="B1204" s="31" t="str">
        <f>Point_src_summary!B1155</f>
        <v>Non-tribal</v>
      </c>
      <c r="C1204" s="31">
        <f>Point_src_summary!C1155</f>
        <v>8</v>
      </c>
      <c r="D1204" s="31" t="str">
        <f>Point_src_summary!D1155</f>
        <v>8045</v>
      </c>
      <c r="E1204" s="32" t="str">
        <f>Point_src_summary!N1155</f>
        <v>20200254</v>
      </c>
      <c r="F1204" s="31" t="str">
        <f>Point_src_summary!U1155</f>
        <v>Point Source Compressor Engines</v>
      </c>
      <c r="G1204" s="160">
        <f>Point_src_summary!V1155</f>
        <v>0</v>
      </c>
      <c r="H1204" s="161">
        <f>Point_src_summary!W1155</f>
        <v>0</v>
      </c>
      <c r="I1204" s="161">
        <f>Point_src_summary!X1155</f>
        <v>0</v>
      </c>
      <c r="J1204" s="161">
        <f>Point_src_summary!Y1155</f>
        <v>0</v>
      </c>
      <c r="K1204" s="162">
        <f>Point_src_summary!Z1155</f>
        <v>0.38750000000000001</v>
      </c>
      <c r="M1204" s="30"/>
      <c r="N1204" s="30"/>
    </row>
    <row r="1205" spans="1:14" x14ac:dyDescent="0.2">
      <c r="A1205" s="31" t="s">
        <v>127</v>
      </c>
      <c r="B1205" s="31" t="str">
        <f>Point_src_summary!B1156</f>
        <v>Non-tribal</v>
      </c>
      <c r="C1205" s="31">
        <f>Point_src_summary!C1156</f>
        <v>8</v>
      </c>
      <c r="D1205" s="31" t="str">
        <f>Point_src_summary!D1156</f>
        <v>8045</v>
      </c>
      <c r="E1205" s="32" t="str">
        <f>Point_src_summary!N1156</f>
        <v>20200253</v>
      </c>
      <c r="F1205" s="31" t="str">
        <f>Point_src_summary!U1156</f>
        <v>Point Source Compressor Engines</v>
      </c>
      <c r="G1205" s="160">
        <f>Point_src_summary!V1156</f>
        <v>0</v>
      </c>
      <c r="H1205" s="161">
        <f>Point_src_summary!W1156</f>
        <v>0</v>
      </c>
      <c r="I1205" s="161">
        <f>Point_src_summary!X1156</f>
        <v>0</v>
      </c>
      <c r="J1205" s="161">
        <f>Point_src_summary!Y1156</f>
        <v>7.8600000000000002E-4</v>
      </c>
      <c r="K1205" s="162">
        <f>Point_src_summary!Z1156</f>
        <v>1.3100000000000001E-2</v>
      </c>
      <c r="M1205" s="30"/>
      <c r="N1205" s="30"/>
    </row>
    <row r="1206" spans="1:14" x14ac:dyDescent="0.2">
      <c r="A1206" s="31" t="s">
        <v>127</v>
      </c>
      <c r="B1206" s="31" t="str">
        <f>Point_src_summary!B1157</f>
        <v>Non-tribal</v>
      </c>
      <c r="C1206" s="31">
        <f>Point_src_summary!C1157</f>
        <v>8</v>
      </c>
      <c r="D1206" s="31" t="str">
        <f>Point_src_summary!D1157</f>
        <v>8045</v>
      </c>
      <c r="E1206" s="32" t="str">
        <f>Point_src_summary!N1157</f>
        <v>20200254</v>
      </c>
      <c r="F1206" s="31" t="str">
        <f>Point_src_summary!U1157</f>
        <v>Point Source Compressor Engines</v>
      </c>
      <c r="G1206" s="160">
        <f>Point_src_summary!V1157</f>
        <v>64.400000000000006</v>
      </c>
      <c r="H1206" s="161">
        <f>Point_src_summary!W1157</f>
        <v>23</v>
      </c>
      <c r="I1206" s="161">
        <f>Point_src_summary!X1157</f>
        <v>23</v>
      </c>
      <c r="J1206" s="161">
        <f>Point_src_summary!Y1157</f>
        <v>0</v>
      </c>
      <c r="K1206" s="162">
        <f>Point_src_summary!Z1157</f>
        <v>0</v>
      </c>
      <c r="M1206" s="30"/>
      <c r="N1206" s="30"/>
    </row>
    <row r="1207" spans="1:14" x14ac:dyDescent="0.2">
      <c r="A1207" s="31" t="s">
        <v>127</v>
      </c>
      <c r="B1207" s="31" t="str">
        <f>Point_src_summary!B1158</f>
        <v>Non-tribal</v>
      </c>
      <c r="C1207" s="31">
        <f>Point_src_summary!C1158</f>
        <v>8</v>
      </c>
      <c r="D1207" s="31" t="str">
        <f>Point_src_summary!D1158</f>
        <v>8045</v>
      </c>
      <c r="E1207" s="32" t="str">
        <f>Point_src_summary!N1158</f>
        <v>31088811</v>
      </c>
      <c r="F1207" s="31" t="str">
        <f>Point_src_summary!U1158</f>
        <v>Point Source Fugitives</v>
      </c>
      <c r="G1207" s="160">
        <f>Point_src_summary!V1158</f>
        <v>0</v>
      </c>
      <c r="H1207" s="161">
        <f>Point_src_summary!W1158</f>
        <v>11.5</v>
      </c>
      <c r="I1207" s="161">
        <f>Point_src_summary!X1158</f>
        <v>0</v>
      </c>
      <c r="J1207" s="161">
        <f>Point_src_summary!Y1158</f>
        <v>0</v>
      </c>
      <c r="K1207" s="162">
        <f>Point_src_summary!Z1158</f>
        <v>0</v>
      </c>
      <c r="M1207" s="30"/>
      <c r="N1207" s="30"/>
    </row>
    <row r="1208" spans="1:14" x14ac:dyDescent="0.2">
      <c r="A1208" s="31" t="s">
        <v>127</v>
      </c>
      <c r="B1208" s="31" t="str">
        <f>Point_src_summary!B1159</f>
        <v>Non-tribal</v>
      </c>
      <c r="C1208" s="31">
        <f>Point_src_summary!C1159</f>
        <v>8</v>
      </c>
      <c r="D1208" s="31" t="str">
        <f>Point_src_summary!D1159</f>
        <v>8045</v>
      </c>
      <c r="E1208" s="32" t="str">
        <f>Point_src_summary!N1159</f>
        <v>20200254</v>
      </c>
      <c r="F1208" s="31" t="str">
        <f>Point_src_summary!U1159</f>
        <v>Point Source Compressor Engines</v>
      </c>
      <c r="G1208" s="160">
        <f>Point_src_summary!V1159</f>
        <v>17</v>
      </c>
      <c r="H1208" s="161">
        <f>Point_src_summary!W1159</f>
        <v>5.7</v>
      </c>
      <c r="I1208" s="161">
        <f>Point_src_summary!X1159</f>
        <v>5.7</v>
      </c>
      <c r="J1208" s="161">
        <f>Point_src_summary!Y1159</f>
        <v>0</v>
      </c>
      <c r="K1208" s="162">
        <f>Point_src_summary!Z1159</f>
        <v>0</v>
      </c>
      <c r="M1208" s="30"/>
      <c r="N1208" s="30"/>
    </row>
    <row r="1209" spans="1:14" x14ac:dyDescent="0.2">
      <c r="A1209" s="31" t="s">
        <v>127</v>
      </c>
      <c r="B1209" s="31" t="str">
        <f>Point_src_summary!B1160</f>
        <v>Non-tribal</v>
      </c>
      <c r="C1209" s="31">
        <f>Point_src_summary!C1160</f>
        <v>8</v>
      </c>
      <c r="D1209" s="31" t="str">
        <f>Point_src_summary!D1160</f>
        <v>8045</v>
      </c>
      <c r="E1209" s="32" t="str">
        <f>Point_src_summary!N1160</f>
        <v>20200254</v>
      </c>
      <c r="F1209" s="31" t="str">
        <f>Point_src_summary!U1160</f>
        <v>Point Source Compressor Engines</v>
      </c>
      <c r="G1209" s="160">
        <f>Point_src_summary!V1160</f>
        <v>17</v>
      </c>
      <c r="H1209" s="161">
        <f>Point_src_summary!W1160</f>
        <v>5.7</v>
      </c>
      <c r="I1209" s="161">
        <f>Point_src_summary!X1160</f>
        <v>5.7</v>
      </c>
      <c r="J1209" s="161">
        <f>Point_src_summary!Y1160</f>
        <v>0</v>
      </c>
      <c r="K1209" s="162">
        <f>Point_src_summary!Z1160</f>
        <v>0</v>
      </c>
      <c r="M1209" s="30"/>
      <c r="N1209" s="30"/>
    </row>
    <row r="1210" spans="1:14" x14ac:dyDescent="0.2">
      <c r="A1210" s="31" t="s">
        <v>127</v>
      </c>
      <c r="B1210" s="31" t="str">
        <f>Point_src_summary!B1161</f>
        <v>Non-tribal</v>
      </c>
      <c r="C1210" s="31">
        <f>Point_src_summary!C1161</f>
        <v>8</v>
      </c>
      <c r="D1210" s="31" t="str">
        <f>Point_src_summary!D1161</f>
        <v>8045</v>
      </c>
      <c r="E1210" s="32" t="str">
        <f>Point_src_summary!N1161</f>
        <v>20200253</v>
      </c>
      <c r="F1210" s="31" t="str">
        <f>Point_src_summary!U1161</f>
        <v>Point Source Compressor Engines</v>
      </c>
      <c r="G1210" s="160">
        <f>Point_src_summary!V1161</f>
        <v>2.4</v>
      </c>
      <c r="H1210" s="161">
        <f>Point_src_summary!W1161</f>
        <v>0.5</v>
      </c>
      <c r="I1210" s="161">
        <f>Point_src_summary!X1161</f>
        <v>6.4</v>
      </c>
      <c r="J1210" s="161">
        <f>Point_src_summary!Y1161</f>
        <v>0</v>
      </c>
      <c r="K1210" s="162">
        <f>Point_src_summary!Z1161</f>
        <v>0</v>
      </c>
      <c r="M1210" s="30"/>
      <c r="N1210" s="30"/>
    </row>
    <row r="1211" spans="1:14" x14ac:dyDescent="0.2">
      <c r="A1211" s="31" t="s">
        <v>127</v>
      </c>
      <c r="B1211" s="31" t="str">
        <f>Point_src_summary!B1162</f>
        <v>Non-tribal</v>
      </c>
      <c r="C1211" s="31">
        <f>Point_src_summary!C1162</f>
        <v>8</v>
      </c>
      <c r="D1211" s="31" t="str">
        <f>Point_src_summary!D1162</f>
        <v>8045</v>
      </c>
      <c r="E1211" s="32" t="str">
        <f>Point_src_summary!N1162</f>
        <v>20200254</v>
      </c>
      <c r="F1211" s="31" t="str">
        <f>Point_src_summary!U1162</f>
        <v>Point Source Compressor Engines</v>
      </c>
      <c r="G1211" s="160">
        <f>Point_src_summary!V1162</f>
        <v>0</v>
      </c>
      <c r="H1211" s="161">
        <f>Point_src_summary!W1162</f>
        <v>0</v>
      </c>
      <c r="I1211" s="161">
        <f>Point_src_summary!X1162</f>
        <v>0</v>
      </c>
      <c r="J1211" s="161">
        <f>Point_src_summary!Y1162</f>
        <v>2.325E-2</v>
      </c>
      <c r="K1211" s="162">
        <f>Point_src_summary!Z1162</f>
        <v>0.38750000000000001</v>
      </c>
      <c r="M1211" s="30"/>
      <c r="N1211" s="30"/>
    </row>
    <row r="1212" spans="1:14" x14ac:dyDescent="0.2">
      <c r="A1212" s="31" t="s">
        <v>127</v>
      </c>
      <c r="B1212" s="31" t="str">
        <f>Point_src_summary!B1163</f>
        <v>Non-tribal</v>
      </c>
      <c r="C1212" s="31">
        <f>Point_src_summary!C1163</f>
        <v>8</v>
      </c>
      <c r="D1212" s="31" t="str">
        <f>Point_src_summary!D1163</f>
        <v>8045</v>
      </c>
      <c r="E1212" s="32" t="str">
        <f>Point_src_summary!N1163</f>
        <v>20200254</v>
      </c>
      <c r="F1212" s="31" t="str">
        <f>Point_src_summary!U1163</f>
        <v>Point Source Compressor Engines</v>
      </c>
      <c r="G1212" s="160">
        <f>Point_src_summary!V1163</f>
        <v>0</v>
      </c>
      <c r="H1212" s="161">
        <f>Point_src_summary!W1163</f>
        <v>0</v>
      </c>
      <c r="I1212" s="161">
        <f>Point_src_summary!X1163</f>
        <v>0</v>
      </c>
      <c r="J1212" s="161">
        <f>Point_src_summary!Y1163</f>
        <v>2.325E-2</v>
      </c>
      <c r="K1212" s="162">
        <f>Point_src_summary!Z1163</f>
        <v>0.38750000000000001</v>
      </c>
      <c r="M1212" s="30"/>
      <c r="N1212" s="30"/>
    </row>
    <row r="1213" spans="1:14" x14ac:dyDescent="0.2">
      <c r="A1213" s="31" t="s">
        <v>127</v>
      </c>
      <c r="B1213" s="31" t="str">
        <f>Point_src_summary!B1164</f>
        <v>Non-tribal</v>
      </c>
      <c r="C1213" s="31">
        <f>Point_src_summary!C1164</f>
        <v>8</v>
      </c>
      <c r="D1213" s="31" t="str">
        <f>Point_src_summary!D1164</f>
        <v>8045</v>
      </c>
      <c r="E1213" s="32" t="str">
        <f>Point_src_summary!N1164</f>
        <v>20200202</v>
      </c>
      <c r="F1213" s="31" t="str">
        <f>Point_src_summary!U1164</f>
        <v>Point Source Compressor Engines</v>
      </c>
      <c r="G1213" s="160">
        <f>Point_src_summary!V1164</f>
        <v>0</v>
      </c>
      <c r="H1213" s="161">
        <f>Point_src_summary!W1164</f>
        <v>0</v>
      </c>
      <c r="I1213" s="161">
        <f>Point_src_summary!X1164</f>
        <v>0</v>
      </c>
      <c r="J1213" s="161">
        <f>Point_src_summary!Y1164</f>
        <v>0</v>
      </c>
      <c r="K1213" s="162">
        <f>Point_src_summary!Z1164</f>
        <v>0</v>
      </c>
      <c r="M1213" s="30"/>
      <c r="N1213" s="30"/>
    </row>
    <row r="1214" spans="1:14" x14ac:dyDescent="0.2">
      <c r="A1214" s="31" t="s">
        <v>127</v>
      </c>
      <c r="B1214" s="31" t="str">
        <f>Point_src_summary!B1165</f>
        <v>Non-tribal</v>
      </c>
      <c r="C1214" s="31">
        <f>Point_src_summary!C1165</f>
        <v>8</v>
      </c>
      <c r="D1214" s="31" t="str">
        <f>Point_src_summary!D1165</f>
        <v>8045</v>
      </c>
      <c r="E1214" s="32" t="str">
        <f>Point_src_summary!N1165</f>
        <v>20200254</v>
      </c>
      <c r="F1214" s="31" t="str">
        <f>Point_src_summary!U1165</f>
        <v>Point Source Compressor Engines</v>
      </c>
      <c r="G1214" s="160">
        <f>Point_src_summary!V1165</f>
        <v>0</v>
      </c>
      <c r="H1214" s="161">
        <f>Point_src_summary!W1165</f>
        <v>0</v>
      </c>
      <c r="I1214" s="161">
        <f>Point_src_summary!X1165</f>
        <v>0</v>
      </c>
      <c r="J1214" s="161">
        <f>Point_src_summary!Y1165</f>
        <v>2.325E-2</v>
      </c>
      <c r="K1214" s="162">
        <f>Point_src_summary!Z1165</f>
        <v>0.38750000000000001</v>
      </c>
      <c r="M1214" s="30"/>
      <c r="N1214" s="30"/>
    </row>
    <row r="1215" spans="1:14" x14ac:dyDescent="0.2">
      <c r="A1215" s="31" t="s">
        <v>127</v>
      </c>
      <c r="B1215" s="31" t="str">
        <f>Point_src_summary!B1166</f>
        <v>Non-tribal</v>
      </c>
      <c r="C1215" s="31">
        <f>Point_src_summary!C1166</f>
        <v>8</v>
      </c>
      <c r="D1215" s="31" t="str">
        <f>Point_src_summary!D1166</f>
        <v>8045</v>
      </c>
      <c r="E1215" s="32" t="str">
        <f>Point_src_summary!N1166</f>
        <v>20200202</v>
      </c>
      <c r="F1215" s="31" t="str">
        <f>Point_src_summary!U1166</f>
        <v>Point Source Compressor Engines</v>
      </c>
      <c r="G1215" s="160">
        <f>Point_src_summary!V1166</f>
        <v>0</v>
      </c>
      <c r="H1215" s="161">
        <f>Point_src_summary!W1166</f>
        <v>0</v>
      </c>
      <c r="I1215" s="161">
        <f>Point_src_summary!X1166</f>
        <v>0</v>
      </c>
      <c r="J1215" s="161">
        <f>Point_src_summary!Y1166</f>
        <v>0</v>
      </c>
      <c r="K1215" s="162">
        <f>Point_src_summary!Z1166</f>
        <v>0</v>
      </c>
      <c r="M1215" s="30"/>
      <c r="N1215" s="30"/>
    </row>
    <row r="1216" spans="1:14" x14ac:dyDescent="0.2">
      <c r="A1216" s="31" t="s">
        <v>127</v>
      </c>
      <c r="B1216" s="31" t="str">
        <f>Point_src_summary!B1167</f>
        <v>Non-tribal</v>
      </c>
      <c r="C1216" s="31">
        <f>Point_src_summary!C1167</f>
        <v>8</v>
      </c>
      <c r="D1216" s="31" t="str">
        <f>Point_src_summary!D1167</f>
        <v>8045</v>
      </c>
      <c r="E1216" s="32" t="str">
        <f>Point_src_summary!N1167</f>
        <v>20200254</v>
      </c>
      <c r="F1216" s="31" t="str">
        <f>Point_src_summary!U1167</f>
        <v>Point Source Compressor Engines</v>
      </c>
      <c r="G1216" s="160">
        <f>Point_src_summary!V1167</f>
        <v>0</v>
      </c>
      <c r="H1216" s="161">
        <f>Point_src_summary!W1167</f>
        <v>0</v>
      </c>
      <c r="I1216" s="161">
        <f>Point_src_summary!X1167</f>
        <v>0</v>
      </c>
      <c r="J1216" s="161">
        <f>Point_src_summary!Y1167</f>
        <v>2.325E-2</v>
      </c>
      <c r="K1216" s="162">
        <f>Point_src_summary!Z1167</f>
        <v>0.38750000000000001</v>
      </c>
      <c r="M1216" s="30"/>
      <c r="N1216" s="30"/>
    </row>
    <row r="1217" spans="1:14" x14ac:dyDescent="0.2">
      <c r="A1217" s="31" t="s">
        <v>127</v>
      </c>
      <c r="B1217" s="31" t="str">
        <f>Point_src_summary!B1168</f>
        <v>Non-tribal</v>
      </c>
      <c r="C1217" s="31">
        <f>Point_src_summary!C1168</f>
        <v>8</v>
      </c>
      <c r="D1217" s="31" t="str">
        <f>Point_src_summary!D1168</f>
        <v>8045</v>
      </c>
      <c r="E1217" s="32" t="str">
        <f>Point_src_summary!N1168</f>
        <v>20200254</v>
      </c>
      <c r="F1217" s="31" t="str">
        <f>Point_src_summary!U1168</f>
        <v>Point Source Compressor Engines</v>
      </c>
      <c r="G1217" s="160">
        <f>Point_src_summary!V1168</f>
        <v>17</v>
      </c>
      <c r="H1217" s="161">
        <f>Point_src_summary!W1168</f>
        <v>5.7</v>
      </c>
      <c r="I1217" s="161">
        <f>Point_src_summary!X1168</f>
        <v>5.7</v>
      </c>
      <c r="J1217" s="161">
        <f>Point_src_summary!Y1168</f>
        <v>0</v>
      </c>
      <c r="K1217" s="162">
        <f>Point_src_summary!Z1168</f>
        <v>0</v>
      </c>
      <c r="M1217" s="30"/>
      <c r="N1217" s="30"/>
    </row>
    <row r="1218" spans="1:14" x14ac:dyDescent="0.2">
      <c r="A1218" s="31" t="s">
        <v>127</v>
      </c>
      <c r="B1218" s="31" t="str">
        <f>Point_src_summary!B1169</f>
        <v>Non-tribal</v>
      </c>
      <c r="C1218" s="31">
        <f>Point_src_summary!C1169</f>
        <v>8</v>
      </c>
      <c r="D1218" s="31" t="str">
        <f>Point_src_summary!D1169</f>
        <v>8045</v>
      </c>
      <c r="E1218" s="32" t="str">
        <f>Point_src_summary!N1169</f>
        <v>31088801</v>
      </c>
      <c r="F1218" s="31" t="str">
        <f>Point_src_summary!U1169</f>
        <v>Point Source Fugitives</v>
      </c>
      <c r="G1218" s="160">
        <f>Point_src_summary!V1169</f>
        <v>0</v>
      </c>
      <c r="H1218" s="161">
        <f>Point_src_summary!W1169</f>
        <v>2.5</v>
      </c>
      <c r="I1218" s="161">
        <f>Point_src_summary!X1169</f>
        <v>0</v>
      </c>
      <c r="J1218" s="161">
        <f>Point_src_summary!Y1169</f>
        <v>0</v>
      </c>
      <c r="K1218" s="162">
        <f>Point_src_summary!Z1169</f>
        <v>0</v>
      </c>
      <c r="M1218" s="30"/>
      <c r="N1218" s="30"/>
    </row>
    <row r="1219" spans="1:14" x14ac:dyDescent="0.2">
      <c r="A1219" s="31" t="s">
        <v>127</v>
      </c>
      <c r="B1219" s="31" t="str">
        <f>Point_src_summary!B1170</f>
        <v>Non-tribal</v>
      </c>
      <c r="C1219" s="31">
        <f>Point_src_summary!C1170</f>
        <v>8</v>
      </c>
      <c r="D1219" s="31" t="str">
        <f>Point_src_summary!D1170</f>
        <v>8045</v>
      </c>
      <c r="E1219" s="32" t="str">
        <f>Point_src_summary!N1170</f>
        <v>31088811</v>
      </c>
      <c r="F1219" s="31" t="str">
        <f>Point_src_summary!U1170</f>
        <v>Point Source Fugitives</v>
      </c>
      <c r="G1219" s="160">
        <f>Point_src_summary!V1170</f>
        <v>0</v>
      </c>
      <c r="H1219" s="161">
        <f>Point_src_summary!W1170</f>
        <v>6.24</v>
      </c>
      <c r="I1219" s="161">
        <f>Point_src_summary!X1170</f>
        <v>0</v>
      </c>
      <c r="J1219" s="161">
        <f>Point_src_summary!Y1170</f>
        <v>0</v>
      </c>
      <c r="K1219" s="162">
        <f>Point_src_summary!Z1170</f>
        <v>0</v>
      </c>
      <c r="M1219" s="30"/>
      <c r="N1219" s="30"/>
    </row>
    <row r="1220" spans="1:14" x14ac:dyDescent="0.2">
      <c r="A1220" s="31" t="s">
        <v>127</v>
      </c>
      <c r="B1220" s="31" t="str">
        <f>Point_src_summary!B1171</f>
        <v>Non-tribal</v>
      </c>
      <c r="C1220" s="31">
        <f>Point_src_summary!C1171</f>
        <v>8</v>
      </c>
      <c r="D1220" s="31" t="str">
        <f>Point_src_summary!D1171</f>
        <v>8045</v>
      </c>
      <c r="E1220" s="32" t="str">
        <f>Point_src_summary!N1171</f>
        <v>20200254</v>
      </c>
      <c r="F1220" s="31" t="str">
        <f>Point_src_summary!U1171</f>
        <v>Point Source Compressor Engines</v>
      </c>
      <c r="G1220" s="160">
        <f>Point_src_summary!V1171</f>
        <v>34</v>
      </c>
      <c r="H1220" s="161">
        <f>Point_src_summary!W1171</f>
        <v>11.4</v>
      </c>
      <c r="I1220" s="161">
        <f>Point_src_summary!X1171</f>
        <v>11.4</v>
      </c>
      <c r="J1220" s="161">
        <f>Point_src_summary!Y1171</f>
        <v>0</v>
      </c>
      <c r="K1220" s="162">
        <f>Point_src_summary!Z1171</f>
        <v>0</v>
      </c>
      <c r="M1220" s="30"/>
      <c r="N1220" s="30"/>
    </row>
    <row r="1221" spans="1:14" x14ac:dyDescent="0.2">
      <c r="A1221" s="31" t="s">
        <v>127</v>
      </c>
      <c r="B1221" s="31" t="str">
        <f>Point_src_summary!B1172</f>
        <v>Non-tribal</v>
      </c>
      <c r="C1221" s="31">
        <f>Point_src_summary!C1172</f>
        <v>8</v>
      </c>
      <c r="D1221" s="31" t="str">
        <f>Point_src_summary!D1172</f>
        <v>8045</v>
      </c>
      <c r="E1221" s="32" t="str">
        <f>Point_src_summary!N1172</f>
        <v>20200254</v>
      </c>
      <c r="F1221" s="31" t="str">
        <f>Point_src_summary!U1172</f>
        <v>Point Source Compressor Engines</v>
      </c>
      <c r="G1221" s="160">
        <f>Point_src_summary!V1172</f>
        <v>17</v>
      </c>
      <c r="H1221" s="161">
        <f>Point_src_summary!W1172</f>
        <v>5.7</v>
      </c>
      <c r="I1221" s="161">
        <f>Point_src_summary!X1172</f>
        <v>5.7</v>
      </c>
      <c r="J1221" s="161">
        <f>Point_src_summary!Y1172</f>
        <v>0</v>
      </c>
      <c r="K1221" s="162">
        <f>Point_src_summary!Z1172</f>
        <v>0</v>
      </c>
      <c r="M1221" s="30"/>
      <c r="N1221" s="30"/>
    </row>
    <row r="1222" spans="1:14" x14ac:dyDescent="0.2">
      <c r="A1222" s="31" t="s">
        <v>127</v>
      </c>
      <c r="B1222" s="31" t="str">
        <f>Point_src_summary!B1173</f>
        <v>Non-tribal</v>
      </c>
      <c r="C1222" s="31">
        <f>Point_src_summary!C1173</f>
        <v>8</v>
      </c>
      <c r="D1222" s="31" t="str">
        <f>Point_src_summary!D1173</f>
        <v>8045</v>
      </c>
      <c r="E1222" s="32" t="str">
        <f>Point_src_summary!N1173</f>
        <v>20200254</v>
      </c>
      <c r="F1222" s="31" t="str">
        <f>Point_src_summary!U1173</f>
        <v>Point Source Compressor Engines</v>
      </c>
      <c r="G1222" s="160">
        <f>Point_src_summary!V1173</f>
        <v>0</v>
      </c>
      <c r="H1222" s="161">
        <f>Point_src_summary!W1173</f>
        <v>0</v>
      </c>
      <c r="I1222" s="161">
        <f>Point_src_summary!X1173</f>
        <v>0</v>
      </c>
      <c r="J1222" s="161">
        <f>Point_src_summary!Y1173</f>
        <v>1.5900000000000001E-2</v>
      </c>
      <c r="K1222" s="162">
        <f>Point_src_summary!Z1173</f>
        <v>0.4</v>
      </c>
      <c r="M1222" s="30"/>
      <c r="N1222" s="30"/>
    </row>
    <row r="1223" spans="1:14" x14ac:dyDescent="0.2">
      <c r="A1223" s="31" t="s">
        <v>127</v>
      </c>
      <c r="B1223" s="31" t="str">
        <f>Point_src_summary!B1174</f>
        <v>Non-tribal</v>
      </c>
      <c r="C1223" s="31">
        <f>Point_src_summary!C1174</f>
        <v>8</v>
      </c>
      <c r="D1223" s="31" t="str">
        <f>Point_src_summary!D1174</f>
        <v>8045</v>
      </c>
      <c r="E1223" s="32" t="str">
        <f>Point_src_summary!N1174</f>
        <v>20200254</v>
      </c>
      <c r="F1223" s="31" t="str">
        <f>Point_src_summary!U1174</f>
        <v>Point Source Compressor Engines</v>
      </c>
      <c r="G1223" s="160">
        <f>Point_src_summary!V1174</f>
        <v>0</v>
      </c>
      <c r="H1223" s="161">
        <f>Point_src_summary!W1174</f>
        <v>0</v>
      </c>
      <c r="I1223" s="161">
        <f>Point_src_summary!X1174</f>
        <v>0</v>
      </c>
      <c r="J1223" s="161">
        <f>Point_src_summary!Y1174</f>
        <v>1.3395000000000001E-2</v>
      </c>
      <c r="K1223" s="162">
        <f>Point_src_summary!Z1174</f>
        <v>0.4</v>
      </c>
      <c r="M1223" s="30"/>
      <c r="N1223" s="30"/>
    </row>
    <row r="1224" spans="1:14" x14ac:dyDescent="0.2">
      <c r="A1224" s="31" t="s">
        <v>127</v>
      </c>
      <c r="B1224" s="31" t="str">
        <f>Point_src_summary!B1175</f>
        <v>Non-tribal</v>
      </c>
      <c r="C1224" s="31">
        <f>Point_src_summary!C1175</f>
        <v>8</v>
      </c>
      <c r="D1224" s="31" t="str">
        <f>Point_src_summary!D1175</f>
        <v>8045</v>
      </c>
      <c r="E1224" s="32" t="str">
        <f>Point_src_summary!N1175</f>
        <v>50200102</v>
      </c>
      <c r="F1224" s="31" t="str">
        <f>Point_src_summary!U1175</f>
        <v>Other Not Classified</v>
      </c>
      <c r="G1224" s="160">
        <f>Point_src_summary!V1175</f>
        <v>0</v>
      </c>
      <c r="H1224" s="161">
        <f>Point_src_summary!W1175</f>
        <v>0</v>
      </c>
      <c r="I1224" s="161">
        <f>Point_src_summary!X1175</f>
        <v>0</v>
      </c>
      <c r="J1224" s="161">
        <f>Point_src_summary!Y1175</f>
        <v>1.0999999999999999E-2</v>
      </c>
      <c r="K1224" s="162">
        <f>Point_src_summary!Z1175</f>
        <v>8.0000000000000002E-3</v>
      </c>
      <c r="M1224" s="30"/>
      <c r="N1224" s="30"/>
    </row>
    <row r="1225" spans="1:14" x14ac:dyDescent="0.2">
      <c r="A1225" s="31" t="s">
        <v>127</v>
      </c>
      <c r="B1225" s="31" t="str">
        <f>Point_src_summary!B1176</f>
        <v>Non-tribal</v>
      </c>
      <c r="C1225" s="31">
        <f>Point_src_summary!C1176</f>
        <v>8</v>
      </c>
      <c r="D1225" s="31" t="str">
        <f>Point_src_summary!D1176</f>
        <v>8045</v>
      </c>
      <c r="E1225" s="32" t="str">
        <f>Point_src_summary!N1176</f>
        <v>20200254</v>
      </c>
      <c r="F1225" s="31" t="str">
        <f>Point_src_summary!U1176</f>
        <v>Point Source Compressor Engines</v>
      </c>
      <c r="G1225" s="160">
        <f>Point_src_summary!V1176</f>
        <v>0</v>
      </c>
      <c r="H1225" s="161">
        <f>Point_src_summary!W1176</f>
        <v>0</v>
      </c>
      <c r="I1225" s="161">
        <f>Point_src_summary!X1176</f>
        <v>0</v>
      </c>
      <c r="J1225" s="161">
        <f>Point_src_summary!Y1176</f>
        <v>0</v>
      </c>
      <c r="K1225" s="162">
        <f>Point_src_summary!Z1176</f>
        <v>0</v>
      </c>
      <c r="M1225" s="30"/>
      <c r="N1225" s="30"/>
    </row>
    <row r="1226" spans="1:14" x14ac:dyDescent="0.2">
      <c r="A1226" s="31" t="s">
        <v>127</v>
      </c>
      <c r="B1226" s="31" t="str">
        <f>Point_src_summary!B1177</f>
        <v>Non-tribal</v>
      </c>
      <c r="C1226" s="31">
        <f>Point_src_summary!C1177</f>
        <v>8</v>
      </c>
      <c r="D1226" s="31" t="str">
        <f>Point_src_summary!D1177</f>
        <v>8045</v>
      </c>
      <c r="E1226" s="32" t="str">
        <f>Point_src_summary!N1177</f>
        <v>20200252</v>
      </c>
      <c r="F1226" s="31" t="str">
        <f>Point_src_summary!U1177</f>
        <v>Point Source Compressor Engines</v>
      </c>
      <c r="G1226" s="160">
        <f>Point_src_summary!V1177</f>
        <v>0</v>
      </c>
      <c r="H1226" s="161">
        <f>Point_src_summary!W1177</f>
        <v>0</v>
      </c>
      <c r="I1226" s="161">
        <f>Point_src_summary!X1177</f>
        <v>0</v>
      </c>
      <c r="J1226" s="161">
        <f>Point_src_summary!Y1177</f>
        <v>0</v>
      </c>
      <c r="K1226" s="162">
        <f>Point_src_summary!Z1177</f>
        <v>0</v>
      </c>
      <c r="M1226" s="30"/>
      <c r="N1226" s="30"/>
    </row>
    <row r="1227" spans="1:14" x14ac:dyDescent="0.2">
      <c r="A1227" s="31" t="s">
        <v>127</v>
      </c>
      <c r="B1227" s="31" t="str">
        <f>Point_src_summary!B1178</f>
        <v>Non-tribal</v>
      </c>
      <c r="C1227" s="31">
        <f>Point_src_summary!C1178</f>
        <v>8</v>
      </c>
      <c r="D1227" s="31" t="str">
        <f>Point_src_summary!D1178</f>
        <v>8045</v>
      </c>
      <c r="E1227" s="32" t="str">
        <f>Point_src_summary!N1178</f>
        <v>20200254</v>
      </c>
      <c r="F1227" s="31" t="str">
        <f>Point_src_summary!U1178</f>
        <v>Point Source Compressor Engines</v>
      </c>
      <c r="G1227" s="160">
        <f>Point_src_summary!V1178</f>
        <v>32.492702000000001</v>
      </c>
      <c r="H1227" s="161">
        <f>Point_src_summary!W1178</f>
        <v>5.1870209999999997</v>
      </c>
      <c r="I1227" s="161">
        <f>Point_src_summary!X1178</f>
        <v>14.214319</v>
      </c>
      <c r="J1227" s="161">
        <f>Point_src_summary!Y1178</f>
        <v>0</v>
      </c>
      <c r="K1227" s="162">
        <f>Point_src_summary!Z1178</f>
        <v>0</v>
      </c>
      <c r="M1227" s="30"/>
      <c r="N1227" s="30"/>
    </row>
    <row r="1228" spans="1:14" x14ac:dyDescent="0.2">
      <c r="A1228" s="31" t="s">
        <v>127</v>
      </c>
      <c r="B1228" s="31" t="str">
        <f>Point_src_summary!B1179</f>
        <v>Non-tribal</v>
      </c>
      <c r="C1228" s="31">
        <f>Point_src_summary!C1179</f>
        <v>8</v>
      </c>
      <c r="D1228" s="31" t="str">
        <f>Point_src_summary!D1179</f>
        <v>8045</v>
      </c>
      <c r="E1228" s="32" t="str">
        <f>Point_src_summary!N1179</f>
        <v>31000227</v>
      </c>
      <c r="F1228" s="31" t="str">
        <f>Point_src_summary!U1179</f>
        <v>Dehydrators</v>
      </c>
      <c r="G1228" s="160">
        <f>Point_src_summary!V1179</f>
        <v>0</v>
      </c>
      <c r="H1228" s="161">
        <f>Point_src_summary!W1179</f>
        <v>11.026721999999999</v>
      </c>
      <c r="I1228" s="161">
        <f>Point_src_summary!X1179</f>
        <v>0</v>
      </c>
      <c r="J1228" s="161">
        <f>Point_src_summary!Y1179</f>
        <v>0</v>
      </c>
      <c r="K1228" s="162">
        <f>Point_src_summary!Z1179</f>
        <v>0</v>
      </c>
      <c r="M1228" s="30"/>
      <c r="N1228" s="30"/>
    </row>
    <row r="1229" spans="1:14" x14ac:dyDescent="0.2">
      <c r="A1229" s="31" t="s">
        <v>127</v>
      </c>
      <c r="B1229" s="31" t="str">
        <f>Point_src_summary!B1180</f>
        <v>Non-tribal</v>
      </c>
      <c r="C1229" s="31">
        <f>Point_src_summary!C1180</f>
        <v>8</v>
      </c>
      <c r="D1229" s="31" t="str">
        <f>Point_src_summary!D1180</f>
        <v>8045</v>
      </c>
      <c r="E1229" s="32" t="str">
        <f>Point_src_summary!N1180</f>
        <v>50200102</v>
      </c>
      <c r="F1229" s="31" t="str">
        <f>Point_src_summary!U1180</f>
        <v>Other Not Classified</v>
      </c>
      <c r="G1229" s="160">
        <f>Point_src_summary!V1180</f>
        <v>0.05</v>
      </c>
      <c r="H1229" s="161">
        <f>Point_src_summary!W1180</f>
        <v>0</v>
      </c>
      <c r="I1229" s="161">
        <f>Point_src_summary!X1180</f>
        <v>1.0999999999999999E-2</v>
      </c>
      <c r="J1229" s="161">
        <f>Point_src_summary!Y1180</f>
        <v>0</v>
      </c>
      <c r="K1229" s="162">
        <f>Point_src_summary!Z1180</f>
        <v>0</v>
      </c>
      <c r="M1229" s="30"/>
      <c r="N1229" s="30"/>
    </row>
    <row r="1230" spans="1:14" x14ac:dyDescent="0.2">
      <c r="A1230" s="31" t="s">
        <v>127</v>
      </c>
      <c r="B1230" s="31" t="str">
        <f>Point_src_summary!B1181</f>
        <v>Non-tribal</v>
      </c>
      <c r="C1230" s="31">
        <f>Point_src_summary!C1181</f>
        <v>8</v>
      </c>
      <c r="D1230" s="31" t="str">
        <f>Point_src_summary!D1181</f>
        <v>8045</v>
      </c>
      <c r="E1230" s="32" t="str">
        <f>Point_src_summary!N1181</f>
        <v>31088801</v>
      </c>
      <c r="F1230" s="31" t="str">
        <f>Point_src_summary!U1181</f>
        <v>Point Source Fugitives</v>
      </c>
      <c r="G1230" s="160">
        <f>Point_src_summary!V1181</f>
        <v>0</v>
      </c>
      <c r="H1230" s="161">
        <f>Point_src_summary!W1181</f>
        <v>4.5599999999999996</v>
      </c>
      <c r="I1230" s="161">
        <f>Point_src_summary!X1181</f>
        <v>0</v>
      </c>
      <c r="J1230" s="161">
        <f>Point_src_summary!Y1181</f>
        <v>0</v>
      </c>
      <c r="K1230" s="162">
        <f>Point_src_summary!Z1181</f>
        <v>0</v>
      </c>
      <c r="M1230" s="30"/>
      <c r="N1230" s="30"/>
    </row>
    <row r="1231" spans="1:14" x14ac:dyDescent="0.2">
      <c r="A1231" s="31" t="s">
        <v>127</v>
      </c>
      <c r="B1231" s="31" t="str">
        <f>Point_src_summary!B1182</f>
        <v>Non-tribal</v>
      </c>
      <c r="C1231" s="31">
        <f>Point_src_summary!C1182</f>
        <v>8</v>
      </c>
      <c r="D1231" s="31" t="str">
        <f>Point_src_summary!D1182</f>
        <v>8045</v>
      </c>
      <c r="E1231" s="32" t="str">
        <f>Point_src_summary!N1182</f>
        <v>30600402</v>
      </c>
      <c r="F1231" s="31" t="str">
        <f>Point_src_summary!U1182</f>
        <v>Point Source Venting</v>
      </c>
      <c r="G1231" s="160">
        <f>Point_src_summary!V1182</f>
        <v>0</v>
      </c>
      <c r="H1231" s="161">
        <f>Point_src_summary!W1182</f>
        <v>6.5</v>
      </c>
      <c r="I1231" s="161">
        <f>Point_src_summary!X1182</f>
        <v>0</v>
      </c>
      <c r="J1231" s="161">
        <f>Point_src_summary!Y1182</f>
        <v>0</v>
      </c>
      <c r="K1231" s="162">
        <f>Point_src_summary!Z1182</f>
        <v>0</v>
      </c>
      <c r="M1231" s="30"/>
      <c r="N1231" s="30"/>
    </row>
    <row r="1232" spans="1:14" x14ac:dyDescent="0.2">
      <c r="A1232" s="31" t="s">
        <v>127</v>
      </c>
      <c r="B1232" s="31" t="str">
        <f>Point_src_summary!B1183</f>
        <v>Non-tribal</v>
      </c>
      <c r="C1232" s="31">
        <f>Point_src_summary!C1183</f>
        <v>8</v>
      </c>
      <c r="D1232" s="31" t="str">
        <f>Point_src_summary!D1183</f>
        <v>8045</v>
      </c>
      <c r="E1232" s="32" t="str">
        <f>Point_src_summary!N1183</f>
        <v>20200254</v>
      </c>
      <c r="F1232" s="31" t="str">
        <f>Point_src_summary!U1183</f>
        <v>Point Source Compressor Engines</v>
      </c>
      <c r="G1232" s="160">
        <f>Point_src_summary!V1183</f>
        <v>0</v>
      </c>
      <c r="H1232" s="161">
        <f>Point_src_summary!W1183</f>
        <v>0</v>
      </c>
      <c r="I1232" s="161">
        <f>Point_src_summary!X1183</f>
        <v>0</v>
      </c>
      <c r="J1232" s="161">
        <f>Point_src_summary!Y1183</f>
        <v>0.03</v>
      </c>
      <c r="K1232" s="162">
        <f>Point_src_summary!Z1183</f>
        <v>0.45</v>
      </c>
      <c r="M1232" s="30"/>
      <c r="N1232" s="30"/>
    </row>
    <row r="1233" spans="1:14" x14ac:dyDescent="0.2">
      <c r="A1233" s="31" t="s">
        <v>127</v>
      </c>
      <c r="B1233" s="31" t="str">
        <f>Point_src_summary!B1184</f>
        <v>Non-tribal</v>
      </c>
      <c r="C1233" s="31">
        <f>Point_src_summary!C1184</f>
        <v>8</v>
      </c>
      <c r="D1233" s="31" t="str">
        <f>Point_src_summary!D1184</f>
        <v>8045</v>
      </c>
      <c r="E1233" s="32" t="str">
        <f>Point_src_summary!N1184</f>
        <v>20200254</v>
      </c>
      <c r="F1233" s="31" t="str">
        <f>Point_src_summary!U1184</f>
        <v>Point Source Compressor Engines</v>
      </c>
      <c r="G1233" s="160">
        <f>Point_src_summary!V1184</f>
        <v>0</v>
      </c>
      <c r="H1233" s="161">
        <f>Point_src_summary!W1184</f>
        <v>0</v>
      </c>
      <c r="I1233" s="161">
        <f>Point_src_summary!X1184</f>
        <v>0</v>
      </c>
      <c r="J1233" s="161">
        <f>Point_src_summary!Y1184</f>
        <v>0.03</v>
      </c>
      <c r="K1233" s="162">
        <f>Point_src_summary!Z1184</f>
        <v>0.45</v>
      </c>
      <c r="M1233" s="30"/>
      <c r="N1233" s="30"/>
    </row>
    <row r="1234" spans="1:14" x14ac:dyDescent="0.2">
      <c r="A1234" s="31" t="s">
        <v>127</v>
      </c>
      <c r="B1234" s="31" t="str">
        <f>Point_src_summary!B1185</f>
        <v>Non-tribal</v>
      </c>
      <c r="C1234" s="31">
        <f>Point_src_summary!C1185</f>
        <v>8</v>
      </c>
      <c r="D1234" s="31" t="str">
        <f>Point_src_summary!D1185</f>
        <v>8045</v>
      </c>
      <c r="E1234" s="32" t="str">
        <f>Point_src_summary!N1185</f>
        <v>31000301</v>
      </c>
      <c r="F1234" s="31" t="str">
        <f>Point_src_summary!U1185</f>
        <v>Dehydrators</v>
      </c>
      <c r="G1234" s="160">
        <f>Point_src_summary!V1185</f>
        <v>0</v>
      </c>
      <c r="H1234" s="161">
        <f>Point_src_summary!W1185</f>
        <v>0</v>
      </c>
      <c r="I1234" s="161">
        <f>Point_src_summary!X1185</f>
        <v>0</v>
      </c>
      <c r="J1234" s="161">
        <f>Point_src_summary!Y1185</f>
        <v>0</v>
      </c>
      <c r="K1234" s="162">
        <f>Point_src_summary!Z1185</f>
        <v>0</v>
      </c>
      <c r="M1234" s="30"/>
      <c r="N1234" s="30"/>
    </row>
    <row r="1235" spans="1:14" x14ac:dyDescent="0.2">
      <c r="A1235" s="31" t="s">
        <v>127</v>
      </c>
      <c r="B1235" s="31" t="str">
        <f>Point_src_summary!B1186</f>
        <v>Non-tribal</v>
      </c>
      <c r="C1235" s="31">
        <f>Point_src_summary!C1186</f>
        <v>8</v>
      </c>
      <c r="D1235" s="31" t="str">
        <f>Point_src_summary!D1186</f>
        <v>8045</v>
      </c>
      <c r="E1235" s="32" t="str">
        <f>Point_src_summary!N1186</f>
        <v>31000305</v>
      </c>
      <c r="F1235" s="31" t="str">
        <f>Point_src_summary!U1186</f>
        <v>Amine Units</v>
      </c>
      <c r="G1235" s="160">
        <f>Point_src_summary!V1186</f>
        <v>0</v>
      </c>
      <c r="H1235" s="161">
        <f>Point_src_summary!W1186</f>
        <v>0</v>
      </c>
      <c r="I1235" s="161">
        <f>Point_src_summary!X1186</f>
        <v>0</v>
      </c>
      <c r="J1235" s="161">
        <f>Point_src_summary!Y1186</f>
        <v>0</v>
      </c>
      <c r="K1235" s="162">
        <f>Point_src_summary!Z1186</f>
        <v>0</v>
      </c>
      <c r="M1235" s="30"/>
      <c r="N1235" s="30"/>
    </row>
    <row r="1236" spans="1:14" x14ac:dyDescent="0.2">
      <c r="A1236" s="31" t="s">
        <v>127</v>
      </c>
      <c r="B1236" s="31" t="str">
        <f>Point_src_summary!B1187</f>
        <v>Non-tribal</v>
      </c>
      <c r="C1236" s="31">
        <f>Point_src_summary!C1187</f>
        <v>8</v>
      </c>
      <c r="D1236" s="31" t="str">
        <f>Point_src_summary!D1187</f>
        <v>8045</v>
      </c>
      <c r="E1236" s="32" t="str">
        <f>Point_src_summary!N1187</f>
        <v>20200254</v>
      </c>
      <c r="F1236" s="31" t="str">
        <f>Point_src_summary!U1187</f>
        <v>Point Source Compressor Engines</v>
      </c>
      <c r="G1236" s="160">
        <f>Point_src_summary!V1187</f>
        <v>0</v>
      </c>
      <c r="H1236" s="161">
        <f>Point_src_summary!W1187</f>
        <v>0</v>
      </c>
      <c r="I1236" s="161">
        <f>Point_src_summary!X1187</f>
        <v>0</v>
      </c>
      <c r="J1236" s="161">
        <f>Point_src_summary!Y1187</f>
        <v>0.03</v>
      </c>
      <c r="K1236" s="162">
        <f>Point_src_summary!Z1187</f>
        <v>0.45</v>
      </c>
      <c r="M1236" s="30"/>
      <c r="N1236" s="30"/>
    </row>
    <row r="1237" spans="1:14" x14ac:dyDescent="0.2">
      <c r="A1237" s="31" t="s">
        <v>127</v>
      </c>
      <c r="B1237" s="31" t="str">
        <f>Point_src_summary!B1188</f>
        <v>Non-tribal</v>
      </c>
      <c r="C1237" s="31">
        <f>Point_src_summary!C1188</f>
        <v>8</v>
      </c>
      <c r="D1237" s="31" t="str">
        <f>Point_src_summary!D1188</f>
        <v>8045</v>
      </c>
      <c r="E1237" s="32" t="str">
        <f>Point_src_summary!N1188</f>
        <v>20200254</v>
      </c>
      <c r="F1237" s="31" t="str">
        <f>Point_src_summary!U1188</f>
        <v>Point Source Compressor Engines</v>
      </c>
      <c r="G1237" s="160">
        <f>Point_src_summary!V1188</f>
        <v>0</v>
      </c>
      <c r="H1237" s="161">
        <f>Point_src_summary!W1188</f>
        <v>0</v>
      </c>
      <c r="I1237" s="161">
        <f>Point_src_summary!X1188</f>
        <v>0</v>
      </c>
      <c r="J1237" s="161">
        <f>Point_src_summary!Y1188</f>
        <v>0.02</v>
      </c>
      <c r="K1237" s="162">
        <f>Point_src_summary!Z1188</f>
        <v>0.45</v>
      </c>
      <c r="M1237" s="30"/>
      <c r="N1237" s="30"/>
    </row>
    <row r="1238" spans="1:14" x14ac:dyDescent="0.2">
      <c r="A1238" s="31" t="s">
        <v>127</v>
      </c>
      <c r="B1238" s="31" t="str">
        <f>Point_src_summary!B1189</f>
        <v>Non-tribal</v>
      </c>
      <c r="C1238" s="31">
        <f>Point_src_summary!C1189</f>
        <v>8</v>
      </c>
      <c r="D1238" s="31" t="str">
        <f>Point_src_summary!D1189</f>
        <v>8045</v>
      </c>
      <c r="E1238" s="32" t="str">
        <f>Point_src_summary!N1189</f>
        <v>20200254</v>
      </c>
      <c r="F1238" s="31" t="str">
        <f>Point_src_summary!U1189</f>
        <v>Point Source Compressor Engines</v>
      </c>
      <c r="G1238" s="160">
        <f>Point_src_summary!V1189</f>
        <v>0</v>
      </c>
      <c r="H1238" s="161">
        <f>Point_src_summary!W1189</f>
        <v>0</v>
      </c>
      <c r="I1238" s="161">
        <f>Point_src_summary!X1189</f>
        <v>0</v>
      </c>
      <c r="J1238" s="161">
        <f>Point_src_summary!Y1189</f>
        <v>0.03</v>
      </c>
      <c r="K1238" s="162">
        <f>Point_src_summary!Z1189</f>
        <v>0.45</v>
      </c>
      <c r="M1238" s="30"/>
      <c r="N1238" s="30"/>
    </row>
    <row r="1239" spans="1:14" x14ac:dyDescent="0.2">
      <c r="A1239" s="31" t="s">
        <v>127</v>
      </c>
      <c r="B1239" s="31" t="str">
        <f>Point_src_summary!B1190</f>
        <v>Non-tribal</v>
      </c>
      <c r="C1239" s="31">
        <f>Point_src_summary!C1190</f>
        <v>8</v>
      </c>
      <c r="D1239" s="31" t="str">
        <f>Point_src_summary!D1190</f>
        <v>8045</v>
      </c>
      <c r="E1239" s="32" t="str">
        <f>Point_src_summary!N1190</f>
        <v>20200254</v>
      </c>
      <c r="F1239" s="31" t="str">
        <f>Point_src_summary!U1190</f>
        <v>Point Source Compressor Engines</v>
      </c>
      <c r="G1239" s="160">
        <f>Point_src_summary!V1190</f>
        <v>0</v>
      </c>
      <c r="H1239" s="161">
        <f>Point_src_summary!W1190</f>
        <v>0</v>
      </c>
      <c r="I1239" s="161">
        <f>Point_src_summary!X1190</f>
        <v>0</v>
      </c>
      <c r="J1239" s="161">
        <f>Point_src_summary!Y1190</f>
        <v>0</v>
      </c>
      <c r="K1239" s="162">
        <f>Point_src_summary!Z1190</f>
        <v>0.45</v>
      </c>
      <c r="M1239" s="30"/>
      <c r="N1239" s="30"/>
    </row>
    <row r="1240" spans="1:14" x14ac:dyDescent="0.2">
      <c r="A1240" s="31" t="s">
        <v>127</v>
      </c>
      <c r="B1240" s="31" t="str">
        <f>Point_src_summary!B1191</f>
        <v>Non-tribal</v>
      </c>
      <c r="C1240" s="31">
        <f>Point_src_summary!C1191</f>
        <v>8</v>
      </c>
      <c r="D1240" s="31" t="str">
        <f>Point_src_summary!D1191</f>
        <v>8045</v>
      </c>
      <c r="E1240" s="32" t="str">
        <f>Point_src_summary!N1191</f>
        <v>20200254</v>
      </c>
      <c r="F1240" s="31" t="str">
        <f>Point_src_summary!U1191</f>
        <v>Point Source Compressor Engines</v>
      </c>
      <c r="G1240" s="160">
        <f>Point_src_summary!V1191</f>
        <v>0</v>
      </c>
      <c r="H1240" s="161">
        <f>Point_src_summary!W1191</f>
        <v>0</v>
      </c>
      <c r="I1240" s="161">
        <f>Point_src_summary!X1191</f>
        <v>0</v>
      </c>
      <c r="J1240" s="161">
        <f>Point_src_summary!Y1191</f>
        <v>0.03</v>
      </c>
      <c r="K1240" s="162">
        <f>Point_src_summary!Z1191</f>
        <v>0.45</v>
      </c>
      <c r="M1240" s="30"/>
      <c r="N1240" s="30"/>
    </row>
    <row r="1241" spans="1:14" x14ac:dyDescent="0.2">
      <c r="A1241" s="31" t="s">
        <v>127</v>
      </c>
      <c r="B1241" s="31" t="str">
        <f>Point_src_summary!B1192</f>
        <v>Non-tribal</v>
      </c>
      <c r="C1241" s="31">
        <f>Point_src_summary!C1192</f>
        <v>8</v>
      </c>
      <c r="D1241" s="31" t="str">
        <f>Point_src_summary!D1192</f>
        <v>8045</v>
      </c>
      <c r="E1241" s="32" t="str">
        <f>Point_src_summary!N1192</f>
        <v>20200254</v>
      </c>
      <c r="F1241" s="31" t="str">
        <f>Point_src_summary!U1192</f>
        <v>Point Source Compressor Engines</v>
      </c>
      <c r="G1241" s="160">
        <f>Point_src_summary!V1192</f>
        <v>0</v>
      </c>
      <c r="H1241" s="161">
        <f>Point_src_summary!W1192</f>
        <v>0</v>
      </c>
      <c r="I1241" s="161">
        <f>Point_src_summary!X1192</f>
        <v>0</v>
      </c>
      <c r="J1241" s="161">
        <f>Point_src_summary!Y1192</f>
        <v>0.03</v>
      </c>
      <c r="K1241" s="162">
        <f>Point_src_summary!Z1192</f>
        <v>0.45</v>
      </c>
      <c r="M1241" s="30"/>
      <c r="N1241" s="30"/>
    </row>
    <row r="1242" spans="1:14" x14ac:dyDescent="0.2">
      <c r="A1242" s="31" t="s">
        <v>127</v>
      </c>
      <c r="B1242" s="31" t="str">
        <f>Point_src_summary!B1193</f>
        <v>Non-tribal</v>
      </c>
      <c r="C1242" s="31">
        <f>Point_src_summary!C1193</f>
        <v>8</v>
      </c>
      <c r="D1242" s="31" t="str">
        <f>Point_src_summary!D1193</f>
        <v>8045</v>
      </c>
      <c r="E1242" s="32" t="str">
        <f>Point_src_summary!N1193</f>
        <v>20200254</v>
      </c>
      <c r="F1242" s="31" t="str">
        <f>Point_src_summary!U1193</f>
        <v>Point Source Compressor Engines</v>
      </c>
      <c r="G1242" s="160">
        <f>Point_src_summary!V1193</f>
        <v>0</v>
      </c>
      <c r="H1242" s="161">
        <f>Point_src_summary!W1193</f>
        <v>0</v>
      </c>
      <c r="I1242" s="161">
        <f>Point_src_summary!X1193</f>
        <v>0</v>
      </c>
      <c r="J1242" s="161">
        <f>Point_src_summary!Y1193</f>
        <v>0.03</v>
      </c>
      <c r="K1242" s="162">
        <f>Point_src_summary!Z1193</f>
        <v>0.45</v>
      </c>
      <c r="M1242" s="30"/>
      <c r="N1242" s="30"/>
    </row>
    <row r="1243" spans="1:14" x14ac:dyDescent="0.2">
      <c r="A1243" s="31" t="s">
        <v>127</v>
      </c>
      <c r="B1243" s="31" t="str">
        <f>Point_src_summary!B1194</f>
        <v>Non-tribal</v>
      </c>
      <c r="C1243" s="31">
        <f>Point_src_summary!C1194</f>
        <v>8</v>
      </c>
      <c r="D1243" s="31" t="str">
        <f>Point_src_summary!D1194</f>
        <v>8045</v>
      </c>
      <c r="E1243" s="32" t="str">
        <f>Point_src_summary!N1194</f>
        <v>20200254</v>
      </c>
      <c r="F1243" s="31" t="str">
        <f>Point_src_summary!U1194</f>
        <v>Point Source Compressor Engines</v>
      </c>
      <c r="G1243" s="160">
        <f>Point_src_summary!V1194</f>
        <v>0</v>
      </c>
      <c r="H1243" s="161">
        <f>Point_src_summary!W1194</f>
        <v>0</v>
      </c>
      <c r="I1243" s="161">
        <f>Point_src_summary!X1194</f>
        <v>0</v>
      </c>
      <c r="J1243" s="161">
        <f>Point_src_summary!Y1194</f>
        <v>0.03</v>
      </c>
      <c r="K1243" s="162">
        <f>Point_src_summary!Z1194</f>
        <v>0.45</v>
      </c>
      <c r="M1243" s="30"/>
      <c r="N1243" s="30"/>
    </row>
    <row r="1244" spans="1:14" x14ac:dyDescent="0.2">
      <c r="A1244" s="31" t="s">
        <v>127</v>
      </c>
      <c r="B1244" s="31" t="str">
        <f>Point_src_summary!B1195</f>
        <v>Non-tribal</v>
      </c>
      <c r="C1244" s="31">
        <f>Point_src_summary!C1195</f>
        <v>8</v>
      </c>
      <c r="D1244" s="31" t="str">
        <f>Point_src_summary!D1195</f>
        <v>8045</v>
      </c>
      <c r="E1244" s="32" t="str">
        <f>Point_src_summary!N1195</f>
        <v>20200254</v>
      </c>
      <c r="F1244" s="31" t="str">
        <f>Point_src_summary!U1195</f>
        <v>Point Source Compressor Engines</v>
      </c>
      <c r="G1244" s="160">
        <f>Point_src_summary!V1195</f>
        <v>0</v>
      </c>
      <c r="H1244" s="161">
        <f>Point_src_summary!W1195</f>
        <v>0</v>
      </c>
      <c r="I1244" s="161">
        <f>Point_src_summary!X1195</f>
        <v>0</v>
      </c>
      <c r="J1244" s="161">
        <f>Point_src_summary!Y1195</f>
        <v>0.03</v>
      </c>
      <c r="K1244" s="162">
        <f>Point_src_summary!Z1195</f>
        <v>0.45</v>
      </c>
      <c r="M1244" s="30"/>
      <c r="N1244" s="30"/>
    </row>
    <row r="1245" spans="1:14" x14ac:dyDescent="0.2">
      <c r="A1245" s="31" t="s">
        <v>127</v>
      </c>
      <c r="B1245" s="31" t="str">
        <f>Point_src_summary!B1196</f>
        <v>Non-tribal</v>
      </c>
      <c r="C1245" s="31">
        <f>Point_src_summary!C1196</f>
        <v>8</v>
      </c>
      <c r="D1245" s="31" t="str">
        <f>Point_src_summary!D1196</f>
        <v>8045</v>
      </c>
      <c r="E1245" s="32" t="str">
        <f>Point_src_summary!N1196</f>
        <v>20200254</v>
      </c>
      <c r="F1245" s="31" t="str">
        <f>Point_src_summary!U1196</f>
        <v>Point Source Compressor Engines</v>
      </c>
      <c r="G1245" s="160">
        <f>Point_src_summary!V1196</f>
        <v>0</v>
      </c>
      <c r="H1245" s="161">
        <f>Point_src_summary!W1196</f>
        <v>0</v>
      </c>
      <c r="I1245" s="161">
        <f>Point_src_summary!X1196</f>
        <v>0</v>
      </c>
      <c r="J1245" s="161">
        <f>Point_src_summary!Y1196</f>
        <v>0.6</v>
      </c>
      <c r="K1245" s="162">
        <f>Point_src_summary!Z1196</f>
        <v>0.45</v>
      </c>
      <c r="M1245" s="30"/>
      <c r="N1245" s="30"/>
    </row>
    <row r="1246" spans="1:14" x14ac:dyDescent="0.2">
      <c r="A1246" s="31" t="s">
        <v>127</v>
      </c>
      <c r="B1246" s="31" t="str">
        <f>Point_src_summary!B1197</f>
        <v>Non-tribal</v>
      </c>
      <c r="C1246" s="31">
        <f>Point_src_summary!C1197</f>
        <v>8</v>
      </c>
      <c r="D1246" s="31" t="str">
        <f>Point_src_summary!D1197</f>
        <v>8045</v>
      </c>
      <c r="E1246" s="32" t="str">
        <f>Point_src_summary!N1197</f>
        <v>20200254</v>
      </c>
      <c r="F1246" s="31" t="str">
        <f>Point_src_summary!U1197</f>
        <v>Point Source Compressor Engines</v>
      </c>
      <c r="G1246" s="160">
        <f>Point_src_summary!V1197</f>
        <v>27.009999999999998</v>
      </c>
      <c r="H1246" s="161">
        <f>Point_src_summary!W1197</f>
        <v>9.01</v>
      </c>
      <c r="I1246" s="161">
        <f>Point_src_summary!X1197</f>
        <v>9.01</v>
      </c>
      <c r="J1246" s="161">
        <f>Point_src_summary!Y1197</f>
        <v>0</v>
      </c>
      <c r="K1246" s="162">
        <f>Point_src_summary!Z1197</f>
        <v>0</v>
      </c>
      <c r="M1246" s="30"/>
      <c r="N1246" s="30"/>
    </row>
    <row r="1247" spans="1:14" x14ac:dyDescent="0.2">
      <c r="A1247" s="31" t="s">
        <v>127</v>
      </c>
      <c r="B1247" s="31" t="str">
        <f>Point_src_summary!B1198</f>
        <v>Non-tribal</v>
      </c>
      <c r="C1247" s="31">
        <f>Point_src_summary!C1198</f>
        <v>8</v>
      </c>
      <c r="D1247" s="31" t="str">
        <f>Point_src_summary!D1198</f>
        <v>8045</v>
      </c>
      <c r="E1247" s="32" t="str">
        <f>Point_src_summary!N1198</f>
        <v>20200254</v>
      </c>
      <c r="F1247" s="31" t="str">
        <f>Point_src_summary!U1198</f>
        <v>Point Source Compressor Engines</v>
      </c>
      <c r="G1247" s="160">
        <f>Point_src_summary!V1198</f>
        <v>1.36</v>
      </c>
      <c r="H1247" s="161">
        <f>Point_src_summary!W1198</f>
        <v>0.45</v>
      </c>
      <c r="I1247" s="161">
        <f>Point_src_summary!X1198</f>
        <v>0.45</v>
      </c>
      <c r="J1247" s="161">
        <f>Point_src_summary!Y1198</f>
        <v>0</v>
      </c>
      <c r="K1247" s="162">
        <f>Point_src_summary!Z1198</f>
        <v>0</v>
      </c>
      <c r="M1247" s="30"/>
      <c r="N1247" s="30"/>
    </row>
    <row r="1248" spans="1:14" x14ac:dyDescent="0.2">
      <c r="A1248" s="31" t="s">
        <v>127</v>
      </c>
      <c r="B1248" s="31" t="str">
        <f>Point_src_summary!B1199</f>
        <v>Non-tribal</v>
      </c>
      <c r="C1248" s="31">
        <f>Point_src_summary!C1199</f>
        <v>8</v>
      </c>
      <c r="D1248" s="31" t="str">
        <f>Point_src_summary!D1199</f>
        <v>8045</v>
      </c>
      <c r="E1248" s="32" t="str">
        <f>Point_src_summary!N1199</f>
        <v>31000305</v>
      </c>
      <c r="F1248" s="31" t="str">
        <f>Point_src_summary!U1199</f>
        <v>Amine Units</v>
      </c>
      <c r="G1248" s="160">
        <f>Point_src_summary!V1199</f>
        <v>0</v>
      </c>
      <c r="H1248" s="161">
        <f>Point_src_summary!W1199</f>
        <v>10.1</v>
      </c>
      <c r="I1248" s="161">
        <f>Point_src_summary!X1199</f>
        <v>0</v>
      </c>
      <c r="J1248" s="161">
        <f>Point_src_summary!Y1199</f>
        <v>0</v>
      </c>
      <c r="K1248" s="162">
        <f>Point_src_summary!Z1199</f>
        <v>0</v>
      </c>
      <c r="M1248" s="30"/>
      <c r="N1248" s="30"/>
    </row>
    <row r="1249" spans="1:14" x14ac:dyDescent="0.2">
      <c r="A1249" s="31" t="s">
        <v>127</v>
      </c>
      <c r="B1249" s="31" t="str">
        <f>Point_src_summary!B1200</f>
        <v>Non-tribal</v>
      </c>
      <c r="C1249" s="31">
        <f>Point_src_summary!C1200</f>
        <v>8</v>
      </c>
      <c r="D1249" s="31" t="str">
        <f>Point_src_summary!D1200</f>
        <v>8045</v>
      </c>
      <c r="E1249" s="32" t="str">
        <f>Point_src_summary!N1200</f>
        <v>31000305</v>
      </c>
      <c r="F1249" s="31" t="str">
        <f>Point_src_summary!U1200</f>
        <v>Amine Units</v>
      </c>
      <c r="G1249" s="160">
        <f>Point_src_summary!V1200</f>
        <v>4.6100000000000003</v>
      </c>
      <c r="H1249" s="161">
        <f>Point_src_summary!W1200</f>
        <v>0.25</v>
      </c>
      <c r="I1249" s="161">
        <f>Point_src_summary!X1200</f>
        <v>3.87</v>
      </c>
      <c r="J1249" s="161">
        <f>Point_src_summary!Y1200</f>
        <v>0</v>
      </c>
      <c r="K1249" s="162">
        <f>Point_src_summary!Z1200</f>
        <v>0</v>
      </c>
      <c r="M1249" s="30"/>
      <c r="N1249" s="30"/>
    </row>
    <row r="1250" spans="1:14" x14ac:dyDescent="0.2">
      <c r="A1250" s="31" t="s">
        <v>127</v>
      </c>
      <c r="B1250" s="31" t="str">
        <f>Point_src_summary!B1201</f>
        <v>Non-tribal</v>
      </c>
      <c r="C1250" s="31">
        <f>Point_src_summary!C1201</f>
        <v>8</v>
      </c>
      <c r="D1250" s="31" t="str">
        <f>Point_src_summary!D1201</f>
        <v>8045</v>
      </c>
      <c r="E1250" s="32" t="str">
        <f>Point_src_summary!N1201</f>
        <v>31000302</v>
      </c>
      <c r="F1250" s="31" t="str">
        <f>Point_src_summary!U1201</f>
        <v>Dehydrators</v>
      </c>
      <c r="G1250" s="160">
        <f>Point_src_summary!V1201</f>
        <v>0</v>
      </c>
      <c r="H1250" s="161">
        <f>Point_src_summary!W1201</f>
        <v>0.5</v>
      </c>
      <c r="I1250" s="161">
        <f>Point_src_summary!X1201</f>
        <v>0</v>
      </c>
      <c r="J1250" s="161">
        <f>Point_src_summary!Y1201</f>
        <v>0</v>
      </c>
      <c r="K1250" s="162">
        <f>Point_src_summary!Z1201</f>
        <v>0</v>
      </c>
      <c r="M1250" s="30"/>
      <c r="N1250" s="30"/>
    </row>
    <row r="1251" spans="1:14" x14ac:dyDescent="0.2">
      <c r="A1251" s="31" t="s">
        <v>127</v>
      </c>
      <c r="B1251" s="31" t="str">
        <f>Point_src_summary!B1202</f>
        <v>Non-tribal</v>
      </c>
      <c r="C1251" s="31">
        <f>Point_src_summary!C1202</f>
        <v>8</v>
      </c>
      <c r="D1251" s="31" t="str">
        <f>Point_src_summary!D1202</f>
        <v>8045</v>
      </c>
      <c r="E1251" s="32" t="str">
        <f>Point_src_summary!N1202</f>
        <v>31088801</v>
      </c>
      <c r="F1251" s="31" t="str">
        <f>Point_src_summary!U1202</f>
        <v>Point Source Fugitives</v>
      </c>
      <c r="G1251" s="160">
        <f>Point_src_summary!V1202</f>
        <v>0</v>
      </c>
      <c r="H1251" s="161">
        <f>Point_src_summary!W1202</f>
        <v>13.58</v>
      </c>
      <c r="I1251" s="161">
        <f>Point_src_summary!X1202</f>
        <v>0</v>
      </c>
      <c r="J1251" s="161">
        <f>Point_src_summary!Y1202</f>
        <v>0</v>
      </c>
      <c r="K1251" s="162">
        <f>Point_src_summary!Z1202</f>
        <v>0</v>
      </c>
      <c r="M1251" s="30"/>
      <c r="N1251" s="30"/>
    </row>
    <row r="1252" spans="1:14" x14ac:dyDescent="0.2">
      <c r="A1252" s="31" t="s">
        <v>127</v>
      </c>
      <c r="B1252" s="31" t="str">
        <f>Point_src_summary!B1203</f>
        <v>Non-tribal</v>
      </c>
      <c r="C1252" s="31">
        <f>Point_src_summary!C1203</f>
        <v>8</v>
      </c>
      <c r="D1252" s="31" t="str">
        <f>Point_src_summary!D1203</f>
        <v>8045</v>
      </c>
      <c r="E1252" s="32" t="str">
        <f>Point_src_summary!N1203</f>
        <v>20200254</v>
      </c>
      <c r="F1252" s="31" t="str">
        <f>Point_src_summary!U1203</f>
        <v>Point Source Compressor Engines</v>
      </c>
      <c r="G1252" s="160">
        <f>Point_src_summary!V1203</f>
        <v>65.61</v>
      </c>
      <c r="H1252" s="161">
        <f>Point_src_summary!W1203</f>
        <v>21.91</v>
      </c>
      <c r="I1252" s="161">
        <f>Point_src_summary!X1203</f>
        <v>22.03</v>
      </c>
      <c r="J1252" s="161">
        <f>Point_src_summary!Y1203</f>
        <v>0</v>
      </c>
      <c r="K1252" s="162">
        <f>Point_src_summary!Z1203</f>
        <v>0</v>
      </c>
      <c r="M1252" s="30"/>
      <c r="N1252" s="30"/>
    </row>
    <row r="1253" spans="1:14" x14ac:dyDescent="0.2">
      <c r="A1253" s="31" t="s">
        <v>127</v>
      </c>
      <c r="B1253" s="31" t="str">
        <f>Point_src_summary!B1204</f>
        <v>Non-tribal</v>
      </c>
      <c r="C1253" s="31">
        <f>Point_src_summary!C1204</f>
        <v>8</v>
      </c>
      <c r="D1253" s="31" t="str">
        <f>Point_src_summary!D1204</f>
        <v>8045</v>
      </c>
      <c r="E1253" s="32" t="str">
        <f>Point_src_summary!N1204</f>
        <v>20200254</v>
      </c>
      <c r="F1253" s="31" t="str">
        <f>Point_src_summary!U1204</f>
        <v>Point Source Compressor Engines</v>
      </c>
      <c r="G1253" s="160">
        <f>Point_src_summary!V1204</f>
        <v>19.399999999999999</v>
      </c>
      <c r="H1253" s="161">
        <f>Point_src_summary!W1204</f>
        <v>6.5</v>
      </c>
      <c r="I1253" s="161">
        <f>Point_src_summary!X1204</f>
        <v>6.5</v>
      </c>
      <c r="J1253" s="161">
        <f>Point_src_summary!Y1204</f>
        <v>0</v>
      </c>
      <c r="K1253" s="162">
        <f>Point_src_summary!Z1204</f>
        <v>0</v>
      </c>
      <c r="M1253" s="30"/>
      <c r="N1253" s="30"/>
    </row>
    <row r="1254" spans="1:14" x14ac:dyDescent="0.2">
      <c r="A1254" s="31" t="s">
        <v>127</v>
      </c>
      <c r="B1254" s="31" t="str">
        <f>Point_src_summary!B1205</f>
        <v>Non-tribal</v>
      </c>
      <c r="C1254" s="31">
        <f>Point_src_summary!C1205</f>
        <v>8</v>
      </c>
      <c r="D1254" s="31" t="str">
        <f>Point_src_summary!D1205</f>
        <v>8045</v>
      </c>
      <c r="E1254" s="32" t="str">
        <f>Point_src_summary!N1205</f>
        <v>20200254</v>
      </c>
      <c r="F1254" s="31" t="str">
        <f>Point_src_summary!U1205</f>
        <v>Point Source Compressor Engines</v>
      </c>
      <c r="G1254" s="160">
        <f>Point_src_summary!V1205</f>
        <v>9.73</v>
      </c>
      <c r="H1254" s="161">
        <f>Point_src_summary!W1205</f>
        <v>3.24</v>
      </c>
      <c r="I1254" s="161">
        <f>Point_src_summary!X1205</f>
        <v>3.24</v>
      </c>
      <c r="J1254" s="161">
        <f>Point_src_summary!Y1205</f>
        <v>0</v>
      </c>
      <c r="K1254" s="162">
        <f>Point_src_summary!Z1205</f>
        <v>0</v>
      </c>
      <c r="M1254" s="30"/>
      <c r="N1254" s="30"/>
    </row>
    <row r="1255" spans="1:14" x14ac:dyDescent="0.2">
      <c r="A1255" s="31" t="s">
        <v>127</v>
      </c>
      <c r="B1255" s="31" t="str">
        <f>Point_src_summary!B1206</f>
        <v>Non-tribal</v>
      </c>
      <c r="C1255" s="31">
        <f>Point_src_summary!C1206</f>
        <v>8</v>
      </c>
      <c r="D1255" s="31" t="str">
        <f>Point_src_summary!D1206</f>
        <v>8045</v>
      </c>
      <c r="E1255" s="32" t="str">
        <f>Point_src_summary!N1206</f>
        <v>40600302</v>
      </c>
      <c r="F1255" s="31" t="str">
        <f>Point_src_summary!U1206</f>
        <v>Point Source Loading Losses</v>
      </c>
      <c r="G1255" s="160">
        <f>Point_src_summary!V1206</f>
        <v>0</v>
      </c>
      <c r="H1255" s="161">
        <f>Point_src_summary!W1206</f>
        <v>0.16</v>
      </c>
      <c r="I1255" s="161">
        <f>Point_src_summary!X1206</f>
        <v>0</v>
      </c>
      <c r="J1255" s="161">
        <f>Point_src_summary!Y1206</f>
        <v>0</v>
      </c>
      <c r="K1255" s="162">
        <f>Point_src_summary!Z1206</f>
        <v>0</v>
      </c>
      <c r="M1255" s="30"/>
      <c r="N1255" s="30"/>
    </row>
    <row r="1256" spans="1:14" x14ac:dyDescent="0.2">
      <c r="A1256" s="31" t="s">
        <v>127</v>
      </c>
      <c r="B1256" s="31" t="str">
        <f>Point_src_summary!B1207</f>
        <v>Non-tribal</v>
      </c>
      <c r="C1256" s="31">
        <f>Point_src_summary!C1207</f>
        <v>8</v>
      </c>
      <c r="D1256" s="31" t="str">
        <f>Point_src_summary!D1207</f>
        <v>8045</v>
      </c>
      <c r="E1256" s="32" t="str">
        <f>Point_src_summary!N1207</f>
        <v>20200254</v>
      </c>
      <c r="F1256" s="31" t="str">
        <f>Point_src_summary!U1207</f>
        <v>Point Source Compressor Engines</v>
      </c>
      <c r="G1256" s="160">
        <f>Point_src_summary!V1207</f>
        <v>0</v>
      </c>
      <c r="H1256" s="161">
        <f>Point_src_summary!W1207</f>
        <v>0</v>
      </c>
      <c r="I1256" s="161">
        <f>Point_src_summary!X1207</f>
        <v>0</v>
      </c>
      <c r="J1256" s="161">
        <f>Point_src_summary!Y1207</f>
        <v>0</v>
      </c>
      <c r="K1256" s="162">
        <f>Point_src_summary!Z1207</f>
        <v>0.25</v>
      </c>
      <c r="M1256" s="30"/>
      <c r="N1256" s="30"/>
    </row>
    <row r="1257" spans="1:14" x14ac:dyDescent="0.2">
      <c r="A1257" s="31" t="s">
        <v>127</v>
      </c>
      <c r="B1257" s="31" t="str">
        <f>Point_src_summary!B1208</f>
        <v>Non-tribal</v>
      </c>
      <c r="C1257" s="31">
        <f>Point_src_summary!C1208</f>
        <v>8</v>
      </c>
      <c r="D1257" s="31" t="str">
        <f>Point_src_summary!D1208</f>
        <v>8045</v>
      </c>
      <c r="E1257" s="32" t="str">
        <f>Point_src_summary!N1208</f>
        <v>20200252</v>
      </c>
      <c r="F1257" s="31" t="str">
        <f>Point_src_summary!U1208</f>
        <v>Point Source Compressor Engines</v>
      </c>
      <c r="G1257" s="160">
        <f>Point_src_summary!V1208</f>
        <v>0</v>
      </c>
      <c r="H1257" s="161">
        <f>Point_src_summary!W1208</f>
        <v>0</v>
      </c>
      <c r="I1257" s="161">
        <f>Point_src_summary!X1208</f>
        <v>0</v>
      </c>
      <c r="J1257" s="161">
        <f>Point_src_summary!Y1208</f>
        <v>0</v>
      </c>
      <c r="K1257" s="162">
        <f>Point_src_summary!Z1208</f>
        <v>0</v>
      </c>
      <c r="M1257" s="30"/>
      <c r="N1257" s="30"/>
    </row>
    <row r="1258" spans="1:14" x14ac:dyDescent="0.2">
      <c r="A1258" s="31" t="s">
        <v>127</v>
      </c>
      <c r="B1258" s="31" t="str">
        <f>Point_src_summary!B1209</f>
        <v>Non-tribal</v>
      </c>
      <c r="C1258" s="31">
        <f>Point_src_summary!C1209</f>
        <v>8</v>
      </c>
      <c r="D1258" s="31" t="str">
        <f>Point_src_summary!D1209</f>
        <v>8045</v>
      </c>
      <c r="E1258" s="32" t="str">
        <f>Point_src_summary!N1209</f>
        <v>20200254</v>
      </c>
      <c r="F1258" s="31" t="str">
        <f>Point_src_summary!U1209</f>
        <v>Point Source Compressor Engines</v>
      </c>
      <c r="G1258" s="160">
        <f>Point_src_summary!V1209</f>
        <v>0</v>
      </c>
      <c r="H1258" s="161">
        <f>Point_src_summary!W1209</f>
        <v>0</v>
      </c>
      <c r="I1258" s="161">
        <f>Point_src_summary!X1209</f>
        <v>0</v>
      </c>
      <c r="J1258" s="161">
        <f>Point_src_summary!Y1209</f>
        <v>0</v>
      </c>
      <c r="K1258" s="162">
        <f>Point_src_summary!Z1209</f>
        <v>0</v>
      </c>
      <c r="M1258" s="30"/>
      <c r="N1258" s="30"/>
    </row>
    <row r="1259" spans="1:14" x14ac:dyDescent="0.2">
      <c r="A1259" s="31" t="s">
        <v>127</v>
      </c>
      <c r="B1259" s="31" t="str">
        <f>Point_src_summary!B1210</f>
        <v>Non-tribal</v>
      </c>
      <c r="C1259" s="31">
        <f>Point_src_summary!C1210</f>
        <v>8</v>
      </c>
      <c r="D1259" s="31" t="str">
        <f>Point_src_summary!D1210</f>
        <v>8045</v>
      </c>
      <c r="E1259" s="32" t="str">
        <f>Point_src_summary!N1210</f>
        <v>20200254</v>
      </c>
      <c r="F1259" s="31" t="str">
        <f>Point_src_summary!U1210</f>
        <v>Point Source Compressor Engines</v>
      </c>
      <c r="G1259" s="160">
        <f>Point_src_summary!V1210</f>
        <v>0</v>
      </c>
      <c r="H1259" s="161">
        <f>Point_src_summary!W1210</f>
        <v>0</v>
      </c>
      <c r="I1259" s="161">
        <f>Point_src_summary!X1210</f>
        <v>0</v>
      </c>
      <c r="J1259" s="161">
        <f>Point_src_summary!Y1210</f>
        <v>0</v>
      </c>
      <c r="K1259" s="162">
        <f>Point_src_summary!Z1210</f>
        <v>2E-3</v>
      </c>
      <c r="M1259" s="30"/>
      <c r="N1259" s="30"/>
    </row>
    <row r="1260" spans="1:14" x14ac:dyDescent="0.2">
      <c r="A1260" s="31" t="s">
        <v>127</v>
      </c>
      <c r="B1260" s="31" t="str">
        <f>Point_src_summary!B1211</f>
        <v>Non-tribal</v>
      </c>
      <c r="C1260" s="31">
        <f>Point_src_summary!C1211</f>
        <v>8</v>
      </c>
      <c r="D1260" s="31" t="str">
        <f>Point_src_summary!D1211</f>
        <v>8045</v>
      </c>
      <c r="E1260" s="32" t="str">
        <f>Point_src_summary!N1211</f>
        <v>20200254</v>
      </c>
      <c r="F1260" s="31" t="str">
        <f>Point_src_summary!U1211</f>
        <v>Point Source Compressor Engines</v>
      </c>
      <c r="G1260" s="160">
        <f>Point_src_summary!V1211</f>
        <v>0</v>
      </c>
      <c r="H1260" s="161">
        <f>Point_src_summary!W1211</f>
        <v>0</v>
      </c>
      <c r="I1260" s="161">
        <f>Point_src_summary!X1211</f>
        <v>0</v>
      </c>
      <c r="J1260" s="161">
        <f>Point_src_summary!Y1211</f>
        <v>0</v>
      </c>
      <c r="K1260" s="162">
        <f>Point_src_summary!Z1211</f>
        <v>0.45260099999999998</v>
      </c>
      <c r="M1260" s="30"/>
      <c r="N1260" s="30"/>
    </row>
    <row r="1261" spans="1:14" x14ac:dyDescent="0.2">
      <c r="A1261" s="31" t="s">
        <v>127</v>
      </c>
      <c r="B1261" s="31" t="str">
        <f>Point_src_summary!B1212</f>
        <v>Non-tribal</v>
      </c>
      <c r="C1261" s="31">
        <f>Point_src_summary!C1212</f>
        <v>8</v>
      </c>
      <c r="D1261" s="31" t="str">
        <f>Point_src_summary!D1212</f>
        <v>8045</v>
      </c>
      <c r="E1261" s="32" t="str">
        <f>Point_src_summary!N1212</f>
        <v>20200254</v>
      </c>
      <c r="F1261" s="31" t="str">
        <f>Point_src_summary!U1212</f>
        <v>Point Source Compressor Engines</v>
      </c>
      <c r="G1261" s="160">
        <f>Point_src_summary!V1212</f>
        <v>0</v>
      </c>
      <c r="H1261" s="161">
        <f>Point_src_summary!W1212</f>
        <v>0</v>
      </c>
      <c r="I1261" s="161">
        <f>Point_src_summary!X1212</f>
        <v>0</v>
      </c>
      <c r="J1261" s="161">
        <f>Point_src_summary!Y1212</f>
        <v>0</v>
      </c>
      <c r="K1261" s="162">
        <f>Point_src_summary!Z1212</f>
        <v>0</v>
      </c>
      <c r="M1261" s="30"/>
      <c r="N1261" s="30"/>
    </row>
    <row r="1262" spans="1:14" x14ac:dyDescent="0.2">
      <c r="A1262" s="31" t="s">
        <v>127</v>
      </c>
      <c r="B1262" s="31" t="str">
        <f>Point_src_summary!B1213</f>
        <v>Non-tribal</v>
      </c>
      <c r="C1262" s="31">
        <f>Point_src_summary!C1213</f>
        <v>8</v>
      </c>
      <c r="D1262" s="31" t="str">
        <f>Point_src_summary!D1213</f>
        <v>8045</v>
      </c>
      <c r="E1262" s="32" t="str">
        <f>Point_src_summary!N1213</f>
        <v>20200254</v>
      </c>
      <c r="F1262" s="31" t="str">
        <f>Point_src_summary!U1213</f>
        <v>Point Source Compressor Engines</v>
      </c>
      <c r="G1262" s="160">
        <f>Point_src_summary!V1213</f>
        <v>6.4642340000000003</v>
      </c>
      <c r="H1262" s="161">
        <f>Point_src_summary!W1213</f>
        <v>3.2579739999999999</v>
      </c>
      <c r="I1262" s="161">
        <f>Point_src_summary!X1213</f>
        <v>25.794879999999999</v>
      </c>
      <c r="J1262" s="161">
        <f>Point_src_summary!Y1213</f>
        <v>0</v>
      </c>
      <c r="K1262" s="162">
        <f>Point_src_summary!Z1213</f>
        <v>0</v>
      </c>
      <c r="M1262" s="30"/>
      <c r="N1262" s="30"/>
    </row>
    <row r="1263" spans="1:14" x14ac:dyDescent="0.2">
      <c r="A1263" s="31" t="s">
        <v>127</v>
      </c>
      <c r="B1263" s="31" t="str">
        <f>Point_src_summary!B1214</f>
        <v>Non-tribal</v>
      </c>
      <c r="C1263" s="31">
        <f>Point_src_summary!C1214</f>
        <v>8</v>
      </c>
      <c r="D1263" s="31" t="str">
        <f>Point_src_summary!D1214</f>
        <v>8045</v>
      </c>
      <c r="E1263" s="32" t="str">
        <f>Point_src_summary!N1214</f>
        <v>20200254</v>
      </c>
      <c r="F1263" s="31" t="str">
        <f>Point_src_summary!U1214</f>
        <v>Point Source Compressor Engines</v>
      </c>
      <c r="G1263" s="160">
        <f>Point_src_summary!V1214</f>
        <v>14.713850000000001</v>
      </c>
      <c r="H1263" s="161">
        <f>Point_src_summary!W1214</f>
        <v>7.7247750000000002</v>
      </c>
      <c r="I1263" s="161">
        <f>Point_src_summary!X1214</f>
        <v>0.82397699999999996</v>
      </c>
      <c r="J1263" s="161">
        <f>Point_src_summary!Y1214</f>
        <v>0</v>
      </c>
      <c r="K1263" s="162">
        <f>Point_src_summary!Z1214</f>
        <v>0</v>
      </c>
      <c r="M1263" s="30"/>
      <c r="N1263" s="30"/>
    </row>
    <row r="1264" spans="1:14" x14ac:dyDescent="0.2">
      <c r="A1264" s="31" t="s">
        <v>127</v>
      </c>
      <c r="B1264" s="31" t="str">
        <f>Point_src_summary!B1215</f>
        <v>Non-tribal</v>
      </c>
      <c r="C1264" s="31">
        <f>Point_src_summary!C1215</f>
        <v>8</v>
      </c>
      <c r="D1264" s="31" t="str">
        <f>Point_src_summary!D1215</f>
        <v>8045</v>
      </c>
      <c r="E1264" s="32" t="str">
        <f>Point_src_summary!N1215</f>
        <v>20200254</v>
      </c>
      <c r="F1264" s="31" t="str">
        <f>Point_src_summary!U1215</f>
        <v>Point Source Compressor Engines</v>
      </c>
      <c r="G1264" s="160">
        <f>Point_src_summary!V1215</f>
        <v>6.6615780000000004</v>
      </c>
      <c r="H1264" s="161">
        <f>Point_src_summary!W1215</f>
        <v>0.94528000000000001</v>
      </c>
      <c r="I1264" s="161">
        <f>Point_src_summary!X1215</f>
        <v>1.394798</v>
      </c>
      <c r="J1264" s="161">
        <f>Point_src_summary!Y1215</f>
        <v>0</v>
      </c>
      <c r="K1264" s="162">
        <f>Point_src_summary!Z1215</f>
        <v>0</v>
      </c>
      <c r="M1264" s="30"/>
      <c r="N1264" s="30"/>
    </row>
    <row r="1265" spans="1:14" x14ac:dyDescent="0.2">
      <c r="A1265" s="31" t="s">
        <v>127</v>
      </c>
      <c r="B1265" s="31" t="str">
        <f>Point_src_summary!B1216</f>
        <v>Non-tribal</v>
      </c>
      <c r="C1265" s="31">
        <f>Point_src_summary!C1216</f>
        <v>8</v>
      </c>
      <c r="D1265" s="31" t="str">
        <f>Point_src_summary!D1216</f>
        <v>8045</v>
      </c>
      <c r="E1265" s="32" t="str">
        <f>Point_src_summary!N1216</f>
        <v>20200253</v>
      </c>
      <c r="F1265" s="31" t="str">
        <f>Point_src_summary!U1216</f>
        <v>Point Source Compressor Engines</v>
      </c>
      <c r="G1265" s="160">
        <f>Point_src_summary!V1216</f>
        <v>54.149624000000003</v>
      </c>
      <c r="H1265" s="161">
        <f>Point_src_summary!W1216</f>
        <v>0.21495600000000001</v>
      </c>
      <c r="I1265" s="161">
        <f>Point_src_summary!X1216</f>
        <v>2.931222</v>
      </c>
      <c r="J1265" s="161">
        <f>Point_src_summary!Y1216</f>
        <v>0</v>
      </c>
      <c r="K1265" s="162">
        <f>Point_src_summary!Z1216</f>
        <v>0</v>
      </c>
      <c r="M1265" s="30"/>
      <c r="N1265" s="30"/>
    </row>
    <row r="1266" spans="1:14" x14ac:dyDescent="0.2">
      <c r="A1266" s="31" t="s">
        <v>127</v>
      </c>
      <c r="B1266" s="31" t="str">
        <f>Point_src_summary!B1217</f>
        <v>Non-tribal</v>
      </c>
      <c r="C1266" s="31">
        <f>Point_src_summary!C1217</f>
        <v>8</v>
      </c>
      <c r="D1266" s="31" t="str">
        <f>Point_src_summary!D1217</f>
        <v>8045</v>
      </c>
      <c r="E1266" s="32" t="str">
        <f>Point_src_summary!N1217</f>
        <v>31000227</v>
      </c>
      <c r="F1266" s="31" t="str">
        <f>Point_src_summary!U1217</f>
        <v>Dehydrators</v>
      </c>
      <c r="G1266" s="160">
        <f>Point_src_summary!V1217</f>
        <v>0</v>
      </c>
      <c r="H1266" s="161">
        <f>Point_src_summary!W1217</f>
        <v>9.3774160000000002</v>
      </c>
      <c r="I1266" s="161">
        <f>Point_src_summary!X1217</f>
        <v>0</v>
      </c>
      <c r="J1266" s="161">
        <f>Point_src_summary!Y1217</f>
        <v>0</v>
      </c>
      <c r="K1266" s="162">
        <f>Point_src_summary!Z1217</f>
        <v>0</v>
      </c>
      <c r="M1266" s="30"/>
      <c r="N1266" s="30"/>
    </row>
    <row r="1267" spans="1:14" x14ac:dyDescent="0.2">
      <c r="A1267" s="31" t="s">
        <v>127</v>
      </c>
      <c r="B1267" s="31" t="str">
        <f>Point_src_summary!B1218</f>
        <v>Non-tribal</v>
      </c>
      <c r="C1267" s="31">
        <f>Point_src_summary!C1218</f>
        <v>8</v>
      </c>
      <c r="D1267" s="31" t="str">
        <f>Point_src_summary!D1218</f>
        <v>8045</v>
      </c>
      <c r="E1267" s="32" t="str">
        <f>Point_src_summary!N1218</f>
        <v>31000304</v>
      </c>
      <c r="F1267" s="31" t="str">
        <f>Point_src_summary!U1218</f>
        <v>Dehydrators</v>
      </c>
      <c r="G1267" s="160">
        <f>Point_src_summary!V1218</f>
        <v>0</v>
      </c>
      <c r="H1267" s="161">
        <f>Point_src_summary!W1218</f>
        <v>9.2892499999999991</v>
      </c>
      <c r="I1267" s="161">
        <f>Point_src_summary!X1218</f>
        <v>0</v>
      </c>
      <c r="J1267" s="161">
        <f>Point_src_summary!Y1218</f>
        <v>0</v>
      </c>
      <c r="K1267" s="162">
        <f>Point_src_summary!Z1218</f>
        <v>0</v>
      </c>
      <c r="M1267" s="30"/>
      <c r="N1267" s="30"/>
    </row>
    <row r="1268" spans="1:14" x14ac:dyDescent="0.2">
      <c r="A1268" s="31" t="s">
        <v>127</v>
      </c>
      <c r="B1268" s="31" t="str">
        <f>Point_src_summary!B1219</f>
        <v>Non-tribal</v>
      </c>
      <c r="C1268" s="31">
        <f>Point_src_summary!C1219</f>
        <v>8</v>
      </c>
      <c r="D1268" s="31" t="str">
        <f>Point_src_summary!D1219</f>
        <v>8045</v>
      </c>
      <c r="E1268" s="32" t="str">
        <f>Point_src_summary!N1219</f>
        <v>20200253</v>
      </c>
      <c r="F1268" s="31" t="str">
        <f>Point_src_summary!U1219</f>
        <v>Point Source Compressor Engines</v>
      </c>
      <c r="G1268" s="160">
        <f>Point_src_summary!V1219</f>
        <v>0</v>
      </c>
      <c r="H1268" s="161">
        <f>Point_src_summary!W1219</f>
        <v>0</v>
      </c>
      <c r="I1268" s="161">
        <f>Point_src_summary!X1219</f>
        <v>0</v>
      </c>
      <c r="J1268" s="161">
        <f>Point_src_summary!Y1219</f>
        <v>5.6999999999999998E-4</v>
      </c>
      <c r="K1268" s="162">
        <f>Point_src_summary!Z1219</f>
        <v>9.4999999999999998E-3</v>
      </c>
      <c r="M1268" s="30"/>
      <c r="N1268" s="30"/>
    </row>
    <row r="1269" spans="1:14" x14ac:dyDescent="0.2">
      <c r="A1269" s="31" t="s">
        <v>127</v>
      </c>
      <c r="B1269" s="31" t="str">
        <f>Point_src_summary!B1220</f>
        <v>Non-tribal</v>
      </c>
      <c r="C1269" s="31">
        <f>Point_src_summary!C1220</f>
        <v>8</v>
      </c>
      <c r="D1269" s="31" t="str">
        <f>Point_src_summary!D1220</f>
        <v>8045</v>
      </c>
      <c r="E1269" s="32" t="str">
        <f>Point_src_summary!N1220</f>
        <v>20200253</v>
      </c>
      <c r="F1269" s="31" t="str">
        <f>Point_src_summary!U1220</f>
        <v>Point Source Compressor Engines</v>
      </c>
      <c r="G1269" s="160">
        <f>Point_src_summary!V1220</f>
        <v>2.204475</v>
      </c>
      <c r="H1269" s="161">
        <f>Point_src_summary!W1220</f>
        <v>2.9526E-2</v>
      </c>
      <c r="I1269" s="161">
        <f>Point_src_summary!X1220</f>
        <v>3.7107000000000001</v>
      </c>
      <c r="J1269" s="161">
        <f>Point_src_summary!Y1220</f>
        <v>0</v>
      </c>
      <c r="K1269" s="162">
        <f>Point_src_summary!Z1220</f>
        <v>0</v>
      </c>
      <c r="M1269" s="30"/>
      <c r="N1269" s="30"/>
    </row>
    <row r="1270" spans="1:14" x14ac:dyDescent="0.2">
      <c r="A1270" s="31" t="s">
        <v>127</v>
      </c>
      <c r="B1270" s="31" t="str">
        <f>Point_src_summary!B1221</f>
        <v>Non-tribal</v>
      </c>
      <c r="C1270" s="31">
        <f>Point_src_summary!C1221</f>
        <v>8</v>
      </c>
      <c r="D1270" s="31" t="str">
        <f>Point_src_summary!D1221</f>
        <v>8045</v>
      </c>
      <c r="E1270" s="32" t="str">
        <f>Point_src_summary!N1221</f>
        <v>20200253</v>
      </c>
      <c r="F1270" s="31" t="str">
        <f>Point_src_summary!U1221</f>
        <v>Point Source Compressor Engines</v>
      </c>
      <c r="G1270" s="160">
        <f>Point_src_summary!V1221</f>
        <v>0</v>
      </c>
      <c r="H1270" s="161">
        <f>Point_src_summary!W1221</f>
        <v>0</v>
      </c>
      <c r="I1270" s="161">
        <f>Point_src_summary!X1221</f>
        <v>0</v>
      </c>
      <c r="J1270" s="161">
        <f>Point_src_summary!Y1221</f>
        <v>0.03</v>
      </c>
      <c r="K1270" s="162">
        <f>Point_src_summary!Z1221</f>
        <v>0.4</v>
      </c>
      <c r="M1270" s="30"/>
      <c r="N1270" s="30"/>
    </row>
    <row r="1271" spans="1:14" x14ac:dyDescent="0.2">
      <c r="A1271" s="31" t="s">
        <v>127</v>
      </c>
      <c r="B1271" s="31" t="str">
        <f>Point_src_summary!B1222</f>
        <v>Non-tribal</v>
      </c>
      <c r="C1271" s="31">
        <f>Point_src_summary!C1222</f>
        <v>8</v>
      </c>
      <c r="D1271" s="31" t="str">
        <f>Point_src_summary!D1222</f>
        <v>8045</v>
      </c>
      <c r="E1271" s="32" t="str">
        <f>Point_src_summary!N1222</f>
        <v>20200254</v>
      </c>
      <c r="F1271" s="31" t="str">
        <f>Point_src_summary!U1222</f>
        <v>Point Source Compressor Engines</v>
      </c>
      <c r="G1271" s="160">
        <f>Point_src_summary!V1222</f>
        <v>0</v>
      </c>
      <c r="H1271" s="161">
        <f>Point_src_summary!W1222</f>
        <v>0</v>
      </c>
      <c r="I1271" s="161">
        <f>Point_src_summary!X1222</f>
        <v>0</v>
      </c>
      <c r="J1271" s="161">
        <f>Point_src_summary!Y1222</f>
        <v>2.7390000000000001E-2</v>
      </c>
      <c r="K1271" s="162">
        <f>Point_src_summary!Z1222</f>
        <v>0.45650000000000002</v>
      </c>
      <c r="M1271" s="30"/>
      <c r="N1271" s="30"/>
    </row>
    <row r="1272" spans="1:14" x14ac:dyDescent="0.2">
      <c r="A1272" s="31" t="s">
        <v>127</v>
      </c>
      <c r="B1272" s="31" t="str">
        <f>Point_src_summary!B1223</f>
        <v>Non-tribal</v>
      </c>
      <c r="C1272" s="31">
        <f>Point_src_summary!C1223</f>
        <v>8</v>
      </c>
      <c r="D1272" s="31" t="str">
        <f>Point_src_summary!D1223</f>
        <v>8045</v>
      </c>
      <c r="E1272" s="32" t="str">
        <f>Point_src_summary!N1223</f>
        <v>20200254</v>
      </c>
      <c r="F1272" s="31" t="str">
        <f>Point_src_summary!U1223</f>
        <v>Point Source Compressor Engines</v>
      </c>
      <c r="G1272" s="160">
        <f>Point_src_summary!V1223</f>
        <v>0</v>
      </c>
      <c r="H1272" s="161">
        <f>Point_src_summary!W1223</f>
        <v>0</v>
      </c>
      <c r="I1272" s="161">
        <f>Point_src_summary!X1223</f>
        <v>0</v>
      </c>
      <c r="J1272" s="161">
        <f>Point_src_summary!Y1223</f>
        <v>2.7390000000000001E-2</v>
      </c>
      <c r="K1272" s="162">
        <f>Point_src_summary!Z1223</f>
        <v>0.45650000000000002</v>
      </c>
      <c r="M1272" s="30"/>
      <c r="N1272" s="30"/>
    </row>
    <row r="1273" spans="1:14" x14ac:dyDescent="0.2">
      <c r="A1273" s="31" t="s">
        <v>127</v>
      </c>
      <c r="B1273" s="31" t="str">
        <f>Point_src_summary!B1224</f>
        <v>Non-tribal</v>
      </c>
      <c r="C1273" s="31">
        <f>Point_src_summary!C1224</f>
        <v>8</v>
      </c>
      <c r="D1273" s="31" t="str">
        <f>Point_src_summary!D1224</f>
        <v>8045</v>
      </c>
      <c r="E1273" s="32" t="str">
        <f>Point_src_summary!N1224</f>
        <v>20200254</v>
      </c>
      <c r="F1273" s="31" t="str">
        <f>Point_src_summary!U1224</f>
        <v>Point Source Compressor Engines</v>
      </c>
      <c r="G1273" s="160">
        <f>Point_src_summary!V1224</f>
        <v>0</v>
      </c>
      <c r="H1273" s="161">
        <f>Point_src_summary!W1224</f>
        <v>0</v>
      </c>
      <c r="I1273" s="161">
        <f>Point_src_summary!X1224</f>
        <v>0</v>
      </c>
      <c r="J1273" s="161">
        <f>Point_src_summary!Y1224</f>
        <v>2.7390000000000001E-2</v>
      </c>
      <c r="K1273" s="162">
        <f>Point_src_summary!Z1224</f>
        <v>0.45650000000000002</v>
      </c>
      <c r="M1273" s="30"/>
      <c r="N1273" s="30"/>
    </row>
    <row r="1274" spans="1:14" x14ac:dyDescent="0.2">
      <c r="A1274" s="31" t="s">
        <v>127</v>
      </c>
      <c r="B1274" s="31" t="str">
        <f>Point_src_summary!B1225</f>
        <v>Non-tribal</v>
      </c>
      <c r="C1274" s="31">
        <f>Point_src_summary!C1225</f>
        <v>8</v>
      </c>
      <c r="D1274" s="31" t="str">
        <f>Point_src_summary!D1225</f>
        <v>8045</v>
      </c>
      <c r="E1274" s="32" t="str">
        <f>Point_src_summary!N1225</f>
        <v>20200254</v>
      </c>
      <c r="F1274" s="31" t="str">
        <f>Point_src_summary!U1225</f>
        <v>Point Source Compressor Engines</v>
      </c>
      <c r="G1274" s="160">
        <f>Point_src_summary!V1225</f>
        <v>0</v>
      </c>
      <c r="H1274" s="161">
        <f>Point_src_summary!W1225</f>
        <v>0</v>
      </c>
      <c r="I1274" s="161">
        <f>Point_src_summary!X1225</f>
        <v>0</v>
      </c>
      <c r="J1274" s="161">
        <f>Point_src_summary!Y1225</f>
        <v>2.7390000000000001E-2</v>
      </c>
      <c r="K1274" s="162">
        <f>Point_src_summary!Z1225</f>
        <v>0.45650000000000002</v>
      </c>
      <c r="M1274" s="30"/>
      <c r="N1274" s="30"/>
    </row>
    <row r="1275" spans="1:14" x14ac:dyDescent="0.2">
      <c r="A1275" s="31" t="s">
        <v>127</v>
      </c>
      <c r="B1275" s="31" t="str">
        <f>Point_src_summary!B1226</f>
        <v>Non-tribal</v>
      </c>
      <c r="C1275" s="31">
        <f>Point_src_summary!C1226</f>
        <v>8</v>
      </c>
      <c r="D1275" s="31" t="str">
        <f>Point_src_summary!D1226</f>
        <v>8045</v>
      </c>
      <c r="E1275" s="32" t="str">
        <f>Point_src_summary!N1226</f>
        <v>20200254</v>
      </c>
      <c r="F1275" s="31" t="str">
        <f>Point_src_summary!U1226</f>
        <v>Point Source Compressor Engines</v>
      </c>
      <c r="G1275" s="160">
        <f>Point_src_summary!V1226</f>
        <v>0</v>
      </c>
      <c r="H1275" s="161">
        <f>Point_src_summary!W1226</f>
        <v>0</v>
      </c>
      <c r="I1275" s="161">
        <f>Point_src_summary!X1226</f>
        <v>0</v>
      </c>
      <c r="J1275" s="161">
        <f>Point_src_summary!Y1226</f>
        <v>0</v>
      </c>
      <c r="K1275" s="162">
        <f>Point_src_summary!Z1226</f>
        <v>0</v>
      </c>
      <c r="M1275" s="30"/>
      <c r="N1275" s="30"/>
    </row>
    <row r="1276" spans="1:14" x14ac:dyDescent="0.2">
      <c r="A1276" s="31" t="s">
        <v>127</v>
      </c>
      <c r="B1276" s="31" t="str">
        <f>Point_src_summary!B1227</f>
        <v>Non-tribal</v>
      </c>
      <c r="C1276" s="31">
        <f>Point_src_summary!C1227</f>
        <v>8</v>
      </c>
      <c r="D1276" s="31" t="str">
        <f>Point_src_summary!D1227</f>
        <v>8045</v>
      </c>
      <c r="E1276" s="32" t="str">
        <f>Point_src_summary!N1227</f>
        <v>20200254</v>
      </c>
      <c r="F1276" s="31" t="str">
        <f>Point_src_summary!U1227</f>
        <v>Point Source Compressor Engines</v>
      </c>
      <c r="G1276" s="160">
        <f>Point_src_summary!V1227</f>
        <v>0</v>
      </c>
      <c r="H1276" s="161">
        <f>Point_src_summary!W1227</f>
        <v>0</v>
      </c>
      <c r="I1276" s="161">
        <f>Point_src_summary!X1227</f>
        <v>0</v>
      </c>
      <c r="J1276" s="161">
        <f>Point_src_summary!Y1227</f>
        <v>2.7390000000000001E-2</v>
      </c>
      <c r="K1276" s="162">
        <f>Point_src_summary!Z1227</f>
        <v>0.45650000000000002</v>
      </c>
      <c r="M1276" s="30"/>
      <c r="N1276" s="30"/>
    </row>
    <row r="1277" spans="1:14" x14ac:dyDescent="0.2">
      <c r="A1277" s="31" t="s">
        <v>127</v>
      </c>
      <c r="B1277" s="31" t="str">
        <f>Point_src_summary!B1228</f>
        <v>Non-tribal</v>
      </c>
      <c r="C1277" s="31">
        <f>Point_src_summary!C1228</f>
        <v>8</v>
      </c>
      <c r="D1277" s="31" t="str">
        <f>Point_src_summary!D1228</f>
        <v>8045</v>
      </c>
      <c r="E1277" s="32" t="str">
        <f>Point_src_summary!N1228</f>
        <v>20200254</v>
      </c>
      <c r="F1277" s="31" t="str">
        <f>Point_src_summary!U1228</f>
        <v>Point Source Compressor Engines</v>
      </c>
      <c r="G1277" s="160">
        <f>Point_src_summary!V1228</f>
        <v>0</v>
      </c>
      <c r="H1277" s="161">
        <f>Point_src_summary!W1228</f>
        <v>0</v>
      </c>
      <c r="I1277" s="161">
        <f>Point_src_summary!X1228</f>
        <v>0</v>
      </c>
      <c r="J1277" s="161">
        <f>Point_src_summary!Y1228</f>
        <v>2.7390000000000001E-2</v>
      </c>
      <c r="K1277" s="162">
        <f>Point_src_summary!Z1228</f>
        <v>0.45650000000000002</v>
      </c>
      <c r="M1277" s="30"/>
      <c r="N1277" s="30"/>
    </row>
    <row r="1278" spans="1:14" x14ac:dyDescent="0.2">
      <c r="A1278" s="31" t="s">
        <v>127</v>
      </c>
      <c r="B1278" s="31" t="str">
        <f>Point_src_summary!B1229</f>
        <v>Non-tribal</v>
      </c>
      <c r="C1278" s="31">
        <f>Point_src_summary!C1229</f>
        <v>8</v>
      </c>
      <c r="D1278" s="31" t="str">
        <f>Point_src_summary!D1229</f>
        <v>8045</v>
      </c>
      <c r="E1278" s="32" t="str">
        <f>Point_src_summary!N1229</f>
        <v>20200254</v>
      </c>
      <c r="F1278" s="31" t="str">
        <f>Point_src_summary!U1229</f>
        <v>Point Source Compressor Engines</v>
      </c>
      <c r="G1278" s="160">
        <f>Point_src_summary!V1229</f>
        <v>0</v>
      </c>
      <c r="H1278" s="161">
        <f>Point_src_summary!W1229</f>
        <v>0</v>
      </c>
      <c r="I1278" s="161">
        <f>Point_src_summary!X1229</f>
        <v>0</v>
      </c>
      <c r="J1278" s="161">
        <f>Point_src_summary!Y1229</f>
        <v>2.7390000000000001E-2</v>
      </c>
      <c r="K1278" s="162">
        <f>Point_src_summary!Z1229</f>
        <v>0.45650000000000002</v>
      </c>
      <c r="M1278" s="30"/>
      <c r="N1278" s="30"/>
    </row>
    <row r="1279" spans="1:14" x14ac:dyDescent="0.2">
      <c r="A1279" s="31" t="s">
        <v>127</v>
      </c>
      <c r="B1279" s="31" t="str">
        <f>Point_src_summary!B1230</f>
        <v>Non-tribal</v>
      </c>
      <c r="C1279" s="31">
        <f>Point_src_summary!C1230</f>
        <v>8</v>
      </c>
      <c r="D1279" s="31" t="str">
        <f>Point_src_summary!D1230</f>
        <v>8045</v>
      </c>
      <c r="E1279" s="32" t="str">
        <f>Point_src_summary!N1230</f>
        <v>20200254</v>
      </c>
      <c r="F1279" s="31" t="str">
        <f>Point_src_summary!U1230</f>
        <v>Point Source Compressor Engines</v>
      </c>
      <c r="G1279" s="160">
        <f>Point_src_summary!V1230</f>
        <v>0</v>
      </c>
      <c r="H1279" s="161">
        <f>Point_src_summary!W1230</f>
        <v>0</v>
      </c>
      <c r="I1279" s="161">
        <f>Point_src_summary!X1230</f>
        <v>0</v>
      </c>
      <c r="J1279" s="161">
        <f>Point_src_summary!Y1230</f>
        <v>0</v>
      </c>
      <c r="K1279" s="162">
        <f>Point_src_summary!Z1230</f>
        <v>0</v>
      </c>
      <c r="M1279" s="30"/>
      <c r="N1279" s="30"/>
    </row>
    <row r="1280" spans="1:14" x14ac:dyDescent="0.2">
      <c r="A1280" s="31" t="s">
        <v>127</v>
      </c>
      <c r="B1280" s="31" t="str">
        <f>Point_src_summary!B1231</f>
        <v>Non-tribal</v>
      </c>
      <c r="C1280" s="31">
        <f>Point_src_summary!C1231</f>
        <v>8</v>
      </c>
      <c r="D1280" s="31" t="str">
        <f>Point_src_summary!D1231</f>
        <v>8045</v>
      </c>
      <c r="E1280" s="32" t="str">
        <f>Point_src_summary!N1231</f>
        <v>20200253</v>
      </c>
      <c r="F1280" s="31" t="str">
        <f>Point_src_summary!U1231</f>
        <v>Point Source Compressor Engines</v>
      </c>
      <c r="G1280" s="160">
        <f>Point_src_summary!V1231</f>
        <v>22.007272</v>
      </c>
      <c r="H1280" s="161">
        <f>Point_src_summary!W1231</f>
        <v>6.4727360000000003</v>
      </c>
      <c r="I1280" s="161">
        <f>Point_src_summary!X1231</f>
        <v>6.4727249999999996</v>
      </c>
      <c r="J1280" s="161">
        <f>Point_src_summary!Y1231</f>
        <v>0</v>
      </c>
      <c r="K1280" s="162">
        <f>Point_src_summary!Z1231</f>
        <v>0</v>
      </c>
      <c r="M1280" s="30"/>
      <c r="N1280" s="30"/>
    </row>
    <row r="1281" spans="1:14" x14ac:dyDescent="0.2">
      <c r="A1281" s="31" t="s">
        <v>127</v>
      </c>
      <c r="B1281" s="31" t="str">
        <f>Point_src_summary!B1232</f>
        <v>Non-tribal</v>
      </c>
      <c r="C1281" s="31">
        <f>Point_src_summary!C1232</f>
        <v>8</v>
      </c>
      <c r="D1281" s="31" t="str">
        <f>Point_src_summary!D1232</f>
        <v>8045</v>
      </c>
      <c r="E1281" s="32" t="str">
        <f>Point_src_summary!N1232</f>
        <v>31000203</v>
      </c>
      <c r="F1281" s="31" t="str">
        <f>Point_src_summary!U1232</f>
        <v>Point Source Compressor Engines</v>
      </c>
      <c r="G1281" s="160">
        <f>Point_src_summary!V1232</f>
        <v>0</v>
      </c>
      <c r="H1281" s="161">
        <f>Point_src_summary!W1232</f>
        <v>10</v>
      </c>
      <c r="I1281" s="161">
        <f>Point_src_summary!X1232</f>
        <v>0</v>
      </c>
      <c r="J1281" s="161">
        <f>Point_src_summary!Y1232</f>
        <v>0</v>
      </c>
      <c r="K1281" s="162">
        <f>Point_src_summary!Z1232</f>
        <v>0</v>
      </c>
      <c r="M1281" s="30"/>
      <c r="N1281" s="30"/>
    </row>
    <row r="1282" spans="1:14" x14ac:dyDescent="0.2">
      <c r="A1282" s="31" t="s">
        <v>127</v>
      </c>
      <c r="B1282" s="31" t="str">
        <f>Point_src_summary!B1233</f>
        <v>Non-tribal</v>
      </c>
      <c r="C1282" s="31">
        <f>Point_src_summary!C1233</f>
        <v>8</v>
      </c>
      <c r="D1282" s="31" t="str">
        <f>Point_src_summary!D1233</f>
        <v>8045</v>
      </c>
      <c r="E1282" s="32" t="str">
        <f>Point_src_summary!N1233</f>
        <v>31088801</v>
      </c>
      <c r="F1282" s="31" t="str">
        <f>Point_src_summary!U1233</f>
        <v>Point Source Fugitives</v>
      </c>
      <c r="G1282" s="160">
        <f>Point_src_summary!V1233</f>
        <v>0</v>
      </c>
      <c r="H1282" s="161">
        <f>Point_src_summary!W1233</f>
        <v>6.4</v>
      </c>
      <c r="I1282" s="161">
        <f>Point_src_summary!X1233</f>
        <v>0</v>
      </c>
      <c r="J1282" s="161">
        <f>Point_src_summary!Y1233</f>
        <v>0</v>
      </c>
      <c r="K1282" s="162">
        <f>Point_src_summary!Z1233</f>
        <v>0</v>
      </c>
      <c r="M1282" s="30"/>
      <c r="N1282" s="30"/>
    </row>
    <row r="1283" spans="1:14" x14ac:dyDescent="0.2">
      <c r="A1283" s="31" t="s">
        <v>127</v>
      </c>
      <c r="B1283" s="31" t="str">
        <f>Point_src_summary!B1234</f>
        <v>Non-tribal</v>
      </c>
      <c r="C1283" s="31">
        <f>Point_src_summary!C1234</f>
        <v>8</v>
      </c>
      <c r="D1283" s="31" t="str">
        <f>Point_src_summary!D1234</f>
        <v>8045</v>
      </c>
      <c r="E1283" s="32" t="str">
        <f>Point_src_summary!N1234</f>
        <v>20200254</v>
      </c>
      <c r="F1283" s="31" t="str">
        <f>Point_src_summary!U1234</f>
        <v>Point Source Compressor Engines</v>
      </c>
      <c r="G1283" s="160">
        <f>Point_src_summary!V1234</f>
        <v>22.007272</v>
      </c>
      <c r="H1283" s="161">
        <f>Point_src_summary!W1234</f>
        <v>6.4727360000000003</v>
      </c>
      <c r="I1283" s="161">
        <f>Point_src_summary!X1234</f>
        <v>6.4727249999999996</v>
      </c>
      <c r="J1283" s="161">
        <f>Point_src_summary!Y1234</f>
        <v>0</v>
      </c>
      <c r="K1283" s="162">
        <f>Point_src_summary!Z1234</f>
        <v>0</v>
      </c>
      <c r="M1283" s="30"/>
      <c r="N1283" s="30"/>
    </row>
    <row r="1284" spans="1:14" x14ac:dyDescent="0.2">
      <c r="A1284" s="31" t="s">
        <v>127</v>
      </c>
      <c r="B1284" s="31" t="str">
        <f>Point_src_summary!B1235</f>
        <v>Non-tribal</v>
      </c>
      <c r="C1284" s="31">
        <f>Point_src_summary!C1235</f>
        <v>8</v>
      </c>
      <c r="D1284" s="31" t="str">
        <f>Point_src_summary!D1235</f>
        <v>8045</v>
      </c>
      <c r="E1284" s="32" t="str">
        <f>Point_src_summary!N1235</f>
        <v>20200254</v>
      </c>
      <c r="F1284" s="31" t="str">
        <f>Point_src_summary!U1235</f>
        <v>Point Source Compressor Engines</v>
      </c>
      <c r="G1284" s="160">
        <f>Point_src_summary!V1235</f>
        <v>22.007272</v>
      </c>
      <c r="H1284" s="161">
        <f>Point_src_summary!W1235</f>
        <v>6.4727360000000003</v>
      </c>
      <c r="I1284" s="161">
        <f>Point_src_summary!X1235</f>
        <v>6.4727249999999996</v>
      </c>
      <c r="J1284" s="161">
        <f>Point_src_summary!Y1235</f>
        <v>0</v>
      </c>
      <c r="K1284" s="162">
        <f>Point_src_summary!Z1235</f>
        <v>0</v>
      </c>
      <c r="M1284" s="30"/>
      <c r="N1284" s="30"/>
    </row>
    <row r="1285" spans="1:14" x14ac:dyDescent="0.2">
      <c r="A1285" s="31" t="s">
        <v>127</v>
      </c>
      <c r="B1285" s="31" t="str">
        <f>Point_src_summary!B1236</f>
        <v>Non-tribal</v>
      </c>
      <c r="C1285" s="31">
        <f>Point_src_summary!C1236</f>
        <v>8</v>
      </c>
      <c r="D1285" s="31" t="str">
        <f>Point_src_summary!D1236</f>
        <v>8045</v>
      </c>
      <c r="E1285" s="32" t="str">
        <f>Point_src_summary!N1236</f>
        <v>20200254</v>
      </c>
      <c r="F1285" s="31" t="str">
        <f>Point_src_summary!U1236</f>
        <v>Point Source Compressor Engines</v>
      </c>
      <c r="G1285" s="160">
        <f>Point_src_summary!V1236</f>
        <v>66.021816000000001</v>
      </c>
      <c r="H1285" s="161">
        <f>Point_src_summary!W1236</f>
        <v>19.418208</v>
      </c>
      <c r="I1285" s="161">
        <f>Point_src_summary!X1236</f>
        <v>19.418174999999998</v>
      </c>
      <c r="J1285" s="161">
        <f>Point_src_summary!Y1236</f>
        <v>0</v>
      </c>
      <c r="K1285" s="162">
        <f>Point_src_summary!Z1236</f>
        <v>0</v>
      </c>
      <c r="M1285" s="30"/>
      <c r="N1285" s="30"/>
    </row>
    <row r="1286" spans="1:14" x14ac:dyDescent="0.2">
      <c r="A1286" s="31" t="s">
        <v>127</v>
      </c>
      <c r="B1286" s="31" t="str">
        <f>Point_src_summary!B1237</f>
        <v>Non-tribal</v>
      </c>
      <c r="C1286" s="31">
        <f>Point_src_summary!C1237</f>
        <v>8</v>
      </c>
      <c r="D1286" s="31" t="str">
        <f>Point_src_summary!D1237</f>
        <v>8045</v>
      </c>
      <c r="E1286" s="32" t="str">
        <f>Point_src_summary!N1237</f>
        <v>20200254</v>
      </c>
      <c r="F1286" s="31" t="str">
        <f>Point_src_summary!U1237</f>
        <v>Point Source Compressor Engines</v>
      </c>
      <c r="G1286" s="160">
        <f>Point_src_summary!V1237</f>
        <v>22.007272</v>
      </c>
      <c r="H1286" s="161">
        <f>Point_src_summary!W1237</f>
        <v>6.4727360000000003</v>
      </c>
      <c r="I1286" s="161">
        <f>Point_src_summary!X1237</f>
        <v>6.4727249999999996</v>
      </c>
      <c r="J1286" s="161">
        <f>Point_src_summary!Y1237</f>
        <v>0</v>
      </c>
      <c r="K1286" s="162">
        <f>Point_src_summary!Z1237</f>
        <v>0</v>
      </c>
      <c r="M1286" s="30"/>
      <c r="N1286" s="30"/>
    </row>
    <row r="1287" spans="1:14" x14ac:dyDescent="0.2">
      <c r="A1287" s="31" t="s">
        <v>127</v>
      </c>
      <c r="B1287" s="31" t="str">
        <f>Point_src_summary!B1238</f>
        <v>Non-tribal</v>
      </c>
      <c r="C1287" s="31">
        <f>Point_src_summary!C1238</f>
        <v>8</v>
      </c>
      <c r="D1287" s="31" t="str">
        <f>Point_src_summary!D1238</f>
        <v>8045</v>
      </c>
      <c r="E1287" s="32" t="str">
        <f>Point_src_summary!N1238</f>
        <v>20200254</v>
      </c>
      <c r="F1287" s="31" t="str">
        <f>Point_src_summary!U1238</f>
        <v>Point Source Compressor Engines</v>
      </c>
      <c r="G1287" s="160">
        <f>Point_src_summary!V1238</f>
        <v>22.007272</v>
      </c>
      <c r="H1287" s="161">
        <f>Point_src_summary!W1238</f>
        <v>6.4727360000000003</v>
      </c>
      <c r="I1287" s="161">
        <f>Point_src_summary!X1238</f>
        <v>6.4727249999999996</v>
      </c>
      <c r="J1287" s="161">
        <f>Point_src_summary!Y1238</f>
        <v>0</v>
      </c>
      <c r="K1287" s="162">
        <f>Point_src_summary!Z1238</f>
        <v>0</v>
      </c>
      <c r="M1287" s="30"/>
      <c r="N1287" s="30"/>
    </row>
    <row r="1288" spans="1:14" x14ac:dyDescent="0.2">
      <c r="A1288" s="31" t="s">
        <v>127</v>
      </c>
      <c r="B1288" s="31" t="str">
        <f>Point_src_summary!B1239</f>
        <v>Non-tribal</v>
      </c>
      <c r="C1288" s="31">
        <f>Point_src_summary!C1239</f>
        <v>8</v>
      </c>
      <c r="D1288" s="31" t="str">
        <f>Point_src_summary!D1239</f>
        <v>8045</v>
      </c>
      <c r="E1288" s="32" t="str">
        <f>Point_src_summary!N1239</f>
        <v>20200254</v>
      </c>
      <c r="F1288" s="31" t="str">
        <f>Point_src_summary!U1239</f>
        <v>Point Source Compressor Engines</v>
      </c>
      <c r="G1288" s="160">
        <f>Point_src_summary!V1239</f>
        <v>22.007272</v>
      </c>
      <c r="H1288" s="161">
        <f>Point_src_summary!W1239</f>
        <v>6.4727360000000003</v>
      </c>
      <c r="I1288" s="161">
        <f>Point_src_summary!X1239</f>
        <v>6.4727249999999996</v>
      </c>
      <c r="J1288" s="161">
        <f>Point_src_summary!Y1239</f>
        <v>0</v>
      </c>
      <c r="K1288" s="162">
        <f>Point_src_summary!Z1239</f>
        <v>0</v>
      </c>
      <c r="M1288" s="30"/>
      <c r="N1288" s="30"/>
    </row>
    <row r="1289" spans="1:14" x14ac:dyDescent="0.2">
      <c r="A1289" s="31" t="s">
        <v>127</v>
      </c>
      <c r="B1289" s="31" t="str">
        <f>Point_src_summary!B1240</f>
        <v>Non-tribal</v>
      </c>
      <c r="C1289" s="31">
        <f>Point_src_summary!C1240</f>
        <v>8</v>
      </c>
      <c r="D1289" s="31" t="str">
        <f>Point_src_summary!D1240</f>
        <v>8045</v>
      </c>
      <c r="E1289" s="32" t="str">
        <f>Point_src_summary!N1240</f>
        <v>20200254</v>
      </c>
      <c r="F1289" s="31" t="str">
        <f>Point_src_summary!U1240</f>
        <v>Point Source Compressor Engines</v>
      </c>
      <c r="G1289" s="160">
        <f>Point_src_summary!V1240</f>
        <v>22.007272</v>
      </c>
      <c r="H1289" s="161">
        <f>Point_src_summary!W1240</f>
        <v>6.4727360000000003</v>
      </c>
      <c r="I1289" s="161">
        <f>Point_src_summary!X1240</f>
        <v>6.4727249999999996</v>
      </c>
      <c r="J1289" s="161">
        <f>Point_src_summary!Y1240</f>
        <v>0</v>
      </c>
      <c r="K1289" s="162">
        <f>Point_src_summary!Z1240</f>
        <v>0</v>
      </c>
      <c r="M1289" s="30"/>
      <c r="N1289" s="30"/>
    </row>
    <row r="1290" spans="1:14" x14ac:dyDescent="0.2">
      <c r="A1290" s="31" t="s">
        <v>127</v>
      </c>
      <c r="B1290" s="31" t="str">
        <f>Point_src_summary!B1241</f>
        <v>Non-tribal</v>
      </c>
      <c r="C1290" s="31">
        <f>Point_src_summary!C1241</f>
        <v>8</v>
      </c>
      <c r="D1290" s="31" t="str">
        <f>Point_src_summary!D1241</f>
        <v>8045</v>
      </c>
      <c r="E1290" s="32" t="str">
        <f>Point_src_summary!N1241</f>
        <v>20200253</v>
      </c>
      <c r="F1290" s="31" t="str">
        <f>Point_src_summary!U1241</f>
        <v>Point Source Compressor Engines</v>
      </c>
      <c r="G1290" s="160">
        <f>Point_src_summary!V1241</f>
        <v>0</v>
      </c>
      <c r="H1290" s="161">
        <f>Point_src_summary!W1241</f>
        <v>0</v>
      </c>
      <c r="I1290" s="161">
        <f>Point_src_summary!X1241</f>
        <v>0</v>
      </c>
      <c r="J1290" s="161">
        <f>Point_src_summary!Y1241</f>
        <v>6.8999999999999997E-4</v>
      </c>
      <c r="K1290" s="162">
        <f>Point_src_summary!Z1241</f>
        <v>1.15E-2</v>
      </c>
      <c r="M1290" s="30"/>
      <c r="N1290" s="30"/>
    </row>
    <row r="1291" spans="1:14" x14ac:dyDescent="0.2">
      <c r="A1291" s="31" t="s">
        <v>127</v>
      </c>
      <c r="B1291" s="31" t="str">
        <f>Point_src_summary!B1242</f>
        <v>Non-tribal</v>
      </c>
      <c r="C1291" s="31">
        <f>Point_src_summary!C1242</f>
        <v>8</v>
      </c>
      <c r="D1291" s="31" t="str">
        <f>Point_src_summary!D1242</f>
        <v>8045</v>
      </c>
      <c r="E1291" s="32" t="str">
        <f>Point_src_summary!N1242</f>
        <v>20200253</v>
      </c>
      <c r="F1291" s="31" t="str">
        <f>Point_src_summary!U1242</f>
        <v>Point Source Compressor Engines</v>
      </c>
      <c r="G1291" s="160">
        <f>Point_src_summary!V1242</f>
        <v>2.5415000000000001</v>
      </c>
      <c r="H1291" s="161">
        <f>Point_src_summary!W1242</f>
        <v>0</v>
      </c>
      <c r="I1291" s="161">
        <f>Point_src_summary!X1242</f>
        <v>4.2779999999999996</v>
      </c>
      <c r="J1291" s="161">
        <f>Point_src_summary!Y1242</f>
        <v>0</v>
      </c>
      <c r="K1291" s="162">
        <f>Point_src_summary!Z1242</f>
        <v>0</v>
      </c>
      <c r="M1291" s="30"/>
      <c r="N1291" s="30"/>
    </row>
    <row r="1292" spans="1:14" x14ac:dyDescent="0.2">
      <c r="A1292" s="31" t="s">
        <v>127</v>
      </c>
      <c r="B1292" s="31" t="str">
        <f>Point_src_summary!B1243</f>
        <v>Non-tribal</v>
      </c>
      <c r="C1292" s="31">
        <f>Point_src_summary!C1243</f>
        <v>8</v>
      </c>
      <c r="D1292" s="31" t="str">
        <f>Point_src_summary!D1243</f>
        <v>8045</v>
      </c>
      <c r="E1292" s="32" t="str">
        <f>Point_src_summary!N1243</f>
        <v>20200253</v>
      </c>
      <c r="F1292" s="31" t="str">
        <f>Point_src_summary!U1243</f>
        <v>Point Source Compressor Engines</v>
      </c>
      <c r="G1292" s="160">
        <f>Point_src_summary!V1243</f>
        <v>0</v>
      </c>
      <c r="H1292" s="161">
        <f>Point_src_summary!W1243</f>
        <v>0</v>
      </c>
      <c r="I1292" s="161">
        <f>Point_src_summary!X1243</f>
        <v>0</v>
      </c>
      <c r="J1292" s="161">
        <f>Point_src_summary!Y1243</f>
        <v>6.9899999999999997E-4</v>
      </c>
      <c r="K1292" s="162">
        <f>Point_src_summary!Z1243</f>
        <v>1.1650000000000001E-2</v>
      </c>
      <c r="M1292" s="30"/>
      <c r="N1292" s="30"/>
    </row>
    <row r="1293" spans="1:14" x14ac:dyDescent="0.2">
      <c r="A1293" s="31" t="s">
        <v>127</v>
      </c>
      <c r="B1293" s="31" t="str">
        <f>Point_src_summary!B1244</f>
        <v>Non-tribal</v>
      </c>
      <c r="C1293" s="31">
        <f>Point_src_summary!C1244</f>
        <v>8</v>
      </c>
      <c r="D1293" s="31" t="str">
        <f>Point_src_summary!D1244</f>
        <v>8045</v>
      </c>
      <c r="E1293" s="32" t="str">
        <f>Point_src_summary!N1244</f>
        <v>20200253</v>
      </c>
      <c r="F1293" s="31" t="str">
        <f>Point_src_summary!U1244</f>
        <v>Point Source Compressor Engines</v>
      </c>
      <c r="G1293" s="160">
        <f>Point_src_summary!V1244</f>
        <v>3.61</v>
      </c>
      <c r="H1293" s="161">
        <f>Point_src_summary!W1244</f>
        <v>0.13700000000000001</v>
      </c>
      <c r="I1293" s="161">
        <f>Point_src_summary!X1244</f>
        <v>0.44</v>
      </c>
      <c r="J1293" s="161">
        <f>Point_src_summary!Y1244</f>
        <v>0</v>
      </c>
      <c r="K1293" s="162">
        <f>Point_src_summary!Z1244</f>
        <v>0</v>
      </c>
      <c r="M1293" s="30"/>
      <c r="N1293" s="30"/>
    </row>
    <row r="1294" spans="1:14" x14ac:dyDescent="0.2">
      <c r="A1294" s="31" t="s">
        <v>127</v>
      </c>
      <c r="B1294" s="31" t="str">
        <f>Point_src_summary!B1245</f>
        <v>Non-tribal</v>
      </c>
      <c r="C1294" s="31">
        <f>Point_src_summary!C1245</f>
        <v>8</v>
      </c>
      <c r="D1294" s="31" t="str">
        <f>Point_src_summary!D1245</f>
        <v>8045</v>
      </c>
      <c r="E1294" s="32" t="str">
        <f>Point_src_summary!N1245</f>
        <v>20200254</v>
      </c>
      <c r="F1294" s="31" t="str">
        <f>Point_src_summary!U1245</f>
        <v>Point Source Compressor Engines</v>
      </c>
      <c r="G1294" s="160">
        <f>Point_src_summary!V1245</f>
        <v>0</v>
      </c>
      <c r="H1294" s="161">
        <f>Point_src_summary!W1245</f>
        <v>0</v>
      </c>
      <c r="I1294" s="161">
        <f>Point_src_summary!X1245</f>
        <v>0</v>
      </c>
      <c r="J1294" s="161">
        <f>Point_src_summary!Y1245</f>
        <v>0</v>
      </c>
      <c r="K1294" s="162">
        <f>Point_src_summary!Z1245</f>
        <v>0.4</v>
      </c>
      <c r="M1294" s="30"/>
      <c r="N1294" s="30"/>
    </row>
    <row r="1295" spans="1:14" x14ac:dyDescent="0.2">
      <c r="A1295" s="31" t="s">
        <v>127</v>
      </c>
      <c r="B1295" s="31" t="str">
        <f>Point_src_summary!B1246</f>
        <v>Non-tribal</v>
      </c>
      <c r="C1295" s="31">
        <f>Point_src_summary!C1246</f>
        <v>8</v>
      </c>
      <c r="D1295" s="31" t="str">
        <f>Point_src_summary!D1246</f>
        <v>8045</v>
      </c>
      <c r="E1295" s="32" t="str">
        <f>Point_src_summary!N1246</f>
        <v>20200254</v>
      </c>
      <c r="F1295" s="31" t="str">
        <f>Point_src_summary!U1246</f>
        <v>Point Source Compressor Engines</v>
      </c>
      <c r="G1295" s="160">
        <f>Point_src_summary!V1246</f>
        <v>0</v>
      </c>
      <c r="H1295" s="161">
        <f>Point_src_summary!W1246</f>
        <v>0</v>
      </c>
      <c r="I1295" s="161">
        <f>Point_src_summary!X1246</f>
        <v>0</v>
      </c>
      <c r="J1295" s="161">
        <f>Point_src_summary!Y1246</f>
        <v>0</v>
      </c>
      <c r="K1295" s="162">
        <f>Point_src_summary!Z1246</f>
        <v>0.3</v>
      </c>
      <c r="M1295" s="30"/>
      <c r="N1295" s="30"/>
    </row>
    <row r="1296" spans="1:14" x14ac:dyDescent="0.2">
      <c r="A1296" s="31" t="s">
        <v>127</v>
      </c>
      <c r="B1296" s="31" t="str">
        <f>Point_src_summary!B1247</f>
        <v>Non-tribal</v>
      </c>
      <c r="C1296" s="31">
        <f>Point_src_summary!C1247</f>
        <v>8</v>
      </c>
      <c r="D1296" s="31" t="str">
        <f>Point_src_summary!D1247</f>
        <v>8045</v>
      </c>
      <c r="E1296" s="32" t="str">
        <f>Point_src_summary!N1247</f>
        <v>20200254</v>
      </c>
      <c r="F1296" s="31" t="str">
        <f>Point_src_summary!U1247</f>
        <v>Point Source Compressor Engines</v>
      </c>
      <c r="G1296" s="160">
        <f>Point_src_summary!V1247</f>
        <v>0</v>
      </c>
      <c r="H1296" s="161">
        <f>Point_src_summary!W1247</f>
        <v>0</v>
      </c>
      <c r="I1296" s="161">
        <f>Point_src_summary!X1247</f>
        <v>0</v>
      </c>
      <c r="J1296" s="161">
        <f>Point_src_summary!Y1247</f>
        <v>2.4420000000000001E-2</v>
      </c>
      <c r="K1296" s="162">
        <f>Point_src_summary!Z1247</f>
        <v>0.40699999999999997</v>
      </c>
      <c r="M1296" s="30"/>
      <c r="N1296" s="30"/>
    </row>
    <row r="1297" spans="1:14" x14ac:dyDescent="0.2">
      <c r="A1297" s="31" t="s">
        <v>127</v>
      </c>
      <c r="B1297" s="31" t="str">
        <f>Point_src_summary!B1248</f>
        <v>Non-tribal</v>
      </c>
      <c r="C1297" s="31">
        <f>Point_src_summary!C1248</f>
        <v>8</v>
      </c>
      <c r="D1297" s="31" t="str">
        <f>Point_src_summary!D1248</f>
        <v>8045</v>
      </c>
      <c r="E1297" s="32" t="str">
        <f>Point_src_summary!N1248</f>
        <v>20200254</v>
      </c>
      <c r="F1297" s="31" t="str">
        <f>Point_src_summary!U1248</f>
        <v>Point Source Compressor Engines</v>
      </c>
      <c r="G1297" s="160">
        <f>Point_src_summary!V1248</f>
        <v>0</v>
      </c>
      <c r="H1297" s="161">
        <f>Point_src_summary!W1248</f>
        <v>0</v>
      </c>
      <c r="I1297" s="161">
        <f>Point_src_summary!X1248</f>
        <v>0</v>
      </c>
      <c r="J1297" s="161">
        <f>Point_src_summary!Y1248</f>
        <v>2.4420000000000001E-2</v>
      </c>
      <c r="K1297" s="162">
        <f>Point_src_summary!Z1248</f>
        <v>0.39950000000000002</v>
      </c>
      <c r="M1297" s="30"/>
      <c r="N1297" s="30"/>
    </row>
    <row r="1298" spans="1:14" x14ac:dyDescent="0.2">
      <c r="A1298" s="31" t="s">
        <v>127</v>
      </c>
      <c r="B1298" s="31" t="str">
        <f>Point_src_summary!B1249</f>
        <v>Non-tribal</v>
      </c>
      <c r="C1298" s="31">
        <f>Point_src_summary!C1249</f>
        <v>8</v>
      </c>
      <c r="D1298" s="31" t="str">
        <f>Point_src_summary!D1249</f>
        <v>8045</v>
      </c>
      <c r="E1298" s="32" t="str">
        <f>Point_src_summary!N1249</f>
        <v>20200254</v>
      </c>
      <c r="F1298" s="31" t="str">
        <f>Point_src_summary!U1249</f>
        <v>Point Source Compressor Engines</v>
      </c>
      <c r="G1298" s="160">
        <f>Point_src_summary!V1249</f>
        <v>0</v>
      </c>
      <c r="H1298" s="161">
        <f>Point_src_summary!W1249</f>
        <v>0</v>
      </c>
      <c r="I1298" s="161">
        <f>Point_src_summary!X1249</f>
        <v>0</v>
      </c>
      <c r="J1298" s="161">
        <f>Point_src_summary!Y1249</f>
        <v>0</v>
      </c>
      <c r="K1298" s="162">
        <f>Point_src_summary!Z1249</f>
        <v>0</v>
      </c>
      <c r="M1298" s="30"/>
      <c r="N1298" s="30"/>
    </row>
    <row r="1299" spans="1:14" x14ac:dyDescent="0.2">
      <c r="A1299" s="31" t="s">
        <v>127</v>
      </c>
      <c r="B1299" s="31" t="str">
        <f>Point_src_summary!B1250</f>
        <v>Non-tribal</v>
      </c>
      <c r="C1299" s="31">
        <f>Point_src_summary!C1250</f>
        <v>8</v>
      </c>
      <c r="D1299" s="31" t="str">
        <f>Point_src_summary!D1250</f>
        <v>8045</v>
      </c>
      <c r="E1299" s="32" t="str">
        <f>Point_src_summary!N1250</f>
        <v>20200254</v>
      </c>
      <c r="F1299" s="31" t="str">
        <f>Point_src_summary!U1250</f>
        <v>Point Source Compressor Engines</v>
      </c>
      <c r="G1299" s="160">
        <f>Point_src_summary!V1250</f>
        <v>0</v>
      </c>
      <c r="H1299" s="161">
        <f>Point_src_summary!W1250</f>
        <v>0</v>
      </c>
      <c r="I1299" s="161">
        <f>Point_src_summary!X1250</f>
        <v>0</v>
      </c>
      <c r="J1299" s="161">
        <f>Point_src_summary!Y1250</f>
        <v>2.4420000000000001E-2</v>
      </c>
      <c r="K1299" s="162">
        <f>Point_src_summary!Z1250</f>
        <v>0.40699999999999997</v>
      </c>
      <c r="M1299" s="30"/>
      <c r="N1299" s="30"/>
    </row>
    <row r="1300" spans="1:14" x14ac:dyDescent="0.2">
      <c r="A1300" s="31" t="s">
        <v>127</v>
      </c>
      <c r="B1300" s="31" t="str">
        <f>Point_src_summary!B1251</f>
        <v>Non-tribal</v>
      </c>
      <c r="C1300" s="31">
        <f>Point_src_summary!C1251</f>
        <v>8</v>
      </c>
      <c r="D1300" s="31" t="str">
        <f>Point_src_summary!D1251</f>
        <v>8045</v>
      </c>
      <c r="E1300" s="32" t="str">
        <f>Point_src_summary!N1251</f>
        <v>31000203</v>
      </c>
      <c r="F1300" s="31" t="str">
        <f>Point_src_summary!U1251</f>
        <v>Point Source Compressor Engines</v>
      </c>
      <c r="G1300" s="160">
        <f>Point_src_summary!V1251</f>
        <v>0</v>
      </c>
      <c r="H1300" s="161">
        <f>Point_src_summary!W1251</f>
        <v>10.9</v>
      </c>
      <c r="I1300" s="161">
        <f>Point_src_summary!X1251</f>
        <v>0</v>
      </c>
      <c r="J1300" s="161">
        <f>Point_src_summary!Y1251</f>
        <v>0</v>
      </c>
      <c r="K1300" s="162">
        <f>Point_src_summary!Z1251</f>
        <v>0</v>
      </c>
      <c r="M1300" s="30"/>
      <c r="N1300" s="30"/>
    </row>
    <row r="1301" spans="1:14" x14ac:dyDescent="0.2">
      <c r="A1301" s="31" t="s">
        <v>127</v>
      </c>
      <c r="B1301" s="31" t="str">
        <f>Point_src_summary!B1252</f>
        <v>Non-tribal</v>
      </c>
      <c r="C1301" s="31">
        <f>Point_src_summary!C1252</f>
        <v>8</v>
      </c>
      <c r="D1301" s="31" t="str">
        <f>Point_src_summary!D1252</f>
        <v>8045</v>
      </c>
      <c r="E1301" s="32" t="str">
        <f>Point_src_summary!N1252</f>
        <v>31088801</v>
      </c>
      <c r="F1301" s="31" t="str">
        <f>Point_src_summary!U1252</f>
        <v>Point Source Fugitives</v>
      </c>
      <c r="G1301" s="160">
        <f>Point_src_summary!V1252</f>
        <v>0</v>
      </c>
      <c r="H1301" s="161">
        <f>Point_src_summary!W1252</f>
        <v>13.8</v>
      </c>
      <c r="I1301" s="161">
        <f>Point_src_summary!X1252</f>
        <v>0</v>
      </c>
      <c r="J1301" s="161">
        <f>Point_src_summary!Y1252</f>
        <v>0</v>
      </c>
      <c r="K1301" s="162">
        <f>Point_src_summary!Z1252</f>
        <v>0</v>
      </c>
      <c r="M1301" s="30"/>
      <c r="N1301" s="30"/>
    </row>
    <row r="1302" spans="1:14" x14ac:dyDescent="0.2">
      <c r="A1302" s="31" t="s">
        <v>127</v>
      </c>
      <c r="B1302" s="31" t="str">
        <f>Point_src_summary!B1253</f>
        <v>Non-tribal</v>
      </c>
      <c r="C1302" s="31">
        <f>Point_src_summary!C1253</f>
        <v>8</v>
      </c>
      <c r="D1302" s="31" t="str">
        <f>Point_src_summary!D1253</f>
        <v>8045</v>
      </c>
      <c r="E1302" s="32" t="str">
        <f>Point_src_summary!N1253</f>
        <v>20200254</v>
      </c>
      <c r="F1302" s="31" t="str">
        <f>Point_src_summary!U1253</f>
        <v>Point Source Compressor Engines</v>
      </c>
      <c r="G1302" s="160">
        <f>Point_src_summary!V1253</f>
        <v>19.3</v>
      </c>
      <c r="H1302" s="161">
        <f>Point_src_summary!W1253</f>
        <v>5.7</v>
      </c>
      <c r="I1302" s="161">
        <f>Point_src_summary!X1253</f>
        <v>5.7</v>
      </c>
      <c r="J1302" s="161">
        <f>Point_src_summary!Y1253</f>
        <v>0</v>
      </c>
      <c r="K1302" s="162">
        <f>Point_src_summary!Z1253</f>
        <v>0</v>
      </c>
      <c r="M1302" s="30"/>
      <c r="N1302" s="30"/>
    </row>
    <row r="1303" spans="1:14" x14ac:dyDescent="0.2">
      <c r="A1303" s="31" t="s">
        <v>127</v>
      </c>
      <c r="B1303" s="31" t="str">
        <f>Point_src_summary!B1254</f>
        <v>Non-tribal</v>
      </c>
      <c r="C1303" s="31">
        <f>Point_src_summary!C1254</f>
        <v>8</v>
      </c>
      <c r="D1303" s="31" t="str">
        <f>Point_src_summary!D1254</f>
        <v>8045</v>
      </c>
      <c r="E1303" s="32" t="str">
        <f>Point_src_summary!N1254</f>
        <v>20200254</v>
      </c>
      <c r="F1303" s="31" t="str">
        <f>Point_src_summary!U1254</f>
        <v>Point Source Compressor Engines</v>
      </c>
      <c r="G1303" s="160">
        <f>Point_src_summary!V1254</f>
        <v>19.3</v>
      </c>
      <c r="H1303" s="161">
        <f>Point_src_summary!W1254</f>
        <v>5.7</v>
      </c>
      <c r="I1303" s="161">
        <f>Point_src_summary!X1254</f>
        <v>5.7</v>
      </c>
      <c r="J1303" s="161">
        <f>Point_src_summary!Y1254</f>
        <v>0</v>
      </c>
      <c r="K1303" s="162">
        <f>Point_src_summary!Z1254</f>
        <v>0</v>
      </c>
      <c r="M1303" s="30"/>
      <c r="N1303" s="30"/>
    </row>
    <row r="1304" spans="1:14" x14ac:dyDescent="0.2">
      <c r="A1304" s="31" t="s">
        <v>127</v>
      </c>
      <c r="B1304" s="31" t="str">
        <f>Point_src_summary!B1255</f>
        <v>Non-tribal</v>
      </c>
      <c r="C1304" s="31">
        <f>Point_src_summary!C1255</f>
        <v>8</v>
      </c>
      <c r="D1304" s="31" t="str">
        <f>Point_src_summary!D1255</f>
        <v>8045</v>
      </c>
      <c r="E1304" s="32" t="str">
        <f>Point_src_summary!N1255</f>
        <v>20200254</v>
      </c>
      <c r="F1304" s="31" t="str">
        <f>Point_src_summary!U1255</f>
        <v>Point Source Compressor Engines</v>
      </c>
      <c r="G1304" s="160">
        <f>Point_src_summary!V1255</f>
        <v>19.3</v>
      </c>
      <c r="H1304" s="161">
        <f>Point_src_summary!W1255</f>
        <v>5.7</v>
      </c>
      <c r="I1304" s="161">
        <f>Point_src_summary!X1255</f>
        <v>5.7</v>
      </c>
      <c r="J1304" s="161">
        <f>Point_src_summary!Y1255</f>
        <v>0</v>
      </c>
      <c r="K1304" s="162">
        <f>Point_src_summary!Z1255</f>
        <v>0</v>
      </c>
      <c r="M1304" s="30"/>
      <c r="N1304" s="30"/>
    </row>
    <row r="1305" spans="1:14" x14ac:dyDescent="0.2">
      <c r="A1305" s="31" t="s">
        <v>127</v>
      </c>
      <c r="B1305" s="31" t="str">
        <f>Point_src_summary!B1256</f>
        <v>Non-tribal</v>
      </c>
      <c r="C1305" s="31">
        <f>Point_src_summary!C1256</f>
        <v>8</v>
      </c>
      <c r="D1305" s="31" t="str">
        <f>Point_src_summary!D1256</f>
        <v>8045</v>
      </c>
      <c r="E1305" s="32" t="str">
        <f>Point_src_summary!N1256</f>
        <v>20200254</v>
      </c>
      <c r="F1305" s="31" t="str">
        <f>Point_src_summary!U1256</f>
        <v>Point Source Compressor Engines</v>
      </c>
      <c r="G1305" s="160">
        <f>Point_src_summary!V1256</f>
        <v>19.3</v>
      </c>
      <c r="H1305" s="161">
        <f>Point_src_summary!W1256</f>
        <v>5.7</v>
      </c>
      <c r="I1305" s="161">
        <f>Point_src_summary!X1256</f>
        <v>5.7</v>
      </c>
      <c r="J1305" s="161">
        <f>Point_src_summary!Y1256</f>
        <v>0</v>
      </c>
      <c r="K1305" s="162">
        <f>Point_src_summary!Z1256</f>
        <v>0</v>
      </c>
      <c r="M1305" s="30"/>
      <c r="N1305" s="30"/>
    </row>
    <row r="1306" spans="1:14" x14ac:dyDescent="0.2">
      <c r="A1306" s="31" t="s">
        <v>127</v>
      </c>
      <c r="B1306" s="31" t="str">
        <f>Point_src_summary!B1257</f>
        <v>Non-tribal</v>
      </c>
      <c r="C1306" s="31">
        <f>Point_src_summary!C1257</f>
        <v>8</v>
      </c>
      <c r="D1306" s="31" t="str">
        <f>Point_src_summary!D1257</f>
        <v>8045</v>
      </c>
      <c r="E1306" s="32" t="str">
        <f>Point_src_summary!N1257</f>
        <v>20200254</v>
      </c>
      <c r="F1306" s="31" t="str">
        <f>Point_src_summary!U1257</f>
        <v>Point Source Compressor Engines</v>
      </c>
      <c r="G1306" s="160">
        <f>Point_src_summary!V1257</f>
        <v>19.3</v>
      </c>
      <c r="H1306" s="161">
        <f>Point_src_summary!W1257</f>
        <v>5.7</v>
      </c>
      <c r="I1306" s="161">
        <f>Point_src_summary!X1257</f>
        <v>5.7</v>
      </c>
      <c r="J1306" s="161">
        <f>Point_src_summary!Y1257</f>
        <v>0</v>
      </c>
      <c r="K1306" s="162">
        <f>Point_src_summary!Z1257</f>
        <v>0</v>
      </c>
      <c r="M1306" s="30"/>
      <c r="N1306" s="30"/>
    </row>
    <row r="1307" spans="1:14" x14ac:dyDescent="0.2">
      <c r="A1307" s="31" t="s">
        <v>127</v>
      </c>
      <c r="B1307" s="31" t="str">
        <f>Point_src_summary!B1258</f>
        <v>Non-tribal</v>
      </c>
      <c r="C1307" s="31">
        <f>Point_src_summary!C1258</f>
        <v>8</v>
      </c>
      <c r="D1307" s="31" t="str">
        <f>Point_src_summary!D1258</f>
        <v>8045</v>
      </c>
      <c r="E1307" s="32" t="str">
        <f>Point_src_summary!N1258</f>
        <v>20200103</v>
      </c>
      <c r="F1307" s="31" t="str">
        <f>Point_src_summary!U1258</f>
        <v>Point Source Compressor Engines</v>
      </c>
      <c r="G1307" s="160">
        <f>Point_src_summary!V1258</f>
        <v>0</v>
      </c>
      <c r="H1307" s="161">
        <f>Point_src_summary!W1258</f>
        <v>0</v>
      </c>
      <c r="I1307" s="161">
        <f>Point_src_summary!X1258</f>
        <v>0</v>
      </c>
      <c r="J1307" s="161">
        <f>Point_src_summary!Y1258</f>
        <v>0</v>
      </c>
      <c r="K1307" s="162">
        <f>Point_src_summary!Z1258</f>
        <v>0</v>
      </c>
      <c r="M1307" s="30"/>
      <c r="N1307" s="30"/>
    </row>
    <row r="1308" spans="1:14" x14ac:dyDescent="0.2">
      <c r="A1308" s="31" t="s">
        <v>127</v>
      </c>
      <c r="B1308" s="31" t="str">
        <f>Point_src_summary!B1259</f>
        <v>Non-tribal</v>
      </c>
      <c r="C1308" s="31">
        <f>Point_src_summary!C1259</f>
        <v>8</v>
      </c>
      <c r="D1308" s="31" t="str">
        <f>Point_src_summary!D1259</f>
        <v>8045</v>
      </c>
      <c r="E1308" s="32" t="str">
        <f>Point_src_summary!N1259</f>
        <v>20200103</v>
      </c>
      <c r="F1308" s="31" t="str">
        <f>Point_src_summary!U1259</f>
        <v>Point Source Compressor Engines</v>
      </c>
      <c r="G1308" s="160">
        <f>Point_src_summary!V1259</f>
        <v>0</v>
      </c>
      <c r="H1308" s="161">
        <f>Point_src_summary!W1259</f>
        <v>0</v>
      </c>
      <c r="I1308" s="161">
        <f>Point_src_summary!X1259</f>
        <v>0</v>
      </c>
      <c r="J1308" s="161">
        <f>Point_src_summary!Y1259</f>
        <v>0</v>
      </c>
      <c r="K1308" s="162">
        <f>Point_src_summary!Z1259</f>
        <v>0</v>
      </c>
      <c r="M1308" s="30"/>
      <c r="N1308" s="30"/>
    </row>
    <row r="1309" spans="1:14" x14ac:dyDescent="0.2">
      <c r="A1309" s="31" t="s">
        <v>127</v>
      </c>
      <c r="B1309" s="31" t="str">
        <f>Point_src_summary!B1260</f>
        <v>Non-tribal</v>
      </c>
      <c r="C1309" s="31">
        <f>Point_src_summary!C1260</f>
        <v>8</v>
      </c>
      <c r="D1309" s="31" t="str">
        <f>Point_src_summary!D1260</f>
        <v>8045</v>
      </c>
      <c r="E1309" s="32" t="str">
        <f>Point_src_summary!N1260</f>
        <v>40400315</v>
      </c>
      <c r="F1309" s="31" t="str">
        <f>Point_src_summary!U1260</f>
        <v>Condensate Tanks</v>
      </c>
      <c r="G1309" s="160">
        <f>Point_src_summary!V1260</f>
        <v>0</v>
      </c>
      <c r="H1309" s="161">
        <f>Point_src_summary!W1260</f>
        <v>0.90497000000000005</v>
      </c>
      <c r="I1309" s="161">
        <f>Point_src_summary!X1260</f>
        <v>0</v>
      </c>
      <c r="J1309" s="161">
        <f>Point_src_summary!Y1260</f>
        <v>0</v>
      </c>
      <c r="K1309" s="162">
        <f>Point_src_summary!Z1260</f>
        <v>0</v>
      </c>
      <c r="M1309" s="30"/>
      <c r="N1309" s="30"/>
    </row>
    <row r="1310" spans="1:14" x14ac:dyDescent="0.2">
      <c r="A1310" s="31" t="s">
        <v>127</v>
      </c>
      <c r="B1310" s="31" t="str">
        <f>Point_src_summary!B1261</f>
        <v>Non-tribal</v>
      </c>
      <c r="C1310" s="31">
        <f>Point_src_summary!C1261</f>
        <v>8</v>
      </c>
      <c r="D1310" s="31" t="str">
        <f>Point_src_summary!D1261</f>
        <v>8045</v>
      </c>
      <c r="E1310" s="32" t="str">
        <f>Point_src_summary!N1261</f>
        <v>20200253</v>
      </c>
      <c r="F1310" s="31" t="str">
        <f>Point_src_summary!U1261</f>
        <v>Point Source Compressor Engines</v>
      </c>
      <c r="G1310" s="160">
        <f>Point_src_summary!V1261</f>
        <v>0</v>
      </c>
      <c r="H1310" s="161">
        <f>Point_src_summary!W1261</f>
        <v>0</v>
      </c>
      <c r="I1310" s="161">
        <f>Point_src_summary!X1261</f>
        <v>0</v>
      </c>
      <c r="J1310" s="161">
        <f>Point_src_summary!Y1261</f>
        <v>0</v>
      </c>
      <c r="K1310" s="162">
        <f>Point_src_summary!Z1261</f>
        <v>0.10627</v>
      </c>
      <c r="M1310" s="30"/>
      <c r="N1310" s="30"/>
    </row>
    <row r="1311" spans="1:14" x14ac:dyDescent="0.2">
      <c r="A1311" s="31" t="s">
        <v>127</v>
      </c>
      <c r="B1311" s="31" t="str">
        <f>Point_src_summary!B1262</f>
        <v>Non-tribal</v>
      </c>
      <c r="C1311" s="31">
        <f>Point_src_summary!C1262</f>
        <v>8</v>
      </c>
      <c r="D1311" s="31" t="str">
        <f>Point_src_summary!D1262</f>
        <v>8045</v>
      </c>
      <c r="E1311" s="32" t="str">
        <f>Point_src_summary!N1262</f>
        <v>20200253</v>
      </c>
      <c r="F1311" s="31" t="str">
        <f>Point_src_summary!U1262</f>
        <v>Point Source Compressor Engines</v>
      </c>
      <c r="G1311" s="160">
        <f>Point_src_summary!V1262</f>
        <v>0</v>
      </c>
      <c r="H1311" s="161">
        <f>Point_src_summary!W1262</f>
        <v>0</v>
      </c>
      <c r="I1311" s="161">
        <f>Point_src_summary!X1262</f>
        <v>0</v>
      </c>
      <c r="J1311" s="161">
        <f>Point_src_summary!Y1262</f>
        <v>0</v>
      </c>
      <c r="K1311" s="162">
        <f>Point_src_summary!Z1262</f>
        <v>0.10627</v>
      </c>
      <c r="M1311" s="30"/>
      <c r="N1311" s="30"/>
    </row>
    <row r="1312" spans="1:14" x14ac:dyDescent="0.2">
      <c r="A1312" s="31" t="s">
        <v>127</v>
      </c>
      <c r="B1312" s="31" t="str">
        <f>Point_src_summary!B1263</f>
        <v>Non-tribal</v>
      </c>
      <c r="C1312" s="31">
        <f>Point_src_summary!C1263</f>
        <v>8</v>
      </c>
      <c r="D1312" s="31" t="str">
        <f>Point_src_summary!D1263</f>
        <v>8045</v>
      </c>
      <c r="E1312" s="32" t="str">
        <f>Point_src_summary!N1263</f>
        <v>20200253</v>
      </c>
      <c r="F1312" s="31" t="str">
        <f>Point_src_summary!U1263</f>
        <v>Point Source Compressor Engines</v>
      </c>
      <c r="G1312" s="160">
        <f>Point_src_summary!V1263</f>
        <v>0</v>
      </c>
      <c r="H1312" s="161">
        <f>Point_src_summary!W1263</f>
        <v>0</v>
      </c>
      <c r="I1312" s="161">
        <f>Point_src_summary!X1263</f>
        <v>0</v>
      </c>
      <c r="J1312" s="161">
        <f>Point_src_summary!Y1263</f>
        <v>0</v>
      </c>
      <c r="K1312" s="162">
        <f>Point_src_summary!Z1263</f>
        <v>0</v>
      </c>
      <c r="M1312" s="30"/>
      <c r="N1312" s="30"/>
    </row>
    <row r="1313" spans="1:14" x14ac:dyDescent="0.2">
      <c r="A1313" s="31" t="s">
        <v>127</v>
      </c>
      <c r="B1313" s="31" t="str">
        <f>Point_src_summary!B1264</f>
        <v>Non-tribal</v>
      </c>
      <c r="C1313" s="31">
        <f>Point_src_summary!C1264</f>
        <v>8</v>
      </c>
      <c r="D1313" s="31" t="str">
        <f>Point_src_summary!D1264</f>
        <v>8045</v>
      </c>
      <c r="E1313" s="32" t="str">
        <f>Point_src_summary!N1264</f>
        <v>20200253</v>
      </c>
      <c r="F1313" s="31" t="str">
        <f>Point_src_summary!U1264</f>
        <v>Point Source Compressor Engines</v>
      </c>
      <c r="G1313" s="160">
        <f>Point_src_summary!V1264</f>
        <v>2.3336730000000001</v>
      </c>
      <c r="H1313" s="161">
        <f>Point_src_summary!W1264</f>
        <v>1.5125660000000001</v>
      </c>
      <c r="I1313" s="161">
        <f>Point_src_summary!X1264</f>
        <v>4.2784000000000004</v>
      </c>
      <c r="J1313" s="161">
        <f>Point_src_summary!Y1264</f>
        <v>0</v>
      </c>
      <c r="K1313" s="162">
        <f>Point_src_summary!Z1264</f>
        <v>0</v>
      </c>
      <c r="M1313" s="30"/>
      <c r="N1313" s="30"/>
    </row>
    <row r="1314" spans="1:14" x14ac:dyDescent="0.2">
      <c r="A1314" s="31" t="s">
        <v>127</v>
      </c>
      <c r="B1314" s="31" t="str">
        <f>Point_src_summary!B1265</f>
        <v>Non-tribal</v>
      </c>
      <c r="C1314" s="31">
        <f>Point_src_summary!C1265</f>
        <v>8</v>
      </c>
      <c r="D1314" s="31" t="str">
        <f>Point_src_summary!D1265</f>
        <v>8045</v>
      </c>
      <c r="E1314" s="32" t="str">
        <f>Point_src_summary!N1265</f>
        <v>20200253</v>
      </c>
      <c r="F1314" s="31" t="str">
        <f>Point_src_summary!U1265</f>
        <v>Point Source Compressor Engines</v>
      </c>
      <c r="G1314" s="160">
        <f>Point_src_summary!V1265</f>
        <v>2.3336730000000001</v>
      </c>
      <c r="H1314" s="161">
        <f>Point_src_summary!W1265</f>
        <v>1.5125660000000001</v>
      </c>
      <c r="I1314" s="161">
        <f>Point_src_summary!X1265</f>
        <v>4.2784000000000004</v>
      </c>
      <c r="J1314" s="161">
        <f>Point_src_summary!Y1265</f>
        <v>0</v>
      </c>
      <c r="K1314" s="162">
        <f>Point_src_summary!Z1265</f>
        <v>0</v>
      </c>
      <c r="M1314" s="30"/>
      <c r="N1314" s="30"/>
    </row>
    <row r="1315" spans="1:14" x14ac:dyDescent="0.2">
      <c r="A1315" s="31" t="s">
        <v>127</v>
      </c>
      <c r="B1315" s="31" t="str">
        <f>Point_src_summary!B1266</f>
        <v>Non-tribal</v>
      </c>
      <c r="C1315" s="31">
        <f>Point_src_summary!C1266</f>
        <v>8</v>
      </c>
      <c r="D1315" s="31" t="str">
        <f>Point_src_summary!D1266</f>
        <v>8045</v>
      </c>
      <c r="E1315" s="32" t="str">
        <f>Point_src_summary!N1266</f>
        <v>20200202</v>
      </c>
      <c r="F1315" s="31" t="str">
        <f>Point_src_summary!U1266</f>
        <v>Point Source Compressor Engines</v>
      </c>
      <c r="G1315" s="160">
        <f>Point_src_summary!V1266</f>
        <v>0</v>
      </c>
      <c r="H1315" s="161">
        <f>Point_src_summary!W1266</f>
        <v>0</v>
      </c>
      <c r="I1315" s="161">
        <f>Point_src_summary!X1266</f>
        <v>0</v>
      </c>
      <c r="J1315" s="161">
        <f>Point_src_summary!Y1266</f>
        <v>6.3708000000000001E-2</v>
      </c>
      <c r="K1315" s="162">
        <f>Point_src_summary!Z1266</f>
        <v>1.0618000000000001</v>
      </c>
      <c r="M1315" s="30"/>
      <c r="N1315" s="30"/>
    </row>
    <row r="1316" spans="1:14" x14ac:dyDescent="0.2">
      <c r="A1316" s="31" t="s">
        <v>127</v>
      </c>
      <c r="B1316" s="31" t="str">
        <f>Point_src_summary!B1267</f>
        <v>Non-tribal</v>
      </c>
      <c r="C1316" s="31">
        <f>Point_src_summary!C1267</f>
        <v>8</v>
      </c>
      <c r="D1316" s="31" t="str">
        <f>Point_src_summary!D1267</f>
        <v>8045</v>
      </c>
      <c r="E1316" s="32" t="str">
        <f>Point_src_summary!N1267</f>
        <v>20200202</v>
      </c>
      <c r="F1316" s="31" t="str">
        <f>Point_src_summary!U1267</f>
        <v>Point Source Compressor Engines</v>
      </c>
      <c r="G1316" s="160">
        <f>Point_src_summary!V1267</f>
        <v>0</v>
      </c>
      <c r="H1316" s="161">
        <f>Point_src_summary!W1267</f>
        <v>0</v>
      </c>
      <c r="I1316" s="161">
        <f>Point_src_summary!X1267</f>
        <v>0</v>
      </c>
      <c r="J1316" s="161">
        <f>Point_src_summary!Y1267</f>
        <v>6.3092999999999996E-2</v>
      </c>
      <c r="K1316" s="162">
        <f>Point_src_summary!Z1267</f>
        <v>1.05155</v>
      </c>
      <c r="M1316" s="30"/>
      <c r="N1316" s="30"/>
    </row>
    <row r="1317" spans="1:14" x14ac:dyDescent="0.2">
      <c r="A1317" s="31" t="s">
        <v>127</v>
      </c>
      <c r="B1317" s="31" t="str">
        <f>Point_src_summary!B1268</f>
        <v>Non-tribal</v>
      </c>
      <c r="C1317" s="31">
        <f>Point_src_summary!C1268</f>
        <v>8</v>
      </c>
      <c r="D1317" s="31" t="str">
        <f>Point_src_summary!D1268</f>
        <v>8045</v>
      </c>
      <c r="E1317" s="32" t="str">
        <f>Point_src_summary!N1268</f>
        <v>20200254</v>
      </c>
      <c r="F1317" s="31" t="str">
        <f>Point_src_summary!U1268</f>
        <v>Point Source Compressor Engines</v>
      </c>
      <c r="G1317" s="160">
        <f>Point_src_summary!V1268</f>
        <v>0</v>
      </c>
      <c r="H1317" s="161">
        <f>Point_src_summary!W1268</f>
        <v>0</v>
      </c>
      <c r="I1317" s="161">
        <f>Point_src_summary!X1268</f>
        <v>0</v>
      </c>
      <c r="J1317" s="161">
        <f>Point_src_summary!Y1268</f>
        <v>6.5009999999999998E-2</v>
      </c>
      <c r="K1317" s="162">
        <f>Point_src_summary!Z1268</f>
        <v>1.0834999999999999</v>
      </c>
      <c r="M1317" s="30"/>
      <c r="N1317" s="30"/>
    </row>
    <row r="1318" spans="1:14" x14ac:dyDescent="0.2">
      <c r="A1318" s="31" t="s">
        <v>127</v>
      </c>
      <c r="B1318" s="31" t="str">
        <f>Point_src_summary!B1269</f>
        <v>Non-tribal</v>
      </c>
      <c r="C1318" s="31">
        <f>Point_src_summary!C1269</f>
        <v>8</v>
      </c>
      <c r="D1318" s="31" t="str">
        <f>Point_src_summary!D1269</f>
        <v>8045</v>
      </c>
      <c r="E1318" s="32" t="str">
        <f>Point_src_summary!N1269</f>
        <v>20200253</v>
      </c>
      <c r="F1318" s="31" t="str">
        <f>Point_src_summary!U1269</f>
        <v>Point Source Compressor Engines</v>
      </c>
      <c r="G1318" s="160">
        <f>Point_src_summary!V1269</f>
        <v>0</v>
      </c>
      <c r="H1318" s="161">
        <f>Point_src_summary!W1269</f>
        <v>0</v>
      </c>
      <c r="I1318" s="161">
        <f>Point_src_summary!X1269</f>
        <v>0</v>
      </c>
      <c r="J1318" s="161">
        <f>Point_src_summary!Y1269</f>
        <v>0</v>
      </c>
      <c r="K1318" s="162">
        <f>Point_src_summary!Z1269</f>
        <v>0</v>
      </c>
      <c r="M1318" s="30"/>
      <c r="N1318" s="30"/>
    </row>
    <row r="1319" spans="1:14" x14ac:dyDescent="0.2">
      <c r="A1319" s="31" t="s">
        <v>127</v>
      </c>
      <c r="B1319" s="31" t="str">
        <f>Point_src_summary!B1270</f>
        <v>Non-tribal</v>
      </c>
      <c r="C1319" s="31">
        <f>Point_src_summary!C1270</f>
        <v>8</v>
      </c>
      <c r="D1319" s="31" t="str">
        <f>Point_src_summary!D1270</f>
        <v>8045</v>
      </c>
      <c r="E1319" s="32" t="str">
        <f>Point_src_summary!N1270</f>
        <v>30600106</v>
      </c>
      <c r="F1319" s="31" t="str">
        <f>Point_src_summary!U1270</f>
        <v>Point Source Heaters</v>
      </c>
      <c r="G1319" s="160">
        <f>Point_src_summary!V1270</f>
        <v>0</v>
      </c>
      <c r="H1319" s="161">
        <f>Point_src_summary!W1270</f>
        <v>0</v>
      </c>
      <c r="I1319" s="161">
        <f>Point_src_summary!X1270</f>
        <v>0</v>
      </c>
      <c r="J1319" s="161">
        <f>Point_src_summary!Y1270</f>
        <v>0</v>
      </c>
      <c r="K1319" s="162">
        <f>Point_src_summary!Z1270</f>
        <v>0</v>
      </c>
      <c r="M1319" s="30"/>
      <c r="N1319" s="30"/>
    </row>
    <row r="1320" spans="1:14" x14ac:dyDescent="0.2">
      <c r="A1320" s="31" t="s">
        <v>127</v>
      </c>
      <c r="B1320" s="31" t="str">
        <f>Point_src_summary!B1271</f>
        <v>Non-tribal</v>
      </c>
      <c r="C1320" s="31">
        <f>Point_src_summary!C1271</f>
        <v>8</v>
      </c>
      <c r="D1320" s="31" t="str">
        <f>Point_src_summary!D1271</f>
        <v>8045</v>
      </c>
      <c r="E1320" s="32" t="str">
        <f>Point_src_summary!N1271</f>
        <v>20200254</v>
      </c>
      <c r="F1320" s="31" t="str">
        <f>Point_src_summary!U1271</f>
        <v>Point Source Compressor Engines</v>
      </c>
      <c r="G1320" s="160">
        <f>Point_src_summary!V1271</f>
        <v>0</v>
      </c>
      <c r="H1320" s="161">
        <f>Point_src_summary!W1271</f>
        <v>0</v>
      </c>
      <c r="I1320" s="161">
        <f>Point_src_summary!X1271</f>
        <v>0</v>
      </c>
      <c r="J1320" s="161">
        <f>Point_src_summary!Y1271</f>
        <v>6.5009999999999998E-2</v>
      </c>
      <c r="K1320" s="162">
        <f>Point_src_summary!Z1271</f>
        <v>1.0834999999999999</v>
      </c>
      <c r="M1320" s="30"/>
      <c r="N1320" s="30"/>
    </row>
    <row r="1321" spans="1:14" x14ac:dyDescent="0.2">
      <c r="A1321" s="31" t="s">
        <v>127</v>
      </c>
      <c r="B1321" s="31" t="str">
        <f>Point_src_summary!B1272</f>
        <v>Non-tribal</v>
      </c>
      <c r="C1321" s="31">
        <f>Point_src_summary!C1272</f>
        <v>8</v>
      </c>
      <c r="D1321" s="31" t="str">
        <f>Point_src_summary!D1272</f>
        <v>8045</v>
      </c>
      <c r="E1321" s="32" t="str">
        <f>Point_src_summary!N1272</f>
        <v>20200254</v>
      </c>
      <c r="F1321" s="31" t="str">
        <f>Point_src_summary!U1272</f>
        <v>Point Source Compressor Engines</v>
      </c>
      <c r="G1321" s="160">
        <f>Point_src_summary!V1272</f>
        <v>102.89999999999999</v>
      </c>
      <c r="H1321" s="161">
        <f>Point_src_summary!W1272</f>
        <v>10.199999999999999</v>
      </c>
      <c r="I1321" s="161">
        <f>Point_src_summary!X1272</f>
        <v>18</v>
      </c>
      <c r="J1321" s="161">
        <f>Point_src_summary!Y1272</f>
        <v>0</v>
      </c>
      <c r="K1321" s="162">
        <f>Point_src_summary!Z1272</f>
        <v>0</v>
      </c>
      <c r="M1321" s="30"/>
      <c r="N1321" s="30"/>
    </row>
    <row r="1322" spans="1:14" x14ac:dyDescent="0.2">
      <c r="A1322" s="31" t="s">
        <v>127</v>
      </c>
      <c r="B1322" s="31" t="str">
        <f>Point_src_summary!B1273</f>
        <v>Non-tribal</v>
      </c>
      <c r="C1322" s="31">
        <f>Point_src_summary!C1273</f>
        <v>8</v>
      </c>
      <c r="D1322" s="31" t="str">
        <f>Point_src_summary!D1273</f>
        <v>8045</v>
      </c>
      <c r="E1322" s="32" t="str">
        <f>Point_src_summary!N1273</f>
        <v>20200254</v>
      </c>
      <c r="F1322" s="31" t="str">
        <f>Point_src_summary!U1273</f>
        <v>Point Source Compressor Engines</v>
      </c>
      <c r="G1322" s="160">
        <f>Point_src_summary!V1273</f>
        <v>34.299999999999997</v>
      </c>
      <c r="H1322" s="161">
        <f>Point_src_summary!W1273</f>
        <v>3.4</v>
      </c>
      <c r="I1322" s="161">
        <f>Point_src_summary!X1273</f>
        <v>6</v>
      </c>
      <c r="J1322" s="161">
        <f>Point_src_summary!Y1273</f>
        <v>0</v>
      </c>
      <c r="K1322" s="162">
        <f>Point_src_summary!Z1273</f>
        <v>0</v>
      </c>
      <c r="M1322" s="30"/>
      <c r="N1322" s="30"/>
    </row>
    <row r="1323" spans="1:14" x14ac:dyDescent="0.2">
      <c r="A1323" s="31" t="s">
        <v>127</v>
      </c>
      <c r="B1323" s="31" t="str">
        <f>Point_src_summary!B1274</f>
        <v>Non-tribal</v>
      </c>
      <c r="C1323" s="31">
        <f>Point_src_summary!C1274</f>
        <v>8</v>
      </c>
      <c r="D1323" s="31" t="str">
        <f>Point_src_summary!D1274</f>
        <v>8045</v>
      </c>
      <c r="E1323" s="32" t="str">
        <f>Point_src_summary!N1274</f>
        <v>31000203</v>
      </c>
      <c r="F1323" s="31" t="str">
        <f>Point_src_summary!U1274</f>
        <v>Point Source Compressor Engines</v>
      </c>
      <c r="G1323" s="160">
        <f>Point_src_summary!V1274</f>
        <v>0</v>
      </c>
      <c r="H1323" s="161">
        <f>Point_src_summary!W1274</f>
        <v>4.3443300000000002</v>
      </c>
      <c r="I1323" s="161">
        <f>Point_src_summary!X1274</f>
        <v>0</v>
      </c>
      <c r="J1323" s="161">
        <f>Point_src_summary!Y1274</f>
        <v>0</v>
      </c>
      <c r="K1323" s="162">
        <f>Point_src_summary!Z1274</f>
        <v>0</v>
      </c>
      <c r="M1323" s="30"/>
      <c r="N1323" s="30"/>
    </row>
    <row r="1324" spans="1:14" x14ac:dyDescent="0.2">
      <c r="A1324" s="31" t="s">
        <v>127</v>
      </c>
      <c r="B1324" s="31" t="str">
        <f>Point_src_summary!B1275</f>
        <v>Non-tribal</v>
      </c>
      <c r="C1324" s="31">
        <f>Point_src_summary!C1275</f>
        <v>8</v>
      </c>
      <c r="D1324" s="31" t="str">
        <f>Point_src_summary!D1275</f>
        <v>8045</v>
      </c>
      <c r="E1324" s="32" t="str">
        <f>Point_src_summary!N1275</f>
        <v>31088801</v>
      </c>
      <c r="F1324" s="31" t="str">
        <f>Point_src_summary!U1275</f>
        <v>Point Source Fugitives</v>
      </c>
      <c r="G1324" s="160">
        <f>Point_src_summary!V1275</f>
        <v>0</v>
      </c>
      <c r="H1324" s="161">
        <f>Point_src_summary!W1275</f>
        <v>26.5</v>
      </c>
      <c r="I1324" s="161">
        <f>Point_src_summary!X1275</f>
        <v>0</v>
      </c>
      <c r="J1324" s="161">
        <f>Point_src_summary!Y1275</f>
        <v>0</v>
      </c>
      <c r="K1324" s="162">
        <f>Point_src_summary!Z1275</f>
        <v>0</v>
      </c>
      <c r="M1324" s="30"/>
      <c r="N1324" s="30"/>
    </row>
    <row r="1325" spans="1:14" x14ac:dyDescent="0.2">
      <c r="A1325" s="31" t="s">
        <v>127</v>
      </c>
      <c r="B1325" s="31" t="str">
        <f>Point_src_summary!B1276</f>
        <v>Non-tribal</v>
      </c>
      <c r="C1325" s="31">
        <f>Point_src_summary!C1276</f>
        <v>8</v>
      </c>
      <c r="D1325" s="31" t="str">
        <f>Point_src_summary!D1276</f>
        <v>8045</v>
      </c>
      <c r="E1325" s="32" t="str">
        <f>Point_src_summary!N1276</f>
        <v>20200254</v>
      </c>
      <c r="F1325" s="31" t="str">
        <f>Point_src_summary!U1276</f>
        <v>Point Source Compressor Engines</v>
      </c>
      <c r="G1325" s="160">
        <f>Point_src_summary!V1276</f>
        <v>0</v>
      </c>
      <c r="H1325" s="161">
        <f>Point_src_summary!W1276</f>
        <v>0</v>
      </c>
      <c r="I1325" s="161">
        <f>Point_src_summary!X1276</f>
        <v>0</v>
      </c>
      <c r="J1325" s="161">
        <f>Point_src_summary!Y1276</f>
        <v>6.3659999999999994E-2</v>
      </c>
      <c r="K1325" s="162">
        <f>Point_src_summary!Z1276</f>
        <v>1.0609999999999999</v>
      </c>
      <c r="M1325" s="30"/>
      <c r="N1325" s="30"/>
    </row>
    <row r="1326" spans="1:14" x14ac:dyDescent="0.2">
      <c r="A1326" s="31" t="s">
        <v>127</v>
      </c>
      <c r="B1326" s="31" t="str">
        <f>Point_src_summary!B1277</f>
        <v>Non-tribal</v>
      </c>
      <c r="C1326" s="31">
        <f>Point_src_summary!C1277</f>
        <v>8</v>
      </c>
      <c r="D1326" s="31" t="str">
        <f>Point_src_summary!D1277</f>
        <v>8045</v>
      </c>
      <c r="E1326" s="32" t="str">
        <f>Point_src_summary!N1277</f>
        <v>20200254</v>
      </c>
      <c r="F1326" s="31" t="str">
        <f>Point_src_summary!U1277</f>
        <v>Point Source Compressor Engines</v>
      </c>
      <c r="G1326" s="160">
        <f>Point_src_summary!V1277</f>
        <v>0</v>
      </c>
      <c r="H1326" s="161">
        <f>Point_src_summary!W1277</f>
        <v>0</v>
      </c>
      <c r="I1326" s="161">
        <f>Point_src_summary!X1277</f>
        <v>0</v>
      </c>
      <c r="J1326" s="161">
        <f>Point_src_summary!Y1277</f>
        <v>6.3630000000000006E-2</v>
      </c>
      <c r="K1326" s="162">
        <f>Point_src_summary!Z1277</f>
        <v>1.0605</v>
      </c>
      <c r="M1326" s="30"/>
      <c r="N1326" s="30"/>
    </row>
    <row r="1327" spans="1:14" x14ac:dyDescent="0.2">
      <c r="A1327" s="31" t="s">
        <v>127</v>
      </c>
      <c r="B1327" s="31" t="str">
        <f>Point_src_summary!B1278</f>
        <v>Non-tribal</v>
      </c>
      <c r="C1327" s="31">
        <f>Point_src_summary!C1278</f>
        <v>8</v>
      </c>
      <c r="D1327" s="31" t="str">
        <f>Point_src_summary!D1278</f>
        <v>8045</v>
      </c>
      <c r="E1327" s="32" t="str">
        <f>Point_src_summary!N1278</f>
        <v>20200254</v>
      </c>
      <c r="F1327" s="31" t="str">
        <f>Point_src_summary!U1278</f>
        <v>Point Source Compressor Engines</v>
      </c>
      <c r="G1327" s="160">
        <f>Point_src_summary!V1278</f>
        <v>0</v>
      </c>
      <c r="H1327" s="161">
        <f>Point_src_summary!W1278</f>
        <v>0</v>
      </c>
      <c r="I1327" s="161">
        <f>Point_src_summary!X1278</f>
        <v>0</v>
      </c>
      <c r="J1327" s="161">
        <f>Point_src_summary!Y1278</f>
        <v>0</v>
      </c>
      <c r="K1327" s="162">
        <f>Point_src_summary!Z1278</f>
        <v>0</v>
      </c>
      <c r="M1327" s="30"/>
      <c r="N1327" s="30"/>
    </row>
    <row r="1328" spans="1:14" x14ac:dyDescent="0.2">
      <c r="A1328" s="31" t="s">
        <v>127</v>
      </c>
      <c r="B1328" s="31" t="str">
        <f>Point_src_summary!B1279</f>
        <v>Non-tribal</v>
      </c>
      <c r="C1328" s="31">
        <f>Point_src_summary!C1279</f>
        <v>8</v>
      </c>
      <c r="D1328" s="31" t="str">
        <f>Point_src_summary!D1279</f>
        <v>8045</v>
      </c>
      <c r="E1328" s="32" t="str">
        <f>Point_src_summary!N1279</f>
        <v>20200254</v>
      </c>
      <c r="F1328" s="31" t="str">
        <f>Point_src_summary!U1279</f>
        <v>Point Source Compressor Engines</v>
      </c>
      <c r="G1328" s="160">
        <f>Point_src_summary!V1279</f>
        <v>0</v>
      </c>
      <c r="H1328" s="161">
        <f>Point_src_summary!W1279</f>
        <v>0</v>
      </c>
      <c r="I1328" s="161">
        <f>Point_src_summary!X1279</f>
        <v>0</v>
      </c>
      <c r="J1328" s="161">
        <f>Point_src_summary!Y1279</f>
        <v>6.0632999999999999E-2</v>
      </c>
      <c r="K1328" s="162">
        <f>Point_src_summary!Z1279</f>
        <v>1.0105500000000001</v>
      </c>
      <c r="M1328" s="30"/>
      <c r="N1328" s="30"/>
    </row>
    <row r="1329" spans="1:14" x14ac:dyDescent="0.2">
      <c r="A1329" s="31" t="s">
        <v>127</v>
      </c>
      <c r="B1329" s="31" t="str">
        <f>Point_src_summary!B1280</f>
        <v>Non-tribal</v>
      </c>
      <c r="C1329" s="31">
        <f>Point_src_summary!C1280</f>
        <v>8</v>
      </c>
      <c r="D1329" s="31" t="str">
        <f>Point_src_summary!D1280</f>
        <v>8045</v>
      </c>
      <c r="E1329" s="32" t="str">
        <f>Point_src_summary!N1280</f>
        <v>30600106</v>
      </c>
      <c r="F1329" s="31" t="str">
        <f>Point_src_summary!U1280</f>
        <v>Point Source Heaters</v>
      </c>
      <c r="G1329" s="160">
        <f>Point_src_summary!V1280</f>
        <v>0</v>
      </c>
      <c r="H1329" s="161">
        <f>Point_src_summary!W1280</f>
        <v>0</v>
      </c>
      <c r="I1329" s="161">
        <f>Point_src_summary!X1280</f>
        <v>0</v>
      </c>
      <c r="J1329" s="161">
        <f>Point_src_summary!Y1280</f>
        <v>0</v>
      </c>
      <c r="K1329" s="162">
        <f>Point_src_summary!Z1280</f>
        <v>0.48</v>
      </c>
      <c r="M1329" s="30"/>
      <c r="N1329" s="30"/>
    </row>
    <row r="1330" spans="1:14" x14ac:dyDescent="0.2">
      <c r="A1330" s="31" t="s">
        <v>127</v>
      </c>
      <c r="B1330" s="31" t="str">
        <f>Point_src_summary!B1281</f>
        <v>Non-tribal</v>
      </c>
      <c r="C1330" s="31">
        <f>Point_src_summary!C1281</f>
        <v>8</v>
      </c>
      <c r="D1330" s="31" t="str">
        <f>Point_src_summary!D1281</f>
        <v>8045</v>
      </c>
      <c r="E1330" s="32" t="str">
        <f>Point_src_summary!N1281</f>
        <v>20200254</v>
      </c>
      <c r="F1330" s="31" t="str">
        <f>Point_src_summary!U1281</f>
        <v>Point Source Compressor Engines</v>
      </c>
      <c r="G1330" s="160">
        <f>Point_src_summary!V1281</f>
        <v>0</v>
      </c>
      <c r="H1330" s="161">
        <f>Point_src_summary!W1281</f>
        <v>0</v>
      </c>
      <c r="I1330" s="161">
        <f>Point_src_summary!X1281</f>
        <v>0</v>
      </c>
      <c r="J1330" s="161">
        <f>Point_src_summary!Y1281</f>
        <v>0</v>
      </c>
      <c r="K1330" s="162">
        <f>Point_src_summary!Z1281</f>
        <v>0</v>
      </c>
      <c r="M1330" s="30"/>
      <c r="N1330" s="30"/>
    </row>
    <row r="1331" spans="1:14" x14ac:dyDescent="0.2">
      <c r="A1331" s="31" t="s">
        <v>127</v>
      </c>
      <c r="B1331" s="31" t="str">
        <f>Point_src_summary!B1282</f>
        <v>Non-tribal</v>
      </c>
      <c r="C1331" s="31">
        <f>Point_src_summary!C1282</f>
        <v>8</v>
      </c>
      <c r="D1331" s="31" t="str">
        <f>Point_src_summary!D1282</f>
        <v>8045</v>
      </c>
      <c r="E1331" s="32" t="str">
        <f>Point_src_summary!N1282</f>
        <v>31000227</v>
      </c>
      <c r="F1331" s="31" t="str">
        <f>Point_src_summary!U1282</f>
        <v>Dehydrators</v>
      </c>
      <c r="G1331" s="160">
        <f>Point_src_summary!V1282</f>
        <v>0</v>
      </c>
      <c r="H1331" s="161">
        <f>Point_src_summary!W1282</f>
        <v>8.3699999999999992</v>
      </c>
      <c r="I1331" s="161">
        <f>Point_src_summary!X1282</f>
        <v>0</v>
      </c>
      <c r="J1331" s="161">
        <f>Point_src_summary!Y1282</f>
        <v>0</v>
      </c>
      <c r="K1331" s="162">
        <f>Point_src_summary!Z1282</f>
        <v>0</v>
      </c>
      <c r="M1331" s="30"/>
      <c r="N1331" s="30"/>
    </row>
    <row r="1332" spans="1:14" x14ac:dyDescent="0.2">
      <c r="A1332" s="31" t="s">
        <v>127</v>
      </c>
      <c r="B1332" s="31" t="str">
        <f>Point_src_summary!B1283</f>
        <v>Non-tribal</v>
      </c>
      <c r="C1332" s="31">
        <f>Point_src_summary!C1283</f>
        <v>8</v>
      </c>
      <c r="D1332" s="31" t="str">
        <f>Point_src_summary!D1283</f>
        <v>8045</v>
      </c>
      <c r="E1332" s="32" t="str">
        <f>Point_src_summary!N1283</f>
        <v>31000227</v>
      </c>
      <c r="F1332" s="31" t="str">
        <f>Point_src_summary!U1283</f>
        <v>Dehydrators</v>
      </c>
      <c r="G1332" s="160">
        <f>Point_src_summary!V1283</f>
        <v>0</v>
      </c>
      <c r="H1332" s="161">
        <f>Point_src_summary!W1283</f>
        <v>8.3699999999999992</v>
      </c>
      <c r="I1332" s="161">
        <f>Point_src_summary!X1283</f>
        <v>0</v>
      </c>
      <c r="J1332" s="161">
        <f>Point_src_summary!Y1283</f>
        <v>0</v>
      </c>
      <c r="K1332" s="162">
        <f>Point_src_summary!Z1283</f>
        <v>0</v>
      </c>
      <c r="M1332" s="30"/>
      <c r="N1332" s="30"/>
    </row>
    <row r="1333" spans="1:14" x14ac:dyDescent="0.2">
      <c r="A1333" s="31" t="s">
        <v>127</v>
      </c>
      <c r="B1333" s="31" t="str">
        <f>Point_src_summary!B1284</f>
        <v>Non-tribal</v>
      </c>
      <c r="C1333" s="31">
        <f>Point_src_summary!C1284</f>
        <v>8</v>
      </c>
      <c r="D1333" s="31" t="str">
        <f>Point_src_summary!D1284</f>
        <v>8045</v>
      </c>
      <c r="E1333" s="32" t="str">
        <f>Point_src_summary!N1284</f>
        <v>31000203</v>
      </c>
      <c r="F1333" s="31" t="str">
        <f>Point_src_summary!U1284</f>
        <v>Point Source Compressor Engines</v>
      </c>
      <c r="G1333" s="160">
        <f>Point_src_summary!V1284</f>
        <v>0</v>
      </c>
      <c r="H1333" s="161">
        <f>Point_src_summary!W1284</f>
        <v>8.6300000000000008</v>
      </c>
      <c r="I1333" s="161">
        <f>Point_src_summary!X1284</f>
        <v>0</v>
      </c>
      <c r="J1333" s="161">
        <f>Point_src_summary!Y1284</f>
        <v>0</v>
      </c>
      <c r="K1333" s="162">
        <f>Point_src_summary!Z1284</f>
        <v>0</v>
      </c>
      <c r="M1333" s="30"/>
      <c r="N1333" s="30"/>
    </row>
    <row r="1334" spans="1:14" x14ac:dyDescent="0.2">
      <c r="A1334" s="31" t="s">
        <v>127</v>
      </c>
      <c r="B1334" s="31" t="str">
        <f>Point_src_summary!B1285</f>
        <v>Non-tribal</v>
      </c>
      <c r="C1334" s="31">
        <f>Point_src_summary!C1285</f>
        <v>8</v>
      </c>
      <c r="D1334" s="31" t="str">
        <f>Point_src_summary!D1285</f>
        <v>8045</v>
      </c>
      <c r="E1334" s="32" t="str">
        <f>Point_src_summary!N1285</f>
        <v>30600106</v>
      </c>
      <c r="F1334" s="31" t="str">
        <f>Point_src_summary!U1285</f>
        <v>Point Source Heaters</v>
      </c>
      <c r="G1334" s="160">
        <f>Point_src_summary!V1285</f>
        <v>6.32</v>
      </c>
      <c r="H1334" s="161">
        <f>Point_src_summary!W1285</f>
        <v>0.35</v>
      </c>
      <c r="I1334" s="161">
        <f>Point_src_summary!X1285</f>
        <v>5.31</v>
      </c>
      <c r="J1334" s="161">
        <f>Point_src_summary!Y1285</f>
        <v>0</v>
      </c>
      <c r="K1334" s="162">
        <f>Point_src_summary!Z1285</f>
        <v>0</v>
      </c>
      <c r="M1334" s="30"/>
      <c r="N1334" s="30"/>
    </row>
    <row r="1335" spans="1:14" x14ac:dyDescent="0.2">
      <c r="A1335" s="31" t="s">
        <v>127</v>
      </c>
      <c r="B1335" s="31" t="str">
        <f>Point_src_summary!B1286</f>
        <v>Non-tribal</v>
      </c>
      <c r="C1335" s="31">
        <f>Point_src_summary!C1286</f>
        <v>8</v>
      </c>
      <c r="D1335" s="31" t="str">
        <f>Point_src_summary!D1286</f>
        <v>8045</v>
      </c>
      <c r="E1335" s="32" t="str">
        <f>Point_src_summary!N1286</f>
        <v>31088801</v>
      </c>
      <c r="F1335" s="31" t="str">
        <f>Point_src_summary!U1286</f>
        <v>Point Source Fugitives</v>
      </c>
      <c r="G1335" s="160">
        <f>Point_src_summary!V1286</f>
        <v>0</v>
      </c>
      <c r="H1335" s="161">
        <f>Point_src_summary!W1286</f>
        <v>7.5</v>
      </c>
      <c r="I1335" s="161">
        <f>Point_src_summary!X1286</f>
        <v>0</v>
      </c>
      <c r="J1335" s="161">
        <f>Point_src_summary!Y1286</f>
        <v>0</v>
      </c>
      <c r="K1335" s="162">
        <f>Point_src_summary!Z1286</f>
        <v>0</v>
      </c>
      <c r="M1335" s="30"/>
      <c r="N1335" s="30"/>
    </row>
    <row r="1336" spans="1:14" x14ac:dyDescent="0.2">
      <c r="A1336" s="31" t="s">
        <v>127</v>
      </c>
      <c r="B1336" s="31" t="str">
        <f>Point_src_summary!B1287</f>
        <v>Non-tribal</v>
      </c>
      <c r="C1336" s="31">
        <f>Point_src_summary!C1287</f>
        <v>8</v>
      </c>
      <c r="D1336" s="31" t="str">
        <f>Point_src_summary!D1287</f>
        <v>8045</v>
      </c>
      <c r="E1336" s="32" t="str">
        <f>Point_src_summary!N1287</f>
        <v>20200254</v>
      </c>
      <c r="F1336" s="31" t="str">
        <f>Point_src_summary!U1287</f>
        <v>Point Source Compressor Engines</v>
      </c>
      <c r="G1336" s="160">
        <f>Point_src_summary!V1287</f>
        <v>34.299999999999997</v>
      </c>
      <c r="H1336" s="161">
        <f>Point_src_summary!W1287</f>
        <v>3.4</v>
      </c>
      <c r="I1336" s="161">
        <f>Point_src_summary!X1287</f>
        <v>6</v>
      </c>
      <c r="J1336" s="161">
        <f>Point_src_summary!Y1287</f>
        <v>0</v>
      </c>
      <c r="K1336" s="162">
        <f>Point_src_summary!Z1287</f>
        <v>0</v>
      </c>
      <c r="M1336" s="30"/>
      <c r="N1336" s="30"/>
    </row>
    <row r="1337" spans="1:14" x14ac:dyDescent="0.2">
      <c r="A1337" s="31" t="s">
        <v>127</v>
      </c>
      <c r="B1337" s="31" t="str">
        <f>Point_src_summary!B1288</f>
        <v>Non-tribal</v>
      </c>
      <c r="C1337" s="31">
        <f>Point_src_summary!C1288</f>
        <v>8</v>
      </c>
      <c r="D1337" s="31" t="str">
        <f>Point_src_summary!D1288</f>
        <v>8045</v>
      </c>
      <c r="E1337" s="32" t="str">
        <f>Point_src_summary!N1288</f>
        <v>20200254</v>
      </c>
      <c r="F1337" s="31" t="str">
        <f>Point_src_summary!U1288</f>
        <v>Point Source Compressor Engines</v>
      </c>
      <c r="G1337" s="160">
        <f>Point_src_summary!V1288</f>
        <v>137.19999999999999</v>
      </c>
      <c r="H1337" s="161">
        <f>Point_src_summary!W1288</f>
        <v>10.199999999999999</v>
      </c>
      <c r="I1337" s="161">
        <f>Point_src_summary!X1288</f>
        <v>24</v>
      </c>
      <c r="J1337" s="161">
        <f>Point_src_summary!Y1288</f>
        <v>0</v>
      </c>
      <c r="K1337" s="162">
        <f>Point_src_summary!Z1288</f>
        <v>0</v>
      </c>
      <c r="M1337" s="30"/>
      <c r="N1337" s="30"/>
    </row>
    <row r="1338" spans="1:14" x14ac:dyDescent="0.2">
      <c r="A1338" s="31" t="s">
        <v>127</v>
      </c>
      <c r="B1338" s="31" t="str">
        <f>Point_src_summary!B1289</f>
        <v>Non-tribal</v>
      </c>
      <c r="C1338" s="31">
        <f>Point_src_summary!C1289</f>
        <v>8</v>
      </c>
      <c r="D1338" s="31" t="str">
        <f>Point_src_summary!D1289</f>
        <v>8045</v>
      </c>
      <c r="E1338" s="32" t="str">
        <f>Point_src_summary!N1289</f>
        <v>20200254</v>
      </c>
      <c r="F1338" s="31" t="str">
        <f>Point_src_summary!U1289</f>
        <v>Point Source Compressor Engines</v>
      </c>
      <c r="G1338" s="160">
        <f>Point_src_summary!V1289</f>
        <v>0</v>
      </c>
      <c r="H1338" s="161">
        <f>Point_src_summary!W1289</f>
        <v>0</v>
      </c>
      <c r="I1338" s="161">
        <f>Point_src_summary!X1289</f>
        <v>0</v>
      </c>
      <c r="J1338" s="161">
        <f>Point_src_summary!Y1289</f>
        <v>9.3720000000000001E-3</v>
      </c>
      <c r="K1338" s="162">
        <f>Point_src_summary!Z1289</f>
        <v>0.149952</v>
      </c>
      <c r="M1338" s="30"/>
      <c r="N1338" s="30"/>
    </row>
    <row r="1339" spans="1:14" x14ac:dyDescent="0.2">
      <c r="A1339" s="31" t="s">
        <v>127</v>
      </c>
      <c r="B1339" s="31" t="str">
        <f>Point_src_summary!B1290</f>
        <v>Non-tribal</v>
      </c>
      <c r="C1339" s="31">
        <f>Point_src_summary!C1290</f>
        <v>8</v>
      </c>
      <c r="D1339" s="31" t="str">
        <f>Point_src_summary!D1290</f>
        <v>8045</v>
      </c>
      <c r="E1339" s="32" t="str">
        <f>Point_src_summary!N1290</f>
        <v>20200254</v>
      </c>
      <c r="F1339" s="31" t="str">
        <f>Point_src_summary!U1290</f>
        <v>Point Source Compressor Engines</v>
      </c>
      <c r="G1339" s="160">
        <f>Point_src_summary!V1290</f>
        <v>0</v>
      </c>
      <c r="H1339" s="161">
        <f>Point_src_summary!W1290</f>
        <v>0</v>
      </c>
      <c r="I1339" s="161">
        <f>Point_src_summary!X1290</f>
        <v>0</v>
      </c>
      <c r="J1339" s="161">
        <f>Point_src_summary!Y1290</f>
        <v>1.0416E-2</v>
      </c>
      <c r="K1339" s="162">
        <f>Point_src_summary!Z1290</f>
        <v>0.166656</v>
      </c>
      <c r="M1339" s="30"/>
      <c r="N1339" s="30"/>
    </row>
    <row r="1340" spans="1:14" x14ac:dyDescent="0.2">
      <c r="A1340" s="31" t="s">
        <v>127</v>
      </c>
      <c r="B1340" s="31" t="str">
        <f>Point_src_summary!B1291</f>
        <v>Non-tribal</v>
      </c>
      <c r="C1340" s="31">
        <f>Point_src_summary!C1291</f>
        <v>8</v>
      </c>
      <c r="D1340" s="31" t="str">
        <f>Point_src_summary!D1291</f>
        <v>8045</v>
      </c>
      <c r="E1340" s="32" t="str">
        <f>Point_src_summary!N1291</f>
        <v>20200253</v>
      </c>
      <c r="F1340" s="31" t="str">
        <f>Point_src_summary!U1291</f>
        <v>Point Source Compressor Engines</v>
      </c>
      <c r="G1340" s="160">
        <f>Point_src_summary!V1291</f>
        <v>0</v>
      </c>
      <c r="H1340" s="161">
        <f>Point_src_summary!W1291</f>
        <v>0</v>
      </c>
      <c r="I1340" s="161">
        <f>Point_src_summary!X1291</f>
        <v>0</v>
      </c>
      <c r="J1340" s="161">
        <f>Point_src_summary!Y1291</f>
        <v>0</v>
      </c>
      <c r="K1340" s="162">
        <f>Point_src_summary!Z1291</f>
        <v>7.9939999999999997E-2</v>
      </c>
      <c r="M1340" s="30"/>
      <c r="N1340" s="30"/>
    </row>
    <row r="1341" spans="1:14" x14ac:dyDescent="0.2">
      <c r="A1341" s="31" t="s">
        <v>127</v>
      </c>
      <c r="B1341" s="31" t="str">
        <f>Point_src_summary!B1292</f>
        <v>Non-tribal</v>
      </c>
      <c r="C1341" s="31">
        <f>Point_src_summary!C1292</f>
        <v>8</v>
      </c>
      <c r="D1341" s="31" t="str">
        <f>Point_src_summary!D1292</f>
        <v>8045</v>
      </c>
      <c r="E1341" s="32" t="str">
        <f>Point_src_summary!N1292</f>
        <v>20200253</v>
      </c>
      <c r="F1341" s="31" t="str">
        <f>Point_src_summary!U1292</f>
        <v>Point Source Compressor Engines</v>
      </c>
      <c r="G1341" s="160">
        <f>Point_src_summary!V1292</f>
        <v>0</v>
      </c>
      <c r="H1341" s="161">
        <f>Point_src_summary!W1292</f>
        <v>0</v>
      </c>
      <c r="I1341" s="161">
        <f>Point_src_summary!X1292</f>
        <v>0</v>
      </c>
      <c r="J1341" s="161">
        <f>Point_src_summary!Y1292</f>
        <v>0</v>
      </c>
      <c r="K1341" s="162">
        <f>Point_src_summary!Z1292</f>
        <v>6.1963999999999998E-2</v>
      </c>
      <c r="M1341" s="30"/>
      <c r="N1341" s="30"/>
    </row>
    <row r="1342" spans="1:14" x14ac:dyDescent="0.2">
      <c r="A1342" s="31" t="s">
        <v>127</v>
      </c>
      <c r="B1342" s="31" t="str">
        <f>Point_src_summary!B1293</f>
        <v>Non-tribal</v>
      </c>
      <c r="C1342" s="31">
        <f>Point_src_summary!C1293</f>
        <v>8</v>
      </c>
      <c r="D1342" s="31" t="str">
        <f>Point_src_summary!D1293</f>
        <v>8045</v>
      </c>
      <c r="E1342" s="32" t="str">
        <f>Point_src_summary!N1293</f>
        <v>20200254</v>
      </c>
      <c r="F1342" s="31" t="str">
        <f>Point_src_summary!U1293</f>
        <v>Point Source Compressor Engines</v>
      </c>
      <c r="G1342" s="160">
        <f>Point_src_summary!V1293</f>
        <v>4.2600429999999996</v>
      </c>
      <c r="H1342" s="161">
        <f>Point_src_summary!W1293</f>
        <v>2.7519939999999998</v>
      </c>
      <c r="I1342" s="161">
        <f>Point_src_summary!X1293</f>
        <v>1.0653980000000001</v>
      </c>
      <c r="J1342" s="161">
        <f>Point_src_summary!Y1293</f>
        <v>0</v>
      </c>
      <c r="K1342" s="162">
        <f>Point_src_summary!Z1293</f>
        <v>0</v>
      </c>
      <c r="M1342" s="30"/>
      <c r="N1342" s="30"/>
    </row>
    <row r="1343" spans="1:14" x14ac:dyDescent="0.2">
      <c r="A1343" s="31" t="s">
        <v>127</v>
      </c>
      <c r="B1343" s="31" t="str">
        <f>Point_src_summary!B1294</f>
        <v>Non-tribal</v>
      </c>
      <c r="C1343" s="31">
        <f>Point_src_summary!C1294</f>
        <v>8</v>
      </c>
      <c r="D1343" s="31" t="str">
        <f>Point_src_summary!D1294</f>
        <v>8045</v>
      </c>
      <c r="E1343" s="32" t="str">
        <f>Point_src_summary!N1294</f>
        <v>20200254</v>
      </c>
      <c r="F1343" s="31" t="str">
        <f>Point_src_summary!U1294</f>
        <v>Point Source Compressor Engines</v>
      </c>
      <c r="G1343" s="160">
        <f>Point_src_summary!V1294</f>
        <v>4.7345930000000003</v>
      </c>
      <c r="H1343" s="161">
        <f>Point_src_summary!W1294</f>
        <v>3.058554</v>
      </c>
      <c r="I1343" s="161">
        <f>Point_src_summary!X1294</f>
        <v>1.1840790000000001</v>
      </c>
      <c r="J1343" s="161">
        <f>Point_src_summary!Y1294</f>
        <v>0</v>
      </c>
      <c r="K1343" s="162">
        <f>Point_src_summary!Z1294</f>
        <v>0</v>
      </c>
      <c r="M1343" s="30"/>
      <c r="N1343" s="30"/>
    </row>
    <row r="1344" spans="1:14" x14ac:dyDescent="0.2">
      <c r="A1344" s="31" t="s">
        <v>127</v>
      </c>
      <c r="B1344" s="31" t="str">
        <f>Point_src_summary!B1295</f>
        <v>Non-tribal</v>
      </c>
      <c r="C1344" s="31">
        <f>Point_src_summary!C1295</f>
        <v>8</v>
      </c>
      <c r="D1344" s="31" t="str">
        <f>Point_src_summary!D1295</f>
        <v>8045</v>
      </c>
      <c r="E1344" s="32" t="str">
        <f>Point_src_summary!N1295</f>
        <v>20200253</v>
      </c>
      <c r="F1344" s="31" t="str">
        <f>Point_src_summary!U1295</f>
        <v>Point Source Compressor Engines</v>
      </c>
      <c r="G1344" s="160">
        <f>Point_src_summary!V1295</f>
        <v>4.2477229999999997</v>
      </c>
      <c r="H1344" s="161">
        <f>Point_src_summary!W1295</f>
        <v>0.65422000000000002</v>
      </c>
      <c r="I1344" s="161">
        <f>Point_src_summary!X1295</f>
        <v>0.57189199999999996</v>
      </c>
      <c r="J1344" s="161">
        <f>Point_src_summary!Y1295</f>
        <v>0</v>
      </c>
      <c r="K1344" s="162">
        <f>Point_src_summary!Z1295</f>
        <v>0</v>
      </c>
      <c r="M1344" s="30"/>
      <c r="N1344" s="30"/>
    </row>
    <row r="1345" spans="1:14" x14ac:dyDescent="0.2">
      <c r="A1345" s="31" t="s">
        <v>127</v>
      </c>
      <c r="B1345" s="31" t="str">
        <f>Point_src_summary!B1296</f>
        <v>Non-tribal</v>
      </c>
      <c r="C1345" s="31">
        <f>Point_src_summary!C1296</f>
        <v>8</v>
      </c>
      <c r="D1345" s="31" t="str">
        <f>Point_src_summary!D1296</f>
        <v>8045</v>
      </c>
      <c r="E1345" s="32" t="str">
        <f>Point_src_summary!N1296</f>
        <v>20200253</v>
      </c>
      <c r="F1345" s="31" t="str">
        <f>Point_src_summary!U1296</f>
        <v>Point Source Compressor Engines</v>
      </c>
      <c r="G1345" s="160">
        <f>Point_src_summary!V1296</f>
        <v>5.4800079999999998</v>
      </c>
      <c r="H1345" s="161">
        <f>Point_src_summary!W1296</f>
        <v>0.84401300000000001</v>
      </c>
      <c r="I1345" s="161">
        <f>Point_src_summary!X1296</f>
        <v>0.73780000000000001</v>
      </c>
      <c r="J1345" s="161">
        <f>Point_src_summary!Y1296</f>
        <v>0</v>
      </c>
      <c r="K1345" s="162">
        <f>Point_src_summary!Z1296</f>
        <v>0</v>
      </c>
      <c r="M1345" s="30"/>
      <c r="N1345" s="30"/>
    </row>
    <row r="1346" spans="1:14" x14ac:dyDescent="0.2">
      <c r="A1346" s="31" t="s">
        <v>127</v>
      </c>
      <c r="B1346" s="31" t="str">
        <f>Point_src_summary!B1297</f>
        <v>Non-tribal</v>
      </c>
      <c r="C1346" s="31">
        <f>Point_src_summary!C1297</f>
        <v>8</v>
      </c>
      <c r="D1346" s="31" t="str">
        <f>Point_src_summary!D1297</f>
        <v>8045</v>
      </c>
      <c r="E1346" s="32" t="str">
        <f>Point_src_summary!N1297</f>
        <v>20200254</v>
      </c>
      <c r="F1346" s="31" t="str">
        <f>Point_src_summary!U1297</f>
        <v>Point Source Compressor Engines</v>
      </c>
      <c r="G1346" s="160">
        <f>Point_src_summary!V1297</f>
        <v>0</v>
      </c>
      <c r="H1346" s="161">
        <f>Point_src_summary!W1297</f>
        <v>0</v>
      </c>
      <c r="I1346" s="161">
        <f>Point_src_summary!X1297</f>
        <v>0</v>
      </c>
      <c r="J1346" s="161">
        <f>Point_src_summary!Y1297</f>
        <v>6.1720999999999998E-2</v>
      </c>
      <c r="K1346" s="162">
        <f>Point_src_summary!Z1297</f>
        <v>1.0605</v>
      </c>
      <c r="M1346" s="30"/>
      <c r="N1346" s="30"/>
    </row>
    <row r="1347" spans="1:14" x14ac:dyDescent="0.2">
      <c r="A1347" s="31" t="s">
        <v>127</v>
      </c>
      <c r="B1347" s="31" t="str">
        <f>Point_src_summary!B1298</f>
        <v>Non-tribal</v>
      </c>
      <c r="C1347" s="31">
        <f>Point_src_summary!C1298</f>
        <v>8</v>
      </c>
      <c r="D1347" s="31" t="str">
        <f>Point_src_summary!D1298</f>
        <v>8045</v>
      </c>
      <c r="E1347" s="32" t="str">
        <f>Point_src_summary!N1298</f>
        <v>20200254</v>
      </c>
      <c r="F1347" s="31" t="str">
        <f>Point_src_summary!U1298</f>
        <v>Point Source Compressor Engines</v>
      </c>
      <c r="G1347" s="160">
        <f>Point_src_summary!V1298</f>
        <v>0</v>
      </c>
      <c r="H1347" s="161">
        <f>Point_src_summary!W1298</f>
        <v>0</v>
      </c>
      <c r="I1347" s="161">
        <f>Point_src_summary!X1298</f>
        <v>0</v>
      </c>
      <c r="J1347" s="161">
        <f>Point_src_summary!Y1298</f>
        <v>6.207E-2</v>
      </c>
      <c r="K1347" s="162">
        <f>Point_src_summary!Z1298</f>
        <v>1.0665</v>
      </c>
      <c r="M1347" s="30"/>
      <c r="N1347" s="30"/>
    </row>
    <row r="1348" spans="1:14" x14ac:dyDescent="0.2">
      <c r="A1348" s="31" t="s">
        <v>127</v>
      </c>
      <c r="B1348" s="31" t="str">
        <f>Point_src_summary!B1299</f>
        <v>Non-tribal</v>
      </c>
      <c r="C1348" s="31">
        <f>Point_src_summary!C1299</f>
        <v>8</v>
      </c>
      <c r="D1348" s="31" t="str">
        <f>Point_src_summary!D1299</f>
        <v>8045</v>
      </c>
      <c r="E1348" s="32" t="str">
        <f>Point_src_summary!N1299</f>
        <v>20200254</v>
      </c>
      <c r="F1348" s="31" t="str">
        <f>Point_src_summary!U1299</f>
        <v>Point Source Compressor Engines</v>
      </c>
      <c r="G1348" s="160">
        <f>Point_src_summary!V1299</f>
        <v>0</v>
      </c>
      <c r="H1348" s="161">
        <f>Point_src_summary!W1299</f>
        <v>0</v>
      </c>
      <c r="I1348" s="161">
        <f>Point_src_summary!X1299</f>
        <v>0</v>
      </c>
      <c r="J1348" s="161">
        <f>Point_src_summary!Y1299</f>
        <v>0</v>
      </c>
      <c r="K1348" s="162">
        <f>Point_src_summary!Z1299</f>
        <v>0</v>
      </c>
      <c r="M1348" s="30"/>
      <c r="N1348" s="30"/>
    </row>
    <row r="1349" spans="1:14" x14ac:dyDescent="0.2">
      <c r="A1349" s="31" t="s">
        <v>127</v>
      </c>
      <c r="B1349" s="31" t="str">
        <f>Point_src_summary!B1300</f>
        <v>Non-tribal</v>
      </c>
      <c r="C1349" s="31">
        <f>Point_src_summary!C1300</f>
        <v>8</v>
      </c>
      <c r="D1349" s="31" t="str">
        <f>Point_src_summary!D1300</f>
        <v>8045</v>
      </c>
      <c r="E1349" s="32" t="str">
        <f>Point_src_summary!N1300</f>
        <v>20200253</v>
      </c>
      <c r="F1349" s="31" t="str">
        <f>Point_src_summary!U1300</f>
        <v>Point Source Compressor Engines</v>
      </c>
      <c r="G1349" s="160">
        <f>Point_src_summary!V1300</f>
        <v>0</v>
      </c>
      <c r="H1349" s="161">
        <f>Point_src_summary!W1300</f>
        <v>0</v>
      </c>
      <c r="I1349" s="161">
        <f>Point_src_summary!X1300</f>
        <v>0</v>
      </c>
      <c r="J1349" s="161">
        <f>Point_src_summary!Y1300</f>
        <v>0</v>
      </c>
      <c r="K1349" s="162">
        <f>Point_src_summary!Z1300</f>
        <v>0.15984000000000001</v>
      </c>
      <c r="M1349" s="30"/>
      <c r="N1349" s="30"/>
    </row>
    <row r="1350" spans="1:14" x14ac:dyDescent="0.2">
      <c r="A1350" s="31" t="s">
        <v>127</v>
      </c>
      <c r="B1350" s="31" t="str">
        <f>Point_src_summary!B1301</f>
        <v>Non-tribal</v>
      </c>
      <c r="C1350" s="31">
        <f>Point_src_summary!C1301</f>
        <v>8</v>
      </c>
      <c r="D1350" s="31" t="str">
        <f>Point_src_summary!D1301</f>
        <v>8045</v>
      </c>
      <c r="E1350" s="32" t="str">
        <f>Point_src_summary!N1301</f>
        <v>20200253</v>
      </c>
      <c r="F1350" s="31" t="str">
        <f>Point_src_summary!U1301</f>
        <v>Point Source Compressor Engines</v>
      </c>
      <c r="G1350" s="160">
        <f>Point_src_summary!V1301</f>
        <v>0</v>
      </c>
      <c r="H1350" s="161">
        <f>Point_src_summary!W1301</f>
        <v>0</v>
      </c>
      <c r="I1350" s="161">
        <f>Point_src_summary!X1301</f>
        <v>0</v>
      </c>
      <c r="J1350" s="161">
        <f>Point_src_summary!Y1301</f>
        <v>0</v>
      </c>
      <c r="K1350" s="162">
        <f>Point_src_summary!Z1301</f>
        <v>0.20946999999999999</v>
      </c>
      <c r="M1350" s="30"/>
      <c r="N1350" s="30"/>
    </row>
    <row r="1351" spans="1:14" x14ac:dyDescent="0.2">
      <c r="A1351" s="31" t="s">
        <v>127</v>
      </c>
      <c r="B1351" s="31" t="str">
        <f>Point_src_summary!B1302</f>
        <v>Non-tribal</v>
      </c>
      <c r="C1351" s="31">
        <f>Point_src_summary!C1302</f>
        <v>8</v>
      </c>
      <c r="D1351" s="31" t="str">
        <f>Point_src_summary!D1302</f>
        <v>8045</v>
      </c>
      <c r="E1351" s="32" t="str">
        <f>Point_src_summary!N1302</f>
        <v>30600105</v>
      </c>
      <c r="F1351" s="31" t="str">
        <f>Point_src_summary!U1302</f>
        <v>Point Source Heaters</v>
      </c>
      <c r="G1351" s="160">
        <f>Point_src_summary!V1302</f>
        <v>0</v>
      </c>
      <c r="H1351" s="161">
        <f>Point_src_summary!W1302</f>
        <v>0</v>
      </c>
      <c r="I1351" s="161">
        <f>Point_src_summary!X1302</f>
        <v>0</v>
      </c>
      <c r="J1351" s="161">
        <f>Point_src_summary!Y1302</f>
        <v>0</v>
      </c>
      <c r="K1351" s="162">
        <f>Point_src_summary!Z1302</f>
        <v>0.48</v>
      </c>
      <c r="M1351" s="30"/>
      <c r="N1351" s="30"/>
    </row>
    <row r="1352" spans="1:14" x14ac:dyDescent="0.2">
      <c r="A1352" s="31" t="s">
        <v>127</v>
      </c>
      <c r="B1352" s="31" t="str">
        <f>Point_src_summary!B1303</f>
        <v>Non-tribal</v>
      </c>
      <c r="C1352" s="31">
        <f>Point_src_summary!C1303</f>
        <v>8</v>
      </c>
      <c r="D1352" s="31" t="str">
        <f>Point_src_summary!D1303</f>
        <v>8045</v>
      </c>
      <c r="E1352" s="32" t="str">
        <f>Point_src_summary!N1303</f>
        <v>20200254</v>
      </c>
      <c r="F1352" s="31" t="str">
        <f>Point_src_summary!U1303</f>
        <v>Point Source Compressor Engines</v>
      </c>
      <c r="G1352" s="160">
        <f>Point_src_summary!V1303</f>
        <v>0</v>
      </c>
      <c r="H1352" s="161">
        <f>Point_src_summary!W1303</f>
        <v>0</v>
      </c>
      <c r="I1352" s="161">
        <f>Point_src_summary!X1303</f>
        <v>0</v>
      </c>
      <c r="J1352" s="161">
        <f>Point_src_summary!Y1303</f>
        <v>0</v>
      </c>
      <c r="K1352" s="162">
        <f>Point_src_summary!Z1303</f>
        <v>0</v>
      </c>
      <c r="M1352" s="30"/>
      <c r="N1352" s="30"/>
    </row>
    <row r="1353" spans="1:14" x14ac:dyDescent="0.2">
      <c r="A1353" s="31" t="s">
        <v>127</v>
      </c>
      <c r="B1353" s="31" t="str">
        <f>Point_src_summary!B1304</f>
        <v>Non-tribal</v>
      </c>
      <c r="C1353" s="31">
        <f>Point_src_summary!C1304</f>
        <v>8</v>
      </c>
      <c r="D1353" s="31" t="str">
        <f>Point_src_summary!D1304</f>
        <v>8045</v>
      </c>
      <c r="E1353" s="32" t="str">
        <f>Point_src_summary!N1304</f>
        <v>31000203</v>
      </c>
      <c r="F1353" s="31" t="str">
        <f>Point_src_summary!U1304</f>
        <v>Point Source Compressor Engines</v>
      </c>
      <c r="G1353" s="160">
        <f>Point_src_summary!V1304</f>
        <v>0</v>
      </c>
      <c r="H1353" s="161">
        <f>Point_src_summary!W1304</f>
        <v>0</v>
      </c>
      <c r="I1353" s="161">
        <f>Point_src_summary!X1304</f>
        <v>0</v>
      </c>
      <c r="J1353" s="161">
        <f>Point_src_summary!Y1304</f>
        <v>0.03</v>
      </c>
      <c r="K1353" s="162">
        <f>Point_src_summary!Z1304</f>
        <v>0.4</v>
      </c>
      <c r="M1353" s="30"/>
      <c r="N1353" s="30"/>
    </row>
    <row r="1354" spans="1:14" x14ac:dyDescent="0.2">
      <c r="A1354" s="31" t="s">
        <v>127</v>
      </c>
      <c r="B1354" s="31" t="str">
        <f>Point_src_summary!B1305</f>
        <v>Non-tribal</v>
      </c>
      <c r="C1354" s="31">
        <f>Point_src_summary!C1305</f>
        <v>8</v>
      </c>
      <c r="D1354" s="31" t="str">
        <f>Point_src_summary!D1305</f>
        <v>8045</v>
      </c>
      <c r="E1354" s="32" t="str">
        <f>Point_src_summary!N1305</f>
        <v>31000404</v>
      </c>
      <c r="F1354" s="31" t="str">
        <f>Point_src_summary!U1305</f>
        <v>Point Source Heaters</v>
      </c>
      <c r="G1354" s="160">
        <f>Point_src_summary!V1305</f>
        <v>0</v>
      </c>
      <c r="H1354" s="161">
        <f>Point_src_summary!W1305</f>
        <v>4.32</v>
      </c>
      <c r="I1354" s="161">
        <f>Point_src_summary!X1305</f>
        <v>0</v>
      </c>
      <c r="J1354" s="161">
        <f>Point_src_summary!Y1305</f>
        <v>0</v>
      </c>
      <c r="K1354" s="162">
        <f>Point_src_summary!Z1305</f>
        <v>0</v>
      </c>
      <c r="M1354" s="30"/>
      <c r="N1354" s="30"/>
    </row>
    <row r="1355" spans="1:14" x14ac:dyDescent="0.2">
      <c r="A1355" s="31" t="s">
        <v>127</v>
      </c>
      <c r="B1355" s="31" t="str">
        <f>Point_src_summary!B1306</f>
        <v>Non-tribal</v>
      </c>
      <c r="C1355" s="31">
        <f>Point_src_summary!C1306</f>
        <v>8</v>
      </c>
      <c r="D1355" s="31" t="str">
        <f>Point_src_summary!D1306</f>
        <v>8045</v>
      </c>
      <c r="E1355" s="32" t="str">
        <f>Point_src_summary!N1306</f>
        <v>20200254</v>
      </c>
      <c r="F1355" s="31" t="str">
        <f>Point_src_summary!U1306</f>
        <v>Point Source Compressor Engines</v>
      </c>
      <c r="G1355" s="160">
        <f>Point_src_summary!V1306</f>
        <v>102.89999999999999</v>
      </c>
      <c r="H1355" s="161">
        <f>Point_src_summary!W1306</f>
        <v>10.199999999999999</v>
      </c>
      <c r="I1355" s="161">
        <f>Point_src_summary!X1306</f>
        <v>18</v>
      </c>
      <c r="J1355" s="161">
        <f>Point_src_summary!Y1306</f>
        <v>0</v>
      </c>
      <c r="K1355" s="162">
        <f>Point_src_summary!Z1306</f>
        <v>0</v>
      </c>
      <c r="M1355" s="30"/>
      <c r="N1355" s="30"/>
    </row>
    <row r="1356" spans="1:14" x14ac:dyDescent="0.2">
      <c r="A1356" s="31" t="s">
        <v>127</v>
      </c>
      <c r="B1356" s="31" t="str">
        <f>Point_src_summary!B1307</f>
        <v>Non-tribal</v>
      </c>
      <c r="C1356" s="31">
        <f>Point_src_summary!C1307</f>
        <v>8</v>
      </c>
      <c r="D1356" s="31" t="str">
        <f>Point_src_summary!D1307</f>
        <v>8045</v>
      </c>
      <c r="E1356" s="32" t="str">
        <f>Point_src_summary!N1307</f>
        <v>20200253</v>
      </c>
      <c r="F1356" s="31" t="str">
        <f>Point_src_summary!U1307</f>
        <v>Point Source Compressor Engines</v>
      </c>
      <c r="G1356" s="160">
        <f>Point_src_summary!V1307</f>
        <v>11.86</v>
      </c>
      <c r="H1356" s="161">
        <f>Point_src_summary!W1307</f>
        <v>1.4890950000000001</v>
      </c>
      <c r="I1356" s="161">
        <f>Point_src_summary!X1307</f>
        <v>11.801373999999999</v>
      </c>
      <c r="J1356" s="161">
        <f>Point_src_summary!Y1307</f>
        <v>0</v>
      </c>
      <c r="K1356" s="162">
        <f>Point_src_summary!Z1307</f>
        <v>0</v>
      </c>
      <c r="M1356" s="30"/>
      <c r="N1356" s="30"/>
    </row>
    <row r="1357" spans="1:14" x14ac:dyDescent="0.2">
      <c r="A1357" s="31" t="s">
        <v>127</v>
      </c>
      <c r="B1357" s="31" t="str">
        <f>Point_src_summary!B1308</f>
        <v>Non-tribal</v>
      </c>
      <c r="C1357" s="31">
        <f>Point_src_summary!C1308</f>
        <v>8</v>
      </c>
      <c r="D1357" s="31" t="str">
        <f>Point_src_summary!D1308</f>
        <v>8045</v>
      </c>
      <c r="E1357" s="32" t="str">
        <f>Point_src_summary!N1308</f>
        <v>30600105</v>
      </c>
      <c r="F1357" s="31" t="str">
        <f>Point_src_summary!U1308</f>
        <v>Point Source Heaters</v>
      </c>
      <c r="G1357" s="160">
        <f>Point_src_summary!V1308</f>
        <v>6.32</v>
      </c>
      <c r="H1357" s="161">
        <f>Point_src_summary!W1308</f>
        <v>0.35</v>
      </c>
      <c r="I1357" s="161">
        <f>Point_src_summary!X1308</f>
        <v>5.31</v>
      </c>
      <c r="J1357" s="161">
        <f>Point_src_summary!Y1308</f>
        <v>0</v>
      </c>
      <c r="K1357" s="162">
        <f>Point_src_summary!Z1308</f>
        <v>0</v>
      </c>
      <c r="M1357" s="30"/>
      <c r="N1357" s="30"/>
    </row>
    <row r="1358" spans="1:14" x14ac:dyDescent="0.2">
      <c r="A1358" s="31" t="s">
        <v>127</v>
      </c>
      <c r="B1358" s="31" t="str">
        <f>Point_src_summary!B1309</f>
        <v>Non-tribal</v>
      </c>
      <c r="C1358" s="31">
        <f>Point_src_summary!C1309</f>
        <v>8</v>
      </c>
      <c r="D1358" s="31" t="str">
        <f>Point_src_summary!D1309</f>
        <v>8045</v>
      </c>
      <c r="E1358" s="32" t="str">
        <f>Point_src_summary!N1309</f>
        <v>31088801</v>
      </c>
      <c r="F1358" s="31" t="str">
        <f>Point_src_summary!U1309</f>
        <v>Point Source Fugitives</v>
      </c>
      <c r="G1358" s="160">
        <f>Point_src_summary!V1309</f>
        <v>0</v>
      </c>
      <c r="H1358" s="161">
        <f>Point_src_summary!W1309</f>
        <v>7.49</v>
      </c>
      <c r="I1358" s="161">
        <f>Point_src_summary!X1309</f>
        <v>0</v>
      </c>
      <c r="J1358" s="161">
        <f>Point_src_summary!Y1309</f>
        <v>0</v>
      </c>
      <c r="K1358" s="162">
        <f>Point_src_summary!Z1309</f>
        <v>0</v>
      </c>
      <c r="M1358" s="30"/>
      <c r="N1358" s="30"/>
    </row>
    <row r="1359" spans="1:14" x14ac:dyDescent="0.2">
      <c r="A1359" s="31" t="s">
        <v>127</v>
      </c>
      <c r="B1359" s="31" t="str">
        <f>Point_src_summary!B1310</f>
        <v>Non-tribal</v>
      </c>
      <c r="C1359" s="31">
        <f>Point_src_summary!C1310</f>
        <v>8</v>
      </c>
      <c r="D1359" s="31" t="str">
        <f>Point_src_summary!D1310</f>
        <v>8045</v>
      </c>
      <c r="E1359" s="32" t="str">
        <f>Point_src_summary!N1310</f>
        <v>31000203</v>
      </c>
      <c r="F1359" s="31" t="str">
        <f>Point_src_summary!U1310</f>
        <v>Point Source Compressor Engines</v>
      </c>
      <c r="G1359" s="160">
        <f>Point_src_summary!V1310</f>
        <v>22</v>
      </c>
      <c r="H1359" s="161">
        <f>Point_src_summary!W1310</f>
        <v>6.5</v>
      </c>
      <c r="I1359" s="161">
        <f>Point_src_summary!X1310</f>
        <v>6.5</v>
      </c>
      <c r="J1359" s="161">
        <f>Point_src_summary!Y1310</f>
        <v>0</v>
      </c>
      <c r="K1359" s="162">
        <f>Point_src_summary!Z1310</f>
        <v>0</v>
      </c>
      <c r="M1359" s="30"/>
      <c r="N1359" s="30"/>
    </row>
    <row r="1360" spans="1:14" x14ac:dyDescent="0.2">
      <c r="A1360" s="31" t="s">
        <v>127</v>
      </c>
      <c r="B1360" s="31" t="str">
        <f>Point_src_summary!B1311</f>
        <v>Non-tribal</v>
      </c>
      <c r="C1360" s="31">
        <f>Point_src_summary!C1311</f>
        <v>8</v>
      </c>
      <c r="D1360" s="31" t="str">
        <f>Point_src_summary!D1311</f>
        <v>8045</v>
      </c>
      <c r="E1360" s="32" t="str">
        <f>Point_src_summary!N1311</f>
        <v>20200254</v>
      </c>
      <c r="F1360" s="31" t="str">
        <f>Point_src_summary!U1311</f>
        <v>Point Source Compressor Engines</v>
      </c>
      <c r="G1360" s="160">
        <f>Point_src_summary!V1311</f>
        <v>34.299999999999997</v>
      </c>
      <c r="H1360" s="161">
        <f>Point_src_summary!W1311</f>
        <v>3.4</v>
      </c>
      <c r="I1360" s="161">
        <f>Point_src_summary!X1311</f>
        <v>6</v>
      </c>
      <c r="J1360" s="161">
        <f>Point_src_summary!Y1311</f>
        <v>0</v>
      </c>
      <c r="K1360" s="162">
        <f>Point_src_summary!Z1311</f>
        <v>0</v>
      </c>
      <c r="M1360" s="30"/>
      <c r="N1360" s="30"/>
    </row>
    <row r="1361" spans="1:14" x14ac:dyDescent="0.2">
      <c r="A1361" s="31" t="s">
        <v>127</v>
      </c>
      <c r="B1361" s="31" t="str">
        <f>Point_src_summary!B1312</f>
        <v>Non-tribal</v>
      </c>
      <c r="C1361" s="31">
        <f>Point_src_summary!C1312</f>
        <v>8</v>
      </c>
      <c r="D1361" s="31" t="str">
        <f>Point_src_summary!D1312</f>
        <v>8045</v>
      </c>
      <c r="E1361" s="32" t="str">
        <f>Point_src_summary!N1312</f>
        <v>20200253</v>
      </c>
      <c r="F1361" s="31" t="str">
        <f>Point_src_summary!U1312</f>
        <v>Point Source Compressor Engines</v>
      </c>
      <c r="G1361" s="160">
        <f>Point_src_summary!V1312</f>
        <v>9.0499949999999991</v>
      </c>
      <c r="H1361" s="161">
        <f>Point_src_summary!W1312</f>
        <v>1.136282</v>
      </c>
      <c r="I1361" s="161">
        <f>Point_src_summary!X1312</f>
        <v>9.0052590000000006</v>
      </c>
      <c r="J1361" s="161">
        <f>Point_src_summary!Y1312</f>
        <v>0</v>
      </c>
      <c r="K1361" s="162">
        <f>Point_src_summary!Z1312</f>
        <v>0</v>
      </c>
      <c r="M1361" s="30"/>
      <c r="N1361" s="30"/>
    </row>
    <row r="1362" spans="1:14" x14ac:dyDescent="0.2">
      <c r="A1362" s="31" t="s">
        <v>127</v>
      </c>
      <c r="B1362" s="31" t="str">
        <f>Point_src_summary!B1313</f>
        <v>Non-tribal</v>
      </c>
      <c r="C1362" s="31">
        <f>Point_src_summary!C1313</f>
        <v>8</v>
      </c>
      <c r="D1362" s="31" t="str">
        <f>Point_src_summary!D1313</f>
        <v>8045</v>
      </c>
      <c r="E1362" s="32" t="str">
        <f>Point_src_summary!N1313</f>
        <v>20200253</v>
      </c>
      <c r="F1362" s="31" t="str">
        <f>Point_src_summary!U1313</f>
        <v>Point Source Compressor Engines</v>
      </c>
      <c r="G1362" s="160">
        <f>Point_src_summary!V1313</f>
        <v>0</v>
      </c>
      <c r="H1362" s="161">
        <f>Point_src_summary!W1313</f>
        <v>0</v>
      </c>
      <c r="I1362" s="161">
        <f>Point_src_summary!X1313</f>
        <v>0</v>
      </c>
      <c r="J1362" s="161">
        <f>Point_src_summary!Y1313</f>
        <v>0</v>
      </c>
      <c r="K1362" s="162">
        <f>Point_src_summary!Z1313</f>
        <v>0.10627</v>
      </c>
      <c r="M1362" s="30"/>
      <c r="N1362" s="30"/>
    </row>
    <row r="1363" spans="1:14" x14ac:dyDescent="0.2">
      <c r="A1363" s="31" t="s">
        <v>127</v>
      </c>
      <c r="B1363" s="31" t="str">
        <f>Point_src_summary!B1314</f>
        <v>Non-tribal</v>
      </c>
      <c r="C1363" s="31">
        <f>Point_src_summary!C1314</f>
        <v>8</v>
      </c>
      <c r="D1363" s="31" t="str">
        <f>Point_src_summary!D1314</f>
        <v>8045</v>
      </c>
      <c r="E1363" s="32" t="str">
        <f>Point_src_summary!N1314</f>
        <v>20200253</v>
      </c>
      <c r="F1363" s="31" t="str">
        <f>Point_src_summary!U1314</f>
        <v>Point Source Compressor Engines</v>
      </c>
      <c r="G1363" s="160">
        <f>Point_src_summary!V1314</f>
        <v>0</v>
      </c>
      <c r="H1363" s="161">
        <f>Point_src_summary!W1314</f>
        <v>0</v>
      </c>
      <c r="I1363" s="161">
        <f>Point_src_summary!X1314</f>
        <v>0</v>
      </c>
      <c r="J1363" s="161">
        <f>Point_src_summary!Y1314</f>
        <v>0</v>
      </c>
      <c r="K1363" s="162">
        <f>Point_src_summary!Z1314</f>
        <v>8.4335999999999994E-2</v>
      </c>
      <c r="M1363" s="30"/>
      <c r="N1363" s="30"/>
    </row>
    <row r="1364" spans="1:14" x14ac:dyDescent="0.2">
      <c r="A1364" s="31" t="s">
        <v>127</v>
      </c>
      <c r="B1364" s="31" t="str">
        <f>Point_src_summary!B1315</f>
        <v>Non-tribal</v>
      </c>
      <c r="C1364" s="31">
        <f>Point_src_summary!C1315</f>
        <v>8</v>
      </c>
      <c r="D1364" s="31" t="str">
        <f>Point_src_summary!D1315</f>
        <v>8045</v>
      </c>
      <c r="E1364" s="32" t="str">
        <f>Point_src_summary!N1315</f>
        <v>20200253</v>
      </c>
      <c r="F1364" s="31" t="str">
        <f>Point_src_summary!U1315</f>
        <v>Point Source Compressor Engines</v>
      </c>
      <c r="G1364" s="160">
        <f>Point_src_summary!V1315</f>
        <v>0</v>
      </c>
      <c r="H1364" s="161">
        <f>Point_src_summary!W1315</f>
        <v>0</v>
      </c>
      <c r="I1364" s="161">
        <f>Point_src_summary!X1315</f>
        <v>0</v>
      </c>
      <c r="J1364" s="161">
        <f>Point_src_summary!Y1315</f>
        <v>0</v>
      </c>
      <c r="K1364" s="162">
        <f>Point_src_summary!Z1315</f>
        <v>0</v>
      </c>
      <c r="M1364" s="30"/>
      <c r="N1364" s="30"/>
    </row>
    <row r="1365" spans="1:14" x14ac:dyDescent="0.2">
      <c r="A1365" s="31" t="s">
        <v>127</v>
      </c>
      <c r="B1365" s="31" t="str">
        <f>Point_src_summary!B1316</f>
        <v>Non-tribal</v>
      </c>
      <c r="C1365" s="31">
        <f>Point_src_summary!C1316</f>
        <v>8</v>
      </c>
      <c r="D1365" s="31" t="str">
        <f>Point_src_summary!D1316</f>
        <v>8045</v>
      </c>
      <c r="E1365" s="32" t="str">
        <f>Point_src_summary!N1316</f>
        <v>20200253</v>
      </c>
      <c r="F1365" s="31" t="str">
        <f>Point_src_summary!U1316</f>
        <v>Point Source Compressor Engines</v>
      </c>
      <c r="G1365" s="160">
        <f>Point_src_summary!V1316</f>
        <v>3.925475</v>
      </c>
      <c r="H1365" s="161">
        <f>Point_src_summary!W1316</f>
        <v>2.6270790000000002</v>
      </c>
      <c r="I1365" s="161">
        <f>Point_src_summary!X1316</f>
        <v>7.4620990000000003</v>
      </c>
      <c r="J1365" s="161">
        <f>Point_src_summary!Y1316</f>
        <v>0</v>
      </c>
      <c r="K1365" s="162">
        <f>Point_src_summary!Z1316</f>
        <v>0</v>
      </c>
      <c r="M1365" s="30"/>
      <c r="N1365" s="30"/>
    </row>
    <row r="1366" spans="1:14" x14ac:dyDescent="0.2">
      <c r="A1366" s="31" t="s">
        <v>127</v>
      </c>
      <c r="B1366" s="31" t="str">
        <f>Point_src_summary!B1317</f>
        <v>Non-tribal</v>
      </c>
      <c r="C1366" s="31">
        <f>Point_src_summary!C1317</f>
        <v>8</v>
      </c>
      <c r="D1366" s="31" t="str">
        <f>Point_src_summary!D1317</f>
        <v>8045</v>
      </c>
      <c r="E1366" s="32" t="str">
        <f>Point_src_summary!N1317</f>
        <v>40400315</v>
      </c>
      <c r="F1366" s="31" t="str">
        <f>Point_src_summary!U1317</f>
        <v>Condensate Tanks</v>
      </c>
      <c r="G1366" s="160">
        <f>Point_src_summary!V1317</f>
        <v>0</v>
      </c>
      <c r="H1366" s="161">
        <f>Point_src_summary!W1317</f>
        <v>2.1222940000000001</v>
      </c>
      <c r="I1366" s="161">
        <f>Point_src_summary!X1317</f>
        <v>0</v>
      </c>
      <c r="J1366" s="161">
        <f>Point_src_summary!Y1317</f>
        <v>0</v>
      </c>
      <c r="K1366" s="162">
        <f>Point_src_summary!Z1317</f>
        <v>0</v>
      </c>
      <c r="M1366" s="30"/>
      <c r="N1366" s="30"/>
    </row>
    <row r="1367" spans="1:14" x14ac:dyDescent="0.2">
      <c r="A1367" s="31" t="s">
        <v>127</v>
      </c>
      <c r="B1367" s="31" t="str">
        <f>Point_src_summary!B1318</f>
        <v>Non-tribal</v>
      </c>
      <c r="C1367" s="31">
        <f>Point_src_summary!C1318</f>
        <v>8</v>
      </c>
      <c r="D1367" s="31" t="str">
        <f>Point_src_summary!D1318</f>
        <v>8045</v>
      </c>
      <c r="E1367" s="32" t="str">
        <f>Point_src_summary!N1318</f>
        <v>20200254</v>
      </c>
      <c r="F1367" s="31" t="str">
        <f>Point_src_summary!U1318</f>
        <v>Point Source Compressor Engines</v>
      </c>
      <c r="G1367" s="160">
        <f>Point_src_summary!V1318</f>
        <v>0</v>
      </c>
      <c r="H1367" s="161">
        <f>Point_src_summary!W1318</f>
        <v>0</v>
      </c>
      <c r="I1367" s="161">
        <f>Point_src_summary!X1318</f>
        <v>0</v>
      </c>
      <c r="J1367" s="161">
        <f>Point_src_summary!Y1318</f>
        <v>2.9069999999999999E-2</v>
      </c>
      <c r="K1367" s="162">
        <f>Point_src_summary!Z1318</f>
        <v>0.48449999999999999</v>
      </c>
      <c r="M1367" s="30"/>
      <c r="N1367" s="30"/>
    </row>
    <row r="1368" spans="1:14" x14ac:dyDescent="0.2">
      <c r="A1368" s="31" t="s">
        <v>127</v>
      </c>
      <c r="B1368" s="31" t="str">
        <f>Point_src_summary!B1319</f>
        <v>Non-tribal</v>
      </c>
      <c r="C1368" s="31">
        <f>Point_src_summary!C1319</f>
        <v>8</v>
      </c>
      <c r="D1368" s="31" t="str">
        <f>Point_src_summary!D1319</f>
        <v>8045</v>
      </c>
      <c r="E1368" s="32" t="str">
        <f>Point_src_summary!N1319</f>
        <v>20200254</v>
      </c>
      <c r="F1368" s="31" t="str">
        <f>Point_src_summary!U1319</f>
        <v>Point Source Compressor Engines</v>
      </c>
      <c r="G1368" s="160">
        <f>Point_src_summary!V1319</f>
        <v>0</v>
      </c>
      <c r="H1368" s="161">
        <f>Point_src_summary!W1319</f>
        <v>0</v>
      </c>
      <c r="I1368" s="161">
        <f>Point_src_summary!X1319</f>
        <v>0</v>
      </c>
      <c r="J1368" s="161">
        <f>Point_src_summary!Y1319</f>
        <v>4.845E-2</v>
      </c>
      <c r="K1368" s="162">
        <f>Point_src_summary!Z1319</f>
        <v>0.48449999999999999</v>
      </c>
      <c r="M1368" s="30"/>
      <c r="N1368" s="30"/>
    </row>
    <row r="1369" spans="1:14" x14ac:dyDescent="0.2">
      <c r="A1369" s="31" t="s">
        <v>127</v>
      </c>
      <c r="B1369" s="31" t="str">
        <f>Point_src_summary!B1320</f>
        <v>Non-tribal</v>
      </c>
      <c r="C1369" s="31">
        <f>Point_src_summary!C1320</f>
        <v>8</v>
      </c>
      <c r="D1369" s="31" t="str">
        <f>Point_src_summary!D1320</f>
        <v>8045</v>
      </c>
      <c r="E1369" s="32" t="str">
        <f>Point_src_summary!N1320</f>
        <v>20200254</v>
      </c>
      <c r="F1369" s="31" t="str">
        <f>Point_src_summary!U1320</f>
        <v>Point Source Compressor Engines</v>
      </c>
      <c r="G1369" s="160">
        <f>Point_src_summary!V1320</f>
        <v>0</v>
      </c>
      <c r="H1369" s="161">
        <f>Point_src_summary!W1320</f>
        <v>0</v>
      </c>
      <c r="I1369" s="161">
        <f>Point_src_summary!X1320</f>
        <v>0</v>
      </c>
      <c r="J1369" s="161">
        <f>Point_src_summary!Y1320</f>
        <v>4.845E-2</v>
      </c>
      <c r="K1369" s="162">
        <f>Point_src_summary!Z1320</f>
        <v>0.48449999999999999</v>
      </c>
      <c r="M1369" s="30"/>
      <c r="N1369" s="30"/>
    </row>
    <row r="1370" spans="1:14" x14ac:dyDescent="0.2">
      <c r="A1370" s="31" t="s">
        <v>127</v>
      </c>
      <c r="B1370" s="31" t="str">
        <f>Point_src_summary!B1321</f>
        <v>Non-tribal</v>
      </c>
      <c r="C1370" s="31">
        <f>Point_src_summary!C1321</f>
        <v>8</v>
      </c>
      <c r="D1370" s="31" t="str">
        <f>Point_src_summary!D1321</f>
        <v>8045</v>
      </c>
      <c r="E1370" s="32" t="str">
        <f>Point_src_summary!N1321</f>
        <v>20200102</v>
      </c>
      <c r="F1370" s="31" t="str">
        <f>Point_src_summary!U1321</f>
        <v>Point Source Compressor Engines</v>
      </c>
      <c r="G1370" s="160">
        <f>Point_src_summary!V1321</f>
        <v>0</v>
      </c>
      <c r="H1370" s="161">
        <f>Point_src_summary!W1321</f>
        <v>0</v>
      </c>
      <c r="I1370" s="161">
        <f>Point_src_summary!X1321</f>
        <v>0</v>
      </c>
      <c r="J1370" s="161">
        <f>Point_src_summary!Y1321</f>
        <v>0</v>
      </c>
      <c r="K1370" s="162">
        <f>Point_src_summary!Z1321</f>
        <v>0</v>
      </c>
      <c r="M1370" s="30"/>
      <c r="N1370" s="30"/>
    </row>
    <row r="1371" spans="1:14" x14ac:dyDescent="0.2">
      <c r="A1371" s="31" t="s">
        <v>127</v>
      </c>
      <c r="B1371" s="31" t="str">
        <f>Point_src_summary!B1322</f>
        <v>Non-tribal</v>
      </c>
      <c r="C1371" s="31">
        <f>Point_src_summary!C1322</f>
        <v>8</v>
      </c>
      <c r="D1371" s="31" t="str">
        <f>Point_src_summary!D1322</f>
        <v>8045</v>
      </c>
      <c r="E1371" s="32" t="str">
        <f>Point_src_summary!N1322</f>
        <v>20200254</v>
      </c>
      <c r="F1371" s="31" t="str">
        <f>Point_src_summary!U1322</f>
        <v>Point Source Compressor Engines</v>
      </c>
      <c r="G1371" s="160">
        <f>Point_src_summary!V1322</f>
        <v>0</v>
      </c>
      <c r="H1371" s="161">
        <f>Point_src_summary!W1322</f>
        <v>0</v>
      </c>
      <c r="I1371" s="161">
        <f>Point_src_summary!X1322</f>
        <v>0</v>
      </c>
      <c r="J1371" s="161">
        <f>Point_src_summary!Y1322</f>
        <v>4.845E-2</v>
      </c>
      <c r="K1371" s="162">
        <f>Point_src_summary!Z1322</f>
        <v>0.48449999999999999</v>
      </c>
      <c r="M1371" s="30"/>
      <c r="N1371" s="30"/>
    </row>
    <row r="1372" spans="1:14" x14ac:dyDescent="0.2">
      <c r="A1372" s="31" t="s">
        <v>127</v>
      </c>
      <c r="B1372" s="31" t="str">
        <f>Point_src_summary!B1323</f>
        <v>Non-tribal</v>
      </c>
      <c r="C1372" s="31">
        <f>Point_src_summary!C1323</f>
        <v>8</v>
      </c>
      <c r="D1372" s="31" t="str">
        <f>Point_src_summary!D1323</f>
        <v>8045</v>
      </c>
      <c r="E1372" s="32" t="str">
        <f>Point_src_summary!N1323</f>
        <v>20200102</v>
      </c>
      <c r="F1372" s="31" t="str">
        <f>Point_src_summary!U1323</f>
        <v>Point Source Compressor Engines</v>
      </c>
      <c r="G1372" s="160">
        <f>Point_src_summary!V1323</f>
        <v>0</v>
      </c>
      <c r="H1372" s="161">
        <f>Point_src_summary!W1323</f>
        <v>0</v>
      </c>
      <c r="I1372" s="161">
        <f>Point_src_summary!X1323</f>
        <v>0</v>
      </c>
      <c r="J1372" s="161">
        <f>Point_src_summary!Y1323</f>
        <v>0</v>
      </c>
      <c r="K1372" s="162">
        <f>Point_src_summary!Z1323</f>
        <v>0</v>
      </c>
      <c r="M1372" s="30"/>
      <c r="N1372" s="30"/>
    </row>
    <row r="1373" spans="1:14" x14ac:dyDescent="0.2">
      <c r="A1373" s="31" t="s">
        <v>127</v>
      </c>
      <c r="B1373" s="31" t="str">
        <f>Point_src_summary!B1324</f>
        <v>Non-tribal</v>
      </c>
      <c r="C1373" s="31">
        <f>Point_src_summary!C1324</f>
        <v>8</v>
      </c>
      <c r="D1373" s="31" t="str">
        <f>Point_src_summary!D1324</f>
        <v>8045</v>
      </c>
      <c r="E1373" s="32" t="str">
        <f>Point_src_summary!N1324</f>
        <v>20200201</v>
      </c>
      <c r="F1373" s="31" t="str">
        <f>Point_src_summary!U1324</f>
        <v>Point Source Compressor Engines</v>
      </c>
      <c r="G1373" s="160">
        <f>Point_src_summary!V1324</f>
        <v>0</v>
      </c>
      <c r="H1373" s="161">
        <f>Point_src_summary!W1324</f>
        <v>0</v>
      </c>
      <c r="I1373" s="161">
        <f>Point_src_summary!X1324</f>
        <v>0</v>
      </c>
      <c r="J1373" s="161">
        <f>Point_src_summary!Y1324</f>
        <v>0</v>
      </c>
      <c r="K1373" s="162">
        <f>Point_src_summary!Z1324</f>
        <v>0</v>
      </c>
      <c r="M1373" s="30"/>
      <c r="N1373" s="30"/>
    </row>
    <row r="1374" spans="1:14" x14ac:dyDescent="0.2">
      <c r="A1374" s="31" t="s">
        <v>127</v>
      </c>
      <c r="B1374" s="31" t="str">
        <f>Point_src_summary!B1325</f>
        <v>Non-tribal</v>
      </c>
      <c r="C1374" s="31">
        <f>Point_src_summary!C1325</f>
        <v>8</v>
      </c>
      <c r="D1374" s="31" t="str">
        <f>Point_src_summary!D1325</f>
        <v>8045</v>
      </c>
      <c r="E1374" s="32" t="str">
        <f>Point_src_summary!N1325</f>
        <v>31000205</v>
      </c>
      <c r="F1374" s="31" t="str">
        <f>Point_src_summary!U1325</f>
        <v>Point Source Flares</v>
      </c>
      <c r="G1374" s="160">
        <f>Point_src_summary!V1325</f>
        <v>0</v>
      </c>
      <c r="H1374" s="161">
        <f>Point_src_summary!W1325</f>
        <v>0</v>
      </c>
      <c r="I1374" s="161">
        <f>Point_src_summary!X1325</f>
        <v>0</v>
      </c>
      <c r="J1374" s="161">
        <f>Point_src_summary!Y1325</f>
        <v>0</v>
      </c>
      <c r="K1374" s="162">
        <f>Point_src_summary!Z1325</f>
        <v>0</v>
      </c>
      <c r="M1374" s="30"/>
      <c r="N1374" s="30"/>
    </row>
    <row r="1375" spans="1:14" x14ac:dyDescent="0.2">
      <c r="A1375" s="31" t="s">
        <v>127</v>
      </c>
      <c r="B1375" s="31" t="str">
        <f>Point_src_summary!B1326</f>
        <v>Non-tribal</v>
      </c>
      <c r="C1375" s="31">
        <f>Point_src_summary!C1326</f>
        <v>8</v>
      </c>
      <c r="D1375" s="31" t="str">
        <f>Point_src_summary!D1326</f>
        <v>8045</v>
      </c>
      <c r="E1375" s="32" t="str">
        <f>Point_src_summary!N1326</f>
        <v>30600903</v>
      </c>
      <c r="F1375" s="31" t="str">
        <f>Point_src_summary!U1326</f>
        <v>Point Source Flares</v>
      </c>
      <c r="G1375" s="160">
        <f>Point_src_summary!V1326</f>
        <v>1.9</v>
      </c>
      <c r="H1375" s="161">
        <f>Point_src_summary!W1326</f>
        <v>3.8</v>
      </c>
      <c r="I1375" s="161">
        <f>Point_src_summary!X1326</f>
        <v>10.1</v>
      </c>
      <c r="J1375" s="161">
        <f>Point_src_summary!Y1326</f>
        <v>0</v>
      </c>
      <c r="K1375" s="162">
        <f>Point_src_summary!Z1326</f>
        <v>0</v>
      </c>
      <c r="M1375" s="30"/>
      <c r="N1375" s="30"/>
    </row>
    <row r="1376" spans="1:14" x14ac:dyDescent="0.2">
      <c r="A1376" s="31" t="s">
        <v>127</v>
      </c>
      <c r="B1376" s="31" t="str">
        <f>Point_src_summary!B1327</f>
        <v>Non-tribal</v>
      </c>
      <c r="C1376" s="31">
        <f>Point_src_summary!C1327</f>
        <v>8</v>
      </c>
      <c r="D1376" s="31" t="str">
        <f>Point_src_summary!D1327</f>
        <v>8045</v>
      </c>
      <c r="E1376" s="32" t="str">
        <f>Point_src_summary!N1327</f>
        <v>31000301</v>
      </c>
      <c r="F1376" s="31" t="str">
        <f>Point_src_summary!U1327</f>
        <v>Dehydrators</v>
      </c>
      <c r="G1376" s="160">
        <f>Point_src_summary!V1327</f>
        <v>2.2999999999999998</v>
      </c>
      <c r="H1376" s="161">
        <f>Point_src_summary!W1327</f>
        <v>8</v>
      </c>
      <c r="I1376" s="161">
        <f>Point_src_summary!X1327</f>
        <v>12.5</v>
      </c>
      <c r="J1376" s="161">
        <f>Point_src_summary!Y1327</f>
        <v>0</v>
      </c>
      <c r="K1376" s="162">
        <f>Point_src_summary!Z1327</f>
        <v>0</v>
      </c>
      <c r="M1376" s="30"/>
      <c r="N1376" s="30"/>
    </row>
    <row r="1377" spans="1:14" x14ac:dyDescent="0.2">
      <c r="A1377" s="31" t="s">
        <v>127</v>
      </c>
      <c r="B1377" s="31" t="str">
        <f>Point_src_summary!B1328</f>
        <v>Non-tribal</v>
      </c>
      <c r="C1377" s="31">
        <f>Point_src_summary!C1328</f>
        <v>8</v>
      </c>
      <c r="D1377" s="31" t="str">
        <f>Point_src_summary!D1328</f>
        <v>8045</v>
      </c>
      <c r="E1377" s="32" t="str">
        <f>Point_src_summary!N1328</f>
        <v>31000220</v>
      </c>
      <c r="F1377" s="31" t="str">
        <f>Point_src_summary!U1328</f>
        <v>Point Source Fugitives</v>
      </c>
      <c r="G1377" s="160">
        <f>Point_src_summary!V1328</f>
        <v>0</v>
      </c>
      <c r="H1377" s="161">
        <f>Point_src_summary!W1328</f>
        <v>20.7</v>
      </c>
      <c r="I1377" s="161">
        <f>Point_src_summary!X1328</f>
        <v>0</v>
      </c>
      <c r="J1377" s="161">
        <f>Point_src_summary!Y1328</f>
        <v>0</v>
      </c>
      <c r="K1377" s="162">
        <f>Point_src_summary!Z1328</f>
        <v>0</v>
      </c>
      <c r="M1377" s="30"/>
      <c r="N1377" s="30"/>
    </row>
    <row r="1378" spans="1:14" x14ac:dyDescent="0.2">
      <c r="A1378" s="31" t="s">
        <v>127</v>
      </c>
      <c r="B1378" s="31" t="str">
        <f>Point_src_summary!B1329</f>
        <v>Non-tribal</v>
      </c>
      <c r="C1378" s="31">
        <f>Point_src_summary!C1329</f>
        <v>8</v>
      </c>
      <c r="D1378" s="31" t="str">
        <f>Point_src_summary!D1329</f>
        <v>8045</v>
      </c>
      <c r="E1378" s="32" t="str">
        <f>Point_src_summary!N1329</f>
        <v>20200254</v>
      </c>
      <c r="F1378" s="31" t="str">
        <f>Point_src_summary!U1329</f>
        <v>Point Source Compressor Engines</v>
      </c>
      <c r="G1378" s="160">
        <f>Point_src_summary!V1329</f>
        <v>14.29</v>
      </c>
      <c r="H1378" s="161">
        <f>Point_src_summary!W1329</f>
        <v>3.1</v>
      </c>
      <c r="I1378" s="161">
        <f>Point_src_summary!X1329</f>
        <v>3.1</v>
      </c>
      <c r="J1378" s="161">
        <f>Point_src_summary!Y1329</f>
        <v>0</v>
      </c>
      <c r="K1378" s="162">
        <f>Point_src_summary!Z1329</f>
        <v>0</v>
      </c>
      <c r="M1378" s="30"/>
      <c r="N1378" s="30"/>
    </row>
    <row r="1379" spans="1:14" x14ac:dyDescent="0.2">
      <c r="A1379" s="31" t="s">
        <v>127</v>
      </c>
      <c r="B1379" s="31" t="str">
        <f>Point_src_summary!B1330</f>
        <v>Non-tribal</v>
      </c>
      <c r="C1379" s="31">
        <f>Point_src_summary!C1330</f>
        <v>8</v>
      </c>
      <c r="D1379" s="31" t="str">
        <f>Point_src_summary!D1330</f>
        <v>8045</v>
      </c>
      <c r="E1379" s="32" t="str">
        <f>Point_src_summary!N1330</f>
        <v>20200254</v>
      </c>
      <c r="F1379" s="31" t="str">
        <f>Point_src_summary!U1330</f>
        <v>Point Source Compressor Engines</v>
      </c>
      <c r="G1379" s="160">
        <f>Point_src_summary!V1330</f>
        <v>14.29</v>
      </c>
      <c r="H1379" s="161">
        <f>Point_src_summary!W1330</f>
        <v>2.8</v>
      </c>
      <c r="I1379" s="161">
        <f>Point_src_summary!X1330</f>
        <v>3.1</v>
      </c>
      <c r="J1379" s="161">
        <f>Point_src_summary!Y1330</f>
        <v>0</v>
      </c>
      <c r="K1379" s="162">
        <f>Point_src_summary!Z1330</f>
        <v>0</v>
      </c>
      <c r="M1379" s="30"/>
      <c r="N1379" s="30"/>
    </row>
    <row r="1380" spans="1:14" x14ac:dyDescent="0.2">
      <c r="A1380" s="31" t="s">
        <v>127</v>
      </c>
      <c r="B1380" s="31" t="str">
        <f>Point_src_summary!B1331</f>
        <v>Non-tribal</v>
      </c>
      <c r="C1380" s="31">
        <f>Point_src_summary!C1331</f>
        <v>8</v>
      </c>
      <c r="D1380" s="31" t="str">
        <f>Point_src_summary!D1331</f>
        <v>8045</v>
      </c>
      <c r="E1380" s="32" t="str">
        <f>Point_src_summary!N1331</f>
        <v>20200254</v>
      </c>
      <c r="F1380" s="31" t="str">
        <f>Point_src_summary!U1331</f>
        <v>Point Source Compressor Engines</v>
      </c>
      <c r="G1380" s="160">
        <f>Point_src_summary!V1331</f>
        <v>14.29</v>
      </c>
      <c r="H1380" s="161">
        <f>Point_src_summary!W1331</f>
        <v>3.1</v>
      </c>
      <c r="I1380" s="161">
        <f>Point_src_summary!X1331</f>
        <v>3.51</v>
      </c>
      <c r="J1380" s="161">
        <f>Point_src_summary!Y1331</f>
        <v>0</v>
      </c>
      <c r="K1380" s="162">
        <f>Point_src_summary!Z1331</f>
        <v>0</v>
      </c>
      <c r="M1380" s="30"/>
      <c r="N1380" s="30"/>
    </row>
    <row r="1381" spans="1:14" x14ac:dyDescent="0.2">
      <c r="A1381" s="31" t="s">
        <v>127</v>
      </c>
      <c r="B1381" s="31" t="str">
        <f>Point_src_summary!B1332</f>
        <v>Non-tribal</v>
      </c>
      <c r="C1381" s="31">
        <f>Point_src_summary!C1332</f>
        <v>8</v>
      </c>
      <c r="D1381" s="31" t="str">
        <f>Point_src_summary!D1332</f>
        <v>8045</v>
      </c>
      <c r="E1381" s="32" t="str">
        <f>Point_src_summary!N1332</f>
        <v>20200254</v>
      </c>
      <c r="F1381" s="31" t="str">
        <f>Point_src_summary!U1332</f>
        <v>Point Source Compressor Engines</v>
      </c>
      <c r="G1381" s="160">
        <f>Point_src_summary!V1332</f>
        <v>14.29</v>
      </c>
      <c r="H1381" s="161">
        <f>Point_src_summary!W1332</f>
        <v>2.2000000000000002</v>
      </c>
      <c r="I1381" s="161">
        <f>Point_src_summary!X1332</f>
        <v>2.4300000000000002</v>
      </c>
      <c r="J1381" s="161">
        <f>Point_src_summary!Y1332</f>
        <v>0</v>
      </c>
      <c r="K1381" s="162">
        <f>Point_src_summary!Z1332</f>
        <v>0</v>
      </c>
      <c r="M1381" s="30"/>
      <c r="N1381" s="30"/>
    </row>
    <row r="1382" spans="1:14" x14ac:dyDescent="0.2">
      <c r="A1382" s="31" t="s">
        <v>127</v>
      </c>
      <c r="B1382" s="31" t="str">
        <f>Point_src_summary!B1333</f>
        <v>Non-tribal</v>
      </c>
      <c r="C1382" s="31">
        <f>Point_src_summary!C1333</f>
        <v>8</v>
      </c>
      <c r="D1382" s="31" t="str">
        <f>Point_src_summary!D1333</f>
        <v>8045</v>
      </c>
      <c r="E1382" s="32" t="str">
        <f>Point_src_summary!N1333</f>
        <v>20200102</v>
      </c>
      <c r="F1382" s="31" t="str">
        <f>Point_src_summary!U1333</f>
        <v>Point Source Compressor Engines</v>
      </c>
      <c r="G1382" s="160">
        <f>Point_src_summary!V1333</f>
        <v>4.7</v>
      </c>
      <c r="H1382" s="161">
        <f>Point_src_summary!W1333</f>
        <v>0.4</v>
      </c>
      <c r="I1382" s="161">
        <f>Point_src_summary!X1333</f>
        <v>2.7</v>
      </c>
      <c r="J1382" s="161">
        <f>Point_src_summary!Y1333</f>
        <v>0</v>
      </c>
      <c r="K1382" s="162">
        <f>Point_src_summary!Z1333</f>
        <v>0</v>
      </c>
      <c r="M1382" s="30"/>
      <c r="N1382" s="30"/>
    </row>
    <row r="1383" spans="1:14" x14ac:dyDescent="0.2">
      <c r="A1383" s="31" t="s">
        <v>127</v>
      </c>
      <c r="B1383" s="31" t="str">
        <f>Point_src_summary!B1334</f>
        <v>Non-tribal</v>
      </c>
      <c r="C1383" s="31">
        <f>Point_src_summary!C1334</f>
        <v>8</v>
      </c>
      <c r="D1383" s="31" t="str">
        <f>Point_src_summary!D1334</f>
        <v>8045</v>
      </c>
      <c r="E1383" s="32" t="str">
        <f>Point_src_summary!N1334</f>
        <v>20200201</v>
      </c>
      <c r="F1383" s="31" t="str">
        <f>Point_src_summary!U1334</f>
        <v>Point Source Compressor Engines</v>
      </c>
      <c r="G1383" s="160">
        <f>Point_src_summary!V1334</f>
        <v>27.43</v>
      </c>
      <c r="H1383" s="161">
        <f>Point_src_summary!W1334</f>
        <v>6.29</v>
      </c>
      <c r="I1383" s="161">
        <f>Point_src_summary!X1334</f>
        <v>21.97</v>
      </c>
      <c r="J1383" s="161">
        <f>Point_src_summary!Y1334</f>
        <v>0</v>
      </c>
      <c r="K1383" s="162">
        <f>Point_src_summary!Z1334</f>
        <v>0</v>
      </c>
      <c r="M1383" s="30"/>
      <c r="N1383" s="30"/>
    </row>
    <row r="1384" spans="1:14" x14ac:dyDescent="0.2">
      <c r="A1384" s="31" t="s">
        <v>127</v>
      </c>
      <c r="B1384" s="31" t="str">
        <f>Point_src_summary!B1335</f>
        <v>Non-tribal</v>
      </c>
      <c r="C1384" s="31">
        <f>Point_src_summary!C1335</f>
        <v>8</v>
      </c>
      <c r="D1384" s="31" t="str">
        <f>Point_src_summary!D1335</f>
        <v>8045</v>
      </c>
      <c r="E1384" s="32" t="str">
        <f>Point_src_summary!N1335</f>
        <v>40400315</v>
      </c>
      <c r="F1384" s="31" t="str">
        <f>Point_src_summary!U1335</f>
        <v>Condensate Tanks</v>
      </c>
      <c r="G1384" s="160">
        <f>Point_src_summary!V1335</f>
        <v>0</v>
      </c>
      <c r="H1384" s="161">
        <f>Point_src_summary!W1335</f>
        <v>2.0213700000000001</v>
      </c>
      <c r="I1384" s="161">
        <f>Point_src_summary!X1335</f>
        <v>0</v>
      </c>
      <c r="J1384" s="161">
        <f>Point_src_summary!Y1335</f>
        <v>0</v>
      </c>
      <c r="K1384" s="162">
        <f>Point_src_summary!Z1335</f>
        <v>0</v>
      </c>
      <c r="M1384" s="30"/>
      <c r="N1384" s="30"/>
    </row>
    <row r="1385" spans="1:14" x14ac:dyDescent="0.2">
      <c r="A1385" s="31" t="s">
        <v>127</v>
      </c>
      <c r="B1385" s="31" t="str">
        <f>Point_src_summary!B1336</f>
        <v>Non-tribal</v>
      </c>
      <c r="C1385" s="31">
        <f>Point_src_summary!C1336</f>
        <v>8</v>
      </c>
      <c r="D1385" s="31" t="str">
        <f>Point_src_summary!D1336</f>
        <v>8045</v>
      </c>
      <c r="E1385" s="32" t="str">
        <f>Point_src_summary!N1336</f>
        <v>20200254</v>
      </c>
      <c r="F1385" s="31" t="str">
        <f>Point_src_summary!U1336</f>
        <v>Point Source Compressor Engines</v>
      </c>
      <c r="G1385" s="160">
        <f>Point_src_summary!V1336</f>
        <v>0</v>
      </c>
      <c r="H1385" s="161">
        <f>Point_src_summary!W1336</f>
        <v>0</v>
      </c>
      <c r="I1385" s="161">
        <f>Point_src_summary!X1336</f>
        <v>0</v>
      </c>
      <c r="J1385" s="161">
        <f>Point_src_summary!Y1336</f>
        <v>0.12</v>
      </c>
      <c r="K1385" s="162">
        <f>Point_src_summary!Z1336</f>
        <v>2.0099999999999998</v>
      </c>
      <c r="M1385" s="30"/>
      <c r="N1385" s="30"/>
    </row>
    <row r="1386" spans="1:14" x14ac:dyDescent="0.2">
      <c r="A1386" s="31" t="s">
        <v>127</v>
      </c>
      <c r="B1386" s="31" t="str">
        <f>Point_src_summary!B1337</f>
        <v>Non-tribal</v>
      </c>
      <c r="C1386" s="31">
        <f>Point_src_summary!C1337</f>
        <v>8</v>
      </c>
      <c r="D1386" s="31" t="str">
        <f>Point_src_summary!D1337</f>
        <v>8045</v>
      </c>
      <c r="E1386" s="32" t="str">
        <f>Point_src_summary!N1337</f>
        <v>20200254</v>
      </c>
      <c r="F1386" s="31" t="str">
        <f>Point_src_summary!U1337</f>
        <v>Point Source Compressor Engines</v>
      </c>
      <c r="G1386" s="160">
        <f>Point_src_summary!V1337</f>
        <v>0</v>
      </c>
      <c r="H1386" s="161">
        <f>Point_src_summary!W1337</f>
        <v>0</v>
      </c>
      <c r="I1386" s="161">
        <f>Point_src_summary!X1337</f>
        <v>0</v>
      </c>
      <c r="J1386" s="161">
        <f>Point_src_summary!Y1337</f>
        <v>0</v>
      </c>
      <c r="K1386" s="162">
        <f>Point_src_summary!Z1337</f>
        <v>0</v>
      </c>
      <c r="M1386" s="30"/>
      <c r="N1386" s="30"/>
    </row>
    <row r="1387" spans="1:14" x14ac:dyDescent="0.2">
      <c r="A1387" s="31" t="s">
        <v>127</v>
      </c>
      <c r="B1387" s="31" t="str">
        <f>Point_src_summary!B1338</f>
        <v>Non-tribal</v>
      </c>
      <c r="C1387" s="31">
        <f>Point_src_summary!C1338</f>
        <v>8</v>
      </c>
      <c r="D1387" s="31" t="str">
        <f>Point_src_summary!D1338</f>
        <v>8045</v>
      </c>
      <c r="E1387" s="32" t="str">
        <f>Point_src_summary!N1338</f>
        <v>20200254</v>
      </c>
      <c r="F1387" s="31" t="str">
        <f>Point_src_summary!U1338</f>
        <v>Point Source Compressor Engines</v>
      </c>
      <c r="G1387" s="160">
        <f>Point_src_summary!V1338</f>
        <v>0</v>
      </c>
      <c r="H1387" s="161">
        <f>Point_src_summary!W1338</f>
        <v>0</v>
      </c>
      <c r="I1387" s="161">
        <f>Point_src_summary!X1338</f>
        <v>0</v>
      </c>
      <c r="J1387" s="161">
        <f>Point_src_summary!Y1338</f>
        <v>0</v>
      </c>
      <c r="K1387" s="162">
        <f>Point_src_summary!Z1338</f>
        <v>0</v>
      </c>
      <c r="M1387" s="30"/>
      <c r="N1387" s="30"/>
    </row>
    <row r="1388" spans="1:14" x14ac:dyDescent="0.2">
      <c r="A1388" s="31" t="s">
        <v>127</v>
      </c>
      <c r="B1388" s="31" t="str">
        <f>Point_src_summary!B1339</f>
        <v>Non-tribal</v>
      </c>
      <c r="C1388" s="31">
        <f>Point_src_summary!C1339</f>
        <v>8</v>
      </c>
      <c r="D1388" s="31" t="str">
        <f>Point_src_summary!D1339</f>
        <v>8045</v>
      </c>
      <c r="E1388" s="32" t="str">
        <f>Point_src_summary!N1339</f>
        <v>20200254</v>
      </c>
      <c r="F1388" s="31" t="str">
        <f>Point_src_summary!U1339</f>
        <v>Point Source Compressor Engines</v>
      </c>
      <c r="G1388" s="160">
        <f>Point_src_summary!V1339</f>
        <v>0</v>
      </c>
      <c r="H1388" s="161">
        <f>Point_src_summary!W1339</f>
        <v>0</v>
      </c>
      <c r="I1388" s="161">
        <f>Point_src_summary!X1339</f>
        <v>0</v>
      </c>
      <c r="J1388" s="161">
        <f>Point_src_summary!Y1339</f>
        <v>0.24</v>
      </c>
      <c r="K1388" s="162">
        <f>Point_src_summary!Z1339</f>
        <v>4.32</v>
      </c>
      <c r="M1388" s="30"/>
      <c r="N1388" s="30"/>
    </row>
    <row r="1389" spans="1:14" x14ac:dyDescent="0.2">
      <c r="A1389" s="31" t="s">
        <v>127</v>
      </c>
      <c r="B1389" s="31" t="str">
        <f>Point_src_summary!B1340</f>
        <v>Non-tribal</v>
      </c>
      <c r="C1389" s="31">
        <f>Point_src_summary!C1340</f>
        <v>8</v>
      </c>
      <c r="D1389" s="31" t="str">
        <f>Point_src_summary!D1340</f>
        <v>8045</v>
      </c>
      <c r="E1389" s="32" t="str">
        <f>Point_src_summary!N1340</f>
        <v>20200254</v>
      </c>
      <c r="F1389" s="31" t="str">
        <f>Point_src_summary!U1340</f>
        <v>Point Source Compressor Engines</v>
      </c>
      <c r="G1389" s="160">
        <f>Point_src_summary!V1340</f>
        <v>0</v>
      </c>
      <c r="H1389" s="161">
        <f>Point_src_summary!W1340</f>
        <v>0</v>
      </c>
      <c r="I1389" s="161">
        <f>Point_src_summary!X1340</f>
        <v>0</v>
      </c>
      <c r="J1389" s="161">
        <f>Point_src_summary!Y1340</f>
        <v>0.08</v>
      </c>
      <c r="K1389" s="162">
        <f>Point_src_summary!Z1340</f>
        <v>1.44</v>
      </c>
      <c r="M1389" s="30"/>
      <c r="N1389" s="30"/>
    </row>
    <row r="1390" spans="1:14" x14ac:dyDescent="0.2">
      <c r="A1390" s="31" t="s">
        <v>127</v>
      </c>
      <c r="B1390" s="31" t="str">
        <f>Point_src_summary!B1341</f>
        <v>Non-tribal</v>
      </c>
      <c r="C1390" s="31">
        <f>Point_src_summary!C1341</f>
        <v>8</v>
      </c>
      <c r="D1390" s="31" t="str">
        <f>Point_src_summary!D1341</f>
        <v>8045</v>
      </c>
      <c r="E1390" s="32" t="str">
        <f>Point_src_summary!N1341</f>
        <v>20200254</v>
      </c>
      <c r="F1390" s="31" t="str">
        <f>Point_src_summary!U1341</f>
        <v>Point Source Compressor Engines</v>
      </c>
      <c r="G1390" s="160">
        <f>Point_src_summary!V1341</f>
        <v>0</v>
      </c>
      <c r="H1390" s="161">
        <f>Point_src_summary!W1341</f>
        <v>0</v>
      </c>
      <c r="I1390" s="161">
        <f>Point_src_summary!X1341</f>
        <v>0</v>
      </c>
      <c r="J1390" s="161">
        <f>Point_src_summary!Y1341</f>
        <v>0</v>
      </c>
      <c r="K1390" s="162">
        <f>Point_src_summary!Z1341</f>
        <v>0</v>
      </c>
      <c r="M1390" s="30"/>
      <c r="N1390" s="30"/>
    </row>
    <row r="1391" spans="1:14" x14ac:dyDescent="0.2">
      <c r="A1391" s="31" t="s">
        <v>127</v>
      </c>
      <c r="B1391" s="31" t="str">
        <f>Point_src_summary!B1342</f>
        <v>Non-tribal</v>
      </c>
      <c r="C1391" s="31">
        <f>Point_src_summary!C1342</f>
        <v>8</v>
      </c>
      <c r="D1391" s="31" t="str">
        <f>Point_src_summary!D1342</f>
        <v>8045</v>
      </c>
      <c r="E1391" s="32" t="str">
        <f>Point_src_summary!N1342</f>
        <v>20200253</v>
      </c>
      <c r="F1391" s="31" t="str">
        <f>Point_src_summary!U1342</f>
        <v>Point Source Compressor Engines</v>
      </c>
      <c r="G1391" s="160">
        <f>Point_src_summary!V1342</f>
        <v>0</v>
      </c>
      <c r="H1391" s="161">
        <f>Point_src_summary!W1342</f>
        <v>0</v>
      </c>
      <c r="I1391" s="161">
        <f>Point_src_summary!X1342</f>
        <v>0</v>
      </c>
      <c r="J1391" s="161">
        <f>Point_src_summary!Y1342</f>
        <v>0</v>
      </c>
      <c r="K1391" s="162">
        <f>Point_src_summary!Z1342</f>
        <v>9.4999999999999998E-3</v>
      </c>
      <c r="M1391" s="30"/>
      <c r="N1391" s="30"/>
    </row>
    <row r="1392" spans="1:14" x14ac:dyDescent="0.2">
      <c r="A1392" s="31" t="s">
        <v>127</v>
      </c>
      <c r="B1392" s="31" t="str">
        <f>Point_src_summary!B1343</f>
        <v>Non-tribal</v>
      </c>
      <c r="C1392" s="31">
        <f>Point_src_summary!C1343</f>
        <v>8</v>
      </c>
      <c r="D1392" s="31" t="str">
        <f>Point_src_summary!D1343</f>
        <v>8045</v>
      </c>
      <c r="E1392" s="32" t="str">
        <f>Point_src_summary!N1343</f>
        <v>20200253</v>
      </c>
      <c r="F1392" s="31" t="str">
        <f>Point_src_summary!U1343</f>
        <v>Point Source Compressor Engines</v>
      </c>
      <c r="G1392" s="160">
        <f>Point_src_summary!V1343</f>
        <v>2.2040000000000002</v>
      </c>
      <c r="H1392" s="161">
        <f>Point_src_summary!W1343</f>
        <v>0.03</v>
      </c>
      <c r="I1392" s="161">
        <f>Point_src_summary!X1343</f>
        <v>3.7126000000000001</v>
      </c>
      <c r="J1392" s="161">
        <f>Point_src_summary!Y1343</f>
        <v>0</v>
      </c>
      <c r="K1392" s="162">
        <f>Point_src_summary!Z1343</f>
        <v>0</v>
      </c>
      <c r="M1392" s="30"/>
      <c r="N1392" s="30"/>
    </row>
    <row r="1393" spans="1:14" x14ac:dyDescent="0.2">
      <c r="A1393" s="31" t="s">
        <v>127</v>
      </c>
      <c r="B1393" s="31" t="str">
        <f>Point_src_summary!B1344</f>
        <v>Non-tribal</v>
      </c>
      <c r="C1393" s="31">
        <f>Point_src_summary!C1344</f>
        <v>8</v>
      </c>
      <c r="D1393" s="31" t="str">
        <f>Point_src_summary!D1344</f>
        <v>8045</v>
      </c>
      <c r="E1393" s="32" t="str">
        <f>Point_src_summary!N1344</f>
        <v>20200254</v>
      </c>
      <c r="F1393" s="31" t="str">
        <f>Point_src_summary!U1344</f>
        <v>Point Source Compressor Engines</v>
      </c>
      <c r="G1393" s="160">
        <f>Point_src_summary!V1344</f>
        <v>0</v>
      </c>
      <c r="H1393" s="161">
        <f>Point_src_summary!W1344</f>
        <v>0</v>
      </c>
      <c r="I1393" s="161">
        <f>Point_src_summary!X1344</f>
        <v>0</v>
      </c>
      <c r="J1393" s="161">
        <f>Point_src_summary!Y1344</f>
        <v>0</v>
      </c>
      <c r="K1393" s="162">
        <f>Point_src_summary!Z1344</f>
        <v>0.57335400000000003</v>
      </c>
      <c r="M1393" s="30"/>
      <c r="N1393" s="30"/>
    </row>
    <row r="1394" spans="1:14" x14ac:dyDescent="0.2">
      <c r="A1394" s="31" t="s">
        <v>127</v>
      </c>
      <c r="B1394" s="31" t="str">
        <f>Point_src_summary!B1345</f>
        <v>Non-tribal</v>
      </c>
      <c r="C1394" s="31">
        <f>Point_src_summary!C1345</f>
        <v>8</v>
      </c>
      <c r="D1394" s="31" t="str">
        <f>Point_src_summary!D1345</f>
        <v>8045</v>
      </c>
      <c r="E1394" s="32" t="str">
        <f>Point_src_summary!N1345</f>
        <v>20200254</v>
      </c>
      <c r="F1394" s="31" t="str">
        <f>Point_src_summary!U1345</f>
        <v>Point Source Compressor Engines</v>
      </c>
      <c r="G1394" s="160">
        <f>Point_src_summary!V1345</f>
        <v>13.313606999999999</v>
      </c>
      <c r="H1394" s="161">
        <f>Point_src_summary!W1345</f>
        <v>9.3195250000000005</v>
      </c>
      <c r="I1394" s="161">
        <f>Point_src_summary!X1345</f>
        <v>26.627213999999999</v>
      </c>
      <c r="J1394" s="161">
        <f>Point_src_summary!Y1345</f>
        <v>0</v>
      </c>
      <c r="K1394" s="162">
        <f>Point_src_summary!Z1345</f>
        <v>0</v>
      </c>
      <c r="M1394" s="30"/>
      <c r="N1394" s="30"/>
    </row>
    <row r="1395" spans="1:14" x14ac:dyDescent="0.2">
      <c r="A1395" s="31" t="s">
        <v>127</v>
      </c>
      <c r="B1395" s="31" t="str">
        <f>Point_src_summary!B1346</f>
        <v>Non-tribal</v>
      </c>
      <c r="C1395" s="31">
        <f>Point_src_summary!C1346</f>
        <v>8</v>
      </c>
      <c r="D1395" s="31" t="str">
        <f>Point_src_summary!D1346</f>
        <v>8045</v>
      </c>
      <c r="E1395" s="32" t="str">
        <f>Point_src_summary!N1346</f>
        <v>40400315</v>
      </c>
      <c r="F1395" s="31" t="str">
        <f>Point_src_summary!U1346</f>
        <v>Condensate Tanks</v>
      </c>
      <c r="G1395" s="160">
        <f>Point_src_summary!V1346</f>
        <v>0</v>
      </c>
      <c r="H1395" s="161">
        <f>Point_src_summary!W1346</f>
        <v>0.135551</v>
      </c>
      <c r="I1395" s="161">
        <f>Point_src_summary!X1346</f>
        <v>0</v>
      </c>
      <c r="J1395" s="161">
        <f>Point_src_summary!Y1346</f>
        <v>0</v>
      </c>
      <c r="K1395" s="162">
        <f>Point_src_summary!Z1346</f>
        <v>0</v>
      </c>
      <c r="M1395" s="30"/>
      <c r="N1395" s="30"/>
    </row>
    <row r="1396" spans="1:14" x14ac:dyDescent="0.2">
      <c r="A1396" s="31" t="s">
        <v>127</v>
      </c>
      <c r="B1396" s="31" t="str">
        <f>Point_src_summary!B1347</f>
        <v>Non-tribal</v>
      </c>
      <c r="C1396" s="31">
        <f>Point_src_summary!C1347</f>
        <v>8</v>
      </c>
      <c r="D1396" s="31" t="str">
        <f>Point_src_summary!D1347</f>
        <v>8045</v>
      </c>
      <c r="E1396" s="32" t="str">
        <f>Point_src_summary!N1347</f>
        <v>40400312</v>
      </c>
      <c r="F1396" s="31" t="str">
        <f>Point_src_summary!U1347</f>
        <v>Condensate Tanks</v>
      </c>
      <c r="G1396" s="160">
        <f>Point_src_summary!V1347</f>
        <v>0</v>
      </c>
      <c r="H1396" s="161">
        <f>Point_src_summary!W1347</f>
        <v>0.185976</v>
      </c>
      <c r="I1396" s="161">
        <f>Point_src_summary!X1347</f>
        <v>0</v>
      </c>
      <c r="J1396" s="161">
        <f>Point_src_summary!Y1347</f>
        <v>0</v>
      </c>
      <c r="K1396" s="162">
        <f>Point_src_summary!Z1347</f>
        <v>0</v>
      </c>
      <c r="M1396" s="30"/>
      <c r="N1396" s="30"/>
    </row>
    <row r="1397" spans="1:14" x14ac:dyDescent="0.2">
      <c r="A1397" s="31" t="s">
        <v>127</v>
      </c>
      <c r="B1397" s="31" t="str">
        <f>Point_src_summary!B1348</f>
        <v>Non-tribal</v>
      </c>
      <c r="C1397" s="31">
        <f>Point_src_summary!C1348</f>
        <v>8</v>
      </c>
      <c r="D1397" s="31" t="str">
        <f>Point_src_summary!D1348</f>
        <v>8045</v>
      </c>
      <c r="E1397" s="32" t="str">
        <f>Point_src_summary!N1348</f>
        <v>20200253</v>
      </c>
      <c r="F1397" s="31" t="str">
        <f>Point_src_summary!U1348</f>
        <v>Point Source Compressor Engines</v>
      </c>
      <c r="G1397" s="160">
        <f>Point_src_summary!V1348</f>
        <v>0</v>
      </c>
      <c r="H1397" s="161">
        <f>Point_src_summary!W1348</f>
        <v>0</v>
      </c>
      <c r="I1397" s="161">
        <f>Point_src_summary!X1348</f>
        <v>0</v>
      </c>
      <c r="J1397" s="161">
        <f>Point_src_summary!Y1348</f>
        <v>0</v>
      </c>
      <c r="K1397" s="162">
        <f>Point_src_summary!Z1348</f>
        <v>5.5027E-2</v>
      </c>
      <c r="M1397" s="30"/>
      <c r="N1397" s="30"/>
    </row>
    <row r="1398" spans="1:14" x14ac:dyDescent="0.2">
      <c r="A1398" s="31" t="s">
        <v>127</v>
      </c>
      <c r="B1398" s="31" t="str">
        <f>Point_src_summary!B1349</f>
        <v>Non-tribal</v>
      </c>
      <c r="C1398" s="31">
        <f>Point_src_summary!C1349</f>
        <v>8</v>
      </c>
      <c r="D1398" s="31" t="str">
        <f>Point_src_summary!D1349</f>
        <v>8045</v>
      </c>
      <c r="E1398" s="32" t="str">
        <f>Point_src_summary!N1349</f>
        <v>20200253</v>
      </c>
      <c r="F1398" s="31" t="str">
        <f>Point_src_summary!U1349</f>
        <v>Point Source Compressor Engines</v>
      </c>
      <c r="G1398" s="160">
        <f>Point_src_summary!V1349</f>
        <v>1.438823</v>
      </c>
      <c r="H1398" s="161">
        <f>Point_src_summary!W1349</f>
        <v>1.438823</v>
      </c>
      <c r="I1398" s="161">
        <f>Point_src_summary!X1349</f>
        <v>2.3740579999999998</v>
      </c>
      <c r="J1398" s="161">
        <f>Point_src_summary!Y1349</f>
        <v>0</v>
      </c>
      <c r="K1398" s="162">
        <f>Point_src_summary!Z1349</f>
        <v>0</v>
      </c>
      <c r="M1398" s="30"/>
      <c r="N1398" s="30"/>
    </row>
    <row r="1399" spans="1:14" x14ac:dyDescent="0.2">
      <c r="A1399" s="31" t="s">
        <v>127</v>
      </c>
      <c r="B1399" s="31" t="str">
        <f>Point_src_summary!B1350</f>
        <v>Non-tribal</v>
      </c>
      <c r="C1399" s="31">
        <f>Point_src_summary!C1350</f>
        <v>8</v>
      </c>
      <c r="D1399" s="31" t="str">
        <f>Point_src_summary!D1350</f>
        <v>8045</v>
      </c>
      <c r="E1399" s="32" t="str">
        <f>Point_src_summary!N1350</f>
        <v>40400315</v>
      </c>
      <c r="F1399" s="31" t="str">
        <f>Point_src_summary!U1350</f>
        <v>Condensate Tanks</v>
      </c>
      <c r="G1399" s="160">
        <f>Point_src_summary!V1350</f>
        <v>0</v>
      </c>
      <c r="H1399" s="161">
        <f>Point_src_summary!W1350</f>
        <v>0.44674399999999997</v>
      </c>
      <c r="I1399" s="161">
        <f>Point_src_summary!X1350</f>
        <v>0</v>
      </c>
      <c r="J1399" s="161">
        <f>Point_src_summary!Y1350</f>
        <v>0</v>
      </c>
      <c r="K1399" s="162">
        <f>Point_src_summary!Z1350</f>
        <v>0</v>
      </c>
      <c r="M1399" s="30"/>
      <c r="N1399" s="30"/>
    </row>
    <row r="1400" spans="1:14" x14ac:dyDescent="0.2">
      <c r="A1400" s="31" t="s">
        <v>127</v>
      </c>
      <c r="B1400" s="31" t="str">
        <f>Point_src_summary!B1351</f>
        <v>Non-tribal</v>
      </c>
      <c r="C1400" s="31">
        <f>Point_src_summary!C1351</f>
        <v>8</v>
      </c>
      <c r="D1400" s="31" t="str">
        <f>Point_src_summary!D1351</f>
        <v>8045</v>
      </c>
      <c r="E1400" s="32" t="str">
        <f>Point_src_summary!N1351</f>
        <v>40600132</v>
      </c>
      <c r="F1400" s="31" t="str">
        <f>Point_src_summary!U1351</f>
        <v>Point Source Loading Losses</v>
      </c>
      <c r="G1400" s="160">
        <f>Point_src_summary!V1351</f>
        <v>0</v>
      </c>
      <c r="H1400" s="161">
        <f>Point_src_summary!W1351</f>
        <v>4.45</v>
      </c>
      <c r="I1400" s="161">
        <f>Point_src_summary!X1351</f>
        <v>0</v>
      </c>
      <c r="J1400" s="161">
        <f>Point_src_summary!Y1351</f>
        <v>0</v>
      </c>
      <c r="K1400" s="162">
        <f>Point_src_summary!Z1351</f>
        <v>0</v>
      </c>
    </row>
    <row r="1401" spans="1:14" x14ac:dyDescent="0.2">
      <c r="A1401" s="31" t="s">
        <v>127</v>
      </c>
      <c r="B1401" s="31" t="str">
        <f>Point_src_summary!B1352</f>
        <v>Non-tribal</v>
      </c>
      <c r="C1401" s="31">
        <f>Point_src_summary!C1352</f>
        <v>8</v>
      </c>
      <c r="D1401" s="31" t="str">
        <f>Point_src_summary!D1352</f>
        <v>8045</v>
      </c>
      <c r="E1401" s="32" t="str">
        <f>Point_src_summary!N1352</f>
        <v>20200254</v>
      </c>
      <c r="F1401" s="31" t="str">
        <f>Point_src_summary!U1352</f>
        <v>Point Source Compressor Engines</v>
      </c>
      <c r="G1401" s="160">
        <f>Point_src_summary!V1352</f>
        <v>0</v>
      </c>
      <c r="H1401" s="161">
        <f>Point_src_summary!W1352</f>
        <v>0</v>
      </c>
      <c r="I1401" s="161">
        <f>Point_src_summary!X1352</f>
        <v>0</v>
      </c>
      <c r="J1401" s="161">
        <f>Point_src_summary!Y1352</f>
        <v>0</v>
      </c>
      <c r="K1401" s="162">
        <f>Point_src_summary!Z1352</f>
        <v>0.22515499999999999</v>
      </c>
    </row>
    <row r="1402" spans="1:14" x14ac:dyDescent="0.2">
      <c r="A1402" s="31" t="s">
        <v>127</v>
      </c>
      <c r="B1402" s="31" t="str">
        <f>Point_src_summary!B1353</f>
        <v>Non-tribal</v>
      </c>
      <c r="C1402" s="31">
        <f>Point_src_summary!C1353</f>
        <v>8</v>
      </c>
      <c r="D1402" s="31" t="str">
        <f>Point_src_summary!D1353</f>
        <v>8045</v>
      </c>
      <c r="E1402" s="32" t="str">
        <f>Point_src_summary!N1353</f>
        <v>20200254</v>
      </c>
      <c r="F1402" s="31" t="str">
        <f>Point_src_summary!U1353</f>
        <v>Point Source Compressor Engines</v>
      </c>
      <c r="G1402" s="160">
        <f>Point_src_summary!V1353</f>
        <v>13.327311</v>
      </c>
      <c r="H1402" s="161">
        <f>Point_src_summary!W1353</f>
        <v>4.6645589999999997</v>
      </c>
      <c r="I1402" s="161">
        <f>Point_src_summary!X1353</f>
        <v>9.9919510000000002</v>
      </c>
      <c r="J1402" s="161">
        <f>Point_src_summary!Y1353</f>
        <v>0</v>
      </c>
      <c r="K1402" s="162">
        <f>Point_src_summary!Z1353</f>
        <v>0</v>
      </c>
    </row>
    <row r="1403" spans="1:14" x14ac:dyDescent="0.2">
      <c r="A1403" s="31" t="s">
        <v>127</v>
      </c>
      <c r="B1403" s="31" t="str">
        <f>Point_src_summary!B1354</f>
        <v>Non-tribal</v>
      </c>
      <c r="C1403" s="31">
        <f>Point_src_summary!C1354</f>
        <v>8</v>
      </c>
      <c r="D1403" s="31" t="str">
        <f>Point_src_summary!D1354</f>
        <v>8045</v>
      </c>
      <c r="E1403" s="32" t="str">
        <f>Point_src_summary!N1354</f>
        <v>40400315</v>
      </c>
      <c r="F1403" s="31" t="str">
        <f>Point_src_summary!U1354</f>
        <v>Condensate Tanks</v>
      </c>
      <c r="G1403" s="160">
        <f>Point_src_summary!V1354</f>
        <v>0</v>
      </c>
      <c r="H1403" s="161">
        <f>Point_src_summary!W1354</f>
        <v>0.28506300000000001</v>
      </c>
      <c r="I1403" s="161">
        <f>Point_src_summary!X1354</f>
        <v>0</v>
      </c>
      <c r="J1403" s="161">
        <f>Point_src_summary!Y1354</f>
        <v>0</v>
      </c>
      <c r="K1403" s="162">
        <f>Point_src_summary!Z1354</f>
        <v>0</v>
      </c>
    </row>
    <row r="1404" spans="1:14" x14ac:dyDescent="0.2">
      <c r="A1404" s="31" t="s">
        <v>127</v>
      </c>
      <c r="B1404" s="31" t="str">
        <f>Point_src_summary!B1355</f>
        <v>Non-tribal</v>
      </c>
      <c r="C1404" s="31">
        <f>Point_src_summary!C1355</f>
        <v>8</v>
      </c>
      <c r="D1404" s="31" t="str">
        <f>Point_src_summary!D1355</f>
        <v>8045</v>
      </c>
      <c r="E1404" s="32" t="str">
        <f>Point_src_summary!N1355</f>
        <v>20200253</v>
      </c>
      <c r="F1404" s="31" t="str">
        <f>Point_src_summary!U1355</f>
        <v>Point Source Compressor Engines</v>
      </c>
      <c r="G1404" s="160">
        <f>Point_src_summary!V1355</f>
        <v>0</v>
      </c>
      <c r="H1404" s="161">
        <f>Point_src_summary!W1355</f>
        <v>0</v>
      </c>
      <c r="I1404" s="161">
        <f>Point_src_summary!X1355</f>
        <v>0</v>
      </c>
      <c r="J1404" s="161">
        <f>Point_src_summary!Y1355</f>
        <v>0</v>
      </c>
      <c r="K1404" s="162">
        <f>Point_src_summary!Z1355</f>
        <v>0</v>
      </c>
    </row>
    <row r="1405" spans="1:14" x14ac:dyDescent="0.2">
      <c r="A1405" s="31" t="s">
        <v>127</v>
      </c>
      <c r="B1405" s="31" t="str">
        <f>Point_src_summary!B1356</f>
        <v>Non-tribal</v>
      </c>
      <c r="C1405" s="31">
        <f>Point_src_summary!C1356</f>
        <v>8</v>
      </c>
      <c r="D1405" s="31" t="str">
        <f>Point_src_summary!D1356</f>
        <v>8045</v>
      </c>
      <c r="E1405" s="32" t="str">
        <f>Point_src_summary!N1356</f>
        <v>20200253</v>
      </c>
      <c r="F1405" s="31" t="str">
        <f>Point_src_summary!U1356</f>
        <v>Point Source Compressor Engines</v>
      </c>
      <c r="G1405" s="160">
        <f>Point_src_summary!V1356</f>
        <v>0</v>
      </c>
      <c r="H1405" s="161">
        <f>Point_src_summary!W1356</f>
        <v>0</v>
      </c>
      <c r="I1405" s="161">
        <f>Point_src_summary!X1356</f>
        <v>0</v>
      </c>
      <c r="J1405" s="161">
        <f>Point_src_summary!Y1356</f>
        <v>0</v>
      </c>
      <c r="K1405" s="162">
        <f>Point_src_summary!Z1356</f>
        <v>0</v>
      </c>
    </row>
    <row r="1406" spans="1:14" x14ac:dyDescent="0.2">
      <c r="A1406" s="31" t="s">
        <v>127</v>
      </c>
      <c r="B1406" s="31" t="str">
        <f>Point_src_summary!B1357</f>
        <v>Non-tribal</v>
      </c>
      <c r="C1406" s="31">
        <f>Point_src_summary!C1357</f>
        <v>8</v>
      </c>
      <c r="D1406" s="31" t="str">
        <f>Point_src_summary!D1357</f>
        <v>8045</v>
      </c>
      <c r="E1406" s="32" t="str">
        <f>Point_src_summary!N1357</f>
        <v>20200253</v>
      </c>
      <c r="F1406" s="31" t="str">
        <f>Point_src_summary!U1357</f>
        <v>Point Source Compressor Engines</v>
      </c>
      <c r="G1406" s="160">
        <f>Point_src_summary!V1357</f>
        <v>0</v>
      </c>
      <c r="H1406" s="161">
        <f>Point_src_summary!W1357</f>
        <v>0</v>
      </c>
      <c r="I1406" s="161">
        <f>Point_src_summary!X1357</f>
        <v>0</v>
      </c>
      <c r="J1406" s="161">
        <f>Point_src_summary!Y1357</f>
        <v>0</v>
      </c>
      <c r="K1406" s="162">
        <f>Point_src_summary!Z1357</f>
        <v>0</v>
      </c>
    </row>
    <row r="1407" spans="1:14" x14ac:dyDescent="0.2">
      <c r="A1407" s="31" t="s">
        <v>127</v>
      </c>
      <c r="B1407" s="31" t="str">
        <f>Point_src_summary!B1358</f>
        <v>Non-tribal</v>
      </c>
      <c r="C1407" s="31">
        <f>Point_src_summary!C1358</f>
        <v>8</v>
      </c>
      <c r="D1407" s="31" t="str">
        <f>Point_src_summary!D1358</f>
        <v>8045</v>
      </c>
      <c r="E1407" s="32" t="str">
        <f>Point_src_summary!N1358</f>
        <v>20200253</v>
      </c>
      <c r="F1407" s="31" t="str">
        <f>Point_src_summary!U1358</f>
        <v>Point Source Compressor Engines</v>
      </c>
      <c r="G1407" s="160">
        <f>Point_src_summary!V1358</f>
        <v>0</v>
      </c>
      <c r="H1407" s="161">
        <f>Point_src_summary!W1358</f>
        <v>0</v>
      </c>
      <c r="I1407" s="161">
        <f>Point_src_summary!X1358</f>
        <v>0</v>
      </c>
      <c r="J1407" s="161">
        <f>Point_src_summary!Y1358</f>
        <v>0</v>
      </c>
      <c r="K1407" s="162">
        <f>Point_src_summary!Z1358</f>
        <v>0</v>
      </c>
    </row>
    <row r="1408" spans="1:14" x14ac:dyDescent="0.2">
      <c r="A1408" s="31" t="s">
        <v>127</v>
      </c>
      <c r="B1408" s="31" t="str">
        <f>Point_src_summary!B1359</f>
        <v>Non-tribal</v>
      </c>
      <c r="C1408" s="31">
        <f>Point_src_summary!C1359</f>
        <v>8</v>
      </c>
      <c r="D1408" s="31" t="str">
        <f>Point_src_summary!D1359</f>
        <v>8045</v>
      </c>
      <c r="E1408" s="32" t="str">
        <f>Point_src_summary!N1359</f>
        <v>20200253</v>
      </c>
      <c r="F1408" s="31" t="str">
        <f>Point_src_summary!U1359</f>
        <v>Point Source Compressor Engines</v>
      </c>
      <c r="G1408" s="160">
        <f>Point_src_summary!V1359</f>
        <v>0</v>
      </c>
      <c r="H1408" s="161">
        <f>Point_src_summary!W1359</f>
        <v>0</v>
      </c>
      <c r="I1408" s="161">
        <f>Point_src_summary!X1359</f>
        <v>0</v>
      </c>
      <c r="J1408" s="161">
        <f>Point_src_summary!Y1359</f>
        <v>0</v>
      </c>
      <c r="K1408" s="162">
        <f>Point_src_summary!Z1359</f>
        <v>0</v>
      </c>
    </row>
    <row r="1409" spans="1:11" x14ac:dyDescent="0.2">
      <c r="A1409" s="31" t="s">
        <v>127</v>
      </c>
      <c r="B1409" s="31" t="str">
        <f>Point_src_summary!B1360</f>
        <v>Non-tribal</v>
      </c>
      <c r="C1409" s="31">
        <f>Point_src_summary!C1360</f>
        <v>8</v>
      </c>
      <c r="D1409" s="31" t="str">
        <f>Point_src_summary!D1360</f>
        <v>8045</v>
      </c>
      <c r="E1409" s="32" t="str">
        <f>Point_src_summary!N1360</f>
        <v>20200253</v>
      </c>
      <c r="F1409" s="31" t="str">
        <f>Point_src_summary!U1360</f>
        <v>Point Source Compressor Engines</v>
      </c>
      <c r="G1409" s="160">
        <f>Point_src_summary!V1360</f>
        <v>0</v>
      </c>
      <c r="H1409" s="161">
        <f>Point_src_summary!W1360</f>
        <v>0</v>
      </c>
      <c r="I1409" s="161">
        <f>Point_src_summary!X1360</f>
        <v>0</v>
      </c>
      <c r="J1409" s="161">
        <f>Point_src_summary!Y1360</f>
        <v>0</v>
      </c>
      <c r="K1409" s="162">
        <f>Point_src_summary!Z1360</f>
        <v>0.55100000000000005</v>
      </c>
    </row>
    <row r="1410" spans="1:11" x14ac:dyDescent="0.2">
      <c r="A1410" s="31" t="s">
        <v>127</v>
      </c>
      <c r="B1410" s="31" t="str">
        <f>Point_src_summary!B1361</f>
        <v>Non-tribal</v>
      </c>
      <c r="C1410" s="31">
        <f>Point_src_summary!C1361</f>
        <v>8</v>
      </c>
      <c r="D1410" s="31" t="str">
        <f>Point_src_summary!D1361</f>
        <v>8045</v>
      </c>
      <c r="E1410" s="32" t="str">
        <f>Point_src_summary!N1361</f>
        <v>20200253</v>
      </c>
      <c r="F1410" s="31" t="str">
        <f>Point_src_summary!U1361</f>
        <v>Point Source Compressor Engines</v>
      </c>
      <c r="G1410" s="160">
        <f>Point_src_summary!V1361</f>
        <v>0</v>
      </c>
      <c r="H1410" s="161">
        <f>Point_src_summary!W1361</f>
        <v>0</v>
      </c>
      <c r="I1410" s="161">
        <f>Point_src_summary!X1361</f>
        <v>0</v>
      </c>
      <c r="J1410" s="161">
        <f>Point_src_summary!Y1361</f>
        <v>0</v>
      </c>
      <c r="K1410" s="162">
        <f>Point_src_summary!Z1361</f>
        <v>0.55000000000000004</v>
      </c>
    </row>
    <row r="1411" spans="1:11" x14ac:dyDescent="0.2">
      <c r="A1411" s="31" t="s">
        <v>127</v>
      </c>
      <c r="B1411" s="31" t="str">
        <f>Point_src_summary!B1362</f>
        <v>Non-tribal</v>
      </c>
      <c r="C1411" s="31">
        <f>Point_src_summary!C1362</f>
        <v>8</v>
      </c>
      <c r="D1411" s="31" t="str">
        <f>Point_src_summary!D1362</f>
        <v>8045</v>
      </c>
      <c r="E1411" s="32" t="str">
        <f>Point_src_summary!N1362</f>
        <v>20200253</v>
      </c>
      <c r="F1411" s="31" t="str">
        <f>Point_src_summary!U1362</f>
        <v>Point Source Compressor Engines</v>
      </c>
      <c r="G1411" s="160">
        <f>Point_src_summary!V1362</f>
        <v>0</v>
      </c>
      <c r="H1411" s="161">
        <f>Point_src_summary!W1362</f>
        <v>0</v>
      </c>
      <c r="I1411" s="161">
        <f>Point_src_summary!X1362</f>
        <v>0</v>
      </c>
      <c r="J1411" s="161">
        <f>Point_src_summary!Y1362</f>
        <v>0</v>
      </c>
      <c r="K1411" s="162">
        <f>Point_src_summary!Z1362</f>
        <v>0.55100000000000005</v>
      </c>
    </row>
    <row r="1412" spans="1:11" x14ac:dyDescent="0.2">
      <c r="A1412" s="31" t="s">
        <v>127</v>
      </c>
      <c r="B1412" s="31" t="str">
        <f>Point_src_summary!B1363</f>
        <v>Non-tribal</v>
      </c>
      <c r="C1412" s="31">
        <f>Point_src_summary!C1363</f>
        <v>8</v>
      </c>
      <c r="D1412" s="31" t="str">
        <f>Point_src_summary!D1363</f>
        <v>8045</v>
      </c>
      <c r="E1412" s="32" t="str">
        <f>Point_src_summary!N1363</f>
        <v>31000301</v>
      </c>
      <c r="F1412" s="31" t="str">
        <f>Point_src_summary!U1363</f>
        <v>Dehydrators</v>
      </c>
      <c r="G1412" s="160">
        <f>Point_src_summary!V1363</f>
        <v>0</v>
      </c>
      <c r="H1412" s="161">
        <f>Point_src_summary!W1363</f>
        <v>1.1817740000000001</v>
      </c>
      <c r="I1412" s="161">
        <f>Point_src_summary!X1363</f>
        <v>0</v>
      </c>
      <c r="J1412" s="161">
        <f>Point_src_summary!Y1363</f>
        <v>0</v>
      </c>
      <c r="K1412" s="162">
        <f>Point_src_summary!Z1363</f>
        <v>0</v>
      </c>
    </row>
    <row r="1413" spans="1:11" x14ac:dyDescent="0.2">
      <c r="A1413" s="31" t="s">
        <v>127</v>
      </c>
      <c r="B1413" s="31" t="str">
        <f>Point_src_summary!B1364</f>
        <v>Non-tribal</v>
      </c>
      <c r="C1413" s="31">
        <f>Point_src_summary!C1364</f>
        <v>8</v>
      </c>
      <c r="D1413" s="31" t="str">
        <f>Point_src_summary!D1364</f>
        <v>8045</v>
      </c>
      <c r="E1413" s="32" t="str">
        <f>Point_src_summary!N1364</f>
        <v>20200253</v>
      </c>
      <c r="F1413" s="31" t="str">
        <f>Point_src_summary!U1364</f>
        <v>Point Source Compressor Engines</v>
      </c>
      <c r="G1413" s="160">
        <f>Point_src_summary!V1364</f>
        <v>7.7614869999999998</v>
      </c>
      <c r="H1413" s="161">
        <f>Point_src_summary!W1364</f>
        <v>8.1051459999999995</v>
      </c>
      <c r="I1413" s="161">
        <f>Point_src_summary!X1364</f>
        <v>14.524421</v>
      </c>
      <c r="J1413" s="161">
        <f>Point_src_summary!Y1364</f>
        <v>0</v>
      </c>
      <c r="K1413" s="162">
        <f>Point_src_summary!Z1364</f>
        <v>0</v>
      </c>
    </row>
    <row r="1414" spans="1:11" x14ac:dyDescent="0.2">
      <c r="A1414" s="31" t="s">
        <v>127</v>
      </c>
      <c r="B1414" s="31" t="str">
        <f>Point_src_summary!B1365</f>
        <v>Non-tribal</v>
      </c>
      <c r="C1414" s="31">
        <f>Point_src_summary!C1365</f>
        <v>8</v>
      </c>
      <c r="D1414" s="31" t="str">
        <f>Point_src_summary!D1365</f>
        <v>8045</v>
      </c>
      <c r="E1414" s="32" t="str">
        <f>Point_src_summary!N1365</f>
        <v>20200253</v>
      </c>
      <c r="F1414" s="31" t="str">
        <f>Point_src_summary!U1365</f>
        <v>Point Source Compressor Engines</v>
      </c>
      <c r="G1414" s="160">
        <f>Point_src_summary!V1365</f>
        <v>7.7614869999999998</v>
      </c>
      <c r="H1414" s="161">
        <f>Point_src_summary!W1365</f>
        <v>8.1051459999999995</v>
      </c>
      <c r="I1414" s="161">
        <f>Point_src_summary!X1365</f>
        <v>14.524421</v>
      </c>
      <c r="J1414" s="161">
        <f>Point_src_summary!Y1365</f>
        <v>0</v>
      </c>
      <c r="K1414" s="162">
        <f>Point_src_summary!Z1365</f>
        <v>0</v>
      </c>
    </row>
    <row r="1415" spans="1:11" x14ac:dyDescent="0.2">
      <c r="A1415" s="31" t="s">
        <v>127</v>
      </c>
      <c r="B1415" s="31" t="str">
        <f>Point_src_summary!B1366</f>
        <v>Non-tribal</v>
      </c>
      <c r="C1415" s="31">
        <f>Point_src_summary!C1366</f>
        <v>8</v>
      </c>
      <c r="D1415" s="31" t="str">
        <f>Point_src_summary!D1366</f>
        <v>8045</v>
      </c>
      <c r="E1415" s="32" t="str">
        <f>Point_src_summary!N1366</f>
        <v>20200253</v>
      </c>
      <c r="F1415" s="31" t="str">
        <f>Point_src_summary!U1366</f>
        <v>Point Source Compressor Engines</v>
      </c>
      <c r="G1415" s="160">
        <f>Point_src_summary!V1366</f>
        <v>7.768446</v>
      </c>
      <c r="H1415" s="161">
        <f>Point_src_summary!W1366</f>
        <v>8.1124019999999994</v>
      </c>
      <c r="I1415" s="161">
        <f>Point_src_summary!X1366</f>
        <v>14.537445</v>
      </c>
      <c r="J1415" s="161">
        <f>Point_src_summary!Y1366</f>
        <v>0</v>
      </c>
      <c r="K1415" s="162">
        <f>Point_src_summary!Z1366</f>
        <v>0</v>
      </c>
    </row>
    <row r="1416" spans="1:11" x14ac:dyDescent="0.2">
      <c r="A1416" s="31" t="s">
        <v>127</v>
      </c>
      <c r="B1416" s="31" t="str">
        <f>Point_src_summary!B1367</f>
        <v>Non-tribal</v>
      </c>
      <c r="C1416" s="31">
        <f>Point_src_summary!C1367</f>
        <v>8</v>
      </c>
      <c r="D1416" s="31" t="str">
        <f>Point_src_summary!D1367</f>
        <v>8045</v>
      </c>
      <c r="E1416" s="32" t="str">
        <f>Point_src_summary!N1367</f>
        <v>31000205</v>
      </c>
      <c r="F1416" s="31" t="str">
        <f>Point_src_summary!U1367</f>
        <v>Point Source Flares</v>
      </c>
      <c r="G1416" s="160">
        <f>Point_src_summary!V1367</f>
        <v>1.0240800000000001</v>
      </c>
      <c r="H1416" s="161">
        <f>Point_src_summary!W1367</f>
        <v>0</v>
      </c>
      <c r="I1416" s="161">
        <f>Point_src_summary!X1367</f>
        <v>5.5721999999999996</v>
      </c>
      <c r="J1416" s="161">
        <f>Point_src_summary!Y1367</f>
        <v>0</v>
      </c>
      <c r="K1416" s="162">
        <f>Point_src_summary!Z1367</f>
        <v>0</v>
      </c>
    </row>
    <row r="1417" spans="1:11" x14ac:dyDescent="0.2">
      <c r="A1417" s="31" t="s">
        <v>127</v>
      </c>
      <c r="B1417" s="31" t="str">
        <f>Point_src_summary!B1368</f>
        <v>Non-tribal</v>
      </c>
      <c r="C1417" s="31">
        <f>Point_src_summary!C1368</f>
        <v>8</v>
      </c>
      <c r="D1417" s="31" t="str">
        <f>Point_src_summary!D1368</f>
        <v>8045</v>
      </c>
      <c r="E1417" s="32" t="str">
        <f>Point_src_summary!N1368</f>
        <v>31088811</v>
      </c>
      <c r="F1417" s="31" t="str">
        <f>Point_src_summary!U1368</f>
        <v>Point Source Fugitives</v>
      </c>
      <c r="G1417" s="160">
        <f>Point_src_summary!V1368</f>
        <v>0</v>
      </c>
      <c r="H1417" s="161">
        <f>Point_src_summary!W1368</f>
        <v>6.26</v>
      </c>
      <c r="I1417" s="161">
        <f>Point_src_summary!X1368</f>
        <v>0</v>
      </c>
      <c r="J1417" s="161">
        <f>Point_src_summary!Y1368</f>
        <v>0</v>
      </c>
      <c r="K1417" s="162">
        <f>Point_src_summary!Z1368</f>
        <v>0</v>
      </c>
    </row>
    <row r="1418" spans="1:11" x14ac:dyDescent="0.2">
      <c r="A1418" s="31" t="s">
        <v>127</v>
      </c>
      <c r="B1418" s="31" t="str">
        <f>Point_src_summary!B1369</f>
        <v>Non-tribal</v>
      </c>
      <c r="C1418" s="31">
        <f>Point_src_summary!C1369</f>
        <v>8</v>
      </c>
      <c r="D1418" s="31" t="str">
        <f>Point_src_summary!D1369</f>
        <v>8045</v>
      </c>
      <c r="E1418" s="32" t="str">
        <f>Point_src_summary!N1369</f>
        <v>31000301</v>
      </c>
      <c r="F1418" s="31" t="str">
        <f>Point_src_summary!U1369</f>
        <v>Dehydrators</v>
      </c>
      <c r="G1418" s="160">
        <f>Point_src_summary!V1369</f>
        <v>0</v>
      </c>
      <c r="H1418" s="161">
        <f>Point_src_summary!W1369</f>
        <v>1.1817740000000001</v>
      </c>
      <c r="I1418" s="161">
        <f>Point_src_summary!X1369</f>
        <v>0</v>
      </c>
      <c r="J1418" s="161">
        <f>Point_src_summary!Y1369</f>
        <v>0</v>
      </c>
      <c r="K1418" s="162">
        <f>Point_src_summary!Z1369</f>
        <v>0</v>
      </c>
    </row>
    <row r="1419" spans="1:11" x14ac:dyDescent="0.2">
      <c r="A1419" s="31" t="s">
        <v>127</v>
      </c>
      <c r="B1419" s="31" t="str">
        <f>Point_src_summary!B1370</f>
        <v>Non-tribal</v>
      </c>
      <c r="C1419" s="31">
        <f>Point_src_summary!C1370</f>
        <v>8</v>
      </c>
      <c r="D1419" s="31" t="str">
        <f>Point_src_summary!D1370</f>
        <v>8045</v>
      </c>
      <c r="E1419" s="32" t="str">
        <f>Point_src_summary!N1370</f>
        <v>20200253</v>
      </c>
      <c r="F1419" s="31" t="str">
        <f>Point_src_summary!U1370</f>
        <v>Point Source Compressor Engines</v>
      </c>
      <c r="G1419" s="160">
        <f>Point_src_summary!V1370</f>
        <v>0</v>
      </c>
      <c r="H1419" s="161">
        <f>Point_src_summary!W1370</f>
        <v>0</v>
      </c>
      <c r="I1419" s="161">
        <f>Point_src_summary!X1370</f>
        <v>0</v>
      </c>
      <c r="J1419" s="161">
        <f>Point_src_summary!Y1370</f>
        <v>0</v>
      </c>
      <c r="K1419" s="162">
        <f>Point_src_summary!Z1370</f>
        <v>0.24101500000000001</v>
      </c>
    </row>
    <row r="1420" spans="1:11" x14ac:dyDescent="0.2">
      <c r="A1420" s="31" t="s">
        <v>127</v>
      </c>
      <c r="B1420" s="31" t="str">
        <f>Point_src_summary!B1371</f>
        <v>Non-tribal</v>
      </c>
      <c r="C1420" s="31">
        <f>Point_src_summary!C1371</f>
        <v>8</v>
      </c>
      <c r="D1420" s="31" t="str">
        <f>Point_src_summary!D1371</f>
        <v>8045</v>
      </c>
      <c r="E1420" s="32" t="str">
        <f>Point_src_summary!N1371</f>
        <v>20200253</v>
      </c>
      <c r="F1420" s="31" t="str">
        <f>Point_src_summary!U1371</f>
        <v>Point Source Compressor Engines</v>
      </c>
      <c r="G1420" s="160">
        <f>Point_src_summary!V1371</f>
        <v>4.0554370000000004</v>
      </c>
      <c r="H1420" s="161">
        <f>Point_src_summary!W1371</f>
        <v>4.031822</v>
      </c>
      <c r="I1420" s="161">
        <f>Point_src_summary!X1371</f>
        <v>8.5843260000000008</v>
      </c>
      <c r="J1420" s="161">
        <f>Point_src_summary!Y1371</f>
        <v>0</v>
      </c>
      <c r="K1420" s="162">
        <f>Point_src_summary!Z1371</f>
        <v>0</v>
      </c>
    </row>
    <row r="1421" spans="1:11" x14ac:dyDescent="0.2">
      <c r="A1421" s="31" t="s">
        <v>127</v>
      </c>
      <c r="B1421" s="31" t="str">
        <f>Point_src_summary!B1372</f>
        <v>Non-tribal</v>
      </c>
      <c r="C1421" s="31">
        <f>Point_src_summary!C1372</f>
        <v>8</v>
      </c>
      <c r="D1421" s="31" t="str">
        <f>Point_src_summary!D1372</f>
        <v>8045</v>
      </c>
      <c r="E1421" s="32" t="str">
        <f>Point_src_summary!N1372</f>
        <v>20200254</v>
      </c>
      <c r="F1421" s="31" t="str">
        <f>Point_src_summary!U1372</f>
        <v>Point Source Compressor Engines</v>
      </c>
      <c r="G1421" s="160">
        <f>Point_src_summary!V1372</f>
        <v>0</v>
      </c>
      <c r="H1421" s="161">
        <f>Point_src_summary!W1372</f>
        <v>0</v>
      </c>
      <c r="I1421" s="161">
        <f>Point_src_summary!X1372</f>
        <v>0</v>
      </c>
      <c r="J1421" s="161">
        <f>Point_src_summary!Y1372</f>
        <v>6</v>
      </c>
      <c r="K1421" s="162">
        <f>Point_src_summary!Z1372</f>
        <v>0.01</v>
      </c>
    </row>
    <row r="1422" spans="1:11" x14ac:dyDescent="0.2">
      <c r="A1422" s="31" t="s">
        <v>127</v>
      </c>
      <c r="B1422" s="31" t="str">
        <f>Point_src_summary!B1373</f>
        <v>Non-tribal</v>
      </c>
      <c r="C1422" s="31">
        <f>Point_src_summary!C1373</f>
        <v>8</v>
      </c>
      <c r="D1422" s="31" t="str">
        <f>Point_src_summary!D1373</f>
        <v>8045</v>
      </c>
      <c r="E1422" s="32" t="str">
        <f>Point_src_summary!N1373</f>
        <v>20200254</v>
      </c>
      <c r="F1422" s="31" t="str">
        <f>Point_src_summary!U1373</f>
        <v>Point Source Compressor Engines</v>
      </c>
      <c r="G1422" s="160">
        <f>Point_src_summary!V1373</f>
        <v>0</v>
      </c>
      <c r="H1422" s="161">
        <f>Point_src_summary!W1373</f>
        <v>0</v>
      </c>
      <c r="I1422" s="161">
        <f>Point_src_summary!X1373</f>
        <v>0</v>
      </c>
      <c r="J1422" s="161">
        <f>Point_src_summary!Y1373</f>
        <v>0</v>
      </c>
      <c r="K1422" s="162">
        <f>Point_src_summary!Z1373</f>
        <v>4.0000000000000001E-3</v>
      </c>
    </row>
    <row r="1423" spans="1:11" x14ac:dyDescent="0.2">
      <c r="A1423" s="31" t="s">
        <v>127</v>
      </c>
      <c r="B1423" s="31" t="str">
        <f>Point_src_summary!B1374</f>
        <v>Non-tribal</v>
      </c>
      <c r="C1423" s="31">
        <f>Point_src_summary!C1374</f>
        <v>8</v>
      </c>
      <c r="D1423" s="31" t="str">
        <f>Point_src_summary!D1374</f>
        <v>8045</v>
      </c>
      <c r="E1423" s="32" t="str">
        <f>Point_src_summary!N1374</f>
        <v>20200253</v>
      </c>
      <c r="F1423" s="31" t="str">
        <f>Point_src_summary!U1374</f>
        <v>Point Source Compressor Engines</v>
      </c>
      <c r="G1423" s="160">
        <f>Point_src_summary!V1374</f>
        <v>0</v>
      </c>
      <c r="H1423" s="161">
        <f>Point_src_summary!W1374</f>
        <v>0</v>
      </c>
      <c r="I1423" s="161">
        <f>Point_src_summary!X1374</f>
        <v>0</v>
      </c>
      <c r="J1423" s="161">
        <f>Point_src_summary!Y1374</f>
        <v>0</v>
      </c>
      <c r="K1423" s="162">
        <f>Point_src_summary!Z1374</f>
        <v>0</v>
      </c>
    </row>
    <row r="1424" spans="1:11" x14ac:dyDescent="0.2">
      <c r="A1424" s="31" t="s">
        <v>127</v>
      </c>
      <c r="B1424" s="31" t="str">
        <f>Point_src_summary!B1375</f>
        <v>Non-tribal</v>
      </c>
      <c r="C1424" s="31">
        <f>Point_src_summary!C1375</f>
        <v>8</v>
      </c>
      <c r="D1424" s="31" t="str">
        <f>Point_src_summary!D1375</f>
        <v>8045</v>
      </c>
      <c r="E1424" s="32" t="str">
        <f>Point_src_summary!N1375</f>
        <v>31000205</v>
      </c>
      <c r="F1424" s="31" t="str">
        <f>Point_src_summary!U1375</f>
        <v>Point Source Flares</v>
      </c>
      <c r="G1424" s="160">
        <f>Point_src_summary!V1375</f>
        <v>1.98</v>
      </c>
      <c r="H1424" s="161">
        <f>Point_src_summary!W1375</f>
        <v>0</v>
      </c>
      <c r="I1424" s="161">
        <f>Point_src_summary!X1375</f>
        <v>3.95</v>
      </c>
      <c r="J1424" s="161">
        <f>Point_src_summary!Y1375</f>
        <v>0</v>
      </c>
      <c r="K1424" s="162">
        <f>Point_src_summary!Z1375</f>
        <v>0</v>
      </c>
    </row>
    <row r="1425" spans="1:11" x14ac:dyDescent="0.2">
      <c r="A1425" s="31" t="s">
        <v>127</v>
      </c>
      <c r="B1425" s="31" t="str">
        <f>Point_src_summary!B1376</f>
        <v>Non-tribal</v>
      </c>
      <c r="C1425" s="31">
        <f>Point_src_summary!C1376</f>
        <v>8</v>
      </c>
      <c r="D1425" s="31" t="str">
        <f>Point_src_summary!D1376</f>
        <v>8045</v>
      </c>
      <c r="E1425" s="32" t="str">
        <f>Point_src_summary!N1376</f>
        <v>31088801</v>
      </c>
      <c r="F1425" s="31" t="str">
        <f>Point_src_summary!U1376</f>
        <v>Point Source Fugitives</v>
      </c>
      <c r="G1425" s="160">
        <f>Point_src_summary!V1376</f>
        <v>0</v>
      </c>
      <c r="H1425" s="161">
        <f>Point_src_summary!W1376</f>
        <v>15.39</v>
      </c>
      <c r="I1425" s="161">
        <f>Point_src_summary!X1376</f>
        <v>0</v>
      </c>
      <c r="J1425" s="161">
        <f>Point_src_summary!Y1376</f>
        <v>0</v>
      </c>
      <c r="K1425" s="162">
        <f>Point_src_summary!Z1376</f>
        <v>0</v>
      </c>
    </row>
    <row r="1426" spans="1:11" x14ac:dyDescent="0.2">
      <c r="A1426" s="31" t="s">
        <v>127</v>
      </c>
      <c r="B1426" s="31" t="str">
        <f>Point_src_summary!B1377</f>
        <v>Non-tribal</v>
      </c>
      <c r="C1426" s="31">
        <f>Point_src_summary!C1377</f>
        <v>8</v>
      </c>
      <c r="D1426" s="31" t="str">
        <f>Point_src_summary!D1377</f>
        <v>8045</v>
      </c>
      <c r="E1426" s="32" t="str">
        <f>Point_src_summary!N1377</f>
        <v>31000220</v>
      </c>
      <c r="F1426" s="31" t="str">
        <f>Point_src_summary!U1377</f>
        <v>Point Source Fugitives</v>
      </c>
      <c r="G1426" s="160">
        <f>Point_src_summary!V1377</f>
        <v>0</v>
      </c>
      <c r="H1426" s="161">
        <f>Point_src_summary!W1377</f>
        <v>7.6102499999999997</v>
      </c>
      <c r="I1426" s="161">
        <f>Point_src_summary!X1377</f>
        <v>0</v>
      </c>
      <c r="J1426" s="161">
        <f>Point_src_summary!Y1377</f>
        <v>0</v>
      </c>
      <c r="K1426" s="162">
        <f>Point_src_summary!Z1377</f>
        <v>0</v>
      </c>
    </row>
    <row r="1427" spans="1:11" x14ac:dyDescent="0.2">
      <c r="A1427" s="31" t="s">
        <v>127</v>
      </c>
      <c r="B1427" s="31" t="str">
        <f>Point_src_summary!B1378</f>
        <v>Non-tribal</v>
      </c>
      <c r="C1427" s="31">
        <f>Point_src_summary!C1378</f>
        <v>8</v>
      </c>
      <c r="D1427" s="31" t="str">
        <f>Point_src_summary!D1378</f>
        <v>8045</v>
      </c>
      <c r="E1427" s="32" t="str">
        <f>Point_src_summary!N1378</f>
        <v>20200254</v>
      </c>
      <c r="F1427" s="31" t="str">
        <f>Point_src_summary!U1378</f>
        <v>Point Source Compressor Engines</v>
      </c>
      <c r="G1427" s="160">
        <f>Point_src_summary!V1378</f>
        <v>52.665095999999998</v>
      </c>
      <c r="H1427" s="161">
        <f>Point_src_summary!W1378</f>
        <v>17.379480000000001</v>
      </c>
      <c r="I1427" s="161">
        <f>Point_src_summary!X1378</f>
        <v>27.385845</v>
      </c>
      <c r="J1427" s="161">
        <f>Point_src_summary!Y1378</f>
        <v>0</v>
      </c>
      <c r="K1427" s="162">
        <f>Point_src_summary!Z1378</f>
        <v>0</v>
      </c>
    </row>
    <row r="1428" spans="1:11" x14ac:dyDescent="0.2">
      <c r="A1428" s="31" t="s">
        <v>127</v>
      </c>
      <c r="B1428" s="31" t="str">
        <f>Point_src_summary!B1379</f>
        <v>Non-tribal</v>
      </c>
      <c r="C1428" s="31">
        <f>Point_src_summary!C1379</f>
        <v>8</v>
      </c>
      <c r="D1428" s="31" t="str">
        <f>Point_src_summary!D1379</f>
        <v>8045</v>
      </c>
      <c r="E1428" s="32" t="str">
        <f>Point_src_summary!N1379</f>
        <v>20200254</v>
      </c>
      <c r="F1428" s="31" t="str">
        <f>Point_src_summary!U1379</f>
        <v>Point Source Compressor Engines</v>
      </c>
      <c r="G1428" s="160">
        <f>Point_src_summary!V1379</f>
        <v>94.2</v>
      </c>
      <c r="H1428" s="161">
        <f>Point_src_summary!W1379</f>
        <v>48.42</v>
      </c>
      <c r="I1428" s="161">
        <f>Point_src_summary!X1379</f>
        <v>67.2</v>
      </c>
      <c r="J1428" s="161">
        <f>Point_src_summary!Y1379</f>
        <v>0</v>
      </c>
      <c r="K1428" s="162">
        <f>Point_src_summary!Z1379</f>
        <v>0</v>
      </c>
    </row>
    <row r="1429" spans="1:11" x14ac:dyDescent="0.2">
      <c r="A1429" s="31" t="s">
        <v>127</v>
      </c>
      <c r="B1429" s="31" t="str">
        <f>Point_src_summary!B1380</f>
        <v>Non-tribal</v>
      </c>
      <c r="C1429" s="31">
        <f>Point_src_summary!C1380</f>
        <v>8</v>
      </c>
      <c r="D1429" s="31" t="str">
        <f>Point_src_summary!D1380</f>
        <v>8045</v>
      </c>
      <c r="E1429" s="32" t="str">
        <f>Point_src_summary!N1380</f>
        <v>30600402</v>
      </c>
      <c r="F1429" s="31" t="str">
        <f>Point_src_summary!U1380</f>
        <v>Point Source Venting</v>
      </c>
      <c r="G1429" s="160">
        <f>Point_src_summary!V1380</f>
        <v>0</v>
      </c>
      <c r="H1429" s="161">
        <f>Point_src_summary!W1380</f>
        <v>16.070399999999999</v>
      </c>
      <c r="I1429" s="161">
        <f>Point_src_summary!X1380</f>
        <v>0</v>
      </c>
      <c r="J1429" s="161">
        <f>Point_src_summary!Y1380</f>
        <v>0</v>
      </c>
      <c r="K1429" s="162">
        <f>Point_src_summary!Z1380</f>
        <v>0</v>
      </c>
    </row>
    <row r="1430" spans="1:11" x14ac:dyDescent="0.2">
      <c r="A1430" s="31" t="s">
        <v>127</v>
      </c>
      <c r="B1430" s="31" t="str">
        <f>Point_src_summary!B1381</f>
        <v>Non-tribal</v>
      </c>
      <c r="C1430" s="31">
        <f>Point_src_summary!C1381</f>
        <v>8</v>
      </c>
      <c r="D1430" s="31" t="str">
        <f>Point_src_summary!D1381</f>
        <v>8045</v>
      </c>
      <c r="E1430" s="32" t="str">
        <f>Point_src_summary!N1381</f>
        <v>40400315</v>
      </c>
      <c r="F1430" s="31" t="str">
        <f>Point_src_summary!U1381</f>
        <v>Condensate Tanks</v>
      </c>
      <c r="G1430" s="160">
        <f>Point_src_summary!V1381</f>
        <v>0</v>
      </c>
      <c r="H1430" s="161">
        <f>Point_src_summary!W1381</f>
        <v>1.9802059999999999</v>
      </c>
      <c r="I1430" s="161">
        <f>Point_src_summary!X1381</f>
        <v>0</v>
      </c>
      <c r="J1430" s="161">
        <f>Point_src_summary!Y1381</f>
        <v>0</v>
      </c>
      <c r="K1430" s="162">
        <f>Point_src_summary!Z1381</f>
        <v>0</v>
      </c>
    </row>
    <row r="1431" spans="1:11" x14ac:dyDescent="0.2">
      <c r="A1431" s="31" t="s">
        <v>127</v>
      </c>
      <c r="B1431" s="31" t="str">
        <f>Point_src_summary!B1382</f>
        <v>Non-tribal</v>
      </c>
      <c r="C1431" s="31">
        <f>Point_src_summary!C1382</f>
        <v>8</v>
      </c>
      <c r="D1431" s="31" t="str">
        <f>Point_src_summary!D1382</f>
        <v>8045</v>
      </c>
      <c r="E1431" s="32" t="str">
        <f>Point_src_summary!N1382</f>
        <v>20200253</v>
      </c>
      <c r="F1431" s="31" t="str">
        <f>Point_src_summary!U1382</f>
        <v>Point Source Compressor Engines</v>
      </c>
      <c r="G1431" s="160">
        <f>Point_src_summary!V1382</f>
        <v>0</v>
      </c>
      <c r="H1431" s="161">
        <f>Point_src_summary!W1382</f>
        <v>0</v>
      </c>
      <c r="I1431" s="161">
        <f>Point_src_summary!X1382</f>
        <v>0</v>
      </c>
      <c r="J1431" s="161">
        <f>Point_src_summary!Y1382</f>
        <v>2.6610000000000002E-2</v>
      </c>
      <c r="K1431" s="162">
        <f>Point_src_summary!Z1382</f>
        <v>0.44350000000000001</v>
      </c>
    </row>
    <row r="1432" spans="1:11" x14ac:dyDescent="0.2">
      <c r="A1432" s="31" t="s">
        <v>127</v>
      </c>
      <c r="B1432" s="31" t="str">
        <f>Point_src_summary!B1383</f>
        <v>Non-tribal</v>
      </c>
      <c r="C1432" s="31">
        <f>Point_src_summary!C1383</f>
        <v>8</v>
      </c>
      <c r="D1432" s="31" t="str">
        <f>Point_src_summary!D1383</f>
        <v>8045</v>
      </c>
      <c r="E1432" s="32" t="str">
        <f>Point_src_summary!N1383</f>
        <v>20200253</v>
      </c>
      <c r="F1432" s="31" t="str">
        <f>Point_src_summary!U1383</f>
        <v>Point Source Compressor Engines</v>
      </c>
      <c r="G1432" s="160">
        <f>Point_src_summary!V1383</f>
        <v>0</v>
      </c>
      <c r="H1432" s="161">
        <f>Point_src_summary!W1383</f>
        <v>0</v>
      </c>
      <c r="I1432" s="161">
        <f>Point_src_summary!X1383</f>
        <v>0</v>
      </c>
      <c r="J1432" s="161">
        <f>Point_src_summary!Y1383</f>
        <v>19.5</v>
      </c>
      <c r="K1432" s="162">
        <f>Point_src_summary!Z1383</f>
        <v>0.44350000000000001</v>
      </c>
    </row>
    <row r="1433" spans="1:11" x14ac:dyDescent="0.2">
      <c r="A1433" s="31" t="s">
        <v>127</v>
      </c>
      <c r="B1433" s="31" t="str">
        <f>Point_src_summary!B1384</f>
        <v>Non-tribal</v>
      </c>
      <c r="C1433" s="31">
        <f>Point_src_summary!C1384</f>
        <v>8</v>
      </c>
      <c r="D1433" s="31" t="str">
        <f>Point_src_summary!D1384</f>
        <v>8045</v>
      </c>
      <c r="E1433" s="32" t="str">
        <f>Point_src_summary!N1384</f>
        <v>20200254</v>
      </c>
      <c r="F1433" s="31" t="str">
        <f>Point_src_summary!U1384</f>
        <v>Point Source Compressor Engines</v>
      </c>
      <c r="G1433" s="160">
        <f>Point_src_summary!V1384</f>
        <v>0</v>
      </c>
      <c r="H1433" s="161">
        <f>Point_src_summary!W1384</f>
        <v>0</v>
      </c>
      <c r="I1433" s="161">
        <f>Point_src_summary!X1384</f>
        <v>0</v>
      </c>
      <c r="J1433" s="161">
        <f>Point_src_summary!Y1384</f>
        <v>2.6610000000000002E-2</v>
      </c>
      <c r="K1433" s="162">
        <f>Point_src_summary!Z1384</f>
        <v>0.44350000000000001</v>
      </c>
    </row>
    <row r="1434" spans="1:11" x14ac:dyDescent="0.2">
      <c r="A1434" s="31" t="s">
        <v>127</v>
      </c>
      <c r="B1434" s="31" t="str">
        <f>Point_src_summary!B1385</f>
        <v>Non-tribal</v>
      </c>
      <c r="C1434" s="31">
        <f>Point_src_summary!C1385</f>
        <v>8</v>
      </c>
      <c r="D1434" s="31" t="str">
        <f>Point_src_summary!D1385</f>
        <v>8045</v>
      </c>
      <c r="E1434" s="32" t="str">
        <f>Point_src_summary!N1385</f>
        <v>20200401</v>
      </c>
      <c r="F1434" s="31" t="str">
        <f>Point_src_summary!U1385</f>
        <v>Point Source Compressor Engines</v>
      </c>
      <c r="G1434" s="160">
        <f>Point_src_summary!V1385</f>
        <v>0</v>
      </c>
      <c r="H1434" s="161">
        <f>Point_src_summary!W1385</f>
        <v>0</v>
      </c>
      <c r="I1434" s="161">
        <f>Point_src_summary!X1385</f>
        <v>0</v>
      </c>
      <c r="J1434" s="161">
        <f>Point_src_summary!Y1385</f>
        <v>4.2509999999999996E-3</v>
      </c>
      <c r="K1434" s="162">
        <f>Point_src_summary!Z1385</f>
        <v>7.0849999999999996E-2</v>
      </c>
    </row>
    <row r="1435" spans="1:11" x14ac:dyDescent="0.2">
      <c r="A1435" s="31" t="s">
        <v>127</v>
      </c>
      <c r="B1435" s="31" t="str">
        <f>Point_src_summary!B1386</f>
        <v>Non-tribal</v>
      </c>
      <c r="C1435" s="31">
        <f>Point_src_summary!C1386</f>
        <v>8</v>
      </c>
      <c r="D1435" s="31" t="str">
        <f>Point_src_summary!D1386</f>
        <v>8045</v>
      </c>
      <c r="E1435" s="32" t="str">
        <f>Point_src_summary!N1386</f>
        <v>20200254</v>
      </c>
      <c r="F1435" s="31" t="str">
        <f>Point_src_summary!U1386</f>
        <v>Point Source Compressor Engines</v>
      </c>
      <c r="G1435" s="160">
        <f>Point_src_summary!V1386</f>
        <v>19.5</v>
      </c>
      <c r="H1435" s="161">
        <f>Point_src_summary!W1386</f>
        <v>2.6</v>
      </c>
      <c r="I1435" s="161">
        <f>Point_src_summary!X1386</f>
        <v>6.1</v>
      </c>
      <c r="J1435" s="161">
        <f>Point_src_summary!Y1386</f>
        <v>0</v>
      </c>
      <c r="K1435" s="162">
        <f>Point_src_summary!Z1386</f>
        <v>0</v>
      </c>
    </row>
    <row r="1436" spans="1:11" x14ac:dyDescent="0.2">
      <c r="A1436" s="31" t="s">
        <v>127</v>
      </c>
      <c r="B1436" s="31" t="str">
        <f>Point_src_summary!B1387</f>
        <v>Non-tribal</v>
      </c>
      <c r="C1436" s="31">
        <f>Point_src_summary!C1387</f>
        <v>8</v>
      </c>
      <c r="D1436" s="31" t="str">
        <f>Point_src_summary!D1387</f>
        <v>8045</v>
      </c>
      <c r="E1436" s="32" t="str">
        <f>Point_src_summary!N1387</f>
        <v>20200253</v>
      </c>
      <c r="F1436" s="31" t="str">
        <f>Point_src_summary!U1387</f>
        <v>Point Source Compressor Engines</v>
      </c>
      <c r="G1436" s="160">
        <f>Point_src_summary!V1387</f>
        <v>39</v>
      </c>
      <c r="H1436" s="161">
        <f>Point_src_summary!W1387</f>
        <v>5.2</v>
      </c>
      <c r="I1436" s="161">
        <f>Point_src_summary!X1387</f>
        <v>12.2</v>
      </c>
      <c r="J1436" s="161">
        <f>Point_src_summary!Y1387</f>
        <v>0</v>
      </c>
      <c r="K1436" s="162">
        <f>Point_src_summary!Z1387</f>
        <v>0</v>
      </c>
    </row>
    <row r="1437" spans="1:11" x14ac:dyDescent="0.2">
      <c r="A1437" s="31" t="s">
        <v>127</v>
      </c>
      <c r="B1437" s="31" t="str">
        <f>Point_src_summary!B1388</f>
        <v>Non-tribal</v>
      </c>
      <c r="C1437" s="31">
        <f>Point_src_summary!C1388</f>
        <v>8</v>
      </c>
      <c r="D1437" s="31" t="str">
        <f>Point_src_summary!D1388</f>
        <v>8045</v>
      </c>
      <c r="E1437" s="32" t="str">
        <f>Point_src_summary!N1388</f>
        <v>20200401</v>
      </c>
      <c r="F1437" s="31" t="str">
        <f>Point_src_summary!U1388</f>
        <v>Point Source Compressor Engines</v>
      </c>
      <c r="G1437" s="160">
        <f>Point_src_summary!V1388</f>
        <v>3.64</v>
      </c>
      <c r="H1437" s="161">
        <f>Point_src_summary!W1388</f>
        <v>1.8</v>
      </c>
      <c r="I1437" s="161">
        <f>Point_src_summary!X1388</f>
        <v>3.4</v>
      </c>
      <c r="J1437" s="161">
        <f>Point_src_summary!Y1388</f>
        <v>0</v>
      </c>
      <c r="K1437" s="162">
        <f>Point_src_summary!Z1388</f>
        <v>0</v>
      </c>
    </row>
    <row r="1438" spans="1:11" x14ac:dyDescent="0.2">
      <c r="A1438" s="31" t="s">
        <v>127</v>
      </c>
      <c r="B1438" s="31" t="str">
        <f>Point_src_summary!B1389</f>
        <v>Non-tribal</v>
      </c>
      <c r="C1438" s="31">
        <f>Point_src_summary!C1389</f>
        <v>8</v>
      </c>
      <c r="D1438" s="31" t="str">
        <f>Point_src_summary!D1389</f>
        <v>8045</v>
      </c>
      <c r="E1438" s="32" t="str">
        <f>Point_src_summary!N1389</f>
        <v>20200253</v>
      </c>
      <c r="F1438" s="31" t="str">
        <f>Point_src_summary!U1389</f>
        <v>Point Source Compressor Engines</v>
      </c>
      <c r="G1438" s="160">
        <f>Point_src_summary!V1389</f>
        <v>0</v>
      </c>
      <c r="H1438" s="161">
        <f>Point_src_summary!W1389</f>
        <v>0</v>
      </c>
      <c r="I1438" s="161">
        <f>Point_src_summary!X1389</f>
        <v>0</v>
      </c>
      <c r="J1438" s="161">
        <f>Point_src_summary!Y1389</f>
        <v>0</v>
      </c>
      <c r="K1438" s="162">
        <f>Point_src_summary!Z1389</f>
        <v>0</v>
      </c>
    </row>
    <row r="1439" spans="1:11" x14ac:dyDescent="0.2">
      <c r="A1439" s="31" t="s">
        <v>127</v>
      </c>
      <c r="B1439" s="31" t="str">
        <f>Point_src_summary!B1390</f>
        <v>Non-tribal</v>
      </c>
      <c r="C1439" s="31">
        <f>Point_src_summary!C1390</f>
        <v>8</v>
      </c>
      <c r="D1439" s="31" t="str">
        <f>Point_src_summary!D1390</f>
        <v>8045</v>
      </c>
      <c r="E1439" s="32" t="str">
        <f>Point_src_summary!N1390</f>
        <v>31000205</v>
      </c>
      <c r="F1439" s="31" t="str">
        <f>Point_src_summary!U1390</f>
        <v>Point Source Flares</v>
      </c>
      <c r="G1439" s="160">
        <f>Point_src_summary!V1390</f>
        <v>0</v>
      </c>
      <c r="H1439" s="161">
        <f>Point_src_summary!W1390</f>
        <v>0</v>
      </c>
      <c r="I1439" s="161">
        <f>Point_src_summary!X1390</f>
        <v>0</v>
      </c>
      <c r="J1439" s="161">
        <f>Point_src_summary!Y1390</f>
        <v>0</v>
      </c>
      <c r="K1439" s="162">
        <f>Point_src_summary!Z1390</f>
        <v>0</v>
      </c>
    </row>
    <row r="1440" spans="1:11" x14ac:dyDescent="0.2">
      <c r="A1440" s="31" t="s">
        <v>127</v>
      </c>
      <c r="B1440" s="31" t="str">
        <f>Point_src_summary!B1391</f>
        <v>Non-tribal</v>
      </c>
      <c r="C1440" s="31">
        <f>Point_src_summary!C1391</f>
        <v>8</v>
      </c>
      <c r="D1440" s="31" t="str">
        <f>Point_src_summary!D1391</f>
        <v>8045</v>
      </c>
      <c r="E1440" s="32" t="str">
        <f>Point_src_summary!N1391</f>
        <v>20200253</v>
      </c>
      <c r="F1440" s="31" t="str">
        <f>Point_src_summary!U1391</f>
        <v>Point Source Compressor Engines</v>
      </c>
      <c r="G1440" s="160">
        <f>Point_src_summary!V1391</f>
        <v>0</v>
      </c>
      <c r="H1440" s="161">
        <f>Point_src_summary!W1391</f>
        <v>0</v>
      </c>
      <c r="I1440" s="161">
        <f>Point_src_summary!X1391</f>
        <v>0</v>
      </c>
      <c r="J1440" s="161">
        <f>Point_src_summary!Y1391</f>
        <v>0</v>
      </c>
      <c r="K1440" s="162">
        <f>Point_src_summary!Z1391</f>
        <v>0</v>
      </c>
    </row>
    <row r="1441" spans="1:11" x14ac:dyDescent="0.2">
      <c r="A1441" s="31" t="s">
        <v>127</v>
      </c>
      <c r="B1441" s="31" t="str">
        <f>Point_src_summary!B1392</f>
        <v>Non-tribal</v>
      </c>
      <c r="C1441" s="31">
        <f>Point_src_summary!C1392</f>
        <v>8</v>
      </c>
      <c r="D1441" s="31" t="str">
        <f>Point_src_summary!D1392</f>
        <v>8045</v>
      </c>
      <c r="E1441" s="32" t="str">
        <f>Point_src_summary!N1392</f>
        <v>31000301</v>
      </c>
      <c r="F1441" s="31" t="str">
        <f>Point_src_summary!U1392</f>
        <v>Dehydrators</v>
      </c>
      <c r="G1441" s="160">
        <f>Point_src_summary!V1392</f>
        <v>18.96</v>
      </c>
      <c r="H1441" s="161">
        <f>Point_src_summary!W1392</f>
        <v>13.77</v>
      </c>
      <c r="I1441" s="161">
        <f>Point_src_summary!X1392</f>
        <v>0</v>
      </c>
      <c r="J1441" s="161">
        <f>Point_src_summary!Y1392</f>
        <v>0</v>
      </c>
      <c r="K1441" s="162">
        <f>Point_src_summary!Z1392</f>
        <v>0</v>
      </c>
    </row>
    <row r="1442" spans="1:11" x14ac:dyDescent="0.2">
      <c r="A1442" s="31" t="s">
        <v>127</v>
      </c>
      <c r="B1442" s="31" t="str">
        <f>Point_src_summary!B1393</f>
        <v>Non-tribal</v>
      </c>
      <c r="C1442" s="31">
        <f>Point_src_summary!C1393</f>
        <v>8</v>
      </c>
      <c r="D1442" s="31" t="str">
        <f>Point_src_summary!D1393</f>
        <v>8045</v>
      </c>
      <c r="E1442" s="32" t="str">
        <f>Point_src_summary!N1393</f>
        <v>31000305</v>
      </c>
      <c r="F1442" s="31" t="str">
        <f>Point_src_summary!U1393</f>
        <v>Amine Units</v>
      </c>
      <c r="G1442" s="160">
        <f>Point_src_summary!V1393</f>
        <v>1.52</v>
      </c>
      <c r="H1442" s="161">
        <f>Point_src_summary!W1393</f>
        <v>0</v>
      </c>
      <c r="I1442" s="161">
        <f>Point_src_summary!X1393</f>
        <v>8.26</v>
      </c>
      <c r="J1442" s="161">
        <f>Point_src_summary!Y1393</f>
        <v>0</v>
      </c>
      <c r="K1442" s="162">
        <f>Point_src_summary!Z1393</f>
        <v>0</v>
      </c>
    </row>
    <row r="1443" spans="1:11" x14ac:dyDescent="0.2">
      <c r="A1443" s="31" t="s">
        <v>127</v>
      </c>
      <c r="B1443" s="31" t="str">
        <f>Point_src_summary!B1394</f>
        <v>Non-tribal</v>
      </c>
      <c r="C1443" s="31">
        <f>Point_src_summary!C1394</f>
        <v>8</v>
      </c>
      <c r="D1443" s="31" t="str">
        <f>Point_src_summary!D1394</f>
        <v>8045</v>
      </c>
      <c r="E1443" s="32" t="str">
        <f>Point_src_summary!N1394</f>
        <v>20200254</v>
      </c>
      <c r="F1443" s="31" t="str">
        <f>Point_src_summary!U1394</f>
        <v>Point Source Compressor Engines</v>
      </c>
      <c r="G1443" s="160">
        <f>Point_src_summary!V1394</f>
        <v>33.866436</v>
      </c>
      <c r="H1443" s="161">
        <f>Point_src_summary!W1394</f>
        <v>11.683859999999999</v>
      </c>
      <c r="I1443" s="161">
        <f>Point_src_summary!X1394</f>
        <v>22.644749999999998</v>
      </c>
      <c r="J1443" s="161">
        <f>Point_src_summary!Y1394</f>
        <v>0</v>
      </c>
      <c r="K1443" s="162">
        <f>Point_src_summary!Z1394</f>
        <v>0</v>
      </c>
    </row>
    <row r="1444" spans="1:11" x14ac:dyDescent="0.2">
      <c r="A1444" s="31" t="s">
        <v>127</v>
      </c>
      <c r="B1444" s="31" t="str">
        <f>Point_src_summary!B1395</f>
        <v>Non-tribal</v>
      </c>
      <c r="C1444" s="31">
        <f>Point_src_summary!C1395</f>
        <v>8</v>
      </c>
      <c r="D1444" s="31" t="str">
        <f>Point_src_summary!D1395</f>
        <v>8045</v>
      </c>
      <c r="E1444" s="32" t="str">
        <f>Point_src_summary!N1395</f>
        <v>20200253</v>
      </c>
      <c r="F1444" s="31" t="str">
        <f>Point_src_summary!U1395</f>
        <v>Point Source Compressor Engines</v>
      </c>
      <c r="G1444" s="160">
        <f>Point_src_summary!V1395</f>
        <v>2.177</v>
      </c>
      <c r="H1444" s="161">
        <f>Point_src_summary!W1395</f>
        <v>24.164999999999999</v>
      </c>
      <c r="I1444" s="161">
        <f>Point_src_summary!X1395</f>
        <v>8.3818000000000001</v>
      </c>
      <c r="J1444" s="161">
        <f>Point_src_summary!Y1395</f>
        <v>0</v>
      </c>
      <c r="K1444" s="162">
        <f>Point_src_summary!Z1395</f>
        <v>0</v>
      </c>
    </row>
    <row r="1445" spans="1:11" x14ac:dyDescent="0.2">
      <c r="A1445" s="31" t="s">
        <v>127</v>
      </c>
      <c r="B1445" s="31" t="str">
        <f>Point_src_summary!B1396</f>
        <v>Non-tribal</v>
      </c>
      <c r="C1445" s="31">
        <f>Point_src_summary!C1396</f>
        <v>8</v>
      </c>
      <c r="D1445" s="31" t="str">
        <f>Point_src_summary!D1396</f>
        <v>8045</v>
      </c>
      <c r="E1445" s="32" t="str">
        <f>Point_src_summary!N1396</f>
        <v>40600137</v>
      </c>
      <c r="F1445" s="31" t="str">
        <f>Point_src_summary!U1396</f>
        <v>Point Source Loading Losses</v>
      </c>
      <c r="G1445" s="160">
        <f>Point_src_summary!V1396</f>
        <v>0</v>
      </c>
      <c r="H1445" s="161">
        <f>Point_src_summary!W1396</f>
        <v>1.1695</v>
      </c>
      <c r="I1445" s="161">
        <f>Point_src_summary!X1396</f>
        <v>0</v>
      </c>
      <c r="J1445" s="161">
        <f>Point_src_summary!Y1396</f>
        <v>0</v>
      </c>
      <c r="K1445" s="162">
        <f>Point_src_summary!Z1396</f>
        <v>0</v>
      </c>
    </row>
    <row r="1446" spans="1:11" x14ac:dyDescent="0.2">
      <c r="A1446" s="31" t="s">
        <v>127</v>
      </c>
      <c r="B1446" s="31" t="str">
        <f>Point_src_summary!B1397</f>
        <v>Non-tribal</v>
      </c>
      <c r="C1446" s="31">
        <f>Point_src_summary!C1397</f>
        <v>8</v>
      </c>
      <c r="D1446" s="31" t="str">
        <f>Point_src_summary!D1397</f>
        <v>8045</v>
      </c>
      <c r="E1446" s="32" t="str">
        <f>Point_src_summary!N1397</f>
        <v>31088801</v>
      </c>
      <c r="F1446" s="31" t="str">
        <f>Point_src_summary!U1397</f>
        <v>Point Source Fugitives</v>
      </c>
      <c r="G1446" s="160">
        <f>Point_src_summary!V1397</f>
        <v>0</v>
      </c>
      <c r="H1446" s="161">
        <f>Point_src_summary!W1397</f>
        <v>23.38</v>
      </c>
      <c r="I1446" s="161">
        <f>Point_src_summary!X1397</f>
        <v>0</v>
      </c>
      <c r="J1446" s="161">
        <f>Point_src_summary!Y1397</f>
        <v>0</v>
      </c>
      <c r="K1446" s="162">
        <f>Point_src_summary!Z1397</f>
        <v>0</v>
      </c>
    </row>
    <row r="1447" spans="1:11" x14ac:dyDescent="0.2">
      <c r="A1447" s="31" t="s">
        <v>127</v>
      </c>
      <c r="B1447" s="31" t="str">
        <f>Point_src_summary!B1398</f>
        <v>Non-tribal</v>
      </c>
      <c r="C1447" s="31">
        <f>Point_src_summary!C1398</f>
        <v>8</v>
      </c>
      <c r="D1447" s="31" t="str">
        <f>Point_src_summary!D1398</f>
        <v>8045</v>
      </c>
      <c r="E1447" s="32" t="str">
        <f>Point_src_summary!N1398</f>
        <v>31000205</v>
      </c>
      <c r="F1447" s="31" t="str">
        <f>Point_src_summary!U1398</f>
        <v>Point Source Flares</v>
      </c>
      <c r="G1447" s="160">
        <f>Point_src_summary!V1398</f>
        <v>0.41523300000000002</v>
      </c>
      <c r="H1447" s="161">
        <f>Point_src_summary!W1398</f>
        <v>17.13</v>
      </c>
      <c r="I1447" s="161">
        <f>Point_src_summary!X1398</f>
        <v>2.2760910000000001</v>
      </c>
      <c r="J1447" s="161">
        <f>Point_src_summary!Y1398</f>
        <v>0</v>
      </c>
      <c r="K1447" s="162">
        <f>Point_src_summary!Z1398</f>
        <v>0</v>
      </c>
    </row>
    <row r="1448" spans="1:11" x14ac:dyDescent="0.2">
      <c r="A1448" s="31" t="s">
        <v>127</v>
      </c>
      <c r="B1448" s="31" t="str">
        <f>Point_src_summary!B1399</f>
        <v>Non-tribal</v>
      </c>
      <c r="C1448" s="31">
        <f>Point_src_summary!C1399</f>
        <v>8</v>
      </c>
      <c r="D1448" s="31" t="str">
        <f>Point_src_summary!D1399</f>
        <v>8045</v>
      </c>
      <c r="E1448" s="32" t="str">
        <f>Point_src_summary!N1399</f>
        <v>31000227</v>
      </c>
      <c r="F1448" s="31" t="str">
        <f>Point_src_summary!U1399</f>
        <v>Dehydrators</v>
      </c>
      <c r="G1448" s="160">
        <f>Point_src_summary!V1399</f>
        <v>0</v>
      </c>
      <c r="H1448" s="161">
        <f>Point_src_summary!W1399</f>
        <v>0.34255400000000003</v>
      </c>
      <c r="I1448" s="161">
        <f>Point_src_summary!X1399</f>
        <v>0</v>
      </c>
      <c r="J1448" s="161">
        <f>Point_src_summary!Y1399</f>
        <v>0</v>
      </c>
      <c r="K1448" s="162">
        <f>Point_src_summary!Z1399</f>
        <v>0</v>
      </c>
    </row>
    <row r="1449" spans="1:11" x14ac:dyDescent="0.2">
      <c r="A1449" s="31" t="s">
        <v>127</v>
      </c>
      <c r="B1449" s="31" t="str">
        <f>Point_src_summary!B1400</f>
        <v>Non-tribal</v>
      </c>
      <c r="C1449" s="31">
        <f>Point_src_summary!C1400</f>
        <v>8</v>
      </c>
      <c r="D1449" s="31" t="str">
        <f>Point_src_summary!D1400</f>
        <v>8045</v>
      </c>
      <c r="E1449" s="32" t="str">
        <f>Point_src_summary!N1400</f>
        <v>20200254</v>
      </c>
      <c r="F1449" s="31" t="str">
        <f>Point_src_summary!U1400</f>
        <v>Point Source Compressor Engines</v>
      </c>
      <c r="G1449" s="160">
        <f>Point_src_summary!V1400</f>
        <v>33.866436</v>
      </c>
      <c r="H1449" s="161">
        <f>Point_src_summary!W1400</f>
        <v>11.683859999999999</v>
      </c>
      <c r="I1449" s="161">
        <f>Point_src_summary!X1400</f>
        <v>22.644749999999998</v>
      </c>
      <c r="J1449" s="161">
        <f>Point_src_summary!Y1400</f>
        <v>0</v>
      </c>
      <c r="K1449" s="162">
        <f>Point_src_summary!Z1400</f>
        <v>0</v>
      </c>
    </row>
    <row r="1450" spans="1:11" x14ac:dyDescent="0.2">
      <c r="A1450" s="31" t="s">
        <v>127</v>
      </c>
      <c r="B1450" s="31" t="str">
        <f>Point_src_summary!B1401</f>
        <v>Non-tribal</v>
      </c>
      <c r="C1450" s="31">
        <f>Point_src_summary!C1401</f>
        <v>8</v>
      </c>
      <c r="D1450" s="31" t="str">
        <f>Point_src_summary!D1401</f>
        <v>8045</v>
      </c>
      <c r="E1450" s="32" t="str">
        <f>Point_src_summary!N1401</f>
        <v>20200254</v>
      </c>
      <c r="F1450" s="31" t="str">
        <f>Point_src_summary!U1401</f>
        <v>Point Source Compressor Engines</v>
      </c>
      <c r="G1450" s="160">
        <f>Point_src_summary!V1401</f>
        <v>33.866436</v>
      </c>
      <c r="H1450" s="161">
        <f>Point_src_summary!W1401</f>
        <v>11.683859999999999</v>
      </c>
      <c r="I1450" s="161">
        <f>Point_src_summary!X1401</f>
        <v>22.644749999999998</v>
      </c>
      <c r="J1450" s="161">
        <f>Point_src_summary!Y1401</f>
        <v>0</v>
      </c>
      <c r="K1450" s="162">
        <f>Point_src_summary!Z1401</f>
        <v>0</v>
      </c>
    </row>
    <row r="1451" spans="1:11" x14ac:dyDescent="0.2">
      <c r="A1451" s="31" t="s">
        <v>127</v>
      </c>
      <c r="B1451" s="31" t="str">
        <f>Point_src_summary!B1402</f>
        <v>Non-tribal</v>
      </c>
      <c r="C1451" s="31">
        <f>Point_src_summary!C1402</f>
        <v>8</v>
      </c>
      <c r="D1451" s="31" t="str">
        <f>Point_src_summary!D1402</f>
        <v>8045</v>
      </c>
      <c r="E1451" s="32" t="str">
        <f>Point_src_summary!N1402</f>
        <v>20200253</v>
      </c>
      <c r="F1451" s="31" t="str">
        <f>Point_src_summary!U1402</f>
        <v>Point Source Compressor Engines</v>
      </c>
      <c r="G1451" s="160">
        <f>Point_src_summary!V1402</f>
        <v>2.177</v>
      </c>
      <c r="H1451" s="161">
        <f>Point_src_summary!W1402</f>
        <v>24.164999999999999</v>
      </c>
      <c r="I1451" s="161">
        <f>Point_src_summary!X1402</f>
        <v>8.3818000000000001</v>
      </c>
      <c r="J1451" s="161">
        <f>Point_src_summary!Y1402</f>
        <v>0</v>
      </c>
      <c r="K1451" s="162">
        <f>Point_src_summary!Z1402</f>
        <v>0</v>
      </c>
    </row>
    <row r="1452" spans="1:11" x14ac:dyDescent="0.2">
      <c r="A1452" s="31" t="s">
        <v>127</v>
      </c>
      <c r="B1452" s="31" t="str">
        <f>Point_src_summary!B1403</f>
        <v>Non-tribal</v>
      </c>
      <c r="C1452" s="31">
        <f>Point_src_summary!C1403</f>
        <v>8</v>
      </c>
      <c r="D1452" s="31" t="str">
        <f>Point_src_summary!D1403</f>
        <v>8045</v>
      </c>
      <c r="E1452" s="32" t="str">
        <f>Point_src_summary!N1403</f>
        <v>20200253</v>
      </c>
      <c r="F1452" s="31" t="str">
        <f>Point_src_summary!U1403</f>
        <v>Point Source Compressor Engines</v>
      </c>
      <c r="G1452" s="160">
        <f>Point_src_summary!V1403</f>
        <v>0</v>
      </c>
      <c r="H1452" s="161">
        <f>Point_src_summary!W1403</f>
        <v>0</v>
      </c>
      <c r="I1452" s="161">
        <f>Point_src_summary!X1403</f>
        <v>0</v>
      </c>
      <c r="J1452" s="161">
        <f>Point_src_summary!Y1403</f>
        <v>0</v>
      </c>
      <c r="K1452" s="162">
        <f>Point_src_summary!Z1403</f>
        <v>0</v>
      </c>
    </row>
    <row r="1453" spans="1:11" x14ac:dyDescent="0.2">
      <c r="A1453" s="31" t="s">
        <v>127</v>
      </c>
      <c r="B1453" s="31" t="str">
        <f>Point_src_summary!B1404</f>
        <v>Non-tribal</v>
      </c>
      <c r="C1453" s="31">
        <f>Point_src_summary!C1404</f>
        <v>8</v>
      </c>
      <c r="D1453" s="31" t="str">
        <f>Point_src_summary!D1404</f>
        <v>8045</v>
      </c>
      <c r="E1453" s="32" t="str">
        <f>Point_src_summary!N1404</f>
        <v>40400315</v>
      </c>
      <c r="F1453" s="31" t="str">
        <f>Point_src_summary!U1404</f>
        <v>Condensate Tanks</v>
      </c>
      <c r="G1453" s="160">
        <f>Point_src_summary!V1404</f>
        <v>0</v>
      </c>
      <c r="H1453" s="161">
        <f>Point_src_summary!W1404</f>
        <v>0.28164899999999998</v>
      </c>
      <c r="I1453" s="161">
        <f>Point_src_summary!X1404</f>
        <v>0</v>
      </c>
      <c r="J1453" s="161">
        <f>Point_src_summary!Y1404</f>
        <v>0</v>
      </c>
      <c r="K1453" s="162">
        <f>Point_src_summary!Z1404</f>
        <v>0</v>
      </c>
    </row>
    <row r="1454" spans="1:11" x14ac:dyDescent="0.2">
      <c r="A1454" s="31" t="s">
        <v>127</v>
      </c>
      <c r="B1454" s="31" t="str">
        <f>Point_src_summary!B1405</f>
        <v>Non-tribal</v>
      </c>
      <c r="C1454" s="31">
        <f>Point_src_summary!C1405</f>
        <v>8</v>
      </c>
      <c r="D1454" s="31" t="str">
        <f>Point_src_summary!D1405</f>
        <v>8045</v>
      </c>
      <c r="E1454" s="32" t="str">
        <f>Point_src_summary!N1405</f>
        <v>20200401</v>
      </c>
      <c r="F1454" s="31" t="str">
        <f>Point_src_summary!U1405</f>
        <v>Point Source Compressor Engines</v>
      </c>
      <c r="G1454" s="160">
        <f>Point_src_summary!V1405</f>
        <v>0</v>
      </c>
      <c r="H1454" s="161">
        <f>Point_src_summary!W1405</f>
        <v>0</v>
      </c>
      <c r="I1454" s="161">
        <f>Point_src_summary!X1405</f>
        <v>0</v>
      </c>
      <c r="J1454" s="161">
        <f>Point_src_summary!Y1405</f>
        <v>0</v>
      </c>
      <c r="K1454" s="162">
        <f>Point_src_summary!Z1405</f>
        <v>0</v>
      </c>
    </row>
    <row r="1455" spans="1:11" x14ac:dyDescent="0.2">
      <c r="A1455" s="31" t="s">
        <v>127</v>
      </c>
      <c r="B1455" s="31" t="str">
        <f>Point_src_summary!B1406</f>
        <v>Non-tribal</v>
      </c>
      <c r="C1455" s="31">
        <f>Point_src_summary!C1406</f>
        <v>8</v>
      </c>
      <c r="D1455" s="31" t="str">
        <f>Point_src_summary!D1406</f>
        <v>8045</v>
      </c>
      <c r="E1455" s="32" t="str">
        <f>Point_src_summary!N1406</f>
        <v>40400315</v>
      </c>
      <c r="F1455" s="31" t="str">
        <f>Point_src_summary!U1406</f>
        <v>Condensate Tanks</v>
      </c>
      <c r="G1455" s="160">
        <f>Point_src_summary!V1406</f>
        <v>0</v>
      </c>
      <c r="H1455" s="161">
        <f>Point_src_summary!W1406</f>
        <v>0.64205000000000001</v>
      </c>
      <c r="I1455" s="161">
        <f>Point_src_summary!X1406</f>
        <v>0</v>
      </c>
      <c r="J1455" s="161">
        <f>Point_src_summary!Y1406</f>
        <v>0</v>
      </c>
      <c r="K1455" s="162">
        <f>Point_src_summary!Z1406</f>
        <v>0</v>
      </c>
    </row>
    <row r="1456" spans="1:11" x14ac:dyDescent="0.2">
      <c r="A1456" s="31" t="s">
        <v>127</v>
      </c>
      <c r="B1456" s="31" t="str">
        <f>Point_src_summary!B1407</f>
        <v>Non-tribal</v>
      </c>
      <c r="C1456" s="31">
        <f>Point_src_summary!C1407</f>
        <v>8</v>
      </c>
      <c r="D1456" s="31" t="str">
        <f>Point_src_summary!D1407</f>
        <v>8045</v>
      </c>
      <c r="E1456" s="32" t="str">
        <f>Point_src_summary!N1407</f>
        <v>20200253</v>
      </c>
      <c r="F1456" s="31" t="str">
        <f>Point_src_summary!U1407</f>
        <v>Point Source Compressor Engines</v>
      </c>
      <c r="G1456" s="160">
        <f>Point_src_summary!V1407</f>
        <v>0</v>
      </c>
      <c r="H1456" s="161">
        <f>Point_src_summary!W1407</f>
        <v>0</v>
      </c>
      <c r="I1456" s="161">
        <f>Point_src_summary!X1407</f>
        <v>0</v>
      </c>
      <c r="J1456" s="161">
        <f>Point_src_summary!Y1407</f>
        <v>0</v>
      </c>
      <c r="K1456" s="162">
        <f>Point_src_summary!Z1407</f>
        <v>0.16894100000000001</v>
      </c>
    </row>
    <row r="1457" spans="1:11" x14ac:dyDescent="0.2">
      <c r="A1457" s="31" t="s">
        <v>127</v>
      </c>
      <c r="B1457" s="31" t="str">
        <f>Point_src_summary!B1408</f>
        <v>Non-tribal</v>
      </c>
      <c r="C1457" s="31">
        <f>Point_src_summary!C1408</f>
        <v>8</v>
      </c>
      <c r="D1457" s="31" t="str">
        <f>Point_src_summary!D1408</f>
        <v>8045</v>
      </c>
      <c r="E1457" s="32" t="str">
        <f>Point_src_summary!N1408</f>
        <v>20200253</v>
      </c>
      <c r="F1457" s="31" t="str">
        <f>Point_src_summary!U1408</f>
        <v>Point Source Compressor Engines</v>
      </c>
      <c r="G1457" s="160">
        <f>Point_src_summary!V1408</f>
        <v>0</v>
      </c>
      <c r="H1457" s="161">
        <f>Point_src_summary!W1408</f>
        <v>0</v>
      </c>
      <c r="I1457" s="161">
        <f>Point_src_summary!X1408</f>
        <v>0</v>
      </c>
      <c r="J1457" s="161">
        <f>Point_src_summary!Y1408</f>
        <v>0</v>
      </c>
      <c r="K1457" s="162">
        <f>Point_src_summary!Z1408</f>
        <v>0.16894100000000001</v>
      </c>
    </row>
    <row r="1458" spans="1:11" x14ac:dyDescent="0.2">
      <c r="A1458" s="31" t="s">
        <v>127</v>
      </c>
      <c r="B1458" s="31" t="str">
        <f>Point_src_summary!B1409</f>
        <v>Non-tribal</v>
      </c>
      <c r="C1458" s="31">
        <f>Point_src_summary!C1409</f>
        <v>8</v>
      </c>
      <c r="D1458" s="31" t="str">
        <f>Point_src_summary!D1409</f>
        <v>8045</v>
      </c>
      <c r="E1458" s="32" t="str">
        <f>Point_src_summary!N1409</f>
        <v>20200253</v>
      </c>
      <c r="F1458" s="31" t="str">
        <f>Point_src_summary!U1409</f>
        <v>Point Source Compressor Engines</v>
      </c>
      <c r="G1458" s="160">
        <f>Point_src_summary!V1409</f>
        <v>3.7508210000000002</v>
      </c>
      <c r="H1458" s="161">
        <f>Point_src_summary!W1409</f>
        <v>3.6440929999999998</v>
      </c>
      <c r="I1458" s="161">
        <f>Point_src_summary!X1409</f>
        <v>7.5016429999999996</v>
      </c>
      <c r="J1458" s="161">
        <f>Point_src_summary!Y1409</f>
        <v>0</v>
      </c>
      <c r="K1458" s="162">
        <f>Point_src_summary!Z1409</f>
        <v>0</v>
      </c>
    </row>
    <row r="1459" spans="1:11" x14ac:dyDescent="0.2">
      <c r="A1459" s="31" t="s">
        <v>127</v>
      </c>
      <c r="B1459" s="31" t="str">
        <f>Point_src_summary!B1410</f>
        <v>Non-tribal</v>
      </c>
      <c r="C1459" s="31">
        <f>Point_src_summary!C1410</f>
        <v>8</v>
      </c>
      <c r="D1459" s="31" t="str">
        <f>Point_src_summary!D1410</f>
        <v>8045</v>
      </c>
      <c r="E1459" s="32" t="str">
        <f>Point_src_summary!N1410</f>
        <v>20200253</v>
      </c>
      <c r="F1459" s="31" t="str">
        <f>Point_src_summary!U1410</f>
        <v>Point Source Compressor Engines</v>
      </c>
      <c r="G1459" s="160">
        <f>Point_src_summary!V1410</f>
        <v>3.7508210000000002</v>
      </c>
      <c r="H1459" s="161">
        <f>Point_src_summary!W1410</f>
        <v>3.6440929999999998</v>
      </c>
      <c r="I1459" s="161">
        <f>Point_src_summary!X1410</f>
        <v>7.5016429999999996</v>
      </c>
      <c r="J1459" s="161">
        <f>Point_src_summary!Y1410</f>
        <v>0</v>
      </c>
      <c r="K1459" s="162">
        <f>Point_src_summary!Z1410</f>
        <v>0</v>
      </c>
    </row>
    <row r="1460" spans="1:11" x14ac:dyDescent="0.2">
      <c r="A1460" s="31" t="s">
        <v>127</v>
      </c>
      <c r="B1460" s="31" t="str">
        <f>Point_src_summary!B1411</f>
        <v>Non-tribal</v>
      </c>
      <c r="C1460" s="31">
        <f>Point_src_summary!C1411</f>
        <v>8</v>
      </c>
      <c r="D1460" s="31" t="str">
        <f>Point_src_summary!D1411</f>
        <v>8045</v>
      </c>
      <c r="E1460" s="32" t="str">
        <f>Point_src_summary!N1411</f>
        <v>20200254</v>
      </c>
      <c r="F1460" s="31" t="str">
        <f>Point_src_summary!U1411</f>
        <v>Point Source Compressor Engines</v>
      </c>
      <c r="G1460" s="160">
        <f>Point_src_summary!V1411</f>
        <v>0</v>
      </c>
      <c r="H1460" s="161">
        <f>Point_src_summary!W1411</f>
        <v>0</v>
      </c>
      <c r="I1460" s="161">
        <f>Point_src_summary!X1411</f>
        <v>0</v>
      </c>
      <c r="J1460" s="161">
        <f>Point_src_summary!Y1411</f>
        <v>0</v>
      </c>
      <c r="K1460" s="162">
        <f>Point_src_summary!Z1411</f>
        <v>0.45</v>
      </c>
    </row>
    <row r="1461" spans="1:11" x14ac:dyDescent="0.2">
      <c r="A1461" s="31" t="s">
        <v>127</v>
      </c>
      <c r="B1461" s="31" t="str">
        <f>Point_src_summary!B1412</f>
        <v>Non-tribal</v>
      </c>
      <c r="C1461" s="31">
        <f>Point_src_summary!C1412</f>
        <v>8</v>
      </c>
      <c r="D1461" s="31" t="str">
        <f>Point_src_summary!D1412</f>
        <v>8045</v>
      </c>
      <c r="E1461" s="32" t="str">
        <f>Point_src_summary!N1412</f>
        <v>20200254</v>
      </c>
      <c r="F1461" s="31" t="str">
        <f>Point_src_summary!U1412</f>
        <v>Point Source Compressor Engines</v>
      </c>
      <c r="G1461" s="160">
        <f>Point_src_summary!V1412</f>
        <v>0</v>
      </c>
      <c r="H1461" s="161">
        <f>Point_src_summary!W1412</f>
        <v>0</v>
      </c>
      <c r="I1461" s="161">
        <f>Point_src_summary!X1412</f>
        <v>0</v>
      </c>
      <c r="J1461" s="161">
        <f>Point_src_summary!Y1412</f>
        <v>0.03</v>
      </c>
      <c r="K1461" s="162">
        <f>Point_src_summary!Z1412</f>
        <v>0.45</v>
      </c>
    </row>
    <row r="1462" spans="1:11" x14ac:dyDescent="0.2">
      <c r="A1462" s="31" t="s">
        <v>127</v>
      </c>
      <c r="B1462" s="31" t="str">
        <f>Point_src_summary!B1413</f>
        <v>Non-tribal</v>
      </c>
      <c r="C1462" s="31">
        <f>Point_src_summary!C1413</f>
        <v>8</v>
      </c>
      <c r="D1462" s="31" t="str">
        <f>Point_src_summary!D1413</f>
        <v>8045</v>
      </c>
      <c r="E1462" s="32" t="str">
        <f>Point_src_summary!N1413</f>
        <v>20200254</v>
      </c>
      <c r="F1462" s="31" t="str">
        <f>Point_src_summary!U1413</f>
        <v>Point Source Compressor Engines</v>
      </c>
      <c r="G1462" s="160">
        <f>Point_src_summary!V1413</f>
        <v>0</v>
      </c>
      <c r="H1462" s="161">
        <f>Point_src_summary!W1413</f>
        <v>0</v>
      </c>
      <c r="I1462" s="161">
        <f>Point_src_summary!X1413</f>
        <v>0</v>
      </c>
      <c r="J1462" s="161">
        <f>Point_src_summary!Y1413</f>
        <v>0</v>
      </c>
      <c r="K1462" s="162">
        <f>Point_src_summary!Z1413</f>
        <v>0</v>
      </c>
    </row>
    <row r="1463" spans="1:11" x14ac:dyDescent="0.2">
      <c r="A1463" s="31" t="s">
        <v>127</v>
      </c>
      <c r="B1463" s="31" t="str">
        <f>Point_src_summary!B1414</f>
        <v>Non-tribal</v>
      </c>
      <c r="C1463" s="31">
        <f>Point_src_summary!C1414</f>
        <v>8</v>
      </c>
      <c r="D1463" s="31" t="str">
        <f>Point_src_summary!D1414</f>
        <v>8045</v>
      </c>
      <c r="E1463" s="32" t="str">
        <f>Point_src_summary!N1414</f>
        <v>20200254</v>
      </c>
      <c r="F1463" s="31" t="str">
        <f>Point_src_summary!U1414</f>
        <v>Point Source Compressor Engines</v>
      </c>
      <c r="G1463" s="160">
        <f>Point_src_summary!V1414</f>
        <v>0</v>
      </c>
      <c r="H1463" s="161">
        <f>Point_src_summary!W1414</f>
        <v>0</v>
      </c>
      <c r="I1463" s="161">
        <f>Point_src_summary!X1414</f>
        <v>0</v>
      </c>
      <c r="J1463" s="161">
        <f>Point_src_summary!Y1414</f>
        <v>0</v>
      </c>
      <c r="K1463" s="162">
        <f>Point_src_summary!Z1414</f>
        <v>0</v>
      </c>
    </row>
    <row r="1464" spans="1:11" x14ac:dyDescent="0.2">
      <c r="A1464" s="31" t="s">
        <v>127</v>
      </c>
      <c r="B1464" s="31" t="str">
        <f>Point_src_summary!B1415</f>
        <v>Non-tribal</v>
      </c>
      <c r="C1464" s="31">
        <f>Point_src_summary!C1415</f>
        <v>8</v>
      </c>
      <c r="D1464" s="31" t="str">
        <f>Point_src_summary!D1415</f>
        <v>8045</v>
      </c>
      <c r="E1464" s="32" t="str">
        <f>Point_src_summary!N1415</f>
        <v>20200254</v>
      </c>
      <c r="F1464" s="31" t="str">
        <f>Point_src_summary!U1415</f>
        <v>Point Source Compressor Engines</v>
      </c>
      <c r="G1464" s="160">
        <f>Point_src_summary!V1415</f>
        <v>0</v>
      </c>
      <c r="H1464" s="161">
        <f>Point_src_summary!W1415</f>
        <v>0</v>
      </c>
      <c r="I1464" s="161">
        <f>Point_src_summary!X1415</f>
        <v>0</v>
      </c>
      <c r="J1464" s="161">
        <f>Point_src_summary!Y1415</f>
        <v>0</v>
      </c>
      <c r="K1464" s="162">
        <f>Point_src_summary!Z1415</f>
        <v>0</v>
      </c>
    </row>
    <row r="1465" spans="1:11" x14ac:dyDescent="0.2">
      <c r="A1465" s="31" t="s">
        <v>127</v>
      </c>
      <c r="B1465" s="31" t="str">
        <f>Point_src_summary!B1416</f>
        <v>Non-tribal</v>
      </c>
      <c r="C1465" s="31">
        <f>Point_src_summary!C1416</f>
        <v>8</v>
      </c>
      <c r="D1465" s="31" t="str">
        <f>Point_src_summary!D1416</f>
        <v>8045</v>
      </c>
      <c r="E1465" s="32" t="str">
        <f>Point_src_summary!N1416</f>
        <v>20200254</v>
      </c>
      <c r="F1465" s="31" t="str">
        <f>Point_src_summary!U1416</f>
        <v>Point Source Compressor Engines</v>
      </c>
      <c r="G1465" s="160">
        <f>Point_src_summary!V1416</f>
        <v>0</v>
      </c>
      <c r="H1465" s="161">
        <f>Point_src_summary!W1416</f>
        <v>0</v>
      </c>
      <c r="I1465" s="161">
        <f>Point_src_summary!X1416</f>
        <v>0</v>
      </c>
      <c r="J1465" s="161">
        <f>Point_src_summary!Y1416</f>
        <v>0</v>
      </c>
      <c r="K1465" s="162">
        <f>Point_src_summary!Z1416</f>
        <v>0</v>
      </c>
    </row>
    <row r="1466" spans="1:11" x14ac:dyDescent="0.2">
      <c r="A1466" s="31" t="s">
        <v>127</v>
      </c>
      <c r="B1466" s="31" t="str">
        <f>Point_src_summary!B1417</f>
        <v>Non-tribal</v>
      </c>
      <c r="C1466" s="31">
        <f>Point_src_summary!C1417</f>
        <v>8</v>
      </c>
      <c r="D1466" s="31" t="str">
        <f>Point_src_summary!D1417</f>
        <v>8045</v>
      </c>
      <c r="E1466" s="32" t="str">
        <f>Point_src_summary!N1417</f>
        <v>20200254</v>
      </c>
      <c r="F1466" s="31" t="str">
        <f>Point_src_summary!U1417</f>
        <v>Point Source Compressor Engines</v>
      </c>
      <c r="G1466" s="160">
        <f>Point_src_summary!V1417</f>
        <v>0</v>
      </c>
      <c r="H1466" s="161">
        <f>Point_src_summary!W1417</f>
        <v>0</v>
      </c>
      <c r="I1466" s="161">
        <f>Point_src_summary!X1417</f>
        <v>0</v>
      </c>
      <c r="J1466" s="161">
        <f>Point_src_summary!Y1417</f>
        <v>0.03</v>
      </c>
      <c r="K1466" s="162">
        <f>Point_src_summary!Z1417</f>
        <v>0.45</v>
      </c>
    </row>
    <row r="1467" spans="1:11" x14ac:dyDescent="0.2">
      <c r="A1467" s="31" t="s">
        <v>127</v>
      </c>
      <c r="B1467" s="31" t="str">
        <f>Point_src_summary!B1418</f>
        <v>Non-tribal</v>
      </c>
      <c r="C1467" s="31">
        <f>Point_src_summary!C1418</f>
        <v>8</v>
      </c>
      <c r="D1467" s="31" t="str">
        <f>Point_src_summary!D1418</f>
        <v>8045</v>
      </c>
      <c r="E1467" s="32" t="str">
        <f>Point_src_summary!N1418</f>
        <v>20200202</v>
      </c>
      <c r="F1467" s="31" t="str">
        <f>Point_src_summary!U1418</f>
        <v>Point Source Compressor Engines</v>
      </c>
      <c r="G1467" s="160">
        <f>Point_src_summary!V1418</f>
        <v>0</v>
      </c>
      <c r="H1467" s="161">
        <f>Point_src_summary!W1418</f>
        <v>0</v>
      </c>
      <c r="I1467" s="161">
        <f>Point_src_summary!X1418</f>
        <v>0</v>
      </c>
      <c r="J1467" s="161">
        <f>Point_src_summary!Y1418</f>
        <v>0</v>
      </c>
      <c r="K1467" s="162">
        <f>Point_src_summary!Z1418</f>
        <v>0</v>
      </c>
    </row>
    <row r="1468" spans="1:11" x14ac:dyDescent="0.2">
      <c r="A1468" s="31" t="s">
        <v>127</v>
      </c>
      <c r="B1468" s="31" t="str">
        <f>Point_src_summary!B1419</f>
        <v>Non-tribal</v>
      </c>
      <c r="C1468" s="31">
        <f>Point_src_summary!C1419</f>
        <v>8</v>
      </c>
      <c r="D1468" s="31" t="str">
        <f>Point_src_summary!D1419</f>
        <v>8045</v>
      </c>
      <c r="E1468" s="32" t="str">
        <f>Point_src_summary!N1419</f>
        <v>40600302</v>
      </c>
      <c r="F1468" s="31" t="str">
        <f>Point_src_summary!U1419</f>
        <v>Point Source Loading Losses</v>
      </c>
      <c r="G1468" s="160">
        <f>Point_src_summary!V1419</f>
        <v>0</v>
      </c>
      <c r="H1468" s="161">
        <f>Point_src_summary!W1419</f>
        <v>6.1</v>
      </c>
      <c r="I1468" s="161">
        <f>Point_src_summary!X1419</f>
        <v>0</v>
      </c>
      <c r="J1468" s="161">
        <f>Point_src_summary!Y1419</f>
        <v>0</v>
      </c>
      <c r="K1468" s="162">
        <f>Point_src_summary!Z1419</f>
        <v>0</v>
      </c>
    </row>
    <row r="1469" spans="1:11" x14ac:dyDescent="0.2">
      <c r="A1469" s="31" t="s">
        <v>127</v>
      </c>
      <c r="B1469" s="31" t="str">
        <f>Point_src_summary!B1420</f>
        <v>Non-tribal</v>
      </c>
      <c r="C1469" s="31">
        <f>Point_src_summary!C1420</f>
        <v>8</v>
      </c>
      <c r="D1469" s="31" t="str">
        <f>Point_src_summary!D1420</f>
        <v>8045</v>
      </c>
      <c r="E1469" s="32" t="str">
        <f>Point_src_summary!N1420</f>
        <v>31088801</v>
      </c>
      <c r="F1469" s="31" t="str">
        <f>Point_src_summary!U1420</f>
        <v>Point Source Fugitives</v>
      </c>
      <c r="G1469" s="160">
        <f>Point_src_summary!V1420</f>
        <v>0</v>
      </c>
      <c r="H1469" s="161">
        <f>Point_src_summary!W1420</f>
        <v>11.4</v>
      </c>
      <c r="I1469" s="161">
        <f>Point_src_summary!X1420</f>
        <v>0</v>
      </c>
      <c r="J1469" s="161">
        <f>Point_src_summary!Y1420</f>
        <v>0</v>
      </c>
      <c r="K1469" s="162">
        <f>Point_src_summary!Z1420</f>
        <v>0</v>
      </c>
    </row>
    <row r="1470" spans="1:11" x14ac:dyDescent="0.2">
      <c r="A1470" s="31" t="s">
        <v>127</v>
      </c>
      <c r="B1470" s="31" t="str">
        <f>Point_src_summary!B1421</f>
        <v>Non-tribal</v>
      </c>
      <c r="C1470" s="31">
        <f>Point_src_summary!C1421</f>
        <v>8</v>
      </c>
      <c r="D1470" s="31" t="str">
        <f>Point_src_summary!D1421</f>
        <v>8045</v>
      </c>
      <c r="E1470" s="32" t="str">
        <f>Point_src_summary!N1421</f>
        <v>20200254</v>
      </c>
      <c r="F1470" s="31" t="str">
        <f>Point_src_summary!U1421</f>
        <v>Point Source Compressor Engines</v>
      </c>
      <c r="G1470" s="160">
        <f>Point_src_summary!V1421</f>
        <v>21.986872000000002</v>
      </c>
      <c r="H1470" s="161">
        <f>Point_src_summary!W1421</f>
        <v>6.4667219999999999</v>
      </c>
      <c r="I1470" s="161">
        <f>Point_src_summary!X1421</f>
        <v>6.4667329999999996</v>
      </c>
      <c r="J1470" s="161">
        <f>Point_src_summary!Y1421</f>
        <v>0</v>
      </c>
      <c r="K1470" s="162">
        <f>Point_src_summary!Z1421</f>
        <v>0</v>
      </c>
    </row>
    <row r="1471" spans="1:11" x14ac:dyDescent="0.2">
      <c r="A1471" s="31" t="s">
        <v>127</v>
      </c>
      <c r="B1471" s="31" t="str">
        <f>Point_src_summary!B1422</f>
        <v>Non-tribal</v>
      </c>
      <c r="C1471" s="31">
        <f>Point_src_summary!C1422</f>
        <v>8</v>
      </c>
      <c r="D1471" s="31" t="str">
        <f>Point_src_summary!D1422</f>
        <v>8045</v>
      </c>
      <c r="E1471" s="32" t="str">
        <f>Point_src_summary!N1422</f>
        <v>20200254</v>
      </c>
      <c r="F1471" s="31" t="str">
        <f>Point_src_summary!U1422</f>
        <v>Point Source Compressor Engines</v>
      </c>
      <c r="G1471" s="160">
        <f>Point_src_summary!V1422</f>
        <v>21.986872000000002</v>
      </c>
      <c r="H1471" s="161">
        <f>Point_src_summary!W1422</f>
        <v>6.4667219999999999</v>
      </c>
      <c r="I1471" s="161">
        <f>Point_src_summary!X1422</f>
        <v>6.4667329999999996</v>
      </c>
      <c r="J1471" s="161">
        <f>Point_src_summary!Y1422</f>
        <v>0</v>
      </c>
      <c r="K1471" s="162">
        <f>Point_src_summary!Z1422</f>
        <v>0</v>
      </c>
    </row>
    <row r="1472" spans="1:11" x14ac:dyDescent="0.2">
      <c r="A1472" s="31" t="s">
        <v>127</v>
      </c>
      <c r="B1472" s="31" t="str">
        <f>Point_src_summary!B1423</f>
        <v>Non-tribal</v>
      </c>
      <c r="C1472" s="31">
        <f>Point_src_summary!C1423</f>
        <v>8</v>
      </c>
      <c r="D1472" s="31" t="str">
        <f>Point_src_summary!D1423</f>
        <v>8045</v>
      </c>
      <c r="E1472" s="32" t="str">
        <f>Point_src_summary!N1423</f>
        <v>20200254</v>
      </c>
      <c r="F1472" s="31" t="str">
        <f>Point_src_summary!U1423</f>
        <v>Point Source Compressor Engines</v>
      </c>
      <c r="G1472" s="160">
        <f>Point_src_summary!V1423</f>
        <v>21.986872000000002</v>
      </c>
      <c r="H1472" s="161">
        <f>Point_src_summary!W1423</f>
        <v>6.4667219999999999</v>
      </c>
      <c r="I1472" s="161">
        <f>Point_src_summary!X1423</f>
        <v>6.4667329999999996</v>
      </c>
      <c r="J1472" s="161">
        <f>Point_src_summary!Y1423</f>
        <v>0</v>
      </c>
      <c r="K1472" s="162">
        <f>Point_src_summary!Z1423</f>
        <v>0</v>
      </c>
    </row>
    <row r="1473" spans="1:11" x14ac:dyDescent="0.2">
      <c r="A1473" s="31" t="s">
        <v>127</v>
      </c>
      <c r="B1473" s="31" t="str">
        <f>Point_src_summary!B1424</f>
        <v>Non-tribal</v>
      </c>
      <c r="C1473" s="31">
        <f>Point_src_summary!C1424</f>
        <v>8</v>
      </c>
      <c r="D1473" s="31" t="str">
        <f>Point_src_summary!D1424</f>
        <v>8045</v>
      </c>
      <c r="E1473" s="32" t="str">
        <f>Point_src_summary!N1424</f>
        <v>20200252</v>
      </c>
      <c r="F1473" s="31" t="str">
        <f>Point_src_summary!U1424</f>
        <v>Point Source Compressor Engines</v>
      </c>
      <c r="G1473" s="160">
        <f>Point_src_summary!V1424</f>
        <v>0</v>
      </c>
      <c r="H1473" s="161">
        <f>Point_src_summary!W1424</f>
        <v>0</v>
      </c>
      <c r="I1473" s="161">
        <f>Point_src_summary!X1424</f>
        <v>0</v>
      </c>
      <c r="J1473" s="161">
        <f>Point_src_summary!Y1424</f>
        <v>0</v>
      </c>
      <c r="K1473" s="162">
        <f>Point_src_summary!Z1424</f>
        <v>7.8539999999999999E-2</v>
      </c>
    </row>
    <row r="1474" spans="1:11" x14ac:dyDescent="0.2">
      <c r="A1474" s="31" t="s">
        <v>127</v>
      </c>
      <c r="B1474" s="31" t="str">
        <f>Point_src_summary!B1425</f>
        <v>Non-tribal</v>
      </c>
      <c r="C1474" s="31">
        <f>Point_src_summary!C1425</f>
        <v>8</v>
      </c>
      <c r="D1474" s="31" t="str">
        <f>Point_src_summary!D1425</f>
        <v>8045</v>
      </c>
      <c r="E1474" s="32" t="str">
        <f>Point_src_summary!N1425</f>
        <v>20200252</v>
      </c>
      <c r="F1474" s="31" t="str">
        <f>Point_src_summary!U1425</f>
        <v>Point Source Compressor Engines</v>
      </c>
      <c r="G1474" s="160">
        <f>Point_src_summary!V1425</f>
        <v>2.3929879999999999</v>
      </c>
      <c r="H1474" s="161">
        <f>Point_src_summary!W1425</f>
        <v>1.6644209999999999</v>
      </c>
      <c r="I1474" s="161">
        <f>Point_src_summary!X1425</f>
        <v>4.7454169999999998</v>
      </c>
      <c r="J1474" s="161">
        <f>Point_src_summary!Y1425</f>
        <v>0</v>
      </c>
      <c r="K1474" s="162">
        <f>Point_src_summary!Z1425</f>
        <v>0</v>
      </c>
    </row>
    <row r="1475" spans="1:11" x14ac:dyDescent="0.2">
      <c r="A1475" s="31" t="s">
        <v>127</v>
      </c>
      <c r="B1475" s="31" t="str">
        <f>Point_src_summary!B1426</f>
        <v>Non-tribal</v>
      </c>
      <c r="C1475" s="31">
        <f>Point_src_summary!C1426</f>
        <v>8</v>
      </c>
      <c r="D1475" s="31" t="str">
        <f>Point_src_summary!D1426</f>
        <v>8045</v>
      </c>
      <c r="E1475" s="32" t="str">
        <f>Point_src_summary!N1426</f>
        <v>20200253</v>
      </c>
      <c r="F1475" s="31" t="str">
        <f>Point_src_summary!U1426</f>
        <v>Point Source Compressor Engines</v>
      </c>
      <c r="G1475" s="160">
        <f>Point_src_summary!V1426</f>
        <v>0</v>
      </c>
      <c r="H1475" s="161">
        <f>Point_src_summary!W1426</f>
        <v>0</v>
      </c>
      <c r="I1475" s="161">
        <f>Point_src_summary!X1426</f>
        <v>0</v>
      </c>
      <c r="J1475" s="161">
        <f>Point_src_summary!Y1426</f>
        <v>0</v>
      </c>
      <c r="K1475" s="162">
        <f>Point_src_summary!Z1426</f>
        <v>0.13489999999999999</v>
      </c>
    </row>
    <row r="1476" spans="1:11" x14ac:dyDescent="0.2">
      <c r="A1476" s="31" t="s">
        <v>127</v>
      </c>
      <c r="B1476" s="31" t="str">
        <f>Point_src_summary!B1427</f>
        <v>Non-tribal</v>
      </c>
      <c r="C1476" s="31">
        <f>Point_src_summary!C1427</f>
        <v>8</v>
      </c>
      <c r="D1476" s="31" t="str">
        <f>Point_src_summary!D1427</f>
        <v>8045</v>
      </c>
      <c r="E1476" s="32" t="str">
        <f>Point_src_summary!N1427</f>
        <v>20200253</v>
      </c>
      <c r="F1476" s="31" t="str">
        <f>Point_src_summary!U1427</f>
        <v>Point Source Compressor Engines</v>
      </c>
      <c r="G1476" s="160">
        <f>Point_src_summary!V1427</f>
        <v>1.950728</v>
      </c>
      <c r="H1476" s="161">
        <f>Point_src_summary!W1427</f>
        <v>1.3734759999999999</v>
      </c>
      <c r="I1476" s="161">
        <f>Point_src_summary!X1427</f>
        <v>3.901456</v>
      </c>
      <c r="J1476" s="161">
        <f>Point_src_summary!Y1427</f>
        <v>0</v>
      </c>
      <c r="K1476" s="162">
        <f>Point_src_summary!Z1427</f>
        <v>0</v>
      </c>
    </row>
    <row r="1477" spans="1:11" x14ac:dyDescent="0.2">
      <c r="A1477" s="31" t="s">
        <v>127</v>
      </c>
      <c r="B1477" s="31" t="str">
        <f>Point_src_summary!B1428</f>
        <v>Non-tribal</v>
      </c>
      <c r="C1477" s="31">
        <f>Point_src_summary!C1428</f>
        <v>8</v>
      </c>
      <c r="D1477" s="31" t="str">
        <f>Point_src_summary!D1428</f>
        <v>8045</v>
      </c>
      <c r="E1477" s="32" t="str">
        <f>Point_src_summary!N1428</f>
        <v>40600132</v>
      </c>
      <c r="F1477" s="31" t="str">
        <f>Point_src_summary!U1428</f>
        <v>Point Source Loading Losses</v>
      </c>
      <c r="G1477" s="160">
        <f>Point_src_summary!V1428</f>
        <v>0</v>
      </c>
      <c r="H1477" s="161">
        <f>Point_src_summary!W1428</f>
        <v>10.879533</v>
      </c>
      <c r="I1477" s="161">
        <f>Point_src_summary!X1428</f>
        <v>0</v>
      </c>
      <c r="J1477" s="161">
        <f>Point_src_summary!Y1428</f>
        <v>0</v>
      </c>
      <c r="K1477" s="162">
        <f>Point_src_summary!Z1428</f>
        <v>0</v>
      </c>
    </row>
    <row r="1478" spans="1:11" x14ac:dyDescent="0.2">
      <c r="A1478" s="31" t="s">
        <v>127</v>
      </c>
      <c r="B1478" s="31" t="str">
        <f>Point_src_summary!B1429</f>
        <v>Non-tribal</v>
      </c>
      <c r="C1478" s="31">
        <f>Point_src_summary!C1429</f>
        <v>8</v>
      </c>
      <c r="D1478" s="31" t="str">
        <f>Point_src_summary!D1429</f>
        <v>8045</v>
      </c>
      <c r="E1478" s="32" t="str">
        <f>Point_src_summary!N1429</f>
        <v>40400315</v>
      </c>
      <c r="F1478" s="31" t="str">
        <f>Point_src_summary!U1429</f>
        <v>Condensate Tanks</v>
      </c>
      <c r="G1478" s="160">
        <f>Point_src_summary!V1429</f>
        <v>0</v>
      </c>
      <c r="H1478" s="161">
        <f>Point_src_summary!W1429</f>
        <v>0.58305700000000005</v>
      </c>
      <c r="I1478" s="161">
        <f>Point_src_summary!X1429</f>
        <v>0</v>
      </c>
      <c r="J1478" s="161">
        <f>Point_src_summary!Y1429</f>
        <v>0</v>
      </c>
      <c r="K1478" s="162">
        <f>Point_src_summary!Z1429</f>
        <v>0</v>
      </c>
    </row>
    <row r="1479" spans="1:11" x14ac:dyDescent="0.2">
      <c r="A1479" s="31" t="s">
        <v>127</v>
      </c>
      <c r="B1479" s="31" t="str">
        <f>Point_src_summary!B1430</f>
        <v>Non-tribal</v>
      </c>
      <c r="C1479" s="31">
        <f>Point_src_summary!C1430</f>
        <v>8</v>
      </c>
      <c r="D1479" s="31" t="str">
        <f>Point_src_summary!D1430</f>
        <v>8045</v>
      </c>
      <c r="E1479" s="32" t="str">
        <f>Point_src_summary!N1430</f>
        <v>20200253</v>
      </c>
      <c r="F1479" s="31" t="str">
        <f>Point_src_summary!U1430</f>
        <v>Point Source Compressor Engines</v>
      </c>
      <c r="G1479" s="160">
        <f>Point_src_summary!V1430</f>
        <v>0</v>
      </c>
      <c r="H1479" s="161">
        <f>Point_src_summary!W1430</f>
        <v>0</v>
      </c>
      <c r="I1479" s="161">
        <f>Point_src_summary!X1430</f>
        <v>0</v>
      </c>
      <c r="J1479" s="161">
        <f>Point_src_summary!Y1430</f>
        <v>0</v>
      </c>
      <c r="K1479" s="162">
        <f>Point_src_summary!Z1430</f>
        <v>0.17671600000000001</v>
      </c>
    </row>
    <row r="1480" spans="1:11" x14ac:dyDescent="0.2">
      <c r="A1480" s="31" t="s">
        <v>127</v>
      </c>
      <c r="B1480" s="31" t="str">
        <f>Point_src_summary!B1431</f>
        <v>Non-tribal</v>
      </c>
      <c r="C1480" s="31">
        <f>Point_src_summary!C1431</f>
        <v>8</v>
      </c>
      <c r="D1480" s="31" t="str">
        <f>Point_src_summary!D1431</f>
        <v>8045</v>
      </c>
      <c r="E1480" s="32" t="str">
        <f>Point_src_summary!N1431</f>
        <v>20200253</v>
      </c>
      <c r="F1480" s="31" t="str">
        <f>Point_src_summary!U1431</f>
        <v>Point Source Compressor Engines</v>
      </c>
      <c r="G1480" s="160">
        <f>Point_src_summary!V1431</f>
        <v>1.9589380000000001</v>
      </c>
      <c r="H1480" s="161">
        <f>Point_src_summary!W1431</f>
        <v>1.371256</v>
      </c>
      <c r="I1480" s="161">
        <f>Point_src_summary!X1431</f>
        <v>3.917875</v>
      </c>
      <c r="J1480" s="161">
        <f>Point_src_summary!Y1431</f>
        <v>0</v>
      </c>
      <c r="K1480" s="162">
        <f>Point_src_summary!Z1431</f>
        <v>0</v>
      </c>
    </row>
    <row r="1481" spans="1:11" x14ac:dyDescent="0.2">
      <c r="A1481" s="31" t="s">
        <v>127</v>
      </c>
      <c r="B1481" s="31" t="str">
        <f>Point_src_summary!B1432</f>
        <v>Non-tribal</v>
      </c>
      <c r="C1481" s="31">
        <f>Point_src_summary!C1432</f>
        <v>8</v>
      </c>
      <c r="D1481" s="31" t="str">
        <f>Point_src_summary!D1432</f>
        <v>8045</v>
      </c>
      <c r="E1481" s="32" t="str">
        <f>Point_src_summary!N1432</f>
        <v>40400315</v>
      </c>
      <c r="F1481" s="31" t="str">
        <f>Point_src_summary!U1432</f>
        <v>Condensate Tanks</v>
      </c>
      <c r="G1481" s="160">
        <f>Point_src_summary!V1432</f>
        <v>0</v>
      </c>
      <c r="H1481" s="161">
        <f>Point_src_summary!W1432</f>
        <v>2.0461100000000001</v>
      </c>
      <c r="I1481" s="161">
        <f>Point_src_summary!X1432</f>
        <v>0</v>
      </c>
      <c r="J1481" s="161">
        <f>Point_src_summary!Y1432</f>
        <v>0</v>
      </c>
      <c r="K1481" s="162">
        <f>Point_src_summary!Z1432</f>
        <v>0</v>
      </c>
    </row>
    <row r="1482" spans="1:11" x14ac:dyDescent="0.2">
      <c r="A1482" s="31" t="s">
        <v>127</v>
      </c>
      <c r="B1482" s="31" t="str">
        <f>Point_src_summary!B1433</f>
        <v>Non-tribal</v>
      </c>
      <c r="C1482" s="31">
        <f>Point_src_summary!C1433</f>
        <v>8</v>
      </c>
      <c r="D1482" s="31" t="str">
        <f>Point_src_summary!D1433</f>
        <v>8045</v>
      </c>
      <c r="E1482" s="32" t="str">
        <f>Point_src_summary!N1433</f>
        <v>20200253</v>
      </c>
      <c r="F1482" s="31" t="str">
        <f>Point_src_summary!U1433</f>
        <v>Point Source Compressor Engines</v>
      </c>
      <c r="G1482" s="160">
        <f>Point_src_summary!V1433</f>
        <v>0</v>
      </c>
      <c r="H1482" s="161">
        <f>Point_src_summary!W1433</f>
        <v>0</v>
      </c>
      <c r="I1482" s="161">
        <f>Point_src_summary!X1433</f>
        <v>0</v>
      </c>
      <c r="J1482" s="161">
        <f>Point_src_summary!Y1433</f>
        <v>0</v>
      </c>
      <c r="K1482" s="162">
        <f>Point_src_summary!Z1433</f>
        <v>0</v>
      </c>
    </row>
    <row r="1483" spans="1:11" x14ac:dyDescent="0.2">
      <c r="A1483" s="31" t="s">
        <v>127</v>
      </c>
      <c r="B1483" s="31" t="str">
        <f>Point_src_summary!B1434</f>
        <v>Non-tribal</v>
      </c>
      <c r="C1483" s="31">
        <f>Point_src_summary!C1434</f>
        <v>8</v>
      </c>
      <c r="D1483" s="31" t="str">
        <f>Point_src_summary!D1434</f>
        <v>8045</v>
      </c>
      <c r="E1483" s="32" t="str">
        <f>Point_src_summary!N1434</f>
        <v>20200253</v>
      </c>
      <c r="F1483" s="31" t="str">
        <f>Point_src_summary!U1434</f>
        <v>Point Source Compressor Engines</v>
      </c>
      <c r="G1483" s="160">
        <f>Point_src_summary!V1434</f>
        <v>0</v>
      </c>
      <c r="H1483" s="161">
        <f>Point_src_summary!W1434</f>
        <v>0</v>
      </c>
      <c r="I1483" s="161">
        <f>Point_src_summary!X1434</f>
        <v>0</v>
      </c>
      <c r="J1483" s="161">
        <f>Point_src_summary!Y1434</f>
        <v>0</v>
      </c>
      <c r="K1483" s="162">
        <f>Point_src_summary!Z1434</f>
        <v>0.13489999999999999</v>
      </c>
    </row>
    <row r="1484" spans="1:11" x14ac:dyDescent="0.2">
      <c r="A1484" s="31" t="s">
        <v>127</v>
      </c>
      <c r="B1484" s="31" t="str">
        <f>Point_src_summary!B1435</f>
        <v>Non-tribal</v>
      </c>
      <c r="C1484" s="31">
        <f>Point_src_summary!C1435</f>
        <v>8</v>
      </c>
      <c r="D1484" s="31" t="str">
        <f>Point_src_summary!D1435</f>
        <v>8045</v>
      </c>
      <c r="E1484" s="32" t="str">
        <f>Point_src_summary!N1435</f>
        <v>20200253</v>
      </c>
      <c r="F1484" s="31" t="str">
        <f>Point_src_summary!U1435</f>
        <v>Point Source Compressor Engines</v>
      </c>
      <c r="G1484" s="160">
        <f>Point_src_summary!V1435</f>
        <v>0</v>
      </c>
      <c r="H1484" s="161">
        <f>Point_src_summary!W1435</f>
        <v>0</v>
      </c>
      <c r="I1484" s="161">
        <f>Point_src_summary!X1435</f>
        <v>0</v>
      </c>
      <c r="J1484" s="161">
        <f>Point_src_summary!Y1435</f>
        <v>0</v>
      </c>
      <c r="K1484" s="162">
        <f>Point_src_summary!Z1435</f>
        <v>0.159162</v>
      </c>
    </row>
    <row r="1485" spans="1:11" x14ac:dyDescent="0.2">
      <c r="A1485" s="31" t="s">
        <v>127</v>
      </c>
      <c r="B1485" s="31" t="str">
        <f>Point_src_summary!B1436</f>
        <v>Non-tribal</v>
      </c>
      <c r="C1485" s="31">
        <f>Point_src_summary!C1436</f>
        <v>8</v>
      </c>
      <c r="D1485" s="31" t="str">
        <f>Point_src_summary!D1436</f>
        <v>8045</v>
      </c>
      <c r="E1485" s="32" t="str">
        <f>Point_src_summary!N1436</f>
        <v>20200253</v>
      </c>
      <c r="F1485" s="31" t="str">
        <f>Point_src_summary!U1436</f>
        <v>Point Source Compressor Engines</v>
      </c>
      <c r="G1485" s="160">
        <f>Point_src_summary!V1436</f>
        <v>1.9448620000000001</v>
      </c>
      <c r="H1485" s="161">
        <f>Point_src_summary!W1436</f>
        <v>1.369346</v>
      </c>
      <c r="I1485" s="161">
        <f>Point_src_summary!X1436</f>
        <v>3.8897249999999999</v>
      </c>
      <c r="J1485" s="161">
        <f>Point_src_summary!Y1436</f>
        <v>0</v>
      </c>
      <c r="K1485" s="162">
        <f>Point_src_summary!Z1436</f>
        <v>0</v>
      </c>
    </row>
    <row r="1486" spans="1:11" x14ac:dyDescent="0.2">
      <c r="A1486" s="31" t="s">
        <v>127</v>
      </c>
      <c r="B1486" s="31" t="str">
        <f>Point_src_summary!B1437</f>
        <v>Non-tribal</v>
      </c>
      <c r="C1486" s="31">
        <f>Point_src_summary!C1437</f>
        <v>8</v>
      </c>
      <c r="D1486" s="31" t="str">
        <f>Point_src_summary!D1437</f>
        <v>8045</v>
      </c>
      <c r="E1486" s="32" t="str">
        <f>Point_src_summary!N1437</f>
        <v>20200253</v>
      </c>
      <c r="F1486" s="31" t="str">
        <f>Point_src_summary!U1437</f>
        <v>Point Source Compressor Engines</v>
      </c>
      <c r="G1486" s="160">
        <f>Point_src_summary!V1437</f>
        <v>1.950728</v>
      </c>
      <c r="H1486" s="161">
        <f>Point_src_summary!W1437</f>
        <v>1.3734759999999999</v>
      </c>
      <c r="I1486" s="161">
        <f>Point_src_summary!X1437</f>
        <v>3.901456</v>
      </c>
      <c r="J1486" s="161">
        <f>Point_src_summary!Y1437</f>
        <v>0</v>
      </c>
      <c r="K1486" s="162">
        <f>Point_src_summary!Z1437</f>
        <v>0</v>
      </c>
    </row>
    <row r="1487" spans="1:11" x14ac:dyDescent="0.2">
      <c r="A1487" s="31" t="s">
        <v>127</v>
      </c>
      <c r="B1487" s="31" t="str">
        <f>Point_src_summary!B1438</f>
        <v>Non-tribal</v>
      </c>
      <c r="C1487" s="31">
        <f>Point_src_summary!C1438</f>
        <v>8</v>
      </c>
      <c r="D1487" s="31" t="str">
        <f>Point_src_summary!D1438</f>
        <v>8045</v>
      </c>
      <c r="E1487" s="32" t="str">
        <f>Point_src_summary!N1438</f>
        <v>40600132</v>
      </c>
      <c r="F1487" s="31" t="str">
        <f>Point_src_summary!U1438</f>
        <v>Point Source Loading Losses</v>
      </c>
      <c r="G1487" s="160">
        <f>Point_src_summary!V1438</f>
        <v>0</v>
      </c>
      <c r="H1487" s="161">
        <f>Point_src_summary!W1438</f>
        <v>6.0674669999999997</v>
      </c>
      <c r="I1487" s="161">
        <f>Point_src_summary!X1438</f>
        <v>0</v>
      </c>
      <c r="J1487" s="161">
        <f>Point_src_summary!Y1438</f>
        <v>0</v>
      </c>
      <c r="K1487" s="162">
        <f>Point_src_summary!Z1438</f>
        <v>0</v>
      </c>
    </row>
    <row r="1488" spans="1:11" x14ac:dyDescent="0.2">
      <c r="A1488" s="31" t="s">
        <v>127</v>
      </c>
      <c r="B1488" s="31" t="str">
        <f>Point_src_summary!B1439</f>
        <v>Non-tribal</v>
      </c>
      <c r="C1488" s="31">
        <f>Point_src_summary!C1439</f>
        <v>8</v>
      </c>
      <c r="D1488" s="31" t="str">
        <f>Point_src_summary!D1439</f>
        <v>8045</v>
      </c>
      <c r="E1488" s="32" t="str">
        <f>Point_src_summary!N1439</f>
        <v>40400315</v>
      </c>
      <c r="F1488" s="31" t="str">
        <f>Point_src_summary!U1439</f>
        <v>Condensate Tanks</v>
      </c>
      <c r="G1488" s="160">
        <f>Point_src_summary!V1439</f>
        <v>0</v>
      </c>
      <c r="H1488" s="161">
        <f>Point_src_summary!W1439</f>
        <v>2.1312829999999998</v>
      </c>
      <c r="I1488" s="161">
        <f>Point_src_summary!X1439</f>
        <v>0</v>
      </c>
      <c r="J1488" s="161">
        <f>Point_src_summary!Y1439</f>
        <v>0</v>
      </c>
      <c r="K1488" s="162">
        <f>Point_src_summary!Z1439</f>
        <v>0</v>
      </c>
    </row>
    <row r="1489" spans="1:11" x14ac:dyDescent="0.2">
      <c r="A1489" s="31" t="s">
        <v>127</v>
      </c>
      <c r="B1489" s="31" t="str">
        <f>Point_src_summary!B1440</f>
        <v>Non-tribal</v>
      </c>
      <c r="C1489" s="31">
        <f>Point_src_summary!C1440</f>
        <v>8</v>
      </c>
      <c r="D1489" s="31" t="str">
        <f>Point_src_summary!D1440</f>
        <v>8045</v>
      </c>
      <c r="E1489" s="32" t="str">
        <f>Point_src_summary!N1440</f>
        <v>20200254</v>
      </c>
      <c r="F1489" s="31" t="str">
        <f>Point_src_summary!U1440</f>
        <v>Point Source Compressor Engines</v>
      </c>
      <c r="G1489" s="160">
        <f>Point_src_summary!V1440</f>
        <v>0</v>
      </c>
      <c r="H1489" s="161">
        <f>Point_src_summary!W1440</f>
        <v>0</v>
      </c>
      <c r="I1489" s="161">
        <f>Point_src_summary!X1440</f>
        <v>0</v>
      </c>
      <c r="J1489" s="161">
        <f>Point_src_summary!Y1440</f>
        <v>0</v>
      </c>
      <c r="K1489" s="162">
        <f>Point_src_summary!Z1440</f>
        <v>0</v>
      </c>
    </row>
    <row r="1490" spans="1:11" x14ac:dyDescent="0.2">
      <c r="A1490" s="31" t="s">
        <v>127</v>
      </c>
      <c r="B1490" s="31" t="str">
        <f>Point_src_summary!B1441</f>
        <v>Non-tribal</v>
      </c>
      <c r="C1490" s="31">
        <f>Point_src_summary!C1441</f>
        <v>8</v>
      </c>
      <c r="D1490" s="31" t="str">
        <f>Point_src_summary!D1441</f>
        <v>8045</v>
      </c>
      <c r="E1490" s="32" t="str">
        <f>Point_src_summary!N1441</f>
        <v>31000205</v>
      </c>
      <c r="F1490" s="31" t="str">
        <f>Point_src_summary!U1441</f>
        <v>Point Source Flares</v>
      </c>
      <c r="G1490" s="160">
        <f>Point_src_summary!V1441</f>
        <v>1.4000010000000001</v>
      </c>
      <c r="H1490" s="161">
        <f>Point_src_summary!W1441</f>
        <v>6.0002E-2</v>
      </c>
      <c r="I1490" s="161">
        <f>Point_src_summary!X1441</f>
        <v>7.6399990000000004</v>
      </c>
      <c r="J1490" s="161">
        <f>Point_src_summary!Y1441</f>
        <v>0</v>
      </c>
      <c r="K1490" s="162">
        <f>Point_src_summary!Z1441</f>
        <v>0</v>
      </c>
    </row>
    <row r="1491" spans="1:11" x14ac:dyDescent="0.2">
      <c r="A1491" s="31" t="s">
        <v>127</v>
      </c>
      <c r="B1491" s="31" t="str">
        <f>Point_src_summary!B1442</f>
        <v>Non-tribal</v>
      </c>
      <c r="C1491" s="31">
        <f>Point_src_summary!C1442</f>
        <v>8</v>
      </c>
      <c r="D1491" s="31" t="str">
        <f>Point_src_summary!D1442</f>
        <v>8045</v>
      </c>
      <c r="E1491" s="32" t="str">
        <f>Point_src_summary!N1442</f>
        <v>40600132</v>
      </c>
      <c r="F1491" s="31" t="str">
        <f>Point_src_summary!U1442</f>
        <v>Point Source Loading Losses</v>
      </c>
      <c r="G1491" s="160">
        <f>Point_src_summary!V1442</f>
        <v>0</v>
      </c>
      <c r="H1491" s="161">
        <f>Point_src_summary!W1442</f>
        <v>15.076867999999999</v>
      </c>
      <c r="I1491" s="161">
        <f>Point_src_summary!X1442</f>
        <v>0</v>
      </c>
      <c r="J1491" s="161">
        <f>Point_src_summary!Y1442</f>
        <v>0</v>
      </c>
      <c r="K1491" s="162">
        <f>Point_src_summary!Z1442</f>
        <v>0</v>
      </c>
    </row>
    <row r="1492" spans="1:11" x14ac:dyDescent="0.2">
      <c r="A1492" s="31" t="s">
        <v>127</v>
      </c>
      <c r="B1492" s="31" t="str">
        <f>Point_src_summary!B1443</f>
        <v>Non-tribal</v>
      </c>
      <c r="C1492" s="31">
        <f>Point_src_summary!C1443</f>
        <v>8</v>
      </c>
      <c r="D1492" s="31" t="str">
        <f>Point_src_summary!D1443</f>
        <v>8045</v>
      </c>
      <c r="E1492" s="32" t="str">
        <f>Point_src_summary!N1443</f>
        <v>40400315</v>
      </c>
      <c r="F1492" s="31" t="str">
        <f>Point_src_summary!U1443</f>
        <v>Condensate Tanks</v>
      </c>
      <c r="G1492" s="160">
        <f>Point_src_summary!V1443</f>
        <v>0</v>
      </c>
      <c r="H1492" s="161">
        <f>Point_src_summary!W1443</f>
        <v>6.3150839999999997</v>
      </c>
      <c r="I1492" s="161">
        <f>Point_src_summary!X1443</f>
        <v>0</v>
      </c>
      <c r="J1492" s="161">
        <f>Point_src_summary!Y1443</f>
        <v>0</v>
      </c>
      <c r="K1492" s="162">
        <f>Point_src_summary!Z1443</f>
        <v>0</v>
      </c>
    </row>
    <row r="1493" spans="1:11" x14ac:dyDescent="0.2">
      <c r="A1493" s="31" t="s">
        <v>127</v>
      </c>
      <c r="B1493" s="31" t="str">
        <f>Point_src_summary!B1444</f>
        <v>Non-tribal</v>
      </c>
      <c r="C1493" s="31">
        <f>Point_src_summary!C1444</f>
        <v>8</v>
      </c>
      <c r="D1493" s="31" t="str">
        <f>Point_src_summary!D1444</f>
        <v>8045</v>
      </c>
      <c r="E1493" s="32" t="str">
        <f>Point_src_summary!N1444</f>
        <v>40400312</v>
      </c>
      <c r="F1493" s="31" t="str">
        <f>Point_src_summary!U1444</f>
        <v>Condensate Tanks</v>
      </c>
      <c r="G1493" s="160">
        <f>Point_src_summary!V1444</f>
        <v>0</v>
      </c>
      <c r="H1493" s="161">
        <f>Point_src_summary!W1444</f>
        <v>0.189998</v>
      </c>
      <c r="I1493" s="161">
        <f>Point_src_summary!X1444</f>
        <v>0</v>
      </c>
      <c r="J1493" s="161">
        <f>Point_src_summary!Y1444</f>
        <v>0</v>
      </c>
      <c r="K1493" s="162">
        <f>Point_src_summary!Z1444</f>
        <v>0</v>
      </c>
    </row>
    <row r="1494" spans="1:11" x14ac:dyDescent="0.2">
      <c r="A1494" s="31" t="s">
        <v>127</v>
      </c>
      <c r="B1494" s="31" t="str">
        <f>Point_src_summary!B1445</f>
        <v>Non-tribal</v>
      </c>
      <c r="C1494" s="31">
        <f>Point_src_summary!C1445</f>
        <v>8</v>
      </c>
      <c r="D1494" s="31" t="str">
        <f>Point_src_summary!D1445</f>
        <v>8045</v>
      </c>
      <c r="E1494" s="32" t="str">
        <f>Point_src_summary!N1445</f>
        <v>20200253</v>
      </c>
      <c r="F1494" s="31" t="str">
        <f>Point_src_summary!U1445</f>
        <v>Point Source Compressor Engines</v>
      </c>
      <c r="G1494" s="160">
        <f>Point_src_summary!V1445</f>
        <v>0</v>
      </c>
      <c r="H1494" s="161">
        <f>Point_src_summary!W1445</f>
        <v>0</v>
      </c>
      <c r="I1494" s="161">
        <f>Point_src_summary!X1445</f>
        <v>0</v>
      </c>
      <c r="J1494" s="161">
        <f>Point_src_summary!Y1445</f>
        <v>0</v>
      </c>
      <c r="K1494" s="162">
        <f>Point_src_summary!Z1445</f>
        <v>0</v>
      </c>
    </row>
    <row r="1495" spans="1:11" x14ac:dyDescent="0.2">
      <c r="A1495" s="31" t="s">
        <v>127</v>
      </c>
      <c r="B1495" s="31" t="str">
        <f>Point_src_summary!B1446</f>
        <v>Non-tribal</v>
      </c>
      <c r="C1495" s="31">
        <f>Point_src_summary!C1446</f>
        <v>8</v>
      </c>
      <c r="D1495" s="31" t="str">
        <f>Point_src_summary!D1446</f>
        <v>8045</v>
      </c>
      <c r="E1495" s="32" t="str">
        <f>Point_src_summary!N1446</f>
        <v>40600132</v>
      </c>
      <c r="F1495" s="31" t="str">
        <f>Point_src_summary!U1446</f>
        <v>Point Source Loading Losses</v>
      </c>
      <c r="G1495" s="160">
        <f>Point_src_summary!V1446</f>
        <v>0</v>
      </c>
      <c r="H1495" s="161">
        <f>Point_src_summary!W1446</f>
        <v>6.8525099999999997</v>
      </c>
      <c r="I1495" s="161">
        <f>Point_src_summary!X1446</f>
        <v>0</v>
      </c>
      <c r="J1495" s="161">
        <f>Point_src_summary!Y1446</f>
        <v>0</v>
      </c>
      <c r="K1495" s="162">
        <f>Point_src_summary!Z1446</f>
        <v>0</v>
      </c>
    </row>
    <row r="1496" spans="1:11" x14ac:dyDescent="0.2">
      <c r="A1496" s="31" t="s">
        <v>127</v>
      </c>
      <c r="B1496" s="31" t="str">
        <f>Point_src_summary!B1447</f>
        <v>Non-tribal</v>
      </c>
      <c r="C1496" s="31">
        <f>Point_src_summary!C1447</f>
        <v>8</v>
      </c>
      <c r="D1496" s="31" t="str">
        <f>Point_src_summary!D1447</f>
        <v>8045</v>
      </c>
      <c r="E1496" s="32" t="str">
        <f>Point_src_summary!N1447</f>
        <v>40400315</v>
      </c>
      <c r="F1496" s="31" t="str">
        <f>Point_src_summary!U1447</f>
        <v>Condensate Tanks</v>
      </c>
      <c r="G1496" s="160">
        <f>Point_src_summary!V1447</f>
        <v>0</v>
      </c>
      <c r="H1496" s="161">
        <f>Point_src_summary!W1447</f>
        <v>5.7342999999999998E-2</v>
      </c>
      <c r="I1496" s="161">
        <f>Point_src_summary!X1447</f>
        <v>0</v>
      </c>
      <c r="J1496" s="161">
        <f>Point_src_summary!Y1447</f>
        <v>0</v>
      </c>
      <c r="K1496" s="162">
        <f>Point_src_summary!Z1447</f>
        <v>0</v>
      </c>
    </row>
    <row r="1497" spans="1:11" x14ac:dyDescent="0.2">
      <c r="A1497" s="31" t="s">
        <v>127</v>
      </c>
      <c r="B1497" s="31" t="str">
        <f>Point_src_summary!B1448</f>
        <v>Non-tribal</v>
      </c>
      <c r="C1497" s="31">
        <f>Point_src_summary!C1448</f>
        <v>8</v>
      </c>
      <c r="D1497" s="31" t="str">
        <f>Point_src_summary!D1448</f>
        <v>8045</v>
      </c>
      <c r="E1497" s="32" t="str">
        <f>Point_src_summary!N1448</f>
        <v>20200254</v>
      </c>
      <c r="F1497" s="31" t="str">
        <f>Point_src_summary!U1448</f>
        <v>Point Source Compressor Engines</v>
      </c>
      <c r="G1497" s="160">
        <f>Point_src_summary!V1448</f>
        <v>0</v>
      </c>
      <c r="H1497" s="161">
        <f>Point_src_summary!W1448</f>
        <v>0</v>
      </c>
      <c r="I1497" s="161">
        <f>Point_src_summary!X1448</f>
        <v>0</v>
      </c>
      <c r="J1497" s="161">
        <f>Point_src_summary!Y1448</f>
        <v>0</v>
      </c>
      <c r="K1497" s="162">
        <f>Point_src_summary!Z1448</f>
        <v>0.35572500000000001</v>
      </c>
    </row>
    <row r="1498" spans="1:11" x14ac:dyDescent="0.2">
      <c r="A1498" s="31" t="s">
        <v>127</v>
      </c>
      <c r="B1498" s="31" t="str">
        <f>Point_src_summary!B1449</f>
        <v>Non-tribal</v>
      </c>
      <c r="C1498" s="31">
        <f>Point_src_summary!C1449</f>
        <v>8</v>
      </c>
      <c r="D1498" s="31" t="str">
        <f>Point_src_summary!D1449</f>
        <v>8045</v>
      </c>
      <c r="E1498" s="32" t="str">
        <f>Point_src_summary!N1449</f>
        <v>31000304</v>
      </c>
      <c r="F1498" s="31" t="str">
        <f>Point_src_summary!U1449</f>
        <v>Dehydrators</v>
      </c>
      <c r="G1498" s="160">
        <f>Point_src_summary!V1449</f>
        <v>0</v>
      </c>
      <c r="H1498" s="161">
        <f>Point_src_summary!W1449</f>
        <v>2.4951400000000001</v>
      </c>
      <c r="I1498" s="161">
        <f>Point_src_summary!X1449</f>
        <v>0</v>
      </c>
      <c r="J1498" s="161">
        <f>Point_src_summary!Y1449</f>
        <v>0</v>
      </c>
      <c r="K1498" s="162">
        <f>Point_src_summary!Z1449</f>
        <v>0</v>
      </c>
    </row>
    <row r="1499" spans="1:11" x14ac:dyDescent="0.2">
      <c r="A1499" s="31" t="s">
        <v>127</v>
      </c>
      <c r="B1499" s="31" t="str">
        <f>Point_src_summary!B1450</f>
        <v>Non-tribal</v>
      </c>
      <c r="C1499" s="31">
        <f>Point_src_summary!C1450</f>
        <v>8</v>
      </c>
      <c r="D1499" s="31" t="str">
        <f>Point_src_summary!D1450</f>
        <v>8045</v>
      </c>
      <c r="E1499" s="32" t="str">
        <f>Point_src_summary!N1450</f>
        <v>20200254</v>
      </c>
      <c r="F1499" s="31" t="str">
        <f>Point_src_summary!U1450</f>
        <v>Point Source Compressor Engines</v>
      </c>
      <c r="G1499" s="160">
        <f>Point_src_summary!V1450</f>
        <v>9.9853159999999992</v>
      </c>
      <c r="H1499" s="161">
        <f>Point_src_summary!W1450</f>
        <v>6.9617620000000002</v>
      </c>
      <c r="I1499" s="161">
        <f>Point_src_summary!X1450</f>
        <v>14.828194</v>
      </c>
      <c r="J1499" s="161">
        <f>Point_src_summary!Y1450</f>
        <v>0</v>
      </c>
      <c r="K1499" s="162">
        <f>Point_src_summary!Z1450</f>
        <v>0</v>
      </c>
    </row>
    <row r="1500" spans="1:11" x14ac:dyDescent="0.2">
      <c r="A1500" s="31" t="s">
        <v>127</v>
      </c>
      <c r="B1500" s="31" t="str">
        <f>Point_src_summary!B1451</f>
        <v>Non-tribal</v>
      </c>
      <c r="C1500" s="31">
        <f>Point_src_summary!C1451</f>
        <v>8</v>
      </c>
      <c r="D1500" s="31" t="str">
        <f>Point_src_summary!D1451</f>
        <v>8045</v>
      </c>
      <c r="E1500" s="32" t="str">
        <f>Point_src_summary!N1451</f>
        <v>40400315</v>
      </c>
      <c r="F1500" s="31" t="str">
        <f>Point_src_summary!U1451</f>
        <v>Condensate Tanks</v>
      </c>
      <c r="G1500" s="160">
        <f>Point_src_summary!V1451</f>
        <v>0</v>
      </c>
      <c r="H1500" s="161">
        <f>Point_src_summary!W1451</f>
        <v>2.4826549999999998</v>
      </c>
      <c r="I1500" s="161">
        <f>Point_src_summary!X1451</f>
        <v>0</v>
      </c>
      <c r="J1500" s="161">
        <f>Point_src_summary!Y1451</f>
        <v>0</v>
      </c>
      <c r="K1500" s="162">
        <f>Point_src_summary!Z1451</f>
        <v>0</v>
      </c>
    </row>
    <row r="1501" spans="1:11" x14ac:dyDescent="0.2">
      <c r="A1501" s="31" t="s">
        <v>127</v>
      </c>
      <c r="B1501" s="31" t="str">
        <f>Point_src_summary!B1452</f>
        <v>Non-tribal</v>
      </c>
      <c r="C1501" s="31">
        <f>Point_src_summary!C1452</f>
        <v>8</v>
      </c>
      <c r="D1501" s="31" t="str">
        <f>Point_src_summary!D1452</f>
        <v>8045</v>
      </c>
      <c r="E1501" s="32" t="str">
        <f>Point_src_summary!N1452</f>
        <v>20200254</v>
      </c>
      <c r="F1501" s="31" t="str">
        <f>Point_src_summary!U1452</f>
        <v>Point Source Compressor Engines</v>
      </c>
      <c r="G1501" s="160">
        <f>Point_src_summary!V1452</f>
        <v>0</v>
      </c>
      <c r="H1501" s="161">
        <f>Point_src_summary!W1452</f>
        <v>0</v>
      </c>
      <c r="I1501" s="161">
        <f>Point_src_summary!X1452</f>
        <v>0</v>
      </c>
      <c r="J1501" s="161">
        <f>Point_src_summary!Y1452</f>
        <v>2.5319999999999999E-2</v>
      </c>
      <c r="K1501" s="162">
        <f>Point_src_summary!Z1452</f>
        <v>0.42199999999999999</v>
      </c>
    </row>
    <row r="1502" spans="1:11" x14ac:dyDescent="0.2">
      <c r="A1502" s="31" t="s">
        <v>127</v>
      </c>
      <c r="B1502" s="31" t="str">
        <f>Point_src_summary!B1453</f>
        <v>Non-tribal</v>
      </c>
      <c r="C1502" s="31">
        <f>Point_src_summary!C1453</f>
        <v>8</v>
      </c>
      <c r="D1502" s="31" t="str">
        <f>Point_src_summary!D1453</f>
        <v>8045</v>
      </c>
      <c r="E1502" s="32" t="str">
        <f>Point_src_summary!N1453</f>
        <v>20200254</v>
      </c>
      <c r="F1502" s="31" t="str">
        <f>Point_src_summary!U1453</f>
        <v>Point Source Compressor Engines</v>
      </c>
      <c r="G1502" s="160">
        <f>Point_src_summary!V1453</f>
        <v>0</v>
      </c>
      <c r="H1502" s="161">
        <f>Point_src_summary!W1453</f>
        <v>0</v>
      </c>
      <c r="I1502" s="161">
        <f>Point_src_summary!X1453</f>
        <v>0</v>
      </c>
      <c r="J1502" s="161">
        <f>Point_src_summary!Y1453</f>
        <v>2.5319999999999999E-2</v>
      </c>
      <c r="K1502" s="162">
        <f>Point_src_summary!Z1453</f>
        <v>0.42199999999999999</v>
      </c>
    </row>
    <row r="1503" spans="1:11" x14ac:dyDescent="0.2">
      <c r="A1503" s="31" t="s">
        <v>127</v>
      </c>
      <c r="B1503" s="31" t="str">
        <f>Point_src_summary!B1454</f>
        <v>Non-tribal</v>
      </c>
      <c r="C1503" s="31">
        <f>Point_src_summary!C1454</f>
        <v>8</v>
      </c>
      <c r="D1503" s="31" t="str">
        <f>Point_src_summary!D1454</f>
        <v>8045</v>
      </c>
      <c r="E1503" s="32" t="str">
        <f>Point_src_summary!N1454</f>
        <v>20200254</v>
      </c>
      <c r="F1503" s="31" t="str">
        <f>Point_src_summary!U1454</f>
        <v>Point Source Compressor Engines</v>
      </c>
      <c r="G1503" s="160">
        <f>Point_src_summary!V1454</f>
        <v>19.420819999999999</v>
      </c>
      <c r="H1503" s="161">
        <f>Point_src_summary!W1454</f>
        <v>2.0068169999999999</v>
      </c>
      <c r="I1503" s="161">
        <f>Point_src_summary!X1454</f>
        <v>7.3410659999999996</v>
      </c>
      <c r="J1503" s="161">
        <f>Point_src_summary!Y1454</f>
        <v>0</v>
      </c>
      <c r="K1503" s="162">
        <f>Point_src_summary!Z1454</f>
        <v>0</v>
      </c>
    </row>
    <row r="1504" spans="1:11" x14ac:dyDescent="0.2">
      <c r="A1504" s="31" t="s">
        <v>127</v>
      </c>
      <c r="B1504" s="31" t="str">
        <f>Point_src_summary!B1455</f>
        <v>Non-tribal</v>
      </c>
      <c r="C1504" s="31">
        <f>Point_src_summary!C1455</f>
        <v>8</v>
      </c>
      <c r="D1504" s="31" t="str">
        <f>Point_src_summary!D1455</f>
        <v>8045</v>
      </c>
      <c r="E1504" s="32" t="str">
        <f>Point_src_summary!N1455</f>
        <v>20200254</v>
      </c>
      <c r="F1504" s="31" t="str">
        <f>Point_src_summary!U1455</f>
        <v>Point Source Compressor Engines</v>
      </c>
      <c r="G1504" s="160">
        <f>Point_src_summary!V1455</f>
        <v>19.420819999999999</v>
      </c>
      <c r="H1504" s="161">
        <f>Point_src_summary!W1455</f>
        <v>2.0068169999999999</v>
      </c>
      <c r="I1504" s="161">
        <f>Point_src_summary!X1455</f>
        <v>7.3410659999999996</v>
      </c>
      <c r="J1504" s="161">
        <f>Point_src_summary!Y1455</f>
        <v>0</v>
      </c>
      <c r="K1504" s="162">
        <f>Point_src_summary!Z1455</f>
        <v>0</v>
      </c>
    </row>
    <row r="1505" spans="1:11" x14ac:dyDescent="0.2">
      <c r="A1505" s="31" t="s">
        <v>127</v>
      </c>
      <c r="B1505" s="31" t="str">
        <f>Point_src_summary!B1456</f>
        <v>Non-tribal</v>
      </c>
      <c r="C1505" s="31">
        <f>Point_src_summary!C1456</f>
        <v>8</v>
      </c>
      <c r="D1505" s="31" t="str">
        <f>Point_src_summary!D1456</f>
        <v>8045</v>
      </c>
      <c r="E1505" s="32" t="str">
        <f>Point_src_summary!N1456</f>
        <v>20200253</v>
      </c>
      <c r="F1505" s="31" t="str">
        <f>Point_src_summary!U1456</f>
        <v>Point Source Compressor Engines</v>
      </c>
      <c r="G1505" s="160">
        <f>Point_src_summary!V1456</f>
        <v>0</v>
      </c>
      <c r="H1505" s="161">
        <f>Point_src_summary!W1456</f>
        <v>0</v>
      </c>
      <c r="I1505" s="161">
        <f>Point_src_summary!X1456</f>
        <v>0</v>
      </c>
      <c r="J1505" s="161">
        <f>Point_src_summary!Y1456</f>
        <v>3.0000000000000001E-3</v>
      </c>
      <c r="K1505" s="162">
        <f>Point_src_summary!Z1456</f>
        <v>4.3999999999999997E-2</v>
      </c>
    </row>
    <row r="1506" spans="1:11" x14ac:dyDescent="0.2">
      <c r="A1506" s="31" t="s">
        <v>127</v>
      </c>
      <c r="B1506" s="31" t="str">
        <f>Point_src_summary!B1457</f>
        <v>Non-tribal</v>
      </c>
      <c r="C1506" s="31">
        <f>Point_src_summary!C1457</f>
        <v>8</v>
      </c>
      <c r="D1506" s="31" t="str">
        <f>Point_src_summary!D1457</f>
        <v>8045</v>
      </c>
      <c r="E1506" s="32" t="str">
        <f>Point_src_summary!N1457</f>
        <v>20200254</v>
      </c>
      <c r="F1506" s="31" t="str">
        <f>Point_src_summary!U1457</f>
        <v>Point Source Compressor Engines</v>
      </c>
      <c r="G1506" s="160">
        <f>Point_src_summary!V1457</f>
        <v>0</v>
      </c>
      <c r="H1506" s="161">
        <f>Point_src_summary!W1457</f>
        <v>0</v>
      </c>
      <c r="I1506" s="161">
        <f>Point_src_summary!X1457</f>
        <v>0</v>
      </c>
      <c r="J1506" s="161">
        <f>Point_src_summary!Y1457</f>
        <v>1E-3</v>
      </c>
      <c r="K1506" s="162">
        <f>Point_src_summary!Z1457</f>
        <v>1.7999999999999999E-2</v>
      </c>
    </row>
    <row r="1507" spans="1:11" x14ac:dyDescent="0.2">
      <c r="A1507" s="31" t="s">
        <v>127</v>
      </c>
      <c r="B1507" s="31" t="str">
        <f>Point_src_summary!B1458</f>
        <v>Non-tribal</v>
      </c>
      <c r="C1507" s="31">
        <f>Point_src_summary!C1458</f>
        <v>8</v>
      </c>
      <c r="D1507" s="31" t="str">
        <f>Point_src_summary!D1458</f>
        <v>8045</v>
      </c>
      <c r="E1507" s="32" t="str">
        <f>Point_src_summary!N1458</f>
        <v>20200254</v>
      </c>
      <c r="F1507" s="31" t="str">
        <f>Point_src_summary!U1458</f>
        <v>Point Source Compressor Engines</v>
      </c>
      <c r="G1507" s="160">
        <f>Point_src_summary!V1458</f>
        <v>0.99299999999999999</v>
      </c>
      <c r="H1507" s="161">
        <f>Point_src_summary!W1458</f>
        <v>5.7000000000000002E-2</v>
      </c>
      <c r="I1507" s="161">
        <f>Point_src_summary!X1458</f>
        <v>0.92500000000000004</v>
      </c>
      <c r="J1507" s="161">
        <f>Point_src_summary!Y1458</f>
        <v>0</v>
      </c>
      <c r="K1507" s="162">
        <f>Point_src_summary!Z1458</f>
        <v>0</v>
      </c>
    </row>
    <row r="1508" spans="1:11" x14ac:dyDescent="0.2">
      <c r="A1508" s="31" t="s">
        <v>127</v>
      </c>
      <c r="B1508" s="31" t="str">
        <f>Point_src_summary!B1459</f>
        <v>Non-tribal</v>
      </c>
      <c r="C1508" s="31">
        <f>Point_src_summary!C1459</f>
        <v>8</v>
      </c>
      <c r="D1508" s="31" t="str">
        <f>Point_src_summary!D1459</f>
        <v>8045</v>
      </c>
      <c r="E1508" s="32" t="str">
        <f>Point_src_summary!N1459</f>
        <v>20200253</v>
      </c>
      <c r="F1508" s="31" t="str">
        <f>Point_src_summary!U1459</f>
        <v>Point Source Compressor Engines</v>
      </c>
      <c r="G1508" s="160">
        <f>Point_src_summary!V1459</f>
        <v>2.3620000000000001</v>
      </c>
      <c r="H1508" s="161">
        <f>Point_src_summary!W1459</f>
        <v>0.13700000000000001</v>
      </c>
      <c r="I1508" s="161">
        <f>Point_src_summary!X1459</f>
        <v>2.2000000000000002</v>
      </c>
      <c r="J1508" s="161">
        <f>Point_src_summary!Y1459</f>
        <v>0</v>
      </c>
      <c r="K1508" s="162">
        <f>Point_src_summary!Z1459</f>
        <v>0</v>
      </c>
    </row>
    <row r="1509" spans="1:11" x14ac:dyDescent="0.2">
      <c r="A1509" s="31" t="s">
        <v>127</v>
      </c>
      <c r="B1509" s="31" t="str">
        <f>Point_src_summary!B1460</f>
        <v>Non-tribal</v>
      </c>
      <c r="C1509" s="31">
        <f>Point_src_summary!C1460</f>
        <v>8</v>
      </c>
      <c r="D1509" s="31" t="str">
        <f>Point_src_summary!D1460</f>
        <v>8045</v>
      </c>
      <c r="E1509" s="32" t="str">
        <f>Point_src_summary!N1460</f>
        <v>20200253</v>
      </c>
      <c r="F1509" s="31" t="str">
        <f>Point_src_summary!U1460</f>
        <v>Point Source Compressor Engines</v>
      </c>
      <c r="G1509" s="160">
        <f>Point_src_summary!V1460</f>
        <v>0</v>
      </c>
      <c r="H1509" s="161">
        <f>Point_src_summary!W1460</f>
        <v>0</v>
      </c>
      <c r="I1509" s="161">
        <f>Point_src_summary!X1460</f>
        <v>0</v>
      </c>
      <c r="J1509" s="161">
        <f>Point_src_summary!Y1460</f>
        <v>4.4099999999999999E-3</v>
      </c>
      <c r="K1509" s="162">
        <f>Point_src_summary!Z1460</f>
        <v>7.3499999999999996E-2</v>
      </c>
    </row>
    <row r="1510" spans="1:11" x14ac:dyDescent="0.2">
      <c r="A1510" s="31" t="s">
        <v>127</v>
      </c>
      <c r="B1510" s="31" t="str">
        <f>Point_src_summary!B1461</f>
        <v>Non-tribal</v>
      </c>
      <c r="C1510" s="31">
        <f>Point_src_summary!C1461</f>
        <v>8</v>
      </c>
      <c r="D1510" s="31" t="str">
        <f>Point_src_summary!D1461</f>
        <v>8045</v>
      </c>
      <c r="E1510" s="32" t="str">
        <f>Point_src_summary!N1461</f>
        <v>20200253</v>
      </c>
      <c r="F1510" s="31" t="str">
        <f>Point_src_summary!U1461</f>
        <v>Point Source Compressor Engines</v>
      </c>
      <c r="G1510" s="160">
        <f>Point_src_summary!V1461</f>
        <v>0</v>
      </c>
      <c r="H1510" s="161">
        <f>Point_src_summary!W1461</f>
        <v>0</v>
      </c>
      <c r="I1510" s="161">
        <f>Point_src_summary!X1461</f>
        <v>0</v>
      </c>
      <c r="J1510" s="161">
        <f>Point_src_summary!Y1461</f>
        <v>4.4099999999999999E-3</v>
      </c>
      <c r="K1510" s="162">
        <f>Point_src_summary!Z1461</f>
        <v>7.3499999999999996E-2</v>
      </c>
    </row>
    <row r="1511" spans="1:11" x14ac:dyDescent="0.2">
      <c r="A1511" s="31" t="s">
        <v>127</v>
      </c>
      <c r="B1511" s="31" t="str">
        <f>Point_src_summary!B1462</f>
        <v>Non-tribal</v>
      </c>
      <c r="C1511" s="31">
        <f>Point_src_summary!C1462</f>
        <v>8</v>
      </c>
      <c r="D1511" s="31" t="str">
        <f>Point_src_summary!D1462</f>
        <v>8045</v>
      </c>
      <c r="E1511" s="32" t="str">
        <f>Point_src_summary!N1462</f>
        <v>20200253</v>
      </c>
      <c r="F1511" s="31" t="str">
        <f>Point_src_summary!U1462</f>
        <v>Point Source Compressor Engines</v>
      </c>
      <c r="G1511" s="160">
        <f>Point_src_summary!V1462</f>
        <v>0</v>
      </c>
      <c r="H1511" s="161">
        <f>Point_src_summary!W1462</f>
        <v>0</v>
      </c>
      <c r="I1511" s="161">
        <f>Point_src_summary!X1462</f>
        <v>0</v>
      </c>
      <c r="J1511" s="161">
        <f>Point_src_summary!Y1462</f>
        <v>4.4099999999999999E-3</v>
      </c>
      <c r="K1511" s="162">
        <f>Point_src_summary!Z1462</f>
        <v>7.3499999999999996E-2</v>
      </c>
    </row>
    <row r="1512" spans="1:11" x14ac:dyDescent="0.2">
      <c r="A1512" s="31" t="s">
        <v>127</v>
      </c>
      <c r="B1512" s="31" t="str">
        <f>Point_src_summary!B1463</f>
        <v>Non-tribal</v>
      </c>
      <c r="C1512" s="31">
        <f>Point_src_summary!C1463</f>
        <v>8</v>
      </c>
      <c r="D1512" s="31" t="str">
        <f>Point_src_summary!D1463</f>
        <v>8045</v>
      </c>
      <c r="E1512" s="32" t="str">
        <f>Point_src_summary!N1463</f>
        <v>20200253</v>
      </c>
      <c r="F1512" s="31" t="str">
        <f>Point_src_summary!U1463</f>
        <v>Point Source Compressor Engines</v>
      </c>
      <c r="G1512" s="160">
        <f>Point_src_summary!V1463</f>
        <v>0</v>
      </c>
      <c r="H1512" s="161">
        <f>Point_src_summary!W1463</f>
        <v>0</v>
      </c>
      <c r="I1512" s="161">
        <f>Point_src_summary!X1463</f>
        <v>0</v>
      </c>
      <c r="J1512" s="161">
        <f>Point_src_summary!Y1463</f>
        <v>5.1989999999999996E-3</v>
      </c>
      <c r="K1512" s="162">
        <f>Point_src_summary!Z1463</f>
        <v>8.6650000000000005E-2</v>
      </c>
    </row>
    <row r="1513" spans="1:11" x14ac:dyDescent="0.2">
      <c r="A1513" s="31" t="s">
        <v>127</v>
      </c>
      <c r="B1513" s="31" t="str">
        <f>Point_src_summary!B1464</f>
        <v>Non-tribal</v>
      </c>
      <c r="C1513" s="31">
        <f>Point_src_summary!C1464</f>
        <v>8</v>
      </c>
      <c r="D1513" s="31" t="str">
        <f>Point_src_summary!D1464</f>
        <v>8045</v>
      </c>
      <c r="E1513" s="32" t="str">
        <f>Point_src_summary!N1464</f>
        <v>31088801</v>
      </c>
      <c r="F1513" s="31" t="str">
        <f>Point_src_summary!U1464</f>
        <v>Point Source Fugitives</v>
      </c>
      <c r="G1513" s="160">
        <f>Point_src_summary!V1464</f>
        <v>0</v>
      </c>
      <c r="H1513" s="161">
        <f>Point_src_summary!W1464</f>
        <v>4.9000000000000004</v>
      </c>
      <c r="I1513" s="161">
        <f>Point_src_summary!X1464</f>
        <v>0</v>
      </c>
      <c r="J1513" s="161">
        <f>Point_src_summary!Y1464</f>
        <v>0</v>
      </c>
      <c r="K1513" s="162">
        <f>Point_src_summary!Z1464</f>
        <v>0</v>
      </c>
    </row>
    <row r="1514" spans="1:11" x14ac:dyDescent="0.2">
      <c r="A1514" s="31" t="s">
        <v>127</v>
      </c>
      <c r="B1514" s="31" t="str">
        <f>Point_src_summary!B1465</f>
        <v>Non-tribal</v>
      </c>
      <c r="C1514" s="31">
        <f>Point_src_summary!C1465</f>
        <v>8</v>
      </c>
      <c r="D1514" s="31" t="str">
        <f>Point_src_summary!D1465</f>
        <v>8045</v>
      </c>
      <c r="E1514" s="32" t="str">
        <f>Point_src_summary!N1465</f>
        <v>20200253</v>
      </c>
      <c r="F1514" s="31" t="str">
        <f>Point_src_summary!U1465</f>
        <v>Point Source Compressor Engines</v>
      </c>
      <c r="G1514" s="160">
        <f>Point_src_summary!V1465</f>
        <v>3.6414930000000001</v>
      </c>
      <c r="H1514" s="161">
        <f>Point_src_summary!W1465</f>
        <v>0</v>
      </c>
      <c r="I1514" s="161">
        <f>Point_src_summary!X1465</f>
        <v>3.3927879999999999</v>
      </c>
      <c r="J1514" s="161">
        <f>Point_src_summary!Y1465</f>
        <v>0</v>
      </c>
      <c r="K1514" s="162">
        <f>Point_src_summary!Z1465</f>
        <v>0</v>
      </c>
    </row>
    <row r="1515" spans="1:11" x14ac:dyDescent="0.2">
      <c r="A1515" s="31" t="s">
        <v>127</v>
      </c>
      <c r="B1515" s="31" t="str">
        <f>Point_src_summary!B1466</f>
        <v>Non-tribal</v>
      </c>
      <c r="C1515" s="31">
        <f>Point_src_summary!C1466</f>
        <v>8</v>
      </c>
      <c r="D1515" s="31" t="str">
        <f>Point_src_summary!D1466</f>
        <v>8045</v>
      </c>
      <c r="E1515" s="32" t="str">
        <f>Point_src_summary!N1466</f>
        <v>20200253</v>
      </c>
      <c r="F1515" s="31" t="str">
        <f>Point_src_summary!U1466</f>
        <v>Point Source Compressor Engines</v>
      </c>
      <c r="G1515" s="160">
        <f>Point_src_summary!V1466</f>
        <v>3.6414930000000001</v>
      </c>
      <c r="H1515" s="161">
        <f>Point_src_summary!W1466</f>
        <v>0.21043600000000001</v>
      </c>
      <c r="I1515" s="161">
        <f>Point_src_summary!X1466</f>
        <v>3.3927879999999999</v>
      </c>
      <c r="J1515" s="161">
        <f>Point_src_summary!Y1466</f>
        <v>0</v>
      </c>
      <c r="K1515" s="162">
        <f>Point_src_summary!Z1466</f>
        <v>0</v>
      </c>
    </row>
    <row r="1516" spans="1:11" x14ac:dyDescent="0.2">
      <c r="A1516" s="31" t="s">
        <v>127</v>
      </c>
      <c r="B1516" s="31" t="str">
        <f>Point_src_summary!B1467</f>
        <v>Non-tribal</v>
      </c>
      <c r="C1516" s="31">
        <f>Point_src_summary!C1467</f>
        <v>8</v>
      </c>
      <c r="D1516" s="31" t="str">
        <f>Point_src_summary!D1467</f>
        <v>8045</v>
      </c>
      <c r="E1516" s="32" t="str">
        <f>Point_src_summary!N1467</f>
        <v>20200253</v>
      </c>
      <c r="F1516" s="31" t="str">
        <f>Point_src_summary!U1467</f>
        <v>Point Source Compressor Engines</v>
      </c>
      <c r="G1516" s="160">
        <f>Point_src_summary!V1467</f>
        <v>3.6414930000000001</v>
      </c>
      <c r="H1516" s="161">
        <f>Point_src_summary!W1467</f>
        <v>0.21043600000000001</v>
      </c>
      <c r="I1516" s="161">
        <f>Point_src_summary!X1467</f>
        <v>3.3927879999999999</v>
      </c>
      <c r="J1516" s="161">
        <f>Point_src_summary!Y1467</f>
        <v>0</v>
      </c>
      <c r="K1516" s="162">
        <f>Point_src_summary!Z1467</f>
        <v>0</v>
      </c>
    </row>
    <row r="1517" spans="1:11" x14ac:dyDescent="0.2">
      <c r="A1517" s="31" t="s">
        <v>127</v>
      </c>
      <c r="B1517" s="31" t="str">
        <f>Point_src_summary!B1468</f>
        <v>Non-tribal</v>
      </c>
      <c r="C1517" s="31">
        <f>Point_src_summary!C1468</f>
        <v>8</v>
      </c>
      <c r="D1517" s="31" t="str">
        <f>Point_src_summary!D1468</f>
        <v>8045</v>
      </c>
      <c r="E1517" s="32" t="str">
        <f>Point_src_summary!N1468</f>
        <v>20200253</v>
      </c>
      <c r="F1517" s="31" t="str">
        <f>Point_src_summary!U1468</f>
        <v>Point Source Compressor Engines</v>
      </c>
      <c r="G1517" s="160">
        <f>Point_src_summary!V1468</f>
        <v>4.2052420000000001</v>
      </c>
      <c r="H1517" s="161">
        <f>Point_src_summary!W1468</f>
        <v>2.1721249999999999</v>
      </c>
      <c r="I1517" s="161">
        <f>Point_src_summary!X1468</f>
        <v>4.2834409999999998</v>
      </c>
      <c r="J1517" s="161">
        <f>Point_src_summary!Y1468</f>
        <v>0</v>
      </c>
      <c r="K1517" s="162">
        <f>Point_src_summary!Z1468</f>
        <v>0</v>
      </c>
    </row>
    <row r="1518" spans="1:11" x14ac:dyDescent="0.2">
      <c r="A1518" s="31" t="s">
        <v>127</v>
      </c>
      <c r="B1518" s="31" t="str">
        <f>Point_src_summary!B1469</f>
        <v>Non-tribal</v>
      </c>
      <c r="C1518" s="31">
        <f>Point_src_summary!C1469</f>
        <v>8</v>
      </c>
      <c r="D1518" s="31" t="str">
        <f>Point_src_summary!D1469</f>
        <v>8045</v>
      </c>
      <c r="E1518" s="32" t="str">
        <f>Point_src_summary!N1469</f>
        <v>40400315</v>
      </c>
      <c r="F1518" s="31" t="str">
        <f>Point_src_summary!U1469</f>
        <v>Condensate Tanks</v>
      </c>
      <c r="G1518" s="160">
        <f>Point_src_summary!V1469</f>
        <v>0</v>
      </c>
      <c r="H1518" s="161">
        <f>Point_src_summary!W1469</f>
        <v>1.6352009999999999</v>
      </c>
      <c r="I1518" s="161">
        <f>Point_src_summary!X1469</f>
        <v>0</v>
      </c>
      <c r="J1518" s="161">
        <f>Point_src_summary!Y1469</f>
        <v>0</v>
      </c>
      <c r="K1518" s="162">
        <f>Point_src_summary!Z1469</f>
        <v>0</v>
      </c>
    </row>
    <row r="1519" spans="1:11" x14ac:dyDescent="0.2">
      <c r="A1519" s="31" t="s">
        <v>127</v>
      </c>
      <c r="B1519" s="31" t="str">
        <f>Point_src_summary!B1470</f>
        <v>Non-tribal</v>
      </c>
      <c r="C1519" s="31">
        <f>Point_src_summary!C1470</f>
        <v>8</v>
      </c>
      <c r="D1519" s="31" t="str">
        <f>Point_src_summary!D1470</f>
        <v>8045</v>
      </c>
      <c r="E1519" s="32" t="str">
        <f>Point_src_summary!N1470</f>
        <v>20200253</v>
      </c>
      <c r="F1519" s="31" t="str">
        <f>Point_src_summary!U1470</f>
        <v>Point Source Compressor Engines</v>
      </c>
      <c r="G1519" s="160">
        <f>Point_src_summary!V1470</f>
        <v>0</v>
      </c>
      <c r="H1519" s="161">
        <f>Point_src_summary!W1470</f>
        <v>0</v>
      </c>
      <c r="I1519" s="161">
        <f>Point_src_summary!X1470</f>
        <v>0</v>
      </c>
      <c r="J1519" s="161">
        <f>Point_src_summary!Y1470</f>
        <v>0</v>
      </c>
      <c r="K1519" s="162">
        <f>Point_src_summary!Z1470</f>
        <v>0.10627</v>
      </c>
    </row>
    <row r="1520" spans="1:11" x14ac:dyDescent="0.2">
      <c r="A1520" s="31" t="s">
        <v>127</v>
      </c>
      <c r="B1520" s="31" t="str">
        <f>Point_src_summary!B1471</f>
        <v>Non-tribal</v>
      </c>
      <c r="C1520" s="31">
        <f>Point_src_summary!C1471</f>
        <v>8</v>
      </c>
      <c r="D1520" s="31" t="str">
        <f>Point_src_summary!D1471</f>
        <v>8045</v>
      </c>
      <c r="E1520" s="32" t="str">
        <f>Point_src_summary!N1471</f>
        <v>20200253</v>
      </c>
      <c r="F1520" s="31" t="str">
        <f>Point_src_summary!U1471</f>
        <v>Point Source Compressor Engines</v>
      </c>
      <c r="G1520" s="160">
        <f>Point_src_summary!V1471</f>
        <v>0</v>
      </c>
      <c r="H1520" s="161">
        <f>Point_src_summary!W1471</f>
        <v>0</v>
      </c>
      <c r="I1520" s="161">
        <f>Point_src_summary!X1471</f>
        <v>0</v>
      </c>
      <c r="J1520" s="161">
        <f>Point_src_summary!Y1471</f>
        <v>0</v>
      </c>
      <c r="K1520" s="162">
        <f>Point_src_summary!Z1471</f>
        <v>0.10627</v>
      </c>
    </row>
    <row r="1521" spans="1:11" x14ac:dyDescent="0.2">
      <c r="A1521" s="31" t="s">
        <v>127</v>
      </c>
      <c r="B1521" s="31" t="str">
        <f>Point_src_summary!B1472</f>
        <v>Non-tribal</v>
      </c>
      <c r="C1521" s="31">
        <f>Point_src_summary!C1472</f>
        <v>8</v>
      </c>
      <c r="D1521" s="31" t="str">
        <f>Point_src_summary!D1472</f>
        <v>8045</v>
      </c>
      <c r="E1521" s="32" t="str">
        <f>Point_src_summary!N1472</f>
        <v>20200253</v>
      </c>
      <c r="F1521" s="31" t="str">
        <f>Point_src_summary!U1472</f>
        <v>Point Source Compressor Engines</v>
      </c>
      <c r="G1521" s="160">
        <f>Point_src_summary!V1472</f>
        <v>2.3336730000000001</v>
      </c>
      <c r="H1521" s="161">
        <f>Point_src_summary!W1472</f>
        <v>1.5125660000000001</v>
      </c>
      <c r="I1521" s="161">
        <f>Point_src_summary!X1472</f>
        <v>4.2784000000000004</v>
      </c>
      <c r="J1521" s="161">
        <f>Point_src_summary!Y1472</f>
        <v>0</v>
      </c>
      <c r="K1521" s="162">
        <f>Point_src_summary!Z1472</f>
        <v>0</v>
      </c>
    </row>
    <row r="1522" spans="1:11" x14ac:dyDescent="0.2">
      <c r="A1522" s="31" t="s">
        <v>127</v>
      </c>
      <c r="B1522" s="31" t="str">
        <f>Point_src_summary!B1473</f>
        <v>Non-tribal</v>
      </c>
      <c r="C1522" s="31">
        <f>Point_src_summary!C1473</f>
        <v>8</v>
      </c>
      <c r="D1522" s="31" t="str">
        <f>Point_src_summary!D1473</f>
        <v>8045</v>
      </c>
      <c r="E1522" s="32" t="str">
        <f>Point_src_summary!N1473</f>
        <v>20200253</v>
      </c>
      <c r="F1522" s="31" t="str">
        <f>Point_src_summary!U1473</f>
        <v>Point Source Compressor Engines</v>
      </c>
      <c r="G1522" s="160">
        <f>Point_src_summary!V1473</f>
        <v>2.3336730000000001</v>
      </c>
      <c r="H1522" s="161">
        <f>Point_src_summary!W1473</f>
        <v>1.5125660000000001</v>
      </c>
      <c r="I1522" s="161">
        <f>Point_src_summary!X1473</f>
        <v>4.2784000000000004</v>
      </c>
      <c r="J1522" s="161">
        <f>Point_src_summary!Y1473</f>
        <v>0</v>
      </c>
      <c r="K1522" s="162">
        <f>Point_src_summary!Z1473</f>
        <v>0</v>
      </c>
    </row>
    <row r="1523" spans="1:11" x14ac:dyDescent="0.2">
      <c r="A1523" s="31" t="s">
        <v>127</v>
      </c>
      <c r="B1523" s="31" t="str">
        <f>Point_src_summary!B1474</f>
        <v>Non-tribal</v>
      </c>
      <c r="C1523" s="31">
        <f>Point_src_summary!C1474</f>
        <v>8</v>
      </c>
      <c r="D1523" s="31" t="str">
        <f>Point_src_summary!D1474</f>
        <v>8045</v>
      </c>
      <c r="E1523" s="32" t="str">
        <f>Point_src_summary!N1474</f>
        <v>40400315</v>
      </c>
      <c r="F1523" s="31" t="str">
        <f>Point_src_summary!U1474</f>
        <v>Condensate Tanks</v>
      </c>
      <c r="G1523" s="160">
        <f>Point_src_summary!V1474</f>
        <v>0</v>
      </c>
      <c r="H1523" s="161">
        <f>Point_src_summary!W1474</f>
        <v>0.49843599999999999</v>
      </c>
      <c r="I1523" s="161">
        <f>Point_src_summary!X1474</f>
        <v>0</v>
      </c>
      <c r="J1523" s="161">
        <f>Point_src_summary!Y1474</f>
        <v>0</v>
      </c>
      <c r="K1523" s="162">
        <f>Point_src_summary!Z1474</f>
        <v>0</v>
      </c>
    </row>
    <row r="1524" spans="1:11" x14ac:dyDescent="0.2">
      <c r="A1524" s="31" t="s">
        <v>127</v>
      </c>
      <c r="B1524" s="31" t="str">
        <f>Point_src_summary!B1475</f>
        <v>Non-tribal</v>
      </c>
      <c r="C1524" s="31">
        <f>Point_src_summary!C1475</f>
        <v>8</v>
      </c>
      <c r="D1524" s="31" t="str">
        <f>Point_src_summary!D1475</f>
        <v>8045</v>
      </c>
      <c r="E1524" s="32" t="str">
        <f>Point_src_summary!N1475</f>
        <v>20200253</v>
      </c>
      <c r="F1524" s="31" t="str">
        <f>Point_src_summary!U1475</f>
        <v>Point Source Compressor Engines</v>
      </c>
      <c r="G1524" s="160">
        <f>Point_src_summary!V1475</f>
        <v>0</v>
      </c>
      <c r="H1524" s="161">
        <f>Point_src_summary!W1475</f>
        <v>0</v>
      </c>
      <c r="I1524" s="161">
        <f>Point_src_summary!X1475</f>
        <v>0</v>
      </c>
      <c r="J1524" s="161">
        <f>Point_src_summary!Y1475</f>
        <v>0</v>
      </c>
      <c r="K1524" s="162">
        <f>Point_src_summary!Z1475</f>
        <v>0</v>
      </c>
    </row>
    <row r="1525" spans="1:11" x14ac:dyDescent="0.2">
      <c r="A1525" s="31" t="s">
        <v>127</v>
      </c>
      <c r="B1525" s="31" t="str">
        <f>Point_src_summary!B1476</f>
        <v>Non-tribal</v>
      </c>
      <c r="C1525" s="31">
        <f>Point_src_summary!C1476</f>
        <v>8</v>
      </c>
      <c r="D1525" s="31" t="str">
        <f>Point_src_summary!D1476</f>
        <v>8045</v>
      </c>
      <c r="E1525" s="32" t="str">
        <f>Point_src_summary!N1476</f>
        <v>40400315</v>
      </c>
      <c r="F1525" s="31" t="str">
        <f>Point_src_summary!U1476</f>
        <v>Condensate Tanks</v>
      </c>
      <c r="G1525" s="160">
        <f>Point_src_summary!V1476</f>
        <v>0</v>
      </c>
      <c r="H1525" s="161">
        <f>Point_src_summary!W1476</f>
        <v>2.468264</v>
      </c>
      <c r="I1525" s="161">
        <f>Point_src_summary!X1476</f>
        <v>0</v>
      </c>
      <c r="J1525" s="161">
        <f>Point_src_summary!Y1476</f>
        <v>0</v>
      </c>
      <c r="K1525" s="162">
        <f>Point_src_summary!Z1476</f>
        <v>0</v>
      </c>
    </row>
    <row r="1526" spans="1:11" x14ac:dyDescent="0.2">
      <c r="A1526" s="31" t="s">
        <v>127</v>
      </c>
      <c r="B1526" s="31" t="str">
        <f>Point_src_summary!B1477</f>
        <v>Non-tribal</v>
      </c>
      <c r="C1526" s="31">
        <f>Point_src_summary!C1477</f>
        <v>8</v>
      </c>
      <c r="D1526" s="31" t="str">
        <f>Point_src_summary!D1477</f>
        <v>8045</v>
      </c>
      <c r="E1526" s="32" t="str">
        <f>Point_src_summary!N1477</f>
        <v>20200253</v>
      </c>
      <c r="F1526" s="31" t="str">
        <f>Point_src_summary!U1477</f>
        <v>Point Source Compressor Engines</v>
      </c>
      <c r="G1526" s="160">
        <f>Point_src_summary!V1477</f>
        <v>0</v>
      </c>
      <c r="H1526" s="161">
        <f>Point_src_summary!W1477</f>
        <v>0</v>
      </c>
      <c r="I1526" s="161">
        <f>Point_src_summary!X1477</f>
        <v>0</v>
      </c>
      <c r="J1526" s="161">
        <f>Point_src_summary!Y1477</f>
        <v>0</v>
      </c>
      <c r="K1526" s="162">
        <f>Point_src_summary!Z1477</f>
        <v>0.17671600000000001</v>
      </c>
    </row>
    <row r="1527" spans="1:11" x14ac:dyDescent="0.2">
      <c r="A1527" s="31" t="s">
        <v>127</v>
      </c>
      <c r="B1527" s="31" t="str">
        <f>Point_src_summary!B1478</f>
        <v>Non-tribal</v>
      </c>
      <c r="C1527" s="31">
        <f>Point_src_summary!C1478</f>
        <v>8</v>
      </c>
      <c r="D1527" s="31" t="str">
        <f>Point_src_summary!D1478</f>
        <v>8045</v>
      </c>
      <c r="E1527" s="32" t="str">
        <f>Point_src_summary!N1478</f>
        <v>20200253</v>
      </c>
      <c r="F1527" s="31" t="str">
        <f>Point_src_summary!U1478</f>
        <v>Point Source Compressor Engines</v>
      </c>
      <c r="G1527" s="160">
        <f>Point_src_summary!V1478</f>
        <v>1.9589380000000001</v>
      </c>
      <c r="H1527" s="161">
        <f>Point_src_summary!W1478</f>
        <v>1.371256</v>
      </c>
      <c r="I1527" s="161">
        <f>Point_src_summary!X1478</f>
        <v>3.917875</v>
      </c>
      <c r="J1527" s="161">
        <f>Point_src_summary!Y1478</f>
        <v>0</v>
      </c>
      <c r="K1527" s="162">
        <f>Point_src_summary!Z1478</f>
        <v>0</v>
      </c>
    </row>
    <row r="1528" spans="1:11" x14ac:dyDescent="0.2">
      <c r="A1528" s="31" t="s">
        <v>127</v>
      </c>
      <c r="B1528" s="31" t="str">
        <f>Point_src_summary!B1479</f>
        <v>Non-tribal</v>
      </c>
      <c r="C1528" s="31">
        <f>Point_src_summary!C1479</f>
        <v>8</v>
      </c>
      <c r="D1528" s="31" t="str">
        <f>Point_src_summary!D1479</f>
        <v>8045</v>
      </c>
      <c r="E1528" s="32" t="str">
        <f>Point_src_summary!N1479</f>
        <v>40400315</v>
      </c>
      <c r="F1528" s="31" t="str">
        <f>Point_src_summary!U1479</f>
        <v>Condensate Tanks</v>
      </c>
      <c r="G1528" s="160">
        <f>Point_src_summary!V1479</f>
        <v>0</v>
      </c>
      <c r="H1528" s="161">
        <f>Point_src_summary!W1479</f>
        <v>1.5348820000000001</v>
      </c>
      <c r="I1528" s="161">
        <f>Point_src_summary!X1479</f>
        <v>0</v>
      </c>
      <c r="J1528" s="161">
        <f>Point_src_summary!Y1479</f>
        <v>0</v>
      </c>
      <c r="K1528" s="162">
        <f>Point_src_summary!Z1479</f>
        <v>0</v>
      </c>
    </row>
    <row r="1529" spans="1:11" x14ac:dyDescent="0.2">
      <c r="A1529" s="31" t="s">
        <v>127</v>
      </c>
      <c r="B1529" s="31" t="str">
        <f>Point_src_summary!B1480</f>
        <v>Non-tribal</v>
      </c>
      <c r="C1529" s="31">
        <f>Point_src_summary!C1480</f>
        <v>8</v>
      </c>
      <c r="D1529" s="31" t="str">
        <f>Point_src_summary!D1480</f>
        <v>8045</v>
      </c>
      <c r="E1529" s="32" t="str">
        <f>Point_src_summary!N1480</f>
        <v>40600132</v>
      </c>
      <c r="F1529" s="31" t="str">
        <f>Point_src_summary!U1480</f>
        <v>Point Source Loading Losses</v>
      </c>
      <c r="G1529" s="160">
        <f>Point_src_summary!V1480</f>
        <v>0</v>
      </c>
      <c r="H1529" s="161">
        <f>Point_src_summary!W1480</f>
        <v>6.5995650000000001</v>
      </c>
      <c r="I1529" s="161">
        <f>Point_src_summary!X1480</f>
        <v>0</v>
      </c>
      <c r="J1529" s="161">
        <f>Point_src_summary!Y1480</f>
        <v>0</v>
      </c>
      <c r="K1529" s="162">
        <f>Point_src_summary!Z1480</f>
        <v>0</v>
      </c>
    </row>
    <row r="1530" spans="1:11" x14ac:dyDescent="0.2">
      <c r="A1530" s="31" t="s">
        <v>127</v>
      </c>
      <c r="B1530" s="31" t="str">
        <f>Point_src_summary!B1481</f>
        <v>Non-tribal</v>
      </c>
      <c r="C1530" s="31">
        <f>Point_src_summary!C1481</f>
        <v>8</v>
      </c>
      <c r="D1530" s="31" t="str">
        <f>Point_src_summary!D1481</f>
        <v>8045</v>
      </c>
      <c r="E1530" s="32" t="str">
        <f>Point_src_summary!N1481</f>
        <v>50200102</v>
      </c>
      <c r="F1530" s="31" t="str">
        <f>Point_src_summary!U1481</f>
        <v>Other Not Classified</v>
      </c>
      <c r="G1530" s="160">
        <f>Point_src_summary!V1481</f>
        <v>0</v>
      </c>
      <c r="H1530" s="161">
        <f>Point_src_summary!W1481</f>
        <v>0</v>
      </c>
      <c r="I1530" s="161">
        <f>Point_src_summary!X1481</f>
        <v>0</v>
      </c>
      <c r="J1530" s="161">
        <f>Point_src_summary!Y1481</f>
        <v>1.1245E-2</v>
      </c>
      <c r="K1530" s="162">
        <f>Point_src_summary!Z1481</f>
        <v>7.7999999999999996E-3</v>
      </c>
    </row>
    <row r="1531" spans="1:11" x14ac:dyDescent="0.2">
      <c r="A1531" s="31" t="s">
        <v>127</v>
      </c>
      <c r="B1531" s="31" t="str">
        <f>Point_src_summary!B1482</f>
        <v>Non-tribal</v>
      </c>
      <c r="C1531" s="31">
        <f>Point_src_summary!C1482</f>
        <v>8</v>
      </c>
      <c r="D1531" s="31" t="str">
        <f>Point_src_summary!D1482</f>
        <v>8045</v>
      </c>
      <c r="E1531" s="32" t="str">
        <f>Point_src_summary!N1482</f>
        <v>31000205</v>
      </c>
      <c r="F1531" s="31" t="str">
        <f>Point_src_summary!U1482</f>
        <v>Point Source Flares</v>
      </c>
      <c r="G1531" s="160">
        <f>Point_src_summary!V1482</f>
        <v>0</v>
      </c>
      <c r="H1531" s="161">
        <f>Point_src_summary!W1482</f>
        <v>0</v>
      </c>
      <c r="I1531" s="161">
        <f>Point_src_summary!X1482</f>
        <v>0</v>
      </c>
      <c r="J1531" s="161">
        <f>Point_src_summary!Y1482</f>
        <v>18.300008999999999</v>
      </c>
      <c r="K1531" s="162">
        <f>Point_src_summary!Z1482</f>
        <v>0</v>
      </c>
    </row>
    <row r="1532" spans="1:11" x14ac:dyDescent="0.2">
      <c r="A1532" s="31" t="s">
        <v>127</v>
      </c>
      <c r="B1532" s="31" t="str">
        <f>Point_src_summary!B1483</f>
        <v>Non-tribal</v>
      </c>
      <c r="C1532" s="31">
        <f>Point_src_summary!C1483</f>
        <v>8</v>
      </c>
      <c r="D1532" s="31" t="str">
        <f>Point_src_summary!D1483</f>
        <v>8045</v>
      </c>
      <c r="E1532" s="32" t="str">
        <f>Point_src_summary!N1483</f>
        <v>31000404</v>
      </c>
      <c r="F1532" s="31" t="str">
        <f>Point_src_summary!U1483</f>
        <v>Point Source Heaters</v>
      </c>
      <c r="G1532" s="160">
        <f>Point_src_summary!V1483</f>
        <v>0</v>
      </c>
      <c r="H1532" s="161">
        <f>Point_src_summary!W1483</f>
        <v>0</v>
      </c>
      <c r="I1532" s="161">
        <f>Point_src_summary!X1483</f>
        <v>0</v>
      </c>
      <c r="J1532" s="161">
        <f>Point_src_summary!Y1483</f>
        <v>3.1536000000000002E-2</v>
      </c>
      <c r="K1532" s="162">
        <f>Point_src_summary!Z1483</f>
        <v>0.39945599999999998</v>
      </c>
    </row>
    <row r="1533" spans="1:11" x14ac:dyDescent="0.2">
      <c r="A1533" s="31" t="s">
        <v>127</v>
      </c>
      <c r="B1533" s="31" t="str">
        <f>Point_src_summary!B1484</f>
        <v>Non-tribal</v>
      </c>
      <c r="C1533" s="31">
        <f>Point_src_summary!C1484</f>
        <v>8</v>
      </c>
      <c r="D1533" s="31" t="str">
        <f>Point_src_summary!D1484</f>
        <v>8045</v>
      </c>
      <c r="E1533" s="32" t="str">
        <f>Point_src_summary!N1484</f>
        <v>20200254</v>
      </c>
      <c r="F1533" s="31" t="str">
        <f>Point_src_summary!U1484</f>
        <v>Point Source Compressor Engines</v>
      </c>
      <c r="G1533" s="160">
        <f>Point_src_summary!V1484</f>
        <v>21.320979999999999</v>
      </c>
      <c r="H1533" s="161">
        <f>Point_src_summary!W1484</f>
        <v>22.396913000000001</v>
      </c>
      <c r="I1533" s="161">
        <f>Point_src_summary!X1484</f>
        <v>8.2086079999999999</v>
      </c>
      <c r="J1533" s="161">
        <f>Point_src_summary!Y1484</f>
        <v>0</v>
      </c>
      <c r="K1533" s="162">
        <f>Point_src_summary!Z1484</f>
        <v>0</v>
      </c>
    </row>
    <row r="1534" spans="1:11" x14ac:dyDescent="0.2">
      <c r="A1534" s="31" t="s">
        <v>127</v>
      </c>
      <c r="B1534" s="31" t="str">
        <f>Point_src_summary!B1485</f>
        <v>Non-tribal</v>
      </c>
      <c r="C1534" s="31">
        <f>Point_src_summary!C1485</f>
        <v>8</v>
      </c>
      <c r="D1534" s="31" t="str">
        <f>Point_src_summary!D1485</f>
        <v>8045</v>
      </c>
      <c r="E1534" s="32" t="str">
        <f>Point_src_summary!N1485</f>
        <v>31000301</v>
      </c>
      <c r="F1534" s="31" t="str">
        <f>Point_src_summary!U1485</f>
        <v>Dehydrators</v>
      </c>
      <c r="G1534" s="160">
        <f>Point_src_summary!V1485</f>
        <v>0</v>
      </c>
      <c r="H1534" s="161">
        <f>Point_src_summary!W1485</f>
        <v>67.741481000000007</v>
      </c>
      <c r="I1534" s="161">
        <f>Point_src_summary!X1485</f>
        <v>0</v>
      </c>
      <c r="J1534" s="161">
        <f>Point_src_summary!Y1485</f>
        <v>0</v>
      </c>
      <c r="K1534" s="162">
        <f>Point_src_summary!Z1485</f>
        <v>0</v>
      </c>
    </row>
    <row r="1535" spans="1:11" x14ac:dyDescent="0.2">
      <c r="A1535" s="31" t="s">
        <v>127</v>
      </c>
      <c r="B1535" s="31" t="str">
        <f>Point_src_summary!B1486</f>
        <v>Non-tribal</v>
      </c>
      <c r="C1535" s="31">
        <f>Point_src_summary!C1486</f>
        <v>8</v>
      </c>
      <c r="D1535" s="31" t="str">
        <f>Point_src_summary!D1486</f>
        <v>8045</v>
      </c>
      <c r="E1535" s="32" t="str">
        <f>Point_src_summary!N1486</f>
        <v>31000404</v>
      </c>
      <c r="F1535" s="31" t="str">
        <f>Point_src_summary!U1486</f>
        <v>Point Source Heaters</v>
      </c>
      <c r="G1535" s="160">
        <f>Point_src_summary!V1486</f>
        <v>5.2560000000000002</v>
      </c>
      <c r="H1535" s="161">
        <f>Point_src_summary!W1486</f>
        <v>0.28908</v>
      </c>
      <c r="I1535" s="161">
        <f>Point_src_summary!X1486</f>
        <v>4.4150400000000003</v>
      </c>
      <c r="J1535" s="161">
        <f>Point_src_summary!Y1486</f>
        <v>0</v>
      </c>
      <c r="K1535" s="162">
        <f>Point_src_summary!Z1486</f>
        <v>0</v>
      </c>
    </row>
    <row r="1536" spans="1:11" x14ac:dyDescent="0.2">
      <c r="A1536" s="31" t="s">
        <v>127</v>
      </c>
      <c r="B1536" s="31" t="str">
        <f>Point_src_summary!B1487</f>
        <v>Non-tribal</v>
      </c>
      <c r="C1536" s="31">
        <f>Point_src_summary!C1487</f>
        <v>8</v>
      </c>
      <c r="D1536" s="31" t="str">
        <f>Point_src_summary!D1487</f>
        <v>8045</v>
      </c>
      <c r="E1536" s="32" t="str">
        <f>Point_src_summary!N1487</f>
        <v>31000205</v>
      </c>
      <c r="F1536" s="31" t="str">
        <f>Point_src_summary!U1487</f>
        <v>Point Source Flares</v>
      </c>
      <c r="G1536" s="160">
        <f>Point_src_summary!V1487</f>
        <v>14.599988</v>
      </c>
      <c r="H1536" s="161">
        <f>Point_src_summary!W1487</f>
        <v>0.69997399999999999</v>
      </c>
      <c r="I1536" s="161">
        <f>Point_src_summary!X1487</f>
        <v>17.899984</v>
      </c>
      <c r="J1536" s="161">
        <f>Point_src_summary!Y1487</f>
        <v>0</v>
      </c>
      <c r="K1536" s="162">
        <f>Point_src_summary!Z1487</f>
        <v>0</v>
      </c>
    </row>
    <row r="1537" spans="1:11" x14ac:dyDescent="0.2">
      <c r="A1537" s="31" t="s">
        <v>127</v>
      </c>
      <c r="B1537" s="31" t="str">
        <f>Point_src_summary!B1488</f>
        <v>Non-tribal</v>
      </c>
      <c r="C1537" s="31">
        <f>Point_src_summary!C1488</f>
        <v>8</v>
      </c>
      <c r="D1537" s="31" t="str">
        <f>Point_src_summary!D1488</f>
        <v>8045</v>
      </c>
      <c r="E1537" s="32" t="str">
        <f>Point_src_summary!N1488</f>
        <v>31000305</v>
      </c>
      <c r="F1537" s="31" t="str">
        <f>Point_src_summary!U1488</f>
        <v>Amine Units</v>
      </c>
      <c r="G1537" s="160">
        <f>Point_src_summary!V1488</f>
        <v>0</v>
      </c>
      <c r="H1537" s="161">
        <f>Point_src_summary!W1488</f>
        <v>10.491469</v>
      </c>
      <c r="I1537" s="161">
        <f>Point_src_summary!X1488</f>
        <v>0</v>
      </c>
      <c r="J1537" s="161">
        <f>Point_src_summary!Y1488</f>
        <v>0</v>
      </c>
      <c r="K1537" s="162">
        <f>Point_src_summary!Z1488</f>
        <v>0</v>
      </c>
    </row>
    <row r="1538" spans="1:11" x14ac:dyDescent="0.2">
      <c r="A1538" s="31" t="s">
        <v>127</v>
      </c>
      <c r="B1538" s="31" t="str">
        <f>Point_src_summary!B1489</f>
        <v>Non-tribal</v>
      </c>
      <c r="C1538" s="31">
        <f>Point_src_summary!C1489</f>
        <v>8</v>
      </c>
      <c r="D1538" s="31" t="str">
        <f>Point_src_summary!D1489</f>
        <v>8045</v>
      </c>
      <c r="E1538" s="32" t="str">
        <f>Point_src_summary!N1489</f>
        <v>31000220</v>
      </c>
      <c r="F1538" s="31" t="str">
        <f>Point_src_summary!U1489</f>
        <v>Point Source Fugitives</v>
      </c>
      <c r="G1538" s="160">
        <f>Point_src_summary!V1489</f>
        <v>0</v>
      </c>
      <c r="H1538" s="161">
        <f>Point_src_summary!W1489</f>
        <v>25.22</v>
      </c>
      <c r="I1538" s="161">
        <f>Point_src_summary!X1489</f>
        <v>0</v>
      </c>
      <c r="J1538" s="161">
        <f>Point_src_summary!Y1489</f>
        <v>0</v>
      </c>
      <c r="K1538" s="162">
        <f>Point_src_summary!Z1489</f>
        <v>0</v>
      </c>
    </row>
    <row r="1539" spans="1:11" x14ac:dyDescent="0.2">
      <c r="A1539" s="31" t="s">
        <v>127</v>
      </c>
      <c r="B1539" s="31" t="str">
        <f>Point_src_summary!B1490</f>
        <v>Non-tribal</v>
      </c>
      <c r="C1539" s="31">
        <f>Point_src_summary!C1490</f>
        <v>8</v>
      </c>
      <c r="D1539" s="31" t="str">
        <f>Point_src_summary!D1490</f>
        <v>8045</v>
      </c>
      <c r="E1539" s="32" t="str">
        <f>Point_src_summary!N1490</f>
        <v>30990023</v>
      </c>
      <c r="F1539" s="31" t="str">
        <f>Point_src_summary!U1490</f>
        <v>Point Source Flares</v>
      </c>
      <c r="G1539" s="160">
        <f>Point_src_summary!V1490</f>
        <v>0.99506099999999997</v>
      </c>
      <c r="H1539" s="161">
        <f>Point_src_summary!W1490</f>
        <v>0</v>
      </c>
      <c r="I1539" s="161">
        <f>Point_src_summary!X1490</f>
        <v>5.4143030000000003</v>
      </c>
      <c r="J1539" s="161">
        <f>Point_src_summary!Y1490</f>
        <v>0</v>
      </c>
      <c r="K1539" s="162">
        <f>Point_src_summary!Z1490</f>
        <v>0</v>
      </c>
    </row>
    <row r="1540" spans="1:11" x14ac:dyDescent="0.2">
      <c r="A1540" s="31" t="s">
        <v>127</v>
      </c>
      <c r="B1540" s="31" t="str">
        <f>Point_src_summary!B1491</f>
        <v>Non-tribal</v>
      </c>
      <c r="C1540" s="31">
        <f>Point_src_summary!C1491</f>
        <v>8</v>
      </c>
      <c r="D1540" s="31" t="str">
        <f>Point_src_summary!D1491</f>
        <v>8045</v>
      </c>
      <c r="E1540" s="32" t="str">
        <f>Point_src_summary!N1491</f>
        <v>20200254</v>
      </c>
      <c r="F1540" s="31" t="str">
        <f>Point_src_summary!U1491</f>
        <v>Point Source Compressor Engines</v>
      </c>
      <c r="G1540" s="160">
        <f>Point_src_summary!V1491</f>
        <v>13.170878</v>
      </c>
      <c r="H1540" s="161">
        <f>Point_src_summary!W1491</f>
        <v>6.9147020000000001</v>
      </c>
      <c r="I1540" s="161">
        <f>Point_src_summary!X1491</f>
        <v>2.397097</v>
      </c>
      <c r="J1540" s="161">
        <f>Point_src_summary!Y1491</f>
        <v>0</v>
      </c>
      <c r="K1540" s="162">
        <f>Point_src_summary!Z1491</f>
        <v>0</v>
      </c>
    </row>
    <row r="1541" spans="1:11" x14ac:dyDescent="0.2">
      <c r="A1541" s="31" t="s">
        <v>127</v>
      </c>
      <c r="B1541" s="31" t="str">
        <f>Point_src_summary!B1492</f>
        <v>Non-tribal</v>
      </c>
      <c r="C1541" s="31">
        <f>Point_src_summary!C1492</f>
        <v>8</v>
      </c>
      <c r="D1541" s="31" t="str">
        <f>Point_src_summary!D1492</f>
        <v>8045</v>
      </c>
      <c r="E1541" s="32" t="str">
        <f>Point_src_summary!N1492</f>
        <v>20200254</v>
      </c>
      <c r="F1541" s="31" t="str">
        <f>Point_src_summary!U1492</f>
        <v>Point Source Compressor Engines</v>
      </c>
      <c r="G1541" s="160">
        <f>Point_src_summary!V1492</f>
        <v>21.320979999999999</v>
      </c>
      <c r="H1541" s="161">
        <f>Point_src_summary!W1492</f>
        <v>22.387073000000001</v>
      </c>
      <c r="I1541" s="161">
        <f>Point_src_summary!X1492</f>
        <v>8.2086079999999999</v>
      </c>
      <c r="J1541" s="161">
        <f>Point_src_summary!Y1492</f>
        <v>0</v>
      </c>
      <c r="K1541" s="162">
        <f>Point_src_summary!Z1492</f>
        <v>0</v>
      </c>
    </row>
    <row r="1542" spans="1:11" x14ac:dyDescent="0.2">
      <c r="A1542" s="31" t="s">
        <v>127</v>
      </c>
      <c r="B1542" s="31" t="str">
        <f>Point_src_summary!B1493</f>
        <v>Non-tribal</v>
      </c>
      <c r="C1542" s="31">
        <f>Point_src_summary!C1493</f>
        <v>8</v>
      </c>
      <c r="D1542" s="31" t="str">
        <f>Point_src_summary!D1493</f>
        <v>8045</v>
      </c>
      <c r="E1542" s="32" t="str">
        <f>Point_src_summary!N1493</f>
        <v>20200254</v>
      </c>
      <c r="F1542" s="31" t="str">
        <f>Point_src_summary!U1493</f>
        <v>Point Source Compressor Engines</v>
      </c>
      <c r="G1542" s="160">
        <f>Point_src_summary!V1493</f>
        <v>26.341756</v>
      </c>
      <c r="H1542" s="161">
        <f>Point_src_summary!W1493</f>
        <v>13.829404</v>
      </c>
      <c r="I1542" s="161">
        <f>Point_src_summary!X1493</f>
        <v>4.7938879999999999</v>
      </c>
      <c r="J1542" s="161">
        <f>Point_src_summary!Y1493</f>
        <v>0</v>
      </c>
      <c r="K1542" s="162">
        <f>Point_src_summary!Z1493</f>
        <v>0</v>
      </c>
    </row>
    <row r="1543" spans="1:11" x14ac:dyDescent="0.2">
      <c r="A1543" s="31" t="s">
        <v>127</v>
      </c>
      <c r="B1543" s="31" t="str">
        <f>Point_src_summary!B1494</f>
        <v>Non-tribal</v>
      </c>
      <c r="C1543" s="31">
        <f>Point_src_summary!C1494</f>
        <v>8</v>
      </c>
      <c r="D1543" s="31" t="str">
        <f>Point_src_summary!D1494</f>
        <v>8045</v>
      </c>
      <c r="E1543" s="32" t="str">
        <f>Point_src_summary!N1494</f>
        <v>50200102</v>
      </c>
      <c r="F1543" s="31" t="str">
        <f>Point_src_summary!U1494</f>
        <v>Other Not Classified</v>
      </c>
      <c r="G1543" s="160">
        <f>Point_src_summary!V1494</f>
        <v>4.6800000000000001E-2</v>
      </c>
      <c r="H1543" s="161">
        <f>Point_src_summary!W1494</f>
        <v>4.8750000000000002E-2</v>
      </c>
      <c r="I1543" s="161">
        <f>Point_src_summary!X1494</f>
        <v>1.0659999999999999E-2</v>
      </c>
      <c r="J1543" s="161">
        <f>Point_src_summary!Y1494</f>
        <v>0</v>
      </c>
      <c r="K1543" s="162">
        <f>Point_src_summary!Z1494</f>
        <v>0</v>
      </c>
    </row>
    <row r="1544" spans="1:11" x14ac:dyDescent="0.2">
      <c r="A1544" s="31" t="s">
        <v>127</v>
      </c>
      <c r="B1544" s="31" t="str">
        <f>Point_src_summary!B1495</f>
        <v>Non-tribal</v>
      </c>
      <c r="C1544" s="31">
        <f>Point_src_summary!C1495</f>
        <v>8</v>
      </c>
      <c r="D1544" s="31" t="str">
        <f>Point_src_summary!D1495</f>
        <v>8045</v>
      </c>
      <c r="E1544" s="32" t="str">
        <f>Point_src_summary!N1495</f>
        <v>40600132</v>
      </c>
      <c r="F1544" s="31" t="str">
        <f>Point_src_summary!U1495</f>
        <v>Point Source Loading Losses</v>
      </c>
      <c r="G1544" s="160">
        <f>Point_src_summary!V1495</f>
        <v>0</v>
      </c>
      <c r="H1544" s="161">
        <f>Point_src_summary!W1495</f>
        <v>14.401439999999999</v>
      </c>
      <c r="I1544" s="161">
        <f>Point_src_summary!X1495</f>
        <v>0</v>
      </c>
      <c r="J1544" s="161">
        <f>Point_src_summary!Y1495</f>
        <v>0</v>
      </c>
      <c r="K1544" s="162">
        <f>Point_src_summary!Z1495</f>
        <v>0</v>
      </c>
    </row>
    <row r="1545" spans="1:11" x14ac:dyDescent="0.2">
      <c r="A1545" s="31" t="s">
        <v>127</v>
      </c>
      <c r="B1545" s="31" t="str">
        <f>Point_src_summary!B1496</f>
        <v>Non-tribal</v>
      </c>
      <c r="C1545" s="31">
        <f>Point_src_summary!C1496</f>
        <v>8</v>
      </c>
      <c r="D1545" s="31" t="str">
        <f>Point_src_summary!D1496</f>
        <v>8045</v>
      </c>
      <c r="E1545" s="32" t="str">
        <f>Point_src_summary!N1496</f>
        <v>20200254</v>
      </c>
      <c r="F1545" s="31" t="str">
        <f>Point_src_summary!U1496</f>
        <v>Point Source Compressor Engines</v>
      </c>
      <c r="G1545" s="160">
        <f>Point_src_summary!V1496</f>
        <v>21.320979999999999</v>
      </c>
      <c r="H1545" s="161">
        <f>Point_src_summary!W1496</f>
        <v>22.387073000000001</v>
      </c>
      <c r="I1545" s="161">
        <f>Point_src_summary!X1496</f>
        <v>8.2086079999999999</v>
      </c>
      <c r="J1545" s="161">
        <f>Point_src_summary!Y1496</f>
        <v>0</v>
      </c>
      <c r="K1545" s="162">
        <f>Point_src_summary!Z1496</f>
        <v>0</v>
      </c>
    </row>
    <row r="1546" spans="1:11" x14ac:dyDescent="0.2">
      <c r="A1546" s="31" t="s">
        <v>127</v>
      </c>
      <c r="B1546" s="31" t="str">
        <f>Point_src_summary!B1497</f>
        <v>Non-tribal</v>
      </c>
      <c r="C1546" s="31">
        <f>Point_src_summary!C1497</f>
        <v>8</v>
      </c>
      <c r="D1546" s="31" t="str">
        <f>Point_src_summary!D1497</f>
        <v>8045</v>
      </c>
      <c r="E1546" s="32" t="str">
        <f>Point_src_summary!N1497</f>
        <v>20200254</v>
      </c>
      <c r="F1546" s="31" t="str">
        <f>Point_src_summary!U1497</f>
        <v>Point Source Compressor Engines</v>
      </c>
      <c r="G1546" s="160">
        <f>Point_src_summary!V1497</f>
        <v>21.320979999999999</v>
      </c>
      <c r="H1546" s="161">
        <f>Point_src_summary!W1497</f>
        <v>29.998677000000001</v>
      </c>
      <c r="I1546" s="161">
        <f>Point_src_summary!X1497</f>
        <v>8.2086079999999999</v>
      </c>
      <c r="J1546" s="161">
        <f>Point_src_summary!Y1497</f>
        <v>0</v>
      </c>
      <c r="K1546" s="162">
        <f>Point_src_summary!Z1497</f>
        <v>0</v>
      </c>
    </row>
    <row r="1547" spans="1:11" x14ac:dyDescent="0.2">
      <c r="A1547" s="31" t="s">
        <v>127</v>
      </c>
      <c r="B1547" s="31" t="str">
        <f>Point_src_summary!B1498</f>
        <v>Non-tribal</v>
      </c>
      <c r="C1547" s="31">
        <f>Point_src_summary!C1498</f>
        <v>8</v>
      </c>
      <c r="D1547" s="31" t="str">
        <f>Point_src_summary!D1498</f>
        <v>8045</v>
      </c>
      <c r="E1547" s="32" t="str">
        <f>Point_src_summary!N1498</f>
        <v>20200254</v>
      </c>
      <c r="F1547" s="31" t="str">
        <f>Point_src_summary!U1498</f>
        <v>Point Source Compressor Engines</v>
      </c>
      <c r="G1547" s="160">
        <f>Point_src_summary!V1498</f>
        <v>21.320979999999999</v>
      </c>
      <c r="H1547" s="161">
        <f>Point_src_summary!W1498</f>
        <v>22.387073000000001</v>
      </c>
      <c r="I1547" s="161">
        <f>Point_src_summary!X1498</f>
        <v>8.2086079999999999</v>
      </c>
      <c r="J1547" s="161">
        <f>Point_src_summary!Y1498</f>
        <v>0</v>
      </c>
      <c r="K1547" s="162">
        <f>Point_src_summary!Z1498</f>
        <v>0</v>
      </c>
    </row>
    <row r="1548" spans="1:11" x14ac:dyDescent="0.2">
      <c r="A1548" s="31" t="s">
        <v>127</v>
      </c>
      <c r="B1548" s="31" t="str">
        <f>Point_src_summary!B1499</f>
        <v>Non-tribal</v>
      </c>
      <c r="C1548" s="31">
        <f>Point_src_summary!C1499</f>
        <v>8</v>
      </c>
      <c r="D1548" s="31" t="str">
        <f>Point_src_summary!D1499</f>
        <v>8045</v>
      </c>
      <c r="E1548" s="32" t="str">
        <f>Point_src_summary!N1499</f>
        <v>20200253</v>
      </c>
      <c r="F1548" s="31" t="str">
        <f>Point_src_summary!U1499</f>
        <v>Point Source Compressor Engines</v>
      </c>
      <c r="G1548" s="160">
        <f>Point_src_summary!V1499</f>
        <v>0</v>
      </c>
      <c r="H1548" s="161">
        <f>Point_src_summary!W1499</f>
        <v>0</v>
      </c>
      <c r="I1548" s="161">
        <f>Point_src_summary!X1499</f>
        <v>0</v>
      </c>
      <c r="J1548" s="161">
        <f>Point_src_summary!Y1499</f>
        <v>0</v>
      </c>
      <c r="K1548" s="162">
        <f>Point_src_summary!Z1499</f>
        <v>0.117233</v>
      </c>
    </row>
    <row r="1549" spans="1:11" x14ac:dyDescent="0.2">
      <c r="A1549" s="31" t="s">
        <v>127</v>
      </c>
      <c r="B1549" s="31" t="str">
        <f>Point_src_summary!B1500</f>
        <v>Non-tribal</v>
      </c>
      <c r="C1549" s="31">
        <f>Point_src_summary!C1500</f>
        <v>8</v>
      </c>
      <c r="D1549" s="31" t="str">
        <f>Point_src_summary!D1500</f>
        <v>8045</v>
      </c>
      <c r="E1549" s="32" t="str">
        <f>Point_src_summary!N1500</f>
        <v>20200253</v>
      </c>
      <c r="F1549" s="31" t="str">
        <f>Point_src_summary!U1500</f>
        <v>Point Source Compressor Engines</v>
      </c>
      <c r="G1549" s="160">
        <f>Point_src_summary!V1500</f>
        <v>1.3724639999999999</v>
      </c>
      <c r="H1549" s="161">
        <f>Point_src_summary!W1500</f>
        <v>0.97933199999999998</v>
      </c>
      <c r="I1549" s="161">
        <f>Point_src_summary!X1500</f>
        <v>2.7491240000000001</v>
      </c>
      <c r="J1549" s="161">
        <f>Point_src_summary!Y1500</f>
        <v>0</v>
      </c>
      <c r="K1549" s="162">
        <f>Point_src_summary!Z1500</f>
        <v>0</v>
      </c>
    </row>
    <row r="1550" spans="1:11" x14ac:dyDescent="0.2">
      <c r="A1550" s="31" t="s">
        <v>127</v>
      </c>
      <c r="B1550" s="31" t="str">
        <f>Point_src_summary!B1501</f>
        <v>Non-tribal</v>
      </c>
      <c r="C1550" s="31">
        <f>Point_src_summary!C1501</f>
        <v>8</v>
      </c>
      <c r="D1550" s="31" t="str">
        <f>Point_src_summary!D1501</f>
        <v>8045</v>
      </c>
      <c r="E1550" s="32" t="str">
        <f>Point_src_summary!N1501</f>
        <v>40400315</v>
      </c>
      <c r="F1550" s="31" t="str">
        <f>Point_src_summary!U1501</f>
        <v>Condensate Tanks</v>
      </c>
      <c r="G1550" s="160">
        <f>Point_src_summary!V1501</f>
        <v>0</v>
      </c>
      <c r="H1550" s="161">
        <f>Point_src_summary!W1501</f>
        <v>1.848886</v>
      </c>
      <c r="I1550" s="161">
        <f>Point_src_summary!X1501</f>
        <v>0</v>
      </c>
      <c r="J1550" s="161">
        <f>Point_src_summary!Y1501</f>
        <v>0</v>
      </c>
      <c r="K1550" s="162">
        <f>Point_src_summary!Z1501</f>
        <v>0</v>
      </c>
    </row>
    <row r="1551" spans="1:11" x14ac:dyDescent="0.2">
      <c r="A1551" s="31" t="s">
        <v>127</v>
      </c>
      <c r="B1551" s="31" t="str">
        <f>Point_src_summary!B1502</f>
        <v>Non-tribal</v>
      </c>
      <c r="C1551" s="31">
        <f>Point_src_summary!C1502</f>
        <v>8</v>
      </c>
      <c r="D1551" s="31" t="str">
        <f>Point_src_summary!D1502</f>
        <v>8045</v>
      </c>
      <c r="E1551" s="32" t="str">
        <f>Point_src_summary!N1502</f>
        <v>20200253</v>
      </c>
      <c r="F1551" s="31" t="str">
        <f>Point_src_summary!U1502</f>
        <v>Point Source Compressor Engines</v>
      </c>
      <c r="G1551" s="160">
        <f>Point_src_summary!V1502</f>
        <v>0</v>
      </c>
      <c r="H1551" s="161">
        <f>Point_src_summary!W1502</f>
        <v>0</v>
      </c>
      <c r="I1551" s="161">
        <f>Point_src_summary!X1502</f>
        <v>0</v>
      </c>
      <c r="J1551" s="161">
        <f>Point_src_summary!Y1502</f>
        <v>0</v>
      </c>
      <c r="K1551" s="162">
        <f>Point_src_summary!Z1502</f>
        <v>0.135936</v>
      </c>
    </row>
    <row r="1552" spans="1:11" x14ac:dyDescent="0.2">
      <c r="A1552" s="31" t="s">
        <v>127</v>
      </c>
      <c r="B1552" s="31" t="str">
        <f>Point_src_summary!B1503</f>
        <v>Non-tribal</v>
      </c>
      <c r="C1552" s="31">
        <f>Point_src_summary!C1503</f>
        <v>8</v>
      </c>
      <c r="D1552" s="31" t="str">
        <f>Point_src_summary!D1503</f>
        <v>8045</v>
      </c>
      <c r="E1552" s="32" t="str">
        <f>Point_src_summary!N1503</f>
        <v>20200253</v>
      </c>
      <c r="F1552" s="31" t="str">
        <f>Point_src_summary!U1503</f>
        <v>Point Source Compressor Engines</v>
      </c>
      <c r="G1552" s="160">
        <f>Point_src_summary!V1503</f>
        <v>0</v>
      </c>
      <c r="H1552" s="161">
        <f>Point_src_summary!W1503</f>
        <v>0</v>
      </c>
      <c r="I1552" s="161">
        <f>Point_src_summary!X1503</f>
        <v>0</v>
      </c>
      <c r="J1552" s="161">
        <f>Point_src_summary!Y1503</f>
        <v>0</v>
      </c>
      <c r="K1552" s="162">
        <f>Point_src_summary!Z1503</f>
        <v>0.15557099999999999</v>
      </c>
    </row>
    <row r="1553" spans="1:11" x14ac:dyDescent="0.2">
      <c r="A1553" s="31" t="s">
        <v>127</v>
      </c>
      <c r="B1553" s="31" t="str">
        <f>Point_src_summary!B1504</f>
        <v>Non-tribal</v>
      </c>
      <c r="C1553" s="31">
        <f>Point_src_summary!C1504</f>
        <v>8</v>
      </c>
      <c r="D1553" s="31" t="str">
        <f>Point_src_summary!D1504</f>
        <v>8045</v>
      </c>
      <c r="E1553" s="32" t="str">
        <f>Point_src_summary!N1504</f>
        <v>20200253</v>
      </c>
      <c r="F1553" s="31" t="str">
        <f>Point_src_summary!U1504</f>
        <v>Point Source Compressor Engines</v>
      </c>
      <c r="G1553" s="160">
        <f>Point_src_summary!V1504</f>
        <v>2.1706449999999999</v>
      </c>
      <c r="H1553" s="161">
        <f>Point_src_summary!W1504</f>
        <v>1.370851</v>
      </c>
      <c r="I1553" s="161">
        <f>Point_src_summary!X1504</f>
        <v>3.8940000000000001</v>
      </c>
      <c r="J1553" s="161">
        <f>Point_src_summary!Y1504</f>
        <v>0</v>
      </c>
      <c r="K1553" s="162">
        <f>Point_src_summary!Z1504</f>
        <v>0</v>
      </c>
    </row>
    <row r="1554" spans="1:11" x14ac:dyDescent="0.2">
      <c r="A1554" s="31" t="s">
        <v>127</v>
      </c>
      <c r="B1554" s="31" t="str">
        <f>Point_src_summary!B1505</f>
        <v>Non-tribal</v>
      </c>
      <c r="C1554" s="31">
        <f>Point_src_summary!C1505</f>
        <v>8</v>
      </c>
      <c r="D1554" s="31" t="str">
        <f>Point_src_summary!D1505</f>
        <v>8045</v>
      </c>
      <c r="E1554" s="32" t="str">
        <f>Point_src_summary!N1505</f>
        <v>20200253</v>
      </c>
      <c r="F1554" s="31" t="str">
        <f>Point_src_summary!U1505</f>
        <v>Point Source Compressor Engines</v>
      </c>
      <c r="G1554" s="160">
        <f>Point_src_summary!V1505</f>
        <v>1.8797710000000001</v>
      </c>
      <c r="H1554" s="161">
        <f>Point_src_summary!W1505</f>
        <v>1.3706670000000001</v>
      </c>
      <c r="I1554" s="161">
        <f>Point_src_summary!X1505</f>
        <v>3.761892</v>
      </c>
      <c r="J1554" s="161">
        <f>Point_src_summary!Y1505</f>
        <v>0</v>
      </c>
      <c r="K1554" s="162">
        <f>Point_src_summary!Z1505</f>
        <v>0</v>
      </c>
    </row>
    <row r="1555" spans="1:11" x14ac:dyDescent="0.2">
      <c r="A1555" s="31" t="s">
        <v>127</v>
      </c>
      <c r="B1555" s="31" t="str">
        <f>Point_src_summary!B1506</f>
        <v>Non-tribal</v>
      </c>
      <c r="C1555" s="31">
        <f>Point_src_summary!C1506</f>
        <v>8</v>
      </c>
      <c r="D1555" s="31" t="str">
        <f>Point_src_summary!D1506</f>
        <v>8045</v>
      </c>
      <c r="E1555" s="32" t="str">
        <f>Point_src_summary!N1506</f>
        <v>40400315</v>
      </c>
      <c r="F1555" s="31" t="str">
        <f>Point_src_summary!U1506</f>
        <v>Condensate Tanks</v>
      </c>
      <c r="G1555" s="160">
        <f>Point_src_summary!V1506</f>
        <v>0</v>
      </c>
      <c r="H1555" s="161">
        <f>Point_src_summary!W1506</f>
        <v>4.3442679999999996</v>
      </c>
      <c r="I1555" s="161">
        <f>Point_src_summary!X1506</f>
        <v>0</v>
      </c>
      <c r="J1555" s="161">
        <f>Point_src_summary!Y1506</f>
        <v>0</v>
      </c>
      <c r="K1555" s="162">
        <f>Point_src_summary!Z1506</f>
        <v>0</v>
      </c>
    </row>
    <row r="1556" spans="1:11" x14ac:dyDescent="0.2">
      <c r="A1556" s="31" t="s">
        <v>127</v>
      </c>
      <c r="B1556" s="31" t="str">
        <f>Point_src_summary!B1507</f>
        <v>Non-tribal</v>
      </c>
      <c r="C1556" s="31">
        <f>Point_src_summary!C1507</f>
        <v>8</v>
      </c>
      <c r="D1556" s="31" t="str">
        <f>Point_src_summary!D1507</f>
        <v>8045</v>
      </c>
      <c r="E1556" s="32" t="str">
        <f>Point_src_summary!N1507</f>
        <v>40600132</v>
      </c>
      <c r="F1556" s="31" t="str">
        <f>Point_src_summary!U1507</f>
        <v>Point Source Loading Losses</v>
      </c>
      <c r="G1556" s="160">
        <f>Point_src_summary!V1507</f>
        <v>0</v>
      </c>
      <c r="H1556" s="161">
        <f>Point_src_summary!W1507</f>
        <v>7.7847489999999997</v>
      </c>
      <c r="I1556" s="161">
        <f>Point_src_summary!X1507</f>
        <v>0</v>
      </c>
      <c r="J1556" s="161">
        <f>Point_src_summary!Y1507</f>
        <v>0</v>
      </c>
      <c r="K1556" s="162">
        <f>Point_src_summary!Z1507</f>
        <v>0</v>
      </c>
    </row>
    <row r="1557" spans="1:11" x14ac:dyDescent="0.2">
      <c r="A1557" s="31" t="s">
        <v>127</v>
      </c>
      <c r="B1557" s="31" t="str">
        <f>Point_src_summary!B1508</f>
        <v>Non-tribal</v>
      </c>
      <c r="C1557" s="31">
        <f>Point_src_summary!C1508</f>
        <v>8</v>
      </c>
      <c r="D1557" s="31" t="str">
        <f>Point_src_summary!D1508</f>
        <v>8045</v>
      </c>
      <c r="E1557" s="32" t="str">
        <f>Point_src_summary!N1508</f>
        <v>20200102</v>
      </c>
      <c r="F1557" s="31" t="str">
        <f>Point_src_summary!U1508</f>
        <v>Point Source Compressor Engines</v>
      </c>
      <c r="G1557" s="160">
        <f>Point_src_summary!V1508</f>
        <v>0</v>
      </c>
      <c r="H1557" s="161">
        <f>Point_src_summary!W1508</f>
        <v>0</v>
      </c>
      <c r="I1557" s="161">
        <f>Point_src_summary!X1508</f>
        <v>0</v>
      </c>
      <c r="J1557" s="161">
        <f>Point_src_summary!Y1508</f>
        <v>0</v>
      </c>
      <c r="K1557" s="162">
        <f>Point_src_summary!Z1508</f>
        <v>0</v>
      </c>
    </row>
    <row r="1558" spans="1:11" x14ac:dyDescent="0.2">
      <c r="A1558" s="31" t="s">
        <v>127</v>
      </c>
      <c r="B1558" s="31" t="str">
        <f>Point_src_summary!B1509</f>
        <v>Non-tribal</v>
      </c>
      <c r="C1558" s="31">
        <f>Point_src_summary!C1509</f>
        <v>8</v>
      </c>
      <c r="D1558" s="31" t="str">
        <f>Point_src_summary!D1509</f>
        <v>8045</v>
      </c>
      <c r="E1558" s="32" t="str">
        <f>Point_src_summary!N1509</f>
        <v>20200102</v>
      </c>
      <c r="F1558" s="31" t="str">
        <f>Point_src_summary!U1509</f>
        <v>Point Source Compressor Engines</v>
      </c>
      <c r="G1558" s="160">
        <f>Point_src_summary!V1509</f>
        <v>0</v>
      </c>
      <c r="H1558" s="161">
        <f>Point_src_summary!W1509</f>
        <v>0</v>
      </c>
      <c r="I1558" s="161">
        <f>Point_src_summary!X1509</f>
        <v>0</v>
      </c>
      <c r="J1558" s="161">
        <f>Point_src_summary!Y1509</f>
        <v>0</v>
      </c>
      <c r="K1558" s="162">
        <f>Point_src_summary!Z1509</f>
        <v>0</v>
      </c>
    </row>
    <row r="1559" spans="1:11" x14ac:dyDescent="0.2">
      <c r="A1559" s="31" t="s">
        <v>127</v>
      </c>
      <c r="B1559" s="31" t="str">
        <f>Point_src_summary!B1510</f>
        <v>Non-tribal</v>
      </c>
      <c r="C1559" s="31">
        <f>Point_src_summary!C1510</f>
        <v>8</v>
      </c>
      <c r="D1559" s="31" t="str">
        <f>Point_src_summary!D1510</f>
        <v>8045</v>
      </c>
      <c r="E1559" s="32" t="str">
        <f>Point_src_summary!N1510</f>
        <v>20200102</v>
      </c>
      <c r="F1559" s="31" t="str">
        <f>Point_src_summary!U1510</f>
        <v>Point Source Compressor Engines</v>
      </c>
      <c r="G1559" s="160">
        <f>Point_src_summary!V1510</f>
        <v>0</v>
      </c>
      <c r="H1559" s="161">
        <f>Point_src_summary!W1510</f>
        <v>0</v>
      </c>
      <c r="I1559" s="161">
        <f>Point_src_summary!X1510</f>
        <v>0</v>
      </c>
      <c r="J1559" s="161">
        <f>Point_src_summary!Y1510</f>
        <v>0</v>
      </c>
      <c r="K1559" s="162">
        <f>Point_src_summary!Z1510</f>
        <v>0</v>
      </c>
    </row>
    <row r="1560" spans="1:11" x14ac:dyDescent="0.2">
      <c r="A1560" s="31" t="s">
        <v>127</v>
      </c>
      <c r="B1560" s="31" t="str">
        <f>Point_src_summary!B1511</f>
        <v>Non-tribal</v>
      </c>
      <c r="C1560" s="31">
        <f>Point_src_summary!C1511</f>
        <v>8</v>
      </c>
      <c r="D1560" s="31" t="str">
        <f>Point_src_summary!D1511</f>
        <v>8045</v>
      </c>
      <c r="E1560" s="32" t="str">
        <f>Point_src_summary!N1511</f>
        <v>40400315</v>
      </c>
      <c r="F1560" s="31" t="str">
        <f>Point_src_summary!U1511</f>
        <v>Condensate Tanks</v>
      </c>
      <c r="G1560" s="160">
        <f>Point_src_summary!V1511</f>
        <v>0</v>
      </c>
      <c r="H1560" s="161">
        <f>Point_src_summary!W1511</f>
        <v>1.1689750000000001</v>
      </c>
      <c r="I1560" s="161">
        <f>Point_src_summary!X1511</f>
        <v>0</v>
      </c>
      <c r="J1560" s="161">
        <f>Point_src_summary!Y1511</f>
        <v>0</v>
      </c>
      <c r="K1560" s="162">
        <f>Point_src_summary!Z1511</f>
        <v>0</v>
      </c>
    </row>
    <row r="1561" spans="1:11" x14ac:dyDescent="0.2">
      <c r="A1561" s="31" t="s">
        <v>127</v>
      </c>
      <c r="B1561" s="31" t="str">
        <f>Point_src_summary!B1512</f>
        <v>Non-tribal</v>
      </c>
      <c r="C1561" s="31">
        <f>Point_src_summary!C1512</f>
        <v>8</v>
      </c>
      <c r="D1561" s="31" t="str">
        <f>Point_src_summary!D1512</f>
        <v>8045</v>
      </c>
      <c r="E1561" s="32" t="str">
        <f>Point_src_summary!N1512</f>
        <v>20200254</v>
      </c>
      <c r="F1561" s="31" t="str">
        <f>Point_src_summary!U1512</f>
        <v>Point Source Compressor Engines</v>
      </c>
      <c r="G1561" s="160">
        <f>Point_src_summary!V1512</f>
        <v>0</v>
      </c>
      <c r="H1561" s="161">
        <f>Point_src_summary!W1512</f>
        <v>0</v>
      </c>
      <c r="I1561" s="161">
        <f>Point_src_summary!X1512</f>
        <v>0</v>
      </c>
      <c r="J1561" s="161">
        <f>Point_src_summary!Y1512</f>
        <v>0</v>
      </c>
      <c r="K1561" s="162">
        <f>Point_src_summary!Z1512</f>
        <v>0</v>
      </c>
    </row>
    <row r="1562" spans="1:11" x14ac:dyDescent="0.2">
      <c r="A1562" s="31" t="s">
        <v>127</v>
      </c>
      <c r="B1562" s="31" t="str">
        <f>Point_src_summary!B1513</f>
        <v>Non-tribal</v>
      </c>
      <c r="C1562" s="31">
        <f>Point_src_summary!C1513</f>
        <v>8</v>
      </c>
      <c r="D1562" s="31" t="str">
        <f>Point_src_summary!D1513</f>
        <v>8045</v>
      </c>
      <c r="E1562" s="32" t="str">
        <f>Point_src_summary!N1513</f>
        <v>40400315</v>
      </c>
      <c r="F1562" s="31" t="str">
        <f>Point_src_summary!U1513</f>
        <v>Condensate Tanks</v>
      </c>
      <c r="G1562" s="160">
        <f>Point_src_summary!V1513</f>
        <v>0</v>
      </c>
      <c r="H1562" s="161">
        <f>Point_src_summary!W1513</f>
        <v>1.9491000000000001</v>
      </c>
      <c r="I1562" s="161">
        <f>Point_src_summary!X1513</f>
        <v>0</v>
      </c>
      <c r="J1562" s="161">
        <f>Point_src_summary!Y1513</f>
        <v>0</v>
      </c>
      <c r="K1562" s="162">
        <f>Point_src_summary!Z1513</f>
        <v>0</v>
      </c>
    </row>
    <row r="1563" spans="1:11" x14ac:dyDescent="0.2">
      <c r="A1563" s="31" t="s">
        <v>127</v>
      </c>
      <c r="B1563" s="31" t="str">
        <f>Point_src_summary!B1514</f>
        <v>Non-tribal</v>
      </c>
      <c r="C1563" s="31">
        <f>Point_src_summary!C1514</f>
        <v>8</v>
      </c>
      <c r="D1563" s="31" t="str">
        <f>Point_src_summary!D1514</f>
        <v>8045</v>
      </c>
      <c r="E1563" s="32" t="str">
        <f>Point_src_summary!N1514</f>
        <v>20200254</v>
      </c>
      <c r="F1563" s="31" t="str">
        <f>Point_src_summary!U1514</f>
        <v>Point Source Compressor Engines</v>
      </c>
      <c r="G1563" s="160">
        <f>Point_src_summary!V1514</f>
        <v>0</v>
      </c>
      <c r="H1563" s="161">
        <f>Point_src_summary!W1514</f>
        <v>0</v>
      </c>
      <c r="I1563" s="161">
        <f>Point_src_summary!X1514</f>
        <v>0</v>
      </c>
      <c r="J1563" s="161">
        <f>Point_src_summary!Y1514</f>
        <v>0</v>
      </c>
      <c r="K1563" s="162">
        <f>Point_src_summary!Z1514</f>
        <v>0.33451199999999998</v>
      </c>
    </row>
    <row r="1564" spans="1:11" x14ac:dyDescent="0.2">
      <c r="A1564" s="31" t="s">
        <v>127</v>
      </c>
      <c r="B1564" s="31" t="str">
        <f>Point_src_summary!B1515</f>
        <v>Non-tribal</v>
      </c>
      <c r="C1564" s="31">
        <f>Point_src_summary!C1515</f>
        <v>8</v>
      </c>
      <c r="D1564" s="31" t="str">
        <f>Point_src_summary!D1515</f>
        <v>8045</v>
      </c>
      <c r="E1564" s="32" t="str">
        <f>Point_src_summary!N1515</f>
        <v>20200254</v>
      </c>
      <c r="F1564" s="31" t="str">
        <f>Point_src_summary!U1515</f>
        <v>Point Source Compressor Engines</v>
      </c>
      <c r="G1564" s="160">
        <f>Point_src_summary!V1515</f>
        <v>19.372125</v>
      </c>
      <c r="H1564" s="161">
        <f>Point_src_summary!W1515</f>
        <v>6.7808250000000001</v>
      </c>
      <c r="I1564" s="161">
        <f>Point_src_summary!X1515</f>
        <v>14.541297999999999</v>
      </c>
      <c r="J1564" s="161">
        <f>Point_src_summary!Y1515</f>
        <v>0</v>
      </c>
      <c r="K1564" s="162">
        <f>Point_src_summary!Z1515</f>
        <v>0</v>
      </c>
    </row>
    <row r="1565" spans="1:11" x14ac:dyDescent="0.2">
      <c r="A1565" s="31" t="s">
        <v>127</v>
      </c>
      <c r="B1565" s="31" t="str">
        <f>Point_src_summary!B1516</f>
        <v>Non-tribal</v>
      </c>
      <c r="C1565" s="31">
        <f>Point_src_summary!C1516</f>
        <v>8</v>
      </c>
      <c r="D1565" s="31" t="str">
        <f>Point_src_summary!D1516</f>
        <v>8045</v>
      </c>
      <c r="E1565" s="32" t="str">
        <f>Point_src_summary!N1516</f>
        <v>40400315</v>
      </c>
      <c r="F1565" s="31" t="str">
        <f>Point_src_summary!U1516</f>
        <v>Condensate Tanks</v>
      </c>
      <c r="G1565" s="160">
        <f>Point_src_summary!V1516</f>
        <v>0</v>
      </c>
      <c r="H1565" s="161">
        <f>Point_src_summary!W1516</f>
        <v>1.232837</v>
      </c>
      <c r="I1565" s="161">
        <f>Point_src_summary!X1516</f>
        <v>0</v>
      </c>
      <c r="J1565" s="161">
        <f>Point_src_summary!Y1516</f>
        <v>0</v>
      </c>
      <c r="K1565" s="162">
        <f>Point_src_summary!Z1516</f>
        <v>0</v>
      </c>
    </row>
    <row r="1566" spans="1:11" x14ac:dyDescent="0.2">
      <c r="A1566" s="31" t="s">
        <v>127</v>
      </c>
      <c r="B1566" s="31" t="str">
        <f>Point_src_summary!B1517</f>
        <v>Non-tribal</v>
      </c>
      <c r="C1566" s="31">
        <f>Point_src_summary!C1517</f>
        <v>8</v>
      </c>
      <c r="D1566" s="31" t="str">
        <f>Point_src_summary!D1517</f>
        <v>8045</v>
      </c>
      <c r="E1566" s="32" t="str">
        <f>Point_src_summary!N1517</f>
        <v>20200254</v>
      </c>
      <c r="F1566" s="31" t="str">
        <f>Point_src_summary!U1517</f>
        <v>Point Source Compressor Engines</v>
      </c>
      <c r="G1566" s="160">
        <f>Point_src_summary!V1517</f>
        <v>0</v>
      </c>
      <c r="H1566" s="161">
        <f>Point_src_summary!W1517</f>
        <v>0</v>
      </c>
      <c r="I1566" s="161">
        <f>Point_src_summary!X1517</f>
        <v>0</v>
      </c>
      <c r="J1566" s="161">
        <f>Point_src_summary!Y1517</f>
        <v>0.01</v>
      </c>
      <c r="K1566" s="162">
        <f>Point_src_summary!Z1517</f>
        <v>0.15</v>
      </c>
    </row>
    <row r="1567" spans="1:11" x14ac:dyDescent="0.2">
      <c r="A1567" s="31" t="s">
        <v>127</v>
      </c>
      <c r="B1567" s="31" t="str">
        <f>Point_src_summary!B1518</f>
        <v>Non-tribal</v>
      </c>
      <c r="C1567" s="31">
        <f>Point_src_summary!C1518</f>
        <v>8</v>
      </c>
      <c r="D1567" s="31" t="str">
        <f>Point_src_summary!D1518</f>
        <v>8045</v>
      </c>
      <c r="E1567" s="32" t="str">
        <f>Point_src_summary!N1518</f>
        <v>20200254</v>
      </c>
      <c r="F1567" s="31" t="str">
        <f>Point_src_summary!U1518</f>
        <v>Point Source Compressor Engines</v>
      </c>
      <c r="G1567" s="160">
        <f>Point_src_summary!V1518</f>
        <v>8.2100000000000009</v>
      </c>
      <c r="H1567" s="161">
        <f>Point_src_summary!W1518</f>
        <v>2.63</v>
      </c>
      <c r="I1567" s="161">
        <f>Point_src_summary!X1518</f>
        <v>7.26</v>
      </c>
      <c r="J1567" s="161">
        <f>Point_src_summary!Y1518</f>
        <v>0</v>
      </c>
      <c r="K1567" s="162">
        <f>Point_src_summary!Z1518</f>
        <v>0</v>
      </c>
    </row>
    <row r="1568" spans="1:11" x14ac:dyDescent="0.2">
      <c r="A1568" s="31" t="s">
        <v>127</v>
      </c>
      <c r="B1568" s="31" t="str">
        <f>Point_src_summary!B1519</f>
        <v>Non-tribal</v>
      </c>
      <c r="C1568" s="31">
        <f>Point_src_summary!C1519</f>
        <v>8</v>
      </c>
      <c r="D1568" s="31" t="str">
        <f>Point_src_summary!D1519</f>
        <v>8045</v>
      </c>
      <c r="E1568" s="32" t="str">
        <f>Point_src_summary!N1519</f>
        <v>20200103</v>
      </c>
      <c r="F1568" s="31" t="str">
        <f>Point_src_summary!U1519</f>
        <v>Point Source Compressor Engines</v>
      </c>
      <c r="G1568" s="160">
        <f>Point_src_summary!V1519</f>
        <v>0</v>
      </c>
      <c r="H1568" s="161">
        <f>Point_src_summary!W1519</f>
        <v>0</v>
      </c>
      <c r="I1568" s="161">
        <f>Point_src_summary!X1519</f>
        <v>0</v>
      </c>
      <c r="J1568" s="161">
        <f>Point_src_summary!Y1519</f>
        <v>0</v>
      </c>
      <c r="K1568" s="162">
        <f>Point_src_summary!Z1519</f>
        <v>0</v>
      </c>
    </row>
    <row r="1569" spans="1:11" x14ac:dyDescent="0.2">
      <c r="A1569" s="31" t="s">
        <v>127</v>
      </c>
      <c r="B1569" s="31" t="str">
        <f>Point_src_summary!B1520</f>
        <v>Non-tribal</v>
      </c>
      <c r="C1569" s="31">
        <f>Point_src_summary!C1520</f>
        <v>8</v>
      </c>
      <c r="D1569" s="31" t="str">
        <f>Point_src_summary!D1520</f>
        <v>8045</v>
      </c>
      <c r="E1569" s="32" t="str">
        <f>Point_src_summary!N1520</f>
        <v>40400315</v>
      </c>
      <c r="F1569" s="31" t="str">
        <f>Point_src_summary!U1520</f>
        <v>Condensate Tanks</v>
      </c>
      <c r="G1569" s="160">
        <f>Point_src_summary!V1520</f>
        <v>0</v>
      </c>
      <c r="H1569" s="161">
        <f>Point_src_summary!W1520</f>
        <v>1.1112580000000001</v>
      </c>
      <c r="I1569" s="161">
        <f>Point_src_summary!X1520</f>
        <v>0</v>
      </c>
      <c r="J1569" s="161">
        <f>Point_src_summary!Y1520</f>
        <v>0</v>
      </c>
      <c r="K1569" s="162">
        <f>Point_src_summary!Z1520</f>
        <v>0</v>
      </c>
    </row>
    <row r="1570" spans="1:11" x14ac:dyDescent="0.2">
      <c r="A1570" s="31" t="s">
        <v>127</v>
      </c>
      <c r="B1570" s="31" t="str">
        <f>Point_src_summary!B1521</f>
        <v>Non-tribal</v>
      </c>
      <c r="C1570" s="31">
        <f>Point_src_summary!C1521</f>
        <v>8</v>
      </c>
      <c r="D1570" s="31" t="str">
        <f>Point_src_summary!D1521</f>
        <v>8045</v>
      </c>
      <c r="E1570" s="32" t="str">
        <f>Point_src_summary!N1521</f>
        <v>20200253</v>
      </c>
      <c r="F1570" s="31" t="str">
        <f>Point_src_summary!U1521</f>
        <v>Point Source Compressor Engines</v>
      </c>
      <c r="G1570" s="160">
        <f>Point_src_summary!V1521</f>
        <v>0</v>
      </c>
      <c r="H1570" s="161">
        <f>Point_src_summary!W1521</f>
        <v>0</v>
      </c>
      <c r="I1570" s="161">
        <f>Point_src_summary!X1521</f>
        <v>0</v>
      </c>
      <c r="J1570" s="161">
        <f>Point_src_summary!Y1521</f>
        <v>0</v>
      </c>
      <c r="K1570" s="162">
        <f>Point_src_summary!Z1521</f>
        <v>0</v>
      </c>
    </row>
    <row r="1571" spans="1:11" x14ac:dyDescent="0.2">
      <c r="A1571" s="31" t="s">
        <v>127</v>
      </c>
      <c r="B1571" s="31" t="str">
        <f>Point_src_summary!B1522</f>
        <v>Non-tribal</v>
      </c>
      <c r="C1571" s="31">
        <f>Point_src_summary!C1522</f>
        <v>8</v>
      </c>
      <c r="D1571" s="31" t="str">
        <f>Point_src_summary!D1522</f>
        <v>8045</v>
      </c>
      <c r="E1571" s="32" t="str">
        <f>Point_src_summary!N1522</f>
        <v>40400315</v>
      </c>
      <c r="F1571" s="31" t="str">
        <f>Point_src_summary!U1522</f>
        <v>Condensate Tanks</v>
      </c>
      <c r="G1571" s="160">
        <f>Point_src_summary!V1522</f>
        <v>0</v>
      </c>
      <c r="H1571" s="161">
        <f>Point_src_summary!W1522</f>
        <v>3.7388999999999999E-2</v>
      </c>
      <c r="I1571" s="161">
        <f>Point_src_summary!X1522</f>
        <v>0</v>
      </c>
      <c r="J1571" s="161">
        <f>Point_src_summary!Y1522</f>
        <v>0</v>
      </c>
      <c r="K1571" s="162">
        <f>Point_src_summary!Z1522</f>
        <v>0</v>
      </c>
    </row>
    <row r="1572" spans="1:11" x14ac:dyDescent="0.2">
      <c r="A1572" s="31" t="s">
        <v>127</v>
      </c>
      <c r="B1572" s="31" t="str">
        <f>Point_src_summary!B1523</f>
        <v>Non-tribal</v>
      </c>
      <c r="C1572" s="31">
        <f>Point_src_summary!C1523</f>
        <v>8</v>
      </c>
      <c r="D1572" s="31" t="str">
        <f>Point_src_summary!D1523</f>
        <v>8045</v>
      </c>
      <c r="E1572" s="32" t="str">
        <f>Point_src_summary!N1523</f>
        <v>40600132</v>
      </c>
      <c r="F1572" s="31" t="str">
        <f>Point_src_summary!U1523</f>
        <v>Point Source Loading Losses</v>
      </c>
      <c r="G1572" s="160">
        <f>Point_src_summary!V1523</f>
        <v>0</v>
      </c>
      <c r="H1572" s="161">
        <f>Point_src_summary!W1523</f>
        <v>7.9194779999999998</v>
      </c>
      <c r="I1572" s="161">
        <f>Point_src_summary!X1523</f>
        <v>0</v>
      </c>
      <c r="J1572" s="161">
        <f>Point_src_summary!Y1523</f>
        <v>0</v>
      </c>
      <c r="K1572" s="162">
        <f>Point_src_summary!Z1523</f>
        <v>0</v>
      </c>
    </row>
    <row r="1573" spans="1:11" x14ac:dyDescent="0.2">
      <c r="A1573" s="31" t="s">
        <v>127</v>
      </c>
      <c r="B1573" s="31" t="str">
        <f>Point_src_summary!B1524</f>
        <v>Non-tribal</v>
      </c>
      <c r="C1573" s="31">
        <f>Point_src_summary!C1524</f>
        <v>8</v>
      </c>
      <c r="D1573" s="31" t="str">
        <f>Point_src_summary!D1524</f>
        <v>8045</v>
      </c>
      <c r="E1573" s="32" t="str">
        <f>Point_src_summary!N1524</f>
        <v>20200253</v>
      </c>
      <c r="F1573" s="31" t="str">
        <f>Point_src_summary!U1524</f>
        <v>Point Source Compressor Engines</v>
      </c>
      <c r="G1573" s="160">
        <f>Point_src_summary!V1524</f>
        <v>0</v>
      </c>
      <c r="H1573" s="161">
        <f>Point_src_summary!W1524</f>
        <v>0</v>
      </c>
      <c r="I1573" s="161">
        <f>Point_src_summary!X1524</f>
        <v>0</v>
      </c>
      <c r="J1573" s="161">
        <f>Point_src_summary!Y1524</f>
        <v>0</v>
      </c>
      <c r="K1573" s="162">
        <f>Point_src_summary!Z1524</f>
        <v>0.17671600000000001</v>
      </c>
    </row>
    <row r="1574" spans="1:11" x14ac:dyDescent="0.2">
      <c r="A1574" s="31" t="s">
        <v>127</v>
      </c>
      <c r="B1574" s="31" t="str">
        <f>Point_src_summary!B1525</f>
        <v>Non-tribal</v>
      </c>
      <c r="C1574" s="31">
        <f>Point_src_summary!C1525</f>
        <v>8</v>
      </c>
      <c r="D1574" s="31" t="str">
        <f>Point_src_summary!D1525</f>
        <v>8045</v>
      </c>
      <c r="E1574" s="32" t="str">
        <f>Point_src_summary!N1525</f>
        <v>20200253</v>
      </c>
      <c r="F1574" s="31" t="str">
        <f>Point_src_summary!U1525</f>
        <v>Point Source Compressor Engines</v>
      </c>
      <c r="G1574" s="160">
        <f>Point_src_summary!V1525</f>
        <v>1.9589380000000001</v>
      </c>
      <c r="H1574" s="161">
        <f>Point_src_summary!W1525</f>
        <v>1.371256</v>
      </c>
      <c r="I1574" s="161">
        <f>Point_src_summary!X1525</f>
        <v>3.917875</v>
      </c>
      <c r="J1574" s="161">
        <f>Point_src_summary!Y1525</f>
        <v>0</v>
      </c>
      <c r="K1574" s="162">
        <f>Point_src_summary!Z1525</f>
        <v>0</v>
      </c>
    </row>
    <row r="1575" spans="1:11" x14ac:dyDescent="0.2">
      <c r="A1575" s="31" t="s">
        <v>127</v>
      </c>
      <c r="B1575" s="31" t="str">
        <f>Point_src_summary!B1526</f>
        <v>Non-tribal</v>
      </c>
      <c r="C1575" s="31">
        <f>Point_src_summary!C1526</f>
        <v>8</v>
      </c>
      <c r="D1575" s="31" t="str">
        <f>Point_src_summary!D1526</f>
        <v>8045</v>
      </c>
      <c r="E1575" s="32" t="str">
        <f>Point_src_summary!N1526</f>
        <v>40600132</v>
      </c>
      <c r="F1575" s="31" t="str">
        <f>Point_src_summary!U1526</f>
        <v>Point Source Loading Losses</v>
      </c>
      <c r="G1575" s="160">
        <f>Point_src_summary!V1526</f>
        <v>0</v>
      </c>
      <c r="H1575" s="161">
        <f>Point_src_summary!W1526</f>
        <v>3.7711800000000002</v>
      </c>
      <c r="I1575" s="161">
        <f>Point_src_summary!X1526</f>
        <v>0</v>
      </c>
      <c r="J1575" s="161">
        <f>Point_src_summary!Y1526</f>
        <v>0</v>
      </c>
      <c r="K1575" s="162">
        <f>Point_src_summary!Z1526</f>
        <v>0</v>
      </c>
    </row>
    <row r="1576" spans="1:11" x14ac:dyDescent="0.2">
      <c r="A1576" s="31" t="s">
        <v>127</v>
      </c>
      <c r="B1576" s="31" t="str">
        <f>Point_src_summary!B1527</f>
        <v>Non-tribal</v>
      </c>
      <c r="C1576" s="31">
        <f>Point_src_summary!C1527</f>
        <v>8</v>
      </c>
      <c r="D1576" s="31" t="str">
        <f>Point_src_summary!D1527</f>
        <v>8045</v>
      </c>
      <c r="E1576" s="32" t="str">
        <f>Point_src_summary!N1527</f>
        <v>40400315</v>
      </c>
      <c r="F1576" s="31" t="str">
        <f>Point_src_summary!U1527</f>
        <v>Condensate Tanks</v>
      </c>
      <c r="G1576" s="160">
        <f>Point_src_summary!V1527</f>
        <v>0</v>
      </c>
      <c r="H1576" s="161">
        <f>Point_src_summary!W1527</f>
        <v>9.1024999999999995E-2</v>
      </c>
      <c r="I1576" s="161">
        <f>Point_src_summary!X1527</f>
        <v>0</v>
      </c>
      <c r="J1576" s="161">
        <f>Point_src_summary!Y1527</f>
        <v>0</v>
      </c>
      <c r="K1576" s="162">
        <f>Point_src_summary!Z1527</f>
        <v>0</v>
      </c>
    </row>
    <row r="1577" spans="1:11" x14ac:dyDescent="0.2">
      <c r="A1577" s="31" t="s">
        <v>127</v>
      </c>
      <c r="B1577" s="31" t="str">
        <f>Point_src_summary!B1528</f>
        <v>Non-tribal</v>
      </c>
      <c r="C1577" s="31">
        <f>Point_src_summary!C1528</f>
        <v>8</v>
      </c>
      <c r="D1577" s="31" t="str">
        <f>Point_src_summary!D1528</f>
        <v>8045</v>
      </c>
      <c r="E1577" s="32" t="str">
        <f>Point_src_summary!N1528</f>
        <v>20200253</v>
      </c>
      <c r="F1577" s="31" t="str">
        <f>Point_src_summary!U1528</f>
        <v>Point Source Compressor Engines</v>
      </c>
      <c r="G1577" s="160">
        <f>Point_src_summary!V1528</f>
        <v>0</v>
      </c>
      <c r="H1577" s="161">
        <f>Point_src_summary!W1528</f>
        <v>0</v>
      </c>
      <c r="I1577" s="161">
        <f>Point_src_summary!X1528</f>
        <v>0</v>
      </c>
      <c r="J1577" s="161">
        <f>Point_src_summary!Y1528</f>
        <v>0</v>
      </c>
      <c r="K1577" s="162">
        <f>Point_src_summary!Z1528</f>
        <v>0</v>
      </c>
    </row>
    <row r="1578" spans="1:11" x14ac:dyDescent="0.2">
      <c r="A1578" s="31" t="s">
        <v>127</v>
      </c>
      <c r="B1578" s="31" t="str">
        <f>Point_src_summary!B1529</f>
        <v>Non-tribal</v>
      </c>
      <c r="C1578" s="31">
        <f>Point_src_summary!C1529</f>
        <v>8</v>
      </c>
      <c r="D1578" s="31" t="str">
        <f>Point_src_summary!D1529</f>
        <v>8045</v>
      </c>
      <c r="E1578" s="32" t="str">
        <f>Point_src_summary!N1529</f>
        <v>40600132</v>
      </c>
      <c r="F1578" s="31" t="str">
        <f>Point_src_summary!U1529</f>
        <v>Point Source Loading Losses</v>
      </c>
      <c r="G1578" s="160">
        <f>Point_src_summary!V1529</f>
        <v>0</v>
      </c>
      <c r="H1578" s="161">
        <f>Point_src_summary!W1529</f>
        <v>9.4279499999999992</v>
      </c>
      <c r="I1578" s="161">
        <f>Point_src_summary!X1529</f>
        <v>0</v>
      </c>
      <c r="J1578" s="161">
        <f>Point_src_summary!Y1529</f>
        <v>0</v>
      </c>
      <c r="K1578" s="162">
        <f>Point_src_summary!Z1529</f>
        <v>0</v>
      </c>
    </row>
    <row r="1579" spans="1:11" x14ac:dyDescent="0.2">
      <c r="A1579" s="31" t="s">
        <v>127</v>
      </c>
      <c r="B1579" s="31" t="str">
        <f>Point_src_summary!B1530</f>
        <v>Non-tribal</v>
      </c>
      <c r="C1579" s="31">
        <f>Point_src_summary!C1530</f>
        <v>8</v>
      </c>
      <c r="D1579" s="31" t="str">
        <f>Point_src_summary!D1530</f>
        <v>8045</v>
      </c>
      <c r="E1579" s="32" t="str">
        <f>Point_src_summary!N1530</f>
        <v>40400315</v>
      </c>
      <c r="F1579" s="31" t="str">
        <f>Point_src_summary!U1530</f>
        <v>Condensate Tanks</v>
      </c>
      <c r="G1579" s="160">
        <f>Point_src_summary!V1530</f>
        <v>0</v>
      </c>
      <c r="H1579" s="161">
        <f>Point_src_summary!W1530</f>
        <v>1.9734640000000001</v>
      </c>
      <c r="I1579" s="161">
        <f>Point_src_summary!X1530</f>
        <v>0</v>
      </c>
      <c r="J1579" s="161">
        <f>Point_src_summary!Y1530</f>
        <v>0</v>
      </c>
      <c r="K1579" s="162">
        <f>Point_src_summary!Z1530</f>
        <v>0</v>
      </c>
    </row>
    <row r="1580" spans="1:11" x14ac:dyDescent="0.2">
      <c r="A1580" s="31" t="s">
        <v>127</v>
      </c>
      <c r="B1580" s="31" t="str">
        <f>Point_src_summary!B1531</f>
        <v>Non-tribal</v>
      </c>
      <c r="C1580" s="31">
        <f>Point_src_summary!C1531</f>
        <v>8</v>
      </c>
      <c r="D1580" s="31" t="str">
        <f>Point_src_summary!D1531</f>
        <v>8045</v>
      </c>
      <c r="E1580" s="32" t="str">
        <f>Point_src_summary!N1531</f>
        <v>20200253</v>
      </c>
      <c r="F1580" s="31" t="str">
        <f>Point_src_summary!U1531</f>
        <v>Point Source Compressor Engines</v>
      </c>
      <c r="G1580" s="160">
        <f>Point_src_summary!V1531</f>
        <v>0</v>
      </c>
      <c r="H1580" s="161">
        <f>Point_src_summary!W1531</f>
        <v>0</v>
      </c>
      <c r="I1580" s="161">
        <f>Point_src_summary!X1531</f>
        <v>0</v>
      </c>
      <c r="J1580" s="161">
        <f>Point_src_summary!Y1531</f>
        <v>0</v>
      </c>
      <c r="K1580" s="162">
        <f>Point_src_summary!Z1531</f>
        <v>0</v>
      </c>
    </row>
    <row r="1581" spans="1:11" x14ac:dyDescent="0.2">
      <c r="A1581" s="31" t="s">
        <v>127</v>
      </c>
      <c r="B1581" s="31" t="str">
        <f>Point_src_summary!B1532</f>
        <v>Non-tribal</v>
      </c>
      <c r="C1581" s="31">
        <f>Point_src_summary!C1532</f>
        <v>8</v>
      </c>
      <c r="D1581" s="31" t="str">
        <f>Point_src_summary!D1532</f>
        <v>8045</v>
      </c>
      <c r="E1581" s="32" t="str">
        <f>Point_src_summary!N1532</f>
        <v>20200253</v>
      </c>
      <c r="F1581" s="31" t="str">
        <f>Point_src_summary!U1532</f>
        <v>Point Source Compressor Engines</v>
      </c>
      <c r="G1581" s="160">
        <f>Point_src_summary!V1532</f>
        <v>10.219495999999999</v>
      </c>
      <c r="H1581" s="161">
        <f>Point_src_summary!W1532</f>
        <v>1.4700660000000001</v>
      </c>
      <c r="I1581" s="161">
        <f>Point_src_summary!X1532</f>
        <v>10.62504</v>
      </c>
      <c r="J1581" s="161">
        <f>Point_src_summary!Y1532</f>
        <v>0</v>
      </c>
      <c r="K1581" s="162">
        <f>Point_src_summary!Z1532</f>
        <v>0</v>
      </c>
    </row>
    <row r="1582" spans="1:11" x14ac:dyDescent="0.2">
      <c r="A1582" s="31" t="s">
        <v>127</v>
      </c>
      <c r="B1582" s="31" t="str">
        <f>Point_src_summary!B1533</f>
        <v>Non-tribal</v>
      </c>
      <c r="C1582" s="31">
        <f>Point_src_summary!C1533</f>
        <v>8</v>
      </c>
      <c r="D1582" s="31" t="str">
        <f>Point_src_summary!D1533</f>
        <v>8045</v>
      </c>
      <c r="E1582" s="32" t="str">
        <f>Point_src_summary!N1533</f>
        <v>20200254</v>
      </c>
      <c r="F1582" s="31" t="str">
        <f>Point_src_summary!U1533</f>
        <v>Point Source Compressor Engines</v>
      </c>
      <c r="G1582" s="160">
        <f>Point_src_summary!V1533</f>
        <v>0</v>
      </c>
      <c r="H1582" s="161">
        <f>Point_src_summary!W1533</f>
        <v>0</v>
      </c>
      <c r="I1582" s="161">
        <f>Point_src_summary!X1533</f>
        <v>0</v>
      </c>
      <c r="J1582" s="161">
        <f>Point_src_summary!Y1533</f>
        <v>0</v>
      </c>
      <c r="K1582" s="162">
        <f>Point_src_summary!Z1533</f>
        <v>0.57026299999999996</v>
      </c>
    </row>
    <row r="1583" spans="1:11" x14ac:dyDescent="0.2">
      <c r="A1583" s="31" t="s">
        <v>127</v>
      </c>
      <c r="B1583" s="31" t="str">
        <f>Point_src_summary!B1534</f>
        <v>Non-tribal</v>
      </c>
      <c r="C1583" s="31">
        <f>Point_src_summary!C1534</f>
        <v>8</v>
      </c>
      <c r="D1583" s="31" t="str">
        <f>Point_src_summary!D1534</f>
        <v>8045</v>
      </c>
      <c r="E1583" s="32" t="str">
        <f>Point_src_summary!N1534</f>
        <v>20200254</v>
      </c>
      <c r="F1583" s="31" t="str">
        <f>Point_src_summary!U1534</f>
        <v>Point Source Compressor Engines</v>
      </c>
      <c r="G1583" s="160">
        <f>Point_src_summary!V1534</f>
        <v>13.314728000000001</v>
      </c>
      <c r="H1583" s="161">
        <f>Point_src_summary!W1534</f>
        <v>9.3260349999999992</v>
      </c>
      <c r="I1583" s="161">
        <f>Point_src_summary!X1534</f>
        <v>26.627378</v>
      </c>
      <c r="J1583" s="161">
        <f>Point_src_summary!Y1534</f>
        <v>0</v>
      </c>
      <c r="K1583" s="162">
        <f>Point_src_summary!Z1534</f>
        <v>0</v>
      </c>
    </row>
    <row r="1584" spans="1:11" x14ac:dyDescent="0.2">
      <c r="A1584" s="31" t="s">
        <v>127</v>
      </c>
      <c r="B1584" s="31" t="str">
        <f>Point_src_summary!B1535</f>
        <v>Non-tribal</v>
      </c>
      <c r="C1584" s="31">
        <f>Point_src_summary!C1535</f>
        <v>8</v>
      </c>
      <c r="D1584" s="31" t="str">
        <f>Point_src_summary!D1535</f>
        <v>8045</v>
      </c>
      <c r="E1584" s="32" t="str">
        <f>Point_src_summary!N1535</f>
        <v>40600132</v>
      </c>
      <c r="F1584" s="31" t="str">
        <f>Point_src_summary!U1535</f>
        <v>Point Source Loading Losses</v>
      </c>
      <c r="G1584" s="160">
        <f>Point_src_summary!V1535</f>
        <v>0</v>
      </c>
      <c r="H1584" s="161">
        <f>Point_src_summary!W1535</f>
        <v>4.5254159999999999</v>
      </c>
      <c r="I1584" s="161">
        <f>Point_src_summary!X1535</f>
        <v>0</v>
      </c>
      <c r="J1584" s="161">
        <f>Point_src_summary!Y1535</f>
        <v>0</v>
      </c>
      <c r="K1584" s="162">
        <f>Point_src_summary!Z1535</f>
        <v>0</v>
      </c>
    </row>
    <row r="1585" spans="1:11" x14ac:dyDescent="0.2">
      <c r="A1585" s="31" t="s">
        <v>127</v>
      </c>
      <c r="B1585" s="31" t="str">
        <f>Point_src_summary!B1536</f>
        <v>Non-tribal</v>
      </c>
      <c r="C1585" s="31">
        <f>Point_src_summary!C1536</f>
        <v>8</v>
      </c>
      <c r="D1585" s="31" t="str">
        <f>Point_src_summary!D1536</f>
        <v>8045</v>
      </c>
      <c r="E1585" s="32" t="str">
        <f>Point_src_summary!N1536</f>
        <v>40400315</v>
      </c>
      <c r="F1585" s="31" t="str">
        <f>Point_src_summary!U1536</f>
        <v>Condensate Tanks</v>
      </c>
      <c r="G1585" s="160">
        <f>Point_src_summary!V1536</f>
        <v>0</v>
      </c>
      <c r="H1585" s="161">
        <f>Point_src_summary!W1536</f>
        <v>0.87709499999999996</v>
      </c>
      <c r="I1585" s="161">
        <f>Point_src_summary!X1536</f>
        <v>0</v>
      </c>
      <c r="J1585" s="161">
        <f>Point_src_summary!Y1536</f>
        <v>0</v>
      </c>
      <c r="K1585" s="162">
        <f>Point_src_summary!Z1536</f>
        <v>0</v>
      </c>
    </row>
    <row r="1586" spans="1:11" x14ac:dyDescent="0.2">
      <c r="A1586" s="31" t="s">
        <v>127</v>
      </c>
      <c r="B1586" s="31" t="str">
        <f>Point_src_summary!B1537</f>
        <v>Non-tribal</v>
      </c>
      <c r="C1586" s="31">
        <f>Point_src_summary!C1537</f>
        <v>8</v>
      </c>
      <c r="D1586" s="31" t="str">
        <f>Point_src_summary!D1537</f>
        <v>8045</v>
      </c>
      <c r="E1586" s="32" t="str">
        <f>Point_src_summary!N1537</f>
        <v>20200102</v>
      </c>
      <c r="F1586" s="31" t="str">
        <f>Point_src_summary!U1537</f>
        <v>Point Source Compressor Engines</v>
      </c>
      <c r="G1586" s="160">
        <f>Point_src_summary!V1537</f>
        <v>0</v>
      </c>
      <c r="H1586" s="161">
        <f>Point_src_summary!W1537</f>
        <v>0</v>
      </c>
      <c r="I1586" s="161">
        <f>Point_src_summary!X1537</f>
        <v>0</v>
      </c>
      <c r="J1586" s="161">
        <f>Point_src_summary!Y1537</f>
        <v>0</v>
      </c>
      <c r="K1586" s="162">
        <f>Point_src_summary!Z1537</f>
        <v>0</v>
      </c>
    </row>
    <row r="1587" spans="1:11" x14ac:dyDescent="0.2">
      <c r="A1587" s="31" t="s">
        <v>127</v>
      </c>
      <c r="B1587" s="31" t="str">
        <f>Point_src_summary!B1538</f>
        <v>Non-tribal</v>
      </c>
      <c r="C1587" s="31">
        <f>Point_src_summary!C1538</f>
        <v>8</v>
      </c>
      <c r="D1587" s="31" t="str">
        <f>Point_src_summary!D1538</f>
        <v>8045</v>
      </c>
      <c r="E1587" s="32" t="str">
        <f>Point_src_summary!N1538</f>
        <v>20200102</v>
      </c>
      <c r="F1587" s="31" t="str">
        <f>Point_src_summary!U1538</f>
        <v>Point Source Compressor Engines</v>
      </c>
      <c r="G1587" s="160">
        <f>Point_src_summary!V1538</f>
        <v>0</v>
      </c>
      <c r="H1587" s="161">
        <f>Point_src_summary!W1538</f>
        <v>0</v>
      </c>
      <c r="I1587" s="161">
        <f>Point_src_summary!X1538</f>
        <v>0</v>
      </c>
      <c r="J1587" s="161">
        <f>Point_src_summary!Y1538</f>
        <v>2.2880000000000001E-3</v>
      </c>
      <c r="K1587" s="162">
        <f>Point_src_summary!Z1538</f>
        <v>5.7200000000000003E-3</v>
      </c>
    </row>
    <row r="1588" spans="1:11" x14ac:dyDescent="0.2">
      <c r="A1588" s="31" t="s">
        <v>127</v>
      </c>
      <c r="B1588" s="31" t="str">
        <f>Point_src_summary!B1539</f>
        <v>Non-tribal</v>
      </c>
      <c r="C1588" s="31">
        <f>Point_src_summary!C1539</f>
        <v>8</v>
      </c>
      <c r="D1588" s="31" t="str">
        <f>Point_src_summary!D1539</f>
        <v>8045</v>
      </c>
      <c r="E1588" s="32" t="str">
        <f>Point_src_summary!N1539</f>
        <v>20200102</v>
      </c>
      <c r="F1588" s="31" t="str">
        <f>Point_src_summary!U1539</f>
        <v>Point Source Compressor Engines</v>
      </c>
      <c r="G1588" s="160">
        <f>Point_src_summary!V1539</f>
        <v>0</v>
      </c>
      <c r="H1588" s="161">
        <f>Point_src_summary!W1539</f>
        <v>0</v>
      </c>
      <c r="I1588" s="161">
        <f>Point_src_summary!X1539</f>
        <v>0</v>
      </c>
      <c r="J1588" s="161">
        <f>Point_src_summary!Y1539</f>
        <v>1E-3</v>
      </c>
      <c r="K1588" s="162">
        <f>Point_src_summary!Z1539</f>
        <v>0.14000000000000001</v>
      </c>
    </row>
    <row r="1589" spans="1:11" x14ac:dyDescent="0.2">
      <c r="A1589" s="31" t="s">
        <v>127</v>
      </c>
      <c r="B1589" s="31" t="str">
        <f>Point_src_summary!B1540</f>
        <v>Non-tribal</v>
      </c>
      <c r="C1589" s="31">
        <f>Point_src_summary!C1540</f>
        <v>8</v>
      </c>
      <c r="D1589" s="31" t="str">
        <f>Point_src_summary!D1540</f>
        <v>8045</v>
      </c>
      <c r="E1589" s="32" t="str">
        <f>Point_src_summary!N1540</f>
        <v>20200102</v>
      </c>
      <c r="F1589" s="31" t="str">
        <f>Point_src_summary!U1540</f>
        <v>Point Source Compressor Engines</v>
      </c>
      <c r="G1589" s="160">
        <f>Point_src_summary!V1540</f>
        <v>0</v>
      </c>
      <c r="H1589" s="161">
        <f>Point_src_summary!W1540</f>
        <v>0</v>
      </c>
      <c r="I1589" s="161">
        <f>Point_src_summary!X1540</f>
        <v>0</v>
      </c>
      <c r="J1589" s="161">
        <f>Point_src_summary!Y1540</f>
        <v>0</v>
      </c>
      <c r="K1589" s="162">
        <f>Point_src_summary!Z1540</f>
        <v>0</v>
      </c>
    </row>
    <row r="1590" spans="1:11" x14ac:dyDescent="0.2">
      <c r="A1590" s="31" t="s">
        <v>127</v>
      </c>
      <c r="B1590" s="31" t="str">
        <f>Point_src_summary!B1541</f>
        <v>Non-tribal</v>
      </c>
      <c r="C1590" s="31">
        <f>Point_src_summary!C1541</f>
        <v>8</v>
      </c>
      <c r="D1590" s="31" t="str">
        <f>Point_src_summary!D1541</f>
        <v>8045</v>
      </c>
      <c r="E1590" s="32" t="str">
        <f>Point_src_summary!N1541</f>
        <v>20200102</v>
      </c>
      <c r="F1590" s="31" t="str">
        <f>Point_src_summary!U1541</f>
        <v>Point Source Compressor Engines</v>
      </c>
      <c r="G1590" s="160">
        <f>Point_src_summary!V1541</f>
        <v>0.13728000000000001</v>
      </c>
      <c r="H1590" s="161">
        <f>Point_src_summary!W1541</f>
        <v>1.4872E-2</v>
      </c>
      <c r="I1590" s="161">
        <f>Point_src_summary!X1541</f>
        <v>9.7240000000000002</v>
      </c>
      <c r="J1590" s="161">
        <f>Point_src_summary!Y1541</f>
        <v>0</v>
      </c>
      <c r="K1590" s="162">
        <f>Point_src_summary!Z1541</f>
        <v>0</v>
      </c>
    </row>
    <row r="1591" spans="1:11" x14ac:dyDescent="0.2">
      <c r="A1591" s="31" t="s">
        <v>127</v>
      </c>
      <c r="B1591" s="31" t="str">
        <f>Point_src_summary!B1542</f>
        <v>Non-tribal</v>
      </c>
      <c r="C1591" s="31">
        <f>Point_src_summary!C1542</f>
        <v>8</v>
      </c>
      <c r="D1591" s="31" t="str">
        <f>Point_src_summary!D1542</f>
        <v>8045</v>
      </c>
      <c r="E1591" s="32" t="str">
        <f>Point_src_summary!N1542</f>
        <v>20200102</v>
      </c>
      <c r="F1591" s="31" t="str">
        <f>Point_src_summary!U1542</f>
        <v>Point Source Compressor Engines</v>
      </c>
      <c r="G1591" s="160">
        <f>Point_src_summary!V1542</f>
        <v>1.51</v>
      </c>
      <c r="H1591" s="161">
        <f>Point_src_summary!W1542</f>
        <v>0.17</v>
      </c>
      <c r="I1591" s="161">
        <f>Point_src_summary!X1542</f>
        <v>0.97</v>
      </c>
      <c r="J1591" s="161">
        <f>Point_src_summary!Y1542</f>
        <v>0</v>
      </c>
      <c r="K1591" s="162">
        <f>Point_src_summary!Z1542</f>
        <v>0</v>
      </c>
    </row>
    <row r="1592" spans="1:11" x14ac:dyDescent="0.2">
      <c r="A1592" s="31" t="s">
        <v>127</v>
      </c>
      <c r="B1592" s="31" t="str">
        <f>Point_src_summary!B1543</f>
        <v>Non-tribal</v>
      </c>
      <c r="C1592" s="31">
        <f>Point_src_summary!C1543</f>
        <v>8</v>
      </c>
      <c r="D1592" s="31" t="str">
        <f>Point_src_summary!D1543</f>
        <v>8045</v>
      </c>
      <c r="E1592" s="32" t="str">
        <f>Point_src_summary!N1543</f>
        <v>20200254</v>
      </c>
      <c r="F1592" s="31" t="str">
        <f>Point_src_summary!U1543</f>
        <v>Point Source Compressor Engines</v>
      </c>
      <c r="G1592" s="160">
        <f>Point_src_summary!V1543</f>
        <v>0</v>
      </c>
      <c r="H1592" s="161">
        <f>Point_src_summary!W1543</f>
        <v>0</v>
      </c>
      <c r="I1592" s="161">
        <f>Point_src_summary!X1543</f>
        <v>0</v>
      </c>
      <c r="J1592" s="161">
        <f>Point_src_summary!Y1543</f>
        <v>0</v>
      </c>
      <c r="K1592" s="162">
        <f>Point_src_summary!Z1543</f>
        <v>0</v>
      </c>
    </row>
    <row r="1593" spans="1:11" x14ac:dyDescent="0.2">
      <c r="A1593" s="31" t="s">
        <v>127</v>
      </c>
      <c r="B1593" s="31" t="str">
        <f>Point_src_summary!B1544</f>
        <v>Non-tribal</v>
      </c>
      <c r="C1593" s="31">
        <f>Point_src_summary!C1544</f>
        <v>8</v>
      </c>
      <c r="D1593" s="31" t="str">
        <f>Point_src_summary!D1544</f>
        <v>8045</v>
      </c>
      <c r="E1593" s="32" t="str">
        <f>Point_src_summary!N1544</f>
        <v>20200254</v>
      </c>
      <c r="F1593" s="31" t="str">
        <f>Point_src_summary!U1544</f>
        <v>Point Source Compressor Engines</v>
      </c>
      <c r="G1593" s="160">
        <f>Point_src_summary!V1544</f>
        <v>0</v>
      </c>
      <c r="H1593" s="161">
        <f>Point_src_summary!W1544</f>
        <v>0</v>
      </c>
      <c r="I1593" s="161">
        <f>Point_src_summary!X1544</f>
        <v>0</v>
      </c>
      <c r="J1593" s="161">
        <f>Point_src_summary!Y1544</f>
        <v>0</v>
      </c>
      <c r="K1593" s="162">
        <f>Point_src_summary!Z1544</f>
        <v>0</v>
      </c>
    </row>
    <row r="1594" spans="1:11" x14ac:dyDescent="0.2">
      <c r="A1594" s="31" t="s">
        <v>127</v>
      </c>
      <c r="B1594" s="31" t="str">
        <f>Point_src_summary!B1545</f>
        <v>Non-tribal</v>
      </c>
      <c r="C1594" s="31">
        <f>Point_src_summary!C1545</f>
        <v>8</v>
      </c>
      <c r="D1594" s="31" t="str">
        <f>Point_src_summary!D1545</f>
        <v>8045</v>
      </c>
      <c r="E1594" s="32" t="str">
        <f>Point_src_summary!N1545</f>
        <v>20200254</v>
      </c>
      <c r="F1594" s="31" t="str">
        <f>Point_src_summary!U1545</f>
        <v>Point Source Compressor Engines</v>
      </c>
      <c r="G1594" s="160">
        <f>Point_src_summary!V1545</f>
        <v>0</v>
      </c>
      <c r="H1594" s="161">
        <f>Point_src_summary!W1545</f>
        <v>0</v>
      </c>
      <c r="I1594" s="161">
        <f>Point_src_summary!X1545</f>
        <v>0</v>
      </c>
      <c r="J1594" s="161">
        <f>Point_src_summary!Y1545</f>
        <v>0</v>
      </c>
      <c r="K1594" s="162">
        <f>Point_src_summary!Z1545</f>
        <v>0</v>
      </c>
    </row>
    <row r="1595" spans="1:11" x14ac:dyDescent="0.2">
      <c r="A1595" s="31" t="s">
        <v>127</v>
      </c>
      <c r="B1595" s="31" t="str">
        <f>Point_src_summary!B1546</f>
        <v>Non-tribal</v>
      </c>
      <c r="C1595" s="31">
        <f>Point_src_summary!C1546</f>
        <v>8</v>
      </c>
      <c r="D1595" s="31" t="str">
        <f>Point_src_summary!D1546</f>
        <v>8045</v>
      </c>
      <c r="E1595" s="32" t="str">
        <f>Point_src_summary!N1546</f>
        <v>31000301</v>
      </c>
      <c r="F1595" s="31" t="str">
        <f>Point_src_summary!U1546</f>
        <v>Dehydrators</v>
      </c>
      <c r="G1595" s="160">
        <f>Point_src_summary!V1546</f>
        <v>0</v>
      </c>
      <c r="H1595" s="161">
        <f>Point_src_summary!W1546</f>
        <v>3.01</v>
      </c>
      <c r="I1595" s="161">
        <f>Point_src_summary!X1546</f>
        <v>0</v>
      </c>
      <c r="J1595" s="161">
        <f>Point_src_summary!Y1546</f>
        <v>0</v>
      </c>
      <c r="K1595" s="162">
        <f>Point_src_summary!Z1546</f>
        <v>0</v>
      </c>
    </row>
    <row r="1596" spans="1:11" x14ac:dyDescent="0.2">
      <c r="A1596" s="31" t="s">
        <v>127</v>
      </c>
      <c r="B1596" s="31" t="str">
        <f>Point_src_summary!B1547</f>
        <v>Non-tribal</v>
      </c>
      <c r="C1596" s="31">
        <f>Point_src_summary!C1547</f>
        <v>8</v>
      </c>
      <c r="D1596" s="31" t="str">
        <f>Point_src_summary!D1547</f>
        <v>8045</v>
      </c>
      <c r="E1596" s="32" t="str">
        <f>Point_src_summary!N1547</f>
        <v>31088811</v>
      </c>
      <c r="F1596" s="31" t="str">
        <f>Point_src_summary!U1547</f>
        <v>Point Source Fugitives</v>
      </c>
      <c r="G1596" s="160">
        <f>Point_src_summary!V1547</f>
        <v>0</v>
      </c>
      <c r="H1596" s="161">
        <f>Point_src_summary!W1547</f>
        <v>13.42</v>
      </c>
      <c r="I1596" s="161">
        <f>Point_src_summary!X1547</f>
        <v>0</v>
      </c>
      <c r="J1596" s="161">
        <f>Point_src_summary!Y1547</f>
        <v>0</v>
      </c>
      <c r="K1596" s="162">
        <f>Point_src_summary!Z1547</f>
        <v>0</v>
      </c>
    </row>
    <row r="1597" spans="1:11" x14ac:dyDescent="0.2">
      <c r="A1597" s="31" t="s">
        <v>127</v>
      </c>
      <c r="B1597" s="31" t="str">
        <f>Point_src_summary!B1548</f>
        <v>Non-tribal</v>
      </c>
      <c r="C1597" s="31">
        <f>Point_src_summary!C1548</f>
        <v>8</v>
      </c>
      <c r="D1597" s="31" t="str">
        <f>Point_src_summary!D1548</f>
        <v>8045</v>
      </c>
      <c r="E1597" s="32" t="str">
        <f>Point_src_summary!N1548</f>
        <v>20200254</v>
      </c>
      <c r="F1597" s="31" t="str">
        <f>Point_src_summary!U1548</f>
        <v>Point Source Compressor Engines</v>
      </c>
      <c r="G1597" s="160">
        <f>Point_src_summary!V1548</f>
        <v>24</v>
      </c>
      <c r="H1597" s="161">
        <f>Point_src_summary!W1548</f>
        <v>17.5</v>
      </c>
      <c r="I1597" s="161">
        <f>Point_src_summary!X1548</f>
        <v>6</v>
      </c>
      <c r="J1597" s="161">
        <f>Point_src_summary!Y1548</f>
        <v>0</v>
      </c>
      <c r="K1597" s="162">
        <f>Point_src_summary!Z1548</f>
        <v>0</v>
      </c>
    </row>
    <row r="1598" spans="1:11" x14ac:dyDescent="0.2">
      <c r="A1598" s="31" t="s">
        <v>127</v>
      </c>
      <c r="B1598" s="31" t="str">
        <f>Point_src_summary!B1549</f>
        <v>Non-tribal</v>
      </c>
      <c r="C1598" s="31">
        <f>Point_src_summary!C1549</f>
        <v>8</v>
      </c>
      <c r="D1598" s="31" t="str">
        <f>Point_src_summary!D1549</f>
        <v>8045</v>
      </c>
      <c r="E1598" s="32" t="str">
        <f>Point_src_summary!N1549</f>
        <v>20200254</v>
      </c>
      <c r="F1598" s="31" t="str">
        <f>Point_src_summary!U1549</f>
        <v>Point Source Compressor Engines</v>
      </c>
      <c r="G1598" s="160">
        <f>Point_src_summary!V1549</f>
        <v>18.059999999999999</v>
      </c>
      <c r="H1598" s="161">
        <f>Point_src_summary!W1549</f>
        <v>18.82</v>
      </c>
      <c r="I1598" s="161">
        <f>Point_src_summary!X1549</f>
        <v>16.53</v>
      </c>
      <c r="J1598" s="161">
        <f>Point_src_summary!Y1549</f>
        <v>0</v>
      </c>
      <c r="K1598" s="162">
        <f>Point_src_summary!Z1549</f>
        <v>0</v>
      </c>
    </row>
    <row r="1599" spans="1:11" x14ac:dyDescent="0.2">
      <c r="A1599" s="31" t="s">
        <v>127</v>
      </c>
      <c r="B1599" s="31" t="str">
        <f>Point_src_summary!B1550</f>
        <v>Non-tribal</v>
      </c>
      <c r="C1599" s="31">
        <f>Point_src_summary!C1550</f>
        <v>8</v>
      </c>
      <c r="D1599" s="31" t="str">
        <f>Point_src_summary!D1550</f>
        <v>8045</v>
      </c>
      <c r="E1599" s="32" t="str">
        <f>Point_src_summary!N1550</f>
        <v>20200254</v>
      </c>
      <c r="F1599" s="31" t="str">
        <f>Point_src_summary!U1550</f>
        <v>Point Source Compressor Engines</v>
      </c>
      <c r="G1599" s="160">
        <f>Point_src_summary!V1550</f>
        <v>22.86</v>
      </c>
      <c r="H1599" s="161">
        <f>Point_src_summary!W1550</f>
        <v>24</v>
      </c>
      <c r="I1599" s="161">
        <f>Point_src_summary!X1550</f>
        <v>8.8000000000000007</v>
      </c>
      <c r="J1599" s="161">
        <f>Point_src_summary!Y1550</f>
        <v>0</v>
      </c>
      <c r="K1599" s="162">
        <f>Point_src_summary!Z1550</f>
        <v>0</v>
      </c>
    </row>
    <row r="1600" spans="1:11" x14ac:dyDescent="0.2">
      <c r="A1600" s="31" t="s">
        <v>127</v>
      </c>
      <c r="B1600" s="31" t="str">
        <f>Point_src_summary!B1551</f>
        <v>Non-tribal</v>
      </c>
      <c r="C1600" s="31">
        <f>Point_src_summary!C1551</f>
        <v>8</v>
      </c>
      <c r="D1600" s="31" t="str">
        <f>Point_src_summary!D1551</f>
        <v>8045</v>
      </c>
      <c r="E1600" s="32" t="str">
        <f>Point_src_summary!N1551</f>
        <v>31000301</v>
      </c>
      <c r="F1600" s="31" t="str">
        <f>Point_src_summary!U1551</f>
        <v>Dehydrators</v>
      </c>
      <c r="G1600" s="160">
        <f>Point_src_summary!V1551</f>
        <v>0</v>
      </c>
      <c r="H1600" s="161">
        <f>Point_src_summary!W1551</f>
        <v>10.5</v>
      </c>
      <c r="I1600" s="161">
        <f>Point_src_summary!X1551</f>
        <v>0</v>
      </c>
      <c r="J1600" s="161">
        <f>Point_src_summary!Y1551</f>
        <v>0</v>
      </c>
      <c r="K1600" s="162">
        <f>Point_src_summary!Z1551</f>
        <v>0</v>
      </c>
    </row>
    <row r="1601" spans="1:11" x14ac:dyDescent="0.2">
      <c r="A1601" s="31" t="s">
        <v>127</v>
      </c>
      <c r="B1601" s="31" t="str">
        <f>Point_src_summary!B1552</f>
        <v>Non-tribal</v>
      </c>
      <c r="C1601" s="31">
        <f>Point_src_summary!C1552</f>
        <v>8</v>
      </c>
      <c r="D1601" s="31" t="str">
        <f>Point_src_summary!D1552</f>
        <v>8045</v>
      </c>
      <c r="E1601" s="32" t="str">
        <f>Point_src_summary!N1552</f>
        <v>20200254</v>
      </c>
      <c r="F1601" s="31" t="str">
        <f>Point_src_summary!U1552</f>
        <v>Point Source Compressor Engines</v>
      </c>
      <c r="G1601" s="160">
        <f>Point_src_summary!V1552</f>
        <v>27.8</v>
      </c>
      <c r="H1601" s="161">
        <f>Point_src_summary!W1552</f>
        <v>28.3</v>
      </c>
      <c r="I1601" s="161">
        <f>Point_src_summary!X1552</f>
        <v>24.6</v>
      </c>
      <c r="J1601" s="161">
        <f>Point_src_summary!Y1552</f>
        <v>0</v>
      </c>
      <c r="K1601" s="162">
        <f>Point_src_summary!Z1552</f>
        <v>0</v>
      </c>
    </row>
    <row r="1602" spans="1:11" x14ac:dyDescent="0.2">
      <c r="A1602" s="31" t="s">
        <v>127</v>
      </c>
      <c r="B1602" s="31" t="str">
        <f>Point_src_summary!B1553</f>
        <v>Non-tribal</v>
      </c>
      <c r="C1602" s="31">
        <f>Point_src_summary!C1553</f>
        <v>8</v>
      </c>
      <c r="D1602" s="31" t="str">
        <f>Point_src_summary!D1553</f>
        <v>8045</v>
      </c>
      <c r="E1602" s="32" t="str">
        <f>Point_src_summary!N1553</f>
        <v>31000205</v>
      </c>
      <c r="F1602" s="31" t="str">
        <f>Point_src_summary!U1553</f>
        <v>Point Source Flares</v>
      </c>
      <c r="G1602" s="160">
        <f>Point_src_summary!V1553</f>
        <v>0</v>
      </c>
      <c r="H1602" s="161">
        <f>Point_src_summary!W1553</f>
        <v>5.0999999999999996</v>
      </c>
      <c r="I1602" s="161">
        <f>Point_src_summary!X1553</f>
        <v>0</v>
      </c>
      <c r="J1602" s="161">
        <f>Point_src_summary!Y1553</f>
        <v>0</v>
      </c>
      <c r="K1602" s="162">
        <f>Point_src_summary!Z1553</f>
        <v>0</v>
      </c>
    </row>
    <row r="1603" spans="1:11" x14ac:dyDescent="0.2">
      <c r="A1603" s="31" t="s">
        <v>127</v>
      </c>
      <c r="B1603" s="31" t="str">
        <f>Point_src_summary!B1554</f>
        <v>Non-tribal</v>
      </c>
      <c r="C1603" s="31">
        <f>Point_src_summary!C1554</f>
        <v>8</v>
      </c>
      <c r="D1603" s="31" t="str">
        <f>Point_src_summary!D1554</f>
        <v>8045</v>
      </c>
      <c r="E1603" s="32" t="str">
        <f>Point_src_summary!N1554</f>
        <v>20200254</v>
      </c>
      <c r="F1603" s="31" t="str">
        <f>Point_src_summary!U1554</f>
        <v>Point Source Compressor Engines</v>
      </c>
      <c r="G1603" s="160">
        <f>Point_src_summary!V1554</f>
        <v>55.6</v>
      </c>
      <c r="H1603" s="161">
        <f>Point_src_summary!W1554</f>
        <v>56.6</v>
      </c>
      <c r="I1603" s="161">
        <f>Point_src_summary!X1554</f>
        <v>31.5</v>
      </c>
      <c r="J1603" s="161">
        <f>Point_src_summary!Y1554</f>
        <v>0</v>
      </c>
      <c r="K1603" s="162">
        <f>Point_src_summary!Z1554</f>
        <v>0</v>
      </c>
    </row>
    <row r="1604" spans="1:11" x14ac:dyDescent="0.2">
      <c r="A1604" s="31" t="s">
        <v>127</v>
      </c>
      <c r="B1604" s="31" t="str">
        <f>Point_src_summary!B1555</f>
        <v>Non-tribal</v>
      </c>
      <c r="C1604" s="31">
        <f>Point_src_summary!C1555</f>
        <v>8</v>
      </c>
      <c r="D1604" s="31" t="str">
        <f>Point_src_summary!D1555</f>
        <v>8045</v>
      </c>
      <c r="E1604" s="32" t="str">
        <f>Point_src_summary!N1555</f>
        <v>40400302</v>
      </c>
      <c r="F1604" s="31" t="str">
        <f>Point_src_summary!U1555</f>
        <v>Condensate Tanks</v>
      </c>
      <c r="G1604" s="160">
        <f>Point_src_summary!V1555</f>
        <v>0</v>
      </c>
      <c r="H1604" s="161">
        <f>Point_src_summary!W1555</f>
        <v>1.06</v>
      </c>
      <c r="I1604" s="161">
        <f>Point_src_summary!X1555</f>
        <v>0</v>
      </c>
      <c r="J1604" s="161">
        <f>Point_src_summary!Y1555</f>
        <v>0</v>
      </c>
      <c r="K1604" s="162">
        <f>Point_src_summary!Z1555</f>
        <v>0</v>
      </c>
    </row>
    <row r="1605" spans="1:11" x14ac:dyDescent="0.2">
      <c r="A1605" s="31" t="s">
        <v>127</v>
      </c>
      <c r="B1605" s="31" t="str">
        <f>Point_src_summary!B1556</f>
        <v>Non-tribal</v>
      </c>
      <c r="C1605" s="31">
        <f>Point_src_summary!C1556</f>
        <v>8</v>
      </c>
      <c r="D1605" s="31" t="str">
        <f>Point_src_summary!D1556</f>
        <v>8045</v>
      </c>
      <c r="E1605" s="32" t="str">
        <f>Point_src_summary!N1556</f>
        <v>20200254</v>
      </c>
      <c r="F1605" s="31" t="str">
        <f>Point_src_summary!U1556</f>
        <v>Point Source Compressor Engines</v>
      </c>
      <c r="G1605" s="160">
        <f>Point_src_summary!V1556</f>
        <v>0</v>
      </c>
      <c r="H1605" s="161">
        <f>Point_src_summary!W1556</f>
        <v>0</v>
      </c>
      <c r="I1605" s="161">
        <f>Point_src_summary!X1556</f>
        <v>0</v>
      </c>
      <c r="J1605" s="161">
        <f>Point_src_summary!Y1556</f>
        <v>0</v>
      </c>
      <c r="K1605" s="162">
        <f>Point_src_summary!Z1556</f>
        <v>1.6570000000000001E-3</v>
      </c>
    </row>
    <row r="1606" spans="1:11" x14ac:dyDescent="0.2">
      <c r="A1606" s="31" t="s">
        <v>127</v>
      </c>
      <c r="B1606" s="31" t="str">
        <f>Point_src_summary!B1557</f>
        <v>Non-tribal</v>
      </c>
      <c r="C1606" s="31">
        <f>Point_src_summary!C1557</f>
        <v>8</v>
      </c>
      <c r="D1606" s="31" t="str">
        <f>Point_src_summary!D1557</f>
        <v>8045</v>
      </c>
      <c r="E1606" s="32" t="str">
        <f>Point_src_summary!N1557</f>
        <v>31000227</v>
      </c>
      <c r="F1606" s="31" t="str">
        <f>Point_src_summary!U1557</f>
        <v>Dehydrators</v>
      </c>
      <c r="G1606" s="160">
        <f>Point_src_summary!V1557</f>
        <v>0</v>
      </c>
      <c r="H1606" s="161">
        <f>Point_src_summary!W1557</f>
        <v>9.6312549999999995</v>
      </c>
      <c r="I1606" s="161">
        <f>Point_src_summary!X1557</f>
        <v>0</v>
      </c>
      <c r="J1606" s="161">
        <f>Point_src_summary!Y1557</f>
        <v>0</v>
      </c>
      <c r="K1606" s="162">
        <f>Point_src_summary!Z1557</f>
        <v>0</v>
      </c>
    </row>
    <row r="1607" spans="1:11" x14ac:dyDescent="0.2">
      <c r="A1607" s="31" t="s">
        <v>127</v>
      </c>
      <c r="B1607" s="31" t="str">
        <f>Point_src_summary!B1558</f>
        <v>Non-tribal</v>
      </c>
      <c r="C1607" s="31">
        <f>Point_src_summary!C1558</f>
        <v>8</v>
      </c>
      <c r="D1607" s="31" t="str">
        <f>Point_src_summary!D1558</f>
        <v>8045</v>
      </c>
      <c r="E1607" s="32" t="str">
        <f>Point_src_summary!N1558</f>
        <v>20200254</v>
      </c>
      <c r="F1607" s="31" t="str">
        <f>Point_src_summary!U1558</f>
        <v>Point Source Compressor Engines</v>
      </c>
      <c r="G1607" s="160">
        <f>Point_src_summary!V1558</f>
        <v>6.5113859999999999</v>
      </c>
      <c r="H1607" s="161">
        <f>Point_src_summary!W1558</f>
        <v>4.5561470000000002</v>
      </c>
      <c r="I1607" s="161">
        <f>Point_src_summary!X1558</f>
        <v>9.7733299999999996</v>
      </c>
      <c r="J1607" s="161">
        <f>Point_src_summary!Y1558</f>
        <v>0</v>
      </c>
      <c r="K1607" s="162">
        <f>Point_src_summary!Z1558</f>
        <v>0</v>
      </c>
    </row>
    <row r="1608" spans="1:11" x14ac:dyDescent="0.2">
      <c r="A1608" s="31" t="s">
        <v>127</v>
      </c>
      <c r="B1608" s="31" t="str">
        <f>Point_src_summary!B1559</f>
        <v>Non-tribal</v>
      </c>
      <c r="C1608" s="31">
        <f>Point_src_summary!C1559</f>
        <v>8</v>
      </c>
      <c r="D1608" s="31" t="str">
        <f>Point_src_summary!D1559</f>
        <v>8045</v>
      </c>
      <c r="E1608" s="32" t="str">
        <f>Point_src_summary!N1559</f>
        <v>31000220</v>
      </c>
      <c r="F1608" s="31" t="str">
        <f>Point_src_summary!U1559</f>
        <v>Point Source Fugitives</v>
      </c>
      <c r="G1608" s="160">
        <f>Point_src_summary!V1559</f>
        <v>0</v>
      </c>
      <c r="H1608" s="161">
        <f>Point_src_summary!W1559</f>
        <v>5.89</v>
      </c>
      <c r="I1608" s="161">
        <f>Point_src_summary!X1559</f>
        <v>0</v>
      </c>
      <c r="J1608" s="161">
        <f>Point_src_summary!Y1559</f>
        <v>0</v>
      </c>
      <c r="K1608" s="162">
        <f>Point_src_summary!Z1559</f>
        <v>0</v>
      </c>
    </row>
    <row r="1609" spans="1:11" x14ac:dyDescent="0.2">
      <c r="A1609" s="31" t="s">
        <v>127</v>
      </c>
      <c r="B1609" s="31" t="str">
        <f>Point_src_summary!B1560</f>
        <v>Non-tribal</v>
      </c>
      <c r="C1609" s="31">
        <f>Point_src_summary!C1560</f>
        <v>8</v>
      </c>
      <c r="D1609" s="31" t="str">
        <f>Point_src_summary!D1560</f>
        <v>8045</v>
      </c>
      <c r="E1609" s="32" t="str">
        <f>Point_src_summary!N1560</f>
        <v>20200253</v>
      </c>
      <c r="F1609" s="31" t="str">
        <f>Point_src_summary!U1560</f>
        <v>Point Source Compressor Engines</v>
      </c>
      <c r="G1609" s="160">
        <f>Point_src_summary!V1560</f>
        <v>0</v>
      </c>
      <c r="H1609" s="161">
        <f>Point_src_summary!W1560</f>
        <v>0</v>
      </c>
      <c r="I1609" s="161">
        <f>Point_src_summary!X1560</f>
        <v>0</v>
      </c>
      <c r="J1609" s="161">
        <f>Point_src_summary!Y1560</f>
        <v>0</v>
      </c>
      <c r="K1609" s="162">
        <f>Point_src_summary!Z1560</f>
        <v>0.2185</v>
      </c>
    </row>
    <row r="1610" spans="1:11" x14ac:dyDescent="0.2">
      <c r="A1610" s="31" t="s">
        <v>127</v>
      </c>
      <c r="B1610" s="31" t="str">
        <f>Point_src_summary!B1561</f>
        <v>Non-tribal</v>
      </c>
      <c r="C1610" s="31">
        <f>Point_src_summary!C1561</f>
        <v>8</v>
      </c>
      <c r="D1610" s="31" t="str">
        <f>Point_src_summary!D1561</f>
        <v>8045</v>
      </c>
      <c r="E1610" s="32" t="str">
        <f>Point_src_summary!N1561</f>
        <v>20200253</v>
      </c>
      <c r="F1610" s="31" t="str">
        <f>Point_src_summary!U1561</f>
        <v>Point Source Compressor Engines</v>
      </c>
      <c r="G1610" s="160">
        <f>Point_src_summary!V1561</f>
        <v>4.094983</v>
      </c>
      <c r="H1610" s="161">
        <f>Point_src_summary!W1561</f>
        <v>2.9249879999999999</v>
      </c>
      <c r="I1610" s="161">
        <f>Point_src_summary!X1561</f>
        <v>9.0089629999999996</v>
      </c>
      <c r="J1610" s="161">
        <f>Point_src_summary!Y1561</f>
        <v>0</v>
      </c>
      <c r="K1610" s="162">
        <f>Point_src_summary!Z1561</f>
        <v>0</v>
      </c>
    </row>
    <row r="1611" spans="1:11" x14ac:dyDescent="0.2">
      <c r="A1611" s="31" t="s">
        <v>127</v>
      </c>
      <c r="B1611" s="31" t="str">
        <f>Point_src_summary!B1562</f>
        <v>Non-tribal</v>
      </c>
      <c r="C1611" s="31">
        <f>Point_src_summary!C1562</f>
        <v>8</v>
      </c>
      <c r="D1611" s="31" t="str">
        <f>Point_src_summary!D1562</f>
        <v>8045</v>
      </c>
      <c r="E1611" s="32" t="str">
        <f>Point_src_summary!N1562</f>
        <v>20200253</v>
      </c>
      <c r="F1611" s="31" t="str">
        <f>Point_src_summary!U1562</f>
        <v>Point Source Compressor Engines</v>
      </c>
      <c r="G1611" s="160">
        <f>Point_src_summary!V1562</f>
        <v>0</v>
      </c>
      <c r="H1611" s="161">
        <f>Point_src_summary!W1562</f>
        <v>0</v>
      </c>
      <c r="I1611" s="161">
        <f>Point_src_summary!X1562</f>
        <v>0</v>
      </c>
      <c r="J1611" s="161">
        <f>Point_src_summary!Y1562</f>
        <v>0</v>
      </c>
      <c r="K1611" s="162">
        <f>Point_src_summary!Z1562</f>
        <v>0</v>
      </c>
    </row>
    <row r="1612" spans="1:11" x14ac:dyDescent="0.2">
      <c r="A1612" s="31" t="s">
        <v>127</v>
      </c>
      <c r="B1612" s="31" t="str">
        <f>Point_src_summary!B1563</f>
        <v>Non-tribal</v>
      </c>
      <c r="C1612" s="31">
        <f>Point_src_summary!C1563</f>
        <v>8</v>
      </c>
      <c r="D1612" s="31" t="str">
        <f>Point_src_summary!D1563</f>
        <v>8045</v>
      </c>
      <c r="E1612" s="32" t="str">
        <f>Point_src_summary!N1563</f>
        <v>40400315</v>
      </c>
      <c r="F1612" s="31" t="str">
        <f>Point_src_summary!U1563</f>
        <v>Condensate Tanks</v>
      </c>
      <c r="G1612" s="160">
        <f>Point_src_summary!V1563</f>
        <v>0</v>
      </c>
      <c r="H1612" s="161">
        <f>Point_src_summary!W1563</f>
        <v>0.12169000000000001</v>
      </c>
      <c r="I1612" s="161">
        <f>Point_src_summary!X1563</f>
        <v>0</v>
      </c>
      <c r="J1612" s="161">
        <f>Point_src_summary!Y1563</f>
        <v>0</v>
      </c>
      <c r="K1612" s="162">
        <f>Point_src_summary!Z1563</f>
        <v>0</v>
      </c>
    </row>
    <row r="1613" spans="1:11" x14ac:dyDescent="0.2">
      <c r="A1613" s="31" t="s">
        <v>127</v>
      </c>
      <c r="B1613" s="31" t="str">
        <f>Point_src_summary!B1564</f>
        <v>Non-tribal</v>
      </c>
      <c r="C1613" s="31">
        <f>Point_src_summary!C1564</f>
        <v>8</v>
      </c>
      <c r="D1613" s="31" t="str">
        <f>Point_src_summary!D1564</f>
        <v>8045</v>
      </c>
      <c r="E1613" s="32" t="str">
        <f>Point_src_summary!N1564</f>
        <v>20200253</v>
      </c>
      <c r="F1613" s="31" t="str">
        <f>Point_src_summary!U1564</f>
        <v>Point Source Compressor Engines</v>
      </c>
      <c r="G1613" s="160">
        <f>Point_src_summary!V1564</f>
        <v>0</v>
      </c>
      <c r="H1613" s="161">
        <f>Point_src_summary!W1564</f>
        <v>0</v>
      </c>
      <c r="I1613" s="161">
        <f>Point_src_summary!X1564</f>
        <v>0</v>
      </c>
      <c r="J1613" s="161">
        <f>Point_src_summary!Y1564</f>
        <v>0</v>
      </c>
      <c r="K1613" s="162">
        <f>Point_src_summary!Z1564</f>
        <v>0</v>
      </c>
    </row>
    <row r="1614" spans="1:11" x14ac:dyDescent="0.2">
      <c r="A1614" s="31" t="s">
        <v>127</v>
      </c>
      <c r="B1614" s="31" t="str">
        <f>Point_src_summary!B1565</f>
        <v>Non-tribal</v>
      </c>
      <c r="C1614" s="31">
        <f>Point_src_summary!C1565</f>
        <v>8</v>
      </c>
      <c r="D1614" s="31" t="str">
        <f>Point_src_summary!D1565</f>
        <v>8045</v>
      </c>
      <c r="E1614" s="32" t="str">
        <f>Point_src_summary!N1565</f>
        <v>20200253</v>
      </c>
      <c r="F1614" s="31" t="str">
        <f>Point_src_summary!U1565</f>
        <v>Point Source Compressor Engines</v>
      </c>
      <c r="G1614" s="160">
        <f>Point_src_summary!V1565</f>
        <v>0</v>
      </c>
      <c r="H1614" s="161">
        <f>Point_src_summary!W1565</f>
        <v>0</v>
      </c>
      <c r="I1614" s="161">
        <f>Point_src_summary!X1565</f>
        <v>0</v>
      </c>
      <c r="J1614" s="161">
        <f>Point_src_summary!Y1565</f>
        <v>0</v>
      </c>
      <c r="K1614" s="162">
        <f>Point_src_summary!Z1565</f>
        <v>1.003064</v>
      </c>
    </row>
    <row r="1615" spans="1:11" x14ac:dyDescent="0.2">
      <c r="A1615" s="31" t="s">
        <v>127</v>
      </c>
      <c r="B1615" s="31" t="str">
        <f>Point_src_summary!B1566</f>
        <v>Non-tribal</v>
      </c>
      <c r="C1615" s="31">
        <f>Point_src_summary!C1566</f>
        <v>8</v>
      </c>
      <c r="D1615" s="31" t="str">
        <f>Point_src_summary!D1566</f>
        <v>8045</v>
      </c>
      <c r="E1615" s="32" t="str">
        <f>Point_src_summary!N1566</f>
        <v>20200253</v>
      </c>
      <c r="F1615" s="31" t="str">
        <f>Point_src_summary!U1566</f>
        <v>Point Source Compressor Engines</v>
      </c>
      <c r="G1615" s="160">
        <f>Point_src_summary!V1566</f>
        <v>0</v>
      </c>
      <c r="H1615" s="161">
        <f>Point_src_summary!W1566</f>
        <v>0</v>
      </c>
      <c r="I1615" s="161">
        <f>Point_src_summary!X1566</f>
        <v>0</v>
      </c>
      <c r="J1615" s="161">
        <f>Point_src_summary!Y1566</f>
        <v>0</v>
      </c>
      <c r="K1615" s="162">
        <f>Point_src_summary!Z1566</f>
        <v>1.003064</v>
      </c>
    </row>
    <row r="1616" spans="1:11" x14ac:dyDescent="0.2">
      <c r="A1616" s="31" t="s">
        <v>127</v>
      </c>
      <c r="B1616" s="31" t="str">
        <f>Point_src_summary!B1567</f>
        <v>Non-tribal</v>
      </c>
      <c r="C1616" s="31">
        <f>Point_src_summary!C1567</f>
        <v>8</v>
      </c>
      <c r="D1616" s="31" t="str">
        <f>Point_src_summary!D1567</f>
        <v>8045</v>
      </c>
      <c r="E1616" s="32" t="str">
        <f>Point_src_summary!N1567</f>
        <v>20200253</v>
      </c>
      <c r="F1616" s="31" t="str">
        <f>Point_src_summary!U1567</f>
        <v>Point Source Compressor Engines</v>
      </c>
      <c r="G1616" s="160">
        <f>Point_src_summary!V1567</f>
        <v>0</v>
      </c>
      <c r="H1616" s="161">
        <f>Point_src_summary!W1567</f>
        <v>0</v>
      </c>
      <c r="I1616" s="161">
        <f>Point_src_summary!X1567</f>
        <v>0</v>
      </c>
      <c r="J1616" s="161">
        <f>Point_src_summary!Y1567</f>
        <v>0</v>
      </c>
      <c r="K1616" s="162">
        <f>Point_src_summary!Z1567</f>
        <v>1.057776</v>
      </c>
    </row>
    <row r="1617" spans="1:11" x14ac:dyDescent="0.2">
      <c r="A1617" s="31" t="s">
        <v>127</v>
      </c>
      <c r="B1617" s="31" t="str">
        <f>Point_src_summary!B1568</f>
        <v>Non-tribal</v>
      </c>
      <c r="C1617" s="31">
        <f>Point_src_summary!C1568</f>
        <v>8</v>
      </c>
      <c r="D1617" s="31" t="str">
        <f>Point_src_summary!D1568</f>
        <v>8045</v>
      </c>
      <c r="E1617" s="32" t="str">
        <f>Point_src_summary!N1568</f>
        <v>20200253</v>
      </c>
      <c r="F1617" s="31" t="str">
        <f>Point_src_summary!U1568</f>
        <v>Point Source Compressor Engines</v>
      </c>
      <c r="G1617" s="160">
        <f>Point_src_summary!V1568</f>
        <v>0</v>
      </c>
      <c r="H1617" s="161">
        <f>Point_src_summary!W1568</f>
        <v>0</v>
      </c>
      <c r="I1617" s="161">
        <f>Point_src_summary!X1568</f>
        <v>0</v>
      </c>
      <c r="J1617" s="161">
        <f>Point_src_summary!Y1568</f>
        <v>0</v>
      </c>
      <c r="K1617" s="162">
        <f>Point_src_summary!Z1568</f>
        <v>1.0030920000000001</v>
      </c>
    </row>
    <row r="1618" spans="1:11" x14ac:dyDescent="0.2">
      <c r="A1618" s="31" t="s">
        <v>127</v>
      </c>
      <c r="B1618" s="31" t="str">
        <f>Point_src_summary!B1569</f>
        <v>Non-tribal</v>
      </c>
      <c r="C1618" s="31">
        <f>Point_src_summary!C1569</f>
        <v>8</v>
      </c>
      <c r="D1618" s="31" t="str">
        <f>Point_src_summary!D1569</f>
        <v>8045</v>
      </c>
      <c r="E1618" s="32" t="str">
        <f>Point_src_summary!N1569</f>
        <v>20200253</v>
      </c>
      <c r="F1618" s="31" t="str">
        <f>Point_src_summary!U1569</f>
        <v>Point Source Compressor Engines</v>
      </c>
      <c r="G1618" s="160">
        <f>Point_src_summary!V1569</f>
        <v>0</v>
      </c>
      <c r="H1618" s="161">
        <f>Point_src_summary!W1569</f>
        <v>0</v>
      </c>
      <c r="I1618" s="161">
        <f>Point_src_summary!X1569</f>
        <v>0</v>
      </c>
      <c r="J1618" s="161">
        <f>Point_src_summary!Y1569</f>
        <v>0</v>
      </c>
      <c r="K1618" s="162">
        <f>Point_src_summary!Z1569</f>
        <v>1.003064</v>
      </c>
    </row>
    <row r="1619" spans="1:11" x14ac:dyDescent="0.2">
      <c r="A1619" s="31" t="s">
        <v>127</v>
      </c>
      <c r="B1619" s="31" t="str">
        <f>Point_src_summary!B1570</f>
        <v>Non-tribal</v>
      </c>
      <c r="C1619" s="31">
        <f>Point_src_summary!C1570</f>
        <v>8</v>
      </c>
      <c r="D1619" s="31" t="str">
        <f>Point_src_summary!D1570</f>
        <v>8045</v>
      </c>
      <c r="E1619" s="32" t="str">
        <f>Point_src_summary!N1570</f>
        <v>20200253</v>
      </c>
      <c r="F1619" s="31" t="str">
        <f>Point_src_summary!U1570</f>
        <v>Point Source Compressor Engines</v>
      </c>
      <c r="G1619" s="160">
        <f>Point_src_summary!V1570</f>
        <v>0</v>
      </c>
      <c r="H1619" s="161">
        <f>Point_src_summary!W1570</f>
        <v>0</v>
      </c>
      <c r="I1619" s="161">
        <f>Point_src_summary!X1570</f>
        <v>0</v>
      </c>
      <c r="J1619" s="161">
        <f>Point_src_summary!Y1570</f>
        <v>0</v>
      </c>
      <c r="K1619" s="162">
        <f>Point_src_summary!Z1570</f>
        <v>1.003064</v>
      </c>
    </row>
    <row r="1620" spans="1:11" x14ac:dyDescent="0.2">
      <c r="A1620" s="31" t="s">
        <v>127</v>
      </c>
      <c r="B1620" s="31" t="str">
        <f>Point_src_summary!B1571</f>
        <v>Non-tribal</v>
      </c>
      <c r="C1620" s="31">
        <f>Point_src_summary!C1571</f>
        <v>8</v>
      </c>
      <c r="D1620" s="31" t="str">
        <f>Point_src_summary!D1571</f>
        <v>8045</v>
      </c>
      <c r="E1620" s="32" t="str">
        <f>Point_src_summary!N1571</f>
        <v>20200253</v>
      </c>
      <c r="F1620" s="31" t="str">
        <f>Point_src_summary!U1571</f>
        <v>Point Source Compressor Engines</v>
      </c>
      <c r="G1620" s="160">
        <f>Point_src_summary!V1571</f>
        <v>0</v>
      </c>
      <c r="H1620" s="161">
        <f>Point_src_summary!W1571</f>
        <v>0</v>
      </c>
      <c r="I1620" s="161">
        <f>Point_src_summary!X1571</f>
        <v>0</v>
      </c>
      <c r="J1620" s="161">
        <f>Point_src_summary!Y1571</f>
        <v>0</v>
      </c>
      <c r="K1620" s="162">
        <f>Point_src_summary!Z1571</f>
        <v>1.003064</v>
      </c>
    </row>
    <row r="1621" spans="1:11" x14ac:dyDescent="0.2">
      <c r="A1621" s="31" t="s">
        <v>127</v>
      </c>
      <c r="B1621" s="31" t="str">
        <f>Point_src_summary!B1572</f>
        <v>Non-tribal</v>
      </c>
      <c r="C1621" s="31">
        <f>Point_src_summary!C1572</f>
        <v>8</v>
      </c>
      <c r="D1621" s="31" t="str">
        <f>Point_src_summary!D1572</f>
        <v>8045</v>
      </c>
      <c r="E1621" s="32" t="str">
        <f>Point_src_summary!N1572</f>
        <v>20200253</v>
      </c>
      <c r="F1621" s="31" t="str">
        <f>Point_src_summary!U1572</f>
        <v>Point Source Compressor Engines</v>
      </c>
      <c r="G1621" s="160">
        <f>Point_src_summary!V1572</f>
        <v>0</v>
      </c>
      <c r="H1621" s="161">
        <f>Point_src_summary!W1572</f>
        <v>0</v>
      </c>
      <c r="I1621" s="161">
        <f>Point_src_summary!X1572</f>
        <v>0</v>
      </c>
      <c r="J1621" s="161">
        <f>Point_src_summary!Y1572</f>
        <v>0</v>
      </c>
      <c r="K1621" s="162">
        <f>Point_src_summary!Z1572</f>
        <v>1.003064</v>
      </c>
    </row>
    <row r="1622" spans="1:11" x14ac:dyDescent="0.2">
      <c r="A1622" s="31" t="s">
        <v>127</v>
      </c>
      <c r="B1622" s="31" t="str">
        <f>Point_src_summary!B1573</f>
        <v>Non-tribal</v>
      </c>
      <c r="C1622" s="31">
        <f>Point_src_summary!C1573</f>
        <v>8</v>
      </c>
      <c r="D1622" s="31" t="str">
        <f>Point_src_summary!D1573</f>
        <v>8045</v>
      </c>
      <c r="E1622" s="32" t="str">
        <f>Point_src_summary!N1573</f>
        <v>20200253</v>
      </c>
      <c r="F1622" s="31" t="str">
        <f>Point_src_summary!U1573</f>
        <v>Point Source Compressor Engines</v>
      </c>
      <c r="G1622" s="160">
        <f>Point_src_summary!V1573</f>
        <v>0</v>
      </c>
      <c r="H1622" s="161">
        <f>Point_src_summary!W1573</f>
        <v>0</v>
      </c>
      <c r="I1622" s="161">
        <f>Point_src_summary!X1573</f>
        <v>0</v>
      </c>
      <c r="J1622" s="161">
        <f>Point_src_summary!Y1573</f>
        <v>0</v>
      </c>
      <c r="K1622" s="162">
        <f>Point_src_summary!Z1573</f>
        <v>0.38451200000000002</v>
      </c>
    </row>
    <row r="1623" spans="1:11" x14ac:dyDescent="0.2">
      <c r="A1623" s="31" t="s">
        <v>127</v>
      </c>
      <c r="B1623" s="31" t="str">
        <f>Point_src_summary!B1574</f>
        <v>Non-tribal</v>
      </c>
      <c r="C1623" s="31">
        <f>Point_src_summary!C1574</f>
        <v>8</v>
      </c>
      <c r="D1623" s="31" t="str">
        <f>Point_src_summary!D1574</f>
        <v>8045</v>
      </c>
      <c r="E1623" s="32" t="str">
        <f>Point_src_summary!N1574</f>
        <v>20200253</v>
      </c>
      <c r="F1623" s="31" t="str">
        <f>Point_src_summary!U1574</f>
        <v>Point Source Compressor Engines</v>
      </c>
      <c r="G1623" s="160">
        <f>Point_src_summary!V1574</f>
        <v>7.1525869999999996</v>
      </c>
      <c r="H1623" s="161">
        <f>Point_src_summary!W1574</f>
        <v>7.1454500000000003</v>
      </c>
      <c r="I1623" s="161">
        <f>Point_src_summary!X1574</f>
        <v>14.276597000000001</v>
      </c>
      <c r="J1623" s="161">
        <f>Point_src_summary!Y1574</f>
        <v>0</v>
      </c>
      <c r="K1623" s="162">
        <f>Point_src_summary!Z1574</f>
        <v>0</v>
      </c>
    </row>
    <row r="1624" spans="1:11" x14ac:dyDescent="0.2">
      <c r="A1624" s="31" t="s">
        <v>127</v>
      </c>
      <c r="B1624" s="31" t="str">
        <f>Point_src_summary!B1575</f>
        <v>Non-tribal</v>
      </c>
      <c r="C1624" s="31">
        <f>Point_src_summary!C1575</f>
        <v>8</v>
      </c>
      <c r="D1624" s="31" t="str">
        <f>Point_src_summary!D1575</f>
        <v>8045</v>
      </c>
      <c r="E1624" s="32" t="str">
        <f>Point_src_summary!N1575</f>
        <v>31000205</v>
      </c>
      <c r="F1624" s="31" t="str">
        <f>Point_src_summary!U1575</f>
        <v>Point Source Flares</v>
      </c>
      <c r="G1624" s="160">
        <f>Point_src_summary!V1575</f>
        <v>0.68000400000000005</v>
      </c>
      <c r="H1624" s="161">
        <f>Point_src_summary!W1575</f>
        <v>0</v>
      </c>
      <c r="I1624" s="161">
        <f>Point_src_summary!X1575</f>
        <v>2.3099959999999999</v>
      </c>
      <c r="J1624" s="161">
        <f>Point_src_summary!Y1575</f>
        <v>0</v>
      </c>
      <c r="K1624" s="162">
        <f>Point_src_summary!Z1575</f>
        <v>0</v>
      </c>
    </row>
    <row r="1625" spans="1:11" x14ac:dyDescent="0.2">
      <c r="A1625" s="31" t="s">
        <v>127</v>
      </c>
      <c r="B1625" s="31" t="str">
        <f>Point_src_summary!B1576</f>
        <v>Non-tribal</v>
      </c>
      <c r="C1625" s="31">
        <f>Point_src_summary!C1576</f>
        <v>8</v>
      </c>
      <c r="D1625" s="31" t="str">
        <f>Point_src_summary!D1576</f>
        <v>8045</v>
      </c>
      <c r="E1625" s="32" t="str">
        <f>Point_src_summary!N1576</f>
        <v>31088801</v>
      </c>
      <c r="F1625" s="31" t="str">
        <f>Point_src_summary!U1576</f>
        <v>Point Source Fugitives</v>
      </c>
      <c r="G1625" s="160">
        <f>Point_src_summary!V1576</f>
        <v>0</v>
      </c>
      <c r="H1625" s="161">
        <f>Point_src_summary!W1576</f>
        <v>26.21</v>
      </c>
      <c r="I1625" s="161">
        <f>Point_src_summary!X1576</f>
        <v>0</v>
      </c>
      <c r="J1625" s="161">
        <f>Point_src_summary!Y1576</f>
        <v>0</v>
      </c>
      <c r="K1625" s="162">
        <f>Point_src_summary!Z1576</f>
        <v>0</v>
      </c>
    </row>
    <row r="1626" spans="1:11" x14ac:dyDescent="0.2">
      <c r="A1626" s="31" t="s">
        <v>127</v>
      </c>
      <c r="B1626" s="31" t="str">
        <f>Point_src_summary!B1577</f>
        <v>Non-tribal</v>
      </c>
      <c r="C1626" s="31">
        <f>Point_src_summary!C1577</f>
        <v>8</v>
      </c>
      <c r="D1626" s="31" t="str">
        <f>Point_src_summary!D1577</f>
        <v>8045</v>
      </c>
      <c r="E1626" s="32" t="str">
        <f>Point_src_summary!N1577</f>
        <v>20200253</v>
      </c>
      <c r="F1626" s="31" t="str">
        <f>Point_src_summary!U1577</f>
        <v>Point Source Compressor Engines</v>
      </c>
      <c r="G1626" s="160">
        <f>Point_src_summary!V1577</f>
        <v>28.761144999999999</v>
      </c>
      <c r="H1626" s="161">
        <f>Point_src_summary!W1577</f>
        <v>32.898403999999999</v>
      </c>
      <c r="I1626" s="161">
        <f>Point_src_summary!X1577</f>
        <v>41.144491999999993</v>
      </c>
      <c r="J1626" s="161">
        <f>Point_src_summary!Y1577</f>
        <v>0</v>
      </c>
      <c r="K1626" s="162">
        <f>Point_src_summary!Z1577</f>
        <v>0</v>
      </c>
    </row>
    <row r="1627" spans="1:11" x14ac:dyDescent="0.2">
      <c r="A1627" s="31" t="s">
        <v>127</v>
      </c>
      <c r="B1627" s="31" t="str">
        <f>Point_src_summary!B1578</f>
        <v>Non-tribal</v>
      </c>
      <c r="C1627" s="31">
        <f>Point_src_summary!C1578</f>
        <v>8</v>
      </c>
      <c r="D1627" s="31" t="str">
        <f>Point_src_summary!D1578</f>
        <v>8045</v>
      </c>
      <c r="E1627" s="32" t="str">
        <f>Point_src_summary!N1578</f>
        <v>40600132</v>
      </c>
      <c r="F1627" s="31" t="str">
        <f>Point_src_summary!U1578</f>
        <v>Point Source Loading Losses</v>
      </c>
      <c r="G1627" s="160">
        <f>Point_src_summary!V1578</f>
        <v>0</v>
      </c>
      <c r="H1627" s="161">
        <f>Point_src_summary!W1578</f>
        <v>8.1</v>
      </c>
      <c r="I1627" s="161">
        <f>Point_src_summary!X1578</f>
        <v>0</v>
      </c>
      <c r="J1627" s="161">
        <f>Point_src_summary!Y1578</f>
        <v>0</v>
      </c>
      <c r="K1627" s="162">
        <f>Point_src_summary!Z1578</f>
        <v>0</v>
      </c>
    </row>
    <row r="1628" spans="1:11" x14ac:dyDescent="0.2">
      <c r="A1628" s="31" t="s">
        <v>127</v>
      </c>
      <c r="B1628" s="31" t="str">
        <f>Point_src_summary!B1579</f>
        <v>Non-tribal</v>
      </c>
      <c r="C1628" s="31">
        <f>Point_src_summary!C1579</f>
        <v>8</v>
      </c>
      <c r="D1628" s="31" t="str">
        <f>Point_src_summary!D1579</f>
        <v>8045</v>
      </c>
      <c r="E1628" s="32" t="str">
        <f>Point_src_summary!N1579</f>
        <v>20200253</v>
      </c>
      <c r="F1628" s="31" t="str">
        <f>Point_src_summary!U1579</f>
        <v>Point Source Compressor Engines</v>
      </c>
      <c r="G1628" s="160">
        <f>Point_src_summary!V1579</f>
        <v>9.5342439999999993</v>
      </c>
      <c r="H1628" s="161">
        <f>Point_src_summary!W1579</f>
        <v>10.905628</v>
      </c>
      <c r="I1628" s="161">
        <f>Point_src_summary!X1579</f>
        <v>13.642939999999999</v>
      </c>
      <c r="J1628" s="161">
        <f>Point_src_summary!Y1579</f>
        <v>0</v>
      </c>
      <c r="K1628" s="162">
        <f>Point_src_summary!Z1579</f>
        <v>0</v>
      </c>
    </row>
    <row r="1629" spans="1:11" x14ac:dyDescent="0.2">
      <c r="A1629" s="31" t="s">
        <v>127</v>
      </c>
      <c r="B1629" s="31" t="str">
        <f>Point_src_summary!B1580</f>
        <v>Non-tribal</v>
      </c>
      <c r="C1629" s="31">
        <f>Point_src_summary!C1580</f>
        <v>8</v>
      </c>
      <c r="D1629" s="31" t="str">
        <f>Point_src_summary!D1580</f>
        <v>8045</v>
      </c>
      <c r="E1629" s="32" t="str">
        <f>Point_src_summary!N1580</f>
        <v>50200102</v>
      </c>
      <c r="F1629" s="31" t="str">
        <f>Point_src_summary!U1580</f>
        <v>Other Not Classified</v>
      </c>
      <c r="G1629" s="160">
        <f>Point_src_summary!V1580</f>
        <v>0</v>
      </c>
      <c r="H1629" s="161">
        <f>Point_src_summary!W1580</f>
        <v>0</v>
      </c>
      <c r="I1629" s="161">
        <f>Point_src_summary!X1580</f>
        <v>0</v>
      </c>
      <c r="J1629" s="161">
        <f>Point_src_summary!Y1580</f>
        <v>1.0999999999999999E-2</v>
      </c>
      <c r="K1629" s="162">
        <f>Point_src_summary!Z1580</f>
        <v>8.0000000000000002E-3</v>
      </c>
    </row>
    <row r="1630" spans="1:11" x14ac:dyDescent="0.2">
      <c r="A1630" s="31" t="s">
        <v>127</v>
      </c>
      <c r="B1630" s="31" t="str">
        <f>Point_src_summary!B1581</f>
        <v>Non-tribal</v>
      </c>
      <c r="C1630" s="31">
        <f>Point_src_summary!C1581</f>
        <v>8</v>
      </c>
      <c r="D1630" s="31" t="str">
        <f>Point_src_summary!D1581</f>
        <v>8045</v>
      </c>
      <c r="E1630" s="32" t="str">
        <f>Point_src_summary!N1581</f>
        <v>31000227</v>
      </c>
      <c r="F1630" s="31" t="str">
        <f>Point_src_summary!U1581</f>
        <v>Dehydrators</v>
      </c>
      <c r="G1630" s="160">
        <f>Point_src_summary!V1581</f>
        <v>0</v>
      </c>
      <c r="H1630" s="161">
        <f>Point_src_summary!W1581</f>
        <v>9.64</v>
      </c>
      <c r="I1630" s="161">
        <f>Point_src_summary!X1581</f>
        <v>0</v>
      </c>
      <c r="J1630" s="161">
        <f>Point_src_summary!Y1581</f>
        <v>0</v>
      </c>
      <c r="K1630" s="162">
        <f>Point_src_summary!Z1581</f>
        <v>0</v>
      </c>
    </row>
    <row r="1631" spans="1:11" x14ac:dyDescent="0.2">
      <c r="A1631" s="31" t="s">
        <v>127</v>
      </c>
      <c r="B1631" s="31" t="str">
        <f>Point_src_summary!B1582</f>
        <v>Non-tribal</v>
      </c>
      <c r="C1631" s="31">
        <f>Point_src_summary!C1582</f>
        <v>8</v>
      </c>
      <c r="D1631" s="31" t="str">
        <f>Point_src_summary!D1582</f>
        <v>8045</v>
      </c>
      <c r="E1631" s="32" t="str">
        <f>Point_src_summary!N1582</f>
        <v>31000205</v>
      </c>
      <c r="F1631" s="31" t="str">
        <f>Point_src_summary!U1582</f>
        <v>Point Source Flares</v>
      </c>
      <c r="G1631" s="160">
        <f>Point_src_summary!V1582</f>
        <v>0</v>
      </c>
      <c r="H1631" s="161">
        <f>Point_src_summary!W1582</f>
        <v>16.892028</v>
      </c>
      <c r="I1631" s="161">
        <f>Point_src_summary!X1582</f>
        <v>0</v>
      </c>
      <c r="J1631" s="161">
        <f>Point_src_summary!Y1582</f>
        <v>0</v>
      </c>
      <c r="K1631" s="162">
        <f>Point_src_summary!Z1582</f>
        <v>0</v>
      </c>
    </row>
    <row r="1632" spans="1:11" x14ac:dyDescent="0.2">
      <c r="A1632" s="31" t="s">
        <v>127</v>
      </c>
      <c r="B1632" s="31" t="str">
        <f>Point_src_summary!B1583</f>
        <v>Non-tribal</v>
      </c>
      <c r="C1632" s="31">
        <f>Point_src_summary!C1583</f>
        <v>8</v>
      </c>
      <c r="D1632" s="31" t="str">
        <f>Point_src_summary!D1583</f>
        <v>8045</v>
      </c>
      <c r="E1632" s="32" t="str">
        <f>Point_src_summary!N1583</f>
        <v>31088801</v>
      </c>
      <c r="F1632" s="31" t="str">
        <f>Point_src_summary!U1583</f>
        <v>Point Source Fugitives</v>
      </c>
      <c r="G1632" s="160">
        <f>Point_src_summary!V1583</f>
        <v>0</v>
      </c>
      <c r="H1632" s="161">
        <f>Point_src_summary!W1583</f>
        <v>2.82</v>
      </c>
      <c r="I1632" s="161">
        <f>Point_src_summary!X1583</f>
        <v>0</v>
      </c>
      <c r="J1632" s="161">
        <f>Point_src_summary!Y1583</f>
        <v>0</v>
      </c>
      <c r="K1632" s="162">
        <f>Point_src_summary!Z1583</f>
        <v>0</v>
      </c>
    </row>
    <row r="1633" spans="1:11" x14ac:dyDescent="0.2">
      <c r="A1633" s="31" t="s">
        <v>127</v>
      </c>
      <c r="B1633" s="31" t="str">
        <f>Point_src_summary!B1584</f>
        <v>Non-tribal</v>
      </c>
      <c r="C1633" s="31">
        <f>Point_src_summary!C1584</f>
        <v>8</v>
      </c>
      <c r="D1633" s="31" t="str">
        <f>Point_src_summary!D1584</f>
        <v>8045</v>
      </c>
      <c r="E1633" s="32" t="str">
        <f>Point_src_summary!N1584</f>
        <v>20200253</v>
      </c>
      <c r="F1633" s="31" t="str">
        <f>Point_src_summary!U1584</f>
        <v>Point Source Compressor Engines</v>
      </c>
      <c r="G1633" s="160">
        <f>Point_src_summary!V1584</f>
        <v>17.5</v>
      </c>
      <c r="H1633" s="161">
        <f>Point_src_summary!W1584</f>
        <v>2.85</v>
      </c>
      <c r="I1633" s="161">
        <f>Point_src_summary!X1584</f>
        <v>1.806</v>
      </c>
      <c r="J1633" s="161">
        <f>Point_src_summary!Y1584</f>
        <v>0</v>
      </c>
      <c r="K1633" s="162">
        <f>Point_src_summary!Z1584</f>
        <v>0</v>
      </c>
    </row>
    <row r="1634" spans="1:11" x14ac:dyDescent="0.2">
      <c r="A1634" s="31" t="s">
        <v>127</v>
      </c>
      <c r="B1634" s="31" t="str">
        <f>Point_src_summary!B1585</f>
        <v>Non-tribal</v>
      </c>
      <c r="C1634" s="31">
        <f>Point_src_summary!C1585</f>
        <v>8</v>
      </c>
      <c r="D1634" s="31" t="str">
        <f>Point_src_summary!D1585</f>
        <v>8045</v>
      </c>
      <c r="E1634" s="32" t="str">
        <f>Point_src_summary!N1585</f>
        <v>20200253</v>
      </c>
      <c r="F1634" s="31" t="str">
        <f>Point_src_summary!U1585</f>
        <v>Point Source Compressor Engines</v>
      </c>
      <c r="G1634" s="160">
        <f>Point_src_summary!V1585</f>
        <v>17.5</v>
      </c>
      <c r="H1634" s="161">
        <f>Point_src_summary!W1585</f>
        <v>2.85</v>
      </c>
      <c r="I1634" s="161">
        <f>Point_src_summary!X1585</f>
        <v>1.806</v>
      </c>
      <c r="J1634" s="161">
        <f>Point_src_summary!Y1585</f>
        <v>0</v>
      </c>
      <c r="K1634" s="162">
        <f>Point_src_summary!Z1585</f>
        <v>0</v>
      </c>
    </row>
    <row r="1635" spans="1:11" x14ac:dyDescent="0.2">
      <c r="A1635" s="31" t="s">
        <v>127</v>
      </c>
      <c r="B1635" s="31" t="str">
        <f>Point_src_summary!B1586</f>
        <v>Non-tribal</v>
      </c>
      <c r="C1635" s="31">
        <f>Point_src_summary!C1586</f>
        <v>8</v>
      </c>
      <c r="D1635" s="31" t="str">
        <f>Point_src_summary!D1586</f>
        <v>8045</v>
      </c>
      <c r="E1635" s="32" t="str">
        <f>Point_src_summary!N1586</f>
        <v>20200254</v>
      </c>
      <c r="F1635" s="31" t="str">
        <f>Point_src_summary!U1586</f>
        <v>Point Source Compressor Engines</v>
      </c>
      <c r="G1635" s="160">
        <f>Point_src_summary!V1586</f>
        <v>17.5</v>
      </c>
      <c r="H1635" s="161">
        <f>Point_src_summary!W1586</f>
        <v>5.7</v>
      </c>
      <c r="I1635" s="161">
        <f>Point_src_summary!X1586</f>
        <v>1.8</v>
      </c>
      <c r="J1635" s="161">
        <f>Point_src_summary!Y1586</f>
        <v>0</v>
      </c>
      <c r="K1635" s="162">
        <f>Point_src_summary!Z1586</f>
        <v>0</v>
      </c>
    </row>
    <row r="1636" spans="1:11" x14ac:dyDescent="0.2">
      <c r="A1636" s="31" t="s">
        <v>127</v>
      </c>
      <c r="B1636" s="31" t="str">
        <f>Point_src_summary!B1587</f>
        <v>Non-tribal</v>
      </c>
      <c r="C1636" s="31">
        <f>Point_src_summary!C1587</f>
        <v>8</v>
      </c>
      <c r="D1636" s="31" t="str">
        <f>Point_src_summary!D1587</f>
        <v>8045</v>
      </c>
      <c r="E1636" s="32" t="str">
        <f>Point_src_summary!N1587</f>
        <v>20200253</v>
      </c>
      <c r="F1636" s="31" t="str">
        <f>Point_src_summary!U1587</f>
        <v>Point Source Compressor Engines</v>
      </c>
      <c r="G1636" s="160">
        <f>Point_src_summary!V1587</f>
        <v>17.5</v>
      </c>
      <c r="H1636" s="161">
        <f>Point_src_summary!W1587</f>
        <v>5.7</v>
      </c>
      <c r="I1636" s="161">
        <f>Point_src_summary!X1587</f>
        <v>1.8</v>
      </c>
      <c r="J1636" s="161">
        <f>Point_src_summary!Y1587</f>
        <v>0</v>
      </c>
      <c r="K1636" s="162">
        <f>Point_src_summary!Z1587</f>
        <v>0</v>
      </c>
    </row>
    <row r="1637" spans="1:11" x14ac:dyDescent="0.2">
      <c r="A1637" s="31" t="s">
        <v>127</v>
      </c>
      <c r="B1637" s="31" t="str">
        <f>Point_src_summary!B1588</f>
        <v>Non-tribal</v>
      </c>
      <c r="C1637" s="31">
        <f>Point_src_summary!C1588</f>
        <v>8</v>
      </c>
      <c r="D1637" s="31" t="str">
        <f>Point_src_summary!D1588</f>
        <v>8045</v>
      </c>
      <c r="E1637" s="32" t="str">
        <f>Point_src_summary!N1588</f>
        <v>20200253</v>
      </c>
      <c r="F1637" s="31" t="str">
        <f>Point_src_summary!U1588</f>
        <v>Point Source Compressor Engines</v>
      </c>
      <c r="G1637" s="160">
        <f>Point_src_summary!V1588</f>
        <v>35</v>
      </c>
      <c r="H1637" s="161">
        <f>Point_src_summary!W1588</f>
        <v>11.4</v>
      </c>
      <c r="I1637" s="161">
        <f>Point_src_summary!X1588</f>
        <v>3.6</v>
      </c>
      <c r="J1637" s="161">
        <f>Point_src_summary!Y1588</f>
        <v>0</v>
      </c>
      <c r="K1637" s="162">
        <f>Point_src_summary!Z1588</f>
        <v>0</v>
      </c>
    </row>
    <row r="1638" spans="1:11" x14ac:dyDescent="0.2">
      <c r="A1638" s="31" t="s">
        <v>127</v>
      </c>
      <c r="B1638" s="31" t="str">
        <f>Point_src_summary!B1589</f>
        <v>Non-tribal</v>
      </c>
      <c r="C1638" s="31">
        <f>Point_src_summary!C1589</f>
        <v>8</v>
      </c>
      <c r="D1638" s="31" t="str">
        <f>Point_src_summary!D1589</f>
        <v>8045</v>
      </c>
      <c r="E1638" s="32" t="str">
        <f>Point_src_summary!N1589</f>
        <v>20200253</v>
      </c>
      <c r="F1638" s="31" t="str">
        <f>Point_src_summary!U1589</f>
        <v>Point Source Compressor Engines</v>
      </c>
      <c r="G1638" s="160">
        <f>Point_src_summary!V1589</f>
        <v>17.5</v>
      </c>
      <c r="H1638" s="161">
        <f>Point_src_summary!W1589</f>
        <v>5.7</v>
      </c>
      <c r="I1638" s="161">
        <f>Point_src_summary!X1589</f>
        <v>1.8</v>
      </c>
      <c r="J1638" s="161">
        <f>Point_src_summary!Y1589</f>
        <v>0</v>
      </c>
      <c r="K1638" s="162">
        <f>Point_src_summary!Z1589</f>
        <v>0</v>
      </c>
    </row>
    <row r="1639" spans="1:11" x14ac:dyDescent="0.2">
      <c r="A1639" s="31" t="s">
        <v>127</v>
      </c>
      <c r="B1639" s="31" t="str">
        <f>Point_src_summary!B1590</f>
        <v>Non-tribal</v>
      </c>
      <c r="C1639" s="31">
        <f>Point_src_summary!C1590</f>
        <v>8</v>
      </c>
      <c r="D1639" s="31" t="str">
        <f>Point_src_summary!D1590</f>
        <v>8045</v>
      </c>
      <c r="E1639" s="32" t="str">
        <f>Point_src_summary!N1590</f>
        <v>20200253</v>
      </c>
      <c r="F1639" s="31" t="str">
        <f>Point_src_summary!U1590</f>
        <v>Point Source Compressor Engines</v>
      </c>
      <c r="G1639" s="160">
        <f>Point_src_summary!V1590</f>
        <v>22.86</v>
      </c>
      <c r="H1639" s="161">
        <f>Point_src_summary!W1590</f>
        <v>23.6</v>
      </c>
      <c r="I1639" s="161">
        <f>Point_src_summary!X1590</f>
        <v>8.8000000000000007</v>
      </c>
      <c r="J1639" s="161">
        <f>Point_src_summary!Y1590</f>
        <v>0</v>
      </c>
      <c r="K1639" s="162">
        <f>Point_src_summary!Z1590</f>
        <v>0</v>
      </c>
    </row>
    <row r="1640" spans="1:11" x14ac:dyDescent="0.2">
      <c r="A1640" s="31" t="s">
        <v>127</v>
      </c>
      <c r="B1640" s="31" t="str">
        <f>Point_src_summary!B1591</f>
        <v>Non-tribal</v>
      </c>
      <c r="C1640" s="31">
        <f>Point_src_summary!C1591</f>
        <v>8</v>
      </c>
      <c r="D1640" s="31" t="str">
        <f>Point_src_summary!D1591</f>
        <v>8045</v>
      </c>
      <c r="E1640" s="32" t="str">
        <f>Point_src_summary!N1591</f>
        <v>50200102</v>
      </c>
      <c r="F1640" s="31" t="str">
        <f>Point_src_summary!U1591</f>
        <v>Other Not Classified</v>
      </c>
      <c r="G1640" s="160">
        <f>Point_src_summary!V1591</f>
        <v>8.0000000000000002E-3</v>
      </c>
      <c r="H1640" s="161">
        <f>Point_src_summary!W1591</f>
        <v>0.05</v>
      </c>
      <c r="I1640" s="161">
        <f>Point_src_summary!X1591</f>
        <v>1.0999999999999999E-2</v>
      </c>
      <c r="J1640" s="161">
        <f>Point_src_summary!Y1591</f>
        <v>0</v>
      </c>
      <c r="K1640" s="162">
        <f>Point_src_summary!Z1591</f>
        <v>0</v>
      </c>
    </row>
    <row r="1641" spans="1:11" x14ac:dyDescent="0.2">
      <c r="A1641" s="31" t="s">
        <v>127</v>
      </c>
      <c r="B1641" s="31" t="str">
        <f>Point_src_summary!B1592</f>
        <v>Non-tribal</v>
      </c>
      <c r="C1641" s="31">
        <f>Point_src_summary!C1592</f>
        <v>8</v>
      </c>
      <c r="D1641" s="31" t="str">
        <f>Point_src_summary!D1592</f>
        <v>8045</v>
      </c>
      <c r="E1641" s="32" t="str">
        <f>Point_src_summary!N1592</f>
        <v>20200253</v>
      </c>
      <c r="F1641" s="31" t="str">
        <f>Point_src_summary!U1592</f>
        <v>Point Source Compressor Engines</v>
      </c>
      <c r="G1641" s="160">
        <f>Point_src_summary!V1592</f>
        <v>0</v>
      </c>
      <c r="H1641" s="161">
        <f>Point_src_summary!W1592</f>
        <v>0</v>
      </c>
      <c r="I1641" s="161">
        <f>Point_src_summary!X1592</f>
        <v>0</v>
      </c>
      <c r="J1641" s="161">
        <f>Point_src_summary!Y1592</f>
        <v>0</v>
      </c>
      <c r="K1641" s="162">
        <f>Point_src_summary!Z1592</f>
        <v>8.5114999999999996E-2</v>
      </c>
    </row>
    <row r="1642" spans="1:11" x14ac:dyDescent="0.2">
      <c r="A1642" s="31" t="s">
        <v>127</v>
      </c>
      <c r="B1642" s="31" t="str">
        <f>Point_src_summary!B1593</f>
        <v>Non-tribal</v>
      </c>
      <c r="C1642" s="31">
        <f>Point_src_summary!C1593</f>
        <v>8</v>
      </c>
      <c r="D1642" s="31" t="str">
        <f>Point_src_summary!D1593</f>
        <v>8045</v>
      </c>
      <c r="E1642" s="32" t="str">
        <f>Point_src_summary!N1593</f>
        <v>20200253</v>
      </c>
      <c r="F1642" s="31" t="str">
        <f>Point_src_summary!U1593</f>
        <v>Point Source Compressor Engines</v>
      </c>
      <c r="G1642" s="160">
        <f>Point_src_summary!V1593</f>
        <v>2.4629650000000001</v>
      </c>
      <c r="H1642" s="161">
        <f>Point_src_summary!W1593</f>
        <v>1.862255</v>
      </c>
      <c r="I1642" s="161">
        <f>Point_src_summary!X1593</f>
        <v>5.3329659999999999</v>
      </c>
      <c r="J1642" s="161">
        <f>Point_src_summary!Y1593</f>
        <v>0</v>
      </c>
      <c r="K1642" s="162">
        <f>Point_src_summary!Z1593</f>
        <v>0</v>
      </c>
    </row>
    <row r="1643" spans="1:11" x14ac:dyDescent="0.2">
      <c r="A1643" s="31" t="s">
        <v>127</v>
      </c>
      <c r="B1643" s="31" t="str">
        <f>Point_src_summary!B1594</f>
        <v>Non-tribal</v>
      </c>
      <c r="C1643" s="31">
        <f>Point_src_summary!C1594</f>
        <v>8</v>
      </c>
      <c r="D1643" s="31" t="str">
        <f>Point_src_summary!D1594</f>
        <v>8045</v>
      </c>
      <c r="E1643" s="32" t="str">
        <f>Point_src_summary!N1594</f>
        <v>20200253</v>
      </c>
      <c r="F1643" s="31" t="str">
        <f>Point_src_summary!U1594</f>
        <v>Point Source Compressor Engines</v>
      </c>
      <c r="G1643" s="160">
        <f>Point_src_summary!V1594</f>
        <v>0</v>
      </c>
      <c r="H1643" s="161">
        <f>Point_src_summary!W1594</f>
        <v>0</v>
      </c>
      <c r="I1643" s="161">
        <f>Point_src_summary!X1594</f>
        <v>0</v>
      </c>
      <c r="J1643" s="161">
        <f>Point_src_summary!Y1594</f>
        <v>0</v>
      </c>
      <c r="K1643" s="162">
        <f>Point_src_summary!Z1594</f>
        <v>2.546E-2</v>
      </c>
    </row>
    <row r="1644" spans="1:11" x14ac:dyDescent="0.2">
      <c r="A1644" s="31" t="s">
        <v>127</v>
      </c>
      <c r="B1644" s="31" t="str">
        <f>Point_src_summary!B1595</f>
        <v>Non-tribal</v>
      </c>
      <c r="C1644" s="31">
        <f>Point_src_summary!C1595</f>
        <v>8</v>
      </c>
      <c r="D1644" s="31" t="str">
        <f>Point_src_summary!D1595</f>
        <v>8045</v>
      </c>
      <c r="E1644" s="32" t="str">
        <f>Point_src_summary!N1595</f>
        <v>20200253</v>
      </c>
      <c r="F1644" s="31" t="str">
        <f>Point_src_summary!U1595</f>
        <v>Point Source Compressor Engines</v>
      </c>
      <c r="G1644" s="160">
        <f>Point_src_summary!V1595</f>
        <v>0.91825699999999999</v>
      </c>
      <c r="H1644" s="161">
        <f>Point_src_summary!W1595</f>
        <v>0.52471900000000005</v>
      </c>
      <c r="I1644" s="161">
        <f>Point_src_summary!X1595</f>
        <v>7.8708E-2</v>
      </c>
      <c r="J1644" s="161">
        <f>Point_src_summary!Y1595</f>
        <v>0</v>
      </c>
      <c r="K1644" s="162">
        <f>Point_src_summary!Z1595</f>
        <v>0</v>
      </c>
    </row>
    <row r="1645" spans="1:11" x14ac:dyDescent="0.2">
      <c r="A1645" s="31" t="s">
        <v>127</v>
      </c>
      <c r="B1645" s="31" t="str">
        <f>Point_src_summary!B1596</f>
        <v>Non-tribal</v>
      </c>
      <c r="C1645" s="31">
        <f>Point_src_summary!C1596</f>
        <v>8</v>
      </c>
      <c r="D1645" s="31" t="str">
        <f>Point_src_summary!D1596</f>
        <v>8045</v>
      </c>
      <c r="E1645" s="32" t="str">
        <f>Point_src_summary!N1596</f>
        <v>31000227</v>
      </c>
      <c r="F1645" s="31" t="str">
        <f>Point_src_summary!U1596</f>
        <v>Dehydrators</v>
      </c>
      <c r="G1645" s="160">
        <f>Point_src_summary!V1596</f>
        <v>0</v>
      </c>
      <c r="H1645" s="161">
        <f>Point_src_summary!W1596</f>
        <v>4.1199380000000003</v>
      </c>
      <c r="I1645" s="161">
        <f>Point_src_summary!X1596</f>
        <v>5.6283000000000003</v>
      </c>
      <c r="J1645" s="161">
        <f>Point_src_summary!Y1596</f>
        <v>0</v>
      </c>
      <c r="K1645" s="162">
        <f>Point_src_summary!Z1596</f>
        <v>0</v>
      </c>
    </row>
    <row r="1646" spans="1:11" x14ac:dyDescent="0.2">
      <c r="A1646" s="31" t="s">
        <v>127</v>
      </c>
      <c r="B1646" s="31" t="str">
        <f>Point_src_summary!B1597</f>
        <v>Non-tribal</v>
      </c>
      <c r="C1646" s="31">
        <f>Point_src_summary!C1597</f>
        <v>8</v>
      </c>
      <c r="D1646" s="31" t="str">
        <f>Point_src_summary!D1597</f>
        <v>8045</v>
      </c>
      <c r="E1646" s="32" t="str">
        <f>Point_src_summary!N1597</f>
        <v>20200253</v>
      </c>
      <c r="F1646" s="31" t="str">
        <f>Point_src_summary!U1597</f>
        <v>Point Source Compressor Engines</v>
      </c>
      <c r="G1646" s="160">
        <f>Point_src_summary!V1597</f>
        <v>0</v>
      </c>
      <c r="H1646" s="161">
        <f>Point_src_summary!W1597</f>
        <v>0</v>
      </c>
      <c r="I1646" s="161">
        <f>Point_src_summary!X1597</f>
        <v>0</v>
      </c>
      <c r="J1646" s="161">
        <f>Point_src_summary!Y1597</f>
        <v>0</v>
      </c>
      <c r="K1646" s="162">
        <f>Point_src_summary!Z1597</f>
        <v>0.56745199999999996</v>
      </c>
    </row>
    <row r="1647" spans="1:11" x14ac:dyDescent="0.2">
      <c r="A1647" s="31" t="s">
        <v>127</v>
      </c>
      <c r="B1647" s="31" t="str">
        <f>Point_src_summary!B1598</f>
        <v>Non-tribal</v>
      </c>
      <c r="C1647" s="31">
        <f>Point_src_summary!C1598</f>
        <v>8</v>
      </c>
      <c r="D1647" s="31" t="str">
        <f>Point_src_summary!D1598</f>
        <v>8045</v>
      </c>
      <c r="E1647" s="32" t="str">
        <f>Point_src_summary!N1598</f>
        <v>20200253</v>
      </c>
      <c r="F1647" s="31" t="str">
        <f>Point_src_summary!U1598</f>
        <v>Point Source Compressor Engines</v>
      </c>
      <c r="G1647" s="160">
        <f>Point_src_summary!V1598</f>
        <v>0</v>
      </c>
      <c r="H1647" s="161">
        <f>Point_src_summary!W1598</f>
        <v>0</v>
      </c>
      <c r="I1647" s="161">
        <f>Point_src_summary!X1598</f>
        <v>0</v>
      </c>
      <c r="J1647" s="161">
        <f>Point_src_summary!Y1598</f>
        <v>0</v>
      </c>
      <c r="K1647" s="162">
        <f>Point_src_summary!Z1598</f>
        <v>0.56745199999999996</v>
      </c>
    </row>
    <row r="1648" spans="1:11" x14ac:dyDescent="0.2">
      <c r="A1648" s="31" t="s">
        <v>127</v>
      </c>
      <c r="B1648" s="31" t="str">
        <f>Point_src_summary!B1599</f>
        <v>Non-tribal</v>
      </c>
      <c r="C1648" s="31">
        <f>Point_src_summary!C1599</f>
        <v>8</v>
      </c>
      <c r="D1648" s="31" t="str">
        <f>Point_src_summary!D1599</f>
        <v>8045</v>
      </c>
      <c r="E1648" s="32" t="str">
        <f>Point_src_summary!N1599</f>
        <v>20200253</v>
      </c>
      <c r="F1648" s="31" t="str">
        <f>Point_src_summary!U1599</f>
        <v>Point Source Compressor Engines</v>
      </c>
      <c r="G1648" s="160">
        <f>Point_src_summary!V1599</f>
        <v>0</v>
      </c>
      <c r="H1648" s="161">
        <f>Point_src_summary!W1599</f>
        <v>0</v>
      </c>
      <c r="I1648" s="161">
        <f>Point_src_summary!X1599</f>
        <v>0</v>
      </c>
      <c r="J1648" s="161">
        <f>Point_src_summary!Y1599</f>
        <v>0</v>
      </c>
      <c r="K1648" s="162">
        <f>Point_src_summary!Z1599</f>
        <v>0.56745199999999996</v>
      </c>
    </row>
    <row r="1649" spans="1:11" x14ac:dyDescent="0.2">
      <c r="A1649" s="31" t="s">
        <v>127</v>
      </c>
      <c r="B1649" s="31" t="str">
        <f>Point_src_summary!B1600</f>
        <v>Non-tribal</v>
      </c>
      <c r="C1649" s="31">
        <f>Point_src_summary!C1600</f>
        <v>8</v>
      </c>
      <c r="D1649" s="31" t="str">
        <f>Point_src_summary!D1600</f>
        <v>8045</v>
      </c>
      <c r="E1649" s="32" t="str">
        <f>Point_src_summary!N1600</f>
        <v>20200253</v>
      </c>
      <c r="F1649" s="31" t="str">
        <f>Point_src_summary!U1600</f>
        <v>Point Source Compressor Engines</v>
      </c>
      <c r="G1649" s="160">
        <f>Point_src_summary!V1600</f>
        <v>0</v>
      </c>
      <c r="H1649" s="161">
        <f>Point_src_summary!W1600</f>
        <v>0</v>
      </c>
      <c r="I1649" s="161">
        <f>Point_src_summary!X1600</f>
        <v>0</v>
      </c>
      <c r="J1649" s="161">
        <f>Point_src_summary!Y1600</f>
        <v>0</v>
      </c>
      <c r="K1649" s="162">
        <f>Point_src_summary!Z1600</f>
        <v>0.56745199999999996</v>
      </c>
    </row>
    <row r="1650" spans="1:11" x14ac:dyDescent="0.2">
      <c r="A1650" s="31" t="s">
        <v>127</v>
      </c>
      <c r="B1650" s="31" t="str">
        <f>Point_src_summary!B1601</f>
        <v>Non-tribal</v>
      </c>
      <c r="C1650" s="31">
        <f>Point_src_summary!C1601</f>
        <v>8</v>
      </c>
      <c r="D1650" s="31" t="str">
        <f>Point_src_summary!D1601</f>
        <v>8045</v>
      </c>
      <c r="E1650" s="32" t="str">
        <f>Point_src_summary!N1601</f>
        <v>20200253</v>
      </c>
      <c r="F1650" s="31" t="str">
        <f>Point_src_summary!U1601</f>
        <v>Point Source Compressor Engines</v>
      </c>
      <c r="G1650" s="160">
        <f>Point_src_summary!V1601</f>
        <v>0</v>
      </c>
      <c r="H1650" s="161">
        <f>Point_src_summary!W1601</f>
        <v>0</v>
      </c>
      <c r="I1650" s="161">
        <f>Point_src_summary!X1601</f>
        <v>0</v>
      </c>
      <c r="J1650" s="161">
        <f>Point_src_summary!Y1601</f>
        <v>0</v>
      </c>
      <c r="K1650" s="162">
        <f>Point_src_summary!Z1601</f>
        <v>0.13528499999999999</v>
      </c>
    </row>
    <row r="1651" spans="1:11" x14ac:dyDescent="0.2">
      <c r="A1651" s="31" t="s">
        <v>127</v>
      </c>
      <c r="B1651" s="31" t="str">
        <f>Point_src_summary!B1602</f>
        <v>Non-tribal</v>
      </c>
      <c r="C1651" s="31">
        <f>Point_src_summary!C1602</f>
        <v>8</v>
      </c>
      <c r="D1651" s="31" t="str">
        <f>Point_src_summary!D1602</f>
        <v>8045</v>
      </c>
      <c r="E1651" s="32" t="str">
        <f>Point_src_summary!N1602</f>
        <v>20200253</v>
      </c>
      <c r="F1651" s="31" t="str">
        <f>Point_src_summary!U1602</f>
        <v>Point Source Compressor Engines</v>
      </c>
      <c r="G1651" s="160">
        <f>Point_src_summary!V1602</f>
        <v>0</v>
      </c>
      <c r="H1651" s="161">
        <f>Point_src_summary!W1602</f>
        <v>0</v>
      </c>
      <c r="I1651" s="161">
        <f>Point_src_summary!X1602</f>
        <v>0</v>
      </c>
      <c r="J1651" s="161">
        <f>Point_src_summary!Y1602</f>
        <v>0</v>
      </c>
      <c r="K1651" s="162">
        <f>Point_src_summary!Z1602</f>
        <v>0.13528499999999999</v>
      </c>
    </row>
    <row r="1652" spans="1:11" x14ac:dyDescent="0.2">
      <c r="A1652" s="31" t="s">
        <v>127</v>
      </c>
      <c r="B1652" s="31" t="str">
        <f>Point_src_summary!B1603</f>
        <v>Non-tribal</v>
      </c>
      <c r="C1652" s="31">
        <f>Point_src_summary!C1603</f>
        <v>8</v>
      </c>
      <c r="D1652" s="31" t="str">
        <f>Point_src_summary!D1603</f>
        <v>8045</v>
      </c>
      <c r="E1652" s="32" t="str">
        <f>Point_src_summary!N1603</f>
        <v>20200253</v>
      </c>
      <c r="F1652" s="31" t="str">
        <f>Point_src_summary!U1603</f>
        <v>Point Source Compressor Engines</v>
      </c>
      <c r="G1652" s="160">
        <f>Point_src_summary!V1603</f>
        <v>0</v>
      </c>
      <c r="H1652" s="161">
        <f>Point_src_summary!W1603</f>
        <v>0</v>
      </c>
      <c r="I1652" s="161">
        <f>Point_src_summary!X1603</f>
        <v>0</v>
      </c>
      <c r="J1652" s="161">
        <f>Point_src_summary!Y1603</f>
        <v>0</v>
      </c>
      <c r="K1652" s="162">
        <f>Point_src_summary!Z1603</f>
        <v>0.56745199999999996</v>
      </c>
    </row>
    <row r="1653" spans="1:11" x14ac:dyDescent="0.2">
      <c r="A1653" s="31" t="s">
        <v>127</v>
      </c>
      <c r="B1653" s="31" t="str">
        <f>Point_src_summary!B1604</f>
        <v>Non-tribal</v>
      </c>
      <c r="C1653" s="31">
        <f>Point_src_summary!C1604</f>
        <v>8</v>
      </c>
      <c r="D1653" s="31" t="str">
        <f>Point_src_summary!D1604</f>
        <v>8045</v>
      </c>
      <c r="E1653" s="32" t="str">
        <f>Point_src_summary!N1604</f>
        <v>20200253</v>
      </c>
      <c r="F1653" s="31" t="str">
        <f>Point_src_summary!U1604</f>
        <v>Point Source Compressor Engines</v>
      </c>
      <c r="G1653" s="160">
        <f>Point_src_summary!V1604</f>
        <v>0</v>
      </c>
      <c r="H1653" s="161">
        <f>Point_src_summary!W1604</f>
        <v>0</v>
      </c>
      <c r="I1653" s="161">
        <f>Point_src_summary!X1604</f>
        <v>0</v>
      </c>
      <c r="J1653" s="161">
        <f>Point_src_summary!Y1604</f>
        <v>0</v>
      </c>
      <c r="K1653" s="162">
        <f>Point_src_summary!Z1604</f>
        <v>0.56745199999999996</v>
      </c>
    </row>
    <row r="1654" spans="1:11" x14ac:dyDescent="0.2">
      <c r="A1654" s="31" t="s">
        <v>127</v>
      </c>
      <c r="B1654" s="31" t="str">
        <f>Point_src_summary!B1605</f>
        <v>Non-tribal</v>
      </c>
      <c r="C1654" s="31">
        <f>Point_src_summary!C1605</f>
        <v>8</v>
      </c>
      <c r="D1654" s="31" t="str">
        <f>Point_src_summary!D1605</f>
        <v>8045</v>
      </c>
      <c r="E1654" s="32" t="str">
        <f>Point_src_summary!N1605</f>
        <v>31000227</v>
      </c>
      <c r="F1654" s="31" t="str">
        <f>Point_src_summary!U1605</f>
        <v>Dehydrators</v>
      </c>
      <c r="G1654" s="160">
        <f>Point_src_summary!V1605</f>
        <v>0</v>
      </c>
      <c r="H1654" s="161">
        <f>Point_src_summary!W1605</f>
        <v>8.5927889999999998</v>
      </c>
      <c r="I1654" s="161">
        <f>Point_src_summary!X1605</f>
        <v>0</v>
      </c>
      <c r="J1654" s="161">
        <f>Point_src_summary!Y1605</f>
        <v>0</v>
      </c>
      <c r="K1654" s="162">
        <f>Point_src_summary!Z1605</f>
        <v>0</v>
      </c>
    </row>
    <row r="1655" spans="1:11" x14ac:dyDescent="0.2">
      <c r="A1655" s="31" t="s">
        <v>127</v>
      </c>
      <c r="B1655" s="31" t="str">
        <f>Point_src_summary!B1606</f>
        <v>Non-tribal</v>
      </c>
      <c r="C1655" s="31">
        <f>Point_src_summary!C1606</f>
        <v>8</v>
      </c>
      <c r="D1655" s="31" t="str">
        <f>Point_src_summary!D1606</f>
        <v>8045</v>
      </c>
      <c r="E1655" s="32" t="str">
        <f>Point_src_summary!N1606</f>
        <v>31000220</v>
      </c>
      <c r="F1655" s="31" t="str">
        <f>Point_src_summary!U1606</f>
        <v>Point Source Fugitives</v>
      </c>
      <c r="G1655" s="160">
        <f>Point_src_summary!V1606</f>
        <v>0</v>
      </c>
      <c r="H1655" s="161">
        <f>Point_src_summary!W1606</f>
        <v>38.340000000000003</v>
      </c>
      <c r="I1655" s="161">
        <f>Point_src_summary!X1606</f>
        <v>0</v>
      </c>
      <c r="J1655" s="161">
        <f>Point_src_summary!Y1606</f>
        <v>0</v>
      </c>
      <c r="K1655" s="162">
        <f>Point_src_summary!Z1606</f>
        <v>0</v>
      </c>
    </row>
    <row r="1656" spans="1:11" x14ac:dyDescent="0.2">
      <c r="A1656" s="31" t="s">
        <v>127</v>
      </c>
      <c r="B1656" s="31" t="str">
        <f>Point_src_summary!B1607</f>
        <v>Non-tribal</v>
      </c>
      <c r="C1656" s="31">
        <f>Point_src_summary!C1607</f>
        <v>8</v>
      </c>
      <c r="D1656" s="31" t="str">
        <f>Point_src_summary!D1607</f>
        <v>8045</v>
      </c>
      <c r="E1656" s="32" t="str">
        <f>Point_src_summary!N1607</f>
        <v>20200253</v>
      </c>
      <c r="F1656" s="31" t="str">
        <f>Point_src_summary!U1607</f>
        <v>Point Source Compressor Engines</v>
      </c>
      <c r="G1656" s="160">
        <f>Point_src_summary!V1607</f>
        <v>5.4363859999999997</v>
      </c>
      <c r="H1656" s="161">
        <f>Point_src_summary!W1607</f>
        <v>5.4363859999999997</v>
      </c>
      <c r="I1656" s="161">
        <f>Point_src_summary!X1607</f>
        <v>12.115373999999999</v>
      </c>
      <c r="J1656" s="161">
        <f>Point_src_summary!Y1607</f>
        <v>0</v>
      </c>
      <c r="K1656" s="162">
        <f>Point_src_summary!Z1607</f>
        <v>0</v>
      </c>
    </row>
    <row r="1657" spans="1:11" x14ac:dyDescent="0.2">
      <c r="A1657" s="31" t="s">
        <v>127</v>
      </c>
      <c r="B1657" s="31" t="str">
        <f>Point_src_summary!B1608</f>
        <v>Non-tribal</v>
      </c>
      <c r="C1657" s="31">
        <f>Point_src_summary!C1608</f>
        <v>8</v>
      </c>
      <c r="D1657" s="31" t="str">
        <f>Point_src_summary!D1608</f>
        <v>8045</v>
      </c>
      <c r="E1657" s="32" t="str">
        <f>Point_src_summary!N1608</f>
        <v>20200253</v>
      </c>
      <c r="F1657" s="31" t="str">
        <f>Point_src_summary!U1608</f>
        <v>Point Source Compressor Engines</v>
      </c>
      <c r="G1657" s="160">
        <f>Point_src_summary!V1608</f>
        <v>7.6841249999999999</v>
      </c>
      <c r="H1657" s="161">
        <f>Point_src_summary!W1608</f>
        <v>7.8948499999999999</v>
      </c>
      <c r="I1657" s="161">
        <f>Point_src_summary!X1608</f>
        <v>19.139557</v>
      </c>
      <c r="J1657" s="161">
        <f>Point_src_summary!Y1608</f>
        <v>0</v>
      </c>
      <c r="K1657" s="162">
        <f>Point_src_summary!Z1608</f>
        <v>0</v>
      </c>
    </row>
    <row r="1658" spans="1:11" x14ac:dyDescent="0.2">
      <c r="A1658" s="31" t="s">
        <v>127</v>
      </c>
      <c r="B1658" s="31" t="str">
        <f>Point_src_summary!B1609</f>
        <v>Non-tribal</v>
      </c>
      <c r="C1658" s="31">
        <f>Point_src_summary!C1609</f>
        <v>8</v>
      </c>
      <c r="D1658" s="31" t="str">
        <f>Point_src_summary!D1609</f>
        <v>8045</v>
      </c>
      <c r="E1658" s="32" t="str">
        <f>Point_src_summary!N1609</f>
        <v>31000227</v>
      </c>
      <c r="F1658" s="31" t="str">
        <f>Point_src_summary!U1609</f>
        <v>Dehydrators</v>
      </c>
      <c r="G1658" s="160">
        <f>Point_src_summary!V1609</f>
        <v>0</v>
      </c>
      <c r="H1658" s="161">
        <f>Point_src_summary!W1609</f>
        <v>4.01187</v>
      </c>
      <c r="I1658" s="161">
        <f>Point_src_summary!X1609</f>
        <v>0</v>
      </c>
      <c r="J1658" s="161">
        <f>Point_src_summary!Y1609</f>
        <v>0</v>
      </c>
      <c r="K1658" s="162">
        <f>Point_src_summary!Z1609</f>
        <v>0</v>
      </c>
    </row>
    <row r="1659" spans="1:11" x14ac:dyDescent="0.2">
      <c r="A1659" s="31" t="s">
        <v>127</v>
      </c>
      <c r="B1659" s="31" t="str">
        <f>Point_src_summary!B1610</f>
        <v>Non-tribal</v>
      </c>
      <c r="C1659" s="31">
        <f>Point_src_summary!C1610</f>
        <v>8</v>
      </c>
      <c r="D1659" s="31" t="str">
        <f>Point_src_summary!D1610</f>
        <v>8045</v>
      </c>
      <c r="E1659" s="32" t="str">
        <f>Point_src_summary!N1610</f>
        <v>20200253</v>
      </c>
      <c r="F1659" s="31" t="str">
        <f>Point_src_summary!U1610</f>
        <v>Point Source Compressor Engines</v>
      </c>
      <c r="G1659" s="160">
        <f>Point_src_summary!V1610</f>
        <v>5.4363859999999997</v>
      </c>
      <c r="H1659" s="161">
        <f>Point_src_summary!W1610</f>
        <v>5.4363859999999997</v>
      </c>
      <c r="I1659" s="161">
        <f>Point_src_summary!X1610</f>
        <v>12.115373999999999</v>
      </c>
      <c r="J1659" s="161">
        <f>Point_src_summary!Y1610</f>
        <v>0</v>
      </c>
      <c r="K1659" s="162">
        <f>Point_src_summary!Z1610</f>
        <v>0</v>
      </c>
    </row>
    <row r="1660" spans="1:11" x14ac:dyDescent="0.2">
      <c r="A1660" s="31" t="s">
        <v>127</v>
      </c>
      <c r="B1660" s="31" t="str">
        <f>Point_src_summary!B1611</f>
        <v>Non-tribal</v>
      </c>
      <c r="C1660" s="31">
        <f>Point_src_summary!C1611</f>
        <v>8</v>
      </c>
      <c r="D1660" s="31" t="str">
        <f>Point_src_summary!D1611</f>
        <v>8045</v>
      </c>
      <c r="E1660" s="32" t="str">
        <f>Point_src_summary!N1611</f>
        <v>20200253</v>
      </c>
      <c r="F1660" s="31" t="str">
        <f>Point_src_summary!U1611</f>
        <v>Point Source Compressor Engines</v>
      </c>
      <c r="G1660" s="160">
        <f>Point_src_summary!V1611</f>
        <v>5.4363859999999997</v>
      </c>
      <c r="H1660" s="161">
        <f>Point_src_summary!W1611</f>
        <v>5.4363859999999997</v>
      </c>
      <c r="I1660" s="161">
        <f>Point_src_summary!X1611</f>
        <v>12.115373999999999</v>
      </c>
      <c r="J1660" s="161">
        <f>Point_src_summary!Y1611</f>
        <v>0</v>
      </c>
      <c r="K1660" s="162">
        <f>Point_src_summary!Z1611</f>
        <v>0</v>
      </c>
    </row>
    <row r="1661" spans="1:11" x14ac:dyDescent="0.2">
      <c r="A1661" s="31" t="s">
        <v>127</v>
      </c>
      <c r="B1661" s="31" t="str">
        <f>Point_src_summary!B1612</f>
        <v>Non-tribal</v>
      </c>
      <c r="C1661" s="31">
        <f>Point_src_summary!C1612</f>
        <v>8</v>
      </c>
      <c r="D1661" s="31" t="str">
        <f>Point_src_summary!D1612</f>
        <v>8045</v>
      </c>
      <c r="E1661" s="32" t="str">
        <f>Point_src_summary!N1612</f>
        <v>20200253</v>
      </c>
      <c r="F1661" s="31" t="str">
        <f>Point_src_summary!U1612</f>
        <v>Point Source Compressor Engines</v>
      </c>
      <c r="G1661" s="160">
        <f>Point_src_summary!V1612</f>
        <v>5.4363859999999997</v>
      </c>
      <c r="H1661" s="161">
        <f>Point_src_summary!W1612</f>
        <v>5.4363859999999997</v>
      </c>
      <c r="I1661" s="161">
        <f>Point_src_summary!X1612</f>
        <v>12.115373999999999</v>
      </c>
      <c r="J1661" s="161">
        <f>Point_src_summary!Y1612</f>
        <v>0</v>
      </c>
      <c r="K1661" s="162">
        <f>Point_src_summary!Z1612</f>
        <v>0</v>
      </c>
    </row>
    <row r="1662" spans="1:11" x14ac:dyDescent="0.2">
      <c r="A1662" s="31" t="s">
        <v>127</v>
      </c>
      <c r="B1662" s="31" t="str">
        <f>Point_src_summary!B1613</f>
        <v>Non-tribal</v>
      </c>
      <c r="C1662" s="31">
        <f>Point_src_summary!C1613</f>
        <v>8</v>
      </c>
      <c r="D1662" s="31" t="str">
        <f>Point_src_summary!D1613</f>
        <v>8045</v>
      </c>
      <c r="E1662" s="32" t="str">
        <f>Point_src_summary!N1613</f>
        <v>20200253</v>
      </c>
      <c r="F1662" s="31" t="str">
        <f>Point_src_summary!U1613</f>
        <v>Point Source Compressor Engines</v>
      </c>
      <c r="G1662" s="160">
        <f>Point_src_summary!V1613</f>
        <v>5.4363859999999997</v>
      </c>
      <c r="H1662" s="161">
        <f>Point_src_summary!W1613</f>
        <v>5.4363859999999997</v>
      </c>
      <c r="I1662" s="161">
        <f>Point_src_summary!X1613</f>
        <v>12.115373999999999</v>
      </c>
      <c r="J1662" s="161">
        <f>Point_src_summary!Y1613</f>
        <v>0</v>
      </c>
      <c r="K1662" s="162">
        <f>Point_src_summary!Z1613</f>
        <v>0</v>
      </c>
    </row>
    <row r="1663" spans="1:11" x14ac:dyDescent="0.2">
      <c r="A1663" s="31" t="s">
        <v>127</v>
      </c>
      <c r="B1663" s="31" t="str">
        <f>Point_src_summary!B1614</f>
        <v>Non-tribal</v>
      </c>
      <c r="C1663" s="31">
        <f>Point_src_summary!C1614</f>
        <v>8</v>
      </c>
      <c r="D1663" s="31" t="str">
        <f>Point_src_summary!D1614</f>
        <v>8045</v>
      </c>
      <c r="E1663" s="32" t="str">
        <f>Point_src_summary!N1614</f>
        <v>20200253</v>
      </c>
      <c r="F1663" s="31" t="str">
        <f>Point_src_summary!U1614</f>
        <v>Point Source Compressor Engines</v>
      </c>
      <c r="G1663" s="160">
        <f>Point_src_summary!V1614</f>
        <v>2.2477390000000002</v>
      </c>
      <c r="H1663" s="161">
        <f>Point_src_summary!W1614</f>
        <v>2.4584640000000002</v>
      </c>
      <c r="I1663" s="161">
        <f>Point_src_summary!X1614</f>
        <v>7.0241829999999998</v>
      </c>
      <c r="J1663" s="161">
        <f>Point_src_summary!Y1614</f>
        <v>0</v>
      </c>
      <c r="K1663" s="162">
        <f>Point_src_summary!Z1614</f>
        <v>0</v>
      </c>
    </row>
    <row r="1664" spans="1:11" x14ac:dyDescent="0.2">
      <c r="A1664" s="31" t="s">
        <v>127</v>
      </c>
      <c r="B1664" s="31" t="str">
        <f>Point_src_summary!B1615</f>
        <v>Non-tribal</v>
      </c>
      <c r="C1664" s="31">
        <f>Point_src_summary!C1615</f>
        <v>8</v>
      </c>
      <c r="D1664" s="31" t="str">
        <f>Point_src_summary!D1615</f>
        <v>8045</v>
      </c>
      <c r="E1664" s="32" t="str">
        <f>Point_src_summary!N1615</f>
        <v>20200253</v>
      </c>
      <c r="F1664" s="31" t="str">
        <f>Point_src_summary!U1615</f>
        <v>Point Source Compressor Engines</v>
      </c>
      <c r="G1664" s="160">
        <f>Point_src_summary!V1615</f>
        <v>0</v>
      </c>
      <c r="H1664" s="161">
        <f>Point_src_summary!W1615</f>
        <v>0</v>
      </c>
      <c r="I1664" s="161">
        <f>Point_src_summary!X1615</f>
        <v>0</v>
      </c>
      <c r="J1664" s="161">
        <f>Point_src_summary!Y1615</f>
        <v>0</v>
      </c>
      <c r="K1664" s="162">
        <f>Point_src_summary!Z1615</f>
        <v>3.3250000000000002E-2</v>
      </c>
    </row>
    <row r="1665" spans="1:11" x14ac:dyDescent="0.2">
      <c r="A1665" s="31" t="s">
        <v>127</v>
      </c>
      <c r="B1665" s="31" t="str">
        <f>Point_src_summary!B1616</f>
        <v>Non-tribal</v>
      </c>
      <c r="C1665" s="31">
        <f>Point_src_summary!C1616</f>
        <v>8</v>
      </c>
      <c r="D1665" s="31" t="str">
        <f>Point_src_summary!D1616</f>
        <v>8045</v>
      </c>
      <c r="E1665" s="32" t="str">
        <f>Point_src_summary!N1616</f>
        <v>20200253</v>
      </c>
      <c r="F1665" s="31" t="str">
        <f>Point_src_summary!U1616</f>
        <v>Point Source Compressor Engines</v>
      </c>
      <c r="G1665" s="160">
        <f>Point_src_summary!V1616</f>
        <v>7.7350000000000003</v>
      </c>
      <c r="H1665" s="161">
        <f>Point_src_summary!W1616</f>
        <v>0.1036</v>
      </c>
      <c r="I1665" s="161">
        <f>Point_src_summary!X1616</f>
        <v>13.02</v>
      </c>
      <c r="J1665" s="161">
        <f>Point_src_summary!Y1616</f>
        <v>0</v>
      </c>
      <c r="K1665" s="162">
        <f>Point_src_summary!Z1616</f>
        <v>0</v>
      </c>
    </row>
    <row r="1666" spans="1:11" x14ac:dyDescent="0.2">
      <c r="A1666" s="31" t="s">
        <v>127</v>
      </c>
      <c r="B1666" s="31" t="str">
        <f>Point_src_summary!B1617</f>
        <v>Non-tribal</v>
      </c>
      <c r="C1666" s="31">
        <f>Point_src_summary!C1617</f>
        <v>8</v>
      </c>
      <c r="D1666" s="31" t="str">
        <f>Point_src_summary!D1617</f>
        <v>8045</v>
      </c>
      <c r="E1666" s="32" t="str">
        <f>Point_src_summary!N1617</f>
        <v>20200253</v>
      </c>
      <c r="F1666" s="31" t="str">
        <f>Point_src_summary!U1617</f>
        <v>Point Source Compressor Engines</v>
      </c>
      <c r="G1666" s="160">
        <f>Point_src_summary!V1617</f>
        <v>0</v>
      </c>
      <c r="H1666" s="161">
        <f>Point_src_summary!W1617</f>
        <v>0</v>
      </c>
      <c r="I1666" s="161">
        <f>Point_src_summary!X1617</f>
        <v>0</v>
      </c>
      <c r="J1666" s="161">
        <f>Point_src_summary!Y1617</f>
        <v>0</v>
      </c>
      <c r="K1666" s="162">
        <f>Point_src_summary!Z1617</f>
        <v>2.546E-2</v>
      </c>
    </row>
    <row r="1667" spans="1:11" x14ac:dyDescent="0.2">
      <c r="A1667" s="31" t="s">
        <v>127</v>
      </c>
      <c r="B1667" s="31" t="str">
        <f>Point_src_summary!B1618</f>
        <v>Non-tribal</v>
      </c>
      <c r="C1667" s="31">
        <f>Point_src_summary!C1618</f>
        <v>8</v>
      </c>
      <c r="D1667" s="31" t="str">
        <f>Point_src_summary!D1618</f>
        <v>8045</v>
      </c>
      <c r="E1667" s="32" t="str">
        <f>Point_src_summary!N1618</f>
        <v>20200253</v>
      </c>
      <c r="F1667" s="31" t="str">
        <f>Point_src_summary!U1618</f>
        <v>Point Source Compressor Engines</v>
      </c>
      <c r="G1667" s="160">
        <f>Point_src_summary!V1618</f>
        <v>0.91825699999999999</v>
      </c>
      <c r="H1667" s="161">
        <f>Point_src_summary!W1618</f>
        <v>0.52471900000000005</v>
      </c>
      <c r="I1667" s="161">
        <f>Point_src_summary!X1618</f>
        <v>7.8708E-2</v>
      </c>
      <c r="J1667" s="161">
        <f>Point_src_summary!Y1618</f>
        <v>0</v>
      </c>
      <c r="K1667" s="162">
        <f>Point_src_summary!Z1618</f>
        <v>0</v>
      </c>
    </row>
    <row r="1668" spans="1:11" x14ac:dyDescent="0.2">
      <c r="A1668" s="31" t="s">
        <v>127</v>
      </c>
      <c r="B1668" s="31" t="str">
        <f>Point_src_summary!B1619</f>
        <v>Non-tribal</v>
      </c>
      <c r="C1668" s="31">
        <f>Point_src_summary!C1619</f>
        <v>8</v>
      </c>
      <c r="D1668" s="31" t="str">
        <f>Point_src_summary!D1619</f>
        <v>8045</v>
      </c>
      <c r="E1668" s="32" t="str">
        <f>Point_src_summary!N1619</f>
        <v>31000227</v>
      </c>
      <c r="F1668" s="31" t="str">
        <f>Point_src_summary!U1619</f>
        <v>Dehydrators</v>
      </c>
      <c r="G1668" s="160">
        <f>Point_src_summary!V1619</f>
        <v>0</v>
      </c>
      <c r="H1668" s="161">
        <f>Point_src_summary!W1619</f>
        <v>18.754832</v>
      </c>
      <c r="I1668" s="161">
        <f>Point_src_summary!X1619</f>
        <v>0</v>
      </c>
      <c r="J1668" s="161">
        <f>Point_src_summary!Y1619</f>
        <v>0</v>
      </c>
      <c r="K1668" s="162">
        <f>Point_src_summary!Z1619</f>
        <v>0</v>
      </c>
    </row>
    <row r="1669" spans="1:11" x14ac:dyDescent="0.2">
      <c r="A1669" s="31" t="s">
        <v>127</v>
      </c>
      <c r="B1669" s="31" t="str">
        <f>Point_src_summary!B1620</f>
        <v>Non-tribal</v>
      </c>
      <c r="C1669" s="31">
        <f>Point_src_summary!C1620</f>
        <v>8</v>
      </c>
      <c r="D1669" s="31" t="str">
        <f>Point_src_summary!D1620</f>
        <v>8045</v>
      </c>
      <c r="E1669" s="32" t="str">
        <f>Point_src_summary!N1620</f>
        <v>20200253</v>
      </c>
      <c r="F1669" s="31" t="str">
        <f>Point_src_summary!U1620</f>
        <v>Point Source Compressor Engines</v>
      </c>
      <c r="G1669" s="160">
        <f>Point_src_summary!V1620</f>
        <v>0</v>
      </c>
      <c r="H1669" s="161">
        <f>Point_src_summary!W1620</f>
        <v>0</v>
      </c>
      <c r="I1669" s="161">
        <f>Point_src_summary!X1620</f>
        <v>0</v>
      </c>
      <c r="J1669" s="161">
        <f>Point_src_summary!Y1620</f>
        <v>0</v>
      </c>
      <c r="K1669" s="162">
        <f>Point_src_summary!Z1620</f>
        <v>1.3291580000000001</v>
      </c>
    </row>
    <row r="1670" spans="1:11" x14ac:dyDescent="0.2">
      <c r="A1670" s="31" t="s">
        <v>127</v>
      </c>
      <c r="B1670" s="31" t="str">
        <f>Point_src_summary!B1621</f>
        <v>Non-tribal</v>
      </c>
      <c r="C1670" s="31">
        <f>Point_src_summary!C1621</f>
        <v>8</v>
      </c>
      <c r="D1670" s="31" t="str">
        <f>Point_src_summary!D1621</f>
        <v>8045</v>
      </c>
      <c r="E1670" s="32" t="str">
        <f>Point_src_summary!N1621</f>
        <v>20200253</v>
      </c>
      <c r="F1670" s="31" t="str">
        <f>Point_src_summary!U1621</f>
        <v>Point Source Compressor Engines</v>
      </c>
      <c r="G1670" s="160">
        <f>Point_src_summary!V1621</f>
        <v>0</v>
      </c>
      <c r="H1670" s="161">
        <f>Point_src_summary!W1621</f>
        <v>0</v>
      </c>
      <c r="I1670" s="161">
        <f>Point_src_summary!X1621</f>
        <v>0</v>
      </c>
      <c r="J1670" s="161">
        <f>Point_src_summary!Y1621</f>
        <v>0</v>
      </c>
      <c r="K1670" s="162">
        <f>Point_src_summary!Z1621</f>
        <v>1.3291580000000001</v>
      </c>
    </row>
    <row r="1671" spans="1:11" x14ac:dyDescent="0.2">
      <c r="A1671" s="31" t="s">
        <v>127</v>
      </c>
      <c r="B1671" s="31" t="str">
        <f>Point_src_summary!B1622</f>
        <v>Non-tribal</v>
      </c>
      <c r="C1671" s="31">
        <f>Point_src_summary!C1622</f>
        <v>8</v>
      </c>
      <c r="D1671" s="31" t="str">
        <f>Point_src_summary!D1622</f>
        <v>8045</v>
      </c>
      <c r="E1671" s="32" t="str">
        <f>Point_src_summary!N1622</f>
        <v>20200253</v>
      </c>
      <c r="F1671" s="31" t="str">
        <f>Point_src_summary!U1622</f>
        <v>Point Source Compressor Engines</v>
      </c>
      <c r="G1671" s="160">
        <f>Point_src_summary!V1622</f>
        <v>0</v>
      </c>
      <c r="H1671" s="161">
        <f>Point_src_summary!W1622</f>
        <v>0</v>
      </c>
      <c r="I1671" s="161">
        <f>Point_src_summary!X1622</f>
        <v>0</v>
      </c>
      <c r="J1671" s="161">
        <f>Point_src_summary!Y1622</f>
        <v>0</v>
      </c>
      <c r="K1671" s="162">
        <f>Point_src_summary!Z1622</f>
        <v>0.27438000000000001</v>
      </c>
    </row>
    <row r="1672" spans="1:11" x14ac:dyDescent="0.2">
      <c r="A1672" s="31" t="s">
        <v>127</v>
      </c>
      <c r="B1672" s="31" t="str">
        <f>Point_src_summary!B1623</f>
        <v>Non-tribal</v>
      </c>
      <c r="C1672" s="31">
        <f>Point_src_summary!C1623</f>
        <v>8</v>
      </c>
      <c r="D1672" s="31" t="str">
        <f>Point_src_summary!D1623</f>
        <v>8045</v>
      </c>
      <c r="E1672" s="32" t="str">
        <f>Point_src_summary!N1623</f>
        <v>20200253</v>
      </c>
      <c r="F1672" s="31" t="str">
        <f>Point_src_summary!U1623</f>
        <v>Point Source Compressor Engines</v>
      </c>
      <c r="G1672" s="160">
        <f>Point_src_summary!V1623</f>
        <v>0</v>
      </c>
      <c r="H1672" s="161">
        <f>Point_src_summary!W1623</f>
        <v>0</v>
      </c>
      <c r="I1672" s="161">
        <f>Point_src_summary!X1623</f>
        <v>0</v>
      </c>
      <c r="J1672" s="161">
        <f>Point_src_summary!Y1623</f>
        <v>0</v>
      </c>
      <c r="K1672" s="162">
        <f>Point_src_summary!Z1623</f>
        <v>0.26284999999999997</v>
      </c>
    </row>
    <row r="1673" spans="1:11" x14ac:dyDescent="0.2">
      <c r="A1673" s="31" t="s">
        <v>127</v>
      </c>
      <c r="B1673" s="31" t="str">
        <f>Point_src_summary!B1624</f>
        <v>Non-tribal</v>
      </c>
      <c r="C1673" s="31">
        <f>Point_src_summary!C1624</f>
        <v>8</v>
      </c>
      <c r="D1673" s="31" t="str">
        <f>Point_src_summary!D1624</f>
        <v>8045</v>
      </c>
      <c r="E1673" s="32" t="str">
        <f>Point_src_summary!N1624</f>
        <v>31000301</v>
      </c>
      <c r="F1673" s="31" t="str">
        <f>Point_src_summary!U1624</f>
        <v>Dehydrators</v>
      </c>
      <c r="G1673" s="160">
        <f>Point_src_summary!V1624</f>
        <v>0</v>
      </c>
      <c r="H1673" s="161">
        <f>Point_src_summary!W1624</f>
        <v>8.0929629999999992</v>
      </c>
      <c r="I1673" s="161">
        <f>Point_src_summary!X1624</f>
        <v>0</v>
      </c>
      <c r="J1673" s="161">
        <f>Point_src_summary!Y1624</f>
        <v>0</v>
      </c>
      <c r="K1673" s="162">
        <f>Point_src_summary!Z1624</f>
        <v>0</v>
      </c>
    </row>
    <row r="1674" spans="1:11" x14ac:dyDescent="0.2">
      <c r="A1674" s="31" t="s">
        <v>127</v>
      </c>
      <c r="B1674" s="31" t="str">
        <f>Point_src_summary!B1625</f>
        <v>Non-tribal</v>
      </c>
      <c r="C1674" s="31">
        <f>Point_src_summary!C1625</f>
        <v>8</v>
      </c>
      <c r="D1674" s="31" t="str">
        <f>Point_src_summary!D1625</f>
        <v>8045</v>
      </c>
      <c r="E1674" s="32" t="str">
        <f>Point_src_summary!N1625</f>
        <v>31000301</v>
      </c>
      <c r="F1674" s="31" t="str">
        <f>Point_src_summary!U1625</f>
        <v>Dehydrators</v>
      </c>
      <c r="G1674" s="160">
        <f>Point_src_summary!V1625</f>
        <v>0</v>
      </c>
      <c r="H1674" s="161">
        <f>Point_src_summary!W1625</f>
        <v>11.890422999999998</v>
      </c>
      <c r="I1674" s="161">
        <f>Point_src_summary!X1625</f>
        <v>0</v>
      </c>
      <c r="J1674" s="161">
        <f>Point_src_summary!Y1625</f>
        <v>0</v>
      </c>
      <c r="K1674" s="162">
        <f>Point_src_summary!Z1625</f>
        <v>0</v>
      </c>
    </row>
    <row r="1675" spans="1:11" x14ac:dyDescent="0.2">
      <c r="A1675" s="31" t="s">
        <v>127</v>
      </c>
      <c r="B1675" s="31" t="str">
        <f>Point_src_summary!B1626</f>
        <v>Non-tribal</v>
      </c>
      <c r="C1675" s="31">
        <f>Point_src_summary!C1626</f>
        <v>8</v>
      </c>
      <c r="D1675" s="31" t="str">
        <f>Point_src_summary!D1626</f>
        <v>8045</v>
      </c>
      <c r="E1675" s="32" t="str">
        <f>Point_src_summary!N1626</f>
        <v>20200253</v>
      </c>
      <c r="F1675" s="31" t="str">
        <f>Point_src_summary!U1626</f>
        <v>Point Source Compressor Engines</v>
      </c>
      <c r="G1675" s="160">
        <f>Point_src_summary!V1626</f>
        <v>29.135684000000001</v>
      </c>
      <c r="H1675" s="161">
        <f>Point_src_summary!W1626</f>
        <v>15.559778</v>
      </c>
      <c r="I1675" s="161">
        <f>Point_src_summary!X1626</f>
        <v>29.174582000000001</v>
      </c>
      <c r="J1675" s="161">
        <f>Point_src_summary!Y1626</f>
        <v>0</v>
      </c>
      <c r="K1675" s="162">
        <f>Point_src_summary!Z1626</f>
        <v>0</v>
      </c>
    </row>
    <row r="1676" spans="1:11" x14ac:dyDescent="0.2">
      <c r="A1676" s="31" t="s">
        <v>127</v>
      </c>
      <c r="B1676" s="31" t="str">
        <f>Point_src_summary!B1627</f>
        <v>Non-tribal</v>
      </c>
      <c r="C1676" s="31">
        <f>Point_src_summary!C1627</f>
        <v>8</v>
      </c>
      <c r="D1676" s="31" t="str">
        <f>Point_src_summary!D1627</f>
        <v>8045</v>
      </c>
      <c r="E1676" s="32" t="str">
        <f>Point_src_summary!N1627</f>
        <v>31000220</v>
      </c>
      <c r="F1676" s="31" t="str">
        <f>Point_src_summary!U1627</f>
        <v>Point Source Fugitives</v>
      </c>
      <c r="G1676" s="160">
        <f>Point_src_summary!V1627</f>
        <v>0</v>
      </c>
      <c r="H1676" s="161">
        <f>Point_src_summary!W1627</f>
        <v>32.11</v>
      </c>
      <c r="I1676" s="161">
        <f>Point_src_summary!X1627</f>
        <v>0</v>
      </c>
      <c r="J1676" s="161">
        <f>Point_src_summary!Y1627</f>
        <v>0</v>
      </c>
      <c r="K1676" s="162">
        <f>Point_src_summary!Z1627</f>
        <v>0</v>
      </c>
    </row>
    <row r="1677" spans="1:11" x14ac:dyDescent="0.2">
      <c r="A1677" s="31" t="s">
        <v>127</v>
      </c>
      <c r="B1677" s="31" t="str">
        <f>Point_src_summary!B1628</f>
        <v>Non-tribal</v>
      </c>
      <c r="C1677" s="31">
        <f>Point_src_summary!C1628</f>
        <v>8</v>
      </c>
      <c r="D1677" s="31" t="str">
        <f>Point_src_summary!D1628</f>
        <v>8045</v>
      </c>
      <c r="E1677" s="32" t="str">
        <f>Point_src_summary!N1628</f>
        <v>20200253</v>
      </c>
      <c r="F1677" s="31" t="str">
        <f>Point_src_summary!U1628</f>
        <v>Point Source Compressor Engines</v>
      </c>
      <c r="G1677" s="160">
        <f>Point_src_summary!V1628</f>
        <v>1.047474</v>
      </c>
      <c r="H1677" s="161">
        <f>Point_src_summary!W1628</f>
        <v>0.400843</v>
      </c>
      <c r="I1677" s="161">
        <f>Point_src_summary!X1628</f>
        <v>3.5263369999999998</v>
      </c>
      <c r="J1677" s="161">
        <f>Point_src_summary!Y1628</f>
        <v>0</v>
      </c>
      <c r="K1677" s="162">
        <f>Point_src_summary!Z1628</f>
        <v>0</v>
      </c>
    </row>
    <row r="1678" spans="1:11" x14ac:dyDescent="0.2">
      <c r="A1678" s="31" t="s">
        <v>127</v>
      </c>
      <c r="B1678" s="31" t="str">
        <f>Point_src_summary!B1629</f>
        <v>Non-tribal</v>
      </c>
      <c r="C1678" s="31">
        <f>Point_src_summary!C1629</f>
        <v>8</v>
      </c>
      <c r="D1678" s="31" t="str">
        <f>Point_src_summary!D1629</f>
        <v>8045</v>
      </c>
      <c r="E1678" s="32" t="str">
        <f>Point_src_summary!N1629</f>
        <v>20200253</v>
      </c>
      <c r="F1678" s="31" t="str">
        <f>Point_src_summary!U1629</f>
        <v>Point Source Compressor Engines</v>
      </c>
      <c r="G1678" s="160">
        <f>Point_src_summary!V1629</f>
        <v>3.940655</v>
      </c>
      <c r="H1678" s="161">
        <f>Point_src_summary!W1629</f>
        <v>3.6173980000000001</v>
      </c>
      <c r="I1678" s="161">
        <f>Point_src_summary!X1629</f>
        <v>7.7466200000000001</v>
      </c>
      <c r="J1678" s="161">
        <f>Point_src_summary!Y1629</f>
        <v>0</v>
      </c>
      <c r="K1678" s="162">
        <f>Point_src_summary!Z1629</f>
        <v>0</v>
      </c>
    </row>
    <row r="1679" spans="1:11" x14ac:dyDescent="0.2">
      <c r="A1679" s="31" t="s">
        <v>127</v>
      </c>
      <c r="B1679" s="31" t="str">
        <f>Point_src_summary!B1630</f>
        <v>Non-tribal</v>
      </c>
      <c r="C1679" s="31">
        <f>Point_src_summary!C1630</f>
        <v>8</v>
      </c>
      <c r="D1679" s="31" t="str">
        <f>Point_src_summary!D1630</f>
        <v>8045</v>
      </c>
      <c r="E1679" s="32" t="str">
        <f>Point_src_summary!N1630</f>
        <v>20200253</v>
      </c>
      <c r="F1679" s="31" t="str">
        <f>Point_src_summary!U1630</f>
        <v>Point Source Compressor Engines</v>
      </c>
      <c r="G1679" s="160">
        <f>Point_src_summary!V1630</f>
        <v>0</v>
      </c>
      <c r="H1679" s="161">
        <f>Point_src_summary!W1630</f>
        <v>0</v>
      </c>
      <c r="I1679" s="161">
        <f>Point_src_summary!X1630</f>
        <v>0</v>
      </c>
      <c r="J1679" s="161">
        <f>Point_src_summary!Y1630</f>
        <v>0</v>
      </c>
      <c r="K1679" s="162">
        <f>Point_src_summary!Z1630</f>
        <v>0.26284999999999997</v>
      </c>
    </row>
    <row r="1680" spans="1:11" x14ac:dyDescent="0.2">
      <c r="A1680" s="31" t="s">
        <v>127</v>
      </c>
      <c r="B1680" s="31" t="str">
        <f>Point_src_summary!B1631</f>
        <v>Non-tribal</v>
      </c>
      <c r="C1680" s="31">
        <f>Point_src_summary!C1631</f>
        <v>8</v>
      </c>
      <c r="D1680" s="31" t="str">
        <f>Point_src_summary!D1631</f>
        <v>8045</v>
      </c>
      <c r="E1680" s="32" t="str">
        <f>Point_src_summary!N1631</f>
        <v>20200253</v>
      </c>
      <c r="F1680" s="31" t="str">
        <f>Point_src_summary!U1631</f>
        <v>Point Source Compressor Engines</v>
      </c>
      <c r="G1680" s="160">
        <f>Point_src_summary!V1631</f>
        <v>0</v>
      </c>
      <c r="H1680" s="161">
        <f>Point_src_summary!W1631</f>
        <v>0</v>
      </c>
      <c r="I1680" s="161">
        <f>Point_src_summary!X1631</f>
        <v>0</v>
      </c>
      <c r="J1680" s="161">
        <f>Point_src_summary!Y1631</f>
        <v>0</v>
      </c>
      <c r="K1680" s="162">
        <f>Point_src_summary!Z1631</f>
        <v>1.2737229999999999</v>
      </c>
    </row>
    <row r="1681" spans="1:11" x14ac:dyDescent="0.2">
      <c r="A1681" s="31" t="s">
        <v>127</v>
      </c>
      <c r="B1681" s="31" t="str">
        <f>Point_src_summary!B1632</f>
        <v>Non-tribal</v>
      </c>
      <c r="C1681" s="31">
        <f>Point_src_summary!C1632</f>
        <v>8</v>
      </c>
      <c r="D1681" s="31" t="str">
        <f>Point_src_summary!D1632</f>
        <v>8045</v>
      </c>
      <c r="E1681" s="32" t="str">
        <f>Point_src_summary!N1632</f>
        <v>20200253</v>
      </c>
      <c r="F1681" s="31" t="str">
        <f>Point_src_summary!U1632</f>
        <v>Point Source Compressor Engines</v>
      </c>
      <c r="G1681" s="160">
        <f>Point_src_summary!V1632</f>
        <v>0</v>
      </c>
      <c r="H1681" s="161">
        <f>Point_src_summary!W1632</f>
        <v>0</v>
      </c>
      <c r="I1681" s="161">
        <f>Point_src_summary!X1632</f>
        <v>0</v>
      </c>
      <c r="J1681" s="161">
        <f>Point_src_summary!Y1632</f>
        <v>0</v>
      </c>
      <c r="K1681" s="162">
        <f>Point_src_summary!Z1632</f>
        <v>1.2737229999999999</v>
      </c>
    </row>
    <row r="1682" spans="1:11" x14ac:dyDescent="0.2">
      <c r="A1682" s="31" t="s">
        <v>127</v>
      </c>
      <c r="B1682" s="31" t="str">
        <f>Point_src_summary!B1633</f>
        <v>Non-tribal</v>
      </c>
      <c r="C1682" s="31">
        <f>Point_src_summary!C1633</f>
        <v>8</v>
      </c>
      <c r="D1682" s="31" t="str">
        <f>Point_src_summary!D1633</f>
        <v>8045</v>
      </c>
      <c r="E1682" s="32" t="str">
        <f>Point_src_summary!N1633</f>
        <v>31000227</v>
      </c>
      <c r="F1682" s="31" t="str">
        <f>Point_src_summary!U1633</f>
        <v>Dehydrators</v>
      </c>
      <c r="G1682" s="160">
        <f>Point_src_summary!V1633</f>
        <v>0</v>
      </c>
      <c r="H1682" s="161">
        <f>Point_src_summary!W1633</f>
        <v>8.0936970000000006</v>
      </c>
      <c r="I1682" s="161">
        <f>Point_src_summary!X1633</f>
        <v>0</v>
      </c>
      <c r="J1682" s="161">
        <f>Point_src_summary!Y1633</f>
        <v>0</v>
      </c>
      <c r="K1682" s="162">
        <f>Point_src_summary!Z1633</f>
        <v>0</v>
      </c>
    </row>
    <row r="1683" spans="1:11" x14ac:dyDescent="0.2">
      <c r="A1683" s="31" t="s">
        <v>127</v>
      </c>
      <c r="B1683" s="31" t="str">
        <f>Point_src_summary!B1634</f>
        <v>Non-tribal</v>
      </c>
      <c r="C1683" s="31">
        <f>Point_src_summary!C1634</f>
        <v>8</v>
      </c>
      <c r="D1683" s="31" t="str">
        <f>Point_src_summary!D1634</f>
        <v>8045</v>
      </c>
      <c r="E1683" s="32" t="str">
        <f>Point_src_summary!N1634</f>
        <v>20200253</v>
      </c>
      <c r="F1683" s="31" t="str">
        <f>Point_src_summary!U1634</f>
        <v>Point Source Compressor Engines</v>
      </c>
      <c r="G1683" s="160">
        <f>Point_src_summary!V1634</f>
        <v>1.966771</v>
      </c>
      <c r="H1683" s="161">
        <f>Point_src_summary!W1634</f>
        <v>2.4584640000000002</v>
      </c>
      <c r="I1683" s="161">
        <f>Point_src_summary!X1634</f>
        <v>1.966771</v>
      </c>
      <c r="J1683" s="161">
        <f>Point_src_summary!Y1634</f>
        <v>0</v>
      </c>
      <c r="K1683" s="162">
        <f>Point_src_summary!Z1634</f>
        <v>0</v>
      </c>
    </row>
    <row r="1684" spans="1:11" x14ac:dyDescent="0.2">
      <c r="A1684" s="31" t="s">
        <v>127</v>
      </c>
      <c r="B1684" s="31" t="str">
        <f>Point_src_summary!B1635</f>
        <v>Non-tribal</v>
      </c>
      <c r="C1684" s="31">
        <f>Point_src_summary!C1635</f>
        <v>8</v>
      </c>
      <c r="D1684" s="31" t="str">
        <f>Point_src_summary!D1635</f>
        <v>8045</v>
      </c>
      <c r="E1684" s="32" t="str">
        <f>Point_src_summary!N1635</f>
        <v>20200253</v>
      </c>
      <c r="F1684" s="31" t="str">
        <f>Point_src_summary!U1635</f>
        <v>Point Source Compressor Engines</v>
      </c>
      <c r="G1684" s="160">
        <f>Point_src_summary!V1635</f>
        <v>13.960262999999999</v>
      </c>
      <c r="H1684" s="161">
        <f>Point_src_summary!W1635</f>
        <v>7.4554140000000002</v>
      </c>
      <c r="I1684" s="161">
        <f>Point_src_summary!X1635</f>
        <v>13.978902</v>
      </c>
      <c r="J1684" s="161">
        <f>Point_src_summary!Y1635</f>
        <v>0</v>
      </c>
      <c r="K1684" s="162">
        <f>Point_src_summary!Z1635</f>
        <v>0</v>
      </c>
    </row>
    <row r="1685" spans="1:11" x14ac:dyDescent="0.2">
      <c r="A1685" s="31" t="s">
        <v>127</v>
      </c>
      <c r="B1685" s="31" t="str">
        <f>Point_src_summary!B1636</f>
        <v>Non-tribal</v>
      </c>
      <c r="C1685" s="31">
        <f>Point_src_summary!C1636</f>
        <v>8</v>
      </c>
      <c r="D1685" s="31" t="str">
        <f>Point_src_summary!D1636</f>
        <v>8045</v>
      </c>
      <c r="E1685" s="32" t="str">
        <f>Point_src_summary!N1636</f>
        <v>31000227</v>
      </c>
      <c r="F1685" s="31" t="str">
        <f>Point_src_summary!U1636</f>
        <v>Dehydrators</v>
      </c>
      <c r="G1685" s="160">
        <f>Point_src_summary!V1636</f>
        <v>0</v>
      </c>
      <c r="H1685" s="161">
        <f>Point_src_summary!W1636</f>
        <v>14.011077</v>
      </c>
      <c r="I1685" s="161">
        <f>Point_src_summary!X1636</f>
        <v>0</v>
      </c>
      <c r="J1685" s="161">
        <f>Point_src_summary!Y1636</f>
        <v>0</v>
      </c>
      <c r="K1685" s="162">
        <f>Point_src_summary!Z1636</f>
        <v>0</v>
      </c>
    </row>
    <row r="1686" spans="1:11" x14ac:dyDescent="0.2">
      <c r="A1686" s="31" t="s">
        <v>127</v>
      </c>
      <c r="B1686" s="31" t="str">
        <f>Point_src_summary!B1637</f>
        <v>Non-tribal</v>
      </c>
      <c r="C1686" s="31">
        <f>Point_src_summary!C1637</f>
        <v>8</v>
      </c>
      <c r="D1686" s="31" t="str">
        <f>Point_src_summary!D1637</f>
        <v>8045</v>
      </c>
      <c r="E1686" s="32" t="str">
        <f>Point_src_summary!N1637</f>
        <v>31088811</v>
      </c>
      <c r="F1686" s="31" t="str">
        <f>Point_src_summary!U1637</f>
        <v>Point Source Fugitives</v>
      </c>
      <c r="G1686" s="160">
        <f>Point_src_summary!V1637</f>
        <v>0</v>
      </c>
      <c r="H1686" s="161">
        <f>Point_src_summary!W1637</f>
        <v>32.11</v>
      </c>
      <c r="I1686" s="161">
        <f>Point_src_summary!X1637</f>
        <v>0</v>
      </c>
      <c r="J1686" s="161">
        <f>Point_src_summary!Y1637</f>
        <v>0</v>
      </c>
      <c r="K1686" s="162">
        <f>Point_src_summary!Z1637</f>
        <v>0</v>
      </c>
    </row>
    <row r="1687" spans="1:11" x14ac:dyDescent="0.2">
      <c r="A1687" s="31" t="s">
        <v>127</v>
      </c>
      <c r="B1687" s="31" t="str">
        <f>Point_src_summary!B1638</f>
        <v>Non-tribal</v>
      </c>
      <c r="C1687" s="31">
        <f>Point_src_summary!C1638</f>
        <v>8</v>
      </c>
      <c r="D1687" s="31" t="str">
        <f>Point_src_summary!D1638</f>
        <v>8045</v>
      </c>
      <c r="E1687" s="32" t="str">
        <f>Point_src_summary!N1638</f>
        <v>20200253</v>
      </c>
      <c r="F1687" s="31" t="str">
        <f>Point_src_summary!U1638</f>
        <v>Point Source Compressor Engines</v>
      </c>
      <c r="G1687" s="160">
        <f>Point_src_summary!V1638</f>
        <v>13.960262999999999</v>
      </c>
      <c r="H1687" s="161">
        <f>Point_src_summary!W1638</f>
        <v>7.4554140000000002</v>
      </c>
      <c r="I1687" s="161">
        <f>Point_src_summary!X1638</f>
        <v>13.978902</v>
      </c>
      <c r="J1687" s="161">
        <f>Point_src_summary!Y1638</f>
        <v>0</v>
      </c>
      <c r="K1687" s="162">
        <f>Point_src_summary!Z1638</f>
        <v>0</v>
      </c>
    </row>
    <row r="1688" spans="1:11" x14ac:dyDescent="0.2">
      <c r="A1688" s="31" t="s">
        <v>127</v>
      </c>
      <c r="B1688" s="31" t="str">
        <f>Point_src_summary!B1639</f>
        <v>Non-tribal</v>
      </c>
      <c r="C1688" s="31">
        <f>Point_src_summary!C1639</f>
        <v>8</v>
      </c>
      <c r="D1688" s="31" t="str">
        <f>Point_src_summary!D1639</f>
        <v>8045</v>
      </c>
      <c r="E1688" s="32" t="str">
        <f>Point_src_summary!N1639</f>
        <v>20200253</v>
      </c>
      <c r="F1688" s="31" t="str">
        <f>Point_src_summary!U1639</f>
        <v>Point Source Compressor Engines</v>
      </c>
      <c r="G1688" s="160">
        <f>Point_src_summary!V1639</f>
        <v>0</v>
      </c>
      <c r="H1688" s="161">
        <f>Point_src_summary!W1639</f>
        <v>0</v>
      </c>
      <c r="I1688" s="161">
        <f>Point_src_summary!X1639</f>
        <v>0</v>
      </c>
      <c r="J1688" s="161">
        <f>Point_src_summary!Y1639</f>
        <v>2.0010000000000002E-3</v>
      </c>
      <c r="K1688" s="162">
        <f>Point_src_summary!Z1639</f>
        <v>5.9993999999999999E-2</v>
      </c>
    </row>
    <row r="1689" spans="1:11" x14ac:dyDescent="0.2">
      <c r="A1689" s="31" t="s">
        <v>127</v>
      </c>
      <c r="B1689" s="31" t="str">
        <f>Point_src_summary!B1640</f>
        <v>Non-tribal</v>
      </c>
      <c r="C1689" s="31">
        <f>Point_src_summary!C1640</f>
        <v>8</v>
      </c>
      <c r="D1689" s="31" t="str">
        <f>Point_src_summary!D1640</f>
        <v>8045</v>
      </c>
      <c r="E1689" s="32" t="str">
        <f>Point_src_summary!N1640</f>
        <v>20200253</v>
      </c>
      <c r="F1689" s="31" t="str">
        <f>Point_src_summary!U1640</f>
        <v>Point Source Compressor Engines</v>
      </c>
      <c r="G1689" s="160">
        <f>Point_src_summary!V1640</f>
        <v>1.4599979999999999</v>
      </c>
      <c r="H1689" s="161">
        <f>Point_src_summary!W1640</f>
        <v>1.4599979999999999</v>
      </c>
      <c r="I1689" s="161">
        <f>Point_src_summary!X1640</f>
        <v>2.3799959999999998</v>
      </c>
      <c r="J1689" s="161">
        <f>Point_src_summary!Y1640</f>
        <v>0</v>
      </c>
      <c r="K1689" s="162">
        <f>Point_src_summary!Z1640</f>
        <v>0</v>
      </c>
    </row>
    <row r="1690" spans="1:11" x14ac:dyDescent="0.2">
      <c r="A1690" s="31" t="s">
        <v>127</v>
      </c>
      <c r="B1690" s="31" t="str">
        <f>Point_src_summary!B1641</f>
        <v>Non-tribal</v>
      </c>
      <c r="C1690" s="31">
        <f>Point_src_summary!C1641</f>
        <v>8</v>
      </c>
      <c r="D1690" s="31" t="str">
        <f>Point_src_summary!D1641</f>
        <v>8045</v>
      </c>
      <c r="E1690" s="32" t="str">
        <f>Point_src_summary!N1641</f>
        <v>20200253</v>
      </c>
      <c r="F1690" s="31" t="str">
        <f>Point_src_summary!U1641</f>
        <v>Point Source Compressor Engines</v>
      </c>
      <c r="G1690" s="160">
        <f>Point_src_summary!V1641</f>
        <v>0</v>
      </c>
      <c r="H1690" s="161">
        <f>Point_src_summary!W1641</f>
        <v>0</v>
      </c>
      <c r="I1690" s="161">
        <f>Point_src_summary!X1641</f>
        <v>0</v>
      </c>
      <c r="J1690" s="161">
        <f>Point_src_summary!Y1641</f>
        <v>0</v>
      </c>
      <c r="K1690" s="162">
        <f>Point_src_summary!Z1641</f>
        <v>0.14512</v>
      </c>
    </row>
    <row r="1691" spans="1:11" x14ac:dyDescent="0.2">
      <c r="A1691" s="31" t="s">
        <v>127</v>
      </c>
      <c r="B1691" s="31" t="str">
        <f>Point_src_summary!B1642</f>
        <v>Non-tribal</v>
      </c>
      <c r="C1691" s="31">
        <f>Point_src_summary!C1642</f>
        <v>8</v>
      </c>
      <c r="D1691" s="31" t="str">
        <f>Point_src_summary!D1642</f>
        <v>8045</v>
      </c>
      <c r="E1691" s="32" t="str">
        <f>Point_src_summary!N1642</f>
        <v>20200253</v>
      </c>
      <c r="F1691" s="31" t="str">
        <f>Point_src_summary!U1642</f>
        <v>Point Source Compressor Engines</v>
      </c>
      <c r="G1691" s="160">
        <f>Point_src_summary!V1642</f>
        <v>3.0852149999999998</v>
      </c>
      <c r="H1691" s="161">
        <f>Point_src_summary!W1642</f>
        <v>0.90107899999999996</v>
      </c>
      <c r="I1691" s="161">
        <f>Point_src_summary!X1642</f>
        <v>3.0852149999999998</v>
      </c>
      <c r="J1691" s="161">
        <f>Point_src_summary!Y1642</f>
        <v>0</v>
      </c>
      <c r="K1691" s="162">
        <f>Point_src_summary!Z1642</f>
        <v>0</v>
      </c>
    </row>
    <row r="1692" spans="1:11" x14ac:dyDescent="0.2">
      <c r="A1692" s="31" t="s">
        <v>127</v>
      </c>
      <c r="B1692" s="31" t="str">
        <f>Point_src_summary!B1643</f>
        <v>Non-tribal</v>
      </c>
      <c r="C1692" s="31">
        <f>Point_src_summary!C1643</f>
        <v>8</v>
      </c>
      <c r="D1692" s="31" t="str">
        <f>Point_src_summary!D1643</f>
        <v>8045</v>
      </c>
      <c r="E1692" s="32" t="str">
        <f>Point_src_summary!N1643</f>
        <v>20200253</v>
      </c>
      <c r="F1692" s="31" t="str">
        <f>Point_src_summary!U1643</f>
        <v>Point Source Compressor Engines</v>
      </c>
      <c r="G1692" s="160">
        <f>Point_src_summary!V1643</f>
        <v>0</v>
      </c>
      <c r="H1692" s="161">
        <f>Point_src_summary!W1643</f>
        <v>0</v>
      </c>
      <c r="I1692" s="161">
        <f>Point_src_summary!X1643</f>
        <v>0</v>
      </c>
      <c r="J1692" s="161">
        <f>Point_src_summary!Y1643</f>
        <v>0</v>
      </c>
      <c r="K1692" s="162">
        <f>Point_src_summary!Z1643</f>
        <v>0.13781099999999999</v>
      </c>
    </row>
    <row r="1693" spans="1:11" x14ac:dyDescent="0.2">
      <c r="A1693" s="31" t="s">
        <v>127</v>
      </c>
      <c r="B1693" s="31" t="str">
        <f>Point_src_summary!B1644</f>
        <v>Non-tribal</v>
      </c>
      <c r="C1693" s="31">
        <f>Point_src_summary!C1644</f>
        <v>8</v>
      </c>
      <c r="D1693" s="31" t="str">
        <f>Point_src_summary!D1644</f>
        <v>8045</v>
      </c>
      <c r="E1693" s="32" t="str">
        <f>Point_src_summary!N1644</f>
        <v>20200253</v>
      </c>
      <c r="F1693" s="31" t="str">
        <f>Point_src_summary!U1644</f>
        <v>Point Source Compressor Engines</v>
      </c>
      <c r="G1693" s="160">
        <f>Point_src_summary!V1644</f>
        <v>1.8228569999999999</v>
      </c>
      <c r="H1693" s="161">
        <f>Point_src_summary!W1644</f>
        <v>1.2776350000000001</v>
      </c>
      <c r="I1693" s="161">
        <f>Point_src_summary!X1644</f>
        <v>3.8819759999999999</v>
      </c>
      <c r="J1693" s="161">
        <f>Point_src_summary!Y1644</f>
        <v>0</v>
      </c>
      <c r="K1693" s="162">
        <f>Point_src_summary!Z1644</f>
        <v>0</v>
      </c>
    </row>
    <row r="1694" spans="1:11" x14ac:dyDescent="0.2">
      <c r="A1694" s="31" t="s">
        <v>127</v>
      </c>
      <c r="B1694" s="31" t="str">
        <f>Point_src_summary!B1645</f>
        <v>Non-tribal</v>
      </c>
      <c r="C1694" s="31">
        <f>Point_src_summary!C1645</f>
        <v>8</v>
      </c>
      <c r="D1694" s="31" t="str">
        <f>Point_src_summary!D1645</f>
        <v>8045</v>
      </c>
      <c r="E1694" s="32" t="str">
        <f>Point_src_summary!N1645</f>
        <v>20200102</v>
      </c>
      <c r="F1694" s="31" t="str">
        <f>Point_src_summary!U1645</f>
        <v>Point Source Compressor Engines</v>
      </c>
      <c r="G1694" s="160">
        <f>Point_src_summary!V1645</f>
        <v>0</v>
      </c>
      <c r="H1694" s="161">
        <f>Point_src_summary!W1645</f>
        <v>0</v>
      </c>
      <c r="I1694" s="161">
        <f>Point_src_summary!X1645</f>
        <v>0</v>
      </c>
      <c r="J1694" s="161">
        <f>Point_src_summary!Y1645</f>
        <v>1.0381E-2</v>
      </c>
      <c r="K1694" s="162">
        <f>Point_src_summary!Z1645</f>
        <v>2.2837320000000001</v>
      </c>
    </row>
    <row r="1695" spans="1:11" x14ac:dyDescent="0.2">
      <c r="A1695" s="31" t="s">
        <v>127</v>
      </c>
      <c r="B1695" s="31" t="str">
        <f>Point_src_summary!B1646</f>
        <v>Non-tribal</v>
      </c>
      <c r="C1695" s="31">
        <f>Point_src_summary!C1646</f>
        <v>8</v>
      </c>
      <c r="D1695" s="31" t="str">
        <f>Point_src_summary!D1646</f>
        <v>8045</v>
      </c>
      <c r="E1695" s="32" t="str">
        <f>Point_src_summary!N1646</f>
        <v>20200102</v>
      </c>
      <c r="F1695" s="31" t="str">
        <f>Point_src_summary!U1646</f>
        <v>Point Source Compressor Engines</v>
      </c>
      <c r="G1695" s="160">
        <f>Point_src_summary!V1646</f>
        <v>0</v>
      </c>
      <c r="H1695" s="161">
        <f>Point_src_summary!W1646</f>
        <v>0</v>
      </c>
      <c r="I1695" s="161">
        <f>Point_src_summary!X1646</f>
        <v>0</v>
      </c>
      <c r="J1695" s="161">
        <f>Point_src_summary!Y1646</f>
        <v>2.5219999999999999E-3</v>
      </c>
      <c r="K1695" s="162">
        <f>Point_src_summary!Z1646</f>
        <v>0.55477399999999999</v>
      </c>
    </row>
    <row r="1696" spans="1:11" x14ac:dyDescent="0.2">
      <c r="A1696" s="31" t="s">
        <v>127</v>
      </c>
      <c r="B1696" s="31" t="str">
        <f>Point_src_summary!B1647</f>
        <v>Non-tribal</v>
      </c>
      <c r="C1696" s="31">
        <f>Point_src_summary!C1647</f>
        <v>8</v>
      </c>
      <c r="D1696" s="31" t="str">
        <f>Point_src_summary!D1647</f>
        <v>8045</v>
      </c>
      <c r="E1696" s="32" t="str">
        <f>Point_src_summary!N1647</f>
        <v>20200102</v>
      </c>
      <c r="F1696" s="31" t="str">
        <f>Point_src_summary!U1647</f>
        <v>Point Source Compressor Engines</v>
      </c>
      <c r="G1696" s="160">
        <f>Point_src_summary!V1647</f>
        <v>39.997129000000001</v>
      </c>
      <c r="H1696" s="161">
        <f>Point_src_summary!W1647</f>
        <v>3.1868679999999996</v>
      </c>
      <c r="I1696" s="161">
        <f>Point_src_summary!X1647</f>
        <v>8.6187360000000002</v>
      </c>
      <c r="J1696" s="161">
        <f>Point_src_summary!Y1647</f>
        <v>0</v>
      </c>
      <c r="K1696" s="162">
        <f>Point_src_summary!Z1647</f>
        <v>0</v>
      </c>
    </row>
    <row r="1697" spans="1:11" x14ac:dyDescent="0.2">
      <c r="A1697" s="31" t="s">
        <v>127</v>
      </c>
      <c r="B1697" s="31" t="str">
        <f>Point_src_summary!B1648</f>
        <v>Non-tribal</v>
      </c>
      <c r="C1697" s="31">
        <f>Point_src_summary!C1648</f>
        <v>8</v>
      </c>
      <c r="D1697" s="31" t="str">
        <f>Point_src_summary!D1648</f>
        <v>8045</v>
      </c>
      <c r="E1697" s="32" t="str">
        <f>Point_src_summary!N1648</f>
        <v>20200253</v>
      </c>
      <c r="F1697" s="31" t="str">
        <f>Point_src_summary!U1648</f>
        <v>Point Source Compressor Engines</v>
      </c>
      <c r="G1697" s="160">
        <f>Point_src_summary!V1648</f>
        <v>9.8049999999999997</v>
      </c>
      <c r="H1697" s="161">
        <f>Point_src_summary!W1648</f>
        <v>7.3540000000000001</v>
      </c>
      <c r="I1697" s="161">
        <f>Point_src_summary!X1648</f>
        <v>12.257</v>
      </c>
      <c r="J1697" s="161">
        <f>Point_src_summary!Y1648</f>
        <v>0</v>
      </c>
      <c r="K1697" s="162">
        <f>Point_src_summary!Z1648</f>
        <v>0</v>
      </c>
    </row>
    <row r="1698" spans="1:11" x14ac:dyDescent="0.2">
      <c r="A1698" s="31" t="s">
        <v>127</v>
      </c>
      <c r="B1698" s="31" t="str">
        <f>Point_src_summary!B1649</f>
        <v>Non-tribal</v>
      </c>
      <c r="C1698" s="31">
        <f>Point_src_summary!C1649</f>
        <v>8</v>
      </c>
      <c r="D1698" s="31" t="str">
        <f>Point_src_summary!D1649</f>
        <v>8045</v>
      </c>
      <c r="E1698" s="32" t="str">
        <f>Point_src_summary!N1649</f>
        <v>20200202</v>
      </c>
      <c r="F1698" s="31" t="str">
        <f>Point_src_summary!U1649</f>
        <v>Point Source Compressor Engines</v>
      </c>
      <c r="G1698" s="160">
        <f>Point_src_summary!V1649</f>
        <v>9.7070000000000007</v>
      </c>
      <c r="H1698" s="161">
        <f>Point_src_summary!W1649</f>
        <v>3.89</v>
      </c>
      <c r="I1698" s="161">
        <f>Point_src_summary!X1649</f>
        <v>13.634</v>
      </c>
      <c r="J1698" s="161">
        <f>Point_src_summary!Y1649</f>
        <v>0</v>
      </c>
      <c r="K1698" s="162">
        <f>Point_src_summary!Z1649</f>
        <v>0</v>
      </c>
    </row>
    <row r="1699" spans="1:11" x14ac:dyDescent="0.2">
      <c r="A1699" s="31" t="s">
        <v>127</v>
      </c>
      <c r="B1699" s="31" t="str">
        <f>Point_src_summary!B1650</f>
        <v>Non-tribal</v>
      </c>
      <c r="C1699" s="31">
        <f>Point_src_summary!C1650</f>
        <v>8</v>
      </c>
      <c r="D1699" s="31" t="str">
        <f>Point_src_summary!D1650</f>
        <v>8045</v>
      </c>
      <c r="E1699" s="32" t="str">
        <f>Point_src_summary!N1650</f>
        <v>20200253</v>
      </c>
      <c r="F1699" s="31" t="str">
        <f>Point_src_summary!U1650</f>
        <v>Point Source Compressor Engines</v>
      </c>
      <c r="G1699" s="160">
        <f>Point_src_summary!V1650</f>
        <v>4.7329999999999997</v>
      </c>
      <c r="H1699" s="161">
        <f>Point_src_summary!W1650</f>
        <v>2.3660000000000001</v>
      </c>
      <c r="I1699" s="161">
        <f>Point_src_summary!X1650</f>
        <v>4.7329999999999997</v>
      </c>
      <c r="J1699" s="161">
        <f>Point_src_summary!Y1650</f>
        <v>0</v>
      </c>
      <c r="K1699" s="162">
        <f>Point_src_summary!Z1650</f>
        <v>0</v>
      </c>
    </row>
    <row r="1700" spans="1:11" x14ac:dyDescent="0.2">
      <c r="A1700" s="31" t="s">
        <v>127</v>
      </c>
      <c r="B1700" s="31" t="str">
        <f>Point_src_summary!B1651</f>
        <v>Non-tribal</v>
      </c>
      <c r="C1700" s="31">
        <f>Point_src_summary!C1651</f>
        <v>8</v>
      </c>
      <c r="D1700" s="31" t="str">
        <f>Point_src_summary!D1651</f>
        <v>8045</v>
      </c>
      <c r="E1700" s="32" t="str">
        <f>Point_src_summary!N1651</f>
        <v>20200202</v>
      </c>
      <c r="F1700" s="31" t="str">
        <f>Point_src_summary!U1651</f>
        <v>Point Source Compressor Engines</v>
      </c>
      <c r="G1700" s="160">
        <f>Point_src_summary!V1651</f>
        <v>1.82</v>
      </c>
      <c r="H1700" s="161">
        <f>Point_src_summary!W1651</f>
        <v>0.93</v>
      </c>
      <c r="I1700" s="161">
        <f>Point_src_summary!X1651</f>
        <v>3.63</v>
      </c>
      <c r="J1700" s="161">
        <f>Point_src_summary!Y1651</f>
        <v>0</v>
      </c>
      <c r="K1700" s="162">
        <f>Point_src_summary!Z1651</f>
        <v>0</v>
      </c>
    </row>
    <row r="1701" spans="1:11" x14ac:dyDescent="0.2">
      <c r="A1701" s="31" t="s">
        <v>127</v>
      </c>
      <c r="B1701" s="31" t="str">
        <f>Point_src_summary!B1652</f>
        <v>Non-tribal</v>
      </c>
      <c r="C1701" s="31">
        <f>Point_src_summary!C1652</f>
        <v>8</v>
      </c>
      <c r="D1701" s="31" t="str">
        <f>Point_src_summary!D1652</f>
        <v>8045</v>
      </c>
      <c r="E1701" s="32" t="str">
        <f>Point_src_summary!N1652</f>
        <v>20200202</v>
      </c>
      <c r="F1701" s="31" t="str">
        <f>Point_src_summary!U1652</f>
        <v>Point Source Compressor Engines</v>
      </c>
      <c r="G1701" s="160">
        <f>Point_src_summary!V1652</f>
        <v>54</v>
      </c>
      <c r="H1701" s="161">
        <f>Point_src_summary!W1652</f>
        <v>1</v>
      </c>
      <c r="I1701" s="161">
        <f>Point_src_summary!X1652</f>
        <v>60</v>
      </c>
      <c r="J1701" s="161">
        <f>Point_src_summary!Y1652</f>
        <v>0</v>
      </c>
      <c r="K1701" s="162">
        <f>Point_src_summary!Z1652</f>
        <v>0</v>
      </c>
    </row>
    <row r="1702" spans="1:11" x14ac:dyDescent="0.2">
      <c r="A1702" s="31" t="s">
        <v>127</v>
      </c>
      <c r="B1702" s="31" t="str">
        <f>Point_src_summary!B1653</f>
        <v>Non-tribal</v>
      </c>
      <c r="C1702" s="31">
        <f>Point_src_summary!C1653</f>
        <v>8</v>
      </c>
      <c r="D1702" s="31" t="str">
        <f>Point_src_summary!D1653</f>
        <v>8045</v>
      </c>
      <c r="E1702" s="32" t="str">
        <f>Point_src_summary!N1653</f>
        <v>31000301</v>
      </c>
      <c r="F1702" s="31" t="str">
        <f>Point_src_summary!U1653</f>
        <v>Dehydrators</v>
      </c>
      <c r="G1702" s="160">
        <f>Point_src_summary!V1653</f>
        <v>0</v>
      </c>
      <c r="H1702" s="161">
        <f>Point_src_summary!W1653</f>
        <v>1.7</v>
      </c>
      <c r="I1702" s="161">
        <f>Point_src_summary!X1653</f>
        <v>0</v>
      </c>
      <c r="J1702" s="161">
        <f>Point_src_summary!Y1653</f>
        <v>0</v>
      </c>
      <c r="K1702" s="162">
        <f>Point_src_summary!Z1653</f>
        <v>0</v>
      </c>
    </row>
    <row r="1703" spans="1:11" x14ac:dyDescent="0.2">
      <c r="A1703" s="31" t="s">
        <v>127</v>
      </c>
      <c r="B1703" s="31" t="str">
        <f>Point_src_summary!B1654</f>
        <v>Non-tribal</v>
      </c>
      <c r="C1703" s="31">
        <f>Point_src_summary!C1654</f>
        <v>8</v>
      </c>
      <c r="D1703" s="31" t="str">
        <f>Point_src_summary!D1654</f>
        <v>8045</v>
      </c>
      <c r="E1703" s="32" t="str">
        <f>Point_src_summary!N1654</f>
        <v>31088811</v>
      </c>
      <c r="F1703" s="31" t="str">
        <f>Point_src_summary!U1654</f>
        <v>Point Source Fugitives</v>
      </c>
      <c r="G1703" s="160">
        <f>Point_src_summary!V1654</f>
        <v>0</v>
      </c>
      <c r="H1703" s="161">
        <f>Point_src_summary!W1654</f>
        <v>2.2999999999999998</v>
      </c>
      <c r="I1703" s="161">
        <f>Point_src_summary!X1654</f>
        <v>0</v>
      </c>
      <c r="J1703" s="161">
        <f>Point_src_summary!Y1654</f>
        <v>0</v>
      </c>
      <c r="K1703" s="162">
        <f>Point_src_summary!Z1654</f>
        <v>0</v>
      </c>
    </row>
    <row r="1704" spans="1:11" x14ac:dyDescent="0.2">
      <c r="A1704" s="31" t="s">
        <v>127</v>
      </c>
      <c r="B1704" s="31" t="str">
        <f>Point_src_summary!B1655</f>
        <v>Non-tribal</v>
      </c>
      <c r="C1704" s="31">
        <f>Point_src_summary!C1655</f>
        <v>8</v>
      </c>
      <c r="D1704" s="31" t="str">
        <f>Point_src_summary!D1655</f>
        <v>8045</v>
      </c>
      <c r="E1704" s="32" t="str">
        <f>Point_src_summary!N1655</f>
        <v>20200202</v>
      </c>
      <c r="F1704" s="31" t="str">
        <f>Point_src_summary!U1655</f>
        <v>Point Source Compressor Engines</v>
      </c>
      <c r="G1704" s="160">
        <f>Point_src_summary!V1655</f>
        <v>16.955148000000001</v>
      </c>
      <c r="H1704" s="161">
        <f>Point_src_summary!W1655</f>
        <v>5.4482680000000006</v>
      </c>
      <c r="I1704" s="161">
        <f>Point_src_summary!X1655</f>
        <v>3.284478</v>
      </c>
      <c r="J1704" s="161">
        <f>Point_src_summary!Y1655</f>
        <v>0</v>
      </c>
      <c r="K1704" s="162">
        <f>Point_src_summary!Z1655</f>
        <v>0</v>
      </c>
    </row>
    <row r="1705" spans="1:11" x14ac:dyDescent="0.2">
      <c r="A1705" s="31" t="s">
        <v>127</v>
      </c>
      <c r="B1705" s="31" t="str">
        <f>Point_src_summary!B1656</f>
        <v>Non-tribal</v>
      </c>
      <c r="C1705" s="31">
        <f>Point_src_summary!C1656</f>
        <v>8</v>
      </c>
      <c r="D1705" s="31" t="str">
        <f>Point_src_summary!D1656</f>
        <v>8045</v>
      </c>
      <c r="E1705" s="32" t="str">
        <f>Point_src_summary!N1656</f>
        <v>20200202</v>
      </c>
      <c r="F1705" s="31" t="str">
        <f>Point_src_summary!U1656</f>
        <v>Point Source Compressor Engines</v>
      </c>
      <c r="G1705" s="160">
        <f>Point_src_summary!V1656</f>
        <v>0.242447</v>
      </c>
      <c r="H1705" s="161">
        <f>Point_src_summary!W1656</f>
        <v>4.6581999999999998E-2</v>
      </c>
      <c r="I1705" s="161">
        <f>Point_src_summary!X1656</f>
        <v>0.335339</v>
      </c>
      <c r="J1705" s="161">
        <f>Point_src_summary!Y1656</f>
        <v>0</v>
      </c>
      <c r="K1705" s="162">
        <f>Point_src_summary!Z1656</f>
        <v>0</v>
      </c>
    </row>
    <row r="1706" spans="1:11" x14ac:dyDescent="0.2">
      <c r="A1706" s="31" t="s">
        <v>127</v>
      </c>
      <c r="B1706" s="31" t="str">
        <f>Point_src_summary!B1657</f>
        <v>Non-tribal</v>
      </c>
      <c r="C1706" s="31">
        <f>Point_src_summary!C1657</f>
        <v>8</v>
      </c>
      <c r="D1706" s="31" t="str">
        <f>Point_src_summary!D1657</f>
        <v>8045</v>
      </c>
      <c r="E1706" s="32" t="str">
        <f>Point_src_summary!N1657</f>
        <v>31000301</v>
      </c>
      <c r="F1706" s="31" t="str">
        <f>Point_src_summary!U1657</f>
        <v>Dehydrators</v>
      </c>
      <c r="G1706" s="160">
        <f>Point_src_summary!V1657</f>
        <v>0</v>
      </c>
      <c r="H1706" s="161">
        <f>Point_src_summary!W1657</f>
        <v>4.32</v>
      </c>
      <c r="I1706" s="161">
        <f>Point_src_summary!X1657</f>
        <v>0</v>
      </c>
      <c r="J1706" s="161">
        <f>Point_src_summary!Y1657</f>
        <v>0</v>
      </c>
      <c r="K1706" s="162">
        <f>Point_src_summary!Z1657</f>
        <v>0</v>
      </c>
    </row>
    <row r="1707" spans="1:11" x14ac:dyDescent="0.2">
      <c r="A1707" s="31" t="s">
        <v>127</v>
      </c>
      <c r="B1707" s="31" t="str">
        <f>Point_src_summary!B1658</f>
        <v>Non-tribal</v>
      </c>
      <c r="C1707" s="31">
        <f>Point_src_summary!C1658</f>
        <v>8</v>
      </c>
      <c r="D1707" s="31" t="str">
        <f>Point_src_summary!D1658</f>
        <v>8045</v>
      </c>
      <c r="E1707" s="32" t="str">
        <f>Point_src_summary!N1658</f>
        <v>20200253</v>
      </c>
      <c r="F1707" s="31" t="str">
        <f>Point_src_summary!U1658</f>
        <v>Point Source Compressor Engines</v>
      </c>
      <c r="G1707" s="160">
        <f>Point_src_summary!V1658</f>
        <v>0.39</v>
      </c>
      <c r="H1707" s="161">
        <f>Point_src_summary!W1658</f>
        <v>7.4999999999999997E-2</v>
      </c>
      <c r="I1707" s="161">
        <f>Point_src_summary!X1658</f>
        <v>0.53800000000000003</v>
      </c>
      <c r="J1707" s="161">
        <f>Point_src_summary!Y1658</f>
        <v>0</v>
      </c>
      <c r="K1707" s="162">
        <f>Point_src_summary!Z1658</f>
        <v>0</v>
      </c>
    </row>
    <row r="1708" spans="1:11" x14ac:dyDescent="0.2">
      <c r="A1708" s="31" t="s">
        <v>127</v>
      </c>
      <c r="B1708" s="31" t="str">
        <f>Point_src_summary!B1659</f>
        <v>Non-tribal</v>
      </c>
      <c r="C1708" s="31">
        <f>Point_src_summary!C1659</f>
        <v>8</v>
      </c>
      <c r="D1708" s="31" t="str">
        <f>Point_src_summary!D1659</f>
        <v>8045</v>
      </c>
      <c r="E1708" s="32" t="str">
        <f>Point_src_summary!N1659</f>
        <v>31000299</v>
      </c>
      <c r="F1708" s="31" t="str">
        <f>Point_src_summary!U1659</f>
        <v>Other Not Classified</v>
      </c>
      <c r="G1708" s="160">
        <f>Point_src_summary!V1659</f>
        <v>0</v>
      </c>
      <c r="H1708" s="161">
        <f>Point_src_summary!W1659</f>
        <v>6.9</v>
      </c>
      <c r="I1708" s="161">
        <f>Point_src_summary!X1659</f>
        <v>0</v>
      </c>
      <c r="J1708" s="161">
        <f>Point_src_summary!Y1659</f>
        <v>0</v>
      </c>
      <c r="K1708" s="162">
        <f>Point_src_summary!Z1659</f>
        <v>0</v>
      </c>
    </row>
    <row r="1709" spans="1:11" x14ac:dyDescent="0.2">
      <c r="A1709" s="31" t="s">
        <v>127</v>
      </c>
      <c r="B1709" s="31" t="str">
        <f>Point_src_summary!B1660</f>
        <v>Non-tribal</v>
      </c>
      <c r="C1709" s="31">
        <f>Point_src_summary!C1660</f>
        <v>8</v>
      </c>
      <c r="D1709" s="31" t="str">
        <f>Point_src_summary!D1660</f>
        <v>8045</v>
      </c>
      <c r="E1709" s="32" t="str">
        <f>Point_src_summary!N1660</f>
        <v>31000207</v>
      </c>
      <c r="F1709" s="31" t="str">
        <f>Point_src_summary!U1660</f>
        <v>Point Source Fugitives</v>
      </c>
      <c r="G1709" s="160">
        <f>Point_src_summary!V1660</f>
        <v>0</v>
      </c>
      <c r="H1709" s="161">
        <f>Point_src_summary!W1660</f>
        <v>5.36</v>
      </c>
      <c r="I1709" s="161">
        <f>Point_src_summary!X1660</f>
        <v>0</v>
      </c>
      <c r="J1709" s="161">
        <f>Point_src_summary!Y1660</f>
        <v>0</v>
      </c>
      <c r="K1709" s="162">
        <f>Point_src_summary!Z1660</f>
        <v>0</v>
      </c>
    </row>
    <row r="1710" spans="1:11" x14ac:dyDescent="0.2">
      <c r="A1710" s="31" t="s">
        <v>127</v>
      </c>
      <c r="B1710" s="31" t="str">
        <f>Point_src_summary!B1661</f>
        <v>Non-tribal</v>
      </c>
      <c r="C1710" s="31">
        <f>Point_src_summary!C1661</f>
        <v>8</v>
      </c>
      <c r="D1710" s="31" t="str">
        <f>Point_src_summary!D1661</f>
        <v>8045</v>
      </c>
      <c r="E1710" s="32" t="str">
        <f>Point_src_summary!N1661</f>
        <v>20200253</v>
      </c>
      <c r="F1710" s="31" t="str">
        <f>Point_src_summary!U1661</f>
        <v>Point Source Compressor Engines</v>
      </c>
      <c r="G1710" s="160">
        <f>Point_src_summary!V1661</f>
        <v>14.432812999999999</v>
      </c>
      <c r="H1710" s="161">
        <f>Point_src_summary!W1661</f>
        <v>0.27508500000000002</v>
      </c>
      <c r="I1710" s="161">
        <f>Point_src_summary!X1661</f>
        <v>0.78857900000000003</v>
      </c>
      <c r="J1710" s="161">
        <f>Point_src_summary!Y1661</f>
        <v>0</v>
      </c>
      <c r="K1710" s="162">
        <f>Point_src_summary!Z1661</f>
        <v>0</v>
      </c>
    </row>
    <row r="1711" spans="1:11" x14ac:dyDescent="0.2">
      <c r="A1711" s="31" t="s">
        <v>127</v>
      </c>
      <c r="B1711" s="31" t="str">
        <f>Point_src_summary!B1662</f>
        <v>Non-tribal</v>
      </c>
      <c r="C1711" s="31">
        <f>Point_src_summary!C1662</f>
        <v>8</v>
      </c>
      <c r="D1711" s="31" t="str">
        <f>Point_src_summary!D1662</f>
        <v>8045</v>
      </c>
      <c r="E1711" s="32" t="str">
        <f>Point_src_summary!N1662</f>
        <v>40400315</v>
      </c>
      <c r="F1711" s="31" t="str">
        <f>Point_src_summary!U1662</f>
        <v>Condensate Tanks</v>
      </c>
      <c r="G1711" s="160">
        <f>Point_src_summary!V1662</f>
        <v>0</v>
      </c>
      <c r="H1711" s="161">
        <f>Point_src_summary!W1662</f>
        <v>1.7221500000000001</v>
      </c>
      <c r="I1711" s="161">
        <f>Point_src_summary!X1662</f>
        <v>0</v>
      </c>
      <c r="J1711" s="161">
        <f>Point_src_summary!Y1662</f>
        <v>0</v>
      </c>
      <c r="K1711" s="162">
        <f>Point_src_summary!Z1662</f>
        <v>0</v>
      </c>
    </row>
    <row r="1712" spans="1:11" x14ac:dyDescent="0.2">
      <c r="A1712" s="31" t="s">
        <v>127</v>
      </c>
      <c r="B1712" s="31" t="str">
        <f>Point_src_summary!B1663</f>
        <v>Non-tribal</v>
      </c>
      <c r="C1712" s="31">
        <f>Point_src_summary!C1663</f>
        <v>8</v>
      </c>
      <c r="D1712" s="31" t="str">
        <f>Point_src_summary!D1663</f>
        <v>8045</v>
      </c>
      <c r="E1712" s="32" t="str">
        <f>Point_src_summary!N1663</f>
        <v>40400315</v>
      </c>
      <c r="F1712" s="31" t="str">
        <f>Point_src_summary!U1663</f>
        <v>Condensate Tanks</v>
      </c>
      <c r="G1712" s="160">
        <f>Point_src_summary!V1663</f>
        <v>0</v>
      </c>
      <c r="H1712" s="161">
        <f>Point_src_summary!W1663</f>
        <v>1.4963120000000001</v>
      </c>
      <c r="I1712" s="161">
        <f>Point_src_summary!X1663</f>
        <v>0</v>
      </c>
      <c r="J1712" s="161">
        <f>Point_src_summary!Y1663</f>
        <v>0</v>
      </c>
      <c r="K1712" s="162">
        <f>Point_src_summary!Z1663</f>
        <v>0</v>
      </c>
    </row>
    <row r="1713" spans="1:11" x14ac:dyDescent="0.2">
      <c r="A1713" s="31" t="s">
        <v>127</v>
      </c>
      <c r="B1713" s="31" t="str">
        <f>Point_src_summary!B1664</f>
        <v>Non-tribal</v>
      </c>
      <c r="C1713" s="31">
        <f>Point_src_summary!C1664</f>
        <v>8</v>
      </c>
      <c r="D1713" s="31" t="str">
        <f>Point_src_summary!D1664</f>
        <v>8045</v>
      </c>
      <c r="E1713" s="32" t="str">
        <f>Point_src_summary!N1664</f>
        <v>20200254</v>
      </c>
      <c r="F1713" s="31" t="str">
        <f>Point_src_summary!U1664</f>
        <v>Point Source Compressor Engines</v>
      </c>
      <c r="G1713" s="160">
        <f>Point_src_summary!V1664</f>
        <v>6.47</v>
      </c>
      <c r="H1713" s="161">
        <f>Point_src_summary!W1664</f>
        <v>6.47</v>
      </c>
      <c r="I1713" s="161">
        <f>Point_src_summary!X1664</f>
        <v>6.47</v>
      </c>
      <c r="J1713" s="161">
        <f>Point_src_summary!Y1664</f>
        <v>0</v>
      </c>
      <c r="K1713" s="162">
        <f>Point_src_summary!Z1664</f>
        <v>0</v>
      </c>
    </row>
    <row r="1714" spans="1:11" x14ac:dyDescent="0.2">
      <c r="A1714" s="31" t="s">
        <v>127</v>
      </c>
      <c r="B1714" s="31" t="str">
        <f>Point_src_summary!B1665</f>
        <v>Non-tribal</v>
      </c>
      <c r="C1714" s="31">
        <f>Point_src_summary!C1665</f>
        <v>8</v>
      </c>
      <c r="D1714" s="31" t="str">
        <f>Point_src_summary!D1665</f>
        <v>8045</v>
      </c>
      <c r="E1714" s="32" t="str">
        <f>Point_src_summary!N1665</f>
        <v>20200254</v>
      </c>
      <c r="F1714" s="31" t="str">
        <f>Point_src_summary!U1665</f>
        <v>Point Source Compressor Engines</v>
      </c>
      <c r="G1714" s="160">
        <f>Point_src_summary!V1665</f>
        <v>44</v>
      </c>
      <c r="H1714" s="161">
        <f>Point_src_summary!W1665</f>
        <v>12.94</v>
      </c>
      <c r="I1714" s="161">
        <f>Point_src_summary!X1665</f>
        <v>12.94</v>
      </c>
      <c r="J1714" s="161">
        <f>Point_src_summary!Y1665</f>
        <v>0</v>
      </c>
      <c r="K1714" s="162">
        <f>Point_src_summary!Z1665</f>
        <v>0</v>
      </c>
    </row>
    <row r="1715" spans="1:11" x14ac:dyDescent="0.2">
      <c r="A1715" s="31" t="s">
        <v>127</v>
      </c>
      <c r="B1715" s="31" t="str">
        <f>Point_src_summary!B1666</f>
        <v>Non-tribal</v>
      </c>
      <c r="C1715" s="31">
        <f>Point_src_summary!C1666</f>
        <v>8</v>
      </c>
      <c r="D1715" s="31" t="str">
        <f>Point_src_summary!D1666</f>
        <v>8045</v>
      </c>
      <c r="E1715" s="32" t="str">
        <f>Point_src_summary!N1666</f>
        <v>20200254</v>
      </c>
      <c r="F1715" s="31" t="str">
        <f>Point_src_summary!U1666</f>
        <v>Point Source Compressor Engines</v>
      </c>
      <c r="G1715" s="160">
        <f>Point_src_summary!V1666</f>
        <v>44</v>
      </c>
      <c r="H1715" s="161">
        <f>Point_src_summary!W1666</f>
        <v>19.41</v>
      </c>
      <c r="I1715" s="161">
        <f>Point_src_summary!X1666</f>
        <v>32.35</v>
      </c>
      <c r="J1715" s="161">
        <f>Point_src_summary!Y1666</f>
        <v>0</v>
      </c>
      <c r="K1715" s="162">
        <f>Point_src_summary!Z1666</f>
        <v>0</v>
      </c>
    </row>
    <row r="1716" spans="1:11" x14ac:dyDescent="0.2">
      <c r="A1716" s="31" t="s">
        <v>127</v>
      </c>
      <c r="B1716" s="31" t="str">
        <f>Point_src_summary!B1667</f>
        <v>Non-tribal</v>
      </c>
      <c r="C1716" s="31">
        <f>Point_src_summary!C1667</f>
        <v>8</v>
      </c>
      <c r="D1716" s="31" t="str">
        <f>Point_src_summary!D1667</f>
        <v>8045</v>
      </c>
      <c r="E1716" s="32" t="str">
        <f>Point_src_summary!N1667</f>
        <v>20200202</v>
      </c>
      <c r="F1716" s="31" t="str">
        <f>Point_src_summary!U1667</f>
        <v>Point Source Compressor Engines</v>
      </c>
      <c r="G1716" s="160">
        <f>Point_src_summary!V1667</f>
        <v>22</v>
      </c>
      <c r="H1716" s="161">
        <f>Point_src_summary!W1667</f>
        <v>6.47</v>
      </c>
      <c r="I1716" s="161">
        <f>Point_src_summary!X1667</f>
        <v>6.47</v>
      </c>
      <c r="J1716" s="161">
        <f>Point_src_summary!Y1667</f>
        <v>0</v>
      </c>
      <c r="K1716" s="162">
        <f>Point_src_summary!Z1667</f>
        <v>0</v>
      </c>
    </row>
    <row r="1717" spans="1:11" x14ac:dyDescent="0.2">
      <c r="A1717" s="31" t="s">
        <v>127</v>
      </c>
      <c r="B1717" s="31" t="str">
        <f>Point_src_summary!B1668</f>
        <v>Non-tribal</v>
      </c>
      <c r="C1717" s="31">
        <f>Point_src_summary!C1668</f>
        <v>8</v>
      </c>
      <c r="D1717" s="31" t="str">
        <f>Point_src_summary!D1668</f>
        <v>8045</v>
      </c>
      <c r="E1717" s="32" t="str">
        <f>Point_src_summary!N1668</f>
        <v>31088801</v>
      </c>
      <c r="F1717" s="31" t="str">
        <f>Point_src_summary!U1668</f>
        <v>Point Source Fugitives</v>
      </c>
      <c r="G1717" s="160">
        <f>Point_src_summary!V1668</f>
        <v>0</v>
      </c>
      <c r="H1717" s="161">
        <f>Point_src_summary!W1668</f>
        <v>5.0999999999999996</v>
      </c>
      <c r="I1717" s="161">
        <f>Point_src_summary!X1668</f>
        <v>0</v>
      </c>
      <c r="J1717" s="161">
        <f>Point_src_summary!Y1668</f>
        <v>0</v>
      </c>
      <c r="K1717" s="162">
        <f>Point_src_summary!Z1668</f>
        <v>0</v>
      </c>
    </row>
    <row r="1718" spans="1:11" x14ac:dyDescent="0.2">
      <c r="A1718" s="31" t="s">
        <v>127</v>
      </c>
      <c r="B1718" s="31" t="str">
        <f>Point_src_summary!B1669</f>
        <v>Non-tribal</v>
      </c>
      <c r="C1718" s="31">
        <f>Point_src_summary!C1669</f>
        <v>8</v>
      </c>
      <c r="D1718" s="31" t="str">
        <f>Point_src_summary!D1669</f>
        <v>8045</v>
      </c>
      <c r="E1718" s="32" t="str">
        <f>Point_src_summary!N1669</f>
        <v>40600302</v>
      </c>
      <c r="F1718" s="31" t="str">
        <f>Point_src_summary!U1669</f>
        <v>Point Source Loading Losses</v>
      </c>
      <c r="G1718" s="160">
        <f>Point_src_summary!V1669</f>
        <v>0</v>
      </c>
      <c r="H1718" s="161">
        <f>Point_src_summary!W1669</f>
        <v>3.2</v>
      </c>
      <c r="I1718" s="161">
        <f>Point_src_summary!X1669</f>
        <v>0</v>
      </c>
      <c r="J1718" s="161">
        <f>Point_src_summary!Y1669</f>
        <v>0</v>
      </c>
      <c r="K1718" s="162">
        <f>Point_src_summary!Z1669</f>
        <v>0</v>
      </c>
    </row>
    <row r="1719" spans="1:11" x14ac:dyDescent="0.2">
      <c r="A1719" s="31" t="s">
        <v>127</v>
      </c>
      <c r="B1719" s="31" t="str">
        <f>Point_src_summary!B1670</f>
        <v>Non-tribal</v>
      </c>
      <c r="C1719" s="31">
        <f>Point_src_summary!C1670</f>
        <v>8</v>
      </c>
      <c r="D1719" s="31" t="str">
        <f>Point_src_summary!D1670</f>
        <v>8045</v>
      </c>
      <c r="E1719" s="32" t="str">
        <f>Point_src_summary!N1670</f>
        <v>40400315</v>
      </c>
      <c r="F1719" s="31" t="str">
        <f>Point_src_summary!U1670</f>
        <v>Condensate Tanks</v>
      </c>
      <c r="G1719" s="160">
        <f>Point_src_summary!V1670</f>
        <v>0.17</v>
      </c>
      <c r="H1719" s="161">
        <f>Point_src_summary!W1670</f>
        <v>6.4910999999999996E-2</v>
      </c>
      <c r="I1719" s="161">
        <f>Point_src_summary!X1670</f>
        <v>0.92</v>
      </c>
      <c r="J1719" s="161">
        <f>Point_src_summary!Y1670</f>
        <v>0</v>
      </c>
      <c r="K1719" s="162">
        <f>Point_src_summary!Z1670</f>
        <v>0</v>
      </c>
    </row>
    <row r="1720" spans="1:11" x14ac:dyDescent="0.2">
      <c r="A1720" s="31" t="s">
        <v>127</v>
      </c>
      <c r="B1720" s="31" t="str">
        <f>Point_src_summary!B1671</f>
        <v>Non-tribal</v>
      </c>
      <c r="C1720" s="31">
        <f>Point_src_summary!C1671</f>
        <v>8</v>
      </c>
      <c r="D1720" s="31" t="str">
        <f>Point_src_summary!D1671</f>
        <v>8045</v>
      </c>
      <c r="E1720" s="32" t="str">
        <f>Point_src_summary!N1671</f>
        <v>20200254</v>
      </c>
      <c r="F1720" s="31" t="str">
        <f>Point_src_summary!U1671</f>
        <v>Point Source Compressor Engines</v>
      </c>
      <c r="G1720" s="160">
        <f>Point_src_summary!V1671</f>
        <v>38.6</v>
      </c>
      <c r="H1720" s="161">
        <f>Point_src_summary!W1671</f>
        <v>11.4</v>
      </c>
      <c r="I1720" s="161">
        <f>Point_src_summary!X1671</f>
        <v>11.4</v>
      </c>
      <c r="J1720" s="161">
        <f>Point_src_summary!Y1671</f>
        <v>0</v>
      </c>
      <c r="K1720" s="162">
        <f>Point_src_summary!Z1671</f>
        <v>0</v>
      </c>
    </row>
    <row r="1721" spans="1:11" x14ac:dyDescent="0.2">
      <c r="A1721" s="31" t="s">
        <v>127</v>
      </c>
      <c r="B1721" s="31" t="str">
        <f>Point_src_summary!B1672</f>
        <v>Non-tribal</v>
      </c>
      <c r="C1721" s="31">
        <f>Point_src_summary!C1672</f>
        <v>8</v>
      </c>
      <c r="D1721" s="31" t="str">
        <f>Point_src_summary!D1672</f>
        <v>8045</v>
      </c>
      <c r="E1721" s="32" t="str">
        <f>Point_src_summary!N1672</f>
        <v>31088801</v>
      </c>
      <c r="F1721" s="31" t="str">
        <f>Point_src_summary!U1672</f>
        <v>Point Source Fugitives</v>
      </c>
      <c r="G1721" s="160">
        <f>Point_src_summary!V1672</f>
        <v>0</v>
      </c>
      <c r="H1721" s="161">
        <f>Point_src_summary!W1672</f>
        <v>6.05</v>
      </c>
      <c r="I1721" s="161">
        <f>Point_src_summary!X1672</f>
        <v>0</v>
      </c>
      <c r="J1721" s="161">
        <f>Point_src_summary!Y1672</f>
        <v>0</v>
      </c>
      <c r="K1721" s="162">
        <f>Point_src_summary!Z1672</f>
        <v>0</v>
      </c>
    </row>
    <row r="1722" spans="1:11" x14ac:dyDescent="0.2">
      <c r="A1722" s="31" t="s">
        <v>127</v>
      </c>
      <c r="B1722" s="31" t="str">
        <f>Point_src_summary!B1673</f>
        <v>Non-tribal</v>
      </c>
      <c r="C1722" s="31">
        <f>Point_src_summary!C1673</f>
        <v>8</v>
      </c>
      <c r="D1722" s="31" t="str">
        <f>Point_src_summary!D1673</f>
        <v>8045</v>
      </c>
      <c r="E1722" s="32" t="str">
        <f>Point_src_summary!N1673</f>
        <v>20200254</v>
      </c>
      <c r="F1722" s="31" t="str">
        <f>Point_src_summary!U1673</f>
        <v>Point Source Compressor Engines</v>
      </c>
      <c r="G1722" s="160">
        <f>Point_src_summary!V1673</f>
        <v>19.3</v>
      </c>
      <c r="H1722" s="161">
        <f>Point_src_summary!W1673</f>
        <v>5.7</v>
      </c>
      <c r="I1722" s="161">
        <f>Point_src_summary!X1673</f>
        <v>5.7</v>
      </c>
      <c r="J1722" s="161">
        <f>Point_src_summary!Y1673</f>
        <v>0</v>
      </c>
      <c r="K1722" s="162">
        <f>Point_src_summary!Z1673</f>
        <v>0</v>
      </c>
    </row>
    <row r="1723" spans="1:11" x14ac:dyDescent="0.2">
      <c r="A1723" s="31" t="s">
        <v>127</v>
      </c>
      <c r="B1723" s="31" t="str">
        <f>Point_src_summary!B1674</f>
        <v>Non-tribal</v>
      </c>
      <c r="C1723" s="31">
        <f>Point_src_summary!C1674</f>
        <v>8</v>
      </c>
      <c r="D1723" s="31" t="str">
        <f>Point_src_summary!D1674</f>
        <v>8045</v>
      </c>
      <c r="E1723" s="32" t="str">
        <f>Point_src_summary!N1674</f>
        <v>20200254</v>
      </c>
      <c r="F1723" s="31" t="str">
        <f>Point_src_summary!U1674</f>
        <v>Point Source Compressor Engines</v>
      </c>
      <c r="G1723" s="160">
        <f>Point_src_summary!V1674</f>
        <v>19.3</v>
      </c>
      <c r="H1723" s="161">
        <f>Point_src_summary!W1674</f>
        <v>5.7</v>
      </c>
      <c r="I1723" s="161">
        <f>Point_src_summary!X1674</f>
        <v>5.7</v>
      </c>
      <c r="J1723" s="161">
        <f>Point_src_summary!Y1674</f>
        <v>0</v>
      </c>
      <c r="K1723" s="162">
        <f>Point_src_summary!Z1674</f>
        <v>0</v>
      </c>
    </row>
    <row r="1724" spans="1:11" x14ac:dyDescent="0.2">
      <c r="A1724" s="31" t="s">
        <v>127</v>
      </c>
      <c r="B1724" s="31" t="str">
        <f>Point_src_summary!B1675</f>
        <v>Non-tribal</v>
      </c>
      <c r="C1724" s="31">
        <f>Point_src_summary!C1675</f>
        <v>8</v>
      </c>
      <c r="D1724" s="31" t="str">
        <f>Point_src_summary!D1675</f>
        <v>8045</v>
      </c>
      <c r="E1724" s="32" t="str">
        <f>Point_src_summary!N1675</f>
        <v>20200254</v>
      </c>
      <c r="F1724" s="31" t="str">
        <f>Point_src_summary!U1675</f>
        <v>Point Source Compressor Engines</v>
      </c>
      <c r="G1724" s="160">
        <f>Point_src_summary!V1675</f>
        <v>19.3</v>
      </c>
      <c r="H1724" s="161">
        <f>Point_src_summary!W1675</f>
        <v>5.7</v>
      </c>
      <c r="I1724" s="161">
        <f>Point_src_summary!X1675</f>
        <v>5.7</v>
      </c>
      <c r="J1724" s="161">
        <f>Point_src_summary!Y1675</f>
        <v>0</v>
      </c>
      <c r="K1724" s="162">
        <f>Point_src_summary!Z1675</f>
        <v>0</v>
      </c>
    </row>
    <row r="1725" spans="1:11" x14ac:dyDescent="0.2">
      <c r="A1725" s="31" t="s">
        <v>127</v>
      </c>
      <c r="B1725" s="31" t="str">
        <f>Point_src_summary!B1676</f>
        <v>Non-tribal</v>
      </c>
      <c r="C1725" s="31">
        <f>Point_src_summary!C1676</f>
        <v>8</v>
      </c>
      <c r="D1725" s="31" t="str">
        <f>Point_src_summary!D1676</f>
        <v>8045</v>
      </c>
      <c r="E1725" s="32" t="str">
        <f>Point_src_summary!N1676</f>
        <v>20200254</v>
      </c>
      <c r="F1725" s="31" t="str">
        <f>Point_src_summary!U1676</f>
        <v>Point Source Compressor Engines</v>
      </c>
      <c r="G1725" s="160">
        <f>Point_src_summary!V1676</f>
        <v>19.3</v>
      </c>
      <c r="H1725" s="161">
        <f>Point_src_summary!W1676</f>
        <v>5.7</v>
      </c>
      <c r="I1725" s="161">
        <f>Point_src_summary!X1676</f>
        <v>5.7</v>
      </c>
      <c r="J1725" s="161">
        <f>Point_src_summary!Y1676</f>
        <v>0</v>
      </c>
      <c r="K1725" s="162">
        <f>Point_src_summary!Z1676</f>
        <v>0</v>
      </c>
    </row>
    <row r="1726" spans="1:11" x14ac:dyDescent="0.2">
      <c r="A1726" s="31" t="s">
        <v>127</v>
      </c>
      <c r="B1726" s="31" t="str">
        <f>Point_src_summary!B1677</f>
        <v>Non-tribal</v>
      </c>
      <c r="C1726" s="31">
        <f>Point_src_summary!C1677</f>
        <v>8</v>
      </c>
      <c r="D1726" s="31" t="str">
        <f>Point_src_summary!D1677</f>
        <v>8045</v>
      </c>
      <c r="E1726" s="32" t="str">
        <f>Point_src_summary!N1677</f>
        <v>20200254</v>
      </c>
      <c r="F1726" s="31" t="str">
        <f>Point_src_summary!U1677</f>
        <v>Point Source Compressor Engines</v>
      </c>
      <c r="G1726" s="160">
        <f>Point_src_summary!V1677</f>
        <v>13.98</v>
      </c>
      <c r="H1726" s="161">
        <f>Point_src_summary!W1677</f>
        <v>4.45</v>
      </c>
      <c r="I1726" s="161">
        <f>Point_src_summary!X1677</f>
        <v>27.78</v>
      </c>
      <c r="J1726" s="161">
        <f>Point_src_summary!Y1677</f>
        <v>0</v>
      </c>
      <c r="K1726" s="162">
        <f>Point_src_summary!Z1677</f>
        <v>0</v>
      </c>
    </row>
    <row r="1727" spans="1:11" x14ac:dyDescent="0.2">
      <c r="A1727" s="31" t="s">
        <v>127</v>
      </c>
      <c r="B1727" s="31" t="str">
        <f>Point_src_summary!B1678</f>
        <v>Non-tribal</v>
      </c>
      <c r="C1727" s="31">
        <f>Point_src_summary!C1678</f>
        <v>8</v>
      </c>
      <c r="D1727" s="31" t="str">
        <f>Point_src_summary!D1678</f>
        <v>8045</v>
      </c>
      <c r="E1727" s="32" t="str">
        <f>Point_src_summary!N1678</f>
        <v>31000301</v>
      </c>
      <c r="F1727" s="31" t="str">
        <f>Point_src_summary!U1678</f>
        <v>Dehydrators</v>
      </c>
      <c r="G1727" s="160">
        <f>Point_src_summary!V1678</f>
        <v>0</v>
      </c>
      <c r="H1727" s="161">
        <f>Point_src_summary!W1678</f>
        <v>10.78</v>
      </c>
      <c r="I1727" s="161">
        <f>Point_src_summary!X1678</f>
        <v>0</v>
      </c>
      <c r="J1727" s="161">
        <f>Point_src_summary!Y1678</f>
        <v>0</v>
      </c>
      <c r="K1727" s="162">
        <f>Point_src_summary!Z1678</f>
        <v>0</v>
      </c>
    </row>
    <row r="1728" spans="1:11" x14ac:dyDescent="0.2">
      <c r="A1728" s="31" t="s">
        <v>127</v>
      </c>
      <c r="B1728" s="31" t="str">
        <f>Point_src_summary!B1679</f>
        <v>Non-tribal</v>
      </c>
      <c r="C1728" s="31">
        <f>Point_src_summary!C1679</f>
        <v>8</v>
      </c>
      <c r="D1728" s="31" t="str">
        <f>Point_src_summary!D1679</f>
        <v>8045</v>
      </c>
      <c r="E1728" s="32" t="str">
        <f>Point_src_summary!N1679</f>
        <v>31000301</v>
      </c>
      <c r="F1728" s="31" t="str">
        <f>Point_src_summary!U1679</f>
        <v>Dehydrators</v>
      </c>
      <c r="G1728" s="160">
        <f>Point_src_summary!V1679</f>
        <v>0</v>
      </c>
      <c r="H1728" s="161">
        <f>Point_src_summary!W1679</f>
        <v>6.681781</v>
      </c>
      <c r="I1728" s="161">
        <f>Point_src_summary!X1679</f>
        <v>0</v>
      </c>
      <c r="J1728" s="161">
        <f>Point_src_summary!Y1679</f>
        <v>0</v>
      </c>
      <c r="K1728" s="162">
        <f>Point_src_summary!Z1679</f>
        <v>0</v>
      </c>
    </row>
    <row r="1729" spans="1:11" x14ac:dyDescent="0.2">
      <c r="A1729" s="31" t="s">
        <v>127</v>
      </c>
      <c r="B1729" s="31" t="str">
        <f>Point_src_summary!B1680</f>
        <v>Non-tribal</v>
      </c>
      <c r="C1729" s="31">
        <f>Point_src_summary!C1680</f>
        <v>8</v>
      </c>
      <c r="D1729" s="31" t="str">
        <f>Point_src_summary!D1680</f>
        <v>8045</v>
      </c>
      <c r="E1729" s="32" t="str">
        <f>Point_src_summary!N1680</f>
        <v>20200252</v>
      </c>
      <c r="F1729" s="31" t="str">
        <f>Point_src_summary!U1680</f>
        <v>Point Source Compressor Engines</v>
      </c>
      <c r="G1729" s="160">
        <f>Point_src_summary!V1680</f>
        <v>15.543820999999999</v>
      </c>
      <c r="H1729" s="161">
        <f>Point_src_summary!W1680</f>
        <v>4.9435510000000003</v>
      </c>
      <c r="I1729" s="161">
        <f>Point_src_summary!X1680</f>
        <v>30.876933999999999</v>
      </c>
      <c r="J1729" s="161">
        <f>Point_src_summary!Y1680</f>
        <v>0</v>
      </c>
      <c r="K1729" s="162">
        <f>Point_src_summary!Z1680</f>
        <v>0</v>
      </c>
    </row>
    <row r="1730" spans="1:11" x14ac:dyDescent="0.2">
      <c r="A1730" s="31" t="s">
        <v>127</v>
      </c>
      <c r="B1730" s="31" t="str">
        <f>Point_src_summary!B1681</f>
        <v>Non-tribal</v>
      </c>
      <c r="C1730" s="31">
        <f>Point_src_summary!C1681</f>
        <v>8</v>
      </c>
      <c r="D1730" s="31" t="str">
        <f>Point_src_summary!D1681</f>
        <v>8045</v>
      </c>
      <c r="E1730" s="32" t="str">
        <f>Point_src_summary!N1681</f>
        <v>31088801</v>
      </c>
      <c r="F1730" s="31" t="str">
        <f>Point_src_summary!U1681</f>
        <v>Point Source Fugitives</v>
      </c>
      <c r="G1730" s="160">
        <f>Point_src_summary!V1681</f>
        <v>0</v>
      </c>
      <c r="H1730" s="161">
        <f>Point_src_summary!W1681</f>
        <v>10.8</v>
      </c>
      <c r="I1730" s="161">
        <f>Point_src_summary!X1681</f>
        <v>0</v>
      </c>
      <c r="J1730" s="161">
        <f>Point_src_summary!Y1681</f>
        <v>0</v>
      </c>
      <c r="K1730" s="162">
        <f>Point_src_summary!Z1681</f>
        <v>0</v>
      </c>
    </row>
    <row r="1731" spans="1:11" x14ac:dyDescent="0.2">
      <c r="A1731" s="31" t="s">
        <v>127</v>
      </c>
      <c r="B1731" s="31" t="str">
        <f>Point_src_summary!B1682</f>
        <v>Non-tribal</v>
      </c>
      <c r="C1731" s="31">
        <f>Point_src_summary!C1682</f>
        <v>8</v>
      </c>
      <c r="D1731" s="31" t="str">
        <f>Point_src_summary!D1682</f>
        <v>8045</v>
      </c>
      <c r="E1731" s="32" t="str">
        <f>Point_src_summary!N1682</f>
        <v>40400315</v>
      </c>
      <c r="F1731" s="31" t="str">
        <f>Point_src_summary!U1682</f>
        <v>Condensate Tanks</v>
      </c>
      <c r="G1731" s="160">
        <f>Point_src_summary!V1682</f>
        <v>0</v>
      </c>
      <c r="H1731" s="161">
        <f>Point_src_summary!W1682</f>
        <v>2.1697220000000002</v>
      </c>
      <c r="I1731" s="161">
        <f>Point_src_summary!X1682</f>
        <v>0</v>
      </c>
      <c r="J1731" s="161">
        <f>Point_src_summary!Y1682</f>
        <v>0</v>
      </c>
      <c r="K1731" s="162">
        <f>Point_src_summary!Z1682</f>
        <v>0</v>
      </c>
    </row>
    <row r="1732" spans="1:11" x14ac:dyDescent="0.2">
      <c r="A1732" s="31" t="s">
        <v>127</v>
      </c>
      <c r="B1732" s="31" t="str">
        <f>Point_src_summary!B1683</f>
        <v>Non-tribal</v>
      </c>
      <c r="C1732" s="31">
        <f>Point_src_summary!C1683</f>
        <v>8</v>
      </c>
      <c r="D1732" s="31" t="str">
        <f>Point_src_summary!D1683</f>
        <v>8045</v>
      </c>
      <c r="E1732" s="32" t="str">
        <f>Point_src_summary!N1683</f>
        <v>31000304</v>
      </c>
      <c r="F1732" s="31" t="str">
        <f>Point_src_summary!U1683</f>
        <v>Dehydrators</v>
      </c>
      <c r="G1732" s="160">
        <f>Point_src_summary!V1683</f>
        <v>0</v>
      </c>
      <c r="H1732" s="161">
        <f>Point_src_summary!W1683</f>
        <v>3.3</v>
      </c>
      <c r="I1732" s="161">
        <f>Point_src_summary!X1683</f>
        <v>0</v>
      </c>
      <c r="J1732" s="161">
        <f>Point_src_summary!Y1683</f>
        <v>0</v>
      </c>
      <c r="K1732" s="162">
        <f>Point_src_summary!Z1683</f>
        <v>0</v>
      </c>
    </row>
    <row r="1733" spans="1:11" x14ac:dyDescent="0.2">
      <c r="A1733" s="31" t="s">
        <v>127</v>
      </c>
      <c r="B1733" s="31" t="str">
        <f>Point_src_summary!B1684</f>
        <v>Non-tribal</v>
      </c>
      <c r="C1733" s="31">
        <f>Point_src_summary!C1684</f>
        <v>8</v>
      </c>
      <c r="D1733" s="31" t="str">
        <f>Point_src_summary!D1684</f>
        <v>8045</v>
      </c>
      <c r="E1733" s="32" t="str">
        <f>Point_src_summary!N1684</f>
        <v>40400315</v>
      </c>
      <c r="F1733" s="31" t="str">
        <f>Point_src_summary!U1684</f>
        <v>Condensate Tanks</v>
      </c>
      <c r="G1733" s="160">
        <f>Point_src_summary!V1684</f>
        <v>0</v>
      </c>
      <c r="H1733" s="161">
        <f>Point_src_summary!W1684</f>
        <v>0.66491900000000004</v>
      </c>
      <c r="I1733" s="161">
        <f>Point_src_summary!X1684</f>
        <v>0</v>
      </c>
      <c r="J1733" s="161">
        <f>Point_src_summary!Y1684</f>
        <v>0</v>
      </c>
      <c r="K1733" s="162">
        <f>Point_src_summary!Z1684</f>
        <v>0</v>
      </c>
    </row>
    <row r="1734" spans="1:11" x14ac:dyDescent="0.2">
      <c r="A1734" s="31" t="s">
        <v>127</v>
      </c>
      <c r="B1734" s="31" t="str">
        <f>Point_src_summary!B1685</f>
        <v>Non-tribal</v>
      </c>
      <c r="C1734" s="31">
        <f>Point_src_summary!C1685</f>
        <v>8</v>
      </c>
      <c r="D1734" s="31" t="str">
        <f>Point_src_summary!D1685</f>
        <v>8045</v>
      </c>
      <c r="E1734" s="32" t="str">
        <f>Point_src_summary!N1685</f>
        <v>40400315</v>
      </c>
      <c r="F1734" s="31" t="str">
        <f>Point_src_summary!U1685</f>
        <v>Condensate Tanks</v>
      </c>
      <c r="G1734" s="160">
        <f>Point_src_summary!V1685</f>
        <v>0</v>
      </c>
      <c r="H1734" s="161">
        <f>Point_src_summary!W1685</f>
        <v>2.7359490000000002</v>
      </c>
      <c r="I1734" s="161">
        <f>Point_src_summary!X1685</f>
        <v>0</v>
      </c>
      <c r="J1734" s="161">
        <f>Point_src_summary!Y1685</f>
        <v>0</v>
      </c>
      <c r="K1734" s="162">
        <f>Point_src_summary!Z1685</f>
        <v>0</v>
      </c>
    </row>
    <row r="1735" spans="1:11" x14ac:dyDescent="0.2">
      <c r="A1735" s="31" t="s">
        <v>127</v>
      </c>
      <c r="B1735" s="31" t="str">
        <f>Point_src_summary!B1686</f>
        <v>Non-tribal</v>
      </c>
      <c r="C1735" s="31">
        <f>Point_src_summary!C1686</f>
        <v>8</v>
      </c>
      <c r="D1735" s="31" t="str">
        <f>Point_src_summary!D1686</f>
        <v>8045</v>
      </c>
      <c r="E1735" s="32" t="str">
        <f>Point_src_summary!N1686</f>
        <v>40400315</v>
      </c>
      <c r="F1735" s="31" t="str">
        <f>Point_src_summary!U1686</f>
        <v>Condensate Tanks</v>
      </c>
      <c r="G1735" s="160">
        <f>Point_src_summary!V1686</f>
        <v>0</v>
      </c>
      <c r="H1735" s="161">
        <f>Point_src_summary!W1686</f>
        <v>1.118463</v>
      </c>
      <c r="I1735" s="161">
        <f>Point_src_summary!X1686</f>
        <v>0</v>
      </c>
      <c r="J1735" s="161">
        <f>Point_src_summary!Y1686</f>
        <v>0</v>
      </c>
      <c r="K1735" s="162">
        <f>Point_src_summary!Z1686</f>
        <v>0</v>
      </c>
    </row>
    <row r="1736" spans="1:11" x14ac:dyDescent="0.2">
      <c r="A1736" s="31" t="s">
        <v>127</v>
      </c>
      <c r="B1736" s="31" t="str">
        <f>Point_src_summary!B1687</f>
        <v>Non-tribal</v>
      </c>
      <c r="C1736" s="31">
        <f>Point_src_summary!C1687</f>
        <v>8</v>
      </c>
      <c r="D1736" s="31" t="str">
        <f>Point_src_summary!D1687</f>
        <v>8045</v>
      </c>
      <c r="E1736" s="32" t="str">
        <f>Point_src_summary!N1687</f>
        <v>40400315</v>
      </c>
      <c r="F1736" s="31" t="str">
        <f>Point_src_summary!U1687</f>
        <v>Condensate Tanks</v>
      </c>
      <c r="G1736" s="160">
        <f>Point_src_summary!V1687</f>
        <v>0</v>
      </c>
      <c r="H1736" s="161">
        <f>Point_src_summary!W1687</f>
        <v>7.2010000000000005E-2</v>
      </c>
      <c r="I1736" s="161">
        <f>Point_src_summary!X1687</f>
        <v>0</v>
      </c>
      <c r="J1736" s="161">
        <f>Point_src_summary!Y1687</f>
        <v>0</v>
      </c>
      <c r="K1736" s="162">
        <f>Point_src_summary!Z1687</f>
        <v>0</v>
      </c>
    </row>
    <row r="1737" spans="1:11" x14ac:dyDescent="0.2">
      <c r="A1737" s="31" t="s">
        <v>127</v>
      </c>
      <c r="B1737" s="31" t="str">
        <f>Point_src_summary!B1688</f>
        <v>Non-tribal</v>
      </c>
      <c r="C1737" s="31">
        <f>Point_src_summary!C1688</f>
        <v>8</v>
      </c>
      <c r="D1737" s="31" t="str">
        <f>Point_src_summary!D1688</f>
        <v>8045</v>
      </c>
      <c r="E1737" s="32" t="str">
        <f>Point_src_summary!N1688</f>
        <v>40400315</v>
      </c>
      <c r="F1737" s="31" t="str">
        <f>Point_src_summary!U1688</f>
        <v>Condensate Tanks</v>
      </c>
      <c r="G1737" s="160">
        <f>Point_src_summary!V1688</f>
        <v>0</v>
      </c>
      <c r="H1737" s="161">
        <f>Point_src_summary!W1688</f>
        <v>2.0534080000000001</v>
      </c>
      <c r="I1737" s="161">
        <f>Point_src_summary!X1688</f>
        <v>0</v>
      </c>
      <c r="J1737" s="161">
        <f>Point_src_summary!Y1688</f>
        <v>0</v>
      </c>
      <c r="K1737" s="162">
        <f>Point_src_summary!Z1688</f>
        <v>0</v>
      </c>
    </row>
    <row r="1738" spans="1:11" x14ac:dyDescent="0.2">
      <c r="A1738" s="31" t="s">
        <v>127</v>
      </c>
      <c r="B1738" s="31" t="str">
        <f>Point_src_summary!B1689</f>
        <v>Non-tribal</v>
      </c>
      <c r="C1738" s="31">
        <f>Point_src_summary!C1689</f>
        <v>8</v>
      </c>
      <c r="D1738" s="31" t="str">
        <f>Point_src_summary!D1689</f>
        <v>8045</v>
      </c>
      <c r="E1738" s="32" t="str">
        <f>Point_src_summary!N1689</f>
        <v>40400315</v>
      </c>
      <c r="F1738" s="31" t="str">
        <f>Point_src_summary!U1689</f>
        <v>Condensate Tanks</v>
      </c>
      <c r="G1738" s="160">
        <f>Point_src_summary!V1689</f>
        <v>0</v>
      </c>
      <c r="H1738" s="161">
        <f>Point_src_summary!W1689</f>
        <v>0.97143500000000005</v>
      </c>
      <c r="I1738" s="161">
        <f>Point_src_summary!X1689</f>
        <v>0</v>
      </c>
      <c r="J1738" s="161">
        <f>Point_src_summary!Y1689</f>
        <v>0</v>
      </c>
      <c r="K1738" s="162">
        <f>Point_src_summary!Z1689</f>
        <v>0</v>
      </c>
    </row>
    <row r="1739" spans="1:11" x14ac:dyDescent="0.2">
      <c r="A1739" s="31" t="s">
        <v>127</v>
      </c>
      <c r="B1739" s="31" t="str">
        <f>Point_src_summary!B1690</f>
        <v>Non-tribal</v>
      </c>
      <c r="C1739" s="31">
        <f>Point_src_summary!C1690</f>
        <v>8</v>
      </c>
      <c r="D1739" s="31" t="str">
        <f>Point_src_summary!D1690</f>
        <v>8045</v>
      </c>
      <c r="E1739" s="32" t="str">
        <f>Point_src_summary!N1690</f>
        <v>40400315</v>
      </c>
      <c r="F1739" s="31" t="str">
        <f>Point_src_summary!U1690</f>
        <v>Condensate Tanks</v>
      </c>
      <c r="G1739" s="160">
        <f>Point_src_summary!V1690</f>
        <v>0</v>
      </c>
      <c r="H1739" s="161">
        <f>Point_src_summary!W1690</f>
        <v>1.6220250000000001</v>
      </c>
      <c r="I1739" s="161">
        <f>Point_src_summary!X1690</f>
        <v>0</v>
      </c>
      <c r="J1739" s="161">
        <f>Point_src_summary!Y1690</f>
        <v>0</v>
      </c>
      <c r="K1739" s="162">
        <f>Point_src_summary!Z1690</f>
        <v>0</v>
      </c>
    </row>
    <row r="1740" spans="1:11" x14ac:dyDescent="0.2">
      <c r="A1740" s="31" t="s">
        <v>127</v>
      </c>
      <c r="B1740" s="31" t="str">
        <f>Point_src_summary!B1691</f>
        <v>Non-tribal</v>
      </c>
      <c r="C1740" s="31">
        <f>Point_src_summary!C1691</f>
        <v>8</v>
      </c>
      <c r="D1740" s="31" t="str">
        <f>Point_src_summary!D1691</f>
        <v>8045</v>
      </c>
      <c r="E1740" s="32" t="str">
        <f>Point_src_summary!N1691</f>
        <v>40400315</v>
      </c>
      <c r="F1740" s="31" t="str">
        <f>Point_src_summary!U1691</f>
        <v>Condensate Tanks</v>
      </c>
      <c r="G1740" s="160">
        <f>Point_src_summary!V1691</f>
        <v>0</v>
      </c>
      <c r="H1740" s="161">
        <f>Point_src_summary!W1691</f>
        <v>4.5084730000000004</v>
      </c>
      <c r="I1740" s="161">
        <f>Point_src_summary!X1691</f>
        <v>0</v>
      </c>
      <c r="J1740" s="161">
        <f>Point_src_summary!Y1691</f>
        <v>0</v>
      </c>
      <c r="K1740" s="162">
        <f>Point_src_summary!Z1691</f>
        <v>0</v>
      </c>
    </row>
    <row r="1741" spans="1:11" x14ac:dyDescent="0.2">
      <c r="A1741" s="31" t="s">
        <v>127</v>
      </c>
      <c r="B1741" s="31" t="str">
        <f>Point_src_summary!B1692</f>
        <v>Non-tribal</v>
      </c>
      <c r="C1741" s="31">
        <f>Point_src_summary!C1692</f>
        <v>8</v>
      </c>
      <c r="D1741" s="31" t="str">
        <f>Point_src_summary!D1692</f>
        <v>8045</v>
      </c>
      <c r="E1741" s="32" t="str">
        <f>Point_src_summary!N1692</f>
        <v>31000504</v>
      </c>
      <c r="F1741" s="31" t="str">
        <f>Point_src_summary!U1692</f>
        <v>Other Not Classified</v>
      </c>
      <c r="G1741" s="160">
        <f>Point_src_summary!V1692</f>
        <v>0</v>
      </c>
      <c r="H1741" s="161">
        <f>Point_src_summary!W1692</f>
        <v>0.270368</v>
      </c>
      <c r="I1741" s="161">
        <f>Point_src_summary!X1692</f>
        <v>0</v>
      </c>
      <c r="J1741" s="161">
        <f>Point_src_summary!Y1692</f>
        <v>0</v>
      </c>
      <c r="K1741" s="162">
        <f>Point_src_summary!Z1692</f>
        <v>0</v>
      </c>
    </row>
    <row r="1742" spans="1:11" x14ac:dyDescent="0.2">
      <c r="A1742" s="31" t="s">
        <v>127</v>
      </c>
      <c r="B1742" s="31" t="str">
        <f>Point_src_summary!B1693</f>
        <v>Non-tribal</v>
      </c>
      <c r="C1742" s="31">
        <f>Point_src_summary!C1693</f>
        <v>8</v>
      </c>
      <c r="D1742" s="31" t="str">
        <f>Point_src_summary!D1693</f>
        <v>8045</v>
      </c>
      <c r="E1742" s="32" t="str">
        <f>Point_src_summary!N1693</f>
        <v>31000304</v>
      </c>
      <c r="F1742" s="31" t="str">
        <f>Point_src_summary!U1693</f>
        <v>Dehydrators</v>
      </c>
      <c r="G1742" s="160">
        <f>Point_src_summary!V1693</f>
        <v>0</v>
      </c>
      <c r="H1742" s="161">
        <f>Point_src_summary!W1693</f>
        <v>6.8254999999999999</v>
      </c>
      <c r="I1742" s="161">
        <f>Point_src_summary!X1693</f>
        <v>0</v>
      </c>
      <c r="J1742" s="161">
        <f>Point_src_summary!Y1693</f>
        <v>0</v>
      </c>
      <c r="K1742" s="162">
        <f>Point_src_summary!Z1693</f>
        <v>0</v>
      </c>
    </row>
    <row r="1743" spans="1:11" x14ac:dyDescent="0.2">
      <c r="A1743" s="31" t="s">
        <v>127</v>
      </c>
      <c r="B1743" s="31" t="str">
        <f>Point_src_summary!B1694</f>
        <v>Non-tribal</v>
      </c>
      <c r="C1743" s="31">
        <f>Point_src_summary!C1694</f>
        <v>8</v>
      </c>
      <c r="D1743" s="31" t="str">
        <f>Point_src_summary!D1694</f>
        <v>8045</v>
      </c>
      <c r="E1743" s="32" t="str">
        <f>Point_src_summary!N1694</f>
        <v>31000220</v>
      </c>
      <c r="F1743" s="31" t="str">
        <f>Point_src_summary!U1694</f>
        <v>Point Source Fugitives</v>
      </c>
      <c r="G1743" s="160">
        <f>Point_src_summary!V1694</f>
        <v>0</v>
      </c>
      <c r="H1743" s="161">
        <f>Point_src_summary!W1694</f>
        <v>4</v>
      </c>
      <c r="I1743" s="161">
        <f>Point_src_summary!X1694</f>
        <v>0</v>
      </c>
      <c r="J1743" s="161">
        <f>Point_src_summary!Y1694</f>
        <v>0</v>
      </c>
      <c r="K1743" s="162">
        <f>Point_src_summary!Z1694</f>
        <v>0</v>
      </c>
    </row>
    <row r="1744" spans="1:11" x14ac:dyDescent="0.2">
      <c r="A1744" s="31" t="s">
        <v>127</v>
      </c>
      <c r="B1744" s="31" t="str">
        <f>Point_src_summary!B1695</f>
        <v>Non-tribal</v>
      </c>
      <c r="C1744" s="31">
        <f>Point_src_summary!C1695</f>
        <v>8</v>
      </c>
      <c r="D1744" s="31" t="str">
        <f>Point_src_summary!D1695</f>
        <v>8045</v>
      </c>
      <c r="E1744" s="32" t="str">
        <f>Point_src_summary!N1695</f>
        <v>20200253</v>
      </c>
      <c r="F1744" s="31" t="str">
        <f>Point_src_summary!U1695</f>
        <v>Point Source Compressor Engines</v>
      </c>
      <c r="G1744" s="160">
        <f>Point_src_summary!V1695</f>
        <v>18.5</v>
      </c>
      <c r="H1744" s="161">
        <f>Point_src_summary!W1695</f>
        <v>2.9</v>
      </c>
      <c r="I1744" s="161">
        <f>Point_src_summary!X1695</f>
        <v>4.4000000000000004</v>
      </c>
      <c r="J1744" s="161">
        <f>Point_src_summary!Y1695</f>
        <v>0</v>
      </c>
      <c r="K1744" s="162">
        <f>Point_src_summary!Z1695</f>
        <v>0</v>
      </c>
    </row>
    <row r="1745" spans="1:11" x14ac:dyDescent="0.2">
      <c r="A1745" s="31" t="s">
        <v>127</v>
      </c>
      <c r="B1745" s="31" t="str">
        <f>Point_src_summary!B1696</f>
        <v>Non-tribal</v>
      </c>
      <c r="C1745" s="31">
        <f>Point_src_summary!C1696</f>
        <v>8</v>
      </c>
      <c r="D1745" s="31" t="str">
        <f>Point_src_summary!D1696</f>
        <v>8045</v>
      </c>
      <c r="E1745" s="32" t="str">
        <f>Point_src_summary!N1696</f>
        <v>20200254</v>
      </c>
      <c r="F1745" s="31" t="str">
        <f>Point_src_summary!U1696</f>
        <v>Point Source Compressor Engines</v>
      </c>
      <c r="G1745" s="160">
        <f>Point_src_summary!V1696</f>
        <v>9.3223389999999995</v>
      </c>
      <c r="H1745" s="161">
        <f>Point_src_summary!W1696</f>
        <v>4.350422</v>
      </c>
      <c r="I1745" s="161">
        <f>Point_src_summary!X1696</f>
        <v>18.644698000000002</v>
      </c>
      <c r="J1745" s="161">
        <f>Point_src_summary!Y1696</f>
        <v>0</v>
      </c>
      <c r="K1745" s="162">
        <f>Point_src_summary!Z1696</f>
        <v>0</v>
      </c>
    </row>
    <row r="1746" spans="1:11" x14ac:dyDescent="0.2">
      <c r="A1746" s="31" t="s">
        <v>127</v>
      </c>
      <c r="B1746" s="31" t="str">
        <f>Point_src_summary!B1697</f>
        <v>Non-tribal</v>
      </c>
      <c r="C1746" s="31">
        <f>Point_src_summary!C1697</f>
        <v>8</v>
      </c>
      <c r="D1746" s="31" t="str">
        <f>Point_src_summary!D1697</f>
        <v>8045</v>
      </c>
      <c r="E1746" s="32" t="str">
        <f>Point_src_summary!N1697</f>
        <v>40400315</v>
      </c>
      <c r="F1746" s="31" t="str">
        <f>Point_src_summary!U1697</f>
        <v>Condensate Tanks</v>
      </c>
      <c r="G1746" s="160">
        <f>Point_src_summary!V1697</f>
        <v>0</v>
      </c>
      <c r="H1746" s="161">
        <f>Point_src_summary!W1697</f>
        <v>3.7957610000000002</v>
      </c>
      <c r="I1746" s="161">
        <f>Point_src_summary!X1697</f>
        <v>0</v>
      </c>
      <c r="J1746" s="161">
        <f>Point_src_summary!Y1697</f>
        <v>0</v>
      </c>
      <c r="K1746" s="162">
        <f>Point_src_summary!Z1697</f>
        <v>0</v>
      </c>
    </row>
    <row r="1747" spans="1:11" x14ac:dyDescent="0.2">
      <c r="A1747" s="31" t="s">
        <v>127</v>
      </c>
      <c r="B1747" s="31" t="str">
        <f>Point_src_summary!B1698</f>
        <v>Non-tribal</v>
      </c>
      <c r="C1747" s="31">
        <f>Point_src_summary!C1698</f>
        <v>8</v>
      </c>
      <c r="D1747" s="31" t="str">
        <f>Point_src_summary!D1698</f>
        <v>8045</v>
      </c>
      <c r="E1747" s="32" t="str">
        <f>Point_src_summary!N1698</f>
        <v>40400315</v>
      </c>
      <c r="F1747" s="31" t="str">
        <f>Point_src_summary!U1698</f>
        <v>Condensate Tanks</v>
      </c>
      <c r="G1747" s="160">
        <f>Point_src_summary!V1698</f>
        <v>0</v>
      </c>
      <c r="H1747" s="161">
        <f>Point_src_summary!W1698</f>
        <v>0.31695600000000002</v>
      </c>
      <c r="I1747" s="161">
        <f>Point_src_summary!X1698</f>
        <v>0</v>
      </c>
      <c r="J1747" s="161">
        <f>Point_src_summary!Y1698</f>
        <v>0</v>
      </c>
      <c r="K1747" s="162">
        <f>Point_src_summary!Z1698</f>
        <v>0</v>
      </c>
    </row>
    <row r="1748" spans="1:11" x14ac:dyDescent="0.2">
      <c r="A1748" s="31" t="s">
        <v>127</v>
      </c>
      <c r="B1748" s="31" t="str">
        <f>Point_src_summary!B1699</f>
        <v>Non-tribal</v>
      </c>
      <c r="C1748" s="31">
        <f>Point_src_summary!C1699</f>
        <v>8</v>
      </c>
      <c r="D1748" s="31" t="str">
        <f>Point_src_summary!D1699</f>
        <v>8045</v>
      </c>
      <c r="E1748" s="32" t="str">
        <f>Point_src_summary!N1699</f>
        <v>40600132</v>
      </c>
      <c r="F1748" s="31" t="str">
        <f>Point_src_summary!U1699</f>
        <v>Point Source Loading Losses</v>
      </c>
      <c r="G1748" s="160">
        <f>Point_src_summary!V1699</f>
        <v>0</v>
      </c>
      <c r="H1748" s="161">
        <f>Point_src_summary!W1699</f>
        <v>3.9032330000000002</v>
      </c>
      <c r="I1748" s="161">
        <f>Point_src_summary!X1699</f>
        <v>0</v>
      </c>
      <c r="J1748" s="161">
        <f>Point_src_summary!Y1699</f>
        <v>0</v>
      </c>
      <c r="K1748" s="162">
        <f>Point_src_summary!Z1699</f>
        <v>0</v>
      </c>
    </row>
    <row r="1749" spans="1:11" x14ac:dyDescent="0.2">
      <c r="A1749" s="31" t="s">
        <v>127</v>
      </c>
      <c r="B1749" s="31" t="str">
        <f>Point_src_summary!B1700</f>
        <v>Non-tribal</v>
      </c>
      <c r="C1749" s="31">
        <f>Point_src_summary!C1700</f>
        <v>8</v>
      </c>
      <c r="D1749" s="31" t="str">
        <f>Point_src_summary!D1700</f>
        <v>8045</v>
      </c>
      <c r="E1749" s="32" t="str">
        <f>Point_src_summary!N1700</f>
        <v>40400315</v>
      </c>
      <c r="F1749" s="31" t="str">
        <f>Point_src_summary!U1700</f>
        <v>Condensate Tanks</v>
      </c>
      <c r="G1749" s="160">
        <f>Point_src_summary!V1700</f>
        <v>0</v>
      </c>
      <c r="H1749" s="161">
        <f>Point_src_summary!W1700</f>
        <v>0.273559</v>
      </c>
      <c r="I1749" s="161">
        <f>Point_src_summary!X1700</f>
        <v>0</v>
      </c>
      <c r="J1749" s="161">
        <f>Point_src_summary!Y1700</f>
        <v>0</v>
      </c>
      <c r="K1749" s="162">
        <f>Point_src_summary!Z1700</f>
        <v>0</v>
      </c>
    </row>
    <row r="1750" spans="1:11" x14ac:dyDescent="0.2">
      <c r="A1750" s="31" t="s">
        <v>127</v>
      </c>
      <c r="B1750" s="31" t="str">
        <f>Point_src_summary!B1701</f>
        <v>Non-tribal</v>
      </c>
      <c r="C1750" s="31">
        <f>Point_src_summary!C1701</f>
        <v>8</v>
      </c>
      <c r="D1750" s="31" t="str">
        <f>Point_src_summary!D1701</f>
        <v>8045</v>
      </c>
      <c r="E1750" s="32" t="str">
        <f>Point_src_summary!N1701</f>
        <v>40600132</v>
      </c>
      <c r="F1750" s="31" t="str">
        <f>Point_src_summary!U1701</f>
        <v>Point Source Loading Losses</v>
      </c>
      <c r="G1750" s="160">
        <f>Point_src_summary!V1701</f>
        <v>0</v>
      </c>
      <c r="H1750" s="161">
        <f>Point_src_summary!W1701</f>
        <v>4.834136</v>
      </c>
      <c r="I1750" s="161">
        <f>Point_src_summary!X1701</f>
        <v>0</v>
      </c>
      <c r="J1750" s="161">
        <f>Point_src_summary!Y1701</f>
        <v>0</v>
      </c>
      <c r="K1750" s="162">
        <f>Point_src_summary!Z1701</f>
        <v>0</v>
      </c>
    </row>
    <row r="1751" spans="1:11" x14ac:dyDescent="0.2">
      <c r="A1751" s="31" t="s">
        <v>127</v>
      </c>
      <c r="B1751" s="31" t="str">
        <f>Point_src_summary!B1702</f>
        <v>Non-tribal</v>
      </c>
      <c r="C1751" s="31">
        <f>Point_src_summary!C1702</f>
        <v>8</v>
      </c>
      <c r="D1751" s="31" t="str">
        <f>Point_src_summary!D1702</f>
        <v>8045</v>
      </c>
      <c r="E1751" s="32" t="str">
        <f>Point_src_summary!N1702</f>
        <v>40400315</v>
      </c>
      <c r="F1751" s="31" t="str">
        <f>Point_src_summary!U1702</f>
        <v>Condensate Tanks</v>
      </c>
      <c r="G1751" s="160">
        <f>Point_src_summary!V1702</f>
        <v>0</v>
      </c>
      <c r="H1751" s="161">
        <f>Point_src_summary!W1702</f>
        <v>0.19042899999999999</v>
      </c>
      <c r="I1751" s="161">
        <f>Point_src_summary!X1702</f>
        <v>0</v>
      </c>
      <c r="J1751" s="161">
        <f>Point_src_summary!Y1702</f>
        <v>0</v>
      </c>
      <c r="K1751" s="162">
        <f>Point_src_summary!Z1702</f>
        <v>0</v>
      </c>
    </row>
    <row r="1752" spans="1:11" x14ac:dyDescent="0.2">
      <c r="A1752" s="31" t="s">
        <v>127</v>
      </c>
      <c r="B1752" s="31" t="str">
        <f>Point_src_summary!B1703</f>
        <v>Non-tribal</v>
      </c>
      <c r="C1752" s="31">
        <f>Point_src_summary!C1703</f>
        <v>8</v>
      </c>
      <c r="D1752" s="31" t="str">
        <f>Point_src_summary!D1703</f>
        <v>8045</v>
      </c>
      <c r="E1752" s="32" t="str">
        <f>Point_src_summary!N1703</f>
        <v>40400315</v>
      </c>
      <c r="F1752" s="31" t="str">
        <f>Point_src_summary!U1703</f>
        <v>Condensate Tanks</v>
      </c>
      <c r="G1752" s="160">
        <f>Point_src_summary!V1703</f>
        <v>0</v>
      </c>
      <c r="H1752" s="161">
        <f>Point_src_summary!W1703</f>
        <v>6.497E-2</v>
      </c>
      <c r="I1752" s="161">
        <f>Point_src_summary!X1703</f>
        <v>0</v>
      </c>
      <c r="J1752" s="161">
        <f>Point_src_summary!Y1703</f>
        <v>0</v>
      </c>
      <c r="K1752" s="162">
        <f>Point_src_summary!Z1703</f>
        <v>0</v>
      </c>
    </row>
    <row r="1753" spans="1:11" x14ac:dyDescent="0.2">
      <c r="A1753" s="31" t="s">
        <v>127</v>
      </c>
      <c r="B1753" s="31" t="str">
        <f>Point_src_summary!B1704</f>
        <v>Non-tribal</v>
      </c>
      <c r="C1753" s="31">
        <f>Point_src_summary!C1704</f>
        <v>8</v>
      </c>
      <c r="D1753" s="31" t="str">
        <f>Point_src_summary!D1704</f>
        <v>8045</v>
      </c>
      <c r="E1753" s="32" t="str">
        <f>Point_src_summary!N1704</f>
        <v>31000227</v>
      </c>
      <c r="F1753" s="31" t="str">
        <f>Point_src_summary!U1704</f>
        <v>Dehydrators</v>
      </c>
      <c r="G1753" s="160">
        <f>Point_src_summary!V1704</f>
        <v>0</v>
      </c>
      <c r="H1753" s="161">
        <f>Point_src_summary!W1704</f>
        <v>22.333438000000001</v>
      </c>
      <c r="I1753" s="161">
        <f>Point_src_summary!X1704</f>
        <v>3.399902</v>
      </c>
      <c r="J1753" s="161">
        <f>Point_src_summary!Y1704</f>
        <v>0</v>
      </c>
      <c r="K1753" s="162">
        <f>Point_src_summary!Z1704</f>
        <v>0</v>
      </c>
    </row>
    <row r="1754" spans="1:11" x14ac:dyDescent="0.2">
      <c r="A1754" s="31" t="s">
        <v>127</v>
      </c>
      <c r="B1754" s="31" t="str">
        <f>Point_src_summary!B1705</f>
        <v>Non-tribal</v>
      </c>
      <c r="C1754" s="31">
        <f>Point_src_summary!C1705</f>
        <v>8</v>
      </c>
      <c r="D1754" s="31" t="str">
        <f>Point_src_summary!D1705</f>
        <v>8045</v>
      </c>
      <c r="E1754" s="32" t="str">
        <f>Point_src_summary!N1705</f>
        <v>31000227</v>
      </c>
      <c r="F1754" s="31" t="str">
        <f>Point_src_summary!U1705</f>
        <v>Dehydrators</v>
      </c>
      <c r="G1754" s="160">
        <f>Point_src_summary!V1705</f>
        <v>0</v>
      </c>
      <c r="H1754" s="161">
        <f>Point_src_summary!W1705</f>
        <v>22.333438000000001</v>
      </c>
      <c r="I1754" s="161">
        <f>Point_src_summary!X1705</f>
        <v>3.399902</v>
      </c>
      <c r="J1754" s="161">
        <f>Point_src_summary!Y1705</f>
        <v>0</v>
      </c>
      <c r="K1754" s="162">
        <f>Point_src_summary!Z1705</f>
        <v>0</v>
      </c>
    </row>
    <row r="1755" spans="1:11" x14ac:dyDescent="0.2">
      <c r="A1755" s="31" t="s">
        <v>127</v>
      </c>
      <c r="B1755" s="31" t="str">
        <f>Point_src_summary!B1706</f>
        <v>Non-tribal</v>
      </c>
      <c r="C1755" s="31">
        <f>Point_src_summary!C1706</f>
        <v>8</v>
      </c>
      <c r="D1755" s="31" t="str">
        <f>Point_src_summary!D1706</f>
        <v>8045</v>
      </c>
      <c r="E1755" s="32" t="str">
        <f>Point_src_summary!N1706</f>
        <v>31000227</v>
      </c>
      <c r="F1755" s="31" t="str">
        <f>Point_src_summary!U1706</f>
        <v>Dehydrators</v>
      </c>
      <c r="G1755" s="160">
        <f>Point_src_summary!V1706</f>
        <v>0</v>
      </c>
      <c r="H1755" s="161">
        <f>Point_src_summary!W1706</f>
        <v>22.333438000000001</v>
      </c>
      <c r="I1755" s="161">
        <f>Point_src_summary!X1706</f>
        <v>3.399902</v>
      </c>
      <c r="J1755" s="161">
        <f>Point_src_summary!Y1706</f>
        <v>0</v>
      </c>
      <c r="K1755" s="162">
        <f>Point_src_summary!Z1706</f>
        <v>0</v>
      </c>
    </row>
    <row r="1756" spans="1:11" x14ac:dyDescent="0.2">
      <c r="A1756" s="31" t="s">
        <v>127</v>
      </c>
      <c r="B1756" s="31" t="str">
        <f>Point_src_summary!B1707</f>
        <v>Non-tribal</v>
      </c>
      <c r="C1756" s="31">
        <f>Point_src_summary!C1707</f>
        <v>8</v>
      </c>
      <c r="D1756" s="31" t="str">
        <f>Point_src_summary!D1707</f>
        <v>8045</v>
      </c>
      <c r="E1756" s="32" t="str">
        <f>Point_src_summary!N1707</f>
        <v>31000220</v>
      </c>
      <c r="F1756" s="31" t="str">
        <f>Point_src_summary!U1707</f>
        <v>Point Source Fugitives</v>
      </c>
      <c r="G1756" s="160">
        <f>Point_src_summary!V1707</f>
        <v>0</v>
      </c>
      <c r="H1756" s="161">
        <f>Point_src_summary!W1707</f>
        <v>108.92</v>
      </c>
      <c r="I1756" s="161">
        <f>Point_src_summary!X1707</f>
        <v>0</v>
      </c>
      <c r="J1756" s="161">
        <f>Point_src_summary!Y1707</f>
        <v>0</v>
      </c>
      <c r="K1756" s="162">
        <f>Point_src_summary!Z1707</f>
        <v>0</v>
      </c>
    </row>
    <row r="1757" spans="1:11" x14ac:dyDescent="0.2">
      <c r="A1757" s="31" t="s">
        <v>127</v>
      </c>
      <c r="B1757" s="31" t="str">
        <f>Point_src_summary!B1708</f>
        <v>Non-tribal</v>
      </c>
      <c r="C1757" s="31">
        <f>Point_src_summary!C1708</f>
        <v>8</v>
      </c>
      <c r="D1757" s="31" t="str">
        <f>Point_src_summary!D1708</f>
        <v>8045</v>
      </c>
      <c r="E1757" s="32" t="str">
        <f>Point_src_summary!N1708</f>
        <v>31000227</v>
      </c>
      <c r="F1757" s="31" t="str">
        <f>Point_src_summary!U1708</f>
        <v>Dehydrators</v>
      </c>
      <c r="G1757" s="160">
        <f>Point_src_summary!V1708</f>
        <v>0</v>
      </c>
      <c r="H1757" s="161">
        <f>Point_src_summary!W1708</f>
        <v>22.333438000000001</v>
      </c>
      <c r="I1757" s="161">
        <f>Point_src_summary!X1708</f>
        <v>3.399902</v>
      </c>
      <c r="J1757" s="161">
        <f>Point_src_summary!Y1708</f>
        <v>0</v>
      </c>
      <c r="K1757" s="162">
        <f>Point_src_summary!Z1708</f>
        <v>0</v>
      </c>
    </row>
    <row r="1758" spans="1:11" x14ac:dyDescent="0.2">
      <c r="A1758" s="31" t="s">
        <v>127</v>
      </c>
      <c r="B1758" s="31" t="str">
        <f>Point_src_summary!B1709</f>
        <v>Non-tribal</v>
      </c>
      <c r="C1758" s="31">
        <f>Point_src_summary!C1709</f>
        <v>8</v>
      </c>
      <c r="D1758" s="31" t="str">
        <f>Point_src_summary!D1709</f>
        <v>8045</v>
      </c>
      <c r="E1758" s="32" t="str">
        <f>Point_src_summary!N1709</f>
        <v>40400250</v>
      </c>
      <c r="F1758" s="31" t="str">
        <f>Point_src_summary!U1709</f>
        <v>Point Source Loading Losses</v>
      </c>
      <c r="G1758" s="160">
        <f>Point_src_summary!V1709</f>
        <v>0</v>
      </c>
      <c r="H1758" s="161">
        <f>Point_src_summary!W1709</f>
        <v>57.640799999999999</v>
      </c>
      <c r="I1758" s="161">
        <f>Point_src_summary!X1709</f>
        <v>0</v>
      </c>
      <c r="J1758" s="161">
        <f>Point_src_summary!Y1709</f>
        <v>0</v>
      </c>
      <c r="K1758" s="162">
        <f>Point_src_summary!Z1709</f>
        <v>0</v>
      </c>
    </row>
    <row r="1759" spans="1:11" x14ac:dyDescent="0.2">
      <c r="A1759" s="31" t="s">
        <v>127</v>
      </c>
      <c r="B1759" s="31" t="str">
        <f>Point_src_summary!B1710</f>
        <v>Non-tribal</v>
      </c>
      <c r="C1759" s="31">
        <f>Point_src_summary!C1710</f>
        <v>8</v>
      </c>
      <c r="D1759" s="31" t="str">
        <f>Point_src_summary!D1710</f>
        <v>8045</v>
      </c>
      <c r="E1759" s="32" t="str">
        <f>Point_src_summary!N1710</f>
        <v>40400315</v>
      </c>
      <c r="F1759" s="31" t="str">
        <f>Point_src_summary!U1710</f>
        <v>Condensate Tanks</v>
      </c>
      <c r="G1759" s="160">
        <f>Point_src_summary!V1710</f>
        <v>0</v>
      </c>
      <c r="H1759" s="161">
        <f>Point_src_summary!W1710</f>
        <v>0.17075099999999999</v>
      </c>
      <c r="I1759" s="161">
        <f>Point_src_summary!X1710</f>
        <v>0</v>
      </c>
      <c r="J1759" s="161">
        <f>Point_src_summary!Y1710</f>
        <v>0</v>
      </c>
      <c r="K1759" s="162">
        <f>Point_src_summary!Z1710</f>
        <v>0</v>
      </c>
    </row>
    <row r="1760" spans="1:11" x14ac:dyDescent="0.2">
      <c r="A1760" s="31" t="s">
        <v>127</v>
      </c>
      <c r="B1760" s="31" t="str">
        <f>Point_src_summary!B1711</f>
        <v>Non-tribal</v>
      </c>
      <c r="C1760" s="31">
        <f>Point_src_summary!C1711</f>
        <v>8</v>
      </c>
      <c r="D1760" s="31" t="str">
        <f>Point_src_summary!D1711</f>
        <v>8045</v>
      </c>
      <c r="E1760" s="32" t="str">
        <f>Point_src_summary!N1711</f>
        <v>40600132</v>
      </c>
      <c r="F1760" s="31" t="str">
        <f>Point_src_summary!U1711</f>
        <v>Point Source Loading Losses</v>
      </c>
      <c r="G1760" s="160">
        <f>Point_src_summary!V1711</f>
        <v>0</v>
      </c>
      <c r="H1760" s="161">
        <f>Point_src_summary!W1711</f>
        <v>2.356611</v>
      </c>
      <c r="I1760" s="161">
        <f>Point_src_summary!X1711</f>
        <v>0</v>
      </c>
      <c r="J1760" s="161">
        <f>Point_src_summary!Y1711</f>
        <v>0</v>
      </c>
      <c r="K1760" s="162">
        <f>Point_src_summary!Z1711</f>
        <v>0</v>
      </c>
    </row>
    <row r="1761" spans="1:11" x14ac:dyDescent="0.2">
      <c r="A1761" s="31" t="s">
        <v>127</v>
      </c>
      <c r="B1761" s="31" t="str">
        <f>Point_src_summary!B1712</f>
        <v>Non-tribal</v>
      </c>
      <c r="C1761" s="31">
        <f>Point_src_summary!C1712</f>
        <v>8</v>
      </c>
      <c r="D1761" s="31" t="str">
        <f>Point_src_summary!D1712</f>
        <v>8045</v>
      </c>
      <c r="E1761" s="32" t="str">
        <f>Point_src_summary!N1712</f>
        <v>40400315</v>
      </c>
      <c r="F1761" s="31" t="str">
        <f>Point_src_summary!U1712</f>
        <v>Condensate Tanks</v>
      </c>
      <c r="G1761" s="160">
        <f>Point_src_summary!V1712</f>
        <v>0</v>
      </c>
      <c r="H1761" s="161">
        <f>Point_src_summary!W1712</f>
        <v>1.5923080000000001</v>
      </c>
      <c r="I1761" s="161">
        <f>Point_src_summary!X1712</f>
        <v>0</v>
      </c>
      <c r="J1761" s="161">
        <f>Point_src_summary!Y1712</f>
        <v>0</v>
      </c>
      <c r="K1761" s="162">
        <f>Point_src_summary!Z1712</f>
        <v>0</v>
      </c>
    </row>
    <row r="1762" spans="1:11" x14ac:dyDescent="0.2">
      <c r="A1762" s="31" t="s">
        <v>127</v>
      </c>
      <c r="B1762" s="31" t="str">
        <f>Point_src_summary!B1713</f>
        <v>Non-tribal</v>
      </c>
      <c r="C1762" s="31">
        <f>Point_src_summary!C1713</f>
        <v>8</v>
      </c>
      <c r="D1762" s="31" t="str">
        <f>Point_src_summary!D1713</f>
        <v>8045</v>
      </c>
      <c r="E1762" s="32" t="str">
        <f>Point_src_summary!N1713</f>
        <v>40400315</v>
      </c>
      <c r="F1762" s="31" t="str">
        <f>Point_src_summary!U1713</f>
        <v>Condensate Tanks</v>
      </c>
      <c r="G1762" s="160">
        <f>Point_src_summary!V1713</f>
        <v>0</v>
      </c>
      <c r="H1762" s="161">
        <f>Point_src_summary!W1713</f>
        <v>0.155581</v>
      </c>
      <c r="I1762" s="161">
        <f>Point_src_summary!X1713</f>
        <v>0</v>
      </c>
      <c r="J1762" s="161">
        <f>Point_src_summary!Y1713</f>
        <v>0</v>
      </c>
      <c r="K1762" s="162">
        <f>Point_src_summary!Z1713</f>
        <v>0</v>
      </c>
    </row>
    <row r="1763" spans="1:11" x14ac:dyDescent="0.2">
      <c r="A1763" s="31" t="s">
        <v>127</v>
      </c>
      <c r="B1763" s="31" t="str">
        <f>Point_src_summary!B1714</f>
        <v>Non-tribal</v>
      </c>
      <c r="C1763" s="31">
        <f>Point_src_summary!C1714</f>
        <v>8</v>
      </c>
      <c r="D1763" s="31" t="str">
        <f>Point_src_summary!D1714</f>
        <v>8045</v>
      </c>
      <c r="E1763" s="32" t="str">
        <f>Point_src_summary!N1714</f>
        <v>40400315</v>
      </c>
      <c r="F1763" s="31" t="str">
        <f>Point_src_summary!U1714</f>
        <v>Condensate Tanks</v>
      </c>
      <c r="G1763" s="160">
        <f>Point_src_summary!V1714</f>
        <v>0</v>
      </c>
      <c r="H1763" s="161">
        <f>Point_src_summary!W1714</f>
        <v>0.96097299999999997</v>
      </c>
      <c r="I1763" s="161">
        <f>Point_src_summary!X1714</f>
        <v>0</v>
      </c>
      <c r="J1763" s="161">
        <f>Point_src_summary!Y1714</f>
        <v>0</v>
      </c>
      <c r="K1763" s="162">
        <f>Point_src_summary!Z1714</f>
        <v>0</v>
      </c>
    </row>
    <row r="1764" spans="1:11" x14ac:dyDescent="0.2">
      <c r="A1764" s="31" t="s">
        <v>127</v>
      </c>
      <c r="B1764" s="31" t="str">
        <f>Point_src_summary!B1715</f>
        <v>Non-tribal</v>
      </c>
      <c r="C1764" s="31">
        <f>Point_src_summary!C1715</f>
        <v>8</v>
      </c>
      <c r="D1764" s="31" t="str">
        <f>Point_src_summary!D1715</f>
        <v>8045</v>
      </c>
      <c r="E1764" s="32" t="str">
        <f>Point_src_summary!N1715</f>
        <v>40400315</v>
      </c>
      <c r="F1764" s="31" t="str">
        <f>Point_src_summary!U1715</f>
        <v>Condensate Tanks</v>
      </c>
      <c r="G1764" s="160">
        <f>Point_src_summary!V1715</f>
        <v>0</v>
      </c>
      <c r="H1764" s="161">
        <f>Point_src_summary!W1715</f>
        <v>0.13047800000000001</v>
      </c>
      <c r="I1764" s="161">
        <f>Point_src_summary!X1715</f>
        <v>0</v>
      </c>
      <c r="J1764" s="161">
        <f>Point_src_summary!Y1715</f>
        <v>0</v>
      </c>
      <c r="K1764" s="162">
        <f>Point_src_summary!Z1715</f>
        <v>0</v>
      </c>
    </row>
    <row r="1765" spans="1:11" x14ac:dyDescent="0.2">
      <c r="A1765" s="31" t="s">
        <v>127</v>
      </c>
      <c r="B1765" s="31" t="str">
        <f>Point_src_summary!B1716</f>
        <v>Non-tribal</v>
      </c>
      <c r="C1765" s="31">
        <f>Point_src_summary!C1716</f>
        <v>8</v>
      </c>
      <c r="D1765" s="31" t="str">
        <f>Point_src_summary!D1716</f>
        <v>8045</v>
      </c>
      <c r="E1765" s="32" t="str">
        <f>Point_src_summary!N1716</f>
        <v>40400315</v>
      </c>
      <c r="F1765" s="31" t="str">
        <f>Point_src_summary!U1716</f>
        <v>Condensate Tanks</v>
      </c>
      <c r="G1765" s="160">
        <f>Point_src_summary!V1716</f>
        <v>0</v>
      </c>
      <c r="H1765" s="161">
        <f>Point_src_summary!W1716</f>
        <v>1.9021079999999999</v>
      </c>
      <c r="I1765" s="161">
        <f>Point_src_summary!X1716</f>
        <v>0</v>
      </c>
      <c r="J1765" s="161">
        <f>Point_src_summary!Y1716</f>
        <v>0</v>
      </c>
      <c r="K1765" s="162">
        <f>Point_src_summary!Z1716</f>
        <v>0</v>
      </c>
    </row>
    <row r="1766" spans="1:11" x14ac:dyDescent="0.2">
      <c r="A1766" s="31" t="s">
        <v>127</v>
      </c>
      <c r="B1766" s="31" t="str">
        <f>Point_src_summary!B1717</f>
        <v>Non-tribal</v>
      </c>
      <c r="C1766" s="31">
        <f>Point_src_summary!C1717</f>
        <v>8</v>
      </c>
      <c r="D1766" s="31" t="str">
        <f>Point_src_summary!D1717</f>
        <v>8045</v>
      </c>
      <c r="E1766" s="32" t="str">
        <f>Point_src_summary!N1717</f>
        <v>40400315</v>
      </c>
      <c r="F1766" s="31" t="str">
        <f>Point_src_summary!U1717</f>
        <v>Condensate Tanks</v>
      </c>
      <c r="G1766" s="160">
        <f>Point_src_summary!V1717</f>
        <v>0</v>
      </c>
      <c r="H1766" s="161">
        <f>Point_src_summary!W1717</f>
        <v>0.906447</v>
      </c>
      <c r="I1766" s="161">
        <f>Point_src_summary!X1717</f>
        <v>0</v>
      </c>
      <c r="J1766" s="161">
        <f>Point_src_summary!Y1717</f>
        <v>0</v>
      </c>
      <c r="K1766" s="162">
        <f>Point_src_summary!Z1717</f>
        <v>0</v>
      </c>
    </row>
    <row r="1767" spans="1:11" x14ac:dyDescent="0.2">
      <c r="A1767" s="31" t="s">
        <v>127</v>
      </c>
      <c r="B1767" s="31" t="str">
        <f>Point_src_summary!B1718</f>
        <v>Non-tribal</v>
      </c>
      <c r="C1767" s="31">
        <f>Point_src_summary!C1718</f>
        <v>8</v>
      </c>
      <c r="D1767" s="31" t="str">
        <f>Point_src_summary!D1718</f>
        <v>8045</v>
      </c>
      <c r="E1767" s="32" t="str">
        <f>Point_src_summary!N1718</f>
        <v>31000227</v>
      </c>
      <c r="F1767" s="31" t="str">
        <f>Point_src_summary!U1718</f>
        <v>Dehydrators</v>
      </c>
      <c r="G1767" s="160">
        <f>Point_src_summary!V1718</f>
        <v>0</v>
      </c>
      <c r="H1767" s="161">
        <f>Point_src_summary!W1718</f>
        <v>3.85</v>
      </c>
      <c r="I1767" s="161">
        <f>Point_src_summary!X1718</f>
        <v>0</v>
      </c>
      <c r="J1767" s="161">
        <f>Point_src_summary!Y1718</f>
        <v>0</v>
      </c>
      <c r="K1767" s="162">
        <f>Point_src_summary!Z1718</f>
        <v>0</v>
      </c>
    </row>
    <row r="1768" spans="1:11" x14ac:dyDescent="0.2">
      <c r="A1768" s="31" t="s">
        <v>127</v>
      </c>
      <c r="B1768" s="31" t="str">
        <f>Point_src_summary!B1719</f>
        <v>Non-tribal</v>
      </c>
      <c r="C1768" s="31">
        <f>Point_src_summary!C1719</f>
        <v>8</v>
      </c>
      <c r="D1768" s="31" t="str">
        <f>Point_src_summary!D1719</f>
        <v>8045</v>
      </c>
      <c r="E1768" s="32" t="str">
        <f>Point_src_summary!N1719</f>
        <v>31000227</v>
      </c>
      <c r="F1768" s="31" t="str">
        <f>Point_src_summary!U1719</f>
        <v>Dehydrators</v>
      </c>
      <c r="G1768" s="160">
        <f>Point_src_summary!V1719</f>
        <v>0</v>
      </c>
      <c r="H1768" s="161">
        <f>Point_src_summary!W1719</f>
        <v>3.8533089999999999</v>
      </c>
      <c r="I1768" s="161">
        <f>Point_src_summary!X1719</f>
        <v>0</v>
      </c>
      <c r="J1768" s="161">
        <f>Point_src_summary!Y1719</f>
        <v>0</v>
      </c>
      <c r="K1768" s="162">
        <f>Point_src_summary!Z1719</f>
        <v>0</v>
      </c>
    </row>
    <row r="1769" spans="1:11" x14ac:dyDescent="0.2">
      <c r="A1769" s="31" t="s">
        <v>127</v>
      </c>
      <c r="B1769" s="31" t="str">
        <f>Point_src_summary!B1720</f>
        <v>Non-tribal</v>
      </c>
      <c r="C1769" s="31">
        <f>Point_src_summary!C1720</f>
        <v>8</v>
      </c>
      <c r="D1769" s="31" t="str">
        <f>Point_src_summary!D1720</f>
        <v>8045</v>
      </c>
      <c r="E1769" s="32" t="str">
        <f>Point_src_summary!N1720</f>
        <v>31000227</v>
      </c>
      <c r="F1769" s="31" t="str">
        <f>Point_src_summary!U1720</f>
        <v>Dehydrators</v>
      </c>
      <c r="G1769" s="160">
        <f>Point_src_summary!V1720</f>
        <v>0</v>
      </c>
      <c r="H1769" s="161">
        <f>Point_src_summary!W1720</f>
        <v>3.8497129999999999</v>
      </c>
      <c r="I1769" s="161">
        <f>Point_src_summary!X1720</f>
        <v>0</v>
      </c>
      <c r="J1769" s="161">
        <f>Point_src_summary!Y1720</f>
        <v>0</v>
      </c>
      <c r="K1769" s="162">
        <f>Point_src_summary!Z1720</f>
        <v>0</v>
      </c>
    </row>
    <row r="1770" spans="1:11" x14ac:dyDescent="0.2">
      <c r="A1770" s="31" t="s">
        <v>127</v>
      </c>
      <c r="B1770" s="31" t="str">
        <f>Point_src_summary!B1721</f>
        <v>Non-tribal</v>
      </c>
      <c r="C1770" s="31">
        <f>Point_src_summary!C1721</f>
        <v>8</v>
      </c>
      <c r="D1770" s="31" t="str">
        <f>Point_src_summary!D1721</f>
        <v>8045</v>
      </c>
      <c r="E1770" s="32" t="str">
        <f>Point_src_summary!N1721</f>
        <v>40400315</v>
      </c>
      <c r="F1770" s="31" t="str">
        <f>Point_src_summary!U1721</f>
        <v>Condensate Tanks</v>
      </c>
      <c r="G1770" s="160">
        <f>Point_src_summary!V1721</f>
        <v>0</v>
      </c>
      <c r="H1770" s="161">
        <f>Point_src_summary!W1721</f>
        <v>0.163997</v>
      </c>
      <c r="I1770" s="161">
        <f>Point_src_summary!X1721</f>
        <v>0</v>
      </c>
      <c r="J1770" s="161">
        <f>Point_src_summary!Y1721</f>
        <v>0</v>
      </c>
      <c r="K1770" s="162">
        <f>Point_src_summary!Z1721</f>
        <v>0</v>
      </c>
    </row>
    <row r="1771" spans="1:11" x14ac:dyDescent="0.2">
      <c r="A1771" s="31" t="s">
        <v>127</v>
      </c>
      <c r="B1771" s="31" t="str">
        <f>Point_src_summary!B1722</f>
        <v>Non-tribal</v>
      </c>
      <c r="C1771" s="31">
        <f>Point_src_summary!C1722</f>
        <v>8</v>
      </c>
      <c r="D1771" s="31" t="str">
        <f>Point_src_summary!D1722</f>
        <v>8045</v>
      </c>
      <c r="E1771" s="32" t="str">
        <f>Point_src_summary!N1722</f>
        <v>40400315</v>
      </c>
      <c r="F1771" s="31" t="str">
        <f>Point_src_summary!U1722</f>
        <v>Condensate Tanks</v>
      </c>
      <c r="G1771" s="160">
        <f>Point_src_summary!V1722</f>
        <v>0</v>
      </c>
      <c r="H1771" s="161">
        <f>Point_src_summary!W1722</f>
        <v>0.14258199999999999</v>
      </c>
      <c r="I1771" s="161">
        <f>Point_src_summary!X1722</f>
        <v>0</v>
      </c>
      <c r="J1771" s="161">
        <f>Point_src_summary!Y1722</f>
        <v>0</v>
      </c>
      <c r="K1771" s="162">
        <f>Point_src_summary!Z1722</f>
        <v>0</v>
      </c>
    </row>
    <row r="1772" spans="1:11" x14ac:dyDescent="0.2">
      <c r="A1772" s="31" t="s">
        <v>127</v>
      </c>
      <c r="B1772" s="31" t="str">
        <f>Point_src_summary!B1723</f>
        <v>Non-tribal</v>
      </c>
      <c r="C1772" s="31">
        <f>Point_src_summary!C1723</f>
        <v>8</v>
      </c>
      <c r="D1772" s="31" t="str">
        <f>Point_src_summary!D1723</f>
        <v>8045</v>
      </c>
      <c r="E1772" s="32" t="str">
        <f>Point_src_summary!N1723</f>
        <v>40600132</v>
      </c>
      <c r="F1772" s="31" t="str">
        <f>Point_src_summary!U1723</f>
        <v>Point Source Loading Losses</v>
      </c>
      <c r="G1772" s="160">
        <f>Point_src_summary!V1723</f>
        <v>0</v>
      </c>
      <c r="H1772" s="161">
        <f>Point_src_summary!W1723</f>
        <v>3.5648499999999999</v>
      </c>
      <c r="I1772" s="161">
        <f>Point_src_summary!X1723</f>
        <v>0</v>
      </c>
      <c r="J1772" s="161">
        <f>Point_src_summary!Y1723</f>
        <v>0</v>
      </c>
      <c r="K1772" s="162">
        <f>Point_src_summary!Z1723</f>
        <v>0</v>
      </c>
    </row>
    <row r="1773" spans="1:11" x14ac:dyDescent="0.2">
      <c r="A1773" s="31" t="s">
        <v>127</v>
      </c>
      <c r="B1773" s="31" t="str">
        <f>Point_src_summary!B1724</f>
        <v>Non-tribal</v>
      </c>
      <c r="C1773" s="31">
        <f>Point_src_summary!C1724</f>
        <v>8</v>
      </c>
      <c r="D1773" s="31" t="str">
        <f>Point_src_summary!D1724</f>
        <v>8045</v>
      </c>
      <c r="E1773" s="32" t="str">
        <f>Point_src_summary!N1724</f>
        <v>40400315</v>
      </c>
      <c r="F1773" s="31" t="str">
        <f>Point_src_summary!U1724</f>
        <v>Condensate Tanks</v>
      </c>
      <c r="G1773" s="160">
        <f>Point_src_summary!V1724</f>
        <v>0</v>
      </c>
      <c r="H1773" s="161">
        <f>Point_src_summary!W1724</f>
        <v>5.5735359999999998</v>
      </c>
      <c r="I1773" s="161">
        <f>Point_src_summary!X1724</f>
        <v>0</v>
      </c>
      <c r="J1773" s="161">
        <f>Point_src_summary!Y1724</f>
        <v>0</v>
      </c>
      <c r="K1773" s="162">
        <f>Point_src_summary!Z1724</f>
        <v>0</v>
      </c>
    </row>
    <row r="1774" spans="1:11" x14ac:dyDescent="0.2">
      <c r="A1774" s="31" t="s">
        <v>127</v>
      </c>
      <c r="B1774" s="31" t="str">
        <f>Point_src_summary!B1725</f>
        <v>Non-tribal</v>
      </c>
      <c r="C1774" s="31">
        <f>Point_src_summary!C1725</f>
        <v>8</v>
      </c>
      <c r="D1774" s="31" t="str">
        <f>Point_src_summary!D1725</f>
        <v>8045</v>
      </c>
      <c r="E1774" s="32" t="str">
        <f>Point_src_summary!N1725</f>
        <v>40400315</v>
      </c>
      <c r="F1774" s="31" t="str">
        <f>Point_src_summary!U1725</f>
        <v>Condensate Tanks</v>
      </c>
      <c r="G1774" s="160">
        <f>Point_src_summary!V1725</f>
        <v>0</v>
      </c>
      <c r="H1774" s="161">
        <f>Point_src_summary!W1725</f>
        <v>1.198563</v>
      </c>
      <c r="I1774" s="161">
        <f>Point_src_summary!X1725</f>
        <v>0</v>
      </c>
      <c r="J1774" s="161">
        <f>Point_src_summary!Y1725</f>
        <v>0</v>
      </c>
      <c r="K1774" s="162">
        <f>Point_src_summary!Z1725</f>
        <v>0</v>
      </c>
    </row>
    <row r="1775" spans="1:11" x14ac:dyDescent="0.2">
      <c r="A1775" s="31" t="s">
        <v>127</v>
      </c>
      <c r="B1775" s="31" t="str">
        <f>Point_src_summary!B1726</f>
        <v>Non-tribal</v>
      </c>
      <c r="C1775" s="31">
        <f>Point_src_summary!C1726</f>
        <v>8</v>
      </c>
      <c r="D1775" s="31" t="str">
        <f>Point_src_summary!D1726</f>
        <v>8045</v>
      </c>
      <c r="E1775" s="32" t="str">
        <f>Point_src_summary!N1726</f>
        <v>20200252</v>
      </c>
      <c r="F1775" s="31" t="str">
        <f>Point_src_summary!U1726</f>
        <v>Point Source Compressor Engines</v>
      </c>
      <c r="G1775" s="160">
        <f>Point_src_summary!V1726</f>
        <v>2.5499999999999998</v>
      </c>
      <c r="H1775" s="161">
        <f>Point_src_summary!W1726</f>
        <v>0.7</v>
      </c>
      <c r="I1775" s="161">
        <f>Point_src_summary!X1726</f>
        <v>1.27</v>
      </c>
      <c r="J1775" s="161">
        <f>Point_src_summary!Y1726</f>
        <v>0</v>
      </c>
      <c r="K1775" s="162">
        <f>Point_src_summary!Z1726</f>
        <v>0</v>
      </c>
    </row>
    <row r="1776" spans="1:11" x14ac:dyDescent="0.2">
      <c r="A1776" s="31" t="s">
        <v>127</v>
      </c>
      <c r="B1776" s="31" t="str">
        <f>Point_src_summary!B1727</f>
        <v>Non-tribal</v>
      </c>
      <c r="C1776" s="31">
        <f>Point_src_summary!C1727</f>
        <v>8</v>
      </c>
      <c r="D1776" s="31" t="str">
        <f>Point_src_summary!D1727</f>
        <v>8045</v>
      </c>
      <c r="E1776" s="32" t="str">
        <f>Point_src_summary!N1727</f>
        <v>40400315</v>
      </c>
      <c r="F1776" s="31" t="str">
        <f>Point_src_summary!U1727</f>
        <v>Condensate Tanks</v>
      </c>
      <c r="G1776" s="160">
        <f>Point_src_summary!V1727</f>
        <v>0</v>
      </c>
      <c r="H1776" s="161">
        <f>Point_src_summary!W1727</f>
        <v>0.15770400000000001</v>
      </c>
      <c r="I1776" s="161">
        <f>Point_src_summary!X1727</f>
        <v>0</v>
      </c>
      <c r="J1776" s="161">
        <f>Point_src_summary!Y1727</f>
        <v>0</v>
      </c>
      <c r="K1776" s="162">
        <f>Point_src_summary!Z1727</f>
        <v>0</v>
      </c>
    </row>
    <row r="1777" spans="1:11" x14ac:dyDescent="0.2">
      <c r="A1777" s="31" t="s">
        <v>127</v>
      </c>
      <c r="B1777" s="31" t="str">
        <f>Point_src_summary!B1728</f>
        <v>Non-tribal</v>
      </c>
      <c r="C1777" s="31">
        <f>Point_src_summary!C1728</f>
        <v>8</v>
      </c>
      <c r="D1777" s="31" t="str">
        <f>Point_src_summary!D1728</f>
        <v>8045</v>
      </c>
      <c r="E1777" s="32" t="str">
        <f>Point_src_summary!N1728</f>
        <v>40400315</v>
      </c>
      <c r="F1777" s="31" t="str">
        <f>Point_src_summary!U1728</f>
        <v>Condensate Tanks</v>
      </c>
      <c r="G1777" s="160">
        <f>Point_src_summary!V1728</f>
        <v>0</v>
      </c>
      <c r="H1777" s="161">
        <f>Point_src_summary!W1728</f>
        <v>0.16842399999999999</v>
      </c>
      <c r="I1777" s="161">
        <f>Point_src_summary!X1728</f>
        <v>0</v>
      </c>
      <c r="J1777" s="161">
        <f>Point_src_summary!Y1728</f>
        <v>0</v>
      </c>
      <c r="K1777" s="162">
        <f>Point_src_summary!Z1728</f>
        <v>0</v>
      </c>
    </row>
    <row r="1778" spans="1:11" x14ac:dyDescent="0.2">
      <c r="A1778" s="31" t="s">
        <v>127</v>
      </c>
      <c r="B1778" s="31" t="str">
        <f>Point_src_summary!B1729</f>
        <v>Non-tribal</v>
      </c>
      <c r="C1778" s="31">
        <f>Point_src_summary!C1729</f>
        <v>8</v>
      </c>
      <c r="D1778" s="31" t="str">
        <f>Point_src_summary!D1729</f>
        <v>8045</v>
      </c>
      <c r="E1778" s="32" t="str">
        <f>Point_src_summary!N1729</f>
        <v>31000301</v>
      </c>
      <c r="F1778" s="31" t="str">
        <f>Point_src_summary!U1729</f>
        <v>Dehydrators</v>
      </c>
      <c r="G1778" s="160">
        <f>Point_src_summary!V1729</f>
        <v>0</v>
      </c>
      <c r="H1778" s="161">
        <f>Point_src_summary!W1729</f>
        <v>24.4</v>
      </c>
      <c r="I1778" s="161">
        <f>Point_src_summary!X1729</f>
        <v>0</v>
      </c>
      <c r="J1778" s="161">
        <f>Point_src_summary!Y1729</f>
        <v>0</v>
      </c>
      <c r="K1778" s="162">
        <f>Point_src_summary!Z1729</f>
        <v>0</v>
      </c>
    </row>
    <row r="1779" spans="1:11" x14ac:dyDescent="0.2">
      <c r="A1779" s="31" t="s">
        <v>127</v>
      </c>
      <c r="B1779" s="31" t="str">
        <f>Point_src_summary!B1730</f>
        <v>Non-tribal</v>
      </c>
      <c r="C1779" s="31">
        <f>Point_src_summary!C1730</f>
        <v>8</v>
      </c>
      <c r="D1779" s="31" t="str">
        <f>Point_src_summary!D1730</f>
        <v>8045</v>
      </c>
      <c r="E1779" s="32" t="str">
        <f>Point_src_summary!N1730</f>
        <v>31000304</v>
      </c>
      <c r="F1779" s="31" t="str">
        <f>Point_src_summary!U1730</f>
        <v>Dehydrators</v>
      </c>
      <c r="G1779" s="160">
        <f>Point_src_summary!V1730</f>
        <v>0</v>
      </c>
      <c r="H1779" s="161">
        <f>Point_src_summary!W1730</f>
        <v>8.2344000000000008</v>
      </c>
      <c r="I1779" s="161">
        <f>Point_src_summary!X1730</f>
        <v>0</v>
      </c>
      <c r="J1779" s="161">
        <f>Point_src_summary!Y1730</f>
        <v>0</v>
      </c>
      <c r="K1779" s="162">
        <f>Point_src_summary!Z1730</f>
        <v>0</v>
      </c>
    </row>
    <row r="1780" spans="1:11" x14ac:dyDescent="0.2">
      <c r="A1780" s="31" t="s">
        <v>127</v>
      </c>
      <c r="B1780" s="31" t="str">
        <f>Point_src_summary!B1731</f>
        <v>Non-tribal</v>
      </c>
      <c r="C1780" s="31">
        <f>Point_src_summary!C1731</f>
        <v>8</v>
      </c>
      <c r="D1780" s="31" t="str">
        <f>Point_src_summary!D1731</f>
        <v>8045</v>
      </c>
      <c r="E1780" s="32" t="str">
        <f>Point_src_summary!N1731</f>
        <v>31000304</v>
      </c>
      <c r="F1780" s="31" t="str">
        <f>Point_src_summary!U1731</f>
        <v>Dehydrators</v>
      </c>
      <c r="G1780" s="160">
        <f>Point_src_summary!V1731</f>
        <v>0</v>
      </c>
      <c r="H1780" s="161">
        <f>Point_src_summary!W1731</f>
        <v>17.499834</v>
      </c>
      <c r="I1780" s="161">
        <f>Point_src_summary!X1731</f>
        <v>0</v>
      </c>
      <c r="J1780" s="161">
        <f>Point_src_summary!Y1731</f>
        <v>0</v>
      </c>
      <c r="K1780" s="162">
        <f>Point_src_summary!Z1731</f>
        <v>0</v>
      </c>
    </row>
    <row r="1781" spans="1:11" x14ac:dyDescent="0.2">
      <c r="A1781" s="31" t="s">
        <v>127</v>
      </c>
      <c r="B1781" s="31" t="str">
        <f>Point_src_summary!B1732</f>
        <v>Non-tribal</v>
      </c>
      <c r="C1781" s="31">
        <f>Point_src_summary!C1732</f>
        <v>8</v>
      </c>
      <c r="D1781" s="31" t="str">
        <f>Point_src_summary!D1732</f>
        <v>8045</v>
      </c>
      <c r="E1781" s="32" t="str">
        <f>Point_src_summary!N1732</f>
        <v>31088801</v>
      </c>
      <c r="F1781" s="31" t="str">
        <f>Point_src_summary!U1732</f>
        <v>Point Source Fugitives</v>
      </c>
      <c r="G1781" s="160">
        <f>Point_src_summary!V1732</f>
        <v>0</v>
      </c>
      <c r="H1781" s="161">
        <f>Point_src_summary!W1732</f>
        <v>9.65</v>
      </c>
      <c r="I1781" s="161">
        <f>Point_src_summary!X1732</f>
        <v>0</v>
      </c>
      <c r="J1781" s="161">
        <f>Point_src_summary!Y1732</f>
        <v>0</v>
      </c>
      <c r="K1781" s="162">
        <f>Point_src_summary!Z1732</f>
        <v>0</v>
      </c>
    </row>
    <row r="1782" spans="1:11" x14ac:dyDescent="0.2">
      <c r="A1782" s="31" t="s">
        <v>127</v>
      </c>
      <c r="B1782" s="31" t="str">
        <f>Point_src_summary!B1733</f>
        <v>Non-tribal</v>
      </c>
      <c r="C1782" s="31">
        <f>Point_src_summary!C1733</f>
        <v>8</v>
      </c>
      <c r="D1782" s="31" t="str">
        <f>Point_src_summary!D1733</f>
        <v>8045</v>
      </c>
      <c r="E1782" s="32" t="str">
        <f>Point_src_summary!N1733</f>
        <v>40400315</v>
      </c>
      <c r="F1782" s="31" t="str">
        <f>Point_src_summary!U1733</f>
        <v>Condensate Tanks</v>
      </c>
      <c r="G1782" s="160">
        <f>Point_src_summary!V1733</f>
        <v>0</v>
      </c>
      <c r="H1782" s="161">
        <f>Point_src_summary!W1733</f>
        <v>1.05376</v>
      </c>
      <c r="I1782" s="161">
        <f>Point_src_summary!X1733</f>
        <v>0</v>
      </c>
      <c r="J1782" s="161">
        <f>Point_src_summary!Y1733</f>
        <v>0</v>
      </c>
      <c r="K1782" s="162">
        <f>Point_src_summary!Z1733</f>
        <v>0</v>
      </c>
    </row>
    <row r="1783" spans="1:11" x14ac:dyDescent="0.2">
      <c r="A1783" s="31" t="s">
        <v>127</v>
      </c>
      <c r="B1783" s="31" t="str">
        <f>Point_src_summary!B1734</f>
        <v>Non-tribal</v>
      </c>
      <c r="C1783" s="31">
        <f>Point_src_summary!C1734</f>
        <v>8</v>
      </c>
      <c r="D1783" s="31" t="str">
        <f>Point_src_summary!D1734</f>
        <v>8045</v>
      </c>
      <c r="E1783" s="32" t="str">
        <f>Point_src_summary!N1734</f>
        <v>40400315</v>
      </c>
      <c r="F1783" s="31" t="str">
        <f>Point_src_summary!U1734</f>
        <v>Condensate Tanks</v>
      </c>
      <c r="G1783" s="160">
        <f>Point_src_summary!V1734</f>
        <v>0</v>
      </c>
      <c r="H1783" s="161">
        <f>Point_src_summary!W1734</f>
        <v>2.856989</v>
      </c>
      <c r="I1783" s="161">
        <f>Point_src_summary!X1734</f>
        <v>0</v>
      </c>
      <c r="J1783" s="161">
        <f>Point_src_summary!Y1734</f>
        <v>0</v>
      </c>
      <c r="K1783" s="162">
        <f>Point_src_summary!Z1734</f>
        <v>0</v>
      </c>
    </row>
    <row r="1784" spans="1:11" x14ac:dyDescent="0.2">
      <c r="A1784" s="31" t="s">
        <v>127</v>
      </c>
      <c r="B1784" s="31" t="str">
        <f>Point_src_summary!B1735</f>
        <v>Non-tribal</v>
      </c>
      <c r="C1784" s="31">
        <f>Point_src_summary!C1735</f>
        <v>8</v>
      </c>
      <c r="D1784" s="31" t="str">
        <f>Point_src_summary!D1735</f>
        <v>8045</v>
      </c>
      <c r="E1784" s="32" t="str">
        <f>Point_src_summary!N1735</f>
        <v>40400315</v>
      </c>
      <c r="F1784" s="31" t="str">
        <f>Point_src_summary!U1735</f>
        <v>Condensate Tanks</v>
      </c>
      <c r="G1784" s="160">
        <f>Point_src_summary!V1735</f>
        <v>0</v>
      </c>
      <c r="H1784" s="161">
        <f>Point_src_summary!W1735</f>
        <v>1.82</v>
      </c>
      <c r="I1784" s="161">
        <f>Point_src_summary!X1735</f>
        <v>0</v>
      </c>
      <c r="J1784" s="161">
        <f>Point_src_summary!Y1735</f>
        <v>0</v>
      </c>
      <c r="K1784" s="162">
        <f>Point_src_summary!Z1735</f>
        <v>0</v>
      </c>
    </row>
    <row r="1785" spans="1:11" x14ac:dyDescent="0.2">
      <c r="A1785" s="31" t="s">
        <v>127</v>
      </c>
      <c r="B1785" s="31" t="str">
        <f>Point_src_summary!B1736</f>
        <v>Non-tribal</v>
      </c>
      <c r="C1785" s="31">
        <f>Point_src_summary!C1736</f>
        <v>8</v>
      </c>
      <c r="D1785" s="31" t="str">
        <f>Point_src_summary!D1736</f>
        <v>8045</v>
      </c>
      <c r="E1785" s="32" t="str">
        <f>Point_src_summary!N1736</f>
        <v>40400315</v>
      </c>
      <c r="F1785" s="31" t="str">
        <f>Point_src_summary!U1736</f>
        <v>Condensate Tanks</v>
      </c>
      <c r="G1785" s="160">
        <f>Point_src_summary!V1736</f>
        <v>0</v>
      </c>
      <c r="H1785" s="161">
        <f>Point_src_summary!W1736</f>
        <v>0.50930200000000003</v>
      </c>
      <c r="I1785" s="161">
        <f>Point_src_summary!X1736</f>
        <v>0</v>
      </c>
      <c r="J1785" s="161">
        <f>Point_src_summary!Y1736</f>
        <v>0</v>
      </c>
      <c r="K1785" s="162">
        <f>Point_src_summary!Z1736</f>
        <v>0</v>
      </c>
    </row>
    <row r="1786" spans="1:11" x14ac:dyDescent="0.2">
      <c r="A1786" s="31" t="s">
        <v>127</v>
      </c>
      <c r="B1786" s="31" t="str">
        <f>Point_src_summary!B1737</f>
        <v>Non-tribal</v>
      </c>
      <c r="C1786" s="31">
        <f>Point_src_summary!C1737</f>
        <v>8</v>
      </c>
      <c r="D1786" s="31" t="str">
        <f>Point_src_summary!D1737</f>
        <v>8045</v>
      </c>
      <c r="E1786" s="32" t="str">
        <f>Point_src_summary!N1737</f>
        <v>40600132</v>
      </c>
      <c r="F1786" s="31" t="str">
        <f>Point_src_summary!U1737</f>
        <v>Point Source Loading Losses</v>
      </c>
      <c r="G1786" s="160">
        <f>Point_src_summary!V1737</f>
        <v>0</v>
      </c>
      <c r="H1786" s="161">
        <f>Point_src_summary!W1737</f>
        <v>4.2557510000000001</v>
      </c>
      <c r="I1786" s="161">
        <f>Point_src_summary!X1737</f>
        <v>0</v>
      </c>
      <c r="J1786" s="161">
        <f>Point_src_summary!Y1737</f>
        <v>0</v>
      </c>
      <c r="K1786" s="162">
        <f>Point_src_summary!Z1737</f>
        <v>0</v>
      </c>
    </row>
    <row r="1787" spans="1:11" x14ac:dyDescent="0.2">
      <c r="A1787" s="31" t="s">
        <v>127</v>
      </c>
      <c r="B1787" s="31" t="str">
        <f>Point_src_summary!B1738</f>
        <v>Non-tribal</v>
      </c>
      <c r="C1787" s="31">
        <f>Point_src_summary!C1738</f>
        <v>8</v>
      </c>
      <c r="D1787" s="31" t="str">
        <f>Point_src_summary!D1738</f>
        <v>8045</v>
      </c>
      <c r="E1787" s="32" t="str">
        <f>Point_src_summary!N1738</f>
        <v>40400315</v>
      </c>
      <c r="F1787" s="31" t="str">
        <f>Point_src_summary!U1738</f>
        <v>Condensate Tanks</v>
      </c>
      <c r="G1787" s="160">
        <f>Point_src_summary!V1738</f>
        <v>0</v>
      </c>
      <c r="H1787" s="161">
        <f>Point_src_summary!W1738</f>
        <v>1.762111</v>
      </c>
      <c r="I1787" s="161">
        <f>Point_src_summary!X1738</f>
        <v>0</v>
      </c>
      <c r="J1787" s="161">
        <f>Point_src_summary!Y1738</f>
        <v>0</v>
      </c>
      <c r="K1787" s="162">
        <f>Point_src_summary!Z1738</f>
        <v>0</v>
      </c>
    </row>
    <row r="1788" spans="1:11" x14ac:dyDescent="0.2">
      <c r="A1788" s="31" t="s">
        <v>127</v>
      </c>
      <c r="B1788" s="31" t="str">
        <f>Point_src_summary!B1739</f>
        <v>Non-tribal</v>
      </c>
      <c r="C1788" s="31">
        <f>Point_src_summary!C1739</f>
        <v>8</v>
      </c>
      <c r="D1788" s="31" t="str">
        <f>Point_src_summary!D1739</f>
        <v>8045</v>
      </c>
      <c r="E1788" s="32" t="str">
        <f>Point_src_summary!N1739</f>
        <v>40400315</v>
      </c>
      <c r="F1788" s="31" t="str">
        <f>Point_src_summary!U1739</f>
        <v>Condensate Tanks</v>
      </c>
      <c r="G1788" s="160">
        <f>Point_src_summary!V1739</f>
        <v>0</v>
      </c>
      <c r="H1788" s="161">
        <f>Point_src_summary!W1739</f>
        <v>2.278044</v>
      </c>
      <c r="I1788" s="161">
        <f>Point_src_summary!X1739</f>
        <v>0</v>
      </c>
      <c r="J1788" s="161">
        <f>Point_src_summary!Y1739</f>
        <v>0</v>
      </c>
      <c r="K1788" s="162">
        <f>Point_src_summary!Z1739</f>
        <v>0</v>
      </c>
    </row>
    <row r="1789" spans="1:11" x14ac:dyDescent="0.2">
      <c r="A1789" s="31" t="s">
        <v>127</v>
      </c>
      <c r="B1789" s="31" t="str">
        <f>Point_src_summary!B1740</f>
        <v>Non-tribal</v>
      </c>
      <c r="C1789" s="31">
        <f>Point_src_summary!C1740</f>
        <v>8</v>
      </c>
      <c r="D1789" s="31" t="str">
        <f>Point_src_summary!D1740</f>
        <v>8045</v>
      </c>
      <c r="E1789" s="32" t="str">
        <f>Point_src_summary!N1740</f>
        <v>40400315</v>
      </c>
      <c r="F1789" s="31" t="str">
        <f>Point_src_summary!U1740</f>
        <v>Condensate Tanks</v>
      </c>
      <c r="G1789" s="160">
        <f>Point_src_summary!V1740</f>
        <v>0</v>
      </c>
      <c r="H1789" s="161">
        <f>Point_src_summary!W1740</f>
        <v>0.103231</v>
      </c>
      <c r="I1789" s="161">
        <f>Point_src_summary!X1740</f>
        <v>0</v>
      </c>
      <c r="J1789" s="161">
        <f>Point_src_summary!Y1740</f>
        <v>0</v>
      </c>
      <c r="K1789" s="162">
        <f>Point_src_summary!Z1740</f>
        <v>0</v>
      </c>
    </row>
    <row r="1790" spans="1:11" x14ac:dyDescent="0.2">
      <c r="A1790" s="31" t="s">
        <v>127</v>
      </c>
      <c r="B1790" s="31" t="str">
        <f>Point_src_summary!B1741</f>
        <v>Non-tribal</v>
      </c>
      <c r="C1790" s="31">
        <f>Point_src_summary!C1741</f>
        <v>8</v>
      </c>
      <c r="D1790" s="31" t="str">
        <f>Point_src_summary!D1741</f>
        <v>8045</v>
      </c>
      <c r="E1790" s="32" t="str">
        <f>Point_src_summary!N1741</f>
        <v>40400315</v>
      </c>
      <c r="F1790" s="31" t="str">
        <f>Point_src_summary!U1741</f>
        <v>Condensate Tanks</v>
      </c>
      <c r="G1790" s="160">
        <f>Point_src_summary!V1741</f>
        <v>0</v>
      </c>
      <c r="H1790" s="161">
        <f>Point_src_summary!W1741</f>
        <v>0.80100000000000005</v>
      </c>
      <c r="I1790" s="161">
        <f>Point_src_summary!X1741</f>
        <v>0</v>
      </c>
      <c r="J1790" s="161">
        <f>Point_src_summary!Y1741</f>
        <v>0</v>
      </c>
      <c r="K1790" s="162">
        <f>Point_src_summary!Z1741</f>
        <v>0</v>
      </c>
    </row>
    <row r="1791" spans="1:11" x14ac:dyDescent="0.2">
      <c r="A1791" s="31" t="s">
        <v>127</v>
      </c>
      <c r="B1791" s="31" t="str">
        <f>Point_src_summary!B1742</f>
        <v>Non-tribal</v>
      </c>
      <c r="C1791" s="31">
        <f>Point_src_summary!C1742</f>
        <v>8</v>
      </c>
      <c r="D1791" s="31" t="str">
        <f>Point_src_summary!D1742</f>
        <v>8045</v>
      </c>
      <c r="E1791" s="32" t="str">
        <f>Point_src_summary!N1742</f>
        <v>40400315</v>
      </c>
      <c r="F1791" s="31" t="str">
        <f>Point_src_summary!U1742</f>
        <v>Condensate Tanks</v>
      </c>
      <c r="G1791" s="160">
        <f>Point_src_summary!V1742</f>
        <v>0</v>
      </c>
      <c r="H1791" s="161">
        <f>Point_src_summary!W1742</f>
        <v>1.121453</v>
      </c>
      <c r="I1791" s="161">
        <f>Point_src_summary!X1742</f>
        <v>0</v>
      </c>
      <c r="J1791" s="161">
        <f>Point_src_summary!Y1742</f>
        <v>0</v>
      </c>
      <c r="K1791" s="162">
        <f>Point_src_summary!Z1742</f>
        <v>0</v>
      </c>
    </row>
    <row r="1792" spans="1:11" x14ac:dyDescent="0.2">
      <c r="A1792" s="31" t="s">
        <v>127</v>
      </c>
      <c r="B1792" s="31" t="str">
        <f>Point_src_summary!B1743</f>
        <v>Non-tribal</v>
      </c>
      <c r="C1792" s="31">
        <f>Point_src_summary!C1743</f>
        <v>8</v>
      </c>
      <c r="D1792" s="31" t="str">
        <f>Point_src_summary!D1743</f>
        <v>8045</v>
      </c>
      <c r="E1792" s="32" t="str">
        <f>Point_src_summary!N1743</f>
        <v>40400315</v>
      </c>
      <c r="F1792" s="31" t="str">
        <f>Point_src_summary!U1743</f>
        <v>Condensate Tanks</v>
      </c>
      <c r="G1792" s="160">
        <f>Point_src_summary!V1743</f>
        <v>0</v>
      </c>
      <c r="H1792" s="161">
        <f>Point_src_summary!W1743</f>
        <v>1.132231</v>
      </c>
      <c r="I1792" s="161">
        <f>Point_src_summary!X1743</f>
        <v>0</v>
      </c>
      <c r="J1792" s="161">
        <f>Point_src_summary!Y1743</f>
        <v>0</v>
      </c>
      <c r="K1792" s="162">
        <f>Point_src_summary!Z1743</f>
        <v>0</v>
      </c>
    </row>
    <row r="1793" spans="1:11" x14ac:dyDescent="0.2">
      <c r="A1793" s="31" t="s">
        <v>127</v>
      </c>
      <c r="B1793" s="31" t="str">
        <f>Point_src_summary!B1744</f>
        <v>Non-tribal</v>
      </c>
      <c r="C1793" s="31">
        <f>Point_src_summary!C1744</f>
        <v>8</v>
      </c>
      <c r="D1793" s="31" t="str">
        <f>Point_src_summary!D1744</f>
        <v>8045</v>
      </c>
      <c r="E1793" s="32" t="str">
        <f>Point_src_summary!N1744</f>
        <v>40400315</v>
      </c>
      <c r="F1793" s="31" t="str">
        <f>Point_src_summary!U1744</f>
        <v>Condensate Tanks</v>
      </c>
      <c r="G1793" s="160">
        <f>Point_src_summary!V1744</f>
        <v>0</v>
      </c>
      <c r="H1793" s="161">
        <f>Point_src_summary!W1744</f>
        <v>7.3425000000000004E-2</v>
      </c>
      <c r="I1793" s="161">
        <f>Point_src_summary!X1744</f>
        <v>0</v>
      </c>
      <c r="J1793" s="161">
        <f>Point_src_summary!Y1744</f>
        <v>0</v>
      </c>
      <c r="K1793" s="162">
        <f>Point_src_summary!Z1744</f>
        <v>0</v>
      </c>
    </row>
    <row r="1794" spans="1:11" x14ac:dyDescent="0.2">
      <c r="A1794" s="31" t="s">
        <v>127</v>
      </c>
      <c r="B1794" s="31" t="str">
        <f>Point_src_summary!B1745</f>
        <v>Non-tribal</v>
      </c>
      <c r="C1794" s="31">
        <f>Point_src_summary!C1745</f>
        <v>8</v>
      </c>
      <c r="D1794" s="31" t="str">
        <f>Point_src_summary!D1745</f>
        <v>8045</v>
      </c>
      <c r="E1794" s="32" t="str">
        <f>Point_src_summary!N1745</f>
        <v>31000504</v>
      </c>
      <c r="F1794" s="31" t="str">
        <f>Point_src_summary!U1745</f>
        <v>Other Not Classified</v>
      </c>
      <c r="G1794" s="160">
        <f>Point_src_summary!V1745</f>
        <v>0</v>
      </c>
      <c r="H1794" s="161">
        <f>Point_src_summary!W1745</f>
        <v>159.6</v>
      </c>
      <c r="I1794" s="161">
        <f>Point_src_summary!X1745</f>
        <v>0</v>
      </c>
      <c r="J1794" s="161">
        <f>Point_src_summary!Y1745</f>
        <v>0</v>
      </c>
      <c r="K1794" s="162">
        <f>Point_src_summary!Z1745</f>
        <v>0</v>
      </c>
    </row>
    <row r="1795" spans="1:11" x14ac:dyDescent="0.2">
      <c r="A1795" s="31" t="s">
        <v>127</v>
      </c>
      <c r="B1795" s="31" t="str">
        <f>Point_src_summary!B1746</f>
        <v>Non-tribal</v>
      </c>
      <c r="C1795" s="31">
        <f>Point_src_summary!C1746</f>
        <v>8</v>
      </c>
      <c r="D1795" s="31" t="str">
        <f>Point_src_summary!D1746</f>
        <v>8045</v>
      </c>
      <c r="E1795" s="32" t="str">
        <f>Point_src_summary!N1746</f>
        <v>31000311</v>
      </c>
      <c r="F1795" s="31" t="str">
        <f>Point_src_summary!U1746</f>
        <v>Point Source Fugitives</v>
      </c>
      <c r="G1795" s="160">
        <f>Point_src_summary!V1746</f>
        <v>0</v>
      </c>
      <c r="H1795" s="161">
        <f>Point_src_summary!W1746</f>
        <v>10</v>
      </c>
      <c r="I1795" s="161">
        <f>Point_src_summary!X1746</f>
        <v>0</v>
      </c>
      <c r="J1795" s="161">
        <f>Point_src_summary!Y1746</f>
        <v>0</v>
      </c>
      <c r="K1795" s="162">
        <f>Point_src_summary!Z1746</f>
        <v>0</v>
      </c>
    </row>
    <row r="1796" spans="1:11" x14ac:dyDescent="0.2">
      <c r="A1796" s="31" t="s">
        <v>127</v>
      </c>
      <c r="B1796" s="31" t="str">
        <f>Point_src_summary!B1747</f>
        <v>Non-tribal</v>
      </c>
      <c r="C1796" s="31">
        <f>Point_src_summary!C1747</f>
        <v>8</v>
      </c>
      <c r="D1796" s="31" t="str">
        <f>Point_src_summary!D1747</f>
        <v>8045</v>
      </c>
      <c r="E1796" s="32" t="str">
        <f>Point_src_summary!N1747</f>
        <v>31000504</v>
      </c>
      <c r="F1796" s="31" t="str">
        <f>Point_src_summary!U1747</f>
        <v>Other Not Classified</v>
      </c>
      <c r="G1796" s="160">
        <f>Point_src_summary!V1747</f>
        <v>0</v>
      </c>
      <c r="H1796" s="161">
        <f>Point_src_summary!W1747</f>
        <v>30.522213000000001</v>
      </c>
      <c r="I1796" s="161">
        <f>Point_src_summary!X1747</f>
        <v>0</v>
      </c>
      <c r="J1796" s="161">
        <f>Point_src_summary!Y1747</f>
        <v>0</v>
      </c>
      <c r="K1796" s="162">
        <f>Point_src_summary!Z1747</f>
        <v>0</v>
      </c>
    </row>
    <row r="1797" spans="1:11" x14ac:dyDescent="0.2">
      <c r="A1797" s="31" t="s">
        <v>127</v>
      </c>
      <c r="B1797" s="31" t="str">
        <f>Point_src_summary!B1748</f>
        <v>Non-tribal</v>
      </c>
      <c r="C1797" s="31">
        <f>Point_src_summary!C1748</f>
        <v>8</v>
      </c>
      <c r="D1797" s="31" t="str">
        <f>Point_src_summary!D1748</f>
        <v>8045</v>
      </c>
      <c r="E1797" s="32" t="str">
        <f>Point_src_summary!N1748</f>
        <v>31000504</v>
      </c>
      <c r="F1797" s="31" t="str">
        <f>Point_src_summary!U1748</f>
        <v>Other Not Classified</v>
      </c>
      <c r="G1797" s="160">
        <f>Point_src_summary!V1748</f>
        <v>0</v>
      </c>
      <c r="H1797" s="161">
        <f>Point_src_summary!W1748</f>
        <v>1.4366399999999999</v>
      </c>
      <c r="I1797" s="161">
        <f>Point_src_summary!X1748</f>
        <v>0</v>
      </c>
      <c r="J1797" s="161">
        <f>Point_src_summary!Y1748</f>
        <v>0</v>
      </c>
      <c r="K1797" s="162">
        <f>Point_src_summary!Z1748</f>
        <v>0</v>
      </c>
    </row>
    <row r="1798" spans="1:11" x14ac:dyDescent="0.2">
      <c r="A1798" s="31" t="s">
        <v>127</v>
      </c>
      <c r="B1798" s="31" t="str">
        <f>Point_src_summary!B1749</f>
        <v>Non-tribal</v>
      </c>
      <c r="C1798" s="31">
        <f>Point_src_summary!C1749</f>
        <v>8</v>
      </c>
      <c r="D1798" s="31" t="str">
        <f>Point_src_summary!D1749</f>
        <v>8045</v>
      </c>
      <c r="E1798" s="32" t="str">
        <f>Point_src_summary!N1749</f>
        <v>40600132</v>
      </c>
      <c r="F1798" s="31" t="str">
        <f>Point_src_summary!U1749</f>
        <v>Point Source Loading Losses</v>
      </c>
      <c r="G1798" s="160">
        <f>Point_src_summary!V1749</f>
        <v>0</v>
      </c>
      <c r="H1798" s="161">
        <f>Point_src_summary!W1749</f>
        <v>4.5246930000000001</v>
      </c>
      <c r="I1798" s="161">
        <f>Point_src_summary!X1749</f>
        <v>0</v>
      </c>
      <c r="J1798" s="161">
        <f>Point_src_summary!Y1749</f>
        <v>0</v>
      </c>
      <c r="K1798" s="162">
        <f>Point_src_summary!Z1749</f>
        <v>0</v>
      </c>
    </row>
    <row r="1799" spans="1:11" x14ac:dyDescent="0.2">
      <c r="A1799" s="31" t="s">
        <v>127</v>
      </c>
      <c r="B1799" s="31" t="str">
        <f>Point_src_summary!B1750</f>
        <v>Non-tribal</v>
      </c>
      <c r="C1799" s="31">
        <f>Point_src_summary!C1750</f>
        <v>8</v>
      </c>
      <c r="D1799" s="31" t="str">
        <f>Point_src_summary!D1750</f>
        <v>8045</v>
      </c>
      <c r="E1799" s="32" t="str">
        <f>Point_src_summary!N1750</f>
        <v>40400315</v>
      </c>
      <c r="F1799" s="31" t="str">
        <f>Point_src_summary!U1750</f>
        <v>Condensate Tanks</v>
      </c>
      <c r="G1799" s="160">
        <f>Point_src_summary!V1750</f>
        <v>0</v>
      </c>
      <c r="H1799" s="161">
        <f>Point_src_summary!W1750</f>
        <v>2.5838480000000001</v>
      </c>
      <c r="I1799" s="161">
        <f>Point_src_summary!X1750</f>
        <v>0</v>
      </c>
      <c r="J1799" s="161">
        <f>Point_src_summary!Y1750</f>
        <v>0</v>
      </c>
      <c r="K1799" s="162">
        <f>Point_src_summary!Z1750</f>
        <v>0</v>
      </c>
    </row>
    <row r="1800" spans="1:11" x14ac:dyDescent="0.2">
      <c r="A1800" s="31" t="s">
        <v>127</v>
      </c>
      <c r="B1800" s="31" t="str">
        <f>Point_src_summary!B1751</f>
        <v>Non-tribal</v>
      </c>
      <c r="C1800" s="31">
        <f>Point_src_summary!C1751</f>
        <v>8</v>
      </c>
      <c r="D1800" s="31" t="str">
        <f>Point_src_summary!D1751</f>
        <v>8045</v>
      </c>
      <c r="E1800" s="32" t="str">
        <f>Point_src_summary!N1751</f>
        <v>40400315</v>
      </c>
      <c r="F1800" s="31" t="str">
        <f>Point_src_summary!U1751</f>
        <v>Condensate Tanks</v>
      </c>
      <c r="G1800" s="160">
        <f>Point_src_summary!V1751</f>
        <v>0</v>
      </c>
      <c r="H1800" s="161">
        <f>Point_src_summary!W1751</f>
        <v>1.074384</v>
      </c>
      <c r="I1800" s="161">
        <f>Point_src_summary!X1751</f>
        <v>0</v>
      </c>
      <c r="J1800" s="161">
        <f>Point_src_summary!Y1751</f>
        <v>0</v>
      </c>
      <c r="K1800" s="162">
        <f>Point_src_summary!Z1751</f>
        <v>0</v>
      </c>
    </row>
    <row r="1801" spans="1:11" x14ac:dyDescent="0.2">
      <c r="A1801" s="31" t="s">
        <v>127</v>
      </c>
      <c r="B1801" s="31" t="str">
        <f>Point_src_summary!B1752</f>
        <v>Non-tribal</v>
      </c>
      <c r="C1801" s="31">
        <f>Point_src_summary!C1752</f>
        <v>8</v>
      </c>
      <c r="D1801" s="31" t="str">
        <f>Point_src_summary!D1752</f>
        <v>8045</v>
      </c>
      <c r="E1801" s="32" t="str">
        <f>Point_src_summary!N1752</f>
        <v>40400315</v>
      </c>
      <c r="F1801" s="31" t="str">
        <f>Point_src_summary!U1752</f>
        <v>Condensate Tanks</v>
      </c>
      <c r="G1801" s="160">
        <f>Point_src_summary!V1752</f>
        <v>0</v>
      </c>
      <c r="H1801" s="161">
        <f>Point_src_summary!W1752</f>
        <v>4.2715550000000002</v>
      </c>
      <c r="I1801" s="161">
        <f>Point_src_summary!X1752</f>
        <v>0</v>
      </c>
      <c r="J1801" s="161">
        <f>Point_src_summary!Y1752</f>
        <v>0</v>
      </c>
      <c r="K1801" s="162">
        <f>Point_src_summary!Z1752</f>
        <v>0</v>
      </c>
    </row>
    <row r="1802" spans="1:11" x14ac:dyDescent="0.2">
      <c r="A1802" s="31" t="s">
        <v>127</v>
      </c>
      <c r="B1802" s="31" t="str">
        <f>Point_src_summary!B1753</f>
        <v>Non-tribal</v>
      </c>
      <c r="C1802" s="31">
        <f>Point_src_summary!C1753</f>
        <v>8</v>
      </c>
      <c r="D1802" s="31" t="str">
        <f>Point_src_summary!D1753</f>
        <v>8045</v>
      </c>
      <c r="E1802" s="32" t="str">
        <f>Point_src_summary!N1753</f>
        <v>40400315</v>
      </c>
      <c r="F1802" s="31" t="str">
        <f>Point_src_summary!U1753</f>
        <v>Condensate Tanks</v>
      </c>
      <c r="G1802" s="160">
        <f>Point_src_summary!V1753</f>
        <v>0</v>
      </c>
      <c r="H1802" s="161">
        <f>Point_src_summary!W1753</f>
        <v>3.0308950000000001</v>
      </c>
      <c r="I1802" s="161">
        <f>Point_src_summary!X1753</f>
        <v>0</v>
      </c>
      <c r="J1802" s="161">
        <f>Point_src_summary!Y1753</f>
        <v>0</v>
      </c>
      <c r="K1802" s="162">
        <f>Point_src_summary!Z1753</f>
        <v>0</v>
      </c>
    </row>
    <row r="1803" spans="1:11" x14ac:dyDescent="0.2">
      <c r="A1803" s="31" t="s">
        <v>127</v>
      </c>
      <c r="B1803" s="31" t="str">
        <f>Point_src_summary!B1754</f>
        <v>Non-tribal</v>
      </c>
      <c r="C1803" s="31">
        <f>Point_src_summary!C1754</f>
        <v>8</v>
      </c>
      <c r="D1803" s="31" t="str">
        <f>Point_src_summary!D1754</f>
        <v>8045</v>
      </c>
      <c r="E1803" s="32" t="str">
        <f>Point_src_summary!N1754</f>
        <v>40400315</v>
      </c>
      <c r="F1803" s="31" t="str">
        <f>Point_src_summary!U1754</f>
        <v>Condensate Tanks</v>
      </c>
      <c r="G1803" s="160">
        <f>Point_src_summary!V1754</f>
        <v>0</v>
      </c>
      <c r="H1803" s="161">
        <f>Point_src_summary!W1754</f>
        <v>0.55642800000000003</v>
      </c>
      <c r="I1803" s="161">
        <f>Point_src_summary!X1754</f>
        <v>0</v>
      </c>
      <c r="J1803" s="161">
        <f>Point_src_summary!Y1754</f>
        <v>0</v>
      </c>
      <c r="K1803" s="162">
        <f>Point_src_summary!Z1754</f>
        <v>0</v>
      </c>
    </row>
    <row r="1804" spans="1:11" x14ac:dyDescent="0.2">
      <c r="A1804" s="31" t="s">
        <v>127</v>
      </c>
      <c r="B1804" s="31" t="str">
        <f>Point_src_summary!B1755</f>
        <v>Non-tribal</v>
      </c>
      <c r="C1804" s="31">
        <f>Point_src_summary!C1755</f>
        <v>8</v>
      </c>
      <c r="D1804" s="31" t="str">
        <f>Point_src_summary!D1755</f>
        <v>8045</v>
      </c>
      <c r="E1804" s="32" t="str">
        <f>Point_src_summary!N1755</f>
        <v>40600132</v>
      </c>
      <c r="F1804" s="31" t="str">
        <f>Point_src_summary!U1755</f>
        <v>Point Source Loading Losses</v>
      </c>
      <c r="G1804" s="160">
        <f>Point_src_summary!V1755</f>
        <v>0</v>
      </c>
      <c r="H1804" s="161">
        <f>Point_src_summary!W1755</f>
        <v>3.3001390000000002</v>
      </c>
      <c r="I1804" s="161">
        <f>Point_src_summary!X1755</f>
        <v>0</v>
      </c>
      <c r="J1804" s="161">
        <f>Point_src_summary!Y1755</f>
        <v>0</v>
      </c>
      <c r="K1804" s="162">
        <f>Point_src_summary!Z1755</f>
        <v>0</v>
      </c>
    </row>
    <row r="1805" spans="1:11" x14ac:dyDescent="0.2">
      <c r="A1805" s="31" t="s">
        <v>127</v>
      </c>
      <c r="B1805" s="31" t="str">
        <f>Point_src_summary!B1756</f>
        <v>Non-tribal</v>
      </c>
      <c r="C1805" s="31">
        <f>Point_src_summary!C1756</f>
        <v>8</v>
      </c>
      <c r="D1805" s="31" t="str">
        <f>Point_src_summary!D1756</f>
        <v>8045</v>
      </c>
      <c r="E1805" s="32" t="str">
        <f>Point_src_summary!N1756</f>
        <v>40400315</v>
      </c>
      <c r="F1805" s="31" t="str">
        <f>Point_src_summary!U1756</f>
        <v>Condensate Tanks</v>
      </c>
      <c r="G1805" s="160">
        <f>Point_src_summary!V1756</f>
        <v>0</v>
      </c>
      <c r="H1805" s="161">
        <f>Point_src_summary!W1756</f>
        <v>3.0070429999999999</v>
      </c>
      <c r="I1805" s="161">
        <f>Point_src_summary!X1756</f>
        <v>0</v>
      </c>
      <c r="J1805" s="161">
        <f>Point_src_summary!Y1756</f>
        <v>0</v>
      </c>
      <c r="K1805" s="162">
        <f>Point_src_summary!Z1756</f>
        <v>0</v>
      </c>
    </row>
    <row r="1806" spans="1:11" x14ac:dyDescent="0.2">
      <c r="A1806" s="31" t="s">
        <v>127</v>
      </c>
      <c r="B1806" s="31" t="str">
        <f>Point_src_summary!B1757</f>
        <v>Non-tribal</v>
      </c>
      <c r="C1806" s="31">
        <f>Point_src_summary!C1757</f>
        <v>8</v>
      </c>
      <c r="D1806" s="31" t="str">
        <f>Point_src_summary!D1757</f>
        <v>8045</v>
      </c>
      <c r="E1806" s="32" t="str">
        <f>Point_src_summary!N1757</f>
        <v>40400315</v>
      </c>
      <c r="F1806" s="31" t="str">
        <f>Point_src_summary!U1757</f>
        <v>Condensate Tanks</v>
      </c>
      <c r="G1806" s="160">
        <f>Point_src_summary!V1757</f>
        <v>0</v>
      </c>
      <c r="H1806" s="161">
        <f>Point_src_summary!W1757</f>
        <v>1.579359</v>
      </c>
      <c r="I1806" s="161">
        <f>Point_src_summary!X1757</f>
        <v>0</v>
      </c>
      <c r="J1806" s="161">
        <f>Point_src_summary!Y1757</f>
        <v>0</v>
      </c>
      <c r="K1806" s="162">
        <f>Point_src_summary!Z1757</f>
        <v>0</v>
      </c>
    </row>
    <row r="1807" spans="1:11" x14ac:dyDescent="0.2">
      <c r="A1807" s="31" t="s">
        <v>127</v>
      </c>
      <c r="B1807" s="31" t="str">
        <f>Point_src_summary!B1758</f>
        <v>Non-tribal</v>
      </c>
      <c r="C1807" s="31">
        <f>Point_src_summary!C1758</f>
        <v>8</v>
      </c>
      <c r="D1807" s="31" t="str">
        <f>Point_src_summary!D1758</f>
        <v>8045</v>
      </c>
      <c r="E1807" s="32" t="str">
        <f>Point_src_summary!N1758</f>
        <v>40400315</v>
      </c>
      <c r="F1807" s="31" t="str">
        <f>Point_src_summary!U1758</f>
        <v>Condensate Tanks</v>
      </c>
      <c r="G1807" s="160">
        <f>Point_src_summary!V1758</f>
        <v>0</v>
      </c>
      <c r="H1807" s="161">
        <f>Point_src_summary!W1758</f>
        <v>0.20718800000000001</v>
      </c>
      <c r="I1807" s="161">
        <f>Point_src_summary!X1758</f>
        <v>0</v>
      </c>
      <c r="J1807" s="161">
        <f>Point_src_summary!Y1758</f>
        <v>0</v>
      </c>
      <c r="K1807" s="162">
        <f>Point_src_summary!Z1758</f>
        <v>0</v>
      </c>
    </row>
    <row r="1808" spans="1:11" x14ac:dyDescent="0.2">
      <c r="A1808" s="31" t="s">
        <v>127</v>
      </c>
      <c r="B1808" s="31" t="str">
        <f>Point_src_summary!B1759</f>
        <v>Non-tribal</v>
      </c>
      <c r="C1808" s="31">
        <f>Point_src_summary!C1759</f>
        <v>8</v>
      </c>
      <c r="D1808" s="31" t="str">
        <f>Point_src_summary!D1759</f>
        <v>8045</v>
      </c>
      <c r="E1808" s="32" t="str">
        <f>Point_src_summary!N1759</f>
        <v>40400315</v>
      </c>
      <c r="F1808" s="31" t="str">
        <f>Point_src_summary!U1759</f>
        <v>Condensate Tanks</v>
      </c>
      <c r="G1808" s="160">
        <f>Point_src_summary!V1759</f>
        <v>0</v>
      </c>
      <c r="H1808" s="161">
        <f>Point_src_summary!W1759</f>
        <v>1.8776330000000001</v>
      </c>
      <c r="I1808" s="161">
        <f>Point_src_summary!X1759</f>
        <v>0</v>
      </c>
      <c r="J1808" s="161">
        <f>Point_src_summary!Y1759</f>
        <v>0</v>
      </c>
      <c r="K1808" s="162">
        <f>Point_src_summary!Z1759</f>
        <v>0</v>
      </c>
    </row>
    <row r="1809" spans="1:11" x14ac:dyDescent="0.2">
      <c r="A1809" s="31" t="s">
        <v>127</v>
      </c>
      <c r="B1809" s="31" t="str">
        <f>Point_src_summary!B1760</f>
        <v>Non-tribal</v>
      </c>
      <c r="C1809" s="31">
        <f>Point_src_summary!C1760</f>
        <v>8</v>
      </c>
      <c r="D1809" s="31" t="str">
        <f>Point_src_summary!D1760</f>
        <v>8045</v>
      </c>
      <c r="E1809" s="32" t="str">
        <f>Point_src_summary!N1760</f>
        <v>40400315</v>
      </c>
      <c r="F1809" s="31" t="str">
        <f>Point_src_summary!U1760</f>
        <v>Condensate Tanks</v>
      </c>
      <c r="G1809" s="160">
        <f>Point_src_summary!V1760</f>
        <v>0</v>
      </c>
      <c r="H1809" s="161">
        <f>Point_src_summary!W1760</f>
        <v>1.1177509999999999</v>
      </c>
      <c r="I1809" s="161">
        <f>Point_src_summary!X1760</f>
        <v>0</v>
      </c>
      <c r="J1809" s="161">
        <f>Point_src_summary!Y1760</f>
        <v>0</v>
      </c>
      <c r="K1809" s="162">
        <f>Point_src_summary!Z1760</f>
        <v>0</v>
      </c>
    </row>
    <row r="1810" spans="1:11" x14ac:dyDescent="0.2">
      <c r="A1810" s="31" t="s">
        <v>127</v>
      </c>
      <c r="B1810" s="31" t="str">
        <f>Point_src_summary!B1761</f>
        <v>Non-tribal</v>
      </c>
      <c r="C1810" s="31">
        <f>Point_src_summary!C1761</f>
        <v>8</v>
      </c>
      <c r="D1810" s="31" t="str">
        <f>Point_src_summary!D1761</f>
        <v>8045</v>
      </c>
      <c r="E1810" s="32" t="str">
        <f>Point_src_summary!N1761</f>
        <v>40600132</v>
      </c>
      <c r="F1810" s="31" t="str">
        <f>Point_src_summary!U1761</f>
        <v>Point Source Loading Losses</v>
      </c>
      <c r="G1810" s="160">
        <f>Point_src_summary!V1761</f>
        <v>0</v>
      </c>
      <c r="H1810" s="161">
        <f>Point_src_summary!W1761</f>
        <v>4.7144919999999999</v>
      </c>
      <c r="I1810" s="161">
        <f>Point_src_summary!X1761</f>
        <v>0</v>
      </c>
      <c r="J1810" s="161">
        <f>Point_src_summary!Y1761</f>
        <v>0</v>
      </c>
      <c r="K1810" s="162">
        <f>Point_src_summary!Z1761</f>
        <v>0</v>
      </c>
    </row>
    <row r="1811" spans="1:11" x14ac:dyDescent="0.2">
      <c r="A1811" s="31" t="s">
        <v>127</v>
      </c>
      <c r="B1811" s="31" t="str">
        <f>Point_src_summary!B1762</f>
        <v>Non-tribal</v>
      </c>
      <c r="C1811" s="31">
        <f>Point_src_summary!C1762</f>
        <v>8</v>
      </c>
      <c r="D1811" s="31" t="str">
        <f>Point_src_summary!D1762</f>
        <v>8045</v>
      </c>
      <c r="E1811" s="32" t="str">
        <f>Point_src_summary!N1762</f>
        <v>40400315</v>
      </c>
      <c r="F1811" s="31" t="str">
        <f>Point_src_summary!U1762</f>
        <v>Condensate Tanks</v>
      </c>
      <c r="G1811" s="160">
        <f>Point_src_summary!V1762</f>
        <v>0</v>
      </c>
      <c r="H1811" s="161">
        <f>Point_src_summary!W1762</f>
        <v>1.293704</v>
      </c>
      <c r="I1811" s="161">
        <f>Point_src_summary!X1762</f>
        <v>0</v>
      </c>
      <c r="J1811" s="161">
        <f>Point_src_summary!Y1762</f>
        <v>0</v>
      </c>
      <c r="K1811" s="162">
        <f>Point_src_summary!Z1762</f>
        <v>0</v>
      </c>
    </row>
    <row r="1812" spans="1:11" x14ac:dyDescent="0.2">
      <c r="A1812" s="31" t="s">
        <v>127</v>
      </c>
      <c r="B1812" s="31" t="str">
        <f>Point_src_summary!B1763</f>
        <v>Non-tribal</v>
      </c>
      <c r="C1812" s="31">
        <f>Point_src_summary!C1763</f>
        <v>8</v>
      </c>
      <c r="D1812" s="31" t="str">
        <f>Point_src_summary!D1763</f>
        <v>8045</v>
      </c>
      <c r="E1812" s="32" t="str">
        <f>Point_src_summary!N1763</f>
        <v>40400315</v>
      </c>
      <c r="F1812" s="31" t="str">
        <f>Point_src_summary!U1763</f>
        <v>Condensate Tanks</v>
      </c>
      <c r="G1812" s="160">
        <f>Point_src_summary!V1763</f>
        <v>0</v>
      </c>
      <c r="H1812" s="161">
        <f>Point_src_summary!W1763</f>
        <v>1.6569130000000001</v>
      </c>
      <c r="I1812" s="161">
        <f>Point_src_summary!X1763</f>
        <v>0</v>
      </c>
      <c r="J1812" s="161">
        <f>Point_src_summary!Y1763</f>
        <v>0</v>
      </c>
      <c r="K1812" s="162">
        <f>Point_src_summary!Z1763</f>
        <v>0</v>
      </c>
    </row>
    <row r="1813" spans="1:11" x14ac:dyDescent="0.2">
      <c r="A1813" s="31" t="s">
        <v>127</v>
      </c>
      <c r="B1813" s="31" t="str">
        <f>Point_src_summary!B1764</f>
        <v>Non-tribal</v>
      </c>
      <c r="C1813" s="31">
        <f>Point_src_summary!C1764</f>
        <v>8</v>
      </c>
      <c r="D1813" s="31" t="str">
        <f>Point_src_summary!D1764</f>
        <v>8045</v>
      </c>
      <c r="E1813" s="32" t="str">
        <f>Point_src_summary!N1764</f>
        <v>40400315</v>
      </c>
      <c r="F1813" s="31" t="str">
        <f>Point_src_summary!U1764</f>
        <v>Condensate Tanks</v>
      </c>
      <c r="G1813" s="160">
        <f>Point_src_summary!V1764</f>
        <v>0</v>
      </c>
      <c r="H1813" s="161">
        <f>Point_src_summary!W1764</f>
        <v>1.1303639999999999</v>
      </c>
      <c r="I1813" s="161">
        <f>Point_src_summary!X1764</f>
        <v>0</v>
      </c>
      <c r="J1813" s="161">
        <f>Point_src_summary!Y1764</f>
        <v>0</v>
      </c>
      <c r="K1813" s="162">
        <f>Point_src_summary!Z1764</f>
        <v>0</v>
      </c>
    </row>
    <row r="1814" spans="1:11" x14ac:dyDescent="0.2">
      <c r="A1814" s="31" t="s">
        <v>127</v>
      </c>
      <c r="B1814" s="31" t="str">
        <f>Point_src_summary!B1765</f>
        <v>Non-tribal</v>
      </c>
      <c r="C1814" s="31">
        <f>Point_src_summary!C1765</f>
        <v>8</v>
      </c>
      <c r="D1814" s="31" t="str">
        <f>Point_src_summary!D1765</f>
        <v>8045</v>
      </c>
      <c r="E1814" s="32" t="str">
        <f>Point_src_summary!N1765</f>
        <v>40400315</v>
      </c>
      <c r="F1814" s="31" t="str">
        <f>Point_src_summary!U1765</f>
        <v>Condensate Tanks</v>
      </c>
      <c r="G1814" s="160">
        <f>Point_src_summary!V1765</f>
        <v>0</v>
      </c>
      <c r="H1814" s="161">
        <f>Point_src_summary!W1765</f>
        <v>1.5637300000000001</v>
      </c>
      <c r="I1814" s="161">
        <f>Point_src_summary!X1765</f>
        <v>0</v>
      </c>
      <c r="J1814" s="161">
        <f>Point_src_summary!Y1765</f>
        <v>0</v>
      </c>
      <c r="K1814" s="162">
        <f>Point_src_summary!Z1765</f>
        <v>0</v>
      </c>
    </row>
    <row r="1815" spans="1:11" x14ac:dyDescent="0.2">
      <c r="A1815" s="31" t="s">
        <v>127</v>
      </c>
      <c r="B1815" s="31" t="str">
        <f>Point_src_summary!B1766</f>
        <v>Non-tribal</v>
      </c>
      <c r="C1815" s="31">
        <f>Point_src_summary!C1766</f>
        <v>8</v>
      </c>
      <c r="D1815" s="31" t="str">
        <f>Point_src_summary!D1766</f>
        <v>8045</v>
      </c>
      <c r="E1815" s="32" t="str">
        <f>Point_src_summary!N1766</f>
        <v>40400315</v>
      </c>
      <c r="F1815" s="31" t="str">
        <f>Point_src_summary!U1766</f>
        <v>Condensate Tanks</v>
      </c>
      <c r="G1815" s="160">
        <f>Point_src_summary!V1766</f>
        <v>0</v>
      </c>
      <c r="H1815" s="161">
        <f>Point_src_summary!W1766</f>
        <v>1.510059</v>
      </c>
      <c r="I1815" s="161">
        <f>Point_src_summary!X1766</f>
        <v>0</v>
      </c>
      <c r="J1815" s="161">
        <f>Point_src_summary!Y1766</f>
        <v>0</v>
      </c>
      <c r="K1815" s="162">
        <f>Point_src_summary!Z1766</f>
        <v>0</v>
      </c>
    </row>
    <row r="1816" spans="1:11" x14ac:dyDescent="0.2">
      <c r="A1816" s="31" t="s">
        <v>127</v>
      </c>
      <c r="B1816" s="31" t="str">
        <f>Point_src_summary!B1767</f>
        <v>Non-tribal</v>
      </c>
      <c r="C1816" s="31">
        <f>Point_src_summary!C1767</f>
        <v>8</v>
      </c>
      <c r="D1816" s="31" t="str">
        <f>Point_src_summary!D1767</f>
        <v>8045</v>
      </c>
      <c r="E1816" s="32" t="str">
        <f>Point_src_summary!N1767</f>
        <v>31000301</v>
      </c>
      <c r="F1816" s="31" t="str">
        <f>Point_src_summary!U1767</f>
        <v>Dehydrators</v>
      </c>
      <c r="G1816" s="160">
        <f>Point_src_summary!V1767</f>
        <v>0</v>
      </c>
      <c r="H1816" s="161">
        <f>Point_src_summary!W1767</f>
        <v>1.516254</v>
      </c>
      <c r="I1816" s="161">
        <f>Point_src_summary!X1767</f>
        <v>0</v>
      </c>
      <c r="J1816" s="161">
        <f>Point_src_summary!Y1767</f>
        <v>0</v>
      </c>
      <c r="K1816" s="162">
        <f>Point_src_summary!Z1767</f>
        <v>0</v>
      </c>
    </row>
    <row r="1817" spans="1:11" x14ac:dyDescent="0.2">
      <c r="A1817" s="31" t="s">
        <v>127</v>
      </c>
      <c r="B1817" s="31" t="str">
        <f>Point_src_summary!B1768</f>
        <v>Non-tribal</v>
      </c>
      <c r="C1817" s="31">
        <f>Point_src_summary!C1768</f>
        <v>8</v>
      </c>
      <c r="D1817" s="31" t="str">
        <f>Point_src_summary!D1768</f>
        <v>8045</v>
      </c>
      <c r="E1817" s="32" t="str">
        <f>Point_src_summary!N1768</f>
        <v>40400315</v>
      </c>
      <c r="F1817" s="31" t="str">
        <f>Point_src_summary!U1768</f>
        <v>Condensate Tanks</v>
      </c>
      <c r="G1817" s="160">
        <f>Point_src_summary!V1768</f>
        <v>0</v>
      </c>
      <c r="H1817" s="161">
        <f>Point_src_summary!W1768</f>
        <v>7.2182999999999997E-2</v>
      </c>
      <c r="I1817" s="161">
        <f>Point_src_summary!X1768</f>
        <v>0</v>
      </c>
      <c r="J1817" s="161">
        <f>Point_src_summary!Y1768</f>
        <v>0</v>
      </c>
      <c r="K1817" s="162">
        <f>Point_src_summary!Z1768</f>
        <v>0</v>
      </c>
    </row>
    <row r="1818" spans="1:11" x14ac:dyDescent="0.2">
      <c r="A1818" s="31" t="s">
        <v>127</v>
      </c>
      <c r="B1818" s="31" t="str">
        <f>Point_src_summary!B1769</f>
        <v>Non-tribal</v>
      </c>
      <c r="C1818" s="31">
        <f>Point_src_summary!C1769</f>
        <v>8</v>
      </c>
      <c r="D1818" s="31" t="str">
        <f>Point_src_summary!D1769</f>
        <v>8045</v>
      </c>
      <c r="E1818" s="32" t="str">
        <f>Point_src_summary!N1769</f>
        <v>40600132</v>
      </c>
      <c r="F1818" s="31" t="str">
        <f>Point_src_summary!U1769</f>
        <v>Point Source Loading Losses</v>
      </c>
      <c r="G1818" s="160">
        <f>Point_src_summary!V1769</f>
        <v>0</v>
      </c>
      <c r="H1818" s="161">
        <f>Point_src_summary!W1769</f>
        <v>3.3174860000000002</v>
      </c>
      <c r="I1818" s="161">
        <f>Point_src_summary!X1769</f>
        <v>0</v>
      </c>
      <c r="J1818" s="161">
        <f>Point_src_summary!Y1769</f>
        <v>0</v>
      </c>
      <c r="K1818" s="162">
        <f>Point_src_summary!Z1769</f>
        <v>0</v>
      </c>
    </row>
    <row r="1819" spans="1:11" x14ac:dyDescent="0.2">
      <c r="A1819" s="31" t="s">
        <v>127</v>
      </c>
      <c r="B1819" s="31" t="str">
        <f>Point_src_summary!B1770</f>
        <v>Non-tribal</v>
      </c>
      <c r="C1819" s="31">
        <f>Point_src_summary!C1770</f>
        <v>8</v>
      </c>
      <c r="D1819" s="31" t="str">
        <f>Point_src_summary!D1770</f>
        <v>8045</v>
      </c>
      <c r="E1819" s="32" t="str">
        <f>Point_src_summary!N1770</f>
        <v>40400315</v>
      </c>
      <c r="F1819" s="31" t="str">
        <f>Point_src_summary!U1770</f>
        <v>Condensate Tanks</v>
      </c>
      <c r="G1819" s="160">
        <f>Point_src_summary!V1770</f>
        <v>0</v>
      </c>
      <c r="H1819" s="161">
        <f>Point_src_summary!W1770</f>
        <v>0.71404699999999999</v>
      </c>
      <c r="I1819" s="161">
        <f>Point_src_summary!X1770</f>
        <v>0</v>
      </c>
      <c r="J1819" s="161">
        <f>Point_src_summary!Y1770</f>
        <v>0</v>
      </c>
      <c r="K1819" s="162">
        <f>Point_src_summary!Z1770</f>
        <v>0</v>
      </c>
    </row>
    <row r="1820" spans="1:11" x14ac:dyDescent="0.2">
      <c r="A1820" s="31" t="s">
        <v>127</v>
      </c>
      <c r="B1820" s="31" t="str">
        <f>Point_src_summary!B1771</f>
        <v>Non-tribal</v>
      </c>
      <c r="C1820" s="31">
        <f>Point_src_summary!C1771</f>
        <v>8</v>
      </c>
      <c r="D1820" s="31" t="str">
        <f>Point_src_summary!D1771</f>
        <v>8045</v>
      </c>
      <c r="E1820" s="32" t="str">
        <f>Point_src_summary!N1771</f>
        <v>40400315</v>
      </c>
      <c r="F1820" s="31" t="str">
        <f>Point_src_summary!U1771</f>
        <v>Condensate Tanks</v>
      </c>
      <c r="G1820" s="160">
        <f>Point_src_summary!V1771</f>
        <v>0</v>
      </c>
      <c r="H1820" s="161">
        <f>Point_src_summary!W1771</f>
        <v>0.70861799999999997</v>
      </c>
      <c r="I1820" s="161">
        <f>Point_src_summary!X1771</f>
        <v>0</v>
      </c>
      <c r="J1820" s="161">
        <f>Point_src_summary!Y1771</f>
        <v>0</v>
      </c>
      <c r="K1820" s="162">
        <f>Point_src_summary!Z1771</f>
        <v>0</v>
      </c>
    </row>
    <row r="1821" spans="1:11" x14ac:dyDescent="0.2">
      <c r="A1821" s="31" t="s">
        <v>127</v>
      </c>
      <c r="B1821" s="31" t="str">
        <f>Point_src_summary!B1772</f>
        <v>Non-tribal</v>
      </c>
      <c r="C1821" s="31">
        <f>Point_src_summary!C1772</f>
        <v>8</v>
      </c>
      <c r="D1821" s="31" t="str">
        <f>Point_src_summary!D1772</f>
        <v>8045</v>
      </c>
      <c r="E1821" s="32" t="str">
        <f>Point_src_summary!N1772</f>
        <v>40400315</v>
      </c>
      <c r="F1821" s="31" t="str">
        <f>Point_src_summary!U1772</f>
        <v>Condensate Tanks</v>
      </c>
      <c r="G1821" s="160">
        <f>Point_src_summary!V1772</f>
        <v>0</v>
      </c>
      <c r="H1821" s="161">
        <f>Point_src_summary!W1772</f>
        <v>0.52643499999999999</v>
      </c>
      <c r="I1821" s="161">
        <f>Point_src_summary!X1772</f>
        <v>0</v>
      </c>
      <c r="J1821" s="161">
        <f>Point_src_summary!Y1772</f>
        <v>0</v>
      </c>
      <c r="K1821" s="162">
        <f>Point_src_summary!Z1772</f>
        <v>0</v>
      </c>
    </row>
    <row r="1822" spans="1:11" x14ac:dyDescent="0.2">
      <c r="A1822" s="31" t="s">
        <v>127</v>
      </c>
      <c r="B1822" s="31" t="str">
        <f>Point_src_summary!B1773</f>
        <v>Non-tribal</v>
      </c>
      <c r="C1822" s="31">
        <f>Point_src_summary!C1773</f>
        <v>8</v>
      </c>
      <c r="D1822" s="31" t="str">
        <f>Point_src_summary!D1773</f>
        <v>8045</v>
      </c>
      <c r="E1822" s="32" t="str">
        <f>Point_src_summary!N1773</f>
        <v>40400315</v>
      </c>
      <c r="F1822" s="31" t="str">
        <f>Point_src_summary!U1773</f>
        <v>Condensate Tanks</v>
      </c>
      <c r="G1822" s="160">
        <f>Point_src_summary!V1773</f>
        <v>0</v>
      </c>
      <c r="H1822" s="161">
        <f>Point_src_summary!W1773</f>
        <v>0.19672999999999999</v>
      </c>
      <c r="I1822" s="161">
        <f>Point_src_summary!X1773</f>
        <v>0</v>
      </c>
      <c r="J1822" s="161">
        <f>Point_src_summary!Y1773</f>
        <v>0</v>
      </c>
      <c r="K1822" s="162">
        <f>Point_src_summary!Z1773</f>
        <v>0</v>
      </c>
    </row>
    <row r="1823" spans="1:11" x14ac:dyDescent="0.2">
      <c r="A1823" s="31" t="s">
        <v>127</v>
      </c>
      <c r="B1823" s="31" t="str">
        <f>Point_src_summary!B1774</f>
        <v>Non-tribal</v>
      </c>
      <c r="C1823" s="31">
        <f>Point_src_summary!C1774</f>
        <v>8</v>
      </c>
      <c r="D1823" s="31" t="str">
        <f>Point_src_summary!D1774</f>
        <v>8045</v>
      </c>
      <c r="E1823" s="32" t="str">
        <f>Point_src_summary!N1774</f>
        <v>40400315</v>
      </c>
      <c r="F1823" s="31" t="str">
        <f>Point_src_summary!U1774</f>
        <v>Condensate Tanks</v>
      </c>
      <c r="G1823" s="160">
        <f>Point_src_summary!V1774</f>
        <v>0</v>
      </c>
      <c r="H1823" s="161">
        <f>Point_src_summary!W1774</f>
        <v>1.222326</v>
      </c>
      <c r="I1823" s="161">
        <f>Point_src_summary!X1774</f>
        <v>0</v>
      </c>
      <c r="J1823" s="161">
        <f>Point_src_summary!Y1774</f>
        <v>0</v>
      </c>
      <c r="K1823" s="162">
        <f>Point_src_summary!Z1774</f>
        <v>0</v>
      </c>
    </row>
    <row r="1824" spans="1:11" x14ac:dyDescent="0.2">
      <c r="A1824" s="31" t="s">
        <v>127</v>
      </c>
      <c r="B1824" s="31" t="str">
        <f>Point_src_summary!B1775</f>
        <v>Non-tribal</v>
      </c>
      <c r="C1824" s="31">
        <f>Point_src_summary!C1775</f>
        <v>8</v>
      </c>
      <c r="D1824" s="31" t="str">
        <f>Point_src_summary!D1775</f>
        <v>8045</v>
      </c>
      <c r="E1824" s="32" t="str">
        <f>Point_src_summary!N1775</f>
        <v>40600132</v>
      </c>
      <c r="F1824" s="31" t="str">
        <f>Point_src_summary!U1775</f>
        <v>Point Source Loading Losses</v>
      </c>
      <c r="G1824" s="160">
        <f>Point_src_summary!V1775</f>
        <v>0</v>
      </c>
      <c r="H1824" s="161">
        <f>Point_src_summary!W1775</f>
        <v>2.885831</v>
      </c>
      <c r="I1824" s="161">
        <f>Point_src_summary!X1775</f>
        <v>0</v>
      </c>
      <c r="J1824" s="161">
        <f>Point_src_summary!Y1775</f>
        <v>0</v>
      </c>
      <c r="K1824" s="162">
        <f>Point_src_summary!Z1775</f>
        <v>0</v>
      </c>
    </row>
    <row r="1825" spans="1:11" x14ac:dyDescent="0.2">
      <c r="A1825" s="31" t="s">
        <v>127</v>
      </c>
      <c r="B1825" s="31" t="str">
        <f>Point_src_summary!B1776</f>
        <v>Non-tribal</v>
      </c>
      <c r="C1825" s="31">
        <f>Point_src_summary!C1776</f>
        <v>8</v>
      </c>
      <c r="D1825" s="31" t="str">
        <f>Point_src_summary!D1776</f>
        <v>8045</v>
      </c>
      <c r="E1825" s="32" t="str">
        <f>Point_src_summary!N1776</f>
        <v>40400315</v>
      </c>
      <c r="F1825" s="31" t="str">
        <f>Point_src_summary!U1776</f>
        <v>Condensate Tanks</v>
      </c>
      <c r="G1825" s="160">
        <f>Point_src_summary!V1776</f>
        <v>0</v>
      </c>
      <c r="H1825" s="161">
        <f>Point_src_summary!W1776</f>
        <v>3.8579720000000002</v>
      </c>
      <c r="I1825" s="161">
        <f>Point_src_summary!X1776</f>
        <v>0</v>
      </c>
      <c r="J1825" s="161">
        <f>Point_src_summary!Y1776</f>
        <v>0</v>
      </c>
      <c r="K1825" s="162">
        <f>Point_src_summary!Z1776</f>
        <v>0</v>
      </c>
    </row>
    <row r="1826" spans="1:11" x14ac:dyDescent="0.2">
      <c r="A1826" s="31" t="s">
        <v>127</v>
      </c>
      <c r="B1826" s="31" t="str">
        <f>Point_src_summary!B1777</f>
        <v>Non-tribal</v>
      </c>
      <c r="C1826" s="31">
        <f>Point_src_summary!C1777</f>
        <v>8</v>
      </c>
      <c r="D1826" s="31" t="str">
        <f>Point_src_summary!D1777</f>
        <v>8045</v>
      </c>
      <c r="E1826" s="32" t="str">
        <f>Point_src_summary!N1777</f>
        <v>40400315</v>
      </c>
      <c r="F1826" s="31" t="str">
        <f>Point_src_summary!U1777</f>
        <v>Condensate Tanks</v>
      </c>
      <c r="G1826" s="160">
        <f>Point_src_summary!V1777</f>
        <v>0</v>
      </c>
      <c r="H1826" s="161">
        <f>Point_src_summary!W1777</f>
        <v>0.106506</v>
      </c>
      <c r="I1826" s="161">
        <f>Point_src_summary!X1777</f>
        <v>0</v>
      </c>
      <c r="J1826" s="161">
        <f>Point_src_summary!Y1777</f>
        <v>0</v>
      </c>
      <c r="K1826" s="162">
        <f>Point_src_summary!Z1777</f>
        <v>0</v>
      </c>
    </row>
    <row r="1827" spans="1:11" x14ac:dyDescent="0.2">
      <c r="A1827" s="31" t="s">
        <v>127</v>
      </c>
      <c r="B1827" s="31" t="str">
        <f>Point_src_summary!B1778</f>
        <v>Non-tribal</v>
      </c>
      <c r="C1827" s="31">
        <f>Point_src_summary!C1778</f>
        <v>8</v>
      </c>
      <c r="D1827" s="31" t="str">
        <f>Point_src_summary!D1778</f>
        <v>8045</v>
      </c>
      <c r="E1827" s="32" t="str">
        <f>Point_src_summary!N1778</f>
        <v>40400301</v>
      </c>
      <c r="F1827" s="31" t="str">
        <f>Point_src_summary!U1778</f>
        <v>Condensate Tanks</v>
      </c>
      <c r="G1827" s="160">
        <f>Point_src_summary!V1778</f>
        <v>0</v>
      </c>
      <c r="H1827" s="161">
        <f>Point_src_summary!W1778</f>
        <v>0.26</v>
      </c>
      <c r="I1827" s="161">
        <f>Point_src_summary!X1778</f>
        <v>0</v>
      </c>
      <c r="J1827" s="161">
        <f>Point_src_summary!Y1778</f>
        <v>0</v>
      </c>
      <c r="K1827" s="162">
        <f>Point_src_summary!Z1778</f>
        <v>0</v>
      </c>
    </row>
    <row r="1828" spans="1:11" x14ac:dyDescent="0.2">
      <c r="A1828" s="31" t="s">
        <v>127</v>
      </c>
      <c r="B1828" s="31" t="str">
        <f>Point_src_summary!B1779</f>
        <v>Non-tribal</v>
      </c>
      <c r="C1828" s="31">
        <f>Point_src_summary!C1779</f>
        <v>8</v>
      </c>
      <c r="D1828" s="31" t="str">
        <f>Point_src_summary!D1779</f>
        <v>8045</v>
      </c>
      <c r="E1828" s="32" t="str">
        <f>Point_src_summary!N1779</f>
        <v>40400315</v>
      </c>
      <c r="F1828" s="31" t="str">
        <f>Point_src_summary!U1779</f>
        <v>Condensate Tanks</v>
      </c>
      <c r="G1828" s="160">
        <f>Point_src_summary!V1779</f>
        <v>0</v>
      </c>
      <c r="H1828" s="161">
        <f>Point_src_summary!W1779</f>
        <v>0.377249</v>
      </c>
      <c r="I1828" s="161">
        <f>Point_src_summary!X1779</f>
        <v>0</v>
      </c>
      <c r="J1828" s="161">
        <f>Point_src_summary!Y1779</f>
        <v>0</v>
      </c>
      <c r="K1828" s="162">
        <f>Point_src_summary!Z1779</f>
        <v>0</v>
      </c>
    </row>
    <row r="1829" spans="1:11" x14ac:dyDescent="0.2">
      <c r="A1829" s="31" t="s">
        <v>127</v>
      </c>
      <c r="B1829" s="31" t="str">
        <f>Point_src_summary!B1780</f>
        <v>Non-tribal</v>
      </c>
      <c r="C1829" s="31">
        <f>Point_src_summary!C1780</f>
        <v>8</v>
      </c>
      <c r="D1829" s="31" t="str">
        <f>Point_src_summary!D1780</f>
        <v>8045</v>
      </c>
      <c r="E1829" s="32" t="str">
        <f>Point_src_summary!N1780</f>
        <v>40400315</v>
      </c>
      <c r="F1829" s="31" t="str">
        <f>Point_src_summary!U1780</f>
        <v>Condensate Tanks</v>
      </c>
      <c r="G1829" s="160">
        <f>Point_src_summary!V1780</f>
        <v>0</v>
      </c>
      <c r="H1829" s="161">
        <f>Point_src_summary!W1780</f>
        <v>0.495</v>
      </c>
      <c r="I1829" s="161">
        <f>Point_src_summary!X1780</f>
        <v>0</v>
      </c>
      <c r="J1829" s="161">
        <f>Point_src_summary!Y1780</f>
        <v>0</v>
      </c>
      <c r="K1829" s="162">
        <f>Point_src_summary!Z1780</f>
        <v>0</v>
      </c>
    </row>
    <row r="1830" spans="1:11" x14ac:dyDescent="0.2">
      <c r="A1830" s="31" t="s">
        <v>127</v>
      </c>
      <c r="B1830" s="31" t="str">
        <f>Point_src_summary!B1781</f>
        <v>Non-tribal</v>
      </c>
      <c r="C1830" s="31">
        <f>Point_src_summary!C1781</f>
        <v>8</v>
      </c>
      <c r="D1830" s="31" t="str">
        <f>Point_src_summary!D1781</f>
        <v>8045</v>
      </c>
      <c r="E1830" s="32" t="str">
        <f>Point_src_summary!N1781</f>
        <v>40400315</v>
      </c>
      <c r="F1830" s="31" t="str">
        <f>Point_src_summary!U1781</f>
        <v>Condensate Tanks</v>
      </c>
      <c r="G1830" s="160">
        <f>Point_src_summary!V1781</f>
        <v>0</v>
      </c>
      <c r="H1830" s="161">
        <f>Point_src_summary!W1781</f>
        <v>0.25226199999999999</v>
      </c>
      <c r="I1830" s="161">
        <f>Point_src_summary!X1781</f>
        <v>0</v>
      </c>
      <c r="J1830" s="161">
        <f>Point_src_summary!Y1781</f>
        <v>0</v>
      </c>
      <c r="K1830" s="162">
        <f>Point_src_summary!Z1781</f>
        <v>0</v>
      </c>
    </row>
    <row r="1831" spans="1:11" x14ac:dyDescent="0.2">
      <c r="A1831" s="31" t="s">
        <v>127</v>
      </c>
      <c r="B1831" s="31" t="str">
        <f>Point_src_summary!B1782</f>
        <v>Non-tribal</v>
      </c>
      <c r="C1831" s="31">
        <f>Point_src_summary!C1782</f>
        <v>8</v>
      </c>
      <c r="D1831" s="31" t="str">
        <f>Point_src_summary!D1782</f>
        <v>8045</v>
      </c>
      <c r="E1831" s="32" t="str">
        <f>Point_src_summary!N1782</f>
        <v>40400315</v>
      </c>
      <c r="F1831" s="31" t="str">
        <f>Point_src_summary!U1782</f>
        <v>Condensate Tanks</v>
      </c>
      <c r="G1831" s="160">
        <f>Point_src_summary!V1782</f>
        <v>0</v>
      </c>
      <c r="H1831" s="161">
        <f>Point_src_summary!W1782</f>
        <v>0.60457700000000003</v>
      </c>
      <c r="I1831" s="161">
        <f>Point_src_summary!X1782</f>
        <v>0</v>
      </c>
      <c r="J1831" s="161">
        <f>Point_src_summary!Y1782</f>
        <v>0</v>
      </c>
      <c r="K1831" s="162">
        <f>Point_src_summary!Z1782</f>
        <v>0</v>
      </c>
    </row>
    <row r="1832" spans="1:11" x14ac:dyDescent="0.2">
      <c r="A1832" s="31" t="s">
        <v>127</v>
      </c>
      <c r="B1832" s="31" t="str">
        <f>Point_src_summary!B1783</f>
        <v>Non-tribal</v>
      </c>
      <c r="C1832" s="31">
        <f>Point_src_summary!C1783</f>
        <v>8</v>
      </c>
      <c r="D1832" s="31" t="str">
        <f>Point_src_summary!D1783</f>
        <v>8045</v>
      </c>
      <c r="E1832" s="32" t="str">
        <f>Point_src_summary!N1783</f>
        <v>40400315</v>
      </c>
      <c r="F1832" s="31" t="str">
        <f>Point_src_summary!U1783</f>
        <v>Condensate Tanks</v>
      </c>
      <c r="G1832" s="160">
        <f>Point_src_summary!V1783</f>
        <v>0</v>
      </c>
      <c r="H1832" s="161">
        <f>Point_src_summary!W1783</f>
        <v>0.24737999999999999</v>
      </c>
      <c r="I1832" s="161">
        <f>Point_src_summary!X1783</f>
        <v>0</v>
      </c>
      <c r="J1832" s="161">
        <f>Point_src_summary!Y1783</f>
        <v>0</v>
      </c>
      <c r="K1832" s="162">
        <f>Point_src_summary!Z1783</f>
        <v>0</v>
      </c>
    </row>
    <row r="1833" spans="1:11" x14ac:dyDescent="0.2">
      <c r="A1833" s="31" t="s">
        <v>127</v>
      </c>
      <c r="B1833" s="31" t="str">
        <f>Point_src_summary!B1784</f>
        <v>Non-tribal</v>
      </c>
      <c r="C1833" s="31">
        <f>Point_src_summary!C1784</f>
        <v>8</v>
      </c>
      <c r="D1833" s="31" t="str">
        <f>Point_src_summary!D1784</f>
        <v>8045</v>
      </c>
      <c r="E1833" s="32" t="str">
        <f>Point_src_summary!N1784</f>
        <v>40400315</v>
      </c>
      <c r="F1833" s="31" t="str">
        <f>Point_src_summary!U1784</f>
        <v>Condensate Tanks</v>
      </c>
      <c r="G1833" s="160">
        <f>Point_src_summary!V1784</f>
        <v>0</v>
      </c>
      <c r="H1833" s="161">
        <f>Point_src_summary!W1784</f>
        <v>2.8898299999999999</v>
      </c>
      <c r="I1833" s="161">
        <f>Point_src_summary!X1784</f>
        <v>0</v>
      </c>
      <c r="J1833" s="161">
        <f>Point_src_summary!Y1784</f>
        <v>0</v>
      </c>
      <c r="K1833" s="162">
        <f>Point_src_summary!Z1784</f>
        <v>0</v>
      </c>
    </row>
    <row r="1834" spans="1:11" x14ac:dyDescent="0.2">
      <c r="A1834" s="31" t="s">
        <v>127</v>
      </c>
      <c r="B1834" s="31" t="str">
        <f>Point_src_summary!B1785</f>
        <v>Non-tribal</v>
      </c>
      <c r="C1834" s="31">
        <f>Point_src_summary!C1785</f>
        <v>8</v>
      </c>
      <c r="D1834" s="31" t="str">
        <f>Point_src_summary!D1785</f>
        <v>8045</v>
      </c>
      <c r="E1834" s="32" t="str">
        <f>Point_src_summary!N1785</f>
        <v>40400315</v>
      </c>
      <c r="F1834" s="31" t="str">
        <f>Point_src_summary!U1785</f>
        <v>Condensate Tanks</v>
      </c>
      <c r="G1834" s="160">
        <f>Point_src_summary!V1785</f>
        <v>0</v>
      </c>
      <c r="H1834" s="161">
        <f>Point_src_summary!W1785</f>
        <v>3.0820699999999999</v>
      </c>
      <c r="I1834" s="161">
        <f>Point_src_summary!X1785</f>
        <v>0</v>
      </c>
      <c r="J1834" s="161">
        <f>Point_src_summary!Y1785</f>
        <v>0</v>
      </c>
      <c r="K1834" s="162">
        <f>Point_src_summary!Z1785</f>
        <v>0</v>
      </c>
    </row>
    <row r="1835" spans="1:11" x14ac:dyDescent="0.2">
      <c r="A1835" s="31" t="s">
        <v>127</v>
      </c>
      <c r="B1835" s="31" t="str">
        <f>Point_src_summary!B1786</f>
        <v>Non-tribal</v>
      </c>
      <c r="C1835" s="31">
        <f>Point_src_summary!C1786</f>
        <v>8</v>
      </c>
      <c r="D1835" s="31" t="str">
        <f>Point_src_summary!D1786</f>
        <v>8045</v>
      </c>
      <c r="E1835" s="32" t="str">
        <f>Point_src_summary!N1786</f>
        <v>40400315</v>
      </c>
      <c r="F1835" s="31" t="str">
        <f>Point_src_summary!U1786</f>
        <v>Condensate Tanks</v>
      </c>
      <c r="G1835" s="160">
        <f>Point_src_summary!V1786</f>
        <v>0</v>
      </c>
      <c r="H1835" s="161">
        <f>Point_src_summary!W1786</f>
        <v>1.656379</v>
      </c>
      <c r="I1835" s="161">
        <f>Point_src_summary!X1786</f>
        <v>0</v>
      </c>
      <c r="J1835" s="161">
        <f>Point_src_summary!Y1786</f>
        <v>0</v>
      </c>
      <c r="K1835" s="162">
        <f>Point_src_summary!Z1786</f>
        <v>0</v>
      </c>
    </row>
    <row r="1836" spans="1:11" x14ac:dyDescent="0.2">
      <c r="A1836" s="31" t="s">
        <v>127</v>
      </c>
      <c r="B1836" s="31" t="str">
        <f>Point_src_summary!B1787</f>
        <v>Non-tribal</v>
      </c>
      <c r="C1836" s="31">
        <f>Point_src_summary!C1787</f>
        <v>8</v>
      </c>
      <c r="D1836" s="31" t="str">
        <f>Point_src_summary!D1787</f>
        <v>8045</v>
      </c>
      <c r="E1836" s="32" t="str">
        <f>Point_src_summary!N1787</f>
        <v>40400315</v>
      </c>
      <c r="F1836" s="31" t="str">
        <f>Point_src_summary!U1787</f>
        <v>Condensate Tanks</v>
      </c>
      <c r="G1836" s="160">
        <f>Point_src_summary!V1787</f>
        <v>0</v>
      </c>
      <c r="H1836" s="161">
        <f>Point_src_summary!W1787</f>
        <v>8.6633000000000002E-2</v>
      </c>
      <c r="I1836" s="161">
        <f>Point_src_summary!X1787</f>
        <v>0</v>
      </c>
      <c r="J1836" s="161">
        <f>Point_src_summary!Y1787</f>
        <v>0</v>
      </c>
      <c r="K1836" s="162">
        <f>Point_src_summary!Z1787</f>
        <v>0</v>
      </c>
    </row>
    <row r="1837" spans="1:11" x14ac:dyDescent="0.2">
      <c r="A1837" s="31" t="s">
        <v>127</v>
      </c>
      <c r="B1837" s="31" t="str">
        <f>Point_src_summary!B1788</f>
        <v>Non-tribal</v>
      </c>
      <c r="C1837" s="31">
        <f>Point_src_summary!C1788</f>
        <v>8</v>
      </c>
      <c r="D1837" s="31" t="str">
        <f>Point_src_summary!D1788</f>
        <v>8045</v>
      </c>
      <c r="E1837" s="32" t="str">
        <f>Point_src_summary!N1788</f>
        <v>40400315</v>
      </c>
      <c r="F1837" s="31" t="str">
        <f>Point_src_summary!U1788</f>
        <v>Condensate Tanks</v>
      </c>
      <c r="G1837" s="160">
        <f>Point_src_summary!V1788</f>
        <v>0</v>
      </c>
      <c r="H1837" s="161">
        <f>Point_src_summary!W1788</f>
        <v>1.5884720000000001</v>
      </c>
      <c r="I1837" s="161">
        <f>Point_src_summary!X1788</f>
        <v>0</v>
      </c>
      <c r="J1837" s="161">
        <f>Point_src_summary!Y1788</f>
        <v>0</v>
      </c>
      <c r="K1837" s="162">
        <f>Point_src_summary!Z1788</f>
        <v>0</v>
      </c>
    </row>
    <row r="1838" spans="1:11" x14ac:dyDescent="0.2">
      <c r="A1838" s="31" t="s">
        <v>127</v>
      </c>
      <c r="B1838" s="31" t="str">
        <f>Point_src_summary!B1789</f>
        <v>Non-tribal</v>
      </c>
      <c r="C1838" s="31">
        <f>Point_src_summary!C1789</f>
        <v>8</v>
      </c>
      <c r="D1838" s="31" t="str">
        <f>Point_src_summary!D1789</f>
        <v>8045</v>
      </c>
      <c r="E1838" s="32" t="str">
        <f>Point_src_summary!N1789</f>
        <v>40400315</v>
      </c>
      <c r="F1838" s="31" t="str">
        <f>Point_src_summary!U1789</f>
        <v>Condensate Tanks</v>
      </c>
      <c r="G1838" s="160">
        <f>Point_src_summary!V1789</f>
        <v>0</v>
      </c>
      <c r="H1838" s="161">
        <f>Point_src_summary!W1789</f>
        <v>0.32929999999999998</v>
      </c>
      <c r="I1838" s="161">
        <f>Point_src_summary!X1789</f>
        <v>0</v>
      </c>
      <c r="J1838" s="161">
        <f>Point_src_summary!Y1789</f>
        <v>0</v>
      </c>
      <c r="K1838" s="162">
        <f>Point_src_summary!Z1789</f>
        <v>0</v>
      </c>
    </row>
    <row r="1839" spans="1:11" x14ac:dyDescent="0.2">
      <c r="A1839" s="31" t="s">
        <v>127</v>
      </c>
      <c r="B1839" s="31" t="str">
        <f>Point_src_summary!B1790</f>
        <v>Non-tribal</v>
      </c>
      <c r="C1839" s="31">
        <f>Point_src_summary!C1790</f>
        <v>8</v>
      </c>
      <c r="D1839" s="31" t="str">
        <f>Point_src_summary!D1790</f>
        <v>8045</v>
      </c>
      <c r="E1839" s="32" t="str">
        <f>Point_src_summary!N1790</f>
        <v>31000227</v>
      </c>
      <c r="F1839" s="31" t="str">
        <f>Point_src_summary!U1790</f>
        <v>Dehydrators</v>
      </c>
      <c r="G1839" s="160">
        <f>Point_src_summary!V1790</f>
        <v>0</v>
      </c>
      <c r="H1839" s="161">
        <f>Point_src_summary!W1790</f>
        <v>3.8533089999999999</v>
      </c>
      <c r="I1839" s="161">
        <f>Point_src_summary!X1790</f>
        <v>0</v>
      </c>
      <c r="J1839" s="161">
        <f>Point_src_summary!Y1790</f>
        <v>0</v>
      </c>
      <c r="K1839" s="162">
        <f>Point_src_summary!Z1790</f>
        <v>0</v>
      </c>
    </row>
    <row r="1840" spans="1:11" x14ac:dyDescent="0.2">
      <c r="A1840" s="31" t="s">
        <v>127</v>
      </c>
      <c r="B1840" s="31" t="str">
        <f>Point_src_summary!B1791</f>
        <v>Non-tribal</v>
      </c>
      <c r="C1840" s="31">
        <f>Point_src_summary!C1791</f>
        <v>8</v>
      </c>
      <c r="D1840" s="31" t="str">
        <f>Point_src_summary!D1791</f>
        <v>8045</v>
      </c>
      <c r="E1840" s="32" t="str">
        <f>Point_src_summary!N1791</f>
        <v>40400315</v>
      </c>
      <c r="F1840" s="31" t="str">
        <f>Point_src_summary!U1791</f>
        <v>Condensate Tanks</v>
      </c>
      <c r="G1840" s="160">
        <f>Point_src_summary!V1791</f>
        <v>0</v>
      </c>
      <c r="H1840" s="161">
        <f>Point_src_summary!W1791</f>
        <v>1.2998449999999999</v>
      </c>
      <c r="I1840" s="161">
        <f>Point_src_summary!X1791</f>
        <v>0</v>
      </c>
      <c r="J1840" s="161">
        <f>Point_src_summary!Y1791</f>
        <v>0</v>
      </c>
      <c r="K1840" s="162">
        <f>Point_src_summary!Z1791</f>
        <v>0</v>
      </c>
    </row>
    <row r="1841" spans="1:11" x14ac:dyDescent="0.2">
      <c r="A1841" s="31" t="s">
        <v>127</v>
      </c>
      <c r="B1841" s="31" t="str">
        <f>Point_src_summary!B1792</f>
        <v>Non-tribal</v>
      </c>
      <c r="C1841" s="31">
        <f>Point_src_summary!C1792</f>
        <v>8</v>
      </c>
      <c r="D1841" s="31" t="str">
        <f>Point_src_summary!D1792</f>
        <v>8045</v>
      </c>
      <c r="E1841" s="32" t="str">
        <f>Point_src_summary!N1792</f>
        <v>40400312</v>
      </c>
      <c r="F1841" s="31" t="str">
        <f>Point_src_summary!U1792</f>
        <v>Condensate Tanks</v>
      </c>
      <c r="G1841" s="160">
        <f>Point_src_summary!V1792</f>
        <v>0</v>
      </c>
      <c r="H1841" s="161">
        <f>Point_src_summary!W1792</f>
        <v>0.189999</v>
      </c>
      <c r="I1841" s="161">
        <f>Point_src_summary!X1792</f>
        <v>0</v>
      </c>
      <c r="J1841" s="161">
        <f>Point_src_summary!Y1792</f>
        <v>0</v>
      </c>
      <c r="K1841" s="162">
        <f>Point_src_summary!Z1792</f>
        <v>0</v>
      </c>
    </row>
    <row r="1842" spans="1:11" x14ac:dyDescent="0.2">
      <c r="A1842" s="31" t="s">
        <v>127</v>
      </c>
      <c r="B1842" s="31" t="str">
        <f>Point_src_summary!B1793</f>
        <v>Non-tribal</v>
      </c>
      <c r="C1842" s="31">
        <f>Point_src_summary!C1793</f>
        <v>8</v>
      </c>
      <c r="D1842" s="31" t="str">
        <f>Point_src_summary!D1793</f>
        <v>8045</v>
      </c>
      <c r="E1842" s="32" t="str">
        <f>Point_src_summary!N1793</f>
        <v>40290023</v>
      </c>
      <c r="F1842" s="31" t="str">
        <f>Point_src_summary!U1793</f>
        <v>Point Source Flares</v>
      </c>
      <c r="G1842" s="160">
        <f>Point_src_summary!V1793</f>
        <v>2.56</v>
      </c>
      <c r="H1842" s="161">
        <f>Point_src_summary!W1793</f>
        <v>0</v>
      </c>
      <c r="I1842" s="161">
        <f>Point_src_summary!X1793</f>
        <v>5.0999999999999996</v>
      </c>
      <c r="J1842" s="161">
        <f>Point_src_summary!Y1793</f>
        <v>0</v>
      </c>
      <c r="K1842" s="162">
        <f>Point_src_summary!Z1793</f>
        <v>0</v>
      </c>
    </row>
    <row r="1843" spans="1:11" x14ac:dyDescent="0.2">
      <c r="A1843" s="31" t="s">
        <v>127</v>
      </c>
      <c r="B1843" s="31" t="str">
        <f>Point_src_summary!B1794</f>
        <v>Non-tribal</v>
      </c>
      <c r="C1843" s="31">
        <f>Point_src_summary!C1794</f>
        <v>8</v>
      </c>
      <c r="D1843" s="31" t="str">
        <f>Point_src_summary!D1794</f>
        <v>8045</v>
      </c>
      <c r="E1843" s="32" t="str">
        <f>Point_src_summary!N1794</f>
        <v>31000304</v>
      </c>
      <c r="F1843" s="31" t="str">
        <f>Point_src_summary!U1794</f>
        <v>Dehydrators</v>
      </c>
      <c r="G1843" s="160">
        <f>Point_src_summary!V1794</f>
        <v>0</v>
      </c>
      <c r="H1843" s="161">
        <f>Point_src_summary!W1794</f>
        <v>4.4400000000000004</v>
      </c>
      <c r="I1843" s="161">
        <f>Point_src_summary!X1794</f>
        <v>0</v>
      </c>
      <c r="J1843" s="161">
        <f>Point_src_summary!Y1794</f>
        <v>0</v>
      </c>
      <c r="K1843" s="162">
        <f>Point_src_summary!Z1794</f>
        <v>0</v>
      </c>
    </row>
    <row r="1844" spans="1:11" x14ac:dyDescent="0.2">
      <c r="A1844" s="31" t="s">
        <v>127</v>
      </c>
      <c r="B1844" s="31" t="str">
        <f>Point_src_summary!B1795</f>
        <v>Non-tribal</v>
      </c>
      <c r="C1844" s="31">
        <f>Point_src_summary!C1795</f>
        <v>8</v>
      </c>
      <c r="D1844" s="31" t="str">
        <f>Point_src_summary!D1795</f>
        <v>8045</v>
      </c>
      <c r="E1844" s="32" t="str">
        <f>Point_src_summary!N1795</f>
        <v>31000304</v>
      </c>
      <c r="F1844" s="31" t="str">
        <f>Point_src_summary!U1795</f>
        <v>Dehydrators</v>
      </c>
      <c r="G1844" s="160">
        <f>Point_src_summary!V1795</f>
        <v>0</v>
      </c>
      <c r="H1844" s="161">
        <f>Point_src_summary!W1795</f>
        <v>4.4400000000000004</v>
      </c>
      <c r="I1844" s="161">
        <f>Point_src_summary!X1795</f>
        <v>0</v>
      </c>
      <c r="J1844" s="161">
        <f>Point_src_summary!Y1795</f>
        <v>0</v>
      </c>
      <c r="K1844" s="162">
        <f>Point_src_summary!Z1795</f>
        <v>0</v>
      </c>
    </row>
    <row r="1845" spans="1:11" x14ac:dyDescent="0.2">
      <c r="A1845" s="31" t="s">
        <v>127</v>
      </c>
      <c r="B1845" s="31" t="str">
        <f>Point_src_summary!B1796</f>
        <v>Non-tribal</v>
      </c>
      <c r="C1845" s="31">
        <f>Point_src_summary!C1796</f>
        <v>8</v>
      </c>
      <c r="D1845" s="31" t="str">
        <f>Point_src_summary!D1796</f>
        <v>8045</v>
      </c>
      <c r="E1845" s="32" t="str">
        <f>Point_src_summary!N1796</f>
        <v>31088801</v>
      </c>
      <c r="F1845" s="31" t="str">
        <f>Point_src_summary!U1796</f>
        <v>Point Source Fugitives</v>
      </c>
      <c r="G1845" s="160">
        <f>Point_src_summary!V1796</f>
        <v>0</v>
      </c>
      <c r="H1845" s="161">
        <f>Point_src_summary!W1796</f>
        <v>47.82</v>
      </c>
      <c r="I1845" s="161">
        <f>Point_src_summary!X1796</f>
        <v>0</v>
      </c>
      <c r="J1845" s="161">
        <f>Point_src_summary!Y1796</f>
        <v>0</v>
      </c>
      <c r="K1845" s="162">
        <f>Point_src_summary!Z1796</f>
        <v>0</v>
      </c>
    </row>
    <row r="1846" spans="1:11" x14ac:dyDescent="0.2">
      <c r="A1846" s="31" t="s">
        <v>127</v>
      </c>
      <c r="B1846" s="31" t="str">
        <f>Point_src_summary!B1797</f>
        <v>Non-tribal</v>
      </c>
      <c r="C1846" s="31">
        <f>Point_src_summary!C1797</f>
        <v>8</v>
      </c>
      <c r="D1846" s="31" t="str">
        <f>Point_src_summary!D1797</f>
        <v>8045</v>
      </c>
      <c r="E1846" s="32" t="str">
        <f>Point_src_summary!N1797</f>
        <v>31000304</v>
      </c>
      <c r="F1846" s="31" t="str">
        <f>Point_src_summary!U1797</f>
        <v>Dehydrators</v>
      </c>
      <c r="G1846" s="160">
        <f>Point_src_summary!V1797</f>
        <v>0</v>
      </c>
      <c r="H1846" s="161">
        <f>Point_src_summary!W1797</f>
        <v>4.4400000000000004</v>
      </c>
      <c r="I1846" s="161">
        <f>Point_src_summary!X1797</f>
        <v>0</v>
      </c>
      <c r="J1846" s="161">
        <f>Point_src_summary!Y1797</f>
        <v>0</v>
      </c>
      <c r="K1846" s="162">
        <f>Point_src_summary!Z1797</f>
        <v>0</v>
      </c>
    </row>
    <row r="1847" spans="1:11" x14ac:dyDescent="0.2">
      <c r="A1847" s="31" t="s">
        <v>127</v>
      </c>
      <c r="B1847" s="31" t="str">
        <f>Point_src_summary!B1798</f>
        <v>Non-tribal</v>
      </c>
      <c r="C1847" s="31">
        <f>Point_src_summary!C1798</f>
        <v>8</v>
      </c>
      <c r="D1847" s="31" t="str">
        <f>Point_src_summary!D1798</f>
        <v>8045</v>
      </c>
      <c r="E1847" s="32" t="str">
        <f>Point_src_summary!N1798</f>
        <v>31000301</v>
      </c>
      <c r="F1847" s="31" t="str">
        <f>Point_src_summary!U1798</f>
        <v>Dehydrators</v>
      </c>
      <c r="G1847" s="160">
        <f>Point_src_summary!V1798</f>
        <v>0</v>
      </c>
      <c r="H1847" s="161">
        <f>Point_src_summary!W1798</f>
        <v>4.4400000000000004</v>
      </c>
      <c r="I1847" s="161">
        <f>Point_src_summary!X1798</f>
        <v>0</v>
      </c>
      <c r="J1847" s="161">
        <f>Point_src_summary!Y1798</f>
        <v>0</v>
      </c>
      <c r="K1847" s="162">
        <f>Point_src_summary!Z1798</f>
        <v>0</v>
      </c>
    </row>
    <row r="1848" spans="1:11" x14ac:dyDescent="0.2">
      <c r="A1848" s="31" t="s">
        <v>127</v>
      </c>
      <c r="B1848" s="31" t="str">
        <f>Point_src_summary!B1799</f>
        <v>Non-tribal</v>
      </c>
      <c r="C1848" s="31">
        <f>Point_src_summary!C1799</f>
        <v>8</v>
      </c>
      <c r="D1848" s="31" t="str">
        <f>Point_src_summary!D1799</f>
        <v>8045</v>
      </c>
      <c r="E1848" s="32" t="str">
        <f>Point_src_summary!N1799</f>
        <v>20200254</v>
      </c>
      <c r="F1848" s="31" t="str">
        <f>Point_src_summary!U1799</f>
        <v>Point Source Compressor Engines</v>
      </c>
      <c r="G1848" s="160">
        <f>Point_src_summary!V1799</f>
        <v>47.41</v>
      </c>
      <c r="H1848" s="161">
        <f>Point_src_summary!W1799</f>
        <v>33.19</v>
      </c>
      <c r="I1848" s="161">
        <f>Point_src_summary!X1799</f>
        <v>17</v>
      </c>
      <c r="J1848" s="161">
        <f>Point_src_summary!Y1799</f>
        <v>0</v>
      </c>
      <c r="K1848" s="162">
        <f>Point_src_summary!Z1799</f>
        <v>0</v>
      </c>
    </row>
    <row r="1849" spans="1:11" x14ac:dyDescent="0.2">
      <c r="A1849" s="31" t="s">
        <v>127</v>
      </c>
      <c r="B1849" s="31" t="str">
        <f>Point_src_summary!B1800</f>
        <v>Non-tribal</v>
      </c>
      <c r="C1849" s="31">
        <f>Point_src_summary!C1800</f>
        <v>8</v>
      </c>
      <c r="D1849" s="31" t="str">
        <f>Point_src_summary!D1800</f>
        <v>8045</v>
      </c>
      <c r="E1849" s="32" t="str">
        <f>Point_src_summary!N1800</f>
        <v>20200254</v>
      </c>
      <c r="F1849" s="31" t="str">
        <f>Point_src_summary!U1800</f>
        <v>Point Source Compressor Engines</v>
      </c>
      <c r="G1849" s="160">
        <f>Point_src_summary!V1800</f>
        <v>83.35</v>
      </c>
      <c r="H1849" s="161">
        <f>Point_src_summary!W1800</f>
        <v>57.75</v>
      </c>
      <c r="I1849" s="161">
        <f>Point_src_summary!X1800</f>
        <v>35.4</v>
      </c>
      <c r="J1849" s="161">
        <f>Point_src_summary!Y1800</f>
        <v>0</v>
      </c>
      <c r="K1849" s="162">
        <f>Point_src_summary!Z1800</f>
        <v>0</v>
      </c>
    </row>
    <row r="1850" spans="1:11" x14ac:dyDescent="0.2">
      <c r="A1850" s="31" t="s">
        <v>127</v>
      </c>
      <c r="B1850" s="31" t="str">
        <f>Point_src_summary!B1801</f>
        <v>Non-tribal</v>
      </c>
      <c r="C1850" s="31">
        <f>Point_src_summary!C1801</f>
        <v>8</v>
      </c>
      <c r="D1850" s="31" t="str">
        <f>Point_src_summary!D1801</f>
        <v>8045</v>
      </c>
      <c r="E1850" s="32" t="str">
        <f>Point_src_summary!N1801</f>
        <v>20200254</v>
      </c>
      <c r="F1850" s="31" t="str">
        <f>Point_src_summary!U1801</f>
        <v>Point Source Compressor Engines</v>
      </c>
      <c r="G1850" s="160">
        <f>Point_src_summary!V1801</f>
        <v>33.049999999999997</v>
      </c>
      <c r="H1850" s="161">
        <f>Point_src_summary!W1801</f>
        <v>22.9</v>
      </c>
      <c r="I1850" s="161">
        <f>Point_src_summary!X1801</f>
        <v>11.8</v>
      </c>
      <c r="J1850" s="161">
        <f>Point_src_summary!Y1801</f>
        <v>0</v>
      </c>
      <c r="K1850" s="162">
        <f>Point_src_summary!Z1801</f>
        <v>0</v>
      </c>
    </row>
    <row r="1851" spans="1:11" x14ac:dyDescent="0.2">
      <c r="A1851" s="31" t="s">
        <v>127</v>
      </c>
      <c r="B1851" s="31" t="str">
        <f>Point_src_summary!B1802</f>
        <v>Non-tribal</v>
      </c>
      <c r="C1851" s="31">
        <f>Point_src_summary!C1802</f>
        <v>8</v>
      </c>
      <c r="D1851" s="31" t="str">
        <f>Point_src_summary!D1802</f>
        <v>8045</v>
      </c>
      <c r="E1851" s="32" t="str">
        <f>Point_src_summary!N1802</f>
        <v>40400315</v>
      </c>
      <c r="F1851" s="31" t="str">
        <f>Point_src_summary!U1802</f>
        <v>Condensate Tanks</v>
      </c>
      <c r="G1851" s="160">
        <f>Point_src_summary!V1802</f>
        <v>0</v>
      </c>
      <c r="H1851" s="161">
        <f>Point_src_summary!W1802</f>
        <v>0.61429800000000001</v>
      </c>
      <c r="I1851" s="161">
        <f>Point_src_summary!X1802</f>
        <v>0</v>
      </c>
      <c r="J1851" s="161">
        <f>Point_src_summary!Y1802</f>
        <v>0</v>
      </c>
      <c r="K1851" s="162">
        <f>Point_src_summary!Z1802</f>
        <v>0</v>
      </c>
    </row>
    <row r="1852" spans="1:11" x14ac:dyDescent="0.2">
      <c r="A1852" s="31" t="s">
        <v>127</v>
      </c>
      <c r="B1852" s="31" t="str">
        <f>Point_src_summary!B1803</f>
        <v>Non-tribal</v>
      </c>
      <c r="C1852" s="31">
        <f>Point_src_summary!C1803</f>
        <v>8</v>
      </c>
      <c r="D1852" s="31" t="str">
        <f>Point_src_summary!D1803</f>
        <v>8045</v>
      </c>
      <c r="E1852" s="32" t="str">
        <f>Point_src_summary!N1803</f>
        <v>40400315</v>
      </c>
      <c r="F1852" s="31" t="str">
        <f>Point_src_summary!U1803</f>
        <v>Condensate Tanks</v>
      </c>
      <c r="G1852" s="160">
        <f>Point_src_summary!V1803</f>
        <v>0</v>
      </c>
      <c r="H1852" s="161">
        <f>Point_src_summary!W1803</f>
        <v>4.8790690000000003</v>
      </c>
      <c r="I1852" s="161">
        <f>Point_src_summary!X1803</f>
        <v>0</v>
      </c>
      <c r="J1852" s="161">
        <f>Point_src_summary!Y1803</f>
        <v>0</v>
      </c>
      <c r="K1852" s="162">
        <f>Point_src_summary!Z1803</f>
        <v>0</v>
      </c>
    </row>
    <row r="1853" spans="1:11" x14ac:dyDescent="0.2">
      <c r="A1853" s="31" t="s">
        <v>127</v>
      </c>
      <c r="B1853" s="31" t="str">
        <f>Point_src_summary!B1804</f>
        <v>Non-tribal</v>
      </c>
      <c r="C1853" s="31">
        <f>Point_src_summary!C1804</f>
        <v>8</v>
      </c>
      <c r="D1853" s="31" t="str">
        <f>Point_src_summary!D1804</f>
        <v>8045</v>
      </c>
      <c r="E1853" s="32" t="str">
        <f>Point_src_summary!N1804</f>
        <v>40400315</v>
      </c>
      <c r="F1853" s="31" t="str">
        <f>Point_src_summary!U1804</f>
        <v>Condensate Tanks</v>
      </c>
      <c r="G1853" s="160">
        <f>Point_src_summary!V1804</f>
        <v>0</v>
      </c>
      <c r="H1853" s="161">
        <f>Point_src_summary!W1804</f>
        <v>1.21</v>
      </c>
      <c r="I1853" s="161">
        <f>Point_src_summary!X1804</f>
        <v>0</v>
      </c>
      <c r="J1853" s="161">
        <f>Point_src_summary!Y1804</f>
        <v>0</v>
      </c>
      <c r="K1853" s="162">
        <f>Point_src_summary!Z1804</f>
        <v>0</v>
      </c>
    </row>
    <row r="1854" spans="1:11" x14ac:dyDescent="0.2">
      <c r="A1854" s="31" t="s">
        <v>127</v>
      </c>
      <c r="B1854" s="31" t="str">
        <f>Point_src_summary!B1805</f>
        <v>Non-tribal</v>
      </c>
      <c r="C1854" s="31">
        <f>Point_src_summary!C1805</f>
        <v>8</v>
      </c>
      <c r="D1854" s="31" t="str">
        <f>Point_src_summary!D1805</f>
        <v>8045</v>
      </c>
      <c r="E1854" s="32" t="str">
        <f>Point_src_summary!N1805</f>
        <v>40400315</v>
      </c>
      <c r="F1854" s="31" t="str">
        <f>Point_src_summary!U1805</f>
        <v>Condensate Tanks</v>
      </c>
      <c r="G1854" s="160">
        <f>Point_src_summary!V1805</f>
        <v>0</v>
      </c>
      <c r="H1854" s="161">
        <f>Point_src_summary!W1805</f>
        <v>0.11505899999999999</v>
      </c>
      <c r="I1854" s="161">
        <f>Point_src_summary!X1805</f>
        <v>0</v>
      </c>
      <c r="J1854" s="161">
        <f>Point_src_summary!Y1805</f>
        <v>0</v>
      </c>
      <c r="K1854" s="162">
        <f>Point_src_summary!Z1805</f>
        <v>0</v>
      </c>
    </row>
    <row r="1855" spans="1:11" x14ac:dyDescent="0.2">
      <c r="A1855" s="31" t="s">
        <v>127</v>
      </c>
      <c r="B1855" s="31" t="str">
        <f>Point_src_summary!B1806</f>
        <v>Non-tribal</v>
      </c>
      <c r="C1855" s="31">
        <f>Point_src_summary!C1806</f>
        <v>8</v>
      </c>
      <c r="D1855" s="31" t="str">
        <f>Point_src_summary!D1806</f>
        <v>8045</v>
      </c>
      <c r="E1855" s="32" t="str">
        <f>Point_src_summary!N1806</f>
        <v>40400315</v>
      </c>
      <c r="F1855" s="31" t="str">
        <f>Point_src_summary!U1806</f>
        <v>Condensate Tanks</v>
      </c>
      <c r="G1855" s="160">
        <f>Point_src_summary!V1806</f>
        <v>0</v>
      </c>
      <c r="H1855" s="161">
        <f>Point_src_summary!W1806</f>
        <v>0.27563300000000002</v>
      </c>
      <c r="I1855" s="161">
        <f>Point_src_summary!X1806</f>
        <v>0</v>
      </c>
      <c r="J1855" s="161">
        <f>Point_src_summary!Y1806</f>
        <v>0</v>
      </c>
      <c r="K1855" s="162">
        <f>Point_src_summary!Z1806</f>
        <v>0</v>
      </c>
    </row>
    <row r="1856" spans="1:11" x14ac:dyDescent="0.2">
      <c r="A1856" s="31" t="s">
        <v>127</v>
      </c>
      <c r="B1856" s="31" t="str">
        <f>Point_src_summary!B1807</f>
        <v>Non-tribal</v>
      </c>
      <c r="C1856" s="31">
        <f>Point_src_summary!C1807</f>
        <v>8</v>
      </c>
      <c r="D1856" s="31" t="str">
        <f>Point_src_summary!D1807</f>
        <v>8045</v>
      </c>
      <c r="E1856" s="32" t="str">
        <f>Point_src_summary!N1807</f>
        <v>40400315</v>
      </c>
      <c r="F1856" s="31" t="str">
        <f>Point_src_summary!U1807</f>
        <v>Condensate Tanks</v>
      </c>
      <c r="G1856" s="160">
        <f>Point_src_summary!V1807</f>
        <v>0</v>
      </c>
      <c r="H1856" s="161">
        <f>Point_src_summary!W1807</f>
        <v>2.3241830000000001</v>
      </c>
      <c r="I1856" s="161">
        <f>Point_src_summary!X1807</f>
        <v>0</v>
      </c>
      <c r="J1856" s="161">
        <f>Point_src_summary!Y1807</f>
        <v>0</v>
      </c>
      <c r="K1856" s="162">
        <f>Point_src_summary!Z1807</f>
        <v>0</v>
      </c>
    </row>
    <row r="1857" spans="1:11" x14ac:dyDescent="0.2">
      <c r="A1857" s="31" t="s">
        <v>127</v>
      </c>
      <c r="B1857" s="31" t="str">
        <f>Point_src_summary!B1808</f>
        <v>Non-tribal</v>
      </c>
      <c r="C1857" s="31">
        <f>Point_src_summary!C1808</f>
        <v>8</v>
      </c>
      <c r="D1857" s="31" t="str">
        <f>Point_src_summary!D1808</f>
        <v>8045</v>
      </c>
      <c r="E1857" s="32" t="str">
        <f>Point_src_summary!N1808</f>
        <v>40400315</v>
      </c>
      <c r="F1857" s="31" t="str">
        <f>Point_src_summary!U1808</f>
        <v>Condensate Tanks</v>
      </c>
      <c r="G1857" s="160">
        <f>Point_src_summary!V1808</f>
        <v>0</v>
      </c>
      <c r="H1857" s="161">
        <f>Point_src_summary!W1808</f>
        <v>1.021542</v>
      </c>
      <c r="I1857" s="161">
        <f>Point_src_summary!X1808</f>
        <v>0</v>
      </c>
      <c r="J1857" s="161">
        <f>Point_src_summary!Y1808</f>
        <v>0</v>
      </c>
      <c r="K1857" s="162">
        <f>Point_src_summary!Z1808</f>
        <v>0</v>
      </c>
    </row>
    <row r="1858" spans="1:11" x14ac:dyDescent="0.2">
      <c r="A1858" s="31" t="s">
        <v>127</v>
      </c>
      <c r="B1858" s="31" t="str">
        <f>Point_src_summary!B1809</f>
        <v>Non-tribal</v>
      </c>
      <c r="C1858" s="31">
        <f>Point_src_summary!C1809</f>
        <v>8</v>
      </c>
      <c r="D1858" s="31" t="str">
        <f>Point_src_summary!D1809</f>
        <v>8045</v>
      </c>
      <c r="E1858" s="32" t="str">
        <f>Point_src_summary!N1809</f>
        <v>40400315</v>
      </c>
      <c r="F1858" s="31" t="str">
        <f>Point_src_summary!U1809</f>
        <v>Condensate Tanks</v>
      </c>
      <c r="G1858" s="160">
        <f>Point_src_summary!V1809</f>
        <v>0</v>
      </c>
      <c r="H1858" s="161">
        <f>Point_src_summary!W1809</f>
        <v>2.7798259999999999</v>
      </c>
      <c r="I1858" s="161">
        <f>Point_src_summary!X1809</f>
        <v>0</v>
      </c>
      <c r="J1858" s="161">
        <f>Point_src_summary!Y1809</f>
        <v>0</v>
      </c>
      <c r="K1858" s="162">
        <f>Point_src_summary!Z1809</f>
        <v>0</v>
      </c>
    </row>
    <row r="1859" spans="1:11" x14ac:dyDescent="0.2">
      <c r="A1859" s="31" t="s">
        <v>127</v>
      </c>
      <c r="B1859" s="31" t="str">
        <f>Point_src_summary!B1810</f>
        <v>Non-tribal</v>
      </c>
      <c r="C1859" s="31">
        <f>Point_src_summary!C1810</f>
        <v>8</v>
      </c>
      <c r="D1859" s="31" t="str">
        <f>Point_src_summary!D1810</f>
        <v>8045</v>
      </c>
      <c r="E1859" s="32" t="str">
        <f>Point_src_summary!N1810</f>
        <v>40400315</v>
      </c>
      <c r="F1859" s="31" t="str">
        <f>Point_src_summary!U1810</f>
        <v>Condensate Tanks</v>
      </c>
      <c r="G1859" s="160">
        <f>Point_src_summary!V1810</f>
        <v>0</v>
      </c>
      <c r="H1859" s="161">
        <f>Point_src_summary!W1810</f>
        <v>3.8472919999999999</v>
      </c>
      <c r="I1859" s="161">
        <f>Point_src_summary!X1810</f>
        <v>0</v>
      </c>
      <c r="J1859" s="161">
        <f>Point_src_summary!Y1810</f>
        <v>0</v>
      </c>
      <c r="K1859" s="162">
        <f>Point_src_summary!Z1810</f>
        <v>0</v>
      </c>
    </row>
    <row r="1860" spans="1:11" x14ac:dyDescent="0.2">
      <c r="A1860" s="31" t="s">
        <v>127</v>
      </c>
      <c r="B1860" s="31" t="str">
        <f>Point_src_summary!B1811</f>
        <v>Non-tribal</v>
      </c>
      <c r="C1860" s="31">
        <f>Point_src_summary!C1811</f>
        <v>8</v>
      </c>
      <c r="D1860" s="31" t="str">
        <f>Point_src_summary!D1811</f>
        <v>8045</v>
      </c>
      <c r="E1860" s="32" t="str">
        <f>Point_src_summary!N1811</f>
        <v>40400315</v>
      </c>
      <c r="F1860" s="31" t="str">
        <f>Point_src_summary!U1811</f>
        <v>Condensate Tanks</v>
      </c>
      <c r="G1860" s="160">
        <f>Point_src_summary!V1811</f>
        <v>0</v>
      </c>
      <c r="H1860" s="161">
        <f>Point_src_summary!W1811</f>
        <v>0.77572399999999997</v>
      </c>
      <c r="I1860" s="161">
        <f>Point_src_summary!X1811</f>
        <v>0</v>
      </c>
      <c r="J1860" s="161">
        <f>Point_src_summary!Y1811</f>
        <v>0</v>
      </c>
      <c r="K1860" s="162">
        <f>Point_src_summary!Z1811</f>
        <v>0</v>
      </c>
    </row>
    <row r="1861" spans="1:11" x14ac:dyDescent="0.2">
      <c r="A1861" s="31" t="s">
        <v>127</v>
      </c>
      <c r="B1861" s="31" t="str">
        <f>Point_src_summary!B1812</f>
        <v>Non-tribal</v>
      </c>
      <c r="C1861" s="31">
        <f>Point_src_summary!C1812</f>
        <v>8</v>
      </c>
      <c r="D1861" s="31" t="str">
        <f>Point_src_summary!D1812</f>
        <v>8045</v>
      </c>
      <c r="E1861" s="32" t="str">
        <f>Point_src_summary!N1812</f>
        <v>50300801</v>
      </c>
      <c r="F1861" s="31" t="str">
        <f>Point_src_summary!U1812</f>
        <v>Point Source Fugitives</v>
      </c>
      <c r="G1861" s="160">
        <f>Point_src_summary!V1812</f>
        <v>0</v>
      </c>
      <c r="H1861" s="161">
        <f>Point_src_summary!W1812</f>
        <v>4.3</v>
      </c>
      <c r="I1861" s="161">
        <f>Point_src_summary!X1812</f>
        <v>0</v>
      </c>
      <c r="J1861" s="161">
        <f>Point_src_summary!Y1812</f>
        <v>0</v>
      </c>
      <c r="K1861" s="162">
        <f>Point_src_summary!Z1812</f>
        <v>0</v>
      </c>
    </row>
    <row r="1862" spans="1:11" x14ac:dyDescent="0.2">
      <c r="A1862" s="31" t="s">
        <v>127</v>
      </c>
      <c r="B1862" s="31" t="str">
        <f>Point_src_summary!B1813</f>
        <v>Non-tribal</v>
      </c>
      <c r="C1862" s="31">
        <f>Point_src_summary!C1813</f>
        <v>8</v>
      </c>
      <c r="D1862" s="31" t="str">
        <f>Point_src_summary!D1813</f>
        <v>8045</v>
      </c>
      <c r="E1862" s="32" t="str">
        <f>Point_src_summary!N1813</f>
        <v>40400315</v>
      </c>
      <c r="F1862" s="31" t="str">
        <f>Point_src_summary!U1813</f>
        <v>Condensate Tanks</v>
      </c>
      <c r="G1862" s="160">
        <f>Point_src_summary!V1813</f>
        <v>0</v>
      </c>
      <c r="H1862" s="161">
        <f>Point_src_summary!W1813</f>
        <v>2.3823159999999999</v>
      </c>
      <c r="I1862" s="161">
        <f>Point_src_summary!X1813</f>
        <v>0</v>
      </c>
      <c r="J1862" s="161">
        <f>Point_src_summary!Y1813</f>
        <v>0</v>
      </c>
      <c r="K1862" s="162">
        <f>Point_src_summary!Z1813</f>
        <v>0</v>
      </c>
    </row>
    <row r="1863" spans="1:11" x14ac:dyDescent="0.2">
      <c r="A1863" s="31" t="s">
        <v>127</v>
      </c>
      <c r="B1863" s="31" t="str">
        <f>Point_src_summary!B1814</f>
        <v>Non-tribal</v>
      </c>
      <c r="C1863" s="31">
        <f>Point_src_summary!C1814</f>
        <v>8</v>
      </c>
      <c r="D1863" s="31" t="str">
        <f>Point_src_summary!D1814</f>
        <v>8045</v>
      </c>
      <c r="E1863" s="32" t="str">
        <f>Point_src_summary!N1814</f>
        <v>40400315</v>
      </c>
      <c r="F1863" s="31" t="str">
        <f>Point_src_summary!U1814</f>
        <v>Condensate Tanks</v>
      </c>
      <c r="G1863" s="160">
        <f>Point_src_summary!V1814</f>
        <v>0</v>
      </c>
      <c r="H1863" s="161">
        <f>Point_src_summary!W1814</f>
        <v>3.7114780000000001</v>
      </c>
      <c r="I1863" s="161">
        <f>Point_src_summary!X1814</f>
        <v>0</v>
      </c>
      <c r="J1863" s="161">
        <f>Point_src_summary!Y1814</f>
        <v>0</v>
      </c>
      <c r="K1863" s="162">
        <f>Point_src_summary!Z1814</f>
        <v>0</v>
      </c>
    </row>
    <row r="1864" spans="1:11" x14ac:dyDescent="0.2">
      <c r="A1864" s="31" t="s">
        <v>127</v>
      </c>
      <c r="B1864" s="31" t="str">
        <f>Point_src_summary!B1815</f>
        <v>Non-tribal</v>
      </c>
      <c r="C1864" s="31">
        <f>Point_src_summary!C1815</f>
        <v>8</v>
      </c>
      <c r="D1864" s="31" t="str">
        <f>Point_src_summary!D1815</f>
        <v>8045</v>
      </c>
      <c r="E1864" s="32" t="str">
        <f>Point_src_summary!N1815</f>
        <v>40400315</v>
      </c>
      <c r="F1864" s="31" t="str">
        <f>Point_src_summary!U1815</f>
        <v>Condensate Tanks</v>
      </c>
      <c r="G1864" s="160">
        <f>Point_src_summary!V1815</f>
        <v>0</v>
      </c>
      <c r="H1864" s="161">
        <f>Point_src_summary!W1815</f>
        <v>0.23209399999999999</v>
      </c>
      <c r="I1864" s="161">
        <f>Point_src_summary!X1815</f>
        <v>0</v>
      </c>
      <c r="J1864" s="161">
        <f>Point_src_summary!Y1815</f>
        <v>0</v>
      </c>
      <c r="K1864" s="162">
        <f>Point_src_summary!Z1815</f>
        <v>0</v>
      </c>
    </row>
    <row r="1865" spans="1:11" x14ac:dyDescent="0.2">
      <c r="A1865" s="31" t="s">
        <v>127</v>
      </c>
      <c r="B1865" s="31" t="str">
        <f>Point_src_summary!B1816</f>
        <v>Non-tribal</v>
      </c>
      <c r="C1865" s="31">
        <f>Point_src_summary!C1816</f>
        <v>8</v>
      </c>
      <c r="D1865" s="31" t="str">
        <f>Point_src_summary!D1816</f>
        <v>8045</v>
      </c>
      <c r="E1865" s="32" t="str">
        <f>Point_src_summary!N1816</f>
        <v>40400315</v>
      </c>
      <c r="F1865" s="31" t="str">
        <f>Point_src_summary!U1816</f>
        <v>Condensate Tanks</v>
      </c>
      <c r="G1865" s="160">
        <f>Point_src_summary!V1816</f>
        <v>0</v>
      </c>
      <c r="H1865" s="161">
        <f>Point_src_summary!W1816</f>
        <v>0.23601</v>
      </c>
      <c r="I1865" s="161">
        <f>Point_src_summary!X1816</f>
        <v>0</v>
      </c>
      <c r="J1865" s="161">
        <f>Point_src_summary!Y1816</f>
        <v>0</v>
      </c>
      <c r="K1865" s="162">
        <f>Point_src_summary!Z1816</f>
        <v>0</v>
      </c>
    </row>
    <row r="1866" spans="1:11" x14ac:dyDescent="0.2">
      <c r="A1866" s="31" t="s">
        <v>127</v>
      </c>
      <c r="B1866" s="31" t="str">
        <f>Point_src_summary!B1817</f>
        <v>Non-tribal</v>
      </c>
      <c r="C1866" s="31">
        <f>Point_src_summary!C1817</f>
        <v>8</v>
      </c>
      <c r="D1866" s="31" t="str">
        <f>Point_src_summary!D1817</f>
        <v>8045</v>
      </c>
      <c r="E1866" s="32" t="str">
        <f>Point_src_summary!N1817</f>
        <v>40400315</v>
      </c>
      <c r="F1866" s="31" t="str">
        <f>Point_src_summary!U1817</f>
        <v>Condensate Tanks</v>
      </c>
      <c r="G1866" s="160">
        <f>Point_src_summary!V1817</f>
        <v>0</v>
      </c>
      <c r="H1866" s="161">
        <f>Point_src_summary!W1817</f>
        <v>9.1367000000000004E-2</v>
      </c>
      <c r="I1866" s="161">
        <f>Point_src_summary!X1817</f>
        <v>0</v>
      </c>
      <c r="J1866" s="161">
        <f>Point_src_summary!Y1817</f>
        <v>0</v>
      </c>
      <c r="K1866" s="162">
        <f>Point_src_summary!Z1817</f>
        <v>0</v>
      </c>
    </row>
    <row r="1867" spans="1:11" x14ac:dyDescent="0.2">
      <c r="A1867" s="31" t="s">
        <v>127</v>
      </c>
      <c r="B1867" s="31" t="str">
        <f>Point_src_summary!B1818</f>
        <v>Non-tribal</v>
      </c>
      <c r="C1867" s="31">
        <f>Point_src_summary!C1818</f>
        <v>8</v>
      </c>
      <c r="D1867" s="31" t="str">
        <f>Point_src_summary!D1818</f>
        <v>8045</v>
      </c>
      <c r="E1867" s="32" t="str">
        <f>Point_src_summary!N1818</f>
        <v>40400315</v>
      </c>
      <c r="F1867" s="31" t="str">
        <f>Point_src_summary!U1818</f>
        <v>Condensate Tanks</v>
      </c>
      <c r="G1867" s="160">
        <f>Point_src_summary!V1818</f>
        <v>0</v>
      </c>
      <c r="H1867" s="161">
        <f>Point_src_summary!W1818</f>
        <v>0.320436</v>
      </c>
      <c r="I1867" s="161">
        <f>Point_src_summary!X1818</f>
        <v>0</v>
      </c>
      <c r="J1867" s="161">
        <f>Point_src_summary!Y1818</f>
        <v>0</v>
      </c>
      <c r="K1867" s="162">
        <f>Point_src_summary!Z1818</f>
        <v>0</v>
      </c>
    </row>
    <row r="1868" spans="1:11" x14ac:dyDescent="0.2">
      <c r="A1868" s="31" t="s">
        <v>127</v>
      </c>
      <c r="B1868" s="31" t="str">
        <f>Point_src_summary!B1819</f>
        <v>Non-tribal</v>
      </c>
      <c r="C1868" s="31">
        <f>Point_src_summary!C1819</f>
        <v>8</v>
      </c>
      <c r="D1868" s="31" t="str">
        <f>Point_src_summary!D1819</f>
        <v>8045</v>
      </c>
      <c r="E1868" s="32" t="str">
        <f>Point_src_summary!N1819</f>
        <v>40400315</v>
      </c>
      <c r="F1868" s="31" t="str">
        <f>Point_src_summary!U1819</f>
        <v>Condensate Tanks</v>
      </c>
      <c r="G1868" s="160">
        <f>Point_src_summary!V1819</f>
        <v>0</v>
      </c>
      <c r="H1868" s="161">
        <f>Point_src_summary!W1819</f>
        <v>1.0920300000000001</v>
      </c>
      <c r="I1868" s="161">
        <f>Point_src_summary!X1819</f>
        <v>0</v>
      </c>
      <c r="J1868" s="161">
        <f>Point_src_summary!Y1819</f>
        <v>0</v>
      </c>
      <c r="K1868" s="162">
        <f>Point_src_summary!Z1819</f>
        <v>0</v>
      </c>
    </row>
    <row r="1869" spans="1:11" x14ac:dyDescent="0.2">
      <c r="A1869" s="31" t="s">
        <v>127</v>
      </c>
      <c r="B1869" s="31" t="str">
        <f>Point_src_summary!B1820</f>
        <v>Non-tribal</v>
      </c>
      <c r="C1869" s="31">
        <f>Point_src_summary!C1820</f>
        <v>8</v>
      </c>
      <c r="D1869" s="31" t="str">
        <f>Point_src_summary!D1820</f>
        <v>8045</v>
      </c>
      <c r="E1869" s="32" t="str">
        <f>Point_src_summary!N1820</f>
        <v>40400315</v>
      </c>
      <c r="F1869" s="31" t="str">
        <f>Point_src_summary!U1820</f>
        <v>Condensate Tanks</v>
      </c>
      <c r="G1869" s="160">
        <f>Point_src_summary!V1820</f>
        <v>0</v>
      </c>
      <c r="H1869" s="161">
        <f>Point_src_summary!W1820</f>
        <v>1.659583</v>
      </c>
      <c r="I1869" s="161">
        <f>Point_src_summary!X1820</f>
        <v>0</v>
      </c>
      <c r="J1869" s="161">
        <f>Point_src_summary!Y1820</f>
        <v>0</v>
      </c>
      <c r="K1869" s="162">
        <f>Point_src_summary!Z1820</f>
        <v>0</v>
      </c>
    </row>
    <row r="1870" spans="1:11" x14ac:dyDescent="0.2">
      <c r="A1870" s="31" t="s">
        <v>127</v>
      </c>
      <c r="B1870" s="31" t="str">
        <f>Point_src_summary!B1821</f>
        <v>Non-tribal</v>
      </c>
      <c r="C1870" s="31">
        <f>Point_src_summary!C1821</f>
        <v>8</v>
      </c>
      <c r="D1870" s="31" t="str">
        <f>Point_src_summary!D1821</f>
        <v>8045</v>
      </c>
      <c r="E1870" s="32" t="str">
        <f>Point_src_summary!N1821</f>
        <v>40400315</v>
      </c>
      <c r="F1870" s="31" t="str">
        <f>Point_src_summary!U1821</f>
        <v>Condensate Tanks</v>
      </c>
      <c r="G1870" s="160">
        <f>Point_src_summary!V1821</f>
        <v>0</v>
      </c>
      <c r="H1870" s="161">
        <f>Point_src_summary!W1821</f>
        <v>1.4329000000000001</v>
      </c>
      <c r="I1870" s="161">
        <f>Point_src_summary!X1821</f>
        <v>0</v>
      </c>
      <c r="J1870" s="161">
        <f>Point_src_summary!Y1821</f>
        <v>0</v>
      </c>
      <c r="K1870" s="162">
        <f>Point_src_summary!Z1821</f>
        <v>0</v>
      </c>
    </row>
    <row r="1871" spans="1:11" x14ac:dyDescent="0.2">
      <c r="A1871" s="31" t="s">
        <v>127</v>
      </c>
      <c r="B1871" s="31" t="str">
        <f>Point_src_summary!B1822</f>
        <v>Non-tribal</v>
      </c>
      <c r="C1871" s="31">
        <f>Point_src_summary!C1822</f>
        <v>8</v>
      </c>
      <c r="D1871" s="31" t="str">
        <f>Point_src_summary!D1822</f>
        <v>8045</v>
      </c>
      <c r="E1871" s="32" t="str">
        <f>Point_src_summary!N1822</f>
        <v>40400315</v>
      </c>
      <c r="F1871" s="31" t="str">
        <f>Point_src_summary!U1822</f>
        <v>Condensate Tanks</v>
      </c>
      <c r="G1871" s="160">
        <f>Point_src_summary!V1822</f>
        <v>0</v>
      </c>
      <c r="H1871" s="161">
        <f>Point_src_summary!W1822</f>
        <v>1.992888</v>
      </c>
      <c r="I1871" s="161">
        <f>Point_src_summary!X1822</f>
        <v>0</v>
      </c>
      <c r="J1871" s="161">
        <f>Point_src_summary!Y1822</f>
        <v>0</v>
      </c>
      <c r="K1871" s="162">
        <f>Point_src_summary!Z1822</f>
        <v>0</v>
      </c>
    </row>
    <row r="1872" spans="1:11" x14ac:dyDescent="0.2">
      <c r="A1872" s="31" t="s">
        <v>127</v>
      </c>
      <c r="B1872" s="31" t="str">
        <f>Point_src_summary!B1823</f>
        <v>Non-tribal</v>
      </c>
      <c r="C1872" s="31">
        <f>Point_src_summary!C1823</f>
        <v>8</v>
      </c>
      <c r="D1872" s="31" t="str">
        <f>Point_src_summary!D1823</f>
        <v>8045</v>
      </c>
      <c r="E1872" s="32" t="str">
        <f>Point_src_summary!N1823</f>
        <v>40400315</v>
      </c>
      <c r="F1872" s="31" t="str">
        <f>Point_src_summary!U1823</f>
        <v>Condensate Tanks</v>
      </c>
      <c r="G1872" s="160">
        <f>Point_src_summary!V1823</f>
        <v>0</v>
      </c>
      <c r="H1872" s="161">
        <f>Point_src_summary!W1823</f>
        <v>3.345599</v>
      </c>
      <c r="I1872" s="161">
        <f>Point_src_summary!X1823</f>
        <v>0</v>
      </c>
      <c r="J1872" s="161">
        <f>Point_src_summary!Y1823</f>
        <v>0</v>
      </c>
      <c r="K1872" s="162">
        <f>Point_src_summary!Z1823</f>
        <v>0</v>
      </c>
    </row>
    <row r="1873" spans="1:11" x14ac:dyDescent="0.2">
      <c r="A1873" s="31" t="s">
        <v>127</v>
      </c>
      <c r="B1873" s="31" t="str">
        <f>Point_src_summary!B1824</f>
        <v>Non-tribal</v>
      </c>
      <c r="C1873" s="31">
        <f>Point_src_summary!C1824</f>
        <v>8</v>
      </c>
      <c r="D1873" s="31" t="str">
        <f>Point_src_summary!D1824</f>
        <v>8045</v>
      </c>
      <c r="E1873" s="32" t="str">
        <f>Point_src_summary!N1824</f>
        <v>40600132</v>
      </c>
      <c r="F1873" s="31" t="str">
        <f>Point_src_summary!U1824</f>
        <v>Point Source Loading Losses</v>
      </c>
      <c r="G1873" s="160">
        <f>Point_src_summary!V1824</f>
        <v>0</v>
      </c>
      <c r="H1873" s="161">
        <f>Point_src_summary!W1824</f>
        <v>3.8345150000000001</v>
      </c>
      <c r="I1873" s="161">
        <f>Point_src_summary!X1824</f>
        <v>0</v>
      </c>
      <c r="J1873" s="161">
        <f>Point_src_summary!Y1824</f>
        <v>0</v>
      </c>
      <c r="K1873" s="162">
        <f>Point_src_summary!Z1824</f>
        <v>0</v>
      </c>
    </row>
    <row r="1874" spans="1:11" x14ac:dyDescent="0.2">
      <c r="A1874" s="31" t="s">
        <v>127</v>
      </c>
      <c r="B1874" s="31" t="str">
        <f>Point_src_summary!B1825</f>
        <v>Non-tribal</v>
      </c>
      <c r="C1874" s="31">
        <f>Point_src_summary!C1825</f>
        <v>8</v>
      </c>
      <c r="D1874" s="31" t="str">
        <f>Point_src_summary!D1825</f>
        <v>8045</v>
      </c>
      <c r="E1874" s="32" t="str">
        <f>Point_src_summary!N1825</f>
        <v>40400315</v>
      </c>
      <c r="F1874" s="31" t="str">
        <f>Point_src_summary!U1825</f>
        <v>Condensate Tanks</v>
      </c>
      <c r="G1874" s="160">
        <f>Point_src_summary!V1825</f>
        <v>0</v>
      </c>
      <c r="H1874" s="161">
        <f>Point_src_summary!W1825</f>
        <v>0.37155300000000002</v>
      </c>
      <c r="I1874" s="161">
        <f>Point_src_summary!X1825</f>
        <v>0</v>
      </c>
      <c r="J1874" s="161">
        <f>Point_src_summary!Y1825</f>
        <v>0</v>
      </c>
      <c r="K1874" s="162">
        <f>Point_src_summary!Z1825</f>
        <v>0</v>
      </c>
    </row>
    <row r="1875" spans="1:11" x14ac:dyDescent="0.2">
      <c r="A1875" s="31" t="s">
        <v>127</v>
      </c>
      <c r="B1875" s="31" t="str">
        <f>Point_src_summary!B1826</f>
        <v>Non-tribal</v>
      </c>
      <c r="C1875" s="31">
        <f>Point_src_summary!C1826</f>
        <v>8</v>
      </c>
      <c r="D1875" s="31" t="str">
        <f>Point_src_summary!D1826</f>
        <v>8045</v>
      </c>
      <c r="E1875" s="32" t="str">
        <f>Point_src_summary!N1826</f>
        <v>20200253</v>
      </c>
      <c r="F1875" s="31" t="str">
        <f>Point_src_summary!U1826</f>
        <v>Point Source Compressor Engines</v>
      </c>
      <c r="G1875" s="160">
        <f>Point_src_summary!V1826</f>
        <v>4.7870739999999996</v>
      </c>
      <c r="H1875" s="161">
        <f>Point_src_summary!W1826</f>
        <v>2.4137749999999998</v>
      </c>
      <c r="I1875" s="161">
        <f>Point_src_summary!X1826</f>
        <v>4.8280390000000004</v>
      </c>
      <c r="J1875" s="161">
        <f>Point_src_summary!Y1826</f>
        <v>0</v>
      </c>
      <c r="K1875" s="162">
        <f>Point_src_summary!Z1826</f>
        <v>0</v>
      </c>
    </row>
    <row r="1876" spans="1:11" x14ac:dyDescent="0.2">
      <c r="A1876" s="31" t="s">
        <v>127</v>
      </c>
      <c r="B1876" s="31" t="str">
        <f>Point_src_summary!B1827</f>
        <v>Non-tribal</v>
      </c>
      <c r="C1876" s="31">
        <f>Point_src_summary!C1827</f>
        <v>8</v>
      </c>
      <c r="D1876" s="31" t="str">
        <f>Point_src_summary!D1827</f>
        <v>8045</v>
      </c>
      <c r="E1876" s="32" t="str">
        <f>Point_src_summary!N1827</f>
        <v>40400315</v>
      </c>
      <c r="F1876" s="31" t="str">
        <f>Point_src_summary!U1827</f>
        <v>Condensate Tanks</v>
      </c>
      <c r="G1876" s="160">
        <f>Point_src_summary!V1827</f>
        <v>0</v>
      </c>
      <c r="H1876" s="161">
        <f>Point_src_summary!W1827</f>
        <v>0.14718400000000001</v>
      </c>
      <c r="I1876" s="161">
        <f>Point_src_summary!X1827</f>
        <v>0</v>
      </c>
      <c r="J1876" s="161">
        <f>Point_src_summary!Y1827</f>
        <v>0</v>
      </c>
      <c r="K1876" s="162">
        <f>Point_src_summary!Z1827</f>
        <v>0</v>
      </c>
    </row>
    <row r="1877" spans="1:11" x14ac:dyDescent="0.2">
      <c r="A1877" s="31" t="s">
        <v>127</v>
      </c>
      <c r="B1877" s="31" t="str">
        <f>Point_src_summary!B1828</f>
        <v>Non-tribal</v>
      </c>
      <c r="C1877" s="31">
        <f>Point_src_summary!C1828</f>
        <v>8</v>
      </c>
      <c r="D1877" s="31" t="str">
        <f>Point_src_summary!D1828</f>
        <v>8045</v>
      </c>
      <c r="E1877" s="32" t="str">
        <f>Point_src_summary!N1828</f>
        <v>40400315</v>
      </c>
      <c r="F1877" s="31" t="str">
        <f>Point_src_summary!U1828</f>
        <v>Condensate Tanks</v>
      </c>
      <c r="G1877" s="160">
        <f>Point_src_summary!V1828</f>
        <v>0</v>
      </c>
      <c r="H1877" s="161">
        <f>Point_src_summary!W1828</f>
        <v>0.15849099999999999</v>
      </c>
      <c r="I1877" s="161">
        <f>Point_src_summary!X1828</f>
        <v>0</v>
      </c>
      <c r="J1877" s="161">
        <f>Point_src_summary!Y1828</f>
        <v>0</v>
      </c>
      <c r="K1877" s="162">
        <f>Point_src_summary!Z1828</f>
        <v>0</v>
      </c>
    </row>
    <row r="1878" spans="1:11" x14ac:dyDescent="0.2">
      <c r="A1878" s="31" t="s">
        <v>127</v>
      </c>
      <c r="B1878" s="31" t="str">
        <f>Point_src_summary!B1829</f>
        <v>Non-tribal</v>
      </c>
      <c r="C1878" s="31">
        <f>Point_src_summary!C1829</f>
        <v>8</v>
      </c>
      <c r="D1878" s="31" t="str">
        <f>Point_src_summary!D1829</f>
        <v>8045</v>
      </c>
      <c r="E1878" s="32" t="str">
        <f>Point_src_summary!N1829</f>
        <v>40400315</v>
      </c>
      <c r="F1878" s="31" t="str">
        <f>Point_src_summary!U1829</f>
        <v>Condensate Tanks</v>
      </c>
      <c r="G1878" s="160">
        <f>Point_src_summary!V1829</f>
        <v>0</v>
      </c>
      <c r="H1878" s="161">
        <f>Point_src_summary!W1829</f>
        <v>5.4151999999999999E-2</v>
      </c>
      <c r="I1878" s="161">
        <f>Point_src_summary!X1829</f>
        <v>0</v>
      </c>
      <c r="J1878" s="161">
        <f>Point_src_summary!Y1829</f>
        <v>0</v>
      </c>
      <c r="K1878" s="162">
        <f>Point_src_summary!Z1829</f>
        <v>0</v>
      </c>
    </row>
    <row r="1879" spans="1:11" x14ac:dyDescent="0.2">
      <c r="A1879" s="31" t="s">
        <v>127</v>
      </c>
      <c r="B1879" s="31" t="str">
        <f>Point_src_summary!B1830</f>
        <v>Non-tribal</v>
      </c>
      <c r="C1879" s="31">
        <f>Point_src_summary!C1830</f>
        <v>8</v>
      </c>
      <c r="D1879" s="31" t="str">
        <f>Point_src_summary!D1830</f>
        <v>8045</v>
      </c>
      <c r="E1879" s="32" t="str">
        <f>Point_src_summary!N1830</f>
        <v>40400315</v>
      </c>
      <c r="F1879" s="31" t="str">
        <f>Point_src_summary!U1830</f>
        <v>Condensate Tanks</v>
      </c>
      <c r="G1879" s="160">
        <f>Point_src_summary!V1830</f>
        <v>0</v>
      </c>
      <c r="H1879" s="161">
        <f>Point_src_summary!W1830</f>
        <v>1.1333260000000001</v>
      </c>
      <c r="I1879" s="161">
        <f>Point_src_summary!X1830</f>
        <v>0</v>
      </c>
      <c r="J1879" s="161">
        <f>Point_src_summary!Y1830</f>
        <v>0</v>
      </c>
      <c r="K1879" s="162">
        <f>Point_src_summary!Z1830</f>
        <v>0</v>
      </c>
    </row>
    <row r="1880" spans="1:11" x14ac:dyDescent="0.2">
      <c r="A1880" s="31" t="s">
        <v>127</v>
      </c>
      <c r="B1880" s="31" t="str">
        <f>Point_src_summary!B1831</f>
        <v>Non-tribal</v>
      </c>
      <c r="C1880" s="31">
        <f>Point_src_summary!C1831</f>
        <v>8</v>
      </c>
      <c r="D1880" s="31" t="str">
        <f>Point_src_summary!D1831</f>
        <v>8045</v>
      </c>
      <c r="E1880" s="32" t="str">
        <f>Point_src_summary!N1831</f>
        <v>40400315</v>
      </c>
      <c r="F1880" s="31" t="str">
        <f>Point_src_summary!U1831</f>
        <v>Condensate Tanks</v>
      </c>
      <c r="G1880" s="160">
        <f>Point_src_summary!V1831</f>
        <v>0</v>
      </c>
      <c r="H1880" s="161">
        <f>Point_src_summary!W1831</f>
        <v>0.15290599999999999</v>
      </c>
      <c r="I1880" s="161">
        <f>Point_src_summary!X1831</f>
        <v>0</v>
      </c>
      <c r="J1880" s="161">
        <f>Point_src_summary!Y1831</f>
        <v>0</v>
      </c>
      <c r="K1880" s="162">
        <f>Point_src_summary!Z1831</f>
        <v>0</v>
      </c>
    </row>
    <row r="1881" spans="1:11" x14ac:dyDescent="0.2">
      <c r="A1881" s="31" t="s">
        <v>127</v>
      </c>
      <c r="B1881" s="31" t="str">
        <f>Point_src_summary!B1832</f>
        <v>Non-tribal</v>
      </c>
      <c r="C1881" s="31">
        <f>Point_src_summary!C1832</f>
        <v>8</v>
      </c>
      <c r="D1881" s="31" t="str">
        <f>Point_src_summary!D1832</f>
        <v>8045</v>
      </c>
      <c r="E1881" s="32" t="str">
        <f>Point_src_summary!N1832</f>
        <v>40400315</v>
      </c>
      <c r="F1881" s="31" t="str">
        <f>Point_src_summary!U1832</f>
        <v>Condensate Tanks</v>
      </c>
      <c r="G1881" s="160">
        <f>Point_src_summary!V1832</f>
        <v>0</v>
      </c>
      <c r="H1881" s="161">
        <f>Point_src_summary!W1832</f>
        <v>0.35050399999999998</v>
      </c>
      <c r="I1881" s="161">
        <f>Point_src_summary!X1832</f>
        <v>0</v>
      </c>
      <c r="J1881" s="161">
        <f>Point_src_summary!Y1832</f>
        <v>0</v>
      </c>
      <c r="K1881" s="162">
        <f>Point_src_summary!Z1832</f>
        <v>0</v>
      </c>
    </row>
    <row r="1882" spans="1:11" x14ac:dyDescent="0.2">
      <c r="A1882" s="31" t="s">
        <v>127</v>
      </c>
      <c r="B1882" s="31" t="str">
        <f>Point_src_summary!B1833</f>
        <v>Non-tribal</v>
      </c>
      <c r="C1882" s="31">
        <f>Point_src_summary!C1833</f>
        <v>8</v>
      </c>
      <c r="D1882" s="31" t="str">
        <f>Point_src_summary!D1833</f>
        <v>8045</v>
      </c>
      <c r="E1882" s="32" t="str">
        <f>Point_src_summary!N1833</f>
        <v>40400315</v>
      </c>
      <c r="F1882" s="31" t="str">
        <f>Point_src_summary!U1833</f>
        <v>Condensate Tanks</v>
      </c>
      <c r="G1882" s="160">
        <f>Point_src_summary!V1833</f>
        <v>0</v>
      </c>
      <c r="H1882" s="161">
        <f>Point_src_summary!W1833</f>
        <v>9.9000039999999991</v>
      </c>
      <c r="I1882" s="161">
        <f>Point_src_summary!X1833</f>
        <v>0</v>
      </c>
      <c r="J1882" s="161">
        <f>Point_src_summary!Y1833</f>
        <v>0</v>
      </c>
      <c r="K1882" s="162">
        <f>Point_src_summary!Z1833</f>
        <v>0</v>
      </c>
    </row>
    <row r="1883" spans="1:11" x14ac:dyDescent="0.2">
      <c r="A1883" s="31" t="s">
        <v>127</v>
      </c>
      <c r="B1883" s="31" t="str">
        <f>Point_src_summary!B1834</f>
        <v>Non-tribal</v>
      </c>
      <c r="C1883" s="31">
        <f>Point_src_summary!C1834</f>
        <v>8</v>
      </c>
      <c r="D1883" s="31" t="str">
        <f>Point_src_summary!D1834</f>
        <v>8045</v>
      </c>
      <c r="E1883" s="32" t="str">
        <f>Point_src_summary!N1834</f>
        <v>40400315</v>
      </c>
      <c r="F1883" s="31" t="str">
        <f>Point_src_summary!U1834</f>
        <v>Condensate Tanks</v>
      </c>
      <c r="G1883" s="160">
        <f>Point_src_summary!V1834</f>
        <v>0</v>
      </c>
      <c r="H1883" s="161">
        <f>Point_src_summary!W1834</f>
        <v>0.27413300000000002</v>
      </c>
      <c r="I1883" s="161">
        <f>Point_src_summary!X1834</f>
        <v>0</v>
      </c>
      <c r="J1883" s="161">
        <f>Point_src_summary!Y1834</f>
        <v>0</v>
      </c>
      <c r="K1883" s="162">
        <f>Point_src_summary!Z1834</f>
        <v>0</v>
      </c>
    </row>
    <row r="1884" spans="1:11" x14ac:dyDescent="0.2">
      <c r="A1884" s="31" t="s">
        <v>127</v>
      </c>
      <c r="B1884" s="31" t="str">
        <f>Point_src_summary!B1835</f>
        <v>Non-tribal</v>
      </c>
      <c r="C1884" s="31">
        <f>Point_src_summary!C1835</f>
        <v>8</v>
      </c>
      <c r="D1884" s="31" t="str">
        <f>Point_src_summary!D1835</f>
        <v>8045</v>
      </c>
      <c r="E1884" s="32" t="str">
        <f>Point_src_summary!N1835</f>
        <v>40400315</v>
      </c>
      <c r="F1884" s="31" t="str">
        <f>Point_src_summary!U1835</f>
        <v>Condensate Tanks</v>
      </c>
      <c r="G1884" s="160">
        <f>Point_src_summary!V1835</f>
        <v>0</v>
      </c>
      <c r="H1884" s="161">
        <f>Point_src_summary!W1835</f>
        <v>0.12615699999999999</v>
      </c>
      <c r="I1884" s="161">
        <f>Point_src_summary!X1835</f>
        <v>0</v>
      </c>
      <c r="J1884" s="161">
        <f>Point_src_summary!Y1835</f>
        <v>0</v>
      </c>
      <c r="K1884" s="162">
        <f>Point_src_summary!Z1835</f>
        <v>0</v>
      </c>
    </row>
    <row r="1885" spans="1:11" x14ac:dyDescent="0.2">
      <c r="A1885" s="31" t="s">
        <v>127</v>
      </c>
      <c r="B1885" s="31" t="str">
        <f>Point_src_summary!B1836</f>
        <v>Non-tribal</v>
      </c>
      <c r="C1885" s="31">
        <f>Point_src_summary!C1836</f>
        <v>8</v>
      </c>
      <c r="D1885" s="31" t="str">
        <f>Point_src_summary!D1836</f>
        <v>8045</v>
      </c>
      <c r="E1885" s="32" t="str">
        <f>Point_src_summary!N1836</f>
        <v>20200253</v>
      </c>
      <c r="F1885" s="31" t="str">
        <f>Point_src_summary!U1836</f>
        <v>Point Source Compressor Engines</v>
      </c>
      <c r="G1885" s="160">
        <f>Point_src_summary!V1836</f>
        <v>2.663878</v>
      </c>
      <c r="H1885" s="161">
        <f>Point_src_summary!W1836</f>
        <v>1.8647149999999999</v>
      </c>
      <c r="I1885" s="161">
        <f>Point_src_summary!X1836</f>
        <v>5.3277570000000001</v>
      </c>
      <c r="J1885" s="161">
        <f>Point_src_summary!Y1836</f>
        <v>0</v>
      </c>
      <c r="K1885" s="162">
        <f>Point_src_summary!Z1836</f>
        <v>0</v>
      </c>
    </row>
    <row r="1886" spans="1:11" x14ac:dyDescent="0.2">
      <c r="A1886" s="31" t="s">
        <v>127</v>
      </c>
      <c r="B1886" s="31" t="str">
        <f>Point_src_summary!B1837</f>
        <v>Non-tribal</v>
      </c>
      <c r="C1886" s="31">
        <f>Point_src_summary!C1837</f>
        <v>8</v>
      </c>
      <c r="D1886" s="31" t="str">
        <f>Point_src_summary!D1837</f>
        <v>8045</v>
      </c>
      <c r="E1886" s="32" t="str">
        <f>Point_src_summary!N1837</f>
        <v>31000220</v>
      </c>
      <c r="F1886" s="31" t="str">
        <f>Point_src_summary!U1837</f>
        <v>Point Source Fugitives</v>
      </c>
      <c r="G1886" s="160">
        <f>Point_src_summary!V1837</f>
        <v>0</v>
      </c>
      <c r="H1886" s="161">
        <f>Point_src_summary!W1837</f>
        <v>16.3</v>
      </c>
      <c r="I1886" s="161">
        <f>Point_src_summary!X1837</f>
        <v>0</v>
      </c>
      <c r="J1886" s="161">
        <f>Point_src_summary!Y1837</f>
        <v>0</v>
      </c>
      <c r="K1886" s="162">
        <f>Point_src_summary!Z1837</f>
        <v>0</v>
      </c>
    </row>
    <row r="1887" spans="1:11" x14ac:dyDescent="0.2">
      <c r="A1887" s="31" t="s">
        <v>127</v>
      </c>
      <c r="B1887" s="31" t="str">
        <f>Point_src_summary!B1838</f>
        <v>Non-tribal</v>
      </c>
      <c r="C1887" s="31">
        <f>Point_src_summary!C1838</f>
        <v>8</v>
      </c>
      <c r="D1887" s="31" t="str">
        <f>Point_src_summary!D1838</f>
        <v>8045</v>
      </c>
      <c r="E1887" s="32" t="str">
        <f>Point_src_summary!N1838</f>
        <v>40400315</v>
      </c>
      <c r="F1887" s="31" t="str">
        <f>Point_src_summary!U1838</f>
        <v>Condensate Tanks</v>
      </c>
      <c r="G1887" s="160">
        <f>Point_src_summary!V1838</f>
        <v>0.6</v>
      </c>
      <c r="H1887" s="161">
        <f>Point_src_summary!W1838</f>
        <v>5.41</v>
      </c>
      <c r="I1887" s="161">
        <f>Point_src_summary!X1838</f>
        <v>3.1</v>
      </c>
      <c r="J1887" s="161">
        <f>Point_src_summary!Y1838</f>
        <v>0</v>
      </c>
      <c r="K1887" s="162">
        <f>Point_src_summary!Z1838</f>
        <v>0</v>
      </c>
    </row>
    <row r="1888" spans="1:11" x14ac:dyDescent="0.2">
      <c r="A1888" s="31" t="s">
        <v>127</v>
      </c>
      <c r="B1888" s="31" t="str">
        <f>Point_src_summary!B1839</f>
        <v>Non-tribal</v>
      </c>
      <c r="C1888" s="31">
        <f>Point_src_summary!C1839</f>
        <v>8</v>
      </c>
      <c r="D1888" s="31" t="str">
        <f>Point_src_summary!D1839</f>
        <v>8045</v>
      </c>
      <c r="E1888" s="32" t="str">
        <f>Point_src_summary!N1839</f>
        <v>40400315</v>
      </c>
      <c r="F1888" s="31" t="str">
        <f>Point_src_summary!U1839</f>
        <v>Condensate Tanks</v>
      </c>
      <c r="G1888" s="160">
        <f>Point_src_summary!V1839</f>
        <v>0</v>
      </c>
      <c r="H1888" s="161">
        <f>Point_src_summary!W1839</f>
        <v>63.3</v>
      </c>
      <c r="I1888" s="161">
        <f>Point_src_summary!X1839</f>
        <v>0</v>
      </c>
      <c r="J1888" s="161">
        <f>Point_src_summary!Y1839</f>
        <v>0</v>
      </c>
      <c r="K1888" s="162">
        <f>Point_src_summary!Z1839</f>
        <v>0</v>
      </c>
    </row>
    <row r="1889" spans="1:11" x14ac:dyDescent="0.2">
      <c r="A1889" s="31" t="s">
        <v>127</v>
      </c>
      <c r="B1889" s="31" t="str">
        <f>Point_src_summary!B1840</f>
        <v>Non-tribal</v>
      </c>
      <c r="C1889" s="31">
        <f>Point_src_summary!C1840</f>
        <v>8</v>
      </c>
      <c r="D1889" s="31" t="str">
        <f>Point_src_summary!D1840</f>
        <v>8045</v>
      </c>
      <c r="E1889" s="32" t="str">
        <f>Point_src_summary!N1840</f>
        <v>40600132</v>
      </c>
      <c r="F1889" s="31" t="str">
        <f>Point_src_summary!U1840</f>
        <v>Point Source Loading Losses</v>
      </c>
      <c r="G1889" s="160">
        <f>Point_src_summary!V1840</f>
        <v>0</v>
      </c>
      <c r="H1889" s="161">
        <f>Point_src_summary!W1840</f>
        <v>28.885383999999998</v>
      </c>
      <c r="I1889" s="161">
        <f>Point_src_summary!X1840</f>
        <v>0</v>
      </c>
      <c r="J1889" s="161">
        <f>Point_src_summary!Y1840</f>
        <v>0</v>
      </c>
      <c r="K1889" s="162">
        <f>Point_src_summary!Z1840</f>
        <v>0</v>
      </c>
    </row>
    <row r="1890" spans="1:11" x14ac:dyDescent="0.2">
      <c r="A1890" s="31" t="s">
        <v>127</v>
      </c>
      <c r="B1890" s="31" t="str">
        <f>Point_src_summary!B1841</f>
        <v>Non-tribal</v>
      </c>
      <c r="C1890" s="31">
        <f>Point_src_summary!C1841</f>
        <v>8</v>
      </c>
      <c r="D1890" s="31" t="str">
        <f>Point_src_summary!D1841</f>
        <v>8045</v>
      </c>
      <c r="E1890" s="32" t="str">
        <f>Point_src_summary!N1841</f>
        <v>40400315</v>
      </c>
      <c r="F1890" s="31" t="str">
        <f>Point_src_summary!U1841</f>
        <v>Condensate Tanks</v>
      </c>
      <c r="G1890" s="160">
        <f>Point_src_summary!V1841</f>
        <v>0</v>
      </c>
      <c r="H1890" s="161">
        <f>Point_src_summary!W1841</f>
        <v>5.6848749999999999</v>
      </c>
      <c r="I1890" s="161">
        <f>Point_src_summary!X1841</f>
        <v>0</v>
      </c>
      <c r="J1890" s="161">
        <f>Point_src_summary!Y1841</f>
        <v>0</v>
      </c>
      <c r="K1890" s="162">
        <f>Point_src_summary!Z1841</f>
        <v>0</v>
      </c>
    </row>
    <row r="1891" spans="1:11" x14ac:dyDescent="0.2">
      <c r="A1891" s="31" t="s">
        <v>127</v>
      </c>
      <c r="B1891" s="31" t="str">
        <f>Point_src_summary!B1842</f>
        <v>Non-tribal</v>
      </c>
      <c r="C1891" s="31">
        <f>Point_src_summary!C1842</f>
        <v>8</v>
      </c>
      <c r="D1891" s="31" t="str">
        <f>Point_src_summary!D1842</f>
        <v>8045</v>
      </c>
      <c r="E1891" s="32" t="str">
        <f>Point_src_summary!N1842</f>
        <v>20200254</v>
      </c>
      <c r="F1891" s="31" t="str">
        <f>Point_src_summary!U1842</f>
        <v>Point Source Compressor Engines</v>
      </c>
      <c r="G1891" s="160">
        <f>Point_src_summary!V1842</f>
        <v>1.559409</v>
      </c>
      <c r="H1891" s="161">
        <f>Point_src_summary!W1842</f>
        <v>0.77970300000000003</v>
      </c>
      <c r="I1891" s="161">
        <f>Point_src_summary!X1842</f>
        <v>3.118817</v>
      </c>
      <c r="J1891" s="161">
        <f>Point_src_summary!Y1842</f>
        <v>0</v>
      </c>
      <c r="K1891" s="162">
        <f>Point_src_summary!Z1842</f>
        <v>0</v>
      </c>
    </row>
    <row r="1892" spans="1:11" x14ac:dyDescent="0.2">
      <c r="A1892" s="31" t="s">
        <v>127</v>
      </c>
      <c r="B1892" s="31" t="str">
        <f>Point_src_summary!B1843</f>
        <v>Non-tribal</v>
      </c>
      <c r="C1892" s="31">
        <f>Point_src_summary!C1843</f>
        <v>8</v>
      </c>
      <c r="D1892" s="31" t="str">
        <f>Point_src_summary!D1843</f>
        <v>8045</v>
      </c>
      <c r="E1892" s="32" t="str">
        <f>Point_src_summary!N1843</f>
        <v>40400315</v>
      </c>
      <c r="F1892" s="31" t="str">
        <f>Point_src_summary!U1843</f>
        <v>Condensate Tanks</v>
      </c>
      <c r="G1892" s="160">
        <f>Point_src_summary!V1843</f>
        <v>0</v>
      </c>
      <c r="H1892" s="161">
        <f>Point_src_summary!W1843</f>
        <v>3.208717</v>
      </c>
      <c r="I1892" s="161">
        <f>Point_src_summary!X1843</f>
        <v>0</v>
      </c>
      <c r="J1892" s="161">
        <f>Point_src_summary!Y1843</f>
        <v>0</v>
      </c>
      <c r="K1892" s="162">
        <f>Point_src_summary!Z1843</f>
        <v>0</v>
      </c>
    </row>
    <row r="1893" spans="1:11" x14ac:dyDescent="0.2">
      <c r="A1893" s="31" t="s">
        <v>127</v>
      </c>
      <c r="B1893" s="31" t="str">
        <f>Point_src_summary!B1844</f>
        <v>Non-tribal</v>
      </c>
      <c r="C1893" s="31">
        <f>Point_src_summary!C1844</f>
        <v>8</v>
      </c>
      <c r="D1893" s="31" t="str">
        <f>Point_src_summary!D1844</f>
        <v>8045</v>
      </c>
      <c r="E1893" s="32" t="str">
        <f>Point_src_summary!N1844</f>
        <v>40400315</v>
      </c>
      <c r="F1893" s="31" t="str">
        <f>Point_src_summary!U1844</f>
        <v>Condensate Tanks</v>
      </c>
      <c r="G1893" s="160">
        <f>Point_src_summary!V1844</f>
        <v>0</v>
      </c>
      <c r="H1893" s="161">
        <f>Point_src_summary!W1844</f>
        <v>0.285775</v>
      </c>
      <c r="I1893" s="161">
        <f>Point_src_summary!X1844</f>
        <v>0</v>
      </c>
      <c r="J1893" s="161">
        <f>Point_src_summary!Y1844</f>
        <v>0</v>
      </c>
      <c r="K1893" s="162">
        <f>Point_src_summary!Z1844</f>
        <v>0</v>
      </c>
    </row>
    <row r="1894" spans="1:11" x14ac:dyDescent="0.2">
      <c r="A1894" s="31" t="s">
        <v>127</v>
      </c>
      <c r="B1894" s="31" t="str">
        <f>Point_src_summary!B1845</f>
        <v>Non-tribal</v>
      </c>
      <c r="C1894" s="31">
        <f>Point_src_summary!C1845</f>
        <v>8</v>
      </c>
      <c r="D1894" s="31" t="str">
        <f>Point_src_summary!D1845</f>
        <v>8045</v>
      </c>
      <c r="E1894" s="32" t="str">
        <f>Point_src_summary!N1845</f>
        <v>10300603</v>
      </c>
      <c r="F1894" s="31" t="str">
        <f>Point_src_summary!U1845</f>
        <v>Point Source Heaters</v>
      </c>
      <c r="G1894" s="160">
        <f>Point_src_summary!V1845</f>
        <v>4.3979809999999997</v>
      </c>
      <c r="H1894" s="161">
        <f>Point_src_summary!W1845</f>
        <v>0.242121</v>
      </c>
      <c r="I1894" s="161">
        <f>Point_src_summary!X1845</f>
        <v>3.6978200000000001</v>
      </c>
      <c r="J1894" s="161">
        <f>Point_src_summary!Y1845</f>
        <v>0</v>
      </c>
      <c r="K1894" s="162">
        <f>Point_src_summary!Z1845</f>
        <v>0</v>
      </c>
    </row>
    <row r="1895" spans="1:11" x14ac:dyDescent="0.2">
      <c r="A1895" s="31" t="s">
        <v>127</v>
      </c>
      <c r="B1895" s="31" t="str">
        <f>Point_src_summary!B1846</f>
        <v>Non-tribal</v>
      </c>
      <c r="C1895" s="31">
        <f>Point_src_summary!C1846</f>
        <v>8</v>
      </c>
      <c r="D1895" s="31" t="str">
        <f>Point_src_summary!D1846</f>
        <v>8045</v>
      </c>
      <c r="E1895" s="32" t="str">
        <f>Point_src_summary!N1846</f>
        <v>31000504</v>
      </c>
      <c r="F1895" s="31" t="str">
        <f>Point_src_summary!U1846</f>
        <v>Other Not Classified</v>
      </c>
      <c r="G1895" s="160">
        <f>Point_src_summary!V1846</f>
        <v>0</v>
      </c>
      <c r="H1895" s="161">
        <f>Point_src_summary!W1846</f>
        <v>2</v>
      </c>
      <c r="I1895" s="161">
        <f>Point_src_summary!X1846</f>
        <v>0</v>
      </c>
      <c r="J1895" s="161">
        <f>Point_src_summary!Y1846</f>
        <v>0</v>
      </c>
      <c r="K1895" s="162">
        <f>Point_src_summary!Z1846</f>
        <v>0</v>
      </c>
    </row>
    <row r="1896" spans="1:11" x14ac:dyDescent="0.2">
      <c r="A1896" s="31" t="s">
        <v>127</v>
      </c>
      <c r="B1896" s="31" t="str">
        <f>Point_src_summary!B1847</f>
        <v>Non-tribal</v>
      </c>
      <c r="C1896" s="31">
        <f>Point_src_summary!C1847</f>
        <v>8</v>
      </c>
      <c r="D1896" s="31" t="str">
        <f>Point_src_summary!D1847</f>
        <v>8045</v>
      </c>
      <c r="E1896" s="32" t="str">
        <f>Point_src_summary!N1847</f>
        <v>40400315</v>
      </c>
      <c r="F1896" s="31" t="str">
        <f>Point_src_summary!U1847</f>
        <v>Condensate Tanks</v>
      </c>
      <c r="G1896" s="160">
        <f>Point_src_summary!V1847</f>
        <v>0</v>
      </c>
      <c r="H1896" s="161">
        <f>Point_src_summary!W1847</f>
        <v>5.2454010000000002</v>
      </c>
      <c r="I1896" s="161">
        <f>Point_src_summary!X1847</f>
        <v>0</v>
      </c>
      <c r="J1896" s="161">
        <f>Point_src_summary!Y1847</f>
        <v>0</v>
      </c>
      <c r="K1896" s="162">
        <f>Point_src_summary!Z1847</f>
        <v>0</v>
      </c>
    </row>
    <row r="1897" spans="1:11" x14ac:dyDescent="0.2">
      <c r="A1897" s="31" t="s">
        <v>127</v>
      </c>
      <c r="B1897" s="31" t="str">
        <f>Point_src_summary!B1848</f>
        <v>Non-tribal</v>
      </c>
      <c r="C1897" s="31">
        <f>Point_src_summary!C1848</f>
        <v>8</v>
      </c>
      <c r="D1897" s="31" t="str">
        <f>Point_src_summary!D1848</f>
        <v>8045</v>
      </c>
      <c r="E1897" s="32" t="str">
        <f>Point_src_summary!N1848</f>
        <v>40400315</v>
      </c>
      <c r="F1897" s="31" t="str">
        <f>Point_src_summary!U1848</f>
        <v>Condensate Tanks</v>
      </c>
      <c r="G1897" s="160">
        <f>Point_src_summary!V1848</f>
        <v>0</v>
      </c>
      <c r="H1897" s="161">
        <f>Point_src_summary!W1848</f>
        <v>1.256502</v>
      </c>
      <c r="I1897" s="161">
        <f>Point_src_summary!X1848</f>
        <v>0</v>
      </c>
      <c r="J1897" s="161">
        <f>Point_src_summary!Y1848</f>
        <v>0</v>
      </c>
      <c r="K1897" s="162">
        <f>Point_src_summary!Z1848</f>
        <v>0</v>
      </c>
    </row>
    <row r="1898" spans="1:11" x14ac:dyDescent="0.2">
      <c r="A1898" s="31" t="s">
        <v>127</v>
      </c>
      <c r="B1898" s="31" t="str">
        <f>Point_src_summary!B1849</f>
        <v>Non-tribal</v>
      </c>
      <c r="C1898" s="31">
        <f>Point_src_summary!C1849</f>
        <v>8</v>
      </c>
      <c r="D1898" s="31" t="str">
        <f>Point_src_summary!D1849</f>
        <v>8045</v>
      </c>
      <c r="E1898" s="32" t="str">
        <f>Point_src_summary!N1849</f>
        <v>40400315</v>
      </c>
      <c r="F1898" s="31" t="str">
        <f>Point_src_summary!U1849</f>
        <v>Condensate Tanks</v>
      </c>
      <c r="G1898" s="160">
        <f>Point_src_summary!V1849</f>
        <v>0</v>
      </c>
      <c r="H1898" s="161">
        <f>Point_src_summary!W1849</f>
        <v>0.239481</v>
      </c>
      <c r="I1898" s="161">
        <f>Point_src_summary!X1849</f>
        <v>0</v>
      </c>
      <c r="J1898" s="161">
        <f>Point_src_summary!Y1849</f>
        <v>0</v>
      </c>
      <c r="K1898" s="162">
        <f>Point_src_summary!Z1849</f>
        <v>0</v>
      </c>
    </row>
    <row r="1899" spans="1:11" x14ac:dyDescent="0.2">
      <c r="A1899" s="31" t="s">
        <v>127</v>
      </c>
      <c r="B1899" s="31" t="str">
        <f>Point_src_summary!B1850</f>
        <v>Non-tribal</v>
      </c>
      <c r="C1899" s="31">
        <f>Point_src_summary!C1850</f>
        <v>8</v>
      </c>
      <c r="D1899" s="31" t="str">
        <f>Point_src_summary!D1850</f>
        <v>8045</v>
      </c>
      <c r="E1899" s="32" t="str">
        <f>Point_src_summary!N1850</f>
        <v>40400315</v>
      </c>
      <c r="F1899" s="31" t="str">
        <f>Point_src_summary!U1850</f>
        <v>Condensate Tanks</v>
      </c>
      <c r="G1899" s="160">
        <f>Point_src_summary!V1850</f>
        <v>0</v>
      </c>
      <c r="H1899" s="161">
        <f>Point_src_summary!W1850</f>
        <v>1.2545440000000001</v>
      </c>
      <c r="I1899" s="161">
        <f>Point_src_summary!X1850</f>
        <v>0</v>
      </c>
      <c r="J1899" s="161">
        <f>Point_src_summary!Y1850</f>
        <v>0</v>
      </c>
      <c r="K1899" s="162">
        <f>Point_src_summary!Z1850</f>
        <v>0</v>
      </c>
    </row>
    <row r="1900" spans="1:11" x14ac:dyDescent="0.2">
      <c r="A1900" s="31" t="s">
        <v>127</v>
      </c>
      <c r="B1900" s="31" t="str">
        <f>Point_src_summary!B1851</f>
        <v>Non-tribal</v>
      </c>
      <c r="C1900" s="31">
        <f>Point_src_summary!C1851</f>
        <v>8</v>
      </c>
      <c r="D1900" s="31" t="str">
        <f>Point_src_summary!D1851</f>
        <v>8045</v>
      </c>
      <c r="E1900" s="32" t="str">
        <f>Point_src_summary!N1851</f>
        <v>20200253</v>
      </c>
      <c r="F1900" s="31" t="str">
        <f>Point_src_summary!U1851</f>
        <v>Point Source Compressor Engines</v>
      </c>
      <c r="G1900" s="160">
        <f>Point_src_summary!V1851</f>
        <v>16.22</v>
      </c>
      <c r="H1900" s="161">
        <f>Point_src_summary!W1851</f>
        <v>11.36</v>
      </c>
      <c r="I1900" s="161">
        <f>Point_src_summary!X1851</f>
        <v>32.450000000000003</v>
      </c>
      <c r="J1900" s="161">
        <f>Point_src_summary!Y1851</f>
        <v>0</v>
      </c>
      <c r="K1900" s="162">
        <f>Point_src_summary!Z1851</f>
        <v>0</v>
      </c>
    </row>
    <row r="1901" spans="1:11" x14ac:dyDescent="0.2">
      <c r="A1901" s="31" t="s">
        <v>127</v>
      </c>
      <c r="B1901" s="31" t="str">
        <f>Point_src_summary!B1852</f>
        <v>Non-tribal</v>
      </c>
      <c r="C1901" s="31">
        <f>Point_src_summary!C1852</f>
        <v>8</v>
      </c>
      <c r="D1901" s="31" t="str">
        <f>Point_src_summary!D1852</f>
        <v>8045</v>
      </c>
      <c r="E1901" s="32" t="str">
        <f>Point_src_summary!N1852</f>
        <v>20200253</v>
      </c>
      <c r="F1901" s="31" t="str">
        <f>Point_src_summary!U1852</f>
        <v>Point Source Compressor Engines</v>
      </c>
      <c r="G1901" s="160">
        <f>Point_src_summary!V1852</f>
        <v>16.22</v>
      </c>
      <c r="H1901" s="161">
        <f>Point_src_summary!W1852</f>
        <v>11.36</v>
      </c>
      <c r="I1901" s="161">
        <f>Point_src_summary!X1852</f>
        <v>32.450000000000003</v>
      </c>
      <c r="J1901" s="161">
        <f>Point_src_summary!Y1852</f>
        <v>0</v>
      </c>
      <c r="K1901" s="162">
        <f>Point_src_summary!Z1852</f>
        <v>0</v>
      </c>
    </row>
    <row r="1902" spans="1:11" x14ac:dyDescent="0.2">
      <c r="A1902" s="31" t="s">
        <v>127</v>
      </c>
      <c r="B1902" s="31" t="str">
        <f>Point_src_summary!B1853</f>
        <v>Non-tribal</v>
      </c>
      <c r="C1902" s="31">
        <f>Point_src_summary!C1853</f>
        <v>8</v>
      </c>
      <c r="D1902" s="31" t="str">
        <f>Point_src_summary!D1853</f>
        <v>8045</v>
      </c>
      <c r="E1902" s="32" t="str">
        <f>Point_src_summary!N1853</f>
        <v>40400301</v>
      </c>
      <c r="F1902" s="31" t="str">
        <f>Point_src_summary!U1853</f>
        <v>Condensate Tanks</v>
      </c>
      <c r="G1902" s="160">
        <f>Point_src_summary!V1853</f>
        <v>0</v>
      </c>
      <c r="H1902" s="161">
        <f>Point_src_summary!W1853</f>
        <v>2.8488859999999998</v>
      </c>
      <c r="I1902" s="161">
        <f>Point_src_summary!X1853</f>
        <v>0</v>
      </c>
      <c r="J1902" s="161">
        <f>Point_src_summary!Y1853</f>
        <v>0</v>
      </c>
      <c r="K1902" s="162">
        <f>Point_src_summary!Z1853</f>
        <v>0</v>
      </c>
    </row>
    <row r="1903" spans="1:11" x14ac:dyDescent="0.2">
      <c r="A1903" s="31" t="s">
        <v>127</v>
      </c>
      <c r="B1903" s="31" t="str">
        <f>Point_src_summary!B1854</f>
        <v>Non-tribal</v>
      </c>
      <c r="C1903" s="31">
        <f>Point_src_summary!C1854</f>
        <v>8</v>
      </c>
      <c r="D1903" s="31" t="str">
        <f>Point_src_summary!D1854</f>
        <v>8045</v>
      </c>
      <c r="E1903" s="32" t="str">
        <f>Point_src_summary!N1854</f>
        <v>40400315</v>
      </c>
      <c r="F1903" s="31" t="str">
        <f>Point_src_summary!U1854</f>
        <v>Condensate Tanks</v>
      </c>
      <c r="G1903" s="160">
        <f>Point_src_summary!V1854</f>
        <v>0</v>
      </c>
      <c r="H1903" s="161">
        <f>Point_src_summary!W1854</f>
        <v>0.14453199999999999</v>
      </c>
      <c r="I1903" s="161">
        <f>Point_src_summary!X1854</f>
        <v>0</v>
      </c>
      <c r="J1903" s="161">
        <f>Point_src_summary!Y1854</f>
        <v>0</v>
      </c>
      <c r="K1903" s="162">
        <f>Point_src_summary!Z1854</f>
        <v>0</v>
      </c>
    </row>
    <row r="1904" spans="1:11" x14ac:dyDescent="0.2">
      <c r="A1904" s="31" t="s">
        <v>127</v>
      </c>
      <c r="B1904" s="31" t="str">
        <f>Point_src_summary!B1855</f>
        <v>Non-tribal</v>
      </c>
      <c r="C1904" s="31">
        <f>Point_src_summary!C1855</f>
        <v>8</v>
      </c>
      <c r="D1904" s="31" t="str">
        <f>Point_src_summary!D1855</f>
        <v>8045</v>
      </c>
      <c r="E1904" s="32" t="str">
        <f>Point_src_summary!N1855</f>
        <v>40400315</v>
      </c>
      <c r="F1904" s="31" t="str">
        <f>Point_src_summary!U1855</f>
        <v>Condensate Tanks</v>
      </c>
      <c r="G1904" s="160">
        <f>Point_src_summary!V1855</f>
        <v>0</v>
      </c>
      <c r="H1904" s="161">
        <f>Point_src_summary!W1855</f>
        <v>0.25396600000000003</v>
      </c>
      <c r="I1904" s="161">
        <f>Point_src_summary!X1855</f>
        <v>0</v>
      </c>
      <c r="J1904" s="161">
        <f>Point_src_summary!Y1855</f>
        <v>0</v>
      </c>
      <c r="K1904" s="162">
        <f>Point_src_summary!Z1855</f>
        <v>0</v>
      </c>
    </row>
    <row r="1905" spans="1:11" x14ac:dyDescent="0.2">
      <c r="A1905" s="31" t="s">
        <v>127</v>
      </c>
      <c r="B1905" s="31" t="str">
        <f>Point_src_summary!B1856</f>
        <v>Non-tribal</v>
      </c>
      <c r="C1905" s="31">
        <f>Point_src_summary!C1856</f>
        <v>8</v>
      </c>
      <c r="D1905" s="31" t="str">
        <f>Point_src_summary!D1856</f>
        <v>8045</v>
      </c>
      <c r="E1905" s="32" t="str">
        <f>Point_src_summary!N1856</f>
        <v>40400315</v>
      </c>
      <c r="F1905" s="31" t="str">
        <f>Point_src_summary!U1856</f>
        <v>Condensate Tanks</v>
      </c>
      <c r="G1905" s="160">
        <f>Point_src_summary!V1856</f>
        <v>0</v>
      </c>
      <c r="H1905" s="161">
        <f>Point_src_summary!W1856</f>
        <v>0.830152</v>
      </c>
      <c r="I1905" s="161">
        <f>Point_src_summary!X1856</f>
        <v>0</v>
      </c>
      <c r="J1905" s="161">
        <f>Point_src_summary!Y1856</f>
        <v>0</v>
      </c>
      <c r="K1905" s="162">
        <f>Point_src_summary!Z1856</f>
        <v>0</v>
      </c>
    </row>
    <row r="1906" spans="1:11" x14ac:dyDescent="0.2">
      <c r="A1906" s="31" t="s">
        <v>127</v>
      </c>
      <c r="B1906" s="31" t="str">
        <f>Point_src_summary!B1857</f>
        <v>Non-tribal</v>
      </c>
      <c r="C1906" s="31">
        <f>Point_src_summary!C1857</f>
        <v>8</v>
      </c>
      <c r="D1906" s="31" t="str">
        <f>Point_src_summary!D1857</f>
        <v>8045</v>
      </c>
      <c r="E1906" s="32" t="str">
        <f>Point_src_summary!N1857</f>
        <v>40400315</v>
      </c>
      <c r="F1906" s="31" t="str">
        <f>Point_src_summary!U1857</f>
        <v>Condensate Tanks</v>
      </c>
      <c r="G1906" s="160">
        <f>Point_src_summary!V1857</f>
        <v>0</v>
      </c>
      <c r="H1906" s="161">
        <f>Point_src_summary!W1857</f>
        <v>0.204927</v>
      </c>
      <c r="I1906" s="161">
        <f>Point_src_summary!X1857</f>
        <v>0</v>
      </c>
      <c r="J1906" s="161">
        <f>Point_src_summary!Y1857</f>
        <v>0</v>
      </c>
      <c r="K1906" s="162">
        <f>Point_src_summary!Z1857</f>
        <v>0</v>
      </c>
    </row>
    <row r="1907" spans="1:11" x14ac:dyDescent="0.2">
      <c r="A1907" s="31" t="s">
        <v>127</v>
      </c>
      <c r="B1907" s="31" t="str">
        <f>Point_src_summary!B1858</f>
        <v>Non-tribal</v>
      </c>
      <c r="C1907" s="31">
        <f>Point_src_summary!C1858</f>
        <v>8</v>
      </c>
      <c r="D1907" s="31" t="str">
        <f>Point_src_summary!D1858</f>
        <v>8045</v>
      </c>
      <c r="E1907" s="32" t="str">
        <f>Point_src_summary!N1858</f>
        <v>40400315</v>
      </c>
      <c r="F1907" s="31" t="str">
        <f>Point_src_summary!U1858</f>
        <v>Condensate Tanks</v>
      </c>
      <c r="G1907" s="160">
        <f>Point_src_summary!V1858</f>
        <v>0</v>
      </c>
      <c r="H1907" s="161">
        <f>Point_src_summary!W1858</f>
        <v>0.169434</v>
      </c>
      <c r="I1907" s="161">
        <f>Point_src_summary!X1858</f>
        <v>0</v>
      </c>
      <c r="J1907" s="161">
        <f>Point_src_summary!Y1858</f>
        <v>0</v>
      </c>
      <c r="K1907" s="162">
        <f>Point_src_summary!Z1858</f>
        <v>0</v>
      </c>
    </row>
    <row r="1908" spans="1:11" x14ac:dyDescent="0.2">
      <c r="A1908" s="31" t="s">
        <v>127</v>
      </c>
      <c r="B1908" s="31" t="str">
        <f>Point_src_summary!B1859</f>
        <v>Non-tribal</v>
      </c>
      <c r="C1908" s="31">
        <f>Point_src_summary!C1859</f>
        <v>8</v>
      </c>
      <c r="D1908" s="31" t="str">
        <f>Point_src_summary!D1859</f>
        <v>8045</v>
      </c>
      <c r="E1908" s="32" t="str">
        <f>Point_src_summary!N1859</f>
        <v>40400315</v>
      </c>
      <c r="F1908" s="31" t="str">
        <f>Point_src_summary!U1859</f>
        <v>Condensate Tanks</v>
      </c>
      <c r="G1908" s="160">
        <f>Point_src_summary!V1859</f>
        <v>0</v>
      </c>
      <c r="H1908" s="161">
        <f>Point_src_summary!W1859</f>
        <v>0.12</v>
      </c>
      <c r="I1908" s="161">
        <f>Point_src_summary!X1859</f>
        <v>0</v>
      </c>
      <c r="J1908" s="161">
        <f>Point_src_summary!Y1859</f>
        <v>0</v>
      </c>
      <c r="K1908" s="162">
        <f>Point_src_summary!Z1859</f>
        <v>0</v>
      </c>
    </row>
    <row r="1909" spans="1:11" x14ac:dyDescent="0.2">
      <c r="A1909" s="31" t="s">
        <v>127</v>
      </c>
      <c r="B1909" s="31" t="str">
        <f>Point_src_summary!B1860</f>
        <v>Non-tribal</v>
      </c>
      <c r="C1909" s="31">
        <f>Point_src_summary!C1860</f>
        <v>8</v>
      </c>
      <c r="D1909" s="31" t="str">
        <f>Point_src_summary!D1860</f>
        <v>8045</v>
      </c>
      <c r="E1909" s="32" t="str">
        <f>Point_src_summary!N1860</f>
        <v>40400315</v>
      </c>
      <c r="F1909" s="31" t="str">
        <f>Point_src_summary!U1860</f>
        <v>Condensate Tanks</v>
      </c>
      <c r="G1909" s="160">
        <f>Point_src_summary!V1860</f>
        <v>0</v>
      </c>
      <c r="H1909" s="161">
        <f>Point_src_summary!W1860</f>
        <v>0.12524099999999999</v>
      </c>
      <c r="I1909" s="161">
        <f>Point_src_summary!X1860</f>
        <v>0</v>
      </c>
      <c r="J1909" s="161">
        <f>Point_src_summary!Y1860</f>
        <v>0</v>
      </c>
      <c r="K1909" s="162">
        <f>Point_src_summary!Z1860</f>
        <v>0</v>
      </c>
    </row>
    <row r="1910" spans="1:11" x14ac:dyDescent="0.2">
      <c r="A1910" s="31" t="s">
        <v>127</v>
      </c>
      <c r="B1910" s="31" t="str">
        <f>Point_src_summary!B1861</f>
        <v>Non-tribal</v>
      </c>
      <c r="C1910" s="31">
        <f>Point_src_summary!C1861</f>
        <v>8</v>
      </c>
      <c r="D1910" s="31" t="str">
        <f>Point_src_summary!D1861</f>
        <v>8045</v>
      </c>
      <c r="E1910" s="32" t="str">
        <f>Point_src_summary!N1861</f>
        <v>40400315</v>
      </c>
      <c r="F1910" s="31" t="str">
        <f>Point_src_summary!U1861</f>
        <v>Condensate Tanks</v>
      </c>
      <c r="G1910" s="160">
        <f>Point_src_summary!V1861</f>
        <v>0</v>
      </c>
      <c r="H1910" s="161">
        <f>Point_src_summary!W1861</f>
        <v>5.9184999999999999</v>
      </c>
      <c r="I1910" s="161">
        <f>Point_src_summary!X1861</f>
        <v>0</v>
      </c>
      <c r="J1910" s="161">
        <f>Point_src_summary!Y1861</f>
        <v>0</v>
      </c>
      <c r="K1910" s="162">
        <f>Point_src_summary!Z1861</f>
        <v>0</v>
      </c>
    </row>
    <row r="1911" spans="1:11" x14ac:dyDescent="0.2">
      <c r="A1911" s="31" t="s">
        <v>127</v>
      </c>
      <c r="B1911" s="31" t="str">
        <f>Point_src_summary!B1862</f>
        <v>Non-tribal</v>
      </c>
      <c r="C1911" s="31">
        <f>Point_src_summary!C1862</f>
        <v>8</v>
      </c>
      <c r="D1911" s="31" t="str">
        <f>Point_src_summary!D1862</f>
        <v>8045</v>
      </c>
      <c r="E1911" s="32" t="str">
        <f>Point_src_summary!N1862</f>
        <v>40400312</v>
      </c>
      <c r="F1911" s="31" t="str">
        <f>Point_src_summary!U1862</f>
        <v>Condensate Tanks</v>
      </c>
      <c r="G1911" s="160">
        <f>Point_src_summary!V1862</f>
        <v>0</v>
      </c>
      <c r="H1911" s="161">
        <f>Point_src_summary!W1862</f>
        <v>0.185976</v>
      </c>
      <c r="I1911" s="161">
        <f>Point_src_summary!X1862</f>
        <v>0</v>
      </c>
      <c r="J1911" s="161">
        <f>Point_src_summary!Y1862</f>
        <v>0</v>
      </c>
      <c r="K1911" s="162">
        <f>Point_src_summary!Z1862</f>
        <v>0</v>
      </c>
    </row>
    <row r="1912" spans="1:11" x14ac:dyDescent="0.2">
      <c r="A1912" s="31" t="s">
        <v>127</v>
      </c>
      <c r="B1912" s="31" t="str">
        <f>Point_src_summary!B1863</f>
        <v>Non-tribal</v>
      </c>
      <c r="C1912" s="31">
        <f>Point_src_summary!C1863</f>
        <v>8</v>
      </c>
      <c r="D1912" s="31" t="str">
        <f>Point_src_summary!D1863</f>
        <v>8045</v>
      </c>
      <c r="E1912" s="32" t="str">
        <f>Point_src_summary!N1863</f>
        <v>40400315</v>
      </c>
      <c r="F1912" s="31" t="str">
        <f>Point_src_summary!U1863</f>
        <v>Condensate Tanks</v>
      </c>
      <c r="G1912" s="160">
        <f>Point_src_summary!V1863</f>
        <v>0</v>
      </c>
      <c r="H1912" s="161">
        <f>Point_src_summary!W1863</f>
        <v>0.741726</v>
      </c>
      <c r="I1912" s="161">
        <f>Point_src_summary!X1863</f>
        <v>0</v>
      </c>
      <c r="J1912" s="161">
        <f>Point_src_summary!Y1863</f>
        <v>0</v>
      </c>
      <c r="K1912" s="162">
        <f>Point_src_summary!Z1863</f>
        <v>0</v>
      </c>
    </row>
    <row r="1913" spans="1:11" x14ac:dyDescent="0.2">
      <c r="A1913" s="31" t="s">
        <v>127</v>
      </c>
      <c r="B1913" s="31" t="str">
        <f>Point_src_summary!B1864</f>
        <v>Non-tribal</v>
      </c>
      <c r="C1913" s="31">
        <f>Point_src_summary!C1864</f>
        <v>8</v>
      </c>
      <c r="D1913" s="31" t="str">
        <f>Point_src_summary!D1864</f>
        <v>8045</v>
      </c>
      <c r="E1913" s="32" t="str">
        <f>Point_src_summary!N1864</f>
        <v>40400315</v>
      </c>
      <c r="F1913" s="31" t="str">
        <f>Point_src_summary!U1864</f>
        <v>Condensate Tanks</v>
      </c>
      <c r="G1913" s="160">
        <f>Point_src_summary!V1864</f>
        <v>0</v>
      </c>
      <c r="H1913" s="161">
        <f>Point_src_summary!W1864</f>
        <v>0.66046899999999997</v>
      </c>
      <c r="I1913" s="161">
        <f>Point_src_summary!X1864</f>
        <v>0</v>
      </c>
      <c r="J1913" s="161">
        <f>Point_src_summary!Y1864</f>
        <v>0</v>
      </c>
      <c r="K1913" s="162">
        <f>Point_src_summary!Z1864</f>
        <v>0</v>
      </c>
    </row>
    <row r="1914" spans="1:11" x14ac:dyDescent="0.2">
      <c r="A1914" s="31" t="s">
        <v>127</v>
      </c>
      <c r="B1914" s="31" t="str">
        <f>Point_src_summary!B1865</f>
        <v>Non-tribal</v>
      </c>
      <c r="C1914" s="31">
        <f>Point_src_summary!C1865</f>
        <v>8</v>
      </c>
      <c r="D1914" s="31" t="str">
        <f>Point_src_summary!D1865</f>
        <v>8045</v>
      </c>
      <c r="E1914" s="32" t="str">
        <f>Point_src_summary!N1865</f>
        <v>20200253</v>
      </c>
      <c r="F1914" s="31" t="str">
        <f>Point_src_summary!U1865</f>
        <v>Point Source Compressor Engines</v>
      </c>
      <c r="G1914" s="160">
        <f>Point_src_summary!V1865</f>
        <v>1.840231</v>
      </c>
      <c r="H1914" s="161">
        <f>Point_src_summary!W1865</f>
        <v>0.272509</v>
      </c>
      <c r="I1914" s="161">
        <f>Point_src_summary!X1865</f>
        <v>0.91144199999999997</v>
      </c>
      <c r="J1914" s="161">
        <f>Point_src_summary!Y1865</f>
        <v>0</v>
      </c>
      <c r="K1914" s="162">
        <f>Point_src_summary!Z1865</f>
        <v>0</v>
      </c>
    </row>
    <row r="1915" spans="1:11" x14ac:dyDescent="0.2">
      <c r="A1915" s="31" t="s">
        <v>127</v>
      </c>
      <c r="B1915" s="31" t="str">
        <f>Point_src_summary!B1866</f>
        <v>Non-tribal</v>
      </c>
      <c r="C1915" s="31">
        <f>Point_src_summary!C1866</f>
        <v>8</v>
      </c>
      <c r="D1915" s="31" t="str">
        <f>Point_src_summary!D1866</f>
        <v>8045</v>
      </c>
      <c r="E1915" s="32" t="str">
        <f>Point_src_summary!N1866</f>
        <v>20200253</v>
      </c>
      <c r="F1915" s="31" t="str">
        <f>Point_src_summary!U1866</f>
        <v>Point Source Compressor Engines</v>
      </c>
      <c r="G1915" s="160">
        <f>Point_src_summary!V1866</f>
        <v>1.840231</v>
      </c>
      <c r="H1915" s="161">
        <f>Point_src_summary!W1866</f>
        <v>0.272509</v>
      </c>
      <c r="I1915" s="161">
        <f>Point_src_summary!X1866</f>
        <v>0.91144199999999997</v>
      </c>
      <c r="J1915" s="161">
        <f>Point_src_summary!Y1866</f>
        <v>0</v>
      </c>
      <c r="K1915" s="162">
        <f>Point_src_summary!Z1866</f>
        <v>0</v>
      </c>
    </row>
    <row r="1916" spans="1:11" x14ac:dyDescent="0.2">
      <c r="A1916" s="31" t="s">
        <v>127</v>
      </c>
      <c r="B1916" s="31" t="str">
        <f>Point_src_summary!B1867</f>
        <v>Non-tribal</v>
      </c>
      <c r="C1916" s="31">
        <f>Point_src_summary!C1867</f>
        <v>8</v>
      </c>
      <c r="D1916" s="31" t="str">
        <f>Point_src_summary!D1867</f>
        <v>8045</v>
      </c>
      <c r="E1916" s="32" t="str">
        <f>Point_src_summary!N1867</f>
        <v>40400315</v>
      </c>
      <c r="F1916" s="31" t="str">
        <f>Point_src_summary!U1867</f>
        <v>Condensate Tanks</v>
      </c>
      <c r="G1916" s="160">
        <f>Point_src_summary!V1867</f>
        <v>0</v>
      </c>
      <c r="H1916" s="161">
        <f>Point_src_summary!W1867</f>
        <v>1.4438470000000001</v>
      </c>
      <c r="I1916" s="161">
        <f>Point_src_summary!X1867</f>
        <v>0</v>
      </c>
      <c r="J1916" s="161">
        <f>Point_src_summary!Y1867</f>
        <v>0</v>
      </c>
      <c r="K1916" s="162">
        <f>Point_src_summary!Z1867</f>
        <v>0</v>
      </c>
    </row>
    <row r="1917" spans="1:11" x14ac:dyDescent="0.2">
      <c r="A1917" s="31" t="s">
        <v>127</v>
      </c>
      <c r="B1917" s="31" t="str">
        <f>Point_src_summary!B1868</f>
        <v>Non-tribal</v>
      </c>
      <c r="C1917" s="31">
        <f>Point_src_summary!C1868</f>
        <v>8</v>
      </c>
      <c r="D1917" s="31" t="str">
        <f>Point_src_summary!D1868</f>
        <v>8045</v>
      </c>
      <c r="E1917" s="32" t="str">
        <f>Point_src_summary!N1868</f>
        <v>40400315</v>
      </c>
      <c r="F1917" s="31" t="str">
        <f>Point_src_summary!U1868</f>
        <v>Condensate Tanks</v>
      </c>
      <c r="G1917" s="160">
        <f>Point_src_summary!V1868</f>
        <v>0</v>
      </c>
      <c r="H1917" s="161">
        <f>Point_src_summary!W1868</f>
        <v>1.555987</v>
      </c>
      <c r="I1917" s="161">
        <f>Point_src_summary!X1868</f>
        <v>0</v>
      </c>
      <c r="J1917" s="161">
        <f>Point_src_summary!Y1868</f>
        <v>0</v>
      </c>
      <c r="K1917" s="162">
        <f>Point_src_summary!Z1868</f>
        <v>0</v>
      </c>
    </row>
    <row r="1918" spans="1:11" x14ac:dyDescent="0.2">
      <c r="A1918" s="31" t="s">
        <v>127</v>
      </c>
      <c r="B1918" s="31" t="str">
        <f>Point_src_summary!B1869</f>
        <v>Non-tribal</v>
      </c>
      <c r="C1918" s="31">
        <f>Point_src_summary!C1869</f>
        <v>8</v>
      </c>
      <c r="D1918" s="31" t="str">
        <f>Point_src_summary!D1869</f>
        <v>8045</v>
      </c>
      <c r="E1918" s="32" t="str">
        <f>Point_src_summary!N1869</f>
        <v>40400315</v>
      </c>
      <c r="F1918" s="31" t="str">
        <f>Point_src_summary!U1869</f>
        <v>Condensate Tanks</v>
      </c>
      <c r="G1918" s="160">
        <f>Point_src_summary!V1869</f>
        <v>0</v>
      </c>
      <c r="H1918" s="161">
        <f>Point_src_summary!W1869</f>
        <v>1.2413719999999999</v>
      </c>
      <c r="I1918" s="161">
        <f>Point_src_summary!X1869</f>
        <v>0</v>
      </c>
      <c r="J1918" s="161">
        <f>Point_src_summary!Y1869</f>
        <v>0</v>
      </c>
      <c r="K1918" s="162">
        <f>Point_src_summary!Z1869</f>
        <v>0</v>
      </c>
    </row>
    <row r="1919" spans="1:11" x14ac:dyDescent="0.2">
      <c r="A1919" s="31" t="s">
        <v>127</v>
      </c>
      <c r="B1919" s="31" t="str">
        <f>Point_src_summary!B1870</f>
        <v>Non-tribal</v>
      </c>
      <c r="C1919" s="31">
        <f>Point_src_summary!C1870</f>
        <v>8</v>
      </c>
      <c r="D1919" s="31" t="str">
        <f>Point_src_summary!D1870</f>
        <v>8045</v>
      </c>
      <c r="E1919" s="32" t="str">
        <f>Point_src_summary!N1870</f>
        <v>40400315</v>
      </c>
      <c r="F1919" s="31" t="str">
        <f>Point_src_summary!U1870</f>
        <v>Condensate Tanks</v>
      </c>
      <c r="G1919" s="160">
        <f>Point_src_summary!V1870</f>
        <v>0</v>
      </c>
      <c r="H1919" s="161">
        <f>Point_src_summary!W1870</f>
        <v>3.5418440000000002</v>
      </c>
      <c r="I1919" s="161">
        <f>Point_src_summary!X1870</f>
        <v>0</v>
      </c>
      <c r="J1919" s="161">
        <f>Point_src_summary!Y1870</f>
        <v>0</v>
      </c>
      <c r="K1919" s="162">
        <f>Point_src_summary!Z1870</f>
        <v>0</v>
      </c>
    </row>
    <row r="1920" spans="1:11" x14ac:dyDescent="0.2">
      <c r="A1920" s="31" t="s">
        <v>127</v>
      </c>
      <c r="B1920" s="31" t="str">
        <f>Point_src_summary!B1871</f>
        <v>Non-tribal</v>
      </c>
      <c r="C1920" s="31">
        <f>Point_src_summary!C1871</f>
        <v>8</v>
      </c>
      <c r="D1920" s="31" t="str">
        <f>Point_src_summary!D1871</f>
        <v>8045</v>
      </c>
      <c r="E1920" s="32" t="str">
        <f>Point_src_summary!N1871</f>
        <v>40400315</v>
      </c>
      <c r="F1920" s="31" t="str">
        <f>Point_src_summary!U1871</f>
        <v>Condensate Tanks</v>
      </c>
      <c r="G1920" s="160">
        <f>Point_src_summary!V1871</f>
        <v>0</v>
      </c>
      <c r="H1920" s="161">
        <f>Point_src_summary!W1871</f>
        <v>1.5924769999999999</v>
      </c>
      <c r="I1920" s="161">
        <f>Point_src_summary!X1871</f>
        <v>0</v>
      </c>
      <c r="J1920" s="161">
        <f>Point_src_summary!Y1871</f>
        <v>0</v>
      </c>
      <c r="K1920" s="162">
        <f>Point_src_summary!Z1871</f>
        <v>0</v>
      </c>
    </row>
    <row r="1921" spans="1:11" x14ac:dyDescent="0.2">
      <c r="A1921" s="31" t="s">
        <v>127</v>
      </c>
      <c r="B1921" s="31" t="str">
        <f>Point_src_summary!B1872</f>
        <v>Non-tribal</v>
      </c>
      <c r="C1921" s="31">
        <f>Point_src_summary!C1872</f>
        <v>8</v>
      </c>
      <c r="D1921" s="31" t="str">
        <f>Point_src_summary!D1872</f>
        <v>8045</v>
      </c>
      <c r="E1921" s="32" t="str">
        <f>Point_src_summary!N1872</f>
        <v>40400315</v>
      </c>
      <c r="F1921" s="31" t="str">
        <f>Point_src_summary!U1872</f>
        <v>Condensate Tanks</v>
      </c>
      <c r="G1921" s="160">
        <f>Point_src_summary!V1872</f>
        <v>0</v>
      </c>
      <c r="H1921" s="161">
        <f>Point_src_summary!W1872</f>
        <v>1.4857659999999999</v>
      </c>
      <c r="I1921" s="161">
        <f>Point_src_summary!X1872</f>
        <v>0</v>
      </c>
      <c r="J1921" s="161">
        <f>Point_src_summary!Y1872</f>
        <v>0</v>
      </c>
      <c r="K1921" s="162">
        <f>Point_src_summary!Z1872</f>
        <v>0</v>
      </c>
    </row>
    <row r="1922" spans="1:11" x14ac:dyDescent="0.2">
      <c r="A1922" s="31" t="s">
        <v>127</v>
      </c>
      <c r="B1922" s="31" t="str">
        <f>Point_src_summary!B1873</f>
        <v>Non-tribal</v>
      </c>
      <c r="C1922" s="31">
        <f>Point_src_summary!C1873</f>
        <v>8</v>
      </c>
      <c r="D1922" s="31" t="str">
        <f>Point_src_summary!D1873</f>
        <v>8045</v>
      </c>
      <c r="E1922" s="32" t="str">
        <f>Point_src_summary!N1873</f>
        <v>20200253</v>
      </c>
      <c r="F1922" s="31" t="str">
        <f>Point_src_summary!U1873</f>
        <v>Point Source Compressor Engines</v>
      </c>
      <c r="G1922" s="160">
        <f>Point_src_summary!V1873</f>
        <v>1.234227</v>
      </c>
      <c r="H1922" s="161">
        <f>Point_src_summary!W1873</f>
        <v>0.74656199999999995</v>
      </c>
      <c r="I1922" s="161">
        <f>Point_src_summary!X1873</f>
        <v>1.2334259999999999</v>
      </c>
      <c r="J1922" s="161">
        <f>Point_src_summary!Y1873</f>
        <v>0</v>
      </c>
      <c r="K1922" s="162">
        <f>Point_src_summary!Z1873</f>
        <v>0</v>
      </c>
    </row>
    <row r="1923" spans="1:11" x14ac:dyDescent="0.2">
      <c r="A1923" s="31" t="s">
        <v>127</v>
      </c>
      <c r="B1923" s="31" t="str">
        <f>Point_src_summary!B1874</f>
        <v>Non-tribal</v>
      </c>
      <c r="C1923" s="31">
        <f>Point_src_summary!C1874</f>
        <v>8</v>
      </c>
      <c r="D1923" s="31" t="str">
        <f>Point_src_summary!D1874</f>
        <v>8045</v>
      </c>
      <c r="E1923" s="32" t="str">
        <f>Point_src_summary!N1874</f>
        <v>40400315</v>
      </c>
      <c r="F1923" s="31" t="str">
        <f>Point_src_summary!U1874</f>
        <v>Condensate Tanks</v>
      </c>
      <c r="G1923" s="160">
        <f>Point_src_summary!V1874</f>
        <v>0</v>
      </c>
      <c r="H1923" s="161">
        <f>Point_src_summary!W1874</f>
        <v>1.376563</v>
      </c>
      <c r="I1923" s="161">
        <f>Point_src_summary!X1874</f>
        <v>0</v>
      </c>
      <c r="J1923" s="161">
        <f>Point_src_summary!Y1874</f>
        <v>0</v>
      </c>
      <c r="K1923" s="162">
        <f>Point_src_summary!Z1874</f>
        <v>0</v>
      </c>
    </row>
    <row r="1924" spans="1:11" x14ac:dyDescent="0.2">
      <c r="A1924" s="31" t="s">
        <v>127</v>
      </c>
      <c r="B1924" s="31" t="str">
        <f>Point_src_summary!B1875</f>
        <v>Non-tribal</v>
      </c>
      <c r="C1924" s="31">
        <f>Point_src_summary!C1875</f>
        <v>8</v>
      </c>
      <c r="D1924" s="31" t="str">
        <f>Point_src_summary!D1875</f>
        <v>8045</v>
      </c>
      <c r="E1924" s="32" t="str">
        <f>Point_src_summary!N1875</f>
        <v>40400315</v>
      </c>
      <c r="F1924" s="31" t="str">
        <f>Point_src_summary!U1875</f>
        <v>Condensate Tanks</v>
      </c>
      <c r="G1924" s="160">
        <f>Point_src_summary!V1875</f>
        <v>0</v>
      </c>
      <c r="H1924" s="161">
        <f>Point_src_summary!W1875</f>
        <v>0.16536200000000001</v>
      </c>
      <c r="I1924" s="161">
        <f>Point_src_summary!X1875</f>
        <v>0</v>
      </c>
      <c r="J1924" s="161">
        <f>Point_src_summary!Y1875</f>
        <v>0</v>
      </c>
      <c r="K1924" s="162">
        <f>Point_src_summary!Z1875</f>
        <v>0</v>
      </c>
    </row>
    <row r="1925" spans="1:11" x14ac:dyDescent="0.2">
      <c r="A1925" s="31" t="s">
        <v>127</v>
      </c>
      <c r="B1925" s="31" t="str">
        <f>Point_src_summary!B1876</f>
        <v>Non-tribal</v>
      </c>
      <c r="C1925" s="31">
        <f>Point_src_summary!C1876</f>
        <v>8</v>
      </c>
      <c r="D1925" s="31" t="str">
        <f>Point_src_summary!D1876</f>
        <v>8045</v>
      </c>
      <c r="E1925" s="32" t="str">
        <f>Point_src_summary!N1876</f>
        <v>40400315</v>
      </c>
      <c r="F1925" s="31" t="str">
        <f>Point_src_summary!U1876</f>
        <v>Condensate Tanks</v>
      </c>
      <c r="G1925" s="160">
        <f>Point_src_summary!V1876</f>
        <v>0</v>
      </c>
      <c r="H1925" s="161">
        <f>Point_src_summary!W1876</f>
        <v>0.18645500000000001</v>
      </c>
      <c r="I1925" s="161">
        <f>Point_src_summary!X1876</f>
        <v>0</v>
      </c>
      <c r="J1925" s="161">
        <f>Point_src_summary!Y1876</f>
        <v>0</v>
      </c>
      <c r="K1925" s="162">
        <f>Point_src_summary!Z1876</f>
        <v>0</v>
      </c>
    </row>
    <row r="1926" spans="1:11" x14ac:dyDescent="0.2">
      <c r="A1926" s="31" t="s">
        <v>127</v>
      </c>
      <c r="B1926" s="31" t="str">
        <f>Point_src_summary!B1877</f>
        <v>Non-tribal</v>
      </c>
      <c r="C1926" s="31">
        <f>Point_src_summary!C1877</f>
        <v>8</v>
      </c>
      <c r="D1926" s="31" t="str">
        <f>Point_src_summary!D1877</f>
        <v>8045</v>
      </c>
      <c r="E1926" s="32" t="str">
        <f>Point_src_summary!N1877</f>
        <v>40400315</v>
      </c>
      <c r="F1926" s="31" t="str">
        <f>Point_src_summary!U1877</f>
        <v>Condensate Tanks</v>
      </c>
      <c r="G1926" s="160">
        <f>Point_src_summary!V1877</f>
        <v>0</v>
      </c>
      <c r="H1926" s="161">
        <f>Point_src_summary!W1877</f>
        <v>1.9938670000000001</v>
      </c>
      <c r="I1926" s="161">
        <f>Point_src_summary!X1877</f>
        <v>0</v>
      </c>
      <c r="J1926" s="161">
        <f>Point_src_summary!Y1877</f>
        <v>0</v>
      </c>
      <c r="K1926" s="162">
        <f>Point_src_summary!Z1877</f>
        <v>0</v>
      </c>
    </row>
    <row r="1927" spans="1:11" x14ac:dyDescent="0.2">
      <c r="A1927" s="31" t="s">
        <v>127</v>
      </c>
      <c r="B1927" s="31" t="str">
        <f>Point_src_summary!B1878</f>
        <v>Non-tribal</v>
      </c>
      <c r="C1927" s="31">
        <f>Point_src_summary!C1878</f>
        <v>8</v>
      </c>
      <c r="D1927" s="31" t="str">
        <f>Point_src_summary!D1878</f>
        <v>8045</v>
      </c>
      <c r="E1927" s="32" t="str">
        <f>Point_src_summary!N1878</f>
        <v>40400315</v>
      </c>
      <c r="F1927" s="31" t="str">
        <f>Point_src_summary!U1878</f>
        <v>Condensate Tanks</v>
      </c>
      <c r="G1927" s="160">
        <f>Point_src_summary!V1878</f>
        <v>0</v>
      </c>
      <c r="H1927" s="161">
        <f>Point_src_summary!W1878</f>
        <v>1.132703</v>
      </c>
      <c r="I1927" s="161">
        <f>Point_src_summary!X1878</f>
        <v>0</v>
      </c>
      <c r="J1927" s="161">
        <f>Point_src_summary!Y1878</f>
        <v>0</v>
      </c>
      <c r="K1927" s="162">
        <f>Point_src_summary!Z1878</f>
        <v>0</v>
      </c>
    </row>
    <row r="1928" spans="1:11" x14ac:dyDescent="0.2">
      <c r="A1928" s="31" t="s">
        <v>127</v>
      </c>
      <c r="B1928" s="31" t="str">
        <f>Point_src_summary!B1879</f>
        <v>Non-tribal</v>
      </c>
      <c r="C1928" s="31">
        <f>Point_src_summary!C1879</f>
        <v>8</v>
      </c>
      <c r="D1928" s="31" t="str">
        <f>Point_src_summary!D1879</f>
        <v>8045</v>
      </c>
      <c r="E1928" s="32" t="str">
        <f>Point_src_summary!N1879</f>
        <v>40400315</v>
      </c>
      <c r="F1928" s="31" t="str">
        <f>Point_src_summary!U1879</f>
        <v>Condensate Tanks</v>
      </c>
      <c r="G1928" s="160">
        <f>Point_src_summary!V1879</f>
        <v>0</v>
      </c>
      <c r="H1928" s="161">
        <f>Point_src_summary!W1879</f>
        <v>2.5623990000000001</v>
      </c>
      <c r="I1928" s="161">
        <f>Point_src_summary!X1879</f>
        <v>0</v>
      </c>
      <c r="J1928" s="161">
        <f>Point_src_summary!Y1879</f>
        <v>0</v>
      </c>
      <c r="K1928" s="162">
        <f>Point_src_summary!Z1879</f>
        <v>0</v>
      </c>
    </row>
    <row r="1929" spans="1:11" x14ac:dyDescent="0.2">
      <c r="A1929" s="31" t="s">
        <v>127</v>
      </c>
      <c r="B1929" s="31" t="str">
        <f>Point_src_summary!B1880</f>
        <v>Non-tribal</v>
      </c>
      <c r="C1929" s="31">
        <f>Point_src_summary!C1880</f>
        <v>8</v>
      </c>
      <c r="D1929" s="31" t="str">
        <f>Point_src_summary!D1880</f>
        <v>8045</v>
      </c>
      <c r="E1929" s="32" t="str">
        <f>Point_src_summary!N1880</f>
        <v>40400315</v>
      </c>
      <c r="F1929" s="31" t="str">
        <f>Point_src_summary!U1880</f>
        <v>Condensate Tanks</v>
      </c>
      <c r="G1929" s="160">
        <f>Point_src_summary!V1880</f>
        <v>0</v>
      </c>
      <c r="H1929" s="161">
        <f>Point_src_summary!W1880</f>
        <v>0.37408000000000002</v>
      </c>
      <c r="I1929" s="161">
        <f>Point_src_summary!X1880</f>
        <v>0</v>
      </c>
      <c r="J1929" s="161">
        <f>Point_src_summary!Y1880</f>
        <v>0</v>
      </c>
      <c r="K1929" s="162">
        <f>Point_src_summary!Z1880</f>
        <v>0</v>
      </c>
    </row>
    <row r="1930" spans="1:11" x14ac:dyDescent="0.2">
      <c r="A1930" s="31" t="s">
        <v>127</v>
      </c>
      <c r="B1930" s="31" t="str">
        <f>Point_src_summary!B1881</f>
        <v>Non-tribal</v>
      </c>
      <c r="C1930" s="31">
        <f>Point_src_summary!C1881</f>
        <v>8</v>
      </c>
      <c r="D1930" s="31" t="str">
        <f>Point_src_summary!D1881</f>
        <v>8045</v>
      </c>
      <c r="E1930" s="32" t="str">
        <f>Point_src_summary!N1881</f>
        <v>40400315</v>
      </c>
      <c r="F1930" s="31" t="str">
        <f>Point_src_summary!U1881</f>
        <v>Condensate Tanks</v>
      </c>
      <c r="G1930" s="160">
        <f>Point_src_summary!V1881</f>
        <v>0</v>
      </c>
      <c r="H1930" s="161">
        <f>Point_src_summary!W1881</f>
        <v>1.263355</v>
      </c>
      <c r="I1930" s="161">
        <f>Point_src_summary!X1881</f>
        <v>0</v>
      </c>
      <c r="J1930" s="161">
        <f>Point_src_summary!Y1881</f>
        <v>0</v>
      </c>
      <c r="K1930" s="162">
        <f>Point_src_summary!Z1881</f>
        <v>0</v>
      </c>
    </row>
    <row r="1931" spans="1:11" x14ac:dyDescent="0.2">
      <c r="A1931" s="31" t="s">
        <v>127</v>
      </c>
      <c r="B1931" s="31" t="str">
        <f>Point_src_summary!B1882</f>
        <v>Non-tribal</v>
      </c>
      <c r="C1931" s="31">
        <f>Point_src_summary!C1882</f>
        <v>8</v>
      </c>
      <c r="D1931" s="31" t="str">
        <f>Point_src_summary!D1882</f>
        <v>8045</v>
      </c>
      <c r="E1931" s="32" t="str">
        <f>Point_src_summary!N1882</f>
        <v>40400315</v>
      </c>
      <c r="F1931" s="31" t="str">
        <f>Point_src_summary!U1882</f>
        <v>Condensate Tanks</v>
      </c>
      <c r="G1931" s="160">
        <f>Point_src_summary!V1882</f>
        <v>0</v>
      </c>
      <c r="H1931" s="161">
        <f>Point_src_summary!W1882</f>
        <v>0.18262800000000001</v>
      </c>
      <c r="I1931" s="161">
        <f>Point_src_summary!X1882</f>
        <v>0</v>
      </c>
      <c r="J1931" s="161">
        <f>Point_src_summary!Y1882</f>
        <v>0</v>
      </c>
      <c r="K1931" s="162">
        <f>Point_src_summary!Z1882</f>
        <v>0</v>
      </c>
    </row>
    <row r="1932" spans="1:11" x14ac:dyDescent="0.2">
      <c r="A1932" s="31" t="s">
        <v>127</v>
      </c>
      <c r="B1932" s="31" t="str">
        <f>Point_src_summary!B1883</f>
        <v>Non-tribal</v>
      </c>
      <c r="C1932" s="31">
        <f>Point_src_summary!C1883</f>
        <v>8</v>
      </c>
      <c r="D1932" s="31" t="str">
        <f>Point_src_summary!D1883</f>
        <v>8045</v>
      </c>
      <c r="E1932" s="32" t="str">
        <f>Point_src_summary!N1883</f>
        <v>40400315</v>
      </c>
      <c r="F1932" s="31" t="str">
        <f>Point_src_summary!U1883</f>
        <v>Condensate Tanks</v>
      </c>
      <c r="G1932" s="160">
        <f>Point_src_summary!V1883</f>
        <v>0</v>
      </c>
      <c r="H1932" s="161">
        <f>Point_src_summary!W1883</f>
        <v>1.5374749999999999</v>
      </c>
      <c r="I1932" s="161">
        <f>Point_src_summary!X1883</f>
        <v>0</v>
      </c>
      <c r="J1932" s="161">
        <f>Point_src_summary!Y1883</f>
        <v>0</v>
      </c>
      <c r="K1932" s="162">
        <f>Point_src_summary!Z1883</f>
        <v>0</v>
      </c>
    </row>
    <row r="1933" spans="1:11" x14ac:dyDescent="0.2">
      <c r="A1933" s="31" t="s">
        <v>127</v>
      </c>
      <c r="B1933" s="31" t="str">
        <f>Point_src_summary!B1884</f>
        <v>Non-tribal</v>
      </c>
      <c r="C1933" s="31">
        <f>Point_src_summary!C1884</f>
        <v>8</v>
      </c>
      <c r="D1933" s="31" t="str">
        <f>Point_src_summary!D1884</f>
        <v>8045</v>
      </c>
      <c r="E1933" s="32" t="str">
        <f>Point_src_summary!N1884</f>
        <v>40600132</v>
      </c>
      <c r="F1933" s="31" t="str">
        <f>Point_src_summary!U1884</f>
        <v>Point Source Loading Losses</v>
      </c>
      <c r="G1933" s="160">
        <f>Point_src_summary!V1884</f>
        <v>0</v>
      </c>
      <c r="H1933" s="161">
        <f>Point_src_summary!W1884</f>
        <v>2.3102420000000001</v>
      </c>
      <c r="I1933" s="161">
        <f>Point_src_summary!X1884</f>
        <v>0</v>
      </c>
      <c r="J1933" s="161">
        <f>Point_src_summary!Y1884</f>
        <v>0</v>
      </c>
      <c r="K1933" s="162">
        <f>Point_src_summary!Z1884</f>
        <v>0</v>
      </c>
    </row>
    <row r="1934" spans="1:11" x14ac:dyDescent="0.2">
      <c r="A1934" s="31" t="s">
        <v>127</v>
      </c>
      <c r="B1934" s="31" t="str">
        <f>Point_src_summary!B1885</f>
        <v>Non-tribal</v>
      </c>
      <c r="C1934" s="31">
        <f>Point_src_summary!C1885</f>
        <v>8</v>
      </c>
      <c r="D1934" s="31" t="str">
        <f>Point_src_summary!D1885</f>
        <v>8045</v>
      </c>
      <c r="E1934" s="32" t="str">
        <f>Point_src_summary!N1885</f>
        <v>40400315</v>
      </c>
      <c r="F1934" s="31" t="str">
        <f>Point_src_summary!U1885</f>
        <v>Condensate Tanks</v>
      </c>
      <c r="G1934" s="160">
        <f>Point_src_summary!V1885</f>
        <v>0</v>
      </c>
      <c r="H1934" s="161">
        <f>Point_src_summary!W1885</f>
        <v>1.215967</v>
      </c>
      <c r="I1934" s="161">
        <f>Point_src_summary!X1885</f>
        <v>0</v>
      </c>
      <c r="J1934" s="161">
        <f>Point_src_summary!Y1885</f>
        <v>0</v>
      </c>
      <c r="K1934" s="162">
        <f>Point_src_summary!Z1885</f>
        <v>0</v>
      </c>
    </row>
    <row r="1935" spans="1:11" x14ac:dyDescent="0.2">
      <c r="A1935" s="31" t="s">
        <v>127</v>
      </c>
      <c r="B1935" s="31" t="str">
        <f>Point_src_summary!B1886</f>
        <v>Non-tribal</v>
      </c>
      <c r="C1935" s="31">
        <f>Point_src_summary!C1886</f>
        <v>8</v>
      </c>
      <c r="D1935" s="31" t="str">
        <f>Point_src_summary!D1886</f>
        <v>8045</v>
      </c>
      <c r="E1935" s="32" t="str">
        <f>Point_src_summary!N1886</f>
        <v>40400315</v>
      </c>
      <c r="F1935" s="31" t="str">
        <f>Point_src_summary!U1886</f>
        <v>Condensate Tanks</v>
      </c>
      <c r="G1935" s="160">
        <f>Point_src_summary!V1886</f>
        <v>0</v>
      </c>
      <c r="H1935" s="161">
        <f>Point_src_summary!W1886</f>
        <v>0.22752800000000001</v>
      </c>
      <c r="I1935" s="161">
        <f>Point_src_summary!X1886</f>
        <v>0</v>
      </c>
      <c r="J1935" s="161">
        <f>Point_src_summary!Y1886</f>
        <v>0</v>
      </c>
      <c r="K1935" s="162">
        <f>Point_src_summary!Z1886</f>
        <v>0</v>
      </c>
    </row>
    <row r="1936" spans="1:11" x14ac:dyDescent="0.2">
      <c r="A1936" s="31" t="s">
        <v>127</v>
      </c>
      <c r="B1936" s="31" t="str">
        <f>Point_src_summary!B1887</f>
        <v>Non-tribal</v>
      </c>
      <c r="C1936" s="31">
        <f>Point_src_summary!C1887</f>
        <v>8</v>
      </c>
      <c r="D1936" s="31" t="str">
        <f>Point_src_summary!D1887</f>
        <v>8045</v>
      </c>
      <c r="E1936" s="32" t="str">
        <f>Point_src_summary!N1887</f>
        <v>40400315</v>
      </c>
      <c r="F1936" s="31" t="str">
        <f>Point_src_summary!U1887</f>
        <v>Condensate Tanks</v>
      </c>
      <c r="G1936" s="160">
        <f>Point_src_summary!V1887</f>
        <v>0</v>
      </c>
      <c r="H1936" s="161">
        <f>Point_src_summary!W1887</f>
        <v>0.13021099999999999</v>
      </c>
      <c r="I1936" s="161">
        <f>Point_src_summary!X1887</f>
        <v>0</v>
      </c>
      <c r="J1936" s="161">
        <f>Point_src_summary!Y1887</f>
        <v>0</v>
      </c>
      <c r="K1936" s="162">
        <f>Point_src_summary!Z1887</f>
        <v>0</v>
      </c>
    </row>
    <row r="1937" spans="1:11" x14ac:dyDescent="0.2">
      <c r="A1937" s="31" t="s">
        <v>127</v>
      </c>
      <c r="B1937" s="31" t="str">
        <f>Point_src_summary!B1888</f>
        <v>Non-tribal</v>
      </c>
      <c r="C1937" s="31">
        <f>Point_src_summary!C1888</f>
        <v>8</v>
      </c>
      <c r="D1937" s="31" t="str">
        <f>Point_src_summary!D1888</f>
        <v>8045</v>
      </c>
      <c r="E1937" s="32" t="str">
        <f>Point_src_summary!N1888</f>
        <v>40400315</v>
      </c>
      <c r="F1937" s="31" t="str">
        <f>Point_src_summary!U1888</f>
        <v>Condensate Tanks</v>
      </c>
      <c r="G1937" s="160">
        <f>Point_src_summary!V1888</f>
        <v>0</v>
      </c>
      <c r="H1937" s="161">
        <f>Point_src_summary!W1888</f>
        <v>2.5024130000000002</v>
      </c>
      <c r="I1937" s="161">
        <f>Point_src_summary!X1888</f>
        <v>0</v>
      </c>
      <c r="J1937" s="161">
        <f>Point_src_summary!Y1888</f>
        <v>0</v>
      </c>
      <c r="K1937" s="162">
        <f>Point_src_summary!Z1888</f>
        <v>0</v>
      </c>
    </row>
    <row r="1938" spans="1:11" x14ac:dyDescent="0.2">
      <c r="A1938" s="31" t="s">
        <v>127</v>
      </c>
      <c r="B1938" s="31" t="str">
        <f>Point_src_summary!B1889</f>
        <v>Non-tribal</v>
      </c>
      <c r="C1938" s="31">
        <f>Point_src_summary!C1889</f>
        <v>8</v>
      </c>
      <c r="D1938" s="31" t="str">
        <f>Point_src_summary!D1889</f>
        <v>8045</v>
      </c>
      <c r="E1938" s="32" t="str">
        <f>Point_src_summary!N1889</f>
        <v>40400315</v>
      </c>
      <c r="F1938" s="31" t="str">
        <f>Point_src_summary!U1889</f>
        <v>Condensate Tanks</v>
      </c>
      <c r="G1938" s="160">
        <f>Point_src_summary!V1889</f>
        <v>0</v>
      </c>
      <c r="H1938" s="161">
        <f>Point_src_summary!W1889</f>
        <v>1.1177950000000001</v>
      </c>
      <c r="I1938" s="161">
        <f>Point_src_summary!X1889</f>
        <v>0</v>
      </c>
      <c r="J1938" s="161">
        <f>Point_src_summary!Y1889</f>
        <v>0</v>
      </c>
      <c r="K1938" s="162">
        <f>Point_src_summary!Z1889</f>
        <v>0</v>
      </c>
    </row>
    <row r="1939" spans="1:11" x14ac:dyDescent="0.2">
      <c r="A1939" s="31" t="s">
        <v>127</v>
      </c>
      <c r="B1939" s="31" t="str">
        <f>Point_src_summary!B1890</f>
        <v>Non-tribal</v>
      </c>
      <c r="C1939" s="31">
        <f>Point_src_summary!C1890</f>
        <v>8</v>
      </c>
      <c r="D1939" s="31" t="str">
        <f>Point_src_summary!D1890</f>
        <v>8045</v>
      </c>
      <c r="E1939" s="32" t="str">
        <f>Point_src_summary!N1890</f>
        <v>40400315</v>
      </c>
      <c r="F1939" s="31" t="str">
        <f>Point_src_summary!U1890</f>
        <v>Condensate Tanks</v>
      </c>
      <c r="G1939" s="160">
        <f>Point_src_summary!V1890</f>
        <v>0</v>
      </c>
      <c r="H1939" s="161">
        <f>Point_src_summary!W1890</f>
        <v>1.806967</v>
      </c>
      <c r="I1939" s="161">
        <f>Point_src_summary!X1890</f>
        <v>0</v>
      </c>
      <c r="J1939" s="161">
        <f>Point_src_summary!Y1890</f>
        <v>0</v>
      </c>
      <c r="K1939" s="162">
        <f>Point_src_summary!Z1890</f>
        <v>0</v>
      </c>
    </row>
    <row r="1940" spans="1:11" x14ac:dyDescent="0.2">
      <c r="A1940" s="31" t="s">
        <v>127</v>
      </c>
      <c r="B1940" s="31" t="str">
        <f>Point_src_summary!B1891</f>
        <v>Non-tribal</v>
      </c>
      <c r="C1940" s="31">
        <f>Point_src_summary!C1891</f>
        <v>8</v>
      </c>
      <c r="D1940" s="31" t="str">
        <f>Point_src_summary!D1891</f>
        <v>8045</v>
      </c>
      <c r="E1940" s="32" t="str">
        <f>Point_src_summary!N1891</f>
        <v>40400315</v>
      </c>
      <c r="F1940" s="31" t="str">
        <f>Point_src_summary!U1891</f>
        <v>Condensate Tanks</v>
      </c>
      <c r="G1940" s="160">
        <f>Point_src_summary!V1891</f>
        <v>0</v>
      </c>
      <c r="H1940" s="161">
        <f>Point_src_summary!W1891</f>
        <v>9.5785999999999996E-2</v>
      </c>
      <c r="I1940" s="161">
        <f>Point_src_summary!X1891</f>
        <v>0</v>
      </c>
      <c r="J1940" s="161">
        <f>Point_src_summary!Y1891</f>
        <v>0</v>
      </c>
      <c r="K1940" s="162">
        <f>Point_src_summary!Z1891</f>
        <v>0</v>
      </c>
    </row>
    <row r="1941" spans="1:11" x14ac:dyDescent="0.2">
      <c r="A1941" s="31" t="s">
        <v>127</v>
      </c>
      <c r="B1941" s="31" t="str">
        <f>Point_src_summary!B1892</f>
        <v>Non-tribal</v>
      </c>
      <c r="C1941" s="31">
        <f>Point_src_summary!C1892</f>
        <v>8</v>
      </c>
      <c r="D1941" s="31" t="str">
        <f>Point_src_summary!D1892</f>
        <v>8045</v>
      </c>
      <c r="E1941" s="32" t="str">
        <f>Point_src_summary!N1892</f>
        <v>40400315</v>
      </c>
      <c r="F1941" s="31" t="str">
        <f>Point_src_summary!U1892</f>
        <v>Condensate Tanks</v>
      </c>
      <c r="G1941" s="160">
        <f>Point_src_summary!V1892</f>
        <v>0</v>
      </c>
      <c r="H1941" s="161">
        <f>Point_src_summary!W1892</f>
        <v>0.89088999999999996</v>
      </c>
      <c r="I1941" s="161">
        <f>Point_src_summary!X1892</f>
        <v>0</v>
      </c>
      <c r="J1941" s="161">
        <f>Point_src_summary!Y1892</f>
        <v>0</v>
      </c>
      <c r="K1941" s="162">
        <f>Point_src_summary!Z1892</f>
        <v>0</v>
      </c>
    </row>
    <row r="1942" spans="1:11" x14ac:dyDescent="0.2">
      <c r="A1942" s="31" t="s">
        <v>127</v>
      </c>
      <c r="B1942" s="31" t="str">
        <f>Point_src_summary!B1893</f>
        <v>Non-tribal</v>
      </c>
      <c r="C1942" s="31">
        <f>Point_src_summary!C1893</f>
        <v>8</v>
      </c>
      <c r="D1942" s="31" t="str">
        <f>Point_src_summary!D1893</f>
        <v>8045</v>
      </c>
      <c r="E1942" s="32" t="str">
        <f>Point_src_summary!N1893</f>
        <v>40400315</v>
      </c>
      <c r="F1942" s="31" t="str">
        <f>Point_src_summary!U1893</f>
        <v>Condensate Tanks</v>
      </c>
      <c r="G1942" s="160">
        <f>Point_src_summary!V1893</f>
        <v>0</v>
      </c>
      <c r="H1942" s="161">
        <f>Point_src_summary!W1893</f>
        <v>0.83827300000000005</v>
      </c>
      <c r="I1942" s="161">
        <f>Point_src_summary!X1893</f>
        <v>0</v>
      </c>
      <c r="J1942" s="161">
        <f>Point_src_summary!Y1893</f>
        <v>0</v>
      </c>
      <c r="K1942" s="162">
        <f>Point_src_summary!Z1893</f>
        <v>0</v>
      </c>
    </row>
    <row r="1943" spans="1:11" x14ac:dyDescent="0.2">
      <c r="A1943" s="31" t="s">
        <v>127</v>
      </c>
      <c r="B1943" s="31" t="str">
        <f>Point_src_summary!B1894</f>
        <v>Non-tribal</v>
      </c>
      <c r="C1943" s="31">
        <f>Point_src_summary!C1894</f>
        <v>8</v>
      </c>
      <c r="D1943" s="31" t="str">
        <f>Point_src_summary!D1894</f>
        <v>8045</v>
      </c>
      <c r="E1943" s="32" t="str">
        <f>Point_src_summary!N1894</f>
        <v>40400315</v>
      </c>
      <c r="F1943" s="31" t="str">
        <f>Point_src_summary!U1894</f>
        <v>Condensate Tanks</v>
      </c>
      <c r="G1943" s="160">
        <f>Point_src_summary!V1894</f>
        <v>0</v>
      </c>
      <c r="H1943" s="161">
        <f>Point_src_summary!W1894</f>
        <v>3.978389</v>
      </c>
      <c r="I1943" s="161">
        <f>Point_src_summary!X1894</f>
        <v>0</v>
      </c>
      <c r="J1943" s="161">
        <f>Point_src_summary!Y1894</f>
        <v>0</v>
      </c>
      <c r="K1943" s="162">
        <f>Point_src_summary!Z1894</f>
        <v>0</v>
      </c>
    </row>
    <row r="1944" spans="1:11" x14ac:dyDescent="0.2">
      <c r="A1944" s="31" t="s">
        <v>127</v>
      </c>
      <c r="B1944" s="31" t="str">
        <f>Point_src_summary!B1895</f>
        <v>Non-tribal</v>
      </c>
      <c r="C1944" s="31">
        <f>Point_src_summary!C1895</f>
        <v>8</v>
      </c>
      <c r="D1944" s="31" t="str">
        <f>Point_src_summary!D1895</f>
        <v>8045</v>
      </c>
      <c r="E1944" s="32" t="str">
        <f>Point_src_summary!N1895</f>
        <v>40400315</v>
      </c>
      <c r="F1944" s="31" t="str">
        <f>Point_src_summary!U1895</f>
        <v>Condensate Tanks</v>
      </c>
      <c r="G1944" s="160">
        <f>Point_src_summary!V1895</f>
        <v>0</v>
      </c>
      <c r="H1944" s="161">
        <f>Point_src_summary!W1895</f>
        <v>1.4500770000000001</v>
      </c>
      <c r="I1944" s="161">
        <f>Point_src_summary!X1895</f>
        <v>0</v>
      </c>
      <c r="J1944" s="161">
        <f>Point_src_summary!Y1895</f>
        <v>0</v>
      </c>
      <c r="K1944" s="162">
        <f>Point_src_summary!Z1895</f>
        <v>0</v>
      </c>
    </row>
    <row r="1945" spans="1:11" x14ac:dyDescent="0.2">
      <c r="A1945" s="31" t="s">
        <v>127</v>
      </c>
      <c r="B1945" s="31" t="str">
        <f>Point_src_summary!B1896</f>
        <v>Non-tribal</v>
      </c>
      <c r="C1945" s="31">
        <f>Point_src_summary!C1896</f>
        <v>8</v>
      </c>
      <c r="D1945" s="31" t="str">
        <f>Point_src_summary!D1896</f>
        <v>8045</v>
      </c>
      <c r="E1945" s="32" t="str">
        <f>Point_src_summary!N1896</f>
        <v>40400315</v>
      </c>
      <c r="F1945" s="31" t="str">
        <f>Point_src_summary!U1896</f>
        <v>Condensate Tanks</v>
      </c>
      <c r="G1945" s="160">
        <f>Point_src_summary!V1896</f>
        <v>0</v>
      </c>
      <c r="H1945" s="161">
        <f>Point_src_summary!W1896</f>
        <v>0.91242800000000002</v>
      </c>
      <c r="I1945" s="161">
        <f>Point_src_summary!X1896</f>
        <v>0</v>
      </c>
      <c r="J1945" s="161">
        <f>Point_src_summary!Y1896</f>
        <v>0</v>
      </c>
      <c r="K1945" s="162">
        <f>Point_src_summary!Z1896</f>
        <v>0</v>
      </c>
    </row>
    <row r="1946" spans="1:11" x14ac:dyDescent="0.2">
      <c r="A1946" s="31" t="s">
        <v>127</v>
      </c>
      <c r="B1946" s="31" t="str">
        <f>Point_src_summary!B1897</f>
        <v>Non-tribal</v>
      </c>
      <c r="C1946" s="31">
        <f>Point_src_summary!C1897</f>
        <v>8</v>
      </c>
      <c r="D1946" s="31" t="str">
        <f>Point_src_summary!D1897</f>
        <v>8045</v>
      </c>
      <c r="E1946" s="32" t="str">
        <f>Point_src_summary!N1897</f>
        <v>40400315</v>
      </c>
      <c r="F1946" s="31" t="str">
        <f>Point_src_summary!U1897</f>
        <v>Condensate Tanks</v>
      </c>
      <c r="G1946" s="160">
        <f>Point_src_summary!V1897</f>
        <v>0</v>
      </c>
      <c r="H1946" s="161">
        <f>Point_src_summary!W1897</f>
        <v>0.78044100000000005</v>
      </c>
      <c r="I1946" s="161">
        <f>Point_src_summary!X1897</f>
        <v>0</v>
      </c>
      <c r="J1946" s="161">
        <f>Point_src_summary!Y1897</f>
        <v>0</v>
      </c>
      <c r="K1946" s="162">
        <f>Point_src_summary!Z1897</f>
        <v>0</v>
      </c>
    </row>
    <row r="1947" spans="1:11" x14ac:dyDescent="0.2">
      <c r="A1947" s="31" t="s">
        <v>127</v>
      </c>
      <c r="B1947" s="31" t="str">
        <f>Point_src_summary!B1898</f>
        <v>Non-tribal</v>
      </c>
      <c r="C1947" s="31">
        <f>Point_src_summary!C1898</f>
        <v>8</v>
      </c>
      <c r="D1947" s="31" t="str">
        <f>Point_src_summary!D1898</f>
        <v>8045</v>
      </c>
      <c r="E1947" s="32" t="str">
        <f>Point_src_summary!N1898</f>
        <v>40400315</v>
      </c>
      <c r="F1947" s="31" t="str">
        <f>Point_src_summary!U1898</f>
        <v>Condensate Tanks</v>
      </c>
      <c r="G1947" s="160">
        <f>Point_src_summary!V1898</f>
        <v>0</v>
      </c>
      <c r="H1947" s="161">
        <f>Point_src_summary!W1898</f>
        <v>1.8080350000000001</v>
      </c>
      <c r="I1947" s="161">
        <f>Point_src_summary!X1898</f>
        <v>0</v>
      </c>
      <c r="J1947" s="161">
        <f>Point_src_summary!Y1898</f>
        <v>0</v>
      </c>
      <c r="K1947" s="162">
        <f>Point_src_summary!Z1898</f>
        <v>0</v>
      </c>
    </row>
    <row r="1948" spans="1:11" x14ac:dyDescent="0.2">
      <c r="A1948" s="31" t="s">
        <v>127</v>
      </c>
      <c r="B1948" s="31" t="str">
        <f>Point_src_summary!B1899</f>
        <v>Non-tribal</v>
      </c>
      <c r="C1948" s="31">
        <f>Point_src_summary!C1899</f>
        <v>8</v>
      </c>
      <c r="D1948" s="31" t="str">
        <f>Point_src_summary!D1899</f>
        <v>8045</v>
      </c>
      <c r="E1948" s="32" t="str">
        <f>Point_src_summary!N1899</f>
        <v>40400315</v>
      </c>
      <c r="F1948" s="31" t="str">
        <f>Point_src_summary!U1899</f>
        <v>Condensate Tanks</v>
      </c>
      <c r="G1948" s="160">
        <f>Point_src_summary!V1899</f>
        <v>0</v>
      </c>
      <c r="H1948" s="161">
        <f>Point_src_summary!W1899</f>
        <v>2.161098</v>
      </c>
      <c r="I1948" s="161">
        <f>Point_src_summary!X1899</f>
        <v>0</v>
      </c>
      <c r="J1948" s="161">
        <f>Point_src_summary!Y1899</f>
        <v>0</v>
      </c>
      <c r="K1948" s="162">
        <f>Point_src_summary!Z1899</f>
        <v>0</v>
      </c>
    </row>
    <row r="1949" spans="1:11" x14ac:dyDescent="0.2">
      <c r="A1949" s="31" t="s">
        <v>127</v>
      </c>
      <c r="B1949" s="31" t="str">
        <f>Point_src_summary!B1900</f>
        <v>Non-tribal</v>
      </c>
      <c r="C1949" s="31">
        <f>Point_src_summary!C1900</f>
        <v>8</v>
      </c>
      <c r="D1949" s="31" t="str">
        <f>Point_src_summary!D1900</f>
        <v>8045</v>
      </c>
      <c r="E1949" s="32" t="str">
        <f>Point_src_summary!N1900</f>
        <v>40400315</v>
      </c>
      <c r="F1949" s="31" t="str">
        <f>Point_src_summary!U1900</f>
        <v>Condensate Tanks</v>
      </c>
      <c r="G1949" s="160">
        <f>Point_src_summary!V1900</f>
        <v>0</v>
      </c>
      <c r="H1949" s="161">
        <f>Point_src_summary!W1900</f>
        <v>3.4746489999999999</v>
      </c>
      <c r="I1949" s="161">
        <f>Point_src_summary!X1900</f>
        <v>0</v>
      </c>
      <c r="J1949" s="161">
        <f>Point_src_summary!Y1900</f>
        <v>0</v>
      </c>
      <c r="K1949" s="162">
        <f>Point_src_summary!Z1900</f>
        <v>0</v>
      </c>
    </row>
    <row r="1950" spans="1:11" x14ac:dyDescent="0.2">
      <c r="A1950" s="31" t="s">
        <v>127</v>
      </c>
      <c r="B1950" s="31" t="str">
        <f>Point_src_summary!B1901</f>
        <v>Non-tribal</v>
      </c>
      <c r="C1950" s="31">
        <f>Point_src_summary!C1901</f>
        <v>8</v>
      </c>
      <c r="D1950" s="31" t="str">
        <f>Point_src_summary!D1901</f>
        <v>8045</v>
      </c>
      <c r="E1950" s="32" t="str">
        <f>Point_src_summary!N1901</f>
        <v>40400315</v>
      </c>
      <c r="F1950" s="31" t="str">
        <f>Point_src_summary!U1901</f>
        <v>Condensate Tanks</v>
      </c>
      <c r="G1950" s="160">
        <f>Point_src_summary!V1901</f>
        <v>0</v>
      </c>
      <c r="H1950" s="161">
        <f>Point_src_summary!W1901</f>
        <v>1.685927</v>
      </c>
      <c r="I1950" s="161">
        <f>Point_src_summary!X1901</f>
        <v>0</v>
      </c>
      <c r="J1950" s="161">
        <f>Point_src_summary!Y1901</f>
        <v>0</v>
      </c>
      <c r="K1950" s="162">
        <f>Point_src_summary!Z1901</f>
        <v>0</v>
      </c>
    </row>
    <row r="1951" spans="1:11" x14ac:dyDescent="0.2">
      <c r="A1951" s="31" t="s">
        <v>127</v>
      </c>
      <c r="B1951" s="31" t="str">
        <f>Point_src_summary!B1902</f>
        <v>Non-tribal</v>
      </c>
      <c r="C1951" s="31">
        <f>Point_src_summary!C1902</f>
        <v>8</v>
      </c>
      <c r="D1951" s="31" t="str">
        <f>Point_src_summary!D1902</f>
        <v>8045</v>
      </c>
      <c r="E1951" s="32" t="str">
        <f>Point_src_summary!N1902</f>
        <v>40400315</v>
      </c>
      <c r="F1951" s="31" t="str">
        <f>Point_src_summary!U1902</f>
        <v>Condensate Tanks</v>
      </c>
      <c r="G1951" s="160">
        <f>Point_src_summary!V1902</f>
        <v>0</v>
      </c>
      <c r="H1951" s="161">
        <f>Point_src_summary!W1902</f>
        <v>2.6975009999999999</v>
      </c>
      <c r="I1951" s="161">
        <f>Point_src_summary!X1902</f>
        <v>0</v>
      </c>
      <c r="J1951" s="161">
        <f>Point_src_summary!Y1902</f>
        <v>0</v>
      </c>
      <c r="K1951" s="162">
        <f>Point_src_summary!Z1902</f>
        <v>0</v>
      </c>
    </row>
    <row r="1952" spans="1:11" x14ac:dyDescent="0.2">
      <c r="A1952" s="31" t="s">
        <v>127</v>
      </c>
      <c r="B1952" s="31" t="str">
        <f>Point_src_summary!B1903</f>
        <v>Non-tribal</v>
      </c>
      <c r="C1952" s="31">
        <f>Point_src_summary!C1903</f>
        <v>8</v>
      </c>
      <c r="D1952" s="31" t="str">
        <f>Point_src_summary!D1903</f>
        <v>8045</v>
      </c>
      <c r="E1952" s="32" t="str">
        <f>Point_src_summary!N1903</f>
        <v>40400315</v>
      </c>
      <c r="F1952" s="31" t="str">
        <f>Point_src_summary!U1903</f>
        <v>Condensate Tanks</v>
      </c>
      <c r="G1952" s="160">
        <f>Point_src_summary!V1903</f>
        <v>0</v>
      </c>
      <c r="H1952" s="161">
        <f>Point_src_summary!W1903</f>
        <v>1.3475619999999999</v>
      </c>
      <c r="I1952" s="161">
        <f>Point_src_summary!X1903</f>
        <v>0</v>
      </c>
      <c r="J1952" s="161">
        <f>Point_src_summary!Y1903</f>
        <v>0</v>
      </c>
      <c r="K1952" s="162">
        <f>Point_src_summary!Z1903</f>
        <v>0</v>
      </c>
    </row>
    <row r="1953" spans="1:11" x14ac:dyDescent="0.2">
      <c r="A1953" s="31" t="s">
        <v>127</v>
      </c>
      <c r="B1953" s="31" t="str">
        <f>Point_src_summary!B1904</f>
        <v>Non-tribal</v>
      </c>
      <c r="C1953" s="31">
        <f>Point_src_summary!C1904</f>
        <v>8</v>
      </c>
      <c r="D1953" s="31" t="str">
        <f>Point_src_summary!D1904</f>
        <v>8045</v>
      </c>
      <c r="E1953" s="32" t="str">
        <f>Point_src_summary!N1904</f>
        <v>31000503</v>
      </c>
      <c r="F1953" s="31" t="str">
        <f>Point_src_summary!U1904</f>
        <v>Other Not Classified</v>
      </c>
      <c r="G1953" s="160">
        <f>Point_src_summary!V1904</f>
        <v>0</v>
      </c>
      <c r="H1953" s="161">
        <f>Point_src_summary!W1904</f>
        <v>0.30386299999999999</v>
      </c>
      <c r="I1953" s="161">
        <f>Point_src_summary!X1904</f>
        <v>0</v>
      </c>
      <c r="J1953" s="161">
        <f>Point_src_summary!Y1904</f>
        <v>0</v>
      </c>
      <c r="K1953" s="162">
        <f>Point_src_summary!Z1904</f>
        <v>0</v>
      </c>
    </row>
    <row r="1954" spans="1:11" x14ac:dyDescent="0.2">
      <c r="A1954" s="31" t="s">
        <v>127</v>
      </c>
      <c r="B1954" s="31" t="str">
        <f>Point_src_summary!B1905</f>
        <v>Non-tribal</v>
      </c>
      <c r="C1954" s="31">
        <f>Point_src_summary!C1905</f>
        <v>8</v>
      </c>
      <c r="D1954" s="31" t="str">
        <f>Point_src_summary!D1905</f>
        <v>8045</v>
      </c>
      <c r="E1954" s="32" t="str">
        <f>Point_src_summary!N1905</f>
        <v>31000503</v>
      </c>
      <c r="F1954" s="31" t="str">
        <f>Point_src_summary!U1905</f>
        <v>Other Not Classified</v>
      </c>
      <c r="G1954" s="160">
        <f>Point_src_summary!V1905</f>
        <v>0</v>
      </c>
      <c r="H1954" s="161">
        <f>Point_src_summary!W1905</f>
        <v>17.673300000000001</v>
      </c>
      <c r="I1954" s="161">
        <f>Point_src_summary!X1905</f>
        <v>0</v>
      </c>
      <c r="J1954" s="161">
        <f>Point_src_summary!Y1905</f>
        <v>0</v>
      </c>
      <c r="K1954" s="162">
        <f>Point_src_summary!Z1905</f>
        <v>0</v>
      </c>
    </row>
    <row r="1955" spans="1:11" x14ac:dyDescent="0.2">
      <c r="A1955" s="31" t="s">
        <v>127</v>
      </c>
      <c r="B1955" s="31" t="str">
        <f>Point_src_summary!B1906</f>
        <v>Non-tribal</v>
      </c>
      <c r="C1955" s="31">
        <f>Point_src_summary!C1906</f>
        <v>8</v>
      </c>
      <c r="D1955" s="31" t="str">
        <f>Point_src_summary!D1906</f>
        <v>8045</v>
      </c>
      <c r="E1955" s="32" t="str">
        <f>Point_src_summary!N1906</f>
        <v>31000504</v>
      </c>
      <c r="F1955" s="31" t="str">
        <f>Point_src_summary!U1906</f>
        <v>Other Not Classified</v>
      </c>
      <c r="G1955" s="160">
        <f>Point_src_summary!V1906</f>
        <v>0</v>
      </c>
      <c r="H1955" s="161">
        <f>Point_src_summary!W1906</f>
        <v>132.65924999999999</v>
      </c>
      <c r="I1955" s="161">
        <f>Point_src_summary!X1906</f>
        <v>0</v>
      </c>
      <c r="J1955" s="161">
        <f>Point_src_summary!Y1906</f>
        <v>0</v>
      </c>
      <c r="K1955" s="162">
        <f>Point_src_summary!Z1906</f>
        <v>0</v>
      </c>
    </row>
    <row r="1956" spans="1:11" x14ac:dyDescent="0.2">
      <c r="A1956" s="31" t="s">
        <v>127</v>
      </c>
      <c r="B1956" s="31" t="str">
        <f>Point_src_summary!B1907</f>
        <v>Non-tribal</v>
      </c>
      <c r="C1956" s="31">
        <f>Point_src_summary!C1907</f>
        <v>8</v>
      </c>
      <c r="D1956" s="31" t="str">
        <f>Point_src_summary!D1907</f>
        <v>8045</v>
      </c>
      <c r="E1956" s="32" t="str">
        <f>Point_src_summary!N1907</f>
        <v>31000501</v>
      </c>
      <c r="F1956" s="31" t="str">
        <f>Point_src_summary!U1907</f>
        <v>Other Not Classified</v>
      </c>
      <c r="G1956" s="160">
        <f>Point_src_summary!V1907</f>
        <v>0</v>
      </c>
      <c r="H1956" s="161">
        <f>Point_src_summary!W1907</f>
        <v>2.1927379999999999</v>
      </c>
      <c r="I1956" s="161">
        <f>Point_src_summary!X1907</f>
        <v>0</v>
      </c>
      <c r="J1956" s="161">
        <f>Point_src_summary!Y1907</f>
        <v>0</v>
      </c>
      <c r="K1956" s="162">
        <f>Point_src_summary!Z1907</f>
        <v>0</v>
      </c>
    </row>
    <row r="1957" spans="1:11" x14ac:dyDescent="0.2">
      <c r="A1957" s="31" t="s">
        <v>127</v>
      </c>
      <c r="B1957" s="31" t="str">
        <f>Point_src_summary!B1908</f>
        <v>Non-tribal</v>
      </c>
      <c r="C1957" s="31">
        <f>Point_src_summary!C1908</f>
        <v>8</v>
      </c>
      <c r="D1957" s="31" t="str">
        <f>Point_src_summary!D1908</f>
        <v>8045</v>
      </c>
      <c r="E1957" s="32" t="str">
        <f>Point_src_summary!N1908</f>
        <v>31000504</v>
      </c>
      <c r="F1957" s="31" t="str">
        <f>Point_src_summary!U1908</f>
        <v>Other Not Classified</v>
      </c>
      <c r="G1957" s="160">
        <f>Point_src_summary!V1908</f>
        <v>0</v>
      </c>
      <c r="H1957" s="161">
        <f>Point_src_summary!W1908</f>
        <v>29.291250000000002</v>
      </c>
      <c r="I1957" s="161">
        <f>Point_src_summary!X1908</f>
        <v>0</v>
      </c>
      <c r="J1957" s="161">
        <f>Point_src_summary!Y1908</f>
        <v>0</v>
      </c>
      <c r="K1957" s="162">
        <f>Point_src_summary!Z1908</f>
        <v>0</v>
      </c>
    </row>
    <row r="1958" spans="1:11" x14ac:dyDescent="0.2">
      <c r="A1958" s="31" t="s">
        <v>127</v>
      </c>
      <c r="B1958" s="31" t="str">
        <f>Point_src_summary!B1909</f>
        <v>Non-tribal</v>
      </c>
      <c r="C1958" s="31">
        <f>Point_src_summary!C1909</f>
        <v>8</v>
      </c>
      <c r="D1958" s="31" t="str">
        <f>Point_src_summary!D1909</f>
        <v>8045</v>
      </c>
      <c r="E1958" s="32" t="str">
        <f>Point_src_summary!N1909</f>
        <v>31000501</v>
      </c>
      <c r="F1958" s="31" t="str">
        <f>Point_src_summary!U1909</f>
        <v>Other Not Classified</v>
      </c>
      <c r="G1958" s="160">
        <f>Point_src_summary!V1909</f>
        <v>0</v>
      </c>
      <c r="H1958" s="161">
        <f>Point_src_summary!W1909</f>
        <v>23.679375</v>
      </c>
      <c r="I1958" s="161">
        <f>Point_src_summary!X1909</f>
        <v>0</v>
      </c>
      <c r="J1958" s="161">
        <f>Point_src_summary!Y1909</f>
        <v>0</v>
      </c>
      <c r="K1958" s="162">
        <f>Point_src_summary!Z1909</f>
        <v>0</v>
      </c>
    </row>
    <row r="1959" spans="1:11" x14ac:dyDescent="0.2">
      <c r="A1959" s="31" t="s">
        <v>127</v>
      </c>
      <c r="B1959" s="31" t="str">
        <f>Point_src_summary!B1910</f>
        <v>Non-tribal</v>
      </c>
      <c r="C1959" s="31">
        <f>Point_src_summary!C1910</f>
        <v>8</v>
      </c>
      <c r="D1959" s="31" t="str">
        <f>Point_src_summary!D1910</f>
        <v>8045</v>
      </c>
      <c r="E1959" s="32" t="str">
        <f>Point_src_summary!N1910</f>
        <v>40400315</v>
      </c>
      <c r="F1959" s="31" t="str">
        <f>Point_src_summary!U1910</f>
        <v>Condensate Tanks</v>
      </c>
      <c r="G1959" s="160">
        <f>Point_src_summary!V1910</f>
        <v>0</v>
      </c>
      <c r="H1959" s="161">
        <f>Point_src_summary!W1910</f>
        <v>10.40377</v>
      </c>
      <c r="I1959" s="161">
        <f>Point_src_summary!X1910</f>
        <v>0</v>
      </c>
      <c r="J1959" s="161">
        <f>Point_src_summary!Y1910</f>
        <v>0</v>
      </c>
      <c r="K1959" s="162">
        <f>Point_src_summary!Z1910</f>
        <v>0</v>
      </c>
    </row>
    <row r="1960" spans="1:11" x14ac:dyDescent="0.2">
      <c r="A1960" s="31" t="s">
        <v>127</v>
      </c>
      <c r="B1960" s="31" t="str">
        <f>Point_src_summary!B1911</f>
        <v>Non-tribal</v>
      </c>
      <c r="C1960" s="31">
        <f>Point_src_summary!C1911</f>
        <v>8</v>
      </c>
      <c r="D1960" s="31" t="str">
        <f>Point_src_summary!D1911</f>
        <v>8045</v>
      </c>
      <c r="E1960" s="32" t="str">
        <f>Point_src_summary!N1911</f>
        <v>40400315</v>
      </c>
      <c r="F1960" s="31" t="str">
        <f>Point_src_summary!U1911</f>
        <v>Condensate Tanks</v>
      </c>
      <c r="G1960" s="160">
        <f>Point_src_summary!V1911</f>
        <v>0</v>
      </c>
      <c r="H1960" s="161">
        <f>Point_src_summary!W1911</f>
        <v>1.6844140000000001</v>
      </c>
      <c r="I1960" s="161">
        <f>Point_src_summary!X1911</f>
        <v>0</v>
      </c>
      <c r="J1960" s="161">
        <f>Point_src_summary!Y1911</f>
        <v>0</v>
      </c>
      <c r="K1960" s="162">
        <f>Point_src_summary!Z1911</f>
        <v>0</v>
      </c>
    </row>
    <row r="1961" spans="1:11" x14ac:dyDescent="0.2">
      <c r="A1961" s="31" t="s">
        <v>127</v>
      </c>
      <c r="B1961" s="31" t="str">
        <f>Point_src_summary!B1912</f>
        <v>Non-tribal</v>
      </c>
      <c r="C1961" s="31">
        <f>Point_src_summary!C1912</f>
        <v>8</v>
      </c>
      <c r="D1961" s="31" t="str">
        <f>Point_src_summary!D1912</f>
        <v>8045</v>
      </c>
      <c r="E1961" s="32" t="str">
        <f>Point_src_summary!N1912</f>
        <v>40400315</v>
      </c>
      <c r="F1961" s="31" t="str">
        <f>Point_src_summary!U1912</f>
        <v>Condensate Tanks</v>
      </c>
      <c r="G1961" s="160">
        <f>Point_src_summary!V1912</f>
        <v>0</v>
      </c>
      <c r="H1961" s="161">
        <f>Point_src_summary!W1912</f>
        <v>1.101375</v>
      </c>
      <c r="I1961" s="161">
        <f>Point_src_summary!X1912</f>
        <v>0</v>
      </c>
      <c r="J1961" s="161">
        <f>Point_src_summary!Y1912</f>
        <v>0</v>
      </c>
      <c r="K1961" s="162">
        <f>Point_src_summary!Z1912</f>
        <v>0</v>
      </c>
    </row>
    <row r="1962" spans="1:11" x14ac:dyDescent="0.2">
      <c r="A1962" s="31" t="s">
        <v>127</v>
      </c>
      <c r="B1962" s="31" t="str">
        <f>Point_src_summary!B1913</f>
        <v>Non-tribal</v>
      </c>
      <c r="C1962" s="31">
        <f>Point_src_summary!C1913</f>
        <v>8</v>
      </c>
      <c r="D1962" s="31" t="str">
        <f>Point_src_summary!D1913</f>
        <v>8045</v>
      </c>
      <c r="E1962" s="32" t="str">
        <f>Point_src_summary!N1913</f>
        <v>40400315</v>
      </c>
      <c r="F1962" s="31" t="str">
        <f>Point_src_summary!U1913</f>
        <v>Condensate Tanks</v>
      </c>
      <c r="G1962" s="160">
        <f>Point_src_summary!V1913</f>
        <v>0</v>
      </c>
      <c r="H1962" s="161">
        <f>Point_src_summary!W1913</f>
        <v>0.10829999999999999</v>
      </c>
      <c r="I1962" s="161">
        <f>Point_src_summary!X1913</f>
        <v>0</v>
      </c>
      <c r="J1962" s="161">
        <f>Point_src_summary!Y1913</f>
        <v>0</v>
      </c>
      <c r="K1962" s="162">
        <f>Point_src_summary!Z1913</f>
        <v>0</v>
      </c>
    </row>
    <row r="1963" spans="1:11" x14ac:dyDescent="0.2">
      <c r="A1963" s="31" t="s">
        <v>127</v>
      </c>
      <c r="B1963" s="31" t="str">
        <f>Point_src_summary!B1914</f>
        <v>Non-tribal</v>
      </c>
      <c r="C1963" s="31">
        <f>Point_src_summary!C1914</f>
        <v>8</v>
      </c>
      <c r="D1963" s="31" t="str">
        <f>Point_src_summary!D1914</f>
        <v>8045</v>
      </c>
      <c r="E1963" s="32" t="str">
        <f>Point_src_summary!N1914</f>
        <v>40400315</v>
      </c>
      <c r="F1963" s="31" t="str">
        <f>Point_src_summary!U1914</f>
        <v>Condensate Tanks</v>
      </c>
      <c r="G1963" s="160">
        <f>Point_src_summary!V1914</f>
        <v>0</v>
      </c>
      <c r="H1963" s="161">
        <f>Point_src_summary!W1914</f>
        <v>2.2678120000000002</v>
      </c>
      <c r="I1963" s="161">
        <f>Point_src_summary!X1914</f>
        <v>0</v>
      </c>
      <c r="J1963" s="161">
        <f>Point_src_summary!Y1914</f>
        <v>0</v>
      </c>
      <c r="K1963" s="162">
        <f>Point_src_summary!Z1914</f>
        <v>0</v>
      </c>
    </row>
    <row r="1964" spans="1:11" x14ac:dyDescent="0.2">
      <c r="A1964" s="31" t="s">
        <v>127</v>
      </c>
      <c r="B1964" s="31" t="str">
        <f>Point_src_summary!B1915</f>
        <v>Non-tribal</v>
      </c>
      <c r="C1964" s="31">
        <f>Point_src_summary!C1915</f>
        <v>8</v>
      </c>
      <c r="D1964" s="31" t="str">
        <f>Point_src_summary!D1915</f>
        <v>8045</v>
      </c>
      <c r="E1964" s="32" t="str">
        <f>Point_src_summary!N1915</f>
        <v>40400315</v>
      </c>
      <c r="F1964" s="31" t="str">
        <f>Point_src_summary!U1915</f>
        <v>Condensate Tanks</v>
      </c>
      <c r="G1964" s="160">
        <f>Point_src_summary!V1915</f>
        <v>0</v>
      </c>
      <c r="H1964" s="161">
        <f>Point_src_summary!W1915</f>
        <v>0.18374499999999999</v>
      </c>
      <c r="I1964" s="161">
        <f>Point_src_summary!X1915</f>
        <v>0</v>
      </c>
      <c r="J1964" s="161">
        <f>Point_src_summary!Y1915</f>
        <v>0</v>
      </c>
      <c r="K1964" s="162">
        <f>Point_src_summary!Z1915</f>
        <v>0</v>
      </c>
    </row>
    <row r="1965" spans="1:11" x14ac:dyDescent="0.2">
      <c r="A1965" s="31" t="s">
        <v>127</v>
      </c>
      <c r="B1965" s="31" t="str">
        <f>Point_src_summary!B1916</f>
        <v>Non-tribal</v>
      </c>
      <c r="C1965" s="31">
        <f>Point_src_summary!C1916</f>
        <v>8</v>
      </c>
      <c r="D1965" s="31" t="str">
        <f>Point_src_summary!D1916</f>
        <v>8045</v>
      </c>
      <c r="E1965" s="32" t="str">
        <f>Point_src_summary!N1916</f>
        <v>40400315</v>
      </c>
      <c r="F1965" s="31" t="str">
        <f>Point_src_summary!U1916</f>
        <v>Condensate Tanks</v>
      </c>
      <c r="G1965" s="160">
        <f>Point_src_summary!V1916</f>
        <v>0</v>
      </c>
      <c r="H1965" s="161">
        <f>Point_src_summary!W1916</f>
        <v>1.484618</v>
      </c>
      <c r="I1965" s="161">
        <f>Point_src_summary!X1916</f>
        <v>0</v>
      </c>
      <c r="J1965" s="161">
        <f>Point_src_summary!Y1916</f>
        <v>0</v>
      </c>
      <c r="K1965" s="162">
        <f>Point_src_summary!Z1916</f>
        <v>0</v>
      </c>
    </row>
    <row r="1966" spans="1:11" x14ac:dyDescent="0.2">
      <c r="A1966" s="31" t="s">
        <v>127</v>
      </c>
      <c r="B1966" s="31" t="str">
        <f>Point_src_summary!B1917</f>
        <v>Non-tribal</v>
      </c>
      <c r="C1966" s="31">
        <f>Point_src_summary!C1917</f>
        <v>8</v>
      </c>
      <c r="D1966" s="31" t="str">
        <f>Point_src_summary!D1917</f>
        <v>8045</v>
      </c>
      <c r="E1966" s="32" t="str">
        <f>Point_src_summary!N1917</f>
        <v>40400315</v>
      </c>
      <c r="F1966" s="31" t="str">
        <f>Point_src_summary!U1917</f>
        <v>Condensate Tanks</v>
      </c>
      <c r="G1966" s="160">
        <f>Point_src_summary!V1917</f>
        <v>0</v>
      </c>
      <c r="H1966" s="161">
        <f>Point_src_summary!W1917</f>
        <v>1.5644420000000001</v>
      </c>
      <c r="I1966" s="161">
        <f>Point_src_summary!X1917</f>
        <v>0</v>
      </c>
      <c r="J1966" s="161">
        <f>Point_src_summary!Y1917</f>
        <v>0</v>
      </c>
      <c r="K1966" s="162">
        <f>Point_src_summary!Z1917</f>
        <v>0</v>
      </c>
    </row>
    <row r="1967" spans="1:11" x14ac:dyDescent="0.2">
      <c r="A1967" s="31" t="s">
        <v>127</v>
      </c>
      <c r="B1967" s="31" t="str">
        <f>Point_src_summary!B1918</f>
        <v>Non-tribal</v>
      </c>
      <c r="C1967" s="31">
        <f>Point_src_summary!C1918</f>
        <v>8</v>
      </c>
      <c r="D1967" s="31" t="str">
        <f>Point_src_summary!D1918</f>
        <v>8045</v>
      </c>
      <c r="E1967" s="32" t="str">
        <f>Point_src_summary!N1918</f>
        <v>40400315</v>
      </c>
      <c r="F1967" s="31" t="str">
        <f>Point_src_summary!U1918</f>
        <v>Condensate Tanks</v>
      </c>
      <c r="G1967" s="160">
        <f>Point_src_summary!V1918</f>
        <v>0</v>
      </c>
      <c r="H1967" s="161">
        <f>Point_src_summary!W1918</f>
        <v>0.90290899999999996</v>
      </c>
      <c r="I1967" s="161">
        <f>Point_src_summary!X1918</f>
        <v>0</v>
      </c>
      <c r="J1967" s="161">
        <f>Point_src_summary!Y1918</f>
        <v>0</v>
      </c>
      <c r="K1967" s="162">
        <f>Point_src_summary!Z1918</f>
        <v>0</v>
      </c>
    </row>
    <row r="1968" spans="1:11" x14ac:dyDescent="0.2">
      <c r="A1968" s="31" t="s">
        <v>127</v>
      </c>
      <c r="B1968" s="31" t="str">
        <f>Point_src_summary!B1919</f>
        <v>Non-tribal</v>
      </c>
      <c r="C1968" s="31">
        <f>Point_src_summary!C1919</f>
        <v>8</v>
      </c>
      <c r="D1968" s="31" t="str">
        <f>Point_src_summary!D1919</f>
        <v>8045</v>
      </c>
      <c r="E1968" s="32" t="str">
        <f>Point_src_summary!N1919</f>
        <v>40400315</v>
      </c>
      <c r="F1968" s="31" t="str">
        <f>Point_src_summary!U1919</f>
        <v>Condensate Tanks</v>
      </c>
      <c r="G1968" s="160">
        <f>Point_src_summary!V1919</f>
        <v>0</v>
      </c>
      <c r="H1968" s="161">
        <f>Point_src_summary!W1919</f>
        <v>0.28266799999999997</v>
      </c>
      <c r="I1968" s="161">
        <f>Point_src_summary!X1919</f>
        <v>0</v>
      </c>
      <c r="J1968" s="161">
        <f>Point_src_summary!Y1919</f>
        <v>0</v>
      </c>
      <c r="K1968" s="162">
        <f>Point_src_summary!Z1919</f>
        <v>0</v>
      </c>
    </row>
    <row r="1969" spans="1:11" x14ac:dyDescent="0.2">
      <c r="A1969" s="31" t="s">
        <v>127</v>
      </c>
      <c r="B1969" s="31" t="str">
        <f>Point_src_summary!B1920</f>
        <v>Non-tribal</v>
      </c>
      <c r="C1969" s="31">
        <f>Point_src_summary!C1920</f>
        <v>8</v>
      </c>
      <c r="D1969" s="31" t="str">
        <f>Point_src_summary!D1920</f>
        <v>8045</v>
      </c>
      <c r="E1969" s="32" t="str">
        <f>Point_src_summary!N1920</f>
        <v>40400315</v>
      </c>
      <c r="F1969" s="31" t="str">
        <f>Point_src_summary!U1920</f>
        <v>Condensate Tanks</v>
      </c>
      <c r="G1969" s="160">
        <f>Point_src_summary!V1920</f>
        <v>0</v>
      </c>
      <c r="H1969" s="161">
        <f>Point_src_summary!W1920</f>
        <v>0.116025</v>
      </c>
      <c r="I1969" s="161">
        <f>Point_src_summary!X1920</f>
        <v>0</v>
      </c>
      <c r="J1969" s="161">
        <f>Point_src_summary!Y1920</f>
        <v>0</v>
      </c>
      <c r="K1969" s="162">
        <f>Point_src_summary!Z1920</f>
        <v>0</v>
      </c>
    </row>
    <row r="1970" spans="1:11" x14ac:dyDescent="0.2">
      <c r="A1970" s="31" t="s">
        <v>127</v>
      </c>
      <c r="B1970" s="31" t="str">
        <f>Point_src_summary!B1921</f>
        <v>Non-tribal</v>
      </c>
      <c r="C1970" s="31">
        <f>Point_src_summary!C1921</f>
        <v>8</v>
      </c>
      <c r="D1970" s="31" t="str">
        <f>Point_src_summary!D1921</f>
        <v>8045</v>
      </c>
      <c r="E1970" s="32" t="str">
        <f>Point_src_summary!N1921</f>
        <v>31000304</v>
      </c>
      <c r="F1970" s="31" t="str">
        <f>Point_src_summary!U1921</f>
        <v>Dehydrators</v>
      </c>
      <c r="G1970" s="160">
        <f>Point_src_summary!V1921</f>
        <v>0</v>
      </c>
      <c r="H1970" s="161">
        <f>Point_src_summary!W1921</f>
        <v>14.7</v>
      </c>
      <c r="I1970" s="161">
        <f>Point_src_summary!X1921</f>
        <v>0</v>
      </c>
      <c r="J1970" s="161">
        <f>Point_src_summary!Y1921</f>
        <v>0</v>
      </c>
      <c r="K1970" s="162">
        <f>Point_src_summary!Z1921</f>
        <v>0</v>
      </c>
    </row>
    <row r="1971" spans="1:11" x14ac:dyDescent="0.2">
      <c r="A1971" s="31" t="s">
        <v>127</v>
      </c>
      <c r="B1971" s="31" t="str">
        <f>Point_src_summary!B1922</f>
        <v>Non-tribal</v>
      </c>
      <c r="C1971" s="31">
        <f>Point_src_summary!C1922</f>
        <v>8</v>
      </c>
      <c r="D1971" s="31" t="str">
        <f>Point_src_summary!D1922</f>
        <v>8045</v>
      </c>
      <c r="E1971" s="32" t="str">
        <f>Point_src_summary!N1922</f>
        <v>40400315</v>
      </c>
      <c r="F1971" s="31" t="str">
        <f>Point_src_summary!U1922</f>
        <v>Condensate Tanks</v>
      </c>
      <c r="G1971" s="160">
        <f>Point_src_summary!V1922</f>
        <v>0</v>
      </c>
      <c r="H1971" s="161">
        <f>Point_src_summary!W1922</f>
        <v>18.508172999999999</v>
      </c>
      <c r="I1971" s="161">
        <f>Point_src_summary!X1922</f>
        <v>0</v>
      </c>
      <c r="J1971" s="161">
        <f>Point_src_summary!Y1922</f>
        <v>0</v>
      </c>
      <c r="K1971" s="162">
        <f>Point_src_summary!Z1922</f>
        <v>0</v>
      </c>
    </row>
    <row r="1972" spans="1:11" x14ac:dyDescent="0.2">
      <c r="A1972" s="31" t="s">
        <v>127</v>
      </c>
      <c r="B1972" s="31" t="str">
        <f>Point_src_summary!B1923</f>
        <v>Non-tribal</v>
      </c>
      <c r="C1972" s="31">
        <f>Point_src_summary!C1923</f>
        <v>8</v>
      </c>
      <c r="D1972" s="31" t="str">
        <f>Point_src_summary!D1923</f>
        <v>8045</v>
      </c>
      <c r="E1972" s="32" t="str">
        <f>Point_src_summary!N1923</f>
        <v>40600132</v>
      </c>
      <c r="F1972" s="31" t="str">
        <f>Point_src_summary!U1923</f>
        <v>Point Source Loading Losses</v>
      </c>
      <c r="G1972" s="160">
        <f>Point_src_summary!V1923</f>
        <v>0</v>
      </c>
      <c r="H1972" s="161">
        <f>Point_src_summary!W1923</f>
        <v>4.5464929999999999</v>
      </c>
      <c r="I1972" s="161">
        <f>Point_src_summary!X1923</f>
        <v>0</v>
      </c>
      <c r="J1972" s="161">
        <f>Point_src_summary!Y1923</f>
        <v>0</v>
      </c>
      <c r="K1972" s="162">
        <f>Point_src_summary!Z1923</f>
        <v>0</v>
      </c>
    </row>
    <row r="1973" spans="1:11" x14ac:dyDescent="0.2">
      <c r="A1973" s="31" t="s">
        <v>127</v>
      </c>
      <c r="B1973" s="31" t="str">
        <f>Point_src_summary!B1924</f>
        <v>Non-tribal</v>
      </c>
      <c r="C1973" s="31">
        <f>Point_src_summary!C1924</f>
        <v>8</v>
      </c>
      <c r="D1973" s="31" t="str">
        <f>Point_src_summary!D1924</f>
        <v>8045</v>
      </c>
      <c r="E1973" s="32" t="str">
        <f>Point_src_summary!N1924</f>
        <v>40600132</v>
      </c>
      <c r="F1973" s="31" t="str">
        <f>Point_src_summary!U1924</f>
        <v>Point Source Loading Losses</v>
      </c>
      <c r="G1973" s="160">
        <f>Point_src_summary!V1924</f>
        <v>0</v>
      </c>
      <c r="H1973" s="161">
        <f>Point_src_summary!W1924</f>
        <v>6.6307679999999998</v>
      </c>
      <c r="I1973" s="161">
        <f>Point_src_summary!X1924</f>
        <v>0</v>
      </c>
      <c r="J1973" s="161">
        <f>Point_src_summary!Y1924</f>
        <v>0</v>
      </c>
      <c r="K1973" s="162">
        <f>Point_src_summary!Z1924</f>
        <v>0</v>
      </c>
    </row>
    <row r="1974" spans="1:11" x14ac:dyDescent="0.2">
      <c r="A1974" s="31" t="s">
        <v>127</v>
      </c>
      <c r="B1974" s="31" t="str">
        <f>Point_src_summary!B1925</f>
        <v>Non-tribal</v>
      </c>
      <c r="C1974" s="31">
        <f>Point_src_summary!C1925</f>
        <v>8</v>
      </c>
      <c r="D1974" s="31" t="str">
        <f>Point_src_summary!D1925</f>
        <v>8045</v>
      </c>
      <c r="E1974" s="32" t="str">
        <f>Point_src_summary!N1925</f>
        <v>40400315</v>
      </c>
      <c r="F1974" s="31" t="str">
        <f>Point_src_summary!U1925</f>
        <v>Condensate Tanks</v>
      </c>
      <c r="G1974" s="160">
        <f>Point_src_summary!V1925</f>
        <v>0</v>
      </c>
      <c r="H1974" s="161">
        <f>Point_src_summary!W1925</f>
        <v>1.0565990000000001</v>
      </c>
      <c r="I1974" s="161">
        <f>Point_src_summary!X1925</f>
        <v>0</v>
      </c>
      <c r="J1974" s="161">
        <f>Point_src_summary!Y1925</f>
        <v>0</v>
      </c>
      <c r="K1974" s="162">
        <f>Point_src_summary!Z1925</f>
        <v>0</v>
      </c>
    </row>
    <row r="1975" spans="1:11" x14ac:dyDescent="0.2">
      <c r="A1975" s="31" t="s">
        <v>127</v>
      </c>
      <c r="B1975" s="31" t="str">
        <f>Point_src_summary!B1926</f>
        <v>Non-tribal</v>
      </c>
      <c r="C1975" s="31">
        <f>Point_src_summary!C1926</f>
        <v>8</v>
      </c>
      <c r="D1975" s="31" t="str">
        <f>Point_src_summary!D1926</f>
        <v>8045</v>
      </c>
      <c r="E1975" s="32" t="str">
        <f>Point_src_summary!N1926</f>
        <v>20200254</v>
      </c>
      <c r="F1975" s="31" t="str">
        <f>Point_src_summary!U1926</f>
        <v>Point Source Compressor Engines</v>
      </c>
      <c r="G1975" s="160">
        <f>Point_src_summary!V1926</f>
        <v>8.2080160000000006</v>
      </c>
      <c r="H1975" s="161">
        <f>Point_src_summary!W1926</f>
        <v>2.5444810000000002</v>
      </c>
      <c r="I1975" s="161">
        <f>Point_src_summary!X1926</f>
        <v>6.6484959999999997</v>
      </c>
      <c r="J1975" s="161">
        <f>Point_src_summary!Y1926</f>
        <v>0</v>
      </c>
      <c r="K1975" s="162">
        <f>Point_src_summary!Z1926</f>
        <v>0</v>
      </c>
    </row>
    <row r="1976" spans="1:11" x14ac:dyDescent="0.2">
      <c r="A1976" s="31" t="s">
        <v>127</v>
      </c>
      <c r="B1976" s="31" t="str">
        <f>Point_src_summary!B1927</f>
        <v>Non-tribal</v>
      </c>
      <c r="C1976" s="31">
        <f>Point_src_summary!C1927</f>
        <v>8</v>
      </c>
      <c r="D1976" s="31" t="str">
        <f>Point_src_summary!D1927</f>
        <v>8045</v>
      </c>
      <c r="E1976" s="32" t="str">
        <f>Point_src_summary!N1927</f>
        <v>40400315</v>
      </c>
      <c r="F1976" s="31" t="str">
        <f>Point_src_summary!U1927</f>
        <v>Condensate Tanks</v>
      </c>
      <c r="G1976" s="160">
        <f>Point_src_summary!V1927</f>
        <v>0</v>
      </c>
      <c r="H1976" s="161">
        <f>Point_src_summary!W1927</f>
        <v>0.89881999999999995</v>
      </c>
      <c r="I1976" s="161">
        <f>Point_src_summary!X1927</f>
        <v>0</v>
      </c>
      <c r="J1976" s="161">
        <f>Point_src_summary!Y1927</f>
        <v>0</v>
      </c>
      <c r="K1976" s="162">
        <f>Point_src_summary!Z1927</f>
        <v>0</v>
      </c>
    </row>
    <row r="1977" spans="1:11" x14ac:dyDescent="0.2">
      <c r="A1977" s="31" t="s">
        <v>127</v>
      </c>
      <c r="B1977" s="31" t="str">
        <f>Point_src_summary!B1928</f>
        <v>Non-tribal</v>
      </c>
      <c r="C1977" s="31">
        <f>Point_src_summary!C1928</f>
        <v>8</v>
      </c>
      <c r="D1977" s="31" t="str">
        <f>Point_src_summary!D1928</f>
        <v>8045</v>
      </c>
      <c r="E1977" s="32" t="str">
        <f>Point_src_summary!N1928</f>
        <v>40400315</v>
      </c>
      <c r="F1977" s="31" t="str">
        <f>Point_src_summary!U1928</f>
        <v>Condensate Tanks</v>
      </c>
      <c r="G1977" s="160">
        <f>Point_src_summary!V1928</f>
        <v>0</v>
      </c>
      <c r="H1977" s="161">
        <f>Point_src_summary!W1928</f>
        <v>0.77198599999999995</v>
      </c>
      <c r="I1977" s="161">
        <f>Point_src_summary!X1928</f>
        <v>0</v>
      </c>
      <c r="J1977" s="161">
        <f>Point_src_summary!Y1928</f>
        <v>0</v>
      </c>
      <c r="K1977" s="162">
        <f>Point_src_summary!Z1928</f>
        <v>0</v>
      </c>
    </row>
    <row r="1978" spans="1:11" x14ac:dyDescent="0.2">
      <c r="A1978" s="31" t="s">
        <v>127</v>
      </c>
      <c r="B1978" s="31" t="str">
        <f>Point_src_summary!B1929</f>
        <v>Non-tribal</v>
      </c>
      <c r="C1978" s="31">
        <f>Point_src_summary!C1929</f>
        <v>8</v>
      </c>
      <c r="D1978" s="31" t="str">
        <f>Point_src_summary!D1929</f>
        <v>8045</v>
      </c>
      <c r="E1978" s="32" t="str">
        <f>Point_src_summary!N1929</f>
        <v>40400315</v>
      </c>
      <c r="F1978" s="31" t="str">
        <f>Point_src_summary!U1929</f>
        <v>Condensate Tanks</v>
      </c>
      <c r="G1978" s="160">
        <f>Point_src_summary!V1929</f>
        <v>0</v>
      </c>
      <c r="H1978" s="161">
        <f>Point_src_summary!W1929</f>
        <v>0.435726</v>
      </c>
      <c r="I1978" s="161">
        <f>Point_src_summary!X1929</f>
        <v>0</v>
      </c>
      <c r="J1978" s="161">
        <f>Point_src_summary!Y1929</f>
        <v>0</v>
      </c>
      <c r="K1978" s="162">
        <f>Point_src_summary!Z1929</f>
        <v>0</v>
      </c>
    </row>
    <row r="1979" spans="1:11" x14ac:dyDescent="0.2">
      <c r="A1979" s="31" t="s">
        <v>127</v>
      </c>
      <c r="B1979" s="31" t="str">
        <f>Point_src_summary!B1930</f>
        <v>Non-tribal</v>
      </c>
      <c r="C1979" s="31">
        <f>Point_src_summary!C1930</f>
        <v>8</v>
      </c>
      <c r="D1979" s="31" t="str">
        <f>Point_src_summary!D1930</f>
        <v>8045</v>
      </c>
      <c r="E1979" s="32" t="str">
        <f>Point_src_summary!N1930</f>
        <v>40400315</v>
      </c>
      <c r="F1979" s="31" t="str">
        <f>Point_src_summary!U1930</f>
        <v>Condensate Tanks</v>
      </c>
      <c r="G1979" s="160">
        <f>Point_src_summary!V1930</f>
        <v>0</v>
      </c>
      <c r="H1979" s="161">
        <f>Point_src_summary!W1930</f>
        <v>0.87868800000000002</v>
      </c>
      <c r="I1979" s="161">
        <f>Point_src_summary!X1930</f>
        <v>0</v>
      </c>
      <c r="J1979" s="161">
        <f>Point_src_summary!Y1930</f>
        <v>0</v>
      </c>
      <c r="K1979" s="162">
        <f>Point_src_summary!Z1930</f>
        <v>0</v>
      </c>
    </row>
    <row r="1980" spans="1:11" x14ac:dyDescent="0.2">
      <c r="A1980" s="31" t="s">
        <v>127</v>
      </c>
      <c r="B1980" s="31" t="str">
        <f>Point_src_summary!B1931</f>
        <v>Non-tribal</v>
      </c>
      <c r="C1980" s="31">
        <f>Point_src_summary!C1931</f>
        <v>8</v>
      </c>
      <c r="D1980" s="31" t="str">
        <f>Point_src_summary!D1931</f>
        <v>8045</v>
      </c>
      <c r="E1980" s="32" t="str">
        <f>Point_src_summary!N1931</f>
        <v>31000227</v>
      </c>
      <c r="F1980" s="31" t="str">
        <f>Point_src_summary!U1931</f>
        <v>Dehydrators</v>
      </c>
      <c r="G1980" s="160">
        <f>Point_src_summary!V1931</f>
        <v>0</v>
      </c>
      <c r="H1980" s="161">
        <f>Point_src_summary!W1931</f>
        <v>3.8533089999999999</v>
      </c>
      <c r="I1980" s="161">
        <f>Point_src_summary!X1931</f>
        <v>0</v>
      </c>
      <c r="J1980" s="161">
        <f>Point_src_summary!Y1931</f>
        <v>0</v>
      </c>
      <c r="K1980" s="162">
        <f>Point_src_summary!Z1931</f>
        <v>0</v>
      </c>
    </row>
    <row r="1981" spans="1:11" x14ac:dyDescent="0.2">
      <c r="A1981" s="31" t="s">
        <v>127</v>
      </c>
      <c r="B1981" s="31" t="str">
        <f>Point_src_summary!B1932</f>
        <v>Non-tribal</v>
      </c>
      <c r="C1981" s="31">
        <f>Point_src_summary!C1932</f>
        <v>8</v>
      </c>
      <c r="D1981" s="31" t="str">
        <f>Point_src_summary!D1932</f>
        <v>8045</v>
      </c>
      <c r="E1981" s="32" t="str">
        <f>Point_src_summary!N1932</f>
        <v>40400315</v>
      </c>
      <c r="F1981" s="31" t="str">
        <f>Point_src_summary!U1932</f>
        <v>Condensate Tanks</v>
      </c>
      <c r="G1981" s="160">
        <f>Point_src_summary!V1932</f>
        <v>0</v>
      </c>
      <c r="H1981" s="161">
        <f>Point_src_summary!W1932</f>
        <v>0.466364</v>
      </c>
      <c r="I1981" s="161">
        <f>Point_src_summary!X1932</f>
        <v>0</v>
      </c>
      <c r="J1981" s="161">
        <f>Point_src_summary!Y1932</f>
        <v>0</v>
      </c>
      <c r="K1981" s="162">
        <f>Point_src_summary!Z1932</f>
        <v>0</v>
      </c>
    </row>
    <row r="1982" spans="1:11" x14ac:dyDescent="0.2">
      <c r="A1982" s="31" t="s">
        <v>127</v>
      </c>
      <c r="B1982" s="31" t="str">
        <f>Point_src_summary!B1933</f>
        <v>Non-tribal</v>
      </c>
      <c r="C1982" s="31">
        <f>Point_src_summary!C1933</f>
        <v>8</v>
      </c>
      <c r="D1982" s="31" t="str">
        <f>Point_src_summary!D1933</f>
        <v>8045</v>
      </c>
      <c r="E1982" s="32" t="str">
        <f>Point_src_summary!N1933</f>
        <v>20200253</v>
      </c>
      <c r="F1982" s="31" t="str">
        <f>Point_src_summary!U1933</f>
        <v>Point Source Compressor Engines</v>
      </c>
      <c r="G1982" s="160">
        <f>Point_src_summary!V1933</f>
        <v>3.6414930000000001</v>
      </c>
      <c r="H1982" s="161">
        <f>Point_src_summary!W1933</f>
        <v>0.209728</v>
      </c>
      <c r="I1982" s="161">
        <f>Point_src_summary!X1933</f>
        <v>3.3927879999999999</v>
      </c>
      <c r="J1982" s="161">
        <f>Point_src_summary!Y1933</f>
        <v>0</v>
      </c>
      <c r="K1982" s="162">
        <f>Point_src_summary!Z1933</f>
        <v>0</v>
      </c>
    </row>
    <row r="1983" spans="1:11" x14ac:dyDescent="0.2">
      <c r="A1983" s="31" t="s">
        <v>127</v>
      </c>
      <c r="B1983" s="31" t="str">
        <f>Point_src_summary!B1934</f>
        <v>Non-tribal</v>
      </c>
      <c r="C1983" s="31">
        <f>Point_src_summary!C1934</f>
        <v>8</v>
      </c>
      <c r="D1983" s="31" t="str">
        <f>Point_src_summary!D1934</f>
        <v>8045</v>
      </c>
      <c r="E1983" s="32" t="str">
        <f>Point_src_summary!N1934</f>
        <v>20200253</v>
      </c>
      <c r="F1983" s="31" t="str">
        <f>Point_src_summary!U1934</f>
        <v>Point Source Compressor Engines</v>
      </c>
      <c r="G1983" s="160">
        <f>Point_src_summary!V1934</f>
        <v>3.6414930000000001</v>
      </c>
      <c r="H1983" s="161">
        <f>Point_src_summary!W1934</f>
        <v>0.209728</v>
      </c>
      <c r="I1983" s="161">
        <f>Point_src_summary!X1934</f>
        <v>3.3927879999999999</v>
      </c>
      <c r="J1983" s="161">
        <f>Point_src_summary!Y1934</f>
        <v>0</v>
      </c>
      <c r="K1983" s="162">
        <f>Point_src_summary!Z1934</f>
        <v>0</v>
      </c>
    </row>
    <row r="1984" spans="1:11" x14ac:dyDescent="0.2">
      <c r="A1984" s="31" t="s">
        <v>127</v>
      </c>
      <c r="B1984" s="31" t="str">
        <f>Point_src_summary!B1935</f>
        <v>Non-tribal</v>
      </c>
      <c r="C1984" s="31">
        <f>Point_src_summary!C1935</f>
        <v>8</v>
      </c>
      <c r="D1984" s="31" t="str">
        <f>Point_src_summary!D1935</f>
        <v>8045</v>
      </c>
      <c r="E1984" s="32" t="str">
        <f>Point_src_summary!N1935</f>
        <v>20200253</v>
      </c>
      <c r="F1984" s="31" t="str">
        <f>Point_src_summary!U1935</f>
        <v>Point Source Compressor Engines</v>
      </c>
      <c r="G1984" s="160">
        <f>Point_src_summary!V1935</f>
        <v>7.2829860000000002</v>
      </c>
      <c r="H1984" s="161">
        <f>Point_src_summary!W1935</f>
        <v>0.419456</v>
      </c>
      <c r="I1984" s="161">
        <f>Point_src_summary!X1935</f>
        <v>6.7855759999999998</v>
      </c>
      <c r="J1984" s="161">
        <f>Point_src_summary!Y1935</f>
        <v>0</v>
      </c>
      <c r="K1984" s="162">
        <f>Point_src_summary!Z1935</f>
        <v>0</v>
      </c>
    </row>
    <row r="1985" spans="1:11" x14ac:dyDescent="0.2">
      <c r="A1985" s="31" t="s">
        <v>127</v>
      </c>
      <c r="B1985" s="31" t="str">
        <f>Point_src_summary!B1936</f>
        <v>Non-tribal</v>
      </c>
      <c r="C1985" s="31">
        <f>Point_src_summary!C1936</f>
        <v>8</v>
      </c>
      <c r="D1985" s="31" t="str">
        <f>Point_src_summary!D1936</f>
        <v>8045</v>
      </c>
      <c r="E1985" s="32" t="str">
        <f>Point_src_summary!N1936</f>
        <v>31000227</v>
      </c>
      <c r="F1985" s="31" t="str">
        <f>Point_src_summary!U1936</f>
        <v>Dehydrators</v>
      </c>
      <c r="G1985" s="160">
        <f>Point_src_summary!V1936</f>
        <v>0</v>
      </c>
      <c r="H1985" s="161">
        <f>Point_src_summary!W1936</f>
        <v>9.0604030000000009</v>
      </c>
      <c r="I1985" s="161">
        <f>Point_src_summary!X1936</f>
        <v>0</v>
      </c>
      <c r="J1985" s="161">
        <f>Point_src_summary!Y1936</f>
        <v>0</v>
      </c>
      <c r="K1985" s="162">
        <f>Point_src_summary!Z1936</f>
        <v>0</v>
      </c>
    </row>
    <row r="1986" spans="1:11" x14ac:dyDescent="0.2">
      <c r="A1986" s="31" t="s">
        <v>127</v>
      </c>
      <c r="B1986" s="31" t="str">
        <f>Point_src_summary!B1937</f>
        <v>Non-tribal</v>
      </c>
      <c r="C1986" s="31">
        <f>Point_src_summary!C1937</f>
        <v>8</v>
      </c>
      <c r="D1986" s="31" t="str">
        <f>Point_src_summary!D1937</f>
        <v>8045</v>
      </c>
      <c r="E1986" s="32" t="str">
        <f>Point_src_summary!N1937</f>
        <v>40600132</v>
      </c>
      <c r="F1986" s="31" t="str">
        <f>Point_src_summary!U1937</f>
        <v>Point Source Loading Losses</v>
      </c>
      <c r="G1986" s="160">
        <f>Point_src_summary!V1937</f>
        <v>0</v>
      </c>
      <c r="H1986" s="161">
        <f>Point_src_summary!W1937</f>
        <v>9.8993990000000007</v>
      </c>
      <c r="I1986" s="161">
        <f>Point_src_summary!X1937</f>
        <v>0</v>
      </c>
      <c r="J1986" s="161">
        <f>Point_src_summary!Y1937</f>
        <v>0</v>
      </c>
      <c r="K1986" s="162">
        <f>Point_src_summary!Z1937</f>
        <v>0</v>
      </c>
    </row>
    <row r="1987" spans="1:11" x14ac:dyDescent="0.2">
      <c r="A1987" s="31" t="s">
        <v>127</v>
      </c>
      <c r="B1987" s="31" t="str">
        <f>Point_src_summary!B1938</f>
        <v>Non-tribal</v>
      </c>
      <c r="C1987" s="31">
        <f>Point_src_summary!C1938</f>
        <v>8</v>
      </c>
      <c r="D1987" s="31" t="str">
        <f>Point_src_summary!D1938</f>
        <v>8045</v>
      </c>
      <c r="E1987" s="32" t="str">
        <f>Point_src_summary!N1938</f>
        <v>31000227</v>
      </c>
      <c r="F1987" s="31" t="str">
        <f>Point_src_summary!U1938</f>
        <v>Dehydrators</v>
      </c>
      <c r="G1987" s="160">
        <f>Point_src_summary!V1938</f>
        <v>0</v>
      </c>
      <c r="H1987" s="161">
        <f>Point_src_summary!W1938</f>
        <v>9.5854110000000006</v>
      </c>
      <c r="I1987" s="161">
        <f>Point_src_summary!X1938</f>
        <v>0</v>
      </c>
      <c r="J1987" s="161">
        <f>Point_src_summary!Y1938</f>
        <v>0</v>
      </c>
      <c r="K1987" s="162">
        <f>Point_src_summary!Z1938</f>
        <v>0</v>
      </c>
    </row>
    <row r="1988" spans="1:11" x14ac:dyDescent="0.2">
      <c r="A1988" s="31" t="s">
        <v>127</v>
      </c>
      <c r="B1988" s="31" t="str">
        <f>Point_src_summary!B1939</f>
        <v>Non-tribal</v>
      </c>
      <c r="C1988" s="31">
        <f>Point_src_summary!C1939</f>
        <v>8</v>
      </c>
      <c r="D1988" s="31" t="str">
        <f>Point_src_summary!D1939</f>
        <v>8045</v>
      </c>
      <c r="E1988" s="32" t="str">
        <f>Point_src_summary!N1939</f>
        <v>40400315</v>
      </c>
      <c r="F1988" s="31" t="str">
        <f>Point_src_summary!U1939</f>
        <v>Condensate Tanks</v>
      </c>
      <c r="G1988" s="160">
        <f>Point_src_summary!V1939</f>
        <v>0</v>
      </c>
      <c r="H1988" s="161">
        <f>Point_src_summary!W1939</f>
        <v>0.86855099999999996</v>
      </c>
      <c r="I1988" s="161">
        <f>Point_src_summary!X1939</f>
        <v>0</v>
      </c>
      <c r="J1988" s="161">
        <f>Point_src_summary!Y1939</f>
        <v>0</v>
      </c>
      <c r="K1988" s="162">
        <f>Point_src_summary!Z1939</f>
        <v>0</v>
      </c>
    </row>
    <row r="1989" spans="1:11" x14ac:dyDescent="0.2">
      <c r="A1989" s="31" t="s">
        <v>127</v>
      </c>
      <c r="B1989" s="31" t="str">
        <f>Point_src_summary!B1940</f>
        <v>Non-tribal</v>
      </c>
      <c r="C1989" s="31">
        <f>Point_src_summary!C1940</f>
        <v>8</v>
      </c>
      <c r="D1989" s="31" t="str">
        <f>Point_src_summary!D1940</f>
        <v>8045</v>
      </c>
      <c r="E1989" s="32" t="str">
        <f>Point_src_summary!N1940</f>
        <v>31000227</v>
      </c>
      <c r="F1989" s="31" t="str">
        <f>Point_src_summary!U1940</f>
        <v>Dehydrators</v>
      </c>
      <c r="G1989" s="160">
        <f>Point_src_summary!V1940</f>
        <v>0</v>
      </c>
      <c r="H1989" s="161">
        <f>Point_src_summary!W1940</f>
        <v>4.9000000000000004</v>
      </c>
      <c r="I1989" s="161">
        <f>Point_src_summary!X1940</f>
        <v>0</v>
      </c>
      <c r="J1989" s="161">
        <f>Point_src_summary!Y1940</f>
        <v>0</v>
      </c>
      <c r="K1989" s="162">
        <f>Point_src_summary!Z1940</f>
        <v>0</v>
      </c>
    </row>
    <row r="1990" spans="1:11" x14ac:dyDescent="0.2">
      <c r="A1990" s="31" t="s">
        <v>127</v>
      </c>
      <c r="B1990" s="31" t="str">
        <f>Point_src_summary!B1941</f>
        <v>Non-tribal</v>
      </c>
      <c r="C1990" s="31">
        <f>Point_src_summary!C1941</f>
        <v>8</v>
      </c>
      <c r="D1990" s="31" t="str">
        <f>Point_src_summary!D1941</f>
        <v>8045</v>
      </c>
      <c r="E1990" s="32" t="str">
        <f>Point_src_summary!N1941</f>
        <v>40400315</v>
      </c>
      <c r="F1990" s="31" t="str">
        <f>Point_src_summary!U1941</f>
        <v>Condensate Tanks</v>
      </c>
      <c r="G1990" s="160">
        <f>Point_src_summary!V1941</f>
        <v>0</v>
      </c>
      <c r="H1990" s="161">
        <f>Point_src_summary!W1941</f>
        <v>0.46133099999999999</v>
      </c>
      <c r="I1990" s="161">
        <f>Point_src_summary!X1941</f>
        <v>0</v>
      </c>
      <c r="J1990" s="161">
        <f>Point_src_summary!Y1941</f>
        <v>0</v>
      </c>
      <c r="K1990" s="162">
        <f>Point_src_summary!Z1941</f>
        <v>0</v>
      </c>
    </row>
    <row r="1991" spans="1:11" x14ac:dyDescent="0.2">
      <c r="A1991" s="31" t="s">
        <v>127</v>
      </c>
      <c r="B1991" s="31" t="str">
        <f>Point_src_summary!B1942</f>
        <v>Non-tribal</v>
      </c>
      <c r="C1991" s="31">
        <f>Point_src_summary!C1942</f>
        <v>8</v>
      </c>
      <c r="D1991" s="31" t="str">
        <f>Point_src_summary!D1942</f>
        <v>8045</v>
      </c>
      <c r="E1991" s="32" t="str">
        <f>Point_src_summary!N1942</f>
        <v>40400315</v>
      </c>
      <c r="F1991" s="31" t="str">
        <f>Point_src_summary!U1942</f>
        <v>Condensate Tanks</v>
      </c>
      <c r="G1991" s="160">
        <f>Point_src_summary!V1942</f>
        <v>0</v>
      </c>
      <c r="H1991" s="161">
        <f>Point_src_summary!W1942</f>
        <v>12.869044000000001</v>
      </c>
      <c r="I1991" s="161">
        <f>Point_src_summary!X1942</f>
        <v>0</v>
      </c>
      <c r="J1991" s="161">
        <f>Point_src_summary!Y1942</f>
        <v>0</v>
      </c>
      <c r="K1991" s="162">
        <f>Point_src_summary!Z1942</f>
        <v>0</v>
      </c>
    </row>
    <row r="1992" spans="1:11" x14ac:dyDescent="0.2">
      <c r="A1992" s="31" t="s">
        <v>127</v>
      </c>
      <c r="B1992" s="31" t="str">
        <f>Point_src_summary!B1943</f>
        <v>Non-tribal</v>
      </c>
      <c r="C1992" s="31">
        <f>Point_src_summary!C1943</f>
        <v>8</v>
      </c>
      <c r="D1992" s="31" t="str">
        <f>Point_src_summary!D1943</f>
        <v>8045</v>
      </c>
      <c r="E1992" s="32" t="str">
        <f>Point_src_summary!N1943</f>
        <v>40400315</v>
      </c>
      <c r="F1992" s="31" t="str">
        <f>Point_src_summary!U1943</f>
        <v>Condensate Tanks</v>
      </c>
      <c r="G1992" s="160">
        <f>Point_src_summary!V1943</f>
        <v>0</v>
      </c>
      <c r="H1992" s="161">
        <f>Point_src_summary!W1943</f>
        <v>1.378517</v>
      </c>
      <c r="I1992" s="161">
        <f>Point_src_summary!X1943</f>
        <v>0</v>
      </c>
      <c r="J1992" s="161">
        <f>Point_src_summary!Y1943</f>
        <v>0</v>
      </c>
      <c r="K1992" s="162">
        <f>Point_src_summary!Z1943</f>
        <v>0</v>
      </c>
    </row>
    <row r="1993" spans="1:11" x14ac:dyDescent="0.2">
      <c r="A1993" s="31" t="s">
        <v>127</v>
      </c>
      <c r="B1993" s="31" t="str">
        <f>Point_src_summary!B1944</f>
        <v>Non-tribal</v>
      </c>
      <c r="C1993" s="31">
        <f>Point_src_summary!C1944</f>
        <v>8</v>
      </c>
      <c r="D1993" s="31" t="str">
        <f>Point_src_summary!D1944</f>
        <v>8045</v>
      </c>
      <c r="E1993" s="32" t="str">
        <f>Point_src_summary!N1944</f>
        <v>40400315</v>
      </c>
      <c r="F1993" s="31" t="str">
        <f>Point_src_summary!U1944</f>
        <v>Condensate Tanks</v>
      </c>
      <c r="G1993" s="160">
        <f>Point_src_summary!V1944</f>
        <v>0</v>
      </c>
      <c r="H1993" s="161">
        <f>Point_src_summary!W1944</f>
        <v>1.150903</v>
      </c>
      <c r="I1993" s="161">
        <f>Point_src_summary!X1944</f>
        <v>0</v>
      </c>
      <c r="J1993" s="161">
        <f>Point_src_summary!Y1944</f>
        <v>0</v>
      </c>
      <c r="K1993" s="162">
        <f>Point_src_summary!Z1944</f>
        <v>0</v>
      </c>
    </row>
    <row r="1994" spans="1:11" x14ac:dyDescent="0.2">
      <c r="A1994" s="31" t="s">
        <v>127</v>
      </c>
      <c r="B1994" s="31" t="str">
        <f>Point_src_summary!B1945</f>
        <v>Non-tribal</v>
      </c>
      <c r="C1994" s="31">
        <f>Point_src_summary!C1945</f>
        <v>8</v>
      </c>
      <c r="D1994" s="31" t="str">
        <f>Point_src_summary!D1945</f>
        <v>8045</v>
      </c>
      <c r="E1994" s="32" t="str">
        <f>Point_src_summary!N1945</f>
        <v>40400315</v>
      </c>
      <c r="F1994" s="31" t="str">
        <f>Point_src_summary!U1945</f>
        <v>Condensate Tanks</v>
      </c>
      <c r="G1994" s="160">
        <f>Point_src_summary!V1945</f>
        <v>0</v>
      </c>
      <c r="H1994" s="161">
        <f>Point_src_summary!W1945</f>
        <v>1.8</v>
      </c>
      <c r="I1994" s="161">
        <f>Point_src_summary!X1945</f>
        <v>0</v>
      </c>
      <c r="J1994" s="161">
        <f>Point_src_summary!Y1945</f>
        <v>0</v>
      </c>
      <c r="K1994" s="162">
        <f>Point_src_summary!Z1945</f>
        <v>0</v>
      </c>
    </row>
    <row r="1995" spans="1:11" x14ac:dyDescent="0.2">
      <c r="A1995" s="31" t="s">
        <v>127</v>
      </c>
      <c r="B1995" s="31" t="str">
        <f>Point_src_summary!B1946</f>
        <v>Non-tribal</v>
      </c>
      <c r="C1995" s="31">
        <f>Point_src_summary!C1946</f>
        <v>8</v>
      </c>
      <c r="D1995" s="31" t="str">
        <f>Point_src_summary!D1946</f>
        <v>8045</v>
      </c>
      <c r="E1995" s="32" t="str">
        <f>Point_src_summary!N1946</f>
        <v>40400315</v>
      </c>
      <c r="F1995" s="31" t="str">
        <f>Point_src_summary!U1946</f>
        <v>Condensate Tanks</v>
      </c>
      <c r="G1995" s="160">
        <f>Point_src_summary!V1946</f>
        <v>0</v>
      </c>
      <c r="H1995" s="161">
        <f>Point_src_summary!W1946</f>
        <v>3.9158219999999999</v>
      </c>
      <c r="I1995" s="161">
        <f>Point_src_summary!X1946</f>
        <v>0</v>
      </c>
      <c r="J1995" s="161">
        <f>Point_src_summary!Y1946</f>
        <v>0</v>
      </c>
      <c r="K1995" s="162">
        <f>Point_src_summary!Z1946</f>
        <v>0</v>
      </c>
    </row>
    <row r="1996" spans="1:11" x14ac:dyDescent="0.2">
      <c r="A1996" s="31" t="s">
        <v>127</v>
      </c>
      <c r="B1996" s="31" t="str">
        <f>Point_src_summary!B1947</f>
        <v>Non-tribal</v>
      </c>
      <c r="C1996" s="31">
        <f>Point_src_summary!C1947</f>
        <v>8</v>
      </c>
      <c r="D1996" s="31" t="str">
        <f>Point_src_summary!D1947</f>
        <v>8045</v>
      </c>
      <c r="E1996" s="32" t="str">
        <f>Point_src_summary!N1947</f>
        <v>40400315</v>
      </c>
      <c r="F1996" s="31" t="str">
        <f>Point_src_summary!U1947</f>
        <v>Condensate Tanks</v>
      </c>
      <c r="G1996" s="160">
        <f>Point_src_summary!V1947</f>
        <v>0</v>
      </c>
      <c r="H1996" s="161">
        <f>Point_src_summary!W1947</f>
        <v>4.0112300000000003</v>
      </c>
      <c r="I1996" s="161">
        <f>Point_src_summary!X1947</f>
        <v>0</v>
      </c>
      <c r="J1996" s="161">
        <f>Point_src_summary!Y1947</f>
        <v>0</v>
      </c>
      <c r="K1996" s="162">
        <f>Point_src_summary!Z1947</f>
        <v>0</v>
      </c>
    </row>
    <row r="1997" spans="1:11" x14ac:dyDescent="0.2">
      <c r="A1997" s="31" t="s">
        <v>127</v>
      </c>
      <c r="B1997" s="31" t="str">
        <f>Point_src_summary!B1948</f>
        <v>Non-tribal</v>
      </c>
      <c r="C1997" s="31">
        <f>Point_src_summary!C1948</f>
        <v>8</v>
      </c>
      <c r="D1997" s="31" t="str">
        <f>Point_src_summary!D1948</f>
        <v>8045</v>
      </c>
      <c r="E1997" s="32" t="str">
        <f>Point_src_summary!N1948</f>
        <v>40400315</v>
      </c>
      <c r="F1997" s="31" t="str">
        <f>Point_src_summary!U1948</f>
        <v>Condensate Tanks</v>
      </c>
      <c r="G1997" s="160">
        <f>Point_src_summary!V1948</f>
        <v>0</v>
      </c>
      <c r="H1997" s="161">
        <f>Point_src_summary!W1948</f>
        <v>1.7399500000000001</v>
      </c>
      <c r="I1997" s="161">
        <f>Point_src_summary!X1948</f>
        <v>0</v>
      </c>
      <c r="J1997" s="161">
        <f>Point_src_summary!Y1948</f>
        <v>0</v>
      </c>
      <c r="K1997" s="162">
        <f>Point_src_summary!Z1948</f>
        <v>0</v>
      </c>
    </row>
    <row r="1998" spans="1:11" x14ac:dyDescent="0.2">
      <c r="A1998" s="31" t="s">
        <v>127</v>
      </c>
      <c r="B1998" s="31" t="str">
        <f>Point_src_summary!B1949</f>
        <v>Non-tribal</v>
      </c>
      <c r="C1998" s="31">
        <f>Point_src_summary!C1949</f>
        <v>8</v>
      </c>
      <c r="D1998" s="31" t="str">
        <f>Point_src_summary!D1949</f>
        <v>8045</v>
      </c>
      <c r="E1998" s="32" t="str">
        <f>Point_src_summary!N1949</f>
        <v>40400315</v>
      </c>
      <c r="F1998" s="31" t="str">
        <f>Point_src_summary!U1949</f>
        <v>Condensate Tanks</v>
      </c>
      <c r="G1998" s="160">
        <f>Point_src_summary!V1949</f>
        <v>0</v>
      </c>
      <c r="H1998" s="161">
        <f>Point_src_summary!W1949</f>
        <v>2.9783849999999998</v>
      </c>
      <c r="I1998" s="161">
        <f>Point_src_summary!X1949</f>
        <v>0</v>
      </c>
      <c r="J1998" s="161">
        <f>Point_src_summary!Y1949</f>
        <v>0</v>
      </c>
      <c r="K1998" s="162">
        <f>Point_src_summary!Z1949</f>
        <v>0</v>
      </c>
    </row>
    <row r="1999" spans="1:11" x14ac:dyDescent="0.2">
      <c r="A1999" s="31" t="s">
        <v>127</v>
      </c>
      <c r="B1999" s="31" t="str">
        <f>Point_src_summary!B1950</f>
        <v>Non-tribal</v>
      </c>
      <c r="C1999" s="31">
        <f>Point_src_summary!C1950</f>
        <v>8</v>
      </c>
      <c r="D1999" s="31" t="str">
        <f>Point_src_summary!D1950</f>
        <v>8045</v>
      </c>
      <c r="E1999" s="32" t="str">
        <f>Point_src_summary!N1950</f>
        <v>40400315</v>
      </c>
      <c r="F1999" s="31" t="str">
        <f>Point_src_summary!U1950</f>
        <v>Condensate Tanks</v>
      </c>
      <c r="G1999" s="160">
        <f>Point_src_summary!V1950</f>
        <v>0</v>
      </c>
      <c r="H1999" s="161">
        <f>Point_src_summary!W1950</f>
        <v>2.2682030000000002</v>
      </c>
      <c r="I1999" s="161">
        <f>Point_src_summary!X1950</f>
        <v>0</v>
      </c>
      <c r="J1999" s="161">
        <f>Point_src_summary!Y1950</f>
        <v>0</v>
      </c>
      <c r="K1999" s="162">
        <f>Point_src_summary!Z1950</f>
        <v>0</v>
      </c>
    </row>
    <row r="2000" spans="1:11" x14ac:dyDescent="0.2">
      <c r="A2000" s="31" t="s">
        <v>127</v>
      </c>
      <c r="B2000" s="31" t="str">
        <f>Point_src_summary!B1951</f>
        <v>Non-tribal</v>
      </c>
      <c r="C2000" s="31">
        <f>Point_src_summary!C1951</f>
        <v>8</v>
      </c>
      <c r="D2000" s="31" t="str">
        <f>Point_src_summary!D1951</f>
        <v>8045</v>
      </c>
      <c r="E2000" s="32" t="str">
        <f>Point_src_summary!N1951</f>
        <v>40400315</v>
      </c>
      <c r="F2000" s="31" t="str">
        <f>Point_src_summary!U1951</f>
        <v>Condensate Tanks</v>
      </c>
      <c r="G2000" s="160">
        <f>Point_src_summary!V1951</f>
        <v>0</v>
      </c>
      <c r="H2000" s="161">
        <f>Point_src_summary!W1951</f>
        <v>1.4953780000000001</v>
      </c>
      <c r="I2000" s="161">
        <f>Point_src_summary!X1951</f>
        <v>0</v>
      </c>
      <c r="J2000" s="161">
        <f>Point_src_summary!Y1951</f>
        <v>0</v>
      </c>
      <c r="K2000" s="162">
        <f>Point_src_summary!Z1951</f>
        <v>0</v>
      </c>
    </row>
    <row r="2001" spans="1:11" x14ac:dyDescent="0.2">
      <c r="A2001" s="31" t="s">
        <v>127</v>
      </c>
      <c r="B2001" s="31" t="str">
        <f>Point_src_summary!B1952</f>
        <v>Non-tribal</v>
      </c>
      <c r="C2001" s="31">
        <f>Point_src_summary!C1952</f>
        <v>8</v>
      </c>
      <c r="D2001" s="31" t="str">
        <f>Point_src_summary!D1952</f>
        <v>8045</v>
      </c>
      <c r="E2001" s="32" t="str">
        <f>Point_src_summary!N1952</f>
        <v>40400315</v>
      </c>
      <c r="F2001" s="31" t="str">
        <f>Point_src_summary!U1952</f>
        <v>Condensate Tanks</v>
      </c>
      <c r="G2001" s="160">
        <f>Point_src_summary!V1952</f>
        <v>0</v>
      </c>
      <c r="H2001" s="161">
        <f>Point_src_summary!W1952</f>
        <v>3.236129</v>
      </c>
      <c r="I2001" s="161">
        <f>Point_src_summary!X1952</f>
        <v>0</v>
      </c>
      <c r="J2001" s="161">
        <f>Point_src_summary!Y1952</f>
        <v>0</v>
      </c>
      <c r="K2001" s="162">
        <f>Point_src_summary!Z1952</f>
        <v>0</v>
      </c>
    </row>
    <row r="2002" spans="1:11" x14ac:dyDescent="0.2">
      <c r="A2002" s="31" t="s">
        <v>127</v>
      </c>
      <c r="B2002" s="31" t="str">
        <f>Point_src_summary!B1953</f>
        <v>Non-tribal</v>
      </c>
      <c r="C2002" s="31">
        <f>Point_src_summary!C1953</f>
        <v>8</v>
      </c>
      <c r="D2002" s="31" t="str">
        <f>Point_src_summary!D1953</f>
        <v>8045</v>
      </c>
      <c r="E2002" s="32" t="str">
        <f>Point_src_summary!N1953</f>
        <v>40400315</v>
      </c>
      <c r="F2002" s="31" t="str">
        <f>Point_src_summary!U1953</f>
        <v>Condensate Tanks</v>
      </c>
      <c r="G2002" s="160">
        <f>Point_src_summary!V1953</f>
        <v>0</v>
      </c>
      <c r="H2002" s="161">
        <f>Point_src_summary!W1953</f>
        <v>1.428717</v>
      </c>
      <c r="I2002" s="161">
        <f>Point_src_summary!X1953</f>
        <v>0</v>
      </c>
      <c r="J2002" s="161">
        <f>Point_src_summary!Y1953</f>
        <v>0</v>
      </c>
      <c r="K2002" s="162">
        <f>Point_src_summary!Z1953</f>
        <v>0</v>
      </c>
    </row>
    <row r="2003" spans="1:11" x14ac:dyDescent="0.2">
      <c r="A2003" s="31" t="s">
        <v>127</v>
      </c>
      <c r="B2003" s="31" t="str">
        <f>Point_src_summary!B1954</f>
        <v>Non-tribal</v>
      </c>
      <c r="C2003" s="31">
        <f>Point_src_summary!C1954</f>
        <v>8</v>
      </c>
      <c r="D2003" s="31" t="str">
        <f>Point_src_summary!D1954</f>
        <v>8045</v>
      </c>
      <c r="E2003" s="32" t="str">
        <f>Point_src_summary!N1954</f>
        <v>40400315</v>
      </c>
      <c r="F2003" s="31" t="str">
        <f>Point_src_summary!U1954</f>
        <v>Condensate Tanks</v>
      </c>
      <c r="G2003" s="160">
        <f>Point_src_summary!V1954</f>
        <v>0</v>
      </c>
      <c r="H2003" s="161">
        <f>Point_src_summary!W1954</f>
        <v>3.008378</v>
      </c>
      <c r="I2003" s="161">
        <f>Point_src_summary!X1954</f>
        <v>0</v>
      </c>
      <c r="J2003" s="161">
        <f>Point_src_summary!Y1954</f>
        <v>0</v>
      </c>
      <c r="K2003" s="162">
        <f>Point_src_summary!Z1954</f>
        <v>0</v>
      </c>
    </row>
    <row r="2004" spans="1:11" x14ac:dyDescent="0.2">
      <c r="A2004" s="31" t="s">
        <v>127</v>
      </c>
      <c r="B2004" s="31" t="str">
        <f>Point_src_summary!B1955</f>
        <v>Non-tribal</v>
      </c>
      <c r="C2004" s="31">
        <f>Point_src_summary!C1955</f>
        <v>8</v>
      </c>
      <c r="D2004" s="31" t="str">
        <f>Point_src_summary!D1955</f>
        <v>8045</v>
      </c>
      <c r="E2004" s="32" t="str">
        <f>Point_src_summary!N1955</f>
        <v>40400315</v>
      </c>
      <c r="F2004" s="31" t="str">
        <f>Point_src_summary!U1955</f>
        <v>Condensate Tanks</v>
      </c>
      <c r="G2004" s="160">
        <f>Point_src_summary!V1955</f>
        <v>0</v>
      </c>
      <c r="H2004" s="161">
        <f>Point_src_summary!W1955</f>
        <v>1.0960350000000001</v>
      </c>
      <c r="I2004" s="161">
        <f>Point_src_summary!X1955</f>
        <v>0</v>
      </c>
      <c r="J2004" s="161">
        <f>Point_src_summary!Y1955</f>
        <v>0</v>
      </c>
      <c r="K2004" s="162">
        <f>Point_src_summary!Z1955</f>
        <v>0</v>
      </c>
    </row>
    <row r="2005" spans="1:11" x14ac:dyDescent="0.2">
      <c r="A2005" s="31" t="s">
        <v>127</v>
      </c>
      <c r="B2005" s="31" t="str">
        <f>Point_src_summary!B1956</f>
        <v>Non-tribal</v>
      </c>
      <c r="C2005" s="31">
        <f>Point_src_summary!C1956</f>
        <v>8</v>
      </c>
      <c r="D2005" s="31" t="str">
        <f>Point_src_summary!D1956</f>
        <v>8045</v>
      </c>
      <c r="E2005" s="32" t="str">
        <f>Point_src_summary!N1956</f>
        <v>40400315</v>
      </c>
      <c r="F2005" s="31" t="str">
        <f>Point_src_summary!U1956</f>
        <v>Condensate Tanks</v>
      </c>
      <c r="G2005" s="160">
        <f>Point_src_summary!V1956</f>
        <v>0</v>
      </c>
      <c r="H2005" s="161">
        <f>Point_src_summary!W1956</f>
        <v>0.99635499999999999</v>
      </c>
      <c r="I2005" s="161">
        <f>Point_src_summary!X1956</f>
        <v>0</v>
      </c>
      <c r="J2005" s="161">
        <f>Point_src_summary!Y1956</f>
        <v>0</v>
      </c>
      <c r="K2005" s="162">
        <f>Point_src_summary!Z1956</f>
        <v>0</v>
      </c>
    </row>
    <row r="2006" spans="1:11" x14ac:dyDescent="0.2">
      <c r="A2006" s="31" t="s">
        <v>127</v>
      </c>
      <c r="B2006" s="31" t="str">
        <f>Point_src_summary!B1957</f>
        <v>Non-tribal</v>
      </c>
      <c r="C2006" s="31">
        <f>Point_src_summary!C1957</f>
        <v>8</v>
      </c>
      <c r="D2006" s="31" t="str">
        <f>Point_src_summary!D1957</f>
        <v>8045</v>
      </c>
      <c r="E2006" s="32" t="str">
        <f>Point_src_summary!N1957</f>
        <v>40400315</v>
      </c>
      <c r="F2006" s="31" t="str">
        <f>Point_src_summary!U1957</f>
        <v>Condensate Tanks</v>
      </c>
      <c r="G2006" s="160">
        <f>Point_src_summary!V1957</f>
        <v>0</v>
      </c>
      <c r="H2006" s="161">
        <f>Point_src_summary!W1957</f>
        <v>1.1488210000000001</v>
      </c>
      <c r="I2006" s="161">
        <f>Point_src_summary!X1957</f>
        <v>0</v>
      </c>
      <c r="J2006" s="161">
        <f>Point_src_summary!Y1957</f>
        <v>0</v>
      </c>
      <c r="K2006" s="162">
        <f>Point_src_summary!Z1957</f>
        <v>0</v>
      </c>
    </row>
    <row r="2007" spans="1:11" x14ac:dyDescent="0.2">
      <c r="A2007" s="31" t="s">
        <v>127</v>
      </c>
      <c r="B2007" s="31" t="str">
        <f>Point_src_summary!B1958</f>
        <v>Non-tribal</v>
      </c>
      <c r="C2007" s="31">
        <f>Point_src_summary!C1958</f>
        <v>8</v>
      </c>
      <c r="D2007" s="31" t="str">
        <f>Point_src_summary!D1958</f>
        <v>8045</v>
      </c>
      <c r="E2007" s="32" t="str">
        <f>Point_src_summary!N1958</f>
        <v>40400315</v>
      </c>
      <c r="F2007" s="31" t="str">
        <f>Point_src_summary!U1958</f>
        <v>Condensate Tanks</v>
      </c>
      <c r="G2007" s="160">
        <f>Point_src_summary!V1958</f>
        <v>0</v>
      </c>
      <c r="H2007" s="161">
        <f>Point_src_summary!W1958</f>
        <v>8.7428260000000009</v>
      </c>
      <c r="I2007" s="161">
        <f>Point_src_summary!X1958</f>
        <v>0</v>
      </c>
      <c r="J2007" s="161">
        <f>Point_src_summary!Y1958</f>
        <v>0</v>
      </c>
      <c r="K2007" s="162">
        <f>Point_src_summary!Z1958</f>
        <v>0</v>
      </c>
    </row>
    <row r="2008" spans="1:11" x14ac:dyDescent="0.2">
      <c r="A2008" s="31" t="s">
        <v>127</v>
      </c>
      <c r="B2008" s="31" t="str">
        <f>Point_src_summary!B1959</f>
        <v>Non-tribal</v>
      </c>
      <c r="C2008" s="31">
        <f>Point_src_summary!C1959</f>
        <v>8</v>
      </c>
      <c r="D2008" s="31" t="str">
        <f>Point_src_summary!D1959</f>
        <v>8045</v>
      </c>
      <c r="E2008" s="32" t="str">
        <f>Point_src_summary!N1959</f>
        <v>40400315</v>
      </c>
      <c r="F2008" s="31" t="str">
        <f>Point_src_summary!U1959</f>
        <v>Condensate Tanks</v>
      </c>
      <c r="G2008" s="160">
        <f>Point_src_summary!V1959</f>
        <v>0</v>
      </c>
      <c r="H2008" s="161">
        <f>Point_src_summary!W1959</f>
        <v>1.538071</v>
      </c>
      <c r="I2008" s="161">
        <f>Point_src_summary!X1959</f>
        <v>0</v>
      </c>
      <c r="J2008" s="161">
        <f>Point_src_summary!Y1959</f>
        <v>0</v>
      </c>
      <c r="K2008" s="162">
        <f>Point_src_summary!Z1959</f>
        <v>0</v>
      </c>
    </row>
    <row r="2009" spans="1:11" x14ac:dyDescent="0.2">
      <c r="A2009" s="31" t="s">
        <v>127</v>
      </c>
      <c r="B2009" s="31" t="str">
        <f>Point_src_summary!B1960</f>
        <v>Non-tribal</v>
      </c>
      <c r="C2009" s="31">
        <f>Point_src_summary!C1960</f>
        <v>8</v>
      </c>
      <c r="D2009" s="31" t="str">
        <f>Point_src_summary!D1960</f>
        <v>8045</v>
      </c>
      <c r="E2009" s="32" t="str">
        <f>Point_src_summary!N1960</f>
        <v>40400315</v>
      </c>
      <c r="F2009" s="31" t="str">
        <f>Point_src_summary!U1960</f>
        <v>Condensate Tanks</v>
      </c>
      <c r="G2009" s="160">
        <f>Point_src_summary!V1960</f>
        <v>0</v>
      </c>
      <c r="H2009" s="161">
        <f>Point_src_summary!W1960</f>
        <v>0.203543</v>
      </c>
      <c r="I2009" s="161">
        <f>Point_src_summary!X1960</f>
        <v>0</v>
      </c>
      <c r="J2009" s="161">
        <f>Point_src_summary!Y1960</f>
        <v>0</v>
      </c>
      <c r="K2009" s="162">
        <f>Point_src_summary!Z1960</f>
        <v>0</v>
      </c>
    </row>
    <row r="2010" spans="1:11" x14ac:dyDescent="0.2">
      <c r="A2010" s="31" t="s">
        <v>127</v>
      </c>
      <c r="B2010" s="31" t="str">
        <f>Point_src_summary!B1961</f>
        <v>Non-tribal</v>
      </c>
      <c r="C2010" s="31">
        <f>Point_src_summary!C1961</f>
        <v>8</v>
      </c>
      <c r="D2010" s="31" t="str">
        <f>Point_src_summary!D1961</f>
        <v>8045</v>
      </c>
      <c r="E2010" s="32" t="str">
        <f>Point_src_summary!N1961</f>
        <v>40400315</v>
      </c>
      <c r="F2010" s="31" t="str">
        <f>Point_src_summary!U1961</f>
        <v>Condensate Tanks</v>
      </c>
      <c r="G2010" s="160">
        <f>Point_src_summary!V1961</f>
        <v>0</v>
      </c>
      <c r="H2010" s="161">
        <f>Point_src_summary!W1961</f>
        <v>0.18632199999999999</v>
      </c>
      <c r="I2010" s="161">
        <f>Point_src_summary!X1961</f>
        <v>0</v>
      </c>
      <c r="J2010" s="161">
        <f>Point_src_summary!Y1961</f>
        <v>0</v>
      </c>
      <c r="K2010" s="162">
        <f>Point_src_summary!Z1961</f>
        <v>0</v>
      </c>
    </row>
    <row r="2011" spans="1:11" x14ac:dyDescent="0.2">
      <c r="A2011" s="31" t="s">
        <v>127</v>
      </c>
      <c r="B2011" s="31" t="str">
        <f>Point_src_summary!B1962</f>
        <v>Non-tribal</v>
      </c>
      <c r="C2011" s="31">
        <f>Point_src_summary!C1962</f>
        <v>8</v>
      </c>
      <c r="D2011" s="31" t="str">
        <f>Point_src_summary!D1962</f>
        <v>8045</v>
      </c>
      <c r="E2011" s="32" t="str">
        <f>Point_src_summary!N1962</f>
        <v>40400315</v>
      </c>
      <c r="F2011" s="31" t="str">
        <f>Point_src_summary!U1962</f>
        <v>Condensate Tanks</v>
      </c>
      <c r="G2011" s="160">
        <f>Point_src_summary!V1962</f>
        <v>0</v>
      </c>
      <c r="H2011" s="161">
        <f>Point_src_summary!W1962</f>
        <v>3.0747719999999998</v>
      </c>
      <c r="I2011" s="161">
        <f>Point_src_summary!X1962</f>
        <v>0</v>
      </c>
      <c r="J2011" s="161">
        <f>Point_src_summary!Y1962</f>
        <v>0</v>
      </c>
      <c r="K2011" s="162">
        <f>Point_src_summary!Z1962</f>
        <v>0</v>
      </c>
    </row>
    <row r="2012" spans="1:11" x14ac:dyDescent="0.2">
      <c r="A2012" s="31" t="s">
        <v>127</v>
      </c>
      <c r="B2012" s="31" t="str">
        <f>Point_src_summary!B1963</f>
        <v>Non-tribal</v>
      </c>
      <c r="C2012" s="31">
        <f>Point_src_summary!C1963</f>
        <v>8</v>
      </c>
      <c r="D2012" s="31" t="str">
        <f>Point_src_summary!D1963</f>
        <v>8045</v>
      </c>
      <c r="E2012" s="32" t="str">
        <f>Point_src_summary!N1963</f>
        <v>40400315</v>
      </c>
      <c r="F2012" s="31" t="str">
        <f>Point_src_summary!U1963</f>
        <v>Condensate Tanks</v>
      </c>
      <c r="G2012" s="160">
        <f>Point_src_summary!V1963</f>
        <v>0</v>
      </c>
      <c r="H2012" s="161">
        <f>Point_src_summary!W1963</f>
        <v>3.6612819999999999</v>
      </c>
      <c r="I2012" s="161">
        <f>Point_src_summary!X1963</f>
        <v>0</v>
      </c>
      <c r="J2012" s="161">
        <f>Point_src_summary!Y1963</f>
        <v>0</v>
      </c>
      <c r="K2012" s="162">
        <f>Point_src_summary!Z1963</f>
        <v>0</v>
      </c>
    </row>
    <row r="2013" spans="1:11" x14ac:dyDescent="0.2">
      <c r="A2013" s="31" t="s">
        <v>127</v>
      </c>
      <c r="B2013" s="31" t="str">
        <f>Point_src_summary!B1964</f>
        <v>Non-tribal</v>
      </c>
      <c r="C2013" s="31">
        <f>Point_src_summary!C1964</f>
        <v>8</v>
      </c>
      <c r="D2013" s="31" t="str">
        <f>Point_src_summary!D1964</f>
        <v>8045</v>
      </c>
      <c r="E2013" s="32" t="str">
        <f>Point_src_summary!N1964</f>
        <v>40400315</v>
      </c>
      <c r="F2013" s="31" t="str">
        <f>Point_src_summary!U1964</f>
        <v>Condensate Tanks</v>
      </c>
      <c r="G2013" s="160">
        <f>Point_src_summary!V1964</f>
        <v>0</v>
      </c>
      <c r="H2013" s="161">
        <f>Point_src_summary!W1964</f>
        <v>1.27982</v>
      </c>
      <c r="I2013" s="161">
        <f>Point_src_summary!X1964</f>
        <v>0</v>
      </c>
      <c r="J2013" s="161">
        <f>Point_src_summary!Y1964</f>
        <v>0</v>
      </c>
      <c r="K2013" s="162">
        <f>Point_src_summary!Z1964</f>
        <v>0</v>
      </c>
    </row>
    <row r="2014" spans="1:11" x14ac:dyDescent="0.2">
      <c r="A2014" s="31" t="s">
        <v>127</v>
      </c>
      <c r="B2014" s="31" t="str">
        <f>Point_src_summary!B1965</f>
        <v>Non-tribal</v>
      </c>
      <c r="C2014" s="31">
        <f>Point_src_summary!C1965</f>
        <v>8</v>
      </c>
      <c r="D2014" s="31" t="str">
        <f>Point_src_summary!D1965</f>
        <v>8045</v>
      </c>
      <c r="E2014" s="32" t="str">
        <f>Point_src_summary!N1965</f>
        <v>40400315</v>
      </c>
      <c r="F2014" s="31" t="str">
        <f>Point_src_summary!U1965</f>
        <v>Condensate Tanks</v>
      </c>
      <c r="G2014" s="160">
        <f>Point_src_summary!V1965</f>
        <v>0</v>
      </c>
      <c r="H2014" s="161">
        <f>Point_src_summary!W1965</f>
        <v>1.1143689999999999</v>
      </c>
      <c r="I2014" s="161">
        <f>Point_src_summary!X1965</f>
        <v>0</v>
      </c>
      <c r="J2014" s="161">
        <f>Point_src_summary!Y1965</f>
        <v>0</v>
      </c>
      <c r="K2014" s="162">
        <f>Point_src_summary!Z1965</f>
        <v>0</v>
      </c>
    </row>
    <row r="2015" spans="1:11" x14ac:dyDescent="0.2">
      <c r="A2015" s="31" t="s">
        <v>127</v>
      </c>
      <c r="B2015" s="31" t="str">
        <f>Point_src_summary!B1966</f>
        <v>Non-tribal</v>
      </c>
      <c r="C2015" s="31">
        <f>Point_src_summary!C1966</f>
        <v>8</v>
      </c>
      <c r="D2015" s="31" t="str">
        <f>Point_src_summary!D1966</f>
        <v>8045</v>
      </c>
      <c r="E2015" s="32" t="str">
        <f>Point_src_summary!N1966</f>
        <v>40400315</v>
      </c>
      <c r="F2015" s="31" t="str">
        <f>Point_src_summary!U1966</f>
        <v>Condensate Tanks</v>
      </c>
      <c r="G2015" s="160">
        <f>Point_src_summary!V1966</f>
        <v>0</v>
      </c>
      <c r="H2015" s="161">
        <f>Point_src_summary!W1966</f>
        <v>5.7057900000000004</v>
      </c>
      <c r="I2015" s="161">
        <f>Point_src_summary!X1966</f>
        <v>0</v>
      </c>
      <c r="J2015" s="161">
        <f>Point_src_summary!Y1966</f>
        <v>0</v>
      </c>
      <c r="K2015" s="162">
        <f>Point_src_summary!Z1966</f>
        <v>0</v>
      </c>
    </row>
    <row r="2016" spans="1:11" x14ac:dyDescent="0.2">
      <c r="A2016" s="31" t="s">
        <v>127</v>
      </c>
      <c r="B2016" s="31" t="str">
        <f>Point_src_summary!B1967</f>
        <v>Non-tribal</v>
      </c>
      <c r="C2016" s="31">
        <f>Point_src_summary!C1967</f>
        <v>8</v>
      </c>
      <c r="D2016" s="31" t="str">
        <f>Point_src_summary!D1967</f>
        <v>8045</v>
      </c>
      <c r="E2016" s="32" t="str">
        <f>Point_src_summary!N1967</f>
        <v>40400315</v>
      </c>
      <c r="F2016" s="31" t="str">
        <f>Point_src_summary!U1967</f>
        <v>Condensate Tanks</v>
      </c>
      <c r="G2016" s="160">
        <f>Point_src_summary!V1967</f>
        <v>0</v>
      </c>
      <c r="H2016" s="161">
        <f>Point_src_summary!W1967</f>
        <v>2.5174539999999999</v>
      </c>
      <c r="I2016" s="161">
        <f>Point_src_summary!X1967</f>
        <v>0</v>
      </c>
      <c r="J2016" s="161">
        <f>Point_src_summary!Y1967</f>
        <v>0</v>
      </c>
      <c r="K2016" s="162">
        <f>Point_src_summary!Z1967</f>
        <v>0</v>
      </c>
    </row>
    <row r="2017" spans="1:11" x14ac:dyDescent="0.2">
      <c r="A2017" s="31" t="s">
        <v>127</v>
      </c>
      <c r="B2017" s="31" t="str">
        <f>Point_src_summary!B1968</f>
        <v>Non-tribal</v>
      </c>
      <c r="C2017" s="31">
        <f>Point_src_summary!C1968</f>
        <v>8</v>
      </c>
      <c r="D2017" s="31" t="str">
        <f>Point_src_summary!D1968</f>
        <v>8045</v>
      </c>
      <c r="E2017" s="32" t="str">
        <f>Point_src_summary!N1968</f>
        <v>40400315</v>
      </c>
      <c r="F2017" s="31" t="str">
        <f>Point_src_summary!U1968</f>
        <v>Condensate Tanks</v>
      </c>
      <c r="G2017" s="160">
        <f>Point_src_summary!V1968</f>
        <v>0</v>
      </c>
      <c r="H2017" s="161">
        <f>Point_src_summary!W1968</f>
        <v>0.94179800000000002</v>
      </c>
      <c r="I2017" s="161">
        <f>Point_src_summary!X1968</f>
        <v>0</v>
      </c>
      <c r="J2017" s="161">
        <f>Point_src_summary!Y1968</f>
        <v>0</v>
      </c>
      <c r="K2017" s="162">
        <f>Point_src_summary!Z1968</f>
        <v>0</v>
      </c>
    </row>
    <row r="2018" spans="1:11" x14ac:dyDescent="0.2">
      <c r="A2018" s="31" t="s">
        <v>127</v>
      </c>
      <c r="B2018" s="31" t="str">
        <f>Point_src_summary!B1969</f>
        <v>Non-tribal</v>
      </c>
      <c r="C2018" s="31">
        <f>Point_src_summary!C1969</f>
        <v>8</v>
      </c>
      <c r="D2018" s="31" t="str">
        <f>Point_src_summary!D1969</f>
        <v>8045</v>
      </c>
      <c r="E2018" s="32" t="str">
        <f>Point_src_summary!N1969</f>
        <v>40400315</v>
      </c>
      <c r="F2018" s="31" t="str">
        <f>Point_src_summary!U1969</f>
        <v>Condensate Tanks</v>
      </c>
      <c r="G2018" s="160">
        <f>Point_src_summary!V1969</f>
        <v>0</v>
      </c>
      <c r="H2018" s="161">
        <f>Point_src_summary!W1969</f>
        <v>0.48727500000000001</v>
      </c>
      <c r="I2018" s="161">
        <f>Point_src_summary!X1969</f>
        <v>0</v>
      </c>
      <c r="J2018" s="161">
        <f>Point_src_summary!Y1969</f>
        <v>0</v>
      </c>
      <c r="K2018" s="162">
        <f>Point_src_summary!Z1969</f>
        <v>0</v>
      </c>
    </row>
    <row r="2019" spans="1:11" x14ac:dyDescent="0.2">
      <c r="A2019" s="31" t="s">
        <v>127</v>
      </c>
      <c r="B2019" s="31" t="str">
        <f>Point_src_summary!B1970</f>
        <v>Non-tribal</v>
      </c>
      <c r="C2019" s="31">
        <f>Point_src_summary!C1970</f>
        <v>8</v>
      </c>
      <c r="D2019" s="31" t="str">
        <f>Point_src_summary!D1970</f>
        <v>8045</v>
      </c>
      <c r="E2019" s="32" t="str">
        <f>Point_src_summary!N1970</f>
        <v>40400315</v>
      </c>
      <c r="F2019" s="31" t="str">
        <f>Point_src_summary!U1970</f>
        <v>Condensate Tanks</v>
      </c>
      <c r="G2019" s="160">
        <f>Point_src_summary!V1970</f>
        <v>0</v>
      </c>
      <c r="H2019" s="161">
        <f>Point_src_summary!W1970</f>
        <v>8.7750439999999994</v>
      </c>
      <c r="I2019" s="161">
        <f>Point_src_summary!X1970</f>
        <v>0</v>
      </c>
      <c r="J2019" s="161">
        <f>Point_src_summary!Y1970</f>
        <v>0</v>
      </c>
      <c r="K2019" s="162">
        <f>Point_src_summary!Z1970</f>
        <v>0</v>
      </c>
    </row>
    <row r="2020" spans="1:11" x14ac:dyDescent="0.2">
      <c r="A2020" s="31" t="s">
        <v>127</v>
      </c>
      <c r="B2020" s="31" t="str">
        <f>Point_src_summary!B1971</f>
        <v>Non-tribal</v>
      </c>
      <c r="C2020" s="31">
        <f>Point_src_summary!C1971</f>
        <v>8</v>
      </c>
      <c r="D2020" s="31" t="str">
        <f>Point_src_summary!D1971</f>
        <v>8045</v>
      </c>
      <c r="E2020" s="32" t="str">
        <f>Point_src_summary!N1971</f>
        <v>40400315</v>
      </c>
      <c r="F2020" s="31" t="str">
        <f>Point_src_summary!U1971</f>
        <v>Condensate Tanks</v>
      </c>
      <c r="G2020" s="160">
        <f>Point_src_summary!V1971</f>
        <v>0</v>
      </c>
      <c r="H2020" s="161">
        <f>Point_src_summary!W1971</f>
        <v>8.6337119999999992</v>
      </c>
      <c r="I2020" s="161">
        <f>Point_src_summary!X1971</f>
        <v>0</v>
      </c>
      <c r="J2020" s="161">
        <f>Point_src_summary!Y1971</f>
        <v>0</v>
      </c>
      <c r="K2020" s="162">
        <f>Point_src_summary!Z1971</f>
        <v>0</v>
      </c>
    </row>
    <row r="2021" spans="1:11" x14ac:dyDescent="0.2">
      <c r="A2021" s="31" t="s">
        <v>127</v>
      </c>
      <c r="B2021" s="31" t="str">
        <f>Point_src_summary!B1972</f>
        <v>Non-tribal</v>
      </c>
      <c r="C2021" s="31">
        <f>Point_src_summary!C1972</f>
        <v>8</v>
      </c>
      <c r="D2021" s="31" t="str">
        <f>Point_src_summary!D1972</f>
        <v>8045</v>
      </c>
      <c r="E2021" s="32" t="str">
        <f>Point_src_summary!N1972</f>
        <v>40400315</v>
      </c>
      <c r="F2021" s="31" t="str">
        <f>Point_src_summary!U1972</f>
        <v>Condensate Tanks</v>
      </c>
      <c r="G2021" s="160">
        <f>Point_src_summary!V1972</f>
        <v>0</v>
      </c>
      <c r="H2021" s="161">
        <f>Point_src_summary!W1972</f>
        <v>4.2840000000000003E-2</v>
      </c>
      <c r="I2021" s="161">
        <f>Point_src_summary!X1972</f>
        <v>0</v>
      </c>
      <c r="J2021" s="161">
        <f>Point_src_summary!Y1972</f>
        <v>0</v>
      </c>
      <c r="K2021" s="162">
        <f>Point_src_summary!Z1972</f>
        <v>0</v>
      </c>
    </row>
    <row r="2022" spans="1:11" x14ac:dyDescent="0.2">
      <c r="A2022" s="31" t="s">
        <v>127</v>
      </c>
      <c r="B2022" s="31" t="str">
        <f>Point_src_summary!B1973</f>
        <v>Non-tribal</v>
      </c>
      <c r="C2022" s="31">
        <f>Point_src_summary!C1973</f>
        <v>8</v>
      </c>
      <c r="D2022" s="31" t="str">
        <f>Point_src_summary!D1973</f>
        <v>8045</v>
      </c>
      <c r="E2022" s="32" t="str">
        <f>Point_src_summary!N1973</f>
        <v>40400315</v>
      </c>
      <c r="F2022" s="31" t="str">
        <f>Point_src_summary!U1973</f>
        <v>Condensate Tanks</v>
      </c>
      <c r="G2022" s="160">
        <f>Point_src_summary!V1973</f>
        <v>0</v>
      </c>
      <c r="H2022" s="161">
        <f>Point_src_summary!W1973</f>
        <v>2.849958</v>
      </c>
      <c r="I2022" s="161">
        <f>Point_src_summary!X1973</f>
        <v>0</v>
      </c>
      <c r="J2022" s="161">
        <f>Point_src_summary!Y1973</f>
        <v>0</v>
      </c>
      <c r="K2022" s="162">
        <f>Point_src_summary!Z1973</f>
        <v>0</v>
      </c>
    </row>
    <row r="2023" spans="1:11" x14ac:dyDescent="0.2">
      <c r="A2023" s="31" t="s">
        <v>127</v>
      </c>
      <c r="B2023" s="31" t="str">
        <f>Point_src_summary!B1974</f>
        <v>Non-tribal</v>
      </c>
      <c r="C2023" s="31">
        <f>Point_src_summary!C1974</f>
        <v>8</v>
      </c>
      <c r="D2023" s="31" t="str">
        <f>Point_src_summary!D1974</f>
        <v>8045</v>
      </c>
      <c r="E2023" s="32" t="str">
        <f>Point_src_summary!N1974</f>
        <v>40400315</v>
      </c>
      <c r="F2023" s="31" t="str">
        <f>Point_src_summary!U1974</f>
        <v>Condensate Tanks</v>
      </c>
      <c r="G2023" s="160">
        <f>Point_src_summary!V1974</f>
        <v>0</v>
      </c>
      <c r="H2023" s="161">
        <f>Point_src_summary!W1974</f>
        <v>3.5832290000000002</v>
      </c>
      <c r="I2023" s="161">
        <f>Point_src_summary!X1974</f>
        <v>0</v>
      </c>
      <c r="J2023" s="161">
        <f>Point_src_summary!Y1974</f>
        <v>0</v>
      </c>
      <c r="K2023" s="162">
        <f>Point_src_summary!Z1974</f>
        <v>0</v>
      </c>
    </row>
    <row r="2024" spans="1:11" x14ac:dyDescent="0.2">
      <c r="A2024" s="31" t="s">
        <v>127</v>
      </c>
      <c r="B2024" s="31" t="str">
        <f>Point_src_summary!B1975</f>
        <v>Non-tribal</v>
      </c>
      <c r="C2024" s="31">
        <f>Point_src_summary!C1975</f>
        <v>8</v>
      </c>
      <c r="D2024" s="31" t="str">
        <f>Point_src_summary!D1975</f>
        <v>8045</v>
      </c>
      <c r="E2024" s="32" t="str">
        <f>Point_src_summary!N1975</f>
        <v>20200253</v>
      </c>
      <c r="F2024" s="31" t="str">
        <f>Point_src_summary!U1975</f>
        <v>Point Source Compressor Engines</v>
      </c>
      <c r="G2024" s="160">
        <f>Point_src_summary!V1975</f>
        <v>6.4260120000000001</v>
      </c>
      <c r="H2024" s="161">
        <f>Point_src_summary!W1975</f>
        <v>4.6845739999999996</v>
      </c>
      <c r="I2024" s="161">
        <f>Point_src_summary!X1975</f>
        <v>13.38448</v>
      </c>
      <c r="J2024" s="161">
        <f>Point_src_summary!Y1975</f>
        <v>0</v>
      </c>
      <c r="K2024" s="162">
        <f>Point_src_summary!Z1975</f>
        <v>0</v>
      </c>
    </row>
    <row r="2025" spans="1:11" x14ac:dyDescent="0.2">
      <c r="A2025" s="31" t="s">
        <v>127</v>
      </c>
      <c r="B2025" s="31" t="str">
        <f>Point_src_summary!B1976</f>
        <v>Non-tribal</v>
      </c>
      <c r="C2025" s="31">
        <f>Point_src_summary!C1976</f>
        <v>8</v>
      </c>
      <c r="D2025" s="31" t="str">
        <f>Point_src_summary!D1976</f>
        <v>8045</v>
      </c>
      <c r="E2025" s="32" t="str">
        <f>Point_src_summary!N1976</f>
        <v>20200253</v>
      </c>
      <c r="F2025" s="31" t="str">
        <f>Point_src_summary!U1976</f>
        <v>Point Source Compressor Engines</v>
      </c>
      <c r="G2025" s="160">
        <f>Point_src_summary!V1976</f>
        <v>6.69224</v>
      </c>
      <c r="H2025" s="161">
        <f>Point_src_summary!W1976</f>
        <v>4.6845739999999996</v>
      </c>
      <c r="I2025" s="161">
        <f>Point_src_summary!X1976</f>
        <v>13.384541</v>
      </c>
      <c r="J2025" s="161">
        <f>Point_src_summary!Y1976</f>
        <v>0</v>
      </c>
      <c r="K2025" s="162">
        <f>Point_src_summary!Z1976</f>
        <v>0</v>
      </c>
    </row>
    <row r="2026" spans="1:11" x14ac:dyDescent="0.2">
      <c r="A2026" s="31" t="s">
        <v>127</v>
      </c>
      <c r="B2026" s="31" t="str">
        <f>Point_src_summary!B1977</f>
        <v>Non-tribal</v>
      </c>
      <c r="C2026" s="31">
        <f>Point_src_summary!C1977</f>
        <v>8</v>
      </c>
      <c r="D2026" s="31" t="str">
        <f>Point_src_summary!D1977</f>
        <v>8045</v>
      </c>
      <c r="E2026" s="32" t="str">
        <f>Point_src_summary!N1977</f>
        <v>31088801</v>
      </c>
      <c r="F2026" s="31" t="str">
        <f>Point_src_summary!U1977</f>
        <v>Point Source Fugitives</v>
      </c>
      <c r="G2026" s="160">
        <f>Point_src_summary!V1977</f>
        <v>0</v>
      </c>
      <c r="H2026" s="161">
        <f>Point_src_summary!W1977</f>
        <v>11.8</v>
      </c>
      <c r="I2026" s="161">
        <f>Point_src_summary!X1977</f>
        <v>0</v>
      </c>
      <c r="J2026" s="161">
        <f>Point_src_summary!Y1977</f>
        <v>0</v>
      </c>
      <c r="K2026" s="162">
        <f>Point_src_summary!Z1977</f>
        <v>0</v>
      </c>
    </row>
    <row r="2027" spans="1:11" x14ac:dyDescent="0.2">
      <c r="A2027" s="31" t="s">
        <v>127</v>
      </c>
      <c r="B2027" s="31" t="str">
        <f>Point_src_summary!B1978</f>
        <v>Non-tribal</v>
      </c>
      <c r="C2027" s="31">
        <f>Point_src_summary!C1978</f>
        <v>8</v>
      </c>
      <c r="D2027" s="31" t="str">
        <f>Point_src_summary!D1978</f>
        <v>8045</v>
      </c>
      <c r="E2027" s="32" t="str">
        <f>Point_src_summary!N1978</f>
        <v>20200253</v>
      </c>
      <c r="F2027" s="31" t="str">
        <f>Point_src_summary!U1978</f>
        <v>Point Source Compressor Engines</v>
      </c>
      <c r="G2027" s="160">
        <f>Point_src_summary!V1978</f>
        <v>13.38448</v>
      </c>
      <c r="H2027" s="161">
        <f>Point_src_summary!W1978</f>
        <v>9.3691479999999991</v>
      </c>
      <c r="I2027" s="161">
        <f>Point_src_summary!X1978</f>
        <v>26.784480000000002</v>
      </c>
      <c r="J2027" s="161">
        <f>Point_src_summary!Y1978</f>
        <v>0</v>
      </c>
      <c r="K2027" s="162">
        <f>Point_src_summary!Z1978</f>
        <v>0</v>
      </c>
    </row>
    <row r="2028" spans="1:11" x14ac:dyDescent="0.2">
      <c r="A2028" s="31" t="s">
        <v>127</v>
      </c>
      <c r="B2028" s="31" t="str">
        <f>Point_src_summary!B1979</f>
        <v>Non-tribal</v>
      </c>
      <c r="C2028" s="31">
        <f>Point_src_summary!C1979</f>
        <v>8</v>
      </c>
      <c r="D2028" s="31" t="str">
        <f>Point_src_summary!D1979</f>
        <v>8045</v>
      </c>
      <c r="E2028" s="32" t="str">
        <f>Point_src_summary!N1979</f>
        <v>40400315</v>
      </c>
      <c r="F2028" s="31" t="str">
        <f>Point_src_summary!U1979</f>
        <v>Condensate Tanks</v>
      </c>
      <c r="G2028" s="160">
        <f>Point_src_summary!V1979</f>
        <v>0</v>
      </c>
      <c r="H2028" s="161">
        <f>Point_src_summary!W1979</f>
        <v>5.7434370000000001</v>
      </c>
      <c r="I2028" s="161">
        <f>Point_src_summary!X1979</f>
        <v>0</v>
      </c>
      <c r="J2028" s="161">
        <f>Point_src_summary!Y1979</f>
        <v>0</v>
      </c>
      <c r="K2028" s="162">
        <f>Point_src_summary!Z1979</f>
        <v>0</v>
      </c>
    </row>
    <row r="2029" spans="1:11" x14ac:dyDescent="0.2">
      <c r="A2029" s="31" t="s">
        <v>127</v>
      </c>
      <c r="B2029" s="31" t="str">
        <f>Point_src_summary!B1980</f>
        <v>Non-tribal</v>
      </c>
      <c r="C2029" s="31">
        <f>Point_src_summary!C1980</f>
        <v>8</v>
      </c>
      <c r="D2029" s="31" t="str">
        <f>Point_src_summary!D1980</f>
        <v>8045</v>
      </c>
      <c r="E2029" s="32" t="str">
        <f>Point_src_summary!N1980</f>
        <v>40400315</v>
      </c>
      <c r="F2029" s="31" t="str">
        <f>Point_src_summary!U1980</f>
        <v>Condensate Tanks</v>
      </c>
      <c r="G2029" s="160">
        <f>Point_src_summary!V1980</f>
        <v>0</v>
      </c>
      <c r="H2029" s="161">
        <f>Point_src_summary!W1980</f>
        <v>9.8920829999999995</v>
      </c>
      <c r="I2029" s="161">
        <f>Point_src_summary!X1980</f>
        <v>0</v>
      </c>
      <c r="J2029" s="161">
        <f>Point_src_summary!Y1980</f>
        <v>0</v>
      </c>
      <c r="K2029" s="162">
        <f>Point_src_summary!Z1980</f>
        <v>0</v>
      </c>
    </row>
    <row r="2030" spans="1:11" x14ac:dyDescent="0.2">
      <c r="A2030" s="31" t="s">
        <v>127</v>
      </c>
      <c r="B2030" s="31" t="str">
        <f>Point_src_summary!B1981</f>
        <v>Non-tribal</v>
      </c>
      <c r="C2030" s="31">
        <f>Point_src_summary!C1981</f>
        <v>8</v>
      </c>
      <c r="D2030" s="31" t="str">
        <f>Point_src_summary!D1981</f>
        <v>8045</v>
      </c>
      <c r="E2030" s="32" t="str">
        <f>Point_src_summary!N1981</f>
        <v>40400315</v>
      </c>
      <c r="F2030" s="31" t="str">
        <f>Point_src_summary!U1981</f>
        <v>Condensate Tanks</v>
      </c>
      <c r="G2030" s="160">
        <f>Point_src_summary!V1981</f>
        <v>0</v>
      </c>
      <c r="H2030" s="161">
        <f>Point_src_summary!W1981</f>
        <v>13.412478</v>
      </c>
      <c r="I2030" s="161">
        <f>Point_src_summary!X1981</f>
        <v>0</v>
      </c>
      <c r="J2030" s="161">
        <f>Point_src_summary!Y1981</f>
        <v>0</v>
      </c>
      <c r="K2030" s="162">
        <f>Point_src_summary!Z1981</f>
        <v>0</v>
      </c>
    </row>
    <row r="2031" spans="1:11" x14ac:dyDescent="0.2">
      <c r="A2031" s="31" t="s">
        <v>127</v>
      </c>
      <c r="B2031" s="31" t="str">
        <f>Point_src_summary!B1982</f>
        <v>Non-tribal</v>
      </c>
      <c r="C2031" s="31">
        <f>Point_src_summary!C1982</f>
        <v>8</v>
      </c>
      <c r="D2031" s="31" t="str">
        <f>Point_src_summary!D1982</f>
        <v>8045</v>
      </c>
      <c r="E2031" s="32" t="str">
        <f>Point_src_summary!N1982</f>
        <v>40400315</v>
      </c>
      <c r="F2031" s="31" t="str">
        <f>Point_src_summary!U1982</f>
        <v>Condensate Tanks</v>
      </c>
      <c r="G2031" s="160">
        <f>Point_src_summary!V1982</f>
        <v>0</v>
      </c>
      <c r="H2031" s="161">
        <f>Point_src_summary!W1982</f>
        <v>5.6881680000000001</v>
      </c>
      <c r="I2031" s="161">
        <f>Point_src_summary!X1982</f>
        <v>0</v>
      </c>
      <c r="J2031" s="161">
        <f>Point_src_summary!Y1982</f>
        <v>0</v>
      </c>
      <c r="K2031" s="162">
        <f>Point_src_summary!Z1982</f>
        <v>0</v>
      </c>
    </row>
    <row r="2032" spans="1:11" x14ac:dyDescent="0.2">
      <c r="A2032" s="31" t="s">
        <v>127</v>
      </c>
      <c r="B2032" s="31" t="str">
        <f>Point_src_summary!B1983</f>
        <v>Non-tribal</v>
      </c>
      <c r="C2032" s="31">
        <f>Point_src_summary!C1983</f>
        <v>8</v>
      </c>
      <c r="D2032" s="31" t="str">
        <f>Point_src_summary!D1983</f>
        <v>8045</v>
      </c>
      <c r="E2032" s="32" t="str">
        <f>Point_src_summary!N1983</f>
        <v>20200253</v>
      </c>
      <c r="F2032" s="31" t="str">
        <f>Point_src_summary!U1983</f>
        <v>Point Source Compressor Engines</v>
      </c>
      <c r="G2032" s="160">
        <f>Point_src_summary!V1983</f>
        <v>7.3517960000000002</v>
      </c>
      <c r="H2032" s="161">
        <f>Point_src_summary!W1983</f>
        <v>0.24104300000000001</v>
      </c>
      <c r="I2032" s="161">
        <f>Point_src_summary!X1983</f>
        <v>8.3115129999999997</v>
      </c>
      <c r="J2032" s="161">
        <f>Point_src_summary!Y1983</f>
        <v>0</v>
      </c>
      <c r="K2032" s="162">
        <f>Point_src_summary!Z1983</f>
        <v>0</v>
      </c>
    </row>
    <row r="2033" spans="1:11" x14ac:dyDescent="0.2">
      <c r="A2033" s="31" t="s">
        <v>127</v>
      </c>
      <c r="B2033" s="31" t="str">
        <f>Point_src_summary!B1984</f>
        <v>Non-tribal</v>
      </c>
      <c r="C2033" s="31">
        <f>Point_src_summary!C1984</f>
        <v>8</v>
      </c>
      <c r="D2033" s="31" t="str">
        <f>Point_src_summary!D1984</f>
        <v>8045</v>
      </c>
      <c r="E2033" s="32" t="str">
        <f>Point_src_summary!N1984</f>
        <v>40600132</v>
      </c>
      <c r="F2033" s="31" t="str">
        <f>Point_src_summary!U1984</f>
        <v>Point Source Loading Losses</v>
      </c>
      <c r="G2033" s="160">
        <f>Point_src_summary!V1984</f>
        <v>0</v>
      </c>
      <c r="H2033" s="161">
        <f>Point_src_summary!W1984</f>
        <v>2.1177540000000001</v>
      </c>
      <c r="I2033" s="161">
        <f>Point_src_summary!X1984</f>
        <v>0</v>
      </c>
      <c r="J2033" s="161">
        <f>Point_src_summary!Y1984</f>
        <v>0</v>
      </c>
      <c r="K2033" s="162">
        <f>Point_src_summary!Z1984</f>
        <v>0</v>
      </c>
    </row>
    <row r="2034" spans="1:11" x14ac:dyDescent="0.2">
      <c r="A2034" s="31" t="s">
        <v>127</v>
      </c>
      <c r="B2034" s="31" t="str">
        <f>Point_src_summary!B1985</f>
        <v>Non-tribal</v>
      </c>
      <c r="C2034" s="31">
        <f>Point_src_summary!C1985</f>
        <v>8</v>
      </c>
      <c r="D2034" s="31" t="str">
        <f>Point_src_summary!D1985</f>
        <v>8045</v>
      </c>
      <c r="E2034" s="32" t="str">
        <f>Point_src_summary!N1985</f>
        <v>40400315</v>
      </c>
      <c r="F2034" s="31" t="str">
        <f>Point_src_summary!U1985</f>
        <v>Condensate Tanks</v>
      </c>
      <c r="G2034" s="160">
        <f>Point_src_summary!V1985</f>
        <v>0</v>
      </c>
      <c r="H2034" s="161">
        <f>Point_src_summary!W1985</f>
        <v>1.3517319999999999</v>
      </c>
      <c r="I2034" s="161">
        <f>Point_src_summary!X1985</f>
        <v>0</v>
      </c>
      <c r="J2034" s="161">
        <f>Point_src_summary!Y1985</f>
        <v>0</v>
      </c>
      <c r="K2034" s="162">
        <f>Point_src_summary!Z1985</f>
        <v>0</v>
      </c>
    </row>
    <row r="2035" spans="1:11" x14ac:dyDescent="0.2">
      <c r="A2035" s="31" t="s">
        <v>127</v>
      </c>
      <c r="B2035" s="31" t="str">
        <f>Point_src_summary!B1986</f>
        <v>Non-tribal</v>
      </c>
      <c r="C2035" s="31">
        <f>Point_src_summary!C1986</f>
        <v>8</v>
      </c>
      <c r="D2035" s="31" t="str">
        <f>Point_src_summary!D1986</f>
        <v>8045</v>
      </c>
      <c r="E2035" s="32" t="str">
        <f>Point_src_summary!N1986</f>
        <v>40400315</v>
      </c>
      <c r="F2035" s="31" t="str">
        <f>Point_src_summary!U1986</f>
        <v>Condensate Tanks</v>
      </c>
      <c r="G2035" s="160">
        <f>Point_src_summary!V1986</f>
        <v>0</v>
      </c>
      <c r="H2035" s="161">
        <f>Point_src_summary!W1986</f>
        <v>1.940645</v>
      </c>
      <c r="I2035" s="161">
        <f>Point_src_summary!X1986</f>
        <v>0</v>
      </c>
      <c r="J2035" s="161">
        <f>Point_src_summary!Y1986</f>
        <v>0</v>
      </c>
      <c r="K2035" s="162">
        <f>Point_src_summary!Z1986</f>
        <v>0</v>
      </c>
    </row>
    <row r="2036" spans="1:11" x14ac:dyDescent="0.2">
      <c r="A2036" s="31" t="s">
        <v>127</v>
      </c>
      <c r="B2036" s="31" t="str">
        <f>Point_src_summary!B1987</f>
        <v>Non-tribal</v>
      </c>
      <c r="C2036" s="31">
        <f>Point_src_summary!C1987</f>
        <v>8</v>
      </c>
      <c r="D2036" s="31" t="str">
        <f>Point_src_summary!D1987</f>
        <v>8045</v>
      </c>
      <c r="E2036" s="32" t="str">
        <f>Point_src_summary!N1987</f>
        <v>40400315</v>
      </c>
      <c r="F2036" s="31" t="str">
        <f>Point_src_summary!U1987</f>
        <v>Condensate Tanks</v>
      </c>
      <c r="G2036" s="160">
        <f>Point_src_summary!V1987</f>
        <v>0</v>
      </c>
      <c r="H2036" s="161">
        <f>Point_src_summary!W1987</f>
        <v>0.99485100000000004</v>
      </c>
      <c r="I2036" s="161">
        <f>Point_src_summary!X1987</f>
        <v>0</v>
      </c>
      <c r="J2036" s="161">
        <f>Point_src_summary!Y1987</f>
        <v>0</v>
      </c>
      <c r="K2036" s="162">
        <f>Point_src_summary!Z1987</f>
        <v>0</v>
      </c>
    </row>
    <row r="2037" spans="1:11" x14ac:dyDescent="0.2">
      <c r="A2037" s="31" t="s">
        <v>127</v>
      </c>
      <c r="B2037" s="31" t="str">
        <f>Point_src_summary!B1988</f>
        <v>Non-tribal</v>
      </c>
      <c r="C2037" s="31">
        <f>Point_src_summary!C1988</f>
        <v>8</v>
      </c>
      <c r="D2037" s="31" t="str">
        <f>Point_src_summary!D1988</f>
        <v>8045</v>
      </c>
      <c r="E2037" s="32" t="str">
        <f>Point_src_summary!N1988</f>
        <v>40400315</v>
      </c>
      <c r="F2037" s="31" t="str">
        <f>Point_src_summary!U1988</f>
        <v>Condensate Tanks</v>
      </c>
      <c r="G2037" s="160">
        <f>Point_src_summary!V1988</f>
        <v>0</v>
      </c>
      <c r="H2037" s="161">
        <f>Point_src_summary!W1988</f>
        <v>2.2250000000000001</v>
      </c>
      <c r="I2037" s="161">
        <f>Point_src_summary!X1988</f>
        <v>0</v>
      </c>
      <c r="J2037" s="161">
        <f>Point_src_summary!Y1988</f>
        <v>0</v>
      </c>
      <c r="K2037" s="162">
        <f>Point_src_summary!Z1988</f>
        <v>0</v>
      </c>
    </row>
    <row r="2038" spans="1:11" x14ac:dyDescent="0.2">
      <c r="A2038" s="31" t="s">
        <v>127</v>
      </c>
      <c r="B2038" s="31" t="str">
        <f>Point_src_summary!B1989</f>
        <v>Non-tribal</v>
      </c>
      <c r="C2038" s="31">
        <f>Point_src_summary!C1989</f>
        <v>8</v>
      </c>
      <c r="D2038" s="31" t="str">
        <f>Point_src_summary!D1989</f>
        <v>8045</v>
      </c>
      <c r="E2038" s="32" t="str">
        <f>Point_src_summary!N1989</f>
        <v>40400315</v>
      </c>
      <c r="F2038" s="31" t="str">
        <f>Point_src_summary!U1989</f>
        <v>Condensate Tanks</v>
      </c>
      <c r="G2038" s="160">
        <f>Point_src_summary!V1989</f>
        <v>0</v>
      </c>
      <c r="H2038" s="161">
        <f>Point_src_summary!W1989</f>
        <v>2.7066680000000001</v>
      </c>
      <c r="I2038" s="161">
        <f>Point_src_summary!X1989</f>
        <v>0</v>
      </c>
      <c r="J2038" s="161">
        <f>Point_src_summary!Y1989</f>
        <v>0</v>
      </c>
      <c r="K2038" s="162">
        <f>Point_src_summary!Z1989</f>
        <v>0</v>
      </c>
    </row>
    <row r="2039" spans="1:11" x14ac:dyDescent="0.2">
      <c r="A2039" s="31" t="s">
        <v>127</v>
      </c>
      <c r="B2039" s="31" t="str">
        <f>Point_src_summary!B1990</f>
        <v>Non-tribal</v>
      </c>
      <c r="C2039" s="31">
        <f>Point_src_summary!C1990</f>
        <v>8</v>
      </c>
      <c r="D2039" s="31" t="str">
        <f>Point_src_summary!D1990</f>
        <v>8045</v>
      </c>
      <c r="E2039" s="32" t="str">
        <f>Point_src_summary!N1990</f>
        <v>40400315</v>
      </c>
      <c r="F2039" s="31" t="str">
        <f>Point_src_summary!U1990</f>
        <v>Condensate Tanks</v>
      </c>
      <c r="G2039" s="160">
        <f>Point_src_summary!V1990</f>
        <v>0</v>
      </c>
      <c r="H2039" s="161">
        <f>Point_src_summary!W1990</f>
        <v>1.1172569999999999</v>
      </c>
      <c r="I2039" s="161">
        <f>Point_src_summary!X1990</f>
        <v>0</v>
      </c>
      <c r="J2039" s="161">
        <f>Point_src_summary!Y1990</f>
        <v>0</v>
      </c>
      <c r="K2039" s="162">
        <f>Point_src_summary!Z1990</f>
        <v>0</v>
      </c>
    </row>
    <row r="2040" spans="1:11" x14ac:dyDescent="0.2">
      <c r="A2040" s="31" t="s">
        <v>127</v>
      </c>
      <c r="B2040" s="31" t="str">
        <f>Point_src_summary!B1991</f>
        <v>Non-tribal</v>
      </c>
      <c r="C2040" s="31">
        <f>Point_src_summary!C1991</f>
        <v>8</v>
      </c>
      <c r="D2040" s="31" t="str">
        <f>Point_src_summary!D1991</f>
        <v>8045</v>
      </c>
      <c r="E2040" s="32" t="str">
        <f>Point_src_summary!N1991</f>
        <v>40600132</v>
      </c>
      <c r="F2040" s="31" t="str">
        <f>Point_src_summary!U1991</f>
        <v>Point Source Loading Losses</v>
      </c>
      <c r="G2040" s="160">
        <f>Point_src_summary!V1991</f>
        <v>0</v>
      </c>
      <c r="H2040" s="161">
        <f>Point_src_summary!W1991</f>
        <v>2.8723049999999999</v>
      </c>
      <c r="I2040" s="161">
        <f>Point_src_summary!X1991</f>
        <v>0</v>
      </c>
      <c r="J2040" s="161">
        <f>Point_src_summary!Y1991</f>
        <v>0</v>
      </c>
      <c r="K2040" s="162">
        <f>Point_src_summary!Z1991</f>
        <v>0</v>
      </c>
    </row>
    <row r="2041" spans="1:11" x14ac:dyDescent="0.2">
      <c r="A2041" s="31" t="s">
        <v>127</v>
      </c>
      <c r="B2041" s="31" t="str">
        <f>Point_src_summary!B1992</f>
        <v>Non-tribal</v>
      </c>
      <c r="C2041" s="31">
        <f>Point_src_summary!C1992</f>
        <v>8</v>
      </c>
      <c r="D2041" s="31" t="str">
        <f>Point_src_summary!D1992</f>
        <v>8045</v>
      </c>
      <c r="E2041" s="32" t="str">
        <f>Point_src_summary!N1992</f>
        <v>40400315</v>
      </c>
      <c r="F2041" s="31" t="str">
        <f>Point_src_summary!U1992</f>
        <v>Condensate Tanks</v>
      </c>
      <c r="G2041" s="160">
        <f>Point_src_summary!V1992</f>
        <v>0</v>
      </c>
      <c r="H2041" s="161">
        <f>Point_src_summary!W1992</f>
        <v>0.94304399999999999</v>
      </c>
      <c r="I2041" s="161">
        <f>Point_src_summary!X1992</f>
        <v>0</v>
      </c>
      <c r="J2041" s="161">
        <f>Point_src_summary!Y1992</f>
        <v>0</v>
      </c>
      <c r="K2041" s="162">
        <f>Point_src_summary!Z1992</f>
        <v>0</v>
      </c>
    </row>
    <row r="2042" spans="1:11" x14ac:dyDescent="0.2">
      <c r="A2042" s="31" t="s">
        <v>127</v>
      </c>
      <c r="B2042" s="31" t="str">
        <f>Point_src_summary!B1993</f>
        <v>Non-tribal</v>
      </c>
      <c r="C2042" s="31">
        <f>Point_src_summary!C1993</f>
        <v>8</v>
      </c>
      <c r="D2042" s="31" t="str">
        <f>Point_src_summary!D1993</f>
        <v>8045</v>
      </c>
      <c r="E2042" s="32" t="str">
        <f>Point_src_summary!N1993</f>
        <v>40400315</v>
      </c>
      <c r="F2042" s="31" t="str">
        <f>Point_src_summary!U1993</f>
        <v>Condensate Tanks</v>
      </c>
      <c r="G2042" s="160">
        <f>Point_src_summary!V1993</f>
        <v>0</v>
      </c>
      <c r="H2042" s="161">
        <f>Point_src_summary!W1993</f>
        <v>1.2940069999999999</v>
      </c>
      <c r="I2042" s="161">
        <f>Point_src_summary!X1993</f>
        <v>0</v>
      </c>
      <c r="J2042" s="161">
        <f>Point_src_summary!Y1993</f>
        <v>0</v>
      </c>
      <c r="K2042" s="162">
        <f>Point_src_summary!Z1993</f>
        <v>0</v>
      </c>
    </row>
    <row r="2043" spans="1:11" x14ac:dyDescent="0.2">
      <c r="A2043" s="31" t="s">
        <v>127</v>
      </c>
      <c r="B2043" s="31" t="str">
        <f>Point_src_summary!B1994</f>
        <v>Non-tribal</v>
      </c>
      <c r="C2043" s="31">
        <f>Point_src_summary!C1994</f>
        <v>8</v>
      </c>
      <c r="D2043" s="31" t="str">
        <f>Point_src_summary!D1994</f>
        <v>8045</v>
      </c>
      <c r="E2043" s="32" t="str">
        <f>Point_src_summary!N1994</f>
        <v>40400315</v>
      </c>
      <c r="F2043" s="31" t="str">
        <f>Point_src_summary!U1994</f>
        <v>Condensate Tanks</v>
      </c>
      <c r="G2043" s="160">
        <f>Point_src_summary!V1994</f>
        <v>0</v>
      </c>
      <c r="H2043" s="161">
        <f>Point_src_summary!W1994</f>
        <v>2.6042510000000001</v>
      </c>
      <c r="I2043" s="161">
        <f>Point_src_summary!X1994</f>
        <v>0</v>
      </c>
      <c r="J2043" s="161">
        <f>Point_src_summary!Y1994</f>
        <v>0</v>
      </c>
      <c r="K2043" s="162">
        <f>Point_src_summary!Z1994</f>
        <v>0</v>
      </c>
    </row>
    <row r="2044" spans="1:11" x14ac:dyDescent="0.2">
      <c r="A2044" s="31" t="s">
        <v>127</v>
      </c>
      <c r="B2044" s="31" t="str">
        <f>Point_src_summary!B1995</f>
        <v>Non-tribal</v>
      </c>
      <c r="C2044" s="31">
        <f>Point_src_summary!C1995</f>
        <v>8</v>
      </c>
      <c r="D2044" s="31" t="str">
        <f>Point_src_summary!D1995</f>
        <v>8045</v>
      </c>
      <c r="E2044" s="32" t="str">
        <f>Point_src_summary!N1995</f>
        <v>40600132</v>
      </c>
      <c r="F2044" s="31" t="str">
        <f>Point_src_summary!U1995</f>
        <v>Point Source Loading Losses</v>
      </c>
      <c r="G2044" s="160">
        <f>Point_src_summary!V1995</f>
        <v>0</v>
      </c>
      <c r="H2044" s="161">
        <f>Point_src_summary!W1995</f>
        <v>2.3333140000000001</v>
      </c>
      <c r="I2044" s="161">
        <f>Point_src_summary!X1995</f>
        <v>0</v>
      </c>
      <c r="J2044" s="161">
        <f>Point_src_summary!Y1995</f>
        <v>0</v>
      </c>
      <c r="K2044" s="162">
        <f>Point_src_summary!Z1995</f>
        <v>0</v>
      </c>
    </row>
    <row r="2045" spans="1:11" x14ac:dyDescent="0.2">
      <c r="A2045" s="31" t="s">
        <v>127</v>
      </c>
      <c r="B2045" s="31" t="str">
        <f>Point_src_summary!B1996</f>
        <v>Non-tribal</v>
      </c>
      <c r="C2045" s="31">
        <f>Point_src_summary!C1996</f>
        <v>8</v>
      </c>
      <c r="D2045" s="31" t="str">
        <f>Point_src_summary!D1996</f>
        <v>8045</v>
      </c>
      <c r="E2045" s="32" t="str">
        <f>Point_src_summary!N1996</f>
        <v>40400315</v>
      </c>
      <c r="F2045" s="31" t="str">
        <f>Point_src_summary!U1996</f>
        <v>Condensate Tanks</v>
      </c>
      <c r="G2045" s="160">
        <f>Point_src_summary!V1996</f>
        <v>0</v>
      </c>
      <c r="H2045" s="161">
        <f>Point_src_summary!W1996</f>
        <v>1.4831049999999999</v>
      </c>
      <c r="I2045" s="161">
        <f>Point_src_summary!X1996</f>
        <v>0</v>
      </c>
      <c r="J2045" s="161">
        <f>Point_src_summary!Y1996</f>
        <v>0</v>
      </c>
      <c r="K2045" s="162">
        <f>Point_src_summary!Z1996</f>
        <v>0</v>
      </c>
    </row>
    <row r="2046" spans="1:11" x14ac:dyDescent="0.2">
      <c r="A2046" s="31" t="s">
        <v>127</v>
      </c>
      <c r="B2046" s="31" t="str">
        <f>Point_src_summary!B1997</f>
        <v>Non-tribal</v>
      </c>
      <c r="C2046" s="31">
        <f>Point_src_summary!C1997</f>
        <v>8</v>
      </c>
      <c r="D2046" s="31" t="str">
        <f>Point_src_summary!D1997</f>
        <v>8045</v>
      </c>
      <c r="E2046" s="32" t="str">
        <f>Point_src_summary!N1997</f>
        <v>40400315</v>
      </c>
      <c r="F2046" s="31" t="str">
        <f>Point_src_summary!U1997</f>
        <v>Condensate Tanks</v>
      </c>
      <c r="G2046" s="160">
        <f>Point_src_summary!V1997</f>
        <v>0</v>
      </c>
      <c r="H2046" s="161">
        <f>Point_src_summary!W1997</f>
        <v>0.195101</v>
      </c>
      <c r="I2046" s="161">
        <f>Point_src_summary!X1997</f>
        <v>0</v>
      </c>
      <c r="J2046" s="161">
        <f>Point_src_summary!Y1997</f>
        <v>0</v>
      </c>
      <c r="K2046" s="162">
        <f>Point_src_summary!Z1997</f>
        <v>0</v>
      </c>
    </row>
    <row r="2047" spans="1:11" x14ac:dyDescent="0.2">
      <c r="A2047" s="31" t="s">
        <v>127</v>
      </c>
      <c r="B2047" s="31" t="str">
        <f>Point_src_summary!B1998</f>
        <v>Non-tribal</v>
      </c>
      <c r="C2047" s="31">
        <f>Point_src_summary!C1998</f>
        <v>8</v>
      </c>
      <c r="D2047" s="31" t="str">
        <f>Point_src_summary!D1998</f>
        <v>8045</v>
      </c>
      <c r="E2047" s="32" t="str">
        <f>Point_src_summary!N1998</f>
        <v>40400315</v>
      </c>
      <c r="F2047" s="31" t="str">
        <f>Point_src_summary!U1998</f>
        <v>Condensate Tanks</v>
      </c>
      <c r="G2047" s="160">
        <f>Point_src_summary!V1998</f>
        <v>0</v>
      </c>
      <c r="H2047" s="161">
        <f>Point_src_summary!W1998</f>
        <v>0.97045599999999999</v>
      </c>
      <c r="I2047" s="161">
        <f>Point_src_summary!X1998</f>
        <v>0</v>
      </c>
      <c r="J2047" s="161">
        <f>Point_src_summary!Y1998</f>
        <v>0</v>
      </c>
      <c r="K2047" s="162">
        <f>Point_src_summary!Z1998</f>
        <v>0</v>
      </c>
    </row>
    <row r="2048" spans="1:11" x14ac:dyDescent="0.2">
      <c r="A2048" s="31" t="s">
        <v>127</v>
      </c>
      <c r="B2048" s="31" t="str">
        <f>Point_src_summary!B1999</f>
        <v>Non-tribal</v>
      </c>
      <c r="C2048" s="31">
        <f>Point_src_summary!C1999</f>
        <v>8</v>
      </c>
      <c r="D2048" s="31" t="str">
        <f>Point_src_summary!D1999</f>
        <v>8045</v>
      </c>
      <c r="E2048" s="32" t="str">
        <f>Point_src_summary!N1999</f>
        <v>31000205</v>
      </c>
      <c r="F2048" s="31" t="str">
        <f>Point_src_summary!U1999</f>
        <v>Point Source Flares</v>
      </c>
      <c r="G2048" s="160">
        <f>Point_src_summary!V1999</f>
        <v>6.055E-2</v>
      </c>
      <c r="H2048" s="161">
        <f>Point_src_summary!W1999</f>
        <v>0.11999899999999999</v>
      </c>
      <c r="I2048" s="161">
        <f>Point_src_summary!X1999</f>
        <v>0.32865</v>
      </c>
      <c r="J2048" s="161">
        <f>Point_src_summary!Y1999</f>
        <v>0</v>
      </c>
      <c r="K2048" s="162">
        <f>Point_src_summary!Z1999</f>
        <v>0</v>
      </c>
    </row>
    <row r="2049" spans="1:11" x14ac:dyDescent="0.2">
      <c r="A2049" s="31" t="s">
        <v>127</v>
      </c>
      <c r="B2049" s="31" t="str">
        <f>Point_src_summary!B2000</f>
        <v>Non-tribal</v>
      </c>
      <c r="C2049" s="31">
        <f>Point_src_summary!C2000</f>
        <v>8</v>
      </c>
      <c r="D2049" s="31" t="str">
        <f>Point_src_summary!D2000</f>
        <v>8045</v>
      </c>
      <c r="E2049" s="32" t="str">
        <f>Point_src_summary!N2000</f>
        <v>40600132</v>
      </c>
      <c r="F2049" s="31" t="str">
        <f>Point_src_summary!U2000</f>
        <v>Point Source Loading Losses</v>
      </c>
      <c r="G2049" s="160">
        <f>Point_src_summary!V2000</f>
        <v>0</v>
      </c>
      <c r="H2049" s="161">
        <f>Point_src_summary!W2000</f>
        <v>21.532198000000001</v>
      </c>
      <c r="I2049" s="161">
        <f>Point_src_summary!X2000</f>
        <v>0</v>
      </c>
      <c r="J2049" s="161">
        <f>Point_src_summary!Y2000</f>
        <v>0</v>
      </c>
      <c r="K2049" s="162">
        <f>Point_src_summary!Z2000</f>
        <v>0</v>
      </c>
    </row>
    <row r="2050" spans="1:11" x14ac:dyDescent="0.2">
      <c r="A2050" s="31" t="s">
        <v>127</v>
      </c>
      <c r="B2050" s="31" t="str">
        <f>Point_src_summary!B2001</f>
        <v>Non-tribal</v>
      </c>
      <c r="C2050" s="31">
        <f>Point_src_summary!C2001</f>
        <v>8</v>
      </c>
      <c r="D2050" s="31" t="str">
        <f>Point_src_summary!D2001</f>
        <v>8045</v>
      </c>
      <c r="E2050" s="32" t="str">
        <f>Point_src_summary!N2001</f>
        <v>40400315</v>
      </c>
      <c r="F2050" s="31" t="str">
        <f>Point_src_summary!U2001</f>
        <v>Condensate Tanks</v>
      </c>
      <c r="G2050" s="160">
        <f>Point_src_summary!V2001</f>
        <v>0</v>
      </c>
      <c r="H2050" s="161">
        <f>Point_src_summary!W2001</f>
        <v>4.2068919999999999</v>
      </c>
      <c r="I2050" s="161">
        <f>Point_src_summary!X2001</f>
        <v>0</v>
      </c>
      <c r="J2050" s="161">
        <f>Point_src_summary!Y2001</f>
        <v>0</v>
      </c>
      <c r="K2050" s="162">
        <f>Point_src_summary!Z2001</f>
        <v>0</v>
      </c>
    </row>
    <row r="2051" spans="1:11" x14ac:dyDescent="0.2">
      <c r="A2051" s="31" t="s">
        <v>127</v>
      </c>
      <c r="B2051" s="31" t="str">
        <f>Point_src_summary!B2002</f>
        <v>Non-tribal</v>
      </c>
      <c r="C2051" s="31">
        <f>Point_src_summary!C2002</f>
        <v>8</v>
      </c>
      <c r="D2051" s="31" t="str">
        <f>Point_src_summary!D2002</f>
        <v>8045</v>
      </c>
      <c r="E2051" s="32" t="str">
        <f>Point_src_summary!N2002</f>
        <v>40400315</v>
      </c>
      <c r="F2051" s="31" t="str">
        <f>Point_src_summary!U2002</f>
        <v>Condensate Tanks</v>
      </c>
      <c r="G2051" s="160">
        <f>Point_src_summary!V2002</f>
        <v>0</v>
      </c>
      <c r="H2051" s="161">
        <f>Point_src_summary!W2002</f>
        <v>4.6115000000000003E-2</v>
      </c>
      <c r="I2051" s="161">
        <f>Point_src_summary!X2002</f>
        <v>0</v>
      </c>
      <c r="J2051" s="161">
        <f>Point_src_summary!Y2002</f>
        <v>0</v>
      </c>
      <c r="K2051" s="162">
        <f>Point_src_summary!Z2002</f>
        <v>0</v>
      </c>
    </row>
    <row r="2052" spans="1:11" x14ac:dyDescent="0.2">
      <c r="A2052" s="31" t="s">
        <v>127</v>
      </c>
      <c r="B2052" s="31" t="str">
        <f>Point_src_summary!B2003</f>
        <v>Non-tribal</v>
      </c>
      <c r="C2052" s="31">
        <f>Point_src_summary!C2003</f>
        <v>8</v>
      </c>
      <c r="D2052" s="31" t="str">
        <f>Point_src_summary!D2003</f>
        <v>8045</v>
      </c>
      <c r="E2052" s="32" t="str">
        <f>Point_src_summary!N2003</f>
        <v>40400315</v>
      </c>
      <c r="F2052" s="31" t="str">
        <f>Point_src_summary!U2003</f>
        <v>Condensate Tanks</v>
      </c>
      <c r="G2052" s="160">
        <f>Point_src_summary!V2003</f>
        <v>0</v>
      </c>
      <c r="H2052" s="161">
        <f>Point_src_summary!W2003</f>
        <v>1.266915</v>
      </c>
      <c r="I2052" s="161">
        <f>Point_src_summary!X2003</f>
        <v>0</v>
      </c>
      <c r="J2052" s="161">
        <f>Point_src_summary!Y2003</f>
        <v>0</v>
      </c>
      <c r="K2052" s="162">
        <f>Point_src_summary!Z2003</f>
        <v>0</v>
      </c>
    </row>
    <row r="2053" spans="1:11" x14ac:dyDescent="0.2">
      <c r="A2053" s="31" t="s">
        <v>127</v>
      </c>
      <c r="B2053" s="31" t="str">
        <f>Point_src_summary!B2004</f>
        <v>Non-tribal</v>
      </c>
      <c r="C2053" s="31">
        <f>Point_src_summary!C2004</f>
        <v>8</v>
      </c>
      <c r="D2053" s="31" t="str">
        <f>Point_src_summary!D2004</f>
        <v>8045</v>
      </c>
      <c r="E2053" s="32" t="str">
        <f>Point_src_summary!N2004</f>
        <v>40400315</v>
      </c>
      <c r="F2053" s="31" t="str">
        <f>Point_src_summary!U2004</f>
        <v>Condensate Tanks</v>
      </c>
      <c r="G2053" s="160">
        <f>Point_src_summary!V2004</f>
        <v>0</v>
      </c>
      <c r="H2053" s="161">
        <f>Point_src_summary!W2004</f>
        <v>0.242814</v>
      </c>
      <c r="I2053" s="161">
        <f>Point_src_summary!X2004</f>
        <v>0</v>
      </c>
      <c r="J2053" s="161">
        <f>Point_src_summary!Y2004</f>
        <v>0</v>
      </c>
      <c r="K2053" s="162">
        <f>Point_src_summary!Z2004</f>
        <v>0</v>
      </c>
    </row>
    <row r="2054" spans="1:11" x14ac:dyDescent="0.2">
      <c r="A2054" s="31" t="s">
        <v>127</v>
      </c>
      <c r="B2054" s="31" t="str">
        <f>Point_src_summary!B2005</f>
        <v>Non-tribal</v>
      </c>
      <c r="C2054" s="31">
        <f>Point_src_summary!C2005</f>
        <v>8</v>
      </c>
      <c r="D2054" s="31" t="str">
        <f>Point_src_summary!D2005</f>
        <v>8045</v>
      </c>
      <c r="E2054" s="32" t="str">
        <f>Point_src_summary!N2005</f>
        <v>40600132</v>
      </c>
      <c r="F2054" s="31" t="str">
        <f>Point_src_summary!U2005</f>
        <v>Point Source Loading Losses</v>
      </c>
      <c r="G2054" s="160">
        <f>Point_src_summary!V2005</f>
        <v>0</v>
      </c>
      <c r="H2054" s="161">
        <f>Point_src_summary!W2005</f>
        <v>2.5478960000000002</v>
      </c>
      <c r="I2054" s="161">
        <f>Point_src_summary!X2005</f>
        <v>0</v>
      </c>
      <c r="J2054" s="161">
        <f>Point_src_summary!Y2005</f>
        <v>0</v>
      </c>
      <c r="K2054" s="162">
        <f>Point_src_summary!Z2005</f>
        <v>0</v>
      </c>
    </row>
    <row r="2055" spans="1:11" x14ac:dyDescent="0.2">
      <c r="A2055" s="31" t="s">
        <v>127</v>
      </c>
      <c r="B2055" s="31" t="str">
        <f>Point_src_summary!B2006</f>
        <v>Non-tribal</v>
      </c>
      <c r="C2055" s="31">
        <f>Point_src_summary!C2006</f>
        <v>8</v>
      </c>
      <c r="D2055" s="31" t="str">
        <f>Point_src_summary!D2006</f>
        <v>8045</v>
      </c>
      <c r="E2055" s="32" t="str">
        <f>Point_src_summary!N2006</f>
        <v>40400315</v>
      </c>
      <c r="F2055" s="31" t="str">
        <f>Point_src_summary!U2006</f>
        <v>Condensate Tanks</v>
      </c>
      <c r="G2055" s="160">
        <f>Point_src_summary!V2006</f>
        <v>0</v>
      </c>
      <c r="H2055" s="161">
        <f>Point_src_summary!W2006</f>
        <v>1.602E-2</v>
      </c>
      <c r="I2055" s="161">
        <f>Point_src_summary!X2006</f>
        <v>0</v>
      </c>
      <c r="J2055" s="161">
        <f>Point_src_summary!Y2006</f>
        <v>0</v>
      </c>
      <c r="K2055" s="162">
        <f>Point_src_summary!Z2006</f>
        <v>0</v>
      </c>
    </row>
    <row r="2056" spans="1:11" x14ac:dyDescent="0.2">
      <c r="A2056" s="31" t="s">
        <v>127</v>
      </c>
      <c r="B2056" s="31" t="str">
        <f>Point_src_summary!B2007</f>
        <v>Non-tribal</v>
      </c>
      <c r="C2056" s="31">
        <f>Point_src_summary!C2007</f>
        <v>8</v>
      </c>
      <c r="D2056" s="31" t="str">
        <f>Point_src_summary!D2007</f>
        <v>8045</v>
      </c>
      <c r="E2056" s="32" t="str">
        <f>Point_src_summary!N2007</f>
        <v>40600132</v>
      </c>
      <c r="F2056" s="31" t="str">
        <f>Point_src_summary!U2007</f>
        <v>Point Source Loading Losses</v>
      </c>
      <c r="G2056" s="160">
        <f>Point_src_summary!V2007</f>
        <v>0</v>
      </c>
      <c r="H2056" s="161">
        <f>Point_src_summary!W2007</f>
        <v>7.0717369999999997</v>
      </c>
      <c r="I2056" s="161">
        <f>Point_src_summary!X2007</f>
        <v>0</v>
      </c>
      <c r="J2056" s="161">
        <f>Point_src_summary!Y2007</f>
        <v>0</v>
      </c>
      <c r="K2056" s="162">
        <f>Point_src_summary!Z2007</f>
        <v>0</v>
      </c>
    </row>
    <row r="2057" spans="1:11" x14ac:dyDescent="0.2">
      <c r="A2057" s="31" t="s">
        <v>127</v>
      </c>
      <c r="B2057" s="31" t="str">
        <f>Point_src_summary!B2008</f>
        <v>Non-tribal</v>
      </c>
      <c r="C2057" s="31">
        <f>Point_src_summary!C2008</f>
        <v>8</v>
      </c>
      <c r="D2057" s="31" t="str">
        <f>Point_src_summary!D2008</f>
        <v>8045</v>
      </c>
      <c r="E2057" s="32" t="str">
        <f>Point_src_summary!N2008</f>
        <v>40400315</v>
      </c>
      <c r="F2057" s="31" t="str">
        <f>Point_src_summary!U2008</f>
        <v>Condensate Tanks</v>
      </c>
      <c r="G2057" s="160">
        <f>Point_src_summary!V2008</f>
        <v>0</v>
      </c>
      <c r="H2057" s="161">
        <f>Point_src_summary!W2008</f>
        <v>6.4079999999999998E-2</v>
      </c>
      <c r="I2057" s="161">
        <f>Point_src_summary!X2008</f>
        <v>0</v>
      </c>
      <c r="J2057" s="161">
        <f>Point_src_summary!Y2008</f>
        <v>0</v>
      </c>
      <c r="K2057" s="162">
        <f>Point_src_summary!Z2008</f>
        <v>0</v>
      </c>
    </row>
    <row r="2058" spans="1:11" x14ac:dyDescent="0.2">
      <c r="A2058" s="31" t="s">
        <v>127</v>
      </c>
      <c r="B2058" s="31" t="str">
        <f>Point_src_summary!B2009</f>
        <v>Non-tribal</v>
      </c>
      <c r="C2058" s="31">
        <f>Point_src_summary!C2009</f>
        <v>8</v>
      </c>
      <c r="D2058" s="31" t="str">
        <f>Point_src_summary!D2009</f>
        <v>8045</v>
      </c>
      <c r="E2058" s="32" t="str">
        <f>Point_src_summary!N2009</f>
        <v>40400315</v>
      </c>
      <c r="F2058" s="31" t="str">
        <f>Point_src_summary!U2009</f>
        <v>Condensate Tanks</v>
      </c>
      <c r="G2058" s="160">
        <f>Point_src_summary!V2009</f>
        <v>0</v>
      </c>
      <c r="H2058" s="161">
        <f>Point_src_summary!W2009</f>
        <v>0.539331</v>
      </c>
      <c r="I2058" s="161">
        <f>Point_src_summary!X2009</f>
        <v>0</v>
      </c>
      <c r="J2058" s="161">
        <f>Point_src_summary!Y2009</f>
        <v>0</v>
      </c>
      <c r="K2058" s="162">
        <f>Point_src_summary!Z2009</f>
        <v>0</v>
      </c>
    </row>
    <row r="2059" spans="1:11" x14ac:dyDescent="0.2">
      <c r="A2059" s="31" t="s">
        <v>127</v>
      </c>
      <c r="B2059" s="31" t="str">
        <f>Point_src_summary!B2010</f>
        <v>Non-tribal</v>
      </c>
      <c r="C2059" s="31">
        <f>Point_src_summary!C2010</f>
        <v>8</v>
      </c>
      <c r="D2059" s="31" t="str">
        <f>Point_src_summary!D2010</f>
        <v>8045</v>
      </c>
      <c r="E2059" s="32" t="str">
        <f>Point_src_summary!N2010</f>
        <v>40600132</v>
      </c>
      <c r="F2059" s="31" t="str">
        <f>Point_src_summary!U2010</f>
        <v>Point Source Loading Losses</v>
      </c>
      <c r="G2059" s="160">
        <f>Point_src_summary!V2010</f>
        <v>0</v>
      </c>
      <c r="H2059" s="161">
        <f>Point_src_summary!W2010</f>
        <v>4.2237220000000004</v>
      </c>
      <c r="I2059" s="161">
        <f>Point_src_summary!X2010</f>
        <v>0</v>
      </c>
      <c r="J2059" s="161">
        <f>Point_src_summary!Y2010</f>
        <v>0</v>
      </c>
      <c r="K2059" s="162">
        <f>Point_src_summary!Z2010</f>
        <v>0</v>
      </c>
    </row>
    <row r="2060" spans="1:11" x14ac:dyDescent="0.2">
      <c r="A2060" s="31" t="s">
        <v>127</v>
      </c>
      <c r="B2060" s="31" t="str">
        <f>Point_src_summary!B2011</f>
        <v>Non-tribal</v>
      </c>
      <c r="C2060" s="31">
        <f>Point_src_summary!C2011</f>
        <v>8</v>
      </c>
      <c r="D2060" s="31" t="str">
        <f>Point_src_summary!D2011</f>
        <v>8045</v>
      </c>
      <c r="E2060" s="32" t="str">
        <f>Point_src_summary!N2011</f>
        <v>40400315</v>
      </c>
      <c r="F2060" s="31" t="str">
        <f>Point_src_summary!U2011</f>
        <v>Condensate Tanks</v>
      </c>
      <c r="G2060" s="160">
        <f>Point_src_summary!V2011</f>
        <v>0</v>
      </c>
      <c r="H2060" s="161">
        <f>Point_src_summary!W2011</f>
        <v>2.2978019999999999</v>
      </c>
      <c r="I2060" s="161">
        <f>Point_src_summary!X2011</f>
        <v>0</v>
      </c>
      <c r="J2060" s="161">
        <f>Point_src_summary!Y2011</f>
        <v>0</v>
      </c>
      <c r="K2060" s="162">
        <f>Point_src_summary!Z2011</f>
        <v>0</v>
      </c>
    </row>
    <row r="2061" spans="1:11" x14ac:dyDescent="0.2">
      <c r="A2061" s="31" t="s">
        <v>127</v>
      </c>
      <c r="B2061" s="31" t="str">
        <f>Point_src_summary!B2012</f>
        <v>Non-tribal</v>
      </c>
      <c r="C2061" s="31">
        <f>Point_src_summary!C2012</f>
        <v>8</v>
      </c>
      <c r="D2061" s="31" t="str">
        <f>Point_src_summary!D2012</f>
        <v>8045</v>
      </c>
      <c r="E2061" s="32" t="str">
        <f>Point_src_summary!N2012</f>
        <v>40600132</v>
      </c>
      <c r="F2061" s="31" t="str">
        <f>Point_src_summary!U2012</f>
        <v>Point Source Loading Losses</v>
      </c>
      <c r="G2061" s="160">
        <f>Point_src_summary!V2012</f>
        <v>0</v>
      </c>
      <c r="H2061" s="161">
        <f>Point_src_summary!W2012</f>
        <v>18.101664</v>
      </c>
      <c r="I2061" s="161">
        <f>Point_src_summary!X2012</f>
        <v>0</v>
      </c>
      <c r="J2061" s="161">
        <f>Point_src_summary!Y2012</f>
        <v>0</v>
      </c>
      <c r="K2061" s="162">
        <f>Point_src_summary!Z2012</f>
        <v>0</v>
      </c>
    </row>
    <row r="2062" spans="1:11" x14ac:dyDescent="0.2">
      <c r="A2062" s="31" t="s">
        <v>127</v>
      </c>
      <c r="B2062" s="31" t="str">
        <f>Point_src_summary!B2013</f>
        <v>Non-tribal</v>
      </c>
      <c r="C2062" s="31">
        <f>Point_src_summary!C2013</f>
        <v>8</v>
      </c>
      <c r="D2062" s="31" t="str">
        <f>Point_src_summary!D2013</f>
        <v>8045</v>
      </c>
      <c r="E2062" s="32" t="str">
        <f>Point_src_summary!N2013</f>
        <v>40400315</v>
      </c>
      <c r="F2062" s="31" t="str">
        <f>Point_src_summary!U2013</f>
        <v>Condensate Tanks</v>
      </c>
      <c r="G2062" s="160">
        <f>Point_src_summary!V2013</f>
        <v>0</v>
      </c>
      <c r="H2062" s="161">
        <f>Point_src_summary!W2013</f>
        <v>4.2100559999999998</v>
      </c>
      <c r="I2062" s="161">
        <f>Point_src_summary!X2013</f>
        <v>0</v>
      </c>
      <c r="J2062" s="161">
        <f>Point_src_summary!Y2013</f>
        <v>0</v>
      </c>
      <c r="K2062" s="162">
        <f>Point_src_summary!Z2013</f>
        <v>0</v>
      </c>
    </row>
    <row r="2063" spans="1:11" x14ac:dyDescent="0.2">
      <c r="A2063" s="31" t="s">
        <v>127</v>
      </c>
      <c r="B2063" s="31" t="str">
        <f>Point_src_summary!B2014</f>
        <v>Non-tribal</v>
      </c>
      <c r="C2063" s="31">
        <f>Point_src_summary!C2014</f>
        <v>8</v>
      </c>
      <c r="D2063" s="31" t="str">
        <f>Point_src_summary!D2014</f>
        <v>8045</v>
      </c>
      <c r="E2063" s="32" t="str">
        <f>Point_src_summary!N2014</f>
        <v>40400315</v>
      </c>
      <c r="F2063" s="31" t="str">
        <f>Point_src_summary!U2014</f>
        <v>Condensate Tanks</v>
      </c>
      <c r="G2063" s="160">
        <f>Point_src_summary!V2014</f>
        <v>0</v>
      </c>
      <c r="H2063" s="161">
        <f>Point_src_summary!W2014</f>
        <v>3.4308999999999999E-2</v>
      </c>
      <c r="I2063" s="161">
        <f>Point_src_summary!X2014</f>
        <v>0</v>
      </c>
      <c r="J2063" s="161">
        <f>Point_src_summary!Y2014</f>
        <v>0</v>
      </c>
      <c r="K2063" s="162">
        <f>Point_src_summary!Z2014</f>
        <v>0</v>
      </c>
    </row>
    <row r="2064" spans="1:11" x14ac:dyDescent="0.2">
      <c r="A2064" s="31" t="s">
        <v>127</v>
      </c>
      <c r="B2064" s="31" t="str">
        <f>Point_src_summary!B2015</f>
        <v>Non-tribal</v>
      </c>
      <c r="C2064" s="31">
        <f>Point_src_summary!C2015</f>
        <v>8</v>
      </c>
      <c r="D2064" s="31" t="str">
        <f>Point_src_summary!D2015</f>
        <v>8045</v>
      </c>
      <c r="E2064" s="32" t="str">
        <f>Point_src_summary!N2015</f>
        <v>40400315</v>
      </c>
      <c r="F2064" s="31" t="str">
        <f>Point_src_summary!U2015</f>
        <v>Condensate Tanks</v>
      </c>
      <c r="G2064" s="160">
        <f>Point_src_summary!V2015</f>
        <v>0</v>
      </c>
      <c r="H2064" s="161">
        <f>Point_src_summary!W2015</f>
        <v>1.239147</v>
      </c>
      <c r="I2064" s="161">
        <f>Point_src_summary!X2015</f>
        <v>0</v>
      </c>
      <c r="J2064" s="161">
        <f>Point_src_summary!Y2015</f>
        <v>0</v>
      </c>
      <c r="K2064" s="162">
        <f>Point_src_summary!Z2015</f>
        <v>0</v>
      </c>
    </row>
    <row r="2065" spans="1:11" x14ac:dyDescent="0.2">
      <c r="A2065" s="31" t="s">
        <v>127</v>
      </c>
      <c r="B2065" s="31" t="str">
        <f>Point_src_summary!B2016</f>
        <v>Non-tribal</v>
      </c>
      <c r="C2065" s="31">
        <f>Point_src_summary!C2016</f>
        <v>8</v>
      </c>
      <c r="D2065" s="31" t="str">
        <f>Point_src_summary!D2016</f>
        <v>8045</v>
      </c>
      <c r="E2065" s="32" t="str">
        <f>Point_src_summary!N2016</f>
        <v>40600132</v>
      </c>
      <c r="F2065" s="31" t="str">
        <f>Point_src_summary!U2016</f>
        <v>Point Source Loading Losses</v>
      </c>
      <c r="G2065" s="160">
        <f>Point_src_summary!V2016</f>
        <v>0</v>
      </c>
      <c r="H2065" s="161">
        <f>Point_src_summary!W2016</f>
        <v>2.2447300000000001</v>
      </c>
      <c r="I2065" s="161">
        <f>Point_src_summary!X2016</f>
        <v>0</v>
      </c>
      <c r="J2065" s="161">
        <f>Point_src_summary!Y2016</f>
        <v>0</v>
      </c>
      <c r="K2065" s="162">
        <f>Point_src_summary!Z2016</f>
        <v>0</v>
      </c>
    </row>
    <row r="2066" spans="1:11" x14ac:dyDescent="0.2">
      <c r="A2066" s="31" t="s">
        <v>127</v>
      </c>
      <c r="B2066" s="31" t="str">
        <f>Point_src_summary!B2017</f>
        <v>Non-tribal</v>
      </c>
      <c r="C2066" s="31">
        <f>Point_src_summary!C2017</f>
        <v>8</v>
      </c>
      <c r="D2066" s="31" t="str">
        <f>Point_src_summary!D2017</f>
        <v>8045</v>
      </c>
      <c r="E2066" s="32" t="str">
        <f>Point_src_summary!N2017</f>
        <v>40400315</v>
      </c>
      <c r="F2066" s="31" t="str">
        <f>Point_src_summary!U2017</f>
        <v>Condensate Tanks</v>
      </c>
      <c r="G2066" s="160">
        <f>Point_src_summary!V2017</f>
        <v>0</v>
      </c>
      <c r="H2066" s="161">
        <f>Point_src_summary!W2017</f>
        <v>3.0859860000000001</v>
      </c>
      <c r="I2066" s="161">
        <f>Point_src_summary!X2017</f>
        <v>0</v>
      </c>
      <c r="J2066" s="161">
        <f>Point_src_summary!Y2017</f>
        <v>0</v>
      </c>
      <c r="K2066" s="162">
        <f>Point_src_summary!Z2017</f>
        <v>0</v>
      </c>
    </row>
    <row r="2067" spans="1:11" x14ac:dyDescent="0.2">
      <c r="A2067" s="31" t="s">
        <v>127</v>
      </c>
      <c r="B2067" s="31" t="str">
        <f>Point_src_summary!B2018</f>
        <v>Non-tribal</v>
      </c>
      <c r="C2067" s="31">
        <f>Point_src_summary!C2018</f>
        <v>8</v>
      </c>
      <c r="D2067" s="31" t="str">
        <f>Point_src_summary!D2018</f>
        <v>8045</v>
      </c>
      <c r="E2067" s="32" t="str">
        <f>Point_src_summary!N2018</f>
        <v>40400315</v>
      </c>
      <c r="F2067" s="31" t="str">
        <f>Point_src_summary!U2018</f>
        <v>Condensate Tanks</v>
      </c>
      <c r="G2067" s="160">
        <f>Point_src_summary!V2018</f>
        <v>0</v>
      </c>
      <c r="H2067" s="161">
        <f>Point_src_summary!W2018</f>
        <v>2.1979440000000001</v>
      </c>
      <c r="I2067" s="161">
        <f>Point_src_summary!X2018</f>
        <v>0</v>
      </c>
      <c r="J2067" s="161">
        <f>Point_src_summary!Y2018</f>
        <v>0</v>
      </c>
      <c r="K2067" s="162">
        <f>Point_src_summary!Z2018</f>
        <v>0</v>
      </c>
    </row>
    <row r="2068" spans="1:11" x14ac:dyDescent="0.2">
      <c r="A2068" s="31" t="s">
        <v>127</v>
      </c>
      <c r="B2068" s="31" t="str">
        <f>Point_src_summary!B2019</f>
        <v>Non-tribal</v>
      </c>
      <c r="C2068" s="31">
        <f>Point_src_summary!C2019</f>
        <v>8</v>
      </c>
      <c r="D2068" s="31" t="str">
        <f>Point_src_summary!D2019</f>
        <v>8045</v>
      </c>
      <c r="E2068" s="32" t="str">
        <f>Point_src_summary!N2019</f>
        <v>40400315</v>
      </c>
      <c r="F2068" s="31" t="str">
        <f>Point_src_summary!U2019</f>
        <v>Condensate Tanks</v>
      </c>
      <c r="G2068" s="160">
        <f>Point_src_summary!V2019</f>
        <v>0</v>
      </c>
      <c r="H2068" s="161">
        <f>Point_src_summary!W2019</f>
        <v>0.79423600000000005</v>
      </c>
      <c r="I2068" s="161">
        <f>Point_src_summary!X2019</f>
        <v>0</v>
      </c>
      <c r="J2068" s="161">
        <f>Point_src_summary!Y2019</f>
        <v>0</v>
      </c>
      <c r="K2068" s="162">
        <f>Point_src_summary!Z2019</f>
        <v>0</v>
      </c>
    </row>
    <row r="2069" spans="1:11" x14ac:dyDescent="0.2">
      <c r="A2069" s="31" t="s">
        <v>127</v>
      </c>
      <c r="B2069" s="31" t="str">
        <f>Point_src_summary!B2020</f>
        <v>Non-tribal</v>
      </c>
      <c r="C2069" s="31">
        <f>Point_src_summary!C2020</f>
        <v>8</v>
      </c>
      <c r="D2069" s="31" t="str">
        <f>Point_src_summary!D2020</f>
        <v>8045</v>
      </c>
      <c r="E2069" s="32" t="str">
        <f>Point_src_summary!N2020</f>
        <v>40400315</v>
      </c>
      <c r="F2069" s="31" t="str">
        <f>Point_src_summary!U2020</f>
        <v>Condensate Tanks</v>
      </c>
      <c r="G2069" s="160">
        <f>Point_src_summary!V2020</f>
        <v>0</v>
      </c>
      <c r="H2069" s="161">
        <f>Point_src_summary!W2020</f>
        <v>0.78808599999999995</v>
      </c>
      <c r="I2069" s="161">
        <f>Point_src_summary!X2020</f>
        <v>0</v>
      </c>
      <c r="J2069" s="161">
        <f>Point_src_summary!Y2020</f>
        <v>0</v>
      </c>
      <c r="K2069" s="162">
        <f>Point_src_summary!Z2020</f>
        <v>0</v>
      </c>
    </row>
    <row r="2070" spans="1:11" x14ac:dyDescent="0.2">
      <c r="A2070" s="31" t="s">
        <v>127</v>
      </c>
      <c r="B2070" s="31" t="str">
        <f>Point_src_summary!B2021</f>
        <v>Non-tribal</v>
      </c>
      <c r="C2070" s="31">
        <f>Point_src_summary!C2021</f>
        <v>8</v>
      </c>
      <c r="D2070" s="31" t="str">
        <f>Point_src_summary!D2021</f>
        <v>8045</v>
      </c>
      <c r="E2070" s="32" t="str">
        <f>Point_src_summary!N2021</f>
        <v>20200253</v>
      </c>
      <c r="F2070" s="31" t="str">
        <f>Point_src_summary!U2021</f>
        <v>Point Source Compressor Engines</v>
      </c>
      <c r="G2070" s="160">
        <f>Point_src_summary!V2021</f>
        <v>0.88</v>
      </c>
      <c r="H2070" s="161">
        <f>Point_src_summary!W2021</f>
        <v>0.88</v>
      </c>
      <c r="I2070" s="161">
        <f>Point_src_summary!X2021</f>
        <v>0.88</v>
      </c>
      <c r="J2070" s="161">
        <f>Point_src_summary!Y2021</f>
        <v>0</v>
      </c>
      <c r="K2070" s="162">
        <f>Point_src_summary!Z2021</f>
        <v>0</v>
      </c>
    </row>
    <row r="2071" spans="1:11" x14ac:dyDescent="0.2">
      <c r="A2071" s="31" t="s">
        <v>127</v>
      </c>
      <c r="B2071" s="31" t="str">
        <f>Point_src_summary!B2022</f>
        <v>Non-tribal</v>
      </c>
      <c r="C2071" s="31">
        <f>Point_src_summary!C2022</f>
        <v>8</v>
      </c>
      <c r="D2071" s="31" t="str">
        <f>Point_src_summary!D2022</f>
        <v>8045</v>
      </c>
      <c r="E2071" s="32" t="str">
        <f>Point_src_summary!N2022</f>
        <v>40400315</v>
      </c>
      <c r="F2071" s="31" t="str">
        <f>Point_src_summary!U2022</f>
        <v>Condensate Tanks</v>
      </c>
      <c r="G2071" s="160">
        <f>Point_src_summary!V2022</f>
        <v>0</v>
      </c>
      <c r="H2071" s="161">
        <f>Point_src_summary!W2022</f>
        <v>4.3854749999999996</v>
      </c>
      <c r="I2071" s="161">
        <f>Point_src_summary!X2022</f>
        <v>0</v>
      </c>
      <c r="J2071" s="161">
        <f>Point_src_summary!Y2022</f>
        <v>0</v>
      </c>
      <c r="K2071" s="162">
        <f>Point_src_summary!Z2022</f>
        <v>0</v>
      </c>
    </row>
    <row r="2072" spans="1:11" x14ac:dyDescent="0.2">
      <c r="A2072" s="31" t="s">
        <v>127</v>
      </c>
      <c r="B2072" s="31" t="str">
        <f>Point_src_summary!B2023</f>
        <v>Non-tribal</v>
      </c>
      <c r="C2072" s="31">
        <f>Point_src_summary!C2023</f>
        <v>8</v>
      </c>
      <c r="D2072" s="31" t="str">
        <f>Point_src_summary!D2023</f>
        <v>8045</v>
      </c>
      <c r="E2072" s="32" t="str">
        <f>Point_src_summary!N2023</f>
        <v>40400315</v>
      </c>
      <c r="F2072" s="31" t="str">
        <f>Point_src_summary!U2023</f>
        <v>Condensate Tanks</v>
      </c>
      <c r="G2072" s="160">
        <f>Point_src_summary!V2023</f>
        <v>0</v>
      </c>
      <c r="H2072" s="161">
        <f>Point_src_summary!W2023</f>
        <v>1.322095</v>
      </c>
      <c r="I2072" s="161">
        <f>Point_src_summary!X2023</f>
        <v>0</v>
      </c>
      <c r="J2072" s="161">
        <f>Point_src_summary!Y2023</f>
        <v>0</v>
      </c>
      <c r="K2072" s="162">
        <f>Point_src_summary!Z2023</f>
        <v>0</v>
      </c>
    </row>
    <row r="2073" spans="1:11" x14ac:dyDescent="0.2">
      <c r="A2073" s="31" t="s">
        <v>127</v>
      </c>
      <c r="B2073" s="31" t="str">
        <f>Point_src_summary!B2024</f>
        <v>Non-tribal</v>
      </c>
      <c r="C2073" s="31">
        <f>Point_src_summary!C2024</f>
        <v>8</v>
      </c>
      <c r="D2073" s="31" t="str">
        <f>Point_src_summary!D2024</f>
        <v>8045</v>
      </c>
      <c r="E2073" s="32" t="str">
        <f>Point_src_summary!N2024</f>
        <v>40400315</v>
      </c>
      <c r="F2073" s="31" t="str">
        <f>Point_src_summary!U2024</f>
        <v>Condensate Tanks</v>
      </c>
      <c r="G2073" s="160">
        <f>Point_src_summary!V2024</f>
        <v>0</v>
      </c>
      <c r="H2073" s="161">
        <f>Point_src_summary!W2024</f>
        <v>0.319243</v>
      </c>
      <c r="I2073" s="161">
        <f>Point_src_summary!X2024</f>
        <v>0</v>
      </c>
      <c r="J2073" s="161">
        <f>Point_src_summary!Y2024</f>
        <v>0</v>
      </c>
      <c r="K2073" s="162">
        <f>Point_src_summary!Z2024</f>
        <v>0</v>
      </c>
    </row>
    <row r="2074" spans="1:11" x14ac:dyDescent="0.2">
      <c r="A2074" s="31" t="s">
        <v>127</v>
      </c>
      <c r="B2074" s="31" t="str">
        <f>Point_src_summary!B2025</f>
        <v>Non-tribal</v>
      </c>
      <c r="C2074" s="31">
        <f>Point_src_summary!C2025</f>
        <v>8</v>
      </c>
      <c r="D2074" s="31" t="str">
        <f>Point_src_summary!D2025</f>
        <v>8045</v>
      </c>
      <c r="E2074" s="32" t="str">
        <f>Point_src_summary!N2025</f>
        <v>40400315</v>
      </c>
      <c r="F2074" s="31" t="str">
        <f>Point_src_summary!U2025</f>
        <v>Condensate Tanks</v>
      </c>
      <c r="G2074" s="160">
        <f>Point_src_summary!V2025</f>
        <v>0</v>
      </c>
      <c r="H2074" s="161">
        <f>Point_src_summary!W2025</f>
        <v>1.190731</v>
      </c>
      <c r="I2074" s="161">
        <f>Point_src_summary!X2025</f>
        <v>0</v>
      </c>
      <c r="J2074" s="161">
        <f>Point_src_summary!Y2025</f>
        <v>0</v>
      </c>
      <c r="K2074" s="162">
        <f>Point_src_summary!Z2025</f>
        <v>0</v>
      </c>
    </row>
    <row r="2075" spans="1:11" x14ac:dyDescent="0.2">
      <c r="A2075" s="31" t="s">
        <v>127</v>
      </c>
      <c r="B2075" s="31" t="str">
        <f>Point_src_summary!B2026</f>
        <v>Non-tribal</v>
      </c>
      <c r="C2075" s="31">
        <f>Point_src_summary!C2026</f>
        <v>8</v>
      </c>
      <c r="D2075" s="31" t="str">
        <f>Point_src_summary!D2026</f>
        <v>8045</v>
      </c>
      <c r="E2075" s="32" t="str">
        <f>Point_src_summary!N2026</f>
        <v>40400315</v>
      </c>
      <c r="F2075" s="31" t="str">
        <f>Point_src_summary!U2026</f>
        <v>Condensate Tanks</v>
      </c>
      <c r="G2075" s="160">
        <f>Point_src_summary!V2026</f>
        <v>0</v>
      </c>
      <c r="H2075" s="161">
        <f>Point_src_summary!W2026</f>
        <v>0.33259300000000003</v>
      </c>
      <c r="I2075" s="161">
        <f>Point_src_summary!X2026</f>
        <v>0</v>
      </c>
      <c r="J2075" s="161">
        <f>Point_src_summary!Y2026</f>
        <v>0</v>
      </c>
      <c r="K2075" s="162">
        <f>Point_src_summary!Z2026</f>
        <v>0</v>
      </c>
    </row>
    <row r="2076" spans="1:11" x14ac:dyDescent="0.2">
      <c r="A2076" s="31" t="s">
        <v>127</v>
      </c>
      <c r="B2076" s="31" t="str">
        <f>Point_src_summary!B2027</f>
        <v>Non-tribal</v>
      </c>
      <c r="C2076" s="31">
        <f>Point_src_summary!C2027</f>
        <v>8</v>
      </c>
      <c r="D2076" s="31" t="str">
        <f>Point_src_summary!D2027</f>
        <v>8045</v>
      </c>
      <c r="E2076" s="32" t="str">
        <f>Point_src_summary!N2027</f>
        <v>40600132</v>
      </c>
      <c r="F2076" s="31" t="str">
        <f>Point_src_summary!U2027</f>
        <v>Point Source Loading Losses</v>
      </c>
      <c r="G2076" s="160">
        <f>Point_src_summary!V2027</f>
        <v>0</v>
      </c>
      <c r="H2076" s="161">
        <f>Point_src_summary!W2027</f>
        <v>2.2177769999999999</v>
      </c>
      <c r="I2076" s="161">
        <f>Point_src_summary!X2027</f>
        <v>0</v>
      </c>
      <c r="J2076" s="161">
        <f>Point_src_summary!Y2027</f>
        <v>0</v>
      </c>
      <c r="K2076" s="162">
        <f>Point_src_summary!Z2027</f>
        <v>0</v>
      </c>
    </row>
    <row r="2077" spans="1:11" x14ac:dyDescent="0.2">
      <c r="A2077" s="31" t="s">
        <v>127</v>
      </c>
      <c r="B2077" s="31" t="str">
        <f>Point_src_summary!B2028</f>
        <v>Non-tribal</v>
      </c>
      <c r="C2077" s="31">
        <f>Point_src_summary!C2028</f>
        <v>8</v>
      </c>
      <c r="D2077" s="31" t="str">
        <f>Point_src_summary!D2028</f>
        <v>8045</v>
      </c>
      <c r="E2077" s="32" t="str">
        <f>Point_src_summary!N2028</f>
        <v>40400315</v>
      </c>
      <c r="F2077" s="31" t="str">
        <f>Point_src_summary!U2028</f>
        <v>Condensate Tanks</v>
      </c>
      <c r="G2077" s="160">
        <f>Point_src_summary!V2028</f>
        <v>0</v>
      </c>
      <c r="H2077" s="161">
        <f>Point_src_summary!W2028</f>
        <v>1.5034099999999999</v>
      </c>
      <c r="I2077" s="161">
        <f>Point_src_summary!X2028</f>
        <v>0</v>
      </c>
      <c r="J2077" s="161">
        <f>Point_src_summary!Y2028</f>
        <v>0</v>
      </c>
      <c r="K2077" s="162">
        <f>Point_src_summary!Z2028</f>
        <v>0</v>
      </c>
    </row>
    <row r="2078" spans="1:11" x14ac:dyDescent="0.2">
      <c r="A2078" s="31" t="s">
        <v>127</v>
      </c>
      <c r="B2078" s="31" t="str">
        <f>Point_src_summary!B2029</f>
        <v>Non-tribal</v>
      </c>
      <c r="C2078" s="31">
        <f>Point_src_summary!C2029</f>
        <v>8</v>
      </c>
      <c r="D2078" s="31" t="str">
        <f>Point_src_summary!D2029</f>
        <v>8045</v>
      </c>
      <c r="E2078" s="32" t="str">
        <f>Point_src_summary!N2029</f>
        <v>40600132</v>
      </c>
      <c r="F2078" s="31" t="str">
        <f>Point_src_summary!U2029</f>
        <v>Point Source Loading Losses</v>
      </c>
      <c r="G2078" s="160">
        <f>Point_src_summary!V2029</f>
        <v>0</v>
      </c>
      <c r="H2078" s="161">
        <f>Point_src_summary!W2029</f>
        <v>2.8620139999999998</v>
      </c>
      <c r="I2078" s="161">
        <f>Point_src_summary!X2029</f>
        <v>0</v>
      </c>
      <c r="J2078" s="161">
        <f>Point_src_summary!Y2029</f>
        <v>0</v>
      </c>
      <c r="K2078" s="162">
        <f>Point_src_summary!Z2029</f>
        <v>0</v>
      </c>
    </row>
    <row r="2079" spans="1:11" x14ac:dyDescent="0.2">
      <c r="A2079" s="31" t="s">
        <v>127</v>
      </c>
      <c r="B2079" s="31" t="str">
        <f>Point_src_summary!B2030</f>
        <v>Non-tribal</v>
      </c>
      <c r="C2079" s="31">
        <f>Point_src_summary!C2030</f>
        <v>8</v>
      </c>
      <c r="D2079" s="31" t="str">
        <f>Point_src_summary!D2030</f>
        <v>8045</v>
      </c>
      <c r="E2079" s="32" t="str">
        <f>Point_src_summary!N2030</f>
        <v>40400315</v>
      </c>
      <c r="F2079" s="31" t="str">
        <f>Point_src_summary!U2030</f>
        <v>Condensate Tanks</v>
      </c>
      <c r="G2079" s="160">
        <f>Point_src_summary!V2030</f>
        <v>0</v>
      </c>
      <c r="H2079" s="161">
        <f>Point_src_summary!W2030</f>
        <v>1.7556320000000001</v>
      </c>
      <c r="I2079" s="161">
        <f>Point_src_summary!X2030</f>
        <v>0</v>
      </c>
      <c r="J2079" s="161">
        <f>Point_src_summary!Y2030</f>
        <v>0</v>
      </c>
      <c r="K2079" s="162">
        <f>Point_src_summary!Z2030</f>
        <v>0</v>
      </c>
    </row>
    <row r="2080" spans="1:11" x14ac:dyDescent="0.2">
      <c r="A2080" s="31" t="s">
        <v>127</v>
      </c>
      <c r="B2080" s="31" t="str">
        <f>Point_src_summary!B2031</f>
        <v>Non-tribal</v>
      </c>
      <c r="C2080" s="31">
        <f>Point_src_summary!C2031</f>
        <v>8</v>
      </c>
      <c r="D2080" s="31" t="str">
        <f>Point_src_summary!D2031</f>
        <v>8045</v>
      </c>
      <c r="E2080" s="32" t="str">
        <f>Point_src_summary!N2031</f>
        <v>40400315</v>
      </c>
      <c r="F2080" s="31" t="str">
        <f>Point_src_summary!U2031</f>
        <v>Condensate Tanks</v>
      </c>
      <c r="G2080" s="160">
        <f>Point_src_summary!V2031</f>
        <v>0</v>
      </c>
      <c r="H2080" s="161">
        <f>Point_src_summary!W2031</f>
        <v>0.94268799999999997</v>
      </c>
      <c r="I2080" s="161">
        <f>Point_src_summary!X2031</f>
        <v>0</v>
      </c>
      <c r="J2080" s="161">
        <f>Point_src_summary!Y2031</f>
        <v>0</v>
      </c>
      <c r="K2080" s="162">
        <f>Point_src_summary!Z2031</f>
        <v>0</v>
      </c>
    </row>
    <row r="2081" spans="1:11" x14ac:dyDescent="0.2">
      <c r="A2081" s="31" t="s">
        <v>127</v>
      </c>
      <c r="B2081" s="31" t="str">
        <f>Point_src_summary!B2032</f>
        <v>Non-tribal</v>
      </c>
      <c r="C2081" s="31">
        <f>Point_src_summary!C2032</f>
        <v>8</v>
      </c>
      <c r="D2081" s="31" t="str">
        <f>Point_src_summary!D2032</f>
        <v>8045</v>
      </c>
      <c r="E2081" s="32" t="str">
        <f>Point_src_summary!N2032</f>
        <v>31000504</v>
      </c>
      <c r="F2081" s="31" t="str">
        <f>Point_src_summary!U2032</f>
        <v>Other Not Classified</v>
      </c>
      <c r="G2081" s="160">
        <f>Point_src_summary!V2032</f>
        <v>0</v>
      </c>
      <c r="H2081" s="161">
        <f>Point_src_summary!W2032</f>
        <v>3.9050660000000001</v>
      </c>
      <c r="I2081" s="161">
        <f>Point_src_summary!X2032</f>
        <v>0</v>
      </c>
      <c r="J2081" s="161">
        <f>Point_src_summary!Y2032</f>
        <v>0</v>
      </c>
      <c r="K2081" s="162">
        <f>Point_src_summary!Z2032</f>
        <v>0</v>
      </c>
    </row>
    <row r="2082" spans="1:11" x14ac:dyDescent="0.2">
      <c r="A2082" s="31" t="s">
        <v>127</v>
      </c>
      <c r="B2082" s="31" t="str">
        <f>Point_src_summary!B2033</f>
        <v>Non-tribal</v>
      </c>
      <c r="C2082" s="31">
        <f>Point_src_summary!C2033</f>
        <v>8</v>
      </c>
      <c r="D2082" s="31" t="str">
        <f>Point_src_summary!D2033</f>
        <v>8045</v>
      </c>
      <c r="E2082" s="32" t="str">
        <f>Point_src_summary!N2033</f>
        <v>40400315</v>
      </c>
      <c r="F2082" s="31" t="str">
        <f>Point_src_summary!U2033</f>
        <v>Condensate Tanks</v>
      </c>
      <c r="G2082" s="160">
        <f>Point_src_summary!V2033</f>
        <v>0</v>
      </c>
      <c r="H2082" s="161">
        <f>Point_src_summary!W2033</f>
        <v>0.98567099999999996</v>
      </c>
      <c r="I2082" s="161">
        <f>Point_src_summary!X2033</f>
        <v>0</v>
      </c>
      <c r="J2082" s="161">
        <f>Point_src_summary!Y2033</f>
        <v>0</v>
      </c>
      <c r="K2082" s="162">
        <f>Point_src_summary!Z2033</f>
        <v>0</v>
      </c>
    </row>
    <row r="2083" spans="1:11" x14ac:dyDescent="0.2">
      <c r="A2083" s="31" t="s">
        <v>127</v>
      </c>
      <c r="B2083" s="31" t="str">
        <f>Point_src_summary!B2034</f>
        <v>Non-tribal</v>
      </c>
      <c r="C2083" s="31">
        <f>Point_src_summary!C2034</f>
        <v>8</v>
      </c>
      <c r="D2083" s="31" t="str">
        <f>Point_src_summary!D2034</f>
        <v>8045</v>
      </c>
      <c r="E2083" s="32" t="str">
        <f>Point_src_summary!N2034</f>
        <v>20200253</v>
      </c>
      <c r="F2083" s="31" t="str">
        <f>Point_src_summary!U2034</f>
        <v>Point Source Compressor Engines</v>
      </c>
      <c r="G2083" s="160">
        <f>Point_src_summary!V2034</f>
        <v>7.31</v>
      </c>
      <c r="H2083" s="161">
        <f>Point_src_summary!W2034</f>
        <v>0.24</v>
      </c>
      <c r="I2083" s="161">
        <f>Point_src_summary!X2034</f>
        <v>8.27</v>
      </c>
      <c r="J2083" s="161">
        <f>Point_src_summary!Y2034</f>
        <v>0</v>
      </c>
      <c r="K2083" s="162">
        <f>Point_src_summary!Z2034</f>
        <v>0</v>
      </c>
    </row>
    <row r="2084" spans="1:11" x14ac:dyDescent="0.2">
      <c r="A2084" s="31" t="s">
        <v>127</v>
      </c>
      <c r="B2084" s="31" t="str">
        <f>Point_src_summary!B2035</f>
        <v>Non-tribal</v>
      </c>
      <c r="C2084" s="31">
        <f>Point_src_summary!C2035</f>
        <v>8</v>
      </c>
      <c r="D2084" s="31" t="str">
        <f>Point_src_summary!D2035</f>
        <v>8045</v>
      </c>
      <c r="E2084" s="32" t="str">
        <f>Point_src_summary!N2035</f>
        <v>20200253</v>
      </c>
      <c r="F2084" s="31" t="str">
        <f>Point_src_summary!U2035</f>
        <v>Point Source Compressor Engines</v>
      </c>
      <c r="G2084" s="160">
        <f>Point_src_summary!V2035</f>
        <v>7.3168879999999996</v>
      </c>
      <c r="H2084" s="161">
        <f>Point_src_summary!W2035</f>
        <v>0.239898</v>
      </c>
      <c r="I2084" s="161">
        <f>Point_src_summary!X2035</f>
        <v>8.2720389999999995</v>
      </c>
      <c r="J2084" s="161">
        <f>Point_src_summary!Y2035</f>
        <v>0</v>
      </c>
      <c r="K2084" s="162">
        <f>Point_src_summary!Z2035</f>
        <v>0</v>
      </c>
    </row>
    <row r="2085" spans="1:11" x14ac:dyDescent="0.2">
      <c r="A2085" s="31" t="s">
        <v>127</v>
      </c>
      <c r="B2085" s="31" t="str">
        <f>Point_src_summary!B2036</f>
        <v>Non-tribal</v>
      </c>
      <c r="C2085" s="31">
        <f>Point_src_summary!C2036</f>
        <v>8</v>
      </c>
      <c r="D2085" s="31" t="str">
        <f>Point_src_summary!D2036</f>
        <v>8045</v>
      </c>
      <c r="E2085" s="32" t="str">
        <f>Point_src_summary!N2036</f>
        <v>20200253</v>
      </c>
      <c r="F2085" s="31" t="str">
        <f>Point_src_summary!U2036</f>
        <v>Point Source Compressor Engines</v>
      </c>
      <c r="G2085" s="160">
        <f>Point_src_summary!V2036</f>
        <v>14.642481</v>
      </c>
      <c r="H2085" s="161">
        <f>Point_src_summary!W2036</f>
        <v>0.480408</v>
      </c>
      <c r="I2085" s="161">
        <f>Point_src_summary!X2036</f>
        <v>16.559663999999998</v>
      </c>
      <c r="J2085" s="161">
        <f>Point_src_summary!Y2036</f>
        <v>0</v>
      </c>
      <c r="K2085" s="162">
        <f>Point_src_summary!Z2036</f>
        <v>0</v>
      </c>
    </row>
    <row r="2086" spans="1:11" x14ac:dyDescent="0.2">
      <c r="A2086" s="31" t="s">
        <v>127</v>
      </c>
      <c r="B2086" s="31" t="str">
        <f>Point_src_summary!B2037</f>
        <v>Non-tribal</v>
      </c>
      <c r="C2086" s="31">
        <f>Point_src_summary!C2037</f>
        <v>8</v>
      </c>
      <c r="D2086" s="31" t="str">
        <f>Point_src_summary!D2037</f>
        <v>8045</v>
      </c>
      <c r="E2086" s="32" t="str">
        <f>Point_src_summary!N2037</f>
        <v>20200253</v>
      </c>
      <c r="F2086" s="31" t="str">
        <f>Point_src_summary!U2037</f>
        <v>Point Source Compressor Engines</v>
      </c>
      <c r="G2086" s="160">
        <f>Point_src_summary!V2037</f>
        <v>1.84</v>
      </c>
      <c r="H2086" s="161">
        <f>Point_src_summary!W2037</f>
        <v>3.1</v>
      </c>
      <c r="I2086" s="161">
        <f>Point_src_summary!X2037</f>
        <v>0.02</v>
      </c>
      <c r="J2086" s="161">
        <f>Point_src_summary!Y2037</f>
        <v>0</v>
      </c>
      <c r="K2086" s="162">
        <f>Point_src_summary!Z2037</f>
        <v>0</v>
      </c>
    </row>
    <row r="2087" spans="1:11" x14ac:dyDescent="0.2">
      <c r="A2087" s="31" t="s">
        <v>127</v>
      </c>
      <c r="B2087" s="31" t="str">
        <f>Point_src_summary!B2038</f>
        <v>Non-tribal</v>
      </c>
      <c r="C2087" s="31">
        <f>Point_src_summary!C2038</f>
        <v>8</v>
      </c>
      <c r="D2087" s="31" t="str">
        <f>Point_src_summary!D2038</f>
        <v>8045</v>
      </c>
      <c r="E2087" s="32" t="str">
        <f>Point_src_summary!N2038</f>
        <v>20200253</v>
      </c>
      <c r="F2087" s="31" t="str">
        <f>Point_src_summary!U2038</f>
        <v>Point Source Compressor Engines</v>
      </c>
      <c r="G2087" s="160">
        <f>Point_src_summary!V2038</f>
        <v>1.84</v>
      </c>
      <c r="H2087" s="161">
        <f>Point_src_summary!W2038</f>
        <v>3.1</v>
      </c>
      <c r="I2087" s="161">
        <f>Point_src_summary!X2038</f>
        <v>0.02</v>
      </c>
      <c r="J2087" s="161">
        <f>Point_src_summary!Y2038</f>
        <v>0</v>
      </c>
      <c r="K2087" s="162">
        <f>Point_src_summary!Z2038</f>
        <v>0</v>
      </c>
    </row>
    <row r="2088" spans="1:11" x14ac:dyDescent="0.2">
      <c r="A2088" s="31" t="s">
        <v>127</v>
      </c>
      <c r="B2088" s="31" t="str">
        <f>Point_src_summary!B2039</f>
        <v>Non-tribal</v>
      </c>
      <c r="C2088" s="31">
        <f>Point_src_summary!C2039</f>
        <v>8</v>
      </c>
      <c r="D2088" s="31" t="str">
        <f>Point_src_summary!D2039</f>
        <v>8045</v>
      </c>
      <c r="E2088" s="32" t="str">
        <f>Point_src_summary!N2039</f>
        <v>20200253</v>
      </c>
      <c r="F2088" s="31" t="str">
        <f>Point_src_summary!U2039</f>
        <v>Point Source Compressor Engines</v>
      </c>
      <c r="G2088" s="160">
        <f>Point_src_summary!V2039</f>
        <v>14.626386999999999</v>
      </c>
      <c r="H2088" s="161">
        <f>Point_src_summary!W2039</f>
        <v>0.479881</v>
      </c>
      <c r="I2088" s="161">
        <f>Point_src_summary!X2039</f>
        <v>16.541463</v>
      </c>
      <c r="J2088" s="161">
        <f>Point_src_summary!Y2039</f>
        <v>0</v>
      </c>
      <c r="K2088" s="162">
        <f>Point_src_summary!Z2039</f>
        <v>0</v>
      </c>
    </row>
    <row r="2089" spans="1:11" x14ac:dyDescent="0.2">
      <c r="A2089" s="31" t="s">
        <v>127</v>
      </c>
      <c r="B2089" s="31" t="str">
        <f>Point_src_summary!B2040</f>
        <v>Non-tribal</v>
      </c>
      <c r="C2089" s="31">
        <f>Point_src_summary!C2040</f>
        <v>8</v>
      </c>
      <c r="D2089" s="31" t="str">
        <f>Point_src_summary!D2040</f>
        <v>8045</v>
      </c>
      <c r="E2089" s="32" t="str">
        <f>Point_src_summary!N2040</f>
        <v>20200253</v>
      </c>
      <c r="F2089" s="31" t="str">
        <f>Point_src_summary!U2040</f>
        <v>Point Source Compressor Engines</v>
      </c>
      <c r="G2089" s="160">
        <f>Point_src_summary!V2040</f>
        <v>7.31562</v>
      </c>
      <c r="H2089" s="161">
        <f>Point_src_summary!W2040</f>
        <v>0.23985699999999999</v>
      </c>
      <c r="I2089" s="161">
        <f>Point_src_summary!X2040</f>
        <v>8.2706060000000008</v>
      </c>
      <c r="J2089" s="161">
        <f>Point_src_summary!Y2040</f>
        <v>0</v>
      </c>
      <c r="K2089" s="162">
        <f>Point_src_summary!Z2040</f>
        <v>0</v>
      </c>
    </row>
    <row r="2090" spans="1:11" x14ac:dyDescent="0.2">
      <c r="A2090" s="31" t="s">
        <v>127</v>
      </c>
      <c r="B2090" s="31" t="str">
        <f>Point_src_summary!B2041</f>
        <v>Non-tribal</v>
      </c>
      <c r="C2090" s="31">
        <f>Point_src_summary!C2041</f>
        <v>8</v>
      </c>
      <c r="D2090" s="31" t="str">
        <f>Point_src_summary!D2041</f>
        <v>8045</v>
      </c>
      <c r="E2090" s="32" t="str">
        <f>Point_src_summary!N2041</f>
        <v>20200253</v>
      </c>
      <c r="F2090" s="31" t="str">
        <f>Point_src_summary!U2041</f>
        <v>Point Source Compressor Engines</v>
      </c>
      <c r="G2090" s="160">
        <f>Point_src_summary!V2041</f>
        <v>9.1564890000000005</v>
      </c>
      <c r="H2090" s="161">
        <f>Point_src_summary!W2041</f>
        <v>3.339413</v>
      </c>
      <c r="I2090" s="161">
        <f>Point_src_summary!X2041</f>
        <v>8.2915969999999994</v>
      </c>
      <c r="J2090" s="161">
        <f>Point_src_summary!Y2041</f>
        <v>0</v>
      </c>
      <c r="K2090" s="162">
        <f>Point_src_summary!Z2041</f>
        <v>0</v>
      </c>
    </row>
    <row r="2091" spans="1:11" x14ac:dyDescent="0.2">
      <c r="A2091" s="31" t="s">
        <v>127</v>
      </c>
      <c r="B2091" s="31" t="str">
        <f>Point_src_summary!B2042</f>
        <v>Non-tribal</v>
      </c>
      <c r="C2091" s="31">
        <f>Point_src_summary!C2042</f>
        <v>8</v>
      </c>
      <c r="D2091" s="31" t="str">
        <f>Point_src_summary!D2042</f>
        <v>8045</v>
      </c>
      <c r="E2091" s="32" t="str">
        <f>Point_src_summary!N2042</f>
        <v>40600132</v>
      </c>
      <c r="F2091" s="31" t="str">
        <f>Point_src_summary!U2042</f>
        <v>Point Source Loading Losses</v>
      </c>
      <c r="G2091" s="160">
        <f>Point_src_summary!V2042</f>
        <v>0</v>
      </c>
      <c r="H2091" s="161">
        <f>Point_src_summary!W2042</f>
        <v>3.9450400000000001</v>
      </c>
      <c r="I2091" s="161">
        <f>Point_src_summary!X2042</f>
        <v>0</v>
      </c>
      <c r="J2091" s="161">
        <f>Point_src_summary!Y2042</f>
        <v>0</v>
      </c>
      <c r="K2091" s="162">
        <f>Point_src_summary!Z2042</f>
        <v>0</v>
      </c>
    </row>
    <row r="2092" spans="1:11" x14ac:dyDescent="0.2">
      <c r="A2092" s="31" t="s">
        <v>127</v>
      </c>
      <c r="B2092" s="31" t="str">
        <f>Point_src_summary!B2043</f>
        <v>Non-tribal</v>
      </c>
      <c r="C2092" s="31">
        <f>Point_src_summary!C2043</f>
        <v>8</v>
      </c>
      <c r="D2092" s="31" t="str">
        <f>Point_src_summary!D2043</f>
        <v>8045</v>
      </c>
      <c r="E2092" s="32" t="str">
        <f>Point_src_summary!N2043</f>
        <v>40400315</v>
      </c>
      <c r="F2092" s="31" t="str">
        <f>Point_src_summary!U2043</f>
        <v>Condensate Tanks</v>
      </c>
      <c r="G2092" s="160">
        <f>Point_src_summary!V2043</f>
        <v>0</v>
      </c>
      <c r="H2092" s="161">
        <f>Point_src_summary!W2043</f>
        <v>1.2255739999999999</v>
      </c>
      <c r="I2092" s="161">
        <f>Point_src_summary!X2043</f>
        <v>0</v>
      </c>
      <c r="J2092" s="161">
        <f>Point_src_summary!Y2043</f>
        <v>0</v>
      </c>
      <c r="K2092" s="162">
        <f>Point_src_summary!Z2043</f>
        <v>0</v>
      </c>
    </row>
    <row r="2093" spans="1:11" x14ac:dyDescent="0.2">
      <c r="A2093" s="31" t="s">
        <v>127</v>
      </c>
      <c r="B2093" s="31" t="str">
        <f>Point_src_summary!B2044</f>
        <v>Non-tribal</v>
      </c>
      <c r="C2093" s="31">
        <f>Point_src_summary!C2044</f>
        <v>8</v>
      </c>
      <c r="D2093" s="31" t="str">
        <f>Point_src_summary!D2044</f>
        <v>8045</v>
      </c>
      <c r="E2093" s="32" t="str">
        <f>Point_src_summary!N2044</f>
        <v>40400315</v>
      </c>
      <c r="F2093" s="31" t="str">
        <f>Point_src_summary!U2044</f>
        <v>Condensate Tanks</v>
      </c>
      <c r="G2093" s="160">
        <f>Point_src_summary!V2044</f>
        <v>0</v>
      </c>
      <c r="H2093" s="161">
        <f>Point_src_summary!W2044</f>
        <v>3.827445</v>
      </c>
      <c r="I2093" s="161">
        <f>Point_src_summary!X2044</f>
        <v>0</v>
      </c>
      <c r="J2093" s="161">
        <f>Point_src_summary!Y2044</f>
        <v>0</v>
      </c>
      <c r="K2093" s="162">
        <f>Point_src_summary!Z2044</f>
        <v>0</v>
      </c>
    </row>
    <row r="2094" spans="1:11" x14ac:dyDescent="0.2">
      <c r="A2094" s="31" t="s">
        <v>127</v>
      </c>
      <c r="B2094" s="31" t="str">
        <f>Point_src_summary!B2045</f>
        <v>Non-tribal</v>
      </c>
      <c r="C2094" s="31">
        <f>Point_src_summary!C2045</f>
        <v>8</v>
      </c>
      <c r="D2094" s="31" t="str">
        <f>Point_src_summary!D2045</f>
        <v>8045</v>
      </c>
      <c r="E2094" s="32" t="str">
        <f>Point_src_summary!N2045</f>
        <v>40400315</v>
      </c>
      <c r="F2094" s="31" t="str">
        <f>Point_src_summary!U2045</f>
        <v>Condensate Tanks</v>
      </c>
      <c r="G2094" s="160">
        <f>Point_src_summary!V2045</f>
        <v>0</v>
      </c>
      <c r="H2094" s="161">
        <f>Point_src_summary!W2045</f>
        <v>0.131275</v>
      </c>
      <c r="I2094" s="161">
        <f>Point_src_summary!X2045</f>
        <v>0</v>
      </c>
      <c r="J2094" s="161">
        <f>Point_src_summary!Y2045</f>
        <v>0</v>
      </c>
      <c r="K2094" s="162">
        <f>Point_src_summary!Z2045</f>
        <v>0</v>
      </c>
    </row>
    <row r="2095" spans="1:11" x14ac:dyDescent="0.2">
      <c r="A2095" s="31" t="s">
        <v>127</v>
      </c>
      <c r="B2095" s="31" t="str">
        <f>Point_src_summary!B2046</f>
        <v>Non-tribal</v>
      </c>
      <c r="C2095" s="31">
        <f>Point_src_summary!C2046</f>
        <v>8</v>
      </c>
      <c r="D2095" s="31" t="str">
        <f>Point_src_summary!D2046</f>
        <v>8045</v>
      </c>
      <c r="E2095" s="32" t="str">
        <f>Point_src_summary!N2046</f>
        <v>40400315</v>
      </c>
      <c r="F2095" s="31" t="str">
        <f>Point_src_summary!U2046</f>
        <v>Condensate Tanks</v>
      </c>
      <c r="G2095" s="160">
        <f>Point_src_summary!V2046</f>
        <v>0</v>
      </c>
      <c r="H2095" s="161">
        <f>Point_src_summary!W2046</f>
        <v>1.6440079999999999</v>
      </c>
      <c r="I2095" s="161">
        <f>Point_src_summary!X2046</f>
        <v>0</v>
      </c>
      <c r="J2095" s="161">
        <f>Point_src_summary!Y2046</f>
        <v>0</v>
      </c>
      <c r="K2095" s="162">
        <f>Point_src_summary!Z2046</f>
        <v>0</v>
      </c>
    </row>
    <row r="2096" spans="1:11" x14ac:dyDescent="0.2">
      <c r="A2096" s="31" t="s">
        <v>127</v>
      </c>
      <c r="B2096" s="31" t="str">
        <f>Point_src_summary!B2047</f>
        <v>Non-tribal</v>
      </c>
      <c r="C2096" s="31">
        <f>Point_src_summary!C2047</f>
        <v>8</v>
      </c>
      <c r="D2096" s="31" t="str">
        <f>Point_src_summary!D2047</f>
        <v>8045</v>
      </c>
      <c r="E2096" s="32" t="str">
        <f>Point_src_summary!N2047</f>
        <v>40400315</v>
      </c>
      <c r="F2096" s="31" t="str">
        <f>Point_src_summary!U2047</f>
        <v>Condensate Tanks</v>
      </c>
      <c r="G2096" s="160">
        <f>Point_src_summary!V2047</f>
        <v>0</v>
      </c>
      <c r="H2096" s="161">
        <f>Point_src_summary!W2047</f>
        <v>0.29847499999999999</v>
      </c>
      <c r="I2096" s="161">
        <f>Point_src_summary!X2047</f>
        <v>0</v>
      </c>
      <c r="J2096" s="161">
        <f>Point_src_summary!Y2047</f>
        <v>0</v>
      </c>
      <c r="K2096" s="162">
        <f>Point_src_summary!Z2047</f>
        <v>0</v>
      </c>
    </row>
    <row r="2097" spans="1:11" x14ac:dyDescent="0.2">
      <c r="A2097" s="31" t="s">
        <v>127</v>
      </c>
      <c r="B2097" s="31" t="str">
        <f>Point_src_summary!B2048</f>
        <v>Non-tribal</v>
      </c>
      <c r="C2097" s="31">
        <f>Point_src_summary!C2048</f>
        <v>8</v>
      </c>
      <c r="D2097" s="31" t="str">
        <f>Point_src_summary!D2048</f>
        <v>8045</v>
      </c>
      <c r="E2097" s="32" t="str">
        <f>Point_src_summary!N2048</f>
        <v>40400315</v>
      </c>
      <c r="F2097" s="31" t="str">
        <f>Point_src_summary!U2048</f>
        <v>Condensate Tanks</v>
      </c>
      <c r="G2097" s="160">
        <f>Point_src_summary!V2048</f>
        <v>0</v>
      </c>
      <c r="H2097" s="161">
        <f>Point_src_summary!W2048</f>
        <v>2.0964079999999998</v>
      </c>
      <c r="I2097" s="161">
        <f>Point_src_summary!X2048</f>
        <v>0</v>
      </c>
      <c r="J2097" s="161">
        <f>Point_src_summary!Y2048</f>
        <v>0</v>
      </c>
      <c r="K2097" s="162">
        <f>Point_src_summary!Z2048</f>
        <v>0</v>
      </c>
    </row>
    <row r="2098" spans="1:11" x14ac:dyDescent="0.2">
      <c r="A2098" s="31" t="s">
        <v>127</v>
      </c>
      <c r="B2098" s="31" t="str">
        <f>Point_src_summary!B2049</f>
        <v>Non-tribal</v>
      </c>
      <c r="C2098" s="31">
        <f>Point_src_summary!C2049</f>
        <v>8</v>
      </c>
      <c r="D2098" s="31" t="str">
        <f>Point_src_summary!D2049</f>
        <v>8045</v>
      </c>
      <c r="E2098" s="32" t="str">
        <f>Point_src_summary!N2049</f>
        <v>40600132</v>
      </c>
      <c r="F2098" s="31" t="str">
        <f>Point_src_summary!U2049</f>
        <v>Point Source Loading Losses</v>
      </c>
      <c r="G2098" s="160">
        <f>Point_src_summary!V2049</f>
        <v>0</v>
      </c>
      <c r="H2098" s="161">
        <f>Point_src_summary!W2049</f>
        <v>2.4731040000000002</v>
      </c>
      <c r="I2098" s="161">
        <f>Point_src_summary!X2049</f>
        <v>0</v>
      </c>
      <c r="J2098" s="161">
        <f>Point_src_summary!Y2049</f>
        <v>0</v>
      </c>
      <c r="K2098" s="162">
        <f>Point_src_summary!Z2049</f>
        <v>0</v>
      </c>
    </row>
    <row r="2099" spans="1:11" x14ac:dyDescent="0.2">
      <c r="A2099" s="31" t="s">
        <v>127</v>
      </c>
      <c r="B2099" s="31" t="str">
        <f>Point_src_summary!B2050</f>
        <v>Non-tribal</v>
      </c>
      <c r="C2099" s="31">
        <f>Point_src_summary!C2050</f>
        <v>8</v>
      </c>
      <c r="D2099" s="31" t="str">
        <f>Point_src_summary!D2050</f>
        <v>8045</v>
      </c>
      <c r="E2099" s="32" t="str">
        <f>Point_src_summary!N2050</f>
        <v>40400315</v>
      </c>
      <c r="F2099" s="31" t="str">
        <f>Point_src_summary!U2050</f>
        <v>Condensate Tanks</v>
      </c>
      <c r="G2099" s="160">
        <f>Point_src_summary!V2050</f>
        <v>0</v>
      </c>
      <c r="H2099" s="161">
        <f>Point_src_summary!W2050</f>
        <v>1.5018750000000001</v>
      </c>
      <c r="I2099" s="161">
        <f>Point_src_summary!X2050</f>
        <v>0</v>
      </c>
      <c r="J2099" s="161">
        <f>Point_src_summary!Y2050</f>
        <v>0</v>
      </c>
      <c r="K2099" s="162">
        <f>Point_src_summary!Z2050</f>
        <v>0</v>
      </c>
    </row>
    <row r="2100" spans="1:11" x14ac:dyDescent="0.2">
      <c r="A2100" s="31" t="s">
        <v>127</v>
      </c>
      <c r="B2100" s="31" t="str">
        <f>Point_src_summary!B2051</f>
        <v>Non-tribal</v>
      </c>
      <c r="C2100" s="31">
        <f>Point_src_summary!C2051</f>
        <v>8</v>
      </c>
      <c r="D2100" s="31" t="str">
        <f>Point_src_summary!D2051</f>
        <v>8045</v>
      </c>
      <c r="E2100" s="32" t="str">
        <f>Point_src_summary!N2051</f>
        <v>40400315</v>
      </c>
      <c r="F2100" s="31" t="str">
        <f>Point_src_summary!U2051</f>
        <v>Condensate Tanks</v>
      </c>
      <c r="G2100" s="160">
        <f>Point_src_summary!V2051</f>
        <v>0</v>
      </c>
      <c r="H2100" s="161">
        <f>Point_src_summary!W2051</f>
        <v>0.60478600000000005</v>
      </c>
      <c r="I2100" s="161">
        <f>Point_src_summary!X2051</f>
        <v>0</v>
      </c>
      <c r="J2100" s="161">
        <f>Point_src_summary!Y2051</f>
        <v>0</v>
      </c>
      <c r="K2100" s="162">
        <f>Point_src_summary!Z2051</f>
        <v>0</v>
      </c>
    </row>
    <row r="2101" spans="1:11" x14ac:dyDescent="0.2">
      <c r="A2101" s="31" t="s">
        <v>127</v>
      </c>
      <c r="B2101" s="31" t="str">
        <f>Point_src_summary!B2052</f>
        <v>Non-tribal</v>
      </c>
      <c r="C2101" s="31">
        <f>Point_src_summary!C2052</f>
        <v>8</v>
      </c>
      <c r="D2101" s="31" t="str">
        <f>Point_src_summary!D2052</f>
        <v>8045</v>
      </c>
      <c r="E2101" s="32" t="str">
        <f>Point_src_summary!N2052</f>
        <v>40400315</v>
      </c>
      <c r="F2101" s="31" t="str">
        <f>Point_src_summary!U2052</f>
        <v>Condensate Tanks</v>
      </c>
      <c r="G2101" s="160">
        <f>Point_src_summary!V2052</f>
        <v>0</v>
      </c>
      <c r="H2101" s="161">
        <f>Point_src_summary!W2052</f>
        <v>1.3410519999999999</v>
      </c>
      <c r="I2101" s="161">
        <f>Point_src_summary!X2052</f>
        <v>0</v>
      </c>
      <c r="J2101" s="161">
        <f>Point_src_summary!Y2052</f>
        <v>0</v>
      </c>
      <c r="K2101" s="162">
        <f>Point_src_summary!Z2052</f>
        <v>0</v>
      </c>
    </row>
    <row r="2102" spans="1:11" x14ac:dyDescent="0.2">
      <c r="A2102" s="31" t="s">
        <v>127</v>
      </c>
      <c r="B2102" s="31" t="str">
        <f>Point_src_summary!B2053</f>
        <v>Non-tribal</v>
      </c>
      <c r="C2102" s="31">
        <f>Point_src_summary!C2053</f>
        <v>8</v>
      </c>
      <c r="D2102" s="31" t="str">
        <f>Point_src_summary!D2053</f>
        <v>8045</v>
      </c>
      <c r="E2102" s="32" t="str">
        <f>Point_src_summary!N2053</f>
        <v>40400315</v>
      </c>
      <c r="F2102" s="31" t="str">
        <f>Point_src_summary!U2053</f>
        <v>Condensate Tanks</v>
      </c>
      <c r="G2102" s="160">
        <f>Point_src_summary!V2053</f>
        <v>0</v>
      </c>
      <c r="H2102" s="161">
        <f>Point_src_summary!W2053</f>
        <v>2.2250000000000001</v>
      </c>
      <c r="I2102" s="161">
        <f>Point_src_summary!X2053</f>
        <v>0</v>
      </c>
      <c r="J2102" s="161">
        <f>Point_src_summary!Y2053</f>
        <v>0</v>
      </c>
      <c r="K2102" s="162">
        <f>Point_src_summary!Z2053</f>
        <v>0</v>
      </c>
    </row>
    <row r="2103" spans="1:11" x14ac:dyDescent="0.2">
      <c r="A2103" s="31" t="s">
        <v>127</v>
      </c>
      <c r="B2103" s="31" t="str">
        <f>Point_src_summary!B2054</f>
        <v>Non-tribal</v>
      </c>
      <c r="C2103" s="31">
        <f>Point_src_summary!C2054</f>
        <v>8</v>
      </c>
      <c r="D2103" s="31" t="str">
        <f>Point_src_summary!D2054</f>
        <v>8045</v>
      </c>
      <c r="E2103" s="32" t="str">
        <f>Point_src_summary!N2054</f>
        <v>40400315</v>
      </c>
      <c r="F2103" s="31" t="str">
        <f>Point_src_summary!U2054</f>
        <v>Condensate Tanks</v>
      </c>
      <c r="G2103" s="160">
        <f>Point_src_summary!V2054</f>
        <v>0</v>
      </c>
      <c r="H2103" s="161">
        <f>Point_src_summary!W2054</f>
        <v>2.3965920000000001</v>
      </c>
      <c r="I2103" s="161">
        <f>Point_src_summary!X2054</f>
        <v>0</v>
      </c>
      <c r="J2103" s="161">
        <f>Point_src_summary!Y2054</f>
        <v>0</v>
      </c>
      <c r="K2103" s="162">
        <f>Point_src_summary!Z2054</f>
        <v>0</v>
      </c>
    </row>
    <row r="2104" spans="1:11" x14ac:dyDescent="0.2">
      <c r="A2104" s="31" t="s">
        <v>127</v>
      </c>
      <c r="B2104" s="31" t="str">
        <f>Point_src_summary!B2055</f>
        <v>Non-tribal</v>
      </c>
      <c r="C2104" s="31">
        <f>Point_src_summary!C2055</f>
        <v>8</v>
      </c>
      <c r="D2104" s="31" t="str">
        <f>Point_src_summary!D2055</f>
        <v>8045</v>
      </c>
      <c r="E2104" s="32" t="str">
        <f>Point_src_summary!N2055</f>
        <v>40600132</v>
      </c>
      <c r="F2104" s="31" t="str">
        <f>Point_src_summary!U2055</f>
        <v>Point Source Loading Losses</v>
      </c>
      <c r="G2104" s="160">
        <f>Point_src_summary!V2055</f>
        <v>0</v>
      </c>
      <c r="H2104" s="161">
        <f>Point_src_summary!W2055</f>
        <v>3.235125</v>
      </c>
      <c r="I2104" s="161">
        <f>Point_src_summary!X2055</f>
        <v>0</v>
      </c>
      <c r="J2104" s="161">
        <f>Point_src_summary!Y2055</f>
        <v>0</v>
      </c>
      <c r="K2104" s="162">
        <f>Point_src_summary!Z2055</f>
        <v>0</v>
      </c>
    </row>
    <row r="2105" spans="1:11" x14ac:dyDescent="0.2">
      <c r="A2105" s="31" t="s">
        <v>127</v>
      </c>
      <c r="B2105" s="31" t="str">
        <f>Point_src_summary!B2056</f>
        <v>Non-tribal</v>
      </c>
      <c r="C2105" s="31">
        <f>Point_src_summary!C2056</f>
        <v>8</v>
      </c>
      <c r="D2105" s="31" t="str">
        <f>Point_src_summary!D2056</f>
        <v>8045</v>
      </c>
      <c r="E2105" s="32" t="str">
        <f>Point_src_summary!N2056</f>
        <v>40400315</v>
      </c>
      <c r="F2105" s="31" t="str">
        <f>Point_src_summary!U2056</f>
        <v>Condensate Tanks</v>
      </c>
      <c r="G2105" s="160">
        <f>Point_src_summary!V2056</f>
        <v>0</v>
      </c>
      <c r="H2105" s="161">
        <f>Point_src_summary!W2056</f>
        <v>1.7686299999999999</v>
      </c>
      <c r="I2105" s="161">
        <f>Point_src_summary!X2056</f>
        <v>0</v>
      </c>
      <c r="J2105" s="161">
        <f>Point_src_summary!Y2056</f>
        <v>0</v>
      </c>
      <c r="K2105" s="162">
        <f>Point_src_summary!Z2056</f>
        <v>0</v>
      </c>
    </row>
    <row r="2106" spans="1:11" x14ac:dyDescent="0.2">
      <c r="A2106" s="31" t="s">
        <v>127</v>
      </c>
      <c r="B2106" s="31" t="str">
        <f>Point_src_summary!B2057</f>
        <v>Non-tribal</v>
      </c>
      <c r="C2106" s="31">
        <f>Point_src_summary!C2057</f>
        <v>8</v>
      </c>
      <c r="D2106" s="31" t="str">
        <f>Point_src_summary!D2057</f>
        <v>8045</v>
      </c>
      <c r="E2106" s="32" t="str">
        <f>Point_src_summary!N2057</f>
        <v>40600132</v>
      </c>
      <c r="F2106" s="31" t="str">
        <f>Point_src_summary!U2057</f>
        <v>Point Source Loading Losses</v>
      </c>
      <c r="G2106" s="160">
        <f>Point_src_summary!V2057</f>
        <v>0</v>
      </c>
      <c r="H2106" s="161">
        <f>Point_src_summary!W2057</f>
        <v>2.3334510000000002</v>
      </c>
      <c r="I2106" s="161">
        <f>Point_src_summary!X2057</f>
        <v>0</v>
      </c>
      <c r="J2106" s="161">
        <f>Point_src_summary!Y2057</f>
        <v>0</v>
      </c>
      <c r="K2106" s="162">
        <f>Point_src_summary!Z2057</f>
        <v>0</v>
      </c>
    </row>
    <row r="2107" spans="1:11" x14ac:dyDescent="0.2">
      <c r="A2107" s="31" t="s">
        <v>127</v>
      </c>
      <c r="B2107" s="31" t="str">
        <f>Point_src_summary!B2058</f>
        <v>Non-tribal</v>
      </c>
      <c r="C2107" s="31">
        <f>Point_src_summary!C2058</f>
        <v>8</v>
      </c>
      <c r="D2107" s="31" t="str">
        <f>Point_src_summary!D2058</f>
        <v>8045</v>
      </c>
      <c r="E2107" s="32" t="str">
        <f>Point_src_summary!N2058</f>
        <v>40400315</v>
      </c>
      <c r="F2107" s="31" t="str">
        <f>Point_src_summary!U2058</f>
        <v>Condensate Tanks</v>
      </c>
      <c r="G2107" s="160">
        <f>Point_src_summary!V2058</f>
        <v>0</v>
      </c>
      <c r="H2107" s="161">
        <f>Point_src_summary!W2058</f>
        <v>0.924091</v>
      </c>
      <c r="I2107" s="161">
        <f>Point_src_summary!X2058</f>
        <v>0</v>
      </c>
      <c r="J2107" s="161">
        <f>Point_src_summary!Y2058</f>
        <v>0</v>
      </c>
      <c r="K2107" s="162">
        <f>Point_src_summary!Z2058</f>
        <v>0</v>
      </c>
    </row>
    <row r="2108" spans="1:11" x14ac:dyDescent="0.2">
      <c r="A2108" s="31" t="s">
        <v>127</v>
      </c>
      <c r="B2108" s="31" t="str">
        <f>Point_src_summary!B2059</f>
        <v>Non-tribal</v>
      </c>
      <c r="C2108" s="31">
        <f>Point_src_summary!C2059</f>
        <v>8</v>
      </c>
      <c r="D2108" s="31" t="str">
        <f>Point_src_summary!D2059</f>
        <v>8045</v>
      </c>
      <c r="E2108" s="32" t="str">
        <f>Point_src_summary!N2059</f>
        <v>40400315</v>
      </c>
      <c r="F2108" s="31" t="str">
        <f>Point_src_summary!U2059</f>
        <v>Condensate Tanks</v>
      </c>
      <c r="G2108" s="160">
        <f>Point_src_summary!V2059</f>
        <v>0</v>
      </c>
      <c r="H2108" s="161">
        <f>Point_src_summary!W2059</f>
        <v>1.306449</v>
      </c>
      <c r="I2108" s="161">
        <f>Point_src_summary!X2059</f>
        <v>0</v>
      </c>
      <c r="J2108" s="161">
        <f>Point_src_summary!Y2059</f>
        <v>0</v>
      </c>
      <c r="K2108" s="162">
        <f>Point_src_summary!Z2059</f>
        <v>0</v>
      </c>
    </row>
    <row r="2109" spans="1:11" x14ac:dyDescent="0.2">
      <c r="A2109" s="31" t="s">
        <v>127</v>
      </c>
      <c r="B2109" s="31" t="str">
        <f>Point_src_summary!B2060</f>
        <v>Non-tribal</v>
      </c>
      <c r="C2109" s="31">
        <f>Point_src_summary!C2060</f>
        <v>8</v>
      </c>
      <c r="D2109" s="31" t="str">
        <f>Point_src_summary!D2060</f>
        <v>8045</v>
      </c>
      <c r="E2109" s="32" t="str">
        <f>Point_src_summary!N2060</f>
        <v>40600132</v>
      </c>
      <c r="F2109" s="31" t="str">
        <f>Point_src_summary!U2060</f>
        <v>Point Source Loading Losses</v>
      </c>
      <c r="G2109" s="160">
        <f>Point_src_summary!V2060</f>
        <v>0</v>
      </c>
      <c r="H2109" s="161">
        <f>Point_src_summary!W2060</f>
        <v>2.4177680000000001</v>
      </c>
      <c r="I2109" s="161">
        <f>Point_src_summary!X2060</f>
        <v>0</v>
      </c>
      <c r="J2109" s="161">
        <f>Point_src_summary!Y2060</f>
        <v>0</v>
      </c>
      <c r="K2109" s="162">
        <f>Point_src_summary!Z2060</f>
        <v>0</v>
      </c>
    </row>
    <row r="2110" spans="1:11" x14ac:dyDescent="0.2">
      <c r="A2110" s="31" t="s">
        <v>127</v>
      </c>
      <c r="B2110" s="31" t="str">
        <f>Point_src_summary!B2061</f>
        <v>Non-tribal</v>
      </c>
      <c r="C2110" s="31">
        <f>Point_src_summary!C2061</f>
        <v>8</v>
      </c>
      <c r="D2110" s="31" t="str">
        <f>Point_src_summary!D2061</f>
        <v>8045</v>
      </c>
      <c r="E2110" s="32" t="str">
        <f>Point_src_summary!N2061</f>
        <v>40400315</v>
      </c>
      <c r="F2110" s="31" t="str">
        <f>Point_src_summary!U2061</f>
        <v>Condensate Tanks</v>
      </c>
      <c r="G2110" s="160">
        <f>Point_src_summary!V2061</f>
        <v>0</v>
      </c>
      <c r="H2110" s="161">
        <f>Point_src_summary!W2061</f>
        <v>3.8861849999999998</v>
      </c>
      <c r="I2110" s="161">
        <f>Point_src_summary!X2061</f>
        <v>0</v>
      </c>
      <c r="J2110" s="161">
        <f>Point_src_summary!Y2061</f>
        <v>0</v>
      </c>
      <c r="K2110" s="162">
        <f>Point_src_summary!Z2061</f>
        <v>0</v>
      </c>
    </row>
    <row r="2111" spans="1:11" x14ac:dyDescent="0.2">
      <c r="A2111" s="31" t="s">
        <v>127</v>
      </c>
      <c r="B2111" s="31" t="str">
        <f>Point_src_summary!B2062</f>
        <v>Non-tribal</v>
      </c>
      <c r="C2111" s="31">
        <f>Point_src_summary!C2062</f>
        <v>8</v>
      </c>
      <c r="D2111" s="31" t="str">
        <f>Point_src_summary!D2062</f>
        <v>8045</v>
      </c>
      <c r="E2111" s="32" t="str">
        <f>Point_src_summary!N2062</f>
        <v>40600132</v>
      </c>
      <c r="F2111" s="31" t="str">
        <f>Point_src_summary!U2062</f>
        <v>Point Source Loading Losses</v>
      </c>
      <c r="G2111" s="160">
        <f>Point_src_summary!V2062</f>
        <v>0</v>
      </c>
      <c r="H2111" s="161">
        <f>Point_src_summary!W2062</f>
        <v>2.2780830000000001</v>
      </c>
      <c r="I2111" s="161">
        <f>Point_src_summary!X2062</f>
        <v>0</v>
      </c>
      <c r="J2111" s="161">
        <f>Point_src_summary!Y2062</f>
        <v>0</v>
      </c>
      <c r="K2111" s="162">
        <f>Point_src_summary!Z2062</f>
        <v>0</v>
      </c>
    </row>
    <row r="2112" spans="1:11" x14ac:dyDescent="0.2">
      <c r="A2112" s="31" t="s">
        <v>127</v>
      </c>
      <c r="B2112" s="31" t="str">
        <f>Point_src_summary!B2063</f>
        <v>Non-tribal</v>
      </c>
      <c r="C2112" s="31">
        <f>Point_src_summary!C2063</f>
        <v>8</v>
      </c>
      <c r="D2112" s="31" t="str">
        <f>Point_src_summary!D2063</f>
        <v>8045</v>
      </c>
      <c r="E2112" s="32" t="str">
        <f>Point_src_summary!N2063</f>
        <v>40400315</v>
      </c>
      <c r="F2112" s="31" t="str">
        <f>Point_src_summary!U2063</f>
        <v>Condensate Tanks</v>
      </c>
      <c r="G2112" s="160">
        <f>Point_src_summary!V2063</f>
        <v>0</v>
      </c>
      <c r="H2112" s="161">
        <f>Point_src_summary!W2063</f>
        <v>0.43663000000000002</v>
      </c>
      <c r="I2112" s="161">
        <f>Point_src_summary!X2063</f>
        <v>0</v>
      </c>
      <c r="J2112" s="161">
        <f>Point_src_summary!Y2063</f>
        <v>0</v>
      </c>
      <c r="K2112" s="162">
        <f>Point_src_summary!Z2063</f>
        <v>0</v>
      </c>
    </row>
    <row r="2113" spans="1:11" x14ac:dyDescent="0.2">
      <c r="A2113" s="31" t="s">
        <v>127</v>
      </c>
      <c r="B2113" s="31" t="str">
        <f>Point_src_summary!B2064</f>
        <v>Non-tribal</v>
      </c>
      <c r="C2113" s="31">
        <f>Point_src_summary!C2064</f>
        <v>8</v>
      </c>
      <c r="D2113" s="31" t="str">
        <f>Point_src_summary!D2064</f>
        <v>8045</v>
      </c>
      <c r="E2113" s="32" t="str">
        <f>Point_src_summary!N2064</f>
        <v>20200253</v>
      </c>
      <c r="F2113" s="31" t="str">
        <f>Point_src_summary!U2064</f>
        <v>Point Source Compressor Engines</v>
      </c>
      <c r="G2113" s="160">
        <f>Point_src_summary!V2064</f>
        <v>15.06</v>
      </c>
      <c r="H2113" s="161">
        <f>Point_src_summary!W2064</f>
        <v>11.93</v>
      </c>
      <c r="I2113" s="161">
        <f>Point_src_summary!X2064</f>
        <v>12.55</v>
      </c>
      <c r="J2113" s="161">
        <f>Point_src_summary!Y2064</f>
        <v>0</v>
      </c>
      <c r="K2113" s="162">
        <f>Point_src_summary!Z2064</f>
        <v>0</v>
      </c>
    </row>
    <row r="2114" spans="1:11" x14ac:dyDescent="0.2">
      <c r="A2114" s="31" t="s">
        <v>127</v>
      </c>
      <c r="B2114" s="31" t="str">
        <f>Point_src_summary!B2065</f>
        <v>Non-tribal</v>
      </c>
      <c r="C2114" s="31">
        <f>Point_src_summary!C2065</f>
        <v>8</v>
      </c>
      <c r="D2114" s="31" t="str">
        <f>Point_src_summary!D2065</f>
        <v>8045</v>
      </c>
      <c r="E2114" s="32" t="str">
        <f>Point_src_summary!N2065</f>
        <v>20200252</v>
      </c>
      <c r="F2114" s="31" t="str">
        <f>Point_src_summary!U2065</f>
        <v>Point Source Compressor Engines</v>
      </c>
      <c r="G2114" s="160">
        <f>Point_src_summary!V2065</f>
        <v>14.699960000000001</v>
      </c>
      <c r="H2114" s="161">
        <f>Point_src_summary!W2065</f>
        <v>8.0181570000000004</v>
      </c>
      <c r="I2114" s="161">
        <f>Point_src_summary!X2065</f>
        <v>6.6817890000000002</v>
      </c>
      <c r="J2114" s="161">
        <f>Point_src_summary!Y2065</f>
        <v>0</v>
      </c>
      <c r="K2114" s="162">
        <f>Point_src_summary!Z2065</f>
        <v>0</v>
      </c>
    </row>
    <row r="2115" spans="1:11" x14ac:dyDescent="0.2">
      <c r="A2115" s="31" t="s">
        <v>127</v>
      </c>
      <c r="B2115" s="31" t="str">
        <f>Point_src_summary!B2066</f>
        <v>Non-tribal</v>
      </c>
      <c r="C2115" s="31">
        <f>Point_src_summary!C2066</f>
        <v>8</v>
      </c>
      <c r="D2115" s="31" t="str">
        <f>Point_src_summary!D2066</f>
        <v>8045</v>
      </c>
      <c r="E2115" s="32" t="str">
        <f>Point_src_summary!N2066</f>
        <v>40600132</v>
      </c>
      <c r="F2115" s="31" t="str">
        <f>Point_src_summary!U2066</f>
        <v>Point Source Loading Losses</v>
      </c>
      <c r="G2115" s="160">
        <f>Point_src_summary!V2066</f>
        <v>0</v>
      </c>
      <c r="H2115" s="161">
        <f>Point_src_summary!W2066</f>
        <v>2.2243499999999998</v>
      </c>
      <c r="I2115" s="161">
        <f>Point_src_summary!X2066</f>
        <v>0</v>
      </c>
      <c r="J2115" s="161">
        <f>Point_src_summary!Y2066</f>
        <v>0</v>
      </c>
      <c r="K2115" s="162">
        <f>Point_src_summary!Z2066</f>
        <v>0</v>
      </c>
    </row>
    <row r="2116" spans="1:11" x14ac:dyDescent="0.2">
      <c r="A2116" s="31" t="s">
        <v>127</v>
      </c>
      <c r="B2116" s="31" t="str">
        <f>Point_src_summary!B2067</f>
        <v>Non-tribal</v>
      </c>
      <c r="C2116" s="31">
        <f>Point_src_summary!C2067</f>
        <v>8</v>
      </c>
      <c r="D2116" s="31" t="str">
        <f>Point_src_summary!D2067</f>
        <v>8045</v>
      </c>
      <c r="E2116" s="32" t="str">
        <f>Point_src_summary!N2067</f>
        <v>40400315</v>
      </c>
      <c r="F2116" s="31" t="str">
        <f>Point_src_summary!U2067</f>
        <v>Condensate Tanks</v>
      </c>
      <c r="G2116" s="160">
        <f>Point_src_summary!V2067</f>
        <v>0</v>
      </c>
      <c r="H2116" s="161">
        <f>Point_src_summary!W2067</f>
        <v>1.354843</v>
      </c>
      <c r="I2116" s="161">
        <f>Point_src_summary!X2067</f>
        <v>0</v>
      </c>
      <c r="J2116" s="161">
        <f>Point_src_summary!Y2067</f>
        <v>0</v>
      </c>
      <c r="K2116" s="162">
        <f>Point_src_summary!Z2067</f>
        <v>0</v>
      </c>
    </row>
    <row r="2117" spans="1:11" x14ac:dyDescent="0.2">
      <c r="A2117" s="31" t="s">
        <v>127</v>
      </c>
      <c r="B2117" s="31" t="str">
        <f>Point_src_summary!B2068</f>
        <v>Non-tribal</v>
      </c>
      <c r="C2117" s="31">
        <f>Point_src_summary!C2068</f>
        <v>8</v>
      </c>
      <c r="D2117" s="31" t="str">
        <f>Point_src_summary!D2068</f>
        <v>8045</v>
      </c>
      <c r="E2117" s="32" t="str">
        <f>Point_src_summary!N2068</f>
        <v>40600132</v>
      </c>
      <c r="F2117" s="31" t="str">
        <f>Point_src_summary!U2068</f>
        <v>Point Source Loading Losses</v>
      </c>
      <c r="G2117" s="160">
        <f>Point_src_summary!V2068</f>
        <v>0</v>
      </c>
      <c r="H2117" s="161">
        <f>Point_src_summary!W2068</f>
        <v>3.477751</v>
      </c>
      <c r="I2117" s="161">
        <f>Point_src_summary!X2068</f>
        <v>0</v>
      </c>
      <c r="J2117" s="161">
        <f>Point_src_summary!Y2068</f>
        <v>0</v>
      </c>
      <c r="K2117" s="162">
        <f>Point_src_summary!Z2068</f>
        <v>0</v>
      </c>
    </row>
    <row r="2118" spans="1:11" x14ac:dyDescent="0.2">
      <c r="A2118" s="31" t="s">
        <v>127</v>
      </c>
      <c r="B2118" s="31" t="str">
        <f>Point_src_summary!B2069</f>
        <v>Non-tribal</v>
      </c>
      <c r="C2118" s="31">
        <f>Point_src_summary!C2069</f>
        <v>8</v>
      </c>
      <c r="D2118" s="31" t="str">
        <f>Point_src_summary!D2069</f>
        <v>8045</v>
      </c>
      <c r="E2118" s="32" t="str">
        <f>Point_src_summary!N2069</f>
        <v>40400315</v>
      </c>
      <c r="F2118" s="31" t="str">
        <f>Point_src_summary!U2069</f>
        <v>Condensate Tanks</v>
      </c>
      <c r="G2118" s="160">
        <f>Point_src_summary!V2069</f>
        <v>0</v>
      </c>
      <c r="H2118" s="161">
        <f>Point_src_summary!W2069</f>
        <v>0.87878599999999996</v>
      </c>
      <c r="I2118" s="161">
        <f>Point_src_summary!X2069</f>
        <v>0</v>
      </c>
      <c r="J2118" s="161">
        <f>Point_src_summary!Y2069</f>
        <v>0</v>
      </c>
      <c r="K2118" s="162">
        <f>Point_src_summary!Z2069</f>
        <v>0</v>
      </c>
    </row>
    <row r="2119" spans="1:11" x14ac:dyDescent="0.2">
      <c r="A2119" s="31" t="s">
        <v>127</v>
      </c>
      <c r="B2119" s="31" t="str">
        <f>Point_src_summary!B2070</f>
        <v>Non-tribal</v>
      </c>
      <c r="C2119" s="31">
        <f>Point_src_summary!C2070</f>
        <v>8</v>
      </c>
      <c r="D2119" s="31" t="str">
        <f>Point_src_summary!D2070</f>
        <v>8045</v>
      </c>
      <c r="E2119" s="32" t="str">
        <f>Point_src_summary!N2070</f>
        <v>40400315</v>
      </c>
      <c r="F2119" s="31" t="str">
        <f>Point_src_summary!U2070</f>
        <v>Condensate Tanks</v>
      </c>
      <c r="G2119" s="160">
        <f>Point_src_summary!V2070</f>
        <v>0</v>
      </c>
      <c r="H2119" s="161">
        <f>Point_src_summary!W2070</f>
        <v>0.38520500000000002</v>
      </c>
      <c r="I2119" s="161">
        <f>Point_src_summary!X2070</f>
        <v>0</v>
      </c>
      <c r="J2119" s="161">
        <f>Point_src_summary!Y2070</f>
        <v>0</v>
      </c>
      <c r="K2119" s="162">
        <f>Point_src_summary!Z2070</f>
        <v>0</v>
      </c>
    </row>
    <row r="2120" spans="1:11" x14ac:dyDescent="0.2">
      <c r="A2120" s="31" t="s">
        <v>127</v>
      </c>
      <c r="B2120" s="31" t="str">
        <f>Point_src_summary!B2071</f>
        <v>Non-tribal</v>
      </c>
      <c r="C2120" s="31">
        <f>Point_src_summary!C2071</f>
        <v>8</v>
      </c>
      <c r="D2120" s="31" t="str">
        <f>Point_src_summary!D2071</f>
        <v>8045</v>
      </c>
      <c r="E2120" s="32" t="str">
        <f>Point_src_summary!N2071</f>
        <v>31000205</v>
      </c>
      <c r="F2120" s="31" t="str">
        <f>Point_src_summary!U2071</f>
        <v>Point Source Flares</v>
      </c>
      <c r="G2120" s="160">
        <f>Point_src_summary!V2071</f>
        <v>0.76999899999999999</v>
      </c>
      <c r="H2120" s="161">
        <f>Point_src_summary!W2071</f>
        <v>6.0014999999999999E-2</v>
      </c>
      <c r="I2120" s="161">
        <f>Point_src_summary!X2071</f>
        <v>4.1900430000000002</v>
      </c>
      <c r="J2120" s="161">
        <f>Point_src_summary!Y2071</f>
        <v>0</v>
      </c>
      <c r="K2120" s="162">
        <f>Point_src_summary!Z2071</f>
        <v>0</v>
      </c>
    </row>
    <row r="2121" spans="1:11" x14ac:dyDescent="0.2">
      <c r="A2121" s="31" t="s">
        <v>127</v>
      </c>
      <c r="B2121" s="31" t="str">
        <f>Point_src_summary!B2072</f>
        <v>Non-tribal</v>
      </c>
      <c r="C2121" s="31">
        <f>Point_src_summary!C2072</f>
        <v>8</v>
      </c>
      <c r="D2121" s="31" t="str">
        <f>Point_src_summary!D2072</f>
        <v>8045</v>
      </c>
      <c r="E2121" s="32" t="str">
        <f>Point_src_summary!N2072</f>
        <v>40600132</v>
      </c>
      <c r="F2121" s="31" t="str">
        <f>Point_src_summary!U2072</f>
        <v>Point Source Loading Losses</v>
      </c>
      <c r="G2121" s="160">
        <f>Point_src_summary!V2072</f>
        <v>0</v>
      </c>
      <c r="H2121" s="161">
        <f>Point_src_summary!W2072</f>
        <v>8.7491380000000003</v>
      </c>
      <c r="I2121" s="161">
        <f>Point_src_summary!X2072</f>
        <v>0</v>
      </c>
      <c r="J2121" s="161">
        <f>Point_src_summary!Y2072</f>
        <v>0</v>
      </c>
      <c r="K2121" s="162">
        <f>Point_src_summary!Z2072</f>
        <v>0</v>
      </c>
    </row>
    <row r="2122" spans="1:11" x14ac:dyDescent="0.2">
      <c r="A2122" s="31" t="s">
        <v>127</v>
      </c>
      <c r="B2122" s="31" t="str">
        <f>Point_src_summary!B2073</f>
        <v>Non-tribal</v>
      </c>
      <c r="C2122" s="31">
        <f>Point_src_summary!C2073</f>
        <v>8</v>
      </c>
      <c r="D2122" s="31" t="str">
        <f>Point_src_summary!D2073</f>
        <v>8045</v>
      </c>
      <c r="E2122" s="32" t="str">
        <f>Point_src_summary!N2073</f>
        <v>40400315</v>
      </c>
      <c r="F2122" s="31" t="str">
        <f>Point_src_summary!U2073</f>
        <v>Condensate Tanks</v>
      </c>
      <c r="G2122" s="160">
        <f>Point_src_summary!V2073</f>
        <v>0</v>
      </c>
      <c r="H2122" s="161">
        <f>Point_src_summary!W2073</f>
        <v>4.7103250000000001</v>
      </c>
      <c r="I2122" s="161">
        <f>Point_src_summary!X2073</f>
        <v>0</v>
      </c>
      <c r="J2122" s="161">
        <f>Point_src_summary!Y2073</f>
        <v>0</v>
      </c>
      <c r="K2122" s="162">
        <f>Point_src_summary!Z2073</f>
        <v>0</v>
      </c>
    </row>
    <row r="2123" spans="1:11" x14ac:dyDescent="0.2">
      <c r="A2123" s="31" t="s">
        <v>127</v>
      </c>
      <c r="B2123" s="31" t="str">
        <f>Point_src_summary!B2074</f>
        <v>Non-tribal</v>
      </c>
      <c r="C2123" s="31">
        <f>Point_src_summary!C2074</f>
        <v>8</v>
      </c>
      <c r="D2123" s="31" t="str">
        <f>Point_src_summary!D2074</f>
        <v>8045</v>
      </c>
      <c r="E2123" s="32" t="str">
        <f>Point_src_summary!N2074</f>
        <v>40400315</v>
      </c>
      <c r="F2123" s="31" t="str">
        <f>Point_src_summary!U2074</f>
        <v>Condensate Tanks</v>
      </c>
      <c r="G2123" s="160">
        <f>Point_src_summary!V2074</f>
        <v>0</v>
      </c>
      <c r="H2123" s="161">
        <f>Point_src_summary!W2074</f>
        <v>5.9407500000000004</v>
      </c>
      <c r="I2123" s="161">
        <f>Point_src_summary!X2074</f>
        <v>0</v>
      </c>
      <c r="J2123" s="161">
        <f>Point_src_summary!Y2074</f>
        <v>0</v>
      </c>
      <c r="K2123" s="162">
        <f>Point_src_summary!Z2074</f>
        <v>0</v>
      </c>
    </row>
    <row r="2124" spans="1:11" x14ac:dyDescent="0.2">
      <c r="A2124" s="31" t="s">
        <v>127</v>
      </c>
      <c r="B2124" s="31" t="str">
        <f>Point_src_summary!B2075</f>
        <v>Non-tribal</v>
      </c>
      <c r="C2124" s="31">
        <f>Point_src_summary!C2075</f>
        <v>8</v>
      </c>
      <c r="D2124" s="31" t="str">
        <f>Point_src_summary!D2075</f>
        <v>8045</v>
      </c>
      <c r="E2124" s="32" t="str">
        <f>Point_src_summary!N2075</f>
        <v>40600132</v>
      </c>
      <c r="F2124" s="31" t="str">
        <f>Point_src_summary!U2075</f>
        <v>Point Source Loading Losses</v>
      </c>
      <c r="G2124" s="160">
        <f>Point_src_summary!V2075</f>
        <v>0</v>
      </c>
      <c r="H2124" s="161">
        <f>Point_src_summary!W2075</f>
        <v>2.740154</v>
      </c>
      <c r="I2124" s="161">
        <f>Point_src_summary!X2075</f>
        <v>0</v>
      </c>
      <c r="J2124" s="161">
        <f>Point_src_summary!Y2075</f>
        <v>0</v>
      </c>
      <c r="K2124" s="162">
        <f>Point_src_summary!Z2075</f>
        <v>0</v>
      </c>
    </row>
    <row r="2125" spans="1:11" x14ac:dyDescent="0.2">
      <c r="A2125" s="31" t="s">
        <v>127</v>
      </c>
      <c r="B2125" s="31" t="str">
        <f>Point_src_summary!B2076</f>
        <v>Non-tribal</v>
      </c>
      <c r="C2125" s="31">
        <f>Point_src_summary!C2076</f>
        <v>8</v>
      </c>
      <c r="D2125" s="31" t="str">
        <f>Point_src_summary!D2076</f>
        <v>8045</v>
      </c>
      <c r="E2125" s="32" t="str">
        <f>Point_src_summary!N2076</f>
        <v>40400315</v>
      </c>
      <c r="F2125" s="31" t="str">
        <f>Point_src_summary!U2076</f>
        <v>Condensate Tanks</v>
      </c>
      <c r="G2125" s="160">
        <f>Point_src_summary!V2076</f>
        <v>0</v>
      </c>
      <c r="H2125" s="161">
        <f>Point_src_summary!W2076</f>
        <v>1.395867</v>
      </c>
      <c r="I2125" s="161">
        <f>Point_src_summary!X2076</f>
        <v>0</v>
      </c>
      <c r="J2125" s="161">
        <f>Point_src_summary!Y2076</f>
        <v>0</v>
      </c>
      <c r="K2125" s="162">
        <f>Point_src_summary!Z2076</f>
        <v>0</v>
      </c>
    </row>
    <row r="2126" spans="1:11" x14ac:dyDescent="0.2">
      <c r="A2126" s="31" t="s">
        <v>127</v>
      </c>
      <c r="B2126" s="31" t="str">
        <f>Point_src_summary!B2077</f>
        <v>Non-tribal</v>
      </c>
      <c r="C2126" s="31">
        <f>Point_src_summary!C2077</f>
        <v>8</v>
      </c>
      <c r="D2126" s="31" t="str">
        <f>Point_src_summary!D2077</f>
        <v>8045</v>
      </c>
      <c r="E2126" s="32" t="str">
        <f>Point_src_summary!N2077</f>
        <v>40400315</v>
      </c>
      <c r="F2126" s="31" t="str">
        <f>Point_src_summary!U2077</f>
        <v>Condensate Tanks</v>
      </c>
      <c r="G2126" s="160">
        <f>Point_src_summary!V2077</f>
        <v>0</v>
      </c>
      <c r="H2126" s="161">
        <f>Point_src_summary!W2077</f>
        <v>0.80201500000000003</v>
      </c>
      <c r="I2126" s="161">
        <f>Point_src_summary!X2077</f>
        <v>0</v>
      </c>
      <c r="J2126" s="161">
        <f>Point_src_summary!Y2077</f>
        <v>0</v>
      </c>
      <c r="K2126" s="162">
        <f>Point_src_summary!Z2077</f>
        <v>0</v>
      </c>
    </row>
    <row r="2127" spans="1:11" x14ac:dyDescent="0.2">
      <c r="A2127" s="31" t="s">
        <v>127</v>
      </c>
      <c r="B2127" s="31" t="str">
        <f>Point_src_summary!B2078</f>
        <v>Non-tribal</v>
      </c>
      <c r="C2127" s="31">
        <f>Point_src_summary!C2078</f>
        <v>8</v>
      </c>
      <c r="D2127" s="31" t="str">
        <f>Point_src_summary!D2078</f>
        <v>8045</v>
      </c>
      <c r="E2127" s="32" t="str">
        <f>Point_src_summary!N2078</f>
        <v>40400315</v>
      </c>
      <c r="F2127" s="31" t="str">
        <f>Point_src_summary!U2078</f>
        <v>Condensate Tanks</v>
      </c>
      <c r="G2127" s="160">
        <f>Point_src_summary!V2078</f>
        <v>0</v>
      </c>
      <c r="H2127" s="161">
        <f>Point_src_summary!W2078</f>
        <v>0.22334499999999999</v>
      </c>
      <c r="I2127" s="161">
        <f>Point_src_summary!X2078</f>
        <v>0</v>
      </c>
      <c r="J2127" s="161">
        <f>Point_src_summary!Y2078</f>
        <v>0</v>
      </c>
      <c r="K2127" s="162">
        <f>Point_src_summary!Z2078</f>
        <v>0</v>
      </c>
    </row>
    <row r="2128" spans="1:11" x14ac:dyDescent="0.2">
      <c r="A2128" s="31" t="s">
        <v>127</v>
      </c>
      <c r="B2128" s="31" t="str">
        <f>Point_src_summary!B2079</f>
        <v>Non-tribal</v>
      </c>
      <c r="C2128" s="31">
        <f>Point_src_summary!C2079</f>
        <v>8</v>
      </c>
      <c r="D2128" s="31" t="str">
        <f>Point_src_summary!D2079</f>
        <v>8045</v>
      </c>
      <c r="E2128" s="32" t="str">
        <f>Point_src_summary!N2079</f>
        <v>40400315</v>
      </c>
      <c r="F2128" s="31" t="str">
        <f>Point_src_summary!U2079</f>
        <v>Condensate Tanks</v>
      </c>
      <c r="G2128" s="160">
        <f>Point_src_summary!V2079</f>
        <v>0</v>
      </c>
      <c r="H2128" s="161">
        <f>Point_src_summary!W2079</f>
        <v>1.1723079999999999</v>
      </c>
      <c r="I2128" s="161">
        <f>Point_src_summary!X2079</f>
        <v>0</v>
      </c>
      <c r="J2128" s="161">
        <f>Point_src_summary!Y2079</f>
        <v>0</v>
      </c>
      <c r="K2128" s="162">
        <f>Point_src_summary!Z2079</f>
        <v>0</v>
      </c>
    </row>
    <row r="2129" spans="1:11" x14ac:dyDescent="0.2">
      <c r="A2129" s="31" t="s">
        <v>127</v>
      </c>
      <c r="B2129" s="31" t="str">
        <f>Point_src_summary!B2080</f>
        <v>Non-tribal</v>
      </c>
      <c r="C2129" s="31">
        <f>Point_src_summary!C2080</f>
        <v>8</v>
      </c>
      <c r="D2129" s="31" t="str">
        <f>Point_src_summary!D2080</f>
        <v>8045</v>
      </c>
      <c r="E2129" s="32" t="str">
        <f>Point_src_summary!N2080</f>
        <v>40400315</v>
      </c>
      <c r="F2129" s="31" t="str">
        <f>Point_src_summary!U2080</f>
        <v>Condensate Tanks</v>
      </c>
      <c r="G2129" s="160">
        <f>Point_src_summary!V2080</f>
        <v>0</v>
      </c>
      <c r="H2129" s="161">
        <f>Point_src_summary!W2080</f>
        <v>0.38905499999999998</v>
      </c>
      <c r="I2129" s="161">
        <f>Point_src_summary!X2080</f>
        <v>0</v>
      </c>
      <c r="J2129" s="161">
        <f>Point_src_summary!Y2080</f>
        <v>0</v>
      </c>
      <c r="K2129" s="162">
        <f>Point_src_summary!Z2080</f>
        <v>0</v>
      </c>
    </row>
    <row r="2130" spans="1:11" x14ac:dyDescent="0.2">
      <c r="A2130" s="31" t="s">
        <v>127</v>
      </c>
      <c r="B2130" s="31" t="str">
        <f>Point_src_summary!B2081</f>
        <v>Non-tribal</v>
      </c>
      <c r="C2130" s="31">
        <f>Point_src_summary!C2081</f>
        <v>8</v>
      </c>
      <c r="D2130" s="31" t="str">
        <f>Point_src_summary!D2081</f>
        <v>8045</v>
      </c>
      <c r="E2130" s="32" t="str">
        <f>Point_src_summary!N2081</f>
        <v>40400315</v>
      </c>
      <c r="F2130" s="31" t="str">
        <f>Point_src_summary!U2081</f>
        <v>Condensate Tanks</v>
      </c>
      <c r="G2130" s="160">
        <f>Point_src_summary!V2081</f>
        <v>0</v>
      </c>
      <c r="H2130" s="161">
        <f>Point_src_summary!W2081</f>
        <v>0.57496700000000001</v>
      </c>
      <c r="I2130" s="161">
        <f>Point_src_summary!X2081</f>
        <v>0</v>
      </c>
      <c r="J2130" s="161">
        <f>Point_src_summary!Y2081</f>
        <v>0</v>
      </c>
      <c r="K2130" s="162">
        <f>Point_src_summary!Z2081</f>
        <v>0</v>
      </c>
    </row>
    <row r="2131" spans="1:11" x14ac:dyDescent="0.2">
      <c r="A2131" s="31" t="s">
        <v>127</v>
      </c>
      <c r="B2131" s="31" t="str">
        <f>Point_src_summary!B2082</f>
        <v>Non-tribal</v>
      </c>
      <c r="C2131" s="31">
        <f>Point_src_summary!C2082</f>
        <v>8</v>
      </c>
      <c r="D2131" s="31" t="str">
        <f>Point_src_summary!D2082</f>
        <v>8045</v>
      </c>
      <c r="E2131" s="32" t="str">
        <f>Point_src_summary!N2082</f>
        <v>40400315</v>
      </c>
      <c r="F2131" s="31" t="str">
        <f>Point_src_summary!U2082</f>
        <v>Condensate Tanks</v>
      </c>
      <c r="G2131" s="160">
        <f>Point_src_summary!V2082</f>
        <v>0</v>
      </c>
      <c r="H2131" s="161">
        <f>Point_src_summary!W2082</f>
        <v>2.127634</v>
      </c>
      <c r="I2131" s="161">
        <f>Point_src_summary!X2082</f>
        <v>0</v>
      </c>
      <c r="J2131" s="161">
        <f>Point_src_summary!Y2082</f>
        <v>0</v>
      </c>
      <c r="K2131" s="162">
        <f>Point_src_summary!Z2082</f>
        <v>0</v>
      </c>
    </row>
    <row r="2132" spans="1:11" x14ac:dyDescent="0.2">
      <c r="A2132" s="31" t="s">
        <v>127</v>
      </c>
      <c r="B2132" s="31" t="str">
        <f>Point_src_summary!B2083</f>
        <v>Non-tribal</v>
      </c>
      <c r="C2132" s="31">
        <f>Point_src_summary!C2083</f>
        <v>8</v>
      </c>
      <c r="D2132" s="31" t="str">
        <f>Point_src_summary!D2083</f>
        <v>8045</v>
      </c>
      <c r="E2132" s="32" t="str">
        <f>Point_src_summary!N2083</f>
        <v>20200253</v>
      </c>
      <c r="F2132" s="31" t="str">
        <f>Point_src_summary!U2083</f>
        <v>Point Source Compressor Engines</v>
      </c>
      <c r="G2132" s="160">
        <f>Point_src_summary!V2083</f>
        <v>2.179967</v>
      </c>
      <c r="H2132" s="161">
        <f>Point_src_summary!W2083</f>
        <v>1.529874</v>
      </c>
      <c r="I2132" s="161">
        <f>Point_src_summary!X2083</f>
        <v>4.3600370000000002</v>
      </c>
      <c r="J2132" s="161">
        <f>Point_src_summary!Y2083</f>
        <v>0</v>
      </c>
      <c r="K2132" s="162">
        <f>Point_src_summary!Z2083</f>
        <v>0</v>
      </c>
    </row>
    <row r="2133" spans="1:11" x14ac:dyDescent="0.2">
      <c r="A2133" s="31" t="s">
        <v>127</v>
      </c>
      <c r="B2133" s="31" t="str">
        <f>Point_src_summary!B2084</f>
        <v>Non-tribal</v>
      </c>
      <c r="C2133" s="31">
        <f>Point_src_summary!C2084</f>
        <v>8</v>
      </c>
      <c r="D2133" s="31" t="str">
        <f>Point_src_summary!D2084</f>
        <v>8045</v>
      </c>
      <c r="E2133" s="32" t="str">
        <f>Point_src_summary!N2084</f>
        <v>40600132</v>
      </c>
      <c r="F2133" s="31" t="str">
        <f>Point_src_summary!U2084</f>
        <v>Point Source Loading Losses</v>
      </c>
      <c r="G2133" s="160">
        <f>Point_src_summary!V2084</f>
        <v>0</v>
      </c>
      <c r="H2133" s="161">
        <f>Point_src_summary!W2084</f>
        <v>4.5254159999999999</v>
      </c>
      <c r="I2133" s="161">
        <f>Point_src_summary!X2084</f>
        <v>0</v>
      </c>
      <c r="J2133" s="161">
        <f>Point_src_summary!Y2084</f>
        <v>0</v>
      </c>
      <c r="K2133" s="162">
        <f>Point_src_summary!Z2084</f>
        <v>0</v>
      </c>
    </row>
    <row r="2134" spans="1:11" x14ac:dyDescent="0.2">
      <c r="A2134" s="31" t="s">
        <v>127</v>
      </c>
      <c r="B2134" s="31" t="str">
        <f>Point_src_summary!B2085</f>
        <v>Non-tribal</v>
      </c>
      <c r="C2134" s="31">
        <f>Point_src_summary!C2085</f>
        <v>8</v>
      </c>
      <c r="D2134" s="31" t="str">
        <f>Point_src_summary!D2085</f>
        <v>8045</v>
      </c>
      <c r="E2134" s="32" t="str">
        <f>Point_src_summary!N2085</f>
        <v>40400315</v>
      </c>
      <c r="F2134" s="31" t="str">
        <f>Point_src_summary!U2085</f>
        <v>Condensate Tanks</v>
      </c>
      <c r="G2134" s="160">
        <f>Point_src_summary!V2085</f>
        <v>0</v>
      </c>
      <c r="H2134" s="161">
        <f>Point_src_summary!W2085</f>
        <v>1.646989</v>
      </c>
      <c r="I2134" s="161">
        <f>Point_src_summary!X2085</f>
        <v>0</v>
      </c>
      <c r="J2134" s="161">
        <f>Point_src_summary!Y2085</f>
        <v>0</v>
      </c>
      <c r="K2134" s="162">
        <f>Point_src_summary!Z2085</f>
        <v>0</v>
      </c>
    </row>
    <row r="2135" spans="1:11" x14ac:dyDescent="0.2">
      <c r="A2135" s="31" t="s">
        <v>127</v>
      </c>
      <c r="B2135" s="31" t="str">
        <f>Point_src_summary!B2086</f>
        <v>Non-tribal</v>
      </c>
      <c r="C2135" s="31">
        <f>Point_src_summary!C2086</f>
        <v>8</v>
      </c>
      <c r="D2135" s="31" t="str">
        <f>Point_src_summary!D2086</f>
        <v>8045</v>
      </c>
      <c r="E2135" s="32" t="str">
        <f>Point_src_summary!N2086</f>
        <v>31000220</v>
      </c>
      <c r="F2135" s="31" t="str">
        <f>Point_src_summary!U2086</f>
        <v>Point Source Fugitives</v>
      </c>
      <c r="G2135" s="160">
        <f>Point_src_summary!V2086</f>
        <v>0</v>
      </c>
      <c r="H2135" s="161">
        <f>Point_src_summary!W2086</f>
        <v>10.8</v>
      </c>
      <c r="I2135" s="161">
        <f>Point_src_summary!X2086</f>
        <v>0</v>
      </c>
      <c r="J2135" s="161">
        <f>Point_src_summary!Y2086</f>
        <v>0</v>
      </c>
      <c r="K2135" s="162">
        <f>Point_src_summary!Z2086</f>
        <v>0</v>
      </c>
    </row>
    <row r="2136" spans="1:11" x14ac:dyDescent="0.2">
      <c r="A2136" s="31" t="s">
        <v>127</v>
      </c>
      <c r="B2136" s="31" t="str">
        <f>Point_src_summary!B2087</f>
        <v>Non-tribal</v>
      </c>
      <c r="C2136" s="31">
        <f>Point_src_summary!C2087</f>
        <v>8</v>
      </c>
      <c r="D2136" s="31" t="str">
        <f>Point_src_summary!D2087</f>
        <v>8045</v>
      </c>
      <c r="E2136" s="32" t="str">
        <f>Point_src_summary!N2087</f>
        <v>20200253</v>
      </c>
      <c r="F2136" s="31" t="str">
        <f>Point_src_summary!U2087</f>
        <v>Point Source Compressor Engines</v>
      </c>
      <c r="G2136" s="160">
        <f>Point_src_summary!V2087</f>
        <v>13.3</v>
      </c>
      <c r="H2136" s="161">
        <f>Point_src_summary!W2087</f>
        <v>13.320138</v>
      </c>
      <c r="I2136" s="161">
        <f>Point_src_summary!X2087</f>
        <v>29.113945999999999</v>
      </c>
      <c r="J2136" s="161">
        <f>Point_src_summary!Y2087</f>
        <v>0</v>
      </c>
      <c r="K2136" s="162">
        <f>Point_src_summary!Z2087</f>
        <v>0</v>
      </c>
    </row>
    <row r="2137" spans="1:11" x14ac:dyDescent="0.2">
      <c r="A2137" s="31" t="s">
        <v>127</v>
      </c>
      <c r="B2137" s="31" t="str">
        <f>Point_src_summary!B2088</f>
        <v>Non-tribal</v>
      </c>
      <c r="C2137" s="31">
        <f>Point_src_summary!C2088</f>
        <v>8</v>
      </c>
      <c r="D2137" s="31" t="str">
        <f>Point_src_summary!D2088</f>
        <v>8045</v>
      </c>
      <c r="E2137" s="32" t="str">
        <f>Point_src_summary!N2088</f>
        <v>20200401</v>
      </c>
      <c r="F2137" s="31" t="str">
        <f>Point_src_summary!U2088</f>
        <v>Point Source Compressor Engines</v>
      </c>
      <c r="G2137" s="160">
        <f>Point_src_summary!V2088</f>
        <v>13.3</v>
      </c>
      <c r="H2137" s="161">
        <f>Point_src_summary!W2088</f>
        <v>13.320138</v>
      </c>
      <c r="I2137" s="161">
        <f>Point_src_summary!X2088</f>
        <v>28.5</v>
      </c>
      <c r="J2137" s="161">
        <f>Point_src_summary!Y2088</f>
        <v>0</v>
      </c>
      <c r="K2137" s="162">
        <f>Point_src_summary!Z2088</f>
        <v>0</v>
      </c>
    </row>
    <row r="2138" spans="1:11" x14ac:dyDescent="0.2">
      <c r="A2138" s="31" t="s">
        <v>127</v>
      </c>
      <c r="B2138" s="31" t="str">
        <f>Point_src_summary!B2089</f>
        <v>Non-tribal</v>
      </c>
      <c r="C2138" s="31">
        <f>Point_src_summary!C2089</f>
        <v>8</v>
      </c>
      <c r="D2138" s="31" t="str">
        <f>Point_src_summary!D2089</f>
        <v>8045</v>
      </c>
      <c r="E2138" s="32" t="str">
        <f>Point_src_summary!N2089</f>
        <v>20200253</v>
      </c>
      <c r="F2138" s="31" t="str">
        <f>Point_src_summary!U2089</f>
        <v>Point Source Compressor Engines</v>
      </c>
      <c r="G2138" s="160">
        <f>Point_src_summary!V2089</f>
        <v>3.0542850000000001</v>
      </c>
      <c r="H2138" s="161">
        <f>Point_src_summary!W2089</f>
        <v>3.068327</v>
      </c>
      <c r="I2138" s="161">
        <f>Point_src_summary!X2089</f>
        <v>6.5453400000000004</v>
      </c>
      <c r="J2138" s="161">
        <f>Point_src_summary!Y2089</f>
        <v>0</v>
      </c>
      <c r="K2138" s="162">
        <f>Point_src_summary!Z2089</f>
        <v>0</v>
      </c>
    </row>
    <row r="2139" spans="1:11" x14ac:dyDescent="0.2">
      <c r="A2139" s="31" t="s">
        <v>127</v>
      </c>
      <c r="B2139" s="31" t="str">
        <f>Point_src_summary!B2090</f>
        <v>Non-tribal</v>
      </c>
      <c r="C2139" s="31">
        <f>Point_src_summary!C2090</f>
        <v>8</v>
      </c>
      <c r="D2139" s="31" t="str">
        <f>Point_src_summary!D2090</f>
        <v>8045</v>
      </c>
      <c r="E2139" s="32" t="str">
        <f>Point_src_summary!N2090</f>
        <v>40400315</v>
      </c>
      <c r="F2139" s="31" t="str">
        <f>Point_src_summary!U2090</f>
        <v>Condensate Tanks</v>
      </c>
      <c r="G2139" s="160">
        <f>Point_src_summary!V2090</f>
        <v>0</v>
      </c>
      <c r="H2139" s="161">
        <f>Point_src_summary!W2090</f>
        <v>0.53600199999999998</v>
      </c>
      <c r="I2139" s="161">
        <f>Point_src_summary!X2090</f>
        <v>0</v>
      </c>
      <c r="J2139" s="161">
        <f>Point_src_summary!Y2090</f>
        <v>0</v>
      </c>
      <c r="K2139" s="162">
        <f>Point_src_summary!Z2090</f>
        <v>0</v>
      </c>
    </row>
    <row r="2140" spans="1:11" x14ac:dyDescent="0.2">
      <c r="A2140" s="31" t="s">
        <v>127</v>
      </c>
      <c r="B2140" s="31" t="str">
        <f>Point_src_summary!B2091</f>
        <v>Non-tribal</v>
      </c>
      <c r="C2140" s="31">
        <f>Point_src_summary!C2091</f>
        <v>8</v>
      </c>
      <c r="D2140" s="31" t="str">
        <f>Point_src_summary!D2091</f>
        <v>8045</v>
      </c>
      <c r="E2140" s="32" t="str">
        <f>Point_src_summary!N2091</f>
        <v>40400315</v>
      </c>
      <c r="F2140" s="31" t="str">
        <f>Point_src_summary!U2091</f>
        <v>Condensate Tanks</v>
      </c>
      <c r="G2140" s="160">
        <f>Point_src_summary!V2091</f>
        <v>0</v>
      </c>
      <c r="H2140" s="161">
        <f>Point_src_summary!W2091</f>
        <v>1.384471</v>
      </c>
      <c r="I2140" s="161">
        <f>Point_src_summary!X2091</f>
        <v>0</v>
      </c>
      <c r="J2140" s="161">
        <f>Point_src_summary!Y2091</f>
        <v>0</v>
      </c>
      <c r="K2140" s="162">
        <f>Point_src_summary!Z2091</f>
        <v>0</v>
      </c>
    </row>
    <row r="2141" spans="1:11" x14ac:dyDescent="0.2">
      <c r="A2141" s="31" t="s">
        <v>127</v>
      </c>
      <c r="B2141" s="31" t="str">
        <f>Point_src_summary!B2092</f>
        <v>Non-tribal</v>
      </c>
      <c r="C2141" s="31">
        <f>Point_src_summary!C2092</f>
        <v>8</v>
      </c>
      <c r="D2141" s="31" t="str">
        <f>Point_src_summary!D2092</f>
        <v>8045</v>
      </c>
      <c r="E2141" s="32" t="str">
        <f>Point_src_summary!N2092</f>
        <v>40400315</v>
      </c>
      <c r="F2141" s="31" t="str">
        <f>Point_src_summary!U2092</f>
        <v>Condensate Tanks</v>
      </c>
      <c r="G2141" s="160">
        <f>Point_src_summary!V2092</f>
        <v>0</v>
      </c>
      <c r="H2141" s="161">
        <f>Point_src_summary!W2092</f>
        <v>8.1212499999999999</v>
      </c>
      <c r="I2141" s="161">
        <f>Point_src_summary!X2092</f>
        <v>0</v>
      </c>
      <c r="J2141" s="161">
        <f>Point_src_summary!Y2092</f>
        <v>0</v>
      </c>
      <c r="K2141" s="162">
        <f>Point_src_summary!Z2092</f>
        <v>0</v>
      </c>
    </row>
    <row r="2142" spans="1:11" x14ac:dyDescent="0.2">
      <c r="A2142" s="31" t="s">
        <v>127</v>
      </c>
      <c r="B2142" s="31" t="str">
        <f>Point_src_summary!B2093</f>
        <v>Non-tribal</v>
      </c>
      <c r="C2142" s="31">
        <f>Point_src_summary!C2093</f>
        <v>8</v>
      </c>
      <c r="D2142" s="31" t="str">
        <f>Point_src_summary!D2093</f>
        <v>8045</v>
      </c>
      <c r="E2142" s="32" t="str">
        <f>Point_src_summary!N2093</f>
        <v>40400315</v>
      </c>
      <c r="F2142" s="31" t="str">
        <f>Point_src_summary!U2093</f>
        <v>Condensate Tanks</v>
      </c>
      <c r="G2142" s="160">
        <f>Point_src_summary!V2093</f>
        <v>0</v>
      </c>
      <c r="H2142" s="161">
        <f>Point_src_summary!W2093</f>
        <v>1.7893049999999999</v>
      </c>
      <c r="I2142" s="161">
        <f>Point_src_summary!X2093</f>
        <v>0</v>
      </c>
      <c r="J2142" s="161">
        <f>Point_src_summary!Y2093</f>
        <v>0</v>
      </c>
      <c r="K2142" s="162">
        <f>Point_src_summary!Z2093</f>
        <v>0</v>
      </c>
    </row>
    <row r="2143" spans="1:11" x14ac:dyDescent="0.2">
      <c r="A2143" s="31" t="s">
        <v>127</v>
      </c>
      <c r="B2143" s="31" t="str">
        <f>Point_src_summary!B2094</f>
        <v>Non-tribal</v>
      </c>
      <c r="C2143" s="31">
        <f>Point_src_summary!C2094</f>
        <v>8</v>
      </c>
      <c r="D2143" s="31" t="str">
        <f>Point_src_summary!D2094</f>
        <v>8045</v>
      </c>
      <c r="E2143" s="32" t="str">
        <f>Point_src_summary!N2094</f>
        <v>40400315</v>
      </c>
      <c r="F2143" s="31" t="str">
        <f>Point_src_summary!U2094</f>
        <v>Condensate Tanks</v>
      </c>
      <c r="G2143" s="160">
        <f>Point_src_summary!V2094</f>
        <v>0</v>
      </c>
      <c r="H2143" s="161">
        <f>Point_src_summary!W2094</f>
        <v>2.5988000000000002</v>
      </c>
      <c r="I2143" s="161">
        <f>Point_src_summary!X2094</f>
        <v>0</v>
      </c>
      <c r="J2143" s="161">
        <f>Point_src_summary!Y2094</f>
        <v>0</v>
      </c>
      <c r="K2143" s="162">
        <f>Point_src_summary!Z2094</f>
        <v>0</v>
      </c>
    </row>
    <row r="2144" spans="1:11" x14ac:dyDescent="0.2">
      <c r="A2144" s="31" t="s">
        <v>127</v>
      </c>
      <c r="B2144" s="31" t="str">
        <f>Point_src_summary!B2095</f>
        <v>Non-tribal</v>
      </c>
      <c r="C2144" s="31">
        <f>Point_src_summary!C2095</f>
        <v>8</v>
      </c>
      <c r="D2144" s="31" t="str">
        <f>Point_src_summary!D2095</f>
        <v>8045</v>
      </c>
      <c r="E2144" s="32" t="str">
        <f>Point_src_summary!N2095</f>
        <v>40600132</v>
      </c>
      <c r="F2144" s="31" t="str">
        <f>Point_src_summary!U2095</f>
        <v>Point Source Loading Losses</v>
      </c>
      <c r="G2144" s="160">
        <f>Point_src_summary!V2095</f>
        <v>0</v>
      </c>
      <c r="H2144" s="161">
        <f>Point_src_summary!W2095</f>
        <v>4.8271100000000002</v>
      </c>
      <c r="I2144" s="161">
        <f>Point_src_summary!X2095</f>
        <v>0</v>
      </c>
      <c r="J2144" s="161">
        <f>Point_src_summary!Y2095</f>
        <v>0</v>
      </c>
      <c r="K2144" s="162">
        <f>Point_src_summary!Z2095</f>
        <v>0</v>
      </c>
    </row>
    <row r="2145" spans="1:11" x14ac:dyDescent="0.2">
      <c r="A2145" s="31" t="s">
        <v>127</v>
      </c>
      <c r="B2145" s="31" t="str">
        <f>Point_src_summary!B2096</f>
        <v>Non-tribal</v>
      </c>
      <c r="C2145" s="31">
        <f>Point_src_summary!C2096</f>
        <v>8</v>
      </c>
      <c r="D2145" s="31" t="str">
        <f>Point_src_summary!D2096</f>
        <v>8045</v>
      </c>
      <c r="E2145" s="32" t="str">
        <f>Point_src_summary!N2096</f>
        <v>40400315</v>
      </c>
      <c r="F2145" s="31" t="str">
        <f>Point_src_summary!U2096</f>
        <v>Condensate Tanks</v>
      </c>
      <c r="G2145" s="160">
        <f>Point_src_summary!V2096</f>
        <v>0</v>
      </c>
      <c r="H2145" s="161">
        <f>Point_src_summary!W2096</f>
        <v>0.150648</v>
      </c>
      <c r="I2145" s="161">
        <f>Point_src_summary!X2096</f>
        <v>0</v>
      </c>
      <c r="J2145" s="161">
        <f>Point_src_summary!Y2096</f>
        <v>0</v>
      </c>
      <c r="K2145" s="162">
        <f>Point_src_summary!Z2096</f>
        <v>0</v>
      </c>
    </row>
    <row r="2146" spans="1:11" x14ac:dyDescent="0.2">
      <c r="A2146" s="31" t="s">
        <v>127</v>
      </c>
      <c r="B2146" s="31" t="str">
        <f>Point_src_summary!B2097</f>
        <v>Non-tribal</v>
      </c>
      <c r="C2146" s="31">
        <f>Point_src_summary!C2097</f>
        <v>8</v>
      </c>
      <c r="D2146" s="31" t="str">
        <f>Point_src_summary!D2097</f>
        <v>8045</v>
      </c>
      <c r="E2146" s="32" t="str">
        <f>Point_src_summary!N2097</f>
        <v>40400315</v>
      </c>
      <c r="F2146" s="31" t="str">
        <f>Point_src_summary!U2097</f>
        <v>Condensate Tanks</v>
      </c>
      <c r="G2146" s="160">
        <f>Point_src_summary!V2097</f>
        <v>0</v>
      </c>
      <c r="H2146" s="161">
        <f>Point_src_summary!W2097</f>
        <v>6.4969999999999999</v>
      </c>
      <c r="I2146" s="161">
        <f>Point_src_summary!X2097</f>
        <v>0</v>
      </c>
      <c r="J2146" s="161">
        <f>Point_src_summary!Y2097</f>
        <v>0</v>
      </c>
      <c r="K2146" s="162">
        <f>Point_src_summary!Z2097</f>
        <v>0</v>
      </c>
    </row>
    <row r="2147" spans="1:11" x14ac:dyDescent="0.2">
      <c r="A2147" s="31" t="s">
        <v>127</v>
      </c>
      <c r="B2147" s="31" t="str">
        <f>Point_src_summary!B2098</f>
        <v>Non-tribal</v>
      </c>
      <c r="C2147" s="31">
        <f>Point_src_summary!C2098</f>
        <v>8</v>
      </c>
      <c r="D2147" s="31" t="str">
        <f>Point_src_summary!D2098</f>
        <v>8045</v>
      </c>
      <c r="E2147" s="32" t="str">
        <f>Point_src_summary!N2098</f>
        <v>40400315</v>
      </c>
      <c r="F2147" s="31" t="str">
        <f>Point_src_summary!U2098</f>
        <v>Condensate Tanks</v>
      </c>
      <c r="G2147" s="160">
        <f>Point_src_summary!V2098</f>
        <v>0</v>
      </c>
      <c r="H2147" s="161">
        <f>Point_src_summary!W2098</f>
        <v>0.53843700000000005</v>
      </c>
      <c r="I2147" s="161">
        <f>Point_src_summary!X2098</f>
        <v>0</v>
      </c>
      <c r="J2147" s="161">
        <f>Point_src_summary!Y2098</f>
        <v>0</v>
      </c>
      <c r="K2147" s="162">
        <f>Point_src_summary!Z2098</f>
        <v>0</v>
      </c>
    </row>
    <row r="2148" spans="1:11" x14ac:dyDescent="0.2">
      <c r="A2148" s="31" t="s">
        <v>127</v>
      </c>
      <c r="B2148" s="31" t="str">
        <f>Point_src_summary!B2099</f>
        <v>Non-tribal</v>
      </c>
      <c r="C2148" s="31">
        <f>Point_src_summary!C2099</f>
        <v>8</v>
      </c>
      <c r="D2148" s="31" t="str">
        <f>Point_src_summary!D2099</f>
        <v>8045</v>
      </c>
      <c r="E2148" s="32" t="str">
        <f>Point_src_summary!N2099</f>
        <v>40400315</v>
      </c>
      <c r="F2148" s="31" t="str">
        <f>Point_src_summary!U2099</f>
        <v>Condensate Tanks</v>
      </c>
      <c r="G2148" s="160">
        <f>Point_src_summary!V2099</f>
        <v>0</v>
      </c>
      <c r="H2148" s="161">
        <f>Point_src_summary!W2099</f>
        <v>1.5101519999999999</v>
      </c>
      <c r="I2148" s="161">
        <f>Point_src_summary!X2099</f>
        <v>0</v>
      </c>
      <c r="J2148" s="161">
        <f>Point_src_summary!Y2099</f>
        <v>0</v>
      </c>
      <c r="K2148" s="162">
        <f>Point_src_summary!Z2099</f>
        <v>0</v>
      </c>
    </row>
    <row r="2149" spans="1:11" x14ac:dyDescent="0.2">
      <c r="A2149" s="31" t="s">
        <v>127</v>
      </c>
      <c r="B2149" s="31" t="str">
        <f>Point_src_summary!B2100</f>
        <v>Non-tribal</v>
      </c>
      <c r="C2149" s="31">
        <f>Point_src_summary!C2100</f>
        <v>8</v>
      </c>
      <c r="D2149" s="31" t="str">
        <f>Point_src_summary!D2100</f>
        <v>8045</v>
      </c>
      <c r="E2149" s="32" t="str">
        <f>Point_src_summary!N2100</f>
        <v>40600132</v>
      </c>
      <c r="F2149" s="31" t="str">
        <f>Point_src_summary!U2100</f>
        <v>Point Source Loading Losses</v>
      </c>
      <c r="G2149" s="160">
        <f>Point_src_summary!V2100</f>
        <v>0</v>
      </c>
      <c r="H2149" s="161">
        <f>Point_src_summary!W2100</f>
        <v>3.9220269999999999</v>
      </c>
      <c r="I2149" s="161">
        <f>Point_src_summary!X2100</f>
        <v>0</v>
      </c>
      <c r="J2149" s="161">
        <f>Point_src_summary!Y2100</f>
        <v>0</v>
      </c>
      <c r="K2149" s="162">
        <f>Point_src_summary!Z2100</f>
        <v>0</v>
      </c>
    </row>
    <row r="2150" spans="1:11" x14ac:dyDescent="0.2">
      <c r="A2150" s="31" t="s">
        <v>127</v>
      </c>
      <c r="B2150" s="31" t="str">
        <f>Point_src_summary!B2101</f>
        <v>Non-tribal</v>
      </c>
      <c r="C2150" s="31">
        <f>Point_src_summary!C2101</f>
        <v>8</v>
      </c>
      <c r="D2150" s="31" t="str">
        <f>Point_src_summary!D2101</f>
        <v>8045</v>
      </c>
      <c r="E2150" s="32" t="str">
        <f>Point_src_summary!N2101</f>
        <v>40400315</v>
      </c>
      <c r="F2150" s="31" t="str">
        <f>Point_src_summary!U2101</f>
        <v>Condensate Tanks</v>
      </c>
      <c r="G2150" s="160">
        <f>Point_src_summary!V2101</f>
        <v>0</v>
      </c>
      <c r="H2150" s="161">
        <f>Point_src_summary!W2101</f>
        <v>42.230499999999999</v>
      </c>
      <c r="I2150" s="161">
        <f>Point_src_summary!X2101</f>
        <v>0</v>
      </c>
      <c r="J2150" s="161">
        <f>Point_src_summary!Y2101</f>
        <v>0</v>
      </c>
      <c r="K2150" s="162">
        <f>Point_src_summary!Z2101</f>
        <v>0</v>
      </c>
    </row>
    <row r="2151" spans="1:11" x14ac:dyDescent="0.2">
      <c r="A2151" s="31" t="s">
        <v>127</v>
      </c>
      <c r="B2151" s="31" t="str">
        <f>Point_src_summary!B2102</f>
        <v>Non-tribal</v>
      </c>
      <c r="C2151" s="31">
        <f>Point_src_summary!C2102</f>
        <v>8</v>
      </c>
      <c r="D2151" s="31" t="str">
        <f>Point_src_summary!D2102</f>
        <v>8045</v>
      </c>
      <c r="E2151" s="32" t="str">
        <f>Point_src_summary!N2102</f>
        <v>40400315</v>
      </c>
      <c r="F2151" s="31" t="str">
        <f>Point_src_summary!U2102</f>
        <v>Condensate Tanks</v>
      </c>
      <c r="G2151" s="160">
        <f>Point_src_summary!V2102</f>
        <v>0</v>
      </c>
      <c r="H2151" s="161">
        <f>Point_src_summary!W2102</f>
        <v>0.17949100000000001</v>
      </c>
      <c r="I2151" s="161">
        <f>Point_src_summary!X2102</f>
        <v>0</v>
      </c>
      <c r="J2151" s="161">
        <f>Point_src_summary!Y2102</f>
        <v>0</v>
      </c>
      <c r="K2151" s="162">
        <f>Point_src_summary!Z2102</f>
        <v>0</v>
      </c>
    </row>
    <row r="2152" spans="1:11" x14ac:dyDescent="0.2">
      <c r="A2152" s="31" t="s">
        <v>127</v>
      </c>
      <c r="B2152" s="31" t="str">
        <f>Point_src_summary!B2103</f>
        <v>Non-tribal</v>
      </c>
      <c r="C2152" s="31">
        <f>Point_src_summary!C2103</f>
        <v>8</v>
      </c>
      <c r="D2152" s="31" t="str">
        <f>Point_src_summary!D2103</f>
        <v>8045</v>
      </c>
      <c r="E2152" s="32" t="str">
        <f>Point_src_summary!N2103</f>
        <v>20200253</v>
      </c>
      <c r="F2152" s="31" t="str">
        <f>Point_src_summary!U2103</f>
        <v>Point Source Compressor Engines</v>
      </c>
      <c r="G2152" s="160">
        <f>Point_src_summary!V2103</f>
        <v>7.31</v>
      </c>
      <c r="H2152" s="161">
        <f>Point_src_summary!W2103</f>
        <v>0.24</v>
      </c>
      <c r="I2152" s="161">
        <f>Point_src_summary!X2103</f>
        <v>8.27</v>
      </c>
      <c r="J2152" s="161">
        <f>Point_src_summary!Y2103</f>
        <v>0</v>
      </c>
      <c r="K2152" s="162">
        <f>Point_src_summary!Z2103</f>
        <v>0</v>
      </c>
    </row>
    <row r="2153" spans="1:11" x14ac:dyDescent="0.2">
      <c r="A2153" s="31" t="s">
        <v>127</v>
      </c>
      <c r="B2153" s="31" t="str">
        <f>Point_src_summary!B2104</f>
        <v>Non-tribal</v>
      </c>
      <c r="C2153" s="31">
        <f>Point_src_summary!C2104</f>
        <v>8</v>
      </c>
      <c r="D2153" s="31" t="str">
        <f>Point_src_summary!D2104</f>
        <v>8045</v>
      </c>
      <c r="E2153" s="32" t="str">
        <f>Point_src_summary!N2104</f>
        <v>40400315</v>
      </c>
      <c r="F2153" s="31" t="str">
        <f>Point_src_summary!U2104</f>
        <v>Condensate Tanks</v>
      </c>
      <c r="G2153" s="160">
        <f>Point_src_summary!V2104</f>
        <v>0</v>
      </c>
      <c r="H2153" s="161">
        <f>Point_src_summary!W2104</f>
        <v>1.742567</v>
      </c>
      <c r="I2153" s="161">
        <f>Point_src_summary!X2104</f>
        <v>0</v>
      </c>
      <c r="J2153" s="161">
        <f>Point_src_summary!Y2104</f>
        <v>0</v>
      </c>
      <c r="K2153" s="162">
        <f>Point_src_summary!Z2104</f>
        <v>0</v>
      </c>
    </row>
    <row r="2154" spans="1:11" x14ac:dyDescent="0.2">
      <c r="A2154" s="31" t="s">
        <v>127</v>
      </c>
      <c r="B2154" s="31" t="str">
        <f>Point_src_summary!B2105</f>
        <v>Non-tribal</v>
      </c>
      <c r="C2154" s="31">
        <f>Point_src_summary!C2105</f>
        <v>8</v>
      </c>
      <c r="D2154" s="31" t="str">
        <f>Point_src_summary!D2105</f>
        <v>8045</v>
      </c>
      <c r="E2154" s="32" t="str">
        <f>Point_src_summary!N2105</f>
        <v>40400315</v>
      </c>
      <c r="F2154" s="31" t="str">
        <f>Point_src_summary!U2105</f>
        <v>Condensate Tanks</v>
      </c>
      <c r="G2154" s="160">
        <f>Point_src_summary!V2105</f>
        <v>0</v>
      </c>
      <c r="H2154" s="161">
        <f>Point_src_summary!W2105</f>
        <v>0.365456</v>
      </c>
      <c r="I2154" s="161">
        <f>Point_src_summary!X2105</f>
        <v>0</v>
      </c>
      <c r="J2154" s="161">
        <f>Point_src_summary!Y2105</f>
        <v>0</v>
      </c>
      <c r="K2154" s="162">
        <f>Point_src_summary!Z2105</f>
        <v>0</v>
      </c>
    </row>
    <row r="2155" spans="1:11" x14ac:dyDescent="0.2">
      <c r="A2155" s="31" t="s">
        <v>127</v>
      </c>
      <c r="B2155" s="31" t="str">
        <f>Point_src_summary!B2106</f>
        <v>Non-tribal</v>
      </c>
      <c r="C2155" s="31">
        <f>Point_src_summary!C2106</f>
        <v>8</v>
      </c>
      <c r="D2155" s="31" t="str">
        <f>Point_src_summary!D2106</f>
        <v>8045</v>
      </c>
      <c r="E2155" s="32" t="str">
        <f>Point_src_summary!N2106</f>
        <v>40400315</v>
      </c>
      <c r="F2155" s="31" t="str">
        <f>Point_src_summary!U2106</f>
        <v>Condensate Tanks</v>
      </c>
      <c r="G2155" s="160">
        <f>Point_src_summary!V2106</f>
        <v>0</v>
      </c>
      <c r="H2155" s="161">
        <f>Point_src_summary!W2106</f>
        <v>1.43092</v>
      </c>
      <c r="I2155" s="161">
        <f>Point_src_summary!X2106</f>
        <v>0</v>
      </c>
      <c r="J2155" s="161">
        <f>Point_src_summary!Y2106</f>
        <v>0</v>
      </c>
      <c r="K2155" s="162">
        <f>Point_src_summary!Z2106</f>
        <v>0</v>
      </c>
    </row>
    <row r="2156" spans="1:11" x14ac:dyDescent="0.2">
      <c r="A2156" s="31" t="s">
        <v>127</v>
      </c>
      <c r="B2156" s="31" t="str">
        <f>Point_src_summary!B2107</f>
        <v>Non-tribal</v>
      </c>
      <c r="C2156" s="31">
        <f>Point_src_summary!C2107</f>
        <v>8</v>
      </c>
      <c r="D2156" s="31" t="str">
        <f>Point_src_summary!D2107</f>
        <v>8045</v>
      </c>
      <c r="E2156" s="32" t="str">
        <f>Point_src_summary!N2107</f>
        <v>40400315</v>
      </c>
      <c r="F2156" s="31" t="str">
        <f>Point_src_summary!U2107</f>
        <v>Condensate Tanks</v>
      </c>
      <c r="G2156" s="160">
        <f>Point_src_summary!V2107</f>
        <v>0</v>
      </c>
      <c r="H2156" s="161">
        <f>Point_src_summary!W2107</f>
        <v>1.4618249999999999</v>
      </c>
      <c r="I2156" s="161">
        <f>Point_src_summary!X2107</f>
        <v>0</v>
      </c>
      <c r="J2156" s="161">
        <f>Point_src_summary!Y2107</f>
        <v>0</v>
      </c>
      <c r="K2156" s="162">
        <f>Point_src_summary!Z2107</f>
        <v>0</v>
      </c>
    </row>
    <row r="2157" spans="1:11" x14ac:dyDescent="0.2">
      <c r="A2157" s="31" t="s">
        <v>127</v>
      </c>
      <c r="B2157" s="31" t="str">
        <f>Point_src_summary!B2108</f>
        <v>Non-tribal</v>
      </c>
      <c r="C2157" s="31">
        <f>Point_src_summary!C2108</f>
        <v>8</v>
      </c>
      <c r="D2157" s="31" t="str">
        <f>Point_src_summary!D2108</f>
        <v>8045</v>
      </c>
      <c r="E2157" s="32" t="str">
        <f>Point_src_summary!N2108</f>
        <v>40400315</v>
      </c>
      <c r="F2157" s="31" t="str">
        <f>Point_src_summary!U2108</f>
        <v>Condensate Tanks</v>
      </c>
      <c r="G2157" s="160">
        <f>Point_src_summary!V2108</f>
        <v>0</v>
      </c>
      <c r="H2157" s="161">
        <f>Point_src_summary!W2108</f>
        <v>0.53400000000000003</v>
      </c>
      <c r="I2157" s="161">
        <f>Point_src_summary!X2108</f>
        <v>0</v>
      </c>
      <c r="J2157" s="161">
        <f>Point_src_summary!Y2108</f>
        <v>0</v>
      </c>
      <c r="K2157" s="162">
        <f>Point_src_summary!Z2108</f>
        <v>0</v>
      </c>
    </row>
    <row r="2158" spans="1:11" x14ac:dyDescent="0.2">
      <c r="A2158" s="31" t="s">
        <v>127</v>
      </c>
      <c r="B2158" s="31" t="str">
        <f>Point_src_summary!B2109</f>
        <v>Non-tribal</v>
      </c>
      <c r="C2158" s="31">
        <f>Point_src_summary!C2109</f>
        <v>8</v>
      </c>
      <c r="D2158" s="31" t="str">
        <f>Point_src_summary!D2109</f>
        <v>8045</v>
      </c>
      <c r="E2158" s="32" t="str">
        <f>Point_src_summary!N2109</f>
        <v>40600132</v>
      </c>
      <c r="F2158" s="31" t="str">
        <f>Point_src_summary!U2109</f>
        <v>Point Source Loading Losses</v>
      </c>
      <c r="G2158" s="160">
        <f>Point_src_summary!V2109</f>
        <v>0</v>
      </c>
      <c r="H2158" s="161">
        <f>Point_src_summary!W2109</f>
        <v>3.5990000000000002</v>
      </c>
      <c r="I2158" s="161">
        <f>Point_src_summary!X2109</f>
        <v>0</v>
      </c>
      <c r="J2158" s="161">
        <f>Point_src_summary!Y2109</f>
        <v>0</v>
      </c>
      <c r="K2158" s="162">
        <f>Point_src_summary!Z2109</f>
        <v>0</v>
      </c>
    </row>
    <row r="2159" spans="1:11" x14ac:dyDescent="0.2">
      <c r="A2159" s="31" t="s">
        <v>127</v>
      </c>
      <c r="B2159" s="31" t="str">
        <f>Point_src_summary!B2110</f>
        <v>Non-tribal</v>
      </c>
      <c r="C2159" s="31">
        <f>Point_src_summary!C2110</f>
        <v>8</v>
      </c>
      <c r="D2159" s="31" t="str">
        <f>Point_src_summary!D2110</f>
        <v>8051</v>
      </c>
      <c r="E2159" s="32" t="str">
        <f>Point_src_summary!N2110</f>
        <v>20200253</v>
      </c>
      <c r="F2159" s="31" t="str">
        <f>Point_src_summary!U2110</f>
        <v>Point Source Compressor Engines</v>
      </c>
      <c r="G2159" s="160">
        <f>Point_src_summary!V2110</f>
        <v>0</v>
      </c>
      <c r="H2159" s="161">
        <f>Point_src_summary!W2110</f>
        <v>0</v>
      </c>
      <c r="I2159" s="161">
        <f>Point_src_summary!X2110</f>
        <v>0</v>
      </c>
      <c r="J2159" s="161">
        <f>Point_src_summary!Y2110</f>
        <v>0</v>
      </c>
      <c r="K2159" s="162">
        <f>Point_src_summary!Z2110</f>
        <v>0</v>
      </c>
    </row>
    <row r="2160" spans="1:11" x14ac:dyDescent="0.2">
      <c r="A2160" s="31" t="s">
        <v>127</v>
      </c>
      <c r="B2160" s="31" t="str">
        <f>Point_src_summary!B2111</f>
        <v>Non-tribal</v>
      </c>
      <c r="C2160" s="31">
        <f>Point_src_summary!C2111</f>
        <v>8</v>
      </c>
      <c r="D2160" s="31" t="str">
        <f>Point_src_summary!D2111</f>
        <v>8051</v>
      </c>
      <c r="E2160" s="32" t="str">
        <f>Point_src_summary!N2111</f>
        <v>20200253</v>
      </c>
      <c r="F2160" s="31" t="str">
        <f>Point_src_summary!U2111</f>
        <v>Point Source Compressor Engines</v>
      </c>
      <c r="G2160" s="160">
        <f>Point_src_summary!V2111</f>
        <v>0</v>
      </c>
      <c r="H2160" s="161">
        <f>Point_src_summary!W2111</f>
        <v>0</v>
      </c>
      <c r="I2160" s="161">
        <f>Point_src_summary!X2111</f>
        <v>0</v>
      </c>
      <c r="J2160" s="161">
        <f>Point_src_summary!Y2111</f>
        <v>0.01</v>
      </c>
      <c r="K2160" s="162">
        <f>Point_src_summary!Z2111</f>
        <v>0.09</v>
      </c>
    </row>
    <row r="2161" spans="1:11" x14ac:dyDescent="0.2">
      <c r="A2161" s="31" t="s">
        <v>127</v>
      </c>
      <c r="B2161" s="31" t="str">
        <f>Point_src_summary!B2112</f>
        <v>Non-tribal</v>
      </c>
      <c r="C2161" s="31">
        <f>Point_src_summary!C2112</f>
        <v>8</v>
      </c>
      <c r="D2161" s="31" t="str">
        <f>Point_src_summary!D2112</f>
        <v>8051</v>
      </c>
      <c r="E2161" s="32" t="str">
        <f>Point_src_summary!N2112</f>
        <v>31000201</v>
      </c>
      <c r="F2161" s="31" t="str">
        <f>Point_src_summary!U2112</f>
        <v>Amine Units</v>
      </c>
      <c r="G2161" s="160">
        <f>Point_src_summary!V2112</f>
        <v>0</v>
      </c>
      <c r="H2161" s="161">
        <f>Point_src_summary!W2112</f>
        <v>17.256881</v>
      </c>
      <c r="I2161" s="161">
        <f>Point_src_summary!X2112</f>
        <v>0</v>
      </c>
      <c r="J2161" s="161">
        <f>Point_src_summary!Y2112</f>
        <v>0</v>
      </c>
      <c r="K2161" s="162">
        <f>Point_src_summary!Z2112</f>
        <v>0</v>
      </c>
    </row>
    <row r="2162" spans="1:11" x14ac:dyDescent="0.2">
      <c r="A2162" s="31" t="s">
        <v>127</v>
      </c>
      <c r="B2162" s="31" t="str">
        <f>Point_src_summary!B2113</f>
        <v>Non-tribal</v>
      </c>
      <c r="C2162" s="31">
        <f>Point_src_summary!C2113</f>
        <v>8</v>
      </c>
      <c r="D2162" s="31" t="str">
        <f>Point_src_summary!D2113</f>
        <v>8051</v>
      </c>
      <c r="E2162" s="32" t="str">
        <f>Point_src_summary!N2113</f>
        <v>20200253</v>
      </c>
      <c r="F2162" s="31" t="str">
        <f>Point_src_summary!U2113</f>
        <v>Point Source Compressor Engines</v>
      </c>
      <c r="G2162" s="160">
        <f>Point_src_summary!V2113</f>
        <v>2.82</v>
      </c>
      <c r="H2162" s="161">
        <f>Point_src_summary!W2113</f>
        <v>1.97</v>
      </c>
      <c r="I2162" s="161">
        <f>Point_src_summary!X2113</f>
        <v>5.63</v>
      </c>
      <c r="J2162" s="161">
        <f>Point_src_summary!Y2113</f>
        <v>0</v>
      </c>
      <c r="K2162" s="162">
        <f>Point_src_summary!Z2113</f>
        <v>0</v>
      </c>
    </row>
    <row r="2163" spans="1:11" x14ac:dyDescent="0.2">
      <c r="A2163" s="31" t="s">
        <v>127</v>
      </c>
      <c r="B2163" s="31" t="str">
        <f>Point_src_summary!B2114</f>
        <v>Non-tribal</v>
      </c>
      <c r="C2163" s="31">
        <f>Point_src_summary!C2114</f>
        <v>8</v>
      </c>
      <c r="D2163" s="31" t="str">
        <f>Point_src_summary!D2114</f>
        <v>8051</v>
      </c>
      <c r="E2163" s="32" t="str">
        <f>Point_src_summary!N2114</f>
        <v>31000205</v>
      </c>
      <c r="F2163" s="31" t="str">
        <f>Point_src_summary!U2114</f>
        <v>Point Source Flares</v>
      </c>
      <c r="G2163" s="160">
        <f>Point_src_summary!V2114</f>
        <v>4.4799999999999999E-4</v>
      </c>
      <c r="H2163" s="161">
        <f>Point_src_summary!W2114</f>
        <v>0</v>
      </c>
      <c r="I2163" s="161">
        <f>Point_src_summary!X2114</f>
        <v>21.4</v>
      </c>
      <c r="J2163" s="161">
        <f>Point_src_summary!Y2114</f>
        <v>0</v>
      </c>
      <c r="K2163" s="162">
        <f>Point_src_summary!Z2114</f>
        <v>0</v>
      </c>
    </row>
    <row r="2164" spans="1:11" x14ac:dyDescent="0.2">
      <c r="A2164" s="31" t="s">
        <v>127</v>
      </c>
      <c r="B2164" s="31" t="str">
        <f>Point_src_summary!B2115</f>
        <v>Non-tribal</v>
      </c>
      <c r="C2164" s="31">
        <f>Point_src_summary!C2115</f>
        <v>8</v>
      </c>
      <c r="D2164" s="31" t="str">
        <f>Point_src_summary!D2115</f>
        <v>8051</v>
      </c>
      <c r="E2164" s="32" t="str">
        <f>Point_src_summary!N2115</f>
        <v>20200253</v>
      </c>
      <c r="F2164" s="31" t="str">
        <f>Point_src_summary!U2115</f>
        <v>Point Source Compressor Engines</v>
      </c>
      <c r="G2164" s="160">
        <f>Point_src_summary!V2115</f>
        <v>4.8300010000000002</v>
      </c>
      <c r="H2164" s="161">
        <f>Point_src_summary!W2115</f>
        <v>5.9995E-2</v>
      </c>
      <c r="I2164" s="161">
        <f>Point_src_summary!X2115</f>
        <v>8.1300509999999999</v>
      </c>
      <c r="J2164" s="161">
        <f>Point_src_summary!Y2115</f>
        <v>0</v>
      </c>
      <c r="K2164" s="162">
        <f>Point_src_summary!Z2115</f>
        <v>0</v>
      </c>
    </row>
    <row r="2165" spans="1:11" x14ac:dyDescent="0.2">
      <c r="A2165" s="31" t="s">
        <v>127</v>
      </c>
      <c r="B2165" s="31" t="str">
        <f>Point_src_summary!B2116</f>
        <v>Non-tribal</v>
      </c>
      <c r="C2165" s="31">
        <f>Point_src_summary!C2116</f>
        <v>8</v>
      </c>
      <c r="D2165" s="31" t="str">
        <f>Point_src_summary!D2116</f>
        <v>8051</v>
      </c>
      <c r="E2165" s="32" t="str">
        <f>Point_src_summary!N2116</f>
        <v>31000304</v>
      </c>
      <c r="F2165" s="31" t="str">
        <f>Point_src_summary!U2116</f>
        <v>Dehydrators</v>
      </c>
      <c r="G2165" s="160">
        <f>Point_src_summary!V2116</f>
        <v>0.32</v>
      </c>
      <c r="H2165" s="161">
        <f>Point_src_summary!W2116</f>
        <v>5.68</v>
      </c>
      <c r="I2165" s="161">
        <f>Point_src_summary!X2116</f>
        <v>0.27</v>
      </c>
      <c r="J2165" s="161">
        <f>Point_src_summary!Y2116</f>
        <v>0</v>
      </c>
      <c r="K2165" s="162">
        <f>Point_src_summary!Z2116</f>
        <v>0</v>
      </c>
    </row>
    <row r="2166" spans="1:11" x14ac:dyDescent="0.2">
      <c r="A2166" s="31" t="s">
        <v>127</v>
      </c>
      <c r="B2166" s="31" t="str">
        <f>Point_src_summary!B2117</f>
        <v>Non-tribal</v>
      </c>
      <c r="C2166" s="31">
        <f>Point_src_summary!C2117</f>
        <v>8</v>
      </c>
      <c r="D2166" s="31" t="str">
        <f>Point_src_summary!D2117</f>
        <v>8051</v>
      </c>
      <c r="E2166" s="32" t="str">
        <f>Point_src_summary!N2117</f>
        <v>31000311</v>
      </c>
      <c r="F2166" s="31" t="str">
        <f>Point_src_summary!U2117</f>
        <v>Point Source Fugitives</v>
      </c>
      <c r="G2166" s="160">
        <f>Point_src_summary!V2117</f>
        <v>0</v>
      </c>
      <c r="H2166" s="161">
        <f>Point_src_summary!W2117</f>
        <v>2.4300000000000002</v>
      </c>
      <c r="I2166" s="161">
        <f>Point_src_summary!X2117</f>
        <v>0</v>
      </c>
      <c r="J2166" s="161">
        <f>Point_src_summary!Y2117</f>
        <v>0</v>
      </c>
      <c r="K2166" s="162">
        <f>Point_src_summary!Z2117</f>
        <v>0</v>
      </c>
    </row>
    <row r="2167" spans="1:11" x14ac:dyDescent="0.2">
      <c r="A2167" s="31" t="s">
        <v>127</v>
      </c>
      <c r="B2167" s="31" t="str">
        <f>Point_src_summary!B2118</f>
        <v>Non-tribal</v>
      </c>
      <c r="C2167" s="31">
        <f>Point_src_summary!C2118</f>
        <v>8</v>
      </c>
      <c r="D2167" s="31" t="str">
        <f>Point_src_summary!D2118</f>
        <v>8051</v>
      </c>
      <c r="E2167" s="32" t="str">
        <f>Point_src_summary!N2118</f>
        <v>20200253</v>
      </c>
      <c r="F2167" s="31" t="str">
        <f>Point_src_summary!U2118</f>
        <v>Point Source Compressor Engines</v>
      </c>
      <c r="G2167" s="160">
        <f>Point_src_summary!V2118</f>
        <v>0</v>
      </c>
      <c r="H2167" s="161">
        <f>Point_src_summary!W2118</f>
        <v>0</v>
      </c>
      <c r="I2167" s="161">
        <f>Point_src_summary!X2118</f>
        <v>0</v>
      </c>
      <c r="J2167" s="161">
        <f>Point_src_summary!Y2118</f>
        <v>6.4200000000000004E-3</v>
      </c>
      <c r="K2167" s="162">
        <f>Point_src_summary!Z2118</f>
        <v>0.107</v>
      </c>
    </row>
    <row r="2168" spans="1:11" x14ac:dyDescent="0.2">
      <c r="A2168" s="31" t="s">
        <v>127</v>
      </c>
      <c r="B2168" s="31" t="str">
        <f>Point_src_summary!B2119</f>
        <v>Non-tribal</v>
      </c>
      <c r="C2168" s="31">
        <f>Point_src_summary!C2119</f>
        <v>8</v>
      </c>
      <c r="D2168" s="31" t="str">
        <f>Point_src_summary!D2119</f>
        <v>8051</v>
      </c>
      <c r="E2168" s="32" t="str">
        <f>Point_src_summary!N2119</f>
        <v>20200253</v>
      </c>
      <c r="F2168" s="31" t="str">
        <f>Point_src_summary!U2119</f>
        <v>Point Source Compressor Engines</v>
      </c>
      <c r="G2168" s="160">
        <f>Point_src_summary!V2119</f>
        <v>22.5</v>
      </c>
      <c r="H2168" s="161">
        <f>Point_src_summary!W2119</f>
        <v>1.2696000000000001</v>
      </c>
      <c r="I2168" s="161">
        <f>Point_src_summary!X2119</f>
        <v>3.6274999999999999</v>
      </c>
      <c r="J2168" s="161">
        <f>Point_src_summary!Y2119</f>
        <v>0</v>
      </c>
      <c r="K2168" s="162">
        <f>Point_src_summary!Z2119</f>
        <v>0</v>
      </c>
    </row>
    <row r="2169" spans="1:11" x14ac:dyDescent="0.2">
      <c r="A2169" s="31" t="s">
        <v>127</v>
      </c>
      <c r="B2169" s="31" t="str">
        <f>Point_src_summary!B2120</f>
        <v>Non-tribal</v>
      </c>
      <c r="C2169" s="31">
        <f>Point_src_summary!C2120</f>
        <v>8</v>
      </c>
      <c r="D2169" s="31" t="str">
        <f>Point_src_summary!D2120</f>
        <v>8051</v>
      </c>
      <c r="E2169" s="32" t="str">
        <f>Point_src_summary!N2120</f>
        <v>20200252</v>
      </c>
      <c r="F2169" s="31" t="str">
        <f>Point_src_summary!U2120</f>
        <v>Point Source Compressor Engines</v>
      </c>
      <c r="G2169" s="160">
        <f>Point_src_summary!V2120</f>
        <v>0</v>
      </c>
      <c r="H2169" s="161">
        <f>Point_src_summary!W2120</f>
        <v>0</v>
      </c>
      <c r="I2169" s="161">
        <f>Point_src_summary!X2120</f>
        <v>0</v>
      </c>
      <c r="J2169" s="161">
        <f>Point_src_summary!Y2120</f>
        <v>0</v>
      </c>
      <c r="K2169" s="162">
        <f>Point_src_summary!Z2120</f>
        <v>0</v>
      </c>
    </row>
    <row r="2170" spans="1:11" x14ac:dyDescent="0.2">
      <c r="A2170" s="31" t="s">
        <v>127</v>
      </c>
      <c r="B2170" s="31" t="str">
        <f>Point_src_summary!B2121</f>
        <v>Non-tribal</v>
      </c>
      <c r="C2170" s="31">
        <f>Point_src_summary!C2121</f>
        <v>8</v>
      </c>
      <c r="D2170" s="31" t="str">
        <f>Point_src_summary!D2121</f>
        <v>8051</v>
      </c>
      <c r="E2170" s="32" t="str">
        <f>Point_src_summary!N2121</f>
        <v>20200253</v>
      </c>
      <c r="F2170" s="31" t="str">
        <f>Point_src_summary!U2121</f>
        <v>Point Source Compressor Engines</v>
      </c>
      <c r="G2170" s="160">
        <f>Point_src_summary!V2121</f>
        <v>0</v>
      </c>
      <c r="H2170" s="161">
        <f>Point_src_summary!W2121</f>
        <v>0</v>
      </c>
      <c r="I2170" s="161">
        <f>Point_src_summary!X2121</f>
        <v>0</v>
      </c>
      <c r="J2170" s="161">
        <f>Point_src_summary!Y2121</f>
        <v>0</v>
      </c>
      <c r="K2170" s="162">
        <f>Point_src_summary!Z2121</f>
        <v>0</v>
      </c>
    </row>
    <row r="2171" spans="1:11" x14ac:dyDescent="0.2">
      <c r="A2171" s="31" t="s">
        <v>127</v>
      </c>
      <c r="B2171" s="31" t="str">
        <f>Point_src_summary!B2122</f>
        <v>Non-tribal</v>
      </c>
      <c r="C2171" s="31">
        <f>Point_src_summary!C2122</f>
        <v>8</v>
      </c>
      <c r="D2171" s="31" t="str">
        <f>Point_src_summary!D2122</f>
        <v>8051</v>
      </c>
      <c r="E2171" s="32" t="str">
        <f>Point_src_summary!N2122</f>
        <v>20200253</v>
      </c>
      <c r="F2171" s="31" t="str">
        <f>Point_src_summary!U2122</f>
        <v>Point Source Compressor Engines</v>
      </c>
      <c r="G2171" s="160">
        <f>Point_src_summary!V2122</f>
        <v>0</v>
      </c>
      <c r="H2171" s="161">
        <f>Point_src_summary!W2122</f>
        <v>0</v>
      </c>
      <c r="I2171" s="161">
        <f>Point_src_summary!X2122</f>
        <v>0</v>
      </c>
      <c r="J2171" s="161">
        <f>Point_src_summary!Y2122</f>
        <v>0</v>
      </c>
      <c r="K2171" s="162">
        <f>Point_src_summary!Z2122</f>
        <v>0</v>
      </c>
    </row>
    <row r="2172" spans="1:11" x14ac:dyDescent="0.2">
      <c r="A2172" s="31" t="s">
        <v>127</v>
      </c>
      <c r="B2172" s="31" t="str">
        <f>Point_src_summary!B2123</f>
        <v>Non-tribal</v>
      </c>
      <c r="C2172" s="31">
        <f>Point_src_summary!C2123</f>
        <v>8</v>
      </c>
      <c r="D2172" s="31" t="str">
        <f>Point_src_summary!D2123</f>
        <v>8051</v>
      </c>
      <c r="E2172" s="32" t="str">
        <f>Point_src_summary!N2123</f>
        <v>20200253</v>
      </c>
      <c r="F2172" s="31" t="str">
        <f>Point_src_summary!U2123</f>
        <v>Point Source Compressor Engines</v>
      </c>
      <c r="G2172" s="160">
        <f>Point_src_summary!V2123</f>
        <v>0</v>
      </c>
      <c r="H2172" s="161">
        <f>Point_src_summary!W2123</f>
        <v>0</v>
      </c>
      <c r="I2172" s="161">
        <f>Point_src_summary!X2123</f>
        <v>0</v>
      </c>
      <c r="J2172" s="161">
        <f>Point_src_summary!Y2123</f>
        <v>0</v>
      </c>
      <c r="K2172" s="162">
        <f>Point_src_summary!Z2123</f>
        <v>0.116017</v>
      </c>
    </row>
    <row r="2173" spans="1:11" x14ac:dyDescent="0.2">
      <c r="A2173" s="31" t="s">
        <v>127</v>
      </c>
      <c r="B2173" s="31" t="str">
        <f>Point_src_summary!B2124</f>
        <v>Non-tribal</v>
      </c>
      <c r="C2173" s="31">
        <f>Point_src_summary!C2124</f>
        <v>8</v>
      </c>
      <c r="D2173" s="31" t="str">
        <f>Point_src_summary!D2124</f>
        <v>8051</v>
      </c>
      <c r="E2173" s="32" t="str">
        <f>Point_src_summary!N2124</f>
        <v>20200253</v>
      </c>
      <c r="F2173" s="31" t="str">
        <f>Point_src_summary!U2124</f>
        <v>Point Source Compressor Engines</v>
      </c>
      <c r="G2173" s="160">
        <f>Point_src_summary!V2124</f>
        <v>0</v>
      </c>
      <c r="H2173" s="161">
        <f>Point_src_summary!W2124</f>
        <v>0</v>
      </c>
      <c r="I2173" s="161">
        <f>Point_src_summary!X2124</f>
        <v>0</v>
      </c>
      <c r="J2173" s="161">
        <f>Point_src_summary!Y2124</f>
        <v>0</v>
      </c>
      <c r="K2173" s="162">
        <f>Point_src_summary!Z2124</f>
        <v>0</v>
      </c>
    </row>
    <row r="2174" spans="1:11" x14ac:dyDescent="0.2">
      <c r="A2174" s="31" t="s">
        <v>127</v>
      </c>
      <c r="B2174" s="31" t="str">
        <f>Point_src_summary!B2125</f>
        <v>Non-tribal</v>
      </c>
      <c r="C2174" s="31">
        <f>Point_src_summary!C2125</f>
        <v>8</v>
      </c>
      <c r="D2174" s="31" t="str">
        <f>Point_src_summary!D2125</f>
        <v>8051</v>
      </c>
      <c r="E2174" s="32" t="str">
        <f>Point_src_summary!N2125</f>
        <v>20200253</v>
      </c>
      <c r="F2174" s="31" t="str">
        <f>Point_src_summary!U2125</f>
        <v>Point Source Compressor Engines</v>
      </c>
      <c r="G2174" s="160">
        <f>Point_src_summary!V2125</f>
        <v>1.6205860000000001</v>
      </c>
      <c r="H2174" s="161">
        <f>Point_src_summary!W2125</f>
        <v>0.176925</v>
      </c>
      <c r="I2174" s="161">
        <f>Point_src_summary!X2125</f>
        <v>3.241171</v>
      </c>
      <c r="J2174" s="161">
        <f>Point_src_summary!Y2125</f>
        <v>0</v>
      </c>
      <c r="K2174" s="162">
        <f>Point_src_summary!Z2125</f>
        <v>0</v>
      </c>
    </row>
    <row r="2175" spans="1:11" x14ac:dyDescent="0.2">
      <c r="A2175" s="31" t="s">
        <v>127</v>
      </c>
      <c r="B2175" s="31" t="str">
        <f>Point_src_summary!B2126</f>
        <v>Non-tribal</v>
      </c>
      <c r="C2175" s="31">
        <f>Point_src_summary!C2126</f>
        <v>8</v>
      </c>
      <c r="D2175" s="31" t="str">
        <f>Point_src_summary!D2126</f>
        <v>8051</v>
      </c>
      <c r="E2175" s="32" t="str">
        <f>Point_src_summary!N2126</f>
        <v>40400315</v>
      </c>
      <c r="F2175" s="31" t="str">
        <f>Point_src_summary!U2126</f>
        <v>Condensate Tanks</v>
      </c>
      <c r="G2175" s="160">
        <f>Point_src_summary!V2126</f>
        <v>0</v>
      </c>
      <c r="H2175" s="161">
        <f>Point_src_summary!W2126</f>
        <v>17.044149999999998</v>
      </c>
      <c r="I2175" s="161">
        <f>Point_src_summary!X2126</f>
        <v>0</v>
      </c>
      <c r="J2175" s="161">
        <f>Point_src_summary!Y2126</f>
        <v>0</v>
      </c>
      <c r="K2175" s="162">
        <f>Point_src_summary!Z2126</f>
        <v>0</v>
      </c>
    </row>
    <row r="2176" spans="1:11" x14ac:dyDescent="0.2">
      <c r="A2176" s="31" t="s">
        <v>127</v>
      </c>
      <c r="B2176" s="31" t="str">
        <f>Point_src_summary!B2127</f>
        <v>Non-tribal</v>
      </c>
      <c r="C2176" s="31">
        <f>Point_src_summary!C2127</f>
        <v>8</v>
      </c>
      <c r="D2176" s="31" t="str">
        <f>Point_src_summary!D2127</f>
        <v>8051</v>
      </c>
      <c r="E2176" s="32" t="str">
        <f>Point_src_summary!N2127</f>
        <v>20200253</v>
      </c>
      <c r="F2176" s="31" t="str">
        <f>Point_src_summary!U2127</f>
        <v>Point Source Compressor Engines</v>
      </c>
      <c r="G2176" s="160">
        <f>Point_src_summary!V2127</f>
        <v>0</v>
      </c>
      <c r="H2176" s="161">
        <f>Point_src_summary!W2127</f>
        <v>0</v>
      </c>
      <c r="I2176" s="161">
        <f>Point_src_summary!X2127</f>
        <v>0</v>
      </c>
      <c r="J2176" s="161">
        <f>Point_src_summary!Y2127</f>
        <v>6.7500000000000004E-4</v>
      </c>
      <c r="K2176" s="162">
        <f>Point_src_summary!Z2127</f>
        <v>1.125E-2</v>
      </c>
    </row>
    <row r="2177" spans="1:11" x14ac:dyDescent="0.2">
      <c r="A2177" s="31" t="s">
        <v>127</v>
      </c>
      <c r="B2177" s="31" t="str">
        <f>Point_src_summary!B2128</f>
        <v>Non-tribal</v>
      </c>
      <c r="C2177" s="31">
        <f>Point_src_summary!C2128</f>
        <v>8</v>
      </c>
      <c r="D2177" s="31" t="str">
        <f>Point_src_summary!D2128</f>
        <v>8051</v>
      </c>
      <c r="E2177" s="32" t="str">
        <f>Point_src_summary!N2128</f>
        <v>20200253</v>
      </c>
      <c r="F2177" s="31" t="str">
        <f>Point_src_summary!U2128</f>
        <v>Point Source Compressor Engines</v>
      </c>
      <c r="G2177" s="160">
        <f>Point_src_summary!V2128</f>
        <v>3.5206759999999999</v>
      </c>
      <c r="H2177" s="161">
        <f>Point_src_summary!W2128</f>
        <v>0.33089099999999999</v>
      </c>
      <c r="I2177" s="161">
        <f>Point_src_summary!X2128</f>
        <v>2.4373909999999999</v>
      </c>
      <c r="J2177" s="161">
        <f>Point_src_summary!Y2128</f>
        <v>0</v>
      </c>
      <c r="K2177" s="162">
        <f>Point_src_summary!Z2128</f>
        <v>0</v>
      </c>
    </row>
    <row r="2178" spans="1:11" x14ac:dyDescent="0.2">
      <c r="A2178" s="31" t="s">
        <v>127</v>
      </c>
      <c r="B2178" s="31" t="str">
        <f>Point_src_summary!B2129</f>
        <v>Non-tribal</v>
      </c>
      <c r="C2178" s="31">
        <f>Point_src_summary!C2129</f>
        <v>8</v>
      </c>
      <c r="D2178" s="31" t="str">
        <f>Point_src_summary!D2129</f>
        <v>8051</v>
      </c>
      <c r="E2178" s="32" t="str">
        <f>Point_src_summary!N2129</f>
        <v>20200253</v>
      </c>
      <c r="F2178" s="31" t="str">
        <f>Point_src_summary!U2129</f>
        <v>Point Source Compressor Engines</v>
      </c>
      <c r="G2178" s="160">
        <f>Point_src_summary!V2129</f>
        <v>0</v>
      </c>
      <c r="H2178" s="161">
        <f>Point_src_summary!W2129</f>
        <v>0</v>
      </c>
      <c r="I2178" s="161">
        <f>Point_src_summary!X2129</f>
        <v>0</v>
      </c>
      <c r="J2178" s="161">
        <f>Point_src_summary!Y2129</f>
        <v>6.96E-4</v>
      </c>
      <c r="K2178" s="162">
        <f>Point_src_summary!Z2129</f>
        <v>1.1599999999999999E-2</v>
      </c>
    </row>
    <row r="2179" spans="1:11" x14ac:dyDescent="0.2">
      <c r="A2179" s="31" t="s">
        <v>127</v>
      </c>
      <c r="B2179" s="31" t="str">
        <f>Point_src_summary!B2130</f>
        <v>Non-tribal</v>
      </c>
      <c r="C2179" s="31">
        <f>Point_src_summary!C2130</f>
        <v>8</v>
      </c>
      <c r="D2179" s="31" t="str">
        <f>Point_src_summary!D2130</f>
        <v>8051</v>
      </c>
      <c r="E2179" s="32" t="str">
        <f>Point_src_summary!N2130</f>
        <v>20200253</v>
      </c>
      <c r="F2179" s="31" t="str">
        <f>Point_src_summary!U2130</f>
        <v>Point Source Compressor Engines</v>
      </c>
      <c r="G2179" s="160">
        <f>Point_src_summary!V2130</f>
        <v>3.6302080000000001</v>
      </c>
      <c r="H2179" s="161">
        <f>Point_src_summary!W2130</f>
        <v>0.34118500000000002</v>
      </c>
      <c r="I2179" s="161">
        <f>Point_src_summary!X2130</f>
        <v>2.5132210000000001</v>
      </c>
      <c r="J2179" s="161">
        <f>Point_src_summary!Y2130</f>
        <v>0</v>
      </c>
      <c r="K2179" s="162">
        <f>Point_src_summary!Z2130</f>
        <v>0</v>
      </c>
    </row>
    <row r="2180" spans="1:11" x14ac:dyDescent="0.2">
      <c r="A2180" s="31" t="s">
        <v>127</v>
      </c>
      <c r="B2180" s="31" t="str">
        <f>Point_src_summary!B2131</f>
        <v>Non-tribal</v>
      </c>
      <c r="C2180" s="31">
        <f>Point_src_summary!C2131</f>
        <v>8</v>
      </c>
      <c r="D2180" s="31" t="str">
        <f>Point_src_summary!D2131</f>
        <v>8051</v>
      </c>
      <c r="E2180" s="32" t="str">
        <f>Point_src_summary!N2131</f>
        <v>40400315</v>
      </c>
      <c r="F2180" s="31" t="str">
        <f>Point_src_summary!U2131</f>
        <v>Condensate Tanks</v>
      </c>
      <c r="G2180" s="160">
        <f>Point_src_summary!V2131</f>
        <v>0</v>
      </c>
      <c r="H2180" s="161">
        <f>Point_src_summary!W2131</f>
        <v>4.0708279999999997</v>
      </c>
      <c r="I2180" s="161">
        <f>Point_src_summary!X2131</f>
        <v>0</v>
      </c>
      <c r="J2180" s="161">
        <f>Point_src_summary!Y2131</f>
        <v>0</v>
      </c>
      <c r="K2180" s="162">
        <f>Point_src_summary!Z2131</f>
        <v>0</v>
      </c>
    </row>
    <row r="2181" spans="1:11" x14ac:dyDescent="0.2">
      <c r="A2181" s="31" t="s">
        <v>127</v>
      </c>
      <c r="B2181" s="31" t="str">
        <f>Point_src_summary!B2132</f>
        <v>Non-tribal</v>
      </c>
      <c r="C2181" s="31">
        <f>Point_src_summary!C2132</f>
        <v>8</v>
      </c>
      <c r="D2181" s="31" t="str">
        <f>Point_src_summary!D2132</f>
        <v>8051</v>
      </c>
      <c r="E2181" s="32" t="str">
        <f>Point_src_summary!N2132</f>
        <v>20200253</v>
      </c>
      <c r="F2181" s="31" t="str">
        <f>Point_src_summary!U2132</f>
        <v>Point Source Compressor Engines</v>
      </c>
      <c r="G2181" s="160">
        <f>Point_src_summary!V2132</f>
        <v>0</v>
      </c>
      <c r="H2181" s="161">
        <f>Point_src_summary!W2132</f>
        <v>0</v>
      </c>
      <c r="I2181" s="161">
        <f>Point_src_summary!X2132</f>
        <v>0</v>
      </c>
      <c r="J2181" s="161">
        <f>Point_src_summary!Y2132</f>
        <v>0</v>
      </c>
      <c r="K2181" s="162">
        <f>Point_src_summary!Z2132</f>
        <v>0</v>
      </c>
    </row>
    <row r="2182" spans="1:11" x14ac:dyDescent="0.2">
      <c r="A2182" s="31" t="s">
        <v>127</v>
      </c>
      <c r="B2182" s="31" t="str">
        <f>Point_src_summary!B2133</f>
        <v>Non-tribal</v>
      </c>
      <c r="C2182" s="31">
        <f>Point_src_summary!C2133</f>
        <v>8</v>
      </c>
      <c r="D2182" s="31" t="str">
        <f>Point_src_summary!D2133</f>
        <v>8051</v>
      </c>
      <c r="E2182" s="32" t="str">
        <f>Point_src_summary!N2133</f>
        <v>20200253</v>
      </c>
      <c r="F2182" s="31" t="str">
        <f>Point_src_summary!U2133</f>
        <v>Point Source Compressor Engines</v>
      </c>
      <c r="G2182" s="160">
        <f>Point_src_summary!V2133</f>
        <v>0</v>
      </c>
      <c r="H2182" s="161">
        <f>Point_src_summary!W2133</f>
        <v>0</v>
      </c>
      <c r="I2182" s="161">
        <f>Point_src_summary!X2133</f>
        <v>0</v>
      </c>
      <c r="J2182" s="161">
        <f>Point_src_summary!Y2133</f>
        <v>0</v>
      </c>
      <c r="K2182" s="162">
        <f>Point_src_summary!Z2133</f>
        <v>4.3159999999999997E-2</v>
      </c>
    </row>
    <row r="2183" spans="1:11" x14ac:dyDescent="0.2">
      <c r="A2183" s="31" t="s">
        <v>127</v>
      </c>
      <c r="B2183" s="31" t="str">
        <f>Point_src_summary!B2134</f>
        <v>Non-tribal</v>
      </c>
      <c r="C2183" s="31">
        <f>Point_src_summary!C2134</f>
        <v>8</v>
      </c>
      <c r="D2183" s="31" t="str">
        <f>Point_src_summary!D2134</f>
        <v>8051</v>
      </c>
      <c r="E2183" s="32" t="str">
        <f>Point_src_summary!N2134</f>
        <v>20200253</v>
      </c>
      <c r="F2183" s="31" t="str">
        <f>Point_src_summary!U2134</f>
        <v>Point Source Compressor Engines</v>
      </c>
      <c r="G2183" s="160">
        <f>Point_src_summary!V2134</f>
        <v>0.89670399999999995</v>
      </c>
      <c r="H2183" s="161">
        <f>Point_src_summary!W2134</f>
        <v>6.5819000000000003E-2</v>
      </c>
      <c r="I2183" s="161">
        <f>Point_src_summary!X2134</f>
        <v>1.7934079999999999</v>
      </c>
      <c r="J2183" s="161">
        <f>Point_src_summary!Y2134</f>
        <v>0</v>
      </c>
      <c r="K2183" s="162">
        <f>Point_src_summary!Z2134</f>
        <v>0</v>
      </c>
    </row>
    <row r="2184" spans="1:11" x14ac:dyDescent="0.2">
      <c r="A2184" s="31" t="s">
        <v>127</v>
      </c>
      <c r="B2184" s="31" t="str">
        <f>Point_src_summary!B2135</f>
        <v>Non-tribal</v>
      </c>
      <c r="C2184" s="31">
        <f>Point_src_summary!C2135</f>
        <v>8</v>
      </c>
      <c r="D2184" s="31" t="str">
        <f>Point_src_summary!D2135</f>
        <v>8051</v>
      </c>
      <c r="E2184" s="32" t="str">
        <f>Point_src_summary!N2135</f>
        <v>40400315</v>
      </c>
      <c r="F2184" s="31" t="str">
        <f>Point_src_summary!U2135</f>
        <v>Condensate Tanks</v>
      </c>
      <c r="G2184" s="160">
        <f>Point_src_summary!V2135</f>
        <v>0</v>
      </c>
      <c r="H2184" s="161">
        <f>Point_src_summary!W2135</f>
        <v>27.655562</v>
      </c>
      <c r="I2184" s="161">
        <f>Point_src_summary!X2135</f>
        <v>0</v>
      </c>
      <c r="J2184" s="161">
        <f>Point_src_summary!Y2135</f>
        <v>0</v>
      </c>
      <c r="K2184" s="162">
        <f>Point_src_summary!Z2135</f>
        <v>0</v>
      </c>
    </row>
    <row r="2185" spans="1:11" x14ac:dyDescent="0.2">
      <c r="A2185" s="31" t="s">
        <v>127</v>
      </c>
      <c r="B2185" s="31" t="str">
        <f>Point_src_summary!B2136</f>
        <v>Non-tribal</v>
      </c>
      <c r="C2185" s="31">
        <f>Point_src_summary!C2136</f>
        <v>8</v>
      </c>
      <c r="D2185" s="31" t="str">
        <f>Point_src_summary!D2136</f>
        <v>8051</v>
      </c>
      <c r="E2185" s="32" t="str">
        <f>Point_src_summary!N2136</f>
        <v>20200253</v>
      </c>
      <c r="F2185" s="31" t="str">
        <f>Point_src_summary!U2136</f>
        <v>Point Source Compressor Engines</v>
      </c>
      <c r="G2185" s="160">
        <f>Point_src_summary!V2136</f>
        <v>0</v>
      </c>
      <c r="H2185" s="161">
        <f>Point_src_summary!W2136</f>
        <v>0</v>
      </c>
      <c r="I2185" s="161">
        <f>Point_src_summary!X2136</f>
        <v>0</v>
      </c>
      <c r="J2185" s="161">
        <f>Point_src_summary!Y2136</f>
        <v>0</v>
      </c>
      <c r="K2185" s="162">
        <f>Point_src_summary!Z2136</f>
        <v>0.134163</v>
      </c>
    </row>
    <row r="2186" spans="1:11" x14ac:dyDescent="0.2">
      <c r="A2186" s="31" t="s">
        <v>127</v>
      </c>
      <c r="B2186" s="31" t="str">
        <f>Point_src_summary!B2137</f>
        <v>Non-tribal</v>
      </c>
      <c r="C2186" s="31">
        <f>Point_src_summary!C2137</f>
        <v>8</v>
      </c>
      <c r="D2186" s="31" t="str">
        <f>Point_src_summary!D2137</f>
        <v>8051</v>
      </c>
      <c r="E2186" s="32" t="str">
        <f>Point_src_summary!N2137</f>
        <v>20200253</v>
      </c>
      <c r="F2186" s="31" t="str">
        <f>Point_src_summary!U2137</f>
        <v>Point Source Compressor Engines</v>
      </c>
      <c r="G2186" s="160">
        <f>Point_src_summary!V2137</f>
        <v>34.061160999999998</v>
      </c>
      <c r="H2186" s="161">
        <f>Point_src_summary!W2137</f>
        <v>3.0253109999999999</v>
      </c>
      <c r="I2186" s="161">
        <f>Point_src_summary!X2137</f>
        <v>1.3714740000000001</v>
      </c>
      <c r="J2186" s="161">
        <f>Point_src_summary!Y2137</f>
        <v>0</v>
      </c>
      <c r="K2186" s="162">
        <f>Point_src_summary!Z2137</f>
        <v>0</v>
      </c>
    </row>
    <row r="2187" spans="1:11" x14ac:dyDescent="0.2">
      <c r="A2187" s="31" t="s">
        <v>127</v>
      </c>
      <c r="B2187" s="31" t="str">
        <f>Point_src_summary!B2138</f>
        <v>Non-tribal</v>
      </c>
      <c r="C2187" s="31">
        <f>Point_src_summary!C2138</f>
        <v>8</v>
      </c>
      <c r="D2187" s="31" t="str">
        <f>Point_src_summary!D2138</f>
        <v>8051</v>
      </c>
      <c r="E2187" s="32" t="str">
        <f>Point_src_summary!N2138</f>
        <v>20200253</v>
      </c>
      <c r="F2187" s="31" t="str">
        <f>Point_src_summary!U2138</f>
        <v>Point Source Compressor Engines</v>
      </c>
      <c r="G2187" s="160">
        <f>Point_src_summary!V2138</f>
        <v>0</v>
      </c>
      <c r="H2187" s="161">
        <f>Point_src_summary!W2138</f>
        <v>0</v>
      </c>
      <c r="I2187" s="161">
        <f>Point_src_summary!X2138</f>
        <v>0</v>
      </c>
      <c r="J2187" s="161">
        <f>Point_src_summary!Y2138</f>
        <v>0</v>
      </c>
      <c r="K2187" s="162">
        <f>Point_src_summary!Z2138</f>
        <v>6.7326999999999998E-2</v>
      </c>
    </row>
    <row r="2188" spans="1:11" x14ac:dyDescent="0.2">
      <c r="A2188" s="31" t="s">
        <v>127</v>
      </c>
      <c r="B2188" s="31" t="str">
        <f>Point_src_summary!B2139</f>
        <v>Non-tribal</v>
      </c>
      <c r="C2188" s="31">
        <f>Point_src_summary!C2139</f>
        <v>8</v>
      </c>
      <c r="D2188" s="31" t="str">
        <f>Point_src_summary!D2139</f>
        <v>8051</v>
      </c>
      <c r="E2188" s="32" t="str">
        <f>Point_src_summary!N2139</f>
        <v>20200253</v>
      </c>
      <c r="F2188" s="31" t="str">
        <f>Point_src_summary!U2139</f>
        <v>Point Source Compressor Engines</v>
      </c>
      <c r="G2188" s="160">
        <f>Point_src_summary!V2139</f>
        <v>1.814168</v>
      </c>
      <c r="H2188" s="161">
        <f>Point_src_summary!W2139</f>
        <v>1.269781</v>
      </c>
      <c r="I2188" s="161">
        <f>Point_src_summary!X2139</f>
        <v>3.6326890000000001</v>
      </c>
      <c r="J2188" s="161">
        <f>Point_src_summary!Y2139</f>
        <v>0</v>
      </c>
      <c r="K2188" s="162">
        <f>Point_src_summary!Z2139</f>
        <v>0</v>
      </c>
    </row>
    <row r="2189" spans="1:11" x14ac:dyDescent="0.2">
      <c r="A2189" s="31" t="s">
        <v>127</v>
      </c>
      <c r="B2189" s="31" t="str">
        <f>Point_src_summary!B2140</f>
        <v>Non-tribal</v>
      </c>
      <c r="C2189" s="31">
        <f>Point_src_summary!C2140</f>
        <v>8</v>
      </c>
      <c r="D2189" s="31" t="str">
        <f>Point_src_summary!D2140</f>
        <v>8051</v>
      </c>
      <c r="E2189" s="32" t="str">
        <f>Point_src_summary!N2140</f>
        <v>20200201</v>
      </c>
      <c r="F2189" s="31" t="str">
        <f>Point_src_summary!U2140</f>
        <v>Point Source Compressor Engines</v>
      </c>
      <c r="G2189" s="160">
        <f>Point_src_summary!V2140</f>
        <v>0</v>
      </c>
      <c r="H2189" s="161">
        <f>Point_src_summary!W2140</f>
        <v>0</v>
      </c>
      <c r="I2189" s="161">
        <f>Point_src_summary!X2140</f>
        <v>0</v>
      </c>
      <c r="J2189" s="161">
        <f>Point_src_summary!Y2140</f>
        <v>0</v>
      </c>
      <c r="K2189" s="162">
        <f>Point_src_summary!Z2140</f>
        <v>6.7299999999999999E-2</v>
      </c>
    </row>
    <row r="2190" spans="1:11" x14ac:dyDescent="0.2">
      <c r="A2190" s="31" t="s">
        <v>127</v>
      </c>
      <c r="B2190" s="31" t="str">
        <f>Point_src_summary!B2141</f>
        <v>Non-tribal</v>
      </c>
      <c r="C2190" s="31">
        <f>Point_src_summary!C2141</f>
        <v>8</v>
      </c>
      <c r="D2190" s="31" t="str">
        <f>Point_src_summary!D2141</f>
        <v>8051</v>
      </c>
      <c r="E2190" s="32" t="str">
        <f>Point_src_summary!N2141</f>
        <v>20200201</v>
      </c>
      <c r="F2190" s="31" t="str">
        <f>Point_src_summary!U2141</f>
        <v>Point Source Compressor Engines</v>
      </c>
      <c r="G2190" s="160">
        <f>Point_src_summary!V2141</f>
        <v>1.8137000000000001</v>
      </c>
      <c r="H2190" s="161">
        <f>Point_src_summary!W2141</f>
        <v>1.275296</v>
      </c>
      <c r="I2190" s="161">
        <f>Point_src_summary!X2141</f>
        <v>3.6274999999999999</v>
      </c>
      <c r="J2190" s="161">
        <f>Point_src_summary!Y2141</f>
        <v>0</v>
      </c>
      <c r="K2190" s="162">
        <f>Point_src_summary!Z2141</f>
        <v>0</v>
      </c>
    </row>
    <row r="2191" spans="1:11" x14ac:dyDescent="0.2">
      <c r="A2191" s="31" t="s">
        <v>127</v>
      </c>
      <c r="B2191" s="31" t="str">
        <f>Point_src_summary!B2142</f>
        <v>Non-tribal</v>
      </c>
      <c r="C2191" s="31">
        <f>Point_src_summary!C2142</f>
        <v>8</v>
      </c>
      <c r="D2191" s="31" t="str">
        <f>Point_src_summary!D2142</f>
        <v>8051</v>
      </c>
      <c r="E2191" s="32" t="str">
        <f>Point_src_summary!N2142</f>
        <v>20200253</v>
      </c>
      <c r="F2191" s="31" t="str">
        <f>Point_src_summary!U2142</f>
        <v>Point Source Compressor Engines</v>
      </c>
      <c r="G2191" s="160">
        <f>Point_src_summary!V2142</f>
        <v>0</v>
      </c>
      <c r="H2191" s="161">
        <f>Point_src_summary!W2142</f>
        <v>0</v>
      </c>
      <c r="I2191" s="161">
        <f>Point_src_summary!X2142</f>
        <v>0</v>
      </c>
      <c r="J2191" s="161">
        <f>Point_src_summary!Y2142</f>
        <v>0</v>
      </c>
      <c r="K2191" s="162">
        <f>Point_src_summary!Z2142</f>
        <v>0.145764</v>
      </c>
    </row>
    <row r="2192" spans="1:11" x14ac:dyDescent="0.2">
      <c r="A2192" s="31" t="s">
        <v>127</v>
      </c>
      <c r="B2192" s="31" t="str">
        <f>Point_src_summary!B2143</f>
        <v>Non-tribal</v>
      </c>
      <c r="C2192" s="31">
        <f>Point_src_summary!C2143</f>
        <v>8</v>
      </c>
      <c r="D2192" s="31" t="str">
        <f>Point_src_summary!D2143</f>
        <v>8051</v>
      </c>
      <c r="E2192" s="32" t="str">
        <f>Point_src_summary!N2143</f>
        <v>20200253</v>
      </c>
      <c r="F2192" s="31" t="str">
        <f>Point_src_summary!U2143</f>
        <v>Point Source Compressor Engines</v>
      </c>
      <c r="G2192" s="160">
        <f>Point_src_summary!V2143</f>
        <v>0.98028199999999999</v>
      </c>
      <c r="H2192" s="161">
        <f>Point_src_summary!W2143</f>
        <v>0.24</v>
      </c>
      <c r="I2192" s="161">
        <f>Point_src_summary!X2143</f>
        <v>0.98028199999999999</v>
      </c>
      <c r="J2192" s="161">
        <f>Point_src_summary!Y2143</f>
        <v>0</v>
      </c>
      <c r="K2192" s="162">
        <f>Point_src_summary!Z2143</f>
        <v>0</v>
      </c>
    </row>
    <row r="2193" spans="1:11" x14ac:dyDescent="0.2">
      <c r="A2193" s="31" t="s">
        <v>127</v>
      </c>
      <c r="B2193" s="31" t="str">
        <f>Point_src_summary!B2144</f>
        <v>Non-tribal</v>
      </c>
      <c r="C2193" s="31">
        <f>Point_src_summary!C2144</f>
        <v>8</v>
      </c>
      <c r="D2193" s="31" t="str">
        <f>Point_src_summary!D2144</f>
        <v>8051</v>
      </c>
      <c r="E2193" s="32" t="str">
        <f>Point_src_summary!N2144</f>
        <v>40400315</v>
      </c>
      <c r="F2193" s="31" t="str">
        <f>Point_src_summary!U2144</f>
        <v>Condensate Tanks</v>
      </c>
      <c r="G2193" s="160">
        <f>Point_src_summary!V2144</f>
        <v>0</v>
      </c>
      <c r="H2193" s="161">
        <f>Point_src_summary!W2144</f>
        <v>14.206649000000001</v>
      </c>
      <c r="I2193" s="161">
        <f>Point_src_summary!X2144</f>
        <v>0</v>
      </c>
      <c r="J2193" s="161">
        <f>Point_src_summary!Y2144</f>
        <v>0</v>
      </c>
      <c r="K2193" s="162">
        <f>Point_src_summary!Z2144</f>
        <v>0</v>
      </c>
    </row>
    <row r="2194" spans="1:11" x14ac:dyDescent="0.2">
      <c r="A2194" s="31" t="s">
        <v>127</v>
      </c>
      <c r="B2194" s="31" t="str">
        <f>Point_src_summary!B2145</f>
        <v>Non-tribal</v>
      </c>
      <c r="C2194" s="31">
        <f>Point_src_summary!C2145</f>
        <v>8</v>
      </c>
      <c r="D2194" s="31" t="str">
        <f>Point_src_summary!D2145</f>
        <v>8051</v>
      </c>
      <c r="E2194" s="32" t="str">
        <f>Point_src_summary!N2145</f>
        <v>20200253</v>
      </c>
      <c r="F2194" s="31" t="str">
        <f>Point_src_summary!U2145</f>
        <v>Point Source Compressor Engines</v>
      </c>
      <c r="G2194" s="160">
        <f>Point_src_summary!V2145</f>
        <v>8.0592059999999996</v>
      </c>
      <c r="H2194" s="161">
        <f>Point_src_summary!W2145</f>
        <v>0.71582800000000002</v>
      </c>
      <c r="I2194" s="161">
        <f>Point_src_summary!X2145</f>
        <v>0.32597199999999998</v>
      </c>
      <c r="J2194" s="161">
        <f>Point_src_summary!Y2145</f>
        <v>0</v>
      </c>
      <c r="K2194" s="162">
        <f>Point_src_summary!Z2145</f>
        <v>0</v>
      </c>
    </row>
    <row r="2195" spans="1:11" x14ac:dyDescent="0.2">
      <c r="A2195" s="31" t="s">
        <v>127</v>
      </c>
      <c r="B2195" s="31" t="str">
        <f>Point_src_summary!B2146</f>
        <v>Non-tribal</v>
      </c>
      <c r="C2195" s="31">
        <f>Point_src_summary!C2146</f>
        <v>8</v>
      </c>
      <c r="D2195" s="31" t="str">
        <f>Point_src_summary!D2146</f>
        <v>8051</v>
      </c>
      <c r="E2195" s="32" t="str">
        <f>Point_src_summary!N2146</f>
        <v>20200253</v>
      </c>
      <c r="F2195" s="31" t="str">
        <f>Point_src_summary!U2146</f>
        <v>Point Source Compressor Engines</v>
      </c>
      <c r="G2195" s="160">
        <f>Point_src_summary!V2146</f>
        <v>4.7397900000000002</v>
      </c>
      <c r="H2195" s="161">
        <f>Point_src_summary!W2146</f>
        <v>0.20758199999999999</v>
      </c>
      <c r="I2195" s="161">
        <f>Point_src_summary!X2146</f>
        <v>0.86492500000000005</v>
      </c>
      <c r="J2195" s="161">
        <f>Point_src_summary!Y2146</f>
        <v>0</v>
      </c>
      <c r="K2195" s="162">
        <f>Point_src_summary!Z2146</f>
        <v>0</v>
      </c>
    </row>
    <row r="2196" spans="1:11" x14ac:dyDescent="0.2">
      <c r="A2196" s="31" t="s">
        <v>127</v>
      </c>
      <c r="B2196" s="31" t="str">
        <f>Point_src_summary!B2147</f>
        <v>Non-tribal</v>
      </c>
      <c r="C2196" s="31">
        <f>Point_src_summary!C2147</f>
        <v>8</v>
      </c>
      <c r="D2196" s="31" t="str">
        <f>Point_src_summary!D2147</f>
        <v>8051</v>
      </c>
      <c r="E2196" s="32" t="str">
        <f>Point_src_summary!N2147</f>
        <v>40400315</v>
      </c>
      <c r="F2196" s="31" t="str">
        <f>Point_src_summary!U2147</f>
        <v>Condensate Tanks</v>
      </c>
      <c r="G2196" s="160">
        <f>Point_src_summary!V2147</f>
        <v>0</v>
      </c>
      <c r="H2196" s="161">
        <f>Point_src_summary!W2147</f>
        <v>0.71420099999999997</v>
      </c>
      <c r="I2196" s="161">
        <f>Point_src_summary!X2147</f>
        <v>0</v>
      </c>
      <c r="J2196" s="161">
        <f>Point_src_summary!Y2147</f>
        <v>0</v>
      </c>
      <c r="K2196" s="162">
        <f>Point_src_summary!Z2147</f>
        <v>0</v>
      </c>
    </row>
    <row r="2197" spans="1:11" x14ac:dyDescent="0.2">
      <c r="A2197" s="31" t="s">
        <v>127</v>
      </c>
      <c r="B2197" s="31" t="str">
        <f>Point_src_summary!B2148</f>
        <v>Non-tribal</v>
      </c>
      <c r="C2197" s="31">
        <f>Point_src_summary!C2148</f>
        <v>8</v>
      </c>
      <c r="D2197" s="31" t="str">
        <f>Point_src_summary!D2148</f>
        <v>8077</v>
      </c>
      <c r="E2197" s="32" t="str">
        <f>Point_src_summary!N2148</f>
        <v>20200253</v>
      </c>
      <c r="F2197" s="31" t="str">
        <f>Point_src_summary!U2148</f>
        <v>Point Source Compressor Engines</v>
      </c>
      <c r="G2197" s="160">
        <f>Point_src_summary!V2148</f>
        <v>0</v>
      </c>
      <c r="H2197" s="161">
        <f>Point_src_summary!W2148</f>
        <v>0</v>
      </c>
      <c r="I2197" s="161">
        <f>Point_src_summary!X2148</f>
        <v>0</v>
      </c>
      <c r="J2197" s="161">
        <f>Point_src_summary!Y2148</f>
        <v>1.9E-2</v>
      </c>
      <c r="K2197" s="162">
        <f>Point_src_summary!Z2148</f>
        <v>0.31</v>
      </c>
    </row>
    <row r="2198" spans="1:11" x14ac:dyDescent="0.2">
      <c r="A2198" s="31" t="s">
        <v>127</v>
      </c>
      <c r="B2198" s="31" t="str">
        <f>Point_src_summary!B2149</f>
        <v>Non-tribal</v>
      </c>
      <c r="C2198" s="31">
        <f>Point_src_summary!C2149</f>
        <v>8</v>
      </c>
      <c r="D2198" s="31" t="str">
        <f>Point_src_summary!D2149</f>
        <v>8077</v>
      </c>
      <c r="E2198" s="32" t="str">
        <f>Point_src_summary!N2149</f>
        <v>20200253</v>
      </c>
      <c r="F2198" s="31" t="str">
        <f>Point_src_summary!U2149</f>
        <v>Point Source Compressor Engines</v>
      </c>
      <c r="G2198" s="160">
        <f>Point_src_summary!V2149</f>
        <v>0</v>
      </c>
      <c r="H2198" s="161">
        <f>Point_src_summary!W2149</f>
        <v>0</v>
      </c>
      <c r="I2198" s="161">
        <f>Point_src_summary!X2149</f>
        <v>0</v>
      </c>
      <c r="J2198" s="161">
        <f>Point_src_summary!Y2149</f>
        <v>1.6E-2</v>
      </c>
      <c r="K2198" s="162">
        <f>Point_src_summary!Z2149</f>
        <v>0.26</v>
      </c>
    </row>
    <row r="2199" spans="1:11" x14ac:dyDescent="0.2">
      <c r="A2199" s="31" t="s">
        <v>127</v>
      </c>
      <c r="B2199" s="31" t="str">
        <f>Point_src_summary!B2150</f>
        <v>Non-tribal</v>
      </c>
      <c r="C2199" s="31">
        <f>Point_src_summary!C2150</f>
        <v>8</v>
      </c>
      <c r="D2199" s="31" t="str">
        <f>Point_src_summary!D2150</f>
        <v>8077</v>
      </c>
      <c r="E2199" s="32" t="str">
        <f>Point_src_summary!N2150</f>
        <v>20200253</v>
      </c>
      <c r="F2199" s="31" t="str">
        <f>Point_src_summary!U2150</f>
        <v>Point Source Compressor Engines</v>
      </c>
      <c r="G2199" s="160">
        <f>Point_src_summary!V2150</f>
        <v>0</v>
      </c>
      <c r="H2199" s="161">
        <f>Point_src_summary!W2150</f>
        <v>0</v>
      </c>
      <c r="I2199" s="161">
        <f>Point_src_summary!X2150</f>
        <v>0</v>
      </c>
      <c r="J2199" s="161">
        <f>Point_src_summary!Y2150</f>
        <v>0</v>
      </c>
      <c r="K2199" s="162">
        <f>Point_src_summary!Z2150</f>
        <v>0</v>
      </c>
    </row>
    <row r="2200" spans="1:11" x14ac:dyDescent="0.2">
      <c r="A2200" s="31" t="s">
        <v>127</v>
      </c>
      <c r="B2200" s="31" t="str">
        <f>Point_src_summary!B2151</f>
        <v>Non-tribal</v>
      </c>
      <c r="C2200" s="31">
        <f>Point_src_summary!C2151</f>
        <v>8</v>
      </c>
      <c r="D2200" s="31" t="str">
        <f>Point_src_summary!D2151</f>
        <v>8077</v>
      </c>
      <c r="E2200" s="32" t="str">
        <f>Point_src_summary!N2151</f>
        <v>20200253</v>
      </c>
      <c r="F2200" s="31" t="str">
        <f>Point_src_summary!U2151</f>
        <v>Point Source Compressor Engines</v>
      </c>
      <c r="G2200" s="160">
        <f>Point_src_summary!V2151</f>
        <v>0</v>
      </c>
      <c r="H2200" s="161">
        <f>Point_src_summary!W2151</f>
        <v>0</v>
      </c>
      <c r="I2200" s="161">
        <f>Point_src_summary!X2151</f>
        <v>0</v>
      </c>
      <c r="J2200" s="161">
        <f>Point_src_summary!Y2151</f>
        <v>0</v>
      </c>
      <c r="K2200" s="162">
        <f>Point_src_summary!Z2151</f>
        <v>0</v>
      </c>
    </row>
    <row r="2201" spans="1:11" x14ac:dyDescent="0.2">
      <c r="A2201" s="31" t="s">
        <v>127</v>
      </c>
      <c r="B2201" s="31" t="str">
        <f>Point_src_summary!B2152</f>
        <v>Non-tribal</v>
      </c>
      <c r="C2201" s="31">
        <f>Point_src_summary!C2152</f>
        <v>8</v>
      </c>
      <c r="D2201" s="31" t="str">
        <f>Point_src_summary!D2152</f>
        <v>8077</v>
      </c>
      <c r="E2201" s="32" t="str">
        <f>Point_src_summary!N2152</f>
        <v>20200253</v>
      </c>
      <c r="F2201" s="31" t="str">
        <f>Point_src_summary!U2152</f>
        <v>Point Source Compressor Engines</v>
      </c>
      <c r="G2201" s="160">
        <f>Point_src_summary!V2152</f>
        <v>16</v>
      </c>
      <c r="H2201" s="161">
        <f>Point_src_summary!W2152</f>
        <v>12.1</v>
      </c>
      <c r="I2201" s="161">
        <f>Point_src_summary!X2152</f>
        <v>12.1</v>
      </c>
      <c r="J2201" s="161">
        <f>Point_src_summary!Y2152</f>
        <v>0</v>
      </c>
      <c r="K2201" s="162">
        <f>Point_src_summary!Z2152</f>
        <v>0</v>
      </c>
    </row>
    <row r="2202" spans="1:11" x14ac:dyDescent="0.2">
      <c r="A2202" s="31" t="s">
        <v>127</v>
      </c>
      <c r="B2202" s="31" t="str">
        <f>Point_src_summary!B2153</f>
        <v>Non-tribal</v>
      </c>
      <c r="C2202" s="31">
        <f>Point_src_summary!C2153</f>
        <v>8</v>
      </c>
      <c r="D2202" s="31" t="str">
        <f>Point_src_summary!D2153</f>
        <v>8077</v>
      </c>
      <c r="E2202" s="32" t="str">
        <f>Point_src_summary!N2153</f>
        <v>20200253</v>
      </c>
      <c r="F2202" s="31" t="str">
        <f>Point_src_summary!U2153</f>
        <v>Point Source Compressor Engines</v>
      </c>
      <c r="G2202" s="160">
        <f>Point_src_summary!V2153</f>
        <v>19.3</v>
      </c>
      <c r="H2202" s="161">
        <f>Point_src_summary!W2153</f>
        <v>14.4</v>
      </c>
      <c r="I2202" s="161">
        <f>Point_src_summary!X2153</f>
        <v>14.4</v>
      </c>
      <c r="J2202" s="161">
        <f>Point_src_summary!Y2153</f>
        <v>0</v>
      </c>
      <c r="K2202" s="162">
        <f>Point_src_summary!Z2153</f>
        <v>0</v>
      </c>
    </row>
    <row r="2203" spans="1:11" x14ac:dyDescent="0.2">
      <c r="A2203" s="31" t="s">
        <v>127</v>
      </c>
      <c r="B2203" s="31" t="str">
        <f>Point_src_summary!B2154</f>
        <v>Non-tribal</v>
      </c>
      <c r="C2203" s="31">
        <f>Point_src_summary!C2154</f>
        <v>8</v>
      </c>
      <c r="D2203" s="31" t="str">
        <f>Point_src_summary!D2154</f>
        <v>8077</v>
      </c>
      <c r="E2203" s="32" t="str">
        <f>Point_src_summary!N2154</f>
        <v>31000304</v>
      </c>
      <c r="F2203" s="31" t="str">
        <f>Point_src_summary!U2154</f>
        <v>Dehydrators</v>
      </c>
      <c r="G2203" s="160">
        <f>Point_src_summary!V2154</f>
        <v>0</v>
      </c>
      <c r="H2203" s="161">
        <f>Point_src_summary!W2154</f>
        <v>7.2</v>
      </c>
      <c r="I2203" s="161">
        <f>Point_src_summary!X2154</f>
        <v>0</v>
      </c>
      <c r="J2203" s="161">
        <f>Point_src_summary!Y2154</f>
        <v>0</v>
      </c>
      <c r="K2203" s="162">
        <f>Point_src_summary!Z2154</f>
        <v>0</v>
      </c>
    </row>
    <row r="2204" spans="1:11" x14ac:dyDescent="0.2">
      <c r="A2204" s="31" t="s">
        <v>127</v>
      </c>
      <c r="B2204" s="31" t="str">
        <f>Point_src_summary!B2155</f>
        <v>Non-tribal</v>
      </c>
      <c r="C2204" s="31">
        <f>Point_src_summary!C2155</f>
        <v>8</v>
      </c>
      <c r="D2204" s="31" t="str">
        <f>Point_src_summary!D2155</f>
        <v>8077</v>
      </c>
      <c r="E2204" s="32" t="str">
        <f>Point_src_summary!N2155</f>
        <v>31000201</v>
      </c>
      <c r="F2204" s="31" t="str">
        <f>Point_src_summary!U2155</f>
        <v>Amine Units</v>
      </c>
      <c r="G2204" s="160">
        <f>Point_src_summary!V2155</f>
        <v>0</v>
      </c>
      <c r="H2204" s="161">
        <f>Point_src_summary!W2155</f>
        <v>27.11</v>
      </c>
      <c r="I2204" s="161">
        <f>Point_src_summary!X2155</f>
        <v>0</v>
      </c>
      <c r="J2204" s="161">
        <f>Point_src_summary!Y2155</f>
        <v>0</v>
      </c>
      <c r="K2204" s="162">
        <f>Point_src_summary!Z2155</f>
        <v>0</v>
      </c>
    </row>
    <row r="2205" spans="1:11" x14ac:dyDescent="0.2">
      <c r="A2205" s="31" t="s">
        <v>127</v>
      </c>
      <c r="B2205" s="31" t="str">
        <f>Point_src_summary!B2156</f>
        <v>Non-tribal</v>
      </c>
      <c r="C2205" s="31">
        <f>Point_src_summary!C2156</f>
        <v>8</v>
      </c>
      <c r="D2205" s="31" t="str">
        <f>Point_src_summary!D2156</f>
        <v>8077</v>
      </c>
      <c r="E2205" s="32" t="str">
        <f>Point_src_summary!N2156</f>
        <v>31088801</v>
      </c>
      <c r="F2205" s="31" t="str">
        <f>Point_src_summary!U2156</f>
        <v>Point Source Fugitives</v>
      </c>
      <c r="G2205" s="160">
        <f>Point_src_summary!V2156</f>
        <v>0</v>
      </c>
      <c r="H2205" s="161">
        <f>Point_src_summary!W2156</f>
        <v>5.33</v>
      </c>
      <c r="I2205" s="161">
        <f>Point_src_summary!X2156</f>
        <v>0</v>
      </c>
      <c r="J2205" s="161">
        <f>Point_src_summary!Y2156</f>
        <v>0</v>
      </c>
      <c r="K2205" s="162">
        <f>Point_src_summary!Z2156</f>
        <v>0</v>
      </c>
    </row>
    <row r="2206" spans="1:11" x14ac:dyDescent="0.2">
      <c r="A2206" s="31" t="s">
        <v>127</v>
      </c>
      <c r="B2206" s="31" t="str">
        <f>Point_src_summary!B2157</f>
        <v>Non-tribal</v>
      </c>
      <c r="C2206" s="31">
        <f>Point_src_summary!C2157</f>
        <v>8</v>
      </c>
      <c r="D2206" s="31" t="str">
        <f>Point_src_summary!D2157</f>
        <v>8077</v>
      </c>
      <c r="E2206" s="32" t="str">
        <f>Point_src_summary!N2157</f>
        <v>20200253</v>
      </c>
      <c r="F2206" s="31" t="str">
        <f>Point_src_summary!U2157</f>
        <v>Point Source Compressor Engines</v>
      </c>
      <c r="G2206" s="160">
        <f>Point_src_summary!V2157</f>
        <v>0</v>
      </c>
      <c r="H2206" s="161">
        <f>Point_src_summary!W2157</f>
        <v>0</v>
      </c>
      <c r="I2206" s="161">
        <f>Point_src_summary!X2157</f>
        <v>0</v>
      </c>
      <c r="J2206" s="161">
        <f>Point_src_summary!Y2157</f>
        <v>0</v>
      </c>
      <c r="K2206" s="162">
        <f>Point_src_summary!Z2157</f>
        <v>0</v>
      </c>
    </row>
    <row r="2207" spans="1:11" x14ac:dyDescent="0.2">
      <c r="A2207" s="31" t="s">
        <v>127</v>
      </c>
      <c r="B2207" s="31" t="str">
        <f>Point_src_summary!B2158</f>
        <v>Non-tribal</v>
      </c>
      <c r="C2207" s="31">
        <f>Point_src_summary!C2158</f>
        <v>8</v>
      </c>
      <c r="D2207" s="31" t="str">
        <f>Point_src_summary!D2158</f>
        <v>8077</v>
      </c>
      <c r="E2207" s="32" t="str">
        <f>Point_src_summary!N2158</f>
        <v>20200252</v>
      </c>
      <c r="F2207" s="31" t="str">
        <f>Point_src_summary!U2158</f>
        <v>Point Source Compressor Engines</v>
      </c>
      <c r="G2207" s="160">
        <f>Point_src_summary!V2158</f>
        <v>0</v>
      </c>
      <c r="H2207" s="161">
        <f>Point_src_summary!W2158</f>
        <v>0</v>
      </c>
      <c r="I2207" s="161">
        <f>Point_src_summary!X2158</f>
        <v>0</v>
      </c>
      <c r="J2207" s="161">
        <f>Point_src_summary!Y2158</f>
        <v>0</v>
      </c>
      <c r="K2207" s="162">
        <f>Point_src_summary!Z2158</f>
        <v>0</v>
      </c>
    </row>
    <row r="2208" spans="1:11" x14ac:dyDescent="0.2">
      <c r="A2208" s="31" t="s">
        <v>127</v>
      </c>
      <c r="B2208" s="31" t="str">
        <f>Point_src_summary!B2159</f>
        <v>Non-tribal</v>
      </c>
      <c r="C2208" s="31">
        <f>Point_src_summary!C2159</f>
        <v>8</v>
      </c>
      <c r="D2208" s="31" t="str">
        <f>Point_src_summary!D2159</f>
        <v>8077</v>
      </c>
      <c r="E2208" s="32" t="str">
        <f>Point_src_summary!N2159</f>
        <v>20200254</v>
      </c>
      <c r="F2208" s="31" t="str">
        <f>Point_src_summary!U2159</f>
        <v>Point Source Compressor Engines</v>
      </c>
      <c r="G2208" s="160">
        <f>Point_src_summary!V2159</f>
        <v>0</v>
      </c>
      <c r="H2208" s="161">
        <f>Point_src_summary!W2159</f>
        <v>0</v>
      </c>
      <c r="I2208" s="161">
        <f>Point_src_summary!X2159</f>
        <v>0</v>
      </c>
      <c r="J2208" s="161">
        <f>Point_src_summary!Y2159</f>
        <v>2.6579999999999999E-2</v>
      </c>
      <c r="K2208" s="162">
        <f>Point_src_summary!Z2159</f>
        <v>0.443</v>
      </c>
    </row>
    <row r="2209" spans="1:11" x14ac:dyDescent="0.2">
      <c r="A2209" s="31" t="s">
        <v>127</v>
      </c>
      <c r="B2209" s="31" t="str">
        <f>Point_src_summary!B2160</f>
        <v>Non-tribal</v>
      </c>
      <c r="C2209" s="31">
        <f>Point_src_summary!C2160</f>
        <v>8</v>
      </c>
      <c r="D2209" s="31" t="str">
        <f>Point_src_summary!D2160</f>
        <v>8077</v>
      </c>
      <c r="E2209" s="32" t="str">
        <f>Point_src_summary!N2160</f>
        <v>20200253</v>
      </c>
      <c r="F2209" s="31" t="str">
        <f>Point_src_summary!U2160</f>
        <v>Point Source Compressor Engines</v>
      </c>
      <c r="G2209" s="160">
        <f>Point_src_summary!V2160</f>
        <v>0</v>
      </c>
      <c r="H2209" s="161">
        <f>Point_src_summary!W2160</f>
        <v>0</v>
      </c>
      <c r="I2209" s="161">
        <f>Point_src_summary!X2160</f>
        <v>0</v>
      </c>
      <c r="J2209" s="161">
        <f>Point_src_summary!Y2160</f>
        <v>0</v>
      </c>
      <c r="K2209" s="162">
        <f>Point_src_summary!Z2160</f>
        <v>0</v>
      </c>
    </row>
    <row r="2210" spans="1:11" x14ac:dyDescent="0.2">
      <c r="A2210" s="31" t="s">
        <v>127</v>
      </c>
      <c r="B2210" s="31" t="str">
        <f>Point_src_summary!B2161</f>
        <v>Non-tribal</v>
      </c>
      <c r="C2210" s="31">
        <f>Point_src_summary!C2161</f>
        <v>8</v>
      </c>
      <c r="D2210" s="31" t="str">
        <f>Point_src_summary!D2161</f>
        <v>8077</v>
      </c>
      <c r="E2210" s="32" t="str">
        <f>Point_src_summary!N2161</f>
        <v>20200254</v>
      </c>
      <c r="F2210" s="31" t="str">
        <f>Point_src_summary!U2161</f>
        <v>Point Source Compressor Engines</v>
      </c>
      <c r="G2210" s="160">
        <f>Point_src_summary!V2161</f>
        <v>19.416423999999999</v>
      </c>
      <c r="H2210" s="161">
        <f>Point_src_summary!W2161</f>
        <v>1.909286</v>
      </c>
      <c r="I2210" s="161">
        <f>Point_src_summary!X2161</f>
        <v>1.7125300000000001</v>
      </c>
      <c r="J2210" s="161">
        <f>Point_src_summary!Y2161</f>
        <v>0</v>
      </c>
      <c r="K2210" s="162">
        <f>Point_src_summary!Z2161</f>
        <v>0</v>
      </c>
    </row>
    <row r="2211" spans="1:11" x14ac:dyDescent="0.2">
      <c r="A2211" s="31" t="s">
        <v>127</v>
      </c>
      <c r="B2211" s="31" t="str">
        <f>Point_src_summary!B2162</f>
        <v>Non-tribal</v>
      </c>
      <c r="C2211" s="31">
        <f>Point_src_summary!C2162</f>
        <v>8</v>
      </c>
      <c r="D2211" s="31" t="str">
        <f>Point_src_summary!D2162</f>
        <v>8077</v>
      </c>
      <c r="E2211" s="32" t="str">
        <f>Point_src_summary!N2162</f>
        <v>20200254</v>
      </c>
      <c r="F2211" s="31" t="str">
        <f>Point_src_summary!U2162</f>
        <v>Point Source Compressor Engines</v>
      </c>
      <c r="G2211" s="160">
        <f>Point_src_summary!V2162</f>
        <v>19.416423999999999</v>
      </c>
      <c r="H2211" s="161">
        <f>Point_src_summary!W2162</f>
        <v>1.909286</v>
      </c>
      <c r="I2211" s="161">
        <f>Point_src_summary!X2162</f>
        <v>12.23236</v>
      </c>
      <c r="J2211" s="161">
        <f>Point_src_summary!Y2162</f>
        <v>0</v>
      </c>
      <c r="K2211" s="162">
        <f>Point_src_summary!Z2162</f>
        <v>0</v>
      </c>
    </row>
    <row r="2212" spans="1:11" x14ac:dyDescent="0.2">
      <c r="A2212" s="31" t="s">
        <v>127</v>
      </c>
      <c r="B2212" s="31" t="str">
        <f>Point_src_summary!B2163</f>
        <v>Non-tribal</v>
      </c>
      <c r="C2212" s="31">
        <f>Point_src_summary!C2163</f>
        <v>8</v>
      </c>
      <c r="D2212" s="31" t="str">
        <f>Point_src_summary!D2163</f>
        <v>8077</v>
      </c>
      <c r="E2212" s="32" t="str">
        <f>Point_src_summary!N2163</f>
        <v>20200254</v>
      </c>
      <c r="F2212" s="31" t="str">
        <f>Point_src_summary!U2163</f>
        <v>Point Source Compressor Engines</v>
      </c>
      <c r="G2212" s="160">
        <f>Point_src_summary!V2163</f>
        <v>38.744247999999999</v>
      </c>
      <c r="H2212" s="161">
        <f>Point_src_summary!W2163</f>
        <v>3.8185720000000001</v>
      </c>
      <c r="I2212" s="161">
        <f>Point_src_summary!X2163</f>
        <v>13.944890000000001</v>
      </c>
      <c r="J2212" s="161">
        <f>Point_src_summary!Y2163</f>
        <v>0</v>
      </c>
      <c r="K2212" s="162">
        <f>Point_src_summary!Z2163</f>
        <v>0</v>
      </c>
    </row>
    <row r="2213" spans="1:11" x14ac:dyDescent="0.2">
      <c r="A2213" s="31" t="s">
        <v>127</v>
      </c>
      <c r="B2213" s="31" t="str">
        <f>Point_src_summary!B2164</f>
        <v>Non-tribal</v>
      </c>
      <c r="C2213" s="31">
        <f>Point_src_summary!C2164</f>
        <v>8</v>
      </c>
      <c r="D2213" s="31" t="str">
        <f>Point_src_summary!D2164</f>
        <v>8077</v>
      </c>
      <c r="E2213" s="32" t="str">
        <f>Point_src_summary!N2164</f>
        <v>31000301</v>
      </c>
      <c r="F2213" s="31" t="str">
        <f>Point_src_summary!U2164</f>
        <v>Dehydrators</v>
      </c>
      <c r="G2213" s="160">
        <f>Point_src_summary!V2164</f>
        <v>0</v>
      </c>
      <c r="H2213" s="161">
        <f>Point_src_summary!W2164</f>
        <v>8.9034779999999998</v>
      </c>
      <c r="I2213" s="161">
        <f>Point_src_summary!X2164</f>
        <v>0</v>
      </c>
      <c r="J2213" s="161">
        <f>Point_src_summary!Y2164</f>
        <v>0</v>
      </c>
      <c r="K2213" s="162">
        <f>Point_src_summary!Z2164</f>
        <v>0</v>
      </c>
    </row>
    <row r="2214" spans="1:11" x14ac:dyDescent="0.2">
      <c r="A2214" s="31" t="s">
        <v>127</v>
      </c>
      <c r="B2214" s="31" t="str">
        <f>Point_src_summary!B2165</f>
        <v>Non-tribal</v>
      </c>
      <c r="C2214" s="31">
        <f>Point_src_summary!C2165</f>
        <v>8</v>
      </c>
      <c r="D2214" s="31" t="str">
        <f>Point_src_summary!D2165</f>
        <v>8077</v>
      </c>
      <c r="E2214" s="32" t="str">
        <f>Point_src_summary!N2165</f>
        <v>31088801</v>
      </c>
      <c r="F2214" s="31" t="str">
        <f>Point_src_summary!U2165</f>
        <v>Point Source Fugitives</v>
      </c>
      <c r="G2214" s="160">
        <f>Point_src_summary!V2165</f>
        <v>0</v>
      </c>
      <c r="H2214" s="161">
        <f>Point_src_summary!W2165</f>
        <v>13</v>
      </c>
      <c r="I2214" s="161">
        <f>Point_src_summary!X2165</f>
        <v>0</v>
      </c>
      <c r="J2214" s="161">
        <f>Point_src_summary!Y2165</f>
        <v>0</v>
      </c>
      <c r="K2214" s="162">
        <f>Point_src_summary!Z2165</f>
        <v>0</v>
      </c>
    </row>
    <row r="2215" spans="1:11" x14ac:dyDescent="0.2">
      <c r="A2215" s="31" t="s">
        <v>127</v>
      </c>
      <c r="B2215" s="31" t="str">
        <f>Point_src_summary!B2166</f>
        <v>Non-tribal</v>
      </c>
      <c r="C2215" s="31">
        <f>Point_src_summary!C2166</f>
        <v>8</v>
      </c>
      <c r="D2215" s="31" t="str">
        <f>Point_src_summary!D2166</f>
        <v>8077</v>
      </c>
      <c r="E2215" s="32" t="str">
        <f>Point_src_summary!N2166</f>
        <v>20200202</v>
      </c>
      <c r="F2215" s="31" t="str">
        <f>Point_src_summary!U2166</f>
        <v>Point Source Compressor Engines</v>
      </c>
      <c r="G2215" s="160">
        <f>Point_src_summary!V2166</f>
        <v>0</v>
      </c>
      <c r="H2215" s="161">
        <f>Point_src_summary!W2166</f>
        <v>0</v>
      </c>
      <c r="I2215" s="161">
        <f>Point_src_summary!X2166</f>
        <v>0</v>
      </c>
      <c r="J2215" s="161">
        <f>Point_src_summary!Y2166</f>
        <v>0</v>
      </c>
      <c r="K2215" s="162">
        <f>Point_src_summary!Z2166</f>
        <v>0</v>
      </c>
    </row>
    <row r="2216" spans="1:11" x14ac:dyDescent="0.2">
      <c r="A2216" s="31" t="s">
        <v>127</v>
      </c>
      <c r="B2216" s="31" t="str">
        <f>Point_src_summary!B2167</f>
        <v>Non-tribal</v>
      </c>
      <c r="C2216" s="31">
        <f>Point_src_summary!C2167</f>
        <v>8</v>
      </c>
      <c r="D2216" s="31" t="str">
        <f>Point_src_summary!D2167</f>
        <v>8077</v>
      </c>
      <c r="E2216" s="32" t="str">
        <f>Point_src_summary!N2167</f>
        <v>20200253</v>
      </c>
      <c r="F2216" s="31" t="str">
        <f>Point_src_summary!U2167</f>
        <v>Point Source Compressor Engines</v>
      </c>
      <c r="G2216" s="160">
        <f>Point_src_summary!V2167</f>
        <v>0</v>
      </c>
      <c r="H2216" s="161">
        <f>Point_src_summary!W2167</f>
        <v>0</v>
      </c>
      <c r="I2216" s="161">
        <f>Point_src_summary!X2167</f>
        <v>0</v>
      </c>
      <c r="J2216" s="161">
        <f>Point_src_summary!Y2167</f>
        <v>0</v>
      </c>
      <c r="K2216" s="162">
        <f>Point_src_summary!Z2167</f>
        <v>0</v>
      </c>
    </row>
    <row r="2217" spans="1:11" x14ac:dyDescent="0.2">
      <c r="A2217" s="31" t="s">
        <v>127</v>
      </c>
      <c r="B2217" s="31" t="str">
        <f>Point_src_summary!B2168</f>
        <v>Non-tribal</v>
      </c>
      <c r="C2217" s="31">
        <f>Point_src_summary!C2168</f>
        <v>8</v>
      </c>
      <c r="D2217" s="31" t="str">
        <f>Point_src_summary!D2168</f>
        <v>8077</v>
      </c>
      <c r="E2217" s="32" t="str">
        <f>Point_src_summary!N2168</f>
        <v>20200254</v>
      </c>
      <c r="F2217" s="31" t="str">
        <f>Point_src_summary!U2168</f>
        <v>Point Source Compressor Engines</v>
      </c>
      <c r="G2217" s="160">
        <f>Point_src_summary!V2168</f>
        <v>0</v>
      </c>
      <c r="H2217" s="161">
        <f>Point_src_summary!W2168</f>
        <v>0</v>
      </c>
      <c r="I2217" s="161">
        <f>Point_src_summary!X2168</f>
        <v>0</v>
      </c>
      <c r="J2217" s="161">
        <f>Point_src_summary!Y2168</f>
        <v>0</v>
      </c>
      <c r="K2217" s="162">
        <f>Point_src_summary!Z2168</f>
        <v>0</v>
      </c>
    </row>
    <row r="2218" spans="1:11" x14ac:dyDescent="0.2">
      <c r="A2218" s="31" t="s">
        <v>127</v>
      </c>
      <c r="B2218" s="31" t="str">
        <f>Point_src_summary!B2169</f>
        <v>Non-tribal</v>
      </c>
      <c r="C2218" s="31">
        <f>Point_src_summary!C2169</f>
        <v>8</v>
      </c>
      <c r="D2218" s="31" t="str">
        <f>Point_src_summary!D2169</f>
        <v>8077</v>
      </c>
      <c r="E2218" s="32" t="str">
        <f>Point_src_summary!N2169</f>
        <v>20200201</v>
      </c>
      <c r="F2218" s="31" t="str">
        <f>Point_src_summary!U2169</f>
        <v>Point Source Compressor Engines</v>
      </c>
      <c r="G2218" s="160">
        <f>Point_src_summary!V2169</f>
        <v>0</v>
      </c>
      <c r="H2218" s="161">
        <f>Point_src_summary!W2169</f>
        <v>0</v>
      </c>
      <c r="I2218" s="161">
        <f>Point_src_summary!X2169</f>
        <v>0</v>
      </c>
      <c r="J2218" s="161">
        <f>Point_src_summary!Y2169</f>
        <v>0.12</v>
      </c>
      <c r="K2218" s="162">
        <f>Point_src_summary!Z2169</f>
        <v>0.16</v>
      </c>
    </row>
    <row r="2219" spans="1:11" x14ac:dyDescent="0.2">
      <c r="A2219" s="31" t="s">
        <v>127</v>
      </c>
      <c r="B2219" s="31" t="str">
        <f>Point_src_summary!B2170</f>
        <v>Non-tribal</v>
      </c>
      <c r="C2219" s="31">
        <f>Point_src_summary!C2170</f>
        <v>8</v>
      </c>
      <c r="D2219" s="31" t="str">
        <f>Point_src_summary!D2170</f>
        <v>8077</v>
      </c>
      <c r="E2219" s="32" t="str">
        <f>Point_src_summary!N2170</f>
        <v>20200202</v>
      </c>
      <c r="F2219" s="31" t="str">
        <f>Point_src_summary!U2170</f>
        <v>Point Source Compressor Engines</v>
      </c>
      <c r="G2219" s="160">
        <f>Point_src_summary!V2170</f>
        <v>0</v>
      </c>
      <c r="H2219" s="161">
        <f>Point_src_summary!W2170</f>
        <v>0</v>
      </c>
      <c r="I2219" s="161">
        <f>Point_src_summary!X2170</f>
        <v>0</v>
      </c>
      <c r="J2219" s="161">
        <f>Point_src_summary!Y2170</f>
        <v>0</v>
      </c>
      <c r="K2219" s="162">
        <f>Point_src_summary!Z2170</f>
        <v>0</v>
      </c>
    </row>
    <row r="2220" spans="1:11" x14ac:dyDescent="0.2">
      <c r="A2220" s="31" t="s">
        <v>127</v>
      </c>
      <c r="B2220" s="31" t="str">
        <f>Point_src_summary!B2171</f>
        <v>Non-tribal</v>
      </c>
      <c r="C2220" s="31">
        <f>Point_src_summary!C2171</f>
        <v>8</v>
      </c>
      <c r="D2220" s="31" t="str">
        <f>Point_src_summary!D2171</f>
        <v>8077</v>
      </c>
      <c r="E2220" s="32" t="str">
        <f>Point_src_summary!N2171</f>
        <v>20200254</v>
      </c>
      <c r="F2220" s="31" t="str">
        <f>Point_src_summary!U2171</f>
        <v>Point Source Compressor Engines</v>
      </c>
      <c r="G2220" s="160">
        <f>Point_src_summary!V2171</f>
        <v>0</v>
      </c>
      <c r="H2220" s="161">
        <f>Point_src_summary!W2171</f>
        <v>0</v>
      </c>
      <c r="I2220" s="161">
        <f>Point_src_summary!X2171</f>
        <v>0</v>
      </c>
      <c r="J2220" s="161">
        <f>Point_src_summary!Y2171</f>
        <v>0</v>
      </c>
      <c r="K2220" s="162">
        <f>Point_src_summary!Z2171</f>
        <v>0</v>
      </c>
    </row>
    <row r="2221" spans="1:11" x14ac:dyDescent="0.2">
      <c r="A2221" s="31" t="s">
        <v>127</v>
      </c>
      <c r="B2221" s="31" t="str">
        <f>Point_src_summary!B2172</f>
        <v>Non-tribal</v>
      </c>
      <c r="C2221" s="31">
        <f>Point_src_summary!C2172</f>
        <v>8</v>
      </c>
      <c r="D2221" s="31" t="str">
        <f>Point_src_summary!D2172</f>
        <v>8077</v>
      </c>
      <c r="E2221" s="32" t="str">
        <f>Point_src_summary!N2172</f>
        <v>20200201</v>
      </c>
      <c r="F2221" s="31" t="str">
        <f>Point_src_summary!U2172</f>
        <v>Point Source Compressor Engines</v>
      </c>
      <c r="G2221" s="160">
        <f>Point_src_summary!V2172</f>
        <v>0</v>
      </c>
      <c r="H2221" s="161">
        <f>Point_src_summary!W2172</f>
        <v>0</v>
      </c>
      <c r="I2221" s="161">
        <f>Point_src_summary!X2172</f>
        <v>0</v>
      </c>
      <c r="J2221" s="161">
        <f>Point_src_summary!Y2172</f>
        <v>0.12</v>
      </c>
      <c r="K2221" s="162">
        <f>Point_src_summary!Z2172</f>
        <v>0.12</v>
      </c>
    </row>
    <row r="2222" spans="1:11" x14ac:dyDescent="0.2">
      <c r="A2222" s="31" t="s">
        <v>127</v>
      </c>
      <c r="B2222" s="31" t="str">
        <f>Point_src_summary!B2173</f>
        <v>Non-tribal</v>
      </c>
      <c r="C2222" s="31">
        <f>Point_src_summary!C2173</f>
        <v>8</v>
      </c>
      <c r="D2222" s="31" t="str">
        <f>Point_src_summary!D2173</f>
        <v>8077</v>
      </c>
      <c r="E2222" s="32" t="str">
        <f>Point_src_summary!N2173</f>
        <v>31000301</v>
      </c>
      <c r="F2222" s="31" t="str">
        <f>Point_src_summary!U2173</f>
        <v>Dehydrators</v>
      </c>
      <c r="G2222" s="160">
        <f>Point_src_summary!V2173</f>
        <v>0.46100000000000002</v>
      </c>
      <c r="H2222" s="161">
        <f>Point_src_summary!W2173</f>
        <v>1.374674</v>
      </c>
      <c r="I2222" s="161">
        <f>Point_src_summary!X2173</f>
        <v>0.38700000000000001</v>
      </c>
      <c r="J2222" s="161">
        <f>Point_src_summary!Y2173</f>
        <v>0</v>
      </c>
      <c r="K2222" s="162">
        <f>Point_src_summary!Z2173</f>
        <v>0</v>
      </c>
    </row>
    <row r="2223" spans="1:11" x14ac:dyDescent="0.2">
      <c r="A2223" s="31" t="s">
        <v>127</v>
      </c>
      <c r="B2223" s="31" t="str">
        <f>Point_src_summary!B2174</f>
        <v>Non-tribal</v>
      </c>
      <c r="C2223" s="31">
        <f>Point_src_summary!C2174</f>
        <v>8</v>
      </c>
      <c r="D2223" s="31" t="str">
        <f>Point_src_summary!D2174</f>
        <v>8077</v>
      </c>
      <c r="E2223" s="32" t="str">
        <f>Point_src_summary!N2174</f>
        <v>31000304</v>
      </c>
      <c r="F2223" s="31" t="str">
        <f>Point_src_summary!U2174</f>
        <v>Dehydrators</v>
      </c>
      <c r="G2223" s="160">
        <f>Point_src_summary!V2174</f>
        <v>0.46100000000000002</v>
      </c>
      <c r="H2223" s="161">
        <f>Point_src_summary!W2174</f>
        <v>0.55201699999999998</v>
      </c>
      <c r="I2223" s="161">
        <f>Point_src_summary!X2174</f>
        <v>0.38700000000000001</v>
      </c>
      <c r="J2223" s="161">
        <f>Point_src_summary!Y2174</f>
        <v>0</v>
      </c>
      <c r="K2223" s="162">
        <f>Point_src_summary!Z2174</f>
        <v>0</v>
      </c>
    </row>
    <row r="2224" spans="1:11" x14ac:dyDescent="0.2">
      <c r="A2224" s="31" t="s">
        <v>127</v>
      </c>
      <c r="B2224" s="31" t="str">
        <f>Point_src_summary!B2175</f>
        <v>Non-tribal</v>
      </c>
      <c r="C2224" s="31">
        <f>Point_src_summary!C2175</f>
        <v>8</v>
      </c>
      <c r="D2224" s="31" t="str">
        <f>Point_src_summary!D2175</f>
        <v>8077</v>
      </c>
      <c r="E2224" s="32" t="str">
        <f>Point_src_summary!N2175</f>
        <v>31000205</v>
      </c>
      <c r="F2224" s="31" t="str">
        <f>Point_src_summary!U2175</f>
        <v>Point Source Flares</v>
      </c>
      <c r="G2224" s="160">
        <f>Point_src_summary!V2175</f>
        <v>0.6</v>
      </c>
      <c r="H2224" s="161">
        <f>Point_src_summary!W2175</f>
        <v>0</v>
      </c>
      <c r="I2224" s="161">
        <f>Point_src_summary!X2175</f>
        <v>3.25</v>
      </c>
      <c r="J2224" s="161">
        <f>Point_src_summary!Y2175</f>
        <v>0</v>
      </c>
      <c r="K2224" s="162">
        <f>Point_src_summary!Z2175</f>
        <v>0</v>
      </c>
    </row>
    <row r="2225" spans="1:11" x14ac:dyDescent="0.2">
      <c r="A2225" s="31" t="s">
        <v>127</v>
      </c>
      <c r="B2225" s="31" t="str">
        <f>Point_src_summary!B2176</f>
        <v>Non-tribal</v>
      </c>
      <c r="C2225" s="31">
        <f>Point_src_summary!C2176</f>
        <v>8</v>
      </c>
      <c r="D2225" s="31" t="str">
        <f>Point_src_summary!D2176</f>
        <v>8077</v>
      </c>
      <c r="E2225" s="32" t="str">
        <f>Point_src_summary!N2176</f>
        <v>10200602</v>
      </c>
      <c r="F2225" s="31" t="str">
        <f>Point_src_summary!U2176</f>
        <v>Point Source Heaters</v>
      </c>
      <c r="G2225" s="160">
        <f>Point_src_summary!V2176</f>
        <v>4.6100000000000003</v>
      </c>
      <c r="H2225" s="161">
        <f>Point_src_summary!W2176</f>
        <v>0.25355</v>
      </c>
      <c r="I2225" s="161">
        <f>Point_src_summary!X2176</f>
        <v>3.8723999999999998</v>
      </c>
      <c r="J2225" s="161">
        <f>Point_src_summary!Y2176</f>
        <v>0</v>
      </c>
      <c r="K2225" s="162">
        <f>Point_src_summary!Z2176</f>
        <v>0</v>
      </c>
    </row>
    <row r="2226" spans="1:11" x14ac:dyDescent="0.2">
      <c r="A2226" s="31" t="s">
        <v>127</v>
      </c>
      <c r="B2226" s="31" t="str">
        <f>Point_src_summary!B2177</f>
        <v>Non-tribal</v>
      </c>
      <c r="C2226" s="31">
        <f>Point_src_summary!C2177</f>
        <v>8</v>
      </c>
      <c r="D2226" s="31" t="str">
        <f>Point_src_summary!D2177</f>
        <v>8077</v>
      </c>
      <c r="E2226" s="32" t="str">
        <f>Point_src_summary!N2177</f>
        <v>31000201</v>
      </c>
      <c r="F2226" s="31" t="str">
        <f>Point_src_summary!U2177</f>
        <v>Amine Units</v>
      </c>
      <c r="G2226" s="160">
        <f>Point_src_summary!V2177</f>
        <v>0</v>
      </c>
      <c r="H2226" s="161">
        <f>Point_src_summary!W2177</f>
        <v>6.09</v>
      </c>
      <c r="I2226" s="161">
        <f>Point_src_summary!X2177</f>
        <v>0</v>
      </c>
      <c r="J2226" s="161">
        <f>Point_src_summary!Y2177</f>
        <v>0</v>
      </c>
      <c r="K2226" s="162">
        <f>Point_src_summary!Z2177</f>
        <v>0</v>
      </c>
    </row>
    <row r="2227" spans="1:11" x14ac:dyDescent="0.2">
      <c r="A2227" s="31" t="s">
        <v>127</v>
      </c>
      <c r="B2227" s="31" t="str">
        <f>Point_src_summary!B2178</f>
        <v>Non-tribal</v>
      </c>
      <c r="C2227" s="31">
        <f>Point_src_summary!C2178</f>
        <v>8</v>
      </c>
      <c r="D2227" s="31" t="str">
        <f>Point_src_summary!D2178</f>
        <v>8077</v>
      </c>
      <c r="E2227" s="32" t="str">
        <f>Point_src_summary!N2178</f>
        <v>31000220</v>
      </c>
      <c r="F2227" s="31" t="str">
        <f>Point_src_summary!U2178</f>
        <v>Point Source Fugitives</v>
      </c>
      <c r="G2227" s="160">
        <f>Point_src_summary!V2178</f>
        <v>0</v>
      </c>
      <c r="H2227" s="161">
        <f>Point_src_summary!W2178</f>
        <v>38.799999999999997</v>
      </c>
      <c r="I2227" s="161">
        <f>Point_src_summary!X2178</f>
        <v>0</v>
      </c>
      <c r="J2227" s="161">
        <f>Point_src_summary!Y2178</f>
        <v>0</v>
      </c>
      <c r="K2227" s="162">
        <f>Point_src_summary!Z2178</f>
        <v>0</v>
      </c>
    </row>
    <row r="2228" spans="1:11" x14ac:dyDescent="0.2">
      <c r="A2228" s="31" t="s">
        <v>127</v>
      </c>
      <c r="B2228" s="31" t="str">
        <f>Point_src_summary!B2179</f>
        <v>Non-tribal</v>
      </c>
      <c r="C2228" s="31">
        <f>Point_src_summary!C2179</f>
        <v>8</v>
      </c>
      <c r="D2228" s="31" t="str">
        <f>Point_src_summary!D2179</f>
        <v>8077</v>
      </c>
      <c r="E2228" s="32" t="str">
        <f>Point_src_summary!N2179</f>
        <v>20200254</v>
      </c>
      <c r="F2228" s="31" t="str">
        <f>Point_src_summary!U2179</f>
        <v>Point Source Compressor Engines</v>
      </c>
      <c r="G2228" s="160">
        <f>Point_src_summary!V2179</f>
        <v>14.74</v>
      </c>
      <c r="H2228" s="161">
        <f>Point_src_summary!W2179</f>
        <v>16.940000000000001</v>
      </c>
      <c r="I2228" s="161">
        <f>Point_src_summary!X2179</f>
        <v>5.8</v>
      </c>
      <c r="J2228" s="161">
        <f>Point_src_summary!Y2179</f>
        <v>0</v>
      </c>
      <c r="K2228" s="162">
        <f>Point_src_summary!Z2179</f>
        <v>0</v>
      </c>
    </row>
    <row r="2229" spans="1:11" x14ac:dyDescent="0.2">
      <c r="A2229" s="31" t="s">
        <v>127</v>
      </c>
      <c r="B2229" s="31" t="str">
        <f>Point_src_summary!B2180</f>
        <v>Non-tribal</v>
      </c>
      <c r="C2229" s="31">
        <f>Point_src_summary!C2180</f>
        <v>8</v>
      </c>
      <c r="D2229" s="31" t="str">
        <f>Point_src_summary!D2180</f>
        <v>8077</v>
      </c>
      <c r="E2229" s="32" t="str">
        <f>Point_src_summary!N2180</f>
        <v>20200254</v>
      </c>
      <c r="F2229" s="31" t="str">
        <f>Point_src_summary!U2180</f>
        <v>Point Source Compressor Engines</v>
      </c>
      <c r="G2229" s="160">
        <f>Point_src_summary!V2180</f>
        <v>10.6</v>
      </c>
      <c r="H2229" s="161">
        <f>Point_src_summary!W2180</f>
        <v>10.6</v>
      </c>
      <c r="I2229" s="161">
        <f>Point_src_summary!X2180</f>
        <v>5.0999999999999996</v>
      </c>
      <c r="J2229" s="161">
        <f>Point_src_summary!Y2180</f>
        <v>0</v>
      </c>
      <c r="K2229" s="162">
        <f>Point_src_summary!Z2180</f>
        <v>0</v>
      </c>
    </row>
    <row r="2230" spans="1:11" x14ac:dyDescent="0.2">
      <c r="A2230" s="31" t="s">
        <v>127</v>
      </c>
      <c r="B2230" s="31" t="str">
        <f>Point_src_summary!B2181</f>
        <v>Non-tribal</v>
      </c>
      <c r="C2230" s="31">
        <f>Point_src_summary!C2181</f>
        <v>8</v>
      </c>
      <c r="D2230" s="31" t="str">
        <f>Point_src_summary!D2181</f>
        <v>8077</v>
      </c>
      <c r="E2230" s="32" t="str">
        <f>Point_src_summary!N2181</f>
        <v>20200201</v>
      </c>
      <c r="F2230" s="31" t="str">
        <f>Point_src_summary!U2181</f>
        <v>Point Source Compressor Engines</v>
      </c>
      <c r="G2230" s="160">
        <f>Point_src_summary!V2181</f>
        <v>2.46</v>
      </c>
      <c r="H2230" s="161">
        <f>Point_src_summary!W2181</f>
        <v>0.62</v>
      </c>
      <c r="I2230" s="161">
        <f>Point_src_summary!X2181</f>
        <v>6.78</v>
      </c>
      <c r="J2230" s="161">
        <f>Point_src_summary!Y2181</f>
        <v>0</v>
      </c>
      <c r="K2230" s="162">
        <f>Point_src_summary!Z2181</f>
        <v>0</v>
      </c>
    </row>
    <row r="2231" spans="1:11" x14ac:dyDescent="0.2">
      <c r="A2231" s="31" t="s">
        <v>127</v>
      </c>
      <c r="B2231" s="31" t="str">
        <f>Point_src_summary!B2182</f>
        <v>Non-tribal</v>
      </c>
      <c r="C2231" s="31">
        <f>Point_src_summary!C2182</f>
        <v>8</v>
      </c>
      <c r="D2231" s="31" t="str">
        <f>Point_src_summary!D2182</f>
        <v>8077</v>
      </c>
      <c r="E2231" s="32" t="str">
        <f>Point_src_summary!N2182</f>
        <v>40600302</v>
      </c>
      <c r="F2231" s="31" t="str">
        <f>Point_src_summary!U2182</f>
        <v>Point Source Loading Losses</v>
      </c>
      <c r="G2231" s="160">
        <f>Point_src_summary!V2182</f>
        <v>0</v>
      </c>
      <c r="H2231" s="161">
        <f>Point_src_summary!W2182</f>
        <v>5.6238109999999999</v>
      </c>
      <c r="I2231" s="161">
        <f>Point_src_summary!X2182</f>
        <v>0</v>
      </c>
      <c r="J2231" s="161">
        <f>Point_src_summary!Y2182</f>
        <v>0</v>
      </c>
      <c r="K2231" s="162">
        <f>Point_src_summary!Z2182</f>
        <v>0</v>
      </c>
    </row>
    <row r="2232" spans="1:11" x14ac:dyDescent="0.2">
      <c r="A2232" s="31" t="s">
        <v>127</v>
      </c>
      <c r="B2232" s="31" t="str">
        <f>Point_src_summary!B2183</f>
        <v>Non-tribal</v>
      </c>
      <c r="C2232" s="31">
        <f>Point_src_summary!C2183</f>
        <v>8</v>
      </c>
      <c r="D2232" s="31" t="str">
        <f>Point_src_summary!D2183</f>
        <v>8077</v>
      </c>
      <c r="E2232" s="32" t="str">
        <f>Point_src_summary!N2183</f>
        <v>31000301</v>
      </c>
      <c r="F2232" s="31" t="str">
        <f>Point_src_summary!U2183</f>
        <v>Dehydrators</v>
      </c>
      <c r="G2232" s="160">
        <f>Point_src_summary!V2183</f>
        <v>0</v>
      </c>
      <c r="H2232" s="161">
        <f>Point_src_summary!W2183</f>
        <v>4.5429089999999999</v>
      </c>
      <c r="I2232" s="161">
        <f>Point_src_summary!X2183</f>
        <v>0</v>
      </c>
      <c r="J2232" s="161">
        <f>Point_src_summary!Y2183</f>
        <v>0</v>
      </c>
      <c r="K2232" s="162">
        <f>Point_src_summary!Z2183</f>
        <v>0</v>
      </c>
    </row>
    <row r="2233" spans="1:11" x14ac:dyDescent="0.2">
      <c r="A2233" s="31" t="s">
        <v>127</v>
      </c>
      <c r="B2233" s="31" t="str">
        <f>Point_src_summary!B2184</f>
        <v>Non-tribal</v>
      </c>
      <c r="C2233" s="31">
        <f>Point_src_summary!C2184</f>
        <v>8</v>
      </c>
      <c r="D2233" s="31" t="str">
        <f>Point_src_summary!D2184</f>
        <v>8077</v>
      </c>
      <c r="E2233" s="32" t="str">
        <f>Point_src_summary!N2184</f>
        <v>20200254</v>
      </c>
      <c r="F2233" s="31" t="str">
        <f>Point_src_summary!U2184</f>
        <v>Point Source Compressor Engines</v>
      </c>
      <c r="G2233" s="160">
        <f>Point_src_summary!V2184</f>
        <v>24.41</v>
      </c>
      <c r="H2233" s="161">
        <f>Point_src_summary!W2184</f>
        <v>6.1</v>
      </c>
      <c r="I2233" s="161">
        <f>Point_src_summary!X2184</f>
        <v>12.2</v>
      </c>
      <c r="J2233" s="161">
        <f>Point_src_summary!Y2184</f>
        <v>0</v>
      </c>
      <c r="K2233" s="162">
        <f>Point_src_summary!Z2184</f>
        <v>0</v>
      </c>
    </row>
    <row r="2234" spans="1:11" x14ac:dyDescent="0.2">
      <c r="A2234" s="31" t="s">
        <v>127</v>
      </c>
      <c r="B2234" s="31" t="str">
        <f>Point_src_summary!B2185</f>
        <v>Non-tribal</v>
      </c>
      <c r="C2234" s="31">
        <f>Point_src_summary!C2185</f>
        <v>8</v>
      </c>
      <c r="D2234" s="31" t="str">
        <f>Point_src_summary!D2185</f>
        <v>8077</v>
      </c>
      <c r="E2234" s="32" t="str">
        <f>Point_src_summary!N2185</f>
        <v>20200253</v>
      </c>
      <c r="F2234" s="31" t="str">
        <f>Point_src_summary!U2185</f>
        <v>Point Source Compressor Engines</v>
      </c>
      <c r="G2234" s="160">
        <f>Point_src_summary!V2185</f>
        <v>7.3</v>
      </c>
      <c r="H2234" s="161">
        <f>Point_src_summary!W2185</f>
        <v>0.8</v>
      </c>
      <c r="I2234" s="161">
        <f>Point_src_summary!X2185</f>
        <v>10.42</v>
      </c>
      <c r="J2234" s="161">
        <f>Point_src_summary!Y2185</f>
        <v>0</v>
      </c>
      <c r="K2234" s="162">
        <f>Point_src_summary!Z2185</f>
        <v>0</v>
      </c>
    </row>
    <row r="2235" spans="1:11" x14ac:dyDescent="0.2">
      <c r="A2235" s="31" t="s">
        <v>127</v>
      </c>
      <c r="B2235" s="31" t="str">
        <f>Point_src_summary!B2186</f>
        <v>Non-tribal</v>
      </c>
      <c r="C2235" s="31">
        <f>Point_src_summary!C2186</f>
        <v>8</v>
      </c>
      <c r="D2235" s="31" t="str">
        <f>Point_src_summary!D2186</f>
        <v>8077</v>
      </c>
      <c r="E2235" s="32" t="str">
        <f>Point_src_summary!N2186</f>
        <v>20200254</v>
      </c>
      <c r="F2235" s="31" t="str">
        <f>Point_src_summary!U2186</f>
        <v>Point Source Compressor Engines</v>
      </c>
      <c r="G2235" s="160">
        <f>Point_src_summary!V2186</f>
        <v>0</v>
      </c>
      <c r="H2235" s="161">
        <f>Point_src_summary!W2186</f>
        <v>0</v>
      </c>
      <c r="I2235" s="161">
        <f>Point_src_summary!X2186</f>
        <v>0</v>
      </c>
      <c r="J2235" s="161">
        <f>Point_src_summary!Y2186</f>
        <v>1.7000000000000001E-2</v>
      </c>
      <c r="K2235" s="162">
        <f>Point_src_summary!Z2186</f>
        <v>2E-3</v>
      </c>
    </row>
    <row r="2236" spans="1:11" x14ac:dyDescent="0.2">
      <c r="A2236" s="31" t="s">
        <v>127</v>
      </c>
      <c r="B2236" s="31" t="str">
        <f>Point_src_summary!B2187</f>
        <v>Non-tribal</v>
      </c>
      <c r="C2236" s="31">
        <f>Point_src_summary!C2187</f>
        <v>8</v>
      </c>
      <c r="D2236" s="31" t="str">
        <f>Point_src_summary!D2187</f>
        <v>8077</v>
      </c>
      <c r="E2236" s="32" t="str">
        <f>Point_src_summary!N2187</f>
        <v>31000201</v>
      </c>
      <c r="F2236" s="31" t="str">
        <f>Point_src_summary!U2187</f>
        <v>Amine Units</v>
      </c>
      <c r="G2236" s="160">
        <f>Point_src_summary!V2187</f>
        <v>0</v>
      </c>
      <c r="H2236" s="161">
        <f>Point_src_summary!W2187</f>
        <v>0</v>
      </c>
      <c r="I2236" s="161">
        <f>Point_src_summary!X2187</f>
        <v>0</v>
      </c>
      <c r="J2236" s="161">
        <f>Point_src_summary!Y2187</f>
        <v>1.6424999999999999E-2</v>
      </c>
      <c r="K2236" s="162">
        <f>Point_src_summary!Z2187</f>
        <v>0.20805000000000001</v>
      </c>
    </row>
    <row r="2237" spans="1:11" x14ac:dyDescent="0.2">
      <c r="A2237" s="31" t="s">
        <v>127</v>
      </c>
      <c r="B2237" s="31" t="str">
        <f>Point_src_summary!B2188</f>
        <v>Non-tribal</v>
      </c>
      <c r="C2237" s="31">
        <f>Point_src_summary!C2188</f>
        <v>8</v>
      </c>
      <c r="D2237" s="31" t="str">
        <f>Point_src_summary!D2188</f>
        <v>8077</v>
      </c>
      <c r="E2237" s="32" t="str">
        <f>Point_src_summary!N2188</f>
        <v>20200254</v>
      </c>
      <c r="F2237" s="31" t="str">
        <f>Point_src_summary!U2188</f>
        <v>Point Source Compressor Engines</v>
      </c>
      <c r="G2237" s="160">
        <f>Point_src_summary!V2188</f>
        <v>0</v>
      </c>
      <c r="H2237" s="161">
        <f>Point_src_summary!W2188</f>
        <v>0</v>
      </c>
      <c r="I2237" s="161">
        <f>Point_src_summary!X2188</f>
        <v>0</v>
      </c>
      <c r="J2237" s="161">
        <f>Point_src_summary!Y2188</f>
        <v>1.7000000000000001E-2</v>
      </c>
      <c r="K2237" s="162">
        <f>Point_src_summary!Z2188</f>
        <v>2E-3</v>
      </c>
    </row>
    <row r="2238" spans="1:11" x14ac:dyDescent="0.2">
      <c r="A2238" s="31" t="s">
        <v>127</v>
      </c>
      <c r="B2238" s="31" t="str">
        <f>Point_src_summary!B2189</f>
        <v>Non-tribal</v>
      </c>
      <c r="C2238" s="31">
        <f>Point_src_summary!C2189</f>
        <v>8</v>
      </c>
      <c r="D2238" s="31" t="str">
        <f>Point_src_summary!D2189</f>
        <v>8077</v>
      </c>
      <c r="E2238" s="32" t="str">
        <f>Point_src_summary!N2189</f>
        <v>20200254</v>
      </c>
      <c r="F2238" s="31" t="str">
        <f>Point_src_summary!U2189</f>
        <v>Point Source Compressor Engines</v>
      </c>
      <c r="G2238" s="160">
        <f>Point_src_summary!V2189</f>
        <v>0</v>
      </c>
      <c r="H2238" s="161">
        <f>Point_src_summary!W2189</f>
        <v>0</v>
      </c>
      <c r="I2238" s="161">
        <f>Point_src_summary!X2189</f>
        <v>0</v>
      </c>
      <c r="J2238" s="161">
        <f>Point_src_summary!Y2189</f>
        <v>0</v>
      </c>
      <c r="K2238" s="162">
        <f>Point_src_summary!Z2189</f>
        <v>0</v>
      </c>
    </row>
    <row r="2239" spans="1:11" x14ac:dyDescent="0.2">
      <c r="A2239" s="31" t="s">
        <v>127</v>
      </c>
      <c r="B2239" s="31" t="str">
        <f>Point_src_summary!B2190</f>
        <v>Non-tribal</v>
      </c>
      <c r="C2239" s="31">
        <f>Point_src_summary!C2190</f>
        <v>8</v>
      </c>
      <c r="D2239" s="31" t="str">
        <f>Point_src_summary!D2190</f>
        <v>8077</v>
      </c>
      <c r="E2239" s="32" t="str">
        <f>Point_src_summary!N2190</f>
        <v>20200253</v>
      </c>
      <c r="F2239" s="31" t="str">
        <f>Point_src_summary!U2190</f>
        <v>Point Source Compressor Engines</v>
      </c>
      <c r="G2239" s="160">
        <f>Point_src_summary!V2190</f>
        <v>0</v>
      </c>
      <c r="H2239" s="161">
        <f>Point_src_summary!W2190</f>
        <v>0</v>
      </c>
      <c r="I2239" s="161">
        <f>Point_src_summary!X2190</f>
        <v>0</v>
      </c>
      <c r="J2239" s="161">
        <f>Point_src_summary!Y2190</f>
        <v>0.03</v>
      </c>
      <c r="K2239" s="162">
        <f>Point_src_summary!Z2190</f>
        <v>0.45</v>
      </c>
    </row>
    <row r="2240" spans="1:11" x14ac:dyDescent="0.2">
      <c r="A2240" s="31" t="s">
        <v>127</v>
      </c>
      <c r="B2240" s="31" t="str">
        <f>Point_src_summary!B2191</f>
        <v>Non-tribal</v>
      </c>
      <c r="C2240" s="31">
        <f>Point_src_summary!C2191</f>
        <v>8</v>
      </c>
      <c r="D2240" s="31" t="str">
        <f>Point_src_summary!D2191</f>
        <v>8077</v>
      </c>
      <c r="E2240" s="32" t="str">
        <f>Point_src_summary!N2191</f>
        <v>20200202</v>
      </c>
      <c r="F2240" s="31" t="str">
        <f>Point_src_summary!U2191</f>
        <v>Point Source Compressor Engines</v>
      </c>
      <c r="G2240" s="160">
        <f>Point_src_summary!V2191</f>
        <v>0</v>
      </c>
      <c r="H2240" s="161">
        <f>Point_src_summary!W2191</f>
        <v>0</v>
      </c>
      <c r="I2240" s="161">
        <f>Point_src_summary!X2191</f>
        <v>0</v>
      </c>
      <c r="J2240" s="161">
        <f>Point_src_summary!Y2191</f>
        <v>0</v>
      </c>
      <c r="K2240" s="162">
        <f>Point_src_summary!Z2191</f>
        <v>0</v>
      </c>
    </row>
    <row r="2241" spans="1:11" x14ac:dyDescent="0.2">
      <c r="A2241" s="31" t="s">
        <v>127</v>
      </c>
      <c r="B2241" s="31" t="str">
        <f>Point_src_summary!B2192</f>
        <v>Non-tribal</v>
      </c>
      <c r="C2241" s="31">
        <f>Point_src_summary!C2192</f>
        <v>8</v>
      </c>
      <c r="D2241" s="31" t="str">
        <f>Point_src_summary!D2192</f>
        <v>8077</v>
      </c>
      <c r="E2241" s="32" t="str">
        <f>Point_src_summary!N2192</f>
        <v>10200602</v>
      </c>
      <c r="F2241" s="31" t="str">
        <f>Point_src_summary!U2192</f>
        <v>Point Source Heaters</v>
      </c>
      <c r="G2241" s="160">
        <f>Point_src_summary!V2192</f>
        <v>0</v>
      </c>
      <c r="H2241" s="161">
        <f>Point_src_summary!W2192</f>
        <v>0</v>
      </c>
      <c r="I2241" s="161">
        <f>Point_src_summary!X2192</f>
        <v>0</v>
      </c>
      <c r="J2241" s="161">
        <f>Point_src_summary!Y2192</f>
        <v>0.3</v>
      </c>
      <c r="K2241" s="162">
        <f>Point_src_summary!Z2192</f>
        <v>0.4</v>
      </c>
    </row>
    <row r="2242" spans="1:11" x14ac:dyDescent="0.2">
      <c r="A2242" s="31" t="s">
        <v>127</v>
      </c>
      <c r="B2242" s="31" t="str">
        <f>Point_src_summary!B2193</f>
        <v>Non-tribal</v>
      </c>
      <c r="C2242" s="31">
        <f>Point_src_summary!C2193</f>
        <v>8</v>
      </c>
      <c r="D2242" s="31" t="str">
        <f>Point_src_summary!D2193</f>
        <v>8077</v>
      </c>
      <c r="E2242" s="32" t="str">
        <f>Point_src_summary!N2193</f>
        <v>10200602</v>
      </c>
      <c r="F2242" s="31" t="str">
        <f>Point_src_summary!U2193</f>
        <v>Point Source Heaters</v>
      </c>
      <c r="G2242" s="160">
        <f>Point_src_summary!V2193</f>
        <v>25.2</v>
      </c>
      <c r="H2242" s="161">
        <f>Point_src_summary!W2193</f>
        <v>1.4</v>
      </c>
      <c r="I2242" s="161">
        <f>Point_src_summary!X2193</f>
        <v>12.8</v>
      </c>
      <c r="J2242" s="161">
        <f>Point_src_summary!Y2193</f>
        <v>0</v>
      </c>
      <c r="K2242" s="162">
        <f>Point_src_summary!Z2193</f>
        <v>0</v>
      </c>
    </row>
    <row r="2243" spans="1:11" x14ac:dyDescent="0.2">
      <c r="A2243" s="31" t="s">
        <v>127</v>
      </c>
      <c r="B2243" s="31" t="str">
        <f>Point_src_summary!B2194</f>
        <v>Non-tribal</v>
      </c>
      <c r="C2243" s="31">
        <f>Point_src_summary!C2194</f>
        <v>8</v>
      </c>
      <c r="D2243" s="31" t="str">
        <f>Point_src_summary!D2194</f>
        <v>8077</v>
      </c>
      <c r="E2243" s="32" t="str">
        <f>Point_src_summary!N2194</f>
        <v>31000201</v>
      </c>
      <c r="F2243" s="31" t="str">
        <f>Point_src_summary!U2194</f>
        <v>Amine Units</v>
      </c>
      <c r="G2243" s="160">
        <f>Point_src_summary!V2194</f>
        <v>2.7374999999999998</v>
      </c>
      <c r="H2243" s="161">
        <f>Point_src_summary!W2194</f>
        <v>0.150563</v>
      </c>
      <c r="I2243" s="161">
        <f>Point_src_summary!X2194</f>
        <v>2.2995000000000001</v>
      </c>
      <c r="J2243" s="161">
        <f>Point_src_summary!Y2194</f>
        <v>0</v>
      </c>
      <c r="K2243" s="162">
        <f>Point_src_summary!Z2194</f>
        <v>0</v>
      </c>
    </row>
    <row r="2244" spans="1:11" x14ac:dyDescent="0.2">
      <c r="A2244" s="31" t="s">
        <v>127</v>
      </c>
      <c r="B2244" s="31" t="str">
        <f>Point_src_summary!B2195</f>
        <v>Non-tribal</v>
      </c>
      <c r="C2244" s="31">
        <f>Point_src_summary!C2195</f>
        <v>8</v>
      </c>
      <c r="D2244" s="31" t="str">
        <f>Point_src_summary!D2195</f>
        <v>8077</v>
      </c>
      <c r="E2244" s="32" t="str">
        <f>Point_src_summary!N2195</f>
        <v>31000201</v>
      </c>
      <c r="F2244" s="31" t="str">
        <f>Point_src_summary!U2195</f>
        <v>Amine Units</v>
      </c>
      <c r="G2244" s="160">
        <f>Point_src_summary!V2195</f>
        <v>0</v>
      </c>
      <c r="H2244" s="161">
        <f>Point_src_summary!W2195</f>
        <v>70</v>
      </c>
      <c r="I2244" s="161">
        <f>Point_src_summary!X2195</f>
        <v>0</v>
      </c>
      <c r="J2244" s="161">
        <f>Point_src_summary!Y2195</f>
        <v>0</v>
      </c>
      <c r="K2244" s="162">
        <f>Point_src_summary!Z2195</f>
        <v>0</v>
      </c>
    </row>
    <row r="2245" spans="1:11" x14ac:dyDescent="0.2">
      <c r="A2245" s="31" t="s">
        <v>127</v>
      </c>
      <c r="B2245" s="31" t="str">
        <f>Point_src_summary!B2196</f>
        <v>Non-tribal</v>
      </c>
      <c r="C2245" s="31">
        <f>Point_src_summary!C2196</f>
        <v>8</v>
      </c>
      <c r="D2245" s="31" t="str">
        <f>Point_src_summary!D2196</f>
        <v>8077</v>
      </c>
      <c r="E2245" s="32" t="str">
        <f>Point_src_summary!N2196</f>
        <v>31088811</v>
      </c>
      <c r="F2245" s="31" t="str">
        <f>Point_src_summary!U2196</f>
        <v>Point Source Fugitives</v>
      </c>
      <c r="G2245" s="160">
        <f>Point_src_summary!V2196</f>
        <v>0</v>
      </c>
      <c r="H2245" s="161">
        <f>Point_src_summary!W2196</f>
        <v>4.2</v>
      </c>
      <c r="I2245" s="161">
        <f>Point_src_summary!X2196</f>
        <v>0</v>
      </c>
      <c r="J2245" s="161">
        <f>Point_src_summary!Y2196</f>
        <v>0</v>
      </c>
      <c r="K2245" s="162">
        <f>Point_src_summary!Z2196</f>
        <v>0</v>
      </c>
    </row>
    <row r="2246" spans="1:11" x14ac:dyDescent="0.2">
      <c r="A2246" s="31" t="s">
        <v>127</v>
      </c>
      <c r="B2246" s="31" t="str">
        <f>Point_src_summary!B2197</f>
        <v>Non-tribal</v>
      </c>
      <c r="C2246" s="31">
        <f>Point_src_summary!C2197</f>
        <v>8</v>
      </c>
      <c r="D2246" s="31" t="str">
        <f>Point_src_summary!D2197</f>
        <v>8077</v>
      </c>
      <c r="E2246" s="32" t="str">
        <f>Point_src_summary!N2197</f>
        <v>31000305</v>
      </c>
      <c r="F2246" s="31" t="str">
        <f>Point_src_summary!U2197</f>
        <v>Amine Units</v>
      </c>
      <c r="G2246" s="160">
        <f>Point_src_summary!V2197</f>
        <v>0</v>
      </c>
      <c r="H2246" s="161">
        <f>Point_src_summary!W2197</f>
        <v>8.4</v>
      </c>
      <c r="I2246" s="161">
        <f>Point_src_summary!X2197</f>
        <v>0</v>
      </c>
      <c r="J2246" s="161">
        <f>Point_src_summary!Y2197</f>
        <v>0</v>
      </c>
      <c r="K2246" s="162">
        <f>Point_src_summary!Z2197</f>
        <v>0</v>
      </c>
    </row>
    <row r="2247" spans="1:11" x14ac:dyDescent="0.2">
      <c r="A2247" s="31" t="s">
        <v>127</v>
      </c>
      <c r="B2247" s="31" t="str">
        <f>Point_src_summary!B2198</f>
        <v>Non-tribal</v>
      </c>
      <c r="C2247" s="31">
        <f>Point_src_summary!C2198</f>
        <v>8</v>
      </c>
      <c r="D2247" s="31" t="str">
        <f>Point_src_summary!D2198</f>
        <v>8077</v>
      </c>
      <c r="E2247" s="32" t="str">
        <f>Point_src_summary!N2198</f>
        <v>20200254</v>
      </c>
      <c r="F2247" s="31" t="str">
        <f>Point_src_summary!U2198</f>
        <v>Point Source Compressor Engines</v>
      </c>
      <c r="G2247" s="160">
        <f>Point_src_summary!V2198</f>
        <v>13.3</v>
      </c>
      <c r="H2247" s="161">
        <f>Point_src_summary!W2198</f>
        <v>4.4000000000000004</v>
      </c>
      <c r="I2247" s="161">
        <f>Point_src_summary!X2198</f>
        <v>16.8</v>
      </c>
      <c r="J2247" s="161">
        <f>Point_src_summary!Y2198</f>
        <v>0</v>
      </c>
      <c r="K2247" s="162">
        <f>Point_src_summary!Z2198</f>
        <v>0</v>
      </c>
    </row>
    <row r="2248" spans="1:11" x14ac:dyDescent="0.2">
      <c r="A2248" s="31" t="s">
        <v>127</v>
      </c>
      <c r="B2248" s="31" t="str">
        <f>Point_src_summary!B2199</f>
        <v>Non-tribal</v>
      </c>
      <c r="C2248" s="31">
        <f>Point_src_summary!C2199</f>
        <v>8</v>
      </c>
      <c r="D2248" s="31" t="str">
        <f>Point_src_summary!D2199</f>
        <v>8077</v>
      </c>
      <c r="E2248" s="32" t="str">
        <f>Point_src_summary!N2199</f>
        <v>20200254</v>
      </c>
      <c r="F2248" s="31" t="str">
        <f>Point_src_summary!U2199</f>
        <v>Point Source Compressor Engines</v>
      </c>
      <c r="G2248" s="160">
        <f>Point_src_summary!V2199</f>
        <v>13.3</v>
      </c>
      <c r="H2248" s="161">
        <f>Point_src_summary!W2199</f>
        <v>4.4000000000000004</v>
      </c>
      <c r="I2248" s="161">
        <f>Point_src_summary!X2199</f>
        <v>16.8</v>
      </c>
      <c r="J2248" s="161">
        <f>Point_src_summary!Y2199</f>
        <v>0</v>
      </c>
      <c r="K2248" s="162">
        <f>Point_src_summary!Z2199</f>
        <v>0</v>
      </c>
    </row>
    <row r="2249" spans="1:11" x14ac:dyDescent="0.2">
      <c r="A2249" s="31" t="s">
        <v>127</v>
      </c>
      <c r="B2249" s="31" t="str">
        <f>Point_src_summary!B2200</f>
        <v>Non-tribal</v>
      </c>
      <c r="C2249" s="31">
        <f>Point_src_summary!C2200</f>
        <v>8</v>
      </c>
      <c r="D2249" s="31" t="str">
        <f>Point_src_summary!D2200</f>
        <v>8077</v>
      </c>
      <c r="E2249" s="32" t="str">
        <f>Point_src_summary!N2200</f>
        <v>20200253</v>
      </c>
      <c r="F2249" s="31" t="str">
        <f>Point_src_summary!U2200</f>
        <v>Point Source Compressor Engines</v>
      </c>
      <c r="G2249" s="160">
        <f>Point_src_summary!V2200</f>
        <v>13.3</v>
      </c>
      <c r="H2249" s="161">
        <f>Point_src_summary!W2200</f>
        <v>2.7</v>
      </c>
      <c r="I2249" s="161">
        <f>Point_src_summary!X2200</f>
        <v>26.7</v>
      </c>
      <c r="J2249" s="161">
        <f>Point_src_summary!Y2200</f>
        <v>0</v>
      </c>
      <c r="K2249" s="162">
        <f>Point_src_summary!Z2200</f>
        <v>0</v>
      </c>
    </row>
    <row r="2250" spans="1:11" x14ac:dyDescent="0.2">
      <c r="A2250" s="31" t="s">
        <v>127</v>
      </c>
      <c r="B2250" s="31" t="str">
        <f>Point_src_summary!B2201</f>
        <v>Non-tribal</v>
      </c>
      <c r="C2250" s="31">
        <f>Point_src_summary!C2201</f>
        <v>8</v>
      </c>
      <c r="D2250" s="31" t="str">
        <f>Point_src_summary!D2201</f>
        <v>8077</v>
      </c>
      <c r="E2250" s="32" t="str">
        <f>Point_src_summary!N2201</f>
        <v>20200252</v>
      </c>
      <c r="F2250" s="31" t="str">
        <f>Point_src_summary!U2201</f>
        <v>Point Source Compressor Engines</v>
      </c>
      <c r="G2250" s="160">
        <f>Point_src_summary!V2201</f>
        <v>0</v>
      </c>
      <c r="H2250" s="161">
        <f>Point_src_summary!W2201</f>
        <v>0</v>
      </c>
      <c r="I2250" s="161">
        <f>Point_src_summary!X2201</f>
        <v>0</v>
      </c>
      <c r="J2250" s="161">
        <f>Point_src_summary!Y2201</f>
        <v>3.1879999999999999E-3</v>
      </c>
      <c r="K2250" s="162">
        <f>Point_src_summary!Z2201</f>
        <v>0.3</v>
      </c>
    </row>
    <row r="2251" spans="1:11" x14ac:dyDescent="0.2">
      <c r="A2251" s="31" t="s">
        <v>127</v>
      </c>
      <c r="B2251" s="31" t="str">
        <f>Point_src_summary!B2202</f>
        <v>Non-tribal</v>
      </c>
      <c r="C2251" s="31">
        <f>Point_src_summary!C2202</f>
        <v>8</v>
      </c>
      <c r="D2251" s="31" t="str">
        <f>Point_src_summary!D2202</f>
        <v>8077</v>
      </c>
      <c r="E2251" s="32" t="str">
        <f>Point_src_summary!N2202</f>
        <v>20200252</v>
      </c>
      <c r="F2251" s="31" t="str">
        <f>Point_src_summary!U2202</f>
        <v>Point Source Compressor Engines</v>
      </c>
      <c r="G2251" s="160">
        <f>Point_src_summary!V2202</f>
        <v>0</v>
      </c>
      <c r="H2251" s="161">
        <f>Point_src_summary!W2202</f>
        <v>0</v>
      </c>
      <c r="I2251" s="161">
        <f>Point_src_summary!X2202</f>
        <v>0</v>
      </c>
      <c r="J2251" s="161">
        <f>Point_src_summary!Y2202</f>
        <v>5.1260000000000003E-3</v>
      </c>
      <c r="K2251" s="162">
        <f>Point_src_summary!Z2202</f>
        <v>0.5</v>
      </c>
    </row>
    <row r="2252" spans="1:11" x14ac:dyDescent="0.2">
      <c r="A2252" s="31" t="s">
        <v>127</v>
      </c>
      <c r="B2252" s="31" t="str">
        <f>Point_src_summary!B2203</f>
        <v>Non-tribal</v>
      </c>
      <c r="C2252" s="31">
        <f>Point_src_summary!C2203</f>
        <v>8</v>
      </c>
      <c r="D2252" s="31" t="str">
        <f>Point_src_summary!D2203</f>
        <v>8077</v>
      </c>
      <c r="E2252" s="32" t="str">
        <f>Point_src_summary!N2203</f>
        <v>20200254</v>
      </c>
      <c r="F2252" s="31" t="str">
        <f>Point_src_summary!U2203</f>
        <v>Point Source Compressor Engines</v>
      </c>
      <c r="G2252" s="160">
        <f>Point_src_summary!V2203</f>
        <v>5.6781470000000001</v>
      </c>
      <c r="H2252" s="161">
        <f>Point_src_summary!W2203</f>
        <v>1.9873510000000001</v>
      </c>
      <c r="I2252" s="161">
        <f>Point_src_summary!X2203</f>
        <v>5.1103319999999997</v>
      </c>
      <c r="J2252" s="161">
        <f>Point_src_summary!Y2203</f>
        <v>0</v>
      </c>
      <c r="K2252" s="162">
        <f>Point_src_summary!Z2203</f>
        <v>0</v>
      </c>
    </row>
    <row r="2253" spans="1:11" x14ac:dyDescent="0.2">
      <c r="A2253" s="31" t="s">
        <v>127</v>
      </c>
      <c r="B2253" s="31" t="str">
        <f>Point_src_summary!B2204</f>
        <v>Non-tribal</v>
      </c>
      <c r="C2253" s="31">
        <f>Point_src_summary!C2204</f>
        <v>8</v>
      </c>
      <c r="D2253" s="31" t="str">
        <f>Point_src_summary!D2204</f>
        <v>8077</v>
      </c>
      <c r="E2253" s="32" t="str">
        <f>Point_src_summary!N2204</f>
        <v>20200252</v>
      </c>
      <c r="F2253" s="31" t="str">
        <f>Point_src_summary!U2204</f>
        <v>Point Source Compressor Engines</v>
      </c>
      <c r="G2253" s="160">
        <f>Point_src_summary!V2204</f>
        <v>4.67</v>
      </c>
      <c r="H2253" s="161">
        <f>Point_src_summary!W2204</f>
        <v>2.02</v>
      </c>
      <c r="I2253" s="161">
        <f>Point_src_summary!X2204</f>
        <v>2.5499999999999998</v>
      </c>
      <c r="J2253" s="161">
        <f>Point_src_summary!Y2204</f>
        <v>0</v>
      </c>
      <c r="K2253" s="162">
        <f>Point_src_summary!Z2204</f>
        <v>0</v>
      </c>
    </row>
    <row r="2254" spans="1:11" x14ac:dyDescent="0.2">
      <c r="A2254" s="31" t="s">
        <v>127</v>
      </c>
      <c r="B2254" s="31" t="str">
        <f>Point_src_summary!B2205</f>
        <v>Non-tribal</v>
      </c>
      <c r="C2254" s="31">
        <f>Point_src_summary!C2205</f>
        <v>8</v>
      </c>
      <c r="D2254" s="31" t="str">
        <f>Point_src_summary!D2205</f>
        <v>8077</v>
      </c>
      <c r="E2254" s="32" t="str">
        <f>Point_src_summary!N2205</f>
        <v>20200252</v>
      </c>
      <c r="F2254" s="31" t="str">
        <f>Point_src_summary!U2205</f>
        <v>Point Source Compressor Engines</v>
      </c>
      <c r="G2254" s="160">
        <f>Point_src_summary!V2205</f>
        <v>9.39</v>
      </c>
      <c r="H2254" s="161">
        <f>Point_src_summary!W2205</f>
        <v>3.84</v>
      </c>
      <c r="I2254" s="161">
        <f>Point_src_summary!X2205</f>
        <v>5.12</v>
      </c>
      <c r="J2254" s="161">
        <f>Point_src_summary!Y2205</f>
        <v>0</v>
      </c>
      <c r="K2254" s="162">
        <f>Point_src_summary!Z2205</f>
        <v>0</v>
      </c>
    </row>
    <row r="2255" spans="1:11" x14ac:dyDescent="0.2">
      <c r="A2255" s="31" t="s">
        <v>127</v>
      </c>
      <c r="B2255" s="31" t="str">
        <f>Point_src_summary!B2206</f>
        <v>Non-tribal</v>
      </c>
      <c r="C2255" s="31">
        <f>Point_src_summary!C2206</f>
        <v>8</v>
      </c>
      <c r="D2255" s="31" t="str">
        <f>Point_src_summary!D2206</f>
        <v>8077</v>
      </c>
      <c r="E2255" s="32" t="str">
        <f>Point_src_summary!N2206</f>
        <v>31088801</v>
      </c>
      <c r="F2255" s="31" t="str">
        <f>Point_src_summary!U2206</f>
        <v>Point Source Fugitives</v>
      </c>
      <c r="G2255" s="160">
        <f>Point_src_summary!V2206</f>
        <v>0</v>
      </c>
      <c r="H2255" s="161">
        <f>Point_src_summary!W2206</f>
        <v>2.57</v>
      </c>
      <c r="I2255" s="161">
        <f>Point_src_summary!X2206</f>
        <v>0</v>
      </c>
      <c r="J2255" s="161">
        <f>Point_src_summary!Y2206</f>
        <v>0</v>
      </c>
      <c r="K2255" s="162">
        <f>Point_src_summary!Z2206</f>
        <v>0</v>
      </c>
    </row>
    <row r="2256" spans="1:11" x14ac:dyDescent="0.2">
      <c r="A2256" s="31" t="s">
        <v>127</v>
      </c>
      <c r="B2256" s="31" t="str">
        <f>Point_src_summary!B2207</f>
        <v>Non-tribal</v>
      </c>
      <c r="C2256" s="31">
        <f>Point_src_summary!C2207</f>
        <v>8</v>
      </c>
      <c r="D2256" s="31" t="str">
        <f>Point_src_summary!D2207</f>
        <v>8077</v>
      </c>
      <c r="E2256" s="32" t="str">
        <f>Point_src_summary!N2207</f>
        <v>31000302</v>
      </c>
      <c r="F2256" s="31" t="str">
        <f>Point_src_summary!U2207</f>
        <v>Dehydrators</v>
      </c>
      <c r="G2256" s="160">
        <f>Point_src_summary!V2207</f>
        <v>0</v>
      </c>
      <c r="H2256" s="161">
        <f>Point_src_summary!W2207</f>
        <v>0.82489999999999997</v>
      </c>
      <c r="I2256" s="161">
        <f>Point_src_summary!X2207</f>
        <v>0</v>
      </c>
      <c r="J2256" s="161">
        <f>Point_src_summary!Y2207</f>
        <v>0</v>
      </c>
      <c r="K2256" s="162">
        <f>Point_src_summary!Z2207</f>
        <v>0</v>
      </c>
    </row>
    <row r="2257" spans="1:11" x14ac:dyDescent="0.2">
      <c r="A2257" s="31" t="s">
        <v>127</v>
      </c>
      <c r="B2257" s="31" t="str">
        <f>Point_src_summary!B2208</f>
        <v>Non-tribal</v>
      </c>
      <c r="C2257" s="31">
        <f>Point_src_summary!C2208</f>
        <v>8</v>
      </c>
      <c r="D2257" s="31" t="str">
        <f>Point_src_summary!D2208</f>
        <v>8077</v>
      </c>
      <c r="E2257" s="32" t="str">
        <f>Point_src_summary!N2208</f>
        <v>30501107</v>
      </c>
      <c r="F2257" s="31" t="str">
        <f>Point_src_summary!U2208</f>
        <v>Other Not Classified</v>
      </c>
      <c r="G2257" s="160">
        <f>Point_src_summary!V2208</f>
        <v>0</v>
      </c>
      <c r="H2257" s="161">
        <f>Point_src_summary!W2208</f>
        <v>0</v>
      </c>
      <c r="I2257" s="161">
        <f>Point_src_summary!X2208</f>
        <v>0</v>
      </c>
      <c r="J2257" s="161">
        <f>Point_src_summary!Y2208</f>
        <v>0</v>
      </c>
      <c r="K2257" s="162">
        <f>Point_src_summary!Z2208</f>
        <v>0</v>
      </c>
    </row>
    <row r="2258" spans="1:11" x14ac:dyDescent="0.2">
      <c r="A2258" s="31" t="s">
        <v>127</v>
      </c>
      <c r="B2258" s="31" t="str">
        <f>Point_src_summary!B2209</f>
        <v>Non-tribal</v>
      </c>
      <c r="C2258" s="31">
        <f>Point_src_summary!C2209</f>
        <v>8</v>
      </c>
      <c r="D2258" s="31" t="str">
        <f>Point_src_summary!D2209</f>
        <v>8077</v>
      </c>
      <c r="E2258" s="32" t="str">
        <f>Point_src_summary!N2209</f>
        <v>30501199</v>
      </c>
      <c r="F2258" s="31" t="str">
        <f>Point_src_summary!U2209</f>
        <v>Other Not Classified</v>
      </c>
      <c r="G2258" s="160">
        <f>Point_src_summary!V2209</f>
        <v>0</v>
      </c>
      <c r="H2258" s="161">
        <f>Point_src_summary!W2209</f>
        <v>0</v>
      </c>
      <c r="I2258" s="161">
        <f>Point_src_summary!X2209</f>
        <v>0</v>
      </c>
      <c r="J2258" s="161">
        <f>Point_src_summary!Y2209</f>
        <v>0</v>
      </c>
      <c r="K2258" s="162">
        <f>Point_src_summary!Z2209</f>
        <v>7.8600000000000002E-4</v>
      </c>
    </row>
    <row r="2259" spans="1:11" x14ac:dyDescent="0.2">
      <c r="A2259" s="31" t="s">
        <v>127</v>
      </c>
      <c r="B2259" s="31" t="str">
        <f>Point_src_summary!B2210</f>
        <v>Non-tribal</v>
      </c>
      <c r="C2259" s="31">
        <f>Point_src_summary!C2210</f>
        <v>8</v>
      </c>
      <c r="D2259" s="31" t="str">
        <f>Point_src_summary!D2210</f>
        <v>8077</v>
      </c>
      <c r="E2259" s="32" t="str">
        <f>Point_src_summary!N2210</f>
        <v>30501107</v>
      </c>
      <c r="F2259" s="31" t="str">
        <f>Point_src_summary!U2210</f>
        <v>Other Not Classified</v>
      </c>
      <c r="G2259" s="160">
        <f>Point_src_summary!V2210</f>
        <v>0</v>
      </c>
      <c r="H2259" s="161">
        <f>Point_src_summary!W2210</f>
        <v>0</v>
      </c>
      <c r="I2259" s="161">
        <f>Point_src_summary!X2210</f>
        <v>0</v>
      </c>
      <c r="J2259" s="161">
        <f>Point_src_summary!Y2210</f>
        <v>0</v>
      </c>
      <c r="K2259" s="162">
        <f>Point_src_summary!Z2210</f>
        <v>9.7863999999999993E-2</v>
      </c>
    </row>
    <row r="2260" spans="1:11" x14ac:dyDescent="0.2">
      <c r="A2260" s="31" t="s">
        <v>127</v>
      </c>
      <c r="B2260" s="31" t="str">
        <f>Point_src_summary!B2211</f>
        <v>Non-tribal</v>
      </c>
      <c r="C2260" s="31">
        <f>Point_src_summary!C2211</f>
        <v>8</v>
      </c>
      <c r="D2260" s="31" t="str">
        <f>Point_src_summary!D2211</f>
        <v>8077</v>
      </c>
      <c r="E2260" s="32" t="str">
        <f>Point_src_summary!N2211</f>
        <v>30500612</v>
      </c>
      <c r="F2260" s="31" t="str">
        <f>Point_src_summary!U2211</f>
        <v>Other Not Classified</v>
      </c>
      <c r="G2260" s="160">
        <f>Point_src_summary!V2211</f>
        <v>0</v>
      </c>
      <c r="H2260" s="161">
        <f>Point_src_summary!W2211</f>
        <v>0</v>
      </c>
      <c r="I2260" s="161">
        <f>Point_src_summary!X2211</f>
        <v>0</v>
      </c>
      <c r="J2260" s="161">
        <f>Point_src_summary!Y2211</f>
        <v>0</v>
      </c>
      <c r="K2260" s="162">
        <f>Point_src_summary!Z2211</f>
        <v>0</v>
      </c>
    </row>
    <row r="2261" spans="1:11" x14ac:dyDescent="0.2">
      <c r="A2261" s="31" t="s">
        <v>127</v>
      </c>
      <c r="B2261" s="31" t="str">
        <f>Point_src_summary!B2212</f>
        <v>Non-tribal</v>
      </c>
      <c r="C2261" s="31">
        <f>Point_src_summary!C2212</f>
        <v>8</v>
      </c>
      <c r="D2261" s="31" t="str">
        <f>Point_src_summary!D2212</f>
        <v>8077</v>
      </c>
      <c r="E2261" s="32" t="str">
        <f>Point_src_summary!N2212</f>
        <v>30501107</v>
      </c>
      <c r="F2261" s="31" t="str">
        <f>Point_src_summary!U2212</f>
        <v>Other Not Classified</v>
      </c>
      <c r="G2261" s="160">
        <f>Point_src_summary!V2212</f>
        <v>0</v>
      </c>
      <c r="H2261" s="161">
        <f>Point_src_summary!W2212</f>
        <v>7.02</v>
      </c>
      <c r="I2261" s="161">
        <f>Point_src_summary!X2212</f>
        <v>0</v>
      </c>
      <c r="J2261" s="161">
        <f>Point_src_summary!Y2212</f>
        <v>0</v>
      </c>
      <c r="K2261" s="162">
        <f>Point_src_summary!Z2212</f>
        <v>0</v>
      </c>
    </row>
    <row r="2262" spans="1:11" x14ac:dyDescent="0.2">
      <c r="A2262" s="31" t="s">
        <v>127</v>
      </c>
      <c r="B2262" s="31" t="str">
        <f>Point_src_summary!B2213</f>
        <v>Non-tribal</v>
      </c>
      <c r="C2262" s="31">
        <f>Point_src_summary!C2213</f>
        <v>8</v>
      </c>
      <c r="D2262" s="31" t="str">
        <f>Point_src_summary!D2213</f>
        <v>8077</v>
      </c>
      <c r="E2262" s="32" t="str">
        <f>Point_src_summary!N2213</f>
        <v>20200254</v>
      </c>
      <c r="F2262" s="31" t="str">
        <f>Point_src_summary!U2213</f>
        <v>Point Source Compressor Engines</v>
      </c>
      <c r="G2262" s="160">
        <f>Point_src_summary!V2213</f>
        <v>0</v>
      </c>
      <c r="H2262" s="161">
        <f>Point_src_summary!W2213</f>
        <v>0</v>
      </c>
      <c r="I2262" s="161">
        <f>Point_src_summary!X2213</f>
        <v>0</v>
      </c>
      <c r="J2262" s="161">
        <f>Point_src_summary!Y2213</f>
        <v>0</v>
      </c>
      <c r="K2262" s="162">
        <f>Point_src_summary!Z2213</f>
        <v>0</v>
      </c>
    </row>
    <row r="2263" spans="1:11" x14ac:dyDescent="0.2">
      <c r="A2263" s="31" t="s">
        <v>127</v>
      </c>
      <c r="B2263" s="31" t="str">
        <f>Point_src_summary!B2214</f>
        <v>Non-tribal</v>
      </c>
      <c r="C2263" s="31">
        <f>Point_src_summary!C2214</f>
        <v>8</v>
      </c>
      <c r="D2263" s="31" t="str">
        <f>Point_src_summary!D2214</f>
        <v>8077</v>
      </c>
      <c r="E2263" s="32" t="str">
        <f>Point_src_summary!N2214</f>
        <v>20200254</v>
      </c>
      <c r="F2263" s="31" t="str">
        <f>Point_src_summary!U2214</f>
        <v>Point Source Compressor Engines</v>
      </c>
      <c r="G2263" s="160">
        <f>Point_src_summary!V2214</f>
        <v>0</v>
      </c>
      <c r="H2263" s="161">
        <f>Point_src_summary!W2214</f>
        <v>0</v>
      </c>
      <c r="I2263" s="161">
        <f>Point_src_summary!X2214</f>
        <v>0</v>
      </c>
      <c r="J2263" s="161">
        <f>Point_src_summary!Y2214</f>
        <v>0</v>
      </c>
      <c r="K2263" s="162">
        <f>Point_src_summary!Z2214</f>
        <v>0</v>
      </c>
    </row>
    <row r="2264" spans="1:11" x14ac:dyDescent="0.2">
      <c r="A2264" s="31" t="s">
        <v>127</v>
      </c>
      <c r="B2264" s="31" t="str">
        <f>Point_src_summary!B2215</f>
        <v>Non-tribal</v>
      </c>
      <c r="C2264" s="31">
        <f>Point_src_summary!C2215</f>
        <v>8</v>
      </c>
      <c r="D2264" s="31" t="str">
        <f>Point_src_summary!D2215</f>
        <v>8077</v>
      </c>
      <c r="E2264" s="32" t="str">
        <f>Point_src_summary!N2215</f>
        <v>20200254</v>
      </c>
      <c r="F2264" s="31" t="str">
        <f>Point_src_summary!U2215</f>
        <v>Point Source Compressor Engines</v>
      </c>
      <c r="G2264" s="160">
        <f>Point_src_summary!V2215</f>
        <v>0</v>
      </c>
      <c r="H2264" s="161">
        <f>Point_src_summary!W2215</f>
        <v>0</v>
      </c>
      <c r="I2264" s="161">
        <f>Point_src_summary!X2215</f>
        <v>0</v>
      </c>
      <c r="J2264" s="161">
        <f>Point_src_summary!Y2215</f>
        <v>0</v>
      </c>
      <c r="K2264" s="162">
        <f>Point_src_summary!Z2215</f>
        <v>0</v>
      </c>
    </row>
    <row r="2265" spans="1:11" x14ac:dyDescent="0.2">
      <c r="A2265" s="31" t="s">
        <v>127</v>
      </c>
      <c r="B2265" s="31" t="str">
        <f>Point_src_summary!B2216</f>
        <v>Non-tribal</v>
      </c>
      <c r="C2265" s="31">
        <f>Point_src_summary!C2216</f>
        <v>8</v>
      </c>
      <c r="D2265" s="31" t="str">
        <f>Point_src_summary!D2216</f>
        <v>8077</v>
      </c>
      <c r="E2265" s="32" t="str">
        <f>Point_src_summary!N2216</f>
        <v>31000305</v>
      </c>
      <c r="F2265" s="31" t="str">
        <f>Point_src_summary!U2216</f>
        <v>Amine Units</v>
      </c>
      <c r="G2265" s="160">
        <f>Point_src_summary!V2216</f>
        <v>0</v>
      </c>
      <c r="H2265" s="161">
        <f>Point_src_summary!W2216</f>
        <v>0</v>
      </c>
      <c r="I2265" s="161">
        <f>Point_src_summary!X2216</f>
        <v>0</v>
      </c>
      <c r="J2265" s="161">
        <f>Point_src_summary!Y2216</f>
        <v>0.06</v>
      </c>
      <c r="K2265" s="162">
        <f>Point_src_summary!Z2216</f>
        <v>0.96</v>
      </c>
    </row>
    <row r="2266" spans="1:11" x14ac:dyDescent="0.2">
      <c r="A2266" s="31" t="s">
        <v>127</v>
      </c>
      <c r="B2266" s="31" t="str">
        <f>Point_src_summary!B2217</f>
        <v>Non-tribal</v>
      </c>
      <c r="C2266" s="31">
        <f>Point_src_summary!C2217</f>
        <v>8</v>
      </c>
      <c r="D2266" s="31" t="str">
        <f>Point_src_summary!D2217</f>
        <v>8077</v>
      </c>
      <c r="E2266" s="32" t="str">
        <f>Point_src_summary!N2217</f>
        <v>31000201</v>
      </c>
      <c r="F2266" s="31" t="str">
        <f>Point_src_summary!U2217</f>
        <v>Amine Units</v>
      </c>
      <c r="G2266" s="160">
        <f>Point_src_summary!V2217</f>
        <v>0</v>
      </c>
      <c r="H2266" s="161">
        <f>Point_src_summary!W2217</f>
        <v>0</v>
      </c>
      <c r="I2266" s="161">
        <f>Point_src_summary!X2217</f>
        <v>0</v>
      </c>
      <c r="J2266" s="161">
        <f>Point_src_summary!Y2217</f>
        <v>0.01</v>
      </c>
      <c r="K2266" s="162">
        <f>Point_src_summary!Z2217</f>
        <v>0</v>
      </c>
    </row>
    <row r="2267" spans="1:11" x14ac:dyDescent="0.2">
      <c r="A2267" s="31" t="s">
        <v>127</v>
      </c>
      <c r="B2267" s="31" t="str">
        <f>Point_src_summary!B2218</f>
        <v>Non-tribal</v>
      </c>
      <c r="C2267" s="31">
        <f>Point_src_summary!C2218</f>
        <v>8</v>
      </c>
      <c r="D2267" s="31" t="str">
        <f>Point_src_summary!D2218</f>
        <v>8077</v>
      </c>
      <c r="E2267" s="32" t="str">
        <f>Point_src_summary!N2218</f>
        <v>31000305</v>
      </c>
      <c r="F2267" s="31" t="str">
        <f>Point_src_summary!U2218</f>
        <v>Amine Units</v>
      </c>
      <c r="G2267" s="160">
        <f>Point_src_summary!V2218</f>
        <v>0</v>
      </c>
      <c r="H2267" s="161">
        <f>Point_src_summary!W2218</f>
        <v>0</v>
      </c>
      <c r="I2267" s="161">
        <f>Point_src_summary!X2218</f>
        <v>0</v>
      </c>
      <c r="J2267" s="161">
        <f>Point_src_summary!Y2218</f>
        <v>0.12</v>
      </c>
      <c r="K2267" s="162">
        <f>Point_src_summary!Z2218</f>
        <v>0</v>
      </c>
    </row>
    <row r="2268" spans="1:11" x14ac:dyDescent="0.2">
      <c r="A2268" s="31" t="s">
        <v>127</v>
      </c>
      <c r="B2268" s="31" t="str">
        <f>Point_src_summary!B2219</f>
        <v>Non-tribal</v>
      </c>
      <c r="C2268" s="31">
        <f>Point_src_summary!C2219</f>
        <v>8</v>
      </c>
      <c r="D2268" s="31" t="str">
        <f>Point_src_summary!D2219</f>
        <v>8077</v>
      </c>
      <c r="E2268" s="32" t="str">
        <f>Point_src_summary!N2219</f>
        <v>50300102</v>
      </c>
      <c r="F2268" s="31" t="str">
        <f>Point_src_summary!U2219</f>
        <v>Other Not Classified</v>
      </c>
      <c r="G2268" s="160">
        <f>Point_src_summary!V2219</f>
        <v>0</v>
      </c>
      <c r="H2268" s="161">
        <f>Point_src_summary!W2219</f>
        <v>0</v>
      </c>
      <c r="I2268" s="161">
        <f>Point_src_summary!X2219</f>
        <v>0</v>
      </c>
      <c r="J2268" s="161">
        <f>Point_src_summary!Y2219</f>
        <v>0</v>
      </c>
      <c r="K2268" s="162">
        <f>Point_src_summary!Z2219</f>
        <v>8.6E-3</v>
      </c>
    </row>
    <row r="2269" spans="1:11" x14ac:dyDescent="0.2">
      <c r="A2269" s="31" t="s">
        <v>127</v>
      </c>
      <c r="B2269" s="31" t="str">
        <f>Point_src_summary!B2220</f>
        <v>Non-tribal</v>
      </c>
      <c r="C2269" s="31">
        <f>Point_src_summary!C2220</f>
        <v>8</v>
      </c>
      <c r="D2269" s="31" t="str">
        <f>Point_src_summary!D2220</f>
        <v>8077</v>
      </c>
      <c r="E2269" s="32" t="str">
        <f>Point_src_summary!N2220</f>
        <v>31000305</v>
      </c>
      <c r="F2269" s="31" t="str">
        <f>Point_src_summary!U2220</f>
        <v>Amine Units</v>
      </c>
      <c r="G2269" s="160">
        <f>Point_src_summary!V2220</f>
        <v>0</v>
      </c>
      <c r="H2269" s="161">
        <f>Point_src_summary!W2220</f>
        <v>0</v>
      </c>
      <c r="I2269" s="161">
        <f>Point_src_summary!X2220</f>
        <v>0</v>
      </c>
      <c r="J2269" s="161">
        <f>Point_src_summary!Y2220</f>
        <v>0</v>
      </c>
      <c r="K2269" s="162">
        <f>Point_src_summary!Z2220</f>
        <v>0</v>
      </c>
    </row>
    <row r="2270" spans="1:11" x14ac:dyDescent="0.2">
      <c r="A2270" s="31" t="s">
        <v>127</v>
      </c>
      <c r="B2270" s="31" t="str">
        <f>Point_src_summary!B2221</f>
        <v>Non-tribal</v>
      </c>
      <c r="C2270" s="31">
        <f>Point_src_summary!C2221</f>
        <v>8</v>
      </c>
      <c r="D2270" s="31" t="str">
        <f>Point_src_summary!D2221</f>
        <v>8077</v>
      </c>
      <c r="E2270" s="32" t="str">
        <f>Point_src_summary!N2221</f>
        <v>31000305</v>
      </c>
      <c r="F2270" s="31" t="str">
        <f>Point_src_summary!U2221</f>
        <v>Amine Units</v>
      </c>
      <c r="G2270" s="160">
        <f>Point_src_summary!V2221</f>
        <v>12.63</v>
      </c>
      <c r="H2270" s="161">
        <f>Point_src_summary!W2221</f>
        <v>0.69</v>
      </c>
      <c r="I2270" s="161">
        <f>Point_src_summary!X2221</f>
        <v>10.61</v>
      </c>
      <c r="J2270" s="161">
        <f>Point_src_summary!Y2221</f>
        <v>0</v>
      </c>
      <c r="K2270" s="162">
        <f>Point_src_summary!Z2221</f>
        <v>0</v>
      </c>
    </row>
    <row r="2271" spans="1:11" x14ac:dyDescent="0.2">
      <c r="A2271" s="31" t="s">
        <v>127</v>
      </c>
      <c r="B2271" s="31" t="str">
        <f>Point_src_summary!B2222</f>
        <v>Non-tribal</v>
      </c>
      <c r="C2271" s="31">
        <f>Point_src_summary!C2222</f>
        <v>8</v>
      </c>
      <c r="D2271" s="31" t="str">
        <f>Point_src_summary!D2222</f>
        <v>8077</v>
      </c>
      <c r="E2271" s="32" t="str">
        <f>Point_src_summary!N2222</f>
        <v>31000302</v>
      </c>
      <c r="F2271" s="31" t="str">
        <f>Point_src_summary!U2222</f>
        <v>Dehydrators</v>
      </c>
      <c r="G2271" s="160">
        <f>Point_src_summary!V2222</f>
        <v>0</v>
      </c>
      <c r="H2271" s="161">
        <f>Point_src_summary!W2222</f>
        <v>1.600525</v>
      </c>
      <c r="I2271" s="161">
        <f>Point_src_summary!X2222</f>
        <v>0</v>
      </c>
      <c r="J2271" s="161">
        <f>Point_src_summary!Y2222</f>
        <v>0</v>
      </c>
      <c r="K2271" s="162">
        <f>Point_src_summary!Z2222</f>
        <v>0</v>
      </c>
    </row>
    <row r="2272" spans="1:11" x14ac:dyDescent="0.2">
      <c r="A2272" s="31" t="s">
        <v>127</v>
      </c>
      <c r="B2272" s="31" t="str">
        <f>Point_src_summary!B2223</f>
        <v>Non-tribal</v>
      </c>
      <c r="C2272" s="31">
        <f>Point_src_summary!C2223</f>
        <v>8</v>
      </c>
      <c r="D2272" s="31" t="str">
        <f>Point_src_summary!D2223</f>
        <v>8077</v>
      </c>
      <c r="E2272" s="32" t="str">
        <f>Point_src_summary!N2223</f>
        <v>31000228</v>
      </c>
      <c r="F2272" s="31" t="str">
        <f>Point_src_summary!U2223</f>
        <v>Dehydrators</v>
      </c>
      <c r="G2272" s="160">
        <f>Point_src_summary!V2223</f>
        <v>0</v>
      </c>
      <c r="H2272" s="161">
        <f>Point_src_summary!W2223</f>
        <v>3.20105</v>
      </c>
      <c r="I2272" s="161">
        <f>Point_src_summary!X2223</f>
        <v>0</v>
      </c>
      <c r="J2272" s="161">
        <f>Point_src_summary!Y2223</f>
        <v>0</v>
      </c>
      <c r="K2272" s="162">
        <f>Point_src_summary!Z2223</f>
        <v>0</v>
      </c>
    </row>
    <row r="2273" spans="1:11" x14ac:dyDescent="0.2">
      <c r="A2273" s="31" t="s">
        <v>127</v>
      </c>
      <c r="B2273" s="31" t="str">
        <f>Point_src_summary!B2224</f>
        <v>Non-tribal</v>
      </c>
      <c r="C2273" s="31">
        <f>Point_src_summary!C2224</f>
        <v>8</v>
      </c>
      <c r="D2273" s="31" t="str">
        <f>Point_src_summary!D2224</f>
        <v>8077</v>
      </c>
      <c r="E2273" s="32" t="str">
        <f>Point_src_summary!N2224</f>
        <v>31000305</v>
      </c>
      <c r="F2273" s="31" t="str">
        <f>Point_src_summary!U2224</f>
        <v>Amine Units</v>
      </c>
      <c r="G2273" s="160">
        <f>Point_src_summary!V2224</f>
        <v>0.28999999999999998</v>
      </c>
      <c r="H2273" s="161">
        <f>Point_src_summary!W2224</f>
        <v>4.0999999999999996</v>
      </c>
      <c r="I2273" s="161">
        <f>Point_src_summary!X2224</f>
        <v>1.6</v>
      </c>
      <c r="J2273" s="161">
        <f>Point_src_summary!Y2224</f>
        <v>0</v>
      </c>
      <c r="K2273" s="162">
        <f>Point_src_summary!Z2224</f>
        <v>0</v>
      </c>
    </row>
    <row r="2274" spans="1:11" x14ac:dyDescent="0.2">
      <c r="A2274" s="31" t="s">
        <v>127</v>
      </c>
      <c r="B2274" s="31" t="str">
        <f>Point_src_summary!B2225</f>
        <v>Non-tribal</v>
      </c>
      <c r="C2274" s="31">
        <f>Point_src_summary!C2225</f>
        <v>8</v>
      </c>
      <c r="D2274" s="31" t="str">
        <f>Point_src_summary!D2225</f>
        <v>8077</v>
      </c>
      <c r="E2274" s="32" t="str">
        <f>Point_src_summary!N2225</f>
        <v>31000201</v>
      </c>
      <c r="F2274" s="31" t="str">
        <f>Point_src_summary!U2225</f>
        <v>Amine Units</v>
      </c>
      <c r="G2274" s="160">
        <f>Point_src_summary!V2225</f>
        <v>0</v>
      </c>
      <c r="H2274" s="161">
        <f>Point_src_summary!W2225</f>
        <v>2.44</v>
      </c>
      <c r="I2274" s="161">
        <f>Point_src_summary!X2225</f>
        <v>0</v>
      </c>
      <c r="J2274" s="161">
        <f>Point_src_summary!Y2225</f>
        <v>0</v>
      </c>
      <c r="K2274" s="162">
        <f>Point_src_summary!Z2225</f>
        <v>0</v>
      </c>
    </row>
    <row r="2275" spans="1:11" x14ac:dyDescent="0.2">
      <c r="A2275" s="31" t="s">
        <v>127</v>
      </c>
      <c r="B2275" s="31" t="str">
        <f>Point_src_summary!B2226</f>
        <v>Non-tribal</v>
      </c>
      <c r="C2275" s="31">
        <f>Point_src_summary!C2226</f>
        <v>8</v>
      </c>
      <c r="D2275" s="31" t="str">
        <f>Point_src_summary!D2226</f>
        <v>8077</v>
      </c>
      <c r="E2275" s="32" t="str">
        <f>Point_src_summary!N2226</f>
        <v>31000302</v>
      </c>
      <c r="F2275" s="31" t="str">
        <f>Point_src_summary!U2226</f>
        <v>Dehydrators</v>
      </c>
      <c r="G2275" s="160">
        <f>Point_src_summary!V2226</f>
        <v>0</v>
      </c>
      <c r="H2275" s="161">
        <f>Point_src_summary!W2226</f>
        <v>3.20105</v>
      </c>
      <c r="I2275" s="161">
        <f>Point_src_summary!X2226</f>
        <v>0</v>
      </c>
      <c r="J2275" s="161">
        <f>Point_src_summary!Y2226</f>
        <v>0</v>
      </c>
      <c r="K2275" s="162">
        <f>Point_src_summary!Z2226</f>
        <v>0</v>
      </c>
    </row>
    <row r="2276" spans="1:11" x14ac:dyDescent="0.2">
      <c r="A2276" s="31" t="s">
        <v>127</v>
      </c>
      <c r="B2276" s="31" t="str">
        <f>Point_src_summary!B2227</f>
        <v>Non-tribal</v>
      </c>
      <c r="C2276" s="31">
        <f>Point_src_summary!C2227</f>
        <v>8</v>
      </c>
      <c r="D2276" s="31" t="str">
        <f>Point_src_summary!D2227</f>
        <v>8077</v>
      </c>
      <c r="E2276" s="32" t="str">
        <f>Point_src_summary!N2227</f>
        <v>31088811</v>
      </c>
      <c r="F2276" s="31" t="str">
        <f>Point_src_summary!U2227</f>
        <v>Point Source Fugitives</v>
      </c>
      <c r="G2276" s="160">
        <f>Point_src_summary!V2227</f>
        <v>0</v>
      </c>
      <c r="H2276" s="161">
        <f>Point_src_summary!W2227</f>
        <v>36.82</v>
      </c>
      <c r="I2276" s="161">
        <f>Point_src_summary!X2227</f>
        <v>0</v>
      </c>
      <c r="J2276" s="161">
        <f>Point_src_summary!Y2227</f>
        <v>0</v>
      </c>
      <c r="K2276" s="162">
        <f>Point_src_summary!Z2227</f>
        <v>0</v>
      </c>
    </row>
    <row r="2277" spans="1:11" x14ac:dyDescent="0.2">
      <c r="A2277" s="31" t="s">
        <v>127</v>
      </c>
      <c r="B2277" s="31" t="str">
        <f>Point_src_summary!B2228</f>
        <v>Non-tribal</v>
      </c>
      <c r="C2277" s="31">
        <f>Point_src_summary!C2228</f>
        <v>8</v>
      </c>
      <c r="D2277" s="31" t="str">
        <f>Point_src_summary!D2228</f>
        <v>8077</v>
      </c>
      <c r="E2277" s="32" t="str">
        <f>Point_src_summary!N2228</f>
        <v>20200254</v>
      </c>
      <c r="F2277" s="31" t="str">
        <f>Point_src_summary!U2228</f>
        <v>Point Source Compressor Engines</v>
      </c>
      <c r="G2277" s="160">
        <f>Point_src_summary!V2228</f>
        <v>16.66</v>
      </c>
      <c r="H2277" s="161">
        <f>Point_src_summary!W2228</f>
        <v>1.72</v>
      </c>
      <c r="I2277" s="161">
        <f>Point_src_summary!X2228</f>
        <v>1.6</v>
      </c>
      <c r="J2277" s="161">
        <f>Point_src_summary!Y2228</f>
        <v>0</v>
      </c>
      <c r="K2277" s="162">
        <f>Point_src_summary!Z2228</f>
        <v>0</v>
      </c>
    </row>
    <row r="2278" spans="1:11" x14ac:dyDescent="0.2">
      <c r="A2278" s="31" t="s">
        <v>127</v>
      </c>
      <c r="B2278" s="31" t="str">
        <f>Point_src_summary!B2229</f>
        <v>Non-tribal</v>
      </c>
      <c r="C2278" s="31">
        <f>Point_src_summary!C2229</f>
        <v>8</v>
      </c>
      <c r="D2278" s="31" t="str">
        <f>Point_src_summary!D2229</f>
        <v>8077</v>
      </c>
      <c r="E2278" s="32" t="str">
        <f>Point_src_summary!N2229</f>
        <v>50300102</v>
      </c>
      <c r="F2278" s="31" t="str">
        <f>Point_src_summary!U2229</f>
        <v>Other Not Classified</v>
      </c>
      <c r="G2278" s="160">
        <f>Point_src_summary!V2229</f>
        <v>0</v>
      </c>
      <c r="H2278" s="161">
        <f>Point_src_summary!W2229</f>
        <v>2.9999999999999997E-4</v>
      </c>
      <c r="I2278" s="161">
        <f>Point_src_summary!X2229</f>
        <v>0</v>
      </c>
      <c r="J2278" s="161">
        <f>Point_src_summary!Y2229</f>
        <v>0</v>
      </c>
      <c r="K2278" s="162">
        <f>Point_src_summary!Z2229</f>
        <v>0</v>
      </c>
    </row>
    <row r="2279" spans="1:11" x14ac:dyDescent="0.2">
      <c r="A2279" s="31" t="s">
        <v>127</v>
      </c>
      <c r="B2279" s="31" t="str">
        <f>Point_src_summary!B2230</f>
        <v>Non-tribal</v>
      </c>
      <c r="C2279" s="31">
        <f>Point_src_summary!C2230</f>
        <v>8</v>
      </c>
      <c r="D2279" s="31" t="str">
        <f>Point_src_summary!D2230</f>
        <v>8077</v>
      </c>
      <c r="E2279" s="32" t="str">
        <f>Point_src_summary!N2230</f>
        <v>20200254</v>
      </c>
      <c r="F2279" s="31" t="str">
        <f>Point_src_summary!U2230</f>
        <v>Point Source Compressor Engines</v>
      </c>
      <c r="G2279" s="160">
        <f>Point_src_summary!V2230</f>
        <v>0</v>
      </c>
      <c r="H2279" s="161">
        <f>Point_src_summary!W2230</f>
        <v>0</v>
      </c>
      <c r="I2279" s="161">
        <f>Point_src_summary!X2230</f>
        <v>0</v>
      </c>
      <c r="J2279" s="161">
        <f>Point_src_summary!Y2230</f>
        <v>2.6579999999999999E-2</v>
      </c>
      <c r="K2279" s="162">
        <f>Point_src_summary!Z2230</f>
        <v>0.443</v>
      </c>
    </row>
    <row r="2280" spans="1:11" x14ac:dyDescent="0.2">
      <c r="A2280" s="31" t="s">
        <v>127</v>
      </c>
      <c r="B2280" s="31" t="str">
        <f>Point_src_summary!B2231</f>
        <v>Non-tribal</v>
      </c>
      <c r="C2280" s="31">
        <f>Point_src_summary!C2231</f>
        <v>8</v>
      </c>
      <c r="D2280" s="31" t="str">
        <f>Point_src_summary!D2231</f>
        <v>8077</v>
      </c>
      <c r="E2280" s="32" t="str">
        <f>Point_src_summary!N2231</f>
        <v>20200254</v>
      </c>
      <c r="F2280" s="31" t="str">
        <f>Point_src_summary!U2231</f>
        <v>Point Source Compressor Engines</v>
      </c>
      <c r="G2280" s="160">
        <f>Point_src_summary!V2231</f>
        <v>0</v>
      </c>
      <c r="H2280" s="161">
        <f>Point_src_summary!W2231</f>
        <v>0</v>
      </c>
      <c r="I2280" s="161">
        <f>Point_src_summary!X2231</f>
        <v>0</v>
      </c>
      <c r="J2280" s="161">
        <f>Point_src_summary!Y2231</f>
        <v>2.6579999999999999E-2</v>
      </c>
      <c r="K2280" s="162">
        <f>Point_src_summary!Z2231</f>
        <v>0.443</v>
      </c>
    </row>
    <row r="2281" spans="1:11" x14ac:dyDescent="0.2">
      <c r="A2281" s="31" t="s">
        <v>127</v>
      </c>
      <c r="B2281" s="31" t="str">
        <f>Point_src_summary!B2232</f>
        <v>Non-tribal</v>
      </c>
      <c r="C2281" s="31">
        <f>Point_src_summary!C2232</f>
        <v>8</v>
      </c>
      <c r="D2281" s="31" t="str">
        <f>Point_src_summary!D2232</f>
        <v>8077</v>
      </c>
      <c r="E2281" s="32" t="str">
        <f>Point_src_summary!N2232</f>
        <v>20200254</v>
      </c>
      <c r="F2281" s="31" t="str">
        <f>Point_src_summary!U2232</f>
        <v>Point Source Compressor Engines</v>
      </c>
      <c r="G2281" s="160">
        <f>Point_src_summary!V2232</f>
        <v>0</v>
      </c>
      <c r="H2281" s="161">
        <f>Point_src_summary!W2232</f>
        <v>0</v>
      </c>
      <c r="I2281" s="161">
        <f>Point_src_summary!X2232</f>
        <v>0</v>
      </c>
      <c r="J2281" s="161">
        <f>Point_src_summary!Y2232</f>
        <v>2.6579999999999999E-2</v>
      </c>
      <c r="K2281" s="162">
        <f>Point_src_summary!Z2232</f>
        <v>0.443</v>
      </c>
    </row>
    <row r="2282" spans="1:11" x14ac:dyDescent="0.2">
      <c r="A2282" s="31" t="s">
        <v>127</v>
      </c>
      <c r="B2282" s="31" t="str">
        <f>Point_src_summary!B2233</f>
        <v>Non-tribal</v>
      </c>
      <c r="C2282" s="31">
        <f>Point_src_summary!C2233</f>
        <v>8</v>
      </c>
      <c r="D2282" s="31" t="str">
        <f>Point_src_summary!D2233</f>
        <v>8077</v>
      </c>
      <c r="E2282" s="32" t="str">
        <f>Point_src_summary!N2233</f>
        <v>20200254</v>
      </c>
      <c r="F2282" s="31" t="str">
        <f>Point_src_summary!U2233</f>
        <v>Point Source Compressor Engines</v>
      </c>
      <c r="G2282" s="160">
        <f>Point_src_summary!V2233</f>
        <v>0</v>
      </c>
      <c r="H2282" s="161">
        <f>Point_src_summary!W2233</f>
        <v>0</v>
      </c>
      <c r="I2282" s="161">
        <f>Point_src_summary!X2233</f>
        <v>0</v>
      </c>
      <c r="J2282" s="161">
        <f>Point_src_summary!Y2233</f>
        <v>2.6579999999999999E-2</v>
      </c>
      <c r="K2282" s="162">
        <f>Point_src_summary!Z2233</f>
        <v>0.443</v>
      </c>
    </row>
    <row r="2283" spans="1:11" x14ac:dyDescent="0.2">
      <c r="A2283" s="31" t="s">
        <v>127</v>
      </c>
      <c r="B2283" s="31" t="str">
        <f>Point_src_summary!B2234</f>
        <v>Non-tribal</v>
      </c>
      <c r="C2283" s="31">
        <f>Point_src_summary!C2234</f>
        <v>8</v>
      </c>
      <c r="D2283" s="31" t="str">
        <f>Point_src_summary!D2234</f>
        <v>8077</v>
      </c>
      <c r="E2283" s="32" t="str">
        <f>Point_src_summary!N2234</f>
        <v>31000301</v>
      </c>
      <c r="F2283" s="31" t="str">
        <f>Point_src_summary!U2234</f>
        <v>Dehydrators</v>
      </c>
      <c r="G2283" s="160">
        <f>Point_src_summary!V2234</f>
        <v>0</v>
      </c>
      <c r="H2283" s="161">
        <f>Point_src_summary!W2234</f>
        <v>4.6219679999999999</v>
      </c>
      <c r="I2283" s="161">
        <f>Point_src_summary!X2234</f>
        <v>0</v>
      </c>
      <c r="J2283" s="161">
        <f>Point_src_summary!Y2234</f>
        <v>0</v>
      </c>
      <c r="K2283" s="162">
        <f>Point_src_summary!Z2234</f>
        <v>0</v>
      </c>
    </row>
    <row r="2284" spans="1:11" x14ac:dyDescent="0.2">
      <c r="A2284" s="31" t="s">
        <v>127</v>
      </c>
      <c r="B2284" s="31" t="str">
        <f>Point_src_summary!B2235</f>
        <v>Non-tribal</v>
      </c>
      <c r="C2284" s="31">
        <f>Point_src_summary!C2235</f>
        <v>8</v>
      </c>
      <c r="D2284" s="31" t="str">
        <f>Point_src_summary!D2235</f>
        <v>8077</v>
      </c>
      <c r="E2284" s="32" t="str">
        <f>Point_src_summary!N2235</f>
        <v>20200254</v>
      </c>
      <c r="F2284" s="31" t="str">
        <f>Point_src_summary!U2235</f>
        <v>Point Source Compressor Engines</v>
      </c>
      <c r="G2284" s="160">
        <f>Point_src_summary!V2235</f>
        <v>77.665695999999997</v>
      </c>
      <c r="H2284" s="161">
        <f>Point_src_summary!W2235</f>
        <v>7.6371440000000002</v>
      </c>
      <c r="I2284" s="161">
        <f>Point_src_summary!X2235</f>
        <v>48.92944</v>
      </c>
      <c r="J2284" s="161">
        <f>Point_src_summary!Y2235</f>
        <v>0</v>
      </c>
      <c r="K2284" s="162">
        <f>Point_src_summary!Z2235</f>
        <v>0</v>
      </c>
    </row>
    <row r="2285" spans="1:11" x14ac:dyDescent="0.2">
      <c r="A2285" s="31" t="s">
        <v>127</v>
      </c>
      <c r="B2285" s="31" t="str">
        <f>Point_src_summary!B2236</f>
        <v>Non-tribal</v>
      </c>
      <c r="C2285" s="31">
        <f>Point_src_summary!C2236</f>
        <v>8</v>
      </c>
      <c r="D2285" s="31" t="str">
        <f>Point_src_summary!D2236</f>
        <v>8077</v>
      </c>
      <c r="E2285" s="32" t="str">
        <f>Point_src_summary!N2236</f>
        <v>31088811</v>
      </c>
      <c r="F2285" s="31" t="str">
        <f>Point_src_summary!U2236</f>
        <v>Point Source Fugitives</v>
      </c>
      <c r="G2285" s="160">
        <f>Point_src_summary!V2236</f>
        <v>0</v>
      </c>
      <c r="H2285" s="161">
        <f>Point_src_summary!W2236</f>
        <v>4.8</v>
      </c>
      <c r="I2285" s="161">
        <f>Point_src_summary!X2236</f>
        <v>0</v>
      </c>
      <c r="J2285" s="161">
        <f>Point_src_summary!Y2236</f>
        <v>0</v>
      </c>
      <c r="K2285" s="162">
        <f>Point_src_summary!Z2236</f>
        <v>0</v>
      </c>
    </row>
    <row r="2286" spans="1:11" x14ac:dyDescent="0.2">
      <c r="A2286" s="31" t="s">
        <v>127</v>
      </c>
      <c r="B2286" s="31" t="str">
        <f>Point_src_summary!B2237</f>
        <v>Non-tribal</v>
      </c>
      <c r="C2286" s="31">
        <f>Point_src_summary!C2237</f>
        <v>8</v>
      </c>
      <c r="D2286" s="31" t="str">
        <f>Point_src_summary!D2237</f>
        <v>8077</v>
      </c>
      <c r="E2286" s="32" t="str">
        <f>Point_src_summary!N2237</f>
        <v>31000301</v>
      </c>
      <c r="F2286" s="31" t="str">
        <f>Point_src_summary!U2237</f>
        <v>Dehydrators</v>
      </c>
      <c r="G2286" s="160">
        <f>Point_src_summary!V2237</f>
        <v>0</v>
      </c>
      <c r="H2286" s="161">
        <f>Point_src_summary!W2237</f>
        <v>2.4190489999999998</v>
      </c>
      <c r="I2286" s="161">
        <f>Point_src_summary!X2237</f>
        <v>0</v>
      </c>
      <c r="J2286" s="161">
        <f>Point_src_summary!Y2237</f>
        <v>0</v>
      </c>
      <c r="K2286" s="162">
        <f>Point_src_summary!Z2237</f>
        <v>0</v>
      </c>
    </row>
    <row r="2287" spans="1:11" x14ac:dyDescent="0.2">
      <c r="A2287" s="31" t="s">
        <v>127</v>
      </c>
      <c r="B2287" s="31" t="str">
        <f>Point_src_summary!B2238</f>
        <v>Non-tribal</v>
      </c>
      <c r="C2287" s="31">
        <f>Point_src_summary!C2238</f>
        <v>8</v>
      </c>
      <c r="D2287" s="31" t="str">
        <f>Point_src_summary!D2238</f>
        <v>8077</v>
      </c>
      <c r="E2287" s="32" t="str">
        <f>Point_src_summary!N2238</f>
        <v>20200401</v>
      </c>
      <c r="F2287" s="31" t="str">
        <f>Point_src_summary!U2238</f>
        <v>Point Source Compressor Engines</v>
      </c>
      <c r="G2287" s="160">
        <f>Point_src_summary!V2238</f>
        <v>0</v>
      </c>
      <c r="H2287" s="161">
        <f>Point_src_summary!W2238</f>
        <v>0</v>
      </c>
      <c r="I2287" s="161">
        <f>Point_src_summary!X2238</f>
        <v>0</v>
      </c>
      <c r="J2287" s="161">
        <f>Point_src_summary!Y2238</f>
        <v>0</v>
      </c>
      <c r="K2287" s="162">
        <f>Point_src_summary!Z2238</f>
        <v>0.12</v>
      </c>
    </row>
    <row r="2288" spans="1:11" x14ac:dyDescent="0.2">
      <c r="A2288" s="31" t="s">
        <v>127</v>
      </c>
      <c r="B2288" s="31" t="str">
        <f>Point_src_summary!B2239</f>
        <v>Non-tribal</v>
      </c>
      <c r="C2288" s="31">
        <f>Point_src_summary!C2239</f>
        <v>8</v>
      </c>
      <c r="D2288" s="31" t="str">
        <f>Point_src_summary!D2239</f>
        <v>8077</v>
      </c>
      <c r="E2288" s="32" t="str">
        <f>Point_src_summary!N2239</f>
        <v>20200401</v>
      </c>
      <c r="F2288" s="31" t="str">
        <f>Point_src_summary!U2239</f>
        <v>Point Source Compressor Engines</v>
      </c>
      <c r="G2288" s="160">
        <f>Point_src_summary!V2239</f>
        <v>28.3</v>
      </c>
      <c r="H2288" s="161">
        <f>Point_src_summary!W2239</f>
        <v>0.12</v>
      </c>
      <c r="I2288" s="161">
        <f>Point_src_summary!X2239</f>
        <v>5.29</v>
      </c>
      <c r="J2288" s="161">
        <f>Point_src_summary!Y2239</f>
        <v>0</v>
      </c>
      <c r="K2288" s="162">
        <f>Point_src_summary!Z2239</f>
        <v>0</v>
      </c>
    </row>
    <row r="2289" spans="1:11" x14ac:dyDescent="0.2">
      <c r="A2289" s="31" t="s">
        <v>127</v>
      </c>
      <c r="B2289" s="31" t="str">
        <f>Point_src_summary!B2240</f>
        <v>Non-tribal</v>
      </c>
      <c r="C2289" s="31">
        <f>Point_src_summary!C2240</f>
        <v>8</v>
      </c>
      <c r="D2289" s="31" t="str">
        <f>Point_src_summary!D2240</f>
        <v>8077</v>
      </c>
      <c r="E2289" s="32" t="str">
        <f>Point_src_summary!N2240</f>
        <v>31000199</v>
      </c>
      <c r="F2289" s="31" t="str">
        <f>Point_src_summary!U2240</f>
        <v>Other Not Classified</v>
      </c>
      <c r="G2289" s="160">
        <f>Point_src_summary!V2240</f>
        <v>0</v>
      </c>
      <c r="H2289" s="161">
        <f>Point_src_summary!W2240</f>
        <v>0.06</v>
      </c>
      <c r="I2289" s="161">
        <f>Point_src_summary!X2240</f>
        <v>0</v>
      </c>
      <c r="J2289" s="161">
        <f>Point_src_summary!Y2240</f>
        <v>0</v>
      </c>
      <c r="K2289" s="162">
        <f>Point_src_summary!Z2240</f>
        <v>0</v>
      </c>
    </row>
    <row r="2290" spans="1:11" x14ac:dyDescent="0.2">
      <c r="A2290" s="31" t="s">
        <v>127</v>
      </c>
      <c r="B2290" s="31" t="str">
        <f>Point_src_summary!B2241</f>
        <v>Non-tribal</v>
      </c>
      <c r="C2290" s="31">
        <f>Point_src_summary!C2241</f>
        <v>8</v>
      </c>
      <c r="D2290" s="31" t="str">
        <f>Point_src_summary!D2241</f>
        <v>8077</v>
      </c>
      <c r="E2290" s="32" t="str">
        <f>Point_src_summary!N2241</f>
        <v>30510298</v>
      </c>
      <c r="F2290" s="31" t="str">
        <f>Point_src_summary!U2241</f>
        <v>Other Not Classified</v>
      </c>
      <c r="G2290" s="160">
        <f>Point_src_summary!V2241</f>
        <v>0</v>
      </c>
      <c r="H2290" s="161">
        <f>Point_src_summary!W2241</f>
        <v>0</v>
      </c>
      <c r="I2290" s="161">
        <f>Point_src_summary!X2241</f>
        <v>0</v>
      </c>
      <c r="J2290" s="161">
        <f>Point_src_summary!Y2241</f>
        <v>0</v>
      </c>
      <c r="K2290" s="162">
        <f>Point_src_summary!Z2241</f>
        <v>0.05</v>
      </c>
    </row>
    <row r="2291" spans="1:11" x14ac:dyDescent="0.2">
      <c r="A2291" s="31" t="s">
        <v>127</v>
      </c>
      <c r="B2291" s="31" t="str">
        <f>Point_src_summary!B2242</f>
        <v>Non-tribal</v>
      </c>
      <c r="C2291" s="31">
        <f>Point_src_summary!C2242</f>
        <v>8</v>
      </c>
      <c r="D2291" s="31" t="str">
        <f>Point_src_summary!D2242</f>
        <v>8077</v>
      </c>
      <c r="E2291" s="32" t="str">
        <f>Point_src_summary!N2242</f>
        <v>20200101</v>
      </c>
      <c r="F2291" s="31" t="str">
        <f>Point_src_summary!U2242</f>
        <v>Point Source Compressor Engines</v>
      </c>
      <c r="G2291" s="160">
        <f>Point_src_summary!V2242</f>
        <v>0</v>
      </c>
      <c r="H2291" s="161">
        <f>Point_src_summary!W2242</f>
        <v>0</v>
      </c>
      <c r="I2291" s="161">
        <f>Point_src_summary!X2242</f>
        <v>0</v>
      </c>
      <c r="J2291" s="161">
        <f>Point_src_summary!Y2242</f>
        <v>0.72</v>
      </c>
      <c r="K2291" s="162">
        <f>Point_src_summary!Z2242</f>
        <v>0.77</v>
      </c>
    </row>
    <row r="2292" spans="1:11" x14ac:dyDescent="0.2">
      <c r="A2292" s="31" t="s">
        <v>127</v>
      </c>
      <c r="B2292" s="31" t="str">
        <f>Point_src_summary!B2243</f>
        <v>Non-tribal</v>
      </c>
      <c r="C2292" s="31">
        <f>Point_src_summary!C2243</f>
        <v>8</v>
      </c>
      <c r="D2292" s="31" t="str">
        <f>Point_src_summary!D2243</f>
        <v>8077</v>
      </c>
      <c r="E2292" s="32" t="str">
        <f>Point_src_summary!N2243</f>
        <v>20200101</v>
      </c>
      <c r="F2292" s="31" t="str">
        <f>Point_src_summary!U2243</f>
        <v>Point Source Compressor Engines</v>
      </c>
      <c r="G2292" s="160">
        <f>Point_src_summary!V2243</f>
        <v>3.1</v>
      </c>
      <c r="H2292" s="161">
        <f>Point_src_summary!W2243</f>
        <v>0.86</v>
      </c>
      <c r="I2292" s="161">
        <f>Point_src_summary!X2243</f>
        <v>3.8</v>
      </c>
      <c r="J2292" s="161">
        <f>Point_src_summary!Y2243</f>
        <v>0</v>
      </c>
      <c r="K2292" s="162">
        <f>Point_src_summary!Z2243</f>
        <v>0</v>
      </c>
    </row>
    <row r="2293" spans="1:11" x14ac:dyDescent="0.2">
      <c r="A2293" s="31" t="s">
        <v>127</v>
      </c>
      <c r="B2293" s="31" t="str">
        <f>Point_src_summary!B2244</f>
        <v>Non-tribal</v>
      </c>
      <c r="C2293" s="31">
        <f>Point_src_summary!C2244</f>
        <v>8</v>
      </c>
      <c r="D2293" s="31" t="str">
        <f>Point_src_summary!D2244</f>
        <v>8077</v>
      </c>
      <c r="E2293" s="32" t="str">
        <f>Point_src_summary!N2244</f>
        <v>20200254</v>
      </c>
      <c r="F2293" s="31" t="str">
        <f>Point_src_summary!U2244</f>
        <v>Point Source Compressor Engines</v>
      </c>
      <c r="G2293" s="160">
        <f>Point_src_summary!V2244</f>
        <v>0</v>
      </c>
      <c r="H2293" s="161">
        <f>Point_src_summary!W2244</f>
        <v>0</v>
      </c>
      <c r="I2293" s="161">
        <f>Point_src_summary!X2244</f>
        <v>0</v>
      </c>
      <c r="J2293" s="161">
        <f>Point_src_summary!Y2244</f>
        <v>0</v>
      </c>
      <c r="K2293" s="162">
        <f>Point_src_summary!Z2244</f>
        <v>0</v>
      </c>
    </row>
    <row r="2294" spans="1:11" x14ac:dyDescent="0.2">
      <c r="A2294" s="31" t="s">
        <v>127</v>
      </c>
      <c r="B2294" s="31" t="str">
        <f>Point_src_summary!B2245</f>
        <v>Non-tribal</v>
      </c>
      <c r="C2294" s="31">
        <f>Point_src_summary!C2245</f>
        <v>8</v>
      </c>
      <c r="D2294" s="31" t="str">
        <f>Point_src_summary!D2245</f>
        <v>8077</v>
      </c>
      <c r="E2294" s="32" t="str">
        <f>Point_src_summary!N2245</f>
        <v>20200254</v>
      </c>
      <c r="F2294" s="31" t="str">
        <f>Point_src_summary!U2245</f>
        <v>Point Source Compressor Engines</v>
      </c>
      <c r="G2294" s="160">
        <f>Point_src_summary!V2245</f>
        <v>0</v>
      </c>
      <c r="H2294" s="161">
        <f>Point_src_summary!W2245</f>
        <v>0</v>
      </c>
      <c r="I2294" s="161">
        <f>Point_src_summary!X2245</f>
        <v>0</v>
      </c>
      <c r="J2294" s="161">
        <f>Point_src_summary!Y2245</f>
        <v>0</v>
      </c>
      <c r="K2294" s="162">
        <f>Point_src_summary!Z2245</f>
        <v>0</v>
      </c>
    </row>
    <row r="2295" spans="1:11" x14ac:dyDescent="0.2">
      <c r="A2295" s="31" t="s">
        <v>127</v>
      </c>
      <c r="B2295" s="31" t="str">
        <f>Point_src_summary!B2246</f>
        <v>Non-tribal</v>
      </c>
      <c r="C2295" s="31">
        <f>Point_src_summary!C2246</f>
        <v>8</v>
      </c>
      <c r="D2295" s="31" t="str">
        <f>Point_src_summary!D2246</f>
        <v>8077</v>
      </c>
      <c r="E2295" s="32" t="str">
        <f>Point_src_summary!N2246</f>
        <v>20200253</v>
      </c>
      <c r="F2295" s="31" t="str">
        <f>Point_src_summary!U2246</f>
        <v>Point Source Compressor Engines</v>
      </c>
      <c r="G2295" s="160">
        <f>Point_src_summary!V2246</f>
        <v>0</v>
      </c>
      <c r="H2295" s="161">
        <f>Point_src_summary!W2246</f>
        <v>0</v>
      </c>
      <c r="I2295" s="161">
        <f>Point_src_summary!X2246</f>
        <v>0</v>
      </c>
      <c r="J2295" s="161">
        <f>Point_src_summary!Y2246</f>
        <v>0</v>
      </c>
      <c r="K2295" s="162">
        <f>Point_src_summary!Z2246</f>
        <v>0</v>
      </c>
    </row>
    <row r="2296" spans="1:11" x14ac:dyDescent="0.2">
      <c r="A2296" s="31" t="s">
        <v>127</v>
      </c>
      <c r="B2296" s="31" t="str">
        <f>Point_src_summary!B2247</f>
        <v>Non-tribal</v>
      </c>
      <c r="C2296" s="31">
        <f>Point_src_summary!C2247</f>
        <v>8</v>
      </c>
      <c r="D2296" s="31" t="str">
        <f>Point_src_summary!D2247</f>
        <v>8077</v>
      </c>
      <c r="E2296" s="32" t="str">
        <f>Point_src_summary!N2247</f>
        <v>20200253</v>
      </c>
      <c r="F2296" s="31" t="str">
        <f>Point_src_summary!U2247</f>
        <v>Point Source Compressor Engines</v>
      </c>
      <c r="G2296" s="160">
        <f>Point_src_summary!V2247</f>
        <v>0</v>
      </c>
      <c r="H2296" s="161">
        <f>Point_src_summary!W2247</f>
        <v>0</v>
      </c>
      <c r="I2296" s="161">
        <f>Point_src_summary!X2247</f>
        <v>0</v>
      </c>
      <c r="J2296" s="161">
        <f>Point_src_summary!Y2247</f>
        <v>0</v>
      </c>
      <c r="K2296" s="162">
        <f>Point_src_summary!Z2247</f>
        <v>0.04</v>
      </c>
    </row>
    <row r="2297" spans="1:11" x14ac:dyDescent="0.2">
      <c r="A2297" s="31" t="s">
        <v>127</v>
      </c>
      <c r="B2297" s="31" t="str">
        <f>Point_src_summary!B2248</f>
        <v>Non-tribal</v>
      </c>
      <c r="C2297" s="31">
        <f>Point_src_summary!C2248</f>
        <v>8</v>
      </c>
      <c r="D2297" s="31" t="str">
        <f>Point_src_summary!D2248</f>
        <v>8077</v>
      </c>
      <c r="E2297" s="32" t="str">
        <f>Point_src_summary!N2248</f>
        <v>31000301</v>
      </c>
      <c r="F2297" s="31" t="str">
        <f>Point_src_summary!U2248</f>
        <v>Dehydrators</v>
      </c>
      <c r="G2297" s="160">
        <f>Point_src_summary!V2248</f>
        <v>0</v>
      </c>
      <c r="H2297" s="161">
        <f>Point_src_summary!W2248</f>
        <v>8.4</v>
      </c>
      <c r="I2297" s="161">
        <f>Point_src_summary!X2248</f>
        <v>0</v>
      </c>
      <c r="J2297" s="161">
        <f>Point_src_summary!Y2248</f>
        <v>0</v>
      </c>
      <c r="K2297" s="162">
        <f>Point_src_summary!Z2248</f>
        <v>0</v>
      </c>
    </row>
    <row r="2298" spans="1:11" x14ac:dyDescent="0.2">
      <c r="A2298" s="31" t="s">
        <v>127</v>
      </c>
      <c r="B2298" s="31" t="str">
        <f>Point_src_summary!B2249</f>
        <v>Non-tribal</v>
      </c>
      <c r="C2298" s="31">
        <f>Point_src_summary!C2249</f>
        <v>8</v>
      </c>
      <c r="D2298" s="31" t="str">
        <f>Point_src_summary!D2249</f>
        <v>8077</v>
      </c>
      <c r="E2298" s="32" t="str">
        <f>Point_src_summary!N2249</f>
        <v>31000227</v>
      </c>
      <c r="F2298" s="31" t="str">
        <f>Point_src_summary!U2249</f>
        <v>Dehydrators</v>
      </c>
      <c r="G2298" s="160">
        <f>Point_src_summary!V2249</f>
        <v>0</v>
      </c>
      <c r="H2298" s="161">
        <f>Point_src_summary!W2249</f>
        <v>8.4</v>
      </c>
      <c r="I2298" s="161">
        <f>Point_src_summary!X2249</f>
        <v>0</v>
      </c>
      <c r="J2298" s="161">
        <f>Point_src_summary!Y2249</f>
        <v>0</v>
      </c>
      <c r="K2298" s="162">
        <f>Point_src_summary!Z2249</f>
        <v>0</v>
      </c>
    </row>
    <row r="2299" spans="1:11" x14ac:dyDescent="0.2">
      <c r="A2299" s="31" t="s">
        <v>127</v>
      </c>
      <c r="B2299" s="31" t="str">
        <f>Point_src_summary!B2250</f>
        <v>Non-tribal</v>
      </c>
      <c r="C2299" s="31">
        <f>Point_src_summary!C2250</f>
        <v>8</v>
      </c>
      <c r="D2299" s="31" t="str">
        <f>Point_src_summary!D2250</f>
        <v>8077</v>
      </c>
      <c r="E2299" s="32" t="str">
        <f>Point_src_summary!N2250</f>
        <v>31000220</v>
      </c>
      <c r="F2299" s="31" t="str">
        <f>Point_src_summary!U2250</f>
        <v>Point Source Fugitives</v>
      </c>
      <c r="G2299" s="160">
        <f>Point_src_summary!V2250</f>
        <v>0</v>
      </c>
      <c r="H2299" s="161">
        <f>Point_src_summary!W2250</f>
        <v>15</v>
      </c>
      <c r="I2299" s="161">
        <f>Point_src_summary!X2250</f>
        <v>0</v>
      </c>
      <c r="J2299" s="161">
        <f>Point_src_summary!Y2250</f>
        <v>0</v>
      </c>
      <c r="K2299" s="162">
        <f>Point_src_summary!Z2250</f>
        <v>0</v>
      </c>
    </row>
    <row r="2300" spans="1:11" x14ac:dyDescent="0.2">
      <c r="A2300" s="31" t="s">
        <v>127</v>
      </c>
      <c r="B2300" s="31" t="str">
        <f>Point_src_summary!B2251</f>
        <v>Non-tribal</v>
      </c>
      <c r="C2300" s="31">
        <f>Point_src_summary!C2251</f>
        <v>8</v>
      </c>
      <c r="D2300" s="31" t="str">
        <f>Point_src_summary!D2251</f>
        <v>8077</v>
      </c>
      <c r="E2300" s="32" t="str">
        <f>Point_src_summary!N2251</f>
        <v>20200254</v>
      </c>
      <c r="F2300" s="31" t="str">
        <f>Point_src_summary!U2251</f>
        <v>Point Source Compressor Engines</v>
      </c>
      <c r="G2300" s="160">
        <f>Point_src_summary!V2251</f>
        <v>38.832847999999998</v>
      </c>
      <c r="H2300" s="161">
        <f>Point_src_summary!W2251</f>
        <v>3.8185720000000001</v>
      </c>
      <c r="I2300" s="161">
        <f>Point_src_summary!X2251</f>
        <v>24.46472</v>
      </c>
      <c r="J2300" s="161">
        <f>Point_src_summary!Y2251</f>
        <v>0</v>
      </c>
      <c r="K2300" s="162">
        <f>Point_src_summary!Z2251</f>
        <v>0</v>
      </c>
    </row>
    <row r="2301" spans="1:11" x14ac:dyDescent="0.2">
      <c r="A2301" s="31" t="s">
        <v>127</v>
      </c>
      <c r="B2301" s="31" t="str">
        <f>Point_src_summary!B2252</f>
        <v>Non-tribal</v>
      </c>
      <c r="C2301" s="31">
        <f>Point_src_summary!C2252</f>
        <v>8</v>
      </c>
      <c r="D2301" s="31" t="str">
        <f>Point_src_summary!D2252</f>
        <v>8077</v>
      </c>
      <c r="E2301" s="32" t="str">
        <f>Point_src_summary!N2252</f>
        <v>31000205</v>
      </c>
      <c r="F2301" s="31" t="str">
        <f>Point_src_summary!U2252</f>
        <v>Point Source Flares</v>
      </c>
      <c r="G2301" s="160">
        <f>Point_src_summary!V2252</f>
        <v>2.2999999999999998</v>
      </c>
      <c r="H2301" s="161">
        <f>Point_src_summary!W2252</f>
        <v>0</v>
      </c>
      <c r="I2301" s="161">
        <f>Point_src_summary!X2252</f>
        <v>4.5</v>
      </c>
      <c r="J2301" s="161">
        <f>Point_src_summary!Y2252</f>
        <v>0</v>
      </c>
      <c r="K2301" s="162">
        <f>Point_src_summary!Z2252</f>
        <v>0</v>
      </c>
    </row>
    <row r="2302" spans="1:11" x14ac:dyDescent="0.2">
      <c r="A2302" s="31" t="s">
        <v>127</v>
      </c>
      <c r="B2302" s="31" t="str">
        <f>Point_src_summary!B2253</f>
        <v>Non-tribal</v>
      </c>
      <c r="C2302" s="31">
        <f>Point_src_summary!C2253</f>
        <v>8</v>
      </c>
      <c r="D2302" s="31" t="str">
        <f>Point_src_summary!D2253</f>
        <v>8077</v>
      </c>
      <c r="E2302" s="32" t="str">
        <f>Point_src_summary!N2253</f>
        <v>20200253</v>
      </c>
      <c r="F2302" s="31" t="str">
        <f>Point_src_summary!U2253</f>
        <v>Point Source Compressor Engines</v>
      </c>
      <c r="G2302" s="160">
        <f>Point_src_summary!V2253</f>
        <v>5.126036</v>
      </c>
      <c r="H2302" s="161">
        <f>Point_src_summary!W2253</f>
        <v>0.01</v>
      </c>
      <c r="I2302" s="161">
        <f>Point_src_summary!X2253</f>
        <v>22.677115000000001</v>
      </c>
      <c r="J2302" s="161">
        <f>Point_src_summary!Y2253</f>
        <v>0</v>
      </c>
      <c r="K2302" s="162">
        <f>Point_src_summary!Z2253</f>
        <v>0</v>
      </c>
    </row>
    <row r="2303" spans="1:11" x14ac:dyDescent="0.2">
      <c r="A2303" s="31" t="s">
        <v>127</v>
      </c>
      <c r="B2303" s="31" t="str">
        <f>Point_src_summary!B2254</f>
        <v>Non-tribal</v>
      </c>
      <c r="C2303" s="31">
        <f>Point_src_summary!C2254</f>
        <v>8</v>
      </c>
      <c r="D2303" s="31" t="str">
        <f>Point_src_summary!D2254</f>
        <v>8077</v>
      </c>
      <c r="E2303" s="32" t="str">
        <f>Point_src_summary!N2254</f>
        <v>20200254</v>
      </c>
      <c r="F2303" s="31" t="str">
        <f>Point_src_summary!U2254</f>
        <v>Point Source Compressor Engines</v>
      </c>
      <c r="G2303" s="160">
        <f>Point_src_summary!V2254</f>
        <v>18.281366999999999</v>
      </c>
      <c r="H2303" s="161">
        <f>Point_src_summary!W2254</f>
        <v>1.3253980000000001</v>
      </c>
      <c r="I2303" s="161">
        <f>Point_src_summary!X2254</f>
        <v>1.298891</v>
      </c>
      <c r="J2303" s="161">
        <f>Point_src_summary!Y2254</f>
        <v>0</v>
      </c>
      <c r="K2303" s="162">
        <f>Point_src_summary!Z2254</f>
        <v>0</v>
      </c>
    </row>
    <row r="2304" spans="1:11" x14ac:dyDescent="0.2">
      <c r="A2304" s="31" t="s">
        <v>127</v>
      </c>
      <c r="B2304" s="31" t="str">
        <f>Point_src_summary!B2255</f>
        <v>Non-tribal</v>
      </c>
      <c r="C2304" s="31">
        <f>Point_src_summary!C2255</f>
        <v>8</v>
      </c>
      <c r="D2304" s="31" t="str">
        <f>Point_src_summary!D2255</f>
        <v>8077</v>
      </c>
      <c r="E2304" s="32" t="str">
        <f>Point_src_summary!N2255</f>
        <v>20200254</v>
      </c>
      <c r="F2304" s="31" t="str">
        <f>Point_src_summary!U2255</f>
        <v>Point Source Compressor Engines</v>
      </c>
      <c r="G2304" s="160">
        <f>Point_src_summary!V2255</f>
        <v>0</v>
      </c>
      <c r="H2304" s="161">
        <f>Point_src_summary!W2255</f>
        <v>0</v>
      </c>
      <c r="I2304" s="161">
        <f>Point_src_summary!X2255</f>
        <v>0</v>
      </c>
      <c r="J2304" s="161">
        <f>Point_src_summary!Y2255</f>
        <v>0</v>
      </c>
      <c r="K2304" s="162">
        <f>Point_src_summary!Z2255</f>
        <v>0</v>
      </c>
    </row>
    <row r="2305" spans="1:11" x14ac:dyDescent="0.2">
      <c r="A2305" s="31" t="s">
        <v>127</v>
      </c>
      <c r="B2305" s="31" t="str">
        <f>Point_src_summary!B2256</f>
        <v>Non-tribal</v>
      </c>
      <c r="C2305" s="31">
        <f>Point_src_summary!C2256</f>
        <v>8</v>
      </c>
      <c r="D2305" s="31" t="str">
        <f>Point_src_summary!D2256</f>
        <v>8077</v>
      </c>
      <c r="E2305" s="32" t="str">
        <f>Point_src_summary!N2256</f>
        <v>31000304</v>
      </c>
      <c r="F2305" s="31" t="str">
        <f>Point_src_summary!U2256</f>
        <v>Dehydrators</v>
      </c>
      <c r="G2305" s="160">
        <f>Point_src_summary!V2256</f>
        <v>0.8</v>
      </c>
      <c r="H2305" s="161">
        <f>Point_src_summary!W2256</f>
        <v>2.9</v>
      </c>
      <c r="I2305" s="161">
        <f>Point_src_summary!X2256</f>
        <v>0.7</v>
      </c>
      <c r="J2305" s="161">
        <f>Point_src_summary!Y2256</f>
        <v>0</v>
      </c>
      <c r="K2305" s="162">
        <f>Point_src_summary!Z2256</f>
        <v>0</v>
      </c>
    </row>
    <row r="2306" spans="1:11" x14ac:dyDescent="0.2">
      <c r="A2306" s="31" t="s">
        <v>127</v>
      </c>
      <c r="B2306" s="31" t="str">
        <f>Point_src_summary!B2257</f>
        <v>Non-tribal</v>
      </c>
      <c r="C2306" s="31">
        <f>Point_src_summary!C2257</f>
        <v>8</v>
      </c>
      <c r="D2306" s="31" t="str">
        <f>Point_src_summary!D2257</f>
        <v>8077</v>
      </c>
      <c r="E2306" s="32" t="str">
        <f>Point_src_summary!N2257</f>
        <v>31088805</v>
      </c>
      <c r="F2306" s="31" t="str">
        <f>Point_src_summary!U2257</f>
        <v>Point Source Fugitives</v>
      </c>
      <c r="G2306" s="160">
        <f>Point_src_summary!V2257</f>
        <v>0</v>
      </c>
      <c r="H2306" s="161">
        <f>Point_src_summary!W2257</f>
        <v>15.6</v>
      </c>
      <c r="I2306" s="161">
        <f>Point_src_summary!X2257</f>
        <v>0</v>
      </c>
      <c r="J2306" s="161">
        <f>Point_src_summary!Y2257</f>
        <v>0</v>
      </c>
      <c r="K2306" s="162">
        <f>Point_src_summary!Z2257</f>
        <v>0</v>
      </c>
    </row>
    <row r="2307" spans="1:11" x14ac:dyDescent="0.2">
      <c r="A2307" s="31" t="s">
        <v>127</v>
      </c>
      <c r="B2307" s="31" t="str">
        <f>Point_src_summary!B2258</f>
        <v>Non-tribal</v>
      </c>
      <c r="C2307" s="31">
        <f>Point_src_summary!C2258</f>
        <v>8</v>
      </c>
      <c r="D2307" s="31" t="str">
        <f>Point_src_summary!D2258</f>
        <v>8077</v>
      </c>
      <c r="E2307" s="32" t="str">
        <f>Point_src_summary!N2258</f>
        <v>31088805</v>
      </c>
      <c r="F2307" s="31" t="str">
        <f>Point_src_summary!U2258</f>
        <v>Point Source Fugitives</v>
      </c>
      <c r="G2307" s="160">
        <f>Point_src_summary!V2258</f>
        <v>0</v>
      </c>
      <c r="H2307" s="161">
        <f>Point_src_summary!W2258</f>
        <v>29.33</v>
      </c>
      <c r="I2307" s="161">
        <f>Point_src_summary!X2258</f>
        <v>0</v>
      </c>
      <c r="J2307" s="161">
        <f>Point_src_summary!Y2258</f>
        <v>0</v>
      </c>
      <c r="K2307" s="162">
        <f>Point_src_summary!Z2258</f>
        <v>0</v>
      </c>
    </row>
    <row r="2308" spans="1:11" x14ac:dyDescent="0.2">
      <c r="A2308" s="31" t="s">
        <v>127</v>
      </c>
      <c r="B2308" s="31" t="str">
        <f>Point_src_summary!B2259</f>
        <v>Non-tribal</v>
      </c>
      <c r="C2308" s="31">
        <f>Point_src_summary!C2259</f>
        <v>8</v>
      </c>
      <c r="D2308" s="31" t="str">
        <f>Point_src_summary!D2259</f>
        <v>8077</v>
      </c>
      <c r="E2308" s="32" t="str">
        <f>Point_src_summary!N2259</f>
        <v>31000205</v>
      </c>
      <c r="F2308" s="31" t="str">
        <f>Point_src_summary!U2259</f>
        <v>Point Source Flares</v>
      </c>
      <c r="G2308" s="160">
        <f>Point_src_summary!V2259</f>
        <v>3.9</v>
      </c>
      <c r="H2308" s="161">
        <f>Point_src_summary!W2259</f>
        <v>0</v>
      </c>
      <c r="I2308" s="161">
        <f>Point_src_summary!X2259</f>
        <v>21.4</v>
      </c>
      <c r="J2308" s="161">
        <f>Point_src_summary!Y2259</f>
        <v>0</v>
      </c>
      <c r="K2308" s="162">
        <f>Point_src_summary!Z2259</f>
        <v>0</v>
      </c>
    </row>
    <row r="2309" spans="1:11" x14ac:dyDescent="0.2">
      <c r="A2309" s="31" t="s">
        <v>127</v>
      </c>
      <c r="B2309" s="31" t="str">
        <f>Point_src_summary!B2260</f>
        <v>Non-tribal</v>
      </c>
      <c r="C2309" s="31">
        <f>Point_src_summary!C2260</f>
        <v>8</v>
      </c>
      <c r="D2309" s="31" t="str">
        <f>Point_src_summary!D2260</f>
        <v>8077</v>
      </c>
      <c r="E2309" s="32" t="str">
        <f>Point_src_summary!N2260</f>
        <v>20200254</v>
      </c>
      <c r="F2309" s="31" t="str">
        <f>Point_src_summary!U2260</f>
        <v>Point Source Compressor Engines</v>
      </c>
      <c r="G2309" s="160">
        <f>Point_src_summary!V2260</f>
        <v>0</v>
      </c>
      <c r="H2309" s="161">
        <f>Point_src_summary!W2260</f>
        <v>0</v>
      </c>
      <c r="I2309" s="161">
        <f>Point_src_summary!X2260</f>
        <v>0</v>
      </c>
      <c r="J2309" s="161">
        <f>Point_src_summary!Y2260</f>
        <v>0.05</v>
      </c>
      <c r="K2309" s="162">
        <f>Point_src_summary!Z2260</f>
        <v>0.87</v>
      </c>
    </row>
    <row r="2310" spans="1:11" x14ac:dyDescent="0.2">
      <c r="A2310" s="31" t="s">
        <v>127</v>
      </c>
      <c r="B2310" s="31" t="str">
        <f>Point_src_summary!B2261</f>
        <v>Non-tribal</v>
      </c>
      <c r="C2310" s="31">
        <f>Point_src_summary!C2261</f>
        <v>8</v>
      </c>
      <c r="D2310" s="31" t="str">
        <f>Point_src_summary!D2261</f>
        <v>8077</v>
      </c>
      <c r="E2310" s="32" t="str">
        <f>Point_src_summary!N2261</f>
        <v>20200254</v>
      </c>
      <c r="F2310" s="31" t="str">
        <f>Point_src_summary!U2261</f>
        <v>Point Source Compressor Engines</v>
      </c>
      <c r="G2310" s="160">
        <f>Point_src_summary!V2261</f>
        <v>0</v>
      </c>
      <c r="H2310" s="161">
        <f>Point_src_summary!W2261</f>
        <v>0</v>
      </c>
      <c r="I2310" s="161">
        <f>Point_src_summary!X2261</f>
        <v>0</v>
      </c>
      <c r="J2310" s="161">
        <f>Point_src_summary!Y2261</f>
        <v>0.02</v>
      </c>
      <c r="K2310" s="162">
        <f>Point_src_summary!Z2261</f>
        <v>0.4</v>
      </c>
    </row>
    <row r="2311" spans="1:11" x14ac:dyDescent="0.2">
      <c r="A2311" s="31" t="s">
        <v>127</v>
      </c>
      <c r="B2311" s="31" t="str">
        <f>Point_src_summary!B2262</f>
        <v>Non-tribal</v>
      </c>
      <c r="C2311" s="31">
        <f>Point_src_summary!C2262</f>
        <v>8</v>
      </c>
      <c r="D2311" s="31" t="str">
        <f>Point_src_summary!D2262</f>
        <v>8077</v>
      </c>
      <c r="E2311" s="32" t="str">
        <f>Point_src_summary!N2262</f>
        <v>20200254</v>
      </c>
      <c r="F2311" s="31" t="str">
        <f>Point_src_summary!U2262</f>
        <v>Point Source Compressor Engines</v>
      </c>
      <c r="G2311" s="160">
        <f>Point_src_summary!V2262</f>
        <v>0</v>
      </c>
      <c r="H2311" s="161">
        <f>Point_src_summary!W2262</f>
        <v>0</v>
      </c>
      <c r="I2311" s="161">
        <f>Point_src_summary!X2262</f>
        <v>0</v>
      </c>
      <c r="J2311" s="161">
        <f>Point_src_summary!Y2262</f>
        <v>0</v>
      </c>
      <c r="K2311" s="162">
        <f>Point_src_summary!Z2262</f>
        <v>0</v>
      </c>
    </row>
    <row r="2312" spans="1:11" x14ac:dyDescent="0.2">
      <c r="A2312" s="31" t="s">
        <v>127</v>
      </c>
      <c r="B2312" s="31" t="str">
        <f>Point_src_summary!B2263</f>
        <v>Non-tribal</v>
      </c>
      <c r="C2312" s="31">
        <f>Point_src_summary!C2263</f>
        <v>8</v>
      </c>
      <c r="D2312" s="31" t="str">
        <f>Point_src_summary!D2263</f>
        <v>8077</v>
      </c>
      <c r="E2312" s="32" t="str">
        <f>Point_src_summary!N2263</f>
        <v>20200254</v>
      </c>
      <c r="F2312" s="31" t="str">
        <f>Point_src_summary!U2263</f>
        <v>Point Source Compressor Engines</v>
      </c>
      <c r="G2312" s="160">
        <f>Point_src_summary!V2263</f>
        <v>9.1300000000000008</v>
      </c>
      <c r="H2312" s="161">
        <f>Point_src_summary!W2263</f>
        <v>5.22</v>
      </c>
      <c r="I2312" s="161">
        <f>Point_src_summary!X2263</f>
        <v>2.27</v>
      </c>
      <c r="J2312" s="161">
        <f>Point_src_summary!Y2263</f>
        <v>0</v>
      </c>
      <c r="K2312" s="162">
        <f>Point_src_summary!Z2263</f>
        <v>0</v>
      </c>
    </row>
    <row r="2313" spans="1:11" x14ac:dyDescent="0.2">
      <c r="A2313" s="31" t="s">
        <v>127</v>
      </c>
      <c r="B2313" s="31" t="str">
        <f>Point_src_summary!B2264</f>
        <v>Non-tribal</v>
      </c>
      <c r="C2313" s="31">
        <f>Point_src_summary!C2264</f>
        <v>8</v>
      </c>
      <c r="D2313" s="31" t="str">
        <f>Point_src_summary!D2264</f>
        <v>8077</v>
      </c>
      <c r="E2313" s="32" t="str">
        <f>Point_src_summary!N2264</f>
        <v>20200254</v>
      </c>
      <c r="F2313" s="31" t="str">
        <f>Point_src_summary!U2264</f>
        <v>Point Source Compressor Engines</v>
      </c>
      <c r="G2313" s="160">
        <f>Point_src_summary!V2264</f>
        <v>19.940000000000001</v>
      </c>
      <c r="H2313" s="161">
        <f>Point_src_summary!W2264</f>
        <v>11.41</v>
      </c>
      <c r="I2313" s="161">
        <f>Point_src_summary!X2264</f>
        <v>4.96</v>
      </c>
      <c r="J2313" s="161">
        <f>Point_src_summary!Y2264</f>
        <v>0</v>
      </c>
      <c r="K2313" s="162">
        <f>Point_src_summary!Z2264</f>
        <v>0</v>
      </c>
    </row>
    <row r="2314" spans="1:11" x14ac:dyDescent="0.2">
      <c r="A2314" s="31" t="s">
        <v>127</v>
      </c>
      <c r="B2314" s="31" t="str">
        <f>Point_src_summary!B2265</f>
        <v>Non-tribal</v>
      </c>
      <c r="C2314" s="31">
        <f>Point_src_summary!C2265</f>
        <v>8</v>
      </c>
      <c r="D2314" s="31" t="str">
        <f>Point_src_summary!D2265</f>
        <v>8077</v>
      </c>
      <c r="E2314" s="32" t="str">
        <f>Point_src_summary!N2265</f>
        <v>20200254</v>
      </c>
      <c r="F2314" s="31" t="str">
        <f>Point_src_summary!U2265</f>
        <v>Point Source Compressor Engines</v>
      </c>
      <c r="G2314" s="160">
        <f>Point_src_summary!V2265</f>
        <v>0</v>
      </c>
      <c r="H2314" s="161">
        <f>Point_src_summary!W2265</f>
        <v>0</v>
      </c>
      <c r="I2314" s="161">
        <f>Point_src_summary!X2265</f>
        <v>0</v>
      </c>
      <c r="J2314" s="161">
        <f>Point_src_summary!Y2265</f>
        <v>0</v>
      </c>
      <c r="K2314" s="162">
        <f>Point_src_summary!Z2265</f>
        <v>1E-3</v>
      </c>
    </row>
    <row r="2315" spans="1:11" x14ac:dyDescent="0.2">
      <c r="A2315" s="31" t="s">
        <v>127</v>
      </c>
      <c r="B2315" s="31" t="str">
        <f>Point_src_summary!B2266</f>
        <v>Non-tribal</v>
      </c>
      <c r="C2315" s="31">
        <f>Point_src_summary!C2266</f>
        <v>8</v>
      </c>
      <c r="D2315" s="31" t="str">
        <f>Point_src_summary!D2266</f>
        <v>8077</v>
      </c>
      <c r="E2315" s="32" t="str">
        <f>Point_src_summary!N2266</f>
        <v>20200254</v>
      </c>
      <c r="F2315" s="31" t="str">
        <f>Point_src_summary!U2266</f>
        <v>Point Source Compressor Engines</v>
      </c>
      <c r="G2315" s="160">
        <f>Point_src_summary!V2266</f>
        <v>4.1038329999999998</v>
      </c>
      <c r="H2315" s="161">
        <f>Point_src_summary!W2266</f>
        <v>1.395303</v>
      </c>
      <c r="I2315" s="161">
        <f>Point_src_summary!X2266</f>
        <v>6.648212</v>
      </c>
      <c r="J2315" s="161">
        <f>Point_src_summary!Y2266</f>
        <v>0</v>
      </c>
      <c r="K2315" s="162">
        <f>Point_src_summary!Z2266</f>
        <v>0</v>
      </c>
    </row>
    <row r="2316" spans="1:11" x14ac:dyDescent="0.2">
      <c r="A2316" s="31" t="s">
        <v>127</v>
      </c>
      <c r="B2316" s="31" t="str">
        <f>Point_src_summary!B2267</f>
        <v>Non-tribal</v>
      </c>
      <c r="C2316" s="31">
        <f>Point_src_summary!C2267</f>
        <v>8</v>
      </c>
      <c r="D2316" s="31" t="str">
        <f>Point_src_summary!D2267</f>
        <v>8077</v>
      </c>
      <c r="E2316" s="32" t="str">
        <f>Point_src_summary!N2267</f>
        <v>31000201</v>
      </c>
      <c r="F2316" s="31" t="str">
        <f>Point_src_summary!U2267</f>
        <v>Amine Units</v>
      </c>
      <c r="G2316" s="160">
        <f>Point_src_summary!V2267</f>
        <v>0</v>
      </c>
      <c r="H2316" s="161">
        <f>Point_src_summary!W2267</f>
        <v>0</v>
      </c>
      <c r="I2316" s="161">
        <f>Point_src_summary!X2267</f>
        <v>0</v>
      </c>
      <c r="J2316" s="161">
        <f>Point_src_summary!Y2267</f>
        <v>0</v>
      </c>
      <c r="K2316" s="162">
        <f>Point_src_summary!Z2267</f>
        <v>0</v>
      </c>
    </row>
    <row r="2317" spans="1:11" x14ac:dyDescent="0.2">
      <c r="A2317" s="31" t="s">
        <v>127</v>
      </c>
      <c r="B2317" s="31" t="str">
        <f>Point_src_summary!B2268</f>
        <v>Non-tribal</v>
      </c>
      <c r="C2317" s="31">
        <f>Point_src_summary!C2268</f>
        <v>8</v>
      </c>
      <c r="D2317" s="31" t="str">
        <f>Point_src_summary!D2268</f>
        <v>8077</v>
      </c>
      <c r="E2317" s="32" t="str">
        <f>Point_src_summary!N2268</f>
        <v>20100201</v>
      </c>
      <c r="F2317" s="31" t="str">
        <f>Point_src_summary!U2268</f>
        <v>Point Source Compressor Engines</v>
      </c>
      <c r="G2317" s="160">
        <f>Point_src_summary!V2268</f>
        <v>0</v>
      </c>
      <c r="H2317" s="161">
        <f>Point_src_summary!W2268</f>
        <v>0</v>
      </c>
      <c r="I2317" s="161">
        <f>Point_src_summary!X2268</f>
        <v>0</v>
      </c>
      <c r="J2317" s="161">
        <f>Point_src_summary!Y2268</f>
        <v>0</v>
      </c>
      <c r="K2317" s="162">
        <f>Point_src_summary!Z2268</f>
        <v>0</v>
      </c>
    </row>
    <row r="2318" spans="1:11" x14ac:dyDescent="0.2">
      <c r="A2318" s="31" t="s">
        <v>127</v>
      </c>
      <c r="B2318" s="31" t="str">
        <f>Point_src_summary!B2269</f>
        <v>Non-tribal</v>
      </c>
      <c r="C2318" s="31">
        <f>Point_src_summary!C2269</f>
        <v>8</v>
      </c>
      <c r="D2318" s="31" t="str">
        <f>Point_src_summary!D2269</f>
        <v>8077</v>
      </c>
      <c r="E2318" s="32" t="str">
        <f>Point_src_summary!N2269</f>
        <v>20200253</v>
      </c>
      <c r="F2318" s="31" t="str">
        <f>Point_src_summary!U2269</f>
        <v>Point Source Compressor Engines</v>
      </c>
      <c r="G2318" s="160">
        <f>Point_src_summary!V2269</f>
        <v>0</v>
      </c>
      <c r="H2318" s="161">
        <f>Point_src_summary!W2269</f>
        <v>0</v>
      </c>
      <c r="I2318" s="161">
        <f>Point_src_summary!X2269</f>
        <v>0</v>
      </c>
      <c r="J2318" s="161">
        <f>Point_src_summary!Y2269</f>
        <v>0</v>
      </c>
      <c r="K2318" s="162">
        <f>Point_src_summary!Z2269</f>
        <v>0</v>
      </c>
    </row>
    <row r="2319" spans="1:11" x14ac:dyDescent="0.2">
      <c r="A2319" s="31" t="s">
        <v>127</v>
      </c>
      <c r="B2319" s="31" t="str">
        <f>Point_src_summary!B2270</f>
        <v>Non-tribal</v>
      </c>
      <c r="C2319" s="31">
        <f>Point_src_summary!C2270</f>
        <v>8</v>
      </c>
      <c r="D2319" s="31" t="str">
        <f>Point_src_summary!D2270</f>
        <v>8077</v>
      </c>
      <c r="E2319" s="32" t="str">
        <f>Point_src_summary!N2270</f>
        <v>20200253</v>
      </c>
      <c r="F2319" s="31" t="str">
        <f>Point_src_summary!U2270</f>
        <v>Point Source Compressor Engines</v>
      </c>
      <c r="G2319" s="160">
        <f>Point_src_summary!V2270</f>
        <v>0</v>
      </c>
      <c r="H2319" s="161">
        <f>Point_src_summary!W2270</f>
        <v>0</v>
      </c>
      <c r="I2319" s="161">
        <f>Point_src_summary!X2270</f>
        <v>0</v>
      </c>
      <c r="J2319" s="161">
        <f>Point_src_summary!Y2270</f>
        <v>0</v>
      </c>
      <c r="K2319" s="162">
        <f>Point_src_summary!Z2270</f>
        <v>0</v>
      </c>
    </row>
    <row r="2320" spans="1:11" x14ac:dyDescent="0.2">
      <c r="A2320" s="31" t="s">
        <v>127</v>
      </c>
      <c r="B2320" s="31" t="str">
        <f>Point_src_summary!B2271</f>
        <v>Non-tribal</v>
      </c>
      <c r="C2320" s="31">
        <f>Point_src_summary!C2271</f>
        <v>8</v>
      </c>
      <c r="D2320" s="31" t="str">
        <f>Point_src_summary!D2271</f>
        <v>8077</v>
      </c>
      <c r="E2320" s="32" t="str">
        <f>Point_src_summary!N2271</f>
        <v>20200253</v>
      </c>
      <c r="F2320" s="31" t="str">
        <f>Point_src_summary!U2271</f>
        <v>Point Source Compressor Engines</v>
      </c>
      <c r="G2320" s="160">
        <f>Point_src_summary!V2271</f>
        <v>0</v>
      </c>
      <c r="H2320" s="161">
        <f>Point_src_summary!W2271</f>
        <v>0</v>
      </c>
      <c r="I2320" s="161">
        <f>Point_src_summary!X2271</f>
        <v>0</v>
      </c>
      <c r="J2320" s="161">
        <f>Point_src_summary!Y2271</f>
        <v>0</v>
      </c>
      <c r="K2320" s="162">
        <f>Point_src_summary!Z2271</f>
        <v>0</v>
      </c>
    </row>
    <row r="2321" spans="1:11" x14ac:dyDescent="0.2">
      <c r="A2321" s="31" t="s">
        <v>127</v>
      </c>
      <c r="B2321" s="31" t="str">
        <f>Point_src_summary!B2272</f>
        <v>Non-tribal</v>
      </c>
      <c r="C2321" s="31">
        <f>Point_src_summary!C2272</f>
        <v>8</v>
      </c>
      <c r="D2321" s="31" t="str">
        <f>Point_src_summary!D2272</f>
        <v>8077</v>
      </c>
      <c r="E2321" s="32" t="str">
        <f>Point_src_summary!N2272</f>
        <v>10300602</v>
      </c>
      <c r="F2321" s="31" t="str">
        <f>Point_src_summary!U2272</f>
        <v>Point Source Heaters</v>
      </c>
      <c r="G2321" s="160">
        <f>Point_src_summary!V2272</f>
        <v>0</v>
      </c>
      <c r="H2321" s="161">
        <f>Point_src_summary!W2272</f>
        <v>0</v>
      </c>
      <c r="I2321" s="161">
        <f>Point_src_summary!X2272</f>
        <v>0</v>
      </c>
      <c r="J2321" s="161">
        <f>Point_src_summary!Y2272</f>
        <v>0</v>
      </c>
      <c r="K2321" s="162">
        <f>Point_src_summary!Z2272</f>
        <v>0</v>
      </c>
    </row>
    <row r="2322" spans="1:11" x14ac:dyDescent="0.2">
      <c r="A2322" s="31" t="s">
        <v>127</v>
      </c>
      <c r="B2322" s="31" t="str">
        <f>Point_src_summary!B2273</f>
        <v>Non-tribal</v>
      </c>
      <c r="C2322" s="31">
        <f>Point_src_summary!C2273</f>
        <v>8</v>
      </c>
      <c r="D2322" s="31" t="str">
        <f>Point_src_summary!D2273</f>
        <v>8077</v>
      </c>
      <c r="E2322" s="32" t="str">
        <f>Point_src_summary!N2273</f>
        <v>20200102</v>
      </c>
      <c r="F2322" s="31" t="str">
        <f>Point_src_summary!U2273</f>
        <v>Point Source Compressor Engines</v>
      </c>
      <c r="G2322" s="160">
        <f>Point_src_summary!V2273</f>
        <v>0</v>
      </c>
      <c r="H2322" s="161">
        <f>Point_src_summary!W2273</f>
        <v>0</v>
      </c>
      <c r="I2322" s="161">
        <f>Point_src_summary!X2273</f>
        <v>0</v>
      </c>
      <c r="J2322" s="161">
        <f>Point_src_summary!Y2273</f>
        <v>0</v>
      </c>
      <c r="K2322" s="162">
        <f>Point_src_summary!Z2273</f>
        <v>0</v>
      </c>
    </row>
    <row r="2323" spans="1:11" x14ac:dyDescent="0.2">
      <c r="A2323" s="31" t="s">
        <v>127</v>
      </c>
      <c r="B2323" s="31" t="str">
        <f>Point_src_summary!B2274</f>
        <v>Non-tribal</v>
      </c>
      <c r="C2323" s="31">
        <f>Point_src_summary!C2274</f>
        <v>8</v>
      </c>
      <c r="D2323" s="31" t="str">
        <f>Point_src_summary!D2274</f>
        <v>8077</v>
      </c>
      <c r="E2323" s="32" t="str">
        <f>Point_src_summary!N2274</f>
        <v>20200253</v>
      </c>
      <c r="F2323" s="31" t="str">
        <f>Point_src_summary!U2274</f>
        <v>Point Source Compressor Engines</v>
      </c>
      <c r="G2323" s="160">
        <f>Point_src_summary!V2274</f>
        <v>0</v>
      </c>
      <c r="H2323" s="161">
        <f>Point_src_summary!W2274</f>
        <v>0</v>
      </c>
      <c r="I2323" s="161">
        <f>Point_src_summary!X2274</f>
        <v>0</v>
      </c>
      <c r="J2323" s="161">
        <f>Point_src_summary!Y2274</f>
        <v>0</v>
      </c>
      <c r="K2323" s="162">
        <f>Point_src_summary!Z2274</f>
        <v>0</v>
      </c>
    </row>
    <row r="2324" spans="1:11" x14ac:dyDescent="0.2">
      <c r="A2324" s="31" t="s">
        <v>127</v>
      </c>
      <c r="B2324" s="31" t="str">
        <f>Point_src_summary!B2275</f>
        <v>Non-tribal</v>
      </c>
      <c r="C2324" s="31">
        <f>Point_src_summary!C2275</f>
        <v>8</v>
      </c>
      <c r="D2324" s="31" t="str">
        <f>Point_src_summary!D2275</f>
        <v>8077</v>
      </c>
      <c r="E2324" s="32" t="str">
        <f>Point_src_summary!N2275</f>
        <v>20200253</v>
      </c>
      <c r="F2324" s="31" t="str">
        <f>Point_src_summary!U2275</f>
        <v>Point Source Compressor Engines</v>
      </c>
      <c r="G2324" s="160">
        <f>Point_src_summary!V2275</f>
        <v>0</v>
      </c>
      <c r="H2324" s="161">
        <f>Point_src_summary!W2275</f>
        <v>0</v>
      </c>
      <c r="I2324" s="161">
        <f>Point_src_summary!X2275</f>
        <v>0</v>
      </c>
      <c r="J2324" s="161">
        <f>Point_src_summary!Y2275</f>
        <v>0</v>
      </c>
      <c r="K2324" s="162">
        <f>Point_src_summary!Z2275</f>
        <v>0</v>
      </c>
    </row>
    <row r="2325" spans="1:11" x14ac:dyDescent="0.2">
      <c r="A2325" s="31" t="s">
        <v>127</v>
      </c>
      <c r="B2325" s="31" t="str">
        <f>Point_src_summary!B2276</f>
        <v>Non-tribal</v>
      </c>
      <c r="C2325" s="31">
        <f>Point_src_summary!C2276</f>
        <v>8</v>
      </c>
      <c r="D2325" s="31" t="str">
        <f>Point_src_summary!D2276</f>
        <v>8077</v>
      </c>
      <c r="E2325" s="32" t="str">
        <f>Point_src_summary!N2276</f>
        <v>20100102</v>
      </c>
      <c r="F2325" s="31" t="str">
        <f>Point_src_summary!U2276</f>
        <v>Point Source Compressor Engines</v>
      </c>
      <c r="G2325" s="160">
        <f>Point_src_summary!V2276</f>
        <v>0</v>
      </c>
      <c r="H2325" s="161">
        <f>Point_src_summary!W2276</f>
        <v>0</v>
      </c>
      <c r="I2325" s="161">
        <f>Point_src_summary!X2276</f>
        <v>0</v>
      </c>
      <c r="J2325" s="161">
        <f>Point_src_summary!Y2276</f>
        <v>0</v>
      </c>
      <c r="K2325" s="162">
        <f>Point_src_summary!Z2276</f>
        <v>0</v>
      </c>
    </row>
    <row r="2326" spans="1:11" x14ac:dyDescent="0.2">
      <c r="A2326" s="31" t="s">
        <v>127</v>
      </c>
      <c r="B2326" s="31" t="str">
        <f>Point_src_summary!B2277</f>
        <v>Non-tribal</v>
      </c>
      <c r="C2326" s="31">
        <f>Point_src_summary!C2277</f>
        <v>8</v>
      </c>
      <c r="D2326" s="31" t="str">
        <f>Point_src_summary!D2277</f>
        <v>8077</v>
      </c>
      <c r="E2326" s="32" t="str">
        <f>Point_src_summary!N2277</f>
        <v>31000220</v>
      </c>
      <c r="F2326" s="31" t="str">
        <f>Point_src_summary!U2277</f>
        <v>Point Source Fugitives</v>
      </c>
      <c r="G2326" s="160">
        <f>Point_src_summary!V2277</f>
        <v>0</v>
      </c>
      <c r="H2326" s="161">
        <f>Point_src_summary!W2277</f>
        <v>3.27</v>
      </c>
      <c r="I2326" s="161">
        <f>Point_src_summary!X2277</f>
        <v>0</v>
      </c>
      <c r="J2326" s="161">
        <f>Point_src_summary!Y2277</f>
        <v>0</v>
      </c>
      <c r="K2326" s="162">
        <f>Point_src_summary!Z2277</f>
        <v>0</v>
      </c>
    </row>
    <row r="2327" spans="1:11" x14ac:dyDescent="0.2">
      <c r="A2327" s="31" t="s">
        <v>127</v>
      </c>
      <c r="B2327" s="31" t="str">
        <f>Point_src_summary!B2278</f>
        <v>Non-tribal</v>
      </c>
      <c r="C2327" s="31">
        <f>Point_src_summary!C2278</f>
        <v>8</v>
      </c>
      <c r="D2327" s="31" t="str">
        <f>Point_src_summary!D2278</f>
        <v>8077</v>
      </c>
      <c r="E2327" s="32" t="str">
        <f>Point_src_summary!N2278</f>
        <v>20200253</v>
      </c>
      <c r="F2327" s="31" t="str">
        <f>Point_src_summary!U2278</f>
        <v>Point Source Compressor Engines</v>
      </c>
      <c r="G2327" s="160">
        <f>Point_src_summary!V2278</f>
        <v>0</v>
      </c>
      <c r="H2327" s="161">
        <f>Point_src_summary!W2278</f>
        <v>0</v>
      </c>
      <c r="I2327" s="161">
        <f>Point_src_summary!X2278</f>
        <v>0</v>
      </c>
      <c r="J2327" s="161">
        <f>Point_src_summary!Y2278</f>
        <v>0</v>
      </c>
      <c r="K2327" s="162">
        <f>Point_src_summary!Z2278</f>
        <v>0</v>
      </c>
    </row>
    <row r="2328" spans="1:11" x14ac:dyDescent="0.2">
      <c r="A2328" s="31" t="s">
        <v>127</v>
      </c>
      <c r="B2328" s="31" t="str">
        <f>Point_src_summary!B2279</f>
        <v>Non-tribal</v>
      </c>
      <c r="C2328" s="31">
        <f>Point_src_summary!C2279</f>
        <v>8</v>
      </c>
      <c r="D2328" s="31" t="str">
        <f>Point_src_summary!D2279</f>
        <v>8077</v>
      </c>
      <c r="E2328" s="32" t="str">
        <f>Point_src_summary!N2279</f>
        <v>20200253</v>
      </c>
      <c r="F2328" s="31" t="str">
        <f>Point_src_summary!U2279</f>
        <v>Point Source Compressor Engines</v>
      </c>
      <c r="G2328" s="160">
        <f>Point_src_summary!V2279</f>
        <v>0</v>
      </c>
      <c r="H2328" s="161">
        <f>Point_src_summary!W2279</f>
        <v>0</v>
      </c>
      <c r="I2328" s="161">
        <f>Point_src_summary!X2279</f>
        <v>0</v>
      </c>
      <c r="J2328" s="161">
        <f>Point_src_summary!Y2279</f>
        <v>0</v>
      </c>
      <c r="K2328" s="162">
        <f>Point_src_summary!Z2279</f>
        <v>0.14000000000000001</v>
      </c>
    </row>
    <row r="2329" spans="1:11" x14ac:dyDescent="0.2">
      <c r="A2329" s="31" t="s">
        <v>127</v>
      </c>
      <c r="B2329" s="31" t="str">
        <f>Point_src_summary!B2280</f>
        <v>Non-tribal</v>
      </c>
      <c r="C2329" s="31">
        <f>Point_src_summary!C2280</f>
        <v>8</v>
      </c>
      <c r="D2329" s="31" t="str">
        <f>Point_src_summary!D2280</f>
        <v>8077</v>
      </c>
      <c r="E2329" s="32" t="str">
        <f>Point_src_summary!N2280</f>
        <v>20200253</v>
      </c>
      <c r="F2329" s="31" t="str">
        <f>Point_src_summary!U2280</f>
        <v>Point Source Compressor Engines</v>
      </c>
      <c r="G2329" s="160">
        <f>Point_src_summary!V2280</f>
        <v>4.185346</v>
      </c>
      <c r="H2329" s="161">
        <f>Point_src_summary!W2280</f>
        <v>2.076066</v>
      </c>
      <c r="I2329" s="161">
        <f>Point_src_summary!X2280</f>
        <v>8.4267529999999997</v>
      </c>
      <c r="J2329" s="161">
        <f>Point_src_summary!Y2280</f>
        <v>0</v>
      </c>
      <c r="K2329" s="162">
        <f>Point_src_summary!Z2280</f>
        <v>0</v>
      </c>
    </row>
    <row r="2330" spans="1:11" x14ac:dyDescent="0.2">
      <c r="A2330" s="31" t="s">
        <v>127</v>
      </c>
      <c r="B2330" s="31" t="str">
        <f>Point_src_summary!B2281</f>
        <v>Non-tribal</v>
      </c>
      <c r="C2330" s="31">
        <f>Point_src_summary!C2281</f>
        <v>8</v>
      </c>
      <c r="D2330" s="31" t="str">
        <f>Point_src_summary!D2281</f>
        <v>8077</v>
      </c>
      <c r="E2330" s="32" t="str">
        <f>Point_src_summary!N2281</f>
        <v>20200253</v>
      </c>
      <c r="F2330" s="31" t="str">
        <f>Point_src_summary!U2281</f>
        <v>Point Source Compressor Engines</v>
      </c>
      <c r="G2330" s="160">
        <f>Point_src_summary!V2281</f>
        <v>0</v>
      </c>
      <c r="H2330" s="161">
        <f>Point_src_summary!W2281</f>
        <v>0</v>
      </c>
      <c r="I2330" s="161">
        <f>Point_src_summary!X2281</f>
        <v>0</v>
      </c>
      <c r="J2330" s="161">
        <f>Point_src_summary!Y2281</f>
        <v>0</v>
      </c>
      <c r="K2330" s="162">
        <f>Point_src_summary!Z2281</f>
        <v>0</v>
      </c>
    </row>
    <row r="2331" spans="1:11" x14ac:dyDescent="0.2">
      <c r="A2331" s="31" t="s">
        <v>127</v>
      </c>
      <c r="B2331" s="31" t="str">
        <f>Point_src_summary!B2282</f>
        <v>Non-tribal</v>
      </c>
      <c r="C2331" s="31">
        <f>Point_src_summary!C2282</f>
        <v>8</v>
      </c>
      <c r="D2331" s="31" t="str">
        <f>Point_src_summary!D2282</f>
        <v>8077</v>
      </c>
      <c r="E2331" s="32" t="str">
        <f>Point_src_summary!N2282</f>
        <v>20200253</v>
      </c>
      <c r="F2331" s="31" t="str">
        <f>Point_src_summary!U2282</f>
        <v>Point Source Compressor Engines</v>
      </c>
      <c r="G2331" s="160">
        <f>Point_src_summary!V2282</f>
        <v>0</v>
      </c>
      <c r="H2331" s="161">
        <f>Point_src_summary!W2282</f>
        <v>0</v>
      </c>
      <c r="I2331" s="161">
        <f>Point_src_summary!X2282</f>
        <v>0</v>
      </c>
      <c r="J2331" s="161">
        <f>Point_src_summary!Y2282</f>
        <v>0</v>
      </c>
      <c r="K2331" s="162">
        <f>Point_src_summary!Z2282</f>
        <v>0</v>
      </c>
    </row>
    <row r="2332" spans="1:11" x14ac:dyDescent="0.2">
      <c r="A2332" s="31" t="s">
        <v>127</v>
      </c>
      <c r="B2332" s="31" t="str">
        <f>Point_src_summary!B2283</f>
        <v>Non-tribal</v>
      </c>
      <c r="C2332" s="31">
        <f>Point_src_summary!C2283</f>
        <v>8</v>
      </c>
      <c r="D2332" s="31" t="str">
        <f>Point_src_summary!D2283</f>
        <v>8077</v>
      </c>
      <c r="E2332" s="32" t="str">
        <f>Point_src_summary!N2283</f>
        <v>20200253</v>
      </c>
      <c r="F2332" s="31" t="str">
        <f>Point_src_summary!U2283</f>
        <v>Point Source Compressor Engines</v>
      </c>
      <c r="G2332" s="160">
        <f>Point_src_summary!V2283</f>
        <v>0</v>
      </c>
      <c r="H2332" s="161">
        <f>Point_src_summary!W2283</f>
        <v>0</v>
      </c>
      <c r="I2332" s="161">
        <f>Point_src_summary!X2283</f>
        <v>0</v>
      </c>
      <c r="J2332" s="161">
        <f>Point_src_summary!Y2283</f>
        <v>0</v>
      </c>
      <c r="K2332" s="162">
        <f>Point_src_summary!Z2283</f>
        <v>0.06</v>
      </c>
    </row>
    <row r="2333" spans="1:11" x14ac:dyDescent="0.2">
      <c r="A2333" s="31" t="s">
        <v>127</v>
      </c>
      <c r="B2333" s="31" t="str">
        <f>Point_src_summary!B2284</f>
        <v>Non-tribal</v>
      </c>
      <c r="C2333" s="31">
        <f>Point_src_summary!C2284</f>
        <v>8</v>
      </c>
      <c r="D2333" s="31" t="str">
        <f>Point_src_summary!D2284</f>
        <v>8077</v>
      </c>
      <c r="E2333" s="32" t="str">
        <f>Point_src_summary!N2284</f>
        <v>20200253</v>
      </c>
      <c r="F2333" s="31" t="str">
        <f>Point_src_summary!U2284</f>
        <v>Point Source Compressor Engines</v>
      </c>
      <c r="G2333" s="160">
        <f>Point_src_summary!V2284</f>
        <v>0</v>
      </c>
      <c r="H2333" s="161">
        <f>Point_src_summary!W2284</f>
        <v>0</v>
      </c>
      <c r="I2333" s="161">
        <f>Point_src_summary!X2284</f>
        <v>0</v>
      </c>
      <c r="J2333" s="161">
        <f>Point_src_summary!Y2284</f>
        <v>0</v>
      </c>
      <c r="K2333" s="162">
        <f>Point_src_summary!Z2284</f>
        <v>0.06</v>
      </c>
    </row>
    <row r="2334" spans="1:11" x14ac:dyDescent="0.2">
      <c r="A2334" s="31" t="s">
        <v>127</v>
      </c>
      <c r="B2334" s="31" t="str">
        <f>Point_src_summary!B2285</f>
        <v>Non-tribal</v>
      </c>
      <c r="C2334" s="31">
        <f>Point_src_summary!C2285</f>
        <v>8</v>
      </c>
      <c r="D2334" s="31" t="str">
        <f>Point_src_summary!D2285</f>
        <v>8077</v>
      </c>
      <c r="E2334" s="32" t="str">
        <f>Point_src_summary!N2285</f>
        <v>20200254</v>
      </c>
      <c r="F2334" s="31" t="str">
        <f>Point_src_summary!U2285</f>
        <v>Point Source Compressor Engines</v>
      </c>
      <c r="G2334" s="160">
        <f>Point_src_summary!V2285</f>
        <v>0</v>
      </c>
      <c r="H2334" s="161">
        <f>Point_src_summary!W2285</f>
        <v>0</v>
      </c>
      <c r="I2334" s="161">
        <f>Point_src_summary!X2285</f>
        <v>0</v>
      </c>
      <c r="J2334" s="161">
        <f>Point_src_summary!Y2285</f>
        <v>0</v>
      </c>
      <c r="K2334" s="162">
        <f>Point_src_summary!Z2285</f>
        <v>3.2919999999999998E-3</v>
      </c>
    </row>
    <row r="2335" spans="1:11" x14ac:dyDescent="0.2">
      <c r="A2335" s="31" t="s">
        <v>127</v>
      </c>
      <c r="B2335" s="31" t="str">
        <f>Point_src_summary!B2286</f>
        <v>Non-tribal</v>
      </c>
      <c r="C2335" s="31">
        <f>Point_src_summary!C2286</f>
        <v>8</v>
      </c>
      <c r="D2335" s="31" t="str">
        <f>Point_src_summary!D2286</f>
        <v>8077</v>
      </c>
      <c r="E2335" s="32" t="str">
        <f>Point_src_summary!N2286</f>
        <v>20200254</v>
      </c>
      <c r="F2335" s="31" t="str">
        <f>Point_src_summary!U2286</f>
        <v>Point Source Compressor Engines</v>
      </c>
      <c r="G2335" s="160">
        <f>Point_src_summary!V2286</f>
        <v>24.206424999999999</v>
      </c>
      <c r="H2335" s="161">
        <f>Point_src_summary!W2286</f>
        <v>8.2301850000000005</v>
      </c>
      <c r="I2335" s="161">
        <f>Point_src_summary!X2286</f>
        <v>18.154091999999999</v>
      </c>
      <c r="J2335" s="161">
        <f>Point_src_summary!Y2286</f>
        <v>0</v>
      </c>
      <c r="K2335" s="162">
        <f>Point_src_summary!Z2286</f>
        <v>0</v>
      </c>
    </row>
    <row r="2336" spans="1:11" x14ac:dyDescent="0.2">
      <c r="A2336" s="31" t="s">
        <v>127</v>
      </c>
      <c r="B2336" s="31" t="str">
        <f>Point_src_summary!B2287</f>
        <v>Non-tribal</v>
      </c>
      <c r="C2336" s="31">
        <f>Point_src_summary!C2287</f>
        <v>8</v>
      </c>
      <c r="D2336" s="31" t="str">
        <f>Point_src_summary!D2287</f>
        <v>8077</v>
      </c>
      <c r="E2336" s="32" t="str">
        <f>Point_src_summary!N2287</f>
        <v>31000401</v>
      </c>
      <c r="F2336" s="31" t="str">
        <f>Point_src_summary!U2287</f>
        <v>Point Source Heaters</v>
      </c>
      <c r="G2336" s="160">
        <f>Point_src_summary!V2287</f>
        <v>1.6</v>
      </c>
      <c r="H2336" s="161">
        <f>Point_src_summary!W2287</f>
        <v>11.186876</v>
      </c>
      <c r="I2336" s="161">
        <f>Point_src_summary!X2287</f>
        <v>3.2</v>
      </c>
      <c r="J2336" s="161">
        <f>Point_src_summary!Y2287</f>
        <v>0</v>
      </c>
      <c r="K2336" s="162">
        <f>Point_src_summary!Z2287</f>
        <v>0</v>
      </c>
    </row>
    <row r="2337" spans="1:11" x14ac:dyDescent="0.2">
      <c r="A2337" s="31" t="s">
        <v>127</v>
      </c>
      <c r="B2337" s="31" t="str">
        <f>Point_src_summary!B2288</f>
        <v>Non-tribal</v>
      </c>
      <c r="C2337" s="31">
        <f>Point_src_summary!C2288</f>
        <v>8</v>
      </c>
      <c r="D2337" s="31" t="str">
        <f>Point_src_summary!D2288</f>
        <v>8077</v>
      </c>
      <c r="E2337" s="32" t="str">
        <f>Point_src_summary!N2288</f>
        <v>20200253</v>
      </c>
      <c r="F2337" s="31" t="str">
        <f>Point_src_summary!U2288</f>
        <v>Point Source Compressor Engines</v>
      </c>
      <c r="G2337" s="160">
        <f>Point_src_summary!V2288</f>
        <v>0.77630100000000002</v>
      </c>
      <c r="H2337" s="161">
        <f>Point_src_summary!W2288</f>
        <v>0.54247500000000004</v>
      </c>
      <c r="I2337" s="161">
        <f>Point_src_summary!X2288</f>
        <v>1.552602</v>
      </c>
      <c r="J2337" s="161">
        <f>Point_src_summary!Y2288</f>
        <v>0</v>
      </c>
      <c r="K2337" s="162">
        <f>Point_src_summary!Z2288</f>
        <v>0</v>
      </c>
    </row>
    <row r="2338" spans="1:11" x14ac:dyDescent="0.2">
      <c r="A2338" s="31" t="s">
        <v>127</v>
      </c>
      <c r="B2338" s="31" t="str">
        <f>Point_src_summary!B2289</f>
        <v>Non-tribal</v>
      </c>
      <c r="C2338" s="31">
        <f>Point_src_summary!C2289</f>
        <v>8</v>
      </c>
      <c r="D2338" s="31" t="str">
        <f>Point_src_summary!D2289</f>
        <v>8077</v>
      </c>
      <c r="E2338" s="32" t="str">
        <f>Point_src_summary!N2289</f>
        <v>20200253</v>
      </c>
      <c r="F2338" s="31" t="str">
        <f>Point_src_summary!U2289</f>
        <v>Point Source Compressor Engines</v>
      </c>
      <c r="G2338" s="160">
        <f>Point_src_summary!V2289</f>
        <v>0.77630100000000002</v>
      </c>
      <c r="H2338" s="161">
        <f>Point_src_summary!W2289</f>
        <v>0.54871000000000003</v>
      </c>
      <c r="I2338" s="161">
        <f>Point_src_summary!X2289</f>
        <v>1.552602</v>
      </c>
      <c r="J2338" s="161">
        <f>Point_src_summary!Y2289</f>
        <v>0</v>
      </c>
      <c r="K2338" s="162">
        <f>Point_src_summary!Z2289</f>
        <v>0</v>
      </c>
    </row>
    <row r="2339" spans="1:11" x14ac:dyDescent="0.2">
      <c r="A2339" s="31" t="s">
        <v>127</v>
      </c>
      <c r="B2339" s="31" t="str">
        <f>Point_src_summary!B2290</f>
        <v>Non-tribal</v>
      </c>
      <c r="C2339" s="31">
        <f>Point_src_summary!C2290</f>
        <v>8</v>
      </c>
      <c r="D2339" s="31" t="str">
        <f>Point_src_summary!D2290</f>
        <v>8077</v>
      </c>
      <c r="E2339" s="32" t="str">
        <f>Point_src_summary!N2290</f>
        <v>20200253</v>
      </c>
      <c r="F2339" s="31" t="str">
        <f>Point_src_summary!U2290</f>
        <v>Point Source Compressor Engines</v>
      </c>
      <c r="G2339" s="160">
        <f>Point_src_summary!V2290</f>
        <v>0</v>
      </c>
      <c r="H2339" s="161">
        <f>Point_src_summary!W2290</f>
        <v>0</v>
      </c>
      <c r="I2339" s="161">
        <f>Point_src_summary!X2290</f>
        <v>0</v>
      </c>
      <c r="J2339" s="161">
        <f>Point_src_summary!Y2290</f>
        <v>0</v>
      </c>
      <c r="K2339" s="162">
        <f>Point_src_summary!Z2290</f>
        <v>0.27</v>
      </c>
    </row>
    <row r="2340" spans="1:11" x14ac:dyDescent="0.2">
      <c r="A2340" s="31" t="s">
        <v>127</v>
      </c>
      <c r="B2340" s="31" t="str">
        <f>Point_src_summary!B2291</f>
        <v>Non-tribal</v>
      </c>
      <c r="C2340" s="31">
        <f>Point_src_summary!C2291</f>
        <v>8</v>
      </c>
      <c r="D2340" s="31" t="str">
        <f>Point_src_summary!D2291</f>
        <v>8077</v>
      </c>
      <c r="E2340" s="32" t="str">
        <f>Point_src_summary!N2291</f>
        <v>31000215</v>
      </c>
      <c r="F2340" s="31" t="str">
        <f>Point_src_summary!U2291</f>
        <v>Point Source Flares</v>
      </c>
      <c r="G2340" s="160">
        <f>Point_src_summary!V2291</f>
        <v>0</v>
      </c>
      <c r="H2340" s="161">
        <f>Point_src_summary!W2291</f>
        <v>0</v>
      </c>
      <c r="I2340" s="161">
        <f>Point_src_summary!X2291</f>
        <v>0</v>
      </c>
      <c r="J2340" s="161">
        <f>Point_src_summary!Y2291</f>
        <v>0</v>
      </c>
      <c r="K2340" s="162">
        <f>Point_src_summary!Z2291</f>
        <v>0.03</v>
      </c>
    </row>
    <row r="2341" spans="1:11" x14ac:dyDescent="0.2">
      <c r="A2341" s="31" t="s">
        <v>127</v>
      </c>
      <c r="B2341" s="31" t="str">
        <f>Point_src_summary!B2292</f>
        <v>Non-tribal</v>
      </c>
      <c r="C2341" s="31">
        <f>Point_src_summary!C2292</f>
        <v>8</v>
      </c>
      <c r="D2341" s="31" t="str">
        <f>Point_src_summary!D2292</f>
        <v>8077</v>
      </c>
      <c r="E2341" s="32" t="str">
        <f>Point_src_summary!N2292</f>
        <v>20200253</v>
      </c>
      <c r="F2341" s="31" t="str">
        <f>Point_src_summary!U2292</f>
        <v>Point Source Compressor Engines</v>
      </c>
      <c r="G2341" s="160">
        <f>Point_src_summary!V2292</f>
        <v>0</v>
      </c>
      <c r="H2341" s="161">
        <f>Point_src_summary!W2292</f>
        <v>0</v>
      </c>
      <c r="I2341" s="161">
        <f>Point_src_summary!X2292</f>
        <v>0</v>
      </c>
      <c r="J2341" s="161">
        <f>Point_src_summary!Y2292</f>
        <v>0</v>
      </c>
      <c r="K2341" s="162">
        <f>Point_src_summary!Z2292</f>
        <v>0.240592</v>
      </c>
    </row>
    <row r="2342" spans="1:11" x14ac:dyDescent="0.2">
      <c r="A2342" s="31" t="s">
        <v>127</v>
      </c>
      <c r="B2342" s="31" t="str">
        <f>Point_src_summary!B2293</f>
        <v>Non-tribal</v>
      </c>
      <c r="C2342" s="31">
        <f>Point_src_summary!C2293</f>
        <v>8</v>
      </c>
      <c r="D2342" s="31" t="str">
        <f>Point_src_summary!D2293</f>
        <v>8077</v>
      </c>
      <c r="E2342" s="32" t="str">
        <f>Point_src_summary!N2293</f>
        <v>20200253</v>
      </c>
      <c r="F2342" s="31" t="str">
        <f>Point_src_summary!U2293</f>
        <v>Point Source Compressor Engines</v>
      </c>
      <c r="G2342" s="160">
        <f>Point_src_summary!V2293</f>
        <v>3.86</v>
      </c>
      <c r="H2342" s="161">
        <f>Point_src_summary!W2293</f>
        <v>2.7</v>
      </c>
      <c r="I2342" s="161">
        <f>Point_src_summary!X2293</f>
        <v>7.726</v>
      </c>
      <c r="J2342" s="161">
        <f>Point_src_summary!Y2293</f>
        <v>0</v>
      </c>
      <c r="K2342" s="162">
        <f>Point_src_summary!Z2293</f>
        <v>0</v>
      </c>
    </row>
    <row r="2343" spans="1:11" x14ac:dyDescent="0.2">
      <c r="A2343" s="31" t="s">
        <v>127</v>
      </c>
      <c r="B2343" s="31" t="str">
        <f>Point_src_summary!B2294</f>
        <v>Non-tribal</v>
      </c>
      <c r="C2343" s="31">
        <f>Point_src_summary!C2294</f>
        <v>8</v>
      </c>
      <c r="D2343" s="31" t="str">
        <f>Point_src_summary!D2294</f>
        <v>8077</v>
      </c>
      <c r="E2343" s="32" t="str">
        <f>Point_src_summary!N2294</f>
        <v>20200253</v>
      </c>
      <c r="F2343" s="31" t="str">
        <f>Point_src_summary!U2294</f>
        <v>Point Source Compressor Engines</v>
      </c>
      <c r="G2343" s="160">
        <f>Point_src_summary!V2294</f>
        <v>0.92</v>
      </c>
      <c r="H2343" s="161">
        <f>Point_src_summary!W2294</f>
        <v>0.64</v>
      </c>
      <c r="I2343" s="161">
        <f>Point_src_summary!X2294</f>
        <v>1.83</v>
      </c>
      <c r="J2343" s="161">
        <f>Point_src_summary!Y2294</f>
        <v>0</v>
      </c>
      <c r="K2343" s="162">
        <f>Point_src_summary!Z2294</f>
        <v>0</v>
      </c>
    </row>
    <row r="2344" spans="1:11" x14ac:dyDescent="0.2">
      <c r="A2344" s="31" t="s">
        <v>127</v>
      </c>
      <c r="B2344" s="31" t="str">
        <f>Point_src_summary!B2295</f>
        <v>Non-tribal</v>
      </c>
      <c r="C2344" s="31">
        <f>Point_src_summary!C2295</f>
        <v>8</v>
      </c>
      <c r="D2344" s="31" t="str">
        <f>Point_src_summary!D2295</f>
        <v>8077</v>
      </c>
      <c r="E2344" s="32" t="str">
        <f>Point_src_summary!N2295</f>
        <v>31000302</v>
      </c>
      <c r="F2344" s="31" t="str">
        <f>Point_src_summary!U2295</f>
        <v>Dehydrators</v>
      </c>
      <c r="G2344" s="160">
        <f>Point_src_summary!V2295</f>
        <v>0</v>
      </c>
      <c r="H2344" s="161">
        <f>Point_src_summary!W2295</f>
        <v>8.2100000000000009</v>
      </c>
      <c r="I2344" s="161">
        <f>Point_src_summary!X2295</f>
        <v>0</v>
      </c>
      <c r="J2344" s="161">
        <f>Point_src_summary!Y2295</f>
        <v>0</v>
      </c>
      <c r="K2344" s="162">
        <f>Point_src_summary!Z2295</f>
        <v>0</v>
      </c>
    </row>
    <row r="2345" spans="1:11" x14ac:dyDescent="0.2">
      <c r="A2345" s="31" t="s">
        <v>127</v>
      </c>
      <c r="B2345" s="31" t="str">
        <f>Point_src_summary!B2296</f>
        <v>Non-tribal</v>
      </c>
      <c r="C2345" s="31">
        <f>Point_src_summary!C2296</f>
        <v>8</v>
      </c>
      <c r="D2345" s="31" t="str">
        <f>Point_src_summary!D2296</f>
        <v>8077</v>
      </c>
      <c r="E2345" s="32" t="str">
        <f>Point_src_summary!N2296</f>
        <v>31000215</v>
      </c>
      <c r="F2345" s="31" t="str">
        <f>Point_src_summary!U2296</f>
        <v>Point Source Flares</v>
      </c>
      <c r="G2345" s="160">
        <f>Point_src_summary!V2296</f>
        <v>2</v>
      </c>
      <c r="H2345" s="161">
        <f>Point_src_summary!W2296</f>
        <v>0.05</v>
      </c>
      <c r="I2345" s="161">
        <f>Point_src_summary!X2296</f>
        <v>5</v>
      </c>
      <c r="J2345" s="161">
        <f>Point_src_summary!Y2296</f>
        <v>0</v>
      </c>
      <c r="K2345" s="162">
        <f>Point_src_summary!Z2296</f>
        <v>0</v>
      </c>
    </row>
    <row r="2346" spans="1:11" x14ac:dyDescent="0.2">
      <c r="A2346" s="31" t="s">
        <v>127</v>
      </c>
      <c r="B2346" s="31" t="str">
        <f>Point_src_summary!B2297</f>
        <v>Non-tribal</v>
      </c>
      <c r="C2346" s="31">
        <f>Point_src_summary!C2297</f>
        <v>8</v>
      </c>
      <c r="D2346" s="31" t="str">
        <f>Point_src_summary!D2297</f>
        <v>8077</v>
      </c>
      <c r="E2346" s="32" t="str">
        <f>Point_src_summary!N2297</f>
        <v>31088801</v>
      </c>
      <c r="F2346" s="31" t="str">
        <f>Point_src_summary!U2297</f>
        <v>Point Source Fugitives</v>
      </c>
      <c r="G2346" s="160">
        <f>Point_src_summary!V2297</f>
        <v>0</v>
      </c>
      <c r="H2346" s="161">
        <f>Point_src_summary!W2297</f>
        <v>7.4</v>
      </c>
      <c r="I2346" s="161">
        <f>Point_src_summary!X2297</f>
        <v>0</v>
      </c>
      <c r="J2346" s="161">
        <f>Point_src_summary!Y2297</f>
        <v>0</v>
      </c>
      <c r="K2346" s="162">
        <f>Point_src_summary!Z2297</f>
        <v>0</v>
      </c>
    </row>
    <row r="2347" spans="1:11" x14ac:dyDescent="0.2">
      <c r="A2347" s="31" t="s">
        <v>127</v>
      </c>
      <c r="B2347" s="31" t="str">
        <f>Point_src_summary!B2298</f>
        <v>Non-tribal</v>
      </c>
      <c r="C2347" s="31">
        <f>Point_src_summary!C2298</f>
        <v>8</v>
      </c>
      <c r="D2347" s="31" t="str">
        <f>Point_src_summary!D2298</f>
        <v>8077</v>
      </c>
      <c r="E2347" s="32" t="str">
        <f>Point_src_summary!N2298</f>
        <v>20200253</v>
      </c>
      <c r="F2347" s="31" t="str">
        <f>Point_src_summary!U2298</f>
        <v>Point Source Compressor Engines</v>
      </c>
      <c r="G2347" s="160">
        <f>Point_src_summary!V2298</f>
        <v>4.051361</v>
      </c>
      <c r="H2347" s="161">
        <f>Point_src_summary!W2298</f>
        <v>2.7009069999999999</v>
      </c>
      <c r="I2347" s="161">
        <f>Point_src_summary!X2298</f>
        <v>7.7168770000000002</v>
      </c>
      <c r="J2347" s="161">
        <f>Point_src_summary!Y2298</f>
        <v>0</v>
      </c>
      <c r="K2347" s="162">
        <f>Point_src_summary!Z2298</f>
        <v>0</v>
      </c>
    </row>
    <row r="2348" spans="1:11" x14ac:dyDescent="0.2">
      <c r="A2348" s="31" t="s">
        <v>127</v>
      </c>
      <c r="B2348" s="31" t="str">
        <f>Point_src_summary!B2299</f>
        <v>Non-tribal</v>
      </c>
      <c r="C2348" s="31">
        <f>Point_src_summary!C2299</f>
        <v>8</v>
      </c>
      <c r="D2348" s="31" t="str">
        <f>Point_src_summary!D2299</f>
        <v>8077</v>
      </c>
      <c r="E2348" s="32" t="str">
        <f>Point_src_summary!N2299</f>
        <v>40400315</v>
      </c>
      <c r="F2348" s="31" t="str">
        <f>Point_src_summary!U2299</f>
        <v>Condensate Tanks</v>
      </c>
      <c r="G2348" s="160">
        <f>Point_src_summary!V2299</f>
        <v>0</v>
      </c>
      <c r="H2348" s="161">
        <f>Point_src_summary!W2299</f>
        <v>0.37</v>
      </c>
      <c r="I2348" s="161">
        <f>Point_src_summary!X2299</f>
        <v>0</v>
      </c>
      <c r="J2348" s="161">
        <f>Point_src_summary!Y2299</f>
        <v>0</v>
      </c>
      <c r="K2348" s="162">
        <f>Point_src_summary!Z2299</f>
        <v>0</v>
      </c>
    </row>
    <row r="2349" spans="1:11" x14ac:dyDescent="0.2">
      <c r="A2349" s="31" t="s">
        <v>127</v>
      </c>
      <c r="B2349" s="31" t="str">
        <f>Point_src_summary!B2300</f>
        <v>Non-tribal</v>
      </c>
      <c r="C2349" s="31">
        <f>Point_src_summary!C2300</f>
        <v>8</v>
      </c>
      <c r="D2349" s="31" t="str">
        <f>Point_src_summary!D2300</f>
        <v>8077</v>
      </c>
      <c r="E2349" s="32" t="str">
        <f>Point_src_summary!N2300</f>
        <v>40400315</v>
      </c>
      <c r="F2349" s="31" t="str">
        <f>Point_src_summary!U2300</f>
        <v>Condensate Tanks</v>
      </c>
      <c r="G2349" s="160">
        <f>Point_src_summary!V2300</f>
        <v>0</v>
      </c>
      <c r="H2349" s="161">
        <f>Point_src_summary!W2300</f>
        <v>0.24735399999999999</v>
      </c>
      <c r="I2349" s="161">
        <f>Point_src_summary!X2300</f>
        <v>0</v>
      </c>
      <c r="J2349" s="161">
        <f>Point_src_summary!Y2300</f>
        <v>0</v>
      </c>
      <c r="K2349" s="162">
        <f>Point_src_summary!Z2300</f>
        <v>0</v>
      </c>
    </row>
    <row r="2350" spans="1:11" x14ac:dyDescent="0.2">
      <c r="A2350" s="31" t="s">
        <v>127</v>
      </c>
      <c r="B2350" s="31" t="str">
        <f>Point_src_summary!B2301</f>
        <v>Non-tribal</v>
      </c>
      <c r="C2350" s="31">
        <f>Point_src_summary!C2301</f>
        <v>8</v>
      </c>
      <c r="D2350" s="31" t="str">
        <f>Point_src_summary!D2301</f>
        <v>8077</v>
      </c>
      <c r="E2350" s="32" t="str">
        <f>Point_src_summary!N2301</f>
        <v>20200253</v>
      </c>
      <c r="F2350" s="31" t="str">
        <f>Point_src_summary!U2301</f>
        <v>Point Source Compressor Engines</v>
      </c>
      <c r="G2350" s="160">
        <f>Point_src_summary!V2301</f>
        <v>0</v>
      </c>
      <c r="H2350" s="161">
        <f>Point_src_summary!W2301</f>
        <v>0</v>
      </c>
      <c r="I2350" s="161">
        <f>Point_src_summary!X2301</f>
        <v>0</v>
      </c>
      <c r="J2350" s="161">
        <f>Point_src_summary!Y2301</f>
        <v>0</v>
      </c>
      <c r="K2350" s="162">
        <f>Point_src_summary!Z2301</f>
        <v>0</v>
      </c>
    </row>
    <row r="2351" spans="1:11" x14ac:dyDescent="0.2">
      <c r="A2351" s="31" t="s">
        <v>127</v>
      </c>
      <c r="B2351" s="31" t="str">
        <f>Point_src_summary!B2302</f>
        <v>Non-tribal</v>
      </c>
      <c r="C2351" s="31">
        <f>Point_src_summary!C2302</f>
        <v>8</v>
      </c>
      <c r="D2351" s="31" t="str">
        <f>Point_src_summary!D2302</f>
        <v>8077</v>
      </c>
      <c r="E2351" s="32" t="str">
        <f>Point_src_summary!N2302</f>
        <v>20200253</v>
      </c>
      <c r="F2351" s="31" t="str">
        <f>Point_src_summary!U2302</f>
        <v>Point Source Compressor Engines</v>
      </c>
      <c r="G2351" s="160">
        <f>Point_src_summary!V2302</f>
        <v>0</v>
      </c>
      <c r="H2351" s="161">
        <f>Point_src_summary!W2302</f>
        <v>0</v>
      </c>
      <c r="I2351" s="161">
        <f>Point_src_summary!X2302</f>
        <v>0</v>
      </c>
      <c r="J2351" s="161">
        <f>Point_src_summary!Y2302</f>
        <v>0</v>
      </c>
      <c r="K2351" s="162">
        <f>Point_src_summary!Z2302</f>
        <v>0.49448900000000001</v>
      </c>
    </row>
    <row r="2352" spans="1:11" x14ac:dyDescent="0.2">
      <c r="A2352" s="31" t="s">
        <v>127</v>
      </c>
      <c r="B2352" s="31" t="str">
        <f>Point_src_summary!B2303</f>
        <v>Non-tribal</v>
      </c>
      <c r="C2352" s="31">
        <f>Point_src_summary!C2303</f>
        <v>8</v>
      </c>
      <c r="D2352" s="31" t="str">
        <f>Point_src_summary!D2303</f>
        <v>8077</v>
      </c>
      <c r="E2352" s="32" t="str">
        <f>Point_src_summary!N2303</f>
        <v>20200253</v>
      </c>
      <c r="F2352" s="31" t="str">
        <f>Point_src_summary!U2303</f>
        <v>Point Source Compressor Engines</v>
      </c>
      <c r="G2352" s="160">
        <f>Point_src_summary!V2303</f>
        <v>7.0963760000000002</v>
      </c>
      <c r="H2352" s="161">
        <f>Point_src_summary!W2303</f>
        <v>4.994936</v>
      </c>
      <c r="I2352" s="161">
        <f>Point_src_summary!X2303</f>
        <v>14.256973</v>
      </c>
      <c r="J2352" s="161">
        <f>Point_src_summary!Y2303</f>
        <v>0</v>
      </c>
      <c r="K2352" s="162">
        <f>Point_src_summary!Z2303</f>
        <v>0</v>
      </c>
    </row>
    <row r="2353" spans="1:11" x14ac:dyDescent="0.2">
      <c r="A2353" s="31" t="s">
        <v>127</v>
      </c>
      <c r="B2353" s="31" t="str">
        <f>Point_src_summary!B2304</f>
        <v>Non-tribal</v>
      </c>
      <c r="C2353" s="31">
        <f>Point_src_summary!C2304</f>
        <v>8</v>
      </c>
      <c r="D2353" s="31" t="str">
        <f>Point_src_summary!D2304</f>
        <v>8077</v>
      </c>
      <c r="E2353" s="32" t="str">
        <f>Point_src_summary!N2304</f>
        <v>31000227</v>
      </c>
      <c r="F2353" s="31" t="str">
        <f>Point_src_summary!U2304</f>
        <v>Dehydrators</v>
      </c>
      <c r="G2353" s="160">
        <f>Point_src_summary!V2304</f>
        <v>0</v>
      </c>
      <c r="H2353" s="161">
        <f>Point_src_summary!W2304</f>
        <v>2.0941879999999999</v>
      </c>
      <c r="I2353" s="161">
        <f>Point_src_summary!X2304</f>
        <v>0</v>
      </c>
      <c r="J2353" s="161">
        <f>Point_src_summary!Y2304</f>
        <v>0</v>
      </c>
      <c r="K2353" s="162">
        <f>Point_src_summary!Z2304</f>
        <v>0</v>
      </c>
    </row>
    <row r="2354" spans="1:11" x14ac:dyDescent="0.2">
      <c r="A2354" s="31" t="s">
        <v>127</v>
      </c>
      <c r="B2354" s="31" t="str">
        <f>Point_src_summary!B2305</f>
        <v>Non-tribal</v>
      </c>
      <c r="C2354" s="31">
        <f>Point_src_summary!C2305</f>
        <v>8</v>
      </c>
      <c r="D2354" s="31" t="str">
        <f>Point_src_summary!D2305</f>
        <v>8077</v>
      </c>
      <c r="E2354" s="32" t="str">
        <f>Point_src_summary!N2305</f>
        <v>31000220</v>
      </c>
      <c r="F2354" s="31" t="str">
        <f>Point_src_summary!U2305</f>
        <v>Point Source Fugitives</v>
      </c>
      <c r="G2354" s="160">
        <f>Point_src_summary!V2305</f>
        <v>0</v>
      </c>
      <c r="H2354" s="161">
        <f>Point_src_summary!W2305</f>
        <v>6.7</v>
      </c>
      <c r="I2354" s="161">
        <f>Point_src_summary!X2305</f>
        <v>0</v>
      </c>
      <c r="J2354" s="161">
        <f>Point_src_summary!Y2305</f>
        <v>0</v>
      </c>
      <c r="K2354" s="162">
        <f>Point_src_summary!Z2305</f>
        <v>0</v>
      </c>
    </row>
    <row r="2355" spans="1:11" x14ac:dyDescent="0.2">
      <c r="A2355" s="31" t="s">
        <v>127</v>
      </c>
      <c r="B2355" s="31" t="str">
        <f>Point_src_summary!B2306</f>
        <v>Non-tribal</v>
      </c>
      <c r="C2355" s="31">
        <f>Point_src_summary!C2306</f>
        <v>8</v>
      </c>
      <c r="D2355" s="31" t="str">
        <f>Point_src_summary!D2306</f>
        <v>8077</v>
      </c>
      <c r="E2355" s="32" t="str">
        <f>Point_src_summary!N2306</f>
        <v>20200202</v>
      </c>
      <c r="F2355" s="31" t="str">
        <f>Point_src_summary!U2306</f>
        <v>Point Source Compressor Engines</v>
      </c>
      <c r="G2355" s="160">
        <f>Point_src_summary!V2306</f>
        <v>7.9</v>
      </c>
      <c r="H2355" s="161">
        <f>Point_src_summary!W2306</f>
        <v>2</v>
      </c>
      <c r="I2355" s="161">
        <f>Point_src_summary!X2306</f>
        <v>7.9</v>
      </c>
      <c r="J2355" s="161">
        <f>Point_src_summary!Y2306</f>
        <v>0</v>
      </c>
      <c r="K2355" s="162">
        <f>Point_src_summary!Z2306</f>
        <v>0</v>
      </c>
    </row>
    <row r="2356" spans="1:11" x14ac:dyDescent="0.2">
      <c r="A2356" s="31" t="s">
        <v>127</v>
      </c>
      <c r="B2356" s="31" t="str">
        <f>Point_src_summary!B2307</f>
        <v>Non-tribal</v>
      </c>
      <c r="C2356" s="31">
        <f>Point_src_summary!C2307</f>
        <v>8</v>
      </c>
      <c r="D2356" s="31" t="str">
        <f>Point_src_summary!D2307</f>
        <v>8077</v>
      </c>
      <c r="E2356" s="32" t="str">
        <f>Point_src_summary!N2307</f>
        <v>20200253</v>
      </c>
      <c r="F2356" s="31" t="str">
        <f>Point_src_summary!U2307</f>
        <v>Point Source Compressor Engines</v>
      </c>
      <c r="G2356" s="160">
        <f>Point_src_summary!V2307</f>
        <v>3.9</v>
      </c>
      <c r="H2356" s="161">
        <f>Point_src_summary!W2307</f>
        <v>0.4</v>
      </c>
      <c r="I2356" s="161">
        <f>Point_src_summary!X2307</f>
        <v>5.9</v>
      </c>
      <c r="J2356" s="161">
        <f>Point_src_summary!Y2307</f>
        <v>0</v>
      </c>
      <c r="K2356" s="162">
        <f>Point_src_summary!Z2307</f>
        <v>0</v>
      </c>
    </row>
    <row r="2357" spans="1:11" x14ac:dyDescent="0.2">
      <c r="A2357" s="31" t="s">
        <v>127</v>
      </c>
      <c r="B2357" s="31" t="str">
        <f>Point_src_summary!B2308</f>
        <v>Non-tribal</v>
      </c>
      <c r="C2357" s="31">
        <f>Point_src_summary!C2308</f>
        <v>8</v>
      </c>
      <c r="D2357" s="31" t="str">
        <f>Point_src_summary!D2308</f>
        <v>8077</v>
      </c>
      <c r="E2357" s="32" t="str">
        <f>Point_src_summary!N2308</f>
        <v>31000227</v>
      </c>
      <c r="F2357" s="31" t="str">
        <f>Point_src_summary!U2308</f>
        <v>Dehydrators</v>
      </c>
      <c r="G2357" s="160">
        <f>Point_src_summary!V2308</f>
        <v>0.4</v>
      </c>
      <c r="H2357" s="161">
        <f>Point_src_summary!W2308</f>
        <v>3.1003829999999999</v>
      </c>
      <c r="I2357" s="161">
        <f>Point_src_summary!X2308</f>
        <v>0.4</v>
      </c>
      <c r="J2357" s="161">
        <f>Point_src_summary!Y2308</f>
        <v>0</v>
      </c>
      <c r="K2357" s="162">
        <f>Point_src_summary!Z2308</f>
        <v>0</v>
      </c>
    </row>
    <row r="2358" spans="1:11" x14ac:dyDescent="0.2">
      <c r="A2358" s="31" t="s">
        <v>127</v>
      </c>
      <c r="B2358" s="31" t="str">
        <f>Point_src_summary!B2309</f>
        <v>Non-tribal</v>
      </c>
      <c r="C2358" s="31">
        <f>Point_src_summary!C2309</f>
        <v>8</v>
      </c>
      <c r="D2358" s="31" t="str">
        <f>Point_src_summary!D2309</f>
        <v>8077</v>
      </c>
      <c r="E2358" s="32" t="str">
        <f>Point_src_summary!N2309</f>
        <v>31088811</v>
      </c>
      <c r="F2358" s="31" t="str">
        <f>Point_src_summary!U2309</f>
        <v>Point Source Fugitives</v>
      </c>
      <c r="G2358" s="160">
        <f>Point_src_summary!V2309</f>
        <v>0</v>
      </c>
      <c r="H2358" s="161">
        <f>Point_src_summary!W2309</f>
        <v>13</v>
      </c>
      <c r="I2358" s="161">
        <f>Point_src_summary!X2309</f>
        <v>0</v>
      </c>
      <c r="J2358" s="161">
        <f>Point_src_summary!Y2309</f>
        <v>0</v>
      </c>
      <c r="K2358" s="162">
        <f>Point_src_summary!Z2309</f>
        <v>0</v>
      </c>
    </row>
    <row r="2359" spans="1:11" x14ac:dyDescent="0.2">
      <c r="A2359" s="31" t="s">
        <v>127</v>
      </c>
      <c r="B2359" s="31" t="str">
        <f>Point_src_summary!B2310</f>
        <v>Non-tribal</v>
      </c>
      <c r="C2359" s="31">
        <f>Point_src_summary!C2310</f>
        <v>8</v>
      </c>
      <c r="D2359" s="31" t="str">
        <f>Point_src_summary!D2310</f>
        <v>8077</v>
      </c>
      <c r="E2359" s="32" t="str">
        <f>Point_src_summary!N2310</f>
        <v>40301008</v>
      </c>
      <c r="F2359" s="31" t="str">
        <f>Point_src_summary!U2310</f>
        <v>Point Source Loading Losses</v>
      </c>
      <c r="G2359" s="160">
        <f>Point_src_summary!V2310</f>
        <v>0</v>
      </c>
      <c r="H2359" s="161">
        <f>Point_src_summary!W2310</f>
        <v>2.078E-3</v>
      </c>
      <c r="I2359" s="161">
        <f>Point_src_summary!X2310</f>
        <v>0</v>
      </c>
      <c r="J2359" s="161">
        <f>Point_src_summary!Y2310</f>
        <v>0</v>
      </c>
      <c r="K2359" s="162">
        <f>Point_src_summary!Z2310</f>
        <v>0</v>
      </c>
    </row>
    <row r="2360" spans="1:11" x14ac:dyDescent="0.2">
      <c r="A2360" s="31" t="s">
        <v>127</v>
      </c>
      <c r="B2360" s="31" t="str">
        <f>Point_src_summary!B2311</f>
        <v>Non-tribal</v>
      </c>
      <c r="C2360" s="31">
        <f>Point_src_summary!C2311</f>
        <v>8</v>
      </c>
      <c r="D2360" s="31" t="str">
        <f>Point_src_summary!D2311</f>
        <v>8077</v>
      </c>
      <c r="E2360" s="32" t="str">
        <f>Point_src_summary!N2311</f>
        <v>20200202</v>
      </c>
      <c r="F2360" s="31" t="str">
        <f>Point_src_summary!U2311</f>
        <v>Point Source Compressor Engines</v>
      </c>
      <c r="G2360" s="160">
        <f>Point_src_summary!V2311</f>
        <v>5.4</v>
      </c>
      <c r="H2360" s="161">
        <f>Point_src_summary!W2311</f>
        <v>2.64</v>
      </c>
      <c r="I2360" s="161">
        <f>Point_src_summary!X2311</f>
        <v>5.4</v>
      </c>
      <c r="J2360" s="161">
        <f>Point_src_summary!Y2311</f>
        <v>0</v>
      </c>
      <c r="K2360" s="162">
        <f>Point_src_summary!Z2311</f>
        <v>0</v>
      </c>
    </row>
    <row r="2361" spans="1:11" x14ac:dyDescent="0.2">
      <c r="A2361" s="31" t="s">
        <v>127</v>
      </c>
      <c r="B2361" s="31" t="str">
        <f>Point_src_summary!B2312</f>
        <v>Non-tribal</v>
      </c>
      <c r="C2361" s="31">
        <f>Point_src_summary!C2312</f>
        <v>8</v>
      </c>
      <c r="D2361" s="31" t="str">
        <f>Point_src_summary!D2312</f>
        <v>8077</v>
      </c>
      <c r="E2361" s="32" t="str">
        <f>Point_src_summary!N2312</f>
        <v>31000306</v>
      </c>
      <c r="F2361" s="31" t="str">
        <f>Point_src_summary!U2312</f>
        <v>Point Source Fugitives</v>
      </c>
      <c r="G2361" s="160">
        <f>Point_src_summary!V2312</f>
        <v>0</v>
      </c>
      <c r="H2361" s="161">
        <f>Point_src_summary!W2312</f>
        <v>4.8</v>
      </c>
      <c r="I2361" s="161">
        <f>Point_src_summary!X2312</f>
        <v>0</v>
      </c>
      <c r="J2361" s="161">
        <f>Point_src_summary!Y2312</f>
        <v>0</v>
      </c>
      <c r="K2361" s="162">
        <f>Point_src_summary!Z2312</f>
        <v>0</v>
      </c>
    </row>
    <row r="2362" spans="1:11" x14ac:dyDescent="0.2">
      <c r="A2362" s="31" t="s">
        <v>127</v>
      </c>
      <c r="B2362" s="31" t="str">
        <f>Point_src_summary!B2313</f>
        <v>Non-tribal</v>
      </c>
      <c r="C2362" s="31">
        <f>Point_src_summary!C2313</f>
        <v>8</v>
      </c>
      <c r="D2362" s="31" t="str">
        <f>Point_src_summary!D2313</f>
        <v>8077</v>
      </c>
      <c r="E2362" s="32" t="str">
        <f>Point_src_summary!N2313</f>
        <v>20200253</v>
      </c>
      <c r="F2362" s="31" t="str">
        <f>Point_src_summary!U2313</f>
        <v>Point Source Compressor Engines</v>
      </c>
      <c r="G2362" s="160">
        <f>Point_src_summary!V2313</f>
        <v>12.84</v>
      </c>
      <c r="H2362" s="161">
        <f>Point_src_summary!W2313</f>
        <v>3.79</v>
      </c>
      <c r="I2362" s="161">
        <f>Point_src_summary!X2313</f>
        <v>12.84</v>
      </c>
      <c r="J2362" s="161">
        <f>Point_src_summary!Y2313</f>
        <v>0</v>
      </c>
      <c r="K2362" s="162">
        <f>Point_src_summary!Z2313</f>
        <v>0</v>
      </c>
    </row>
    <row r="2363" spans="1:11" x14ac:dyDescent="0.2">
      <c r="A2363" s="31" t="s">
        <v>127</v>
      </c>
      <c r="B2363" s="31" t="str">
        <f>Point_src_summary!B2314</f>
        <v>Non-tribal</v>
      </c>
      <c r="C2363" s="31">
        <f>Point_src_summary!C2314</f>
        <v>8</v>
      </c>
      <c r="D2363" s="31" t="str">
        <f>Point_src_summary!D2314</f>
        <v>8077</v>
      </c>
      <c r="E2363" s="32" t="str">
        <f>Point_src_summary!N2314</f>
        <v>20200252</v>
      </c>
      <c r="F2363" s="31" t="str">
        <f>Point_src_summary!U2314</f>
        <v>Point Source Compressor Engines</v>
      </c>
      <c r="G2363" s="160">
        <f>Point_src_summary!V2314</f>
        <v>66.728499999999997</v>
      </c>
      <c r="H2363" s="161">
        <f>Point_src_summary!W2314</f>
        <v>20.951906999999999</v>
      </c>
      <c r="I2363" s="161">
        <f>Point_src_summary!X2314</f>
        <v>8.1252999999999993</v>
      </c>
      <c r="J2363" s="161">
        <f>Point_src_summary!Y2314</f>
        <v>0</v>
      </c>
      <c r="K2363" s="162">
        <f>Point_src_summary!Z2314</f>
        <v>0</v>
      </c>
    </row>
    <row r="2364" spans="1:11" x14ac:dyDescent="0.2">
      <c r="A2364" s="31" t="s">
        <v>127</v>
      </c>
      <c r="B2364" s="31" t="str">
        <f>Point_src_summary!B2315</f>
        <v>Non-tribal</v>
      </c>
      <c r="C2364" s="31">
        <f>Point_src_summary!C2315</f>
        <v>8</v>
      </c>
      <c r="D2364" s="31" t="str">
        <f>Point_src_summary!D2315</f>
        <v>8077</v>
      </c>
      <c r="E2364" s="32" t="str">
        <f>Point_src_summary!N2315</f>
        <v>20200255</v>
      </c>
      <c r="F2364" s="31" t="str">
        <f>Point_src_summary!U2315</f>
        <v>Point Source Compressor Engines</v>
      </c>
      <c r="G2364" s="160">
        <f>Point_src_summary!V2315</f>
        <v>63.96</v>
      </c>
      <c r="H2364" s="161">
        <f>Point_src_summary!W2315</f>
        <v>3.94</v>
      </c>
      <c r="I2364" s="161">
        <f>Point_src_summary!X2315</f>
        <v>2.61</v>
      </c>
      <c r="J2364" s="161">
        <f>Point_src_summary!Y2315</f>
        <v>0</v>
      </c>
      <c r="K2364" s="162">
        <f>Point_src_summary!Z2315</f>
        <v>0</v>
      </c>
    </row>
    <row r="2365" spans="1:11" x14ac:dyDescent="0.2">
      <c r="A2365" s="31" t="s">
        <v>127</v>
      </c>
      <c r="B2365" s="31" t="str">
        <f>Point_src_summary!B2316</f>
        <v>Non-tribal</v>
      </c>
      <c r="C2365" s="31">
        <f>Point_src_summary!C2316</f>
        <v>8</v>
      </c>
      <c r="D2365" s="31" t="str">
        <f>Point_src_summary!D2316</f>
        <v>8077</v>
      </c>
      <c r="E2365" s="32" t="str">
        <f>Point_src_summary!N2316</f>
        <v>20200252</v>
      </c>
      <c r="F2365" s="31" t="str">
        <f>Point_src_summary!U2316</f>
        <v>Point Source Compressor Engines</v>
      </c>
      <c r="G2365" s="160">
        <f>Point_src_summary!V2316</f>
        <v>9.36</v>
      </c>
      <c r="H2365" s="161">
        <f>Point_src_summary!W2316</f>
        <v>3.88</v>
      </c>
      <c r="I2365" s="161">
        <f>Point_src_summary!X2316</f>
        <v>2.48</v>
      </c>
      <c r="J2365" s="161">
        <f>Point_src_summary!Y2316</f>
        <v>0</v>
      </c>
      <c r="K2365" s="162">
        <f>Point_src_summary!Z2316</f>
        <v>0</v>
      </c>
    </row>
    <row r="2366" spans="1:11" x14ac:dyDescent="0.2">
      <c r="A2366" s="31" t="s">
        <v>127</v>
      </c>
      <c r="B2366" s="31" t="str">
        <f>Point_src_summary!B2317</f>
        <v>Non-tribal</v>
      </c>
      <c r="C2366" s="31">
        <f>Point_src_summary!C2317</f>
        <v>8</v>
      </c>
      <c r="D2366" s="31" t="str">
        <f>Point_src_summary!D2317</f>
        <v>8077</v>
      </c>
      <c r="E2366" s="32" t="str">
        <f>Point_src_summary!N2317</f>
        <v>20200202</v>
      </c>
      <c r="F2366" s="31" t="str">
        <f>Point_src_summary!U2317</f>
        <v>Point Source Compressor Engines</v>
      </c>
      <c r="G2366" s="160">
        <f>Point_src_summary!V2317</f>
        <v>16.711120000000001</v>
      </c>
      <c r="H2366" s="161">
        <f>Point_src_summary!W2317</f>
        <v>0.26666800000000002</v>
      </c>
      <c r="I2366" s="161">
        <f>Point_src_summary!X2317</f>
        <v>1.0666679999999999</v>
      </c>
      <c r="J2366" s="161">
        <f>Point_src_summary!Y2317</f>
        <v>0</v>
      </c>
      <c r="K2366" s="162">
        <f>Point_src_summary!Z2317</f>
        <v>0</v>
      </c>
    </row>
    <row r="2367" spans="1:11" x14ac:dyDescent="0.2">
      <c r="A2367" s="31" t="s">
        <v>127</v>
      </c>
      <c r="B2367" s="31" t="str">
        <f>Point_src_summary!B2318</f>
        <v>Non-tribal</v>
      </c>
      <c r="C2367" s="31">
        <f>Point_src_summary!C2318</f>
        <v>8</v>
      </c>
      <c r="D2367" s="31" t="str">
        <f>Point_src_summary!D2318</f>
        <v>8077</v>
      </c>
      <c r="E2367" s="32" t="str">
        <f>Point_src_summary!N2318</f>
        <v>20200253</v>
      </c>
      <c r="F2367" s="31" t="str">
        <f>Point_src_summary!U2318</f>
        <v>Point Source Compressor Engines</v>
      </c>
      <c r="G2367" s="160">
        <f>Point_src_summary!V2318</f>
        <v>6.3</v>
      </c>
      <c r="H2367" s="161">
        <f>Point_src_summary!W2318</f>
        <v>4.4000000000000004</v>
      </c>
      <c r="I2367" s="161">
        <f>Point_src_summary!X2318</f>
        <v>5.7</v>
      </c>
      <c r="J2367" s="161">
        <f>Point_src_summary!Y2318</f>
        <v>0</v>
      </c>
      <c r="K2367" s="162">
        <f>Point_src_summary!Z2318</f>
        <v>0</v>
      </c>
    </row>
    <row r="2368" spans="1:11" x14ac:dyDescent="0.2">
      <c r="A2368" s="31" t="s">
        <v>127</v>
      </c>
      <c r="B2368" s="31" t="str">
        <f>Point_src_summary!B2319</f>
        <v>Non-tribal</v>
      </c>
      <c r="C2368" s="31">
        <f>Point_src_summary!C2319</f>
        <v>8</v>
      </c>
      <c r="D2368" s="31" t="str">
        <f>Point_src_summary!D2319</f>
        <v>8077</v>
      </c>
      <c r="E2368" s="32" t="str">
        <f>Point_src_summary!N2319</f>
        <v>20200201</v>
      </c>
      <c r="F2368" s="31" t="str">
        <f>Point_src_summary!U2319</f>
        <v>Point Source Compressor Engines</v>
      </c>
      <c r="G2368" s="160">
        <f>Point_src_summary!V2319</f>
        <v>15.768000000000001</v>
      </c>
      <c r="H2368" s="161">
        <f>Point_src_summary!W2319</f>
        <v>3.1540050000000002</v>
      </c>
      <c r="I2368" s="161">
        <f>Point_src_summary!X2319</f>
        <v>3.1540050000000002</v>
      </c>
      <c r="J2368" s="161">
        <f>Point_src_summary!Y2319</f>
        <v>0</v>
      </c>
      <c r="K2368" s="162">
        <f>Point_src_summary!Z2319</f>
        <v>0</v>
      </c>
    </row>
    <row r="2369" spans="1:11" x14ac:dyDescent="0.2">
      <c r="A2369" s="31" t="s">
        <v>127</v>
      </c>
      <c r="B2369" s="31" t="str">
        <f>Point_src_summary!B2320</f>
        <v>Non-tribal</v>
      </c>
      <c r="C2369" s="31">
        <f>Point_src_summary!C2320</f>
        <v>8</v>
      </c>
      <c r="D2369" s="31" t="str">
        <f>Point_src_summary!D2320</f>
        <v>8077</v>
      </c>
      <c r="E2369" s="32" t="str">
        <f>Point_src_summary!N2320</f>
        <v>20200202</v>
      </c>
      <c r="F2369" s="31" t="str">
        <f>Point_src_summary!U2320</f>
        <v>Point Source Compressor Engines</v>
      </c>
      <c r="G2369" s="160">
        <f>Point_src_summary!V2320</f>
        <v>17.649999999999999</v>
      </c>
      <c r="H2369" s="161">
        <f>Point_src_summary!W2320</f>
        <v>0.67</v>
      </c>
      <c r="I2369" s="161">
        <f>Point_src_summary!X2320</f>
        <v>2.15</v>
      </c>
      <c r="J2369" s="161">
        <f>Point_src_summary!Y2320</f>
        <v>0</v>
      </c>
      <c r="K2369" s="162">
        <f>Point_src_summary!Z2320</f>
        <v>0</v>
      </c>
    </row>
    <row r="2370" spans="1:11" x14ac:dyDescent="0.2">
      <c r="A2370" s="31" t="s">
        <v>127</v>
      </c>
      <c r="B2370" s="31" t="str">
        <f>Point_src_summary!B2321</f>
        <v>Non-tribal</v>
      </c>
      <c r="C2370" s="31">
        <f>Point_src_summary!C2321</f>
        <v>8</v>
      </c>
      <c r="D2370" s="31" t="str">
        <f>Point_src_summary!D2321</f>
        <v>8077</v>
      </c>
      <c r="E2370" s="32" t="str">
        <f>Point_src_summary!N2321</f>
        <v>31000301</v>
      </c>
      <c r="F2370" s="31" t="str">
        <f>Point_src_summary!U2321</f>
        <v>Dehydrators</v>
      </c>
      <c r="G2370" s="160">
        <f>Point_src_summary!V2321</f>
        <v>0</v>
      </c>
      <c r="H2370" s="161">
        <f>Point_src_summary!W2321</f>
        <v>11.23</v>
      </c>
      <c r="I2370" s="161">
        <f>Point_src_summary!X2321</f>
        <v>0</v>
      </c>
      <c r="J2370" s="161">
        <f>Point_src_summary!Y2321</f>
        <v>0</v>
      </c>
      <c r="K2370" s="162">
        <f>Point_src_summary!Z2321</f>
        <v>0</v>
      </c>
    </row>
    <row r="2371" spans="1:11" x14ac:dyDescent="0.2">
      <c r="A2371" s="31" t="s">
        <v>127</v>
      </c>
      <c r="B2371" s="31" t="str">
        <f>Point_src_summary!B2322</f>
        <v>Non-tribal</v>
      </c>
      <c r="C2371" s="31">
        <f>Point_src_summary!C2322</f>
        <v>8</v>
      </c>
      <c r="D2371" s="31" t="str">
        <f>Point_src_summary!D2322</f>
        <v>8077</v>
      </c>
      <c r="E2371" s="32" t="str">
        <f>Point_src_summary!N2322</f>
        <v>20200202</v>
      </c>
      <c r="F2371" s="31" t="str">
        <f>Point_src_summary!U2322</f>
        <v>Point Source Compressor Engines</v>
      </c>
      <c r="G2371" s="160">
        <f>Point_src_summary!V2322</f>
        <v>26.78</v>
      </c>
      <c r="H2371" s="161">
        <f>Point_src_summary!W2322</f>
        <v>0.35</v>
      </c>
      <c r="I2371" s="161">
        <f>Point_src_summary!X2322</f>
        <v>43.32</v>
      </c>
      <c r="J2371" s="161">
        <f>Point_src_summary!Y2322</f>
        <v>0</v>
      </c>
      <c r="K2371" s="162">
        <f>Point_src_summary!Z2322</f>
        <v>0</v>
      </c>
    </row>
    <row r="2372" spans="1:11" x14ac:dyDescent="0.2">
      <c r="A2372" s="31" t="s">
        <v>127</v>
      </c>
      <c r="B2372" s="31" t="str">
        <f>Point_src_summary!B2323</f>
        <v>Non-tribal</v>
      </c>
      <c r="C2372" s="31">
        <f>Point_src_summary!C2323</f>
        <v>8</v>
      </c>
      <c r="D2372" s="31" t="str">
        <f>Point_src_summary!D2323</f>
        <v>8077</v>
      </c>
      <c r="E2372" s="32" t="str">
        <f>Point_src_summary!N2323</f>
        <v>31000301</v>
      </c>
      <c r="F2372" s="31" t="str">
        <f>Point_src_summary!U2323</f>
        <v>Dehydrators</v>
      </c>
      <c r="G2372" s="160">
        <f>Point_src_summary!V2323</f>
        <v>0</v>
      </c>
      <c r="H2372" s="161">
        <f>Point_src_summary!W2323</f>
        <v>11.66</v>
      </c>
      <c r="I2372" s="161">
        <f>Point_src_summary!X2323</f>
        <v>0</v>
      </c>
      <c r="J2372" s="161">
        <f>Point_src_summary!Y2323</f>
        <v>0</v>
      </c>
      <c r="K2372" s="162">
        <f>Point_src_summary!Z2323</f>
        <v>0</v>
      </c>
    </row>
    <row r="2373" spans="1:11" x14ac:dyDescent="0.2">
      <c r="A2373" s="31" t="s">
        <v>127</v>
      </c>
      <c r="B2373" s="31" t="str">
        <f>Point_src_summary!B2324</f>
        <v>Non-tribal</v>
      </c>
      <c r="C2373" s="31">
        <f>Point_src_summary!C2324</f>
        <v>8</v>
      </c>
      <c r="D2373" s="31" t="str">
        <f>Point_src_summary!D2324</f>
        <v>8077</v>
      </c>
      <c r="E2373" s="32" t="str">
        <f>Point_src_summary!N2324</f>
        <v>20200253</v>
      </c>
      <c r="F2373" s="31" t="str">
        <f>Point_src_summary!U2324</f>
        <v>Point Source Compressor Engines</v>
      </c>
      <c r="G2373" s="160">
        <f>Point_src_summary!V2324</f>
        <v>3.2534559999999999</v>
      </c>
      <c r="H2373" s="161">
        <f>Point_src_summary!W2324</f>
        <v>5.5056000000000001E-2</v>
      </c>
      <c r="I2373" s="161">
        <f>Point_src_summary!X2324</f>
        <v>3.0083829999999998</v>
      </c>
      <c r="J2373" s="161">
        <f>Point_src_summary!Y2324</f>
        <v>0</v>
      </c>
      <c r="K2373" s="162">
        <f>Point_src_summary!Z2324</f>
        <v>0</v>
      </c>
    </row>
    <row r="2374" spans="1:11" x14ac:dyDescent="0.2">
      <c r="A2374" s="31" t="s">
        <v>127</v>
      </c>
      <c r="B2374" s="31" t="str">
        <f>Point_src_summary!B2325</f>
        <v>Non-tribal</v>
      </c>
      <c r="C2374" s="31">
        <f>Point_src_summary!C2325</f>
        <v>8</v>
      </c>
      <c r="D2374" s="31" t="str">
        <f>Point_src_summary!D2325</f>
        <v>8077</v>
      </c>
      <c r="E2374" s="32" t="str">
        <f>Point_src_summary!N2325</f>
        <v>20200253</v>
      </c>
      <c r="F2374" s="31" t="str">
        <f>Point_src_summary!U2325</f>
        <v>Point Source Compressor Engines</v>
      </c>
      <c r="G2374" s="160">
        <f>Point_src_summary!V2325</f>
        <v>6.4000009999999996</v>
      </c>
      <c r="H2374" s="161">
        <f>Point_src_summary!W2325</f>
        <v>0.10000100000000001</v>
      </c>
      <c r="I2374" s="161">
        <f>Point_src_summary!X2325</f>
        <v>1.0000009999999999</v>
      </c>
      <c r="J2374" s="161">
        <f>Point_src_summary!Y2325</f>
        <v>0</v>
      </c>
      <c r="K2374" s="162">
        <f>Point_src_summary!Z2325</f>
        <v>0</v>
      </c>
    </row>
    <row r="2375" spans="1:11" x14ac:dyDescent="0.2">
      <c r="A2375" s="31" t="s">
        <v>127</v>
      </c>
      <c r="B2375" s="31" t="str">
        <f>Point_src_summary!B2326</f>
        <v>Non-tribal</v>
      </c>
      <c r="C2375" s="31">
        <f>Point_src_summary!C2326</f>
        <v>8</v>
      </c>
      <c r="D2375" s="31" t="str">
        <f>Point_src_summary!D2326</f>
        <v>8077</v>
      </c>
      <c r="E2375" s="32" t="str">
        <f>Point_src_summary!N2326</f>
        <v>20100202</v>
      </c>
      <c r="F2375" s="31" t="str">
        <f>Point_src_summary!U2326</f>
        <v>Point Source Compressor Engines</v>
      </c>
      <c r="G2375" s="160">
        <f>Point_src_summary!V2326</f>
        <v>4.7300000000000004</v>
      </c>
      <c r="H2375" s="161">
        <f>Point_src_summary!W2326</f>
        <v>0.05</v>
      </c>
      <c r="I2375" s="161">
        <f>Point_src_summary!X2326</f>
        <v>2.64</v>
      </c>
      <c r="J2375" s="161">
        <f>Point_src_summary!Y2326</f>
        <v>0</v>
      </c>
      <c r="K2375" s="162">
        <f>Point_src_summary!Z2326</f>
        <v>0</v>
      </c>
    </row>
    <row r="2376" spans="1:11" x14ac:dyDescent="0.2">
      <c r="A2376" s="31" t="s">
        <v>127</v>
      </c>
      <c r="B2376" s="31" t="str">
        <f>Point_src_summary!B2327</f>
        <v>Non-tribal</v>
      </c>
      <c r="C2376" s="31">
        <f>Point_src_summary!C2327</f>
        <v>8</v>
      </c>
      <c r="D2376" s="31" t="str">
        <f>Point_src_summary!D2327</f>
        <v>8077</v>
      </c>
      <c r="E2376" s="32" t="str">
        <f>Point_src_summary!N2327</f>
        <v>20200254</v>
      </c>
      <c r="F2376" s="31" t="str">
        <f>Point_src_summary!U2327</f>
        <v>Point Source Compressor Engines</v>
      </c>
      <c r="G2376" s="160">
        <f>Point_src_summary!V2327</f>
        <v>7.1799660000000003</v>
      </c>
      <c r="H2376" s="161">
        <f>Point_src_summary!W2327</f>
        <v>5.1275370000000002</v>
      </c>
      <c r="I2376" s="161">
        <f>Point_src_summary!X2327</f>
        <v>1.8052919999999999</v>
      </c>
      <c r="J2376" s="161">
        <f>Point_src_summary!Y2327</f>
        <v>0</v>
      </c>
      <c r="K2376" s="162">
        <f>Point_src_summary!Z2327</f>
        <v>0</v>
      </c>
    </row>
    <row r="2377" spans="1:11" x14ac:dyDescent="0.2">
      <c r="A2377" s="31" t="s">
        <v>127</v>
      </c>
      <c r="B2377" s="31" t="str">
        <f>Point_src_summary!B2328</f>
        <v>Non-tribal</v>
      </c>
      <c r="C2377" s="31">
        <f>Point_src_summary!C2328</f>
        <v>8</v>
      </c>
      <c r="D2377" s="31" t="str">
        <f>Point_src_summary!D2328</f>
        <v>8077</v>
      </c>
      <c r="E2377" s="32" t="str">
        <f>Point_src_summary!N2328</f>
        <v>20200253</v>
      </c>
      <c r="F2377" s="31" t="str">
        <f>Point_src_summary!U2328</f>
        <v>Point Source Compressor Engines</v>
      </c>
      <c r="G2377" s="160">
        <f>Point_src_summary!V2328</f>
        <v>4.6652000000000005</v>
      </c>
      <c r="H2377" s="161">
        <f>Point_src_summary!W2328</f>
        <v>0.20700000000000002</v>
      </c>
      <c r="I2377" s="161">
        <f>Point_src_summary!X2328</f>
        <v>2.7089999999999996</v>
      </c>
      <c r="J2377" s="161">
        <f>Point_src_summary!Y2328</f>
        <v>0</v>
      </c>
      <c r="K2377" s="162">
        <f>Point_src_summary!Z2328</f>
        <v>0</v>
      </c>
    </row>
    <row r="2378" spans="1:11" x14ac:dyDescent="0.2">
      <c r="A2378" s="31" t="s">
        <v>127</v>
      </c>
      <c r="B2378" s="31" t="str">
        <f>Point_src_summary!B2329</f>
        <v>Non-tribal</v>
      </c>
      <c r="C2378" s="31">
        <f>Point_src_summary!C2329</f>
        <v>8</v>
      </c>
      <c r="D2378" s="31" t="str">
        <f>Point_src_summary!D2329</f>
        <v>8077</v>
      </c>
      <c r="E2378" s="32" t="str">
        <f>Point_src_summary!N2329</f>
        <v>31000301</v>
      </c>
      <c r="F2378" s="31" t="str">
        <f>Point_src_summary!U2329</f>
        <v>Dehydrators</v>
      </c>
      <c r="G2378" s="160">
        <f>Point_src_summary!V2329</f>
        <v>0</v>
      </c>
      <c r="H2378" s="161">
        <f>Point_src_summary!W2329</f>
        <v>15.50009</v>
      </c>
      <c r="I2378" s="161">
        <f>Point_src_summary!X2329</f>
        <v>0</v>
      </c>
      <c r="J2378" s="161">
        <f>Point_src_summary!Y2329</f>
        <v>0</v>
      </c>
      <c r="K2378" s="162">
        <f>Point_src_summary!Z2329</f>
        <v>0</v>
      </c>
    </row>
    <row r="2379" spans="1:11" x14ac:dyDescent="0.2">
      <c r="A2379" s="31" t="s">
        <v>127</v>
      </c>
      <c r="B2379" s="31" t="str">
        <f>Point_src_summary!B2330</f>
        <v>Non-tribal</v>
      </c>
      <c r="C2379" s="31">
        <f>Point_src_summary!C2330</f>
        <v>8</v>
      </c>
      <c r="D2379" s="31" t="str">
        <f>Point_src_summary!D2330</f>
        <v>8077</v>
      </c>
      <c r="E2379" s="32" t="str">
        <f>Point_src_summary!N2330</f>
        <v>40400315</v>
      </c>
      <c r="F2379" s="31" t="str">
        <f>Point_src_summary!U2330</f>
        <v>Condensate Tanks</v>
      </c>
      <c r="G2379" s="160">
        <f>Point_src_summary!V2330</f>
        <v>0</v>
      </c>
      <c r="H2379" s="161">
        <f>Point_src_summary!W2330</f>
        <v>2.3833310000000001</v>
      </c>
      <c r="I2379" s="161">
        <f>Point_src_summary!X2330</f>
        <v>0</v>
      </c>
      <c r="J2379" s="161">
        <f>Point_src_summary!Y2330</f>
        <v>0</v>
      </c>
      <c r="K2379" s="162">
        <f>Point_src_summary!Z2330</f>
        <v>0</v>
      </c>
    </row>
    <row r="2380" spans="1:11" x14ac:dyDescent="0.2">
      <c r="A2380" s="31" t="s">
        <v>127</v>
      </c>
      <c r="B2380" s="31" t="str">
        <f>Point_src_summary!B2331</f>
        <v>Non-tribal</v>
      </c>
      <c r="C2380" s="31">
        <f>Point_src_summary!C2331</f>
        <v>8</v>
      </c>
      <c r="D2380" s="31" t="str">
        <f>Point_src_summary!D2331</f>
        <v>8077</v>
      </c>
      <c r="E2380" s="32" t="str">
        <f>Point_src_summary!N2331</f>
        <v>20200253</v>
      </c>
      <c r="F2380" s="31" t="str">
        <f>Point_src_summary!U2331</f>
        <v>Point Source Compressor Engines</v>
      </c>
      <c r="G2380" s="160">
        <f>Point_src_summary!V2331</f>
        <v>7.7299480000000003</v>
      </c>
      <c r="H2380" s="161">
        <f>Point_src_summary!W2331</f>
        <v>3.8649740000000001</v>
      </c>
      <c r="I2380" s="161">
        <f>Point_src_summary!X2331</f>
        <v>15.459949999999999</v>
      </c>
      <c r="J2380" s="161">
        <f>Point_src_summary!Y2331</f>
        <v>0</v>
      </c>
      <c r="K2380" s="162">
        <f>Point_src_summary!Z2331</f>
        <v>0</v>
      </c>
    </row>
    <row r="2381" spans="1:11" x14ac:dyDescent="0.2">
      <c r="A2381" s="31" t="s">
        <v>127</v>
      </c>
      <c r="B2381" s="31" t="str">
        <f>Point_src_summary!B2332</f>
        <v>Non-tribal</v>
      </c>
      <c r="C2381" s="31">
        <f>Point_src_summary!C2332</f>
        <v>8</v>
      </c>
      <c r="D2381" s="31" t="str">
        <f>Point_src_summary!D2332</f>
        <v>8077</v>
      </c>
      <c r="E2381" s="32" t="str">
        <f>Point_src_summary!N2332</f>
        <v>40400315</v>
      </c>
      <c r="F2381" s="31" t="str">
        <f>Point_src_summary!U2332</f>
        <v>Condensate Tanks</v>
      </c>
      <c r="G2381" s="160">
        <f>Point_src_summary!V2332</f>
        <v>0</v>
      </c>
      <c r="H2381" s="161">
        <f>Point_src_summary!W2332</f>
        <v>4.5533289999999997</v>
      </c>
      <c r="I2381" s="161">
        <f>Point_src_summary!X2332</f>
        <v>0</v>
      </c>
      <c r="J2381" s="161">
        <f>Point_src_summary!Y2332</f>
        <v>0</v>
      </c>
      <c r="K2381" s="162">
        <f>Point_src_summary!Z2332</f>
        <v>0</v>
      </c>
    </row>
    <row r="2382" spans="1:11" x14ac:dyDescent="0.2">
      <c r="A2382" s="31" t="s">
        <v>127</v>
      </c>
      <c r="B2382" s="31" t="str">
        <f>Point_src_summary!B2333</f>
        <v>Non-tribal</v>
      </c>
      <c r="C2382" s="31">
        <f>Point_src_summary!C2333</f>
        <v>8</v>
      </c>
      <c r="D2382" s="31" t="str">
        <f>Point_src_summary!D2333</f>
        <v>8077</v>
      </c>
      <c r="E2382" s="32" t="str">
        <f>Point_src_summary!N2333</f>
        <v>40400315</v>
      </c>
      <c r="F2382" s="31" t="str">
        <f>Point_src_summary!U2333</f>
        <v>Condensate Tanks</v>
      </c>
      <c r="G2382" s="160">
        <f>Point_src_summary!V2333</f>
        <v>0</v>
      </c>
      <c r="H2382" s="161">
        <f>Point_src_summary!W2333</f>
        <v>3.786505</v>
      </c>
      <c r="I2382" s="161">
        <f>Point_src_summary!X2333</f>
        <v>0</v>
      </c>
      <c r="J2382" s="161">
        <f>Point_src_summary!Y2333</f>
        <v>0</v>
      </c>
      <c r="K2382" s="162">
        <f>Point_src_summary!Z2333</f>
        <v>0</v>
      </c>
    </row>
    <row r="2383" spans="1:11" x14ac:dyDescent="0.2">
      <c r="A2383" s="31" t="s">
        <v>127</v>
      </c>
      <c r="B2383" s="31" t="str">
        <f>Point_src_summary!B2334</f>
        <v>Non-tribal</v>
      </c>
      <c r="C2383" s="31">
        <f>Point_src_summary!C2334</f>
        <v>8</v>
      </c>
      <c r="D2383" s="31" t="str">
        <f>Point_src_summary!D2334</f>
        <v>8077</v>
      </c>
      <c r="E2383" s="32" t="str">
        <f>Point_src_summary!N2334</f>
        <v>20200253</v>
      </c>
      <c r="F2383" s="31" t="str">
        <f>Point_src_summary!U2334</f>
        <v>Point Source Compressor Engines</v>
      </c>
      <c r="G2383" s="160">
        <f>Point_src_summary!V2334</f>
        <v>3.2534559999999999</v>
      </c>
      <c r="H2383" s="161">
        <f>Point_src_summary!W2334</f>
        <v>5.5056000000000001E-2</v>
      </c>
      <c r="I2383" s="161">
        <f>Point_src_summary!X2334</f>
        <v>3.0083829999999998</v>
      </c>
      <c r="J2383" s="161">
        <f>Point_src_summary!Y2334</f>
        <v>0</v>
      </c>
      <c r="K2383" s="162">
        <f>Point_src_summary!Z2334</f>
        <v>0</v>
      </c>
    </row>
    <row r="2384" spans="1:11" x14ac:dyDescent="0.2">
      <c r="A2384" s="31" t="s">
        <v>127</v>
      </c>
      <c r="B2384" s="31" t="str">
        <f>Point_src_summary!B2335</f>
        <v>Non-tribal</v>
      </c>
      <c r="C2384" s="31">
        <f>Point_src_summary!C2335</f>
        <v>8</v>
      </c>
      <c r="D2384" s="31" t="str">
        <f>Point_src_summary!D2335</f>
        <v>8077</v>
      </c>
      <c r="E2384" s="32" t="str">
        <f>Point_src_summary!N2335</f>
        <v>20200254</v>
      </c>
      <c r="F2384" s="31" t="str">
        <f>Point_src_summary!U2335</f>
        <v>Point Source Compressor Engines</v>
      </c>
      <c r="G2384" s="160">
        <f>Point_src_summary!V2335</f>
        <v>4.0459129999999996</v>
      </c>
      <c r="H2384" s="161">
        <f>Point_src_summary!W2335</f>
        <v>1.3108740000000001</v>
      </c>
      <c r="I2384" s="161">
        <f>Point_src_summary!X2335</f>
        <v>7.0398820000000004</v>
      </c>
      <c r="J2384" s="161">
        <f>Point_src_summary!Y2335</f>
        <v>0</v>
      </c>
      <c r="K2384" s="162">
        <f>Point_src_summary!Z2335</f>
        <v>0</v>
      </c>
    </row>
    <row r="2385" spans="1:11" x14ac:dyDescent="0.2">
      <c r="A2385" s="31" t="s">
        <v>127</v>
      </c>
      <c r="B2385" s="31" t="str">
        <f>Point_src_summary!B2336</f>
        <v>Non-tribal</v>
      </c>
      <c r="C2385" s="31">
        <f>Point_src_summary!C2336</f>
        <v>8</v>
      </c>
      <c r="D2385" s="31" t="str">
        <f>Point_src_summary!D2336</f>
        <v>8077</v>
      </c>
      <c r="E2385" s="32" t="str">
        <f>Point_src_summary!N2336</f>
        <v>40400315</v>
      </c>
      <c r="F2385" s="31" t="str">
        <f>Point_src_summary!U2336</f>
        <v>Condensate Tanks</v>
      </c>
      <c r="G2385" s="160">
        <f>Point_src_summary!V2336</f>
        <v>0</v>
      </c>
      <c r="H2385" s="161">
        <f>Point_src_summary!W2336</f>
        <v>0.261575</v>
      </c>
      <c r="I2385" s="161">
        <f>Point_src_summary!X2336</f>
        <v>0</v>
      </c>
      <c r="J2385" s="161">
        <f>Point_src_summary!Y2336</f>
        <v>0</v>
      </c>
      <c r="K2385" s="162">
        <f>Point_src_summary!Z2336</f>
        <v>0</v>
      </c>
    </row>
    <row r="2386" spans="1:11" x14ac:dyDescent="0.2">
      <c r="A2386" s="31" t="s">
        <v>127</v>
      </c>
      <c r="B2386" s="31" t="str">
        <f>Point_src_summary!B2337</f>
        <v>Non-tribal</v>
      </c>
      <c r="C2386" s="31">
        <f>Point_src_summary!C2337</f>
        <v>8</v>
      </c>
      <c r="D2386" s="31" t="str">
        <f>Point_src_summary!D2337</f>
        <v>8077</v>
      </c>
      <c r="E2386" s="32" t="str">
        <f>Point_src_summary!N2337</f>
        <v>40400315</v>
      </c>
      <c r="F2386" s="31" t="str">
        <f>Point_src_summary!U2337</f>
        <v>Condensate Tanks</v>
      </c>
      <c r="G2386" s="160">
        <f>Point_src_summary!V2337</f>
        <v>0</v>
      </c>
      <c r="H2386" s="161">
        <f>Point_src_summary!W2337</f>
        <v>8.8982000000000006E-2</v>
      </c>
      <c r="I2386" s="161">
        <f>Point_src_summary!X2337</f>
        <v>0</v>
      </c>
      <c r="J2386" s="161">
        <f>Point_src_summary!Y2337</f>
        <v>0</v>
      </c>
      <c r="K2386" s="162">
        <f>Point_src_summary!Z2337</f>
        <v>0</v>
      </c>
    </row>
    <row r="2387" spans="1:11" x14ac:dyDescent="0.2">
      <c r="A2387" s="31" t="s">
        <v>127</v>
      </c>
      <c r="B2387" s="31" t="str">
        <f>Point_src_summary!B2338</f>
        <v>Non-tribal</v>
      </c>
      <c r="C2387" s="31">
        <f>Point_src_summary!C2338</f>
        <v>8</v>
      </c>
      <c r="D2387" s="31" t="str">
        <f>Point_src_summary!D2338</f>
        <v>8077</v>
      </c>
      <c r="E2387" s="32" t="str">
        <f>Point_src_summary!N2338</f>
        <v>20200253</v>
      </c>
      <c r="F2387" s="31" t="str">
        <f>Point_src_summary!U2338</f>
        <v>Point Source Compressor Engines</v>
      </c>
      <c r="G2387" s="160">
        <f>Point_src_summary!V2338</f>
        <v>0.18804499999999999</v>
      </c>
      <c r="H2387" s="161">
        <f>Point_src_summary!W2338</f>
        <v>1.6609999999999999E-3</v>
      </c>
      <c r="I2387" s="161">
        <f>Point_src_summary!X2338</f>
        <v>1.5913E-2</v>
      </c>
      <c r="J2387" s="161">
        <f>Point_src_summary!Y2338</f>
        <v>0</v>
      </c>
      <c r="K2387" s="162">
        <f>Point_src_summary!Z2338</f>
        <v>0</v>
      </c>
    </row>
    <row r="2388" spans="1:11" x14ac:dyDescent="0.2">
      <c r="A2388" s="31" t="s">
        <v>127</v>
      </c>
      <c r="B2388" s="31" t="str">
        <f>Point_src_summary!B2339</f>
        <v>Non-tribal</v>
      </c>
      <c r="C2388" s="31">
        <f>Point_src_summary!C2339</f>
        <v>8</v>
      </c>
      <c r="D2388" s="31" t="str">
        <f>Point_src_summary!D2339</f>
        <v>8077</v>
      </c>
      <c r="E2388" s="32" t="str">
        <f>Point_src_summary!N2339</f>
        <v>40400315</v>
      </c>
      <c r="F2388" s="31" t="str">
        <f>Point_src_summary!U2339</f>
        <v>Condensate Tanks</v>
      </c>
      <c r="G2388" s="160">
        <f>Point_src_summary!V2339</f>
        <v>0</v>
      </c>
      <c r="H2388" s="161">
        <f>Point_src_summary!W2339</f>
        <v>2.024305</v>
      </c>
      <c r="I2388" s="161">
        <f>Point_src_summary!X2339</f>
        <v>0</v>
      </c>
      <c r="J2388" s="161">
        <f>Point_src_summary!Y2339</f>
        <v>0</v>
      </c>
      <c r="K2388" s="162">
        <f>Point_src_summary!Z2339</f>
        <v>0</v>
      </c>
    </row>
    <row r="2389" spans="1:11" x14ac:dyDescent="0.2">
      <c r="A2389" s="31" t="s">
        <v>127</v>
      </c>
      <c r="B2389" s="31" t="str">
        <f>Point_src_summary!B2340</f>
        <v>Non-tribal</v>
      </c>
      <c r="C2389" s="31">
        <f>Point_src_summary!C2340</f>
        <v>8</v>
      </c>
      <c r="D2389" s="31" t="str">
        <f>Point_src_summary!D2340</f>
        <v>8077</v>
      </c>
      <c r="E2389" s="32" t="str">
        <f>Point_src_summary!N2340</f>
        <v>40400315</v>
      </c>
      <c r="F2389" s="31" t="str">
        <f>Point_src_summary!U2340</f>
        <v>Condensate Tanks</v>
      </c>
      <c r="G2389" s="160">
        <f>Point_src_summary!V2340</f>
        <v>0</v>
      </c>
      <c r="H2389" s="161">
        <f>Point_src_summary!W2340</f>
        <v>1.788861</v>
      </c>
      <c r="I2389" s="161">
        <f>Point_src_summary!X2340</f>
        <v>0</v>
      </c>
      <c r="J2389" s="161">
        <f>Point_src_summary!Y2340</f>
        <v>0</v>
      </c>
      <c r="K2389" s="162">
        <f>Point_src_summary!Z2340</f>
        <v>0</v>
      </c>
    </row>
    <row r="2390" spans="1:11" x14ac:dyDescent="0.2">
      <c r="A2390" s="31" t="s">
        <v>127</v>
      </c>
      <c r="B2390" s="31" t="str">
        <f>Point_src_summary!B2341</f>
        <v>Non-tribal</v>
      </c>
      <c r="C2390" s="31">
        <f>Point_src_summary!C2341</f>
        <v>8</v>
      </c>
      <c r="D2390" s="31" t="str">
        <f>Point_src_summary!D2341</f>
        <v>8077</v>
      </c>
      <c r="E2390" s="32" t="str">
        <f>Point_src_summary!N2341</f>
        <v>40400315</v>
      </c>
      <c r="F2390" s="31" t="str">
        <f>Point_src_summary!U2341</f>
        <v>Condensate Tanks</v>
      </c>
      <c r="G2390" s="160">
        <f>Point_src_summary!V2341</f>
        <v>0</v>
      </c>
      <c r="H2390" s="161">
        <f>Point_src_summary!W2341</f>
        <v>1.83073</v>
      </c>
      <c r="I2390" s="161">
        <f>Point_src_summary!X2341</f>
        <v>0</v>
      </c>
      <c r="J2390" s="161">
        <f>Point_src_summary!Y2341</f>
        <v>0</v>
      </c>
      <c r="K2390" s="162">
        <f>Point_src_summary!Z2341</f>
        <v>0</v>
      </c>
    </row>
    <row r="2391" spans="1:11" x14ac:dyDescent="0.2">
      <c r="A2391" s="31" t="s">
        <v>127</v>
      </c>
      <c r="B2391" s="31" t="str">
        <f>Point_src_summary!B2342</f>
        <v>Non-tribal</v>
      </c>
      <c r="C2391" s="31">
        <f>Point_src_summary!C2342</f>
        <v>8</v>
      </c>
      <c r="D2391" s="31" t="str">
        <f>Point_src_summary!D2342</f>
        <v>8077</v>
      </c>
      <c r="E2391" s="32" t="str">
        <f>Point_src_summary!N2342</f>
        <v>31000301</v>
      </c>
      <c r="F2391" s="31" t="str">
        <f>Point_src_summary!U2342</f>
        <v>Dehydrators</v>
      </c>
      <c r="G2391" s="160">
        <f>Point_src_summary!V2342</f>
        <v>0</v>
      </c>
      <c r="H2391" s="161">
        <f>Point_src_summary!W2342</f>
        <v>0.3</v>
      </c>
      <c r="I2391" s="161">
        <f>Point_src_summary!X2342</f>
        <v>0</v>
      </c>
      <c r="J2391" s="161">
        <f>Point_src_summary!Y2342</f>
        <v>0</v>
      </c>
      <c r="K2391" s="162">
        <f>Point_src_summary!Z2342</f>
        <v>0</v>
      </c>
    </row>
    <row r="2392" spans="1:11" x14ac:dyDescent="0.2">
      <c r="A2392" s="31" t="s">
        <v>127</v>
      </c>
      <c r="B2392" s="31" t="str">
        <f>Point_src_summary!B2343</f>
        <v>Non-tribal</v>
      </c>
      <c r="C2392" s="31">
        <f>Point_src_summary!C2343</f>
        <v>8</v>
      </c>
      <c r="D2392" s="31" t="str">
        <f>Point_src_summary!D2343</f>
        <v>8077</v>
      </c>
      <c r="E2392" s="32" t="str">
        <f>Point_src_summary!N2343</f>
        <v>31088801</v>
      </c>
      <c r="F2392" s="31" t="str">
        <f>Point_src_summary!U2343</f>
        <v>Point Source Fugitives</v>
      </c>
      <c r="G2392" s="160">
        <f>Point_src_summary!V2343</f>
        <v>0</v>
      </c>
      <c r="H2392" s="161">
        <f>Point_src_summary!W2343</f>
        <v>5</v>
      </c>
      <c r="I2392" s="161">
        <f>Point_src_summary!X2343</f>
        <v>0</v>
      </c>
      <c r="J2392" s="161">
        <f>Point_src_summary!Y2343</f>
        <v>0</v>
      </c>
      <c r="K2392" s="162">
        <f>Point_src_summary!Z2343</f>
        <v>0</v>
      </c>
    </row>
    <row r="2393" spans="1:11" x14ac:dyDescent="0.2">
      <c r="A2393" s="31" t="s">
        <v>127</v>
      </c>
      <c r="B2393" s="31" t="str">
        <f>Point_src_summary!B2344</f>
        <v>Non-tribal</v>
      </c>
      <c r="C2393" s="31">
        <f>Point_src_summary!C2344</f>
        <v>8</v>
      </c>
      <c r="D2393" s="31" t="str">
        <f>Point_src_summary!D2344</f>
        <v>8077</v>
      </c>
      <c r="E2393" s="32" t="str">
        <f>Point_src_summary!N2344</f>
        <v>20200253</v>
      </c>
      <c r="F2393" s="31" t="str">
        <f>Point_src_summary!U2344</f>
        <v>Point Source Compressor Engines</v>
      </c>
      <c r="G2393" s="160">
        <f>Point_src_summary!V2344</f>
        <v>3.9682930000000001</v>
      </c>
      <c r="H2393" s="161">
        <f>Point_src_summary!W2344</f>
        <v>1.728135</v>
      </c>
      <c r="I2393" s="161">
        <f>Point_src_summary!X2344</f>
        <v>3.8971559999999998</v>
      </c>
      <c r="J2393" s="161">
        <f>Point_src_summary!Y2344</f>
        <v>0</v>
      </c>
      <c r="K2393" s="162">
        <f>Point_src_summary!Z2344</f>
        <v>0</v>
      </c>
    </row>
    <row r="2394" spans="1:11" x14ac:dyDescent="0.2">
      <c r="A2394" s="31" t="s">
        <v>127</v>
      </c>
      <c r="B2394" s="31" t="str">
        <f>Point_src_summary!B2345</f>
        <v>Non-tribal</v>
      </c>
      <c r="C2394" s="31">
        <f>Point_src_summary!C2345</f>
        <v>8</v>
      </c>
      <c r="D2394" s="31" t="str">
        <f>Point_src_summary!D2345</f>
        <v>8077</v>
      </c>
      <c r="E2394" s="32" t="str">
        <f>Point_src_summary!N2345</f>
        <v>31000108</v>
      </c>
      <c r="F2394" s="31" t="str">
        <f>Point_src_summary!U2345</f>
        <v>Point Source Fugitives</v>
      </c>
      <c r="G2394" s="160">
        <f>Point_src_summary!V2345</f>
        <v>0</v>
      </c>
      <c r="H2394" s="161">
        <f>Point_src_summary!W2345</f>
        <v>11.9</v>
      </c>
      <c r="I2394" s="161">
        <f>Point_src_summary!X2345</f>
        <v>0</v>
      </c>
      <c r="J2394" s="161">
        <f>Point_src_summary!Y2345</f>
        <v>0</v>
      </c>
      <c r="K2394" s="162">
        <f>Point_src_summary!Z2345</f>
        <v>0</v>
      </c>
    </row>
    <row r="2395" spans="1:11" x14ac:dyDescent="0.2">
      <c r="A2395" s="31" t="s">
        <v>127</v>
      </c>
      <c r="B2395" s="31" t="str">
        <f>Point_src_summary!B2346</f>
        <v>Non-tribal</v>
      </c>
      <c r="C2395" s="31">
        <f>Point_src_summary!C2346</f>
        <v>8</v>
      </c>
      <c r="D2395" s="31" t="str">
        <f>Point_src_summary!D2346</f>
        <v>8077</v>
      </c>
      <c r="E2395" s="32" t="str">
        <f>Point_src_summary!N2346</f>
        <v>40400315</v>
      </c>
      <c r="F2395" s="31" t="str">
        <f>Point_src_summary!U2346</f>
        <v>Condensate Tanks</v>
      </c>
      <c r="G2395" s="160">
        <f>Point_src_summary!V2346</f>
        <v>0</v>
      </c>
      <c r="H2395" s="161">
        <f>Point_src_summary!W2346</f>
        <v>26.555256</v>
      </c>
      <c r="I2395" s="161">
        <f>Point_src_summary!X2346</f>
        <v>0</v>
      </c>
      <c r="J2395" s="161">
        <f>Point_src_summary!Y2346</f>
        <v>0</v>
      </c>
      <c r="K2395" s="162">
        <f>Point_src_summary!Z2346</f>
        <v>0</v>
      </c>
    </row>
    <row r="2396" spans="1:11" x14ac:dyDescent="0.2">
      <c r="A2396" s="31" t="s">
        <v>127</v>
      </c>
      <c r="B2396" s="31" t="str">
        <f>Point_src_summary!B2347</f>
        <v>Non-tribal</v>
      </c>
      <c r="C2396" s="31">
        <f>Point_src_summary!C2347</f>
        <v>8</v>
      </c>
      <c r="D2396" s="31" t="str">
        <f>Point_src_summary!D2347</f>
        <v>8077</v>
      </c>
      <c r="E2396" s="32" t="str">
        <f>Point_src_summary!N2347</f>
        <v>40400315</v>
      </c>
      <c r="F2396" s="31" t="str">
        <f>Point_src_summary!U2347</f>
        <v>Condensate Tanks</v>
      </c>
      <c r="G2396" s="160">
        <f>Point_src_summary!V2347</f>
        <v>0</v>
      </c>
      <c r="H2396" s="161">
        <f>Point_src_summary!W2347</f>
        <v>3.2169050000000001</v>
      </c>
      <c r="I2396" s="161">
        <f>Point_src_summary!X2347</f>
        <v>0</v>
      </c>
      <c r="J2396" s="161">
        <f>Point_src_summary!Y2347</f>
        <v>0</v>
      </c>
      <c r="K2396" s="162">
        <f>Point_src_summary!Z2347</f>
        <v>0</v>
      </c>
    </row>
    <row r="2397" spans="1:11" x14ac:dyDescent="0.2">
      <c r="A2397" s="31" t="s">
        <v>127</v>
      </c>
      <c r="B2397" s="31" t="str">
        <f>Point_src_summary!B2348</f>
        <v>Non-tribal</v>
      </c>
      <c r="C2397" s="31">
        <f>Point_src_summary!C2348</f>
        <v>8</v>
      </c>
      <c r="D2397" s="31" t="str">
        <f>Point_src_summary!D2348</f>
        <v>8077</v>
      </c>
      <c r="E2397" s="32" t="str">
        <f>Point_src_summary!N2348</f>
        <v>40400315</v>
      </c>
      <c r="F2397" s="31" t="str">
        <f>Point_src_summary!U2348</f>
        <v>Condensate Tanks</v>
      </c>
      <c r="G2397" s="160">
        <f>Point_src_summary!V2348</f>
        <v>0</v>
      </c>
      <c r="H2397" s="161">
        <f>Point_src_summary!W2348</f>
        <v>7.4339029999999999</v>
      </c>
      <c r="I2397" s="161">
        <f>Point_src_summary!X2348</f>
        <v>0</v>
      </c>
      <c r="J2397" s="161">
        <f>Point_src_summary!Y2348</f>
        <v>0</v>
      </c>
      <c r="K2397" s="162">
        <f>Point_src_summary!Z2348</f>
        <v>0</v>
      </c>
    </row>
    <row r="2398" spans="1:11" x14ac:dyDescent="0.2">
      <c r="A2398" s="31" t="s">
        <v>127</v>
      </c>
      <c r="B2398" s="31" t="str">
        <f>Point_src_summary!B2349</f>
        <v>Non-tribal</v>
      </c>
      <c r="C2398" s="31">
        <f>Point_src_summary!C2349</f>
        <v>8</v>
      </c>
      <c r="D2398" s="31" t="str">
        <f>Point_src_summary!D2349</f>
        <v>8077</v>
      </c>
      <c r="E2398" s="32" t="str">
        <f>Point_src_summary!N2349</f>
        <v>40400315</v>
      </c>
      <c r="F2398" s="31" t="str">
        <f>Point_src_summary!U2349</f>
        <v>Condensate Tanks</v>
      </c>
      <c r="G2398" s="160">
        <f>Point_src_summary!V2349</f>
        <v>0</v>
      </c>
      <c r="H2398" s="161">
        <f>Point_src_summary!W2349</f>
        <v>1.573431</v>
      </c>
      <c r="I2398" s="161">
        <f>Point_src_summary!X2349</f>
        <v>0</v>
      </c>
      <c r="J2398" s="161">
        <f>Point_src_summary!Y2349</f>
        <v>0</v>
      </c>
      <c r="K2398" s="162">
        <f>Point_src_summary!Z2349</f>
        <v>0</v>
      </c>
    </row>
    <row r="2399" spans="1:11" x14ac:dyDescent="0.2">
      <c r="A2399" s="31" t="s">
        <v>127</v>
      </c>
      <c r="B2399" s="31" t="str">
        <f>Point_src_summary!B2350</f>
        <v>Non-tribal</v>
      </c>
      <c r="C2399" s="31">
        <f>Point_src_summary!C2350</f>
        <v>8</v>
      </c>
      <c r="D2399" s="31" t="str">
        <f>Point_src_summary!D2350</f>
        <v>8077</v>
      </c>
      <c r="E2399" s="32" t="str">
        <f>Point_src_summary!N2350</f>
        <v>40400315</v>
      </c>
      <c r="F2399" s="31" t="str">
        <f>Point_src_summary!U2350</f>
        <v>Condensate Tanks</v>
      </c>
      <c r="G2399" s="160">
        <f>Point_src_summary!V2350</f>
        <v>0</v>
      </c>
      <c r="H2399" s="161">
        <f>Point_src_summary!W2350</f>
        <v>1.470191</v>
      </c>
      <c r="I2399" s="161">
        <f>Point_src_summary!X2350</f>
        <v>0</v>
      </c>
      <c r="J2399" s="161">
        <f>Point_src_summary!Y2350</f>
        <v>0</v>
      </c>
      <c r="K2399" s="162">
        <f>Point_src_summary!Z2350</f>
        <v>0</v>
      </c>
    </row>
    <row r="2400" spans="1:11" x14ac:dyDescent="0.2">
      <c r="A2400" s="31" t="s">
        <v>127</v>
      </c>
      <c r="B2400" s="31" t="str">
        <f>Point_src_summary!B2351</f>
        <v>Non-tribal</v>
      </c>
      <c r="C2400" s="31">
        <f>Point_src_summary!C2351</f>
        <v>8</v>
      </c>
      <c r="D2400" s="31" t="str">
        <f>Point_src_summary!D2351</f>
        <v>8077</v>
      </c>
      <c r="E2400" s="32" t="str">
        <f>Point_src_summary!N2351</f>
        <v>40400315</v>
      </c>
      <c r="F2400" s="31" t="str">
        <f>Point_src_summary!U2351</f>
        <v>Condensate Tanks</v>
      </c>
      <c r="G2400" s="160">
        <f>Point_src_summary!V2351</f>
        <v>0</v>
      </c>
      <c r="H2400" s="161">
        <f>Point_src_summary!W2351</f>
        <v>1.731228</v>
      </c>
      <c r="I2400" s="161">
        <f>Point_src_summary!X2351</f>
        <v>0</v>
      </c>
      <c r="J2400" s="161">
        <f>Point_src_summary!Y2351</f>
        <v>0</v>
      </c>
      <c r="K2400" s="162">
        <f>Point_src_summary!Z2351</f>
        <v>0</v>
      </c>
    </row>
    <row r="2401" spans="1:11" x14ac:dyDescent="0.2">
      <c r="A2401" s="31" t="s">
        <v>127</v>
      </c>
      <c r="B2401" s="31" t="str">
        <f>Point_src_summary!B2352</f>
        <v>Non-tribal</v>
      </c>
      <c r="C2401" s="31">
        <f>Point_src_summary!C2352</f>
        <v>8</v>
      </c>
      <c r="D2401" s="31" t="str">
        <f>Point_src_summary!D2352</f>
        <v>8077</v>
      </c>
      <c r="E2401" s="32" t="str">
        <f>Point_src_summary!N2352</f>
        <v>20200253</v>
      </c>
      <c r="F2401" s="31" t="str">
        <f>Point_src_summary!U2352</f>
        <v>Point Source Compressor Engines</v>
      </c>
      <c r="G2401" s="160">
        <f>Point_src_summary!V2352</f>
        <v>6.8170219999999997</v>
      </c>
      <c r="H2401" s="161">
        <f>Point_src_summary!W2352</f>
        <v>4.9073599999999997</v>
      </c>
      <c r="I2401" s="161">
        <f>Point_src_summary!X2352</f>
        <v>14.021032</v>
      </c>
      <c r="J2401" s="161">
        <f>Point_src_summary!Y2352</f>
        <v>0</v>
      </c>
      <c r="K2401" s="162">
        <f>Point_src_summary!Z2352</f>
        <v>0</v>
      </c>
    </row>
    <row r="2402" spans="1:11" x14ac:dyDescent="0.2">
      <c r="A2402" s="31" t="s">
        <v>127</v>
      </c>
      <c r="B2402" s="31" t="str">
        <f>Point_src_summary!B2353</f>
        <v>Non-tribal</v>
      </c>
      <c r="C2402" s="31">
        <f>Point_src_summary!C2353</f>
        <v>8</v>
      </c>
      <c r="D2402" s="31" t="str">
        <f>Point_src_summary!D2353</f>
        <v>8077</v>
      </c>
      <c r="E2402" s="32" t="str">
        <f>Point_src_summary!N2353</f>
        <v>31088801</v>
      </c>
      <c r="F2402" s="31" t="str">
        <f>Point_src_summary!U2353</f>
        <v>Point Source Fugitives</v>
      </c>
      <c r="G2402" s="160">
        <f>Point_src_summary!V2353</f>
        <v>0</v>
      </c>
      <c r="H2402" s="161">
        <f>Point_src_summary!W2353</f>
        <v>7.2</v>
      </c>
      <c r="I2402" s="161">
        <f>Point_src_summary!X2353</f>
        <v>0</v>
      </c>
      <c r="J2402" s="161">
        <f>Point_src_summary!Y2353</f>
        <v>0</v>
      </c>
      <c r="K2402" s="162">
        <f>Point_src_summary!Z2353</f>
        <v>0</v>
      </c>
    </row>
    <row r="2403" spans="1:11" x14ac:dyDescent="0.2">
      <c r="A2403" s="31" t="s">
        <v>127</v>
      </c>
      <c r="B2403" s="31" t="str">
        <f>Point_src_summary!B2354</f>
        <v>Non-tribal</v>
      </c>
      <c r="C2403" s="31">
        <f>Point_src_summary!C2354</f>
        <v>8</v>
      </c>
      <c r="D2403" s="31" t="str">
        <f>Point_src_summary!D2354</f>
        <v>8077</v>
      </c>
      <c r="E2403" s="32" t="str">
        <f>Point_src_summary!N2354</f>
        <v>31000301</v>
      </c>
      <c r="F2403" s="31" t="str">
        <f>Point_src_summary!U2354</f>
        <v>Dehydrators</v>
      </c>
      <c r="G2403" s="160">
        <f>Point_src_summary!V2354</f>
        <v>0</v>
      </c>
      <c r="H2403" s="161">
        <f>Point_src_summary!W2354</f>
        <v>9</v>
      </c>
      <c r="I2403" s="161">
        <f>Point_src_summary!X2354</f>
        <v>0</v>
      </c>
      <c r="J2403" s="161">
        <f>Point_src_summary!Y2354</f>
        <v>0</v>
      </c>
      <c r="K2403" s="162">
        <f>Point_src_summary!Z2354</f>
        <v>0</v>
      </c>
    </row>
    <row r="2404" spans="1:11" x14ac:dyDescent="0.2">
      <c r="A2404" s="31" t="s">
        <v>127</v>
      </c>
      <c r="B2404" s="31" t="str">
        <f>Point_src_summary!B2355</f>
        <v>Non-tribal</v>
      </c>
      <c r="C2404" s="31">
        <f>Point_src_summary!C2355</f>
        <v>8</v>
      </c>
      <c r="D2404" s="31" t="str">
        <f>Point_src_summary!D2355</f>
        <v>8077</v>
      </c>
      <c r="E2404" s="32" t="str">
        <f>Point_src_summary!N2355</f>
        <v>31000215</v>
      </c>
      <c r="F2404" s="31" t="str">
        <f>Point_src_summary!U2355</f>
        <v>Point Source Flares</v>
      </c>
      <c r="G2404" s="160">
        <f>Point_src_summary!V2355</f>
        <v>2.5</v>
      </c>
      <c r="H2404" s="161">
        <f>Point_src_summary!W2355</f>
        <v>8</v>
      </c>
      <c r="I2404" s="161">
        <f>Point_src_summary!X2355</f>
        <v>0</v>
      </c>
      <c r="J2404" s="161">
        <f>Point_src_summary!Y2355</f>
        <v>0</v>
      </c>
      <c r="K2404" s="162">
        <f>Point_src_summary!Z2355</f>
        <v>0</v>
      </c>
    </row>
    <row r="2405" spans="1:11" x14ac:dyDescent="0.2">
      <c r="A2405" s="31" t="s">
        <v>127</v>
      </c>
      <c r="B2405" s="31" t="str">
        <f>Point_src_summary!B2356</f>
        <v>Non-tribal</v>
      </c>
      <c r="C2405" s="31">
        <f>Point_src_summary!C2356</f>
        <v>8</v>
      </c>
      <c r="D2405" s="31" t="str">
        <f>Point_src_summary!D2356</f>
        <v>8077</v>
      </c>
      <c r="E2405" s="32" t="str">
        <f>Point_src_summary!N2356</f>
        <v>40400315</v>
      </c>
      <c r="F2405" s="31" t="str">
        <f>Point_src_summary!U2356</f>
        <v>Condensate Tanks</v>
      </c>
      <c r="G2405" s="160">
        <f>Point_src_summary!V2356</f>
        <v>0</v>
      </c>
      <c r="H2405" s="161">
        <f>Point_src_summary!W2356</f>
        <v>1.83</v>
      </c>
      <c r="I2405" s="161">
        <f>Point_src_summary!X2356</f>
        <v>0</v>
      </c>
      <c r="J2405" s="161">
        <f>Point_src_summary!Y2356</f>
        <v>0</v>
      </c>
      <c r="K2405" s="162">
        <f>Point_src_summary!Z2356</f>
        <v>0</v>
      </c>
    </row>
    <row r="2406" spans="1:11" x14ac:dyDescent="0.2">
      <c r="A2406" s="31" t="s">
        <v>127</v>
      </c>
      <c r="B2406" s="31" t="str">
        <f>Point_src_summary!B2357</f>
        <v>Non-tribal</v>
      </c>
      <c r="C2406" s="31">
        <f>Point_src_summary!C2357</f>
        <v>8</v>
      </c>
      <c r="D2406" s="31" t="str">
        <f>Point_src_summary!D2357</f>
        <v>8077</v>
      </c>
      <c r="E2406" s="32" t="str">
        <f>Point_src_summary!N2357</f>
        <v>40400315</v>
      </c>
      <c r="F2406" s="31" t="str">
        <f>Point_src_summary!U2357</f>
        <v>Condensate Tanks</v>
      </c>
      <c r="G2406" s="160">
        <f>Point_src_summary!V2357</f>
        <v>0</v>
      </c>
      <c r="H2406" s="161">
        <f>Point_src_summary!W2357</f>
        <v>1.62425</v>
      </c>
      <c r="I2406" s="161">
        <f>Point_src_summary!X2357</f>
        <v>0</v>
      </c>
      <c r="J2406" s="161">
        <f>Point_src_summary!Y2357</f>
        <v>0</v>
      </c>
      <c r="K2406" s="162">
        <f>Point_src_summary!Z2357</f>
        <v>0</v>
      </c>
    </row>
    <row r="2407" spans="1:11" x14ac:dyDescent="0.2">
      <c r="A2407" s="31" t="s">
        <v>127</v>
      </c>
      <c r="B2407" s="31" t="str">
        <f>Point_src_summary!B2358</f>
        <v>Non-tribal</v>
      </c>
      <c r="C2407" s="31">
        <f>Point_src_summary!C2358</f>
        <v>8</v>
      </c>
      <c r="D2407" s="31" t="str">
        <f>Point_src_summary!D2358</f>
        <v>8077</v>
      </c>
      <c r="E2407" s="32" t="str">
        <f>Point_src_summary!N2358</f>
        <v>31000227</v>
      </c>
      <c r="F2407" s="31" t="str">
        <f>Point_src_summary!U2358</f>
        <v>Dehydrators</v>
      </c>
      <c r="G2407" s="160">
        <f>Point_src_summary!V2358</f>
        <v>0</v>
      </c>
      <c r="H2407" s="161">
        <f>Point_src_summary!W2358</f>
        <v>3.17</v>
      </c>
      <c r="I2407" s="161">
        <f>Point_src_summary!X2358</f>
        <v>0</v>
      </c>
      <c r="J2407" s="161">
        <f>Point_src_summary!Y2358</f>
        <v>0</v>
      </c>
      <c r="K2407" s="162">
        <f>Point_src_summary!Z2358</f>
        <v>0</v>
      </c>
    </row>
    <row r="2408" spans="1:11" x14ac:dyDescent="0.2">
      <c r="A2408" s="31" t="s">
        <v>127</v>
      </c>
      <c r="B2408" s="31" t="str">
        <f>Point_src_summary!B2359</f>
        <v>Non-tribal</v>
      </c>
      <c r="C2408" s="31">
        <f>Point_src_summary!C2359</f>
        <v>8</v>
      </c>
      <c r="D2408" s="31" t="str">
        <f>Point_src_summary!D2359</f>
        <v>8077</v>
      </c>
      <c r="E2408" s="32" t="str">
        <f>Point_src_summary!N2359</f>
        <v>31000220</v>
      </c>
      <c r="F2408" s="31" t="str">
        <f>Point_src_summary!U2359</f>
        <v>Point Source Fugitives</v>
      </c>
      <c r="G2408" s="160">
        <f>Point_src_summary!V2359</f>
        <v>0</v>
      </c>
      <c r="H2408" s="161">
        <f>Point_src_summary!W2359</f>
        <v>6.8</v>
      </c>
      <c r="I2408" s="161">
        <f>Point_src_summary!X2359</f>
        <v>0</v>
      </c>
      <c r="J2408" s="161">
        <f>Point_src_summary!Y2359</f>
        <v>0</v>
      </c>
      <c r="K2408" s="162">
        <f>Point_src_summary!Z2359</f>
        <v>0</v>
      </c>
    </row>
    <row r="2409" spans="1:11" x14ac:dyDescent="0.2">
      <c r="A2409" s="31" t="s">
        <v>127</v>
      </c>
      <c r="B2409" s="31" t="str">
        <f>Point_src_summary!B2360</f>
        <v>Non-tribal</v>
      </c>
      <c r="C2409" s="31">
        <f>Point_src_summary!C2360</f>
        <v>8</v>
      </c>
      <c r="D2409" s="31" t="str">
        <f>Point_src_summary!D2360</f>
        <v>8077</v>
      </c>
      <c r="E2409" s="32" t="str">
        <f>Point_src_summary!N2360</f>
        <v>40400315</v>
      </c>
      <c r="F2409" s="31" t="str">
        <f>Point_src_summary!U2360</f>
        <v>Condensate Tanks</v>
      </c>
      <c r="G2409" s="160">
        <f>Point_src_summary!V2360</f>
        <v>0</v>
      </c>
      <c r="H2409" s="161">
        <f>Point_src_summary!W2360</f>
        <v>4.337682</v>
      </c>
      <c r="I2409" s="161">
        <f>Point_src_summary!X2360</f>
        <v>0</v>
      </c>
      <c r="J2409" s="161">
        <f>Point_src_summary!Y2360</f>
        <v>0</v>
      </c>
      <c r="K2409" s="162">
        <f>Point_src_summary!Z2360</f>
        <v>0</v>
      </c>
    </row>
    <row r="2410" spans="1:11" x14ac:dyDescent="0.2">
      <c r="A2410" s="31" t="s">
        <v>127</v>
      </c>
      <c r="B2410" s="31" t="str">
        <f>Point_src_summary!B2361</f>
        <v>Non-tribal</v>
      </c>
      <c r="C2410" s="31">
        <f>Point_src_summary!C2361</f>
        <v>8</v>
      </c>
      <c r="D2410" s="31" t="str">
        <f>Point_src_summary!D2361</f>
        <v>8077</v>
      </c>
      <c r="E2410" s="32" t="str">
        <f>Point_src_summary!N2361</f>
        <v>40400315</v>
      </c>
      <c r="F2410" s="31" t="str">
        <f>Point_src_summary!U2361</f>
        <v>Condensate Tanks</v>
      </c>
      <c r="G2410" s="160">
        <f>Point_src_summary!V2361</f>
        <v>0</v>
      </c>
      <c r="H2410" s="161">
        <f>Point_src_summary!W2361</f>
        <v>7.6649989999999999</v>
      </c>
      <c r="I2410" s="161">
        <f>Point_src_summary!X2361</f>
        <v>0</v>
      </c>
      <c r="J2410" s="161">
        <f>Point_src_summary!Y2361</f>
        <v>0</v>
      </c>
      <c r="K2410" s="162">
        <f>Point_src_summary!Z2361</f>
        <v>0</v>
      </c>
    </row>
    <row r="2411" spans="1:11" x14ac:dyDescent="0.2">
      <c r="A2411" s="31" t="s">
        <v>127</v>
      </c>
      <c r="B2411" s="31" t="str">
        <f>Point_src_summary!B2362</f>
        <v>Non-tribal</v>
      </c>
      <c r="C2411" s="31">
        <f>Point_src_summary!C2362</f>
        <v>8</v>
      </c>
      <c r="D2411" s="31" t="str">
        <f>Point_src_summary!D2362</f>
        <v>8077</v>
      </c>
      <c r="E2411" s="32" t="str">
        <f>Point_src_summary!N2362</f>
        <v>40400315</v>
      </c>
      <c r="F2411" s="31" t="str">
        <f>Point_src_summary!U2362</f>
        <v>Condensate Tanks</v>
      </c>
      <c r="G2411" s="160">
        <f>Point_src_summary!V2362</f>
        <v>0</v>
      </c>
      <c r="H2411" s="161">
        <f>Point_src_summary!W2362</f>
        <v>7.8151809999999999</v>
      </c>
      <c r="I2411" s="161">
        <f>Point_src_summary!X2362</f>
        <v>0</v>
      </c>
      <c r="J2411" s="161">
        <f>Point_src_summary!Y2362</f>
        <v>0</v>
      </c>
      <c r="K2411" s="162">
        <f>Point_src_summary!Z2362</f>
        <v>0</v>
      </c>
    </row>
    <row r="2412" spans="1:11" x14ac:dyDescent="0.2">
      <c r="A2412" s="31" t="s">
        <v>127</v>
      </c>
      <c r="B2412" s="31" t="str">
        <f>Point_src_summary!B2363</f>
        <v>Non-tribal</v>
      </c>
      <c r="C2412" s="31">
        <f>Point_src_summary!C2363</f>
        <v>8</v>
      </c>
      <c r="D2412" s="31" t="str">
        <f>Point_src_summary!D2363</f>
        <v>8077</v>
      </c>
      <c r="E2412" s="32" t="str">
        <f>Point_src_summary!N2363</f>
        <v>40400315</v>
      </c>
      <c r="F2412" s="31" t="str">
        <f>Point_src_summary!U2363</f>
        <v>Condensate Tanks</v>
      </c>
      <c r="G2412" s="160">
        <f>Point_src_summary!V2363</f>
        <v>0</v>
      </c>
      <c r="H2412" s="161">
        <f>Point_src_summary!W2363</f>
        <v>7.7281409999999999</v>
      </c>
      <c r="I2412" s="161">
        <f>Point_src_summary!X2363</f>
        <v>0</v>
      </c>
      <c r="J2412" s="161">
        <f>Point_src_summary!Y2363</f>
        <v>0</v>
      </c>
      <c r="K2412" s="162">
        <f>Point_src_summary!Z2363</f>
        <v>0</v>
      </c>
    </row>
    <row r="2413" spans="1:11" x14ac:dyDescent="0.2">
      <c r="A2413" s="31" t="s">
        <v>127</v>
      </c>
      <c r="B2413" s="31" t="str">
        <f>Point_src_summary!B2364</f>
        <v>Non-tribal</v>
      </c>
      <c r="C2413" s="31">
        <f>Point_src_summary!C2364</f>
        <v>8</v>
      </c>
      <c r="D2413" s="31" t="str">
        <f>Point_src_summary!D2364</f>
        <v>8077</v>
      </c>
      <c r="E2413" s="32" t="str">
        <f>Point_src_summary!N2364</f>
        <v>31088811</v>
      </c>
      <c r="F2413" s="31" t="str">
        <f>Point_src_summary!U2364</f>
        <v>Point Source Fugitives</v>
      </c>
      <c r="G2413" s="160">
        <f>Point_src_summary!V2364</f>
        <v>0</v>
      </c>
      <c r="H2413" s="161">
        <f>Point_src_summary!W2364</f>
        <v>4</v>
      </c>
      <c r="I2413" s="161">
        <f>Point_src_summary!X2364</f>
        <v>0</v>
      </c>
      <c r="J2413" s="161">
        <f>Point_src_summary!Y2364</f>
        <v>0</v>
      </c>
      <c r="K2413" s="162">
        <f>Point_src_summary!Z2364</f>
        <v>0</v>
      </c>
    </row>
    <row r="2414" spans="1:11" x14ac:dyDescent="0.2">
      <c r="A2414" s="31" t="s">
        <v>127</v>
      </c>
      <c r="B2414" s="31" t="str">
        <f>Point_src_summary!B2365</f>
        <v>Non-tribal</v>
      </c>
      <c r="C2414" s="31">
        <f>Point_src_summary!C2365</f>
        <v>8</v>
      </c>
      <c r="D2414" s="31" t="str">
        <f>Point_src_summary!D2365</f>
        <v>8077</v>
      </c>
      <c r="E2414" s="32" t="str">
        <f>Point_src_summary!N2365</f>
        <v>40400315</v>
      </c>
      <c r="F2414" s="31" t="str">
        <f>Point_src_summary!U2365</f>
        <v>Condensate Tanks</v>
      </c>
      <c r="G2414" s="160">
        <f>Point_src_summary!V2365</f>
        <v>0</v>
      </c>
      <c r="H2414" s="161">
        <f>Point_src_summary!W2365</f>
        <v>0.14308999999999999</v>
      </c>
      <c r="I2414" s="161">
        <f>Point_src_summary!X2365</f>
        <v>0</v>
      </c>
      <c r="J2414" s="161">
        <f>Point_src_summary!Y2365</f>
        <v>0</v>
      </c>
      <c r="K2414" s="162">
        <f>Point_src_summary!Z2365</f>
        <v>0</v>
      </c>
    </row>
    <row r="2415" spans="1:11" x14ac:dyDescent="0.2">
      <c r="A2415" s="31" t="s">
        <v>127</v>
      </c>
      <c r="B2415" s="31" t="str">
        <f>Point_src_summary!B2366</f>
        <v>Non-tribal</v>
      </c>
      <c r="C2415" s="31">
        <f>Point_src_summary!C2366</f>
        <v>8</v>
      </c>
      <c r="D2415" s="31" t="str">
        <f>Point_src_summary!D2366</f>
        <v>8077</v>
      </c>
      <c r="E2415" s="32" t="str">
        <f>Point_src_summary!N2366</f>
        <v>31000227</v>
      </c>
      <c r="F2415" s="31" t="str">
        <f>Point_src_summary!U2366</f>
        <v>Dehydrators</v>
      </c>
      <c r="G2415" s="160">
        <f>Point_src_summary!V2366</f>
        <v>1.0260899999999999</v>
      </c>
      <c r="H2415" s="161">
        <f>Point_src_summary!W2366</f>
        <v>4.9375099999999996</v>
      </c>
      <c r="I2415" s="161">
        <f>Point_src_summary!X2366</f>
        <v>5.4198599999999999</v>
      </c>
      <c r="J2415" s="161">
        <f>Point_src_summary!Y2366</f>
        <v>0</v>
      </c>
      <c r="K2415" s="162">
        <f>Point_src_summary!Z2366</f>
        <v>0</v>
      </c>
    </row>
    <row r="2416" spans="1:11" x14ac:dyDescent="0.2">
      <c r="A2416" s="31" t="s">
        <v>127</v>
      </c>
      <c r="B2416" s="31" t="str">
        <f>Point_src_summary!B2367</f>
        <v>Non-tribal</v>
      </c>
      <c r="C2416" s="31">
        <f>Point_src_summary!C2367</f>
        <v>8</v>
      </c>
      <c r="D2416" s="31" t="str">
        <f>Point_src_summary!D2367</f>
        <v>8077</v>
      </c>
      <c r="E2416" s="32" t="str">
        <f>Point_src_summary!N2367</f>
        <v>40400315</v>
      </c>
      <c r="F2416" s="31" t="str">
        <f>Point_src_summary!U2367</f>
        <v>Condensate Tanks</v>
      </c>
      <c r="G2416" s="160">
        <f>Point_src_summary!V2367</f>
        <v>0</v>
      </c>
      <c r="H2416" s="161">
        <f>Point_src_summary!W2367</f>
        <v>0.116359</v>
      </c>
      <c r="I2416" s="161">
        <f>Point_src_summary!X2367</f>
        <v>0</v>
      </c>
      <c r="J2416" s="161">
        <f>Point_src_summary!Y2367</f>
        <v>0</v>
      </c>
      <c r="K2416" s="162">
        <f>Point_src_summary!Z2367</f>
        <v>0</v>
      </c>
    </row>
    <row r="2417" spans="1:11" x14ac:dyDescent="0.2">
      <c r="A2417" s="31" t="s">
        <v>127</v>
      </c>
      <c r="B2417" s="31" t="str">
        <f>Point_src_summary!B2368</f>
        <v>Non-tribal</v>
      </c>
      <c r="C2417" s="31">
        <f>Point_src_summary!C2368</f>
        <v>8</v>
      </c>
      <c r="D2417" s="31" t="str">
        <f>Point_src_summary!D2368</f>
        <v>8077</v>
      </c>
      <c r="E2417" s="32" t="str">
        <f>Point_src_summary!N2368</f>
        <v>20200253</v>
      </c>
      <c r="F2417" s="31" t="str">
        <f>Point_src_summary!U2368</f>
        <v>Point Source Compressor Engines</v>
      </c>
      <c r="G2417" s="160">
        <f>Point_src_summary!V2368</f>
        <v>3.7576019999999999</v>
      </c>
      <c r="H2417" s="161">
        <f>Point_src_summary!W2368</f>
        <v>2.5700020000000001</v>
      </c>
      <c r="I2417" s="161">
        <f>Point_src_summary!X2368</f>
        <v>7.3854030000000002</v>
      </c>
      <c r="J2417" s="161">
        <f>Point_src_summary!Y2368</f>
        <v>0</v>
      </c>
      <c r="K2417" s="162">
        <f>Point_src_summary!Z2368</f>
        <v>0</v>
      </c>
    </row>
    <row r="2418" spans="1:11" x14ac:dyDescent="0.2">
      <c r="A2418" s="31" t="s">
        <v>127</v>
      </c>
      <c r="B2418" s="31" t="str">
        <f>Point_src_summary!B2369</f>
        <v>Non-tribal</v>
      </c>
      <c r="C2418" s="31">
        <f>Point_src_summary!C2369</f>
        <v>8</v>
      </c>
      <c r="D2418" s="31" t="str">
        <f>Point_src_summary!D2369</f>
        <v>8077</v>
      </c>
      <c r="E2418" s="32" t="str">
        <f>Point_src_summary!N2369</f>
        <v>20200253</v>
      </c>
      <c r="F2418" s="31" t="str">
        <f>Point_src_summary!U2369</f>
        <v>Point Source Compressor Engines</v>
      </c>
      <c r="G2418" s="160">
        <f>Point_src_summary!V2369</f>
        <v>2.0053909999999999</v>
      </c>
      <c r="H2418" s="161">
        <f>Point_src_summary!W2369</f>
        <v>1.370873</v>
      </c>
      <c r="I2418" s="161">
        <f>Point_src_summary!X2369</f>
        <v>3.9167399999999999</v>
      </c>
      <c r="J2418" s="161">
        <f>Point_src_summary!Y2369</f>
        <v>0</v>
      </c>
      <c r="K2418" s="162">
        <f>Point_src_summary!Z2369</f>
        <v>0</v>
      </c>
    </row>
    <row r="2419" spans="1:11" x14ac:dyDescent="0.2">
      <c r="A2419" s="31" t="s">
        <v>127</v>
      </c>
      <c r="B2419" s="31" t="str">
        <f>Point_src_summary!B2370</f>
        <v>Non-tribal</v>
      </c>
      <c r="C2419" s="31">
        <f>Point_src_summary!C2370</f>
        <v>8</v>
      </c>
      <c r="D2419" s="31" t="str">
        <f>Point_src_summary!D2370</f>
        <v>8029</v>
      </c>
      <c r="E2419" s="32" t="str">
        <f>Point_src_summary!N2370</f>
        <v>20100202</v>
      </c>
      <c r="F2419" s="31" t="str">
        <f>Point_src_summary!U2370</f>
        <v>Point Source Compressor Engines</v>
      </c>
      <c r="G2419" s="160">
        <f>Point_src_summary!V2370</f>
        <v>2.9211040000000001</v>
      </c>
      <c r="H2419" s="161">
        <f>Point_src_summary!W2370</f>
        <v>4.1119000000000003E-2</v>
      </c>
      <c r="I2419" s="161">
        <f>Point_src_summary!X2370</f>
        <v>4.92</v>
      </c>
      <c r="J2419" s="161">
        <f>Point_src_summary!Y2370</f>
        <v>0</v>
      </c>
      <c r="K2419" s="162">
        <f>Point_src_summary!Z2370</f>
        <v>0</v>
      </c>
    </row>
    <row r="2420" spans="1:11" x14ac:dyDescent="0.2">
      <c r="A2420" s="31" t="s">
        <v>127</v>
      </c>
      <c r="B2420" s="31" t="str">
        <f>Point_src_summary!B2371</f>
        <v>Non-tribal</v>
      </c>
      <c r="C2420" s="31">
        <f>Point_src_summary!C2371</f>
        <v>8</v>
      </c>
      <c r="D2420" s="31" t="str">
        <f>Point_src_summary!D2371</f>
        <v>8029</v>
      </c>
      <c r="E2420" s="32" t="str">
        <f>Point_src_summary!N2371</f>
        <v>40400315</v>
      </c>
      <c r="F2420" s="31" t="str">
        <f>Point_src_summary!U2371</f>
        <v>Condensate Tanks</v>
      </c>
      <c r="G2420" s="160">
        <f>Point_src_summary!V2371</f>
        <v>0</v>
      </c>
      <c r="H2420" s="161">
        <f>Point_src_summary!W2371</f>
        <v>0.35120600000000002</v>
      </c>
      <c r="I2420" s="161">
        <f>Point_src_summary!X2371</f>
        <v>0</v>
      </c>
      <c r="J2420" s="161">
        <f>Point_src_summary!Y2371</f>
        <v>0</v>
      </c>
      <c r="K2420" s="162">
        <f>Point_src_summary!Z2371</f>
        <v>0</v>
      </c>
    </row>
    <row r="2421" spans="1:11" x14ac:dyDescent="0.2">
      <c r="A2421" s="31" t="s">
        <v>127</v>
      </c>
      <c r="B2421" s="31" t="str">
        <f>Point_src_summary!B2372</f>
        <v>Non-tribal</v>
      </c>
      <c r="C2421" s="31">
        <f>Point_src_summary!C2372</f>
        <v>8</v>
      </c>
      <c r="D2421" s="31" t="str">
        <f>Point_src_summary!D2372</f>
        <v>8029</v>
      </c>
      <c r="E2421" s="32" t="str">
        <f>Point_src_summary!N2372</f>
        <v>31000301</v>
      </c>
      <c r="F2421" s="31" t="str">
        <f>Point_src_summary!U2372</f>
        <v>Dehydrators</v>
      </c>
      <c r="G2421" s="160">
        <f>Point_src_summary!V2372</f>
        <v>0</v>
      </c>
      <c r="H2421" s="161">
        <f>Point_src_summary!W2372</f>
        <v>9.8002500000000001</v>
      </c>
      <c r="I2421" s="161">
        <f>Point_src_summary!X2372</f>
        <v>0</v>
      </c>
      <c r="J2421" s="161">
        <f>Point_src_summary!Y2372</f>
        <v>0</v>
      </c>
      <c r="K2421" s="162">
        <f>Point_src_summary!Z2372</f>
        <v>0</v>
      </c>
    </row>
    <row r="2422" spans="1:11" x14ac:dyDescent="0.2">
      <c r="A2422" s="31" t="s">
        <v>127</v>
      </c>
      <c r="B2422" s="31" t="str">
        <f>Point_src_summary!B2373</f>
        <v>Non-tribal</v>
      </c>
      <c r="C2422" s="31">
        <f>Point_src_summary!C2373</f>
        <v>8</v>
      </c>
      <c r="D2422" s="31" t="str">
        <f>Point_src_summary!D2373</f>
        <v>8029</v>
      </c>
      <c r="E2422" s="32" t="str">
        <f>Point_src_summary!N2373</f>
        <v>20200253</v>
      </c>
      <c r="F2422" s="31" t="str">
        <f>Point_src_summary!U2373</f>
        <v>Point Source Compressor Engines</v>
      </c>
      <c r="G2422" s="160">
        <f>Point_src_summary!V2373</f>
        <v>7.9215070000000001</v>
      </c>
      <c r="H2422" s="161">
        <f>Point_src_summary!W2373</f>
        <v>0.54992200000000002</v>
      </c>
      <c r="I2422" s="161">
        <f>Point_src_summary!X2373</f>
        <v>7.9215070000000001</v>
      </c>
      <c r="J2422" s="161">
        <f>Point_src_summary!Y2373</f>
        <v>0</v>
      </c>
      <c r="K2422" s="162">
        <f>Point_src_summary!Z2373</f>
        <v>0</v>
      </c>
    </row>
    <row r="2423" spans="1:11" x14ac:dyDescent="0.2">
      <c r="A2423" s="31" t="s">
        <v>127</v>
      </c>
      <c r="B2423" s="31" t="str">
        <f>Point_src_summary!B2374</f>
        <v>Non-tribal</v>
      </c>
      <c r="C2423" s="31">
        <f>Point_src_summary!C2374</f>
        <v>8</v>
      </c>
      <c r="D2423" s="31" t="str">
        <f>Point_src_summary!D2374</f>
        <v>8029</v>
      </c>
      <c r="E2423" s="32" t="str">
        <f>Point_src_summary!N2374</f>
        <v>20200252</v>
      </c>
      <c r="F2423" s="31" t="str">
        <f>Point_src_summary!U2374</f>
        <v>Point Source Compressor Engines</v>
      </c>
      <c r="G2423" s="160">
        <f>Point_src_summary!V2374</f>
        <v>5.9706950000000001</v>
      </c>
      <c r="H2423" s="161">
        <f>Point_src_summary!W2374</f>
        <v>0.22602</v>
      </c>
      <c r="I2423" s="161">
        <f>Point_src_summary!X2374</f>
        <v>0.72703099999999998</v>
      </c>
      <c r="J2423" s="161">
        <f>Point_src_summary!Y2374</f>
        <v>0</v>
      </c>
      <c r="K2423" s="162">
        <f>Point_src_summary!Z2374</f>
        <v>0</v>
      </c>
    </row>
    <row r="2424" spans="1:11" x14ac:dyDescent="0.2">
      <c r="A2424" s="31" t="s">
        <v>127</v>
      </c>
      <c r="B2424" s="31" t="str">
        <f>Point_src_summary!B2375</f>
        <v>Non-tribal</v>
      </c>
      <c r="C2424" s="31">
        <f>Point_src_summary!C2375</f>
        <v>8</v>
      </c>
      <c r="D2424" s="31" t="str">
        <f>Point_src_summary!D2375</f>
        <v>8029</v>
      </c>
      <c r="E2424" s="32" t="str">
        <f>Point_src_summary!N2375</f>
        <v>20200253</v>
      </c>
      <c r="F2424" s="31" t="str">
        <f>Point_src_summary!U2375</f>
        <v>Point Source Compressor Engines</v>
      </c>
      <c r="G2424" s="160">
        <f>Point_src_summary!V2375</f>
        <v>4.8288500000000001</v>
      </c>
      <c r="H2424" s="161">
        <f>Point_src_summary!W2375</f>
        <v>6.5549999999999997E-2</v>
      </c>
      <c r="I2424" s="161">
        <f>Point_src_summary!X2375</f>
        <v>8.1281999999999996</v>
      </c>
      <c r="J2424" s="161">
        <f>Point_src_summary!Y2375</f>
        <v>0</v>
      </c>
      <c r="K2424" s="162">
        <f>Point_src_summary!Z2375</f>
        <v>0</v>
      </c>
    </row>
    <row r="2425" spans="1:11" x14ac:dyDescent="0.2">
      <c r="A2425" s="31" t="s">
        <v>127</v>
      </c>
      <c r="B2425" s="31" t="str">
        <f>Point_src_summary!B2376</f>
        <v>Non-tribal</v>
      </c>
      <c r="C2425" s="31">
        <f>Point_src_summary!C2376</f>
        <v>8</v>
      </c>
      <c r="D2425" s="31" t="str">
        <f>Point_src_summary!D2376</f>
        <v>8029</v>
      </c>
      <c r="E2425" s="32" t="str">
        <f>Point_src_summary!N2376</f>
        <v>31000205</v>
      </c>
      <c r="F2425" s="31" t="str">
        <f>Point_src_summary!U2376</f>
        <v>Point Source Flares</v>
      </c>
      <c r="G2425" s="160">
        <f>Point_src_summary!V2376</f>
        <v>3.1</v>
      </c>
      <c r="H2425" s="161">
        <f>Point_src_summary!W2376</f>
        <v>13.29</v>
      </c>
      <c r="I2425" s="161">
        <f>Point_src_summary!X2376</f>
        <v>6.3</v>
      </c>
      <c r="J2425" s="161">
        <f>Point_src_summary!Y2376</f>
        <v>0</v>
      </c>
      <c r="K2425" s="162">
        <f>Point_src_summary!Z2376</f>
        <v>0</v>
      </c>
    </row>
    <row r="2426" spans="1:11" x14ac:dyDescent="0.2">
      <c r="A2426" s="31" t="s">
        <v>127</v>
      </c>
      <c r="B2426" s="31" t="str">
        <f>Point_src_summary!B2377</f>
        <v>Non-tribal</v>
      </c>
      <c r="C2426" s="31">
        <f>Point_src_summary!C2377</f>
        <v>8</v>
      </c>
      <c r="D2426" s="31" t="str">
        <f>Point_src_summary!D2377</f>
        <v>8029</v>
      </c>
      <c r="E2426" s="32" t="str">
        <f>Point_src_summary!N2377</f>
        <v>40400315</v>
      </c>
      <c r="F2426" s="31" t="str">
        <f>Point_src_summary!U2377</f>
        <v>Condensate Tanks</v>
      </c>
      <c r="G2426" s="160">
        <f>Point_src_summary!V2377</f>
        <v>0</v>
      </c>
      <c r="H2426" s="161">
        <f>Point_src_summary!W2377</f>
        <v>0.93543500000000002</v>
      </c>
      <c r="I2426" s="161">
        <f>Point_src_summary!X2377</f>
        <v>0</v>
      </c>
      <c r="J2426" s="161">
        <f>Point_src_summary!Y2377</f>
        <v>0</v>
      </c>
      <c r="K2426" s="162">
        <f>Point_src_summary!Z2377</f>
        <v>0</v>
      </c>
    </row>
    <row r="2427" spans="1:11" x14ac:dyDescent="0.2">
      <c r="A2427" s="31" t="s">
        <v>127</v>
      </c>
      <c r="B2427" s="31" t="str">
        <f>Point_src_summary!B2378</f>
        <v>Non-tribal</v>
      </c>
      <c r="C2427" s="31">
        <f>Point_src_summary!C2378</f>
        <v>8</v>
      </c>
      <c r="D2427" s="31" t="str">
        <f>Point_src_summary!D2378</f>
        <v>8029</v>
      </c>
      <c r="E2427" s="32" t="str">
        <f>Point_src_summary!N2378</f>
        <v>20200253</v>
      </c>
      <c r="F2427" s="31" t="str">
        <f>Point_src_summary!U2378</f>
        <v>Point Source Compressor Engines</v>
      </c>
      <c r="G2427" s="160">
        <f>Point_src_summary!V2378</f>
        <v>11.065530000000001</v>
      </c>
      <c r="H2427" s="161">
        <f>Point_src_summary!W2378</f>
        <v>1.04047</v>
      </c>
      <c r="I2427" s="161">
        <f>Point_src_summary!X2378</f>
        <v>7.6616460000000002</v>
      </c>
      <c r="J2427" s="161">
        <f>Point_src_summary!Y2378</f>
        <v>0</v>
      </c>
      <c r="K2427" s="162">
        <f>Point_src_summary!Z2378</f>
        <v>0</v>
      </c>
    </row>
    <row r="2428" spans="1:11" x14ac:dyDescent="0.2">
      <c r="A2428" s="31" t="s">
        <v>127</v>
      </c>
      <c r="B2428" s="31" t="str">
        <f>Point_src_summary!B2379</f>
        <v>Non-tribal</v>
      </c>
      <c r="C2428" s="31">
        <f>Point_src_summary!C2379</f>
        <v>8</v>
      </c>
      <c r="D2428" s="31" t="str">
        <f>Point_src_summary!D2379</f>
        <v>8097</v>
      </c>
      <c r="E2428" s="32" t="str">
        <f>Point_src_summary!N2379</f>
        <v>31000301</v>
      </c>
      <c r="F2428" s="31" t="str">
        <f>Point_src_summary!U2379</f>
        <v>Dehydrators</v>
      </c>
      <c r="G2428" s="160">
        <f>Point_src_summary!V2379</f>
        <v>0</v>
      </c>
      <c r="H2428" s="161">
        <f>Point_src_summary!W2379</f>
        <v>13.869</v>
      </c>
      <c r="I2428" s="161">
        <f>Point_src_summary!X2379</f>
        <v>0</v>
      </c>
      <c r="J2428" s="161">
        <f>Point_src_summary!Y2379</f>
        <v>0</v>
      </c>
      <c r="K2428" s="162">
        <f>Point_src_summary!Z2379</f>
        <v>0</v>
      </c>
    </row>
    <row r="2429" spans="1:11" x14ac:dyDescent="0.2">
      <c r="A2429" s="31" t="s">
        <v>127</v>
      </c>
      <c r="B2429" s="31" t="str">
        <f>Point_src_summary!B2380</f>
        <v>Non-tribal</v>
      </c>
      <c r="C2429" s="31">
        <f>Point_src_summary!C2380</f>
        <v>8</v>
      </c>
      <c r="D2429" s="31" t="str">
        <f>Point_src_summary!D2380</f>
        <v>8097</v>
      </c>
      <c r="E2429" s="32" t="str">
        <f>Point_src_summary!N2380</f>
        <v>31000301</v>
      </c>
      <c r="F2429" s="31" t="str">
        <f>Point_src_summary!U2380</f>
        <v>Dehydrators</v>
      </c>
      <c r="G2429" s="160">
        <f>Point_src_summary!V2380</f>
        <v>0</v>
      </c>
      <c r="H2429" s="161">
        <f>Point_src_summary!W2380</f>
        <v>14.7</v>
      </c>
      <c r="I2429" s="161">
        <f>Point_src_summary!X2380</f>
        <v>0</v>
      </c>
      <c r="J2429" s="161">
        <f>Point_src_summary!Y2380</f>
        <v>0</v>
      </c>
      <c r="K2429" s="162">
        <f>Point_src_summary!Z2380</f>
        <v>0</v>
      </c>
    </row>
    <row r="2430" spans="1:11" x14ac:dyDescent="0.2">
      <c r="A2430" s="31" t="s">
        <v>127</v>
      </c>
      <c r="B2430" s="31" t="str">
        <f>Point_src_summary!B2381</f>
        <v>Non-tribal</v>
      </c>
      <c r="C2430" s="31">
        <f>Point_src_summary!C2381</f>
        <v>8</v>
      </c>
      <c r="D2430" s="31" t="str">
        <f>Point_src_summary!D2381</f>
        <v>8097</v>
      </c>
      <c r="E2430" s="32" t="str">
        <f>Point_src_summary!N2381</f>
        <v>31000302</v>
      </c>
      <c r="F2430" s="31" t="str">
        <f>Point_src_summary!U2381</f>
        <v>Dehydrators</v>
      </c>
      <c r="G2430" s="160">
        <f>Point_src_summary!V2381</f>
        <v>0</v>
      </c>
      <c r="H2430" s="161">
        <f>Point_src_summary!W2381</f>
        <v>3.6739999999999999</v>
      </c>
      <c r="I2430" s="161">
        <f>Point_src_summary!X2381</f>
        <v>0</v>
      </c>
      <c r="J2430" s="161">
        <f>Point_src_summary!Y2381</f>
        <v>0</v>
      </c>
      <c r="K2430" s="162">
        <f>Point_src_summary!Z2381</f>
        <v>0</v>
      </c>
    </row>
    <row r="2431" spans="1:11" x14ac:dyDescent="0.2">
      <c r="A2431" s="31" t="s">
        <v>127</v>
      </c>
      <c r="B2431" s="31" t="str">
        <f>Point_src_summary!B2382</f>
        <v>Non-tribal</v>
      </c>
      <c r="C2431" s="31">
        <f>Point_src_summary!C2382</f>
        <v>8</v>
      </c>
      <c r="D2431" s="31" t="str">
        <f>Point_src_summary!D2382</f>
        <v>8097</v>
      </c>
      <c r="E2431" s="32" t="str">
        <f>Point_src_summary!N2382</f>
        <v>31000227</v>
      </c>
      <c r="F2431" s="31" t="str">
        <f>Point_src_summary!U2382</f>
        <v>Dehydrators</v>
      </c>
      <c r="G2431" s="160">
        <f>Point_src_summary!V2382</f>
        <v>0</v>
      </c>
      <c r="H2431" s="161">
        <f>Point_src_summary!W2382</f>
        <v>14.54</v>
      </c>
      <c r="I2431" s="161">
        <f>Point_src_summary!X2382</f>
        <v>0</v>
      </c>
      <c r="J2431" s="161">
        <f>Point_src_summary!Y2382</f>
        <v>0</v>
      </c>
      <c r="K2431" s="162">
        <f>Point_src_summary!Z2382</f>
        <v>0</v>
      </c>
    </row>
    <row r="2432" spans="1:11" x14ac:dyDescent="0.2">
      <c r="A2432" s="31" t="s">
        <v>127</v>
      </c>
      <c r="B2432" s="31" t="str">
        <f>Point_src_summary!B2383</f>
        <v>Non-tribal</v>
      </c>
      <c r="C2432" s="31">
        <f>Point_src_summary!C2383</f>
        <v>8</v>
      </c>
      <c r="D2432" s="31" t="str">
        <f>Point_src_summary!D2383</f>
        <v>8097</v>
      </c>
      <c r="E2432" s="32" t="str">
        <f>Point_src_summary!N2383</f>
        <v>31000227</v>
      </c>
      <c r="F2432" s="31" t="str">
        <f>Point_src_summary!U2383</f>
        <v>Dehydrators</v>
      </c>
      <c r="G2432" s="160">
        <f>Point_src_summary!V2383</f>
        <v>0</v>
      </c>
      <c r="H2432" s="161">
        <f>Point_src_summary!W2383</f>
        <v>14.48887</v>
      </c>
      <c r="I2432" s="161">
        <f>Point_src_summary!X2383</f>
        <v>0</v>
      </c>
      <c r="J2432" s="161">
        <f>Point_src_summary!Y2383</f>
        <v>0</v>
      </c>
      <c r="K2432" s="162">
        <f>Point_src_summary!Z2383</f>
        <v>0</v>
      </c>
    </row>
    <row r="2433" spans="1:11" x14ac:dyDescent="0.2">
      <c r="A2433" s="31" t="s">
        <v>127</v>
      </c>
      <c r="B2433" s="31" t="str">
        <f>Point_src_summary!B2384</f>
        <v>Non-tribal</v>
      </c>
      <c r="C2433" s="31">
        <f>Point_src_summary!C2384</f>
        <v>8</v>
      </c>
      <c r="D2433" s="31" t="str">
        <f>Point_src_summary!D2384</f>
        <v>8097</v>
      </c>
      <c r="E2433" s="32" t="str">
        <f>Point_src_summary!N2384</f>
        <v>31000301</v>
      </c>
      <c r="F2433" s="31" t="str">
        <f>Point_src_summary!U2384</f>
        <v>Dehydrators</v>
      </c>
      <c r="G2433" s="160">
        <f>Point_src_summary!V2384</f>
        <v>0</v>
      </c>
      <c r="H2433" s="161">
        <f>Point_src_summary!W2384</f>
        <v>14.512499999999999</v>
      </c>
      <c r="I2433" s="161">
        <f>Point_src_summary!X2384</f>
        <v>0</v>
      </c>
      <c r="J2433" s="161">
        <f>Point_src_summary!Y2384</f>
        <v>0</v>
      </c>
      <c r="K2433" s="162">
        <f>Point_src_summary!Z2384</f>
        <v>0</v>
      </c>
    </row>
    <row r="2434" spans="1:11" x14ac:dyDescent="0.2">
      <c r="A2434" s="31" t="s">
        <v>127</v>
      </c>
      <c r="B2434" s="31" t="str">
        <f>Point_src_summary!B2385</f>
        <v>Non-tribal</v>
      </c>
      <c r="C2434" s="31">
        <f>Point_src_summary!C2385</f>
        <v>8</v>
      </c>
      <c r="D2434" s="31" t="str">
        <f>Point_src_summary!D2385</f>
        <v>8097</v>
      </c>
      <c r="E2434" s="32" t="str">
        <f>Point_src_summary!N2385</f>
        <v>31000227</v>
      </c>
      <c r="F2434" s="31" t="str">
        <f>Point_src_summary!U2385</f>
        <v>Dehydrators</v>
      </c>
      <c r="G2434" s="160">
        <f>Point_src_summary!V2385</f>
        <v>0</v>
      </c>
      <c r="H2434" s="161">
        <f>Point_src_summary!W2385</f>
        <v>25.512332000000001</v>
      </c>
      <c r="I2434" s="161">
        <f>Point_src_summary!X2385</f>
        <v>0</v>
      </c>
      <c r="J2434" s="161">
        <f>Point_src_summary!Y2385</f>
        <v>0</v>
      </c>
      <c r="K2434" s="162">
        <f>Point_src_summary!Z2385</f>
        <v>0</v>
      </c>
    </row>
    <row r="2436" spans="1:11" x14ac:dyDescent="0.2">
      <c r="A2436" s="31" t="s">
        <v>82</v>
      </c>
      <c r="C2436" s="58" t="s">
        <v>63</v>
      </c>
      <c r="D2436" s="58" t="s">
        <v>64</v>
      </c>
      <c r="E2436" s="58" t="s">
        <v>65</v>
      </c>
      <c r="F2436" s="58" t="s">
        <v>66</v>
      </c>
      <c r="G2436" s="58" t="s">
        <v>80</v>
      </c>
    </row>
    <row r="2437" spans="1:11" x14ac:dyDescent="0.2">
      <c r="A2437" s="31" t="s">
        <v>148</v>
      </c>
      <c r="C2437" s="144">
        <f t="shared" ref="C2437:G2438" si="0">SUMIF($A$6:$A$2434,$A2437,G$6:G$2434)</f>
        <v>5824.0294442135</v>
      </c>
      <c r="D2437" s="144">
        <f t="shared" si="0"/>
        <v>3114.4386904799999</v>
      </c>
      <c r="E2437" s="144">
        <f t="shared" si="0"/>
        <v>3613.0736463699996</v>
      </c>
      <c r="F2437" s="144">
        <f t="shared" si="0"/>
        <v>53.271014797338182</v>
      </c>
      <c r="G2437" s="144">
        <f t="shared" si="0"/>
        <v>288.1354249005401</v>
      </c>
    </row>
    <row r="2438" spans="1:11" x14ac:dyDescent="0.2">
      <c r="A2438" s="31" t="s">
        <v>127</v>
      </c>
      <c r="C2438" s="144">
        <f t="shared" si="0"/>
        <v>9571.421339999988</v>
      </c>
      <c r="D2438" s="144">
        <f t="shared" si="0"/>
        <v>11619.838262999974</v>
      </c>
      <c r="E2438" s="144">
        <f t="shared" si="0"/>
        <v>6482.4550240000008</v>
      </c>
      <c r="F2438" s="144">
        <f t="shared" si="0"/>
        <v>395.12350700000025</v>
      </c>
      <c r="G2438" s="144">
        <f t="shared" si="0"/>
        <v>264.72604399999926</v>
      </c>
    </row>
  </sheetData>
  <autoFilter ref="A5:L672"/>
  <mergeCells count="1">
    <mergeCell ref="G4:K4"/>
  </mergeCells>
  <phoneticPr fontId="6"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H2385"/>
  <sheetViews>
    <sheetView workbookViewId="0"/>
  </sheetViews>
  <sheetFormatPr defaultRowHeight="12.75" x14ac:dyDescent="0.2"/>
  <cols>
    <col min="1" max="1" width="26" customWidth="1"/>
    <col min="2" max="2" width="18.140625" bestFit="1" customWidth="1"/>
    <col min="3" max="4" width="10.42578125" customWidth="1"/>
    <col min="5" max="5" width="15.7109375" bestFit="1" customWidth="1"/>
    <col min="6" max="13" width="21.85546875" customWidth="1"/>
    <col min="14" max="14" width="10.85546875" style="24" bestFit="1" customWidth="1"/>
    <col min="15" max="15" width="39" style="24" bestFit="1" customWidth="1"/>
    <col min="16" max="17" width="10.85546875" style="24" bestFit="1" customWidth="1"/>
    <col min="18" max="18" width="27.140625" style="24" bestFit="1" customWidth="1"/>
    <col min="19" max="20" width="10.85546875" style="24" bestFit="1" customWidth="1"/>
    <col min="21" max="21" width="30.28515625" style="24" bestFit="1" customWidth="1"/>
    <col min="22" max="22" width="10.5703125" style="57" customWidth="1"/>
    <col min="23" max="23" width="11.42578125" style="57" customWidth="1"/>
    <col min="24" max="24" width="10.28515625" customWidth="1"/>
    <col min="25" max="25" width="10.140625" customWidth="1"/>
    <col min="26" max="26" width="10.42578125" customWidth="1"/>
  </cols>
  <sheetData>
    <row r="1" spans="1:34" s="5" customFormat="1" x14ac:dyDescent="0.2">
      <c r="A1" s="63" t="s">
        <v>146</v>
      </c>
      <c r="B1" s="63"/>
      <c r="C1" s="63"/>
      <c r="D1" s="63"/>
      <c r="E1" s="63"/>
      <c r="N1" s="44"/>
      <c r="O1" s="44"/>
      <c r="P1" s="44"/>
      <c r="Q1" s="44"/>
      <c r="R1" s="44"/>
      <c r="S1" s="44"/>
      <c r="T1" s="44"/>
      <c r="U1" s="44"/>
      <c r="V1" s="174"/>
      <c r="W1" s="174"/>
      <c r="X1" s="174"/>
      <c r="Y1" s="174"/>
      <c r="Z1" s="174"/>
    </row>
    <row r="2" spans="1:34" x14ac:dyDescent="0.2">
      <c r="A2" s="163" t="s">
        <v>135</v>
      </c>
      <c r="B2" s="34"/>
      <c r="C2" s="34"/>
      <c r="D2" s="34"/>
      <c r="E2" s="34"/>
    </row>
    <row r="3" spans="1:34" ht="13.5" thickBot="1" x14ac:dyDescent="0.25">
      <c r="A3" s="164" t="s">
        <v>210</v>
      </c>
    </row>
    <row r="4" spans="1:34" ht="13.5" customHeight="1" thickBot="1" x14ac:dyDescent="0.25">
      <c r="A4" s="164"/>
      <c r="F4" s="1"/>
      <c r="H4" s="1"/>
      <c r="I4" s="1"/>
      <c r="J4" s="1"/>
      <c r="K4" s="1"/>
      <c r="L4" s="1"/>
      <c r="M4" s="1"/>
      <c r="N4" s="86"/>
      <c r="O4" s="86"/>
      <c r="P4" s="86"/>
      <c r="Q4" s="86"/>
      <c r="R4" s="86"/>
      <c r="S4" s="86"/>
      <c r="T4" s="86"/>
      <c r="U4" s="86"/>
      <c r="V4" s="253" t="s">
        <v>123</v>
      </c>
      <c r="W4" s="254"/>
      <c r="X4" s="255"/>
      <c r="Y4" s="255"/>
      <c r="Z4" s="256"/>
    </row>
    <row r="5" spans="1:34" s="2" customFormat="1" ht="39" thickBot="1" x14ac:dyDescent="0.25">
      <c r="A5" s="16" t="s">
        <v>81</v>
      </c>
      <c r="B5" s="2" t="s">
        <v>133</v>
      </c>
      <c r="C5" s="16" t="s">
        <v>45</v>
      </c>
      <c r="D5" s="16" t="s">
        <v>46</v>
      </c>
      <c r="E5" s="16" t="s">
        <v>77</v>
      </c>
      <c r="F5" s="4" t="s">
        <v>198</v>
      </c>
      <c r="G5" s="4" t="s">
        <v>199</v>
      </c>
      <c r="H5" s="4" t="s">
        <v>200</v>
      </c>
      <c r="I5" s="4" t="s">
        <v>201</v>
      </c>
      <c r="J5" s="4" t="s">
        <v>202</v>
      </c>
      <c r="K5" s="4" t="s">
        <v>203</v>
      </c>
      <c r="L5" s="4" t="s">
        <v>204</v>
      </c>
      <c r="M5" s="4" t="s">
        <v>205</v>
      </c>
      <c r="N5" s="4" t="s">
        <v>52</v>
      </c>
      <c r="O5" s="4" t="s">
        <v>53</v>
      </c>
      <c r="P5" s="4" t="s">
        <v>118</v>
      </c>
      <c r="Q5" s="4" t="s">
        <v>119</v>
      </c>
      <c r="R5" s="4" t="s">
        <v>120</v>
      </c>
      <c r="S5" s="4" t="s">
        <v>121</v>
      </c>
      <c r="T5" s="4" t="s">
        <v>122</v>
      </c>
      <c r="U5" s="4" t="s">
        <v>139</v>
      </c>
      <c r="V5" s="188" t="s">
        <v>63</v>
      </c>
      <c r="W5" s="189" t="s">
        <v>64</v>
      </c>
      <c r="X5" s="189" t="s">
        <v>65</v>
      </c>
      <c r="Y5" s="189" t="s">
        <v>66</v>
      </c>
      <c r="Z5" s="190" t="s">
        <v>80</v>
      </c>
      <c r="AA5" s="16"/>
      <c r="AB5" s="16"/>
      <c r="AC5" s="16"/>
      <c r="AD5" s="16"/>
      <c r="AE5" s="16"/>
      <c r="AF5" s="16"/>
      <c r="AG5" s="16"/>
      <c r="AH5" s="16"/>
    </row>
    <row r="6" spans="1:34" s="4" customFormat="1" x14ac:dyDescent="0.2">
      <c r="A6" s="139" t="s">
        <v>209</v>
      </c>
      <c r="B6" s="31" t="s">
        <v>134</v>
      </c>
      <c r="C6" s="139">
        <f>VALUE(LEFT($D6,LEN(D6)-3))</f>
        <v>8</v>
      </c>
      <c r="D6" s="139" t="s">
        <v>195</v>
      </c>
      <c r="E6" s="139" t="s">
        <v>190</v>
      </c>
      <c r="F6" s="139" t="s">
        <v>228</v>
      </c>
      <c r="G6" s="139" t="s">
        <v>229</v>
      </c>
      <c r="H6" s="139" t="s">
        <v>230</v>
      </c>
      <c r="I6" s="139" t="s">
        <v>231</v>
      </c>
      <c r="J6" s="139" t="s">
        <v>231</v>
      </c>
      <c r="K6" s="139" t="s">
        <v>232</v>
      </c>
      <c r="L6" s="139">
        <v>39.899662527777785</v>
      </c>
      <c r="M6" s="139">
        <v>-108.19526947222222</v>
      </c>
      <c r="N6" s="139" t="s">
        <v>83</v>
      </c>
      <c r="O6" s="139" t="s">
        <v>233</v>
      </c>
      <c r="P6" s="139">
        <v>23</v>
      </c>
      <c r="Q6" s="139">
        <v>1.7</v>
      </c>
      <c r="R6" s="139">
        <v>105.9</v>
      </c>
      <c r="S6" s="139">
        <v>2800</v>
      </c>
      <c r="T6" s="139">
        <v>900</v>
      </c>
      <c r="U6" s="139" t="s">
        <v>159</v>
      </c>
      <c r="V6" s="185">
        <v>0</v>
      </c>
      <c r="W6" s="186">
        <v>0</v>
      </c>
      <c r="X6" s="186">
        <v>0</v>
      </c>
      <c r="Y6" s="186">
        <v>0</v>
      </c>
      <c r="Z6" s="187">
        <v>0</v>
      </c>
    </row>
    <row r="7" spans="1:34" s="4" customFormat="1" x14ac:dyDescent="0.2">
      <c r="A7" s="139" t="s">
        <v>209</v>
      </c>
      <c r="B7" s="31" t="s">
        <v>134</v>
      </c>
      <c r="C7" s="139">
        <f t="shared" ref="C7:C70" si="0">VALUE(LEFT($D7,LEN(D7)-3))</f>
        <v>8</v>
      </c>
      <c r="D7" s="139" t="s">
        <v>195</v>
      </c>
      <c r="E7" s="139" t="s">
        <v>190</v>
      </c>
      <c r="F7" s="139" t="s">
        <v>228</v>
      </c>
      <c r="G7" s="139" t="s">
        <v>229</v>
      </c>
      <c r="H7" s="139" t="s">
        <v>234</v>
      </c>
      <c r="I7" s="139" t="s">
        <v>231</v>
      </c>
      <c r="J7" s="139" t="s">
        <v>231</v>
      </c>
      <c r="K7" s="139" t="s">
        <v>232</v>
      </c>
      <c r="L7" s="139">
        <v>39.899662527777785</v>
      </c>
      <c r="M7" s="139">
        <v>-108.19526947222222</v>
      </c>
      <c r="N7" s="139" t="s">
        <v>83</v>
      </c>
      <c r="O7" s="139" t="s">
        <v>233</v>
      </c>
      <c r="P7" s="139">
        <v>21</v>
      </c>
      <c r="Q7" s="139">
        <v>0.8</v>
      </c>
      <c r="R7" s="139">
        <v>22.4</v>
      </c>
      <c r="S7" s="139">
        <v>2680</v>
      </c>
      <c r="T7" s="139">
        <v>750</v>
      </c>
      <c r="U7" s="139" t="s">
        <v>159</v>
      </c>
      <c r="V7" s="140">
        <v>0</v>
      </c>
      <c r="W7" s="141">
        <v>0</v>
      </c>
      <c r="X7" s="141">
        <v>0</v>
      </c>
      <c r="Y7" s="141">
        <v>0</v>
      </c>
      <c r="Z7" s="142">
        <v>0</v>
      </c>
    </row>
    <row r="8" spans="1:34" s="4" customFormat="1" x14ac:dyDescent="0.2">
      <c r="A8" s="139" t="s">
        <v>209</v>
      </c>
      <c r="B8" s="31" t="s">
        <v>134</v>
      </c>
      <c r="C8" s="139">
        <f t="shared" si="0"/>
        <v>8</v>
      </c>
      <c r="D8" s="139" t="s">
        <v>195</v>
      </c>
      <c r="E8" s="139" t="s">
        <v>190</v>
      </c>
      <c r="F8" s="139" t="s">
        <v>228</v>
      </c>
      <c r="G8" s="139" t="s">
        <v>229</v>
      </c>
      <c r="H8" s="139" t="s">
        <v>235</v>
      </c>
      <c r="I8" s="139" t="s">
        <v>231</v>
      </c>
      <c r="J8" s="139" t="s">
        <v>231</v>
      </c>
      <c r="K8" s="139" t="s">
        <v>232</v>
      </c>
      <c r="L8" s="139">
        <v>39.899662527777785</v>
      </c>
      <c r="M8" s="139">
        <v>-108.19526947222222</v>
      </c>
      <c r="N8" s="139" t="s">
        <v>69</v>
      </c>
      <c r="O8" s="139" t="s">
        <v>233</v>
      </c>
      <c r="P8" s="139">
        <v>22</v>
      </c>
      <c r="Q8" s="139">
        <v>1.7</v>
      </c>
      <c r="R8" s="139">
        <v>47.7</v>
      </c>
      <c r="S8" s="139">
        <v>1260</v>
      </c>
      <c r="T8" s="139">
        <v>750</v>
      </c>
      <c r="U8" s="139" t="s">
        <v>158</v>
      </c>
      <c r="V8" s="140">
        <v>0</v>
      </c>
      <c r="W8" s="141">
        <v>0</v>
      </c>
      <c r="X8" s="141">
        <v>0</v>
      </c>
      <c r="Y8" s="141">
        <v>0</v>
      </c>
      <c r="Z8" s="142">
        <v>0</v>
      </c>
    </row>
    <row r="9" spans="1:34" s="4" customFormat="1" x14ac:dyDescent="0.2">
      <c r="A9" s="139" t="s">
        <v>209</v>
      </c>
      <c r="B9" s="31" t="s">
        <v>134</v>
      </c>
      <c r="C9" s="139">
        <f t="shared" si="0"/>
        <v>8</v>
      </c>
      <c r="D9" s="139" t="s">
        <v>195</v>
      </c>
      <c r="E9" s="139" t="s">
        <v>190</v>
      </c>
      <c r="F9" s="139" t="s">
        <v>228</v>
      </c>
      <c r="G9" s="139" t="s">
        <v>229</v>
      </c>
      <c r="H9" s="139" t="s">
        <v>236</v>
      </c>
      <c r="I9" s="139" t="s">
        <v>231</v>
      </c>
      <c r="J9" s="139" t="s">
        <v>231</v>
      </c>
      <c r="K9" s="139" t="s">
        <v>232</v>
      </c>
      <c r="L9" s="139">
        <v>39.899662527777785</v>
      </c>
      <c r="M9" s="139">
        <v>-108.19526947222222</v>
      </c>
      <c r="N9" s="139" t="s">
        <v>237</v>
      </c>
      <c r="O9" s="139" t="s">
        <v>233</v>
      </c>
      <c r="P9" s="139">
        <v>15</v>
      </c>
      <c r="Q9" s="139">
        <v>1</v>
      </c>
      <c r="R9" s="139">
        <v>101</v>
      </c>
      <c r="S9" s="139">
        <v>4770</v>
      </c>
      <c r="T9" s="139">
        <v>1100</v>
      </c>
      <c r="U9" s="139" t="s">
        <v>159</v>
      </c>
      <c r="V9" s="140">
        <v>0</v>
      </c>
      <c r="W9" s="141">
        <v>0</v>
      </c>
      <c r="X9" s="141">
        <v>0</v>
      </c>
      <c r="Y9" s="141">
        <v>0.1</v>
      </c>
      <c r="Z9" s="142">
        <v>0.11</v>
      </c>
    </row>
    <row r="10" spans="1:34" s="4" customFormat="1" x14ac:dyDescent="0.2">
      <c r="A10" s="139" t="s">
        <v>209</v>
      </c>
      <c r="B10" s="31" t="s">
        <v>134</v>
      </c>
      <c r="C10" s="139">
        <f t="shared" si="0"/>
        <v>8</v>
      </c>
      <c r="D10" s="139" t="s">
        <v>195</v>
      </c>
      <c r="E10" s="139" t="s">
        <v>190</v>
      </c>
      <c r="F10" s="139" t="s">
        <v>228</v>
      </c>
      <c r="G10" s="139" t="s">
        <v>229</v>
      </c>
      <c r="H10" s="139" t="s">
        <v>229</v>
      </c>
      <c r="I10" s="139" t="s">
        <v>231</v>
      </c>
      <c r="J10" s="139" t="s">
        <v>231</v>
      </c>
      <c r="K10" s="139" t="s">
        <v>232</v>
      </c>
      <c r="L10" s="139">
        <v>39.899662527777785</v>
      </c>
      <c r="M10" s="139">
        <v>-108.19526947222222</v>
      </c>
      <c r="N10" s="139" t="s">
        <v>83</v>
      </c>
      <c r="O10" s="139" t="s">
        <v>233</v>
      </c>
      <c r="P10" s="139">
        <v>31</v>
      </c>
      <c r="Q10" s="139">
        <v>1</v>
      </c>
      <c r="R10" s="139">
        <v>58.7</v>
      </c>
      <c r="S10" s="139">
        <v>2768</v>
      </c>
      <c r="T10" s="139">
        <v>750</v>
      </c>
      <c r="U10" s="139" t="s">
        <v>159</v>
      </c>
      <c r="V10" s="140">
        <v>0</v>
      </c>
      <c r="W10" s="141">
        <v>0</v>
      </c>
      <c r="X10" s="141">
        <v>0</v>
      </c>
      <c r="Y10" s="141">
        <v>0</v>
      </c>
      <c r="Z10" s="142">
        <v>0</v>
      </c>
    </row>
    <row r="11" spans="1:34" s="4" customFormat="1" x14ac:dyDescent="0.2">
      <c r="A11" s="139" t="s">
        <v>209</v>
      </c>
      <c r="B11" s="31" t="s">
        <v>134</v>
      </c>
      <c r="C11" s="139">
        <f t="shared" si="0"/>
        <v>8</v>
      </c>
      <c r="D11" s="139" t="s">
        <v>195</v>
      </c>
      <c r="E11" s="139" t="s">
        <v>190</v>
      </c>
      <c r="F11" s="139" t="s">
        <v>228</v>
      </c>
      <c r="G11" s="139" t="s">
        <v>229</v>
      </c>
      <c r="H11" s="139" t="s">
        <v>231</v>
      </c>
      <c r="I11" s="139" t="s">
        <v>231</v>
      </c>
      <c r="J11" s="139" t="s">
        <v>231</v>
      </c>
      <c r="K11" s="139" t="s">
        <v>232</v>
      </c>
      <c r="L11" s="139">
        <v>40.194293972222219</v>
      </c>
      <c r="M11" s="139">
        <v>-107.915389</v>
      </c>
      <c r="N11" s="139" t="s">
        <v>238</v>
      </c>
      <c r="O11" s="139" t="s">
        <v>233</v>
      </c>
      <c r="P11" s="139">
        <v>0</v>
      </c>
      <c r="Q11" s="139">
        <v>0</v>
      </c>
      <c r="R11" s="139">
        <v>0</v>
      </c>
      <c r="S11" s="139">
        <v>0</v>
      </c>
      <c r="T11" s="139">
        <v>70</v>
      </c>
      <c r="U11" s="139" t="s">
        <v>110</v>
      </c>
      <c r="V11" s="140">
        <v>0.83950000000000002</v>
      </c>
      <c r="W11" s="141">
        <v>5.7012999999999998</v>
      </c>
      <c r="X11" s="141">
        <v>2.7703500000000001</v>
      </c>
      <c r="Y11" s="141">
        <v>0</v>
      </c>
      <c r="Z11" s="142">
        <v>0</v>
      </c>
    </row>
    <row r="12" spans="1:34" s="4" customFormat="1" x14ac:dyDescent="0.2">
      <c r="A12" s="139" t="s">
        <v>209</v>
      </c>
      <c r="B12" s="31" t="s">
        <v>134</v>
      </c>
      <c r="C12" s="139">
        <f t="shared" si="0"/>
        <v>8</v>
      </c>
      <c r="D12" s="139" t="s">
        <v>195</v>
      </c>
      <c r="E12" s="139" t="s">
        <v>190</v>
      </c>
      <c r="F12" s="139" t="s">
        <v>228</v>
      </c>
      <c r="G12" s="139" t="s">
        <v>229</v>
      </c>
      <c r="H12" s="139" t="s">
        <v>231</v>
      </c>
      <c r="I12" s="139" t="s">
        <v>231</v>
      </c>
      <c r="J12" s="139" t="s">
        <v>231</v>
      </c>
      <c r="K12" s="139" t="s">
        <v>232</v>
      </c>
      <c r="L12" s="139">
        <v>40.194293972222219</v>
      </c>
      <c r="M12" s="139">
        <v>-107.915389</v>
      </c>
      <c r="N12" s="139" t="s">
        <v>239</v>
      </c>
      <c r="O12" s="139" t="s">
        <v>233</v>
      </c>
      <c r="P12" s="139">
        <v>0</v>
      </c>
      <c r="Q12" s="139">
        <v>0</v>
      </c>
      <c r="R12" s="139">
        <v>0</v>
      </c>
      <c r="S12" s="139">
        <v>0</v>
      </c>
      <c r="T12" s="139">
        <v>70</v>
      </c>
      <c r="U12" s="139" t="s">
        <v>111</v>
      </c>
      <c r="V12" s="140">
        <v>0</v>
      </c>
      <c r="W12" s="141">
        <v>8.84</v>
      </c>
      <c r="X12" s="141">
        <v>0</v>
      </c>
      <c r="Y12" s="141">
        <v>0</v>
      </c>
      <c r="Z12" s="142">
        <v>0</v>
      </c>
    </row>
    <row r="13" spans="1:34" s="4" customFormat="1" x14ac:dyDescent="0.2">
      <c r="A13" s="139" t="s">
        <v>209</v>
      </c>
      <c r="B13" s="31" t="s">
        <v>134</v>
      </c>
      <c r="C13" s="139">
        <f t="shared" si="0"/>
        <v>8</v>
      </c>
      <c r="D13" s="139" t="s">
        <v>195</v>
      </c>
      <c r="E13" s="139" t="s">
        <v>190</v>
      </c>
      <c r="F13" s="139" t="s">
        <v>228</v>
      </c>
      <c r="G13" s="139" t="s">
        <v>229</v>
      </c>
      <c r="H13" s="139" t="s">
        <v>231</v>
      </c>
      <c r="I13" s="139" t="s">
        <v>231</v>
      </c>
      <c r="J13" s="139" t="s">
        <v>231</v>
      </c>
      <c r="K13" s="139" t="s">
        <v>232</v>
      </c>
      <c r="L13" s="139">
        <v>39.827876777777782</v>
      </c>
      <c r="M13" s="139">
        <v>-108.78926774999999</v>
      </c>
      <c r="N13" s="139" t="s">
        <v>237</v>
      </c>
      <c r="O13" s="139" t="s">
        <v>233</v>
      </c>
      <c r="P13" s="139">
        <v>15</v>
      </c>
      <c r="Q13" s="139">
        <v>1</v>
      </c>
      <c r="R13" s="139">
        <v>101</v>
      </c>
      <c r="S13" s="139">
        <v>4770</v>
      </c>
      <c r="T13" s="139">
        <v>1100</v>
      </c>
      <c r="U13" s="139" t="s">
        <v>159</v>
      </c>
      <c r="V13" s="140">
        <v>6.8</v>
      </c>
      <c r="W13" s="141">
        <v>2.29</v>
      </c>
      <c r="X13" s="141">
        <v>13.72</v>
      </c>
      <c r="Y13" s="141">
        <v>0</v>
      </c>
      <c r="Z13" s="142">
        <v>0</v>
      </c>
    </row>
    <row r="14" spans="1:34" s="4" customFormat="1" x14ac:dyDescent="0.2">
      <c r="A14" s="139" t="s">
        <v>209</v>
      </c>
      <c r="B14" s="31" t="s">
        <v>134</v>
      </c>
      <c r="C14" s="139">
        <f t="shared" si="0"/>
        <v>8</v>
      </c>
      <c r="D14" s="139" t="s">
        <v>195</v>
      </c>
      <c r="E14" s="139" t="s">
        <v>190</v>
      </c>
      <c r="F14" s="139" t="s">
        <v>228</v>
      </c>
      <c r="G14" s="139" t="s">
        <v>229</v>
      </c>
      <c r="H14" s="139" t="s">
        <v>231</v>
      </c>
      <c r="I14" s="139" t="s">
        <v>231</v>
      </c>
      <c r="J14" s="139" t="s">
        <v>231</v>
      </c>
      <c r="K14" s="139" t="s">
        <v>232</v>
      </c>
      <c r="L14" s="139">
        <v>39.827876777777782</v>
      </c>
      <c r="M14" s="139">
        <v>-108.78926774999999</v>
      </c>
      <c r="N14" s="139" t="s">
        <v>72</v>
      </c>
      <c r="O14" s="139" t="s">
        <v>233</v>
      </c>
      <c r="P14" s="139">
        <v>8</v>
      </c>
      <c r="Q14" s="139">
        <v>2.5</v>
      </c>
      <c r="R14" s="139">
        <v>1.4</v>
      </c>
      <c r="S14" s="139">
        <v>400</v>
      </c>
      <c r="T14" s="139">
        <v>1832</v>
      </c>
      <c r="U14" s="139" t="s">
        <v>137</v>
      </c>
      <c r="V14" s="140">
        <v>0.83</v>
      </c>
      <c r="W14" s="141">
        <v>0</v>
      </c>
      <c r="X14" s="141">
        <v>4.51</v>
      </c>
      <c r="Y14" s="141">
        <v>0</v>
      </c>
      <c r="Z14" s="142">
        <v>0</v>
      </c>
    </row>
    <row r="15" spans="1:34" s="4" customFormat="1" x14ac:dyDescent="0.2">
      <c r="A15" s="139" t="s">
        <v>209</v>
      </c>
      <c r="B15" s="31" t="s">
        <v>134</v>
      </c>
      <c r="C15" s="139">
        <f t="shared" si="0"/>
        <v>8</v>
      </c>
      <c r="D15" s="139" t="s">
        <v>195</v>
      </c>
      <c r="E15" s="139" t="s">
        <v>190</v>
      </c>
      <c r="F15" s="139" t="s">
        <v>240</v>
      </c>
      <c r="G15" s="139" t="s">
        <v>241</v>
      </c>
      <c r="H15" s="139" t="s">
        <v>230</v>
      </c>
      <c r="I15" s="139" t="s">
        <v>231</v>
      </c>
      <c r="J15" s="139" t="s">
        <v>231</v>
      </c>
      <c r="K15" s="139" t="s">
        <v>232</v>
      </c>
      <c r="L15" s="139">
        <v>40.194293972222219</v>
      </c>
      <c r="M15" s="139">
        <v>-107.915389</v>
      </c>
      <c r="N15" s="139" t="s">
        <v>69</v>
      </c>
      <c r="O15" s="139" t="s">
        <v>233</v>
      </c>
      <c r="P15" s="139">
        <v>25</v>
      </c>
      <c r="Q15" s="139">
        <v>0.83</v>
      </c>
      <c r="R15" s="139">
        <v>0</v>
      </c>
      <c r="S15" s="139">
        <v>3540</v>
      </c>
      <c r="T15" s="139">
        <v>600</v>
      </c>
      <c r="U15" s="139" t="s">
        <v>158</v>
      </c>
      <c r="V15" s="140">
        <v>0</v>
      </c>
      <c r="W15" s="141">
        <v>0</v>
      </c>
      <c r="X15" s="141">
        <v>0</v>
      </c>
      <c r="Y15" s="141">
        <v>0</v>
      </c>
      <c r="Z15" s="142">
        <v>0</v>
      </c>
    </row>
    <row r="16" spans="1:34" s="4" customFormat="1" x14ac:dyDescent="0.2">
      <c r="A16" s="139" t="s">
        <v>209</v>
      </c>
      <c r="B16" s="31" t="s">
        <v>134</v>
      </c>
      <c r="C16" s="139">
        <f t="shared" si="0"/>
        <v>8</v>
      </c>
      <c r="D16" s="139" t="s">
        <v>195</v>
      </c>
      <c r="E16" s="139" t="s">
        <v>190</v>
      </c>
      <c r="F16" s="139" t="s">
        <v>240</v>
      </c>
      <c r="G16" s="139" t="s">
        <v>241</v>
      </c>
      <c r="H16" s="139" t="s">
        <v>234</v>
      </c>
      <c r="I16" s="139" t="s">
        <v>231</v>
      </c>
      <c r="J16" s="139" t="s">
        <v>231</v>
      </c>
      <c r="K16" s="139" t="s">
        <v>232</v>
      </c>
      <c r="L16" s="139">
        <v>40.194293972222219</v>
      </c>
      <c r="M16" s="139">
        <v>-107.915389</v>
      </c>
      <c r="N16" s="139" t="s">
        <v>242</v>
      </c>
      <c r="O16" s="139" t="s">
        <v>233</v>
      </c>
      <c r="P16" s="139">
        <v>30</v>
      </c>
      <c r="Q16" s="139">
        <v>1.1000000000000001</v>
      </c>
      <c r="R16" s="139">
        <v>0</v>
      </c>
      <c r="S16" s="139">
        <v>3540</v>
      </c>
      <c r="T16" s="139">
        <v>820</v>
      </c>
      <c r="U16" s="139" t="s">
        <v>159</v>
      </c>
      <c r="V16" s="140">
        <v>0</v>
      </c>
      <c r="W16" s="141">
        <v>0</v>
      </c>
      <c r="X16" s="141">
        <v>0</v>
      </c>
      <c r="Y16" s="141">
        <v>0</v>
      </c>
      <c r="Z16" s="142">
        <v>0</v>
      </c>
    </row>
    <row r="17" spans="1:26" s="4" customFormat="1" x14ac:dyDescent="0.2">
      <c r="A17" s="139" t="s">
        <v>209</v>
      </c>
      <c r="B17" s="31" t="s">
        <v>134</v>
      </c>
      <c r="C17" s="139">
        <f t="shared" si="0"/>
        <v>8</v>
      </c>
      <c r="D17" s="139" t="s">
        <v>195</v>
      </c>
      <c r="E17" s="139" t="s">
        <v>190</v>
      </c>
      <c r="F17" s="139" t="s">
        <v>240</v>
      </c>
      <c r="G17" s="139" t="s">
        <v>241</v>
      </c>
      <c r="H17" s="139" t="s">
        <v>235</v>
      </c>
      <c r="I17" s="139" t="s">
        <v>231</v>
      </c>
      <c r="J17" s="139" t="s">
        <v>231</v>
      </c>
      <c r="K17" s="139" t="s">
        <v>232</v>
      </c>
      <c r="L17" s="139">
        <v>40.194293972222219</v>
      </c>
      <c r="M17" s="139">
        <v>-107.915389</v>
      </c>
      <c r="N17" s="139" t="s">
        <v>69</v>
      </c>
      <c r="O17" s="139" t="s">
        <v>233</v>
      </c>
      <c r="P17" s="139">
        <v>22</v>
      </c>
      <c r="Q17" s="139">
        <v>0.83</v>
      </c>
      <c r="R17" s="139">
        <v>0</v>
      </c>
      <c r="S17" s="139">
        <v>3540</v>
      </c>
      <c r="T17" s="139">
        <v>600</v>
      </c>
      <c r="U17" s="139" t="s">
        <v>158</v>
      </c>
      <c r="V17" s="140">
        <v>0</v>
      </c>
      <c r="W17" s="141">
        <v>0</v>
      </c>
      <c r="X17" s="141">
        <v>0</v>
      </c>
      <c r="Y17" s="141">
        <v>0</v>
      </c>
      <c r="Z17" s="142">
        <v>0</v>
      </c>
    </row>
    <row r="18" spans="1:26" s="4" customFormat="1" x14ac:dyDescent="0.2">
      <c r="A18" s="139" t="s">
        <v>209</v>
      </c>
      <c r="B18" s="31" t="s">
        <v>134</v>
      </c>
      <c r="C18" s="139">
        <f t="shared" si="0"/>
        <v>8</v>
      </c>
      <c r="D18" s="139" t="s">
        <v>195</v>
      </c>
      <c r="E18" s="139" t="s">
        <v>190</v>
      </c>
      <c r="F18" s="139" t="s">
        <v>240</v>
      </c>
      <c r="G18" s="139" t="s">
        <v>241</v>
      </c>
      <c r="H18" s="139" t="s">
        <v>236</v>
      </c>
      <c r="I18" s="139" t="s">
        <v>231</v>
      </c>
      <c r="J18" s="139" t="s">
        <v>231</v>
      </c>
      <c r="K18" s="139" t="s">
        <v>232</v>
      </c>
      <c r="L18" s="139">
        <v>40.194293972222219</v>
      </c>
      <c r="M18" s="139">
        <v>-107.915389</v>
      </c>
      <c r="N18" s="139" t="s">
        <v>83</v>
      </c>
      <c r="O18" s="139" t="s">
        <v>233</v>
      </c>
      <c r="P18" s="139">
        <v>30</v>
      </c>
      <c r="Q18" s="139">
        <v>0.5</v>
      </c>
      <c r="R18" s="139">
        <v>223.2</v>
      </c>
      <c r="S18" s="139">
        <v>2630</v>
      </c>
      <c r="T18" s="139">
        <v>900</v>
      </c>
      <c r="U18" s="139" t="s">
        <v>159</v>
      </c>
      <c r="V18" s="140">
        <v>0</v>
      </c>
      <c r="W18" s="141">
        <v>0</v>
      </c>
      <c r="X18" s="141">
        <v>0</v>
      </c>
      <c r="Y18" s="141">
        <v>0</v>
      </c>
      <c r="Z18" s="142">
        <v>0</v>
      </c>
    </row>
    <row r="19" spans="1:26" s="4" customFormat="1" x14ac:dyDescent="0.2">
      <c r="A19" s="139" t="s">
        <v>209</v>
      </c>
      <c r="B19" s="31" t="s">
        <v>134</v>
      </c>
      <c r="C19" s="139">
        <f t="shared" si="0"/>
        <v>8</v>
      </c>
      <c r="D19" s="139" t="s">
        <v>195</v>
      </c>
      <c r="E19" s="139" t="s">
        <v>190</v>
      </c>
      <c r="F19" s="139" t="s">
        <v>240</v>
      </c>
      <c r="G19" s="139" t="s">
        <v>241</v>
      </c>
      <c r="H19" s="139" t="s">
        <v>243</v>
      </c>
      <c r="I19" s="139" t="s">
        <v>231</v>
      </c>
      <c r="J19" s="139" t="s">
        <v>231</v>
      </c>
      <c r="K19" s="139" t="s">
        <v>232</v>
      </c>
      <c r="L19" s="139">
        <v>40.194293972222219</v>
      </c>
      <c r="M19" s="139">
        <v>-107.915389</v>
      </c>
      <c r="N19" s="139" t="s">
        <v>244</v>
      </c>
      <c r="O19" s="139" t="s">
        <v>233</v>
      </c>
      <c r="P19" s="139">
        <v>30</v>
      </c>
      <c r="Q19" s="139">
        <v>0.3</v>
      </c>
      <c r="R19" s="139">
        <v>21.7</v>
      </c>
      <c r="S19" s="139">
        <v>92</v>
      </c>
      <c r="T19" s="139">
        <v>624</v>
      </c>
      <c r="U19" s="139" t="s">
        <v>137</v>
      </c>
      <c r="V19" s="140">
        <v>0</v>
      </c>
      <c r="W19" s="141">
        <v>0</v>
      </c>
      <c r="X19" s="141">
        <v>0</v>
      </c>
      <c r="Y19" s="141">
        <v>7.7439999999999998</v>
      </c>
      <c r="Z19" s="142">
        <v>0</v>
      </c>
    </row>
    <row r="20" spans="1:26" s="4" customFormat="1" x14ac:dyDescent="0.2">
      <c r="A20" s="139" t="s">
        <v>209</v>
      </c>
      <c r="B20" s="31" t="s">
        <v>134</v>
      </c>
      <c r="C20" s="139">
        <f t="shared" si="0"/>
        <v>8</v>
      </c>
      <c r="D20" s="139" t="s">
        <v>195</v>
      </c>
      <c r="E20" s="139" t="s">
        <v>190</v>
      </c>
      <c r="F20" s="139" t="s">
        <v>240</v>
      </c>
      <c r="G20" s="139" t="s">
        <v>241</v>
      </c>
      <c r="H20" s="139" t="s">
        <v>245</v>
      </c>
      <c r="I20" s="139" t="s">
        <v>231</v>
      </c>
      <c r="J20" s="139" t="s">
        <v>231</v>
      </c>
      <c r="K20" s="139" t="s">
        <v>232</v>
      </c>
      <c r="L20" s="139">
        <v>40.194293972222219</v>
      </c>
      <c r="M20" s="139">
        <v>-107.915389</v>
      </c>
      <c r="N20" s="139" t="s">
        <v>246</v>
      </c>
      <c r="O20" s="139" t="s">
        <v>233</v>
      </c>
      <c r="P20" s="139">
        <v>20</v>
      </c>
      <c r="Q20" s="139">
        <v>0.5</v>
      </c>
      <c r="R20" s="139">
        <v>0</v>
      </c>
      <c r="S20" s="139">
        <v>0</v>
      </c>
      <c r="T20" s="139">
        <v>0</v>
      </c>
      <c r="U20" s="139" t="s">
        <v>158</v>
      </c>
      <c r="V20" s="140">
        <v>0</v>
      </c>
      <c r="W20" s="141">
        <v>0</v>
      </c>
      <c r="X20" s="141">
        <v>0</v>
      </c>
      <c r="Y20" s="141">
        <v>0</v>
      </c>
      <c r="Z20" s="142">
        <v>0</v>
      </c>
    </row>
    <row r="21" spans="1:26" s="4" customFormat="1" x14ac:dyDescent="0.2">
      <c r="A21" s="139" t="s">
        <v>209</v>
      </c>
      <c r="B21" s="31" t="s">
        <v>134</v>
      </c>
      <c r="C21" s="139">
        <f t="shared" si="0"/>
        <v>8</v>
      </c>
      <c r="D21" s="139" t="s">
        <v>195</v>
      </c>
      <c r="E21" s="139" t="s">
        <v>190</v>
      </c>
      <c r="F21" s="139" t="s">
        <v>240</v>
      </c>
      <c r="G21" s="139" t="s">
        <v>241</v>
      </c>
      <c r="H21" s="139" t="s">
        <v>247</v>
      </c>
      <c r="I21" s="139" t="s">
        <v>231</v>
      </c>
      <c r="J21" s="139" t="s">
        <v>231</v>
      </c>
      <c r="K21" s="139" t="s">
        <v>232</v>
      </c>
      <c r="L21" s="139">
        <v>40.194293972222219</v>
      </c>
      <c r="M21" s="139">
        <v>-107.915389</v>
      </c>
      <c r="N21" s="139" t="s">
        <v>83</v>
      </c>
      <c r="O21" s="139" t="s">
        <v>233</v>
      </c>
      <c r="P21" s="139">
        <v>16</v>
      </c>
      <c r="Q21" s="139">
        <v>0.75</v>
      </c>
      <c r="R21" s="139">
        <v>48.4</v>
      </c>
      <c r="S21" s="139">
        <v>1282</v>
      </c>
      <c r="T21" s="139">
        <v>1038</v>
      </c>
      <c r="U21" s="139" t="s">
        <v>159</v>
      </c>
      <c r="V21" s="140">
        <v>0</v>
      </c>
      <c r="W21" s="141">
        <v>0</v>
      </c>
      <c r="X21" s="141">
        <v>0</v>
      </c>
      <c r="Y21" s="141">
        <v>0</v>
      </c>
      <c r="Z21" s="142">
        <v>0</v>
      </c>
    </row>
    <row r="22" spans="1:26" s="4" customFormat="1" x14ac:dyDescent="0.2">
      <c r="A22" s="139" t="s">
        <v>209</v>
      </c>
      <c r="B22" s="31" t="s">
        <v>134</v>
      </c>
      <c r="C22" s="139">
        <f t="shared" si="0"/>
        <v>8</v>
      </c>
      <c r="D22" s="139" t="s">
        <v>195</v>
      </c>
      <c r="E22" s="139" t="s">
        <v>190</v>
      </c>
      <c r="F22" s="139" t="s">
        <v>240</v>
      </c>
      <c r="G22" s="139" t="s">
        <v>241</v>
      </c>
      <c r="H22" s="139" t="s">
        <v>248</v>
      </c>
      <c r="I22" s="139" t="s">
        <v>231</v>
      </c>
      <c r="J22" s="139" t="s">
        <v>231</v>
      </c>
      <c r="K22" s="139" t="s">
        <v>232</v>
      </c>
      <c r="L22" s="139">
        <v>40.194293972222219</v>
      </c>
      <c r="M22" s="139">
        <v>-107.915389</v>
      </c>
      <c r="N22" s="139" t="s">
        <v>249</v>
      </c>
      <c r="O22" s="139" t="s">
        <v>233</v>
      </c>
      <c r="P22" s="139">
        <v>16</v>
      </c>
      <c r="Q22" s="139">
        <v>1</v>
      </c>
      <c r="R22" s="139">
        <v>0.9</v>
      </c>
      <c r="S22" s="139">
        <v>1838</v>
      </c>
      <c r="T22" s="139">
        <v>1062</v>
      </c>
      <c r="U22" s="139" t="s">
        <v>159</v>
      </c>
      <c r="V22" s="140">
        <v>0</v>
      </c>
      <c r="W22" s="141">
        <v>0</v>
      </c>
      <c r="X22" s="141">
        <v>0</v>
      </c>
      <c r="Y22" s="141">
        <v>0</v>
      </c>
      <c r="Z22" s="142">
        <v>0</v>
      </c>
    </row>
    <row r="23" spans="1:26" s="4" customFormat="1" x14ac:dyDescent="0.2">
      <c r="A23" s="139" t="s">
        <v>209</v>
      </c>
      <c r="B23" s="31" t="s">
        <v>134</v>
      </c>
      <c r="C23" s="139">
        <f t="shared" si="0"/>
        <v>8</v>
      </c>
      <c r="D23" s="139" t="s">
        <v>195</v>
      </c>
      <c r="E23" s="139" t="s">
        <v>190</v>
      </c>
      <c r="F23" s="139" t="s">
        <v>240</v>
      </c>
      <c r="G23" s="139" t="s">
        <v>241</v>
      </c>
      <c r="H23" s="139" t="s">
        <v>231</v>
      </c>
      <c r="I23" s="139" t="s">
        <v>231</v>
      </c>
      <c r="J23" s="139" t="s">
        <v>231</v>
      </c>
      <c r="K23" s="139" t="s">
        <v>232</v>
      </c>
      <c r="L23" s="139">
        <v>39.827876777777782</v>
      </c>
      <c r="M23" s="139">
        <v>-108.78926774999999</v>
      </c>
      <c r="N23" s="139" t="s">
        <v>244</v>
      </c>
      <c r="O23" s="139" t="s">
        <v>233</v>
      </c>
      <c r="P23" s="139">
        <v>30</v>
      </c>
      <c r="Q23" s="139">
        <v>0.3</v>
      </c>
      <c r="R23" s="139">
        <v>21.7</v>
      </c>
      <c r="S23" s="139">
        <v>92</v>
      </c>
      <c r="T23" s="139">
        <v>624</v>
      </c>
      <c r="U23" s="139" t="s">
        <v>137</v>
      </c>
      <c r="V23" s="140">
        <v>1.4377599999999999</v>
      </c>
      <c r="W23" s="141">
        <v>16.490400000000001</v>
      </c>
      <c r="X23" s="141">
        <v>7.8224</v>
      </c>
      <c r="Y23" s="141">
        <v>0</v>
      </c>
      <c r="Z23" s="142">
        <v>0</v>
      </c>
    </row>
    <row r="24" spans="1:26" s="4" customFormat="1" x14ac:dyDescent="0.2">
      <c r="A24" s="139" t="s">
        <v>209</v>
      </c>
      <c r="B24" s="31" t="s">
        <v>134</v>
      </c>
      <c r="C24" s="139">
        <f t="shared" si="0"/>
        <v>8</v>
      </c>
      <c r="D24" s="139" t="s">
        <v>195</v>
      </c>
      <c r="E24" s="139" t="s">
        <v>190</v>
      </c>
      <c r="F24" s="139" t="s">
        <v>240</v>
      </c>
      <c r="G24" s="139" t="s">
        <v>241</v>
      </c>
      <c r="H24" s="139" t="s">
        <v>231</v>
      </c>
      <c r="I24" s="139" t="s">
        <v>231</v>
      </c>
      <c r="J24" s="139" t="s">
        <v>231</v>
      </c>
      <c r="K24" s="139" t="s">
        <v>232</v>
      </c>
      <c r="L24" s="139">
        <v>39.827876777777782</v>
      </c>
      <c r="M24" s="139">
        <v>-108.78926774999999</v>
      </c>
      <c r="N24" s="139" t="s">
        <v>250</v>
      </c>
      <c r="O24" s="139" t="s">
        <v>233</v>
      </c>
      <c r="P24" s="139">
        <v>0</v>
      </c>
      <c r="Q24" s="139">
        <v>0</v>
      </c>
      <c r="R24" s="139">
        <v>0</v>
      </c>
      <c r="S24" s="139">
        <v>0</v>
      </c>
      <c r="T24" s="139">
        <v>70</v>
      </c>
      <c r="U24" s="139" t="s">
        <v>111</v>
      </c>
      <c r="V24" s="140">
        <v>0</v>
      </c>
      <c r="W24" s="141">
        <v>15.67</v>
      </c>
      <c r="X24" s="141">
        <v>0</v>
      </c>
      <c r="Y24" s="141">
        <v>0</v>
      </c>
      <c r="Z24" s="142">
        <v>0</v>
      </c>
    </row>
    <row r="25" spans="1:26" s="4" customFormat="1" x14ac:dyDescent="0.2">
      <c r="A25" s="139" t="s">
        <v>209</v>
      </c>
      <c r="B25" s="31" t="s">
        <v>134</v>
      </c>
      <c r="C25" s="139">
        <f t="shared" si="0"/>
        <v>8</v>
      </c>
      <c r="D25" s="139" t="s">
        <v>195</v>
      </c>
      <c r="E25" s="139" t="s">
        <v>190</v>
      </c>
      <c r="F25" s="139" t="s">
        <v>240</v>
      </c>
      <c r="G25" s="139" t="s">
        <v>241</v>
      </c>
      <c r="H25" s="139" t="s">
        <v>231</v>
      </c>
      <c r="I25" s="139" t="s">
        <v>231</v>
      </c>
      <c r="J25" s="139" t="s">
        <v>231</v>
      </c>
      <c r="K25" s="139" t="s">
        <v>232</v>
      </c>
      <c r="L25" s="139">
        <v>39.827876777777782</v>
      </c>
      <c r="M25" s="139">
        <v>-108.78926774999999</v>
      </c>
      <c r="N25" s="139" t="s">
        <v>251</v>
      </c>
      <c r="O25" s="139" t="s">
        <v>233</v>
      </c>
      <c r="P25" s="139">
        <v>0</v>
      </c>
      <c r="Q25" s="139">
        <v>0</v>
      </c>
      <c r="R25" s="139">
        <v>0</v>
      </c>
      <c r="S25" s="139">
        <v>0</v>
      </c>
      <c r="T25" s="139">
        <v>0</v>
      </c>
      <c r="U25" s="139" t="s">
        <v>111</v>
      </c>
      <c r="V25" s="140">
        <v>0</v>
      </c>
      <c r="W25" s="141">
        <v>15.26</v>
      </c>
      <c r="X25" s="141">
        <v>0</v>
      </c>
      <c r="Y25" s="141">
        <v>0</v>
      </c>
      <c r="Z25" s="142">
        <v>0</v>
      </c>
    </row>
    <row r="26" spans="1:26" s="4" customFormat="1" x14ac:dyDescent="0.2">
      <c r="A26" s="139" t="s">
        <v>209</v>
      </c>
      <c r="B26" s="31" t="s">
        <v>134</v>
      </c>
      <c r="C26" s="139">
        <f t="shared" si="0"/>
        <v>8</v>
      </c>
      <c r="D26" s="139" t="s">
        <v>195</v>
      </c>
      <c r="E26" s="139" t="s">
        <v>190</v>
      </c>
      <c r="F26" s="139" t="s">
        <v>240</v>
      </c>
      <c r="G26" s="139" t="s">
        <v>241</v>
      </c>
      <c r="H26" s="139" t="s">
        <v>231</v>
      </c>
      <c r="I26" s="139" t="s">
        <v>231</v>
      </c>
      <c r="J26" s="139" t="s">
        <v>231</v>
      </c>
      <c r="K26" s="139" t="s">
        <v>232</v>
      </c>
      <c r="L26" s="139">
        <v>39.952613305555559</v>
      </c>
      <c r="M26" s="139">
        <v>-108.77028883333334</v>
      </c>
      <c r="N26" s="139" t="s">
        <v>83</v>
      </c>
      <c r="O26" s="139" t="s">
        <v>233</v>
      </c>
      <c r="P26" s="139">
        <v>15</v>
      </c>
      <c r="Q26" s="139">
        <v>0.67</v>
      </c>
      <c r="R26" s="139">
        <v>107.7</v>
      </c>
      <c r="S26" s="139">
        <v>2251</v>
      </c>
      <c r="T26" s="139">
        <v>1100</v>
      </c>
      <c r="U26" s="139" t="s">
        <v>159</v>
      </c>
      <c r="V26" s="140">
        <v>4.83</v>
      </c>
      <c r="W26" s="141">
        <v>3.4</v>
      </c>
      <c r="X26" s="141">
        <v>9.6999999999999993</v>
      </c>
      <c r="Y26" s="141">
        <v>0</v>
      </c>
      <c r="Z26" s="142">
        <v>0</v>
      </c>
    </row>
    <row r="27" spans="1:26" s="4" customFormat="1" x14ac:dyDescent="0.2">
      <c r="A27" s="139" t="s">
        <v>209</v>
      </c>
      <c r="B27" s="31" t="s">
        <v>134</v>
      </c>
      <c r="C27" s="139">
        <f t="shared" si="0"/>
        <v>8</v>
      </c>
      <c r="D27" s="139" t="s">
        <v>195</v>
      </c>
      <c r="E27" s="139" t="s">
        <v>190</v>
      </c>
      <c r="F27" s="139" t="s">
        <v>240</v>
      </c>
      <c r="G27" s="139" t="s">
        <v>241</v>
      </c>
      <c r="H27" s="139" t="s">
        <v>231</v>
      </c>
      <c r="I27" s="139" t="s">
        <v>231</v>
      </c>
      <c r="J27" s="139" t="s">
        <v>231</v>
      </c>
      <c r="K27" s="139" t="s">
        <v>232</v>
      </c>
      <c r="L27" s="139">
        <v>39.952613305555559</v>
      </c>
      <c r="M27" s="139">
        <v>-108.77028883333334</v>
      </c>
      <c r="N27" s="139" t="s">
        <v>252</v>
      </c>
      <c r="O27" s="139" t="s">
        <v>233</v>
      </c>
      <c r="P27" s="139">
        <v>0</v>
      </c>
      <c r="Q27" s="139">
        <v>0</v>
      </c>
      <c r="R27" s="139">
        <v>0</v>
      </c>
      <c r="S27" s="139">
        <v>0</v>
      </c>
      <c r="T27" s="139">
        <v>70</v>
      </c>
      <c r="U27" s="139" t="s">
        <v>110</v>
      </c>
      <c r="V27" s="140">
        <v>0</v>
      </c>
      <c r="W27" s="141">
        <v>18.601607000000001</v>
      </c>
      <c r="X27" s="141">
        <v>0</v>
      </c>
      <c r="Y27" s="141">
        <v>0</v>
      </c>
      <c r="Z27" s="142">
        <v>0</v>
      </c>
    </row>
    <row r="28" spans="1:26" s="4" customFormat="1" x14ac:dyDescent="0.2">
      <c r="A28" s="139" t="s">
        <v>209</v>
      </c>
      <c r="B28" s="31" t="s">
        <v>134</v>
      </c>
      <c r="C28" s="139">
        <f t="shared" si="0"/>
        <v>8</v>
      </c>
      <c r="D28" s="139" t="s">
        <v>195</v>
      </c>
      <c r="E28" s="139" t="s">
        <v>190</v>
      </c>
      <c r="F28" s="139" t="s">
        <v>240</v>
      </c>
      <c r="G28" s="139" t="s">
        <v>241</v>
      </c>
      <c r="H28" s="139" t="s">
        <v>231</v>
      </c>
      <c r="I28" s="139" t="s">
        <v>231</v>
      </c>
      <c r="J28" s="139" t="s">
        <v>231</v>
      </c>
      <c r="K28" s="139" t="s">
        <v>232</v>
      </c>
      <c r="L28" s="139">
        <v>39.952613305555559</v>
      </c>
      <c r="M28" s="139">
        <v>-108.77028883333334</v>
      </c>
      <c r="N28" s="139" t="s">
        <v>253</v>
      </c>
      <c r="O28" s="139" t="s">
        <v>233</v>
      </c>
      <c r="P28" s="139">
        <v>0</v>
      </c>
      <c r="Q28" s="139">
        <v>0</v>
      </c>
      <c r="R28" s="139">
        <v>0</v>
      </c>
      <c r="S28" s="139">
        <v>0</v>
      </c>
      <c r="T28" s="139">
        <v>70</v>
      </c>
      <c r="U28" s="139" t="s">
        <v>208</v>
      </c>
      <c r="V28" s="140">
        <v>0</v>
      </c>
      <c r="W28" s="141">
        <v>9.81</v>
      </c>
      <c r="X28" s="141">
        <v>0</v>
      </c>
      <c r="Y28" s="141">
        <v>0</v>
      </c>
      <c r="Z28" s="142">
        <v>0</v>
      </c>
    </row>
    <row r="29" spans="1:26" s="4" customFormat="1" x14ac:dyDescent="0.2">
      <c r="A29" s="139" t="s">
        <v>209</v>
      </c>
      <c r="B29" s="31" t="s">
        <v>134</v>
      </c>
      <c r="C29" s="139">
        <f t="shared" si="0"/>
        <v>8</v>
      </c>
      <c r="D29" s="139" t="s">
        <v>195</v>
      </c>
      <c r="E29" s="139" t="s">
        <v>190</v>
      </c>
      <c r="F29" s="139" t="s">
        <v>240</v>
      </c>
      <c r="G29" s="139" t="s">
        <v>241</v>
      </c>
      <c r="H29" s="139" t="s">
        <v>231</v>
      </c>
      <c r="I29" s="139" t="s">
        <v>231</v>
      </c>
      <c r="J29" s="139" t="s">
        <v>231</v>
      </c>
      <c r="K29" s="139" t="s">
        <v>232</v>
      </c>
      <c r="L29" s="139">
        <v>39.952613305555559</v>
      </c>
      <c r="M29" s="139">
        <v>-108.77028883333334</v>
      </c>
      <c r="N29" s="139" t="s">
        <v>254</v>
      </c>
      <c r="O29" s="139" t="s">
        <v>233</v>
      </c>
      <c r="P29" s="139">
        <v>0</v>
      </c>
      <c r="Q29" s="139">
        <v>0</v>
      </c>
      <c r="R29" s="139">
        <v>0</v>
      </c>
      <c r="S29" s="139">
        <v>0</v>
      </c>
      <c r="T29" s="139">
        <v>70</v>
      </c>
      <c r="U29" s="139" t="s">
        <v>108</v>
      </c>
      <c r="V29" s="140">
        <v>0</v>
      </c>
      <c r="W29" s="141">
        <v>4.7</v>
      </c>
      <c r="X29" s="141">
        <v>0</v>
      </c>
      <c r="Y29" s="141">
        <v>0</v>
      </c>
      <c r="Z29" s="142">
        <v>0</v>
      </c>
    </row>
    <row r="30" spans="1:26" s="4" customFormat="1" x14ac:dyDescent="0.2">
      <c r="A30" s="139" t="s">
        <v>209</v>
      </c>
      <c r="B30" s="31" t="s">
        <v>134</v>
      </c>
      <c r="C30" s="139">
        <f t="shared" si="0"/>
        <v>8</v>
      </c>
      <c r="D30" s="139" t="s">
        <v>195</v>
      </c>
      <c r="E30" s="139" t="s">
        <v>190</v>
      </c>
      <c r="F30" s="139" t="s">
        <v>255</v>
      </c>
      <c r="G30" s="139" t="s">
        <v>256</v>
      </c>
      <c r="H30" s="139" t="s">
        <v>230</v>
      </c>
      <c r="I30" s="139" t="s">
        <v>231</v>
      </c>
      <c r="J30" s="139" t="s">
        <v>231</v>
      </c>
      <c r="K30" s="139" t="s">
        <v>257</v>
      </c>
      <c r="L30" s="139">
        <v>39.827876777777782</v>
      </c>
      <c r="M30" s="139">
        <v>-108.78926774999999</v>
      </c>
      <c r="N30" s="139" t="s">
        <v>83</v>
      </c>
      <c r="O30" s="139" t="s">
        <v>258</v>
      </c>
      <c r="P30" s="139">
        <v>24</v>
      </c>
      <c r="Q30" s="139">
        <v>0.8</v>
      </c>
      <c r="R30" s="139">
        <v>115.6</v>
      </c>
      <c r="S30" s="139">
        <v>3485</v>
      </c>
      <c r="T30" s="139">
        <v>1024</v>
      </c>
      <c r="U30" s="139" t="s">
        <v>159</v>
      </c>
      <c r="V30" s="140">
        <v>0</v>
      </c>
      <c r="W30" s="141">
        <v>0</v>
      </c>
      <c r="X30" s="141">
        <v>0</v>
      </c>
      <c r="Y30" s="141">
        <v>0</v>
      </c>
      <c r="Z30" s="142">
        <v>0</v>
      </c>
    </row>
    <row r="31" spans="1:26" s="4" customFormat="1" x14ac:dyDescent="0.2">
      <c r="A31" s="139" t="s">
        <v>209</v>
      </c>
      <c r="B31" s="31" t="s">
        <v>134</v>
      </c>
      <c r="C31" s="139">
        <f t="shared" si="0"/>
        <v>8</v>
      </c>
      <c r="D31" s="139" t="s">
        <v>195</v>
      </c>
      <c r="E31" s="139" t="s">
        <v>190</v>
      </c>
      <c r="F31" s="139" t="s">
        <v>255</v>
      </c>
      <c r="G31" s="139" t="s">
        <v>256</v>
      </c>
      <c r="H31" s="139" t="s">
        <v>234</v>
      </c>
      <c r="I31" s="139" t="s">
        <v>231</v>
      </c>
      <c r="J31" s="139" t="s">
        <v>231</v>
      </c>
      <c r="K31" s="139" t="s">
        <v>257</v>
      </c>
      <c r="L31" s="139">
        <v>39.827876777777782</v>
      </c>
      <c r="M31" s="139">
        <v>-108.78926774999999</v>
      </c>
      <c r="N31" s="139" t="s">
        <v>83</v>
      </c>
      <c r="O31" s="139" t="s">
        <v>258</v>
      </c>
      <c r="P31" s="139">
        <v>24</v>
      </c>
      <c r="Q31" s="139">
        <v>0.8</v>
      </c>
      <c r="R31" s="139">
        <v>115.6</v>
      </c>
      <c r="S31" s="139">
        <v>3485</v>
      </c>
      <c r="T31" s="139">
        <v>1024</v>
      </c>
      <c r="U31" s="139" t="s">
        <v>159</v>
      </c>
      <c r="V31" s="140">
        <v>0</v>
      </c>
      <c r="W31" s="141">
        <v>0</v>
      </c>
      <c r="X31" s="141">
        <v>0</v>
      </c>
      <c r="Y31" s="141">
        <v>0</v>
      </c>
      <c r="Z31" s="142">
        <v>0</v>
      </c>
    </row>
    <row r="32" spans="1:26" s="4" customFormat="1" x14ac:dyDescent="0.2">
      <c r="A32" s="139" t="s">
        <v>209</v>
      </c>
      <c r="B32" s="31" t="s">
        <v>134</v>
      </c>
      <c r="C32" s="139">
        <f t="shared" si="0"/>
        <v>8</v>
      </c>
      <c r="D32" s="139" t="s">
        <v>195</v>
      </c>
      <c r="E32" s="139" t="s">
        <v>190</v>
      </c>
      <c r="F32" s="139" t="s">
        <v>255</v>
      </c>
      <c r="G32" s="139" t="s">
        <v>256</v>
      </c>
      <c r="H32" s="139" t="s">
        <v>235</v>
      </c>
      <c r="I32" s="139" t="s">
        <v>231</v>
      </c>
      <c r="J32" s="139" t="s">
        <v>231</v>
      </c>
      <c r="K32" s="139" t="s">
        <v>257</v>
      </c>
      <c r="L32" s="139">
        <v>39.827876777777782</v>
      </c>
      <c r="M32" s="139">
        <v>-108.78926774999999</v>
      </c>
      <c r="N32" s="139" t="s">
        <v>83</v>
      </c>
      <c r="O32" s="139" t="s">
        <v>258</v>
      </c>
      <c r="P32" s="139">
        <v>23</v>
      </c>
      <c r="Q32" s="139">
        <v>0.7</v>
      </c>
      <c r="R32" s="139">
        <v>190.7</v>
      </c>
      <c r="S32" s="139">
        <v>4401</v>
      </c>
      <c r="T32" s="139">
        <v>920</v>
      </c>
      <c r="U32" s="139" t="s">
        <v>159</v>
      </c>
      <c r="V32" s="140">
        <v>0</v>
      </c>
      <c r="W32" s="141">
        <v>0</v>
      </c>
      <c r="X32" s="141">
        <v>0</v>
      </c>
      <c r="Y32" s="141">
        <v>6.2610000000000001E-3</v>
      </c>
      <c r="Z32" s="142">
        <v>0.10435</v>
      </c>
    </row>
    <row r="33" spans="1:26" s="4" customFormat="1" x14ac:dyDescent="0.2">
      <c r="A33" s="139" t="s">
        <v>209</v>
      </c>
      <c r="B33" s="31" t="s">
        <v>134</v>
      </c>
      <c r="C33" s="139">
        <f t="shared" si="0"/>
        <v>8</v>
      </c>
      <c r="D33" s="139" t="s">
        <v>195</v>
      </c>
      <c r="E33" s="139" t="s">
        <v>190</v>
      </c>
      <c r="F33" s="139" t="s">
        <v>255</v>
      </c>
      <c r="G33" s="139" t="s">
        <v>256</v>
      </c>
      <c r="H33" s="139" t="s">
        <v>259</v>
      </c>
      <c r="I33" s="139" t="s">
        <v>231</v>
      </c>
      <c r="J33" s="139" t="s">
        <v>231</v>
      </c>
      <c r="K33" s="139" t="s">
        <v>257</v>
      </c>
      <c r="L33" s="139">
        <v>39.827876777777782</v>
      </c>
      <c r="M33" s="139">
        <v>-108.78926774999999</v>
      </c>
      <c r="N33" s="139" t="s">
        <v>83</v>
      </c>
      <c r="O33" s="139" t="s">
        <v>258</v>
      </c>
      <c r="P33" s="139">
        <v>5</v>
      </c>
      <c r="Q33" s="139">
        <v>0.3</v>
      </c>
      <c r="R33" s="139">
        <v>588.5</v>
      </c>
      <c r="S33" s="139">
        <v>2496</v>
      </c>
      <c r="T33" s="139">
        <v>875</v>
      </c>
      <c r="U33" s="139" t="s">
        <v>159</v>
      </c>
      <c r="V33" s="140">
        <v>0</v>
      </c>
      <c r="W33" s="141">
        <v>0</v>
      </c>
      <c r="X33" s="141">
        <v>0</v>
      </c>
      <c r="Y33" s="141">
        <v>0</v>
      </c>
      <c r="Z33" s="142">
        <v>0</v>
      </c>
    </row>
    <row r="34" spans="1:26" s="4" customFormat="1" x14ac:dyDescent="0.2">
      <c r="A34" s="139" t="s">
        <v>209</v>
      </c>
      <c r="B34" s="31" t="s">
        <v>134</v>
      </c>
      <c r="C34" s="139">
        <f t="shared" si="0"/>
        <v>8</v>
      </c>
      <c r="D34" s="139" t="s">
        <v>195</v>
      </c>
      <c r="E34" s="139" t="s">
        <v>190</v>
      </c>
      <c r="F34" s="139" t="s">
        <v>255</v>
      </c>
      <c r="G34" s="139" t="s">
        <v>256</v>
      </c>
      <c r="H34" s="139" t="s">
        <v>229</v>
      </c>
      <c r="I34" s="139" t="s">
        <v>231</v>
      </c>
      <c r="J34" s="139" t="s">
        <v>231</v>
      </c>
      <c r="K34" s="139" t="s">
        <v>257</v>
      </c>
      <c r="L34" s="139">
        <v>39.827876777777782</v>
      </c>
      <c r="M34" s="139">
        <v>-108.78926774999999</v>
      </c>
      <c r="N34" s="139" t="s">
        <v>83</v>
      </c>
      <c r="O34" s="139" t="s">
        <v>258</v>
      </c>
      <c r="P34" s="139">
        <v>23</v>
      </c>
      <c r="Q34" s="139">
        <v>0.7</v>
      </c>
      <c r="R34" s="139">
        <v>190.7</v>
      </c>
      <c r="S34" s="139">
        <v>4401</v>
      </c>
      <c r="T34" s="139">
        <v>920</v>
      </c>
      <c r="U34" s="139" t="s">
        <v>159</v>
      </c>
      <c r="V34" s="140">
        <v>0</v>
      </c>
      <c r="W34" s="141">
        <v>0</v>
      </c>
      <c r="X34" s="141">
        <v>0</v>
      </c>
      <c r="Y34" s="141">
        <v>8.1960000000000002E-3</v>
      </c>
      <c r="Z34" s="142">
        <v>0.1366</v>
      </c>
    </row>
    <row r="35" spans="1:26" s="4" customFormat="1" x14ac:dyDescent="0.2">
      <c r="A35" s="139" t="s">
        <v>209</v>
      </c>
      <c r="B35" s="31" t="s">
        <v>134</v>
      </c>
      <c r="C35" s="139">
        <f t="shared" si="0"/>
        <v>8</v>
      </c>
      <c r="D35" s="139" t="s">
        <v>195</v>
      </c>
      <c r="E35" s="139" t="s">
        <v>190</v>
      </c>
      <c r="F35" s="139" t="s">
        <v>255</v>
      </c>
      <c r="G35" s="139" t="s">
        <v>256</v>
      </c>
      <c r="H35" s="139" t="s">
        <v>260</v>
      </c>
      <c r="I35" s="139" t="s">
        <v>231</v>
      </c>
      <c r="J35" s="139" t="s">
        <v>231</v>
      </c>
      <c r="K35" s="139" t="s">
        <v>257</v>
      </c>
      <c r="L35" s="139">
        <v>39.827876777777782</v>
      </c>
      <c r="M35" s="139">
        <v>-108.78926774999999</v>
      </c>
      <c r="N35" s="139" t="s">
        <v>261</v>
      </c>
      <c r="O35" s="139" t="s">
        <v>258</v>
      </c>
      <c r="P35" s="139">
        <v>25</v>
      </c>
      <c r="Q35" s="139">
        <v>1.0900000000000001</v>
      </c>
      <c r="R35" s="139">
        <v>53.5</v>
      </c>
      <c r="S35" s="139">
        <v>9413</v>
      </c>
      <c r="T35" s="139">
        <v>814</v>
      </c>
      <c r="U35" s="139" t="s">
        <v>159</v>
      </c>
      <c r="V35" s="140">
        <v>0</v>
      </c>
      <c r="W35" s="141">
        <v>0</v>
      </c>
      <c r="X35" s="141">
        <v>0</v>
      </c>
      <c r="Y35" s="141">
        <v>1.728E-2</v>
      </c>
      <c r="Z35" s="142">
        <v>0.28799999999999998</v>
      </c>
    </row>
    <row r="36" spans="1:26" s="4" customFormat="1" x14ac:dyDescent="0.2">
      <c r="A36" s="139" t="s">
        <v>209</v>
      </c>
      <c r="B36" s="31" t="s">
        <v>134</v>
      </c>
      <c r="C36" s="139">
        <f t="shared" si="0"/>
        <v>8</v>
      </c>
      <c r="D36" s="139" t="s">
        <v>195</v>
      </c>
      <c r="E36" s="139" t="s">
        <v>190</v>
      </c>
      <c r="F36" s="139" t="s">
        <v>255</v>
      </c>
      <c r="G36" s="139" t="s">
        <v>256</v>
      </c>
      <c r="H36" s="139" t="s">
        <v>231</v>
      </c>
      <c r="I36" s="139" t="s">
        <v>231</v>
      </c>
      <c r="J36" s="139" t="s">
        <v>231</v>
      </c>
      <c r="K36" s="139" t="s">
        <v>257</v>
      </c>
      <c r="L36" s="139">
        <v>39.952613305555559</v>
      </c>
      <c r="M36" s="139">
        <v>-108.77028883333334</v>
      </c>
      <c r="N36" s="139" t="s">
        <v>83</v>
      </c>
      <c r="O36" s="139" t="s">
        <v>258</v>
      </c>
      <c r="P36" s="139">
        <v>23</v>
      </c>
      <c r="Q36" s="139">
        <v>0.7</v>
      </c>
      <c r="R36" s="139">
        <v>190.7</v>
      </c>
      <c r="S36" s="139">
        <v>4401</v>
      </c>
      <c r="T36" s="139">
        <v>920</v>
      </c>
      <c r="U36" s="139" t="s">
        <v>159</v>
      </c>
      <c r="V36" s="140">
        <v>21.07</v>
      </c>
      <c r="W36" s="141">
        <v>13.16</v>
      </c>
      <c r="X36" s="141">
        <v>21.07</v>
      </c>
      <c r="Y36" s="141">
        <v>0</v>
      </c>
      <c r="Z36" s="142">
        <v>0</v>
      </c>
    </row>
    <row r="37" spans="1:26" s="4" customFormat="1" x14ac:dyDescent="0.2">
      <c r="A37" s="139" t="s">
        <v>209</v>
      </c>
      <c r="B37" s="31" t="s">
        <v>134</v>
      </c>
      <c r="C37" s="139">
        <f t="shared" si="0"/>
        <v>8</v>
      </c>
      <c r="D37" s="139" t="s">
        <v>195</v>
      </c>
      <c r="E37" s="139" t="s">
        <v>190</v>
      </c>
      <c r="F37" s="139" t="s">
        <v>255</v>
      </c>
      <c r="G37" s="139" t="s">
        <v>256</v>
      </c>
      <c r="H37" s="139" t="s">
        <v>231</v>
      </c>
      <c r="I37" s="139" t="s">
        <v>231</v>
      </c>
      <c r="J37" s="139" t="s">
        <v>231</v>
      </c>
      <c r="K37" s="139" t="s">
        <v>257</v>
      </c>
      <c r="L37" s="139">
        <v>39.952613305555559</v>
      </c>
      <c r="M37" s="139">
        <v>-108.77028883333334</v>
      </c>
      <c r="N37" s="139" t="s">
        <v>83</v>
      </c>
      <c r="O37" s="139" t="s">
        <v>258</v>
      </c>
      <c r="P37" s="139">
        <v>24</v>
      </c>
      <c r="Q37" s="139">
        <v>0.8</v>
      </c>
      <c r="R37" s="139">
        <v>115.6</v>
      </c>
      <c r="S37" s="139">
        <v>3485</v>
      </c>
      <c r="T37" s="139">
        <v>1024</v>
      </c>
      <c r="U37" s="139" t="s">
        <v>159</v>
      </c>
      <c r="V37" s="140">
        <v>8.0843799999999995</v>
      </c>
      <c r="W37" s="141">
        <v>4.0421969999999998</v>
      </c>
      <c r="X37" s="141">
        <v>12.178397</v>
      </c>
      <c r="Y37" s="141">
        <v>0</v>
      </c>
      <c r="Z37" s="142">
        <v>0</v>
      </c>
    </row>
    <row r="38" spans="1:26" s="4" customFormat="1" x14ac:dyDescent="0.2">
      <c r="A38" s="139" t="s">
        <v>209</v>
      </c>
      <c r="B38" s="31" t="s">
        <v>134</v>
      </c>
      <c r="C38" s="139">
        <f t="shared" si="0"/>
        <v>8</v>
      </c>
      <c r="D38" s="139" t="s">
        <v>195</v>
      </c>
      <c r="E38" s="139" t="s">
        <v>190</v>
      </c>
      <c r="F38" s="139" t="s">
        <v>255</v>
      </c>
      <c r="G38" s="139" t="s">
        <v>256</v>
      </c>
      <c r="H38" s="139" t="s">
        <v>231</v>
      </c>
      <c r="I38" s="139" t="s">
        <v>231</v>
      </c>
      <c r="J38" s="139" t="s">
        <v>231</v>
      </c>
      <c r="K38" s="139" t="s">
        <v>257</v>
      </c>
      <c r="L38" s="139">
        <v>39.952613305555559</v>
      </c>
      <c r="M38" s="139">
        <v>-108.77028883333334</v>
      </c>
      <c r="N38" s="139" t="s">
        <v>261</v>
      </c>
      <c r="O38" s="139" t="s">
        <v>258</v>
      </c>
      <c r="P38" s="139">
        <v>25</v>
      </c>
      <c r="Q38" s="139">
        <v>1.0900000000000001</v>
      </c>
      <c r="R38" s="139">
        <v>53.5</v>
      </c>
      <c r="S38" s="139">
        <v>9413</v>
      </c>
      <c r="T38" s="139">
        <v>814</v>
      </c>
      <c r="U38" s="139" t="s">
        <v>159</v>
      </c>
      <c r="V38" s="140">
        <v>15.6</v>
      </c>
      <c r="W38" s="141">
        <v>7.8</v>
      </c>
      <c r="X38" s="141">
        <v>23.5</v>
      </c>
      <c r="Y38" s="141">
        <v>0</v>
      </c>
      <c r="Z38" s="142">
        <v>0</v>
      </c>
    </row>
    <row r="39" spans="1:26" s="4" customFormat="1" x14ac:dyDescent="0.2">
      <c r="A39" s="139" t="s">
        <v>209</v>
      </c>
      <c r="B39" s="31" t="s">
        <v>134</v>
      </c>
      <c r="C39" s="139">
        <f t="shared" si="0"/>
        <v>8</v>
      </c>
      <c r="D39" s="139" t="s">
        <v>195</v>
      </c>
      <c r="E39" s="139" t="s">
        <v>190</v>
      </c>
      <c r="F39" s="139" t="s">
        <v>255</v>
      </c>
      <c r="G39" s="139" t="s">
        <v>256</v>
      </c>
      <c r="H39" s="139" t="s">
        <v>231</v>
      </c>
      <c r="I39" s="139" t="s">
        <v>231</v>
      </c>
      <c r="J39" s="139" t="s">
        <v>231</v>
      </c>
      <c r="K39" s="139" t="s">
        <v>257</v>
      </c>
      <c r="L39" s="139">
        <v>39.952613305555559</v>
      </c>
      <c r="M39" s="139">
        <v>-108.77028883333334</v>
      </c>
      <c r="N39" s="139" t="s">
        <v>251</v>
      </c>
      <c r="O39" s="139" t="s">
        <v>258</v>
      </c>
      <c r="P39" s="139">
        <v>0</v>
      </c>
      <c r="Q39" s="139">
        <v>0</v>
      </c>
      <c r="R39" s="139">
        <v>0</v>
      </c>
      <c r="S39" s="139">
        <v>0</v>
      </c>
      <c r="T39" s="139">
        <v>70</v>
      </c>
      <c r="U39" s="139" t="s">
        <v>111</v>
      </c>
      <c r="V39" s="140">
        <v>0</v>
      </c>
      <c r="W39" s="141">
        <v>2.98</v>
      </c>
      <c r="X39" s="141">
        <v>0</v>
      </c>
      <c r="Y39" s="141">
        <v>0</v>
      </c>
      <c r="Z39" s="142">
        <v>0</v>
      </c>
    </row>
    <row r="40" spans="1:26" s="4" customFormat="1" x14ac:dyDescent="0.2">
      <c r="A40" s="139" t="s">
        <v>209</v>
      </c>
      <c r="B40" s="31" t="s">
        <v>134</v>
      </c>
      <c r="C40" s="139">
        <f t="shared" si="0"/>
        <v>8</v>
      </c>
      <c r="D40" s="139" t="s">
        <v>195</v>
      </c>
      <c r="E40" s="139" t="s">
        <v>190</v>
      </c>
      <c r="F40" s="139" t="s">
        <v>262</v>
      </c>
      <c r="G40" s="139" t="s">
        <v>263</v>
      </c>
      <c r="H40" s="139" t="s">
        <v>230</v>
      </c>
      <c r="I40" s="139" t="s">
        <v>231</v>
      </c>
      <c r="J40" s="139" t="s">
        <v>231</v>
      </c>
      <c r="K40" s="139" t="s">
        <v>232</v>
      </c>
      <c r="L40" s="139">
        <v>39.952613305555559</v>
      </c>
      <c r="M40" s="139">
        <v>-108.77028883333334</v>
      </c>
      <c r="N40" s="139" t="s">
        <v>261</v>
      </c>
      <c r="O40" s="139" t="s">
        <v>233</v>
      </c>
      <c r="P40" s="139">
        <v>18</v>
      </c>
      <c r="Q40" s="139">
        <v>1.17</v>
      </c>
      <c r="R40" s="139">
        <v>134.80000000000001</v>
      </c>
      <c r="S40" s="139">
        <v>8658</v>
      </c>
      <c r="T40" s="139">
        <v>810</v>
      </c>
      <c r="U40" s="139" t="s">
        <v>159</v>
      </c>
      <c r="V40" s="140">
        <v>0</v>
      </c>
      <c r="W40" s="141">
        <v>0</v>
      </c>
      <c r="X40" s="141">
        <v>0</v>
      </c>
      <c r="Y40" s="141">
        <v>0.03</v>
      </c>
      <c r="Z40" s="142">
        <v>0</v>
      </c>
    </row>
    <row r="41" spans="1:26" s="4" customFormat="1" x14ac:dyDescent="0.2">
      <c r="A41" s="139" t="s">
        <v>209</v>
      </c>
      <c r="B41" s="31" t="s">
        <v>134</v>
      </c>
      <c r="C41" s="139">
        <f t="shared" si="0"/>
        <v>8</v>
      </c>
      <c r="D41" s="139" t="s">
        <v>195</v>
      </c>
      <c r="E41" s="139" t="s">
        <v>190</v>
      </c>
      <c r="F41" s="139" t="s">
        <v>262</v>
      </c>
      <c r="G41" s="139" t="s">
        <v>263</v>
      </c>
      <c r="H41" s="139" t="s">
        <v>234</v>
      </c>
      <c r="I41" s="139" t="s">
        <v>231</v>
      </c>
      <c r="J41" s="139" t="s">
        <v>231</v>
      </c>
      <c r="K41" s="139" t="s">
        <v>232</v>
      </c>
      <c r="L41" s="139">
        <v>39.952613305555559</v>
      </c>
      <c r="M41" s="139">
        <v>-108.77028883333334</v>
      </c>
      <c r="N41" s="139" t="s">
        <v>261</v>
      </c>
      <c r="O41" s="139" t="s">
        <v>233</v>
      </c>
      <c r="P41" s="139">
        <v>18</v>
      </c>
      <c r="Q41" s="139">
        <v>1.2</v>
      </c>
      <c r="R41" s="139">
        <v>134.80000000000001</v>
      </c>
      <c r="S41" s="139">
        <v>6840</v>
      </c>
      <c r="T41" s="139">
        <v>900</v>
      </c>
      <c r="U41" s="139" t="s">
        <v>159</v>
      </c>
      <c r="V41" s="140">
        <v>0</v>
      </c>
      <c r="W41" s="141">
        <v>0</v>
      </c>
      <c r="X41" s="141">
        <v>0</v>
      </c>
      <c r="Y41" s="141">
        <v>0.03</v>
      </c>
      <c r="Z41" s="142">
        <v>0</v>
      </c>
    </row>
    <row r="42" spans="1:26" s="4" customFormat="1" x14ac:dyDescent="0.2">
      <c r="A42" s="139" t="s">
        <v>209</v>
      </c>
      <c r="B42" s="31" t="s">
        <v>134</v>
      </c>
      <c r="C42" s="139">
        <f t="shared" si="0"/>
        <v>8</v>
      </c>
      <c r="D42" s="139" t="s">
        <v>195</v>
      </c>
      <c r="E42" s="139" t="s">
        <v>190</v>
      </c>
      <c r="F42" s="139" t="s">
        <v>262</v>
      </c>
      <c r="G42" s="139" t="s">
        <v>263</v>
      </c>
      <c r="H42" s="139" t="s">
        <v>235</v>
      </c>
      <c r="I42" s="139" t="s">
        <v>231</v>
      </c>
      <c r="J42" s="139" t="s">
        <v>231</v>
      </c>
      <c r="K42" s="139" t="s">
        <v>232</v>
      </c>
      <c r="L42" s="139">
        <v>39.952613305555559</v>
      </c>
      <c r="M42" s="139">
        <v>-108.77028883333334</v>
      </c>
      <c r="N42" s="139" t="s">
        <v>261</v>
      </c>
      <c r="O42" s="139" t="s">
        <v>233</v>
      </c>
      <c r="P42" s="139">
        <v>20</v>
      </c>
      <c r="Q42" s="139">
        <v>1</v>
      </c>
      <c r="R42" s="139">
        <v>39.700000000000003</v>
      </c>
      <c r="S42" s="139">
        <v>1872</v>
      </c>
      <c r="T42" s="139">
        <v>800</v>
      </c>
      <c r="U42" s="139" t="s">
        <v>159</v>
      </c>
      <c r="V42" s="140">
        <v>0</v>
      </c>
      <c r="W42" s="141">
        <v>0</v>
      </c>
      <c r="X42" s="141">
        <v>0</v>
      </c>
      <c r="Y42" s="141">
        <v>0.02</v>
      </c>
      <c r="Z42" s="142">
        <v>0.26</v>
      </c>
    </row>
    <row r="43" spans="1:26" s="4" customFormat="1" x14ac:dyDescent="0.2">
      <c r="A43" s="139" t="s">
        <v>209</v>
      </c>
      <c r="B43" s="31" t="s">
        <v>134</v>
      </c>
      <c r="C43" s="139">
        <f t="shared" si="0"/>
        <v>8</v>
      </c>
      <c r="D43" s="139" t="s">
        <v>195</v>
      </c>
      <c r="E43" s="139" t="s">
        <v>190</v>
      </c>
      <c r="F43" s="139" t="s">
        <v>262</v>
      </c>
      <c r="G43" s="139" t="s">
        <v>263</v>
      </c>
      <c r="H43" s="139" t="s">
        <v>259</v>
      </c>
      <c r="I43" s="139" t="s">
        <v>231</v>
      </c>
      <c r="J43" s="139" t="s">
        <v>231</v>
      </c>
      <c r="K43" s="139" t="s">
        <v>232</v>
      </c>
      <c r="L43" s="139">
        <v>39.952613305555559</v>
      </c>
      <c r="M43" s="139">
        <v>-108.77028883333334</v>
      </c>
      <c r="N43" s="139" t="s">
        <v>69</v>
      </c>
      <c r="O43" s="139" t="s">
        <v>233</v>
      </c>
      <c r="P43" s="139">
        <v>20</v>
      </c>
      <c r="Q43" s="139">
        <v>1</v>
      </c>
      <c r="R43" s="139">
        <v>11.3</v>
      </c>
      <c r="S43" s="139">
        <v>513</v>
      </c>
      <c r="T43" s="139">
        <v>900</v>
      </c>
      <c r="U43" s="139" t="s">
        <v>158</v>
      </c>
      <c r="V43" s="140">
        <v>0</v>
      </c>
      <c r="W43" s="141">
        <v>0</v>
      </c>
      <c r="X43" s="141">
        <v>0</v>
      </c>
      <c r="Y43" s="141">
        <v>0</v>
      </c>
      <c r="Z43" s="142">
        <v>0</v>
      </c>
    </row>
    <row r="44" spans="1:26" s="4" customFormat="1" x14ac:dyDescent="0.2">
      <c r="A44" s="139" t="s">
        <v>209</v>
      </c>
      <c r="B44" s="31" t="s">
        <v>134</v>
      </c>
      <c r="C44" s="139">
        <f t="shared" si="0"/>
        <v>8</v>
      </c>
      <c r="D44" s="139" t="s">
        <v>195</v>
      </c>
      <c r="E44" s="139" t="s">
        <v>190</v>
      </c>
      <c r="F44" s="139" t="s">
        <v>262</v>
      </c>
      <c r="G44" s="139" t="s">
        <v>263</v>
      </c>
      <c r="H44" s="139" t="s">
        <v>264</v>
      </c>
      <c r="I44" s="139" t="s">
        <v>231</v>
      </c>
      <c r="J44" s="139" t="s">
        <v>231</v>
      </c>
      <c r="K44" s="139" t="s">
        <v>232</v>
      </c>
      <c r="L44" s="139">
        <v>39.952613305555559</v>
      </c>
      <c r="M44" s="139">
        <v>-108.77028883333334</v>
      </c>
      <c r="N44" s="139" t="s">
        <v>265</v>
      </c>
      <c r="O44" s="139" t="s">
        <v>233</v>
      </c>
      <c r="P44" s="139">
        <v>4</v>
      </c>
      <c r="Q44" s="139">
        <v>0.5</v>
      </c>
      <c r="R44" s="139">
        <v>17</v>
      </c>
      <c r="S44" s="139">
        <v>200</v>
      </c>
      <c r="T44" s="139">
        <v>1100</v>
      </c>
      <c r="U44" s="139" t="s">
        <v>140</v>
      </c>
      <c r="V44" s="140">
        <v>0</v>
      </c>
      <c r="W44" s="141">
        <v>0</v>
      </c>
      <c r="X44" s="141">
        <v>0</v>
      </c>
      <c r="Y44" s="141">
        <v>0</v>
      </c>
      <c r="Z44" s="142">
        <v>0</v>
      </c>
    </row>
    <row r="45" spans="1:26" s="4" customFormat="1" x14ac:dyDescent="0.2">
      <c r="A45" s="139" t="s">
        <v>209</v>
      </c>
      <c r="B45" s="31" t="s">
        <v>134</v>
      </c>
      <c r="C45" s="139">
        <f t="shared" si="0"/>
        <v>8</v>
      </c>
      <c r="D45" s="139" t="s">
        <v>195</v>
      </c>
      <c r="E45" s="139" t="s">
        <v>190</v>
      </c>
      <c r="F45" s="139" t="s">
        <v>262</v>
      </c>
      <c r="G45" s="139" t="s">
        <v>263</v>
      </c>
      <c r="H45" s="139" t="s">
        <v>236</v>
      </c>
      <c r="I45" s="139" t="s">
        <v>231</v>
      </c>
      <c r="J45" s="139" t="s">
        <v>231</v>
      </c>
      <c r="K45" s="139" t="s">
        <v>232</v>
      </c>
      <c r="L45" s="139">
        <v>39.952613305555559</v>
      </c>
      <c r="M45" s="139">
        <v>-108.77028883333334</v>
      </c>
      <c r="N45" s="139" t="s">
        <v>266</v>
      </c>
      <c r="O45" s="139" t="s">
        <v>233</v>
      </c>
      <c r="P45" s="139">
        <v>4</v>
      </c>
      <c r="Q45" s="139">
        <v>0.5</v>
      </c>
      <c r="R45" s="139">
        <v>17</v>
      </c>
      <c r="S45" s="139">
        <v>200</v>
      </c>
      <c r="T45" s="139">
        <v>1100</v>
      </c>
      <c r="U45" s="139" t="s">
        <v>140</v>
      </c>
      <c r="V45" s="140">
        <v>0</v>
      </c>
      <c r="W45" s="141">
        <v>0</v>
      </c>
      <c r="X45" s="141">
        <v>0</v>
      </c>
      <c r="Y45" s="141">
        <v>9.1500000000000001E-3</v>
      </c>
      <c r="Z45" s="142">
        <v>0.06</v>
      </c>
    </row>
    <row r="46" spans="1:26" s="4" customFormat="1" x14ac:dyDescent="0.2">
      <c r="A46" s="139" t="s">
        <v>209</v>
      </c>
      <c r="B46" s="31" t="s">
        <v>134</v>
      </c>
      <c r="C46" s="139">
        <f t="shared" si="0"/>
        <v>8</v>
      </c>
      <c r="D46" s="139" t="s">
        <v>195</v>
      </c>
      <c r="E46" s="139" t="s">
        <v>190</v>
      </c>
      <c r="F46" s="139" t="s">
        <v>262</v>
      </c>
      <c r="G46" s="139" t="s">
        <v>263</v>
      </c>
      <c r="H46" s="139" t="s">
        <v>243</v>
      </c>
      <c r="I46" s="139" t="s">
        <v>231</v>
      </c>
      <c r="J46" s="139" t="s">
        <v>231</v>
      </c>
      <c r="K46" s="139" t="s">
        <v>232</v>
      </c>
      <c r="L46" s="139">
        <v>39.952613305555559</v>
      </c>
      <c r="M46" s="139">
        <v>-108.77028883333334</v>
      </c>
      <c r="N46" s="139" t="s">
        <v>83</v>
      </c>
      <c r="O46" s="139" t="s">
        <v>233</v>
      </c>
      <c r="P46" s="139">
        <v>22</v>
      </c>
      <c r="Q46" s="139">
        <v>1.2</v>
      </c>
      <c r="R46" s="139">
        <v>65.3</v>
      </c>
      <c r="S46" s="139">
        <v>3501</v>
      </c>
      <c r="T46" s="139">
        <v>850</v>
      </c>
      <c r="U46" s="139" t="s">
        <v>159</v>
      </c>
      <c r="V46" s="140">
        <v>0</v>
      </c>
      <c r="W46" s="141">
        <v>0</v>
      </c>
      <c r="X46" s="141">
        <v>0</v>
      </c>
      <c r="Y46" s="141">
        <v>0</v>
      </c>
      <c r="Z46" s="142">
        <v>0</v>
      </c>
    </row>
    <row r="47" spans="1:26" s="4" customFormat="1" x14ac:dyDescent="0.2">
      <c r="A47" s="139" t="s">
        <v>209</v>
      </c>
      <c r="B47" s="31" t="s">
        <v>134</v>
      </c>
      <c r="C47" s="139">
        <f t="shared" si="0"/>
        <v>8</v>
      </c>
      <c r="D47" s="139" t="s">
        <v>195</v>
      </c>
      <c r="E47" s="139" t="s">
        <v>190</v>
      </c>
      <c r="F47" s="139" t="s">
        <v>262</v>
      </c>
      <c r="G47" s="139" t="s">
        <v>263</v>
      </c>
      <c r="H47" s="139" t="s">
        <v>231</v>
      </c>
      <c r="I47" s="139" t="s">
        <v>231</v>
      </c>
      <c r="J47" s="139" t="s">
        <v>231</v>
      </c>
      <c r="K47" s="139" t="s">
        <v>232</v>
      </c>
      <c r="L47" s="139">
        <v>39.672381361111107</v>
      </c>
      <c r="M47" s="139">
        <v>-108.80306311111111</v>
      </c>
      <c r="N47" s="139" t="s">
        <v>252</v>
      </c>
      <c r="O47" s="139" t="s">
        <v>233</v>
      </c>
      <c r="P47" s="139">
        <v>24</v>
      </c>
      <c r="Q47" s="139">
        <v>1.02</v>
      </c>
      <c r="R47" s="139">
        <v>20</v>
      </c>
      <c r="S47" s="139">
        <v>982</v>
      </c>
      <c r="T47" s="139">
        <v>1273</v>
      </c>
      <c r="U47" s="139" t="s">
        <v>110</v>
      </c>
      <c r="V47" s="140">
        <v>0.44106600000000001</v>
      </c>
      <c r="W47" s="141">
        <v>15.341607</v>
      </c>
      <c r="X47" s="141">
        <v>0.37032900000000002</v>
      </c>
      <c r="Y47" s="141">
        <v>0</v>
      </c>
      <c r="Z47" s="142">
        <v>0</v>
      </c>
    </row>
    <row r="48" spans="1:26" s="4" customFormat="1" x14ac:dyDescent="0.2">
      <c r="A48" s="139" t="s">
        <v>209</v>
      </c>
      <c r="B48" s="31" t="s">
        <v>134</v>
      </c>
      <c r="C48" s="139">
        <f t="shared" si="0"/>
        <v>8</v>
      </c>
      <c r="D48" s="139" t="s">
        <v>195</v>
      </c>
      <c r="E48" s="139" t="s">
        <v>190</v>
      </c>
      <c r="F48" s="139" t="s">
        <v>262</v>
      </c>
      <c r="G48" s="139" t="s">
        <v>263</v>
      </c>
      <c r="H48" s="139" t="s">
        <v>231</v>
      </c>
      <c r="I48" s="139" t="s">
        <v>231</v>
      </c>
      <c r="J48" s="139" t="s">
        <v>231</v>
      </c>
      <c r="K48" s="139" t="s">
        <v>232</v>
      </c>
      <c r="L48" s="139">
        <v>39.672381361111107</v>
      </c>
      <c r="M48" s="139">
        <v>-108.80306311111111</v>
      </c>
      <c r="N48" s="139" t="s">
        <v>261</v>
      </c>
      <c r="O48" s="139" t="s">
        <v>233</v>
      </c>
      <c r="P48" s="139">
        <v>18</v>
      </c>
      <c r="Q48" s="139">
        <v>1.17</v>
      </c>
      <c r="R48" s="139">
        <v>134.80000000000001</v>
      </c>
      <c r="S48" s="139">
        <v>8658</v>
      </c>
      <c r="T48" s="139">
        <v>810</v>
      </c>
      <c r="U48" s="139" t="s">
        <v>159</v>
      </c>
      <c r="V48" s="140">
        <v>13.99</v>
      </c>
      <c r="W48" s="141">
        <v>9.7685999999999993</v>
      </c>
      <c r="X48" s="141">
        <v>22.367999999999999</v>
      </c>
      <c r="Y48" s="141">
        <v>0</v>
      </c>
      <c r="Z48" s="142">
        <v>0</v>
      </c>
    </row>
    <row r="49" spans="1:26" s="4" customFormat="1" x14ac:dyDescent="0.2">
      <c r="A49" s="139" t="s">
        <v>209</v>
      </c>
      <c r="B49" s="31" t="s">
        <v>134</v>
      </c>
      <c r="C49" s="139">
        <f t="shared" si="0"/>
        <v>8</v>
      </c>
      <c r="D49" s="139" t="s">
        <v>195</v>
      </c>
      <c r="E49" s="139" t="s">
        <v>190</v>
      </c>
      <c r="F49" s="139" t="s">
        <v>262</v>
      </c>
      <c r="G49" s="139" t="s">
        <v>263</v>
      </c>
      <c r="H49" s="139" t="s">
        <v>231</v>
      </c>
      <c r="I49" s="139" t="s">
        <v>231</v>
      </c>
      <c r="J49" s="139" t="s">
        <v>231</v>
      </c>
      <c r="K49" s="139" t="s">
        <v>232</v>
      </c>
      <c r="L49" s="139">
        <v>39.672381361111107</v>
      </c>
      <c r="M49" s="139">
        <v>-108.80306311111111</v>
      </c>
      <c r="N49" s="139" t="s">
        <v>261</v>
      </c>
      <c r="O49" s="139" t="s">
        <v>233</v>
      </c>
      <c r="P49" s="139">
        <v>18</v>
      </c>
      <c r="Q49" s="139">
        <v>1.2</v>
      </c>
      <c r="R49" s="139">
        <v>134.80000000000001</v>
      </c>
      <c r="S49" s="139">
        <v>6840</v>
      </c>
      <c r="T49" s="139">
        <v>900</v>
      </c>
      <c r="U49" s="139" t="s">
        <v>159</v>
      </c>
      <c r="V49" s="140">
        <v>27.96</v>
      </c>
      <c r="W49" s="141">
        <v>9.65</v>
      </c>
      <c r="X49" s="141">
        <v>27.96</v>
      </c>
      <c r="Y49" s="141">
        <v>0</v>
      </c>
      <c r="Z49" s="142">
        <v>0</v>
      </c>
    </row>
    <row r="50" spans="1:26" s="4" customFormat="1" x14ac:dyDescent="0.2">
      <c r="A50" s="139" t="s">
        <v>209</v>
      </c>
      <c r="B50" s="31" t="s">
        <v>134</v>
      </c>
      <c r="C50" s="139">
        <f t="shared" si="0"/>
        <v>8</v>
      </c>
      <c r="D50" s="139" t="s">
        <v>195</v>
      </c>
      <c r="E50" s="139" t="s">
        <v>190</v>
      </c>
      <c r="F50" s="139" t="s">
        <v>262</v>
      </c>
      <c r="G50" s="139" t="s">
        <v>263</v>
      </c>
      <c r="H50" s="139" t="s">
        <v>231</v>
      </c>
      <c r="I50" s="139" t="s">
        <v>231</v>
      </c>
      <c r="J50" s="139" t="s">
        <v>231</v>
      </c>
      <c r="K50" s="139" t="s">
        <v>232</v>
      </c>
      <c r="L50" s="139">
        <v>39.672381361111107</v>
      </c>
      <c r="M50" s="139">
        <v>-108.80306311111111</v>
      </c>
      <c r="N50" s="139" t="s">
        <v>261</v>
      </c>
      <c r="O50" s="139" t="s">
        <v>233</v>
      </c>
      <c r="P50" s="139">
        <v>20</v>
      </c>
      <c r="Q50" s="139">
        <v>1</v>
      </c>
      <c r="R50" s="139">
        <v>39.700000000000003</v>
      </c>
      <c r="S50" s="139">
        <v>1872</v>
      </c>
      <c r="T50" s="139">
        <v>800</v>
      </c>
      <c r="U50" s="139" t="s">
        <v>159</v>
      </c>
      <c r="V50" s="140">
        <v>12.54</v>
      </c>
      <c r="W50" s="141">
        <v>4.3890000000000002</v>
      </c>
      <c r="X50" s="141">
        <v>12.4039</v>
      </c>
      <c r="Y50" s="141">
        <v>0</v>
      </c>
      <c r="Z50" s="142">
        <v>0</v>
      </c>
    </row>
    <row r="51" spans="1:26" s="4" customFormat="1" x14ac:dyDescent="0.2">
      <c r="A51" s="139" t="s">
        <v>209</v>
      </c>
      <c r="B51" s="31" t="s">
        <v>134</v>
      </c>
      <c r="C51" s="139">
        <f t="shared" si="0"/>
        <v>8</v>
      </c>
      <c r="D51" s="139" t="s">
        <v>195</v>
      </c>
      <c r="E51" s="139" t="s">
        <v>190</v>
      </c>
      <c r="F51" s="139" t="s">
        <v>262</v>
      </c>
      <c r="G51" s="139" t="s">
        <v>263</v>
      </c>
      <c r="H51" s="139" t="s">
        <v>231</v>
      </c>
      <c r="I51" s="139" t="s">
        <v>231</v>
      </c>
      <c r="J51" s="139" t="s">
        <v>231</v>
      </c>
      <c r="K51" s="139" t="s">
        <v>232</v>
      </c>
      <c r="L51" s="139">
        <v>39.672381361111107</v>
      </c>
      <c r="M51" s="139">
        <v>-108.80306311111111</v>
      </c>
      <c r="N51" s="139" t="s">
        <v>267</v>
      </c>
      <c r="O51" s="139" t="s">
        <v>233</v>
      </c>
      <c r="P51" s="139">
        <v>20</v>
      </c>
      <c r="Q51" s="139">
        <v>3</v>
      </c>
      <c r="R51" s="139">
        <v>21.7</v>
      </c>
      <c r="S51" s="139">
        <v>68244</v>
      </c>
      <c r="T51" s="139">
        <v>500</v>
      </c>
      <c r="U51" s="139" t="s">
        <v>110</v>
      </c>
      <c r="V51" s="140">
        <v>0.34995900000000002</v>
      </c>
      <c r="W51" s="141">
        <v>3.9082859999999999</v>
      </c>
      <c r="X51" s="141">
        <v>0.28999000000000003</v>
      </c>
      <c r="Y51" s="141">
        <v>0</v>
      </c>
      <c r="Z51" s="142">
        <v>0</v>
      </c>
    </row>
    <row r="52" spans="1:26" s="4" customFormat="1" x14ac:dyDescent="0.2">
      <c r="A52" s="139" t="s">
        <v>209</v>
      </c>
      <c r="B52" s="31" t="s">
        <v>134</v>
      </c>
      <c r="C52" s="139">
        <f t="shared" si="0"/>
        <v>8</v>
      </c>
      <c r="D52" s="139" t="s">
        <v>195</v>
      </c>
      <c r="E52" s="139" t="s">
        <v>190</v>
      </c>
      <c r="F52" s="139" t="s">
        <v>262</v>
      </c>
      <c r="G52" s="139" t="s">
        <v>263</v>
      </c>
      <c r="H52" s="139" t="s">
        <v>231</v>
      </c>
      <c r="I52" s="139" t="s">
        <v>231</v>
      </c>
      <c r="J52" s="139" t="s">
        <v>231</v>
      </c>
      <c r="K52" s="139" t="s">
        <v>232</v>
      </c>
      <c r="L52" s="139">
        <v>39.672381361111107</v>
      </c>
      <c r="M52" s="139">
        <v>-108.80306311111111</v>
      </c>
      <c r="N52" s="139" t="s">
        <v>72</v>
      </c>
      <c r="O52" s="139" t="s">
        <v>233</v>
      </c>
      <c r="P52" s="139">
        <v>24</v>
      </c>
      <c r="Q52" s="139">
        <v>1.02</v>
      </c>
      <c r="R52" s="139">
        <v>20</v>
      </c>
      <c r="S52" s="139">
        <v>982</v>
      </c>
      <c r="T52" s="139">
        <v>1273</v>
      </c>
      <c r="U52" s="139" t="s">
        <v>137</v>
      </c>
      <c r="V52" s="140">
        <v>0.73</v>
      </c>
      <c r="W52" s="141">
        <v>0</v>
      </c>
      <c r="X52" s="141">
        <v>3.98</v>
      </c>
      <c r="Y52" s="141">
        <v>0</v>
      </c>
      <c r="Z52" s="142">
        <v>0</v>
      </c>
    </row>
    <row r="53" spans="1:26" s="4" customFormat="1" x14ac:dyDescent="0.2">
      <c r="A53" s="139" t="s">
        <v>209</v>
      </c>
      <c r="B53" s="31" t="s">
        <v>134</v>
      </c>
      <c r="C53" s="139">
        <f t="shared" si="0"/>
        <v>8</v>
      </c>
      <c r="D53" s="139" t="s">
        <v>195</v>
      </c>
      <c r="E53" s="139" t="s">
        <v>190</v>
      </c>
      <c r="F53" s="139" t="s">
        <v>262</v>
      </c>
      <c r="G53" s="139" t="s">
        <v>263</v>
      </c>
      <c r="H53" s="139" t="s">
        <v>231</v>
      </c>
      <c r="I53" s="139" t="s">
        <v>231</v>
      </c>
      <c r="J53" s="139" t="s">
        <v>231</v>
      </c>
      <c r="K53" s="139" t="s">
        <v>232</v>
      </c>
      <c r="L53" s="139">
        <v>39.672381361111107</v>
      </c>
      <c r="M53" s="139">
        <v>-108.80306311111111</v>
      </c>
      <c r="N53" s="139" t="s">
        <v>239</v>
      </c>
      <c r="O53" s="139" t="s">
        <v>233</v>
      </c>
      <c r="P53" s="139">
        <v>0</v>
      </c>
      <c r="Q53" s="139">
        <v>0</v>
      </c>
      <c r="R53" s="139">
        <v>0</v>
      </c>
      <c r="S53" s="139">
        <v>0</v>
      </c>
      <c r="T53" s="139">
        <v>70</v>
      </c>
      <c r="U53" s="139" t="s">
        <v>111</v>
      </c>
      <c r="V53" s="140">
        <v>0</v>
      </c>
      <c r="W53" s="141">
        <v>29.1</v>
      </c>
      <c r="X53" s="141">
        <v>0</v>
      </c>
      <c r="Y53" s="141">
        <v>0</v>
      </c>
      <c r="Z53" s="142">
        <v>0</v>
      </c>
    </row>
    <row r="54" spans="1:26" s="4" customFormat="1" x14ac:dyDescent="0.2">
      <c r="A54" s="139" t="s">
        <v>209</v>
      </c>
      <c r="B54" s="31" t="s">
        <v>134</v>
      </c>
      <c r="C54" s="139">
        <f t="shared" si="0"/>
        <v>8</v>
      </c>
      <c r="D54" s="139" t="s">
        <v>195</v>
      </c>
      <c r="E54" s="139" t="s">
        <v>190</v>
      </c>
      <c r="F54" s="139" t="s">
        <v>262</v>
      </c>
      <c r="G54" s="139" t="s">
        <v>263</v>
      </c>
      <c r="H54" s="139" t="s">
        <v>231</v>
      </c>
      <c r="I54" s="139" t="s">
        <v>231</v>
      </c>
      <c r="J54" s="139" t="s">
        <v>231</v>
      </c>
      <c r="K54" s="139" t="s">
        <v>232</v>
      </c>
      <c r="L54" s="139">
        <v>39.672381361111107</v>
      </c>
      <c r="M54" s="139">
        <v>-108.80306311111111</v>
      </c>
      <c r="N54" s="139" t="s">
        <v>268</v>
      </c>
      <c r="O54" s="139" t="s">
        <v>233</v>
      </c>
      <c r="P54" s="139">
        <v>0</v>
      </c>
      <c r="Q54" s="139">
        <v>0</v>
      </c>
      <c r="R54" s="139">
        <v>0</v>
      </c>
      <c r="S54" s="139">
        <v>0</v>
      </c>
      <c r="T54" s="139">
        <v>70</v>
      </c>
      <c r="U54" s="139" t="s">
        <v>208</v>
      </c>
      <c r="V54" s="140">
        <v>0</v>
      </c>
      <c r="W54" s="141">
        <v>2.5920000000000001</v>
      </c>
      <c r="X54" s="141">
        <v>0</v>
      </c>
      <c r="Y54" s="141">
        <v>0</v>
      </c>
      <c r="Z54" s="142">
        <v>0</v>
      </c>
    </row>
    <row r="55" spans="1:26" s="4" customFormat="1" x14ac:dyDescent="0.2">
      <c r="A55" s="139" t="s">
        <v>209</v>
      </c>
      <c r="B55" s="31" t="s">
        <v>134</v>
      </c>
      <c r="C55" s="139">
        <f t="shared" si="0"/>
        <v>8</v>
      </c>
      <c r="D55" s="139" t="s">
        <v>195</v>
      </c>
      <c r="E55" s="139" t="s">
        <v>190</v>
      </c>
      <c r="F55" s="139" t="s">
        <v>262</v>
      </c>
      <c r="G55" s="139" t="s">
        <v>263</v>
      </c>
      <c r="H55" s="139" t="s">
        <v>231</v>
      </c>
      <c r="I55" s="139" t="s">
        <v>231</v>
      </c>
      <c r="J55" s="139" t="s">
        <v>231</v>
      </c>
      <c r="K55" s="139" t="s">
        <v>232</v>
      </c>
      <c r="L55" s="139">
        <v>40.046074694444442</v>
      </c>
      <c r="M55" s="139">
        <v>-108.77375033333335</v>
      </c>
      <c r="N55" s="139" t="s">
        <v>266</v>
      </c>
      <c r="O55" s="139" t="s">
        <v>233</v>
      </c>
      <c r="P55" s="139">
        <v>4</v>
      </c>
      <c r="Q55" s="139">
        <v>0.5</v>
      </c>
      <c r="R55" s="139">
        <v>17</v>
      </c>
      <c r="S55" s="139">
        <v>200</v>
      </c>
      <c r="T55" s="139">
        <v>1100</v>
      </c>
      <c r="U55" s="139" t="s">
        <v>140</v>
      </c>
      <c r="V55" s="140">
        <v>0.06</v>
      </c>
      <c r="W55" s="141">
        <v>0.27450000000000002</v>
      </c>
      <c r="X55" s="141">
        <v>0.77775000000000005</v>
      </c>
      <c r="Y55" s="141">
        <v>0</v>
      </c>
      <c r="Z55" s="142">
        <v>0</v>
      </c>
    </row>
    <row r="56" spans="1:26" s="4" customFormat="1" x14ac:dyDescent="0.2">
      <c r="A56" s="139" t="s">
        <v>209</v>
      </c>
      <c r="B56" s="31" t="s">
        <v>134</v>
      </c>
      <c r="C56" s="139">
        <f t="shared" si="0"/>
        <v>8</v>
      </c>
      <c r="D56" s="139" t="s">
        <v>195</v>
      </c>
      <c r="E56" s="139" t="s">
        <v>190</v>
      </c>
      <c r="F56" s="139" t="s">
        <v>269</v>
      </c>
      <c r="G56" s="139" t="s">
        <v>270</v>
      </c>
      <c r="H56" s="139" t="s">
        <v>230</v>
      </c>
      <c r="I56" s="139" t="s">
        <v>231</v>
      </c>
      <c r="J56" s="139" t="s">
        <v>231</v>
      </c>
      <c r="K56" s="139" t="s">
        <v>257</v>
      </c>
      <c r="L56" s="139">
        <v>39.672381361111107</v>
      </c>
      <c r="M56" s="139">
        <v>-108.80306311111111</v>
      </c>
      <c r="N56" s="139" t="s">
        <v>271</v>
      </c>
      <c r="O56" s="139" t="s">
        <v>258</v>
      </c>
      <c r="P56" s="139">
        <v>15</v>
      </c>
      <c r="Q56" s="139">
        <v>6</v>
      </c>
      <c r="R56" s="139">
        <v>0</v>
      </c>
      <c r="S56" s="139">
        <v>74000</v>
      </c>
      <c r="T56" s="139">
        <v>634</v>
      </c>
      <c r="U56" s="139" t="s">
        <v>159</v>
      </c>
      <c r="V56" s="140">
        <v>0</v>
      </c>
      <c r="W56" s="141">
        <v>0</v>
      </c>
      <c r="X56" s="141">
        <v>0</v>
      </c>
      <c r="Y56" s="141">
        <v>0</v>
      </c>
      <c r="Z56" s="142">
        <v>0</v>
      </c>
    </row>
    <row r="57" spans="1:26" s="4" customFormat="1" x14ac:dyDescent="0.2">
      <c r="A57" s="139" t="s">
        <v>209</v>
      </c>
      <c r="B57" s="31" t="s">
        <v>134</v>
      </c>
      <c r="C57" s="139">
        <f t="shared" si="0"/>
        <v>8</v>
      </c>
      <c r="D57" s="139" t="s">
        <v>195</v>
      </c>
      <c r="E57" s="139" t="s">
        <v>190</v>
      </c>
      <c r="F57" s="139" t="s">
        <v>269</v>
      </c>
      <c r="G57" s="139" t="s">
        <v>270</v>
      </c>
      <c r="H57" s="139" t="s">
        <v>234</v>
      </c>
      <c r="I57" s="139" t="s">
        <v>231</v>
      </c>
      <c r="J57" s="139" t="s">
        <v>231</v>
      </c>
      <c r="K57" s="139" t="s">
        <v>257</v>
      </c>
      <c r="L57" s="139">
        <v>39.672381361111107</v>
      </c>
      <c r="M57" s="139">
        <v>-108.80306311111111</v>
      </c>
      <c r="N57" s="139" t="s">
        <v>272</v>
      </c>
      <c r="O57" s="139" t="s">
        <v>258</v>
      </c>
      <c r="P57" s="139">
        <v>30</v>
      </c>
      <c r="Q57" s="139">
        <v>2</v>
      </c>
      <c r="R57" s="139">
        <v>0</v>
      </c>
      <c r="S57" s="139">
        <v>2600</v>
      </c>
      <c r="T57" s="139">
        <v>1000</v>
      </c>
      <c r="U57" s="139" t="s">
        <v>158</v>
      </c>
      <c r="V57" s="140">
        <v>0</v>
      </c>
      <c r="W57" s="141">
        <v>0</v>
      </c>
      <c r="X57" s="141">
        <v>0</v>
      </c>
      <c r="Y57" s="141">
        <v>0</v>
      </c>
      <c r="Z57" s="142">
        <v>0</v>
      </c>
    </row>
    <row r="58" spans="1:26" s="4" customFormat="1" x14ac:dyDescent="0.2">
      <c r="A58" s="139" t="s">
        <v>209</v>
      </c>
      <c r="B58" s="31" t="s">
        <v>134</v>
      </c>
      <c r="C58" s="139">
        <f t="shared" si="0"/>
        <v>8</v>
      </c>
      <c r="D58" s="139" t="s">
        <v>195</v>
      </c>
      <c r="E58" s="139" t="s">
        <v>190</v>
      </c>
      <c r="F58" s="139" t="s">
        <v>269</v>
      </c>
      <c r="G58" s="139" t="s">
        <v>270</v>
      </c>
      <c r="H58" s="139" t="s">
        <v>235</v>
      </c>
      <c r="I58" s="139" t="s">
        <v>231</v>
      </c>
      <c r="J58" s="139" t="s">
        <v>231</v>
      </c>
      <c r="K58" s="139" t="s">
        <v>257</v>
      </c>
      <c r="L58" s="139">
        <v>39.672381361111107</v>
      </c>
      <c r="M58" s="139">
        <v>-108.80306311111111</v>
      </c>
      <c r="N58" s="139" t="s">
        <v>246</v>
      </c>
      <c r="O58" s="139" t="s">
        <v>258</v>
      </c>
      <c r="P58" s="139">
        <v>22</v>
      </c>
      <c r="Q58" s="139">
        <v>1</v>
      </c>
      <c r="R58" s="139">
        <v>11.3</v>
      </c>
      <c r="S58" s="139">
        <v>513</v>
      </c>
      <c r="T58" s="139">
        <v>900</v>
      </c>
      <c r="U58" s="139" t="s">
        <v>158</v>
      </c>
      <c r="V58" s="140">
        <v>0</v>
      </c>
      <c r="W58" s="141">
        <v>0</v>
      </c>
      <c r="X58" s="141">
        <v>0</v>
      </c>
      <c r="Y58" s="141">
        <v>0</v>
      </c>
      <c r="Z58" s="142">
        <v>0</v>
      </c>
    </row>
    <row r="59" spans="1:26" s="4" customFormat="1" x14ac:dyDescent="0.2">
      <c r="A59" s="139" t="s">
        <v>209</v>
      </c>
      <c r="B59" s="31" t="s">
        <v>134</v>
      </c>
      <c r="C59" s="139">
        <f t="shared" si="0"/>
        <v>8</v>
      </c>
      <c r="D59" s="139" t="s">
        <v>195</v>
      </c>
      <c r="E59" s="139" t="s">
        <v>190</v>
      </c>
      <c r="F59" s="139" t="s">
        <v>269</v>
      </c>
      <c r="G59" s="139" t="s">
        <v>270</v>
      </c>
      <c r="H59" s="139" t="s">
        <v>273</v>
      </c>
      <c r="I59" s="139" t="s">
        <v>231</v>
      </c>
      <c r="J59" s="139" t="s">
        <v>231</v>
      </c>
      <c r="K59" s="139" t="s">
        <v>257</v>
      </c>
      <c r="L59" s="139">
        <v>39.672381361111107</v>
      </c>
      <c r="M59" s="139">
        <v>-108.80306311111111</v>
      </c>
      <c r="N59" s="139" t="s">
        <v>271</v>
      </c>
      <c r="O59" s="139" t="s">
        <v>258</v>
      </c>
      <c r="P59" s="139">
        <v>15</v>
      </c>
      <c r="Q59" s="139">
        <v>6.2</v>
      </c>
      <c r="R59" s="139">
        <v>6.5</v>
      </c>
      <c r="S59" s="139">
        <v>11828</v>
      </c>
      <c r="T59" s="139">
        <v>70</v>
      </c>
      <c r="U59" s="139" t="s">
        <v>159</v>
      </c>
      <c r="V59" s="140">
        <v>0</v>
      </c>
      <c r="W59" s="141">
        <v>0</v>
      </c>
      <c r="X59" s="141">
        <v>0</v>
      </c>
      <c r="Y59" s="141">
        <v>0</v>
      </c>
      <c r="Z59" s="142">
        <v>0</v>
      </c>
    </row>
    <row r="60" spans="1:26" s="4" customFormat="1" x14ac:dyDescent="0.2">
      <c r="A60" s="139" t="s">
        <v>209</v>
      </c>
      <c r="B60" s="31" t="s">
        <v>134</v>
      </c>
      <c r="C60" s="139">
        <f t="shared" si="0"/>
        <v>8</v>
      </c>
      <c r="D60" s="139" t="s">
        <v>195</v>
      </c>
      <c r="E60" s="139" t="s">
        <v>190</v>
      </c>
      <c r="F60" s="139" t="s">
        <v>269</v>
      </c>
      <c r="G60" s="139" t="s">
        <v>270</v>
      </c>
      <c r="H60" s="139" t="s">
        <v>229</v>
      </c>
      <c r="I60" s="139" t="s">
        <v>231</v>
      </c>
      <c r="J60" s="139" t="s">
        <v>231</v>
      </c>
      <c r="K60" s="139" t="s">
        <v>257</v>
      </c>
      <c r="L60" s="139">
        <v>39.672381361111107</v>
      </c>
      <c r="M60" s="139">
        <v>-108.80306311111111</v>
      </c>
      <c r="N60" s="139" t="s">
        <v>261</v>
      </c>
      <c r="O60" s="139" t="s">
        <v>258</v>
      </c>
      <c r="P60" s="139">
        <v>20</v>
      </c>
      <c r="Q60" s="139">
        <v>0.83</v>
      </c>
      <c r="R60" s="139">
        <v>90</v>
      </c>
      <c r="S60" s="139">
        <v>2950</v>
      </c>
      <c r="T60" s="139">
        <v>1250</v>
      </c>
      <c r="U60" s="139" t="s">
        <v>159</v>
      </c>
      <c r="V60" s="140">
        <v>0</v>
      </c>
      <c r="W60" s="141">
        <v>0</v>
      </c>
      <c r="X60" s="141">
        <v>0</v>
      </c>
      <c r="Y60" s="141">
        <v>0.01</v>
      </c>
      <c r="Z60" s="142">
        <v>0.17</v>
      </c>
    </row>
    <row r="61" spans="1:26" s="4" customFormat="1" x14ac:dyDescent="0.2">
      <c r="A61" s="139" t="s">
        <v>209</v>
      </c>
      <c r="B61" s="31" t="s">
        <v>134</v>
      </c>
      <c r="C61" s="139">
        <f t="shared" si="0"/>
        <v>8</v>
      </c>
      <c r="D61" s="139" t="s">
        <v>195</v>
      </c>
      <c r="E61" s="139" t="s">
        <v>190</v>
      </c>
      <c r="F61" s="139" t="s">
        <v>269</v>
      </c>
      <c r="G61" s="139" t="s">
        <v>270</v>
      </c>
      <c r="H61" s="139" t="s">
        <v>274</v>
      </c>
      <c r="I61" s="139" t="s">
        <v>231</v>
      </c>
      <c r="J61" s="139" t="s">
        <v>231</v>
      </c>
      <c r="K61" s="139" t="s">
        <v>257</v>
      </c>
      <c r="L61" s="139">
        <v>39.672381361111107</v>
      </c>
      <c r="M61" s="139">
        <v>-108.80306311111111</v>
      </c>
      <c r="N61" s="139" t="s">
        <v>275</v>
      </c>
      <c r="O61" s="139" t="s">
        <v>258</v>
      </c>
      <c r="P61" s="139">
        <v>20</v>
      </c>
      <c r="Q61" s="139">
        <v>1</v>
      </c>
      <c r="R61" s="139">
        <v>73.7</v>
      </c>
      <c r="S61" s="139">
        <v>4200</v>
      </c>
      <c r="T61" s="139">
        <v>800</v>
      </c>
      <c r="U61" s="139" t="s">
        <v>159</v>
      </c>
      <c r="V61" s="140">
        <v>0</v>
      </c>
      <c r="W61" s="141">
        <v>0</v>
      </c>
      <c r="X61" s="141">
        <v>0</v>
      </c>
      <c r="Y61" s="141">
        <v>0</v>
      </c>
      <c r="Z61" s="142">
        <v>0.41</v>
      </c>
    </row>
    <row r="62" spans="1:26" s="4" customFormat="1" x14ac:dyDescent="0.2">
      <c r="A62" s="139" t="s">
        <v>209</v>
      </c>
      <c r="B62" s="31" t="s">
        <v>134</v>
      </c>
      <c r="C62" s="139">
        <f t="shared" si="0"/>
        <v>8</v>
      </c>
      <c r="D62" s="139" t="s">
        <v>195</v>
      </c>
      <c r="E62" s="139" t="s">
        <v>190</v>
      </c>
      <c r="F62" s="139" t="s">
        <v>269</v>
      </c>
      <c r="G62" s="139" t="s">
        <v>270</v>
      </c>
      <c r="H62" s="139" t="s">
        <v>276</v>
      </c>
      <c r="I62" s="139" t="s">
        <v>231</v>
      </c>
      <c r="J62" s="139" t="s">
        <v>231</v>
      </c>
      <c r="K62" s="139" t="s">
        <v>257</v>
      </c>
      <c r="L62" s="139">
        <v>39.672381361111107</v>
      </c>
      <c r="M62" s="139">
        <v>-108.80306311111111</v>
      </c>
      <c r="N62" s="139" t="s">
        <v>275</v>
      </c>
      <c r="O62" s="139" t="s">
        <v>258</v>
      </c>
      <c r="P62" s="139">
        <v>20</v>
      </c>
      <c r="Q62" s="139">
        <v>1</v>
      </c>
      <c r="R62" s="139">
        <v>140</v>
      </c>
      <c r="S62" s="139">
        <v>6565</v>
      </c>
      <c r="T62" s="139">
        <v>868</v>
      </c>
      <c r="U62" s="139" t="s">
        <v>159</v>
      </c>
      <c r="V62" s="140">
        <v>0</v>
      </c>
      <c r="W62" s="141">
        <v>0</v>
      </c>
      <c r="X62" s="141">
        <v>0</v>
      </c>
      <c r="Y62" s="141">
        <v>0.02</v>
      </c>
      <c r="Z62" s="142">
        <v>0</v>
      </c>
    </row>
    <row r="63" spans="1:26" s="4" customFormat="1" x14ac:dyDescent="0.2">
      <c r="A63" s="139" t="s">
        <v>209</v>
      </c>
      <c r="B63" s="31" t="s">
        <v>134</v>
      </c>
      <c r="C63" s="139">
        <f t="shared" si="0"/>
        <v>8</v>
      </c>
      <c r="D63" s="139" t="s">
        <v>195</v>
      </c>
      <c r="E63" s="139" t="s">
        <v>190</v>
      </c>
      <c r="F63" s="139" t="s">
        <v>269</v>
      </c>
      <c r="G63" s="139" t="s">
        <v>270</v>
      </c>
      <c r="H63" s="139" t="s">
        <v>231</v>
      </c>
      <c r="I63" s="139" t="s">
        <v>231</v>
      </c>
      <c r="J63" s="139" t="s">
        <v>231</v>
      </c>
      <c r="K63" s="139" t="s">
        <v>257</v>
      </c>
      <c r="L63" s="139">
        <v>39.81178091666667</v>
      </c>
      <c r="M63" s="139">
        <v>-108.76256877777777</v>
      </c>
      <c r="N63" s="139" t="s">
        <v>252</v>
      </c>
      <c r="O63" s="139" t="s">
        <v>258</v>
      </c>
      <c r="P63" s="139">
        <v>24</v>
      </c>
      <c r="Q63" s="139">
        <v>4</v>
      </c>
      <c r="R63" s="139">
        <v>8</v>
      </c>
      <c r="S63" s="139">
        <v>6011</v>
      </c>
      <c r="T63" s="139">
        <v>400</v>
      </c>
      <c r="U63" s="139" t="s">
        <v>110</v>
      </c>
      <c r="V63" s="140">
        <v>0</v>
      </c>
      <c r="W63" s="141">
        <v>14.64</v>
      </c>
      <c r="X63" s="141">
        <v>0.28000000000000003</v>
      </c>
      <c r="Y63" s="141">
        <v>0</v>
      </c>
      <c r="Z63" s="142">
        <v>0</v>
      </c>
    </row>
    <row r="64" spans="1:26" s="4" customFormat="1" x14ac:dyDescent="0.2">
      <c r="A64" s="139" t="s">
        <v>209</v>
      </c>
      <c r="B64" s="31" t="s">
        <v>134</v>
      </c>
      <c r="C64" s="139">
        <f t="shared" si="0"/>
        <v>8</v>
      </c>
      <c r="D64" s="139" t="s">
        <v>195</v>
      </c>
      <c r="E64" s="139" t="s">
        <v>190</v>
      </c>
      <c r="F64" s="139" t="s">
        <v>269</v>
      </c>
      <c r="G64" s="139" t="s">
        <v>270</v>
      </c>
      <c r="H64" s="139" t="s">
        <v>231</v>
      </c>
      <c r="I64" s="139" t="s">
        <v>231</v>
      </c>
      <c r="J64" s="139" t="s">
        <v>231</v>
      </c>
      <c r="K64" s="139" t="s">
        <v>257</v>
      </c>
      <c r="L64" s="139">
        <v>39.81178091666667</v>
      </c>
      <c r="M64" s="139">
        <v>-108.76256877777777</v>
      </c>
      <c r="N64" s="139" t="s">
        <v>277</v>
      </c>
      <c r="O64" s="139" t="s">
        <v>258</v>
      </c>
      <c r="P64" s="139">
        <v>24</v>
      </c>
      <c r="Q64" s="139">
        <v>4</v>
      </c>
      <c r="R64" s="139">
        <v>8</v>
      </c>
      <c r="S64" s="139">
        <v>6011</v>
      </c>
      <c r="T64" s="139">
        <v>400</v>
      </c>
      <c r="U64" s="139" t="s">
        <v>137</v>
      </c>
      <c r="V64" s="140">
        <v>1.64</v>
      </c>
      <c r="W64" s="141">
        <v>0</v>
      </c>
      <c r="X64" s="141">
        <v>8.9</v>
      </c>
      <c r="Y64" s="141">
        <v>0</v>
      </c>
      <c r="Z64" s="142">
        <v>0</v>
      </c>
    </row>
    <row r="65" spans="1:26" s="4" customFormat="1" x14ac:dyDescent="0.2">
      <c r="A65" s="139" t="s">
        <v>209</v>
      </c>
      <c r="B65" s="31" t="s">
        <v>134</v>
      </c>
      <c r="C65" s="139">
        <f t="shared" si="0"/>
        <v>8</v>
      </c>
      <c r="D65" s="139" t="s">
        <v>195</v>
      </c>
      <c r="E65" s="139" t="s">
        <v>190</v>
      </c>
      <c r="F65" s="139" t="s">
        <v>269</v>
      </c>
      <c r="G65" s="139" t="s">
        <v>270</v>
      </c>
      <c r="H65" s="139" t="s">
        <v>231</v>
      </c>
      <c r="I65" s="139" t="s">
        <v>231</v>
      </c>
      <c r="J65" s="139" t="s">
        <v>231</v>
      </c>
      <c r="K65" s="139" t="s">
        <v>257</v>
      </c>
      <c r="L65" s="139">
        <v>40.100360916666673</v>
      </c>
      <c r="M65" s="139">
        <v>-108.87676194444444</v>
      </c>
      <c r="N65" s="139" t="s">
        <v>275</v>
      </c>
      <c r="O65" s="139" t="s">
        <v>258</v>
      </c>
      <c r="P65" s="139">
        <v>20</v>
      </c>
      <c r="Q65" s="139">
        <v>1</v>
      </c>
      <c r="R65" s="139">
        <v>73.7</v>
      </c>
      <c r="S65" s="139">
        <v>4200</v>
      </c>
      <c r="T65" s="139">
        <v>800</v>
      </c>
      <c r="U65" s="139" t="s">
        <v>159</v>
      </c>
      <c r="V65" s="140">
        <v>24.41</v>
      </c>
      <c r="W65" s="141">
        <v>6.59</v>
      </c>
      <c r="X65" s="141">
        <v>9.2799999999999994</v>
      </c>
      <c r="Y65" s="141">
        <v>0</v>
      </c>
      <c r="Z65" s="142">
        <v>0</v>
      </c>
    </row>
    <row r="66" spans="1:26" s="4" customFormat="1" x14ac:dyDescent="0.2">
      <c r="A66" s="139" t="s">
        <v>209</v>
      </c>
      <c r="B66" s="31" t="s">
        <v>134</v>
      </c>
      <c r="C66" s="139">
        <f t="shared" si="0"/>
        <v>8</v>
      </c>
      <c r="D66" s="139" t="s">
        <v>195</v>
      </c>
      <c r="E66" s="139" t="s">
        <v>190</v>
      </c>
      <c r="F66" s="139" t="s">
        <v>269</v>
      </c>
      <c r="G66" s="139" t="s">
        <v>270</v>
      </c>
      <c r="H66" s="139" t="s">
        <v>231</v>
      </c>
      <c r="I66" s="139" t="s">
        <v>231</v>
      </c>
      <c r="J66" s="139" t="s">
        <v>231</v>
      </c>
      <c r="K66" s="139" t="s">
        <v>257</v>
      </c>
      <c r="L66" s="139">
        <v>40.100360916666673</v>
      </c>
      <c r="M66" s="139">
        <v>-108.87676194444444</v>
      </c>
      <c r="N66" s="139" t="s">
        <v>275</v>
      </c>
      <c r="O66" s="139" t="s">
        <v>258</v>
      </c>
      <c r="P66" s="139">
        <v>20</v>
      </c>
      <c r="Q66" s="139">
        <v>1</v>
      </c>
      <c r="R66" s="139">
        <v>140</v>
      </c>
      <c r="S66" s="139">
        <v>6565</v>
      </c>
      <c r="T66" s="139">
        <v>868</v>
      </c>
      <c r="U66" s="139" t="s">
        <v>159</v>
      </c>
      <c r="V66" s="140">
        <v>24.41</v>
      </c>
      <c r="W66" s="141">
        <v>1.77</v>
      </c>
      <c r="X66" s="141">
        <v>7.32</v>
      </c>
      <c r="Y66" s="141">
        <v>0</v>
      </c>
      <c r="Z66" s="142">
        <v>0</v>
      </c>
    </row>
    <row r="67" spans="1:26" s="4" customFormat="1" x14ac:dyDescent="0.2">
      <c r="A67" s="139" t="s">
        <v>209</v>
      </c>
      <c r="B67" s="31" t="s">
        <v>134</v>
      </c>
      <c r="C67" s="139">
        <f t="shared" si="0"/>
        <v>8</v>
      </c>
      <c r="D67" s="139" t="s">
        <v>195</v>
      </c>
      <c r="E67" s="139" t="s">
        <v>190</v>
      </c>
      <c r="F67" s="139" t="s">
        <v>269</v>
      </c>
      <c r="G67" s="139" t="s">
        <v>270</v>
      </c>
      <c r="H67" s="139" t="s">
        <v>231</v>
      </c>
      <c r="I67" s="139" t="s">
        <v>231</v>
      </c>
      <c r="J67" s="139" t="s">
        <v>231</v>
      </c>
      <c r="K67" s="139" t="s">
        <v>257</v>
      </c>
      <c r="L67" s="139">
        <v>40.100360916666673</v>
      </c>
      <c r="M67" s="139">
        <v>-108.87676194444444</v>
      </c>
      <c r="N67" s="139" t="s">
        <v>252</v>
      </c>
      <c r="O67" s="139" t="s">
        <v>258</v>
      </c>
      <c r="P67" s="139">
        <v>24</v>
      </c>
      <c r="Q67" s="139">
        <v>4</v>
      </c>
      <c r="R67" s="139">
        <v>8</v>
      </c>
      <c r="S67" s="139">
        <v>6011</v>
      </c>
      <c r="T67" s="139">
        <v>400</v>
      </c>
      <c r="U67" s="139" t="s">
        <v>110</v>
      </c>
      <c r="V67" s="140">
        <v>0</v>
      </c>
      <c r="W67" s="141">
        <v>1.9113960000000001</v>
      </c>
      <c r="X67" s="141">
        <v>0</v>
      </c>
      <c r="Y67" s="141">
        <v>0</v>
      </c>
      <c r="Z67" s="142">
        <v>0</v>
      </c>
    </row>
    <row r="68" spans="1:26" s="4" customFormat="1" x14ac:dyDescent="0.2">
      <c r="A68" s="139" t="s">
        <v>209</v>
      </c>
      <c r="B68" s="31" t="s">
        <v>134</v>
      </c>
      <c r="C68" s="139">
        <f t="shared" si="0"/>
        <v>8</v>
      </c>
      <c r="D68" s="139" t="s">
        <v>195</v>
      </c>
      <c r="E68" s="139" t="s">
        <v>190</v>
      </c>
      <c r="F68" s="139" t="s">
        <v>269</v>
      </c>
      <c r="G68" s="139" t="s">
        <v>270</v>
      </c>
      <c r="H68" s="139" t="s">
        <v>231</v>
      </c>
      <c r="I68" s="139" t="s">
        <v>231</v>
      </c>
      <c r="J68" s="139" t="s">
        <v>231</v>
      </c>
      <c r="K68" s="139" t="s">
        <v>257</v>
      </c>
      <c r="L68" s="139">
        <v>40.100360916666673</v>
      </c>
      <c r="M68" s="139">
        <v>-108.87676194444444</v>
      </c>
      <c r="N68" s="139" t="s">
        <v>261</v>
      </c>
      <c r="O68" s="139" t="s">
        <v>258</v>
      </c>
      <c r="P68" s="139">
        <v>20</v>
      </c>
      <c r="Q68" s="139">
        <v>0.83</v>
      </c>
      <c r="R68" s="139">
        <v>90</v>
      </c>
      <c r="S68" s="139">
        <v>2950</v>
      </c>
      <c r="T68" s="139">
        <v>1250</v>
      </c>
      <c r="U68" s="139" t="s">
        <v>159</v>
      </c>
      <c r="V68" s="140">
        <v>13.89</v>
      </c>
      <c r="W68" s="141">
        <v>4.63</v>
      </c>
      <c r="X68" s="141">
        <v>13.89</v>
      </c>
      <c r="Y68" s="141">
        <v>0</v>
      </c>
      <c r="Z68" s="142">
        <v>0</v>
      </c>
    </row>
    <row r="69" spans="1:26" s="4" customFormat="1" x14ac:dyDescent="0.2">
      <c r="A69" s="139" t="s">
        <v>209</v>
      </c>
      <c r="B69" s="31" t="s">
        <v>134</v>
      </c>
      <c r="C69" s="139">
        <f t="shared" si="0"/>
        <v>8</v>
      </c>
      <c r="D69" s="139" t="s">
        <v>195</v>
      </c>
      <c r="E69" s="139" t="s">
        <v>190</v>
      </c>
      <c r="F69" s="139" t="s">
        <v>269</v>
      </c>
      <c r="G69" s="139" t="s">
        <v>270</v>
      </c>
      <c r="H69" s="139" t="s">
        <v>231</v>
      </c>
      <c r="I69" s="139" t="s">
        <v>231</v>
      </c>
      <c r="J69" s="139" t="s">
        <v>231</v>
      </c>
      <c r="K69" s="139" t="s">
        <v>257</v>
      </c>
      <c r="L69" s="139">
        <v>40.100360916666673</v>
      </c>
      <c r="M69" s="139">
        <v>-108.87676194444444</v>
      </c>
      <c r="N69" s="139" t="s">
        <v>268</v>
      </c>
      <c r="O69" s="139" t="s">
        <v>258</v>
      </c>
      <c r="P69" s="139">
        <v>0</v>
      </c>
      <c r="Q69" s="139">
        <v>0</v>
      </c>
      <c r="R69" s="139">
        <v>0</v>
      </c>
      <c r="S69" s="139">
        <v>0</v>
      </c>
      <c r="T69" s="139">
        <v>70</v>
      </c>
      <c r="U69" s="139" t="s">
        <v>208</v>
      </c>
      <c r="V69" s="140">
        <v>0</v>
      </c>
      <c r="W69" s="141">
        <v>2.52</v>
      </c>
      <c r="X69" s="141">
        <v>0</v>
      </c>
      <c r="Y69" s="141">
        <v>0</v>
      </c>
      <c r="Z69" s="142">
        <v>0</v>
      </c>
    </row>
    <row r="70" spans="1:26" s="4" customFormat="1" x14ac:dyDescent="0.2">
      <c r="A70" s="139" t="s">
        <v>209</v>
      </c>
      <c r="B70" s="31" t="s">
        <v>134</v>
      </c>
      <c r="C70" s="139">
        <f t="shared" si="0"/>
        <v>8</v>
      </c>
      <c r="D70" s="139" t="s">
        <v>195</v>
      </c>
      <c r="E70" s="139" t="s">
        <v>190</v>
      </c>
      <c r="F70" s="139" t="s">
        <v>269</v>
      </c>
      <c r="G70" s="139" t="s">
        <v>270</v>
      </c>
      <c r="H70" s="139" t="s">
        <v>231</v>
      </c>
      <c r="I70" s="139" t="s">
        <v>231</v>
      </c>
      <c r="J70" s="139" t="s">
        <v>231</v>
      </c>
      <c r="K70" s="139" t="s">
        <v>257</v>
      </c>
      <c r="L70" s="139">
        <v>40.046074694444442</v>
      </c>
      <c r="M70" s="139">
        <v>-108.77375033333335</v>
      </c>
      <c r="N70" s="139" t="s">
        <v>239</v>
      </c>
      <c r="O70" s="139" t="s">
        <v>258</v>
      </c>
      <c r="P70" s="139">
        <v>0</v>
      </c>
      <c r="Q70" s="139">
        <v>0</v>
      </c>
      <c r="R70" s="139">
        <v>0</v>
      </c>
      <c r="S70" s="139">
        <v>0</v>
      </c>
      <c r="T70" s="139">
        <v>70</v>
      </c>
      <c r="U70" s="139" t="s">
        <v>111</v>
      </c>
      <c r="V70" s="140">
        <v>0</v>
      </c>
      <c r="W70" s="141">
        <v>22.06</v>
      </c>
      <c r="X70" s="141">
        <v>0</v>
      </c>
      <c r="Y70" s="141">
        <v>0</v>
      </c>
      <c r="Z70" s="142">
        <v>0</v>
      </c>
    </row>
    <row r="71" spans="1:26" s="4" customFormat="1" x14ac:dyDescent="0.2">
      <c r="A71" s="139" t="s">
        <v>209</v>
      </c>
      <c r="B71" s="31" t="s">
        <v>134</v>
      </c>
      <c r="C71" s="139">
        <f t="shared" ref="C71:C134" si="1">VALUE(LEFT($D71,LEN(D71)-3))</f>
        <v>8</v>
      </c>
      <c r="D71" s="139" t="s">
        <v>195</v>
      </c>
      <c r="E71" s="139" t="s">
        <v>190</v>
      </c>
      <c r="F71" s="139" t="s">
        <v>278</v>
      </c>
      <c r="G71" s="139" t="s">
        <v>279</v>
      </c>
      <c r="H71" s="139" t="s">
        <v>230</v>
      </c>
      <c r="I71" s="139" t="s">
        <v>231</v>
      </c>
      <c r="J71" s="139" t="s">
        <v>231</v>
      </c>
      <c r="K71" s="139" t="s">
        <v>257</v>
      </c>
      <c r="L71" s="139">
        <v>39.81178091666667</v>
      </c>
      <c r="M71" s="139">
        <v>-108.76256877777777</v>
      </c>
      <c r="N71" s="139" t="s">
        <v>83</v>
      </c>
      <c r="O71" s="139" t="s">
        <v>258</v>
      </c>
      <c r="P71" s="139">
        <v>32</v>
      </c>
      <c r="Q71" s="139">
        <v>1</v>
      </c>
      <c r="R71" s="139">
        <v>65.8</v>
      </c>
      <c r="S71" s="139">
        <v>3157</v>
      </c>
      <c r="T71" s="139">
        <v>800</v>
      </c>
      <c r="U71" s="139" t="s">
        <v>159</v>
      </c>
      <c r="V71" s="140">
        <v>0</v>
      </c>
      <c r="W71" s="141">
        <v>0</v>
      </c>
      <c r="X71" s="141">
        <v>0</v>
      </c>
      <c r="Y71" s="141">
        <v>0</v>
      </c>
      <c r="Z71" s="142">
        <v>0</v>
      </c>
    </row>
    <row r="72" spans="1:26" s="4" customFormat="1" x14ac:dyDescent="0.2">
      <c r="A72" s="139" t="s">
        <v>209</v>
      </c>
      <c r="B72" s="31" t="s">
        <v>134</v>
      </c>
      <c r="C72" s="139">
        <f t="shared" si="1"/>
        <v>8</v>
      </c>
      <c r="D72" s="139" t="s">
        <v>195</v>
      </c>
      <c r="E72" s="139" t="s">
        <v>190</v>
      </c>
      <c r="F72" s="139" t="s">
        <v>278</v>
      </c>
      <c r="G72" s="139" t="s">
        <v>279</v>
      </c>
      <c r="H72" s="139" t="s">
        <v>234</v>
      </c>
      <c r="I72" s="139" t="s">
        <v>231</v>
      </c>
      <c r="J72" s="139" t="s">
        <v>231</v>
      </c>
      <c r="K72" s="139" t="s">
        <v>257</v>
      </c>
      <c r="L72" s="139">
        <v>39.81178091666667</v>
      </c>
      <c r="M72" s="139">
        <v>-108.76256877777777</v>
      </c>
      <c r="N72" s="139" t="s">
        <v>237</v>
      </c>
      <c r="O72" s="139" t="s">
        <v>258</v>
      </c>
      <c r="P72" s="139">
        <v>21</v>
      </c>
      <c r="Q72" s="139">
        <v>1.5</v>
      </c>
      <c r="R72" s="139">
        <v>59.2</v>
      </c>
      <c r="S72" s="139">
        <v>6275</v>
      </c>
      <c r="T72" s="139">
        <v>800</v>
      </c>
      <c r="U72" s="139" t="s">
        <v>159</v>
      </c>
      <c r="V72" s="140">
        <v>0</v>
      </c>
      <c r="W72" s="141">
        <v>0</v>
      </c>
      <c r="X72" s="141">
        <v>0</v>
      </c>
      <c r="Y72" s="141">
        <v>0</v>
      </c>
      <c r="Z72" s="142">
        <v>0</v>
      </c>
    </row>
    <row r="73" spans="1:26" s="4" customFormat="1" x14ac:dyDescent="0.2">
      <c r="A73" s="139" t="s">
        <v>209</v>
      </c>
      <c r="B73" s="31" t="s">
        <v>134</v>
      </c>
      <c r="C73" s="139">
        <f t="shared" si="1"/>
        <v>8</v>
      </c>
      <c r="D73" s="139" t="s">
        <v>195</v>
      </c>
      <c r="E73" s="139" t="s">
        <v>190</v>
      </c>
      <c r="F73" s="139" t="s">
        <v>278</v>
      </c>
      <c r="G73" s="139" t="s">
        <v>279</v>
      </c>
      <c r="H73" s="139" t="s">
        <v>235</v>
      </c>
      <c r="I73" s="139" t="s">
        <v>231</v>
      </c>
      <c r="J73" s="139" t="s">
        <v>231</v>
      </c>
      <c r="K73" s="139" t="s">
        <v>257</v>
      </c>
      <c r="L73" s="139">
        <v>39.81178091666667</v>
      </c>
      <c r="M73" s="139">
        <v>-108.76256877777777</v>
      </c>
      <c r="N73" s="139" t="s">
        <v>237</v>
      </c>
      <c r="O73" s="139" t="s">
        <v>258</v>
      </c>
      <c r="P73" s="139">
        <v>31</v>
      </c>
      <c r="Q73" s="139">
        <v>1.5</v>
      </c>
      <c r="R73" s="139">
        <v>59.2</v>
      </c>
      <c r="S73" s="139">
        <v>6725</v>
      </c>
      <c r="T73" s="139">
        <v>540</v>
      </c>
      <c r="U73" s="139" t="s">
        <v>159</v>
      </c>
      <c r="V73" s="140">
        <v>0</v>
      </c>
      <c r="W73" s="141">
        <v>0</v>
      </c>
      <c r="X73" s="141">
        <v>0</v>
      </c>
      <c r="Y73" s="141">
        <v>0</v>
      </c>
      <c r="Z73" s="142">
        <v>0</v>
      </c>
    </row>
    <row r="74" spans="1:26" s="4" customFormat="1" x14ac:dyDescent="0.2">
      <c r="A74" s="139" t="s">
        <v>209</v>
      </c>
      <c r="B74" s="31" t="s">
        <v>134</v>
      </c>
      <c r="C74" s="139">
        <f t="shared" si="1"/>
        <v>8</v>
      </c>
      <c r="D74" s="139" t="s">
        <v>195</v>
      </c>
      <c r="E74" s="139" t="s">
        <v>190</v>
      </c>
      <c r="F74" s="139" t="s">
        <v>278</v>
      </c>
      <c r="G74" s="139" t="s">
        <v>279</v>
      </c>
      <c r="H74" s="139" t="s">
        <v>259</v>
      </c>
      <c r="I74" s="139" t="s">
        <v>231</v>
      </c>
      <c r="J74" s="139" t="s">
        <v>231</v>
      </c>
      <c r="K74" s="139" t="s">
        <v>257</v>
      </c>
      <c r="L74" s="139">
        <v>39.81178091666667</v>
      </c>
      <c r="M74" s="139">
        <v>-108.76256877777777</v>
      </c>
      <c r="N74" s="139" t="s">
        <v>83</v>
      </c>
      <c r="O74" s="139" t="s">
        <v>258</v>
      </c>
      <c r="P74" s="139">
        <v>14</v>
      </c>
      <c r="Q74" s="139">
        <v>0.2</v>
      </c>
      <c r="R74" s="139">
        <v>207.6</v>
      </c>
      <c r="S74" s="139">
        <v>423</v>
      </c>
      <c r="T74" s="139">
        <v>800</v>
      </c>
      <c r="U74" s="139" t="s">
        <v>159</v>
      </c>
      <c r="V74" s="140">
        <v>0</v>
      </c>
      <c r="W74" s="141">
        <v>0</v>
      </c>
      <c r="X74" s="141">
        <v>0</v>
      </c>
      <c r="Y74" s="141">
        <v>0</v>
      </c>
      <c r="Z74" s="142">
        <v>0</v>
      </c>
    </row>
    <row r="75" spans="1:26" s="4" customFormat="1" x14ac:dyDescent="0.2">
      <c r="A75" s="139" t="s">
        <v>209</v>
      </c>
      <c r="B75" s="31" t="s">
        <v>134</v>
      </c>
      <c r="C75" s="139">
        <f t="shared" si="1"/>
        <v>8</v>
      </c>
      <c r="D75" s="139" t="s">
        <v>195</v>
      </c>
      <c r="E75" s="139" t="s">
        <v>190</v>
      </c>
      <c r="F75" s="139" t="s">
        <v>278</v>
      </c>
      <c r="G75" s="139" t="s">
        <v>279</v>
      </c>
      <c r="H75" s="139" t="s">
        <v>273</v>
      </c>
      <c r="I75" s="139" t="s">
        <v>231</v>
      </c>
      <c r="J75" s="139" t="s">
        <v>231</v>
      </c>
      <c r="K75" s="139" t="s">
        <v>257</v>
      </c>
      <c r="L75" s="139">
        <v>39.81178091666667</v>
      </c>
      <c r="M75" s="139">
        <v>-108.76256877777777</v>
      </c>
      <c r="N75" s="139" t="s">
        <v>83</v>
      </c>
      <c r="O75" s="139" t="s">
        <v>258</v>
      </c>
      <c r="P75" s="139">
        <v>23</v>
      </c>
      <c r="Q75" s="139">
        <v>1.2</v>
      </c>
      <c r="R75" s="139">
        <v>45.6</v>
      </c>
      <c r="S75" s="139">
        <v>2628</v>
      </c>
      <c r="T75" s="139">
        <v>480</v>
      </c>
      <c r="U75" s="139" t="s">
        <v>159</v>
      </c>
      <c r="V75" s="140">
        <v>0</v>
      </c>
      <c r="W75" s="141">
        <v>0</v>
      </c>
      <c r="X75" s="141">
        <v>0</v>
      </c>
      <c r="Y75" s="141">
        <v>0</v>
      </c>
      <c r="Z75" s="142">
        <v>0</v>
      </c>
    </row>
    <row r="76" spans="1:26" s="4" customFormat="1" x14ac:dyDescent="0.2">
      <c r="A76" s="139" t="s">
        <v>209</v>
      </c>
      <c r="B76" s="31" t="s">
        <v>134</v>
      </c>
      <c r="C76" s="139">
        <f t="shared" si="1"/>
        <v>8</v>
      </c>
      <c r="D76" s="139" t="s">
        <v>195</v>
      </c>
      <c r="E76" s="139" t="s">
        <v>190</v>
      </c>
      <c r="F76" s="139" t="s">
        <v>278</v>
      </c>
      <c r="G76" s="139" t="s">
        <v>279</v>
      </c>
      <c r="H76" s="139" t="s">
        <v>229</v>
      </c>
      <c r="I76" s="139" t="s">
        <v>231</v>
      </c>
      <c r="J76" s="139" t="s">
        <v>231</v>
      </c>
      <c r="K76" s="139" t="s">
        <v>257</v>
      </c>
      <c r="L76" s="139">
        <v>39.81178091666667</v>
      </c>
      <c r="M76" s="139">
        <v>-108.76256877777777</v>
      </c>
      <c r="N76" s="139" t="s">
        <v>237</v>
      </c>
      <c r="O76" s="139" t="s">
        <v>258</v>
      </c>
      <c r="P76" s="139">
        <v>31</v>
      </c>
      <c r="Q76" s="139">
        <v>1.5</v>
      </c>
      <c r="R76" s="139">
        <v>59.2</v>
      </c>
      <c r="S76" s="139">
        <v>6275</v>
      </c>
      <c r="T76" s="139">
        <v>540</v>
      </c>
      <c r="U76" s="139" t="s">
        <v>159</v>
      </c>
      <c r="V76" s="140">
        <v>0</v>
      </c>
      <c r="W76" s="141">
        <v>0</v>
      </c>
      <c r="X76" s="141">
        <v>0</v>
      </c>
      <c r="Y76" s="141">
        <v>0</v>
      </c>
      <c r="Z76" s="142">
        <v>0</v>
      </c>
    </row>
    <row r="77" spans="1:26" s="4" customFormat="1" x14ac:dyDescent="0.2">
      <c r="A77" s="139" t="s">
        <v>209</v>
      </c>
      <c r="B77" s="31" t="s">
        <v>134</v>
      </c>
      <c r="C77" s="139">
        <f t="shared" si="1"/>
        <v>8</v>
      </c>
      <c r="D77" s="139" t="s">
        <v>195</v>
      </c>
      <c r="E77" s="139" t="s">
        <v>190</v>
      </c>
      <c r="F77" s="139" t="s">
        <v>278</v>
      </c>
      <c r="G77" s="139" t="s">
        <v>279</v>
      </c>
      <c r="H77" s="139" t="s">
        <v>274</v>
      </c>
      <c r="I77" s="139" t="s">
        <v>231</v>
      </c>
      <c r="J77" s="139" t="s">
        <v>231</v>
      </c>
      <c r="K77" s="139" t="s">
        <v>257</v>
      </c>
      <c r="L77" s="139">
        <v>39.81178091666667</v>
      </c>
      <c r="M77" s="139">
        <v>-108.76256877777777</v>
      </c>
      <c r="N77" s="139" t="s">
        <v>83</v>
      </c>
      <c r="O77" s="139" t="s">
        <v>258</v>
      </c>
      <c r="P77" s="139">
        <v>32</v>
      </c>
      <c r="Q77" s="139">
        <v>1</v>
      </c>
      <c r="R77" s="139">
        <v>160</v>
      </c>
      <c r="S77" s="139">
        <v>5080</v>
      </c>
      <c r="T77" s="139">
        <v>0</v>
      </c>
      <c r="U77" s="139" t="s">
        <v>159</v>
      </c>
      <c r="V77" s="140">
        <v>0</v>
      </c>
      <c r="W77" s="141">
        <v>0</v>
      </c>
      <c r="X77" s="141">
        <v>0</v>
      </c>
      <c r="Y77" s="141">
        <v>0</v>
      </c>
      <c r="Z77" s="142">
        <v>0</v>
      </c>
    </row>
    <row r="78" spans="1:26" s="4" customFormat="1" x14ac:dyDescent="0.2">
      <c r="A78" s="139" t="s">
        <v>209</v>
      </c>
      <c r="B78" s="31" t="s">
        <v>134</v>
      </c>
      <c r="C78" s="139">
        <f t="shared" si="1"/>
        <v>8</v>
      </c>
      <c r="D78" s="139" t="s">
        <v>195</v>
      </c>
      <c r="E78" s="139" t="s">
        <v>190</v>
      </c>
      <c r="F78" s="139" t="s">
        <v>280</v>
      </c>
      <c r="G78" s="139" t="s">
        <v>281</v>
      </c>
      <c r="H78" s="139" t="s">
        <v>230</v>
      </c>
      <c r="I78" s="139" t="s">
        <v>231</v>
      </c>
      <c r="J78" s="139" t="s">
        <v>231</v>
      </c>
      <c r="K78" s="139" t="s">
        <v>232</v>
      </c>
      <c r="L78" s="139">
        <v>39.828698916666667</v>
      </c>
      <c r="M78" s="139">
        <v>-108.80802052777778</v>
      </c>
      <c r="N78" s="139" t="s">
        <v>69</v>
      </c>
      <c r="O78" s="139" t="s">
        <v>233</v>
      </c>
      <c r="P78" s="139">
        <v>57</v>
      </c>
      <c r="Q78" s="139">
        <v>1.7</v>
      </c>
      <c r="R78" s="139">
        <v>18.600000000000001</v>
      </c>
      <c r="S78" s="139">
        <v>2469</v>
      </c>
      <c r="T78" s="139">
        <v>569</v>
      </c>
      <c r="U78" s="139" t="s">
        <v>158</v>
      </c>
      <c r="V78" s="140">
        <v>0</v>
      </c>
      <c r="W78" s="141">
        <v>0</v>
      </c>
      <c r="X78" s="141">
        <v>0</v>
      </c>
      <c r="Y78" s="141">
        <v>0.02</v>
      </c>
      <c r="Z78" s="142">
        <v>0.3</v>
      </c>
    </row>
    <row r="79" spans="1:26" s="4" customFormat="1" x14ac:dyDescent="0.2">
      <c r="A79" s="139" t="s">
        <v>209</v>
      </c>
      <c r="B79" s="31" t="s">
        <v>134</v>
      </c>
      <c r="C79" s="139">
        <f t="shared" si="1"/>
        <v>8</v>
      </c>
      <c r="D79" s="139" t="s">
        <v>195</v>
      </c>
      <c r="E79" s="139" t="s">
        <v>190</v>
      </c>
      <c r="F79" s="139" t="s">
        <v>280</v>
      </c>
      <c r="G79" s="139" t="s">
        <v>281</v>
      </c>
      <c r="H79" s="139" t="s">
        <v>235</v>
      </c>
      <c r="I79" s="139" t="s">
        <v>231</v>
      </c>
      <c r="J79" s="139" t="s">
        <v>231</v>
      </c>
      <c r="K79" s="139" t="s">
        <v>232</v>
      </c>
      <c r="L79" s="139">
        <v>39.828698916666667</v>
      </c>
      <c r="M79" s="139">
        <v>-108.80802052777778</v>
      </c>
      <c r="N79" s="139" t="s">
        <v>83</v>
      </c>
      <c r="O79" s="139" t="s">
        <v>233</v>
      </c>
      <c r="P79" s="139">
        <v>16</v>
      </c>
      <c r="Q79" s="139">
        <v>0.83</v>
      </c>
      <c r="R79" s="139">
        <v>87.4</v>
      </c>
      <c r="S79" s="139">
        <v>2834</v>
      </c>
      <c r="T79" s="139">
        <v>750</v>
      </c>
      <c r="U79" s="139" t="s">
        <v>159</v>
      </c>
      <c r="V79" s="140">
        <v>0</v>
      </c>
      <c r="W79" s="141">
        <v>0</v>
      </c>
      <c r="X79" s="141">
        <v>0</v>
      </c>
      <c r="Y79" s="141">
        <v>0.01</v>
      </c>
      <c r="Z79" s="142">
        <v>0.5</v>
      </c>
    </row>
    <row r="80" spans="1:26" s="4" customFormat="1" x14ac:dyDescent="0.2">
      <c r="A80" s="139" t="s">
        <v>209</v>
      </c>
      <c r="B80" s="31" t="s">
        <v>134</v>
      </c>
      <c r="C80" s="139">
        <f t="shared" si="1"/>
        <v>8</v>
      </c>
      <c r="D80" s="139" t="s">
        <v>195</v>
      </c>
      <c r="E80" s="139" t="s">
        <v>190</v>
      </c>
      <c r="F80" s="139" t="s">
        <v>280</v>
      </c>
      <c r="G80" s="139" t="s">
        <v>281</v>
      </c>
      <c r="H80" s="139" t="s">
        <v>259</v>
      </c>
      <c r="I80" s="139" t="s">
        <v>231</v>
      </c>
      <c r="J80" s="139" t="s">
        <v>231</v>
      </c>
      <c r="K80" s="139" t="s">
        <v>232</v>
      </c>
      <c r="L80" s="139">
        <v>39.828698916666667</v>
      </c>
      <c r="M80" s="139">
        <v>-108.80802052777778</v>
      </c>
      <c r="N80" s="139" t="s">
        <v>282</v>
      </c>
      <c r="O80" s="139" t="s">
        <v>233</v>
      </c>
      <c r="P80" s="139">
        <v>25</v>
      </c>
      <c r="Q80" s="139">
        <v>1</v>
      </c>
      <c r="R80" s="139">
        <v>57.8</v>
      </c>
      <c r="S80" s="139">
        <v>2723</v>
      </c>
      <c r="T80" s="139">
        <v>750</v>
      </c>
      <c r="U80" s="139" t="s">
        <v>159</v>
      </c>
      <c r="V80" s="140">
        <v>0</v>
      </c>
      <c r="W80" s="141">
        <v>0</v>
      </c>
      <c r="X80" s="141">
        <v>0</v>
      </c>
      <c r="Y80" s="141">
        <v>0</v>
      </c>
      <c r="Z80" s="142">
        <v>0</v>
      </c>
    </row>
    <row r="81" spans="1:26" s="4" customFormat="1" x14ac:dyDescent="0.2">
      <c r="A81" s="139" t="s">
        <v>209</v>
      </c>
      <c r="B81" s="31" t="s">
        <v>134</v>
      </c>
      <c r="C81" s="139">
        <f t="shared" si="1"/>
        <v>8</v>
      </c>
      <c r="D81" s="139" t="s">
        <v>195</v>
      </c>
      <c r="E81" s="139" t="s">
        <v>190</v>
      </c>
      <c r="F81" s="139" t="s">
        <v>280</v>
      </c>
      <c r="G81" s="139" t="s">
        <v>281</v>
      </c>
      <c r="H81" s="139" t="s">
        <v>273</v>
      </c>
      <c r="I81" s="139" t="s">
        <v>231</v>
      </c>
      <c r="J81" s="139" t="s">
        <v>231</v>
      </c>
      <c r="K81" s="139" t="s">
        <v>232</v>
      </c>
      <c r="L81" s="139">
        <v>39.828698916666667</v>
      </c>
      <c r="M81" s="139">
        <v>-108.80802052777778</v>
      </c>
      <c r="N81" s="139" t="s">
        <v>282</v>
      </c>
      <c r="O81" s="139" t="s">
        <v>233</v>
      </c>
      <c r="P81" s="139">
        <v>25</v>
      </c>
      <c r="Q81" s="139">
        <v>1</v>
      </c>
      <c r="R81" s="139">
        <v>57.8</v>
      </c>
      <c r="S81" s="139">
        <v>2723</v>
      </c>
      <c r="T81" s="139">
        <v>750</v>
      </c>
      <c r="U81" s="139" t="s">
        <v>159</v>
      </c>
      <c r="V81" s="140">
        <v>0</v>
      </c>
      <c r="W81" s="141">
        <v>0</v>
      </c>
      <c r="X81" s="141">
        <v>0</v>
      </c>
      <c r="Y81" s="141">
        <v>0</v>
      </c>
      <c r="Z81" s="142">
        <v>0</v>
      </c>
    </row>
    <row r="82" spans="1:26" s="4" customFormat="1" x14ac:dyDescent="0.2">
      <c r="A82" s="139" t="s">
        <v>209</v>
      </c>
      <c r="B82" s="31" t="s">
        <v>134</v>
      </c>
      <c r="C82" s="139">
        <f t="shared" si="1"/>
        <v>8</v>
      </c>
      <c r="D82" s="139" t="s">
        <v>195</v>
      </c>
      <c r="E82" s="139" t="s">
        <v>190</v>
      </c>
      <c r="F82" s="139" t="s">
        <v>280</v>
      </c>
      <c r="G82" s="139" t="s">
        <v>281</v>
      </c>
      <c r="H82" s="139" t="s">
        <v>264</v>
      </c>
      <c r="I82" s="139" t="s">
        <v>231</v>
      </c>
      <c r="J82" s="139" t="s">
        <v>231</v>
      </c>
      <c r="K82" s="139" t="s">
        <v>232</v>
      </c>
      <c r="L82" s="139">
        <v>39.828698916666667</v>
      </c>
      <c r="M82" s="139">
        <v>-108.80802052777778</v>
      </c>
      <c r="N82" s="139" t="s">
        <v>282</v>
      </c>
      <c r="O82" s="139" t="s">
        <v>233</v>
      </c>
      <c r="P82" s="139">
        <v>25</v>
      </c>
      <c r="Q82" s="139">
        <v>1</v>
      </c>
      <c r="R82" s="139">
        <v>97.9</v>
      </c>
      <c r="S82" s="139">
        <v>4612</v>
      </c>
      <c r="T82" s="139">
        <v>750</v>
      </c>
      <c r="U82" s="139" t="s">
        <v>159</v>
      </c>
      <c r="V82" s="140">
        <v>0</v>
      </c>
      <c r="W82" s="141">
        <v>0</v>
      </c>
      <c r="X82" s="141">
        <v>0</v>
      </c>
      <c r="Y82" s="141">
        <v>0.02</v>
      </c>
      <c r="Z82" s="142">
        <v>0.7</v>
      </c>
    </row>
    <row r="83" spans="1:26" s="4" customFormat="1" x14ac:dyDescent="0.2">
      <c r="A83" s="139" t="s">
        <v>209</v>
      </c>
      <c r="B83" s="31" t="s">
        <v>134</v>
      </c>
      <c r="C83" s="139">
        <f t="shared" si="1"/>
        <v>8</v>
      </c>
      <c r="D83" s="139" t="s">
        <v>195</v>
      </c>
      <c r="E83" s="139" t="s">
        <v>190</v>
      </c>
      <c r="F83" s="139" t="s">
        <v>280</v>
      </c>
      <c r="G83" s="139" t="s">
        <v>281</v>
      </c>
      <c r="H83" s="139" t="s">
        <v>236</v>
      </c>
      <c r="I83" s="139" t="s">
        <v>231</v>
      </c>
      <c r="J83" s="139" t="s">
        <v>231</v>
      </c>
      <c r="K83" s="139" t="s">
        <v>232</v>
      </c>
      <c r="L83" s="139">
        <v>39.828698916666667</v>
      </c>
      <c r="M83" s="139">
        <v>-108.80802052777778</v>
      </c>
      <c r="N83" s="139" t="s">
        <v>282</v>
      </c>
      <c r="O83" s="139" t="s">
        <v>233</v>
      </c>
      <c r="P83" s="139">
        <v>25</v>
      </c>
      <c r="Q83" s="139">
        <v>1</v>
      </c>
      <c r="R83" s="139">
        <v>97.9</v>
      </c>
      <c r="S83" s="139">
        <v>4612</v>
      </c>
      <c r="T83" s="139">
        <v>750</v>
      </c>
      <c r="U83" s="139" t="s">
        <v>159</v>
      </c>
      <c r="V83" s="140">
        <v>0</v>
      </c>
      <c r="W83" s="141">
        <v>0</v>
      </c>
      <c r="X83" s="141">
        <v>0</v>
      </c>
      <c r="Y83" s="141">
        <v>0.02</v>
      </c>
      <c r="Z83" s="142">
        <v>0.7</v>
      </c>
    </row>
    <row r="84" spans="1:26" s="4" customFormat="1" x14ac:dyDescent="0.2">
      <c r="A84" s="139" t="s">
        <v>209</v>
      </c>
      <c r="B84" s="31" t="s">
        <v>134</v>
      </c>
      <c r="C84" s="139">
        <f t="shared" si="1"/>
        <v>8</v>
      </c>
      <c r="D84" s="139" t="s">
        <v>195</v>
      </c>
      <c r="E84" s="139" t="s">
        <v>190</v>
      </c>
      <c r="F84" s="139" t="s">
        <v>280</v>
      </c>
      <c r="G84" s="139" t="s">
        <v>281</v>
      </c>
      <c r="H84" s="139" t="s">
        <v>241</v>
      </c>
      <c r="I84" s="139" t="s">
        <v>231</v>
      </c>
      <c r="J84" s="139" t="s">
        <v>231</v>
      </c>
      <c r="K84" s="139" t="s">
        <v>232</v>
      </c>
      <c r="L84" s="139">
        <v>39.828698916666667</v>
      </c>
      <c r="M84" s="139">
        <v>-108.80802052777778</v>
      </c>
      <c r="N84" s="139" t="s">
        <v>237</v>
      </c>
      <c r="O84" s="139" t="s">
        <v>233</v>
      </c>
      <c r="P84" s="139">
        <v>25</v>
      </c>
      <c r="Q84" s="139">
        <v>2.5</v>
      </c>
      <c r="R84" s="139">
        <v>43</v>
      </c>
      <c r="S84" s="139">
        <v>8106</v>
      </c>
      <c r="T84" s="139">
        <v>535</v>
      </c>
      <c r="U84" s="139" t="s">
        <v>159</v>
      </c>
      <c r="V84" s="140">
        <v>0</v>
      </c>
      <c r="W84" s="141">
        <v>0</v>
      </c>
      <c r="X84" s="141">
        <v>0</v>
      </c>
      <c r="Y84" s="141">
        <v>2.1999999999999999E-2</v>
      </c>
      <c r="Z84" s="142">
        <v>1.4330000000000001</v>
      </c>
    </row>
    <row r="85" spans="1:26" s="4" customFormat="1" x14ac:dyDescent="0.2">
      <c r="A85" s="139" t="s">
        <v>209</v>
      </c>
      <c r="B85" s="31" t="s">
        <v>134</v>
      </c>
      <c r="C85" s="139">
        <f t="shared" si="1"/>
        <v>8</v>
      </c>
      <c r="D85" s="139" t="s">
        <v>195</v>
      </c>
      <c r="E85" s="139" t="s">
        <v>190</v>
      </c>
      <c r="F85" s="139" t="s">
        <v>280</v>
      </c>
      <c r="G85" s="139" t="s">
        <v>281</v>
      </c>
      <c r="H85" s="139" t="s">
        <v>283</v>
      </c>
      <c r="I85" s="139" t="s">
        <v>231</v>
      </c>
      <c r="J85" s="139" t="s">
        <v>231</v>
      </c>
      <c r="K85" s="139" t="s">
        <v>232</v>
      </c>
      <c r="L85" s="139">
        <v>39.828698916666667</v>
      </c>
      <c r="M85" s="139">
        <v>-108.80802052777778</v>
      </c>
      <c r="N85" s="139" t="s">
        <v>261</v>
      </c>
      <c r="O85" s="139" t="s">
        <v>233</v>
      </c>
      <c r="P85" s="139">
        <v>20</v>
      </c>
      <c r="Q85" s="139">
        <v>1</v>
      </c>
      <c r="R85" s="139">
        <v>110</v>
      </c>
      <c r="S85" s="139">
        <v>0</v>
      </c>
      <c r="T85" s="139">
        <v>8000</v>
      </c>
      <c r="U85" s="139" t="s">
        <v>159</v>
      </c>
      <c r="V85" s="140">
        <v>0</v>
      </c>
      <c r="W85" s="141">
        <v>0</v>
      </c>
      <c r="X85" s="141">
        <v>0</v>
      </c>
      <c r="Y85" s="141">
        <v>0</v>
      </c>
      <c r="Z85" s="142">
        <v>2.315E-2</v>
      </c>
    </row>
    <row r="86" spans="1:26" s="4" customFormat="1" x14ac:dyDescent="0.2">
      <c r="A86" s="139" t="s">
        <v>209</v>
      </c>
      <c r="B86" s="31" t="s">
        <v>134</v>
      </c>
      <c r="C86" s="139">
        <f t="shared" si="1"/>
        <v>8</v>
      </c>
      <c r="D86" s="139" t="s">
        <v>195</v>
      </c>
      <c r="E86" s="139" t="s">
        <v>190</v>
      </c>
      <c r="F86" s="139" t="s">
        <v>280</v>
      </c>
      <c r="G86" s="139" t="s">
        <v>281</v>
      </c>
      <c r="H86" s="139" t="s">
        <v>243</v>
      </c>
      <c r="I86" s="139" t="s">
        <v>231</v>
      </c>
      <c r="J86" s="139" t="s">
        <v>231</v>
      </c>
      <c r="K86" s="139" t="s">
        <v>232</v>
      </c>
      <c r="L86" s="139">
        <v>39.828698916666667</v>
      </c>
      <c r="M86" s="139">
        <v>-108.80802052777778</v>
      </c>
      <c r="N86" s="139" t="s">
        <v>83</v>
      </c>
      <c r="O86" s="139" t="s">
        <v>233</v>
      </c>
      <c r="P86" s="139">
        <v>25</v>
      </c>
      <c r="Q86" s="139">
        <v>2.5</v>
      </c>
      <c r="R86" s="139">
        <v>17.399999999999999</v>
      </c>
      <c r="S86" s="139">
        <v>8106</v>
      </c>
      <c r="T86" s="139">
        <v>535</v>
      </c>
      <c r="U86" s="139" t="s">
        <v>159</v>
      </c>
      <c r="V86" s="140">
        <v>0</v>
      </c>
      <c r="W86" s="141">
        <v>0</v>
      </c>
      <c r="X86" s="141">
        <v>0</v>
      </c>
      <c r="Y86" s="141">
        <v>0.06</v>
      </c>
      <c r="Z86" s="142">
        <v>4.8</v>
      </c>
    </row>
    <row r="87" spans="1:26" s="4" customFormat="1" x14ac:dyDescent="0.2">
      <c r="A87" s="139" t="s">
        <v>209</v>
      </c>
      <c r="B87" s="31" t="s">
        <v>134</v>
      </c>
      <c r="C87" s="139">
        <f t="shared" si="1"/>
        <v>8</v>
      </c>
      <c r="D87" s="139" t="s">
        <v>195</v>
      </c>
      <c r="E87" s="139" t="s">
        <v>190</v>
      </c>
      <c r="F87" s="139" t="s">
        <v>280</v>
      </c>
      <c r="G87" s="139" t="s">
        <v>281</v>
      </c>
      <c r="H87" s="139" t="s">
        <v>229</v>
      </c>
      <c r="I87" s="139" t="s">
        <v>231</v>
      </c>
      <c r="J87" s="139" t="s">
        <v>231</v>
      </c>
      <c r="K87" s="139" t="s">
        <v>232</v>
      </c>
      <c r="L87" s="139">
        <v>39.828698916666667</v>
      </c>
      <c r="M87" s="139">
        <v>-108.80802052777778</v>
      </c>
      <c r="N87" s="139" t="s">
        <v>83</v>
      </c>
      <c r="O87" s="139" t="s">
        <v>233</v>
      </c>
      <c r="P87" s="139">
        <v>24</v>
      </c>
      <c r="Q87" s="139">
        <v>0.67</v>
      </c>
      <c r="R87" s="139">
        <v>114.9</v>
      </c>
      <c r="S87" s="139">
        <v>2428</v>
      </c>
      <c r="T87" s="139">
        <v>750</v>
      </c>
      <c r="U87" s="139" t="s">
        <v>159</v>
      </c>
      <c r="V87" s="140">
        <v>0</v>
      </c>
      <c r="W87" s="141">
        <v>0</v>
      </c>
      <c r="X87" s="141">
        <v>0</v>
      </c>
      <c r="Y87" s="141">
        <v>0</v>
      </c>
      <c r="Z87" s="142">
        <v>0</v>
      </c>
    </row>
    <row r="88" spans="1:26" s="4" customFormat="1" x14ac:dyDescent="0.2">
      <c r="A88" s="139" t="s">
        <v>209</v>
      </c>
      <c r="B88" s="31" t="s">
        <v>134</v>
      </c>
      <c r="C88" s="139">
        <f t="shared" si="1"/>
        <v>8</v>
      </c>
      <c r="D88" s="139" t="s">
        <v>195</v>
      </c>
      <c r="E88" s="139" t="s">
        <v>190</v>
      </c>
      <c r="F88" s="139" t="s">
        <v>280</v>
      </c>
      <c r="G88" s="139" t="s">
        <v>281</v>
      </c>
      <c r="H88" s="139" t="s">
        <v>260</v>
      </c>
      <c r="I88" s="139" t="s">
        <v>231</v>
      </c>
      <c r="J88" s="139" t="s">
        <v>231</v>
      </c>
      <c r="K88" s="139" t="s">
        <v>232</v>
      </c>
      <c r="L88" s="139">
        <v>39.828698916666667</v>
      </c>
      <c r="M88" s="139">
        <v>-108.80802052777778</v>
      </c>
      <c r="N88" s="139" t="s">
        <v>282</v>
      </c>
      <c r="O88" s="139" t="s">
        <v>233</v>
      </c>
      <c r="P88" s="139">
        <v>25</v>
      </c>
      <c r="Q88" s="139">
        <v>1</v>
      </c>
      <c r="R88" s="139">
        <v>97.9</v>
      </c>
      <c r="S88" s="139">
        <v>4612</v>
      </c>
      <c r="T88" s="139">
        <v>750</v>
      </c>
      <c r="U88" s="139" t="s">
        <v>159</v>
      </c>
      <c r="V88" s="140">
        <v>0</v>
      </c>
      <c r="W88" s="141">
        <v>0</v>
      </c>
      <c r="X88" s="141">
        <v>0</v>
      </c>
      <c r="Y88" s="141">
        <v>0</v>
      </c>
      <c r="Z88" s="142">
        <v>0</v>
      </c>
    </row>
    <row r="89" spans="1:26" s="4" customFormat="1" x14ac:dyDescent="0.2">
      <c r="A89" s="139" t="s">
        <v>209</v>
      </c>
      <c r="B89" s="31" t="s">
        <v>134</v>
      </c>
      <c r="C89" s="139">
        <f t="shared" si="1"/>
        <v>8</v>
      </c>
      <c r="D89" s="139" t="s">
        <v>195</v>
      </c>
      <c r="E89" s="139" t="s">
        <v>190</v>
      </c>
      <c r="F89" s="139" t="s">
        <v>280</v>
      </c>
      <c r="G89" s="139" t="s">
        <v>281</v>
      </c>
      <c r="H89" s="139" t="s">
        <v>245</v>
      </c>
      <c r="I89" s="139" t="s">
        <v>231</v>
      </c>
      <c r="J89" s="139" t="s">
        <v>231</v>
      </c>
      <c r="K89" s="139" t="s">
        <v>232</v>
      </c>
      <c r="L89" s="139">
        <v>39.828698916666667</v>
      </c>
      <c r="M89" s="139">
        <v>-108.80802052777778</v>
      </c>
      <c r="N89" s="139" t="s">
        <v>284</v>
      </c>
      <c r="O89" s="139" t="s">
        <v>233</v>
      </c>
      <c r="P89" s="139">
        <v>25</v>
      </c>
      <c r="Q89" s="139">
        <v>1.3</v>
      </c>
      <c r="R89" s="139">
        <v>69.3</v>
      </c>
      <c r="S89" s="139">
        <v>5777</v>
      </c>
      <c r="T89" s="139">
        <v>600</v>
      </c>
      <c r="U89" s="139" t="s">
        <v>158</v>
      </c>
      <c r="V89" s="140">
        <v>0</v>
      </c>
      <c r="W89" s="141">
        <v>0</v>
      </c>
      <c r="X89" s="141">
        <v>0</v>
      </c>
      <c r="Y89" s="141">
        <v>0</v>
      </c>
      <c r="Z89" s="142">
        <v>0</v>
      </c>
    </row>
    <row r="90" spans="1:26" s="4" customFormat="1" x14ac:dyDescent="0.2">
      <c r="A90" s="139" t="s">
        <v>209</v>
      </c>
      <c r="B90" s="31" t="s">
        <v>134</v>
      </c>
      <c r="C90" s="139">
        <f t="shared" si="1"/>
        <v>8</v>
      </c>
      <c r="D90" s="139" t="s">
        <v>195</v>
      </c>
      <c r="E90" s="139" t="s">
        <v>190</v>
      </c>
      <c r="F90" s="139" t="s">
        <v>280</v>
      </c>
      <c r="G90" s="139" t="s">
        <v>281</v>
      </c>
      <c r="H90" s="139" t="s">
        <v>276</v>
      </c>
      <c r="I90" s="139" t="s">
        <v>231</v>
      </c>
      <c r="J90" s="139" t="s">
        <v>231</v>
      </c>
      <c r="K90" s="139" t="s">
        <v>232</v>
      </c>
      <c r="L90" s="139">
        <v>39.828698916666667</v>
      </c>
      <c r="M90" s="139">
        <v>-108.80802052777778</v>
      </c>
      <c r="N90" s="139" t="s">
        <v>83</v>
      </c>
      <c r="O90" s="139" t="s">
        <v>233</v>
      </c>
      <c r="P90" s="139">
        <v>80</v>
      </c>
      <c r="Q90" s="139">
        <v>1.17</v>
      </c>
      <c r="R90" s="139">
        <v>54.9</v>
      </c>
      <c r="S90" s="139">
        <v>3540</v>
      </c>
      <c r="T90" s="139">
        <v>750</v>
      </c>
      <c r="U90" s="139" t="s">
        <v>159</v>
      </c>
      <c r="V90" s="140">
        <v>0</v>
      </c>
      <c r="W90" s="141">
        <v>0</v>
      </c>
      <c r="X90" s="141">
        <v>0</v>
      </c>
      <c r="Y90" s="141">
        <v>0.02</v>
      </c>
      <c r="Z90" s="142">
        <v>1.29</v>
      </c>
    </row>
    <row r="91" spans="1:26" s="4" customFormat="1" x14ac:dyDescent="0.2">
      <c r="A91" s="139" t="s">
        <v>209</v>
      </c>
      <c r="B91" s="31" t="s">
        <v>134</v>
      </c>
      <c r="C91" s="139">
        <f t="shared" si="1"/>
        <v>8</v>
      </c>
      <c r="D91" s="139" t="s">
        <v>195</v>
      </c>
      <c r="E91" s="139" t="s">
        <v>190</v>
      </c>
      <c r="F91" s="139" t="s">
        <v>280</v>
      </c>
      <c r="G91" s="139" t="s">
        <v>281</v>
      </c>
      <c r="H91" s="139" t="s">
        <v>256</v>
      </c>
      <c r="I91" s="139" t="s">
        <v>231</v>
      </c>
      <c r="J91" s="139" t="s">
        <v>231</v>
      </c>
      <c r="K91" s="139" t="s">
        <v>232</v>
      </c>
      <c r="L91" s="139">
        <v>39.828698916666667</v>
      </c>
      <c r="M91" s="139">
        <v>-108.80802052777778</v>
      </c>
      <c r="N91" s="139" t="s">
        <v>72</v>
      </c>
      <c r="O91" s="139" t="s">
        <v>233</v>
      </c>
      <c r="P91" s="139">
        <v>50</v>
      </c>
      <c r="Q91" s="139">
        <v>1</v>
      </c>
      <c r="R91" s="139">
        <v>1.4</v>
      </c>
      <c r="S91" s="139">
        <v>3839</v>
      </c>
      <c r="T91" s="139">
        <v>1000</v>
      </c>
      <c r="U91" s="139" t="s">
        <v>137</v>
      </c>
      <c r="V91" s="140">
        <v>0</v>
      </c>
      <c r="W91" s="141">
        <v>0</v>
      </c>
      <c r="X91" s="141">
        <v>0</v>
      </c>
      <c r="Y91" s="141">
        <v>0</v>
      </c>
      <c r="Z91" s="142">
        <v>0</v>
      </c>
    </row>
    <row r="92" spans="1:26" s="4" customFormat="1" x14ac:dyDescent="0.2">
      <c r="A92" s="139" t="s">
        <v>209</v>
      </c>
      <c r="B92" s="31" t="s">
        <v>134</v>
      </c>
      <c r="C92" s="139">
        <f t="shared" si="1"/>
        <v>8</v>
      </c>
      <c r="D92" s="139" t="s">
        <v>195</v>
      </c>
      <c r="E92" s="139" t="s">
        <v>190</v>
      </c>
      <c r="F92" s="139" t="s">
        <v>280</v>
      </c>
      <c r="G92" s="139" t="s">
        <v>281</v>
      </c>
      <c r="H92" s="139" t="s">
        <v>256</v>
      </c>
      <c r="I92" s="139" t="s">
        <v>231</v>
      </c>
      <c r="J92" s="139" t="s">
        <v>231</v>
      </c>
      <c r="K92" s="139" t="s">
        <v>232</v>
      </c>
      <c r="L92" s="139">
        <v>39.828698916666667</v>
      </c>
      <c r="M92" s="139">
        <v>-108.80802052777778</v>
      </c>
      <c r="N92" s="139" t="s">
        <v>285</v>
      </c>
      <c r="O92" s="139" t="s">
        <v>233</v>
      </c>
      <c r="P92" s="139">
        <v>50</v>
      </c>
      <c r="Q92" s="139">
        <v>1</v>
      </c>
      <c r="R92" s="139">
        <v>1.4</v>
      </c>
      <c r="S92" s="139">
        <v>3839</v>
      </c>
      <c r="T92" s="139">
        <v>1000</v>
      </c>
      <c r="U92" s="139" t="s">
        <v>110</v>
      </c>
      <c r="V92" s="140">
        <v>0</v>
      </c>
      <c r="W92" s="141">
        <v>0</v>
      </c>
      <c r="X92" s="141">
        <v>0</v>
      </c>
      <c r="Y92" s="141">
        <v>0</v>
      </c>
      <c r="Z92" s="142">
        <v>0</v>
      </c>
    </row>
    <row r="93" spans="1:26" s="4" customFormat="1" x14ac:dyDescent="0.2">
      <c r="A93" s="139" t="s">
        <v>209</v>
      </c>
      <c r="B93" s="31" t="s">
        <v>134</v>
      </c>
      <c r="C93" s="139">
        <f t="shared" si="1"/>
        <v>8</v>
      </c>
      <c r="D93" s="139" t="s">
        <v>195</v>
      </c>
      <c r="E93" s="139" t="s">
        <v>190</v>
      </c>
      <c r="F93" s="139" t="s">
        <v>280</v>
      </c>
      <c r="G93" s="139" t="s">
        <v>281</v>
      </c>
      <c r="H93" s="139" t="s">
        <v>231</v>
      </c>
      <c r="I93" s="139" t="s">
        <v>231</v>
      </c>
      <c r="J93" s="139" t="s">
        <v>231</v>
      </c>
      <c r="K93" s="139" t="s">
        <v>232</v>
      </c>
      <c r="L93" s="139">
        <v>39.828698916666667</v>
      </c>
      <c r="M93" s="139">
        <v>-108.80802052777778</v>
      </c>
      <c r="N93" s="139" t="s">
        <v>252</v>
      </c>
      <c r="O93" s="139" t="s">
        <v>233</v>
      </c>
      <c r="P93" s="139">
        <v>0</v>
      </c>
      <c r="Q93" s="139">
        <v>0</v>
      </c>
      <c r="R93" s="139">
        <v>0</v>
      </c>
      <c r="S93" s="139">
        <v>0</v>
      </c>
      <c r="T93" s="139">
        <v>0</v>
      </c>
      <c r="U93" s="139" t="s">
        <v>110</v>
      </c>
      <c r="V93" s="140">
        <v>0</v>
      </c>
      <c r="W93" s="141">
        <v>6.2063600000000001</v>
      </c>
      <c r="X93" s="141">
        <v>0</v>
      </c>
      <c r="Y93" s="141">
        <v>0</v>
      </c>
      <c r="Z93" s="142">
        <v>0</v>
      </c>
    </row>
    <row r="94" spans="1:26" s="4" customFormat="1" x14ac:dyDescent="0.2">
      <c r="A94" s="139" t="s">
        <v>209</v>
      </c>
      <c r="B94" s="31" t="s">
        <v>134</v>
      </c>
      <c r="C94" s="139">
        <f t="shared" si="1"/>
        <v>8</v>
      </c>
      <c r="D94" s="139" t="s">
        <v>195</v>
      </c>
      <c r="E94" s="139" t="s">
        <v>190</v>
      </c>
      <c r="F94" s="139" t="s">
        <v>280</v>
      </c>
      <c r="G94" s="139" t="s">
        <v>281</v>
      </c>
      <c r="H94" s="139" t="s">
        <v>231</v>
      </c>
      <c r="I94" s="139" t="s">
        <v>231</v>
      </c>
      <c r="J94" s="139" t="s">
        <v>231</v>
      </c>
      <c r="K94" s="139" t="s">
        <v>232</v>
      </c>
      <c r="L94" s="139">
        <v>39.828698916666667</v>
      </c>
      <c r="M94" s="139">
        <v>-108.80802052777778</v>
      </c>
      <c r="N94" s="139" t="s">
        <v>69</v>
      </c>
      <c r="O94" s="139" t="s">
        <v>233</v>
      </c>
      <c r="P94" s="139">
        <v>57</v>
      </c>
      <c r="Q94" s="139">
        <v>1.7</v>
      </c>
      <c r="R94" s="139">
        <v>18.600000000000001</v>
      </c>
      <c r="S94" s="139">
        <v>2469</v>
      </c>
      <c r="T94" s="139">
        <v>569</v>
      </c>
      <c r="U94" s="139" t="s">
        <v>158</v>
      </c>
      <c r="V94" s="140">
        <v>5.3</v>
      </c>
      <c r="W94" s="141">
        <v>0</v>
      </c>
      <c r="X94" s="141">
        <v>1.9</v>
      </c>
      <c r="Y94" s="141">
        <v>0</v>
      </c>
      <c r="Z94" s="142">
        <v>0</v>
      </c>
    </row>
    <row r="95" spans="1:26" s="4" customFormat="1" x14ac:dyDescent="0.2">
      <c r="A95" s="139" t="s">
        <v>209</v>
      </c>
      <c r="B95" s="31" t="s">
        <v>134</v>
      </c>
      <c r="C95" s="139">
        <f t="shared" si="1"/>
        <v>8</v>
      </c>
      <c r="D95" s="139" t="s">
        <v>195</v>
      </c>
      <c r="E95" s="139" t="s">
        <v>190</v>
      </c>
      <c r="F95" s="139" t="s">
        <v>280</v>
      </c>
      <c r="G95" s="139" t="s">
        <v>281</v>
      </c>
      <c r="H95" s="139" t="s">
        <v>231</v>
      </c>
      <c r="I95" s="139" t="s">
        <v>231</v>
      </c>
      <c r="J95" s="139" t="s">
        <v>231</v>
      </c>
      <c r="K95" s="139" t="s">
        <v>232</v>
      </c>
      <c r="L95" s="139">
        <v>39.828698916666667</v>
      </c>
      <c r="M95" s="139">
        <v>-108.80802052777778</v>
      </c>
      <c r="N95" s="139" t="s">
        <v>72</v>
      </c>
      <c r="O95" s="139" t="s">
        <v>233</v>
      </c>
      <c r="P95" s="139">
        <v>50</v>
      </c>
      <c r="Q95" s="139">
        <v>1</v>
      </c>
      <c r="R95" s="139">
        <v>20</v>
      </c>
      <c r="S95" s="139">
        <v>0</v>
      </c>
      <c r="T95" s="139">
        <v>800</v>
      </c>
      <c r="U95" s="139" t="s">
        <v>137</v>
      </c>
      <c r="V95" s="140">
        <v>1.78704</v>
      </c>
      <c r="W95" s="141">
        <v>0</v>
      </c>
      <c r="X95" s="141">
        <v>9.7235999999999994</v>
      </c>
      <c r="Y95" s="141">
        <v>0</v>
      </c>
      <c r="Z95" s="142">
        <v>0</v>
      </c>
    </row>
    <row r="96" spans="1:26" s="4" customFormat="1" x14ac:dyDescent="0.2">
      <c r="A96" s="139" t="s">
        <v>209</v>
      </c>
      <c r="B96" s="31" t="s">
        <v>134</v>
      </c>
      <c r="C96" s="139">
        <f t="shared" si="1"/>
        <v>8</v>
      </c>
      <c r="D96" s="139" t="s">
        <v>195</v>
      </c>
      <c r="E96" s="139" t="s">
        <v>190</v>
      </c>
      <c r="F96" s="139" t="s">
        <v>280</v>
      </c>
      <c r="G96" s="139" t="s">
        <v>281</v>
      </c>
      <c r="H96" s="139" t="s">
        <v>231</v>
      </c>
      <c r="I96" s="139" t="s">
        <v>231</v>
      </c>
      <c r="J96" s="139" t="s">
        <v>231</v>
      </c>
      <c r="K96" s="139" t="s">
        <v>232</v>
      </c>
      <c r="L96" s="139">
        <v>39.828698916666667</v>
      </c>
      <c r="M96" s="139">
        <v>-108.80802052777778</v>
      </c>
      <c r="N96" s="139" t="s">
        <v>286</v>
      </c>
      <c r="O96" s="139" t="s">
        <v>233</v>
      </c>
      <c r="P96" s="139">
        <v>0</v>
      </c>
      <c r="Q96" s="139">
        <v>0</v>
      </c>
      <c r="R96" s="139">
        <v>0</v>
      </c>
      <c r="S96" s="139">
        <v>0</v>
      </c>
      <c r="T96" s="139">
        <v>70</v>
      </c>
      <c r="U96" s="139" t="s">
        <v>111</v>
      </c>
      <c r="V96" s="140">
        <v>0</v>
      </c>
      <c r="W96" s="141">
        <v>55.03</v>
      </c>
      <c r="X96" s="141">
        <v>0</v>
      </c>
      <c r="Y96" s="141">
        <v>0</v>
      </c>
      <c r="Z96" s="142">
        <v>0</v>
      </c>
    </row>
    <row r="97" spans="1:26" s="4" customFormat="1" x14ac:dyDescent="0.2">
      <c r="A97" s="139" t="s">
        <v>209</v>
      </c>
      <c r="B97" s="31" t="s">
        <v>134</v>
      </c>
      <c r="C97" s="139">
        <f t="shared" si="1"/>
        <v>8</v>
      </c>
      <c r="D97" s="139" t="s">
        <v>195</v>
      </c>
      <c r="E97" s="139" t="s">
        <v>190</v>
      </c>
      <c r="F97" s="139" t="s">
        <v>280</v>
      </c>
      <c r="G97" s="139" t="s">
        <v>281</v>
      </c>
      <c r="H97" s="139" t="s">
        <v>231</v>
      </c>
      <c r="I97" s="139" t="s">
        <v>231</v>
      </c>
      <c r="J97" s="139" t="s">
        <v>231</v>
      </c>
      <c r="K97" s="139" t="s">
        <v>232</v>
      </c>
      <c r="L97" s="139">
        <v>40.033986166666665</v>
      </c>
      <c r="M97" s="139">
        <v>-108.26236897222222</v>
      </c>
      <c r="N97" s="139" t="s">
        <v>83</v>
      </c>
      <c r="O97" s="139" t="s">
        <v>233</v>
      </c>
      <c r="P97" s="139">
        <v>16</v>
      </c>
      <c r="Q97" s="139">
        <v>0.83</v>
      </c>
      <c r="R97" s="139">
        <v>87.4</v>
      </c>
      <c r="S97" s="139">
        <v>2834</v>
      </c>
      <c r="T97" s="139">
        <v>750</v>
      </c>
      <c r="U97" s="139" t="s">
        <v>159</v>
      </c>
      <c r="V97" s="140">
        <v>13.796512999999999</v>
      </c>
      <c r="W97" s="141">
        <v>1.2263599999999999</v>
      </c>
      <c r="X97" s="141">
        <v>9.1976759999999995</v>
      </c>
      <c r="Y97" s="141">
        <v>0</v>
      </c>
      <c r="Z97" s="142">
        <v>0</v>
      </c>
    </row>
    <row r="98" spans="1:26" s="4" customFormat="1" x14ac:dyDescent="0.2">
      <c r="A98" s="139" t="s">
        <v>209</v>
      </c>
      <c r="B98" s="31" t="s">
        <v>134</v>
      </c>
      <c r="C98" s="139">
        <f t="shared" si="1"/>
        <v>8</v>
      </c>
      <c r="D98" s="139" t="s">
        <v>195</v>
      </c>
      <c r="E98" s="139" t="s">
        <v>190</v>
      </c>
      <c r="F98" s="139" t="s">
        <v>280</v>
      </c>
      <c r="G98" s="139" t="s">
        <v>281</v>
      </c>
      <c r="H98" s="139" t="s">
        <v>231</v>
      </c>
      <c r="I98" s="139" t="s">
        <v>231</v>
      </c>
      <c r="J98" s="139" t="s">
        <v>231</v>
      </c>
      <c r="K98" s="139" t="s">
        <v>232</v>
      </c>
      <c r="L98" s="139">
        <v>40.033986166666665</v>
      </c>
      <c r="M98" s="139">
        <v>-108.26236897222222</v>
      </c>
      <c r="N98" s="139" t="s">
        <v>83</v>
      </c>
      <c r="O98" s="139" t="s">
        <v>233</v>
      </c>
      <c r="P98" s="139">
        <v>25</v>
      </c>
      <c r="Q98" s="139">
        <v>2.5</v>
      </c>
      <c r="R98" s="139">
        <v>17.399999999999999</v>
      </c>
      <c r="S98" s="139">
        <v>8106</v>
      </c>
      <c r="T98" s="139">
        <v>535</v>
      </c>
      <c r="U98" s="139" t="s">
        <v>159</v>
      </c>
      <c r="V98" s="140">
        <v>24.22</v>
      </c>
      <c r="W98" s="141">
        <v>6.06</v>
      </c>
      <c r="X98" s="141">
        <v>18.170000000000002</v>
      </c>
      <c r="Y98" s="141">
        <v>0</v>
      </c>
      <c r="Z98" s="142">
        <v>0</v>
      </c>
    </row>
    <row r="99" spans="1:26" s="4" customFormat="1" x14ac:dyDescent="0.2">
      <c r="A99" s="139" t="s">
        <v>209</v>
      </c>
      <c r="B99" s="31" t="s">
        <v>134</v>
      </c>
      <c r="C99" s="139">
        <f t="shared" si="1"/>
        <v>8</v>
      </c>
      <c r="D99" s="139" t="s">
        <v>195</v>
      </c>
      <c r="E99" s="139" t="s">
        <v>190</v>
      </c>
      <c r="F99" s="139" t="s">
        <v>280</v>
      </c>
      <c r="G99" s="139" t="s">
        <v>281</v>
      </c>
      <c r="H99" s="139" t="s">
        <v>231</v>
      </c>
      <c r="I99" s="139" t="s">
        <v>231</v>
      </c>
      <c r="J99" s="139" t="s">
        <v>231</v>
      </c>
      <c r="K99" s="139" t="s">
        <v>232</v>
      </c>
      <c r="L99" s="139">
        <v>40.033986166666665</v>
      </c>
      <c r="M99" s="139">
        <v>-108.26236897222222</v>
      </c>
      <c r="N99" s="139" t="s">
        <v>83</v>
      </c>
      <c r="O99" s="139" t="s">
        <v>233</v>
      </c>
      <c r="P99" s="139">
        <v>80</v>
      </c>
      <c r="Q99" s="139">
        <v>1.17</v>
      </c>
      <c r="R99" s="139">
        <v>54.9</v>
      </c>
      <c r="S99" s="139">
        <v>3540</v>
      </c>
      <c r="T99" s="139">
        <v>750</v>
      </c>
      <c r="U99" s="139" t="s">
        <v>159</v>
      </c>
      <c r="V99" s="140">
        <v>117.56399999999999</v>
      </c>
      <c r="W99" s="141">
        <v>6.9690000000000003</v>
      </c>
      <c r="X99" s="141">
        <v>11.211</v>
      </c>
      <c r="Y99" s="141">
        <v>0</v>
      </c>
      <c r="Z99" s="142">
        <v>0</v>
      </c>
    </row>
    <row r="100" spans="1:26" s="4" customFormat="1" x14ac:dyDescent="0.2">
      <c r="A100" s="139" t="s">
        <v>209</v>
      </c>
      <c r="B100" s="31" t="s">
        <v>134</v>
      </c>
      <c r="C100" s="139">
        <f t="shared" si="1"/>
        <v>8</v>
      </c>
      <c r="D100" s="139" t="s">
        <v>195</v>
      </c>
      <c r="E100" s="139" t="s">
        <v>190</v>
      </c>
      <c r="F100" s="139" t="s">
        <v>280</v>
      </c>
      <c r="G100" s="139" t="s">
        <v>281</v>
      </c>
      <c r="H100" s="139" t="s">
        <v>231</v>
      </c>
      <c r="I100" s="139" t="s">
        <v>231</v>
      </c>
      <c r="J100" s="139" t="s">
        <v>231</v>
      </c>
      <c r="K100" s="139" t="s">
        <v>232</v>
      </c>
      <c r="L100" s="139">
        <v>40.033986166666665</v>
      </c>
      <c r="M100" s="139">
        <v>-108.26236897222222</v>
      </c>
      <c r="N100" s="139" t="s">
        <v>237</v>
      </c>
      <c r="O100" s="139" t="s">
        <v>233</v>
      </c>
      <c r="P100" s="139">
        <v>25</v>
      </c>
      <c r="Q100" s="139">
        <v>2.5</v>
      </c>
      <c r="R100" s="139">
        <v>43</v>
      </c>
      <c r="S100" s="139">
        <v>8106</v>
      </c>
      <c r="T100" s="139">
        <v>535</v>
      </c>
      <c r="U100" s="139" t="s">
        <v>159</v>
      </c>
      <c r="V100" s="140">
        <v>19.405000000000001</v>
      </c>
      <c r="W100" s="141">
        <v>4.851</v>
      </c>
      <c r="X100" s="141">
        <v>14.554</v>
      </c>
      <c r="Y100" s="141">
        <v>0</v>
      </c>
      <c r="Z100" s="142">
        <v>0</v>
      </c>
    </row>
    <row r="101" spans="1:26" s="4" customFormat="1" x14ac:dyDescent="0.2">
      <c r="A101" s="139" t="s">
        <v>209</v>
      </c>
      <c r="B101" s="31" t="s">
        <v>134</v>
      </c>
      <c r="C101" s="139">
        <f t="shared" si="1"/>
        <v>8</v>
      </c>
      <c r="D101" s="139" t="s">
        <v>195</v>
      </c>
      <c r="E101" s="139" t="s">
        <v>190</v>
      </c>
      <c r="F101" s="139" t="s">
        <v>280</v>
      </c>
      <c r="G101" s="139" t="s">
        <v>281</v>
      </c>
      <c r="H101" s="139" t="s">
        <v>231</v>
      </c>
      <c r="I101" s="139" t="s">
        <v>231</v>
      </c>
      <c r="J101" s="139" t="s">
        <v>231</v>
      </c>
      <c r="K101" s="139" t="s">
        <v>232</v>
      </c>
      <c r="L101" s="139">
        <v>40.033986166666665</v>
      </c>
      <c r="M101" s="139">
        <v>-108.26236897222222</v>
      </c>
      <c r="N101" s="139" t="s">
        <v>261</v>
      </c>
      <c r="O101" s="139" t="s">
        <v>233</v>
      </c>
      <c r="P101" s="139">
        <v>20</v>
      </c>
      <c r="Q101" s="139">
        <v>1</v>
      </c>
      <c r="R101" s="139">
        <v>110</v>
      </c>
      <c r="S101" s="139">
        <v>0</v>
      </c>
      <c r="T101" s="139">
        <v>8000</v>
      </c>
      <c r="U101" s="139" t="s">
        <v>159</v>
      </c>
      <c r="V101" s="140">
        <v>1.233895</v>
      </c>
      <c r="W101" s="141">
        <v>0.29400500000000002</v>
      </c>
      <c r="X101" s="141">
        <v>1.5857749999999999</v>
      </c>
      <c r="Y101" s="141">
        <v>0</v>
      </c>
      <c r="Z101" s="142">
        <v>0</v>
      </c>
    </row>
    <row r="102" spans="1:26" s="4" customFormat="1" x14ac:dyDescent="0.2">
      <c r="A102" s="139" t="s">
        <v>209</v>
      </c>
      <c r="B102" s="31" t="s">
        <v>134</v>
      </c>
      <c r="C102" s="139">
        <f t="shared" si="1"/>
        <v>8</v>
      </c>
      <c r="D102" s="139" t="s">
        <v>195</v>
      </c>
      <c r="E102" s="139" t="s">
        <v>190</v>
      </c>
      <c r="F102" s="139" t="s">
        <v>280</v>
      </c>
      <c r="G102" s="139" t="s">
        <v>281</v>
      </c>
      <c r="H102" s="139" t="s">
        <v>231</v>
      </c>
      <c r="I102" s="139" t="s">
        <v>231</v>
      </c>
      <c r="J102" s="139" t="s">
        <v>231</v>
      </c>
      <c r="K102" s="139" t="s">
        <v>232</v>
      </c>
      <c r="L102" s="139">
        <v>40.033986166666665</v>
      </c>
      <c r="M102" s="139">
        <v>-108.26236897222222</v>
      </c>
      <c r="N102" s="139" t="s">
        <v>282</v>
      </c>
      <c r="O102" s="139" t="s">
        <v>233</v>
      </c>
      <c r="P102" s="139">
        <v>25</v>
      </c>
      <c r="Q102" s="139">
        <v>1</v>
      </c>
      <c r="R102" s="139">
        <v>97.9</v>
      </c>
      <c r="S102" s="139">
        <v>4612</v>
      </c>
      <c r="T102" s="139">
        <v>750</v>
      </c>
      <c r="U102" s="139" t="s">
        <v>159</v>
      </c>
      <c r="V102" s="140">
        <v>20.51989</v>
      </c>
      <c r="W102" s="141">
        <v>10.259944000000001</v>
      </c>
      <c r="X102" s="141">
        <v>30.779834000000001</v>
      </c>
      <c r="Y102" s="141">
        <v>0</v>
      </c>
      <c r="Z102" s="142">
        <v>0</v>
      </c>
    </row>
    <row r="103" spans="1:26" s="4" customFormat="1" x14ac:dyDescent="0.2">
      <c r="A103" s="139" t="s">
        <v>209</v>
      </c>
      <c r="B103" s="31" t="s">
        <v>134</v>
      </c>
      <c r="C103" s="139">
        <f t="shared" si="1"/>
        <v>8</v>
      </c>
      <c r="D103" s="139" t="s">
        <v>195</v>
      </c>
      <c r="E103" s="139" t="s">
        <v>190</v>
      </c>
      <c r="F103" s="139" t="s">
        <v>280</v>
      </c>
      <c r="G103" s="139" t="s">
        <v>281</v>
      </c>
      <c r="H103" s="139" t="s">
        <v>231</v>
      </c>
      <c r="I103" s="139" t="s">
        <v>231</v>
      </c>
      <c r="J103" s="139" t="s">
        <v>231</v>
      </c>
      <c r="K103" s="139" t="s">
        <v>232</v>
      </c>
      <c r="L103" s="139">
        <v>39.898810277777777</v>
      </c>
      <c r="M103" s="139">
        <v>-108.19100127777779</v>
      </c>
      <c r="N103" s="139" t="s">
        <v>275</v>
      </c>
      <c r="O103" s="139" t="s">
        <v>233</v>
      </c>
      <c r="P103" s="139">
        <v>30</v>
      </c>
      <c r="Q103" s="139">
        <v>1</v>
      </c>
      <c r="R103" s="139">
        <v>0</v>
      </c>
      <c r="S103" s="139">
        <v>8800</v>
      </c>
      <c r="T103" s="139">
        <v>993</v>
      </c>
      <c r="U103" s="139" t="s">
        <v>159</v>
      </c>
      <c r="V103" s="140">
        <v>12.793884</v>
      </c>
      <c r="W103" s="141">
        <v>12.282158000000001</v>
      </c>
      <c r="X103" s="141">
        <v>5.0356620000000003</v>
      </c>
      <c r="Y103" s="141">
        <v>0</v>
      </c>
      <c r="Z103" s="142">
        <v>0</v>
      </c>
    </row>
    <row r="104" spans="1:26" s="4" customFormat="1" x14ac:dyDescent="0.2">
      <c r="A104" s="139" t="s">
        <v>209</v>
      </c>
      <c r="B104" s="31" t="s">
        <v>134</v>
      </c>
      <c r="C104" s="139">
        <f t="shared" si="1"/>
        <v>8</v>
      </c>
      <c r="D104" s="139" t="s">
        <v>195</v>
      </c>
      <c r="E104" s="139" t="s">
        <v>190</v>
      </c>
      <c r="F104" s="139" t="s">
        <v>287</v>
      </c>
      <c r="G104" s="139" t="s">
        <v>288</v>
      </c>
      <c r="H104" s="139" t="s">
        <v>230</v>
      </c>
      <c r="I104" s="139" t="s">
        <v>231</v>
      </c>
      <c r="J104" s="139" t="s">
        <v>231</v>
      </c>
      <c r="K104" s="139" t="s">
        <v>232</v>
      </c>
      <c r="L104" s="139">
        <v>40.033986166666665</v>
      </c>
      <c r="M104" s="139">
        <v>-108.26236897222222</v>
      </c>
      <c r="N104" s="139" t="s">
        <v>275</v>
      </c>
      <c r="O104" s="139" t="s">
        <v>233</v>
      </c>
      <c r="P104" s="139">
        <v>13</v>
      </c>
      <c r="Q104" s="139">
        <v>0.67</v>
      </c>
      <c r="R104" s="139">
        <v>75</v>
      </c>
      <c r="S104" s="139">
        <v>1590</v>
      </c>
      <c r="T104" s="139">
        <v>1159</v>
      </c>
      <c r="U104" s="139" t="s">
        <v>159</v>
      </c>
      <c r="V104" s="140">
        <v>0</v>
      </c>
      <c r="W104" s="141">
        <v>0</v>
      </c>
      <c r="X104" s="141">
        <v>0</v>
      </c>
      <c r="Y104" s="141">
        <v>0.01</v>
      </c>
      <c r="Z104" s="142">
        <v>0.28999999999999998</v>
      </c>
    </row>
    <row r="105" spans="1:26" s="4" customFormat="1" x14ac:dyDescent="0.2">
      <c r="A105" s="139" t="s">
        <v>209</v>
      </c>
      <c r="B105" s="31" t="s">
        <v>134</v>
      </c>
      <c r="C105" s="139">
        <f t="shared" si="1"/>
        <v>8</v>
      </c>
      <c r="D105" s="139" t="s">
        <v>195</v>
      </c>
      <c r="E105" s="139" t="s">
        <v>190</v>
      </c>
      <c r="F105" s="139" t="s">
        <v>287</v>
      </c>
      <c r="G105" s="139" t="s">
        <v>288</v>
      </c>
      <c r="H105" s="139" t="s">
        <v>234</v>
      </c>
      <c r="I105" s="139" t="s">
        <v>231</v>
      </c>
      <c r="J105" s="139" t="s">
        <v>231</v>
      </c>
      <c r="K105" s="139" t="s">
        <v>232</v>
      </c>
      <c r="L105" s="139">
        <v>40.033986166666665</v>
      </c>
      <c r="M105" s="139">
        <v>-108.26236897222222</v>
      </c>
      <c r="N105" s="139" t="s">
        <v>275</v>
      </c>
      <c r="O105" s="139" t="s">
        <v>233</v>
      </c>
      <c r="P105" s="139">
        <v>16</v>
      </c>
      <c r="Q105" s="139">
        <v>0.7</v>
      </c>
      <c r="R105" s="139">
        <v>43.9</v>
      </c>
      <c r="S105" s="139">
        <v>900</v>
      </c>
      <c r="T105" s="139">
        <v>700</v>
      </c>
      <c r="U105" s="139" t="s">
        <v>159</v>
      </c>
      <c r="V105" s="140">
        <v>0</v>
      </c>
      <c r="W105" s="141">
        <v>0</v>
      </c>
      <c r="X105" s="141">
        <v>0</v>
      </c>
      <c r="Y105" s="141">
        <v>0</v>
      </c>
      <c r="Z105" s="142">
        <v>0</v>
      </c>
    </row>
    <row r="106" spans="1:26" s="4" customFormat="1" x14ac:dyDescent="0.2">
      <c r="A106" s="139" t="s">
        <v>209</v>
      </c>
      <c r="B106" s="31" t="s">
        <v>134</v>
      </c>
      <c r="C106" s="139">
        <f t="shared" si="1"/>
        <v>8</v>
      </c>
      <c r="D106" s="139" t="s">
        <v>195</v>
      </c>
      <c r="E106" s="139" t="s">
        <v>190</v>
      </c>
      <c r="F106" s="139" t="s">
        <v>287</v>
      </c>
      <c r="G106" s="139" t="s">
        <v>288</v>
      </c>
      <c r="H106" s="139" t="s">
        <v>259</v>
      </c>
      <c r="I106" s="139" t="s">
        <v>231</v>
      </c>
      <c r="J106" s="139" t="s">
        <v>231</v>
      </c>
      <c r="K106" s="139" t="s">
        <v>232</v>
      </c>
      <c r="L106" s="139">
        <v>40.033986166666665</v>
      </c>
      <c r="M106" s="139">
        <v>-108.26236897222222</v>
      </c>
      <c r="N106" s="139" t="s">
        <v>275</v>
      </c>
      <c r="O106" s="139" t="s">
        <v>233</v>
      </c>
      <c r="P106" s="139">
        <v>12</v>
      </c>
      <c r="Q106" s="139">
        <v>0.3</v>
      </c>
      <c r="R106" s="139">
        <v>71</v>
      </c>
      <c r="S106" s="139">
        <v>370</v>
      </c>
      <c r="T106" s="139">
        <v>700</v>
      </c>
      <c r="U106" s="139" t="s">
        <v>159</v>
      </c>
      <c r="V106" s="140">
        <v>0</v>
      </c>
      <c r="W106" s="141">
        <v>0</v>
      </c>
      <c r="X106" s="141">
        <v>0</v>
      </c>
      <c r="Y106" s="141">
        <v>0</v>
      </c>
      <c r="Z106" s="142">
        <v>7.0000000000000007E-2</v>
      </c>
    </row>
    <row r="107" spans="1:26" s="4" customFormat="1" x14ac:dyDescent="0.2">
      <c r="A107" s="139" t="s">
        <v>209</v>
      </c>
      <c r="B107" s="31" t="s">
        <v>134</v>
      </c>
      <c r="C107" s="139">
        <f t="shared" si="1"/>
        <v>8</v>
      </c>
      <c r="D107" s="139" t="s">
        <v>195</v>
      </c>
      <c r="E107" s="139" t="s">
        <v>190</v>
      </c>
      <c r="F107" s="139" t="s">
        <v>287</v>
      </c>
      <c r="G107" s="139" t="s">
        <v>288</v>
      </c>
      <c r="H107" s="139" t="s">
        <v>264</v>
      </c>
      <c r="I107" s="139" t="s">
        <v>231</v>
      </c>
      <c r="J107" s="139" t="s">
        <v>231</v>
      </c>
      <c r="K107" s="139" t="s">
        <v>232</v>
      </c>
      <c r="L107" s="139">
        <v>40.033986166666665</v>
      </c>
      <c r="M107" s="139">
        <v>-108.26236897222222</v>
      </c>
      <c r="N107" s="139" t="s">
        <v>261</v>
      </c>
      <c r="O107" s="139" t="s">
        <v>233</v>
      </c>
      <c r="P107" s="139">
        <v>20</v>
      </c>
      <c r="Q107" s="139">
        <v>0.5</v>
      </c>
      <c r="R107" s="139">
        <v>55</v>
      </c>
      <c r="S107" s="139">
        <v>640</v>
      </c>
      <c r="T107" s="139">
        <v>700</v>
      </c>
      <c r="U107" s="139" t="s">
        <v>159</v>
      </c>
      <c r="V107" s="140">
        <v>0</v>
      </c>
      <c r="W107" s="141">
        <v>0</v>
      </c>
      <c r="X107" s="141">
        <v>0</v>
      </c>
      <c r="Y107" s="141">
        <v>0</v>
      </c>
      <c r="Z107" s="142">
        <v>0</v>
      </c>
    </row>
    <row r="108" spans="1:26" s="4" customFormat="1" x14ac:dyDescent="0.2">
      <c r="A108" s="139" t="s">
        <v>209</v>
      </c>
      <c r="B108" s="31" t="s">
        <v>134</v>
      </c>
      <c r="C108" s="139">
        <f t="shared" si="1"/>
        <v>8</v>
      </c>
      <c r="D108" s="139" t="s">
        <v>195</v>
      </c>
      <c r="E108" s="139" t="s">
        <v>190</v>
      </c>
      <c r="F108" s="139" t="s">
        <v>287</v>
      </c>
      <c r="G108" s="139" t="s">
        <v>288</v>
      </c>
      <c r="H108" s="139" t="s">
        <v>236</v>
      </c>
      <c r="I108" s="139" t="s">
        <v>231</v>
      </c>
      <c r="J108" s="139" t="s">
        <v>231</v>
      </c>
      <c r="K108" s="139" t="s">
        <v>232</v>
      </c>
      <c r="L108" s="139">
        <v>40.033986166666665</v>
      </c>
      <c r="M108" s="139">
        <v>-108.26236897222222</v>
      </c>
      <c r="N108" s="139" t="s">
        <v>261</v>
      </c>
      <c r="O108" s="139" t="s">
        <v>233</v>
      </c>
      <c r="P108" s="139">
        <v>20</v>
      </c>
      <c r="Q108" s="139">
        <v>0.33</v>
      </c>
      <c r="R108" s="139">
        <v>72</v>
      </c>
      <c r="S108" s="139">
        <v>370</v>
      </c>
      <c r="T108" s="139">
        <v>700</v>
      </c>
      <c r="U108" s="139" t="s">
        <v>159</v>
      </c>
      <c r="V108" s="140">
        <v>0</v>
      </c>
      <c r="W108" s="141">
        <v>0</v>
      </c>
      <c r="X108" s="141">
        <v>0</v>
      </c>
      <c r="Y108" s="141">
        <v>0</v>
      </c>
      <c r="Z108" s="142">
        <v>0</v>
      </c>
    </row>
    <row r="109" spans="1:26" s="4" customFormat="1" x14ac:dyDescent="0.2">
      <c r="A109" s="139" t="s">
        <v>209</v>
      </c>
      <c r="B109" s="31" t="s">
        <v>134</v>
      </c>
      <c r="C109" s="139">
        <f t="shared" si="1"/>
        <v>8</v>
      </c>
      <c r="D109" s="139" t="s">
        <v>195</v>
      </c>
      <c r="E109" s="139" t="s">
        <v>190</v>
      </c>
      <c r="F109" s="139" t="s">
        <v>287</v>
      </c>
      <c r="G109" s="139" t="s">
        <v>288</v>
      </c>
      <c r="H109" s="139" t="s">
        <v>243</v>
      </c>
      <c r="I109" s="139" t="s">
        <v>231</v>
      </c>
      <c r="J109" s="139" t="s">
        <v>231</v>
      </c>
      <c r="K109" s="139" t="s">
        <v>232</v>
      </c>
      <c r="L109" s="139">
        <v>40.033986166666665</v>
      </c>
      <c r="M109" s="139">
        <v>-108.26236897222222</v>
      </c>
      <c r="N109" s="139" t="s">
        <v>237</v>
      </c>
      <c r="O109" s="139" t="s">
        <v>233</v>
      </c>
      <c r="P109" s="139">
        <v>22</v>
      </c>
      <c r="Q109" s="139">
        <v>1.1000000000000001</v>
      </c>
      <c r="R109" s="139">
        <v>48.4</v>
      </c>
      <c r="S109" s="139">
        <v>2783</v>
      </c>
      <c r="T109" s="139">
        <v>400</v>
      </c>
      <c r="U109" s="139" t="s">
        <v>159</v>
      </c>
      <c r="V109" s="140">
        <v>0</v>
      </c>
      <c r="W109" s="141">
        <v>0</v>
      </c>
      <c r="X109" s="141">
        <v>0</v>
      </c>
      <c r="Y109" s="141">
        <v>0.01</v>
      </c>
      <c r="Z109" s="142">
        <v>0.56000000000000005</v>
      </c>
    </row>
    <row r="110" spans="1:26" s="4" customFormat="1" x14ac:dyDescent="0.2">
      <c r="A110" s="139" t="s">
        <v>209</v>
      </c>
      <c r="B110" s="31" t="s">
        <v>134</v>
      </c>
      <c r="C110" s="139">
        <f t="shared" si="1"/>
        <v>8</v>
      </c>
      <c r="D110" s="139" t="s">
        <v>195</v>
      </c>
      <c r="E110" s="139" t="s">
        <v>190</v>
      </c>
      <c r="F110" s="139" t="s">
        <v>287</v>
      </c>
      <c r="G110" s="139" t="s">
        <v>288</v>
      </c>
      <c r="H110" s="139" t="s">
        <v>276</v>
      </c>
      <c r="I110" s="139" t="s">
        <v>231</v>
      </c>
      <c r="J110" s="139" t="s">
        <v>231</v>
      </c>
      <c r="K110" s="139" t="s">
        <v>232</v>
      </c>
      <c r="L110" s="139">
        <v>40.033986166666665</v>
      </c>
      <c r="M110" s="139">
        <v>-108.26236897222222</v>
      </c>
      <c r="N110" s="139" t="s">
        <v>261</v>
      </c>
      <c r="O110" s="139" t="s">
        <v>233</v>
      </c>
      <c r="P110" s="139">
        <v>0</v>
      </c>
      <c r="Q110" s="139">
        <v>0</v>
      </c>
      <c r="R110" s="139">
        <v>0</v>
      </c>
      <c r="S110" s="139">
        <v>0</v>
      </c>
      <c r="T110" s="139">
        <v>70</v>
      </c>
      <c r="U110" s="139" t="s">
        <v>159</v>
      </c>
      <c r="V110" s="140">
        <v>0</v>
      </c>
      <c r="W110" s="141">
        <v>0</v>
      </c>
      <c r="X110" s="141">
        <v>0</v>
      </c>
      <c r="Y110" s="141">
        <v>0</v>
      </c>
      <c r="Z110" s="142">
        <v>0.42</v>
      </c>
    </row>
    <row r="111" spans="1:26" s="4" customFormat="1" x14ac:dyDescent="0.2">
      <c r="A111" s="139" t="s">
        <v>209</v>
      </c>
      <c r="B111" s="31" t="s">
        <v>134</v>
      </c>
      <c r="C111" s="139">
        <f t="shared" si="1"/>
        <v>8</v>
      </c>
      <c r="D111" s="139" t="s">
        <v>195</v>
      </c>
      <c r="E111" s="139" t="s">
        <v>190</v>
      </c>
      <c r="F111" s="139" t="s">
        <v>287</v>
      </c>
      <c r="G111" s="139" t="s">
        <v>288</v>
      </c>
      <c r="H111" s="139" t="s">
        <v>231</v>
      </c>
      <c r="I111" s="139" t="s">
        <v>231</v>
      </c>
      <c r="J111" s="139" t="s">
        <v>231</v>
      </c>
      <c r="K111" s="139" t="s">
        <v>232</v>
      </c>
      <c r="L111" s="139">
        <v>39.858421583333332</v>
      </c>
      <c r="M111" s="139">
        <v>-108.88030269444444</v>
      </c>
      <c r="N111" s="139" t="s">
        <v>275</v>
      </c>
      <c r="O111" s="139" t="s">
        <v>233</v>
      </c>
      <c r="P111" s="139">
        <v>12</v>
      </c>
      <c r="Q111" s="139">
        <v>0.3</v>
      </c>
      <c r="R111" s="139">
        <v>71</v>
      </c>
      <c r="S111" s="139">
        <v>370</v>
      </c>
      <c r="T111" s="139">
        <v>700</v>
      </c>
      <c r="U111" s="139" t="s">
        <v>159</v>
      </c>
      <c r="V111" s="140">
        <v>16.111205999999999</v>
      </c>
      <c r="W111" s="141">
        <v>1.611121</v>
      </c>
      <c r="X111" s="141">
        <v>24.166826</v>
      </c>
      <c r="Y111" s="141">
        <v>0</v>
      </c>
      <c r="Z111" s="142">
        <v>0</v>
      </c>
    </row>
    <row r="112" spans="1:26" s="4" customFormat="1" x14ac:dyDescent="0.2">
      <c r="A112" s="139" t="s">
        <v>209</v>
      </c>
      <c r="B112" s="31" t="s">
        <v>134</v>
      </c>
      <c r="C112" s="139">
        <f t="shared" si="1"/>
        <v>8</v>
      </c>
      <c r="D112" s="139" t="s">
        <v>195</v>
      </c>
      <c r="E112" s="139" t="s">
        <v>190</v>
      </c>
      <c r="F112" s="139" t="s">
        <v>287</v>
      </c>
      <c r="G112" s="139" t="s">
        <v>288</v>
      </c>
      <c r="H112" s="139" t="s">
        <v>231</v>
      </c>
      <c r="I112" s="139" t="s">
        <v>231</v>
      </c>
      <c r="J112" s="139" t="s">
        <v>231</v>
      </c>
      <c r="K112" s="139" t="s">
        <v>232</v>
      </c>
      <c r="L112" s="139">
        <v>39.858421583333332</v>
      </c>
      <c r="M112" s="139">
        <v>-108.88030269444444</v>
      </c>
      <c r="N112" s="139" t="s">
        <v>275</v>
      </c>
      <c r="O112" s="139" t="s">
        <v>233</v>
      </c>
      <c r="P112" s="139">
        <v>13</v>
      </c>
      <c r="Q112" s="139">
        <v>0.67</v>
      </c>
      <c r="R112" s="139">
        <v>75</v>
      </c>
      <c r="S112" s="139">
        <v>1590</v>
      </c>
      <c r="T112" s="139">
        <v>1159</v>
      </c>
      <c r="U112" s="139" t="s">
        <v>159</v>
      </c>
      <c r="V112" s="140">
        <v>6.49</v>
      </c>
      <c r="W112" s="141">
        <v>3.09</v>
      </c>
      <c r="X112" s="141">
        <v>6.18</v>
      </c>
      <c r="Y112" s="141">
        <v>0</v>
      </c>
      <c r="Z112" s="142">
        <v>0</v>
      </c>
    </row>
    <row r="113" spans="1:26" s="4" customFormat="1" x14ac:dyDescent="0.2">
      <c r="A113" s="139" t="s">
        <v>209</v>
      </c>
      <c r="B113" s="31" t="s">
        <v>134</v>
      </c>
      <c r="C113" s="139">
        <f t="shared" si="1"/>
        <v>8</v>
      </c>
      <c r="D113" s="139" t="s">
        <v>195</v>
      </c>
      <c r="E113" s="139" t="s">
        <v>190</v>
      </c>
      <c r="F113" s="139" t="s">
        <v>287</v>
      </c>
      <c r="G113" s="139" t="s">
        <v>288</v>
      </c>
      <c r="H113" s="139" t="s">
        <v>231</v>
      </c>
      <c r="I113" s="139" t="s">
        <v>231</v>
      </c>
      <c r="J113" s="139" t="s">
        <v>231</v>
      </c>
      <c r="K113" s="139" t="s">
        <v>232</v>
      </c>
      <c r="L113" s="139">
        <v>39.858421583333332</v>
      </c>
      <c r="M113" s="139">
        <v>-108.88030269444444</v>
      </c>
      <c r="N113" s="139" t="s">
        <v>237</v>
      </c>
      <c r="O113" s="139" t="s">
        <v>233</v>
      </c>
      <c r="P113" s="139">
        <v>22</v>
      </c>
      <c r="Q113" s="139">
        <v>1.1000000000000001</v>
      </c>
      <c r="R113" s="139">
        <v>48.4</v>
      </c>
      <c r="S113" s="139">
        <v>2783</v>
      </c>
      <c r="T113" s="139">
        <v>400</v>
      </c>
      <c r="U113" s="139" t="s">
        <v>159</v>
      </c>
      <c r="V113" s="140">
        <v>5.6906699999999999</v>
      </c>
      <c r="W113" s="141">
        <v>2.854822</v>
      </c>
      <c r="X113" s="141">
        <v>5.6675899999999997</v>
      </c>
      <c r="Y113" s="141">
        <v>0</v>
      </c>
      <c r="Z113" s="142">
        <v>0</v>
      </c>
    </row>
    <row r="114" spans="1:26" s="4" customFormat="1" x14ac:dyDescent="0.2">
      <c r="A114" s="139" t="s">
        <v>209</v>
      </c>
      <c r="B114" s="31" t="s">
        <v>134</v>
      </c>
      <c r="C114" s="139">
        <f t="shared" si="1"/>
        <v>8</v>
      </c>
      <c r="D114" s="139" t="s">
        <v>195</v>
      </c>
      <c r="E114" s="139" t="s">
        <v>190</v>
      </c>
      <c r="F114" s="139" t="s">
        <v>287</v>
      </c>
      <c r="G114" s="139" t="s">
        <v>288</v>
      </c>
      <c r="H114" s="139" t="s">
        <v>231</v>
      </c>
      <c r="I114" s="139" t="s">
        <v>231</v>
      </c>
      <c r="J114" s="139" t="s">
        <v>231</v>
      </c>
      <c r="K114" s="139" t="s">
        <v>232</v>
      </c>
      <c r="L114" s="139">
        <v>39.858421583333332</v>
      </c>
      <c r="M114" s="139">
        <v>-108.88030269444444</v>
      </c>
      <c r="N114" s="139" t="s">
        <v>261</v>
      </c>
      <c r="O114" s="139" t="s">
        <v>233</v>
      </c>
      <c r="P114" s="139">
        <v>0</v>
      </c>
      <c r="Q114" s="139">
        <v>0</v>
      </c>
      <c r="R114" s="139">
        <v>0</v>
      </c>
      <c r="S114" s="139">
        <v>0</v>
      </c>
      <c r="T114" s="139">
        <v>70</v>
      </c>
      <c r="U114" s="139" t="s">
        <v>159</v>
      </c>
      <c r="V114" s="140">
        <v>21.65</v>
      </c>
      <c r="W114" s="141">
        <v>7.58</v>
      </c>
      <c r="X114" s="141">
        <v>16.239999999999998</v>
      </c>
      <c r="Y114" s="141">
        <v>0</v>
      </c>
      <c r="Z114" s="142">
        <v>0</v>
      </c>
    </row>
    <row r="115" spans="1:26" s="4" customFormat="1" x14ac:dyDescent="0.2">
      <c r="A115" s="139" t="s">
        <v>209</v>
      </c>
      <c r="B115" s="31" t="s">
        <v>134</v>
      </c>
      <c r="C115" s="139">
        <f t="shared" si="1"/>
        <v>8</v>
      </c>
      <c r="D115" s="139" t="s">
        <v>195</v>
      </c>
      <c r="E115" s="139" t="s">
        <v>190</v>
      </c>
      <c r="F115" s="139" t="s">
        <v>287</v>
      </c>
      <c r="G115" s="139" t="s">
        <v>288</v>
      </c>
      <c r="H115" s="139" t="s">
        <v>231</v>
      </c>
      <c r="I115" s="139" t="s">
        <v>231</v>
      </c>
      <c r="J115" s="139" t="s">
        <v>231</v>
      </c>
      <c r="K115" s="139" t="s">
        <v>232</v>
      </c>
      <c r="L115" s="139">
        <v>39.858421583333332</v>
      </c>
      <c r="M115" s="139">
        <v>-108.88030269444444</v>
      </c>
      <c r="N115" s="139" t="s">
        <v>238</v>
      </c>
      <c r="O115" s="139" t="s">
        <v>233</v>
      </c>
      <c r="P115" s="139">
        <v>0</v>
      </c>
      <c r="Q115" s="139">
        <v>0</v>
      </c>
      <c r="R115" s="139">
        <v>0</v>
      </c>
      <c r="S115" s="139">
        <v>0</v>
      </c>
      <c r="T115" s="139">
        <v>70</v>
      </c>
      <c r="U115" s="139" t="s">
        <v>110</v>
      </c>
      <c r="V115" s="140">
        <v>0</v>
      </c>
      <c r="W115" s="141">
        <v>0.7</v>
      </c>
      <c r="X115" s="141">
        <v>0</v>
      </c>
      <c r="Y115" s="141">
        <v>0</v>
      </c>
      <c r="Z115" s="142">
        <v>0</v>
      </c>
    </row>
    <row r="116" spans="1:26" s="4" customFormat="1" x14ac:dyDescent="0.2">
      <c r="A116" s="139" t="s">
        <v>209</v>
      </c>
      <c r="B116" s="31" t="s">
        <v>134</v>
      </c>
      <c r="C116" s="139">
        <f t="shared" si="1"/>
        <v>8</v>
      </c>
      <c r="D116" s="139" t="s">
        <v>195</v>
      </c>
      <c r="E116" s="139" t="s">
        <v>190</v>
      </c>
      <c r="F116" s="139" t="s">
        <v>287</v>
      </c>
      <c r="G116" s="139" t="s">
        <v>288</v>
      </c>
      <c r="H116" s="139" t="s">
        <v>231</v>
      </c>
      <c r="I116" s="139" t="s">
        <v>231</v>
      </c>
      <c r="J116" s="139" t="s">
        <v>231</v>
      </c>
      <c r="K116" s="139" t="s">
        <v>232</v>
      </c>
      <c r="L116" s="139">
        <v>39.858421583333332</v>
      </c>
      <c r="M116" s="139">
        <v>-108.88030269444444</v>
      </c>
      <c r="N116" s="139" t="s">
        <v>239</v>
      </c>
      <c r="O116" s="139" t="s">
        <v>233</v>
      </c>
      <c r="P116" s="139">
        <v>0</v>
      </c>
      <c r="Q116" s="139">
        <v>0</v>
      </c>
      <c r="R116" s="139">
        <v>0</v>
      </c>
      <c r="S116" s="139">
        <v>0</v>
      </c>
      <c r="T116" s="139">
        <v>0</v>
      </c>
      <c r="U116" s="139" t="s">
        <v>111</v>
      </c>
      <c r="V116" s="140">
        <v>0</v>
      </c>
      <c r="W116" s="141">
        <v>3.6</v>
      </c>
      <c r="X116" s="141">
        <v>0</v>
      </c>
      <c r="Y116" s="141">
        <v>0</v>
      </c>
      <c r="Z116" s="142">
        <v>0</v>
      </c>
    </row>
    <row r="117" spans="1:26" s="4" customFormat="1" x14ac:dyDescent="0.2">
      <c r="A117" s="139" t="s">
        <v>209</v>
      </c>
      <c r="B117" s="31" t="s">
        <v>134</v>
      </c>
      <c r="C117" s="139">
        <f t="shared" si="1"/>
        <v>8</v>
      </c>
      <c r="D117" s="139" t="s">
        <v>195</v>
      </c>
      <c r="E117" s="139" t="s">
        <v>190</v>
      </c>
      <c r="F117" s="139" t="s">
        <v>287</v>
      </c>
      <c r="G117" s="139" t="s">
        <v>288</v>
      </c>
      <c r="H117" s="139" t="s">
        <v>231</v>
      </c>
      <c r="I117" s="139" t="s">
        <v>231</v>
      </c>
      <c r="J117" s="139" t="s">
        <v>231</v>
      </c>
      <c r="K117" s="139" t="s">
        <v>232</v>
      </c>
      <c r="L117" s="139">
        <v>39.898810277777777</v>
      </c>
      <c r="M117" s="139">
        <v>-108.19100127777779</v>
      </c>
      <c r="N117" s="139" t="s">
        <v>239</v>
      </c>
      <c r="O117" s="139" t="s">
        <v>233</v>
      </c>
      <c r="P117" s="139">
        <v>0</v>
      </c>
      <c r="Q117" s="139">
        <v>0</v>
      </c>
      <c r="R117" s="139">
        <v>0</v>
      </c>
      <c r="S117" s="139">
        <v>0</v>
      </c>
      <c r="T117" s="139">
        <v>70</v>
      </c>
      <c r="U117" s="139" t="s">
        <v>111</v>
      </c>
      <c r="V117" s="140">
        <v>0</v>
      </c>
      <c r="W117" s="141">
        <v>12.8</v>
      </c>
      <c r="X117" s="141">
        <v>0</v>
      </c>
      <c r="Y117" s="141">
        <v>0</v>
      </c>
      <c r="Z117" s="142">
        <v>0</v>
      </c>
    </row>
    <row r="118" spans="1:26" s="4" customFormat="1" x14ac:dyDescent="0.2">
      <c r="A118" s="139" t="s">
        <v>209</v>
      </c>
      <c r="B118" s="31" t="s">
        <v>134</v>
      </c>
      <c r="C118" s="139">
        <f t="shared" si="1"/>
        <v>8</v>
      </c>
      <c r="D118" s="139" t="s">
        <v>195</v>
      </c>
      <c r="E118" s="139" t="s">
        <v>190</v>
      </c>
      <c r="F118" s="139" t="s">
        <v>289</v>
      </c>
      <c r="G118" s="139" t="s">
        <v>290</v>
      </c>
      <c r="H118" s="139" t="s">
        <v>230</v>
      </c>
      <c r="I118" s="139" t="s">
        <v>231</v>
      </c>
      <c r="J118" s="139" t="s">
        <v>231</v>
      </c>
      <c r="K118" s="139" t="s">
        <v>257</v>
      </c>
      <c r="L118" s="139">
        <v>39.858421583333332</v>
      </c>
      <c r="M118" s="139">
        <v>-108.88030269444444</v>
      </c>
      <c r="N118" s="139" t="s">
        <v>237</v>
      </c>
      <c r="O118" s="139" t="s">
        <v>258</v>
      </c>
      <c r="P118" s="139">
        <v>20</v>
      </c>
      <c r="Q118" s="139">
        <v>1</v>
      </c>
      <c r="R118" s="139">
        <v>85</v>
      </c>
      <c r="S118" s="139">
        <v>4000</v>
      </c>
      <c r="T118" s="139">
        <v>1000</v>
      </c>
      <c r="U118" s="139" t="s">
        <v>159</v>
      </c>
      <c r="V118" s="140">
        <v>0</v>
      </c>
      <c r="W118" s="141">
        <v>0</v>
      </c>
      <c r="X118" s="141">
        <v>0</v>
      </c>
      <c r="Y118" s="141">
        <v>1.1828999999999999E-2</v>
      </c>
      <c r="Z118" s="142">
        <v>0.19714999999999999</v>
      </c>
    </row>
    <row r="119" spans="1:26" s="4" customFormat="1" x14ac:dyDescent="0.2">
      <c r="A119" s="139" t="s">
        <v>209</v>
      </c>
      <c r="B119" s="31" t="s">
        <v>134</v>
      </c>
      <c r="C119" s="139">
        <f t="shared" si="1"/>
        <v>8</v>
      </c>
      <c r="D119" s="139" t="s">
        <v>195</v>
      </c>
      <c r="E119" s="139" t="s">
        <v>190</v>
      </c>
      <c r="F119" s="139" t="s">
        <v>289</v>
      </c>
      <c r="G119" s="139" t="s">
        <v>290</v>
      </c>
      <c r="H119" s="139" t="s">
        <v>234</v>
      </c>
      <c r="I119" s="139" t="s">
        <v>231</v>
      </c>
      <c r="J119" s="139" t="s">
        <v>231</v>
      </c>
      <c r="K119" s="139" t="s">
        <v>257</v>
      </c>
      <c r="L119" s="139">
        <v>39.858421583333332</v>
      </c>
      <c r="M119" s="139">
        <v>-108.88030269444444</v>
      </c>
      <c r="N119" s="139" t="s">
        <v>237</v>
      </c>
      <c r="O119" s="139" t="s">
        <v>258</v>
      </c>
      <c r="P119" s="139">
        <v>20</v>
      </c>
      <c r="Q119" s="139">
        <v>1</v>
      </c>
      <c r="R119" s="139">
        <v>85</v>
      </c>
      <c r="S119" s="139">
        <v>40000</v>
      </c>
      <c r="T119" s="139">
        <v>1000</v>
      </c>
      <c r="U119" s="139" t="s">
        <v>159</v>
      </c>
      <c r="V119" s="140">
        <v>0</v>
      </c>
      <c r="W119" s="141">
        <v>0</v>
      </c>
      <c r="X119" s="141">
        <v>0</v>
      </c>
      <c r="Y119" s="141">
        <v>2.9129999999999998E-3</v>
      </c>
      <c r="Z119" s="142">
        <v>4.8550000000000003E-2</v>
      </c>
    </row>
    <row r="120" spans="1:26" s="4" customFormat="1" x14ac:dyDescent="0.2">
      <c r="A120" s="139" t="s">
        <v>209</v>
      </c>
      <c r="B120" s="31" t="s">
        <v>134</v>
      </c>
      <c r="C120" s="139">
        <f t="shared" si="1"/>
        <v>8</v>
      </c>
      <c r="D120" s="139" t="s">
        <v>195</v>
      </c>
      <c r="E120" s="139" t="s">
        <v>190</v>
      </c>
      <c r="F120" s="139" t="s">
        <v>289</v>
      </c>
      <c r="G120" s="139" t="s">
        <v>290</v>
      </c>
      <c r="H120" s="139" t="s">
        <v>235</v>
      </c>
      <c r="I120" s="139" t="s">
        <v>231</v>
      </c>
      <c r="J120" s="139" t="s">
        <v>231</v>
      </c>
      <c r="K120" s="139" t="s">
        <v>257</v>
      </c>
      <c r="L120" s="139">
        <v>39.858421583333332</v>
      </c>
      <c r="M120" s="139">
        <v>-108.88030269444444</v>
      </c>
      <c r="N120" s="139" t="s">
        <v>261</v>
      </c>
      <c r="O120" s="139" t="s">
        <v>258</v>
      </c>
      <c r="P120" s="139">
        <v>20</v>
      </c>
      <c r="Q120" s="139">
        <v>0.8</v>
      </c>
      <c r="R120" s="139">
        <v>33.299999999999997</v>
      </c>
      <c r="S120" s="139">
        <v>1008</v>
      </c>
      <c r="T120" s="139">
        <v>1000</v>
      </c>
      <c r="U120" s="139" t="s">
        <v>159</v>
      </c>
      <c r="V120" s="140">
        <v>0</v>
      </c>
      <c r="W120" s="141">
        <v>0</v>
      </c>
      <c r="X120" s="141">
        <v>0</v>
      </c>
      <c r="Y120" s="141">
        <v>1.632E-3</v>
      </c>
      <c r="Z120" s="142">
        <v>2.7199999999999998E-2</v>
      </c>
    </row>
    <row r="121" spans="1:26" s="4" customFormat="1" x14ac:dyDescent="0.2">
      <c r="A121" s="139" t="s">
        <v>209</v>
      </c>
      <c r="B121" s="31" t="s">
        <v>134</v>
      </c>
      <c r="C121" s="139">
        <f t="shared" si="1"/>
        <v>8</v>
      </c>
      <c r="D121" s="139" t="s">
        <v>195</v>
      </c>
      <c r="E121" s="139" t="s">
        <v>190</v>
      </c>
      <c r="F121" s="139" t="s">
        <v>289</v>
      </c>
      <c r="G121" s="139" t="s">
        <v>290</v>
      </c>
      <c r="H121" s="139" t="s">
        <v>259</v>
      </c>
      <c r="I121" s="139" t="s">
        <v>231</v>
      </c>
      <c r="J121" s="139" t="s">
        <v>231</v>
      </c>
      <c r="K121" s="139" t="s">
        <v>257</v>
      </c>
      <c r="L121" s="139">
        <v>39.858421583333332</v>
      </c>
      <c r="M121" s="139">
        <v>-108.88030269444444</v>
      </c>
      <c r="N121" s="139" t="s">
        <v>83</v>
      </c>
      <c r="O121" s="139" t="s">
        <v>258</v>
      </c>
      <c r="P121" s="139">
        <v>18</v>
      </c>
      <c r="Q121" s="139">
        <v>1.2</v>
      </c>
      <c r="R121" s="139">
        <v>0</v>
      </c>
      <c r="S121" s="139">
        <v>6866</v>
      </c>
      <c r="T121" s="139">
        <v>970</v>
      </c>
      <c r="U121" s="139" t="s">
        <v>159</v>
      </c>
      <c r="V121" s="140">
        <v>0</v>
      </c>
      <c r="W121" s="141">
        <v>0</v>
      </c>
      <c r="X121" s="141">
        <v>0</v>
      </c>
      <c r="Y121" s="141">
        <v>0</v>
      </c>
      <c r="Z121" s="142">
        <v>0</v>
      </c>
    </row>
    <row r="122" spans="1:26" s="4" customFormat="1" x14ac:dyDescent="0.2">
      <c r="A122" s="139" t="s">
        <v>209</v>
      </c>
      <c r="B122" s="31" t="s">
        <v>134</v>
      </c>
      <c r="C122" s="139">
        <f t="shared" si="1"/>
        <v>8</v>
      </c>
      <c r="D122" s="139" t="s">
        <v>195</v>
      </c>
      <c r="E122" s="139" t="s">
        <v>190</v>
      </c>
      <c r="F122" s="139" t="s">
        <v>289</v>
      </c>
      <c r="G122" s="139" t="s">
        <v>290</v>
      </c>
      <c r="H122" s="139" t="s">
        <v>273</v>
      </c>
      <c r="I122" s="139" t="s">
        <v>231</v>
      </c>
      <c r="J122" s="139" t="s">
        <v>231</v>
      </c>
      <c r="K122" s="139" t="s">
        <v>257</v>
      </c>
      <c r="L122" s="139">
        <v>39.858421583333332</v>
      </c>
      <c r="M122" s="139">
        <v>-108.88030269444444</v>
      </c>
      <c r="N122" s="139" t="s">
        <v>83</v>
      </c>
      <c r="O122" s="139" t="s">
        <v>258</v>
      </c>
      <c r="P122" s="139">
        <v>19</v>
      </c>
      <c r="Q122" s="139">
        <v>1.2</v>
      </c>
      <c r="R122" s="139">
        <v>0</v>
      </c>
      <c r="S122" s="139">
        <v>6866</v>
      </c>
      <c r="T122" s="139">
        <v>970</v>
      </c>
      <c r="U122" s="139" t="s">
        <v>159</v>
      </c>
      <c r="V122" s="140">
        <v>0</v>
      </c>
      <c r="W122" s="141">
        <v>0</v>
      </c>
      <c r="X122" s="141">
        <v>0</v>
      </c>
      <c r="Y122" s="141">
        <v>0</v>
      </c>
      <c r="Z122" s="142">
        <v>0</v>
      </c>
    </row>
    <row r="123" spans="1:26" s="4" customFormat="1" x14ac:dyDescent="0.2">
      <c r="A123" s="139" t="s">
        <v>209</v>
      </c>
      <c r="B123" s="31" t="s">
        <v>134</v>
      </c>
      <c r="C123" s="139">
        <f t="shared" si="1"/>
        <v>8</v>
      </c>
      <c r="D123" s="139" t="s">
        <v>195</v>
      </c>
      <c r="E123" s="139" t="s">
        <v>190</v>
      </c>
      <c r="F123" s="139" t="s">
        <v>289</v>
      </c>
      <c r="G123" s="139" t="s">
        <v>290</v>
      </c>
      <c r="H123" s="139" t="s">
        <v>264</v>
      </c>
      <c r="I123" s="139" t="s">
        <v>231</v>
      </c>
      <c r="J123" s="139" t="s">
        <v>231</v>
      </c>
      <c r="K123" s="139" t="s">
        <v>257</v>
      </c>
      <c r="L123" s="139">
        <v>39.858421583333332</v>
      </c>
      <c r="M123" s="139">
        <v>-108.88030269444444</v>
      </c>
      <c r="N123" s="139" t="s">
        <v>237</v>
      </c>
      <c r="O123" s="139" t="s">
        <v>258</v>
      </c>
      <c r="P123" s="139">
        <v>20</v>
      </c>
      <c r="Q123" s="139">
        <v>1</v>
      </c>
      <c r="R123" s="139">
        <v>120.7</v>
      </c>
      <c r="S123" s="139">
        <v>2500</v>
      </c>
      <c r="T123" s="139">
        <v>1000</v>
      </c>
      <c r="U123" s="139" t="s">
        <v>159</v>
      </c>
      <c r="V123" s="140">
        <v>0</v>
      </c>
      <c r="W123" s="141">
        <v>0</v>
      </c>
      <c r="X123" s="141">
        <v>0</v>
      </c>
      <c r="Y123" s="141">
        <v>1.5810000000000001E-2</v>
      </c>
      <c r="Z123" s="142">
        <v>0.26350000000000001</v>
      </c>
    </row>
    <row r="124" spans="1:26" s="4" customFormat="1" x14ac:dyDescent="0.2">
      <c r="A124" s="139" t="s">
        <v>209</v>
      </c>
      <c r="B124" s="31" t="s">
        <v>134</v>
      </c>
      <c r="C124" s="139">
        <f t="shared" si="1"/>
        <v>8</v>
      </c>
      <c r="D124" s="139" t="s">
        <v>195</v>
      </c>
      <c r="E124" s="139" t="s">
        <v>190</v>
      </c>
      <c r="F124" s="139" t="s">
        <v>289</v>
      </c>
      <c r="G124" s="139" t="s">
        <v>290</v>
      </c>
      <c r="H124" s="139" t="s">
        <v>260</v>
      </c>
      <c r="I124" s="139" t="s">
        <v>231</v>
      </c>
      <c r="J124" s="139" t="s">
        <v>231</v>
      </c>
      <c r="K124" s="139" t="s">
        <v>257</v>
      </c>
      <c r="L124" s="139">
        <v>39.858421583333332</v>
      </c>
      <c r="M124" s="139">
        <v>-108.88030269444444</v>
      </c>
      <c r="N124" s="139" t="s">
        <v>291</v>
      </c>
      <c r="O124" s="139" t="s">
        <v>258</v>
      </c>
      <c r="P124" s="139">
        <v>15</v>
      </c>
      <c r="Q124" s="139">
        <v>0</v>
      </c>
      <c r="R124" s="139">
        <v>0</v>
      </c>
      <c r="S124" s="139">
        <v>0</v>
      </c>
      <c r="T124" s="139">
        <v>300</v>
      </c>
      <c r="U124" s="139" t="s">
        <v>140</v>
      </c>
      <c r="V124" s="140">
        <v>0</v>
      </c>
      <c r="W124" s="141">
        <v>0</v>
      </c>
      <c r="X124" s="141">
        <v>0</v>
      </c>
      <c r="Y124" s="141">
        <v>0</v>
      </c>
      <c r="Z124" s="142">
        <v>0</v>
      </c>
    </row>
    <row r="125" spans="1:26" s="4" customFormat="1" x14ac:dyDescent="0.2">
      <c r="A125" s="139" t="s">
        <v>209</v>
      </c>
      <c r="B125" s="31" t="s">
        <v>134</v>
      </c>
      <c r="C125" s="139">
        <f t="shared" si="1"/>
        <v>8</v>
      </c>
      <c r="D125" s="139" t="s">
        <v>195</v>
      </c>
      <c r="E125" s="139" t="s">
        <v>190</v>
      </c>
      <c r="F125" s="139" t="s">
        <v>289</v>
      </c>
      <c r="G125" s="139" t="s">
        <v>290</v>
      </c>
      <c r="H125" s="139" t="s">
        <v>231</v>
      </c>
      <c r="I125" s="139" t="s">
        <v>231</v>
      </c>
      <c r="J125" s="139" t="s">
        <v>231</v>
      </c>
      <c r="K125" s="139" t="s">
        <v>257</v>
      </c>
      <c r="L125" s="139">
        <v>39.891293944444442</v>
      </c>
      <c r="M125" s="139">
        <v>-109.000793</v>
      </c>
      <c r="N125" s="139" t="s">
        <v>252</v>
      </c>
      <c r="O125" s="139" t="s">
        <v>258</v>
      </c>
      <c r="P125" s="139">
        <v>15</v>
      </c>
      <c r="Q125" s="139">
        <v>1</v>
      </c>
      <c r="R125" s="139">
        <v>0</v>
      </c>
      <c r="S125" s="139">
        <v>0</v>
      </c>
      <c r="T125" s="139">
        <v>200</v>
      </c>
      <c r="U125" s="139" t="s">
        <v>110</v>
      </c>
      <c r="V125" s="140">
        <v>0</v>
      </c>
      <c r="W125" s="141">
        <v>1.6739999999999999</v>
      </c>
      <c r="X125" s="141">
        <v>0</v>
      </c>
      <c r="Y125" s="141">
        <v>0</v>
      </c>
      <c r="Z125" s="142">
        <v>0</v>
      </c>
    </row>
    <row r="126" spans="1:26" s="4" customFormat="1" x14ac:dyDescent="0.2">
      <c r="A126" s="139" t="s">
        <v>209</v>
      </c>
      <c r="B126" s="31" t="s">
        <v>134</v>
      </c>
      <c r="C126" s="139">
        <f t="shared" si="1"/>
        <v>8</v>
      </c>
      <c r="D126" s="139" t="s">
        <v>195</v>
      </c>
      <c r="E126" s="139" t="s">
        <v>190</v>
      </c>
      <c r="F126" s="139" t="s">
        <v>289</v>
      </c>
      <c r="G126" s="139" t="s">
        <v>290</v>
      </c>
      <c r="H126" s="139" t="s">
        <v>231</v>
      </c>
      <c r="I126" s="139" t="s">
        <v>231</v>
      </c>
      <c r="J126" s="139" t="s">
        <v>231</v>
      </c>
      <c r="K126" s="139" t="s">
        <v>257</v>
      </c>
      <c r="L126" s="139">
        <v>39.872189222222225</v>
      </c>
      <c r="M126" s="139">
        <v>-108.52210516666666</v>
      </c>
      <c r="N126" s="139" t="s">
        <v>237</v>
      </c>
      <c r="O126" s="139" t="s">
        <v>258</v>
      </c>
      <c r="P126" s="139">
        <v>20</v>
      </c>
      <c r="Q126" s="139">
        <v>1</v>
      </c>
      <c r="R126" s="139">
        <v>85</v>
      </c>
      <c r="S126" s="139">
        <v>40000</v>
      </c>
      <c r="T126" s="139">
        <v>1000</v>
      </c>
      <c r="U126" s="139" t="s">
        <v>159</v>
      </c>
      <c r="V126" s="140">
        <v>5.46</v>
      </c>
      <c r="W126" s="141">
        <v>1.03</v>
      </c>
      <c r="X126" s="141">
        <v>7.71</v>
      </c>
      <c r="Y126" s="141">
        <v>0</v>
      </c>
      <c r="Z126" s="142">
        <v>0</v>
      </c>
    </row>
    <row r="127" spans="1:26" s="4" customFormat="1" x14ac:dyDescent="0.2">
      <c r="A127" s="139" t="s">
        <v>209</v>
      </c>
      <c r="B127" s="31" t="s">
        <v>134</v>
      </c>
      <c r="C127" s="139">
        <f t="shared" si="1"/>
        <v>8</v>
      </c>
      <c r="D127" s="139" t="s">
        <v>195</v>
      </c>
      <c r="E127" s="139" t="s">
        <v>190</v>
      </c>
      <c r="F127" s="139" t="s">
        <v>289</v>
      </c>
      <c r="G127" s="139" t="s">
        <v>290</v>
      </c>
      <c r="H127" s="139" t="s">
        <v>231</v>
      </c>
      <c r="I127" s="139" t="s">
        <v>231</v>
      </c>
      <c r="J127" s="139" t="s">
        <v>231</v>
      </c>
      <c r="K127" s="139" t="s">
        <v>257</v>
      </c>
      <c r="L127" s="139">
        <v>39.872189222222225</v>
      </c>
      <c r="M127" s="139">
        <v>-108.52210516666666</v>
      </c>
      <c r="N127" s="139" t="s">
        <v>237</v>
      </c>
      <c r="O127" s="139" t="s">
        <v>258</v>
      </c>
      <c r="P127" s="139">
        <v>20</v>
      </c>
      <c r="Q127" s="139">
        <v>1</v>
      </c>
      <c r="R127" s="139">
        <v>120.7</v>
      </c>
      <c r="S127" s="139">
        <v>2500</v>
      </c>
      <c r="T127" s="139">
        <v>1000</v>
      </c>
      <c r="U127" s="139" t="s">
        <v>159</v>
      </c>
      <c r="V127" s="140">
        <v>14.16</v>
      </c>
      <c r="W127" s="141">
        <v>2.66</v>
      </c>
      <c r="X127" s="141">
        <v>21.2</v>
      </c>
      <c r="Y127" s="141">
        <v>0</v>
      </c>
      <c r="Z127" s="142">
        <v>0</v>
      </c>
    </row>
    <row r="128" spans="1:26" s="4" customFormat="1" x14ac:dyDescent="0.2">
      <c r="A128" s="139" t="s">
        <v>209</v>
      </c>
      <c r="B128" s="31" t="s">
        <v>134</v>
      </c>
      <c r="C128" s="139">
        <f t="shared" si="1"/>
        <v>8</v>
      </c>
      <c r="D128" s="139" t="s">
        <v>195</v>
      </c>
      <c r="E128" s="139" t="s">
        <v>190</v>
      </c>
      <c r="F128" s="139" t="s">
        <v>289</v>
      </c>
      <c r="G128" s="139" t="s">
        <v>290</v>
      </c>
      <c r="H128" s="139" t="s">
        <v>231</v>
      </c>
      <c r="I128" s="139" t="s">
        <v>231</v>
      </c>
      <c r="J128" s="139" t="s">
        <v>231</v>
      </c>
      <c r="K128" s="139" t="s">
        <v>257</v>
      </c>
      <c r="L128" s="139">
        <v>39.872189222222225</v>
      </c>
      <c r="M128" s="139">
        <v>-108.52210516666666</v>
      </c>
      <c r="N128" s="139" t="s">
        <v>261</v>
      </c>
      <c r="O128" s="139" t="s">
        <v>258</v>
      </c>
      <c r="P128" s="139">
        <v>20</v>
      </c>
      <c r="Q128" s="139">
        <v>0.8</v>
      </c>
      <c r="R128" s="139">
        <v>33.299999999999997</v>
      </c>
      <c r="S128" s="139">
        <v>1008</v>
      </c>
      <c r="T128" s="139">
        <v>1000</v>
      </c>
      <c r="U128" s="139" t="s">
        <v>159</v>
      </c>
      <c r="V128" s="140">
        <v>28.03</v>
      </c>
      <c r="W128" s="141">
        <v>0.23999899999999999</v>
      </c>
      <c r="X128" s="141">
        <v>1.5</v>
      </c>
      <c r="Y128" s="141">
        <v>0</v>
      </c>
      <c r="Z128" s="142">
        <v>0</v>
      </c>
    </row>
    <row r="129" spans="1:26" s="4" customFormat="1" x14ac:dyDescent="0.2">
      <c r="A129" s="139" t="s">
        <v>209</v>
      </c>
      <c r="B129" s="31" t="s">
        <v>134</v>
      </c>
      <c r="C129" s="139">
        <f t="shared" si="1"/>
        <v>8</v>
      </c>
      <c r="D129" s="139" t="s">
        <v>195</v>
      </c>
      <c r="E129" s="139" t="s">
        <v>190</v>
      </c>
      <c r="F129" s="139" t="s">
        <v>289</v>
      </c>
      <c r="G129" s="139" t="s">
        <v>290</v>
      </c>
      <c r="H129" s="139" t="s">
        <v>231</v>
      </c>
      <c r="I129" s="139" t="s">
        <v>231</v>
      </c>
      <c r="J129" s="139" t="s">
        <v>231</v>
      </c>
      <c r="K129" s="139" t="s">
        <v>257</v>
      </c>
      <c r="L129" s="139">
        <v>39.902387666666662</v>
      </c>
      <c r="M129" s="139">
        <v>-108.19908558333334</v>
      </c>
      <c r="N129" s="139" t="s">
        <v>239</v>
      </c>
      <c r="O129" s="139" t="s">
        <v>258</v>
      </c>
      <c r="P129" s="139">
        <v>0</v>
      </c>
      <c r="Q129" s="139">
        <v>0</v>
      </c>
      <c r="R129" s="139">
        <v>0</v>
      </c>
      <c r="S129" s="139">
        <v>0</v>
      </c>
      <c r="T129" s="139">
        <v>70</v>
      </c>
      <c r="U129" s="139" t="s">
        <v>111</v>
      </c>
      <c r="V129" s="140">
        <v>0</v>
      </c>
      <c r="W129" s="141">
        <v>3.1368499999999999</v>
      </c>
      <c r="X129" s="141">
        <v>0</v>
      </c>
      <c r="Y129" s="141">
        <v>0</v>
      </c>
      <c r="Z129" s="142">
        <v>0</v>
      </c>
    </row>
    <row r="130" spans="1:26" s="4" customFormat="1" x14ac:dyDescent="0.2">
      <c r="A130" s="139" t="s">
        <v>209</v>
      </c>
      <c r="B130" s="31" t="s">
        <v>134</v>
      </c>
      <c r="C130" s="139">
        <f t="shared" si="1"/>
        <v>8</v>
      </c>
      <c r="D130" s="139" t="s">
        <v>195</v>
      </c>
      <c r="E130" s="139" t="s">
        <v>190</v>
      </c>
      <c r="F130" s="139" t="s">
        <v>289</v>
      </c>
      <c r="G130" s="139" t="s">
        <v>290</v>
      </c>
      <c r="H130" s="139" t="s">
        <v>231</v>
      </c>
      <c r="I130" s="139" t="s">
        <v>231</v>
      </c>
      <c r="J130" s="139" t="s">
        <v>231</v>
      </c>
      <c r="K130" s="139" t="s">
        <v>257</v>
      </c>
      <c r="L130" s="139">
        <v>40.087790444444444</v>
      </c>
      <c r="M130" s="139">
        <v>-108.85427191666666</v>
      </c>
      <c r="N130" s="139" t="s">
        <v>237</v>
      </c>
      <c r="O130" s="139" t="s">
        <v>258</v>
      </c>
      <c r="P130" s="139">
        <v>20</v>
      </c>
      <c r="Q130" s="139">
        <v>1</v>
      </c>
      <c r="R130" s="139">
        <v>85</v>
      </c>
      <c r="S130" s="139">
        <v>4000</v>
      </c>
      <c r="T130" s="139">
        <v>1000</v>
      </c>
      <c r="U130" s="139" t="s">
        <v>159</v>
      </c>
      <c r="V130" s="140">
        <v>12.54</v>
      </c>
      <c r="W130" s="141">
        <v>2.36</v>
      </c>
      <c r="X130" s="141">
        <v>17.89</v>
      </c>
      <c r="Y130" s="141">
        <v>0</v>
      </c>
      <c r="Z130" s="142">
        <v>0</v>
      </c>
    </row>
    <row r="131" spans="1:26" s="4" customFormat="1" x14ac:dyDescent="0.2">
      <c r="A131" s="139" t="s">
        <v>209</v>
      </c>
      <c r="B131" s="31" t="s">
        <v>134</v>
      </c>
      <c r="C131" s="139">
        <f t="shared" si="1"/>
        <v>8</v>
      </c>
      <c r="D131" s="139" t="s">
        <v>195</v>
      </c>
      <c r="E131" s="139" t="s">
        <v>190</v>
      </c>
      <c r="F131" s="139" t="s">
        <v>292</v>
      </c>
      <c r="G131" s="139" t="s">
        <v>293</v>
      </c>
      <c r="H131" s="139" t="s">
        <v>230</v>
      </c>
      <c r="I131" s="139" t="s">
        <v>231</v>
      </c>
      <c r="J131" s="139" t="s">
        <v>231</v>
      </c>
      <c r="K131" s="139" t="s">
        <v>232</v>
      </c>
      <c r="L131" s="139">
        <v>39.891293944444442</v>
      </c>
      <c r="M131" s="139">
        <v>-109.000793</v>
      </c>
      <c r="N131" s="139" t="s">
        <v>83</v>
      </c>
      <c r="O131" s="139" t="s">
        <v>233</v>
      </c>
      <c r="P131" s="139">
        <v>1</v>
      </c>
      <c r="Q131" s="139">
        <v>0.5</v>
      </c>
      <c r="R131" s="139">
        <v>23.8</v>
      </c>
      <c r="S131" s="139">
        <v>280</v>
      </c>
      <c r="T131" s="139">
        <v>1000</v>
      </c>
      <c r="U131" s="139" t="s">
        <v>159</v>
      </c>
      <c r="V131" s="140">
        <v>0</v>
      </c>
      <c r="W131" s="141">
        <v>0</v>
      </c>
      <c r="X131" s="141">
        <v>0</v>
      </c>
      <c r="Y131" s="141">
        <v>1E-3</v>
      </c>
      <c r="Z131" s="142">
        <v>0.03</v>
      </c>
    </row>
    <row r="132" spans="1:26" s="4" customFormat="1" x14ac:dyDescent="0.2">
      <c r="A132" s="139" t="s">
        <v>209</v>
      </c>
      <c r="B132" s="31" t="s">
        <v>134</v>
      </c>
      <c r="C132" s="139">
        <f t="shared" si="1"/>
        <v>8</v>
      </c>
      <c r="D132" s="139" t="s">
        <v>195</v>
      </c>
      <c r="E132" s="139" t="s">
        <v>190</v>
      </c>
      <c r="F132" s="139" t="s">
        <v>292</v>
      </c>
      <c r="G132" s="139" t="s">
        <v>293</v>
      </c>
      <c r="H132" s="139" t="s">
        <v>231</v>
      </c>
      <c r="I132" s="139" t="s">
        <v>231</v>
      </c>
      <c r="J132" s="139" t="s">
        <v>231</v>
      </c>
      <c r="K132" s="139" t="s">
        <v>232</v>
      </c>
      <c r="L132" s="139">
        <v>39.900299666666662</v>
      </c>
      <c r="M132" s="139">
        <v>-108.19551186111111</v>
      </c>
      <c r="N132" s="139" t="s">
        <v>83</v>
      </c>
      <c r="O132" s="139" t="s">
        <v>233</v>
      </c>
      <c r="P132" s="139">
        <v>1</v>
      </c>
      <c r="Q132" s="139">
        <v>0.5</v>
      </c>
      <c r="R132" s="139">
        <v>23.8</v>
      </c>
      <c r="S132" s="139">
        <v>280</v>
      </c>
      <c r="T132" s="139">
        <v>1000</v>
      </c>
      <c r="U132" s="139" t="s">
        <v>159</v>
      </c>
      <c r="V132" s="140">
        <v>6.367</v>
      </c>
      <c r="W132" s="141">
        <v>0.255</v>
      </c>
      <c r="X132" s="141">
        <v>0.81</v>
      </c>
      <c r="Y132" s="141">
        <v>0</v>
      </c>
      <c r="Z132" s="142">
        <v>0</v>
      </c>
    </row>
    <row r="133" spans="1:26" s="4" customFormat="1" x14ac:dyDescent="0.2">
      <c r="A133" s="139" t="s">
        <v>209</v>
      </c>
      <c r="B133" s="31" t="s">
        <v>134</v>
      </c>
      <c r="C133" s="139">
        <f t="shared" si="1"/>
        <v>8</v>
      </c>
      <c r="D133" s="139" t="s">
        <v>195</v>
      </c>
      <c r="E133" s="139" t="s">
        <v>190</v>
      </c>
      <c r="F133" s="139" t="s">
        <v>294</v>
      </c>
      <c r="G133" s="139" t="s">
        <v>295</v>
      </c>
      <c r="H133" s="139" t="s">
        <v>230</v>
      </c>
      <c r="I133" s="139" t="s">
        <v>231</v>
      </c>
      <c r="J133" s="139" t="s">
        <v>231</v>
      </c>
      <c r="K133" s="139" t="s">
        <v>257</v>
      </c>
      <c r="L133" s="139">
        <v>39.900299666666662</v>
      </c>
      <c r="M133" s="139">
        <v>-108.19551186111111</v>
      </c>
      <c r="N133" s="139" t="s">
        <v>83</v>
      </c>
      <c r="O133" s="139" t="s">
        <v>258</v>
      </c>
      <c r="P133" s="139">
        <v>25</v>
      </c>
      <c r="Q133" s="139">
        <v>1</v>
      </c>
      <c r="R133" s="139">
        <v>115.7</v>
      </c>
      <c r="S133" s="139">
        <v>5450</v>
      </c>
      <c r="T133" s="139">
        <v>850</v>
      </c>
      <c r="U133" s="139" t="s">
        <v>159</v>
      </c>
      <c r="V133" s="140">
        <v>0</v>
      </c>
      <c r="W133" s="141">
        <v>0</v>
      </c>
      <c r="X133" s="141">
        <v>0</v>
      </c>
      <c r="Y133" s="141">
        <v>0</v>
      </c>
      <c r="Z133" s="142">
        <v>0</v>
      </c>
    </row>
    <row r="134" spans="1:26" s="4" customFormat="1" x14ac:dyDescent="0.2">
      <c r="A134" s="139" t="s">
        <v>209</v>
      </c>
      <c r="B134" s="31" t="s">
        <v>134</v>
      </c>
      <c r="C134" s="139">
        <f t="shared" si="1"/>
        <v>8</v>
      </c>
      <c r="D134" s="139" t="s">
        <v>195</v>
      </c>
      <c r="E134" s="139" t="s">
        <v>190</v>
      </c>
      <c r="F134" s="139" t="s">
        <v>294</v>
      </c>
      <c r="G134" s="139" t="s">
        <v>295</v>
      </c>
      <c r="H134" s="139" t="s">
        <v>234</v>
      </c>
      <c r="I134" s="139" t="s">
        <v>231</v>
      </c>
      <c r="J134" s="139" t="s">
        <v>231</v>
      </c>
      <c r="K134" s="139" t="s">
        <v>257</v>
      </c>
      <c r="L134" s="139">
        <v>39.900299666666662</v>
      </c>
      <c r="M134" s="139">
        <v>-108.19551186111111</v>
      </c>
      <c r="N134" s="139" t="s">
        <v>272</v>
      </c>
      <c r="O134" s="139" t="s">
        <v>258</v>
      </c>
      <c r="P134" s="139">
        <v>25</v>
      </c>
      <c r="Q134" s="139">
        <v>2.5</v>
      </c>
      <c r="R134" s="139">
        <v>17.2</v>
      </c>
      <c r="S134" s="139">
        <v>5315</v>
      </c>
      <c r="T134" s="139">
        <v>650</v>
      </c>
      <c r="U134" s="139" t="s">
        <v>158</v>
      </c>
      <c r="V134" s="140">
        <v>0</v>
      </c>
      <c r="W134" s="141">
        <v>0</v>
      </c>
      <c r="X134" s="141">
        <v>0</v>
      </c>
      <c r="Y134" s="141">
        <v>0</v>
      </c>
      <c r="Z134" s="142">
        <v>0</v>
      </c>
    </row>
    <row r="135" spans="1:26" s="4" customFormat="1" x14ac:dyDescent="0.2">
      <c r="A135" s="139" t="s">
        <v>209</v>
      </c>
      <c r="B135" s="31" t="s">
        <v>134</v>
      </c>
      <c r="C135" s="139">
        <f t="shared" ref="C135:C198" si="2">VALUE(LEFT($D135,LEN(D135)-3))</f>
        <v>8</v>
      </c>
      <c r="D135" s="139" t="s">
        <v>195</v>
      </c>
      <c r="E135" s="139" t="s">
        <v>190</v>
      </c>
      <c r="F135" s="139" t="s">
        <v>294</v>
      </c>
      <c r="G135" s="139" t="s">
        <v>295</v>
      </c>
      <c r="H135" s="139" t="s">
        <v>241</v>
      </c>
      <c r="I135" s="139" t="s">
        <v>231</v>
      </c>
      <c r="J135" s="139" t="s">
        <v>231</v>
      </c>
      <c r="K135" s="139" t="s">
        <v>257</v>
      </c>
      <c r="L135" s="139">
        <v>39.900299666666662</v>
      </c>
      <c r="M135" s="139">
        <v>-108.19551186111111</v>
      </c>
      <c r="N135" s="139" t="s">
        <v>275</v>
      </c>
      <c r="O135" s="139" t="s">
        <v>258</v>
      </c>
      <c r="P135" s="139">
        <v>25</v>
      </c>
      <c r="Q135" s="139">
        <v>1</v>
      </c>
      <c r="R135" s="139">
        <v>162.19999999999999</v>
      </c>
      <c r="S135" s="139">
        <v>7645</v>
      </c>
      <c r="T135" s="139">
        <v>863</v>
      </c>
      <c r="U135" s="139" t="s">
        <v>159</v>
      </c>
      <c r="V135" s="140">
        <v>0</v>
      </c>
      <c r="W135" s="141">
        <v>0</v>
      </c>
      <c r="X135" s="141">
        <v>0</v>
      </c>
      <c r="Y135" s="141">
        <v>0</v>
      </c>
      <c r="Z135" s="142">
        <v>0</v>
      </c>
    </row>
    <row r="136" spans="1:26" s="4" customFormat="1" x14ac:dyDescent="0.2">
      <c r="A136" s="139" t="s">
        <v>209</v>
      </c>
      <c r="B136" s="31" t="s">
        <v>134</v>
      </c>
      <c r="C136" s="139">
        <f t="shared" si="2"/>
        <v>8</v>
      </c>
      <c r="D136" s="139" t="s">
        <v>195</v>
      </c>
      <c r="E136" s="139" t="s">
        <v>190</v>
      </c>
      <c r="F136" s="139" t="s">
        <v>294</v>
      </c>
      <c r="G136" s="139" t="s">
        <v>295</v>
      </c>
      <c r="H136" s="139" t="s">
        <v>283</v>
      </c>
      <c r="I136" s="139" t="s">
        <v>231</v>
      </c>
      <c r="J136" s="139" t="s">
        <v>231</v>
      </c>
      <c r="K136" s="139" t="s">
        <v>257</v>
      </c>
      <c r="L136" s="139">
        <v>39.900299666666662</v>
      </c>
      <c r="M136" s="139">
        <v>-108.19551186111111</v>
      </c>
      <c r="N136" s="139" t="s">
        <v>275</v>
      </c>
      <c r="O136" s="139" t="s">
        <v>258</v>
      </c>
      <c r="P136" s="139">
        <v>35</v>
      </c>
      <c r="Q136" s="139">
        <v>0.67</v>
      </c>
      <c r="R136" s="139">
        <v>285.5</v>
      </c>
      <c r="S136" s="139">
        <v>5977</v>
      </c>
      <c r="T136" s="139">
        <v>842</v>
      </c>
      <c r="U136" s="139" t="s">
        <v>159</v>
      </c>
      <c r="V136" s="140">
        <v>0</v>
      </c>
      <c r="W136" s="141">
        <v>0</v>
      </c>
      <c r="X136" s="141">
        <v>0</v>
      </c>
      <c r="Y136" s="141">
        <v>2.7599999999999999E-3</v>
      </c>
      <c r="Z136" s="142">
        <v>0.28999999999999998</v>
      </c>
    </row>
    <row r="137" spans="1:26" s="4" customFormat="1" x14ac:dyDescent="0.2">
      <c r="A137" s="139" t="s">
        <v>209</v>
      </c>
      <c r="B137" s="31" t="s">
        <v>134</v>
      </c>
      <c r="C137" s="139">
        <f t="shared" si="2"/>
        <v>8</v>
      </c>
      <c r="D137" s="139" t="s">
        <v>195</v>
      </c>
      <c r="E137" s="139" t="s">
        <v>190</v>
      </c>
      <c r="F137" s="139" t="s">
        <v>294</v>
      </c>
      <c r="G137" s="139" t="s">
        <v>295</v>
      </c>
      <c r="H137" s="139" t="s">
        <v>243</v>
      </c>
      <c r="I137" s="139" t="s">
        <v>231</v>
      </c>
      <c r="J137" s="139" t="s">
        <v>231</v>
      </c>
      <c r="K137" s="139" t="s">
        <v>257</v>
      </c>
      <c r="L137" s="139">
        <v>39.900299666666662</v>
      </c>
      <c r="M137" s="139">
        <v>-108.19551186111111</v>
      </c>
      <c r="N137" s="139" t="s">
        <v>275</v>
      </c>
      <c r="O137" s="139" t="s">
        <v>258</v>
      </c>
      <c r="P137" s="139">
        <v>25</v>
      </c>
      <c r="Q137" s="139">
        <v>1</v>
      </c>
      <c r="R137" s="139">
        <v>162.19999999999999</v>
      </c>
      <c r="S137" s="139">
        <v>7645</v>
      </c>
      <c r="T137" s="139">
        <v>863</v>
      </c>
      <c r="U137" s="139" t="s">
        <v>159</v>
      </c>
      <c r="V137" s="140">
        <v>0</v>
      </c>
      <c r="W137" s="141">
        <v>0</v>
      </c>
      <c r="X137" s="141">
        <v>0</v>
      </c>
      <c r="Y137" s="141">
        <v>0</v>
      </c>
      <c r="Z137" s="142">
        <v>0</v>
      </c>
    </row>
    <row r="138" spans="1:26" s="4" customFormat="1" x14ac:dyDescent="0.2">
      <c r="A138" s="139" t="s">
        <v>209</v>
      </c>
      <c r="B138" s="31" t="s">
        <v>134</v>
      </c>
      <c r="C138" s="139">
        <f t="shared" si="2"/>
        <v>8</v>
      </c>
      <c r="D138" s="139" t="s">
        <v>195</v>
      </c>
      <c r="E138" s="139" t="s">
        <v>190</v>
      </c>
      <c r="F138" s="139" t="s">
        <v>294</v>
      </c>
      <c r="G138" s="139" t="s">
        <v>295</v>
      </c>
      <c r="H138" s="139" t="s">
        <v>260</v>
      </c>
      <c r="I138" s="139" t="s">
        <v>231</v>
      </c>
      <c r="J138" s="139" t="s">
        <v>231</v>
      </c>
      <c r="K138" s="139" t="s">
        <v>257</v>
      </c>
      <c r="L138" s="139">
        <v>39.900299666666662</v>
      </c>
      <c r="M138" s="139">
        <v>-108.19551186111111</v>
      </c>
      <c r="N138" s="139" t="s">
        <v>296</v>
      </c>
      <c r="O138" s="139" t="s">
        <v>258</v>
      </c>
      <c r="P138" s="139">
        <v>1</v>
      </c>
      <c r="Q138" s="139">
        <v>0.67</v>
      </c>
      <c r="R138" s="139">
        <v>320</v>
      </c>
      <c r="S138" s="139">
        <v>6667</v>
      </c>
      <c r="T138" s="139">
        <v>1800</v>
      </c>
      <c r="U138" s="139" t="s">
        <v>137</v>
      </c>
      <c r="V138" s="140">
        <v>0</v>
      </c>
      <c r="W138" s="141">
        <v>0</v>
      </c>
      <c r="X138" s="141">
        <v>0</v>
      </c>
      <c r="Y138" s="141">
        <v>0</v>
      </c>
      <c r="Z138" s="142">
        <v>0</v>
      </c>
    </row>
    <row r="139" spans="1:26" s="4" customFormat="1" x14ac:dyDescent="0.2">
      <c r="A139" s="139" t="s">
        <v>209</v>
      </c>
      <c r="B139" s="31" t="s">
        <v>134</v>
      </c>
      <c r="C139" s="139">
        <f t="shared" si="2"/>
        <v>8</v>
      </c>
      <c r="D139" s="139" t="s">
        <v>195</v>
      </c>
      <c r="E139" s="139" t="s">
        <v>190</v>
      </c>
      <c r="F139" s="139" t="s">
        <v>294</v>
      </c>
      <c r="G139" s="139" t="s">
        <v>295</v>
      </c>
      <c r="H139" s="139" t="s">
        <v>245</v>
      </c>
      <c r="I139" s="139" t="s">
        <v>231</v>
      </c>
      <c r="J139" s="139" t="s">
        <v>231</v>
      </c>
      <c r="K139" s="139" t="s">
        <v>257</v>
      </c>
      <c r="L139" s="139">
        <v>39.900299666666662</v>
      </c>
      <c r="M139" s="139">
        <v>-108.19551186111111</v>
      </c>
      <c r="N139" s="139" t="s">
        <v>275</v>
      </c>
      <c r="O139" s="139" t="s">
        <v>258</v>
      </c>
      <c r="P139" s="139">
        <v>25</v>
      </c>
      <c r="Q139" s="139">
        <v>0.67</v>
      </c>
      <c r="R139" s="139">
        <v>380</v>
      </c>
      <c r="S139" s="139">
        <v>8050</v>
      </c>
      <c r="T139" s="139">
        <v>800</v>
      </c>
      <c r="U139" s="139" t="s">
        <v>159</v>
      </c>
      <c r="V139" s="140">
        <v>0</v>
      </c>
      <c r="W139" s="141">
        <v>0</v>
      </c>
      <c r="X139" s="141">
        <v>0</v>
      </c>
      <c r="Y139" s="141">
        <v>0</v>
      </c>
      <c r="Z139" s="142">
        <v>0</v>
      </c>
    </row>
    <row r="140" spans="1:26" s="4" customFormat="1" x14ac:dyDescent="0.2">
      <c r="A140" s="139" t="s">
        <v>209</v>
      </c>
      <c r="B140" s="31" t="s">
        <v>134</v>
      </c>
      <c r="C140" s="139">
        <f t="shared" si="2"/>
        <v>8</v>
      </c>
      <c r="D140" s="139" t="s">
        <v>195</v>
      </c>
      <c r="E140" s="139" t="s">
        <v>190</v>
      </c>
      <c r="F140" s="139" t="s">
        <v>294</v>
      </c>
      <c r="G140" s="139" t="s">
        <v>295</v>
      </c>
      <c r="H140" s="139" t="s">
        <v>297</v>
      </c>
      <c r="I140" s="139" t="s">
        <v>231</v>
      </c>
      <c r="J140" s="139" t="s">
        <v>231</v>
      </c>
      <c r="K140" s="139" t="s">
        <v>257</v>
      </c>
      <c r="L140" s="139">
        <v>39.900299666666662</v>
      </c>
      <c r="M140" s="139">
        <v>-108.19551186111111</v>
      </c>
      <c r="N140" s="139" t="s">
        <v>275</v>
      </c>
      <c r="O140" s="139" t="s">
        <v>258</v>
      </c>
      <c r="P140" s="139">
        <v>25</v>
      </c>
      <c r="Q140" s="139">
        <v>0.67</v>
      </c>
      <c r="R140" s="139">
        <v>380</v>
      </c>
      <c r="S140" s="139">
        <v>8050</v>
      </c>
      <c r="T140" s="139">
        <v>800</v>
      </c>
      <c r="U140" s="139" t="s">
        <v>159</v>
      </c>
      <c r="V140" s="140">
        <v>0</v>
      </c>
      <c r="W140" s="141">
        <v>0</v>
      </c>
      <c r="X140" s="141">
        <v>0</v>
      </c>
      <c r="Y140" s="141">
        <v>0</v>
      </c>
      <c r="Z140" s="142">
        <v>0.44</v>
      </c>
    </row>
    <row r="141" spans="1:26" s="4" customFormat="1" x14ac:dyDescent="0.2">
      <c r="A141" s="139" t="s">
        <v>209</v>
      </c>
      <c r="B141" s="31" t="s">
        <v>134</v>
      </c>
      <c r="C141" s="139">
        <f t="shared" si="2"/>
        <v>8</v>
      </c>
      <c r="D141" s="139" t="s">
        <v>195</v>
      </c>
      <c r="E141" s="139" t="s">
        <v>190</v>
      </c>
      <c r="F141" s="139" t="s">
        <v>294</v>
      </c>
      <c r="G141" s="139" t="s">
        <v>295</v>
      </c>
      <c r="H141" s="139" t="s">
        <v>276</v>
      </c>
      <c r="I141" s="139" t="s">
        <v>231</v>
      </c>
      <c r="J141" s="139" t="s">
        <v>231</v>
      </c>
      <c r="K141" s="139" t="s">
        <v>257</v>
      </c>
      <c r="L141" s="139">
        <v>39.900299666666662</v>
      </c>
      <c r="M141" s="139">
        <v>-108.19551186111111</v>
      </c>
      <c r="N141" s="139" t="s">
        <v>275</v>
      </c>
      <c r="O141" s="139" t="s">
        <v>258</v>
      </c>
      <c r="P141" s="139">
        <v>35</v>
      </c>
      <c r="Q141" s="139">
        <v>0.67</v>
      </c>
      <c r="R141" s="139">
        <v>285.5</v>
      </c>
      <c r="S141" s="139">
        <v>5977</v>
      </c>
      <c r="T141" s="139">
        <v>842</v>
      </c>
      <c r="U141" s="139" t="s">
        <v>159</v>
      </c>
      <c r="V141" s="140">
        <v>0</v>
      </c>
      <c r="W141" s="141">
        <v>0</v>
      </c>
      <c r="X141" s="141">
        <v>0</v>
      </c>
      <c r="Y141" s="141">
        <v>2.7599999999999999E-3</v>
      </c>
      <c r="Z141" s="142">
        <v>0.28999999999999998</v>
      </c>
    </row>
    <row r="142" spans="1:26" s="4" customFormat="1" x14ac:dyDescent="0.2">
      <c r="A142" s="139" t="s">
        <v>209</v>
      </c>
      <c r="B142" s="31" t="s">
        <v>134</v>
      </c>
      <c r="C142" s="139">
        <f t="shared" si="2"/>
        <v>8</v>
      </c>
      <c r="D142" s="139" t="s">
        <v>195</v>
      </c>
      <c r="E142" s="139" t="s">
        <v>190</v>
      </c>
      <c r="F142" s="139" t="s">
        <v>294</v>
      </c>
      <c r="G142" s="139" t="s">
        <v>295</v>
      </c>
      <c r="H142" s="139" t="s">
        <v>256</v>
      </c>
      <c r="I142" s="139" t="s">
        <v>231</v>
      </c>
      <c r="J142" s="139" t="s">
        <v>231</v>
      </c>
      <c r="K142" s="139" t="s">
        <v>257</v>
      </c>
      <c r="L142" s="139">
        <v>39.900299666666662</v>
      </c>
      <c r="M142" s="139">
        <v>-108.19551186111111</v>
      </c>
      <c r="N142" s="139" t="s">
        <v>275</v>
      </c>
      <c r="O142" s="139" t="s">
        <v>258</v>
      </c>
      <c r="P142" s="139">
        <v>25</v>
      </c>
      <c r="Q142" s="139">
        <v>0.67</v>
      </c>
      <c r="R142" s="139">
        <v>380</v>
      </c>
      <c r="S142" s="139">
        <v>8050</v>
      </c>
      <c r="T142" s="139">
        <v>800</v>
      </c>
      <c r="U142" s="139" t="s">
        <v>159</v>
      </c>
      <c r="V142" s="140">
        <v>0</v>
      </c>
      <c r="W142" s="141">
        <v>0</v>
      </c>
      <c r="X142" s="141">
        <v>0</v>
      </c>
      <c r="Y142" s="141">
        <v>0</v>
      </c>
      <c r="Z142" s="142">
        <v>0</v>
      </c>
    </row>
    <row r="143" spans="1:26" s="4" customFormat="1" x14ac:dyDescent="0.2">
      <c r="A143" s="139" t="s">
        <v>209</v>
      </c>
      <c r="B143" s="31" t="s">
        <v>134</v>
      </c>
      <c r="C143" s="139">
        <f t="shared" si="2"/>
        <v>8</v>
      </c>
      <c r="D143" s="139" t="s">
        <v>195</v>
      </c>
      <c r="E143" s="139" t="s">
        <v>190</v>
      </c>
      <c r="F143" s="139" t="s">
        <v>294</v>
      </c>
      <c r="G143" s="139" t="s">
        <v>295</v>
      </c>
      <c r="H143" s="139" t="s">
        <v>231</v>
      </c>
      <c r="I143" s="139" t="s">
        <v>231</v>
      </c>
      <c r="J143" s="139" t="s">
        <v>231</v>
      </c>
      <c r="K143" s="139" t="s">
        <v>257</v>
      </c>
      <c r="L143" s="139">
        <v>39.835036694444447</v>
      </c>
      <c r="M143" s="139">
        <v>-108.8443818611111</v>
      </c>
      <c r="N143" s="139" t="s">
        <v>267</v>
      </c>
      <c r="O143" s="139" t="s">
        <v>258</v>
      </c>
      <c r="P143" s="139">
        <v>10</v>
      </c>
      <c r="Q143" s="139">
        <v>0.17</v>
      </c>
      <c r="R143" s="139">
        <v>0.5</v>
      </c>
      <c r="S143" s="139">
        <v>41</v>
      </c>
      <c r="T143" s="139">
        <v>200</v>
      </c>
      <c r="U143" s="139" t="s">
        <v>110</v>
      </c>
      <c r="V143" s="140">
        <v>0</v>
      </c>
      <c r="W143" s="141">
        <v>0.253</v>
      </c>
      <c r="X143" s="141">
        <v>0</v>
      </c>
      <c r="Y143" s="141">
        <v>0</v>
      </c>
      <c r="Z143" s="142">
        <v>0</v>
      </c>
    </row>
    <row r="144" spans="1:26" s="4" customFormat="1" x14ac:dyDescent="0.2">
      <c r="A144" s="139" t="s">
        <v>209</v>
      </c>
      <c r="B144" s="31" t="s">
        <v>134</v>
      </c>
      <c r="C144" s="139">
        <f t="shared" si="2"/>
        <v>8</v>
      </c>
      <c r="D144" s="139" t="s">
        <v>195</v>
      </c>
      <c r="E144" s="139" t="s">
        <v>190</v>
      </c>
      <c r="F144" s="139" t="s">
        <v>294</v>
      </c>
      <c r="G144" s="139" t="s">
        <v>295</v>
      </c>
      <c r="H144" s="139" t="s">
        <v>231</v>
      </c>
      <c r="I144" s="139" t="s">
        <v>231</v>
      </c>
      <c r="J144" s="139" t="s">
        <v>231</v>
      </c>
      <c r="K144" s="139" t="s">
        <v>257</v>
      </c>
      <c r="L144" s="139">
        <v>39.854086694444447</v>
      </c>
      <c r="M144" s="139">
        <v>-108.8740228611111</v>
      </c>
      <c r="N144" s="139" t="s">
        <v>298</v>
      </c>
      <c r="O144" s="139" t="s">
        <v>258</v>
      </c>
      <c r="P144" s="139">
        <v>0</v>
      </c>
      <c r="Q144" s="139">
        <v>0</v>
      </c>
      <c r="R144" s="139">
        <v>0</v>
      </c>
      <c r="S144" s="139">
        <v>0</v>
      </c>
      <c r="T144" s="139">
        <v>70</v>
      </c>
      <c r="U144" s="139" t="s">
        <v>111</v>
      </c>
      <c r="V144" s="140">
        <v>0</v>
      </c>
      <c r="W144" s="141">
        <v>18.72</v>
      </c>
      <c r="X144" s="141">
        <v>0</v>
      </c>
      <c r="Y144" s="141">
        <v>0</v>
      </c>
      <c r="Z144" s="142">
        <v>0</v>
      </c>
    </row>
    <row r="145" spans="1:26" s="4" customFormat="1" x14ac:dyDescent="0.2">
      <c r="A145" s="139" t="s">
        <v>209</v>
      </c>
      <c r="B145" s="31" t="s">
        <v>134</v>
      </c>
      <c r="C145" s="139">
        <f t="shared" si="2"/>
        <v>8</v>
      </c>
      <c r="D145" s="139" t="s">
        <v>195</v>
      </c>
      <c r="E145" s="139" t="s">
        <v>190</v>
      </c>
      <c r="F145" s="139" t="s">
        <v>294</v>
      </c>
      <c r="G145" s="139" t="s">
        <v>295</v>
      </c>
      <c r="H145" s="139" t="s">
        <v>231</v>
      </c>
      <c r="I145" s="139" t="s">
        <v>231</v>
      </c>
      <c r="J145" s="139" t="s">
        <v>231</v>
      </c>
      <c r="K145" s="139" t="s">
        <v>257</v>
      </c>
      <c r="L145" s="139">
        <v>39.847087194444448</v>
      </c>
      <c r="M145" s="139">
        <v>-108.86973394444443</v>
      </c>
      <c r="N145" s="139" t="s">
        <v>72</v>
      </c>
      <c r="O145" s="139" t="s">
        <v>258</v>
      </c>
      <c r="P145" s="139">
        <v>40</v>
      </c>
      <c r="Q145" s="139">
        <v>0.5</v>
      </c>
      <c r="R145" s="139">
        <v>10.3</v>
      </c>
      <c r="S145" s="139">
        <v>7273</v>
      </c>
      <c r="T145" s="139">
        <v>80</v>
      </c>
      <c r="U145" s="139" t="s">
        <v>137</v>
      </c>
      <c r="V145" s="140">
        <v>0.01</v>
      </c>
      <c r="W145" s="141">
        <v>0</v>
      </c>
      <c r="X145" s="141">
        <v>0.05</v>
      </c>
      <c r="Y145" s="141">
        <v>0</v>
      </c>
      <c r="Z145" s="142">
        <v>0</v>
      </c>
    </row>
    <row r="146" spans="1:26" s="4" customFormat="1" x14ac:dyDescent="0.2">
      <c r="A146" s="139" t="s">
        <v>209</v>
      </c>
      <c r="B146" s="31" t="s">
        <v>134</v>
      </c>
      <c r="C146" s="139">
        <f t="shared" si="2"/>
        <v>8</v>
      </c>
      <c r="D146" s="139" t="s">
        <v>195</v>
      </c>
      <c r="E146" s="139" t="s">
        <v>190</v>
      </c>
      <c r="F146" s="139" t="s">
        <v>294</v>
      </c>
      <c r="G146" s="139" t="s">
        <v>295</v>
      </c>
      <c r="H146" s="139" t="s">
        <v>231</v>
      </c>
      <c r="I146" s="139" t="s">
        <v>231</v>
      </c>
      <c r="J146" s="139" t="s">
        <v>231</v>
      </c>
      <c r="K146" s="139" t="s">
        <v>257</v>
      </c>
      <c r="L146" s="139">
        <v>39.855319611111113</v>
      </c>
      <c r="M146" s="139">
        <v>-108.89932822222222</v>
      </c>
      <c r="N146" s="139" t="s">
        <v>275</v>
      </c>
      <c r="O146" s="139" t="s">
        <v>258</v>
      </c>
      <c r="P146" s="139">
        <v>25</v>
      </c>
      <c r="Q146" s="139">
        <v>0.67</v>
      </c>
      <c r="R146" s="139">
        <v>380</v>
      </c>
      <c r="S146" s="139">
        <v>8050</v>
      </c>
      <c r="T146" s="139">
        <v>800</v>
      </c>
      <c r="U146" s="139" t="s">
        <v>159</v>
      </c>
      <c r="V146" s="140">
        <v>3.19</v>
      </c>
      <c r="W146" s="141">
        <v>1.6</v>
      </c>
      <c r="X146" s="141">
        <v>6.39</v>
      </c>
      <c r="Y146" s="141">
        <v>0</v>
      </c>
      <c r="Z146" s="142">
        <v>0</v>
      </c>
    </row>
    <row r="147" spans="1:26" s="4" customFormat="1" x14ac:dyDescent="0.2">
      <c r="A147" s="139" t="s">
        <v>209</v>
      </c>
      <c r="B147" s="31" t="s">
        <v>134</v>
      </c>
      <c r="C147" s="139">
        <f t="shared" si="2"/>
        <v>8</v>
      </c>
      <c r="D147" s="139" t="s">
        <v>195</v>
      </c>
      <c r="E147" s="139" t="s">
        <v>190</v>
      </c>
      <c r="F147" s="139" t="s">
        <v>294</v>
      </c>
      <c r="G147" s="139" t="s">
        <v>295</v>
      </c>
      <c r="H147" s="139" t="s">
        <v>231</v>
      </c>
      <c r="I147" s="139" t="s">
        <v>231</v>
      </c>
      <c r="J147" s="139" t="s">
        <v>231</v>
      </c>
      <c r="K147" s="139" t="s">
        <v>257</v>
      </c>
      <c r="L147" s="139">
        <v>39.855319611111113</v>
      </c>
      <c r="M147" s="139">
        <v>-108.89932822222222</v>
      </c>
      <c r="N147" s="139" t="s">
        <v>299</v>
      </c>
      <c r="O147" s="139" t="s">
        <v>258</v>
      </c>
      <c r="P147" s="139">
        <v>0</v>
      </c>
      <c r="Q147" s="139">
        <v>0</v>
      </c>
      <c r="R147" s="139">
        <v>0</v>
      </c>
      <c r="S147" s="139">
        <v>0</v>
      </c>
      <c r="T147" s="139">
        <v>70</v>
      </c>
      <c r="U147" s="139" t="s">
        <v>208</v>
      </c>
      <c r="V147" s="140">
        <v>0</v>
      </c>
      <c r="W147" s="141">
        <v>3.9</v>
      </c>
      <c r="X147" s="141">
        <v>0</v>
      </c>
      <c r="Y147" s="141">
        <v>0</v>
      </c>
      <c r="Z147" s="142">
        <v>0</v>
      </c>
    </row>
    <row r="148" spans="1:26" s="4" customFormat="1" x14ac:dyDescent="0.2">
      <c r="A148" s="139" t="s">
        <v>209</v>
      </c>
      <c r="B148" s="31" t="s">
        <v>134</v>
      </c>
      <c r="C148" s="139">
        <f t="shared" si="2"/>
        <v>8</v>
      </c>
      <c r="D148" s="139" t="s">
        <v>195</v>
      </c>
      <c r="E148" s="139" t="s">
        <v>190</v>
      </c>
      <c r="F148" s="139" t="s">
        <v>294</v>
      </c>
      <c r="G148" s="139" t="s">
        <v>295</v>
      </c>
      <c r="H148" s="139" t="s">
        <v>231</v>
      </c>
      <c r="I148" s="139" t="s">
        <v>231</v>
      </c>
      <c r="J148" s="139" t="s">
        <v>231</v>
      </c>
      <c r="K148" s="139" t="s">
        <v>257</v>
      </c>
      <c r="L148" s="139">
        <v>39.861280222222227</v>
      </c>
      <c r="M148" s="139">
        <v>-108.90217558333336</v>
      </c>
      <c r="N148" s="139" t="s">
        <v>275</v>
      </c>
      <c r="O148" s="139" t="s">
        <v>258</v>
      </c>
      <c r="P148" s="139">
        <v>35</v>
      </c>
      <c r="Q148" s="139">
        <v>0.67</v>
      </c>
      <c r="R148" s="139">
        <v>285.5</v>
      </c>
      <c r="S148" s="139">
        <v>5977</v>
      </c>
      <c r="T148" s="139">
        <v>842</v>
      </c>
      <c r="U148" s="139" t="s">
        <v>159</v>
      </c>
      <c r="V148" s="140">
        <v>2.97</v>
      </c>
      <c r="W148" s="141">
        <v>0.71</v>
      </c>
      <c r="X148" s="141">
        <v>2.68</v>
      </c>
      <c r="Y148" s="141">
        <v>0</v>
      </c>
      <c r="Z148" s="142">
        <v>0</v>
      </c>
    </row>
    <row r="149" spans="1:26" s="4" customFormat="1" x14ac:dyDescent="0.2">
      <c r="A149" s="139" t="s">
        <v>209</v>
      </c>
      <c r="B149" s="31" t="s">
        <v>134</v>
      </c>
      <c r="C149" s="139">
        <f t="shared" si="2"/>
        <v>8</v>
      </c>
      <c r="D149" s="139" t="s">
        <v>195</v>
      </c>
      <c r="E149" s="139" t="s">
        <v>190</v>
      </c>
      <c r="F149" s="139" t="s">
        <v>294</v>
      </c>
      <c r="G149" s="139" t="s">
        <v>295</v>
      </c>
      <c r="H149" s="139" t="s">
        <v>231</v>
      </c>
      <c r="I149" s="139" t="s">
        <v>231</v>
      </c>
      <c r="J149" s="139" t="s">
        <v>231</v>
      </c>
      <c r="K149" s="139" t="s">
        <v>257</v>
      </c>
      <c r="L149" s="139">
        <v>39.858870166666669</v>
      </c>
      <c r="M149" s="139">
        <v>-108.90947708333334</v>
      </c>
      <c r="N149" s="139" t="s">
        <v>275</v>
      </c>
      <c r="O149" s="139" t="s">
        <v>258</v>
      </c>
      <c r="P149" s="139">
        <v>35</v>
      </c>
      <c r="Q149" s="139">
        <v>0.67</v>
      </c>
      <c r="R149" s="139">
        <v>285.5</v>
      </c>
      <c r="S149" s="139">
        <v>5977</v>
      </c>
      <c r="T149" s="139">
        <v>842</v>
      </c>
      <c r="U149" s="139" t="s">
        <v>159</v>
      </c>
      <c r="V149" s="140">
        <v>3.24</v>
      </c>
      <c r="W149" s="141">
        <v>0.78</v>
      </c>
      <c r="X149" s="141">
        <v>2.92</v>
      </c>
      <c r="Y149" s="141">
        <v>0</v>
      </c>
      <c r="Z149" s="142">
        <v>0</v>
      </c>
    </row>
    <row r="150" spans="1:26" s="4" customFormat="1" x14ac:dyDescent="0.2">
      <c r="A150" s="139" t="s">
        <v>209</v>
      </c>
      <c r="B150" s="31" t="s">
        <v>134</v>
      </c>
      <c r="C150" s="139">
        <f t="shared" si="2"/>
        <v>8</v>
      </c>
      <c r="D150" s="139" t="s">
        <v>195</v>
      </c>
      <c r="E150" s="139" t="s">
        <v>190</v>
      </c>
      <c r="F150" s="139" t="s">
        <v>294</v>
      </c>
      <c r="G150" s="139" t="s">
        <v>295</v>
      </c>
      <c r="H150" s="139" t="s">
        <v>231</v>
      </c>
      <c r="I150" s="139" t="s">
        <v>231</v>
      </c>
      <c r="J150" s="139" t="s">
        <v>231</v>
      </c>
      <c r="K150" s="139" t="s">
        <v>257</v>
      </c>
      <c r="L150" s="139">
        <v>39.840159277777779</v>
      </c>
      <c r="M150" s="139">
        <v>-108.92871622222222</v>
      </c>
      <c r="N150" s="139" t="s">
        <v>299</v>
      </c>
      <c r="O150" s="139" t="s">
        <v>258</v>
      </c>
      <c r="P150" s="139">
        <v>0</v>
      </c>
      <c r="Q150" s="139">
        <v>0</v>
      </c>
      <c r="R150" s="139">
        <v>0</v>
      </c>
      <c r="S150" s="139">
        <v>0</v>
      </c>
      <c r="T150" s="139">
        <v>70</v>
      </c>
      <c r="U150" s="139" t="s">
        <v>208</v>
      </c>
      <c r="V150" s="140">
        <v>0</v>
      </c>
      <c r="W150" s="141">
        <v>15.41</v>
      </c>
      <c r="X150" s="141">
        <v>0</v>
      </c>
      <c r="Y150" s="141">
        <v>0</v>
      </c>
      <c r="Z150" s="142">
        <v>0</v>
      </c>
    </row>
    <row r="151" spans="1:26" s="4" customFormat="1" x14ac:dyDescent="0.2">
      <c r="A151" s="139" t="s">
        <v>209</v>
      </c>
      <c r="B151" s="31" t="s">
        <v>134</v>
      </c>
      <c r="C151" s="139">
        <f t="shared" si="2"/>
        <v>8</v>
      </c>
      <c r="D151" s="139" t="s">
        <v>195</v>
      </c>
      <c r="E151" s="139" t="s">
        <v>190</v>
      </c>
      <c r="F151" s="139" t="s">
        <v>300</v>
      </c>
      <c r="G151" s="139" t="s">
        <v>301</v>
      </c>
      <c r="H151" s="139" t="s">
        <v>230</v>
      </c>
      <c r="I151" s="139" t="s">
        <v>231</v>
      </c>
      <c r="J151" s="139" t="s">
        <v>231</v>
      </c>
      <c r="K151" s="139" t="s">
        <v>232</v>
      </c>
      <c r="L151" s="139">
        <v>39.835041277777783</v>
      </c>
      <c r="M151" s="139">
        <v>-108.84438211111112</v>
      </c>
      <c r="N151" s="139" t="s">
        <v>261</v>
      </c>
      <c r="O151" s="139" t="s">
        <v>233</v>
      </c>
      <c r="P151" s="139">
        <v>25</v>
      </c>
      <c r="Q151" s="139">
        <v>1.0900000000000001</v>
      </c>
      <c r="R151" s="139">
        <v>53.8</v>
      </c>
      <c r="S151" s="139">
        <v>9413</v>
      </c>
      <c r="T151" s="139">
        <v>814</v>
      </c>
      <c r="U151" s="139" t="s">
        <v>159</v>
      </c>
      <c r="V151" s="140">
        <v>0</v>
      </c>
      <c r="W151" s="141">
        <v>0</v>
      </c>
      <c r="X151" s="141">
        <v>0</v>
      </c>
      <c r="Y151" s="141">
        <v>2.4000000000000001E-4</v>
      </c>
      <c r="Z151" s="142">
        <v>4.0000000000000001E-3</v>
      </c>
    </row>
    <row r="152" spans="1:26" s="4" customFormat="1" x14ac:dyDescent="0.2">
      <c r="A152" s="139" t="s">
        <v>209</v>
      </c>
      <c r="B152" s="31" t="s">
        <v>134</v>
      </c>
      <c r="C152" s="139">
        <f t="shared" si="2"/>
        <v>8</v>
      </c>
      <c r="D152" s="139" t="s">
        <v>195</v>
      </c>
      <c r="E152" s="139" t="s">
        <v>190</v>
      </c>
      <c r="F152" s="139" t="s">
        <v>300</v>
      </c>
      <c r="G152" s="139" t="s">
        <v>301</v>
      </c>
      <c r="H152" s="139" t="s">
        <v>231</v>
      </c>
      <c r="I152" s="139" t="s">
        <v>231</v>
      </c>
      <c r="J152" s="139" t="s">
        <v>231</v>
      </c>
      <c r="K152" s="139" t="s">
        <v>232</v>
      </c>
      <c r="L152" s="139">
        <v>39.840247277777777</v>
      </c>
      <c r="M152" s="139">
        <v>-109.02883961111111</v>
      </c>
      <c r="N152" s="139" t="s">
        <v>261</v>
      </c>
      <c r="O152" s="139" t="s">
        <v>233</v>
      </c>
      <c r="P152" s="139">
        <v>25</v>
      </c>
      <c r="Q152" s="139">
        <v>1.0900000000000001</v>
      </c>
      <c r="R152" s="139">
        <v>53.8</v>
      </c>
      <c r="S152" s="139">
        <v>9413</v>
      </c>
      <c r="T152" s="139">
        <v>814</v>
      </c>
      <c r="U152" s="139" t="s">
        <v>159</v>
      </c>
      <c r="V152" s="140">
        <v>1</v>
      </c>
      <c r="W152" s="141">
        <v>0.1</v>
      </c>
      <c r="X152" s="141">
        <v>0.15</v>
      </c>
      <c r="Y152" s="141">
        <v>0</v>
      </c>
      <c r="Z152" s="142">
        <v>0</v>
      </c>
    </row>
    <row r="153" spans="1:26" s="4" customFormat="1" x14ac:dyDescent="0.2">
      <c r="A153" s="139" t="s">
        <v>209</v>
      </c>
      <c r="B153" s="31" t="s">
        <v>134</v>
      </c>
      <c r="C153" s="139">
        <f t="shared" si="2"/>
        <v>8</v>
      </c>
      <c r="D153" s="139" t="s">
        <v>195</v>
      </c>
      <c r="E153" s="139" t="s">
        <v>190</v>
      </c>
      <c r="F153" s="139" t="s">
        <v>300</v>
      </c>
      <c r="G153" s="139" t="s">
        <v>302</v>
      </c>
      <c r="H153" s="139" t="s">
        <v>231</v>
      </c>
      <c r="I153" s="139" t="s">
        <v>231</v>
      </c>
      <c r="J153" s="139" t="s">
        <v>231</v>
      </c>
      <c r="K153" s="139" t="s">
        <v>232</v>
      </c>
      <c r="L153" s="139">
        <v>39.891612194444441</v>
      </c>
      <c r="M153" s="139">
        <v>-108.29141194444445</v>
      </c>
      <c r="N153" s="139" t="s">
        <v>261</v>
      </c>
      <c r="O153" s="139" t="s">
        <v>233</v>
      </c>
      <c r="P153" s="139">
        <v>25</v>
      </c>
      <c r="Q153" s="139">
        <v>1.0900000000000001</v>
      </c>
      <c r="R153" s="139">
        <v>53.8</v>
      </c>
      <c r="S153" s="139">
        <v>9413</v>
      </c>
      <c r="T153" s="139">
        <v>814</v>
      </c>
      <c r="U153" s="139" t="s">
        <v>159</v>
      </c>
      <c r="V153" s="140">
        <v>3</v>
      </c>
      <c r="W153" s="141">
        <v>0.2</v>
      </c>
      <c r="X153" s="141">
        <v>0.4</v>
      </c>
      <c r="Y153" s="141">
        <v>0</v>
      </c>
      <c r="Z153" s="142">
        <v>0</v>
      </c>
    </row>
    <row r="154" spans="1:26" s="4" customFormat="1" x14ac:dyDescent="0.2">
      <c r="A154" s="139" t="s">
        <v>209</v>
      </c>
      <c r="B154" s="31" t="s">
        <v>134</v>
      </c>
      <c r="C154" s="139">
        <f t="shared" si="2"/>
        <v>8</v>
      </c>
      <c r="D154" s="139" t="s">
        <v>195</v>
      </c>
      <c r="E154" s="139" t="s">
        <v>190</v>
      </c>
      <c r="F154" s="139" t="s">
        <v>303</v>
      </c>
      <c r="G154" s="139" t="s">
        <v>304</v>
      </c>
      <c r="H154" s="139" t="s">
        <v>230</v>
      </c>
      <c r="I154" s="139" t="s">
        <v>231</v>
      </c>
      <c r="J154" s="139" t="s">
        <v>231</v>
      </c>
      <c r="K154" s="139" t="s">
        <v>232</v>
      </c>
      <c r="L154" s="139">
        <v>39.835036694444447</v>
      </c>
      <c r="M154" s="139">
        <v>-108.8443818611111</v>
      </c>
      <c r="N154" s="139" t="s">
        <v>261</v>
      </c>
      <c r="O154" s="139" t="s">
        <v>233</v>
      </c>
      <c r="P154" s="139">
        <v>25</v>
      </c>
      <c r="Q154" s="139">
        <v>1.0900000000000001</v>
      </c>
      <c r="R154" s="139">
        <v>53.8</v>
      </c>
      <c r="S154" s="139">
        <v>9413</v>
      </c>
      <c r="T154" s="139">
        <v>814</v>
      </c>
      <c r="U154" s="139" t="s">
        <v>159</v>
      </c>
      <c r="V154" s="140">
        <v>0</v>
      </c>
      <c r="W154" s="141">
        <v>0</v>
      </c>
      <c r="X154" s="141">
        <v>0</v>
      </c>
      <c r="Y154" s="141">
        <v>2.4000000000000001E-4</v>
      </c>
      <c r="Z154" s="142">
        <v>3.8760000000000001E-3</v>
      </c>
    </row>
    <row r="155" spans="1:26" s="4" customFormat="1" x14ac:dyDescent="0.2">
      <c r="A155" s="139" t="s">
        <v>209</v>
      </c>
      <c r="B155" s="31" t="s">
        <v>134</v>
      </c>
      <c r="C155" s="139">
        <f t="shared" si="2"/>
        <v>8</v>
      </c>
      <c r="D155" s="139" t="s">
        <v>195</v>
      </c>
      <c r="E155" s="139" t="s">
        <v>190</v>
      </c>
      <c r="F155" s="139" t="s">
        <v>303</v>
      </c>
      <c r="G155" s="139" t="s">
        <v>304</v>
      </c>
      <c r="H155" s="139" t="s">
        <v>231</v>
      </c>
      <c r="I155" s="139" t="s">
        <v>231</v>
      </c>
      <c r="J155" s="139" t="s">
        <v>231</v>
      </c>
      <c r="K155" s="139" t="s">
        <v>232</v>
      </c>
      <c r="L155" s="139">
        <v>39.840247277777777</v>
      </c>
      <c r="M155" s="139">
        <v>-109.02883961111111</v>
      </c>
      <c r="N155" s="139" t="s">
        <v>261</v>
      </c>
      <c r="O155" s="139" t="s">
        <v>233</v>
      </c>
      <c r="P155" s="139">
        <v>25</v>
      </c>
      <c r="Q155" s="139">
        <v>1.0900000000000001</v>
      </c>
      <c r="R155" s="139">
        <v>53.8</v>
      </c>
      <c r="S155" s="139">
        <v>9413</v>
      </c>
      <c r="T155" s="139">
        <v>814</v>
      </c>
      <c r="U155" s="139" t="s">
        <v>159</v>
      </c>
      <c r="V155" s="140">
        <v>1</v>
      </c>
      <c r="W155" s="141">
        <v>0.1</v>
      </c>
      <c r="X155" s="141">
        <v>2</v>
      </c>
      <c r="Y155" s="141">
        <v>0</v>
      </c>
      <c r="Z155" s="142">
        <v>0</v>
      </c>
    </row>
    <row r="156" spans="1:26" s="4" customFormat="1" x14ac:dyDescent="0.2">
      <c r="A156" s="139" t="s">
        <v>209</v>
      </c>
      <c r="B156" s="31" t="s">
        <v>134</v>
      </c>
      <c r="C156" s="139">
        <f t="shared" si="2"/>
        <v>8</v>
      </c>
      <c r="D156" s="139" t="s">
        <v>195</v>
      </c>
      <c r="E156" s="139" t="s">
        <v>190</v>
      </c>
      <c r="F156" s="139" t="s">
        <v>305</v>
      </c>
      <c r="G156" s="139" t="s">
        <v>306</v>
      </c>
      <c r="H156" s="139" t="s">
        <v>230</v>
      </c>
      <c r="I156" s="139" t="s">
        <v>231</v>
      </c>
      <c r="J156" s="139" t="s">
        <v>231</v>
      </c>
      <c r="K156" s="139" t="s">
        <v>232</v>
      </c>
      <c r="L156" s="139">
        <v>39.847087194444448</v>
      </c>
      <c r="M156" s="139">
        <v>-108.86973394444443</v>
      </c>
      <c r="N156" s="139" t="s">
        <v>275</v>
      </c>
      <c r="O156" s="139" t="s">
        <v>233</v>
      </c>
      <c r="P156" s="139">
        <v>25</v>
      </c>
      <c r="Q156" s="139">
        <v>1.0900000000000001</v>
      </c>
      <c r="R156" s="139">
        <v>53.8</v>
      </c>
      <c r="S156" s="139">
        <v>9413</v>
      </c>
      <c r="T156" s="139">
        <v>814</v>
      </c>
      <c r="U156" s="139" t="s">
        <v>159</v>
      </c>
      <c r="V156" s="140">
        <v>0</v>
      </c>
      <c r="W156" s="141">
        <v>0</v>
      </c>
      <c r="X156" s="141">
        <v>0</v>
      </c>
      <c r="Y156" s="141">
        <v>6.8300000000000001E-4</v>
      </c>
      <c r="Z156" s="142">
        <v>1.0999999999999999E-2</v>
      </c>
    </row>
    <row r="157" spans="1:26" s="4" customFormat="1" x14ac:dyDescent="0.2">
      <c r="A157" s="139" t="s">
        <v>209</v>
      </c>
      <c r="B157" s="31" t="s">
        <v>134</v>
      </c>
      <c r="C157" s="139">
        <f t="shared" si="2"/>
        <v>8</v>
      </c>
      <c r="D157" s="139" t="s">
        <v>195</v>
      </c>
      <c r="E157" s="139" t="s">
        <v>190</v>
      </c>
      <c r="F157" s="139" t="s">
        <v>305</v>
      </c>
      <c r="G157" s="139" t="s">
        <v>306</v>
      </c>
      <c r="H157" s="139" t="s">
        <v>231</v>
      </c>
      <c r="I157" s="139" t="s">
        <v>231</v>
      </c>
      <c r="J157" s="139" t="s">
        <v>231</v>
      </c>
      <c r="K157" s="139" t="s">
        <v>232</v>
      </c>
      <c r="L157" s="139">
        <v>39.840247277777777</v>
      </c>
      <c r="M157" s="139">
        <v>-109.02883961111111</v>
      </c>
      <c r="N157" s="139" t="s">
        <v>275</v>
      </c>
      <c r="O157" s="139" t="s">
        <v>233</v>
      </c>
      <c r="P157" s="139">
        <v>25</v>
      </c>
      <c r="Q157" s="139">
        <v>1.0900000000000001</v>
      </c>
      <c r="R157" s="139">
        <v>53.8</v>
      </c>
      <c r="S157" s="139">
        <v>9413</v>
      </c>
      <c r="T157" s="139">
        <v>814</v>
      </c>
      <c r="U157" s="139" t="s">
        <v>159</v>
      </c>
      <c r="V157" s="140">
        <v>2.5169999999999999</v>
      </c>
      <c r="W157" s="141">
        <v>3.4000000000000002E-2</v>
      </c>
      <c r="X157" s="141">
        <v>4.2359999999999998</v>
      </c>
      <c r="Y157" s="141">
        <v>0</v>
      </c>
      <c r="Z157" s="142">
        <v>0</v>
      </c>
    </row>
    <row r="158" spans="1:26" s="4" customFormat="1" x14ac:dyDescent="0.2">
      <c r="A158" s="139" t="s">
        <v>209</v>
      </c>
      <c r="B158" s="31" t="s">
        <v>134</v>
      </c>
      <c r="C158" s="139">
        <f t="shared" si="2"/>
        <v>8</v>
      </c>
      <c r="D158" s="139" t="s">
        <v>195</v>
      </c>
      <c r="E158" s="139" t="s">
        <v>190</v>
      </c>
      <c r="F158" s="139" t="s">
        <v>307</v>
      </c>
      <c r="G158" s="139" t="s">
        <v>308</v>
      </c>
      <c r="H158" s="139" t="s">
        <v>230</v>
      </c>
      <c r="I158" s="139" t="s">
        <v>231</v>
      </c>
      <c r="J158" s="139" t="s">
        <v>231</v>
      </c>
      <c r="K158" s="139" t="s">
        <v>232</v>
      </c>
      <c r="L158" s="139">
        <v>39.846626416666666</v>
      </c>
      <c r="M158" s="139">
        <v>-108.89878708333335</v>
      </c>
      <c r="N158" s="139" t="s">
        <v>237</v>
      </c>
      <c r="O158" s="139" t="s">
        <v>233</v>
      </c>
      <c r="P158" s="139">
        <v>16</v>
      </c>
      <c r="Q158" s="139">
        <v>1</v>
      </c>
      <c r="R158" s="139">
        <v>18.7</v>
      </c>
      <c r="S158" s="139">
        <v>890</v>
      </c>
      <c r="T158" s="139">
        <v>500</v>
      </c>
      <c r="U158" s="139" t="s">
        <v>159</v>
      </c>
      <c r="V158" s="140">
        <v>0</v>
      </c>
      <c r="W158" s="141">
        <v>0</v>
      </c>
      <c r="X158" s="141">
        <v>0</v>
      </c>
      <c r="Y158" s="141">
        <v>2.3999999999999998E-3</v>
      </c>
      <c r="Z158" s="142">
        <v>0.04</v>
      </c>
    </row>
    <row r="159" spans="1:26" s="4" customFormat="1" x14ac:dyDescent="0.2">
      <c r="A159" s="139" t="s">
        <v>209</v>
      </c>
      <c r="B159" s="31" t="s">
        <v>134</v>
      </c>
      <c r="C159" s="139">
        <f t="shared" si="2"/>
        <v>8</v>
      </c>
      <c r="D159" s="139" t="s">
        <v>195</v>
      </c>
      <c r="E159" s="139" t="s">
        <v>190</v>
      </c>
      <c r="F159" s="139" t="s">
        <v>307</v>
      </c>
      <c r="G159" s="139" t="s">
        <v>308</v>
      </c>
      <c r="H159" s="139" t="s">
        <v>231</v>
      </c>
      <c r="I159" s="139" t="s">
        <v>231</v>
      </c>
      <c r="J159" s="139" t="s">
        <v>231</v>
      </c>
      <c r="K159" s="139" t="s">
        <v>232</v>
      </c>
      <c r="L159" s="139">
        <v>39.893331888888888</v>
      </c>
      <c r="M159" s="139">
        <v>-108.19486602777778</v>
      </c>
      <c r="N159" s="139" t="s">
        <v>237</v>
      </c>
      <c r="O159" s="139" t="s">
        <v>233</v>
      </c>
      <c r="P159" s="139">
        <v>16</v>
      </c>
      <c r="Q159" s="139">
        <v>1</v>
      </c>
      <c r="R159" s="139">
        <v>18.7</v>
      </c>
      <c r="S159" s="139">
        <v>890</v>
      </c>
      <c r="T159" s="139">
        <v>500</v>
      </c>
      <c r="U159" s="139" t="s">
        <v>159</v>
      </c>
      <c r="V159" s="140">
        <v>2.81</v>
      </c>
      <c r="W159" s="141">
        <v>1.03</v>
      </c>
      <c r="X159" s="141">
        <v>2.5299999999999998</v>
      </c>
      <c r="Y159" s="141">
        <v>0</v>
      </c>
      <c r="Z159" s="142">
        <v>0</v>
      </c>
    </row>
    <row r="160" spans="1:26" s="4" customFormat="1" x14ac:dyDescent="0.2">
      <c r="A160" s="139" t="s">
        <v>209</v>
      </c>
      <c r="B160" s="31" t="s">
        <v>134</v>
      </c>
      <c r="C160" s="139">
        <f t="shared" si="2"/>
        <v>8</v>
      </c>
      <c r="D160" s="139" t="s">
        <v>195</v>
      </c>
      <c r="E160" s="139" t="s">
        <v>190</v>
      </c>
      <c r="F160" s="139" t="s">
        <v>309</v>
      </c>
      <c r="G160" s="139" t="s">
        <v>310</v>
      </c>
      <c r="H160" s="139" t="s">
        <v>234</v>
      </c>
      <c r="I160" s="139" t="s">
        <v>231</v>
      </c>
      <c r="J160" s="139" t="s">
        <v>231</v>
      </c>
      <c r="K160" s="139" t="s">
        <v>232</v>
      </c>
      <c r="L160" s="139">
        <v>39.891612194444441</v>
      </c>
      <c r="M160" s="139">
        <v>-108.29141194444445</v>
      </c>
      <c r="N160" s="139" t="s">
        <v>261</v>
      </c>
      <c r="O160" s="139" t="s">
        <v>233</v>
      </c>
      <c r="P160" s="139">
        <v>12</v>
      </c>
      <c r="Q160" s="139">
        <v>0.33</v>
      </c>
      <c r="R160" s="139">
        <v>2</v>
      </c>
      <c r="S160" s="139">
        <v>654</v>
      </c>
      <c r="T160" s="139">
        <v>700</v>
      </c>
      <c r="U160" s="139" t="s">
        <v>159</v>
      </c>
      <c r="V160" s="140">
        <v>0</v>
      </c>
      <c r="W160" s="141">
        <v>0</v>
      </c>
      <c r="X160" s="141">
        <v>0</v>
      </c>
      <c r="Y160" s="141">
        <v>0</v>
      </c>
      <c r="Z160" s="142">
        <v>0</v>
      </c>
    </row>
    <row r="161" spans="1:26" s="4" customFormat="1" x14ac:dyDescent="0.2">
      <c r="A161" s="139" t="s">
        <v>209</v>
      </c>
      <c r="B161" s="31" t="s">
        <v>134</v>
      </c>
      <c r="C161" s="139">
        <f t="shared" si="2"/>
        <v>8</v>
      </c>
      <c r="D161" s="139" t="s">
        <v>195</v>
      </c>
      <c r="E161" s="139" t="s">
        <v>190</v>
      </c>
      <c r="F161" s="139" t="s">
        <v>309</v>
      </c>
      <c r="G161" s="139" t="s">
        <v>310</v>
      </c>
      <c r="H161" s="139" t="s">
        <v>235</v>
      </c>
      <c r="I161" s="139" t="s">
        <v>231</v>
      </c>
      <c r="J161" s="139" t="s">
        <v>231</v>
      </c>
      <c r="K161" s="139" t="s">
        <v>232</v>
      </c>
      <c r="L161" s="139">
        <v>39.891612194444441</v>
      </c>
      <c r="M161" s="139">
        <v>-108.29141194444445</v>
      </c>
      <c r="N161" s="139" t="s">
        <v>311</v>
      </c>
      <c r="O161" s="139" t="s">
        <v>233</v>
      </c>
      <c r="P161" s="139">
        <v>20</v>
      </c>
      <c r="Q161" s="139">
        <v>1.02</v>
      </c>
      <c r="R161" s="139">
        <v>114</v>
      </c>
      <c r="S161" s="139">
        <v>5600</v>
      </c>
      <c r="T161" s="139">
        <v>820</v>
      </c>
      <c r="U161" s="139" t="s">
        <v>159</v>
      </c>
      <c r="V161" s="140">
        <v>0</v>
      </c>
      <c r="W161" s="141">
        <v>0</v>
      </c>
      <c r="X161" s="141">
        <v>0</v>
      </c>
      <c r="Y161" s="141">
        <v>0</v>
      </c>
      <c r="Z161" s="142">
        <v>0</v>
      </c>
    </row>
    <row r="162" spans="1:26" s="4" customFormat="1" x14ac:dyDescent="0.2">
      <c r="A162" s="139" t="s">
        <v>209</v>
      </c>
      <c r="B162" s="31" t="s">
        <v>134</v>
      </c>
      <c r="C162" s="139">
        <f t="shared" si="2"/>
        <v>8</v>
      </c>
      <c r="D162" s="139" t="s">
        <v>195</v>
      </c>
      <c r="E162" s="139" t="s">
        <v>190</v>
      </c>
      <c r="F162" s="139" t="s">
        <v>309</v>
      </c>
      <c r="G162" s="139" t="s">
        <v>310</v>
      </c>
      <c r="H162" s="139" t="s">
        <v>231</v>
      </c>
      <c r="I162" s="139" t="s">
        <v>231</v>
      </c>
      <c r="J162" s="139" t="s">
        <v>231</v>
      </c>
      <c r="K162" s="139" t="s">
        <v>232</v>
      </c>
      <c r="L162" s="139">
        <v>39.893331888888888</v>
      </c>
      <c r="M162" s="139">
        <v>-108.19486602777778</v>
      </c>
      <c r="N162" s="139" t="s">
        <v>254</v>
      </c>
      <c r="O162" s="139" t="s">
        <v>233</v>
      </c>
      <c r="P162" s="139">
        <v>20</v>
      </c>
      <c r="Q162" s="139">
        <v>2</v>
      </c>
      <c r="R162" s="139">
        <v>0</v>
      </c>
      <c r="S162" s="139">
        <v>0</v>
      </c>
      <c r="T162" s="139">
        <v>0</v>
      </c>
      <c r="U162" s="139" t="s">
        <v>108</v>
      </c>
      <c r="V162" s="140">
        <v>0</v>
      </c>
      <c r="W162" s="141">
        <v>35.60004</v>
      </c>
      <c r="X162" s="141">
        <v>0</v>
      </c>
      <c r="Y162" s="141">
        <v>0</v>
      </c>
      <c r="Z162" s="142">
        <v>0</v>
      </c>
    </row>
    <row r="163" spans="1:26" s="4" customFormat="1" x14ac:dyDescent="0.2">
      <c r="A163" s="139" t="s">
        <v>209</v>
      </c>
      <c r="B163" s="31" t="s">
        <v>134</v>
      </c>
      <c r="C163" s="139">
        <f t="shared" si="2"/>
        <v>8</v>
      </c>
      <c r="D163" s="139" t="s">
        <v>195</v>
      </c>
      <c r="E163" s="139" t="s">
        <v>190</v>
      </c>
      <c r="F163" s="139" t="s">
        <v>312</v>
      </c>
      <c r="G163" s="139" t="s">
        <v>313</v>
      </c>
      <c r="H163" s="139" t="s">
        <v>230</v>
      </c>
      <c r="I163" s="139" t="s">
        <v>231</v>
      </c>
      <c r="J163" s="139" t="s">
        <v>231</v>
      </c>
      <c r="K163" s="139" t="s">
        <v>232</v>
      </c>
      <c r="L163" s="139">
        <v>39.893331888888888</v>
      </c>
      <c r="M163" s="139">
        <v>-108.19486602777778</v>
      </c>
      <c r="N163" s="139" t="s">
        <v>314</v>
      </c>
      <c r="O163" s="139" t="s">
        <v>233</v>
      </c>
      <c r="P163" s="139">
        <v>30</v>
      </c>
      <c r="Q163" s="139">
        <v>1</v>
      </c>
      <c r="R163" s="139">
        <v>105</v>
      </c>
      <c r="S163" s="139">
        <v>8000</v>
      </c>
      <c r="T163" s="139">
        <v>600</v>
      </c>
      <c r="U163" s="139" t="s">
        <v>85</v>
      </c>
      <c r="V163" s="140">
        <v>0</v>
      </c>
      <c r="W163" s="141">
        <v>0</v>
      </c>
      <c r="X163" s="141">
        <v>0</v>
      </c>
      <c r="Y163" s="141">
        <v>0</v>
      </c>
      <c r="Z163" s="142">
        <v>0.500004</v>
      </c>
    </row>
    <row r="164" spans="1:26" s="4" customFormat="1" x14ac:dyDescent="0.2">
      <c r="A164" s="139" t="s">
        <v>209</v>
      </c>
      <c r="B164" s="31" t="s">
        <v>134</v>
      </c>
      <c r="C164" s="139">
        <f t="shared" si="2"/>
        <v>8</v>
      </c>
      <c r="D164" s="139" t="s">
        <v>195</v>
      </c>
      <c r="E164" s="139" t="s">
        <v>190</v>
      </c>
      <c r="F164" s="139" t="s">
        <v>312</v>
      </c>
      <c r="G164" s="139" t="s">
        <v>313</v>
      </c>
      <c r="H164" s="139" t="s">
        <v>235</v>
      </c>
      <c r="I164" s="139" t="s">
        <v>231</v>
      </c>
      <c r="J164" s="139" t="s">
        <v>231</v>
      </c>
      <c r="K164" s="139" t="s">
        <v>232</v>
      </c>
      <c r="L164" s="139">
        <v>39.893331888888888</v>
      </c>
      <c r="M164" s="139">
        <v>-108.19486602777778</v>
      </c>
      <c r="N164" s="139" t="s">
        <v>275</v>
      </c>
      <c r="O164" s="139" t="s">
        <v>233</v>
      </c>
      <c r="P164" s="139">
        <v>22</v>
      </c>
      <c r="Q164" s="139">
        <v>1</v>
      </c>
      <c r="R164" s="139">
        <v>135</v>
      </c>
      <c r="S164" s="139">
        <v>6385</v>
      </c>
      <c r="T164" s="139">
        <v>680</v>
      </c>
      <c r="U164" s="139" t="s">
        <v>159</v>
      </c>
      <c r="V164" s="140">
        <v>0</v>
      </c>
      <c r="W164" s="141">
        <v>0</v>
      </c>
      <c r="X164" s="141">
        <v>0</v>
      </c>
      <c r="Y164" s="141">
        <v>2.3127000000000002E-2</v>
      </c>
      <c r="Z164" s="142">
        <v>0.38545000000000001</v>
      </c>
    </row>
    <row r="165" spans="1:26" s="4" customFormat="1" x14ac:dyDescent="0.2">
      <c r="A165" s="139" t="s">
        <v>209</v>
      </c>
      <c r="B165" s="31" t="s">
        <v>134</v>
      </c>
      <c r="C165" s="139">
        <f t="shared" si="2"/>
        <v>8</v>
      </c>
      <c r="D165" s="139" t="s">
        <v>195</v>
      </c>
      <c r="E165" s="139" t="s">
        <v>190</v>
      </c>
      <c r="F165" s="139" t="s">
        <v>312</v>
      </c>
      <c r="G165" s="139" t="s">
        <v>313</v>
      </c>
      <c r="H165" s="139" t="s">
        <v>259</v>
      </c>
      <c r="I165" s="139" t="s">
        <v>231</v>
      </c>
      <c r="J165" s="139" t="s">
        <v>231</v>
      </c>
      <c r="K165" s="139" t="s">
        <v>232</v>
      </c>
      <c r="L165" s="139">
        <v>39.893331888888888</v>
      </c>
      <c r="M165" s="139">
        <v>-108.19486602777778</v>
      </c>
      <c r="N165" s="139" t="s">
        <v>275</v>
      </c>
      <c r="O165" s="139" t="s">
        <v>233</v>
      </c>
      <c r="P165" s="139">
        <v>22</v>
      </c>
      <c r="Q165" s="139">
        <v>1</v>
      </c>
      <c r="R165" s="139">
        <v>70.8</v>
      </c>
      <c r="S165" s="139">
        <v>5412</v>
      </c>
      <c r="T165" s="139">
        <v>680</v>
      </c>
      <c r="U165" s="139" t="s">
        <v>159</v>
      </c>
      <c r="V165" s="140">
        <v>0</v>
      </c>
      <c r="W165" s="141">
        <v>0</v>
      </c>
      <c r="X165" s="141">
        <v>0</v>
      </c>
      <c r="Y165" s="141">
        <v>2.3127000000000002E-2</v>
      </c>
      <c r="Z165" s="142">
        <v>0.4</v>
      </c>
    </row>
    <row r="166" spans="1:26" s="4" customFormat="1" x14ac:dyDescent="0.2">
      <c r="A166" s="139" t="s">
        <v>209</v>
      </c>
      <c r="B166" s="31" t="s">
        <v>134</v>
      </c>
      <c r="C166" s="139">
        <f t="shared" si="2"/>
        <v>8</v>
      </c>
      <c r="D166" s="139" t="s">
        <v>195</v>
      </c>
      <c r="E166" s="139" t="s">
        <v>190</v>
      </c>
      <c r="F166" s="139" t="s">
        <v>312</v>
      </c>
      <c r="G166" s="139" t="s">
        <v>313</v>
      </c>
      <c r="H166" s="139" t="s">
        <v>273</v>
      </c>
      <c r="I166" s="139" t="s">
        <v>231</v>
      </c>
      <c r="J166" s="139" t="s">
        <v>231</v>
      </c>
      <c r="K166" s="139" t="s">
        <v>232</v>
      </c>
      <c r="L166" s="139">
        <v>39.893331888888888</v>
      </c>
      <c r="M166" s="139">
        <v>-108.19486602777778</v>
      </c>
      <c r="N166" s="139" t="s">
        <v>83</v>
      </c>
      <c r="O166" s="139" t="s">
        <v>233</v>
      </c>
      <c r="P166" s="139">
        <v>30</v>
      </c>
      <c r="Q166" s="139">
        <v>1</v>
      </c>
      <c r="R166" s="139">
        <v>5.7</v>
      </c>
      <c r="S166" s="139">
        <v>7136</v>
      </c>
      <c r="T166" s="139">
        <v>869</v>
      </c>
      <c r="U166" s="139" t="s">
        <v>159</v>
      </c>
      <c r="V166" s="140">
        <v>0</v>
      </c>
      <c r="W166" s="141">
        <v>0</v>
      </c>
      <c r="X166" s="141">
        <v>0</v>
      </c>
      <c r="Y166" s="141">
        <v>0</v>
      </c>
      <c r="Z166" s="142">
        <v>0</v>
      </c>
    </row>
    <row r="167" spans="1:26" s="4" customFormat="1" x14ac:dyDescent="0.2">
      <c r="A167" s="139" t="s">
        <v>209</v>
      </c>
      <c r="B167" s="31" t="s">
        <v>134</v>
      </c>
      <c r="C167" s="139">
        <f t="shared" si="2"/>
        <v>8</v>
      </c>
      <c r="D167" s="139" t="s">
        <v>195</v>
      </c>
      <c r="E167" s="139" t="s">
        <v>190</v>
      </c>
      <c r="F167" s="139" t="s">
        <v>312</v>
      </c>
      <c r="G167" s="139" t="s">
        <v>313</v>
      </c>
      <c r="H167" s="139" t="s">
        <v>264</v>
      </c>
      <c r="I167" s="139" t="s">
        <v>231</v>
      </c>
      <c r="J167" s="139" t="s">
        <v>231</v>
      </c>
      <c r="K167" s="139" t="s">
        <v>232</v>
      </c>
      <c r="L167" s="139">
        <v>39.893331888888888</v>
      </c>
      <c r="M167" s="139">
        <v>-108.19486602777778</v>
      </c>
      <c r="N167" s="139" t="s">
        <v>83</v>
      </c>
      <c r="O167" s="139" t="s">
        <v>233</v>
      </c>
      <c r="P167" s="139">
        <v>30</v>
      </c>
      <c r="Q167" s="139">
        <v>1</v>
      </c>
      <c r="R167" s="139">
        <v>5.7</v>
      </c>
      <c r="S167" s="139">
        <v>0</v>
      </c>
      <c r="T167" s="139">
        <v>869</v>
      </c>
      <c r="U167" s="139" t="s">
        <v>159</v>
      </c>
      <c r="V167" s="140">
        <v>0</v>
      </c>
      <c r="W167" s="141">
        <v>0</v>
      </c>
      <c r="X167" s="141">
        <v>0</v>
      </c>
      <c r="Y167" s="141">
        <v>0</v>
      </c>
      <c r="Z167" s="142">
        <v>0</v>
      </c>
    </row>
    <row r="168" spans="1:26" s="4" customFormat="1" x14ac:dyDescent="0.2">
      <c r="A168" s="139" t="s">
        <v>209</v>
      </c>
      <c r="B168" s="31" t="s">
        <v>134</v>
      </c>
      <c r="C168" s="139">
        <f t="shared" si="2"/>
        <v>8</v>
      </c>
      <c r="D168" s="139" t="s">
        <v>195</v>
      </c>
      <c r="E168" s="139" t="s">
        <v>190</v>
      </c>
      <c r="F168" s="139" t="s">
        <v>312</v>
      </c>
      <c r="G168" s="139" t="s">
        <v>313</v>
      </c>
      <c r="H168" s="139" t="s">
        <v>236</v>
      </c>
      <c r="I168" s="139" t="s">
        <v>231</v>
      </c>
      <c r="J168" s="139" t="s">
        <v>231</v>
      </c>
      <c r="K168" s="139" t="s">
        <v>232</v>
      </c>
      <c r="L168" s="139">
        <v>39.893331888888888</v>
      </c>
      <c r="M168" s="139">
        <v>-108.19486602777778</v>
      </c>
      <c r="N168" s="139" t="s">
        <v>83</v>
      </c>
      <c r="O168" s="139" t="s">
        <v>233</v>
      </c>
      <c r="P168" s="139">
        <v>30</v>
      </c>
      <c r="Q168" s="139">
        <v>1</v>
      </c>
      <c r="R168" s="139">
        <v>64.2</v>
      </c>
      <c r="S168" s="139">
        <v>4902</v>
      </c>
      <c r="T168" s="139">
        <v>573</v>
      </c>
      <c r="U168" s="139" t="s">
        <v>159</v>
      </c>
      <c r="V168" s="140">
        <v>0</v>
      </c>
      <c r="W168" s="141">
        <v>0</v>
      </c>
      <c r="X168" s="141">
        <v>0</v>
      </c>
      <c r="Y168" s="141">
        <v>0.03</v>
      </c>
      <c r="Z168" s="142">
        <v>1.34</v>
      </c>
    </row>
    <row r="169" spans="1:26" s="4" customFormat="1" x14ac:dyDescent="0.2">
      <c r="A169" s="139" t="s">
        <v>209</v>
      </c>
      <c r="B169" s="31" t="s">
        <v>134</v>
      </c>
      <c r="C169" s="139">
        <f t="shared" si="2"/>
        <v>8</v>
      </c>
      <c r="D169" s="139" t="s">
        <v>195</v>
      </c>
      <c r="E169" s="139" t="s">
        <v>190</v>
      </c>
      <c r="F169" s="139" t="s">
        <v>312</v>
      </c>
      <c r="G169" s="139" t="s">
        <v>313</v>
      </c>
      <c r="H169" s="139" t="s">
        <v>241</v>
      </c>
      <c r="I169" s="139" t="s">
        <v>231</v>
      </c>
      <c r="J169" s="139" t="s">
        <v>231</v>
      </c>
      <c r="K169" s="139" t="s">
        <v>232</v>
      </c>
      <c r="L169" s="139">
        <v>39.893331888888888</v>
      </c>
      <c r="M169" s="139">
        <v>-108.19486602777778</v>
      </c>
      <c r="N169" s="139" t="s">
        <v>261</v>
      </c>
      <c r="O169" s="139" t="s">
        <v>233</v>
      </c>
      <c r="P169" s="139">
        <v>30</v>
      </c>
      <c r="Q169" s="139">
        <v>1</v>
      </c>
      <c r="R169" s="139">
        <v>64.2</v>
      </c>
      <c r="S169" s="139">
        <v>4902</v>
      </c>
      <c r="T169" s="139">
        <v>575</v>
      </c>
      <c r="U169" s="139" t="s">
        <v>159</v>
      </c>
      <c r="V169" s="140">
        <v>0</v>
      </c>
      <c r="W169" s="141">
        <v>0</v>
      </c>
      <c r="X169" s="141">
        <v>0</v>
      </c>
      <c r="Y169" s="141">
        <v>0.03</v>
      </c>
      <c r="Z169" s="142">
        <v>1.34</v>
      </c>
    </row>
    <row r="170" spans="1:26" s="4" customFormat="1" x14ac:dyDescent="0.2">
      <c r="A170" s="139" t="s">
        <v>209</v>
      </c>
      <c r="B170" s="31" t="s">
        <v>134</v>
      </c>
      <c r="C170" s="139">
        <f t="shared" si="2"/>
        <v>8</v>
      </c>
      <c r="D170" s="139" t="s">
        <v>195</v>
      </c>
      <c r="E170" s="139" t="s">
        <v>190</v>
      </c>
      <c r="F170" s="139" t="s">
        <v>312</v>
      </c>
      <c r="G170" s="139" t="s">
        <v>313</v>
      </c>
      <c r="H170" s="139" t="s">
        <v>229</v>
      </c>
      <c r="I170" s="139" t="s">
        <v>231</v>
      </c>
      <c r="J170" s="139" t="s">
        <v>231</v>
      </c>
      <c r="K170" s="139" t="s">
        <v>232</v>
      </c>
      <c r="L170" s="139">
        <v>39.893331888888888</v>
      </c>
      <c r="M170" s="139">
        <v>-108.19486602777778</v>
      </c>
      <c r="N170" s="139" t="s">
        <v>275</v>
      </c>
      <c r="O170" s="139" t="s">
        <v>233</v>
      </c>
      <c r="P170" s="139">
        <v>22</v>
      </c>
      <c r="Q170" s="139">
        <v>1</v>
      </c>
      <c r="R170" s="139">
        <v>137</v>
      </c>
      <c r="S170" s="139">
        <v>6485</v>
      </c>
      <c r="T170" s="139">
        <v>680</v>
      </c>
      <c r="U170" s="139" t="s">
        <v>159</v>
      </c>
      <c r="V170" s="140">
        <v>0</v>
      </c>
      <c r="W170" s="141">
        <v>0</v>
      </c>
      <c r="X170" s="141">
        <v>0</v>
      </c>
      <c r="Y170" s="141">
        <v>2.3127000000000002E-2</v>
      </c>
      <c r="Z170" s="142">
        <v>0.4</v>
      </c>
    </row>
    <row r="171" spans="1:26" s="4" customFormat="1" x14ac:dyDescent="0.2">
      <c r="A171" s="139" t="s">
        <v>209</v>
      </c>
      <c r="B171" s="31" t="s">
        <v>134</v>
      </c>
      <c r="C171" s="139">
        <f t="shared" si="2"/>
        <v>8</v>
      </c>
      <c r="D171" s="139" t="s">
        <v>195</v>
      </c>
      <c r="E171" s="139" t="s">
        <v>190</v>
      </c>
      <c r="F171" s="139" t="s">
        <v>312</v>
      </c>
      <c r="G171" s="139" t="s">
        <v>313</v>
      </c>
      <c r="H171" s="139" t="s">
        <v>260</v>
      </c>
      <c r="I171" s="139" t="s">
        <v>231</v>
      </c>
      <c r="J171" s="139" t="s">
        <v>231</v>
      </c>
      <c r="K171" s="139" t="s">
        <v>232</v>
      </c>
      <c r="L171" s="139">
        <v>39.893331888888888</v>
      </c>
      <c r="M171" s="139">
        <v>-108.19486602777778</v>
      </c>
      <c r="N171" s="139" t="s">
        <v>83</v>
      </c>
      <c r="O171" s="139" t="s">
        <v>233</v>
      </c>
      <c r="P171" s="139">
        <v>30</v>
      </c>
      <c r="Q171" s="139">
        <v>1</v>
      </c>
      <c r="R171" s="139">
        <v>5.7</v>
      </c>
      <c r="S171" s="139">
        <v>7136</v>
      </c>
      <c r="T171" s="139">
        <v>0</v>
      </c>
      <c r="U171" s="139" t="s">
        <v>159</v>
      </c>
      <c r="V171" s="140">
        <v>0</v>
      </c>
      <c r="W171" s="141">
        <v>0</v>
      </c>
      <c r="X171" s="141">
        <v>0</v>
      </c>
      <c r="Y171" s="141">
        <v>0</v>
      </c>
      <c r="Z171" s="142">
        <v>0</v>
      </c>
    </row>
    <row r="172" spans="1:26" s="4" customFormat="1" x14ac:dyDescent="0.2">
      <c r="A172" s="139" t="s">
        <v>209</v>
      </c>
      <c r="B172" s="31" t="s">
        <v>134</v>
      </c>
      <c r="C172" s="139">
        <f t="shared" si="2"/>
        <v>8</v>
      </c>
      <c r="D172" s="139" t="s">
        <v>195</v>
      </c>
      <c r="E172" s="139" t="s">
        <v>190</v>
      </c>
      <c r="F172" s="139" t="s">
        <v>312</v>
      </c>
      <c r="G172" s="139" t="s">
        <v>313</v>
      </c>
      <c r="H172" s="139" t="s">
        <v>245</v>
      </c>
      <c r="I172" s="139" t="s">
        <v>231</v>
      </c>
      <c r="J172" s="139" t="s">
        <v>231</v>
      </c>
      <c r="K172" s="139" t="s">
        <v>232</v>
      </c>
      <c r="L172" s="139">
        <v>39.893331888888888</v>
      </c>
      <c r="M172" s="139">
        <v>-108.19486602777778</v>
      </c>
      <c r="N172" s="139" t="s">
        <v>261</v>
      </c>
      <c r="O172" s="139" t="s">
        <v>233</v>
      </c>
      <c r="P172" s="139">
        <v>18</v>
      </c>
      <c r="Q172" s="139">
        <v>1.33</v>
      </c>
      <c r="R172" s="139">
        <v>118</v>
      </c>
      <c r="S172" s="139">
        <v>9818</v>
      </c>
      <c r="T172" s="139">
        <v>1175</v>
      </c>
      <c r="U172" s="139" t="s">
        <v>159</v>
      </c>
      <c r="V172" s="140">
        <v>0</v>
      </c>
      <c r="W172" s="141">
        <v>0</v>
      </c>
      <c r="X172" s="141">
        <v>0</v>
      </c>
      <c r="Y172" s="141">
        <v>3.9584000000000001E-2</v>
      </c>
      <c r="Z172" s="142">
        <v>1.34</v>
      </c>
    </row>
    <row r="173" spans="1:26" s="4" customFormat="1" x14ac:dyDescent="0.2">
      <c r="A173" s="139" t="s">
        <v>209</v>
      </c>
      <c r="B173" s="31" t="s">
        <v>134</v>
      </c>
      <c r="C173" s="139">
        <f t="shared" si="2"/>
        <v>8</v>
      </c>
      <c r="D173" s="139" t="s">
        <v>195</v>
      </c>
      <c r="E173" s="139" t="s">
        <v>190</v>
      </c>
      <c r="F173" s="139" t="s">
        <v>312</v>
      </c>
      <c r="G173" s="139" t="s">
        <v>313</v>
      </c>
      <c r="H173" s="139" t="s">
        <v>256</v>
      </c>
      <c r="I173" s="139" t="s">
        <v>231</v>
      </c>
      <c r="J173" s="139" t="s">
        <v>231</v>
      </c>
      <c r="K173" s="139" t="s">
        <v>232</v>
      </c>
      <c r="L173" s="139">
        <v>39.893331888888888</v>
      </c>
      <c r="M173" s="139">
        <v>-108.19486602777778</v>
      </c>
      <c r="N173" s="139" t="s">
        <v>314</v>
      </c>
      <c r="O173" s="139" t="s">
        <v>233</v>
      </c>
      <c r="P173" s="139">
        <v>65</v>
      </c>
      <c r="Q173" s="139">
        <v>4</v>
      </c>
      <c r="R173" s="139">
        <v>36</v>
      </c>
      <c r="S173" s="139">
        <v>22720</v>
      </c>
      <c r="T173" s="139">
        <v>1400</v>
      </c>
      <c r="U173" s="139" t="s">
        <v>85</v>
      </c>
      <c r="V173" s="140">
        <v>0</v>
      </c>
      <c r="W173" s="141">
        <v>0</v>
      </c>
      <c r="X173" s="141">
        <v>0</v>
      </c>
      <c r="Y173" s="141">
        <v>7.68</v>
      </c>
      <c r="Z173" s="142">
        <v>1.41</v>
      </c>
    </row>
    <row r="174" spans="1:26" s="4" customFormat="1" x14ac:dyDescent="0.2">
      <c r="A174" s="139" t="s">
        <v>209</v>
      </c>
      <c r="B174" s="31" t="s">
        <v>134</v>
      </c>
      <c r="C174" s="139">
        <f t="shared" si="2"/>
        <v>8</v>
      </c>
      <c r="D174" s="139" t="s">
        <v>195</v>
      </c>
      <c r="E174" s="139" t="s">
        <v>190</v>
      </c>
      <c r="F174" s="139" t="s">
        <v>312</v>
      </c>
      <c r="G174" s="139" t="s">
        <v>313</v>
      </c>
      <c r="H174" s="139" t="s">
        <v>231</v>
      </c>
      <c r="I174" s="139" t="s">
        <v>231</v>
      </c>
      <c r="J174" s="139" t="s">
        <v>231</v>
      </c>
      <c r="K174" s="139" t="s">
        <v>232</v>
      </c>
      <c r="L174" s="139">
        <v>39.893331888888888</v>
      </c>
      <c r="M174" s="139">
        <v>-108.19486602777778</v>
      </c>
      <c r="N174" s="139" t="s">
        <v>267</v>
      </c>
      <c r="O174" s="139" t="s">
        <v>233</v>
      </c>
      <c r="P174" s="139">
        <v>0</v>
      </c>
      <c r="Q174" s="139">
        <v>0</v>
      </c>
      <c r="R174" s="139">
        <v>0</v>
      </c>
      <c r="S174" s="139">
        <v>0</v>
      </c>
      <c r="T174" s="139">
        <v>70</v>
      </c>
      <c r="U174" s="139" t="s">
        <v>110</v>
      </c>
      <c r="V174" s="140">
        <v>0</v>
      </c>
      <c r="W174" s="141">
        <v>5.0188000000000003E-2</v>
      </c>
      <c r="X174" s="141">
        <v>0</v>
      </c>
      <c r="Y174" s="141">
        <v>0</v>
      </c>
      <c r="Z174" s="142">
        <v>0</v>
      </c>
    </row>
    <row r="175" spans="1:26" s="4" customFormat="1" x14ac:dyDescent="0.2">
      <c r="A175" s="139" t="s">
        <v>209</v>
      </c>
      <c r="B175" s="31" t="s">
        <v>134</v>
      </c>
      <c r="C175" s="139">
        <f t="shared" si="2"/>
        <v>8</v>
      </c>
      <c r="D175" s="139" t="s">
        <v>195</v>
      </c>
      <c r="E175" s="139" t="s">
        <v>190</v>
      </c>
      <c r="F175" s="139" t="s">
        <v>312</v>
      </c>
      <c r="G175" s="139" t="s">
        <v>313</v>
      </c>
      <c r="H175" s="139" t="s">
        <v>231</v>
      </c>
      <c r="I175" s="139" t="s">
        <v>231</v>
      </c>
      <c r="J175" s="139" t="s">
        <v>231</v>
      </c>
      <c r="K175" s="139" t="s">
        <v>232</v>
      </c>
      <c r="L175" s="139">
        <v>39.893331888888888</v>
      </c>
      <c r="M175" s="139">
        <v>-108.19486602777778</v>
      </c>
      <c r="N175" s="139" t="s">
        <v>314</v>
      </c>
      <c r="O175" s="139" t="s">
        <v>233</v>
      </c>
      <c r="P175" s="139">
        <v>30</v>
      </c>
      <c r="Q175" s="139">
        <v>1</v>
      </c>
      <c r="R175" s="139">
        <v>105</v>
      </c>
      <c r="S175" s="139">
        <v>8000</v>
      </c>
      <c r="T175" s="139">
        <v>600</v>
      </c>
      <c r="U175" s="139" t="s">
        <v>85</v>
      </c>
      <c r="V175" s="140">
        <v>0.32</v>
      </c>
      <c r="W175" s="141">
        <v>4.0002000000000003E-2</v>
      </c>
      <c r="X175" s="141">
        <v>5.4000380000000003</v>
      </c>
      <c r="Y175" s="141">
        <v>0</v>
      </c>
      <c r="Z175" s="142">
        <v>0</v>
      </c>
    </row>
    <row r="176" spans="1:26" s="4" customFormat="1" x14ac:dyDescent="0.2">
      <c r="A176" s="139" t="s">
        <v>209</v>
      </c>
      <c r="B176" s="31" t="s">
        <v>134</v>
      </c>
      <c r="C176" s="139">
        <f t="shared" si="2"/>
        <v>8</v>
      </c>
      <c r="D176" s="139" t="s">
        <v>195</v>
      </c>
      <c r="E176" s="139" t="s">
        <v>190</v>
      </c>
      <c r="F176" s="139" t="s">
        <v>312</v>
      </c>
      <c r="G176" s="139" t="s">
        <v>313</v>
      </c>
      <c r="H176" s="139" t="s">
        <v>231</v>
      </c>
      <c r="I176" s="139" t="s">
        <v>231</v>
      </c>
      <c r="J176" s="139" t="s">
        <v>231</v>
      </c>
      <c r="K176" s="139" t="s">
        <v>232</v>
      </c>
      <c r="L176" s="139">
        <v>39.893331888888888</v>
      </c>
      <c r="M176" s="139">
        <v>-108.19486602777778</v>
      </c>
      <c r="N176" s="139" t="s">
        <v>239</v>
      </c>
      <c r="O176" s="139" t="s">
        <v>233</v>
      </c>
      <c r="P176" s="139">
        <v>0</v>
      </c>
      <c r="Q176" s="139">
        <v>0</v>
      </c>
      <c r="R176" s="139">
        <v>0</v>
      </c>
      <c r="S176" s="139">
        <v>0</v>
      </c>
      <c r="T176" s="139">
        <v>70</v>
      </c>
      <c r="U176" s="139" t="s">
        <v>111</v>
      </c>
      <c r="V176" s="140">
        <v>0</v>
      </c>
      <c r="W176" s="141">
        <v>4.9000000000000004</v>
      </c>
      <c r="X176" s="141">
        <v>0</v>
      </c>
      <c r="Y176" s="141">
        <v>0</v>
      </c>
      <c r="Z176" s="142">
        <v>0</v>
      </c>
    </row>
    <row r="177" spans="1:26" s="4" customFormat="1" x14ac:dyDescent="0.2">
      <c r="A177" s="139" t="s">
        <v>209</v>
      </c>
      <c r="B177" s="31" t="s">
        <v>134</v>
      </c>
      <c r="C177" s="139">
        <f t="shared" si="2"/>
        <v>8</v>
      </c>
      <c r="D177" s="139" t="s">
        <v>195</v>
      </c>
      <c r="E177" s="139" t="s">
        <v>190</v>
      </c>
      <c r="F177" s="139" t="s">
        <v>312</v>
      </c>
      <c r="G177" s="139" t="s">
        <v>313</v>
      </c>
      <c r="H177" s="139" t="s">
        <v>231</v>
      </c>
      <c r="I177" s="139" t="s">
        <v>231</v>
      </c>
      <c r="J177" s="139" t="s">
        <v>231</v>
      </c>
      <c r="K177" s="139" t="s">
        <v>232</v>
      </c>
      <c r="L177" s="139">
        <v>40.104910250000003</v>
      </c>
      <c r="M177" s="139">
        <v>-108.19311883333334</v>
      </c>
      <c r="N177" s="139" t="s">
        <v>275</v>
      </c>
      <c r="O177" s="139" t="s">
        <v>233</v>
      </c>
      <c r="P177" s="139">
        <v>22</v>
      </c>
      <c r="Q177" s="139">
        <v>1</v>
      </c>
      <c r="R177" s="139">
        <v>135</v>
      </c>
      <c r="S177" s="139">
        <v>6385</v>
      </c>
      <c r="T177" s="139">
        <v>680</v>
      </c>
      <c r="U177" s="139" t="s">
        <v>159</v>
      </c>
      <c r="V177" s="140">
        <v>15.72</v>
      </c>
      <c r="W177" s="141">
        <v>6.29</v>
      </c>
      <c r="X177" s="141">
        <v>6.29</v>
      </c>
      <c r="Y177" s="141">
        <v>0</v>
      </c>
      <c r="Z177" s="142">
        <v>0</v>
      </c>
    </row>
    <row r="178" spans="1:26" s="4" customFormat="1" x14ac:dyDescent="0.2">
      <c r="A178" s="139" t="s">
        <v>209</v>
      </c>
      <c r="B178" s="31" t="s">
        <v>134</v>
      </c>
      <c r="C178" s="139">
        <f t="shared" si="2"/>
        <v>8</v>
      </c>
      <c r="D178" s="139" t="s">
        <v>195</v>
      </c>
      <c r="E178" s="139" t="s">
        <v>190</v>
      </c>
      <c r="F178" s="139" t="s">
        <v>312</v>
      </c>
      <c r="G178" s="139" t="s">
        <v>313</v>
      </c>
      <c r="H178" s="139" t="s">
        <v>231</v>
      </c>
      <c r="I178" s="139" t="s">
        <v>231</v>
      </c>
      <c r="J178" s="139" t="s">
        <v>231</v>
      </c>
      <c r="K178" s="139" t="s">
        <v>232</v>
      </c>
      <c r="L178" s="139">
        <v>40.104910250000003</v>
      </c>
      <c r="M178" s="139">
        <v>-108.19311883333334</v>
      </c>
      <c r="N178" s="139" t="s">
        <v>275</v>
      </c>
      <c r="O178" s="139" t="s">
        <v>233</v>
      </c>
      <c r="P178" s="139">
        <v>22</v>
      </c>
      <c r="Q178" s="139">
        <v>1</v>
      </c>
      <c r="R178" s="139">
        <v>137</v>
      </c>
      <c r="S178" s="139">
        <v>6485</v>
      </c>
      <c r="T178" s="139">
        <v>680</v>
      </c>
      <c r="U178" s="139" t="s">
        <v>159</v>
      </c>
      <c r="V178" s="140">
        <v>15.72</v>
      </c>
      <c r="W178" s="141">
        <v>6.29</v>
      </c>
      <c r="X178" s="141">
        <v>6.29</v>
      </c>
      <c r="Y178" s="141">
        <v>0</v>
      </c>
      <c r="Z178" s="142">
        <v>0</v>
      </c>
    </row>
    <row r="179" spans="1:26" s="4" customFormat="1" x14ac:dyDescent="0.2">
      <c r="A179" s="139" t="s">
        <v>209</v>
      </c>
      <c r="B179" s="31" t="s">
        <v>134</v>
      </c>
      <c r="C179" s="139">
        <f t="shared" si="2"/>
        <v>8</v>
      </c>
      <c r="D179" s="139" t="s">
        <v>195</v>
      </c>
      <c r="E179" s="139" t="s">
        <v>190</v>
      </c>
      <c r="F179" s="139" t="s">
        <v>312</v>
      </c>
      <c r="G179" s="139" t="s">
        <v>313</v>
      </c>
      <c r="H179" s="139" t="s">
        <v>231</v>
      </c>
      <c r="I179" s="139" t="s">
        <v>231</v>
      </c>
      <c r="J179" s="139" t="s">
        <v>231</v>
      </c>
      <c r="K179" s="139" t="s">
        <v>232</v>
      </c>
      <c r="L179" s="139">
        <v>40.104910250000003</v>
      </c>
      <c r="M179" s="139">
        <v>-108.19311883333334</v>
      </c>
      <c r="N179" s="139" t="s">
        <v>275</v>
      </c>
      <c r="O179" s="139" t="s">
        <v>233</v>
      </c>
      <c r="P179" s="139">
        <v>22</v>
      </c>
      <c r="Q179" s="139">
        <v>1</v>
      </c>
      <c r="R179" s="139">
        <v>70.8</v>
      </c>
      <c r="S179" s="139">
        <v>5412</v>
      </c>
      <c r="T179" s="139">
        <v>680</v>
      </c>
      <c r="U179" s="139" t="s">
        <v>159</v>
      </c>
      <c r="V179" s="140">
        <v>15.72</v>
      </c>
      <c r="W179" s="141">
        <v>6.29</v>
      </c>
      <c r="X179" s="141">
        <v>6.29</v>
      </c>
      <c r="Y179" s="141">
        <v>0</v>
      </c>
      <c r="Z179" s="142">
        <v>0</v>
      </c>
    </row>
    <row r="180" spans="1:26" s="4" customFormat="1" x14ac:dyDescent="0.2">
      <c r="A180" s="139" t="s">
        <v>209</v>
      </c>
      <c r="B180" s="31" t="s">
        <v>134</v>
      </c>
      <c r="C180" s="139">
        <f t="shared" si="2"/>
        <v>8</v>
      </c>
      <c r="D180" s="139" t="s">
        <v>195</v>
      </c>
      <c r="E180" s="139" t="s">
        <v>190</v>
      </c>
      <c r="F180" s="139" t="s">
        <v>312</v>
      </c>
      <c r="G180" s="139" t="s">
        <v>313</v>
      </c>
      <c r="H180" s="139" t="s">
        <v>231</v>
      </c>
      <c r="I180" s="139" t="s">
        <v>231</v>
      </c>
      <c r="J180" s="139" t="s">
        <v>231</v>
      </c>
      <c r="K180" s="139" t="s">
        <v>232</v>
      </c>
      <c r="L180" s="139">
        <v>40.104910250000003</v>
      </c>
      <c r="M180" s="139">
        <v>-108.19311883333334</v>
      </c>
      <c r="N180" s="139" t="s">
        <v>83</v>
      </c>
      <c r="O180" s="139" t="s">
        <v>233</v>
      </c>
      <c r="P180" s="139">
        <v>30</v>
      </c>
      <c r="Q180" s="139">
        <v>1</v>
      </c>
      <c r="R180" s="139">
        <v>64.2</v>
      </c>
      <c r="S180" s="139">
        <v>4902</v>
      </c>
      <c r="T180" s="139">
        <v>573</v>
      </c>
      <c r="U180" s="139" t="s">
        <v>159</v>
      </c>
      <c r="V180" s="140">
        <v>11.36</v>
      </c>
      <c r="W180" s="141">
        <v>2.4300000000000002</v>
      </c>
      <c r="X180" s="141">
        <v>16.059999999999999</v>
      </c>
      <c r="Y180" s="141">
        <v>0</v>
      </c>
      <c r="Z180" s="142">
        <v>0</v>
      </c>
    </row>
    <row r="181" spans="1:26" s="4" customFormat="1" x14ac:dyDescent="0.2">
      <c r="A181" s="139" t="s">
        <v>209</v>
      </c>
      <c r="B181" s="31" t="s">
        <v>134</v>
      </c>
      <c r="C181" s="139">
        <f t="shared" si="2"/>
        <v>8</v>
      </c>
      <c r="D181" s="139" t="s">
        <v>195</v>
      </c>
      <c r="E181" s="139" t="s">
        <v>190</v>
      </c>
      <c r="F181" s="139" t="s">
        <v>312</v>
      </c>
      <c r="G181" s="139" t="s">
        <v>313</v>
      </c>
      <c r="H181" s="139" t="s">
        <v>231</v>
      </c>
      <c r="I181" s="139" t="s">
        <v>231</v>
      </c>
      <c r="J181" s="139" t="s">
        <v>231</v>
      </c>
      <c r="K181" s="139" t="s">
        <v>232</v>
      </c>
      <c r="L181" s="139">
        <v>40.104910250000003</v>
      </c>
      <c r="M181" s="139">
        <v>-108.19311883333334</v>
      </c>
      <c r="N181" s="139" t="s">
        <v>261</v>
      </c>
      <c r="O181" s="139" t="s">
        <v>233</v>
      </c>
      <c r="P181" s="139">
        <v>30</v>
      </c>
      <c r="Q181" s="139">
        <v>1</v>
      </c>
      <c r="R181" s="139">
        <v>64.2</v>
      </c>
      <c r="S181" s="139">
        <v>4902</v>
      </c>
      <c r="T181" s="139">
        <v>575</v>
      </c>
      <c r="U181" s="139" t="s">
        <v>159</v>
      </c>
      <c r="V181" s="140">
        <v>11.36</v>
      </c>
      <c r="W181" s="141">
        <v>2.4300000000000002</v>
      </c>
      <c r="X181" s="141">
        <v>16.059999999999999</v>
      </c>
      <c r="Y181" s="141">
        <v>0</v>
      </c>
      <c r="Z181" s="142">
        <v>0</v>
      </c>
    </row>
    <row r="182" spans="1:26" s="4" customFormat="1" x14ac:dyDescent="0.2">
      <c r="A182" s="139" t="s">
        <v>209</v>
      </c>
      <c r="B182" s="31" t="s">
        <v>134</v>
      </c>
      <c r="C182" s="139">
        <f t="shared" si="2"/>
        <v>8</v>
      </c>
      <c r="D182" s="139" t="s">
        <v>195</v>
      </c>
      <c r="E182" s="139" t="s">
        <v>190</v>
      </c>
      <c r="F182" s="139" t="s">
        <v>312</v>
      </c>
      <c r="G182" s="139" t="s">
        <v>313</v>
      </c>
      <c r="H182" s="139" t="s">
        <v>231</v>
      </c>
      <c r="I182" s="139" t="s">
        <v>231</v>
      </c>
      <c r="J182" s="139" t="s">
        <v>231</v>
      </c>
      <c r="K182" s="139" t="s">
        <v>232</v>
      </c>
      <c r="L182" s="139">
        <v>40.104910250000003</v>
      </c>
      <c r="M182" s="139">
        <v>-108.19311883333334</v>
      </c>
      <c r="N182" s="139" t="s">
        <v>314</v>
      </c>
      <c r="O182" s="139" t="s">
        <v>233</v>
      </c>
      <c r="P182" s="139">
        <v>65</v>
      </c>
      <c r="Q182" s="139">
        <v>4</v>
      </c>
      <c r="R182" s="139">
        <v>36</v>
      </c>
      <c r="S182" s="139">
        <v>22720</v>
      </c>
      <c r="T182" s="139">
        <v>1400</v>
      </c>
      <c r="U182" s="139" t="s">
        <v>85</v>
      </c>
      <c r="V182" s="140">
        <v>8.4</v>
      </c>
      <c r="W182" s="141">
        <v>19.12</v>
      </c>
      <c r="X182" s="141">
        <v>17.57</v>
      </c>
      <c r="Y182" s="141">
        <v>0</v>
      </c>
      <c r="Z182" s="142">
        <v>0</v>
      </c>
    </row>
    <row r="183" spans="1:26" s="4" customFormat="1" x14ac:dyDescent="0.2">
      <c r="A183" s="139" t="s">
        <v>209</v>
      </c>
      <c r="B183" s="31" t="s">
        <v>134</v>
      </c>
      <c r="C183" s="139">
        <f t="shared" si="2"/>
        <v>8</v>
      </c>
      <c r="D183" s="139" t="s">
        <v>195</v>
      </c>
      <c r="E183" s="139" t="s">
        <v>190</v>
      </c>
      <c r="F183" s="139" t="s">
        <v>312</v>
      </c>
      <c r="G183" s="139" t="s">
        <v>313</v>
      </c>
      <c r="H183" s="139" t="s">
        <v>231</v>
      </c>
      <c r="I183" s="139" t="s">
        <v>231</v>
      </c>
      <c r="J183" s="139" t="s">
        <v>231</v>
      </c>
      <c r="K183" s="139" t="s">
        <v>232</v>
      </c>
      <c r="L183" s="139">
        <v>40.104910250000003</v>
      </c>
      <c r="M183" s="139">
        <v>-108.19311883333334</v>
      </c>
      <c r="N183" s="139" t="s">
        <v>315</v>
      </c>
      <c r="O183" s="139" t="s">
        <v>233</v>
      </c>
      <c r="P183" s="139">
        <v>0</v>
      </c>
      <c r="Q183" s="139">
        <v>0</v>
      </c>
      <c r="R183" s="139">
        <v>0</v>
      </c>
      <c r="S183" s="139">
        <v>0</v>
      </c>
      <c r="T183" s="139">
        <v>70</v>
      </c>
      <c r="U183" s="139" t="s">
        <v>140</v>
      </c>
      <c r="V183" s="140">
        <v>0</v>
      </c>
      <c r="W183" s="141">
        <v>16.701000000000001</v>
      </c>
      <c r="X183" s="141">
        <v>0</v>
      </c>
      <c r="Y183" s="141">
        <v>0</v>
      </c>
      <c r="Z183" s="142">
        <v>0</v>
      </c>
    </row>
    <row r="184" spans="1:26" s="4" customFormat="1" x14ac:dyDescent="0.2">
      <c r="A184" s="139" t="s">
        <v>209</v>
      </c>
      <c r="B184" s="31" t="s">
        <v>134</v>
      </c>
      <c r="C184" s="139">
        <f t="shared" si="2"/>
        <v>8</v>
      </c>
      <c r="D184" s="139" t="s">
        <v>195</v>
      </c>
      <c r="E184" s="139" t="s">
        <v>190</v>
      </c>
      <c r="F184" s="139" t="s">
        <v>312</v>
      </c>
      <c r="G184" s="139" t="s">
        <v>313</v>
      </c>
      <c r="H184" s="139" t="s">
        <v>231</v>
      </c>
      <c r="I184" s="139" t="s">
        <v>231</v>
      </c>
      <c r="J184" s="139" t="s">
        <v>231</v>
      </c>
      <c r="K184" s="139" t="s">
        <v>232</v>
      </c>
      <c r="L184" s="139">
        <v>39.846818416666672</v>
      </c>
      <c r="M184" s="139">
        <v>-108.90711411111111</v>
      </c>
      <c r="N184" s="139" t="s">
        <v>261</v>
      </c>
      <c r="O184" s="139" t="s">
        <v>233</v>
      </c>
      <c r="P184" s="139">
        <v>18</v>
      </c>
      <c r="Q184" s="139">
        <v>1.33</v>
      </c>
      <c r="R184" s="139">
        <v>118</v>
      </c>
      <c r="S184" s="139">
        <v>9818</v>
      </c>
      <c r="T184" s="139">
        <v>1175</v>
      </c>
      <c r="U184" s="139" t="s">
        <v>159</v>
      </c>
      <c r="V184" s="140">
        <v>11.36</v>
      </c>
      <c r="W184" s="141">
        <v>2.4300000000000002</v>
      </c>
      <c r="X184" s="141">
        <v>16.059999999999999</v>
      </c>
      <c r="Y184" s="141">
        <v>0</v>
      </c>
      <c r="Z184" s="142">
        <v>0</v>
      </c>
    </row>
    <row r="185" spans="1:26" s="4" customFormat="1" x14ac:dyDescent="0.2">
      <c r="A185" s="139" t="s">
        <v>209</v>
      </c>
      <c r="B185" s="31" t="s">
        <v>134</v>
      </c>
      <c r="C185" s="139">
        <f t="shared" si="2"/>
        <v>8</v>
      </c>
      <c r="D185" s="139" t="s">
        <v>195</v>
      </c>
      <c r="E185" s="139" t="s">
        <v>190</v>
      </c>
      <c r="F185" s="139" t="s">
        <v>312</v>
      </c>
      <c r="G185" s="139" t="s">
        <v>313</v>
      </c>
      <c r="H185" s="139" t="s">
        <v>231</v>
      </c>
      <c r="I185" s="139" t="s">
        <v>231</v>
      </c>
      <c r="J185" s="139" t="s">
        <v>231</v>
      </c>
      <c r="K185" s="139" t="s">
        <v>232</v>
      </c>
      <c r="L185" s="139">
        <v>40.15755872222222</v>
      </c>
      <c r="M185" s="139">
        <v>-109.01012811111111</v>
      </c>
      <c r="N185" s="139" t="s">
        <v>254</v>
      </c>
      <c r="O185" s="139" t="s">
        <v>233</v>
      </c>
      <c r="P185" s="139">
        <v>0</v>
      </c>
      <c r="Q185" s="139">
        <v>0</v>
      </c>
      <c r="R185" s="139">
        <v>0</v>
      </c>
      <c r="S185" s="139">
        <v>0</v>
      </c>
      <c r="T185" s="139">
        <v>70</v>
      </c>
      <c r="U185" s="139" t="s">
        <v>108</v>
      </c>
      <c r="V185" s="140">
        <v>0</v>
      </c>
      <c r="W185" s="141">
        <v>24.74</v>
      </c>
      <c r="X185" s="141">
        <v>0</v>
      </c>
      <c r="Y185" s="141">
        <v>0</v>
      </c>
      <c r="Z185" s="142">
        <v>0</v>
      </c>
    </row>
    <row r="186" spans="1:26" s="4" customFormat="1" x14ac:dyDescent="0.2">
      <c r="A186" s="139" t="s">
        <v>209</v>
      </c>
      <c r="B186" s="31" t="s">
        <v>134</v>
      </c>
      <c r="C186" s="139">
        <f t="shared" si="2"/>
        <v>8</v>
      </c>
      <c r="D186" s="139" t="s">
        <v>195</v>
      </c>
      <c r="E186" s="139" t="s">
        <v>190</v>
      </c>
      <c r="F186" s="139" t="s">
        <v>316</v>
      </c>
      <c r="G186" s="139" t="s">
        <v>317</v>
      </c>
      <c r="H186" s="139" t="s">
        <v>230</v>
      </c>
      <c r="I186" s="139" t="s">
        <v>231</v>
      </c>
      <c r="J186" s="139" t="s">
        <v>231</v>
      </c>
      <c r="K186" s="139" t="s">
        <v>257</v>
      </c>
      <c r="L186" s="139">
        <v>40.104910250000003</v>
      </c>
      <c r="M186" s="139">
        <v>-108.19311883333334</v>
      </c>
      <c r="N186" s="139" t="s">
        <v>261</v>
      </c>
      <c r="O186" s="139" t="s">
        <v>258</v>
      </c>
      <c r="P186" s="139">
        <v>24</v>
      </c>
      <c r="Q186" s="139">
        <v>1.1200000000000001</v>
      </c>
      <c r="R186" s="139">
        <v>146.4</v>
      </c>
      <c r="S186" s="139">
        <v>8578</v>
      </c>
      <c r="T186" s="139">
        <v>1100</v>
      </c>
      <c r="U186" s="139" t="s">
        <v>159</v>
      </c>
      <c r="V186" s="140">
        <v>0</v>
      </c>
      <c r="W186" s="141">
        <v>0</v>
      </c>
      <c r="X186" s="141">
        <v>0</v>
      </c>
      <c r="Y186" s="141">
        <v>0</v>
      </c>
      <c r="Z186" s="142">
        <v>0</v>
      </c>
    </row>
    <row r="187" spans="1:26" s="4" customFormat="1" x14ac:dyDescent="0.2">
      <c r="A187" s="139" t="s">
        <v>209</v>
      </c>
      <c r="B187" s="31" t="s">
        <v>134</v>
      </c>
      <c r="C187" s="139">
        <f t="shared" si="2"/>
        <v>8</v>
      </c>
      <c r="D187" s="139" t="s">
        <v>195</v>
      </c>
      <c r="E187" s="139" t="s">
        <v>190</v>
      </c>
      <c r="F187" s="139" t="s">
        <v>316</v>
      </c>
      <c r="G187" s="139" t="s">
        <v>317</v>
      </c>
      <c r="H187" s="139" t="s">
        <v>234</v>
      </c>
      <c r="I187" s="139" t="s">
        <v>231</v>
      </c>
      <c r="J187" s="139" t="s">
        <v>231</v>
      </c>
      <c r="K187" s="139" t="s">
        <v>257</v>
      </c>
      <c r="L187" s="139">
        <v>40.104910250000003</v>
      </c>
      <c r="M187" s="139">
        <v>-108.19311883333334</v>
      </c>
      <c r="N187" s="139" t="s">
        <v>275</v>
      </c>
      <c r="O187" s="139" t="s">
        <v>258</v>
      </c>
      <c r="P187" s="139">
        <v>21</v>
      </c>
      <c r="Q187" s="139">
        <v>0.67</v>
      </c>
      <c r="R187" s="139">
        <v>170.7</v>
      </c>
      <c r="S187" s="139">
        <v>3686</v>
      </c>
      <c r="T187" s="139">
        <v>0</v>
      </c>
      <c r="U187" s="139" t="s">
        <v>159</v>
      </c>
      <c r="V187" s="140">
        <v>0</v>
      </c>
      <c r="W187" s="141">
        <v>0</v>
      </c>
      <c r="X187" s="141">
        <v>0</v>
      </c>
      <c r="Y187" s="141">
        <v>0</v>
      </c>
      <c r="Z187" s="142">
        <v>0</v>
      </c>
    </row>
    <row r="188" spans="1:26" s="4" customFormat="1" x14ac:dyDescent="0.2">
      <c r="A188" s="139" t="s">
        <v>209</v>
      </c>
      <c r="B188" s="31" t="s">
        <v>134</v>
      </c>
      <c r="C188" s="139">
        <f t="shared" si="2"/>
        <v>8</v>
      </c>
      <c r="D188" s="139" t="s">
        <v>195</v>
      </c>
      <c r="E188" s="139" t="s">
        <v>190</v>
      </c>
      <c r="F188" s="139" t="s">
        <v>316</v>
      </c>
      <c r="G188" s="139" t="s">
        <v>317</v>
      </c>
      <c r="H188" s="139" t="s">
        <v>235</v>
      </c>
      <c r="I188" s="139" t="s">
        <v>231</v>
      </c>
      <c r="J188" s="139" t="s">
        <v>231</v>
      </c>
      <c r="K188" s="139" t="s">
        <v>257</v>
      </c>
      <c r="L188" s="139">
        <v>40.104910250000003</v>
      </c>
      <c r="M188" s="139">
        <v>-108.19311883333334</v>
      </c>
      <c r="N188" s="139" t="s">
        <v>275</v>
      </c>
      <c r="O188" s="139" t="s">
        <v>258</v>
      </c>
      <c r="P188" s="139">
        <v>21</v>
      </c>
      <c r="Q188" s="139">
        <v>0.67</v>
      </c>
      <c r="R188" s="139">
        <v>170.7</v>
      </c>
      <c r="S188" s="139">
        <v>3686</v>
      </c>
      <c r="T188" s="139">
        <v>0</v>
      </c>
      <c r="U188" s="139" t="s">
        <v>159</v>
      </c>
      <c r="V188" s="140">
        <v>0</v>
      </c>
      <c r="W188" s="141">
        <v>0</v>
      </c>
      <c r="X188" s="141">
        <v>0</v>
      </c>
      <c r="Y188" s="141">
        <v>0</v>
      </c>
      <c r="Z188" s="142">
        <v>0</v>
      </c>
    </row>
    <row r="189" spans="1:26" s="4" customFormat="1" x14ac:dyDescent="0.2">
      <c r="A189" s="139" t="s">
        <v>209</v>
      </c>
      <c r="B189" s="31" t="s">
        <v>134</v>
      </c>
      <c r="C189" s="139">
        <f t="shared" si="2"/>
        <v>8</v>
      </c>
      <c r="D189" s="139" t="s">
        <v>195</v>
      </c>
      <c r="E189" s="139" t="s">
        <v>190</v>
      </c>
      <c r="F189" s="139" t="s">
        <v>316</v>
      </c>
      <c r="G189" s="139" t="s">
        <v>317</v>
      </c>
      <c r="H189" s="139" t="s">
        <v>259</v>
      </c>
      <c r="I189" s="139" t="s">
        <v>231</v>
      </c>
      <c r="J189" s="139" t="s">
        <v>231</v>
      </c>
      <c r="K189" s="139" t="s">
        <v>257</v>
      </c>
      <c r="L189" s="139">
        <v>40.104910250000003</v>
      </c>
      <c r="M189" s="139">
        <v>-108.19311883333334</v>
      </c>
      <c r="N189" s="139" t="s">
        <v>70</v>
      </c>
      <c r="O189" s="139" t="s">
        <v>258</v>
      </c>
      <c r="P189" s="139">
        <v>27</v>
      </c>
      <c r="Q189" s="139">
        <v>2.5</v>
      </c>
      <c r="R189" s="139">
        <v>4.2</v>
      </c>
      <c r="S189" s="139">
        <v>27986</v>
      </c>
      <c r="T189" s="139">
        <v>400</v>
      </c>
      <c r="U189" s="139" t="s">
        <v>110</v>
      </c>
      <c r="V189" s="140">
        <v>0</v>
      </c>
      <c r="W189" s="141">
        <v>0</v>
      </c>
      <c r="X189" s="141">
        <v>0</v>
      </c>
      <c r="Y189" s="141">
        <v>0.14000000000000001</v>
      </c>
      <c r="Z189" s="142">
        <v>1.78</v>
      </c>
    </row>
    <row r="190" spans="1:26" s="4" customFormat="1" x14ac:dyDescent="0.2">
      <c r="A190" s="139" t="s">
        <v>209</v>
      </c>
      <c r="B190" s="31" t="s">
        <v>134</v>
      </c>
      <c r="C190" s="139">
        <f t="shared" si="2"/>
        <v>8</v>
      </c>
      <c r="D190" s="139" t="s">
        <v>195</v>
      </c>
      <c r="E190" s="139" t="s">
        <v>190</v>
      </c>
      <c r="F190" s="139" t="s">
        <v>316</v>
      </c>
      <c r="G190" s="139" t="s">
        <v>317</v>
      </c>
      <c r="H190" s="139" t="s">
        <v>229</v>
      </c>
      <c r="I190" s="139" t="s">
        <v>231</v>
      </c>
      <c r="J190" s="139" t="s">
        <v>231</v>
      </c>
      <c r="K190" s="139" t="s">
        <v>257</v>
      </c>
      <c r="L190" s="139">
        <v>40.104910250000003</v>
      </c>
      <c r="M190" s="139">
        <v>-108.19311883333334</v>
      </c>
      <c r="N190" s="139" t="s">
        <v>261</v>
      </c>
      <c r="O190" s="139" t="s">
        <v>258</v>
      </c>
      <c r="P190" s="139">
        <v>24</v>
      </c>
      <c r="Q190" s="139">
        <v>1</v>
      </c>
      <c r="R190" s="139">
        <v>158.6</v>
      </c>
      <c r="S190" s="139">
        <v>7472</v>
      </c>
      <c r="T190" s="139">
        <v>850</v>
      </c>
      <c r="U190" s="139" t="s">
        <v>159</v>
      </c>
      <c r="V190" s="140">
        <v>0</v>
      </c>
      <c r="W190" s="141">
        <v>0</v>
      </c>
      <c r="X190" s="141">
        <v>0</v>
      </c>
      <c r="Y190" s="141">
        <v>0</v>
      </c>
      <c r="Z190" s="142">
        <v>0</v>
      </c>
    </row>
    <row r="191" spans="1:26" s="4" customFormat="1" x14ac:dyDescent="0.2">
      <c r="A191" s="139" t="s">
        <v>209</v>
      </c>
      <c r="B191" s="31" t="s">
        <v>134</v>
      </c>
      <c r="C191" s="139">
        <f t="shared" si="2"/>
        <v>8</v>
      </c>
      <c r="D191" s="139" t="s">
        <v>195</v>
      </c>
      <c r="E191" s="139" t="s">
        <v>190</v>
      </c>
      <c r="F191" s="139" t="s">
        <v>316</v>
      </c>
      <c r="G191" s="139" t="s">
        <v>317</v>
      </c>
      <c r="H191" s="139" t="s">
        <v>247</v>
      </c>
      <c r="I191" s="139" t="s">
        <v>231</v>
      </c>
      <c r="J191" s="139" t="s">
        <v>231</v>
      </c>
      <c r="K191" s="139" t="s">
        <v>257</v>
      </c>
      <c r="L191" s="139">
        <v>40.104910250000003</v>
      </c>
      <c r="M191" s="139">
        <v>-108.19311883333334</v>
      </c>
      <c r="N191" s="139" t="s">
        <v>261</v>
      </c>
      <c r="O191" s="139" t="s">
        <v>258</v>
      </c>
      <c r="P191" s="139">
        <v>24</v>
      </c>
      <c r="Q191" s="139">
        <v>0.62</v>
      </c>
      <c r="R191" s="139">
        <v>146</v>
      </c>
      <c r="S191" s="139">
        <v>8578</v>
      </c>
      <c r="T191" s="139">
        <v>11090</v>
      </c>
      <c r="U191" s="139" t="s">
        <v>159</v>
      </c>
      <c r="V191" s="140">
        <v>0</v>
      </c>
      <c r="W191" s="141">
        <v>0</v>
      </c>
      <c r="X191" s="141">
        <v>0</v>
      </c>
      <c r="Y191" s="141">
        <v>0</v>
      </c>
      <c r="Z191" s="142">
        <v>0</v>
      </c>
    </row>
    <row r="192" spans="1:26" s="4" customFormat="1" x14ac:dyDescent="0.2">
      <c r="A192" s="139" t="s">
        <v>209</v>
      </c>
      <c r="B192" s="31" t="s">
        <v>134</v>
      </c>
      <c r="C192" s="139">
        <f t="shared" si="2"/>
        <v>8</v>
      </c>
      <c r="D192" s="139" t="s">
        <v>195</v>
      </c>
      <c r="E192" s="139" t="s">
        <v>190</v>
      </c>
      <c r="F192" s="139" t="s">
        <v>316</v>
      </c>
      <c r="G192" s="139" t="s">
        <v>317</v>
      </c>
      <c r="H192" s="139" t="s">
        <v>263</v>
      </c>
      <c r="I192" s="139" t="s">
        <v>231</v>
      </c>
      <c r="J192" s="139" t="s">
        <v>231</v>
      </c>
      <c r="K192" s="139" t="s">
        <v>257</v>
      </c>
      <c r="L192" s="139">
        <v>40.104910250000003</v>
      </c>
      <c r="M192" s="139">
        <v>-108.19311883333334</v>
      </c>
      <c r="N192" s="139" t="s">
        <v>318</v>
      </c>
      <c r="O192" s="139" t="s">
        <v>258</v>
      </c>
      <c r="P192" s="139">
        <v>20</v>
      </c>
      <c r="Q192" s="139">
        <v>0.51</v>
      </c>
      <c r="R192" s="139">
        <v>65</v>
      </c>
      <c r="S192" s="139">
        <v>800</v>
      </c>
      <c r="T192" s="139">
        <v>900</v>
      </c>
      <c r="U192" s="139" t="s">
        <v>159</v>
      </c>
      <c r="V192" s="140">
        <v>0</v>
      </c>
      <c r="W192" s="141">
        <v>0</v>
      </c>
      <c r="X192" s="141">
        <v>0</v>
      </c>
      <c r="Y192" s="141">
        <v>1E-3</v>
      </c>
      <c r="Z192" s="142">
        <v>1.2E-2</v>
      </c>
    </row>
    <row r="193" spans="1:26" s="4" customFormat="1" x14ac:dyDescent="0.2">
      <c r="A193" s="139" t="s">
        <v>209</v>
      </c>
      <c r="B193" s="31" t="s">
        <v>134</v>
      </c>
      <c r="C193" s="139">
        <f t="shared" si="2"/>
        <v>8</v>
      </c>
      <c r="D193" s="139" t="s">
        <v>195</v>
      </c>
      <c r="E193" s="139" t="s">
        <v>190</v>
      </c>
      <c r="F193" s="139" t="s">
        <v>316</v>
      </c>
      <c r="G193" s="139" t="s">
        <v>317</v>
      </c>
      <c r="H193" s="139" t="s">
        <v>231</v>
      </c>
      <c r="I193" s="139" t="s">
        <v>231</v>
      </c>
      <c r="J193" s="139" t="s">
        <v>231</v>
      </c>
      <c r="K193" s="139" t="s">
        <v>257</v>
      </c>
      <c r="L193" s="139">
        <v>39.695868638888882</v>
      </c>
      <c r="M193" s="139">
        <v>-108.28338716666669</v>
      </c>
      <c r="N193" s="139" t="s">
        <v>275</v>
      </c>
      <c r="O193" s="139" t="s">
        <v>258</v>
      </c>
      <c r="P193" s="139">
        <v>24</v>
      </c>
      <c r="Q193" s="139">
        <v>0</v>
      </c>
      <c r="R193" s="139">
        <v>0</v>
      </c>
      <c r="S193" s="139">
        <v>8482</v>
      </c>
      <c r="T193" s="139">
        <v>998</v>
      </c>
      <c r="U193" s="139" t="s">
        <v>159</v>
      </c>
      <c r="V193" s="140">
        <v>13.321434</v>
      </c>
      <c r="W193" s="141">
        <v>17.45112</v>
      </c>
      <c r="X193" s="141">
        <v>53.496271999999998</v>
      </c>
      <c r="Y193" s="141">
        <v>0</v>
      </c>
      <c r="Z193" s="142">
        <v>0</v>
      </c>
    </row>
    <row r="194" spans="1:26" s="4" customFormat="1" x14ac:dyDescent="0.2">
      <c r="A194" s="139" t="s">
        <v>209</v>
      </c>
      <c r="B194" s="31" t="s">
        <v>134</v>
      </c>
      <c r="C194" s="139">
        <f t="shared" si="2"/>
        <v>8</v>
      </c>
      <c r="D194" s="139" t="s">
        <v>195</v>
      </c>
      <c r="E194" s="139" t="s">
        <v>190</v>
      </c>
      <c r="F194" s="139" t="s">
        <v>316</v>
      </c>
      <c r="G194" s="139" t="s">
        <v>317</v>
      </c>
      <c r="H194" s="139" t="s">
        <v>231</v>
      </c>
      <c r="I194" s="139" t="s">
        <v>231</v>
      </c>
      <c r="J194" s="139" t="s">
        <v>231</v>
      </c>
      <c r="K194" s="139" t="s">
        <v>257</v>
      </c>
      <c r="L194" s="139">
        <v>39.695868638888882</v>
      </c>
      <c r="M194" s="139">
        <v>-108.28338716666669</v>
      </c>
      <c r="N194" s="139" t="s">
        <v>318</v>
      </c>
      <c r="O194" s="139" t="s">
        <v>258</v>
      </c>
      <c r="P194" s="139">
        <v>20</v>
      </c>
      <c r="Q194" s="139">
        <v>0.51</v>
      </c>
      <c r="R194" s="139">
        <v>65</v>
      </c>
      <c r="S194" s="139">
        <v>800</v>
      </c>
      <c r="T194" s="139">
        <v>900</v>
      </c>
      <c r="U194" s="139" t="s">
        <v>159</v>
      </c>
      <c r="V194" s="140">
        <v>1.27</v>
      </c>
      <c r="W194" s="141">
        <v>0.02</v>
      </c>
      <c r="X194" s="141">
        <v>2.15</v>
      </c>
      <c r="Y194" s="141">
        <v>0</v>
      </c>
      <c r="Z194" s="142">
        <v>0</v>
      </c>
    </row>
    <row r="195" spans="1:26" s="4" customFormat="1" x14ac:dyDescent="0.2">
      <c r="A195" s="139" t="s">
        <v>209</v>
      </c>
      <c r="B195" s="31" t="s">
        <v>134</v>
      </c>
      <c r="C195" s="139">
        <f t="shared" si="2"/>
        <v>8</v>
      </c>
      <c r="D195" s="139" t="s">
        <v>195</v>
      </c>
      <c r="E195" s="139" t="s">
        <v>190</v>
      </c>
      <c r="F195" s="139" t="s">
        <v>316</v>
      </c>
      <c r="G195" s="139" t="s">
        <v>317</v>
      </c>
      <c r="H195" s="139" t="s">
        <v>231</v>
      </c>
      <c r="I195" s="139" t="s">
        <v>231</v>
      </c>
      <c r="J195" s="139" t="s">
        <v>231</v>
      </c>
      <c r="K195" s="139" t="s">
        <v>257</v>
      </c>
      <c r="L195" s="139">
        <v>39.695868638888882</v>
      </c>
      <c r="M195" s="139">
        <v>-108.28338716666669</v>
      </c>
      <c r="N195" s="139" t="s">
        <v>250</v>
      </c>
      <c r="O195" s="139" t="s">
        <v>258</v>
      </c>
      <c r="P195" s="139">
        <v>0</v>
      </c>
      <c r="Q195" s="139">
        <v>0</v>
      </c>
      <c r="R195" s="139">
        <v>0</v>
      </c>
      <c r="S195" s="139">
        <v>0</v>
      </c>
      <c r="T195" s="139">
        <v>70</v>
      </c>
      <c r="U195" s="139" t="s">
        <v>111</v>
      </c>
      <c r="V195" s="140">
        <v>0</v>
      </c>
      <c r="W195" s="141">
        <v>14.24</v>
      </c>
      <c r="X195" s="141">
        <v>0</v>
      </c>
      <c r="Y195" s="141">
        <v>0</v>
      </c>
      <c r="Z195" s="142">
        <v>0</v>
      </c>
    </row>
    <row r="196" spans="1:26" s="4" customFormat="1" x14ac:dyDescent="0.2">
      <c r="A196" s="139" t="s">
        <v>209</v>
      </c>
      <c r="B196" s="31" t="s">
        <v>134</v>
      </c>
      <c r="C196" s="139">
        <f t="shared" si="2"/>
        <v>8</v>
      </c>
      <c r="D196" s="139" t="s">
        <v>195</v>
      </c>
      <c r="E196" s="139" t="s">
        <v>190</v>
      </c>
      <c r="F196" s="139" t="s">
        <v>316</v>
      </c>
      <c r="G196" s="139" t="s">
        <v>317</v>
      </c>
      <c r="H196" s="139" t="s">
        <v>231</v>
      </c>
      <c r="I196" s="139" t="s">
        <v>231</v>
      </c>
      <c r="J196" s="139" t="s">
        <v>231</v>
      </c>
      <c r="K196" s="139" t="s">
        <v>257</v>
      </c>
      <c r="L196" s="139">
        <v>39.695868638888882</v>
      </c>
      <c r="M196" s="139">
        <v>-108.28338716666669</v>
      </c>
      <c r="N196" s="139" t="s">
        <v>268</v>
      </c>
      <c r="O196" s="139" t="s">
        <v>258</v>
      </c>
      <c r="P196" s="139">
        <v>0</v>
      </c>
      <c r="Q196" s="139">
        <v>0</v>
      </c>
      <c r="R196" s="139">
        <v>0</v>
      </c>
      <c r="S196" s="139">
        <v>0</v>
      </c>
      <c r="T196" s="139">
        <v>70</v>
      </c>
      <c r="U196" s="139" t="s">
        <v>208</v>
      </c>
      <c r="V196" s="140">
        <v>0</v>
      </c>
      <c r="W196" s="141">
        <v>4.75</v>
      </c>
      <c r="X196" s="141">
        <v>0</v>
      </c>
      <c r="Y196" s="141">
        <v>0</v>
      </c>
      <c r="Z196" s="142">
        <v>0</v>
      </c>
    </row>
    <row r="197" spans="1:26" s="4" customFormat="1" x14ac:dyDescent="0.2">
      <c r="A197" s="139" t="s">
        <v>209</v>
      </c>
      <c r="B197" s="31" t="s">
        <v>134</v>
      </c>
      <c r="C197" s="139">
        <f t="shared" si="2"/>
        <v>8</v>
      </c>
      <c r="D197" s="139" t="s">
        <v>195</v>
      </c>
      <c r="E197" s="139" t="s">
        <v>190</v>
      </c>
      <c r="F197" s="139" t="s">
        <v>316</v>
      </c>
      <c r="G197" s="139" t="s">
        <v>317</v>
      </c>
      <c r="H197" s="139" t="s">
        <v>231</v>
      </c>
      <c r="I197" s="139" t="s">
        <v>231</v>
      </c>
      <c r="J197" s="139" t="s">
        <v>231</v>
      </c>
      <c r="K197" s="139" t="s">
        <v>257</v>
      </c>
      <c r="L197" s="139">
        <v>40.15755872222222</v>
      </c>
      <c r="M197" s="139">
        <v>-109.01012811111111</v>
      </c>
      <c r="N197" s="139" t="s">
        <v>70</v>
      </c>
      <c r="O197" s="139" t="s">
        <v>258</v>
      </c>
      <c r="P197" s="139">
        <v>27</v>
      </c>
      <c r="Q197" s="139">
        <v>2.5</v>
      </c>
      <c r="R197" s="139">
        <v>4.2</v>
      </c>
      <c r="S197" s="139">
        <v>27986</v>
      </c>
      <c r="T197" s="139">
        <v>400</v>
      </c>
      <c r="U197" s="139" t="s">
        <v>110</v>
      </c>
      <c r="V197" s="140">
        <v>23.47</v>
      </c>
      <c r="W197" s="141">
        <v>1.29</v>
      </c>
      <c r="X197" s="141">
        <v>19.72</v>
      </c>
      <c r="Y197" s="141">
        <v>0</v>
      </c>
      <c r="Z197" s="142">
        <v>0</v>
      </c>
    </row>
    <row r="198" spans="1:26" s="4" customFormat="1" x14ac:dyDescent="0.2">
      <c r="A198" s="139" t="s">
        <v>209</v>
      </c>
      <c r="B198" s="31" t="s">
        <v>134</v>
      </c>
      <c r="C198" s="139">
        <f t="shared" si="2"/>
        <v>8</v>
      </c>
      <c r="D198" s="139" t="s">
        <v>195</v>
      </c>
      <c r="E198" s="139" t="s">
        <v>190</v>
      </c>
      <c r="F198" s="139" t="s">
        <v>316</v>
      </c>
      <c r="G198" s="139" t="s">
        <v>317</v>
      </c>
      <c r="H198" s="139" t="s">
        <v>231</v>
      </c>
      <c r="I198" s="139" t="s">
        <v>231</v>
      </c>
      <c r="J198" s="139" t="s">
        <v>231</v>
      </c>
      <c r="K198" s="139" t="s">
        <v>257</v>
      </c>
      <c r="L198" s="139">
        <v>40.084035861111111</v>
      </c>
      <c r="M198" s="139">
        <v>-108.85773944444443</v>
      </c>
      <c r="N198" s="139" t="s">
        <v>319</v>
      </c>
      <c r="O198" s="139" t="s">
        <v>258</v>
      </c>
      <c r="P198" s="139">
        <v>60</v>
      </c>
      <c r="Q198" s="139">
        <v>1.31</v>
      </c>
      <c r="R198" s="139">
        <v>80.3</v>
      </c>
      <c r="S198" s="139">
        <v>6319</v>
      </c>
      <c r="T198" s="139">
        <v>110</v>
      </c>
      <c r="U198" s="139" t="s">
        <v>85</v>
      </c>
      <c r="V198" s="140">
        <v>0</v>
      </c>
      <c r="W198" s="141">
        <v>25.13</v>
      </c>
      <c r="X198" s="141">
        <v>0</v>
      </c>
      <c r="Y198" s="141">
        <v>0</v>
      </c>
      <c r="Z198" s="142">
        <v>0</v>
      </c>
    </row>
    <row r="199" spans="1:26" s="4" customFormat="1" x14ac:dyDescent="0.2">
      <c r="A199" s="139" t="s">
        <v>209</v>
      </c>
      <c r="B199" s="31" t="s">
        <v>134</v>
      </c>
      <c r="C199" s="139">
        <f t="shared" ref="C199:C262" si="3">VALUE(LEFT($D199,LEN(D199)-3))</f>
        <v>8</v>
      </c>
      <c r="D199" s="139" t="s">
        <v>195</v>
      </c>
      <c r="E199" s="139" t="s">
        <v>190</v>
      </c>
      <c r="F199" s="139" t="s">
        <v>320</v>
      </c>
      <c r="G199" s="139" t="s">
        <v>321</v>
      </c>
      <c r="H199" s="139" t="s">
        <v>230</v>
      </c>
      <c r="I199" s="139" t="s">
        <v>231</v>
      </c>
      <c r="J199" s="139" t="s">
        <v>231</v>
      </c>
      <c r="K199" s="139" t="s">
        <v>232</v>
      </c>
      <c r="L199" s="139">
        <v>39.846818416666672</v>
      </c>
      <c r="M199" s="139">
        <v>-108.90711411111111</v>
      </c>
      <c r="N199" s="139" t="s">
        <v>261</v>
      </c>
      <c r="O199" s="139" t="s">
        <v>233</v>
      </c>
      <c r="P199" s="139">
        <v>25</v>
      </c>
      <c r="Q199" s="139">
        <v>1.0900000000000001</v>
      </c>
      <c r="R199" s="139">
        <v>53.6</v>
      </c>
      <c r="S199" s="139">
        <v>9413</v>
      </c>
      <c r="T199" s="139">
        <v>814</v>
      </c>
      <c r="U199" s="139" t="s">
        <v>159</v>
      </c>
      <c r="V199" s="140">
        <v>0</v>
      </c>
      <c r="W199" s="141">
        <v>0</v>
      </c>
      <c r="X199" s="141">
        <v>0</v>
      </c>
      <c r="Y199" s="141">
        <v>5.9900000000000003E-4</v>
      </c>
      <c r="Z199" s="142">
        <v>9.9850000000000008E-3</v>
      </c>
    </row>
    <row r="200" spans="1:26" s="4" customFormat="1" x14ac:dyDescent="0.2">
      <c r="A200" s="139" t="s">
        <v>209</v>
      </c>
      <c r="B200" s="31" t="s">
        <v>134</v>
      </c>
      <c r="C200" s="139">
        <f t="shared" si="3"/>
        <v>8</v>
      </c>
      <c r="D200" s="139" t="s">
        <v>195</v>
      </c>
      <c r="E200" s="139" t="s">
        <v>190</v>
      </c>
      <c r="F200" s="139" t="s">
        <v>320</v>
      </c>
      <c r="G200" s="139" t="s">
        <v>321</v>
      </c>
      <c r="H200" s="139" t="s">
        <v>231</v>
      </c>
      <c r="I200" s="139" t="s">
        <v>231</v>
      </c>
      <c r="J200" s="139" t="s">
        <v>231</v>
      </c>
      <c r="K200" s="139" t="s">
        <v>232</v>
      </c>
      <c r="L200" s="139">
        <v>39.695868638888882</v>
      </c>
      <c r="M200" s="139">
        <v>-108.28338716666669</v>
      </c>
      <c r="N200" s="139" t="s">
        <v>261</v>
      </c>
      <c r="O200" s="139" t="s">
        <v>233</v>
      </c>
      <c r="P200" s="139">
        <v>25</v>
      </c>
      <c r="Q200" s="139">
        <v>1.0900000000000001</v>
      </c>
      <c r="R200" s="139">
        <v>53.6</v>
      </c>
      <c r="S200" s="139">
        <v>9413</v>
      </c>
      <c r="T200" s="139">
        <v>814</v>
      </c>
      <c r="U200" s="139" t="s">
        <v>159</v>
      </c>
      <c r="V200" s="140">
        <v>2.2965499999999999</v>
      </c>
      <c r="W200" s="141">
        <v>0.19969999999999999</v>
      </c>
      <c r="X200" s="141">
        <v>1.9970000000000001</v>
      </c>
      <c r="Y200" s="141">
        <v>0</v>
      </c>
      <c r="Z200" s="142">
        <v>0</v>
      </c>
    </row>
    <row r="201" spans="1:26" s="4" customFormat="1" x14ac:dyDescent="0.2">
      <c r="A201" s="139" t="s">
        <v>209</v>
      </c>
      <c r="B201" s="31" t="s">
        <v>134</v>
      </c>
      <c r="C201" s="139">
        <f t="shared" si="3"/>
        <v>8</v>
      </c>
      <c r="D201" s="139" t="s">
        <v>195</v>
      </c>
      <c r="E201" s="139" t="s">
        <v>190</v>
      </c>
      <c r="F201" s="139" t="s">
        <v>322</v>
      </c>
      <c r="G201" s="139" t="s">
        <v>323</v>
      </c>
      <c r="H201" s="139" t="s">
        <v>230</v>
      </c>
      <c r="I201" s="139" t="s">
        <v>231</v>
      </c>
      <c r="J201" s="139" t="s">
        <v>231</v>
      </c>
      <c r="K201" s="139" t="s">
        <v>257</v>
      </c>
      <c r="L201" s="139">
        <v>39.695868638888882</v>
      </c>
      <c r="M201" s="139">
        <v>-108.28338716666669</v>
      </c>
      <c r="N201" s="139" t="s">
        <v>261</v>
      </c>
      <c r="O201" s="139" t="s">
        <v>258</v>
      </c>
      <c r="P201" s="139">
        <v>12</v>
      </c>
      <c r="Q201" s="139">
        <v>0.38</v>
      </c>
      <c r="R201" s="139">
        <v>193.6</v>
      </c>
      <c r="S201" s="139">
        <v>1282</v>
      </c>
      <c r="T201" s="139">
        <v>964</v>
      </c>
      <c r="U201" s="139" t="s">
        <v>159</v>
      </c>
      <c r="V201" s="140">
        <v>0</v>
      </c>
      <c r="W201" s="141">
        <v>0</v>
      </c>
      <c r="X201" s="141">
        <v>0</v>
      </c>
      <c r="Y201" s="141">
        <v>0</v>
      </c>
      <c r="Z201" s="142">
        <v>0</v>
      </c>
    </row>
    <row r="202" spans="1:26" s="4" customFormat="1" x14ac:dyDescent="0.2">
      <c r="A202" s="139" t="s">
        <v>209</v>
      </c>
      <c r="B202" s="31" t="s">
        <v>134</v>
      </c>
      <c r="C202" s="139">
        <f t="shared" si="3"/>
        <v>8</v>
      </c>
      <c r="D202" s="139" t="s">
        <v>195</v>
      </c>
      <c r="E202" s="139" t="s">
        <v>190</v>
      </c>
      <c r="F202" s="139" t="s">
        <v>322</v>
      </c>
      <c r="G202" s="139" t="s">
        <v>323</v>
      </c>
      <c r="H202" s="139" t="s">
        <v>234</v>
      </c>
      <c r="I202" s="139" t="s">
        <v>231</v>
      </c>
      <c r="J202" s="139" t="s">
        <v>231</v>
      </c>
      <c r="K202" s="139" t="s">
        <v>257</v>
      </c>
      <c r="L202" s="139">
        <v>39.695868638888882</v>
      </c>
      <c r="M202" s="139">
        <v>-108.28338716666669</v>
      </c>
      <c r="N202" s="139" t="s">
        <v>83</v>
      </c>
      <c r="O202" s="139" t="s">
        <v>258</v>
      </c>
      <c r="P202" s="139">
        <v>17</v>
      </c>
      <c r="Q202" s="139">
        <v>0.83</v>
      </c>
      <c r="R202" s="139">
        <v>85.3</v>
      </c>
      <c r="S202" s="139">
        <v>2787</v>
      </c>
      <c r="T202" s="139">
        <v>838</v>
      </c>
      <c r="U202" s="139" t="s">
        <v>159</v>
      </c>
      <c r="V202" s="140">
        <v>0</v>
      </c>
      <c r="W202" s="141">
        <v>0</v>
      </c>
      <c r="X202" s="141">
        <v>0</v>
      </c>
      <c r="Y202" s="141">
        <v>0</v>
      </c>
      <c r="Z202" s="142">
        <v>0</v>
      </c>
    </row>
    <row r="203" spans="1:26" s="4" customFormat="1" x14ac:dyDescent="0.2">
      <c r="A203" s="139" t="s">
        <v>209</v>
      </c>
      <c r="B203" s="31" t="s">
        <v>134</v>
      </c>
      <c r="C203" s="139">
        <f t="shared" si="3"/>
        <v>8</v>
      </c>
      <c r="D203" s="139" t="s">
        <v>195</v>
      </c>
      <c r="E203" s="139" t="s">
        <v>190</v>
      </c>
      <c r="F203" s="139" t="s">
        <v>322</v>
      </c>
      <c r="G203" s="139" t="s">
        <v>323</v>
      </c>
      <c r="H203" s="139" t="s">
        <v>236</v>
      </c>
      <c r="I203" s="139" t="s">
        <v>231</v>
      </c>
      <c r="J203" s="139" t="s">
        <v>231</v>
      </c>
      <c r="K203" s="139" t="s">
        <v>257</v>
      </c>
      <c r="L203" s="139">
        <v>39.695868638888882</v>
      </c>
      <c r="M203" s="139">
        <v>-108.28338716666669</v>
      </c>
      <c r="N203" s="139" t="s">
        <v>83</v>
      </c>
      <c r="O203" s="139" t="s">
        <v>258</v>
      </c>
      <c r="P203" s="139">
        <v>25</v>
      </c>
      <c r="Q203" s="139">
        <v>1</v>
      </c>
      <c r="R203" s="139">
        <v>153.30000000000001</v>
      </c>
      <c r="S203" s="139">
        <v>7200</v>
      </c>
      <c r="T203" s="139">
        <v>0</v>
      </c>
      <c r="U203" s="139" t="s">
        <v>159</v>
      </c>
      <c r="V203" s="140">
        <v>0</v>
      </c>
      <c r="W203" s="141">
        <v>0</v>
      </c>
      <c r="X203" s="141">
        <v>0</v>
      </c>
      <c r="Y203" s="141">
        <v>0</v>
      </c>
      <c r="Z203" s="142">
        <v>0</v>
      </c>
    </row>
    <row r="204" spans="1:26" s="4" customFormat="1" x14ac:dyDescent="0.2">
      <c r="A204" s="139" t="s">
        <v>209</v>
      </c>
      <c r="B204" s="31" t="s">
        <v>134</v>
      </c>
      <c r="C204" s="139">
        <f t="shared" si="3"/>
        <v>8</v>
      </c>
      <c r="D204" s="139" t="s">
        <v>195</v>
      </c>
      <c r="E204" s="139" t="s">
        <v>190</v>
      </c>
      <c r="F204" s="139" t="s">
        <v>322</v>
      </c>
      <c r="G204" s="139" t="s">
        <v>323</v>
      </c>
      <c r="H204" s="139" t="s">
        <v>241</v>
      </c>
      <c r="I204" s="139" t="s">
        <v>231</v>
      </c>
      <c r="J204" s="139" t="s">
        <v>231</v>
      </c>
      <c r="K204" s="139" t="s">
        <v>257</v>
      </c>
      <c r="L204" s="139">
        <v>39.695868638888882</v>
      </c>
      <c r="M204" s="139">
        <v>-108.28338716666669</v>
      </c>
      <c r="N204" s="139" t="s">
        <v>275</v>
      </c>
      <c r="O204" s="139" t="s">
        <v>258</v>
      </c>
      <c r="P204" s="139">
        <v>25</v>
      </c>
      <c r="Q204" s="139">
        <v>1</v>
      </c>
      <c r="R204" s="139">
        <v>153.30000000000001</v>
      </c>
      <c r="S204" s="139">
        <v>7200</v>
      </c>
      <c r="T204" s="139">
        <v>869</v>
      </c>
      <c r="U204" s="139" t="s">
        <v>159</v>
      </c>
      <c r="V204" s="140">
        <v>0</v>
      </c>
      <c r="W204" s="141">
        <v>0</v>
      </c>
      <c r="X204" s="141">
        <v>0</v>
      </c>
      <c r="Y204" s="141">
        <v>1.155E-3</v>
      </c>
      <c r="Z204" s="142">
        <v>0</v>
      </c>
    </row>
    <row r="205" spans="1:26" s="4" customFormat="1" x14ac:dyDescent="0.2">
      <c r="A205" s="139" t="s">
        <v>209</v>
      </c>
      <c r="B205" s="31" t="s">
        <v>134</v>
      </c>
      <c r="C205" s="139">
        <f t="shared" si="3"/>
        <v>8</v>
      </c>
      <c r="D205" s="139" t="s">
        <v>195</v>
      </c>
      <c r="E205" s="139" t="s">
        <v>190</v>
      </c>
      <c r="F205" s="139" t="s">
        <v>322</v>
      </c>
      <c r="G205" s="139" t="s">
        <v>323</v>
      </c>
      <c r="H205" s="139" t="s">
        <v>231</v>
      </c>
      <c r="I205" s="139" t="s">
        <v>231</v>
      </c>
      <c r="J205" s="139" t="s">
        <v>231</v>
      </c>
      <c r="K205" s="139" t="s">
        <v>257</v>
      </c>
      <c r="L205" s="139">
        <v>40.114691166666667</v>
      </c>
      <c r="M205" s="139">
        <v>-108.24283947222223</v>
      </c>
      <c r="N205" s="139" t="s">
        <v>275</v>
      </c>
      <c r="O205" s="139" t="s">
        <v>258</v>
      </c>
      <c r="P205" s="139">
        <v>25</v>
      </c>
      <c r="Q205" s="139">
        <v>0.5</v>
      </c>
      <c r="R205" s="139">
        <v>153.30000000000001</v>
      </c>
      <c r="S205" s="139">
        <v>7200</v>
      </c>
      <c r="T205" s="139">
        <v>869</v>
      </c>
      <c r="U205" s="139" t="s">
        <v>159</v>
      </c>
      <c r="V205" s="140">
        <v>18.98</v>
      </c>
      <c r="W205" s="141">
        <v>4.93</v>
      </c>
      <c r="X205" s="141">
        <v>6.07</v>
      </c>
      <c r="Y205" s="141">
        <v>0</v>
      </c>
      <c r="Z205" s="142">
        <v>0</v>
      </c>
    </row>
    <row r="206" spans="1:26" s="4" customFormat="1" x14ac:dyDescent="0.2">
      <c r="A206" s="139" t="s">
        <v>209</v>
      </c>
      <c r="B206" s="31" t="s">
        <v>134</v>
      </c>
      <c r="C206" s="139">
        <f t="shared" si="3"/>
        <v>8</v>
      </c>
      <c r="D206" s="139" t="s">
        <v>195</v>
      </c>
      <c r="E206" s="139" t="s">
        <v>190</v>
      </c>
      <c r="F206" s="139" t="s">
        <v>322</v>
      </c>
      <c r="G206" s="139" t="s">
        <v>323</v>
      </c>
      <c r="H206" s="139" t="s">
        <v>231</v>
      </c>
      <c r="I206" s="139" t="s">
        <v>231</v>
      </c>
      <c r="J206" s="139" t="s">
        <v>231</v>
      </c>
      <c r="K206" s="139" t="s">
        <v>257</v>
      </c>
      <c r="L206" s="139">
        <v>40.103993750000001</v>
      </c>
      <c r="M206" s="139">
        <v>-108.20548461111112</v>
      </c>
      <c r="N206" s="139" t="s">
        <v>239</v>
      </c>
      <c r="O206" s="139" t="s">
        <v>258</v>
      </c>
      <c r="P206" s="139">
        <v>0</v>
      </c>
      <c r="Q206" s="139">
        <v>0</v>
      </c>
      <c r="R206" s="139">
        <v>0</v>
      </c>
      <c r="S206" s="139">
        <v>0</v>
      </c>
      <c r="T206" s="139">
        <v>70</v>
      </c>
      <c r="U206" s="139" t="s">
        <v>111</v>
      </c>
      <c r="V206" s="140">
        <v>0</v>
      </c>
      <c r="W206" s="141">
        <v>7.81</v>
      </c>
      <c r="X206" s="141">
        <v>0</v>
      </c>
      <c r="Y206" s="141">
        <v>0</v>
      </c>
      <c r="Z206" s="142">
        <v>0</v>
      </c>
    </row>
    <row r="207" spans="1:26" s="4" customFormat="1" x14ac:dyDescent="0.2">
      <c r="A207" s="139" t="s">
        <v>209</v>
      </c>
      <c r="B207" s="31" t="s">
        <v>134</v>
      </c>
      <c r="C207" s="139">
        <f t="shared" si="3"/>
        <v>8</v>
      </c>
      <c r="D207" s="139" t="s">
        <v>195</v>
      </c>
      <c r="E207" s="139" t="s">
        <v>190</v>
      </c>
      <c r="F207" s="139" t="s">
        <v>322</v>
      </c>
      <c r="G207" s="139" t="s">
        <v>323</v>
      </c>
      <c r="H207" s="139" t="s">
        <v>231</v>
      </c>
      <c r="I207" s="139" t="s">
        <v>231</v>
      </c>
      <c r="J207" s="139" t="s">
        <v>231</v>
      </c>
      <c r="K207" s="139" t="s">
        <v>257</v>
      </c>
      <c r="L207" s="139">
        <v>40.132679805555554</v>
      </c>
      <c r="M207" s="139">
        <v>-108.20552672222223</v>
      </c>
      <c r="N207" s="139" t="s">
        <v>252</v>
      </c>
      <c r="O207" s="139" t="s">
        <v>258</v>
      </c>
      <c r="P207" s="139">
        <v>0</v>
      </c>
      <c r="Q207" s="139">
        <v>0</v>
      </c>
      <c r="R207" s="139">
        <v>0</v>
      </c>
      <c r="S207" s="139">
        <v>0</v>
      </c>
      <c r="T207" s="139">
        <v>70</v>
      </c>
      <c r="U207" s="139" t="s">
        <v>110</v>
      </c>
      <c r="V207" s="140">
        <v>0</v>
      </c>
      <c r="W207" s="141">
        <v>4.0582529999999997</v>
      </c>
      <c r="X207" s="141">
        <v>0</v>
      </c>
      <c r="Y207" s="141">
        <v>0</v>
      </c>
      <c r="Z207" s="142">
        <v>0</v>
      </c>
    </row>
    <row r="208" spans="1:26" s="4" customFormat="1" x14ac:dyDescent="0.2">
      <c r="A208" s="139" t="s">
        <v>209</v>
      </c>
      <c r="B208" s="31" t="s">
        <v>134</v>
      </c>
      <c r="C208" s="139">
        <f t="shared" si="3"/>
        <v>8</v>
      </c>
      <c r="D208" s="139" t="s">
        <v>195</v>
      </c>
      <c r="E208" s="139" t="s">
        <v>190</v>
      </c>
      <c r="F208" s="139" t="s">
        <v>322</v>
      </c>
      <c r="G208" s="139" t="s">
        <v>323</v>
      </c>
      <c r="H208" s="139" t="s">
        <v>231</v>
      </c>
      <c r="I208" s="139" t="s">
        <v>231</v>
      </c>
      <c r="J208" s="139" t="s">
        <v>231</v>
      </c>
      <c r="K208" s="139" t="s">
        <v>257</v>
      </c>
      <c r="L208" s="139">
        <v>40.132679805555554</v>
      </c>
      <c r="M208" s="139">
        <v>-108.20552672222223</v>
      </c>
      <c r="N208" s="139" t="s">
        <v>70</v>
      </c>
      <c r="O208" s="139" t="s">
        <v>258</v>
      </c>
      <c r="P208" s="139">
        <v>0</v>
      </c>
      <c r="Q208" s="139">
        <v>0</v>
      </c>
      <c r="R208" s="139">
        <v>0</v>
      </c>
      <c r="S208" s="139">
        <v>0</v>
      </c>
      <c r="T208" s="139">
        <v>70</v>
      </c>
      <c r="U208" s="139" t="s">
        <v>110</v>
      </c>
      <c r="V208" s="140">
        <v>0</v>
      </c>
      <c r="W208" s="141">
        <v>15.002594999999999</v>
      </c>
      <c r="X208" s="141">
        <v>0</v>
      </c>
      <c r="Y208" s="141">
        <v>0</v>
      </c>
      <c r="Z208" s="142">
        <v>0</v>
      </c>
    </row>
    <row r="209" spans="1:26" s="4" customFormat="1" x14ac:dyDescent="0.2">
      <c r="A209" s="139" t="s">
        <v>209</v>
      </c>
      <c r="B209" s="31" t="s">
        <v>134</v>
      </c>
      <c r="C209" s="139">
        <f t="shared" si="3"/>
        <v>8</v>
      </c>
      <c r="D209" s="139" t="s">
        <v>195</v>
      </c>
      <c r="E209" s="139" t="s">
        <v>190</v>
      </c>
      <c r="F209" s="139" t="s">
        <v>322</v>
      </c>
      <c r="G209" s="139" t="s">
        <v>323</v>
      </c>
      <c r="H209" s="139" t="s">
        <v>231</v>
      </c>
      <c r="I209" s="139" t="s">
        <v>231</v>
      </c>
      <c r="J209" s="139" t="s">
        <v>231</v>
      </c>
      <c r="K209" s="139" t="s">
        <v>257</v>
      </c>
      <c r="L209" s="139">
        <v>40.13352008333333</v>
      </c>
      <c r="M209" s="139">
        <v>-108.21454925</v>
      </c>
      <c r="N209" s="139" t="s">
        <v>275</v>
      </c>
      <c r="O209" s="139" t="s">
        <v>258</v>
      </c>
      <c r="P209" s="139">
        <v>25</v>
      </c>
      <c r="Q209" s="139">
        <v>1</v>
      </c>
      <c r="R209" s="139">
        <v>153.30000000000001</v>
      </c>
      <c r="S209" s="139">
        <v>7200</v>
      </c>
      <c r="T209" s="139">
        <v>869</v>
      </c>
      <c r="U209" s="139" t="s">
        <v>159</v>
      </c>
      <c r="V209" s="140">
        <v>1.84</v>
      </c>
      <c r="W209" s="141">
        <v>0.24</v>
      </c>
      <c r="X209" s="141">
        <v>0.06</v>
      </c>
      <c r="Y209" s="141">
        <v>0</v>
      </c>
      <c r="Z209" s="142">
        <v>0</v>
      </c>
    </row>
    <row r="210" spans="1:26" s="4" customFormat="1" x14ac:dyDescent="0.2">
      <c r="A210" s="139" t="s">
        <v>209</v>
      </c>
      <c r="B210" s="31" t="s">
        <v>134</v>
      </c>
      <c r="C210" s="139">
        <f t="shared" si="3"/>
        <v>8</v>
      </c>
      <c r="D210" s="139" t="s">
        <v>195</v>
      </c>
      <c r="E210" s="139" t="s">
        <v>190</v>
      </c>
      <c r="F210" s="139" t="s">
        <v>322</v>
      </c>
      <c r="G210" s="139" t="s">
        <v>323</v>
      </c>
      <c r="H210" s="139" t="s">
        <v>231</v>
      </c>
      <c r="I210" s="139" t="s">
        <v>231</v>
      </c>
      <c r="J210" s="139" t="s">
        <v>231</v>
      </c>
      <c r="K210" s="139" t="s">
        <v>257</v>
      </c>
      <c r="L210" s="139">
        <v>40.061450111111107</v>
      </c>
      <c r="M210" s="139">
        <v>-108.91105944444445</v>
      </c>
      <c r="N210" s="139" t="s">
        <v>275</v>
      </c>
      <c r="O210" s="139" t="s">
        <v>258</v>
      </c>
      <c r="P210" s="139">
        <v>25</v>
      </c>
      <c r="Q210" s="139">
        <v>1</v>
      </c>
      <c r="R210" s="139">
        <v>163.30000000000001</v>
      </c>
      <c r="S210" s="139">
        <v>7700</v>
      </c>
      <c r="T210" s="139">
        <v>855</v>
      </c>
      <c r="U210" s="139" t="s">
        <v>159</v>
      </c>
      <c r="V210" s="140">
        <v>18.940000000000001</v>
      </c>
      <c r="W210" s="141">
        <v>6.07</v>
      </c>
      <c r="X210" s="141">
        <v>6.07</v>
      </c>
      <c r="Y210" s="141">
        <v>0</v>
      </c>
      <c r="Z210" s="142">
        <v>0</v>
      </c>
    </row>
    <row r="211" spans="1:26" s="4" customFormat="1" x14ac:dyDescent="0.2">
      <c r="A211" s="139" t="s">
        <v>209</v>
      </c>
      <c r="B211" s="31" t="s">
        <v>134</v>
      </c>
      <c r="C211" s="139">
        <f t="shared" si="3"/>
        <v>8</v>
      </c>
      <c r="D211" s="139" t="s">
        <v>195</v>
      </c>
      <c r="E211" s="139" t="s">
        <v>190</v>
      </c>
      <c r="F211" s="139" t="s">
        <v>324</v>
      </c>
      <c r="G211" s="139" t="s">
        <v>325</v>
      </c>
      <c r="H211" s="139" t="s">
        <v>235</v>
      </c>
      <c r="I211" s="139" t="s">
        <v>231</v>
      </c>
      <c r="J211" s="139" t="s">
        <v>231</v>
      </c>
      <c r="K211" s="139" t="s">
        <v>257</v>
      </c>
      <c r="L211" s="139">
        <v>40.114691166666667</v>
      </c>
      <c r="M211" s="139">
        <v>-108.24283947222223</v>
      </c>
      <c r="N211" s="139" t="s">
        <v>261</v>
      </c>
      <c r="O211" s="139" t="s">
        <v>258</v>
      </c>
      <c r="P211" s="139">
        <v>10</v>
      </c>
      <c r="Q211" s="139">
        <v>0.42</v>
      </c>
      <c r="R211" s="139">
        <v>0</v>
      </c>
      <c r="S211" s="139">
        <v>461</v>
      </c>
      <c r="T211" s="139">
        <v>1045</v>
      </c>
      <c r="U211" s="139" t="s">
        <v>159</v>
      </c>
      <c r="V211" s="140">
        <v>0</v>
      </c>
      <c r="W211" s="141">
        <v>0</v>
      </c>
      <c r="X211" s="141">
        <v>0</v>
      </c>
      <c r="Y211" s="141">
        <v>0</v>
      </c>
      <c r="Z211" s="142">
        <v>6.1724000000000001E-2</v>
      </c>
    </row>
    <row r="212" spans="1:26" s="4" customFormat="1" x14ac:dyDescent="0.2">
      <c r="A212" s="139" t="s">
        <v>209</v>
      </c>
      <c r="B212" s="31" t="s">
        <v>134</v>
      </c>
      <c r="C212" s="139">
        <f t="shared" si="3"/>
        <v>8</v>
      </c>
      <c r="D212" s="139" t="s">
        <v>195</v>
      </c>
      <c r="E212" s="139" t="s">
        <v>190</v>
      </c>
      <c r="F212" s="139" t="s">
        <v>324</v>
      </c>
      <c r="G212" s="139" t="s">
        <v>325</v>
      </c>
      <c r="H212" s="139" t="s">
        <v>229</v>
      </c>
      <c r="I212" s="139" t="s">
        <v>231</v>
      </c>
      <c r="J212" s="139" t="s">
        <v>231</v>
      </c>
      <c r="K212" s="139" t="s">
        <v>257</v>
      </c>
      <c r="L212" s="139">
        <v>40.114691166666667</v>
      </c>
      <c r="M212" s="139">
        <v>-108.24283947222223</v>
      </c>
      <c r="N212" s="139" t="s">
        <v>261</v>
      </c>
      <c r="O212" s="139" t="s">
        <v>258</v>
      </c>
      <c r="P212" s="139">
        <v>10</v>
      </c>
      <c r="Q212" s="139">
        <v>0.42</v>
      </c>
      <c r="R212" s="139">
        <v>0</v>
      </c>
      <c r="S212" s="139">
        <v>461</v>
      </c>
      <c r="T212" s="139">
        <v>1045</v>
      </c>
      <c r="U212" s="139" t="s">
        <v>159</v>
      </c>
      <c r="V212" s="140">
        <v>0</v>
      </c>
      <c r="W212" s="141">
        <v>0</v>
      </c>
      <c r="X212" s="141">
        <v>0</v>
      </c>
      <c r="Y212" s="141">
        <v>0</v>
      </c>
      <c r="Z212" s="142">
        <v>6.1724000000000001E-2</v>
      </c>
    </row>
    <row r="213" spans="1:26" s="4" customFormat="1" x14ac:dyDescent="0.2">
      <c r="A213" s="139" t="s">
        <v>209</v>
      </c>
      <c r="B213" s="31" t="s">
        <v>134</v>
      </c>
      <c r="C213" s="139">
        <f t="shared" si="3"/>
        <v>8</v>
      </c>
      <c r="D213" s="139" t="s">
        <v>195</v>
      </c>
      <c r="E213" s="139" t="s">
        <v>190</v>
      </c>
      <c r="F213" s="139" t="s">
        <v>324</v>
      </c>
      <c r="G213" s="139" t="s">
        <v>325</v>
      </c>
      <c r="H213" s="139" t="s">
        <v>231</v>
      </c>
      <c r="I213" s="139" t="s">
        <v>231</v>
      </c>
      <c r="J213" s="139" t="s">
        <v>231</v>
      </c>
      <c r="K213" s="139" t="s">
        <v>257</v>
      </c>
      <c r="L213" s="139">
        <v>39.89407419444445</v>
      </c>
      <c r="M213" s="139">
        <v>-108.19257872222222</v>
      </c>
      <c r="N213" s="139" t="s">
        <v>261</v>
      </c>
      <c r="O213" s="139" t="s">
        <v>258</v>
      </c>
      <c r="P213" s="139">
        <v>10</v>
      </c>
      <c r="Q213" s="139">
        <v>0.42</v>
      </c>
      <c r="R213" s="139">
        <v>0</v>
      </c>
      <c r="S213" s="139">
        <v>461</v>
      </c>
      <c r="T213" s="139">
        <v>1045</v>
      </c>
      <c r="U213" s="139" t="s">
        <v>159</v>
      </c>
      <c r="V213" s="140">
        <v>28.9711</v>
      </c>
      <c r="W213" s="141">
        <v>0.66010199999999997</v>
      </c>
      <c r="X213" s="141">
        <v>2.9337819999999999</v>
      </c>
      <c r="Y213" s="141">
        <v>0</v>
      </c>
      <c r="Z213" s="142">
        <v>0</v>
      </c>
    </row>
    <row r="214" spans="1:26" s="4" customFormat="1" x14ac:dyDescent="0.2">
      <c r="A214" s="139" t="s">
        <v>209</v>
      </c>
      <c r="B214" s="31" t="s">
        <v>134</v>
      </c>
      <c r="C214" s="139">
        <f t="shared" si="3"/>
        <v>8</v>
      </c>
      <c r="D214" s="139" t="s">
        <v>195</v>
      </c>
      <c r="E214" s="139" t="s">
        <v>190</v>
      </c>
      <c r="F214" s="139" t="s">
        <v>326</v>
      </c>
      <c r="G214" s="139" t="s">
        <v>327</v>
      </c>
      <c r="H214" s="139" t="s">
        <v>230</v>
      </c>
      <c r="I214" s="139" t="s">
        <v>231</v>
      </c>
      <c r="J214" s="139" t="s">
        <v>231</v>
      </c>
      <c r="K214" s="139" t="s">
        <v>232</v>
      </c>
      <c r="L214" s="139">
        <v>39.89407419444445</v>
      </c>
      <c r="M214" s="139">
        <v>-108.19257872222222</v>
      </c>
      <c r="N214" s="139" t="s">
        <v>275</v>
      </c>
      <c r="O214" s="139" t="s">
        <v>233</v>
      </c>
      <c r="P214" s="139">
        <v>30</v>
      </c>
      <c r="Q214" s="139">
        <v>1</v>
      </c>
      <c r="R214" s="139">
        <v>162.4</v>
      </c>
      <c r="S214" s="139">
        <v>7651</v>
      </c>
      <c r="T214" s="139">
        <v>854</v>
      </c>
      <c r="U214" s="139" t="s">
        <v>159</v>
      </c>
      <c r="V214" s="140">
        <v>0</v>
      </c>
      <c r="W214" s="141">
        <v>0</v>
      </c>
      <c r="X214" s="141">
        <v>0</v>
      </c>
      <c r="Y214" s="141">
        <v>2.3519999999999999E-2</v>
      </c>
      <c r="Z214" s="142">
        <v>0.39200000000000002</v>
      </c>
    </row>
    <row r="215" spans="1:26" s="4" customFormat="1" x14ac:dyDescent="0.2">
      <c r="A215" s="139" t="s">
        <v>209</v>
      </c>
      <c r="B215" s="31" t="s">
        <v>134</v>
      </c>
      <c r="C215" s="139">
        <f t="shared" si="3"/>
        <v>8</v>
      </c>
      <c r="D215" s="139" t="s">
        <v>195</v>
      </c>
      <c r="E215" s="139" t="s">
        <v>190</v>
      </c>
      <c r="F215" s="139" t="s">
        <v>326</v>
      </c>
      <c r="G215" s="139" t="s">
        <v>327</v>
      </c>
      <c r="H215" s="139" t="s">
        <v>234</v>
      </c>
      <c r="I215" s="139" t="s">
        <v>231</v>
      </c>
      <c r="J215" s="139" t="s">
        <v>231</v>
      </c>
      <c r="K215" s="139" t="s">
        <v>232</v>
      </c>
      <c r="L215" s="139">
        <v>39.89407419444445</v>
      </c>
      <c r="M215" s="139">
        <v>-108.19257872222222</v>
      </c>
      <c r="N215" s="139" t="s">
        <v>275</v>
      </c>
      <c r="O215" s="139" t="s">
        <v>233</v>
      </c>
      <c r="P215" s="139">
        <v>28</v>
      </c>
      <c r="Q215" s="139">
        <v>1</v>
      </c>
      <c r="R215" s="139">
        <v>163</v>
      </c>
      <c r="S215" s="139">
        <v>7684</v>
      </c>
      <c r="T215" s="139">
        <v>855</v>
      </c>
      <c r="U215" s="139" t="s">
        <v>159</v>
      </c>
      <c r="V215" s="140">
        <v>0</v>
      </c>
      <c r="W215" s="141">
        <v>0</v>
      </c>
      <c r="X215" s="141">
        <v>0</v>
      </c>
      <c r="Y215" s="141">
        <v>2.3519999999999999E-2</v>
      </c>
      <c r="Z215" s="142">
        <v>0.39200000000000002</v>
      </c>
    </row>
    <row r="216" spans="1:26" s="4" customFormat="1" x14ac:dyDescent="0.2">
      <c r="A216" s="139" t="s">
        <v>209</v>
      </c>
      <c r="B216" s="31" t="s">
        <v>134</v>
      </c>
      <c r="C216" s="139">
        <f t="shared" si="3"/>
        <v>8</v>
      </c>
      <c r="D216" s="139" t="s">
        <v>195</v>
      </c>
      <c r="E216" s="139" t="s">
        <v>190</v>
      </c>
      <c r="F216" s="139" t="s">
        <v>326</v>
      </c>
      <c r="G216" s="139" t="s">
        <v>327</v>
      </c>
      <c r="H216" s="139" t="s">
        <v>235</v>
      </c>
      <c r="I216" s="139" t="s">
        <v>231</v>
      </c>
      <c r="J216" s="139" t="s">
        <v>231</v>
      </c>
      <c r="K216" s="139" t="s">
        <v>232</v>
      </c>
      <c r="L216" s="139">
        <v>39.89407419444445</v>
      </c>
      <c r="M216" s="139">
        <v>-108.19257872222222</v>
      </c>
      <c r="N216" s="139" t="s">
        <v>83</v>
      </c>
      <c r="O216" s="139" t="s">
        <v>233</v>
      </c>
      <c r="P216" s="139">
        <v>28</v>
      </c>
      <c r="Q216" s="139">
        <v>1</v>
      </c>
      <c r="R216" s="139">
        <v>163</v>
      </c>
      <c r="S216" s="139">
        <v>7684</v>
      </c>
      <c r="T216" s="139">
        <v>855</v>
      </c>
      <c r="U216" s="139" t="s">
        <v>159</v>
      </c>
      <c r="V216" s="140">
        <v>0</v>
      </c>
      <c r="W216" s="141">
        <v>0</v>
      </c>
      <c r="X216" s="141">
        <v>0</v>
      </c>
      <c r="Y216" s="141">
        <v>2.3519999999999999E-2</v>
      </c>
      <c r="Z216" s="142">
        <v>0.39200000000000002</v>
      </c>
    </row>
    <row r="217" spans="1:26" s="4" customFormat="1" x14ac:dyDescent="0.2">
      <c r="A217" s="139" t="s">
        <v>209</v>
      </c>
      <c r="B217" s="31" t="s">
        <v>134</v>
      </c>
      <c r="C217" s="139">
        <f t="shared" si="3"/>
        <v>8</v>
      </c>
      <c r="D217" s="139" t="s">
        <v>195</v>
      </c>
      <c r="E217" s="139" t="s">
        <v>190</v>
      </c>
      <c r="F217" s="139" t="s">
        <v>326</v>
      </c>
      <c r="G217" s="139" t="s">
        <v>327</v>
      </c>
      <c r="H217" s="139" t="s">
        <v>264</v>
      </c>
      <c r="I217" s="139" t="s">
        <v>231</v>
      </c>
      <c r="J217" s="139" t="s">
        <v>231</v>
      </c>
      <c r="K217" s="139" t="s">
        <v>232</v>
      </c>
      <c r="L217" s="139">
        <v>39.89407419444445</v>
      </c>
      <c r="M217" s="139">
        <v>-108.19257872222222</v>
      </c>
      <c r="N217" s="139" t="s">
        <v>275</v>
      </c>
      <c r="O217" s="139" t="s">
        <v>233</v>
      </c>
      <c r="P217" s="139">
        <v>30</v>
      </c>
      <c r="Q217" s="139">
        <v>1</v>
      </c>
      <c r="R217" s="139">
        <v>163</v>
      </c>
      <c r="S217" s="139">
        <v>7684</v>
      </c>
      <c r="T217" s="139">
        <v>855</v>
      </c>
      <c r="U217" s="139" t="s">
        <v>159</v>
      </c>
      <c r="V217" s="140">
        <v>0</v>
      </c>
      <c r="W217" s="141">
        <v>0</v>
      </c>
      <c r="X217" s="141">
        <v>0</v>
      </c>
      <c r="Y217" s="141">
        <v>0</v>
      </c>
      <c r="Z217" s="142">
        <v>0</v>
      </c>
    </row>
    <row r="218" spans="1:26" s="4" customFormat="1" x14ac:dyDescent="0.2">
      <c r="A218" s="139" t="s">
        <v>209</v>
      </c>
      <c r="B218" s="31" t="s">
        <v>134</v>
      </c>
      <c r="C218" s="139">
        <f t="shared" si="3"/>
        <v>8</v>
      </c>
      <c r="D218" s="139" t="s">
        <v>195</v>
      </c>
      <c r="E218" s="139" t="s">
        <v>190</v>
      </c>
      <c r="F218" s="139" t="s">
        <v>326</v>
      </c>
      <c r="G218" s="139" t="s">
        <v>327</v>
      </c>
      <c r="H218" s="139" t="s">
        <v>229</v>
      </c>
      <c r="I218" s="139" t="s">
        <v>231</v>
      </c>
      <c r="J218" s="139" t="s">
        <v>231</v>
      </c>
      <c r="K218" s="139" t="s">
        <v>232</v>
      </c>
      <c r="L218" s="139">
        <v>39.89407419444445</v>
      </c>
      <c r="M218" s="139">
        <v>-108.19257872222222</v>
      </c>
      <c r="N218" s="139" t="s">
        <v>275</v>
      </c>
      <c r="O218" s="139" t="s">
        <v>233</v>
      </c>
      <c r="P218" s="139">
        <v>28</v>
      </c>
      <c r="Q218" s="139">
        <v>1</v>
      </c>
      <c r="R218" s="139">
        <v>163</v>
      </c>
      <c r="S218" s="139">
        <v>7684</v>
      </c>
      <c r="T218" s="139">
        <v>855</v>
      </c>
      <c r="U218" s="139" t="s">
        <v>159</v>
      </c>
      <c r="V218" s="140">
        <v>0</v>
      </c>
      <c r="W218" s="141">
        <v>0</v>
      </c>
      <c r="X218" s="141">
        <v>0</v>
      </c>
      <c r="Y218" s="141">
        <v>2.3519999999999999E-2</v>
      </c>
      <c r="Z218" s="142">
        <v>0.39200000000000002</v>
      </c>
    </row>
    <row r="219" spans="1:26" s="4" customFormat="1" x14ac:dyDescent="0.2">
      <c r="A219" s="139" t="s">
        <v>209</v>
      </c>
      <c r="B219" s="31" t="s">
        <v>134</v>
      </c>
      <c r="C219" s="139">
        <f t="shared" si="3"/>
        <v>8</v>
      </c>
      <c r="D219" s="139" t="s">
        <v>195</v>
      </c>
      <c r="E219" s="139" t="s">
        <v>190</v>
      </c>
      <c r="F219" s="139" t="s">
        <v>326</v>
      </c>
      <c r="G219" s="139" t="s">
        <v>327</v>
      </c>
      <c r="H219" s="139" t="s">
        <v>260</v>
      </c>
      <c r="I219" s="139" t="s">
        <v>231</v>
      </c>
      <c r="J219" s="139" t="s">
        <v>231</v>
      </c>
      <c r="K219" s="139" t="s">
        <v>232</v>
      </c>
      <c r="L219" s="139">
        <v>39.89407419444445</v>
      </c>
      <c r="M219" s="139">
        <v>-108.19257872222222</v>
      </c>
      <c r="N219" s="139" t="s">
        <v>275</v>
      </c>
      <c r="O219" s="139" t="s">
        <v>233</v>
      </c>
      <c r="P219" s="139">
        <v>30</v>
      </c>
      <c r="Q219" s="139">
        <v>1</v>
      </c>
      <c r="R219" s="139">
        <v>152.30000000000001</v>
      </c>
      <c r="S219" s="139">
        <v>7179</v>
      </c>
      <c r="T219" s="139">
        <v>869</v>
      </c>
      <c r="U219" s="139" t="s">
        <v>159</v>
      </c>
      <c r="V219" s="140">
        <v>0</v>
      </c>
      <c r="W219" s="141">
        <v>0</v>
      </c>
      <c r="X219" s="141">
        <v>0</v>
      </c>
      <c r="Y219" s="141">
        <v>2.3519999999999999E-2</v>
      </c>
      <c r="Z219" s="142">
        <v>0.39200000000000002</v>
      </c>
    </row>
    <row r="220" spans="1:26" s="4" customFormat="1" x14ac:dyDescent="0.2">
      <c r="A220" s="139" t="s">
        <v>209</v>
      </c>
      <c r="B220" s="31" t="s">
        <v>134</v>
      </c>
      <c r="C220" s="139">
        <f t="shared" si="3"/>
        <v>8</v>
      </c>
      <c r="D220" s="139" t="s">
        <v>195</v>
      </c>
      <c r="E220" s="139" t="s">
        <v>190</v>
      </c>
      <c r="F220" s="139" t="s">
        <v>326</v>
      </c>
      <c r="G220" s="139" t="s">
        <v>327</v>
      </c>
      <c r="H220" s="139" t="s">
        <v>231</v>
      </c>
      <c r="I220" s="139" t="s">
        <v>231</v>
      </c>
      <c r="J220" s="139" t="s">
        <v>231</v>
      </c>
      <c r="K220" s="139" t="s">
        <v>232</v>
      </c>
      <c r="L220" s="139">
        <v>39.848339000000003</v>
      </c>
      <c r="M220" s="139">
        <v>-108.86024297222221</v>
      </c>
      <c r="N220" s="139" t="s">
        <v>275</v>
      </c>
      <c r="O220" s="139" t="s">
        <v>233</v>
      </c>
      <c r="P220" s="139">
        <v>30</v>
      </c>
      <c r="Q220" s="139">
        <v>1</v>
      </c>
      <c r="R220" s="139">
        <v>162.4</v>
      </c>
      <c r="S220" s="139">
        <v>7651</v>
      </c>
      <c r="T220" s="139">
        <v>854</v>
      </c>
      <c r="U220" s="139" t="s">
        <v>159</v>
      </c>
      <c r="V220" s="140">
        <v>19.255275000000001</v>
      </c>
      <c r="W220" s="141">
        <v>5.663322</v>
      </c>
      <c r="X220" s="141">
        <v>5.663322</v>
      </c>
      <c r="Y220" s="141">
        <v>0</v>
      </c>
      <c r="Z220" s="142">
        <v>0</v>
      </c>
    </row>
    <row r="221" spans="1:26" s="4" customFormat="1" x14ac:dyDescent="0.2">
      <c r="A221" s="139" t="s">
        <v>209</v>
      </c>
      <c r="B221" s="31" t="s">
        <v>134</v>
      </c>
      <c r="C221" s="139">
        <f t="shared" si="3"/>
        <v>8</v>
      </c>
      <c r="D221" s="139" t="s">
        <v>195</v>
      </c>
      <c r="E221" s="139" t="s">
        <v>190</v>
      </c>
      <c r="F221" s="139" t="s">
        <v>326</v>
      </c>
      <c r="G221" s="139" t="s">
        <v>327</v>
      </c>
      <c r="H221" s="139" t="s">
        <v>231</v>
      </c>
      <c r="I221" s="139" t="s">
        <v>231</v>
      </c>
      <c r="J221" s="139" t="s">
        <v>231</v>
      </c>
      <c r="K221" s="139" t="s">
        <v>232</v>
      </c>
      <c r="L221" s="139">
        <v>39.878639583333332</v>
      </c>
      <c r="M221" s="139">
        <v>-109.02849922222222</v>
      </c>
      <c r="N221" s="139" t="s">
        <v>275</v>
      </c>
      <c r="O221" s="139" t="s">
        <v>233</v>
      </c>
      <c r="P221" s="139">
        <v>28</v>
      </c>
      <c r="Q221" s="139">
        <v>1</v>
      </c>
      <c r="R221" s="139">
        <v>163</v>
      </c>
      <c r="S221" s="139">
        <v>7684</v>
      </c>
      <c r="T221" s="139">
        <v>855</v>
      </c>
      <c r="U221" s="139" t="s">
        <v>159</v>
      </c>
      <c r="V221" s="140">
        <v>19.255275000000001</v>
      </c>
      <c r="W221" s="141">
        <v>5.663322</v>
      </c>
      <c r="X221" s="141">
        <v>5.663322</v>
      </c>
      <c r="Y221" s="141">
        <v>0</v>
      </c>
      <c r="Z221" s="142">
        <v>0</v>
      </c>
    </row>
    <row r="222" spans="1:26" s="4" customFormat="1" x14ac:dyDescent="0.2">
      <c r="A222" s="139" t="s">
        <v>209</v>
      </c>
      <c r="B222" s="31" t="s">
        <v>134</v>
      </c>
      <c r="C222" s="139">
        <f t="shared" si="3"/>
        <v>8</v>
      </c>
      <c r="D222" s="139" t="s">
        <v>195</v>
      </c>
      <c r="E222" s="139" t="s">
        <v>190</v>
      </c>
      <c r="F222" s="139" t="s">
        <v>326</v>
      </c>
      <c r="G222" s="139" t="s">
        <v>327</v>
      </c>
      <c r="H222" s="139" t="s">
        <v>231</v>
      </c>
      <c r="I222" s="139" t="s">
        <v>231</v>
      </c>
      <c r="J222" s="139" t="s">
        <v>231</v>
      </c>
      <c r="K222" s="139" t="s">
        <v>232</v>
      </c>
      <c r="L222" s="139">
        <v>39.878639583333332</v>
      </c>
      <c r="M222" s="139">
        <v>-109.02849922222222</v>
      </c>
      <c r="N222" s="139" t="s">
        <v>83</v>
      </c>
      <c r="O222" s="139" t="s">
        <v>233</v>
      </c>
      <c r="P222" s="139">
        <v>28</v>
      </c>
      <c r="Q222" s="139">
        <v>1</v>
      </c>
      <c r="R222" s="139">
        <v>163</v>
      </c>
      <c r="S222" s="139">
        <v>7684</v>
      </c>
      <c r="T222" s="139">
        <v>855</v>
      </c>
      <c r="U222" s="139" t="s">
        <v>159</v>
      </c>
      <c r="V222" s="140">
        <v>19.255275000000001</v>
      </c>
      <c r="W222" s="141">
        <v>5.663322</v>
      </c>
      <c r="X222" s="141">
        <v>5.663322</v>
      </c>
      <c r="Y222" s="141">
        <v>0</v>
      </c>
      <c r="Z222" s="142">
        <v>0</v>
      </c>
    </row>
    <row r="223" spans="1:26" s="4" customFormat="1" x14ac:dyDescent="0.2">
      <c r="A223" s="139" t="s">
        <v>209</v>
      </c>
      <c r="B223" s="31" t="s">
        <v>134</v>
      </c>
      <c r="C223" s="139">
        <f t="shared" si="3"/>
        <v>8</v>
      </c>
      <c r="D223" s="139" t="s">
        <v>195</v>
      </c>
      <c r="E223" s="139" t="s">
        <v>190</v>
      </c>
      <c r="F223" s="139" t="s">
        <v>326</v>
      </c>
      <c r="G223" s="139" t="s">
        <v>327</v>
      </c>
      <c r="H223" s="139" t="s">
        <v>231</v>
      </c>
      <c r="I223" s="139" t="s">
        <v>231</v>
      </c>
      <c r="J223" s="139" t="s">
        <v>231</v>
      </c>
      <c r="K223" s="139" t="s">
        <v>232</v>
      </c>
      <c r="L223" s="139">
        <v>39.838714111111116</v>
      </c>
      <c r="M223" s="139">
        <v>-108.82620675</v>
      </c>
      <c r="N223" s="139" t="s">
        <v>239</v>
      </c>
      <c r="O223" s="139" t="s">
        <v>233</v>
      </c>
      <c r="P223" s="139">
        <v>0</v>
      </c>
      <c r="Q223" s="139">
        <v>0</v>
      </c>
      <c r="R223" s="139">
        <v>0</v>
      </c>
      <c r="S223" s="139">
        <v>0</v>
      </c>
      <c r="T223" s="139">
        <v>70</v>
      </c>
      <c r="U223" s="139" t="s">
        <v>111</v>
      </c>
      <c r="V223" s="140">
        <v>0</v>
      </c>
      <c r="W223" s="141">
        <v>2.9</v>
      </c>
      <c r="X223" s="141">
        <v>0</v>
      </c>
      <c r="Y223" s="141">
        <v>0</v>
      </c>
      <c r="Z223" s="142">
        <v>0</v>
      </c>
    </row>
    <row r="224" spans="1:26" s="4" customFormat="1" x14ac:dyDescent="0.2">
      <c r="A224" s="139" t="s">
        <v>209</v>
      </c>
      <c r="B224" s="31" t="s">
        <v>134</v>
      </c>
      <c r="C224" s="139">
        <f t="shared" si="3"/>
        <v>8</v>
      </c>
      <c r="D224" s="139" t="s">
        <v>195</v>
      </c>
      <c r="E224" s="139" t="s">
        <v>190</v>
      </c>
      <c r="F224" s="139" t="s">
        <v>326</v>
      </c>
      <c r="G224" s="139" t="s">
        <v>327</v>
      </c>
      <c r="H224" s="139" t="s">
        <v>231</v>
      </c>
      <c r="I224" s="139" t="s">
        <v>231</v>
      </c>
      <c r="J224" s="139" t="s">
        <v>231</v>
      </c>
      <c r="K224" s="139" t="s">
        <v>232</v>
      </c>
      <c r="L224" s="139">
        <v>40.107361111111111</v>
      </c>
      <c r="M224" s="139">
        <v>-108.22438611111112</v>
      </c>
      <c r="N224" s="139" t="s">
        <v>275</v>
      </c>
      <c r="O224" s="139" t="s">
        <v>233</v>
      </c>
      <c r="P224" s="139">
        <v>28</v>
      </c>
      <c r="Q224" s="139">
        <v>1</v>
      </c>
      <c r="R224" s="139">
        <v>163</v>
      </c>
      <c r="S224" s="139">
        <v>7684</v>
      </c>
      <c r="T224" s="139">
        <v>855</v>
      </c>
      <c r="U224" s="139" t="s">
        <v>159</v>
      </c>
      <c r="V224" s="140">
        <v>19.255275000000001</v>
      </c>
      <c r="W224" s="141">
        <v>5.663322</v>
      </c>
      <c r="X224" s="141">
        <v>5.7296290000000001</v>
      </c>
      <c r="Y224" s="141">
        <v>0</v>
      </c>
      <c r="Z224" s="142">
        <v>0</v>
      </c>
    </row>
    <row r="225" spans="1:26" s="4" customFormat="1" x14ac:dyDescent="0.2">
      <c r="A225" s="139" t="s">
        <v>209</v>
      </c>
      <c r="B225" s="31" t="s">
        <v>134</v>
      </c>
      <c r="C225" s="139">
        <f t="shared" si="3"/>
        <v>8</v>
      </c>
      <c r="D225" s="139" t="s">
        <v>195</v>
      </c>
      <c r="E225" s="139" t="s">
        <v>190</v>
      </c>
      <c r="F225" s="139" t="s">
        <v>326</v>
      </c>
      <c r="G225" s="139" t="s">
        <v>327</v>
      </c>
      <c r="H225" s="139" t="s">
        <v>231</v>
      </c>
      <c r="I225" s="139" t="s">
        <v>231</v>
      </c>
      <c r="J225" s="139" t="s">
        <v>231</v>
      </c>
      <c r="K225" s="139" t="s">
        <v>232</v>
      </c>
      <c r="L225" s="139">
        <v>40.107361111111111</v>
      </c>
      <c r="M225" s="139">
        <v>-108.22438611111112</v>
      </c>
      <c r="N225" s="139" t="s">
        <v>275</v>
      </c>
      <c r="O225" s="139" t="s">
        <v>233</v>
      </c>
      <c r="P225" s="139">
        <v>30</v>
      </c>
      <c r="Q225" s="139">
        <v>1</v>
      </c>
      <c r="R225" s="139">
        <v>152.30000000000001</v>
      </c>
      <c r="S225" s="139">
        <v>7179</v>
      </c>
      <c r="T225" s="139">
        <v>869</v>
      </c>
      <c r="U225" s="139" t="s">
        <v>159</v>
      </c>
      <c r="V225" s="140">
        <v>19.255275000000001</v>
      </c>
      <c r="W225" s="141">
        <v>5.663322</v>
      </c>
      <c r="X225" s="141">
        <v>5.663322</v>
      </c>
      <c r="Y225" s="141">
        <v>0</v>
      </c>
      <c r="Z225" s="142">
        <v>0</v>
      </c>
    </row>
    <row r="226" spans="1:26" s="4" customFormat="1" x14ac:dyDescent="0.2">
      <c r="A226" s="139" t="s">
        <v>209</v>
      </c>
      <c r="B226" s="31" t="s">
        <v>134</v>
      </c>
      <c r="C226" s="139">
        <f t="shared" si="3"/>
        <v>8</v>
      </c>
      <c r="D226" s="139" t="s">
        <v>195</v>
      </c>
      <c r="E226" s="139" t="s">
        <v>190</v>
      </c>
      <c r="F226" s="139" t="s">
        <v>326</v>
      </c>
      <c r="G226" s="139" t="s">
        <v>327</v>
      </c>
      <c r="H226" s="139" t="s">
        <v>231</v>
      </c>
      <c r="I226" s="139" t="s">
        <v>231</v>
      </c>
      <c r="J226" s="139" t="s">
        <v>231</v>
      </c>
      <c r="K226" s="139" t="s">
        <v>232</v>
      </c>
      <c r="L226" s="139">
        <v>39.964305111111116</v>
      </c>
      <c r="M226" s="139">
        <v>-109.00437236111111</v>
      </c>
      <c r="N226" s="139" t="s">
        <v>328</v>
      </c>
      <c r="O226" s="139" t="s">
        <v>233</v>
      </c>
      <c r="P226" s="139">
        <v>0</v>
      </c>
      <c r="Q226" s="139">
        <v>0</v>
      </c>
      <c r="R226" s="139">
        <v>0</v>
      </c>
      <c r="S226" s="139">
        <v>0</v>
      </c>
      <c r="T226" s="139">
        <v>70</v>
      </c>
      <c r="U226" s="139" t="s">
        <v>159</v>
      </c>
      <c r="V226" s="140">
        <v>0</v>
      </c>
      <c r="W226" s="141">
        <v>2.1</v>
      </c>
      <c r="X226" s="141">
        <v>0</v>
      </c>
      <c r="Y226" s="141">
        <v>0</v>
      </c>
      <c r="Z226" s="142">
        <v>0</v>
      </c>
    </row>
    <row r="227" spans="1:26" s="4" customFormat="1" x14ac:dyDescent="0.2">
      <c r="A227" s="139" t="s">
        <v>209</v>
      </c>
      <c r="B227" s="31" t="s">
        <v>134</v>
      </c>
      <c r="C227" s="139">
        <f t="shared" si="3"/>
        <v>8</v>
      </c>
      <c r="D227" s="139" t="s">
        <v>195</v>
      </c>
      <c r="E227" s="139" t="s">
        <v>190</v>
      </c>
      <c r="F227" s="139" t="s">
        <v>329</v>
      </c>
      <c r="G227" s="139" t="s">
        <v>330</v>
      </c>
      <c r="H227" s="139" t="s">
        <v>230</v>
      </c>
      <c r="I227" s="139" t="s">
        <v>231</v>
      </c>
      <c r="J227" s="139" t="s">
        <v>231</v>
      </c>
      <c r="K227" s="139" t="s">
        <v>232</v>
      </c>
      <c r="L227" s="139">
        <v>39.848432055555556</v>
      </c>
      <c r="M227" s="139">
        <v>-108.88271297222222</v>
      </c>
      <c r="N227" s="139" t="s">
        <v>261</v>
      </c>
      <c r="O227" s="139" t="s">
        <v>233</v>
      </c>
      <c r="P227" s="139">
        <v>10</v>
      </c>
      <c r="Q227" s="139">
        <v>0.33</v>
      </c>
      <c r="R227" s="139">
        <v>38.299999999999997</v>
      </c>
      <c r="S227" s="139">
        <v>200</v>
      </c>
      <c r="T227" s="139">
        <v>800</v>
      </c>
      <c r="U227" s="139" t="s">
        <v>159</v>
      </c>
      <c r="V227" s="140">
        <v>0</v>
      </c>
      <c r="W227" s="141">
        <v>0</v>
      </c>
      <c r="X227" s="141">
        <v>0</v>
      </c>
      <c r="Y227" s="141">
        <v>9.6000000000000002E-4</v>
      </c>
      <c r="Z227" s="142">
        <v>1.6E-2</v>
      </c>
    </row>
    <row r="228" spans="1:26" s="4" customFormat="1" x14ac:dyDescent="0.2">
      <c r="A228" s="139" t="s">
        <v>209</v>
      </c>
      <c r="B228" s="31" t="s">
        <v>134</v>
      </c>
      <c r="C228" s="139">
        <f t="shared" si="3"/>
        <v>8</v>
      </c>
      <c r="D228" s="139" t="s">
        <v>195</v>
      </c>
      <c r="E228" s="139" t="s">
        <v>190</v>
      </c>
      <c r="F228" s="139" t="s">
        <v>329</v>
      </c>
      <c r="G228" s="139" t="s">
        <v>330</v>
      </c>
      <c r="H228" s="139" t="s">
        <v>231</v>
      </c>
      <c r="I228" s="139" t="s">
        <v>231</v>
      </c>
      <c r="J228" s="139" t="s">
        <v>231</v>
      </c>
      <c r="K228" s="139" t="s">
        <v>232</v>
      </c>
      <c r="L228" s="139">
        <v>39.964305111111116</v>
      </c>
      <c r="M228" s="139">
        <v>-109.00437236111111</v>
      </c>
      <c r="N228" s="139" t="s">
        <v>261</v>
      </c>
      <c r="O228" s="139" t="s">
        <v>233</v>
      </c>
      <c r="P228" s="139">
        <v>10</v>
      </c>
      <c r="Q228" s="139">
        <v>0.33</v>
      </c>
      <c r="R228" s="139">
        <v>38.299999999999997</v>
      </c>
      <c r="S228" s="139">
        <v>200</v>
      </c>
      <c r="T228" s="139">
        <v>800</v>
      </c>
      <c r="U228" s="139" t="s">
        <v>159</v>
      </c>
      <c r="V228" s="140">
        <v>3.25</v>
      </c>
      <c r="W228" s="141">
        <v>0.42</v>
      </c>
      <c r="X228" s="141">
        <v>2.38</v>
      </c>
      <c r="Y228" s="141">
        <v>0</v>
      </c>
      <c r="Z228" s="142">
        <v>0</v>
      </c>
    </row>
    <row r="229" spans="1:26" s="4" customFormat="1" x14ac:dyDescent="0.2">
      <c r="A229" s="139" t="s">
        <v>209</v>
      </c>
      <c r="B229" s="31" t="s">
        <v>134</v>
      </c>
      <c r="C229" s="139">
        <f t="shared" si="3"/>
        <v>8</v>
      </c>
      <c r="D229" s="139" t="s">
        <v>195</v>
      </c>
      <c r="E229" s="139" t="s">
        <v>190</v>
      </c>
      <c r="F229" s="139" t="s">
        <v>331</v>
      </c>
      <c r="G229" s="139" t="s">
        <v>332</v>
      </c>
      <c r="H229" s="139" t="s">
        <v>230</v>
      </c>
      <c r="I229" s="139" t="s">
        <v>231</v>
      </c>
      <c r="J229" s="139" t="s">
        <v>231</v>
      </c>
      <c r="K229" s="139" t="s">
        <v>232</v>
      </c>
      <c r="L229" s="139">
        <v>39.848339000000003</v>
      </c>
      <c r="M229" s="139">
        <v>-108.86024297222221</v>
      </c>
      <c r="N229" s="139" t="s">
        <v>261</v>
      </c>
      <c r="O229" s="139" t="s">
        <v>233</v>
      </c>
      <c r="P229" s="139">
        <v>10</v>
      </c>
      <c r="Q229" s="139">
        <v>0.33</v>
      </c>
      <c r="R229" s="139">
        <v>38.299999999999997</v>
      </c>
      <c r="S229" s="139">
        <v>200</v>
      </c>
      <c r="T229" s="139">
        <v>800</v>
      </c>
      <c r="U229" s="139" t="s">
        <v>159</v>
      </c>
      <c r="V229" s="140">
        <v>0</v>
      </c>
      <c r="W229" s="141">
        <v>0</v>
      </c>
      <c r="X229" s="141">
        <v>0</v>
      </c>
      <c r="Y229" s="141">
        <v>9.4600000000000001E-4</v>
      </c>
      <c r="Z229" s="142">
        <v>1.5769999999999999E-2</v>
      </c>
    </row>
    <row r="230" spans="1:26" s="4" customFormat="1" x14ac:dyDescent="0.2">
      <c r="A230" s="139" t="s">
        <v>209</v>
      </c>
      <c r="B230" s="31" t="s">
        <v>134</v>
      </c>
      <c r="C230" s="139">
        <f t="shared" si="3"/>
        <v>8</v>
      </c>
      <c r="D230" s="139" t="s">
        <v>195</v>
      </c>
      <c r="E230" s="139" t="s">
        <v>190</v>
      </c>
      <c r="F230" s="139" t="s">
        <v>331</v>
      </c>
      <c r="G230" s="139" t="s">
        <v>332</v>
      </c>
      <c r="H230" s="139" t="s">
        <v>231</v>
      </c>
      <c r="I230" s="139" t="s">
        <v>231</v>
      </c>
      <c r="J230" s="139" t="s">
        <v>231</v>
      </c>
      <c r="K230" s="139" t="s">
        <v>232</v>
      </c>
      <c r="L230" s="139">
        <v>39.84363894444445</v>
      </c>
      <c r="M230" s="139">
        <v>-108.92688647222222</v>
      </c>
      <c r="N230" s="139" t="s">
        <v>261</v>
      </c>
      <c r="O230" s="139" t="s">
        <v>233</v>
      </c>
      <c r="P230" s="139">
        <v>10</v>
      </c>
      <c r="Q230" s="139">
        <v>0.33</v>
      </c>
      <c r="R230" s="139">
        <v>38.299999999999997</v>
      </c>
      <c r="S230" s="139">
        <v>200</v>
      </c>
      <c r="T230" s="139">
        <v>800</v>
      </c>
      <c r="U230" s="139" t="s">
        <v>159</v>
      </c>
      <c r="V230" s="140">
        <v>3.4849969999999999</v>
      </c>
      <c r="W230" s="141">
        <v>4.6995000000000002E-2</v>
      </c>
      <c r="X230" s="141">
        <v>5.8659980000000003</v>
      </c>
      <c r="Y230" s="141">
        <v>0</v>
      </c>
      <c r="Z230" s="142">
        <v>0</v>
      </c>
    </row>
    <row r="231" spans="1:26" s="4" customFormat="1" x14ac:dyDescent="0.2">
      <c r="A231" s="139" t="s">
        <v>209</v>
      </c>
      <c r="B231" s="31" t="s">
        <v>134</v>
      </c>
      <c r="C231" s="139">
        <f t="shared" si="3"/>
        <v>8</v>
      </c>
      <c r="D231" s="139" t="s">
        <v>195</v>
      </c>
      <c r="E231" s="139" t="s">
        <v>190</v>
      </c>
      <c r="F231" s="139" t="s">
        <v>333</v>
      </c>
      <c r="G231" s="139" t="s">
        <v>334</v>
      </c>
      <c r="H231" s="139" t="s">
        <v>230</v>
      </c>
      <c r="I231" s="139" t="s">
        <v>231</v>
      </c>
      <c r="J231" s="139" t="s">
        <v>231</v>
      </c>
      <c r="K231" s="139" t="s">
        <v>232</v>
      </c>
      <c r="L231" s="139">
        <v>39.878639583333332</v>
      </c>
      <c r="M231" s="139">
        <v>-109.02849922222222</v>
      </c>
      <c r="N231" s="139" t="s">
        <v>261</v>
      </c>
      <c r="O231" s="139" t="s">
        <v>233</v>
      </c>
      <c r="P231" s="139">
        <v>10</v>
      </c>
      <c r="Q231" s="139">
        <v>0.33</v>
      </c>
      <c r="R231" s="139">
        <v>38.299999999999997</v>
      </c>
      <c r="S231" s="139">
        <v>200</v>
      </c>
      <c r="T231" s="139">
        <v>800</v>
      </c>
      <c r="U231" s="139" t="s">
        <v>159</v>
      </c>
      <c r="V231" s="140">
        <v>0</v>
      </c>
      <c r="W231" s="141">
        <v>0</v>
      </c>
      <c r="X231" s="141">
        <v>0</v>
      </c>
      <c r="Y231" s="141">
        <v>0</v>
      </c>
      <c r="Z231" s="142">
        <v>8.3199999999999993E-3</v>
      </c>
    </row>
    <row r="232" spans="1:26" s="4" customFormat="1" x14ac:dyDescent="0.2">
      <c r="A232" s="139" t="s">
        <v>209</v>
      </c>
      <c r="B232" s="31" t="s">
        <v>134</v>
      </c>
      <c r="C232" s="139">
        <f t="shared" si="3"/>
        <v>8</v>
      </c>
      <c r="D232" s="139" t="s">
        <v>195</v>
      </c>
      <c r="E232" s="139" t="s">
        <v>190</v>
      </c>
      <c r="F232" s="139" t="s">
        <v>333</v>
      </c>
      <c r="G232" s="139" t="s">
        <v>334</v>
      </c>
      <c r="H232" s="139" t="s">
        <v>231</v>
      </c>
      <c r="I232" s="139" t="s">
        <v>231</v>
      </c>
      <c r="J232" s="139" t="s">
        <v>231</v>
      </c>
      <c r="K232" s="139" t="s">
        <v>232</v>
      </c>
      <c r="L232" s="139">
        <v>39.848728944444446</v>
      </c>
      <c r="M232" s="139">
        <v>-108.91922647222222</v>
      </c>
      <c r="N232" s="139" t="s">
        <v>261</v>
      </c>
      <c r="O232" s="139" t="s">
        <v>233</v>
      </c>
      <c r="P232" s="139">
        <v>10</v>
      </c>
      <c r="Q232" s="139">
        <v>0.33</v>
      </c>
      <c r="R232" s="139">
        <v>38.299999999999997</v>
      </c>
      <c r="S232" s="139">
        <v>200</v>
      </c>
      <c r="T232" s="139">
        <v>800</v>
      </c>
      <c r="U232" s="139" t="s">
        <v>159</v>
      </c>
      <c r="V232" s="140">
        <v>1.84</v>
      </c>
      <c r="W232" s="141">
        <v>2.4627E-2</v>
      </c>
      <c r="X232" s="141">
        <v>3.1</v>
      </c>
      <c r="Y232" s="141">
        <v>0</v>
      </c>
      <c r="Z232" s="142">
        <v>0</v>
      </c>
    </row>
    <row r="233" spans="1:26" s="4" customFormat="1" x14ac:dyDescent="0.2">
      <c r="A233" s="139" t="s">
        <v>209</v>
      </c>
      <c r="B233" s="31" t="s">
        <v>134</v>
      </c>
      <c r="C233" s="139">
        <f t="shared" si="3"/>
        <v>8</v>
      </c>
      <c r="D233" s="139" t="s">
        <v>195</v>
      </c>
      <c r="E233" s="139" t="s">
        <v>190</v>
      </c>
      <c r="F233" s="139" t="s">
        <v>333</v>
      </c>
      <c r="G233" s="139" t="s">
        <v>334</v>
      </c>
      <c r="H233" s="139" t="s">
        <v>231</v>
      </c>
      <c r="I233" s="139" t="s">
        <v>231</v>
      </c>
      <c r="J233" s="139" t="s">
        <v>231</v>
      </c>
      <c r="K233" s="139" t="s">
        <v>232</v>
      </c>
      <c r="L233" s="139">
        <v>40.118366694444447</v>
      </c>
      <c r="M233" s="139">
        <v>-108.18292591666668</v>
      </c>
      <c r="N233" s="139" t="s">
        <v>261</v>
      </c>
      <c r="O233" s="139" t="s">
        <v>233</v>
      </c>
      <c r="P233" s="139">
        <v>0</v>
      </c>
      <c r="Q233" s="139">
        <v>0</v>
      </c>
      <c r="R233" s="139">
        <v>0</v>
      </c>
      <c r="S233" s="139">
        <v>0</v>
      </c>
      <c r="T233" s="139">
        <v>70</v>
      </c>
      <c r="U233" s="139" t="s">
        <v>159</v>
      </c>
      <c r="V233" s="140">
        <v>1.8387199999999999</v>
      </c>
      <c r="W233" s="141">
        <v>2.4627E-2</v>
      </c>
      <c r="X233" s="141">
        <v>3.09504</v>
      </c>
      <c r="Y233" s="141">
        <v>0</v>
      </c>
      <c r="Z233" s="142">
        <v>0</v>
      </c>
    </row>
    <row r="234" spans="1:26" s="4" customFormat="1" x14ac:dyDescent="0.2">
      <c r="A234" s="139" t="s">
        <v>209</v>
      </c>
      <c r="B234" s="31" t="s">
        <v>134</v>
      </c>
      <c r="C234" s="139">
        <f t="shared" si="3"/>
        <v>8</v>
      </c>
      <c r="D234" s="139" t="s">
        <v>195</v>
      </c>
      <c r="E234" s="139" t="s">
        <v>190</v>
      </c>
      <c r="F234" s="139" t="s">
        <v>335</v>
      </c>
      <c r="G234" s="139" t="s">
        <v>336</v>
      </c>
      <c r="H234" s="139" t="s">
        <v>234</v>
      </c>
      <c r="I234" s="139" t="s">
        <v>231</v>
      </c>
      <c r="J234" s="139" t="s">
        <v>231</v>
      </c>
      <c r="K234" s="139" t="s">
        <v>257</v>
      </c>
      <c r="L234" s="139">
        <v>39.896999999999998</v>
      </c>
      <c r="M234" s="139">
        <v>-108.19300000000001</v>
      </c>
      <c r="N234" s="139" t="s">
        <v>337</v>
      </c>
      <c r="O234" s="139" t="s">
        <v>258</v>
      </c>
      <c r="P234" s="139">
        <v>25</v>
      </c>
      <c r="Q234" s="139">
        <v>5.58</v>
      </c>
      <c r="R234" s="139">
        <v>33.9</v>
      </c>
      <c r="S234" s="139">
        <v>49816</v>
      </c>
      <c r="T234" s="139">
        <v>2200</v>
      </c>
      <c r="U234" s="139" t="s">
        <v>108</v>
      </c>
      <c r="V234" s="140">
        <v>0</v>
      </c>
      <c r="W234" s="141">
        <v>0</v>
      </c>
      <c r="X234" s="141">
        <v>0</v>
      </c>
      <c r="Y234" s="141">
        <v>0</v>
      </c>
      <c r="Z234" s="142">
        <v>0</v>
      </c>
    </row>
    <row r="235" spans="1:26" s="4" customFormat="1" x14ac:dyDescent="0.2">
      <c r="A235" s="139" t="s">
        <v>209</v>
      </c>
      <c r="B235" s="31" t="s">
        <v>134</v>
      </c>
      <c r="C235" s="139">
        <f t="shared" si="3"/>
        <v>8</v>
      </c>
      <c r="D235" s="139" t="s">
        <v>195</v>
      </c>
      <c r="E235" s="139" t="s">
        <v>190</v>
      </c>
      <c r="F235" s="139" t="s">
        <v>335</v>
      </c>
      <c r="G235" s="139" t="s">
        <v>336</v>
      </c>
      <c r="H235" s="139" t="s">
        <v>231</v>
      </c>
      <c r="I235" s="139" t="s">
        <v>231</v>
      </c>
      <c r="J235" s="139" t="s">
        <v>231</v>
      </c>
      <c r="K235" s="139" t="s">
        <v>257</v>
      </c>
      <c r="L235" s="139">
        <v>39.897977638888889</v>
      </c>
      <c r="M235" s="139">
        <v>-108.33482244444444</v>
      </c>
      <c r="N235" s="139" t="s">
        <v>253</v>
      </c>
      <c r="O235" s="139" t="s">
        <v>258</v>
      </c>
      <c r="P235" s="139">
        <v>25</v>
      </c>
      <c r="Q235" s="139">
        <v>5.58</v>
      </c>
      <c r="R235" s="139">
        <v>33.9</v>
      </c>
      <c r="S235" s="139">
        <v>49816</v>
      </c>
      <c r="T235" s="139">
        <v>2200</v>
      </c>
      <c r="U235" s="139" t="s">
        <v>208</v>
      </c>
      <c r="V235" s="140">
        <v>0</v>
      </c>
      <c r="W235" s="141">
        <v>16.61</v>
      </c>
      <c r="X235" s="141">
        <v>0</v>
      </c>
      <c r="Y235" s="141">
        <v>0</v>
      </c>
      <c r="Z235" s="142">
        <v>0</v>
      </c>
    </row>
    <row r="236" spans="1:26" s="4" customFormat="1" x14ac:dyDescent="0.2">
      <c r="A236" s="139" t="s">
        <v>209</v>
      </c>
      <c r="B236" s="31" t="s">
        <v>134</v>
      </c>
      <c r="C236" s="139">
        <f t="shared" si="3"/>
        <v>8</v>
      </c>
      <c r="D236" s="139" t="s">
        <v>195</v>
      </c>
      <c r="E236" s="139" t="s">
        <v>190</v>
      </c>
      <c r="F236" s="139" t="s">
        <v>338</v>
      </c>
      <c r="G236" s="139" t="s">
        <v>339</v>
      </c>
      <c r="H236" s="139" t="s">
        <v>230</v>
      </c>
      <c r="I236" s="139" t="s">
        <v>231</v>
      </c>
      <c r="J236" s="139" t="s">
        <v>231</v>
      </c>
      <c r="K236" s="139" t="s">
        <v>232</v>
      </c>
      <c r="L236" s="139">
        <v>39.84363894444445</v>
      </c>
      <c r="M236" s="139">
        <v>-108.92688647222222</v>
      </c>
      <c r="N236" s="139" t="s">
        <v>261</v>
      </c>
      <c r="O236" s="139" t="s">
        <v>233</v>
      </c>
      <c r="P236" s="139">
        <v>25</v>
      </c>
      <c r="Q236" s="139">
        <v>1.0900000000000001</v>
      </c>
      <c r="R236" s="139">
        <v>54</v>
      </c>
      <c r="S236" s="139">
        <v>9413</v>
      </c>
      <c r="T236" s="139">
        <v>814</v>
      </c>
      <c r="U236" s="139" t="s">
        <v>159</v>
      </c>
      <c r="V236" s="140">
        <v>0</v>
      </c>
      <c r="W236" s="141">
        <v>0</v>
      </c>
      <c r="X236" s="141">
        <v>0</v>
      </c>
      <c r="Y236" s="141">
        <v>2.1900000000000001E-3</v>
      </c>
      <c r="Z236" s="142">
        <v>3.4674999999999997E-2</v>
      </c>
    </row>
    <row r="237" spans="1:26" s="4" customFormat="1" x14ac:dyDescent="0.2">
      <c r="A237" s="139" t="s">
        <v>209</v>
      </c>
      <c r="B237" s="31" t="s">
        <v>134</v>
      </c>
      <c r="C237" s="139">
        <f t="shared" si="3"/>
        <v>8</v>
      </c>
      <c r="D237" s="139" t="s">
        <v>195</v>
      </c>
      <c r="E237" s="139" t="s">
        <v>190</v>
      </c>
      <c r="F237" s="139" t="s">
        <v>338</v>
      </c>
      <c r="G237" s="139" t="s">
        <v>339</v>
      </c>
      <c r="H237" s="139" t="s">
        <v>231</v>
      </c>
      <c r="I237" s="139" t="s">
        <v>231</v>
      </c>
      <c r="J237" s="139" t="s">
        <v>231</v>
      </c>
      <c r="K237" s="139" t="s">
        <v>232</v>
      </c>
      <c r="L237" s="139">
        <v>39.897977638888889</v>
      </c>
      <c r="M237" s="139">
        <v>-108.33482244444444</v>
      </c>
      <c r="N237" s="139" t="s">
        <v>261</v>
      </c>
      <c r="O237" s="139" t="s">
        <v>233</v>
      </c>
      <c r="P237" s="139">
        <v>25</v>
      </c>
      <c r="Q237" s="139">
        <v>1.0900000000000001</v>
      </c>
      <c r="R237" s="139">
        <v>54</v>
      </c>
      <c r="S237" s="139">
        <v>9413</v>
      </c>
      <c r="T237" s="139">
        <v>814</v>
      </c>
      <c r="U237" s="139" t="s">
        <v>159</v>
      </c>
      <c r="V237" s="140">
        <v>15.842212999999999</v>
      </c>
      <c r="W237" s="141">
        <v>0.50540700000000005</v>
      </c>
      <c r="X237" s="141">
        <v>1.9848710000000001</v>
      </c>
      <c r="Y237" s="141">
        <v>0</v>
      </c>
      <c r="Z237" s="142">
        <v>0</v>
      </c>
    </row>
    <row r="238" spans="1:26" s="4" customFormat="1" x14ac:dyDescent="0.2">
      <c r="A238" s="139" t="s">
        <v>209</v>
      </c>
      <c r="B238" s="31" t="s">
        <v>134</v>
      </c>
      <c r="C238" s="139">
        <f t="shared" si="3"/>
        <v>8</v>
      </c>
      <c r="D238" s="139" t="s">
        <v>195</v>
      </c>
      <c r="E238" s="139" t="s">
        <v>190</v>
      </c>
      <c r="F238" s="139" t="s">
        <v>340</v>
      </c>
      <c r="G238" s="139" t="s">
        <v>341</v>
      </c>
      <c r="H238" s="139" t="s">
        <v>230</v>
      </c>
      <c r="I238" s="139" t="s">
        <v>231</v>
      </c>
      <c r="J238" s="139" t="s">
        <v>231</v>
      </c>
      <c r="K238" s="139" t="s">
        <v>232</v>
      </c>
      <c r="L238" s="139">
        <v>39.848728944444446</v>
      </c>
      <c r="M238" s="139">
        <v>-108.91922647222222</v>
      </c>
      <c r="N238" s="139" t="s">
        <v>261</v>
      </c>
      <c r="O238" s="139" t="s">
        <v>233</v>
      </c>
      <c r="P238" s="139">
        <v>15</v>
      </c>
      <c r="Q238" s="139">
        <v>0.8</v>
      </c>
      <c r="R238" s="139">
        <v>120</v>
      </c>
      <c r="S238" s="139">
        <v>159</v>
      </c>
      <c r="T238" s="139">
        <v>1050</v>
      </c>
      <c r="U238" s="139" t="s">
        <v>159</v>
      </c>
      <c r="V238" s="140">
        <v>0</v>
      </c>
      <c r="W238" s="141">
        <v>0</v>
      </c>
      <c r="X238" s="141">
        <v>0</v>
      </c>
      <c r="Y238" s="141">
        <v>1.9889999999999999E-3</v>
      </c>
      <c r="Z238" s="142">
        <v>3.3149999999999999E-2</v>
      </c>
    </row>
    <row r="239" spans="1:26" s="4" customFormat="1" x14ac:dyDescent="0.2">
      <c r="A239" s="139" t="s">
        <v>209</v>
      </c>
      <c r="B239" s="31" t="s">
        <v>134</v>
      </c>
      <c r="C239" s="139">
        <f t="shared" si="3"/>
        <v>8</v>
      </c>
      <c r="D239" s="139" t="s">
        <v>195</v>
      </c>
      <c r="E239" s="139" t="s">
        <v>190</v>
      </c>
      <c r="F239" s="139" t="s">
        <v>340</v>
      </c>
      <c r="G239" s="139" t="s">
        <v>341</v>
      </c>
      <c r="H239" s="139" t="s">
        <v>231</v>
      </c>
      <c r="I239" s="139" t="s">
        <v>231</v>
      </c>
      <c r="J239" s="139" t="s">
        <v>231</v>
      </c>
      <c r="K239" s="139" t="s">
        <v>232</v>
      </c>
      <c r="L239" s="139">
        <v>39.897977638888889</v>
      </c>
      <c r="M239" s="139">
        <v>-108.33482244444444</v>
      </c>
      <c r="N239" s="139" t="s">
        <v>261</v>
      </c>
      <c r="O239" s="139" t="s">
        <v>233</v>
      </c>
      <c r="P239" s="139">
        <v>15</v>
      </c>
      <c r="Q239" s="139">
        <v>0.8</v>
      </c>
      <c r="R239" s="139">
        <v>120</v>
      </c>
      <c r="S239" s="139">
        <v>159</v>
      </c>
      <c r="T239" s="139">
        <v>1050</v>
      </c>
      <c r="U239" s="139" t="s">
        <v>159</v>
      </c>
      <c r="V239" s="140">
        <v>10.025</v>
      </c>
      <c r="W239" s="141">
        <v>0.39700000000000002</v>
      </c>
      <c r="X239" s="141">
        <v>1.2210000000000001</v>
      </c>
      <c r="Y239" s="141">
        <v>0</v>
      </c>
      <c r="Z239" s="142">
        <v>0</v>
      </c>
    </row>
    <row r="240" spans="1:26" s="4" customFormat="1" x14ac:dyDescent="0.2">
      <c r="A240" s="139" t="s">
        <v>209</v>
      </c>
      <c r="B240" s="31" t="s">
        <v>134</v>
      </c>
      <c r="C240" s="139">
        <f t="shared" si="3"/>
        <v>8</v>
      </c>
      <c r="D240" s="139" t="s">
        <v>195</v>
      </c>
      <c r="E240" s="139" t="s">
        <v>190</v>
      </c>
      <c r="F240" s="139" t="s">
        <v>342</v>
      </c>
      <c r="G240" s="139" t="s">
        <v>343</v>
      </c>
      <c r="H240" s="139" t="s">
        <v>235</v>
      </c>
      <c r="I240" s="139" t="s">
        <v>231</v>
      </c>
      <c r="J240" s="139" t="s">
        <v>231</v>
      </c>
      <c r="K240" s="139" t="s">
        <v>257</v>
      </c>
      <c r="L240" s="139">
        <v>39.897977638888889</v>
      </c>
      <c r="M240" s="139">
        <v>-108.33482244444444</v>
      </c>
      <c r="N240" s="139" t="s">
        <v>83</v>
      </c>
      <c r="O240" s="139" t="s">
        <v>258</v>
      </c>
      <c r="P240" s="139">
        <v>14</v>
      </c>
      <c r="Q240" s="139">
        <v>1</v>
      </c>
      <c r="R240" s="139">
        <v>153.80000000000001</v>
      </c>
      <c r="S240" s="139">
        <v>7250</v>
      </c>
      <c r="T240" s="139">
        <v>850</v>
      </c>
      <c r="U240" s="139" t="s">
        <v>159</v>
      </c>
      <c r="V240" s="140">
        <v>0</v>
      </c>
      <c r="W240" s="141">
        <v>0</v>
      </c>
      <c r="X240" s="141">
        <v>0</v>
      </c>
      <c r="Y240" s="141">
        <v>8.94E-3</v>
      </c>
      <c r="Z240" s="142">
        <v>0.14899999999999999</v>
      </c>
    </row>
    <row r="241" spans="1:26" s="4" customFormat="1" x14ac:dyDescent="0.2">
      <c r="A241" s="139" t="s">
        <v>209</v>
      </c>
      <c r="B241" s="31" t="s">
        <v>134</v>
      </c>
      <c r="C241" s="139">
        <f t="shared" si="3"/>
        <v>8</v>
      </c>
      <c r="D241" s="139" t="s">
        <v>195</v>
      </c>
      <c r="E241" s="139" t="s">
        <v>190</v>
      </c>
      <c r="F241" s="139" t="s">
        <v>342</v>
      </c>
      <c r="G241" s="139" t="s">
        <v>343</v>
      </c>
      <c r="H241" s="139" t="s">
        <v>264</v>
      </c>
      <c r="I241" s="139" t="s">
        <v>231</v>
      </c>
      <c r="J241" s="139" t="s">
        <v>231</v>
      </c>
      <c r="K241" s="139" t="s">
        <v>257</v>
      </c>
      <c r="L241" s="139">
        <v>39.897977638888889</v>
      </c>
      <c r="M241" s="139">
        <v>-108.33482244444444</v>
      </c>
      <c r="N241" s="139" t="s">
        <v>261</v>
      </c>
      <c r="O241" s="139" t="s">
        <v>258</v>
      </c>
      <c r="P241" s="139">
        <v>25</v>
      </c>
      <c r="Q241" s="139">
        <v>1.44</v>
      </c>
      <c r="R241" s="139">
        <v>42.8</v>
      </c>
      <c r="S241" s="139">
        <v>4170</v>
      </c>
      <c r="T241" s="139">
        <v>500</v>
      </c>
      <c r="U241" s="139" t="s">
        <v>159</v>
      </c>
      <c r="V241" s="140">
        <v>0</v>
      </c>
      <c r="W241" s="141">
        <v>0</v>
      </c>
      <c r="X241" s="141">
        <v>0</v>
      </c>
      <c r="Y241" s="141">
        <v>0</v>
      </c>
      <c r="Z241" s="142">
        <v>0</v>
      </c>
    </row>
    <row r="242" spans="1:26" s="4" customFormat="1" x14ac:dyDescent="0.2">
      <c r="A242" s="139" t="s">
        <v>209</v>
      </c>
      <c r="B242" s="31" t="s">
        <v>134</v>
      </c>
      <c r="C242" s="139">
        <f t="shared" si="3"/>
        <v>8</v>
      </c>
      <c r="D242" s="139" t="s">
        <v>195</v>
      </c>
      <c r="E242" s="139" t="s">
        <v>190</v>
      </c>
      <c r="F242" s="139" t="s">
        <v>342</v>
      </c>
      <c r="G242" s="139" t="s">
        <v>343</v>
      </c>
      <c r="H242" s="139" t="s">
        <v>236</v>
      </c>
      <c r="I242" s="139" t="s">
        <v>231</v>
      </c>
      <c r="J242" s="139" t="s">
        <v>231</v>
      </c>
      <c r="K242" s="139" t="s">
        <v>257</v>
      </c>
      <c r="L242" s="139">
        <v>39.897977638888889</v>
      </c>
      <c r="M242" s="139">
        <v>-108.33482244444444</v>
      </c>
      <c r="N242" s="139" t="s">
        <v>261</v>
      </c>
      <c r="O242" s="139" t="s">
        <v>258</v>
      </c>
      <c r="P242" s="139">
        <v>24</v>
      </c>
      <c r="Q242" s="139">
        <v>0.83</v>
      </c>
      <c r="R242" s="139">
        <v>81.8</v>
      </c>
      <c r="S242" s="139">
        <v>2654</v>
      </c>
      <c r="T242" s="139">
        <v>480</v>
      </c>
      <c r="U242" s="139" t="s">
        <v>159</v>
      </c>
      <c r="V242" s="140">
        <v>0</v>
      </c>
      <c r="W242" s="141">
        <v>0</v>
      </c>
      <c r="X242" s="141">
        <v>0</v>
      </c>
      <c r="Y242" s="141">
        <v>0</v>
      </c>
      <c r="Z242" s="142">
        <v>0</v>
      </c>
    </row>
    <row r="243" spans="1:26" s="4" customFormat="1" x14ac:dyDescent="0.2">
      <c r="A243" s="139" t="s">
        <v>209</v>
      </c>
      <c r="B243" s="31" t="s">
        <v>134</v>
      </c>
      <c r="C243" s="139">
        <f t="shared" si="3"/>
        <v>8</v>
      </c>
      <c r="D243" s="139" t="s">
        <v>195</v>
      </c>
      <c r="E243" s="139" t="s">
        <v>190</v>
      </c>
      <c r="F243" s="139" t="s">
        <v>342</v>
      </c>
      <c r="G243" s="139" t="s">
        <v>343</v>
      </c>
      <c r="H243" s="139" t="s">
        <v>241</v>
      </c>
      <c r="I243" s="139" t="s">
        <v>231</v>
      </c>
      <c r="J243" s="139" t="s">
        <v>231</v>
      </c>
      <c r="K243" s="139" t="s">
        <v>257</v>
      </c>
      <c r="L243" s="139">
        <v>39.897977638888889</v>
      </c>
      <c r="M243" s="139">
        <v>-108.33482244444444</v>
      </c>
      <c r="N243" s="139" t="s">
        <v>261</v>
      </c>
      <c r="O243" s="139" t="s">
        <v>258</v>
      </c>
      <c r="P243" s="139">
        <v>25</v>
      </c>
      <c r="Q243" s="139">
        <v>1</v>
      </c>
      <c r="R243" s="139">
        <v>152.30000000000001</v>
      </c>
      <c r="S243" s="139">
        <v>7179</v>
      </c>
      <c r="T243" s="139">
        <v>869</v>
      </c>
      <c r="U243" s="139" t="s">
        <v>159</v>
      </c>
      <c r="V243" s="140">
        <v>0</v>
      </c>
      <c r="W243" s="141">
        <v>0</v>
      </c>
      <c r="X243" s="141">
        <v>0</v>
      </c>
      <c r="Y243" s="141">
        <v>0</v>
      </c>
      <c r="Z243" s="142">
        <v>0</v>
      </c>
    </row>
    <row r="244" spans="1:26" s="4" customFormat="1" x14ac:dyDescent="0.2">
      <c r="A244" s="139" t="s">
        <v>209</v>
      </c>
      <c r="B244" s="31" t="s">
        <v>134</v>
      </c>
      <c r="C244" s="139">
        <f t="shared" si="3"/>
        <v>8</v>
      </c>
      <c r="D244" s="139" t="s">
        <v>195</v>
      </c>
      <c r="E244" s="139" t="s">
        <v>190</v>
      </c>
      <c r="F244" s="139" t="s">
        <v>342</v>
      </c>
      <c r="G244" s="139" t="s">
        <v>343</v>
      </c>
      <c r="H244" s="139" t="s">
        <v>344</v>
      </c>
      <c r="I244" s="139" t="s">
        <v>231</v>
      </c>
      <c r="J244" s="139" t="s">
        <v>231</v>
      </c>
      <c r="K244" s="139" t="s">
        <v>257</v>
      </c>
      <c r="L244" s="139">
        <v>39.897977638888889</v>
      </c>
      <c r="M244" s="139">
        <v>-108.33482244444444</v>
      </c>
      <c r="N244" s="139" t="s">
        <v>275</v>
      </c>
      <c r="O244" s="139" t="s">
        <v>258</v>
      </c>
      <c r="P244" s="139">
        <v>28</v>
      </c>
      <c r="Q244" s="139">
        <v>1</v>
      </c>
      <c r="R244" s="139">
        <v>162.4</v>
      </c>
      <c r="S244" s="139">
        <v>7651</v>
      </c>
      <c r="T244" s="139">
        <v>854</v>
      </c>
      <c r="U244" s="139" t="s">
        <v>159</v>
      </c>
      <c r="V244" s="140">
        <v>0</v>
      </c>
      <c r="W244" s="141">
        <v>0</v>
      </c>
      <c r="X244" s="141">
        <v>0</v>
      </c>
      <c r="Y244" s="141">
        <v>0</v>
      </c>
      <c r="Z244" s="142">
        <v>0</v>
      </c>
    </row>
    <row r="245" spans="1:26" s="4" customFormat="1" x14ac:dyDescent="0.2">
      <c r="A245" s="139" t="s">
        <v>209</v>
      </c>
      <c r="B245" s="31" t="s">
        <v>134</v>
      </c>
      <c r="C245" s="139">
        <f t="shared" si="3"/>
        <v>8</v>
      </c>
      <c r="D245" s="139" t="s">
        <v>195</v>
      </c>
      <c r="E245" s="139" t="s">
        <v>190</v>
      </c>
      <c r="F245" s="139" t="s">
        <v>342</v>
      </c>
      <c r="G245" s="139" t="s">
        <v>343</v>
      </c>
      <c r="H245" s="139" t="s">
        <v>245</v>
      </c>
      <c r="I245" s="139" t="s">
        <v>231</v>
      </c>
      <c r="J245" s="139" t="s">
        <v>231</v>
      </c>
      <c r="K245" s="139" t="s">
        <v>257</v>
      </c>
      <c r="L245" s="139">
        <v>39.897977638888889</v>
      </c>
      <c r="M245" s="139">
        <v>-108.33482244444444</v>
      </c>
      <c r="N245" s="139" t="s">
        <v>275</v>
      </c>
      <c r="O245" s="139" t="s">
        <v>258</v>
      </c>
      <c r="P245" s="139">
        <v>28</v>
      </c>
      <c r="Q245" s="139">
        <v>1</v>
      </c>
      <c r="R245" s="139">
        <v>162.4</v>
      </c>
      <c r="S245" s="139">
        <v>7651</v>
      </c>
      <c r="T245" s="139">
        <v>854</v>
      </c>
      <c r="U245" s="139" t="s">
        <v>159</v>
      </c>
      <c r="V245" s="140">
        <v>0</v>
      </c>
      <c r="W245" s="141">
        <v>0</v>
      </c>
      <c r="X245" s="141">
        <v>0</v>
      </c>
      <c r="Y245" s="141">
        <v>2.6880000000000001E-2</v>
      </c>
      <c r="Z245" s="142">
        <v>0.44800000000000001</v>
      </c>
    </row>
    <row r="246" spans="1:26" s="4" customFormat="1" x14ac:dyDescent="0.2">
      <c r="A246" s="139" t="s">
        <v>209</v>
      </c>
      <c r="B246" s="31" t="s">
        <v>134</v>
      </c>
      <c r="C246" s="139">
        <f t="shared" si="3"/>
        <v>8</v>
      </c>
      <c r="D246" s="139" t="s">
        <v>195</v>
      </c>
      <c r="E246" s="139" t="s">
        <v>190</v>
      </c>
      <c r="F246" s="139" t="s">
        <v>342</v>
      </c>
      <c r="G246" s="139" t="s">
        <v>343</v>
      </c>
      <c r="H246" s="139" t="s">
        <v>248</v>
      </c>
      <c r="I246" s="139" t="s">
        <v>231</v>
      </c>
      <c r="J246" s="139" t="s">
        <v>231</v>
      </c>
      <c r="K246" s="139" t="s">
        <v>257</v>
      </c>
      <c r="L246" s="139">
        <v>39.897977638888889</v>
      </c>
      <c r="M246" s="139">
        <v>-108.33482244444444</v>
      </c>
      <c r="N246" s="139" t="s">
        <v>275</v>
      </c>
      <c r="O246" s="139" t="s">
        <v>258</v>
      </c>
      <c r="P246" s="139">
        <v>28</v>
      </c>
      <c r="Q246" s="139">
        <v>1</v>
      </c>
      <c r="R246" s="139">
        <v>162.4</v>
      </c>
      <c r="S246" s="139">
        <v>7651</v>
      </c>
      <c r="T246" s="139">
        <v>854</v>
      </c>
      <c r="U246" s="139" t="s">
        <v>159</v>
      </c>
      <c r="V246" s="140">
        <v>0</v>
      </c>
      <c r="W246" s="141">
        <v>0</v>
      </c>
      <c r="X246" s="141">
        <v>0</v>
      </c>
      <c r="Y246" s="141">
        <v>2.6880000000000001E-2</v>
      </c>
      <c r="Z246" s="142">
        <v>0.44800000000000001</v>
      </c>
    </row>
    <row r="247" spans="1:26" s="4" customFormat="1" x14ac:dyDescent="0.2">
      <c r="A247" s="139" t="s">
        <v>209</v>
      </c>
      <c r="B247" s="31" t="s">
        <v>134</v>
      </c>
      <c r="C247" s="139">
        <f t="shared" si="3"/>
        <v>8</v>
      </c>
      <c r="D247" s="139" t="s">
        <v>195</v>
      </c>
      <c r="E247" s="139" t="s">
        <v>190</v>
      </c>
      <c r="F247" s="139" t="s">
        <v>342</v>
      </c>
      <c r="G247" s="139" t="s">
        <v>343</v>
      </c>
      <c r="H247" s="139" t="s">
        <v>297</v>
      </c>
      <c r="I247" s="139" t="s">
        <v>231</v>
      </c>
      <c r="J247" s="139" t="s">
        <v>231</v>
      </c>
      <c r="K247" s="139" t="s">
        <v>257</v>
      </c>
      <c r="L247" s="139">
        <v>39.897977638888889</v>
      </c>
      <c r="M247" s="139">
        <v>-108.33482244444444</v>
      </c>
      <c r="N247" s="139" t="s">
        <v>275</v>
      </c>
      <c r="O247" s="139" t="s">
        <v>258</v>
      </c>
      <c r="P247" s="139">
        <v>28</v>
      </c>
      <c r="Q247" s="139">
        <v>1</v>
      </c>
      <c r="R247" s="139">
        <v>162.4</v>
      </c>
      <c r="S247" s="139">
        <v>7651</v>
      </c>
      <c r="T247" s="139">
        <v>854</v>
      </c>
      <c r="U247" s="139" t="s">
        <v>159</v>
      </c>
      <c r="V247" s="140">
        <v>0</v>
      </c>
      <c r="W247" s="141">
        <v>0</v>
      </c>
      <c r="X247" s="141">
        <v>0</v>
      </c>
      <c r="Y247" s="141">
        <v>0</v>
      </c>
      <c r="Z247" s="142">
        <v>0</v>
      </c>
    </row>
    <row r="248" spans="1:26" s="4" customFormat="1" x14ac:dyDescent="0.2">
      <c r="A248" s="139" t="s">
        <v>209</v>
      </c>
      <c r="B248" s="31" t="s">
        <v>134</v>
      </c>
      <c r="C248" s="139">
        <f t="shared" si="3"/>
        <v>8</v>
      </c>
      <c r="D248" s="139" t="s">
        <v>195</v>
      </c>
      <c r="E248" s="139" t="s">
        <v>190</v>
      </c>
      <c r="F248" s="139" t="s">
        <v>342</v>
      </c>
      <c r="G248" s="139" t="s">
        <v>343</v>
      </c>
      <c r="H248" s="139" t="s">
        <v>263</v>
      </c>
      <c r="I248" s="139" t="s">
        <v>231</v>
      </c>
      <c r="J248" s="139" t="s">
        <v>231</v>
      </c>
      <c r="K248" s="139" t="s">
        <v>257</v>
      </c>
      <c r="L248" s="139">
        <v>39.897977638888889</v>
      </c>
      <c r="M248" s="139">
        <v>-108.33482244444444</v>
      </c>
      <c r="N248" s="139" t="s">
        <v>275</v>
      </c>
      <c r="O248" s="139" t="s">
        <v>258</v>
      </c>
      <c r="P248" s="139">
        <v>28</v>
      </c>
      <c r="Q248" s="139">
        <v>1.5</v>
      </c>
      <c r="R248" s="139">
        <v>110.6</v>
      </c>
      <c r="S248" s="139">
        <v>11730</v>
      </c>
      <c r="T248" s="139">
        <v>858</v>
      </c>
      <c r="U248" s="139" t="s">
        <v>159</v>
      </c>
      <c r="V248" s="140">
        <v>0</v>
      </c>
      <c r="W248" s="141">
        <v>0</v>
      </c>
      <c r="X248" s="141">
        <v>0</v>
      </c>
      <c r="Y248" s="141">
        <v>6.5009999999999998E-2</v>
      </c>
      <c r="Z248" s="142">
        <v>1.0834999999999999</v>
      </c>
    </row>
    <row r="249" spans="1:26" s="4" customFormat="1" x14ac:dyDescent="0.2">
      <c r="A249" s="139" t="s">
        <v>209</v>
      </c>
      <c r="B249" s="31" t="s">
        <v>134</v>
      </c>
      <c r="C249" s="139">
        <f t="shared" si="3"/>
        <v>8</v>
      </c>
      <c r="D249" s="139" t="s">
        <v>195</v>
      </c>
      <c r="E249" s="139" t="s">
        <v>190</v>
      </c>
      <c r="F249" s="139" t="s">
        <v>342</v>
      </c>
      <c r="G249" s="139" t="s">
        <v>343</v>
      </c>
      <c r="H249" s="139" t="s">
        <v>345</v>
      </c>
      <c r="I249" s="139" t="s">
        <v>231</v>
      </c>
      <c r="J249" s="139" t="s">
        <v>231</v>
      </c>
      <c r="K249" s="139" t="s">
        <v>257</v>
      </c>
      <c r="L249" s="139">
        <v>39.897977638888889</v>
      </c>
      <c r="M249" s="139">
        <v>-108.33482244444444</v>
      </c>
      <c r="N249" s="139" t="s">
        <v>275</v>
      </c>
      <c r="O249" s="139" t="s">
        <v>258</v>
      </c>
      <c r="P249" s="139">
        <v>28</v>
      </c>
      <c r="Q249" s="139">
        <v>1</v>
      </c>
      <c r="R249" s="139">
        <v>162.4</v>
      </c>
      <c r="S249" s="139">
        <v>7651</v>
      </c>
      <c r="T249" s="139">
        <v>854</v>
      </c>
      <c r="U249" s="139" t="s">
        <v>159</v>
      </c>
      <c r="V249" s="140">
        <v>0</v>
      </c>
      <c r="W249" s="141">
        <v>0</v>
      </c>
      <c r="X249" s="141">
        <v>0</v>
      </c>
      <c r="Y249" s="141">
        <v>2.6880000000000001E-2</v>
      </c>
      <c r="Z249" s="142">
        <v>0.44800000000000001</v>
      </c>
    </row>
    <row r="250" spans="1:26" s="4" customFormat="1" x14ac:dyDescent="0.2">
      <c r="A250" s="139" t="s">
        <v>209</v>
      </c>
      <c r="B250" s="31" t="s">
        <v>134</v>
      </c>
      <c r="C250" s="139">
        <f t="shared" si="3"/>
        <v>8</v>
      </c>
      <c r="D250" s="139" t="s">
        <v>195</v>
      </c>
      <c r="E250" s="139" t="s">
        <v>190</v>
      </c>
      <c r="F250" s="139" t="s">
        <v>342</v>
      </c>
      <c r="G250" s="139" t="s">
        <v>343</v>
      </c>
      <c r="H250" s="139" t="s">
        <v>256</v>
      </c>
      <c r="I250" s="139" t="s">
        <v>231</v>
      </c>
      <c r="J250" s="139" t="s">
        <v>231</v>
      </c>
      <c r="K250" s="139" t="s">
        <v>257</v>
      </c>
      <c r="L250" s="139">
        <v>39.897977638888889</v>
      </c>
      <c r="M250" s="139">
        <v>-108.33482244444444</v>
      </c>
      <c r="N250" s="139" t="s">
        <v>275</v>
      </c>
      <c r="O250" s="139" t="s">
        <v>258</v>
      </c>
      <c r="P250" s="139">
        <v>28</v>
      </c>
      <c r="Q250" s="139">
        <v>1.5</v>
      </c>
      <c r="R250" s="139">
        <v>110.6</v>
      </c>
      <c r="S250" s="139">
        <v>11730</v>
      </c>
      <c r="T250" s="139">
        <v>858</v>
      </c>
      <c r="U250" s="139" t="s">
        <v>159</v>
      </c>
      <c r="V250" s="140">
        <v>0</v>
      </c>
      <c r="W250" s="141">
        <v>0</v>
      </c>
      <c r="X250" s="141">
        <v>0</v>
      </c>
      <c r="Y250" s="141">
        <v>0</v>
      </c>
      <c r="Z250" s="142">
        <v>0</v>
      </c>
    </row>
    <row r="251" spans="1:26" s="4" customFormat="1" x14ac:dyDescent="0.2">
      <c r="A251" s="139" t="s">
        <v>209</v>
      </c>
      <c r="B251" s="31" t="s">
        <v>134</v>
      </c>
      <c r="C251" s="139">
        <f t="shared" si="3"/>
        <v>8</v>
      </c>
      <c r="D251" s="139" t="s">
        <v>195</v>
      </c>
      <c r="E251" s="139" t="s">
        <v>190</v>
      </c>
      <c r="F251" s="139" t="s">
        <v>342</v>
      </c>
      <c r="G251" s="139" t="s">
        <v>343</v>
      </c>
      <c r="H251" s="139" t="s">
        <v>270</v>
      </c>
      <c r="I251" s="139" t="s">
        <v>231</v>
      </c>
      <c r="J251" s="139" t="s">
        <v>231</v>
      </c>
      <c r="K251" s="139" t="s">
        <v>257</v>
      </c>
      <c r="L251" s="139">
        <v>39.897977638888889</v>
      </c>
      <c r="M251" s="139">
        <v>-108.33482244444444</v>
      </c>
      <c r="N251" s="139" t="s">
        <v>275</v>
      </c>
      <c r="O251" s="139" t="s">
        <v>258</v>
      </c>
      <c r="P251" s="139">
        <v>28</v>
      </c>
      <c r="Q251" s="139">
        <v>1</v>
      </c>
      <c r="R251" s="139">
        <v>162</v>
      </c>
      <c r="S251" s="139">
        <v>7651</v>
      </c>
      <c r="T251" s="139">
        <v>854</v>
      </c>
      <c r="U251" s="139" t="s">
        <v>159</v>
      </c>
      <c r="V251" s="140">
        <v>0</v>
      </c>
      <c r="W251" s="141">
        <v>0</v>
      </c>
      <c r="X251" s="141">
        <v>0</v>
      </c>
      <c r="Y251" s="141">
        <v>2.6880000000000001E-2</v>
      </c>
      <c r="Z251" s="142">
        <v>0.44800000000000001</v>
      </c>
    </row>
    <row r="252" spans="1:26" s="4" customFormat="1" x14ac:dyDescent="0.2">
      <c r="A252" s="139" t="s">
        <v>209</v>
      </c>
      <c r="B252" s="31" t="s">
        <v>134</v>
      </c>
      <c r="C252" s="139">
        <f t="shared" si="3"/>
        <v>8</v>
      </c>
      <c r="D252" s="139" t="s">
        <v>195</v>
      </c>
      <c r="E252" s="139" t="s">
        <v>190</v>
      </c>
      <c r="F252" s="139" t="s">
        <v>342</v>
      </c>
      <c r="G252" s="139" t="s">
        <v>343</v>
      </c>
      <c r="H252" s="139" t="s">
        <v>231</v>
      </c>
      <c r="I252" s="139" t="s">
        <v>231</v>
      </c>
      <c r="J252" s="139" t="s">
        <v>231</v>
      </c>
      <c r="K252" s="139" t="s">
        <v>257</v>
      </c>
      <c r="L252" s="139">
        <v>39.897977638888889</v>
      </c>
      <c r="M252" s="139">
        <v>-108.33482244444444</v>
      </c>
      <c r="N252" s="139" t="s">
        <v>238</v>
      </c>
      <c r="O252" s="139" t="s">
        <v>258</v>
      </c>
      <c r="P252" s="139">
        <v>0</v>
      </c>
      <c r="Q252" s="139">
        <v>0</v>
      </c>
      <c r="R252" s="139">
        <v>0</v>
      </c>
      <c r="S252" s="139">
        <v>0</v>
      </c>
      <c r="T252" s="139">
        <v>70</v>
      </c>
      <c r="U252" s="139" t="s">
        <v>110</v>
      </c>
      <c r="V252" s="140">
        <v>0</v>
      </c>
      <c r="W252" s="141">
        <v>38.29</v>
      </c>
      <c r="X252" s="141">
        <v>0</v>
      </c>
      <c r="Y252" s="141">
        <v>0</v>
      </c>
      <c r="Z252" s="142">
        <v>0</v>
      </c>
    </row>
    <row r="253" spans="1:26" s="4" customFormat="1" x14ac:dyDescent="0.2">
      <c r="A253" s="139" t="s">
        <v>209</v>
      </c>
      <c r="B253" s="31" t="s">
        <v>134</v>
      </c>
      <c r="C253" s="139">
        <f t="shared" si="3"/>
        <v>8</v>
      </c>
      <c r="D253" s="139" t="s">
        <v>195</v>
      </c>
      <c r="E253" s="139" t="s">
        <v>190</v>
      </c>
      <c r="F253" s="139" t="s">
        <v>342</v>
      </c>
      <c r="G253" s="139" t="s">
        <v>343</v>
      </c>
      <c r="H253" s="139" t="s">
        <v>231</v>
      </c>
      <c r="I253" s="139" t="s">
        <v>231</v>
      </c>
      <c r="J253" s="139" t="s">
        <v>231</v>
      </c>
      <c r="K253" s="139" t="s">
        <v>257</v>
      </c>
      <c r="L253" s="139">
        <v>39.897977638888889</v>
      </c>
      <c r="M253" s="139">
        <v>-108.33482244444444</v>
      </c>
      <c r="N253" s="139" t="s">
        <v>239</v>
      </c>
      <c r="O253" s="139" t="s">
        <v>258</v>
      </c>
      <c r="P253" s="139">
        <v>0</v>
      </c>
      <c r="Q253" s="139">
        <v>0</v>
      </c>
      <c r="R253" s="139">
        <v>0</v>
      </c>
      <c r="S253" s="139">
        <v>0</v>
      </c>
      <c r="T253" s="139">
        <v>70</v>
      </c>
      <c r="U253" s="139" t="s">
        <v>111</v>
      </c>
      <c r="V253" s="140">
        <v>0</v>
      </c>
      <c r="W253" s="141">
        <v>5.86</v>
      </c>
      <c r="X253" s="141">
        <v>0</v>
      </c>
      <c r="Y253" s="141">
        <v>0</v>
      </c>
      <c r="Z253" s="142">
        <v>0</v>
      </c>
    </row>
    <row r="254" spans="1:26" s="4" customFormat="1" x14ac:dyDescent="0.2">
      <c r="A254" s="139" t="s">
        <v>209</v>
      </c>
      <c r="B254" s="31" t="s">
        <v>134</v>
      </c>
      <c r="C254" s="139">
        <f t="shared" si="3"/>
        <v>8</v>
      </c>
      <c r="D254" s="139" t="s">
        <v>195</v>
      </c>
      <c r="E254" s="139" t="s">
        <v>190</v>
      </c>
      <c r="F254" s="139" t="s">
        <v>342</v>
      </c>
      <c r="G254" s="139" t="s">
        <v>343</v>
      </c>
      <c r="H254" s="139" t="s">
        <v>231</v>
      </c>
      <c r="I254" s="139" t="s">
        <v>231</v>
      </c>
      <c r="J254" s="139" t="s">
        <v>231</v>
      </c>
      <c r="K254" s="139" t="s">
        <v>257</v>
      </c>
      <c r="L254" s="139">
        <v>40.114424583333331</v>
      </c>
      <c r="M254" s="139">
        <v>-108.18663375</v>
      </c>
      <c r="N254" s="139" t="s">
        <v>275</v>
      </c>
      <c r="O254" s="139" t="s">
        <v>258</v>
      </c>
      <c r="P254" s="139">
        <v>28</v>
      </c>
      <c r="Q254" s="139">
        <v>1</v>
      </c>
      <c r="R254" s="139">
        <v>162.4</v>
      </c>
      <c r="S254" s="139">
        <v>7651</v>
      </c>
      <c r="T254" s="139">
        <v>854</v>
      </c>
      <c r="U254" s="139" t="s">
        <v>159</v>
      </c>
      <c r="V254" s="140">
        <v>22</v>
      </c>
      <c r="W254" s="141">
        <v>3.23</v>
      </c>
      <c r="X254" s="141">
        <v>1.72</v>
      </c>
      <c r="Y254" s="141">
        <v>0</v>
      </c>
      <c r="Z254" s="142">
        <v>0</v>
      </c>
    </row>
    <row r="255" spans="1:26" s="4" customFormat="1" x14ac:dyDescent="0.2">
      <c r="A255" s="139" t="s">
        <v>209</v>
      </c>
      <c r="B255" s="31" t="s">
        <v>134</v>
      </c>
      <c r="C255" s="139">
        <f t="shared" si="3"/>
        <v>8</v>
      </c>
      <c r="D255" s="139" t="s">
        <v>195</v>
      </c>
      <c r="E255" s="139" t="s">
        <v>190</v>
      </c>
      <c r="F255" s="139" t="s">
        <v>342</v>
      </c>
      <c r="G255" s="139" t="s">
        <v>343</v>
      </c>
      <c r="H255" s="139" t="s">
        <v>231</v>
      </c>
      <c r="I255" s="139" t="s">
        <v>231</v>
      </c>
      <c r="J255" s="139" t="s">
        <v>231</v>
      </c>
      <c r="K255" s="139" t="s">
        <v>257</v>
      </c>
      <c r="L255" s="139">
        <v>40.005782083333337</v>
      </c>
      <c r="M255" s="139">
        <v>-108.34376072222221</v>
      </c>
      <c r="N255" s="139" t="s">
        <v>275</v>
      </c>
      <c r="O255" s="139" t="s">
        <v>258</v>
      </c>
      <c r="P255" s="139">
        <v>28</v>
      </c>
      <c r="Q255" s="139">
        <v>1</v>
      </c>
      <c r="R255" s="139">
        <v>162</v>
      </c>
      <c r="S255" s="139">
        <v>7651</v>
      </c>
      <c r="T255" s="139">
        <v>854</v>
      </c>
      <c r="U255" s="139" t="s">
        <v>159</v>
      </c>
      <c r="V255" s="140">
        <v>22</v>
      </c>
      <c r="W255" s="141">
        <v>3.23</v>
      </c>
      <c r="X255" s="141">
        <v>1.72</v>
      </c>
      <c r="Y255" s="141">
        <v>0</v>
      </c>
      <c r="Z255" s="142">
        <v>0</v>
      </c>
    </row>
    <row r="256" spans="1:26" s="4" customFormat="1" x14ac:dyDescent="0.2">
      <c r="A256" s="139" t="s">
        <v>209</v>
      </c>
      <c r="B256" s="31" t="s">
        <v>134</v>
      </c>
      <c r="C256" s="139">
        <f t="shared" si="3"/>
        <v>8</v>
      </c>
      <c r="D256" s="139" t="s">
        <v>195</v>
      </c>
      <c r="E256" s="139" t="s">
        <v>190</v>
      </c>
      <c r="F256" s="139" t="s">
        <v>342</v>
      </c>
      <c r="G256" s="139" t="s">
        <v>343</v>
      </c>
      <c r="H256" s="139" t="s">
        <v>231</v>
      </c>
      <c r="I256" s="139" t="s">
        <v>231</v>
      </c>
      <c r="J256" s="139" t="s">
        <v>231</v>
      </c>
      <c r="K256" s="139" t="s">
        <v>257</v>
      </c>
      <c r="L256" s="139">
        <v>40.005782083333337</v>
      </c>
      <c r="M256" s="139">
        <v>-108.34376072222221</v>
      </c>
      <c r="N256" s="139" t="s">
        <v>275</v>
      </c>
      <c r="O256" s="139" t="s">
        <v>258</v>
      </c>
      <c r="P256" s="139">
        <v>28</v>
      </c>
      <c r="Q256" s="139">
        <v>1</v>
      </c>
      <c r="R256" s="139">
        <v>162.4</v>
      </c>
      <c r="S256" s="139">
        <v>7651</v>
      </c>
      <c r="T256" s="139">
        <v>854</v>
      </c>
      <c r="U256" s="139" t="s">
        <v>159</v>
      </c>
      <c r="V256" s="140">
        <v>68</v>
      </c>
      <c r="W256" s="141">
        <v>15.030000000000001</v>
      </c>
      <c r="X256" s="141">
        <v>9.44</v>
      </c>
      <c r="Y256" s="141">
        <v>0</v>
      </c>
      <c r="Z256" s="142">
        <v>0</v>
      </c>
    </row>
    <row r="257" spans="1:26" s="4" customFormat="1" x14ac:dyDescent="0.2">
      <c r="A257" s="139" t="s">
        <v>209</v>
      </c>
      <c r="B257" s="31" t="s">
        <v>134</v>
      </c>
      <c r="C257" s="139">
        <f t="shared" si="3"/>
        <v>8</v>
      </c>
      <c r="D257" s="139" t="s">
        <v>195</v>
      </c>
      <c r="E257" s="139" t="s">
        <v>190</v>
      </c>
      <c r="F257" s="139" t="s">
        <v>342</v>
      </c>
      <c r="G257" s="139" t="s">
        <v>343</v>
      </c>
      <c r="H257" s="139" t="s">
        <v>231</v>
      </c>
      <c r="I257" s="139" t="s">
        <v>231</v>
      </c>
      <c r="J257" s="139" t="s">
        <v>231</v>
      </c>
      <c r="K257" s="139" t="s">
        <v>257</v>
      </c>
      <c r="L257" s="139">
        <v>40.005782083333337</v>
      </c>
      <c r="M257" s="139">
        <v>-108.34376072222221</v>
      </c>
      <c r="N257" s="139" t="s">
        <v>275</v>
      </c>
      <c r="O257" s="139" t="s">
        <v>258</v>
      </c>
      <c r="P257" s="139">
        <v>28</v>
      </c>
      <c r="Q257" s="139">
        <v>1.5</v>
      </c>
      <c r="R257" s="139">
        <v>110.6</v>
      </c>
      <c r="S257" s="139">
        <v>11730</v>
      </c>
      <c r="T257" s="139">
        <v>858</v>
      </c>
      <c r="U257" s="139" t="s">
        <v>159</v>
      </c>
      <c r="V257" s="140">
        <v>24</v>
      </c>
      <c r="W257" s="141">
        <v>8.57</v>
      </c>
      <c r="X257" s="141">
        <v>6</v>
      </c>
      <c r="Y257" s="141">
        <v>0</v>
      </c>
      <c r="Z257" s="142">
        <v>0</v>
      </c>
    </row>
    <row r="258" spans="1:26" s="4" customFormat="1" x14ac:dyDescent="0.2">
      <c r="A258" s="139" t="s">
        <v>209</v>
      </c>
      <c r="B258" s="31" t="s">
        <v>134</v>
      </c>
      <c r="C258" s="139">
        <f t="shared" si="3"/>
        <v>8</v>
      </c>
      <c r="D258" s="139" t="s">
        <v>195</v>
      </c>
      <c r="E258" s="139" t="s">
        <v>190</v>
      </c>
      <c r="F258" s="139" t="s">
        <v>342</v>
      </c>
      <c r="G258" s="139" t="s">
        <v>343</v>
      </c>
      <c r="H258" s="139" t="s">
        <v>231</v>
      </c>
      <c r="I258" s="139" t="s">
        <v>231</v>
      </c>
      <c r="J258" s="139" t="s">
        <v>231</v>
      </c>
      <c r="K258" s="139" t="s">
        <v>257</v>
      </c>
      <c r="L258" s="139">
        <v>39.895802277777776</v>
      </c>
      <c r="M258" s="139">
        <v>-108.19390008333333</v>
      </c>
      <c r="N258" s="139" t="s">
        <v>254</v>
      </c>
      <c r="O258" s="139" t="s">
        <v>258</v>
      </c>
      <c r="P258" s="139">
        <v>0</v>
      </c>
      <c r="Q258" s="139">
        <v>0</v>
      </c>
      <c r="R258" s="139">
        <v>0</v>
      </c>
      <c r="S258" s="139">
        <v>0</v>
      </c>
      <c r="T258" s="139">
        <v>70</v>
      </c>
      <c r="U258" s="139" t="s">
        <v>108</v>
      </c>
      <c r="V258" s="140">
        <v>0</v>
      </c>
      <c r="W258" s="141">
        <v>3.73</v>
      </c>
      <c r="X258" s="141">
        <v>0</v>
      </c>
      <c r="Y258" s="141">
        <v>0</v>
      </c>
      <c r="Z258" s="142">
        <v>0</v>
      </c>
    </row>
    <row r="259" spans="1:26" s="4" customFormat="1" x14ac:dyDescent="0.2">
      <c r="A259" s="139" t="s">
        <v>209</v>
      </c>
      <c r="B259" s="31" t="s">
        <v>134</v>
      </c>
      <c r="C259" s="139">
        <f t="shared" si="3"/>
        <v>8</v>
      </c>
      <c r="D259" s="139" t="s">
        <v>195</v>
      </c>
      <c r="E259" s="139" t="s">
        <v>190</v>
      </c>
      <c r="F259" s="139" t="s">
        <v>342</v>
      </c>
      <c r="G259" s="139" t="s">
        <v>343</v>
      </c>
      <c r="H259" s="139" t="s">
        <v>231</v>
      </c>
      <c r="I259" s="139" t="s">
        <v>231</v>
      </c>
      <c r="J259" s="139" t="s">
        <v>231</v>
      </c>
      <c r="K259" s="139" t="s">
        <v>257</v>
      </c>
      <c r="L259" s="139">
        <v>40.121947249999998</v>
      </c>
      <c r="M259" s="139">
        <v>-108.20005591666667</v>
      </c>
      <c r="N259" s="139" t="s">
        <v>83</v>
      </c>
      <c r="O259" s="139" t="s">
        <v>258</v>
      </c>
      <c r="P259" s="139">
        <v>14</v>
      </c>
      <c r="Q259" s="139">
        <v>1</v>
      </c>
      <c r="R259" s="139">
        <v>153.80000000000001</v>
      </c>
      <c r="S259" s="139">
        <v>7250</v>
      </c>
      <c r="T259" s="139">
        <v>850</v>
      </c>
      <c r="U259" s="139" t="s">
        <v>159</v>
      </c>
      <c r="V259" s="140">
        <v>10.000012</v>
      </c>
      <c r="W259" s="141">
        <v>1.2600020000000001</v>
      </c>
      <c r="X259" s="141">
        <v>0.70001400000000003</v>
      </c>
      <c r="Y259" s="141">
        <v>0</v>
      </c>
      <c r="Z259" s="142">
        <v>0</v>
      </c>
    </row>
    <row r="260" spans="1:26" s="4" customFormat="1" x14ac:dyDescent="0.2">
      <c r="A260" s="139" t="s">
        <v>209</v>
      </c>
      <c r="B260" s="31" t="s">
        <v>134</v>
      </c>
      <c r="C260" s="139">
        <f t="shared" si="3"/>
        <v>8</v>
      </c>
      <c r="D260" s="139" t="s">
        <v>195</v>
      </c>
      <c r="E260" s="139" t="s">
        <v>190</v>
      </c>
      <c r="F260" s="139" t="s">
        <v>342</v>
      </c>
      <c r="G260" s="139" t="s">
        <v>343</v>
      </c>
      <c r="H260" s="139" t="s">
        <v>231</v>
      </c>
      <c r="I260" s="139" t="s">
        <v>231</v>
      </c>
      <c r="J260" s="139" t="s">
        <v>231</v>
      </c>
      <c r="K260" s="139" t="s">
        <v>257</v>
      </c>
      <c r="L260" s="139">
        <v>40.110947444444449</v>
      </c>
      <c r="M260" s="139">
        <v>-108.18680255555557</v>
      </c>
      <c r="N260" s="139" t="s">
        <v>275</v>
      </c>
      <c r="O260" s="139" t="s">
        <v>258</v>
      </c>
      <c r="P260" s="139">
        <v>28</v>
      </c>
      <c r="Q260" s="139">
        <v>1.5</v>
      </c>
      <c r="R260" s="139">
        <v>110.6</v>
      </c>
      <c r="S260" s="139">
        <v>11730</v>
      </c>
      <c r="T260" s="139">
        <v>858</v>
      </c>
      <c r="U260" s="139" t="s">
        <v>159</v>
      </c>
      <c r="V260" s="140">
        <v>24</v>
      </c>
      <c r="W260" s="141">
        <v>8.57</v>
      </c>
      <c r="X260" s="141">
        <v>6</v>
      </c>
      <c r="Y260" s="141">
        <v>0</v>
      </c>
      <c r="Z260" s="142">
        <v>0</v>
      </c>
    </row>
    <row r="261" spans="1:26" s="4" customFormat="1" x14ac:dyDescent="0.2">
      <c r="A261" s="139" t="s">
        <v>209</v>
      </c>
      <c r="B261" s="31" t="s">
        <v>134</v>
      </c>
      <c r="C261" s="139">
        <f t="shared" si="3"/>
        <v>8</v>
      </c>
      <c r="D261" s="139" t="s">
        <v>195</v>
      </c>
      <c r="E261" s="139" t="s">
        <v>190</v>
      </c>
      <c r="F261" s="139" t="s">
        <v>346</v>
      </c>
      <c r="G261" s="139" t="s">
        <v>347</v>
      </c>
      <c r="H261" s="139" t="s">
        <v>230</v>
      </c>
      <c r="I261" s="139" t="s">
        <v>231</v>
      </c>
      <c r="J261" s="139" t="s">
        <v>231</v>
      </c>
      <c r="K261" s="139" t="s">
        <v>232</v>
      </c>
      <c r="L261" s="139">
        <v>40.114424583333331</v>
      </c>
      <c r="M261" s="139">
        <v>-108.18663375</v>
      </c>
      <c r="N261" s="139" t="s">
        <v>261</v>
      </c>
      <c r="O261" s="139" t="s">
        <v>233</v>
      </c>
      <c r="P261" s="139">
        <v>13</v>
      </c>
      <c r="Q261" s="139">
        <v>0.5</v>
      </c>
      <c r="R261" s="139">
        <v>32.200000000000003</v>
      </c>
      <c r="S261" s="139">
        <v>380</v>
      </c>
      <c r="T261" s="139">
        <v>565</v>
      </c>
      <c r="U261" s="139" t="s">
        <v>159</v>
      </c>
      <c r="V261" s="140">
        <v>0</v>
      </c>
      <c r="W261" s="141">
        <v>0</v>
      </c>
      <c r="X261" s="141">
        <v>0</v>
      </c>
      <c r="Y261" s="141">
        <v>0</v>
      </c>
      <c r="Z261" s="142">
        <v>0</v>
      </c>
    </row>
    <row r="262" spans="1:26" s="4" customFormat="1" x14ac:dyDescent="0.2">
      <c r="A262" s="139" t="s">
        <v>209</v>
      </c>
      <c r="B262" s="31" t="s">
        <v>134</v>
      </c>
      <c r="C262" s="139">
        <f t="shared" si="3"/>
        <v>8</v>
      </c>
      <c r="D262" s="139" t="s">
        <v>195</v>
      </c>
      <c r="E262" s="139" t="s">
        <v>190</v>
      </c>
      <c r="F262" s="139" t="s">
        <v>346</v>
      </c>
      <c r="G262" s="139" t="s">
        <v>347</v>
      </c>
      <c r="H262" s="139" t="s">
        <v>231</v>
      </c>
      <c r="I262" s="139" t="s">
        <v>231</v>
      </c>
      <c r="J262" s="139" t="s">
        <v>231</v>
      </c>
      <c r="K262" s="139" t="s">
        <v>232</v>
      </c>
      <c r="L262" s="139">
        <v>39.850423444444445</v>
      </c>
      <c r="M262" s="139">
        <v>-108.48236419444444</v>
      </c>
      <c r="N262" s="139" t="s">
        <v>261</v>
      </c>
      <c r="O262" s="139" t="s">
        <v>233</v>
      </c>
      <c r="P262" s="139">
        <v>0</v>
      </c>
      <c r="Q262" s="139">
        <v>0.33</v>
      </c>
      <c r="R262" s="139">
        <v>0</v>
      </c>
      <c r="S262" s="139">
        <v>0</v>
      </c>
      <c r="T262" s="139">
        <v>0</v>
      </c>
      <c r="U262" s="139" t="s">
        <v>159</v>
      </c>
      <c r="V262" s="140">
        <v>2.1801249999999999</v>
      </c>
      <c r="W262" s="141">
        <v>9.4921000000000005E-2</v>
      </c>
      <c r="X262" s="141">
        <v>3.6590500000000001</v>
      </c>
      <c r="Y262" s="141">
        <v>0</v>
      </c>
      <c r="Z262" s="142">
        <v>0</v>
      </c>
    </row>
    <row r="263" spans="1:26" s="4" customFormat="1" x14ac:dyDescent="0.2">
      <c r="A263" s="139" t="s">
        <v>209</v>
      </c>
      <c r="B263" s="31" t="s">
        <v>134</v>
      </c>
      <c r="C263" s="139">
        <f t="shared" ref="C263:C326" si="4">VALUE(LEFT($D263,LEN(D263)-3))</f>
        <v>8</v>
      </c>
      <c r="D263" s="139" t="s">
        <v>195</v>
      </c>
      <c r="E263" s="139" t="s">
        <v>190</v>
      </c>
      <c r="F263" s="139" t="s">
        <v>348</v>
      </c>
      <c r="G263" s="139" t="s">
        <v>349</v>
      </c>
      <c r="H263" s="139" t="s">
        <v>230</v>
      </c>
      <c r="I263" s="139" t="s">
        <v>231</v>
      </c>
      <c r="J263" s="139" t="s">
        <v>231</v>
      </c>
      <c r="K263" s="139" t="s">
        <v>232</v>
      </c>
      <c r="L263" s="139">
        <v>40.005782083333337</v>
      </c>
      <c r="M263" s="139">
        <v>-108.34376072222221</v>
      </c>
      <c r="N263" s="139" t="s">
        <v>83</v>
      </c>
      <c r="O263" s="139" t="s">
        <v>233</v>
      </c>
      <c r="P263" s="139">
        <v>20</v>
      </c>
      <c r="Q263" s="139">
        <v>0.5</v>
      </c>
      <c r="R263" s="139">
        <v>153.30000000000001</v>
      </c>
      <c r="S263" s="139">
        <v>1814</v>
      </c>
      <c r="T263" s="139">
        <v>1116</v>
      </c>
      <c r="U263" s="139" t="s">
        <v>159</v>
      </c>
      <c r="V263" s="140">
        <v>0</v>
      </c>
      <c r="W263" s="141">
        <v>0</v>
      </c>
      <c r="X263" s="141">
        <v>0</v>
      </c>
      <c r="Y263" s="141">
        <v>0</v>
      </c>
      <c r="Z263" s="142">
        <v>0</v>
      </c>
    </row>
    <row r="264" spans="1:26" s="4" customFormat="1" x14ac:dyDescent="0.2">
      <c r="A264" s="139" t="s">
        <v>209</v>
      </c>
      <c r="B264" s="31" t="s">
        <v>134</v>
      </c>
      <c r="C264" s="139">
        <f t="shared" si="4"/>
        <v>8</v>
      </c>
      <c r="D264" s="139" t="s">
        <v>195</v>
      </c>
      <c r="E264" s="139" t="s">
        <v>190</v>
      </c>
      <c r="F264" s="139" t="s">
        <v>348</v>
      </c>
      <c r="G264" s="139" t="s">
        <v>349</v>
      </c>
      <c r="H264" s="139" t="s">
        <v>234</v>
      </c>
      <c r="I264" s="139" t="s">
        <v>231</v>
      </c>
      <c r="J264" s="139" t="s">
        <v>231</v>
      </c>
      <c r="K264" s="139" t="s">
        <v>232</v>
      </c>
      <c r="L264" s="139">
        <v>40.005782083333337</v>
      </c>
      <c r="M264" s="139">
        <v>-108.34376072222221</v>
      </c>
      <c r="N264" s="139" t="s">
        <v>83</v>
      </c>
      <c r="O264" s="139" t="s">
        <v>233</v>
      </c>
      <c r="P264" s="139">
        <v>20</v>
      </c>
      <c r="Q264" s="139">
        <v>0.5</v>
      </c>
      <c r="R264" s="139">
        <v>153.9</v>
      </c>
      <c r="S264" s="139">
        <v>1814</v>
      </c>
      <c r="T264" s="139">
        <v>1116</v>
      </c>
      <c r="U264" s="139" t="s">
        <v>159</v>
      </c>
      <c r="V264" s="140">
        <v>0</v>
      </c>
      <c r="W264" s="141">
        <v>0</v>
      </c>
      <c r="X264" s="141">
        <v>0</v>
      </c>
      <c r="Y264" s="141">
        <v>0</v>
      </c>
      <c r="Z264" s="142">
        <v>0</v>
      </c>
    </row>
    <row r="265" spans="1:26" s="4" customFormat="1" x14ac:dyDescent="0.2">
      <c r="A265" s="139" t="s">
        <v>209</v>
      </c>
      <c r="B265" s="31" t="s">
        <v>134</v>
      </c>
      <c r="C265" s="139">
        <f t="shared" si="4"/>
        <v>8</v>
      </c>
      <c r="D265" s="139" t="s">
        <v>195</v>
      </c>
      <c r="E265" s="139" t="s">
        <v>190</v>
      </c>
      <c r="F265" s="139" t="s">
        <v>348</v>
      </c>
      <c r="G265" s="139" t="s">
        <v>349</v>
      </c>
      <c r="H265" s="139" t="s">
        <v>235</v>
      </c>
      <c r="I265" s="139" t="s">
        <v>231</v>
      </c>
      <c r="J265" s="139" t="s">
        <v>231</v>
      </c>
      <c r="K265" s="139" t="s">
        <v>232</v>
      </c>
      <c r="L265" s="139">
        <v>40.005782083333337</v>
      </c>
      <c r="M265" s="139">
        <v>-108.34376072222221</v>
      </c>
      <c r="N265" s="139" t="s">
        <v>246</v>
      </c>
      <c r="O265" s="139" t="s">
        <v>233</v>
      </c>
      <c r="P265" s="139">
        <v>20</v>
      </c>
      <c r="Q265" s="139">
        <v>0.83</v>
      </c>
      <c r="R265" s="139">
        <v>0</v>
      </c>
      <c r="S265" s="139">
        <v>0</v>
      </c>
      <c r="T265" s="139">
        <v>800</v>
      </c>
      <c r="U265" s="139" t="s">
        <v>158</v>
      </c>
      <c r="V265" s="140">
        <v>0</v>
      </c>
      <c r="W265" s="141">
        <v>0</v>
      </c>
      <c r="X265" s="141">
        <v>0</v>
      </c>
      <c r="Y265" s="141">
        <v>0</v>
      </c>
      <c r="Z265" s="142">
        <v>0</v>
      </c>
    </row>
    <row r="266" spans="1:26" s="4" customFormat="1" x14ac:dyDescent="0.2">
      <c r="A266" s="139" t="s">
        <v>209</v>
      </c>
      <c r="B266" s="31" t="s">
        <v>134</v>
      </c>
      <c r="C266" s="139">
        <f t="shared" si="4"/>
        <v>8</v>
      </c>
      <c r="D266" s="139" t="s">
        <v>195</v>
      </c>
      <c r="E266" s="139" t="s">
        <v>190</v>
      </c>
      <c r="F266" s="139" t="s">
        <v>348</v>
      </c>
      <c r="G266" s="139" t="s">
        <v>349</v>
      </c>
      <c r="H266" s="139" t="s">
        <v>236</v>
      </c>
      <c r="I266" s="139" t="s">
        <v>231</v>
      </c>
      <c r="J266" s="139" t="s">
        <v>231</v>
      </c>
      <c r="K266" s="139" t="s">
        <v>232</v>
      </c>
      <c r="L266" s="139">
        <v>40.005782083333337</v>
      </c>
      <c r="M266" s="139">
        <v>-108.34376072222221</v>
      </c>
      <c r="N266" s="139" t="s">
        <v>69</v>
      </c>
      <c r="O266" s="139" t="s">
        <v>233</v>
      </c>
      <c r="P266" s="139">
        <v>10</v>
      </c>
      <c r="Q266" s="139">
        <v>0.16</v>
      </c>
      <c r="R266" s="139">
        <v>22</v>
      </c>
      <c r="S266" s="139">
        <v>4161</v>
      </c>
      <c r="T266" s="139">
        <v>600</v>
      </c>
      <c r="U266" s="139" t="s">
        <v>158</v>
      </c>
      <c r="V266" s="140">
        <v>0</v>
      </c>
      <c r="W266" s="141">
        <v>0</v>
      </c>
      <c r="X266" s="141">
        <v>0</v>
      </c>
      <c r="Y266" s="141">
        <v>0</v>
      </c>
      <c r="Z266" s="142">
        <v>0</v>
      </c>
    </row>
    <row r="267" spans="1:26" s="4" customFormat="1" x14ac:dyDescent="0.2">
      <c r="A267" s="139" t="s">
        <v>209</v>
      </c>
      <c r="B267" s="31" t="s">
        <v>134</v>
      </c>
      <c r="C267" s="139">
        <f t="shared" si="4"/>
        <v>8</v>
      </c>
      <c r="D267" s="139" t="s">
        <v>195</v>
      </c>
      <c r="E267" s="139" t="s">
        <v>190</v>
      </c>
      <c r="F267" s="139" t="s">
        <v>348</v>
      </c>
      <c r="G267" s="139" t="s">
        <v>349</v>
      </c>
      <c r="H267" s="139" t="s">
        <v>283</v>
      </c>
      <c r="I267" s="139" t="s">
        <v>231</v>
      </c>
      <c r="J267" s="139" t="s">
        <v>231</v>
      </c>
      <c r="K267" s="139" t="s">
        <v>232</v>
      </c>
      <c r="L267" s="139">
        <v>40.005782083333337</v>
      </c>
      <c r="M267" s="139">
        <v>-108.34376072222221</v>
      </c>
      <c r="N267" s="139" t="s">
        <v>350</v>
      </c>
      <c r="O267" s="139" t="s">
        <v>233</v>
      </c>
      <c r="P267" s="139">
        <v>0</v>
      </c>
      <c r="Q267" s="139">
        <v>0</v>
      </c>
      <c r="R267" s="139">
        <v>0</v>
      </c>
      <c r="S267" s="139">
        <v>2955</v>
      </c>
      <c r="T267" s="139">
        <v>700</v>
      </c>
      <c r="U267" s="139" t="s">
        <v>158</v>
      </c>
      <c r="V267" s="140">
        <v>0</v>
      </c>
      <c r="W267" s="141">
        <v>0</v>
      </c>
      <c r="X267" s="141">
        <v>0</v>
      </c>
      <c r="Y267" s="141">
        <v>0</v>
      </c>
      <c r="Z267" s="142">
        <v>0.45</v>
      </c>
    </row>
    <row r="268" spans="1:26" s="4" customFormat="1" x14ac:dyDescent="0.2">
      <c r="A268" s="139" t="s">
        <v>209</v>
      </c>
      <c r="B268" s="31" t="s">
        <v>134</v>
      </c>
      <c r="C268" s="139">
        <f t="shared" si="4"/>
        <v>8</v>
      </c>
      <c r="D268" s="139" t="s">
        <v>195</v>
      </c>
      <c r="E268" s="139" t="s">
        <v>190</v>
      </c>
      <c r="F268" s="139" t="s">
        <v>348</v>
      </c>
      <c r="G268" s="139" t="s">
        <v>349</v>
      </c>
      <c r="H268" s="139" t="s">
        <v>243</v>
      </c>
      <c r="I268" s="139" t="s">
        <v>231</v>
      </c>
      <c r="J268" s="139" t="s">
        <v>231</v>
      </c>
      <c r="K268" s="139" t="s">
        <v>232</v>
      </c>
      <c r="L268" s="139">
        <v>40.005782083333337</v>
      </c>
      <c r="M268" s="139">
        <v>-108.34376072222221</v>
      </c>
      <c r="N268" s="139" t="s">
        <v>275</v>
      </c>
      <c r="O268" s="139" t="s">
        <v>233</v>
      </c>
      <c r="P268" s="139">
        <v>15</v>
      </c>
      <c r="Q268" s="139">
        <v>1</v>
      </c>
      <c r="R268" s="139">
        <v>162.4</v>
      </c>
      <c r="S268" s="139">
        <v>7651</v>
      </c>
      <c r="T268" s="139">
        <v>854</v>
      </c>
      <c r="U268" s="139" t="s">
        <v>159</v>
      </c>
      <c r="V268" s="140">
        <v>0</v>
      </c>
      <c r="W268" s="141">
        <v>0</v>
      </c>
      <c r="X268" s="141">
        <v>0</v>
      </c>
      <c r="Y268" s="141">
        <v>0</v>
      </c>
      <c r="Z268" s="142">
        <v>1.7</v>
      </c>
    </row>
    <row r="269" spans="1:26" s="4" customFormat="1" x14ac:dyDescent="0.2">
      <c r="A269" s="139" t="s">
        <v>209</v>
      </c>
      <c r="B269" s="31" t="s">
        <v>134</v>
      </c>
      <c r="C269" s="139">
        <f t="shared" si="4"/>
        <v>8</v>
      </c>
      <c r="D269" s="139" t="s">
        <v>195</v>
      </c>
      <c r="E269" s="139" t="s">
        <v>190</v>
      </c>
      <c r="F269" s="139" t="s">
        <v>348</v>
      </c>
      <c r="G269" s="139" t="s">
        <v>349</v>
      </c>
      <c r="H269" s="139" t="s">
        <v>231</v>
      </c>
      <c r="I269" s="139" t="s">
        <v>231</v>
      </c>
      <c r="J269" s="139" t="s">
        <v>231</v>
      </c>
      <c r="K269" s="139" t="s">
        <v>232</v>
      </c>
      <c r="L269" s="139">
        <v>39.850423444444445</v>
      </c>
      <c r="M269" s="139">
        <v>-108.48236419444444</v>
      </c>
      <c r="N269" s="139" t="s">
        <v>275</v>
      </c>
      <c r="O269" s="139" t="s">
        <v>233</v>
      </c>
      <c r="P269" s="139">
        <v>15</v>
      </c>
      <c r="Q269" s="139">
        <v>1</v>
      </c>
      <c r="R269" s="139">
        <v>162.4</v>
      </c>
      <c r="S269" s="139">
        <v>7651</v>
      </c>
      <c r="T269" s="139">
        <v>854</v>
      </c>
      <c r="U269" s="139" t="s">
        <v>159</v>
      </c>
      <c r="V269" s="140">
        <v>19.41696</v>
      </c>
      <c r="W269" s="141">
        <v>1.203851</v>
      </c>
      <c r="X269" s="141">
        <v>1.7216370000000001</v>
      </c>
      <c r="Y269" s="141">
        <v>0</v>
      </c>
      <c r="Z269" s="142">
        <v>0</v>
      </c>
    </row>
    <row r="270" spans="1:26" s="4" customFormat="1" x14ac:dyDescent="0.2">
      <c r="A270" s="139" t="s">
        <v>209</v>
      </c>
      <c r="B270" s="31" t="s">
        <v>134</v>
      </c>
      <c r="C270" s="139">
        <f t="shared" si="4"/>
        <v>8</v>
      </c>
      <c r="D270" s="139" t="s">
        <v>195</v>
      </c>
      <c r="E270" s="139" t="s">
        <v>190</v>
      </c>
      <c r="F270" s="139" t="s">
        <v>348</v>
      </c>
      <c r="G270" s="139" t="s">
        <v>349</v>
      </c>
      <c r="H270" s="139" t="s">
        <v>231</v>
      </c>
      <c r="I270" s="139" t="s">
        <v>231</v>
      </c>
      <c r="J270" s="139" t="s">
        <v>231</v>
      </c>
      <c r="K270" s="139" t="s">
        <v>232</v>
      </c>
      <c r="L270" s="139">
        <v>39.850423444444445</v>
      </c>
      <c r="M270" s="139">
        <v>-108.48236419444444</v>
      </c>
      <c r="N270" s="139" t="s">
        <v>267</v>
      </c>
      <c r="O270" s="139" t="s">
        <v>233</v>
      </c>
      <c r="P270" s="139">
        <v>0</v>
      </c>
      <c r="Q270" s="139">
        <v>0</v>
      </c>
      <c r="R270" s="139">
        <v>0</v>
      </c>
      <c r="S270" s="139">
        <v>0</v>
      </c>
      <c r="T270" s="139">
        <v>70</v>
      </c>
      <c r="U270" s="139" t="s">
        <v>110</v>
      </c>
      <c r="V270" s="140">
        <v>0</v>
      </c>
      <c r="W270" s="141">
        <v>0.77</v>
      </c>
      <c r="X270" s="141">
        <v>0.65</v>
      </c>
      <c r="Y270" s="141">
        <v>0</v>
      </c>
      <c r="Z270" s="142">
        <v>0</v>
      </c>
    </row>
    <row r="271" spans="1:26" s="4" customFormat="1" x14ac:dyDescent="0.2">
      <c r="A271" s="139" t="s">
        <v>209</v>
      </c>
      <c r="B271" s="31" t="s">
        <v>134</v>
      </c>
      <c r="C271" s="139">
        <f t="shared" si="4"/>
        <v>8</v>
      </c>
      <c r="D271" s="139" t="s">
        <v>195</v>
      </c>
      <c r="E271" s="139" t="s">
        <v>190</v>
      </c>
      <c r="F271" s="139" t="s">
        <v>348</v>
      </c>
      <c r="G271" s="139" t="s">
        <v>349</v>
      </c>
      <c r="H271" s="139" t="s">
        <v>231</v>
      </c>
      <c r="I271" s="139" t="s">
        <v>231</v>
      </c>
      <c r="J271" s="139" t="s">
        <v>231</v>
      </c>
      <c r="K271" s="139" t="s">
        <v>232</v>
      </c>
      <c r="L271" s="139">
        <v>39.850423444444445</v>
      </c>
      <c r="M271" s="139">
        <v>-108.48236419444444</v>
      </c>
      <c r="N271" s="139" t="s">
        <v>319</v>
      </c>
      <c r="O271" s="139" t="s">
        <v>233</v>
      </c>
      <c r="P271" s="139">
        <v>0</v>
      </c>
      <c r="Q271" s="139">
        <v>0</v>
      </c>
      <c r="R271" s="139">
        <v>0</v>
      </c>
      <c r="S271" s="139">
        <v>0</v>
      </c>
      <c r="T271" s="139">
        <v>1400</v>
      </c>
      <c r="U271" s="139" t="s">
        <v>85</v>
      </c>
      <c r="V271" s="140">
        <v>0</v>
      </c>
      <c r="W271" s="141">
        <v>44.798763000000001</v>
      </c>
      <c r="X271" s="141">
        <v>0</v>
      </c>
      <c r="Y271" s="141">
        <v>0</v>
      </c>
      <c r="Z271" s="142">
        <v>0</v>
      </c>
    </row>
    <row r="272" spans="1:26" s="4" customFormat="1" x14ac:dyDescent="0.2">
      <c r="A272" s="139" t="s">
        <v>209</v>
      </c>
      <c r="B272" s="31" t="s">
        <v>134</v>
      </c>
      <c r="C272" s="139">
        <f t="shared" si="4"/>
        <v>8</v>
      </c>
      <c r="D272" s="139" t="s">
        <v>195</v>
      </c>
      <c r="E272" s="139" t="s">
        <v>190</v>
      </c>
      <c r="F272" s="139" t="s">
        <v>348</v>
      </c>
      <c r="G272" s="139" t="s">
        <v>349</v>
      </c>
      <c r="H272" s="139" t="s">
        <v>231</v>
      </c>
      <c r="I272" s="139" t="s">
        <v>231</v>
      </c>
      <c r="J272" s="139" t="s">
        <v>231</v>
      </c>
      <c r="K272" s="139" t="s">
        <v>232</v>
      </c>
      <c r="L272" s="139">
        <v>39.850423444444445</v>
      </c>
      <c r="M272" s="139">
        <v>-108.48236419444444</v>
      </c>
      <c r="N272" s="139" t="s">
        <v>350</v>
      </c>
      <c r="O272" s="139" t="s">
        <v>233</v>
      </c>
      <c r="P272" s="139">
        <v>0</v>
      </c>
      <c r="Q272" s="139">
        <v>0</v>
      </c>
      <c r="R272" s="139">
        <v>0</v>
      </c>
      <c r="S272" s="139">
        <v>2955</v>
      </c>
      <c r="T272" s="139">
        <v>700</v>
      </c>
      <c r="U272" s="139" t="s">
        <v>158</v>
      </c>
      <c r="V272" s="140">
        <v>5.87</v>
      </c>
      <c r="W272" s="141">
        <v>0.32</v>
      </c>
      <c r="X272" s="141">
        <v>4.93</v>
      </c>
      <c r="Y272" s="141">
        <v>0</v>
      </c>
      <c r="Z272" s="142">
        <v>0</v>
      </c>
    </row>
    <row r="273" spans="1:26" s="4" customFormat="1" x14ac:dyDescent="0.2">
      <c r="A273" s="139" t="s">
        <v>209</v>
      </c>
      <c r="B273" s="31" t="s">
        <v>134</v>
      </c>
      <c r="C273" s="139">
        <f t="shared" si="4"/>
        <v>8</v>
      </c>
      <c r="D273" s="139" t="s">
        <v>195</v>
      </c>
      <c r="E273" s="139" t="s">
        <v>190</v>
      </c>
      <c r="F273" s="139" t="s">
        <v>348</v>
      </c>
      <c r="G273" s="139" t="s">
        <v>349</v>
      </c>
      <c r="H273" s="139" t="s">
        <v>231</v>
      </c>
      <c r="I273" s="139" t="s">
        <v>231</v>
      </c>
      <c r="J273" s="139" t="s">
        <v>231</v>
      </c>
      <c r="K273" s="139" t="s">
        <v>232</v>
      </c>
      <c r="L273" s="139">
        <v>39.850423444444445</v>
      </c>
      <c r="M273" s="139">
        <v>-108.48236419444444</v>
      </c>
      <c r="N273" s="139" t="s">
        <v>286</v>
      </c>
      <c r="O273" s="139" t="s">
        <v>233</v>
      </c>
      <c r="P273" s="139">
        <v>0</v>
      </c>
      <c r="Q273" s="139">
        <v>0</v>
      </c>
      <c r="R273" s="139">
        <v>0</v>
      </c>
      <c r="S273" s="139">
        <v>0</v>
      </c>
      <c r="T273" s="139">
        <v>70</v>
      </c>
      <c r="U273" s="139" t="s">
        <v>111</v>
      </c>
      <c r="V273" s="140">
        <v>0</v>
      </c>
      <c r="W273" s="141">
        <v>4.99</v>
      </c>
      <c r="X273" s="141">
        <v>0</v>
      </c>
      <c r="Y273" s="141">
        <v>0</v>
      </c>
      <c r="Z273" s="142">
        <v>0</v>
      </c>
    </row>
    <row r="274" spans="1:26" s="4" customFormat="1" x14ac:dyDescent="0.2">
      <c r="A274" s="139" t="s">
        <v>209</v>
      </c>
      <c r="B274" s="31" t="s">
        <v>134</v>
      </c>
      <c r="C274" s="139">
        <f t="shared" si="4"/>
        <v>8</v>
      </c>
      <c r="D274" s="139" t="s">
        <v>195</v>
      </c>
      <c r="E274" s="139" t="s">
        <v>190</v>
      </c>
      <c r="F274" s="139" t="s">
        <v>351</v>
      </c>
      <c r="G274" s="139" t="s">
        <v>352</v>
      </c>
      <c r="H274" s="139" t="s">
        <v>230</v>
      </c>
      <c r="I274" s="139" t="s">
        <v>231</v>
      </c>
      <c r="J274" s="139" t="s">
        <v>231</v>
      </c>
      <c r="K274" s="139" t="s">
        <v>232</v>
      </c>
      <c r="L274" s="139">
        <v>39.895802277777776</v>
      </c>
      <c r="M274" s="139">
        <v>-108.19390008333333</v>
      </c>
      <c r="N274" s="139" t="s">
        <v>261</v>
      </c>
      <c r="O274" s="139" t="s">
        <v>233</v>
      </c>
      <c r="P274" s="139">
        <v>11</v>
      </c>
      <c r="Q274" s="139">
        <v>1</v>
      </c>
      <c r="R274" s="139">
        <v>0</v>
      </c>
      <c r="S274" s="139">
        <v>6326</v>
      </c>
      <c r="T274" s="139">
        <v>839</v>
      </c>
      <c r="U274" s="139" t="s">
        <v>159</v>
      </c>
      <c r="V274" s="140">
        <v>0</v>
      </c>
      <c r="W274" s="141">
        <v>0</v>
      </c>
      <c r="X274" s="141">
        <v>0</v>
      </c>
      <c r="Y274" s="141">
        <v>0</v>
      </c>
      <c r="Z274" s="142">
        <v>0</v>
      </c>
    </row>
    <row r="275" spans="1:26" s="4" customFormat="1" x14ac:dyDescent="0.2">
      <c r="A275" s="139" t="s">
        <v>209</v>
      </c>
      <c r="B275" s="31" t="s">
        <v>134</v>
      </c>
      <c r="C275" s="139">
        <f t="shared" si="4"/>
        <v>8</v>
      </c>
      <c r="D275" s="139" t="s">
        <v>195</v>
      </c>
      <c r="E275" s="139" t="s">
        <v>190</v>
      </c>
      <c r="F275" s="139" t="s">
        <v>351</v>
      </c>
      <c r="G275" s="139" t="s">
        <v>352</v>
      </c>
      <c r="H275" s="139" t="s">
        <v>234</v>
      </c>
      <c r="I275" s="139" t="s">
        <v>231</v>
      </c>
      <c r="J275" s="139" t="s">
        <v>231</v>
      </c>
      <c r="K275" s="139" t="s">
        <v>232</v>
      </c>
      <c r="L275" s="139">
        <v>39.895802277777776</v>
      </c>
      <c r="M275" s="139">
        <v>-108.19390008333333</v>
      </c>
      <c r="N275" s="139" t="s">
        <v>261</v>
      </c>
      <c r="O275" s="139" t="s">
        <v>233</v>
      </c>
      <c r="P275" s="139">
        <v>11</v>
      </c>
      <c r="Q275" s="139">
        <v>1</v>
      </c>
      <c r="R275" s="139">
        <v>0</v>
      </c>
      <c r="S275" s="139">
        <v>15829</v>
      </c>
      <c r="T275" s="139">
        <v>1000</v>
      </c>
      <c r="U275" s="139" t="s">
        <v>159</v>
      </c>
      <c r="V275" s="140">
        <v>0</v>
      </c>
      <c r="W275" s="141">
        <v>0</v>
      </c>
      <c r="X275" s="141">
        <v>0</v>
      </c>
      <c r="Y275" s="141">
        <v>0</v>
      </c>
      <c r="Z275" s="142">
        <v>0</v>
      </c>
    </row>
    <row r="276" spans="1:26" s="4" customFormat="1" x14ac:dyDescent="0.2">
      <c r="A276" s="139" t="s">
        <v>209</v>
      </c>
      <c r="B276" s="31" t="s">
        <v>134</v>
      </c>
      <c r="C276" s="139">
        <f t="shared" si="4"/>
        <v>8</v>
      </c>
      <c r="D276" s="139" t="s">
        <v>195</v>
      </c>
      <c r="E276" s="139" t="s">
        <v>190</v>
      </c>
      <c r="F276" s="139" t="s">
        <v>351</v>
      </c>
      <c r="G276" s="139" t="s">
        <v>352</v>
      </c>
      <c r="H276" s="139" t="s">
        <v>259</v>
      </c>
      <c r="I276" s="139" t="s">
        <v>231</v>
      </c>
      <c r="J276" s="139" t="s">
        <v>231</v>
      </c>
      <c r="K276" s="139" t="s">
        <v>232</v>
      </c>
      <c r="L276" s="139">
        <v>39.895802277777776</v>
      </c>
      <c r="M276" s="139">
        <v>-108.19390008333333</v>
      </c>
      <c r="N276" s="139" t="s">
        <v>275</v>
      </c>
      <c r="O276" s="139" t="s">
        <v>233</v>
      </c>
      <c r="P276" s="139">
        <v>13</v>
      </c>
      <c r="Q276" s="139">
        <v>1</v>
      </c>
      <c r="R276" s="139">
        <v>134.19999999999999</v>
      </c>
      <c r="S276" s="139">
        <v>6326</v>
      </c>
      <c r="T276" s="139">
        <v>839</v>
      </c>
      <c r="U276" s="139" t="s">
        <v>159</v>
      </c>
      <c r="V276" s="140">
        <v>0</v>
      </c>
      <c r="W276" s="141">
        <v>0</v>
      </c>
      <c r="X276" s="141">
        <v>0</v>
      </c>
      <c r="Y276" s="141">
        <v>0</v>
      </c>
      <c r="Z276" s="142">
        <v>0</v>
      </c>
    </row>
    <row r="277" spans="1:26" s="4" customFormat="1" x14ac:dyDescent="0.2">
      <c r="A277" s="139" t="s">
        <v>209</v>
      </c>
      <c r="B277" s="31" t="s">
        <v>134</v>
      </c>
      <c r="C277" s="139">
        <f t="shared" si="4"/>
        <v>8</v>
      </c>
      <c r="D277" s="139" t="s">
        <v>195</v>
      </c>
      <c r="E277" s="139" t="s">
        <v>190</v>
      </c>
      <c r="F277" s="139" t="s">
        <v>351</v>
      </c>
      <c r="G277" s="139" t="s">
        <v>352</v>
      </c>
      <c r="H277" s="139" t="s">
        <v>229</v>
      </c>
      <c r="I277" s="139" t="s">
        <v>231</v>
      </c>
      <c r="J277" s="139" t="s">
        <v>231</v>
      </c>
      <c r="K277" s="139" t="s">
        <v>232</v>
      </c>
      <c r="L277" s="139">
        <v>39.895802277777776</v>
      </c>
      <c r="M277" s="139">
        <v>-108.19390008333333</v>
      </c>
      <c r="N277" s="139" t="s">
        <v>275</v>
      </c>
      <c r="O277" s="139" t="s">
        <v>233</v>
      </c>
      <c r="P277" s="139">
        <v>0</v>
      </c>
      <c r="Q277" s="139">
        <v>0</v>
      </c>
      <c r="R277" s="139">
        <v>0</v>
      </c>
      <c r="S277" s="139">
        <v>0</v>
      </c>
      <c r="T277" s="139">
        <v>0</v>
      </c>
      <c r="U277" s="139" t="s">
        <v>159</v>
      </c>
      <c r="V277" s="140">
        <v>0</v>
      </c>
      <c r="W277" s="141">
        <v>0</v>
      </c>
      <c r="X277" s="141">
        <v>0</v>
      </c>
      <c r="Y277" s="141">
        <v>0</v>
      </c>
      <c r="Z277" s="142">
        <v>0</v>
      </c>
    </row>
    <row r="278" spans="1:26" s="4" customFormat="1" x14ac:dyDescent="0.2">
      <c r="A278" s="139" t="s">
        <v>209</v>
      </c>
      <c r="B278" s="31" t="s">
        <v>134</v>
      </c>
      <c r="C278" s="139">
        <f t="shared" si="4"/>
        <v>8</v>
      </c>
      <c r="D278" s="139" t="s">
        <v>195</v>
      </c>
      <c r="E278" s="139" t="s">
        <v>190</v>
      </c>
      <c r="F278" s="139" t="s">
        <v>351</v>
      </c>
      <c r="G278" s="139" t="s">
        <v>352</v>
      </c>
      <c r="H278" s="139" t="s">
        <v>231</v>
      </c>
      <c r="I278" s="139" t="s">
        <v>231</v>
      </c>
      <c r="J278" s="139" t="s">
        <v>231</v>
      </c>
      <c r="K278" s="139" t="s">
        <v>232</v>
      </c>
      <c r="L278" s="139">
        <v>39.850423444444445</v>
      </c>
      <c r="M278" s="139">
        <v>-108.48236419444444</v>
      </c>
      <c r="N278" s="139" t="s">
        <v>275</v>
      </c>
      <c r="O278" s="139" t="s">
        <v>233</v>
      </c>
      <c r="P278" s="139">
        <v>0</v>
      </c>
      <c r="Q278" s="139">
        <v>0</v>
      </c>
      <c r="R278" s="139">
        <v>0</v>
      </c>
      <c r="S278" s="139">
        <v>0</v>
      </c>
      <c r="T278" s="139">
        <v>0</v>
      </c>
      <c r="U278" s="139" t="s">
        <v>159</v>
      </c>
      <c r="V278" s="140">
        <v>0.01</v>
      </c>
      <c r="W278" s="141">
        <v>0</v>
      </c>
      <c r="X278" s="141">
        <v>0</v>
      </c>
      <c r="Y278" s="141">
        <v>0</v>
      </c>
      <c r="Z278" s="142">
        <v>0</v>
      </c>
    </row>
    <row r="279" spans="1:26" s="4" customFormat="1" x14ac:dyDescent="0.2">
      <c r="A279" s="139" t="s">
        <v>209</v>
      </c>
      <c r="B279" s="31" t="s">
        <v>134</v>
      </c>
      <c r="C279" s="139">
        <f t="shared" si="4"/>
        <v>8</v>
      </c>
      <c r="D279" s="139" t="s">
        <v>195</v>
      </c>
      <c r="E279" s="139" t="s">
        <v>190</v>
      </c>
      <c r="F279" s="139" t="s">
        <v>351</v>
      </c>
      <c r="G279" s="139" t="s">
        <v>352</v>
      </c>
      <c r="H279" s="139" t="s">
        <v>231</v>
      </c>
      <c r="I279" s="139" t="s">
        <v>231</v>
      </c>
      <c r="J279" s="139" t="s">
        <v>231</v>
      </c>
      <c r="K279" s="139" t="s">
        <v>232</v>
      </c>
      <c r="L279" s="139">
        <v>39.850423444444445</v>
      </c>
      <c r="M279" s="139">
        <v>-108.48236419444444</v>
      </c>
      <c r="N279" s="139" t="s">
        <v>275</v>
      </c>
      <c r="O279" s="139" t="s">
        <v>233</v>
      </c>
      <c r="P279" s="139">
        <v>13</v>
      </c>
      <c r="Q279" s="139">
        <v>1</v>
      </c>
      <c r="R279" s="139">
        <v>134.19999999999999</v>
      </c>
      <c r="S279" s="139">
        <v>6326</v>
      </c>
      <c r="T279" s="139">
        <v>839</v>
      </c>
      <c r="U279" s="139" t="s">
        <v>159</v>
      </c>
      <c r="V279" s="140">
        <v>0.17</v>
      </c>
      <c r="W279" s="141">
        <v>1.0800000000000001E-2</v>
      </c>
      <c r="X279" s="141">
        <v>1.7600000000000001E-2</v>
      </c>
      <c r="Y279" s="141">
        <v>0</v>
      </c>
      <c r="Z279" s="142">
        <v>0</v>
      </c>
    </row>
    <row r="280" spans="1:26" s="4" customFormat="1" x14ac:dyDescent="0.2">
      <c r="A280" s="139" t="s">
        <v>209</v>
      </c>
      <c r="B280" s="31" t="s">
        <v>134</v>
      </c>
      <c r="C280" s="139">
        <f t="shared" si="4"/>
        <v>8</v>
      </c>
      <c r="D280" s="139" t="s">
        <v>195</v>
      </c>
      <c r="E280" s="139" t="s">
        <v>190</v>
      </c>
      <c r="F280" s="139" t="s">
        <v>353</v>
      </c>
      <c r="G280" s="139" t="s">
        <v>354</v>
      </c>
      <c r="H280" s="139" t="s">
        <v>230</v>
      </c>
      <c r="I280" s="139" t="s">
        <v>231</v>
      </c>
      <c r="J280" s="139" t="s">
        <v>231</v>
      </c>
      <c r="K280" s="139" t="s">
        <v>232</v>
      </c>
      <c r="L280" s="139">
        <v>39.850423444444445</v>
      </c>
      <c r="M280" s="139">
        <v>-108.48236419444444</v>
      </c>
      <c r="N280" s="139" t="s">
        <v>261</v>
      </c>
      <c r="O280" s="139" t="s">
        <v>233</v>
      </c>
      <c r="P280" s="139">
        <v>20</v>
      </c>
      <c r="Q280" s="139">
        <v>0.83</v>
      </c>
      <c r="R280" s="139">
        <v>165.6</v>
      </c>
      <c r="S280" s="139">
        <v>5377</v>
      </c>
      <c r="T280" s="139">
        <v>1055</v>
      </c>
      <c r="U280" s="139" t="s">
        <v>159</v>
      </c>
      <c r="V280" s="140">
        <v>0</v>
      </c>
      <c r="W280" s="141">
        <v>0</v>
      </c>
      <c r="X280" s="141">
        <v>0</v>
      </c>
      <c r="Y280" s="141">
        <v>2.529E-2</v>
      </c>
      <c r="Z280" s="142">
        <v>0.83860000000000001</v>
      </c>
    </row>
    <row r="281" spans="1:26" s="4" customFormat="1" x14ac:dyDescent="0.2">
      <c r="A281" s="139" t="s">
        <v>209</v>
      </c>
      <c r="B281" s="31" t="s">
        <v>134</v>
      </c>
      <c r="C281" s="139">
        <f t="shared" si="4"/>
        <v>8</v>
      </c>
      <c r="D281" s="139" t="s">
        <v>195</v>
      </c>
      <c r="E281" s="139" t="s">
        <v>190</v>
      </c>
      <c r="F281" s="139" t="s">
        <v>353</v>
      </c>
      <c r="G281" s="139" t="s">
        <v>354</v>
      </c>
      <c r="H281" s="139" t="s">
        <v>234</v>
      </c>
      <c r="I281" s="139" t="s">
        <v>231</v>
      </c>
      <c r="J281" s="139" t="s">
        <v>231</v>
      </c>
      <c r="K281" s="139" t="s">
        <v>232</v>
      </c>
      <c r="L281" s="139">
        <v>39.850423444444445</v>
      </c>
      <c r="M281" s="139">
        <v>-108.48236419444444</v>
      </c>
      <c r="N281" s="139" t="s">
        <v>261</v>
      </c>
      <c r="O281" s="139" t="s">
        <v>233</v>
      </c>
      <c r="P281" s="139">
        <v>21</v>
      </c>
      <c r="Q281" s="139">
        <v>1</v>
      </c>
      <c r="R281" s="139">
        <v>162</v>
      </c>
      <c r="S281" s="139">
        <v>7651</v>
      </c>
      <c r="T281" s="139">
        <v>854</v>
      </c>
      <c r="U281" s="139" t="s">
        <v>159</v>
      </c>
      <c r="V281" s="140">
        <v>0</v>
      </c>
      <c r="W281" s="141">
        <v>0</v>
      </c>
      <c r="X281" s="141">
        <v>0</v>
      </c>
      <c r="Y281" s="141">
        <v>2.4989999999999998E-2</v>
      </c>
      <c r="Z281" s="142">
        <v>0.41649999999999998</v>
      </c>
    </row>
    <row r="282" spans="1:26" s="4" customFormat="1" x14ac:dyDescent="0.2">
      <c r="A282" s="139" t="s">
        <v>209</v>
      </c>
      <c r="B282" s="31" t="s">
        <v>134</v>
      </c>
      <c r="C282" s="139">
        <f t="shared" si="4"/>
        <v>8</v>
      </c>
      <c r="D282" s="139" t="s">
        <v>195</v>
      </c>
      <c r="E282" s="139" t="s">
        <v>190</v>
      </c>
      <c r="F282" s="139" t="s">
        <v>353</v>
      </c>
      <c r="G282" s="139" t="s">
        <v>354</v>
      </c>
      <c r="H282" s="139" t="s">
        <v>235</v>
      </c>
      <c r="I282" s="139" t="s">
        <v>231</v>
      </c>
      <c r="J282" s="139" t="s">
        <v>231</v>
      </c>
      <c r="K282" s="139" t="s">
        <v>232</v>
      </c>
      <c r="L282" s="139">
        <v>39.850423444444445</v>
      </c>
      <c r="M282" s="139">
        <v>-108.48236419444444</v>
      </c>
      <c r="N282" s="139" t="s">
        <v>355</v>
      </c>
      <c r="O282" s="139" t="s">
        <v>233</v>
      </c>
      <c r="P282" s="139">
        <v>53</v>
      </c>
      <c r="Q282" s="139">
        <v>2.67</v>
      </c>
      <c r="R282" s="139">
        <v>26.7</v>
      </c>
      <c r="S282" s="139">
        <v>28224</v>
      </c>
      <c r="T282" s="139">
        <v>312</v>
      </c>
      <c r="U282" s="139" t="s">
        <v>158</v>
      </c>
      <c r="V282" s="140">
        <v>0</v>
      </c>
      <c r="W282" s="141">
        <v>0</v>
      </c>
      <c r="X282" s="141">
        <v>0</v>
      </c>
      <c r="Y282" s="141">
        <v>4.9410000000000003E-2</v>
      </c>
      <c r="Z282" s="142">
        <v>0.61</v>
      </c>
    </row>
    <row r="283" spans="1:26" s="4" customFormat="1" x14ac:dyDescent="0.2">
      <c r="A283" s="139" t="s">
        <v>209</v>
      </c>
      <c r="B283" s="31" t="s">
        <v>134</v>
      </c>
      <c r="C283" s="139">
        <f t="shared" si="4"/>
        <v>8</v>
      </c>
      <c r="D283" s="139" t="s">
        <v>195</v>
      </c>
      <c r="E283" s="139" t="s">
        <v>190</v>
      </c>
      <c r="F283" s="139" t="s">
        <v>353</v>
      </c>
      <c r="G283" s="139" t="s">
        <v>354</v>
      </c>
      <c r="H283" s="139" t="s">
        <v>259</v>
      </c>
      <c r="I283" s="139" t="s">
        <v>231</v>
      </c>
      <c r="J283" s="139" t="s">
        <v>231</v>
      </c>
      <c r="K283" s="139" t="s">
        <v>232</v>
      </c>
      <c r="L283" s="139">
        <v>39.850423444444445</v>
      </c>
      <c r="M283" s="139">
        <v>-108.48236419444444</v>
      </c>
      <c r="N283" s="139" t="s">
        <v>261</v>
      </c>
      <c r="O283" s="139" t="s">
        <v>233</v>
      </c>
      <c r="P283" s="139">
        <v>16</v>
      </c>
      <c r="Q283" s="139">
        <v>0.66</v>
      </c>
      <c r="R283" s="139">
        <v>165.9</v>
      </c>
      <c r="S283" s="139">
        <v>3405</v>
      </c>
      <c r="T283" s="139">
        <v>788</v>
      </c>
      <c r="U283" s="139" t="s">
        <v>159</v>
      </c>
      <c r="V283" s="140">
        <v>0</v>
      </c>
      <c r="W283" s="141">
        <v>0</v>
      </c>
      <c r="X283" s="141">
        <v>0</v>
      </c>
      <c r="Y283" s="141">
        <v>2.4989999999999998E-2</v>
      </c>
      <c r="Z283" s="142">
        <v>0.41649999999999998</v>
      </c>
    </row>
    <row r="284" spans="1:26" s="4" customFormat="1" x14ac:dyDescent="0.2">
      <c r="A284" s="139" t="s">
        <v>209</v>
      </c>
      <c r="B284" s="31" t="s">
        <v>134</v>
      </c>
      <c r="C284" s="139">
        <f t="shared" si="4"/>
        <v>8</v>
      </c>
      <c r="D284" s="139" t="s">
        <v>195</v>
      </c>
      <c r="E284" s="139" t="s">
        <v>190</v>
      </c>
      <c r="F284" s="139" t="s">
        <v>353</v>
      </c>
      <c r="G284" s="139" t="s">
        <v>354</v>
      </c>
      <c r="H284" s="139" t="s">
        <v>273</v>
      </c>
      <c r="I284" s="139" t="s">
        <v>231</v>
      </c>
      <c r="J284" s="139" t="s">
        <v>231</v>
      </c>
      <c r="K284" s="139" t="s">
        <v>232</v>
      </c>
      <c r="L284" s="139">
        <v>39.850423444444445</v>
      </c>
      <c r="M284" s="139">
        <v>-108.48236419444444</v>
      </c>
      <c r="N284" s="139" t="s">
        <v>261</v>
      </c>
      <c r="O284" s="139" t="s">
        <v>233</v>
      </c>
      <c r="P284" s="139">
        <v>16</v>
      </c>
      <c r="Q284" s="139">
        <v>0.66</v>
      </c>
      <c r="R284" s="139">
        <v>165.9</v>
      </c>
      <c r="S284" s="139">
        <v>3405</v>
      </c>
      <c r="T284" s="139">
        <v>788</v>
      </c>
      <c r="U284" s="139" t="s">
        <v>159</v>
      </c>
      <c r="V284" s="140">
        <v>0</v>
      </c>
      <c r="W284" s="141">
        <v>0</v>
      </c>
      <c r="X284" s="141">
        <v>0</v>
      </c>
      <c r="Y284" s="141">
        <v>2.4479999999999998E-2</v>
      </c>
      <c r="Z284" s="142">
        <v>3.3999999999999998E-3</v>
      </c>
    </row>
    <row r="285" spans="1:26" s="4" customFormat="1" x14ac:dyDescent="0.2">
      <c r="A285" s="139" t="s">
        <v>209</v>
      </c>
      <c r="B285" s="31" t="s">
        <v>134</v>
      </c>
      <c r="C285" s="139">
        <f t="shared" si="4"/>
        <v>8</v>
      </c>
      <c r="D285" s="139" t="s">
        <v>195</v>
      </c>
      <c r="E285" s="139" t="s">
        <v>190</v>
      </c>
      <c r="F285" s="139" t="s">
        <v>353</v>
      </c>
      <c r="G285" s="139" t="s">
        <v>354</v>
      </c>
      <c r="H285" s="139" t="s">
        <v>283</v>
      </c>
      <c r="I285" s="139" t="s">
        <v>231</v>
      </c>
      <c r="J285" s="139" t="s">
        <v>231</v>
      </c>
      <c r="K285" s="139" t="s">
        <v>232</v>
      </c>
      <c r="L285" s="139">
        <v>39.850423444444445</v>
      </c>
      <c r="M285" s="139">
        <v>-108.48236419444444</v>
      </c>
      <c r="N285" s="139" t="s">
        <v>275</v>
      </c>
      <c r="O285" s="139" t="s">
        <v>233</v>
      </c>
      <c r="P285" s="139">
        <v>22</v>
      </c>
      <c r="Q285" s="139">
        <v>1.17</v>
      </c>
      <c r="R285" s="139">
        <v>175.2</v>
      </c>
      <c r="S285" s="139">
        <v>10514</v>
      </c>
      <c r="T285" s="139">
        <v>1175</v>
      </c>
      <c r="U285" s="139" t="s">
        <v>159</v>
      </c>
      <c r="V285" s="140">
        <v>0</v>
      </c>
      <c r="W285" s="141">
        <v>0</v>
      </c>
      <c r="X285" s="141">
        <v>0</v>
      </c>
      <c r="Y285" s="141">
        <v>2.445E-2</v>
      </c>
      <c r="Z285" s="142">
        <v>0.40749999999999997</v>
      </c>
    </row>
    <row r="286" spans="1:26" s="4" customFormat="1" x14ac:dyDescent="0.2">
      <c r="A286" s="139" t="s">
        <v>209</v>
      </c>
      <c r="B286" s="31" t="s">
        <v>134</v>
      </c>
      <c r="C286" s="139">
        <f t="shared" si="4"/>
        <v>8</v>
      </c>
      <c r="D286" s="139" t="s">
        <v>195</v>
      </c>
      <c r="E286" s="139" t="s">
        <v>190</v>
      </c>
      <c r="F286" s="139" t="s">
        <v>353</v>
      </c>
      <c r="G286" s="139" t="s">
        <v>354</v>
      </c>
      <c r="H286" s="139" t="s">
        <v>260</v>
      </c>
      <c r="I286" s="139" t="s">
        <v>231</v>
      </c>
      <c r="J286" s="139" t="s">
        <v>231</v>
      </c>
      <c r="K286" s="139" t="s">
        <v>232</v>
      </c>
      <c r="L286" s="139">
        <v>39.850423444444445</v>
      </c>
      <c r="M286" s="139">
        <v>-108.48236419444444</v>
      </c>
      <c r="N286" s="139" t="s">
        <v>275</v>
      </c>
      <c r="O286" s="139" t="s">
        <v>233</v>
      </c>
      <c r="P286" s="139">
        <v>25</v>
      </c>
      <c r="Q286" s="139">
        <v>1</v>
      </c>
      <c r="R286" s="139">
        <v>149.1</v>
      </c>
      <c r="S286" s="139">
        <v>3615</v>
      </c>
      <c r="T286" s="139">
        <v>968</v>
      </c>
      <c r="U286" s="139" t="s">
        <v>159</v>
      </c>
      <c r="V286" s="140">
        <v>0</v>
      </c>
      <c r="W286" s="141">
        <v>0</v>
      </c>
      <c r="X286" s="141">
        <v>0</v>
      </c>
      <c r="Y286" s="141">
        <v>2.196E-2</v>
      </c>
      <c r="Z286" s="142">
        <v>0.36599999999999999</v>
      </c>
    </row>
    <row r="287" spans="1:26" s="4" customFormat="1" x14ac:dyDescent="0.2">
      <c r="A287" s="139" t="s">
        <v>209</v>
      </c>
      <c r="B287" s="31" t="s">
        <v>134</v>
      </c>
      <c r="C287" s="139">
        <f t="shared" si="4"/>
        <v>8</v>
      </c>
      <c r="D287" s="139" t="s">
        <v>195</v>
      </c>
      <c r="E287" s="139" t="s">
        <v>190</v>
      </c>
      <c r="F287" s="139" t="s">
        <v>353</v>
      </c>
      <c r="G287" s="139" t="s">
        <v>354</v>
      </c>
      <c r="H287" s="139" t="s">
        <v>276</v>
      </c>
      <c r="I287" s="139" t="s">
        <v>231</v>
      </c>
      <c r="J287" s="139" t="s">
        <v>231</v>
      </c>
      <c r="K287" s="139" t="s">
        <v>232</v>
      </c>
      <c r="L287" s="139">
        <v>39.850423444444445</v>
      </c>
      <c r="M287" s="139">
        <v>-108.48236419444444</v>
      </c>
      <c r="N287" s="139" t="s">
        <v>275</v>
      </c>
      <c r="O287" s="139" t="s">
        <v>233</v>
      </c>
      <c r="P287" s="139">
        <v>21</v>
      </c>
      <c r="Q287" s="139">
        <v>1</v>
      </c>
      <c r="R287" s="139">
        <v>162</v>
      </c>
      <c r="S287" s="139">
        <v>7651</v>
      </c>
      <c r="T287" s="139">
        <v>854</v>
      </c>
      <c r="U287" s="139" t="s">
        <v>159</v>
      </c>
      <c r="V287" s="140">
        <v>0</v>
      </c>
      <c r="W287" s="141">
        <v>0</v>
      </c>
      <c r="X287" s="141">
        <v>0</v>
      </c>
      <c r="Y287" s="141">
        <v>0</v>
      </c>
      <c r="Z287" s="142">
        <v>0.4</v>
      </c>
    </row>
    <row r="288" spans="1:26" s="4" customFormat="1" x14ac:dyDescent="0.2">
      <c r="A288" s="139" t="s">
        <v>209</v>
      </c>
      <c r="B288" s="31" t="s">
        <v>134</v>
      </c>
      <c r="C288" s="139">
        <f t="shared" si="4"/>
        <v>8</v>
      </c>
      <c r="D288" s="139" t="s">
        <v>195</v>
      </c>
      <c r="E288" s="139" t="s">
        <v>190</v>
      </c>
      <c r="F288" s="139" t="s">
        <v>353</v>
      </c>
      <c r="G288" s="139" t="s">
        <v>354</v>
      </c>
      <c r="H288" s="139" t="s">
        <v>231</v>
      </c>
      <c r="I288" s="139" t="s">
        <v>231</v>
      </c>
      <c r="J288" s="139" t="s">
        <v>231</v>
      </c>
      <c r="K288" s="139" t="s">
        <v>232</v>
      </c>
      <c r="L288" s="139">
        <v>39.850423444444445</v>
      </c>
      <c r="M288" s="139">
        <v>-108.48236419444444</v>
      </c>
      <c r="N288" s="139" t="s">
        <v>267</v>
      </c>
      <c r="O288" s="139" t="s">
        <v>233</v>
      </c>
      <c r="P288" s="139">
        <v>0</v>
      </c>
      <c r="Q288" s="139">
        <v>0</v>
      </c>
      <c r="R288" s="139">
        <v>0</v>
      </c>
      <c r="S288" s="139">
        <v>0</v>
      </c>
      <c r="T288" s="139">
        <v>70</v>
      </c>
      <c r="U288" s="139" t="s">
        <v>110</v>
      </c>
      <c r="V288" s="140">
        <v>0</v>
      </c>
      <c r="W288" s="141">
        <v>0.9</v>
      </c>
      <c r="X288" s="141">
        <v>0</v>
      </c>
      <c r="Y288" s="141">
        <v>0</v>
      </c>
      <c r="Z288" s="142">
        <v>0</v>
      </c>
    </row>
    <row r="289" spans="1:26" s="4" customFormat="1" x14ac:dyDescent="0.2">
      <c r="A289" s="139" t="s">
        <v>209</v>
      </c>
      <c r="B289" s="31" t="s">
        <v>134</v>
      </c>
      <c r="C289" s="139">
        <f t="shared" si="4"/>
        <v>8</v>
      </c>
      <c r="D289" s="139" t="s">
        <v>195</v>
      </c>
      <c r="E289" s="139" t="s">
        <v>190</v>
      </c>
      <c r="F289" s="139" t="s">
        <v>353</v>
      </c>
      <c r="G289" s="139" t="s">
        <v>354</v>
      </c>
      <c r="H289" s="139" t="s">
        <v>231</v>
      </c>
      <c r="I289" s="139" t="s">
        <v>231</v>
      </c>
      <c r="J289" s="139" t="s">
        <v>231</v>
      </c>
      <c r="K289" s="139" t="s">
        <v>232</v>
      </c>
      <c r="L289" s="139">
        <v>39.850423444444445</v>
      </c>
      <c r="M289" s="139">
        <v>-108.48236419444444</v>
      </c>
      <c r="N289" s="139" t="s">
        <v>355</v>
      </c>
      <c r="O289" s="139" t="s">
        <v>233</v>
      </c>
      <c r="P289" s="139">
        <v>53</v>
      </c>
      <c r="Q289" s="139">
        <v>2.67</v>
      </c>
      <c r="R289" s="139">
        <v>26.7</v>
      </c>
      <c r="S289" s="139">
        <v>28224</v>
      </c>
      <c r="T289" s="139">
        <v>312</v>
      </c>
      <c r="U289" s="139" t="s">
        <v>158</v>
      </c>
      <c r="V289" s="140">
        <v>8.6999999999999993</v>
      </c>
      <c r="W289" s="141">
        <v>0.441</v>
      </c>
      <c r="X289" s="141">
        <v>6.74</v>
      </c>
      <c r="Y289" s="141">
        <v>0</v>
      </c>
      <c r="Z289" s="142">
        <v>0</v>
      </c>
    </row>
    <row r="290" spans="1:26" s="4" customFormat="1" x14ac:dyDescent="0.2">
      <c r="A290" s="139" t="s">
        <v>209</v>
      </c>
      <c r="B290" s="31" t="s">
        <v>134</v>
      </c>
      <c r="C290" s="139">
        <f t="shared" si="4"/>
        <v>8</v>
      </c>
      <c r="D290" s="139" t="s">
        <v>195</v>
      </c>
      <c r="E290" s="139" t="s">
        <v>190</v>
      </c>
      <c r="F290" s="139" t="s">
        <v>353</v>
      </c>
      <c r="G290" s="139" t="s">
        <v>354</v>
      </c>
      <c r="H290" s="139" t="s">
        <v>231</v>
      </c>
      <c r="I290" s="139" t="s">
        <v>231</v>
      </c>
      <c r="J290" s="139" t="s">
        <v>231</v>
      </c>
      <c r="K290" s="139" t="s">
        <v>232</v>
      </c>
      <c r="L290" s="139">
        <v>39.850423444444445</v>
      </c>
      <c r="M290" s="139">
        <v>-108.48236419444444</v>
      </c>
      <c r="N290" s="139" t="s">
        <v>319</v>
      </c>
      <c r="O290" s="139" t="s">
        <v>233</v>
      </c>
      <c r="P290" s="139">
        <v>0</v>
      </c>
      <c r="Q290" s="139">
        <v>0</v>
      </c>
      <c r="R290" s="139">
        <v>0</v>
      </c>
      <c r="S290" s="139">
        <v>0</v>
      </c>
      <c r="T290" s="139">
        <v>70</v>
      </c>
      <c r="U290" s="139" t="s">
        <v>85</v>
      </c>
      <c r="V290" s="140">
        <v>0</v>
      </c>
      <c r="W290" s="141">
        <v>2</v>
      </c>
      <c r="X290" s="141">
        <v>0</v>
      </c>
      <c r="Y290" s="141">
        <v>0</v>
      </c>
      <c r="Z290" s="142">
        <v>0</v>
      </c>
    </row>
    <row r="291" spans="1:26" s="4" customFormat="1" x14ac:dyDescent="0.2">
      <c r="A291" s="139" t="s">
        <v>209</v>
      </c>
      <c r="B291" s="31" t="s">
        <v>134</v>
      </c>
      <c r="C291" s="139">
        <f t="shared" si="4"/>
        <v>8</v>
      </c>
      <c r="D291" s="139" t="s">
        <v>195</v>
      </c>
      <c r="E291" s="139" t="s">
        <v>190</v>
      </c>
      <c r="F291" s="139" t="s">
        <v>353</v>
      </c>
      <c r="G291" s="139" t="s">
        <v>354</v>
      </c>
      <c r="H291" s="139" t="s">
        <v>231</v>
      </c>
      <c r="I291" s="139" t="s">
        <v>231</v>
      </c>
      <c r="J291" s="139" t="s">
        <v>231</v>
      </c>
      <c r="K291" s="139" t="s">
        <v>232</v>
      </c>
      <c r="L291" s="139">
        <v>39.850423444444445</v>
      </c>
      <c r="M291" s="139">
        <v>-108.48236419444444</v>
      </c>
      <c r="N291" s="139" t="s">
        <v>70</v>
      </c>
      <c r="O291" s="139" t="s">
        <v>233</v>
      </c>
      <c r="P291" s="139">
        <v>0</v>
      </c>
      <c r="Q291" s="139">
        <v>0</v>
      </c>
      <c r="R291" s="139">
        <v>0</v>
      </c>
      <c r="S291" s="139">
        <v>0</v>
      </c>
      <c r="T291" s="139">
        <v>700</v>
      </c>
      <c r="U291" s="139" t="s">
        <v>110</v>
      </c>
      <c r="V291" s="140">
        <v>0</v>
      </c>
      <c r="W291" s="141">
        <v>1</v>
      </c>
      <c r="X291" s="141">
        <v>0</v>
      </c>
      <c r="Y291" s="141">
        <v>0</v>
      </c>
      <c r="Z291" s="142">
        <v>0</v>
      </c>
    </row>
    <row r="292" spans="1:26" s="4" customFormat="1" x14ac:dyDescent="0.2">
      <c r="A292" s="139" t="s">
        <v>209</v>
      </c>
      <c r="B292" s="31" t="s">
        <v>134</v>
      </c>
      <c r="C292" s="139">
        <f t="shared" si="4"/>
        <v>8</v>
      </c>
      <c r="D292" s="139" t="s">
        <v>195</v>
      </c>
      <c r="E292" s="139" t="s">
        <v>190</v>
      </c>
      <c r="F292" s="139" t="s">
        <v>353</v>
      </c>
      <c r="G292" s="139" t="s">
        <v>354</v>
      </c>
      <c r="H292" s="139" t="s">
        <v>231</v>
      </c>
      <c r="I292" s="139" t="s">
        <v>231</v>
      </c>
      <c r="J292" s="139" t="s">
        <v>231</v>
      </c>
      <c r="K292" s="139" t="s">
        <v>232</v>
      </c>
      <c r="L292" s="139">
        <v>39.850423444444445</v>
      </c>
      <c r="M292" s="139">
        <v>-108.48236419444444</v>
      </c>
      <c r="N292" s="139" t="s">
        <v>70</v>
      </c>
      <c r="O292" s="139" t="s">
        <v>233</v>
      </c>
      <c r="P292" s="139">
        <v>20</v>
      </c>
      <c r="Q292" s="139">
        <v>0.83</v>
      </c>
      <c r="R292" s="139">
        <v>165.6</v>
      </c>
      <c r="S292" s="139">
        <v>5377</v>
      </c>
      <c r="T292" s="139">
        <v>1055</v>
      </c>
      <c r="U292" s="139" t="s">
        <v>110</v>
      </c>
      <c r="V292" s="140">
        <v>0</v>
      </c>
      <c r="W292" s="141">
        <v>1.6</v>
      </c>
      <c r="X292" s="141">
        <v>0</v>
      </c>
      <c r="Y292" s="141">
        <v>0</v>
      </c>
      <c r="Z292" s="142">
        <v>0</v>
      </c>
    </row>
    <row r="293" spans="1:26" s="4" customFormat="1" x14ac:dyDescent="0.2">
      <c r="A293" s="139" t="s">
        <v>209</v>
      </c>
      <c r="B293" s="31" t="s">
        <v>134</v>
      </c>
      <c r="C293" s="139">
        <f t="shared" si="4"/>
        <v>8</v>
      </c>
      <c r="D293" s="139" t="s">
        <v>195</v>
      </c>
      <c r="E293" s="139" t="s">
        <v>190</v>
      </c>
      <c r="F293" s="139" t="s">
        <v>353</v>
      </c>
      <c r="G293" s="139" t="s">
        <v>354</v>
      </c>
      <c r="H293" s="139" t="s">
        <v>231</v>
      </c>
      <c r="I293" s="139" t="s">
        <v>231</v>
      </c>
      <c r="J293" s="139" t="s">
        <v>231</v>
      </c>
      <c r="K293" s="139" t="s">
        <v>232</v>
      </c>
      <c r="L293" s="139">
        <v>39.850423444444445</v>
      </c>
      <c r="M293" s="139">
        <v>-108.48236419444444</v>
      </c>
      <c r="N293" s="139" t="s">
        <v>239</v>
      </c>
      <c r="O293" s="139" t="s">
        <v>233</v>
      </c>
      <c r="P293" s="139">
        <v>0</v>
      </c>
      <c r="Q293" s="139">
        <v>0</v>
      </c>
      <c r="R293" s="139">
        <v>0</v>
      </c>
      <c r="S293" s="139">
        <v>0</v>
      </c>
      <c r="T293" s="139">
        <v>70</v>
      </c>
      <c r="U293" s="139" t="s">
        <v>111</v>
      </c>
      <c r="V293" s="140">
        <v>0</v>
      </c>
      <c r="W293" s="141">
        <v>13.1</v>
      </c>
      <c r="X293" s="141">
        <v>0</v>
      </c>
      <c r="Y293" s="141">
        <v>0</v>
      </c>
      <c r="Z293" s="142">
        <v>0</v>
      </c>
    </row>
    <row r="294" spans="1:26" s="4" customFormat="1" x14ac:dyDescent="0.2">
      <c r="A294" s="139" t="s">
        <v>209</v>
      </c>
      <c r="B294" s="31" t="s">
        <v>134</v>
      </c>
      <c r="C294" s="139">
        <f t="shared" si="4"/>
        <v>8</v>
      </c>
      <c r="D294" s="139" t="s">
        <v>195</v>
      </c>
      <c r="E294" s="139" t="s">
        <v>190</v>
      </c>
      <c r="F294" s="139" t="s">
        <v>353</v>
      </c>
      <c r="G294" s="139" t="s">
        <v>354</v>
      </c>
      <c r="H294" s="139" t="s">
        <v>231</v>
      </c>
      <c r="I294" s="139" t="s">
        <v>231</v>
      </c>
      <c r="J294" s="139" t="s">
        <v>231</v>
      </c>
      <c r="K294" s="139" t="s">
        <v>232</v>
      </c>
      <c r="L294" s="139">
        <v>39.957151555555555</v>
      </c>
      <c r="M294" s="139">
        <v>-108.31824255555557</v>
      </c>
      <c r="N294" s="139" t="s">
        <v>275</v>
      </c>
      <c r="O294" s="139" t="s">
        <v>233</v>
      </c>
      <c r="P294" s="139">
        <v>19</v>
      </c>
      <c r="Q294" s="139">
        <v>0.66</v>
      </c>
      <c r="R294" s="139">
        <v>238.8</v>
      </c>
      <c r="S294" s="139">
        <v>5001</v>
      </c>
      <c r="T294" s="139">
        <v>850</v>
      </c>
      <c r="U294" s="139" t="s">
        <v>159</v>
      </c>
      <c r="V294" s="140">
        <v>19.567091999999999</v>
      </c>
      <c r="W294" s="141">
        <v>1.630592</v>
      </c>
      <c r="X294" s="141">
        <v>8.1529559999999996</v>
      </c>
      <c r="Y294" s="141">
        <v>0</v>
      </c>
      <c r="Z294" s="142">
        <v>0</v>
      </c>
    </row>
    <row r="295" spans="1:26" s="4" customFormat="1" x14ac:dyDescent="0.2">
      <c r="A295" s="139" t="s">
        <v>209</v>
      </c>
      <c r="B295" s="31" t="s">
        <v>134</v>
      </c>
      <c r="C295" s="139">
        <f t="shared" si="4"/>
        <v>8</v>
      </c>
      <c r="D295" s="139" t="s">
        <v>195</v>
      </c>
      <c r="E295" s="139" t="s">
        <v>190</v>
      </c>
      <c r="F295" s="139" t="s">
        <v>353</v>
      </c>
      <c r="G295" s="139" t="s">
        <v>354</v>
      </c>
      <c r="H295" s="139" t="s">
        <v>231</v>
      </c>
      <c r="I295" s="139" t="s">
        <v>231</v>
      </c>
      <c r="J295" s="139" t="s">
        <v>231</v>
      </c>
      <c r="K295" s="139" t="s">
        <v>232</v>
      </c>
      <c r="L295" s="139">
        <v>39.957151555555555</v>
      </c>
      <c r="M295" s="139">
        <v>-108.31824255555557</v>
      </c>
      <c r="N295" s="139" t="s">
        <v>275</v>
      </c>
      <c r="O295" s="139" t="s">
        <v>233</v>
      </c>
      <c r="P295" s="139">
        <v>21</v>
      </c>
      <c r="Q295" s="139">
        <v>1</v>
      </c>
      <c r="R295" s="139">
        <v>162</v>
      </c>
      <c r="S295" s="139">
        <v>7651</v>
      </c>
      <c r="T295" s="139">
        <v>854</v>
      </c>
      <c r="U295" s="139" t="s">
        <v>159</v>
      </c>
      <c r="V295" s="140">
        <v>19.5</v>
      </c>
      <c r="W295" s="141">
        <v>1.2</v>
      </c>
      <c r="X295" s="141">
        <v>1.6</v>
      </c>
      <c r="Y295" s="141">
        <v>0</v>
      </c>
      <c r="Z295" s="142">
        <v>0</v>
      </c>
    </row>
    <row r="296" spans="1:26" s="4" customFormat="1" x14ac:dyDescent="0.2">
      <c r="A296" s="139" t="s">
        <v>209</v>
      </c>
      <c r="B296" s="31" t="s">
        <v>134</v>
      </c>
      <c r="C296" s="139">
        <f t="shared" si="4"/>
        <v>8</v>
      </c>
      <c r="D296" s="139" t="s">
        <v>195</v>
      </c>
      <c r="E296" s="139" t="s">
        <v>190</v>
      </c>
      <c r="F296" s="139" t="s">
        <v>353</v>
      </c>
      <c r="G296" s="139" t="s">
        <v>354</v>
      </c>
      <c r="H296" s="139" t="s">
        <v>231</v>
      </c>
      <c r="I296" s="139" t="s">
        <v>231</v>
      </c>
      <c r="J296" s="139" t="s">
        <v>231</v>
      </c>
      <c r="K296" s="139" t="s">
        <v>232</v>
      </c>
      <c r="L296" s="139">
        <v>39.957151555555555</v>
      </c>
      <c r="M296" s="139">
        <v>-108.31824255555557</v>
      </c>
      <c r="N296" s="139" t="s">
        <v>275</v>
      </c>
      <c r="O296" s="139" t="s">
        <v>233</v>
      </c>
      <c r="P296" s="139">
        <v>22</v>
      </c>
      <c r="Q296" s="139">
        <v>1.17</v>
      </c>
      <c r="R296" s="139">
        <v>175.2</v>
      </c>
      <c r="S296" s="139">
        <v>10514</v>
      </c>
      <c r="T296" s="139">
        <v>1175</v>
      </c>
      <c r="U296" s="139" t="s">
        <v>159</v>
      </c>
      <c r="V296" s="140">
        <v>15.9</v>
      </c>
      <c r="W296" s="141">
        <v>1.5</v>
      </c>
      <c r="X296" s="141">
        <v>29.6</v>
      </c>
      <c r="Y296" s="141">
        <v>0</v>
      </c>
      <c r="Z296" s="142">
        <v>0</v>
      </c>
    </row>
    <row r="297" spans="1:26" s="4" customFormat="1" x14ac:dyDescent="0.2">
      <c r="A297" s="139" t="s">
        <v>209</v>
      </c>
      <c r="B297" s="31" t="s">
        <v>134</v>
      </c>
      <c r="C297" s="139">
        <f t="shared" si="4"/>
        <v>8</v>
      </c>
      <c r="D297" s="139" t="s">
        <v>195</v>
      </c>
      <c r="E297" s="139" t="s">
        <v>190</v>
      </c>
      <c r="F297" s="139" t="s">
        <v>353</v>
      </c>
      <c r="G297" s="139" t="s">
        <v>354</v>
      </c>
      <c r="H297" s="139" t="s">
        <v>231</v>
      </c>
      <c r="I297" s="139" t="s">
        <v>231</v>
      </c>
      <c r="J297" s="139" t="s">
        <v>231</v>
      </c>
      <c r="K297" s="139" t="s">
        <v>232</v>
      </c>
      <c r="L297" s="139">
        <v>39.957151555555555</v>
      </c>
      <c r="M297" s="139">
        <v>-108.31824255555557</v>
      </c>
      <c r="N297" s="139" t="s">
        <v>275</v>
      </c>
      <c r="O297" s="139" t="s">
        <v>233</v>
      </c>
      <c r="P297" s="139">
        <v>25</v>
      </c>
      <c r="Q297" s="139">
        <v>1</v>
      </c>
      <c r="R297" s="139">
        <v>149.1</v>
      </c>
      <c r="S297" s="139">
        <v>3615</v>
      </c>
      <c r="T297" s="139">
        <v>968</v>
      </c>
      <c r="U297" s="139" t="s">
        <v>159</v>
      </c>
      <c r="V297" s="140">
        <v>12.7</v>
      </c>
      <c r="W297" s="141">
        <v>5.0999999999999996</v>
      </c>
      <c r="X297" s="141">
        <v>13.35</v>
      </c>
      <c r="Y297" s="141">
        <v>0</v>
      </c>
      <c r="Z297" s="142">
        <v>0</v>
      </c>
    </row>
    <row r="298" spans="1:26" s="4" customFormat="1" x14ac:dyDescent="0.2">
      <c r="A298" s="139" t="s">
        <v>209</v>
      </c>
      <c r="B298" s="31" t="s">
        <v>134</v>
      </c>
      <c r="C298" s="139">
        <f t="shared" si="4"/>
        <v>8</v>
      </c>
      <c r="D298" s="139" t="s">
        <v>195</v>
      </c>
      <c r="E298" s="139" t="s">
        <v>190</v>
      </c>
      <c r="F298" s="139" t="s">
        <v>353</v>
      </c>
      <c r="G298" s="139" t="s">
        <v>354</v>
      </c>
      <c r="H298" s="139" t="s">
        <v>231</v>
      </c>
      <c r="I298" s="139" t="s">
        <v>231</v>
      </c>
      <c r="J298" s="139" t="s">
        <v>231</v>
      </c>
      <c r="K298" s="139" t="s">
        <v>232</v>
      </c>
      <c r="L298" s="139">
        <v>39.957151555555555</v>
      </c>
      <c r="M298" s="139">
        <v>-108.31824255555557</v>
      </c>
      <c r="N298" s="139" t="s">
        <v>261</v>
      </c>
      <c r="O298" s="139" t="s">
        <v>233</v>
      </c>
      <c r="P298" s="139">
        <v>16</v>
      </c>
      <c r="Q298" s="139">
        <v>0.66</v>
      </c>
      <c r="R298" s="139">
        <v>165.9</v>
      </c>
      <c r="S298" s="139">
        <v>3405</v>
      </c>
      <c r="T298" s="139">
        <v>788</v>
      </c>
      <c r="U298" s="139" t="s">
        <v>159</v>
      </c>
      <c r="V298" s="140">
        <v>42.1</v>
      </c>
      <c r="W298" s="141">
        <v>6.8000000000000007</v>
      </c>
      <c r="X298" s="141">
        <v>21.8</v>
      </c>
      <c r="Y298" s="141">
        <v>0</v>
      </c>
      <c r="Z298" s="142">
        <v>0</v>
      </c>
    </row>
    <row r="299" spans="1:26" s="4" customFormat="1" x14ac:dyDescent="0.2">
      <c r="A299" s="139" t="s">
        <v>209</v>
      </c>
      <c r="B299" s="31" t="s">
        <v>134</v>
      </c>
      <c r="C299" s="139">
        <f t="shared" si="4"/>
        <v>8</v>
      </c>
      <c r="D299" s="139" t="s">
        <v>195</v>
      </c>
      <c r="E299" s="139" t="s">
        <v>190</v>
      </c>
      <c r="F299" s="139" t="s">
        <v>353</v>
      </c>
      <c r="G299" s="139" t="s">
        <v>354</v>
      </c>
      <c r="H299" s="139" t="s">
        <v>231</v>
      </c>
      <c r="I299" s="139" t="s">
        <v>231</v>
      </c>
      <c r="J299" s="139" t="s">
        <v>231</v>
      </c>
      <c r="K299" s="139" t="s">
        <v>232</v>
      </c>
      <c r="L299" s="139">
        <v>39.969760722222226</v>
      </c>
      <c r="M299" s="139">
        <v>-109.00487775000001</v>
      </c>
      <c r="N299" s="139" t="s">
        <v>261</v>
      </c>
      <c r="O299" s="139" t="s">
        <v>233</v>
      </c>
      <c r="P299" s="139">
        <v>20</v>
      </c>
      <c r="Q299" s="139">
        <v>0.83</v>
      </c>
      <c r="R299" s="139">
        <v>165.6</v>
      </c>
      <c r="S299" s="139">
        <v>5377</v>
      </c>
      <c r="T299" s="139">
        <v>1055</v>
      </c>
      <c r="U299" s="139" t="s">
        <v>159</v>
      </c>
      <c r="V299" s="140">
        <v>29.7</v>
      </c>
      <c r="W299" s="141">
        <v>1.8</v>
      </c>
      <c r="X299" s="141">
        <v>29.8</v>
      </c>
      <c r="Y299" s="141">
        <v>0</v>
      </c>
      <c r="Z299" s="142">
        <v>0</v>
      </c>
    </row>
    <row r="300" spans="1:26" s="4" customFormat="1" x14ac:dyDescent="0.2">
      <c r="A300" s="139" t="s">
        <v>209</v>
      </c>
      <c r="B300" s="31" t="s">
        <v>134</v>
      </c>
      <c r="C300" s="139">
        <f t="shared" si="4"/>
        <v>8</v>
      </c>
      <c r="D300" s="139" t="s">
        <v>195</v>
      </c>
      <c r="E300" s="139" t="s">
        <v>190</v>
      </c>
      <c r="F300" s="139" t="s">
        <v>353</v>
      </c>
      <c r="G300" s="139" t="s">
        <v>354</v>
      </c>
      <c r="H300" s="139" t="s">
        <v>231</v>
      </c>
      <c r="I300" s="139" t="s">
        <v>231</v>
      </c>
      <c r="J300" s="139" t="s">
        <v>231</v>
      </c>
      <c r="K300" s="139" t="s">
        <v>232</v>
      </c>
      <c r="L300" s="139">
        <v>39.961337944444445</v>
      </c>
      <c r="M300" s="139">
        <v>-109.00518283333334</v>
      </c>
      <c r="N300" s="139" t="s">
        <v>261</v>
      </c>
      <c r="O300" s="139" t="s">
        <v>233</v>
      </c>
      <c r="P300" s="139">
        <v>21</v>
      </c>
      <c r="Q300" s="139">
        <v>1</v>
      </c>
      <c r="R300" s="139">
        <v>162</v>
      </c>
      <c r="S300" s="139">
        <v>7651</v>
      </c>
      <c r="T300" s="139">
        <v>854</v>
      </c>
      <c r="U300" s="139" t="s">
        <v>159</v>
      </c>
      <c r="V300" s="140">
        <v>19.41</v>
      </c>
      <c r="W300" s="141">
        <v>1.1599999999999999</v>
      </c>
      <c r="X300" s="141">
        <v>1.6</v>
      </c>
      <c r="Y300" s="141">
        <v>0</v>
      </c>
      <c r="Z300" s="142">
        <v>0</v>
      </c>
    </row>
    <row r="301" spans="1:26" s="4" customFormat="1" x14ac:dyDescent="0.2">
      <c r="A301" s="139" t="s">
        <v>209</v>
      </c>
      <c r="B301" s="31" t="s">
        <v>134</v>
      </c>
      <c r="C301" s="139">
        <f t="shared" si="4"/>
        <v>8</v>
      </c>
      <c r="D301" s="139" t="s">
        <v>195</v>
      </c>
      <c r="E301" s="139" t="s">
        <v>190</v>
      </c>
      <c r="F301" s="139" t="s">
        <v>356</v>
      </c>
      <c r="G301" s="139" t="s">
        <v>357</v>
      </c>
      <c r="H301" s="139" t="s">
        <v>230</v>
      </c>
      <c r="I301" s="139" t="s">
        <v>231</v>
      </c>
      <c r="J301" s="139" t="s">
        <v>231</v>
      </c>
      <c r="K301" s="139" t="s">
        <v>232</v>
      </c>
      <c r="L301" s="139">
        <v>39.957151555555555</v>
      </c>
      <c r="M301" s="139">
        <v>-108.31824255555557</v>
      </c>
      <c r="N301" s="139" t="s">
        <v>69</v>
      </c>
      <c r="O301" s="139" t="s">
        <v>233</v>
      </c>
      <c r="P301" s="139">
        <v>50</v>
      </c>
      <c r="Q301" s="139">
        <v>5.7</v>
      </c>
      <c r="R301" s="139">
        <v>0.4</v>
      </c>
      <c r="S301" s="139">
        <v>99406</v>
      </c>
      <c r="T301" s="139">
        <v>1000</v>
      </c>
      <c r="U301" s="139" t="s">
        <v>158</v>
      </c>
      <c r="V301" s="140">
        <v>0</v>
      </c>
      <c r="W301" s="141">
        <v>0</v>
      </c>
      <c r="X301" s="141">
        <v>0</v>
      </c>
      <c r="Y301" s="141">
        <v>0</v>
      </c>
      <c r="Z301" s="142">
        <v>13.2</v>
      </c>
    </row>
    <row r="302" spans="1:26" s="4" customFormat="1" x14ac:dyDescent="0.2">
      <c r="A302" s="139" t="s">
        <v>209</v>
      </c>
      <c r="B302" s="31" t="s">
        <v>134</v>
      </c>
      <c r="C302" s="139">
        <f t="shared" si="4"/>
        <v>8</v>
      </c>
      <c r="D302" s="139" t="s">
        <v>195</v>
      </c>
      <c r="E302" s="139" t="s">
        <v>190</v>
      </c>
      <c r="F302" s="139" t="s">
        <v>356</v>
      </c>
      <c r="G302" s="139" t="s">
        <v>357</v>
      </c>
      <c r="H302" s="139" t="s">
        <v>234</v>
      </c>
      <c r="I302" s="139" t="s">
        <v>231</v>
      </c>
      <c r="J302" s="139" t="s">
        <v>231</v>
      </c>
      <c r="K302" s="139" t="s">
        <v>232</v>
      </c>
      <c r="L302" s="139">
        <v>39.957151555555555</v>
      </c>
      <c r="M302" s="139">
        <v>-108.31824255555557</v>
      </c>
      <c r="N302" s="139" t="s">
        <v>319</v>
      </c>
      <c r="O302" s="139" t="s">
        <v>233</v>
      </c>
      <c r="P302" s="139">
        <v>80</v>
      </c>
      <c r="Q302" s="139">
        <v>6.66</v>
      </c>
      <c r="R302" s="139">
        <v>40</v>
      </c>
      <c r="S302" s="139">
        <v>21220</v>
      </c>
      <c r="T302" s="139">
        <v>300</v>
      </c>
      <c r="U302" s="139" t="s">
        <v>85</v>
      </c>
      <c r="V302" s="140">
        <v>0</v>
      </c>
      <c r="W302" s="141">
        <v>0</v>
      </c>
      <c r="X302" s="141">
        <v>0</v>
      </c>
      <c r="Y302" s="141">
        <v>102.63</v>
      </c>
      <c r="Z302" s="142">
        <v>0</v>
      </c>
    </row>
    <row r="303" spans="1:26" s="4" customFormat="1" x14ac:dyDescent="0.2">
      <c r="A303" s="139" t="s">
        <v>209</v>
      </c>
      <c r="B303" s="31" t="s">
        <v>134</v>
      </c>
      <c r="C303" s="139">
        <f t="shared" si="4"/>
        <v>8</v>
      </c>
      <c r="D303" s="139" t="s">
        <v>195</v>
      </c>
      <c r="E303" s="139" t="s">
        <v>190</v>
      </c>
      <c r="F303" s="139" t="s">
        <v>356</v>
      </c>
      <c r="G303" s="139" t="s">
        <v>357</v>
      </c>
      <c r="H303" s="139" t="s">
        <v>236</v>
      </c>
      <c r="I303" s="139" t="s">
        <v>231</v>
      </c>
      <c r="J303" s="139" t="s">
        <v>231</v>
      </c>
      <c r="K303" s="139" t="s">
        <v>232</v>
      </c>
      <c r="L303" s="139">
        <v>39.957151555555555</v>
      </c>
      <c r="M303" s="139">
        <v>-108.31824255555557</v>
      </c>
      <c r="N303" s="139" t="s">
        <v>69</v>
      </c>
      <c r="O303" s="139" t="s">
        <v>233</v>
      </c>
      <c r="P303" s="139">
        <v>50</v>
      </c>
      <c r="Q303" s="139">
        <v>5.7</v>
      </c>
      <c r="R303" s="139">
        <v>65.599999999999994</v>
      </c>
      <c r="S303" s="139">
        <v>99406</v>
      </c>
      <c r="T303" s="139">
        <v>1000</v>
      </c>
      <c r="U303" s="139" t="s">
        <v>158</v>
      </c>
      <c r="V303" s="140">
        <v>0</v>
      </c>
      <c r="W303" s="141">
        <v>0</v>
      </c>
      <c r="X303" s="141">
        <v>0</v>
      </c>
      <c r="Y303" s="141">
        <v>0</v>
      </c>
      <c r="Z303" s="142">
        <v>13.2</v>
      </c>
    </row>
    <row r="304" spans="1:26" s="4" customFormat="1" x14ac:dyDescent="0.2">
      <c r="A304" s="139" t="s">
        <v>209</v>
      </c>
      <c r="B304" s="31" t="s">
        <v>134</v>
      </c>
      <c r="C304" s="139">
        <f t="shared" si="4"/>
        <v>8</v>
      </c>
      <c r="D304" s="139" t="s">
        <v>195</v>
      </c>
      <c r="E304" s="139" t="s">
        <v>190</v>
      </c>
      <c r="F304" s="139" t="s">
        <v>356</v>
      </c>
      <c r="G304" s="139" t="s">
        <v>357</v>
      </c>
      <c r="H304" s="139" t="s">
        <v>241</v>
      </c>
      <c r="I304" s="139" t="s">
        <v>231</v>
      </c>
      <c r="J304" s="139" t="s">
        <v>231</v>
      </c>
      <c r="K304" s="139" t="s">
        <v>232</v>
      </c>
      <c r="L304" s="139">
        <v>39.957151555555555</v>
      </c>
      <c r="M304" s="139">
        <v>-108.31824255555557</v>
      </c>
      <c r="N304" s="139" t="s">
        <v>319</v>
      </c>
      <c r="O304" s="139" t="s">
        <v>233</v>
      </c>
      <c r="P304" s="139">
        <v>40</v>
      </c>
      <c r="Q304" s="139">
        <v>4.2</v>
      </c>
      <c r="R304" s="139">
        <v>13.7</v>
      </c>
      <c r="S304" s="139">
        <v>11450</v>
      </c>
      <c r="T304" s="139">
        <v>1000</v>
      </c>
      <c r="U304" s="139" t="s">
        <v>85</v>
      </c>
      <c r="V304" s="140">
        <v>0</v>
      </c>
      <c r="W304" s="141">
        <v>0</v>
      </c>
      <c r="X304" s="141">
        <v>0</v>
      </c>
      <c r="Y304" s="141">
        <v>102.64219799999999</v>
      </c>
      <c r="Z304" s="142">
        <v>0</v>
      </c>
    </row>
    <row r="305" spans="1:26" s="4" customFormat="1" x14ac:dyDescent="0.2">
      <c r="A305" s="139" t="s">
        <v>209</v>
      </c>
      <c r="B305" s="31" t="s">
        <v>134</v>
      </c>
      <c r="C305" s="139">
        <f t="shared" si="4"/>
        <v>8</v>
      </c>
      <c r="D305" s="139" t="s">
        <v>195</v>
      </c>
      <c r="E305" s="139" t="s">
        <v>190</v>
      </c>
      <c r="F305" s="139" t="s">
        <v>356</v>
      </c>
      <c r="G305" s="139" t="s">
        <v>357</v>
      </c>
      <c r="H305" s="139" t="s">
        <v>231</v>
      </c>
      <c r="I305" s="139" t="s">
        <v>231</v>
      </c>
      <c r="J305" s="139" t="s">
        <v>231</v>
      </c>
      <c r="K305" s="139" t="s">
        <v>232</v>
      </c>
      <c r="L305" s="139">
        <v>39.957151555555555</v>
      </c>
      <c r="M305" s="139">
        <v>-108.31824255555557</v>
      </c>
      <c r="N305" s="139" t="s">
        <v>69</v>
      </c>
      <c r="O305" s="139" t="s">
        <v>233</v>
      </c>
      <c r="P305" s="139">
        <v>50</v>
      </c>
      <c r="Q305" s="139">
        <v>5.7</v>
      </c>
      <c r="R305" s="139">
        <v>0.4</v>
      </c>
      <c r="S305" s="139">
        <v>99406</v>
      </c>
      <c r="T305" s="139">
        <v>1000</v>
      </c>
      <c r="U305" s="139" t="s">
        <v>158</v>
      </c>
      <c r="V305" s="140">
        <v>30.4</v>
      </c>
      <c r="W305" s="141">
        <v>19.2</v>
      </c>
      <c r="X305" s="141">
        <v>41.5</v>
      </c>
      <c r="Y305" s="141">
        <v>0</v>
      </c>
      <c r="Z305" s="142">
        <v>0</v>
      </c>
    </row>
    <row r="306" spans="1:26" s="4" customFormat="1" x14ac:dyDescent="0.2">
      <c r="A306" s="139" t="s">
        <v>209</v>
      </c>
      <c r="B306" s="31" t="s">
        <v>134</v>
      </c>
      <c r="C306" s="139">
        <f t="shared" si="4"/>
        <v>8</v>
      </c>
      <c r="D306" s="139" t="s">
        <v>195</v>
      </c>
      <c r="E306" s="139" t="s">
        <v>190</v>
      </c>
      <c r="F306" s="139" t="s">
        <v>356</v>
      </c>
      <c r="G306" s="139" t="s">
        <v>357</v>
      </c>
      <c r="H306" s="139" t="s">
        <v>231</v>
      </c>
      <c r="I306" s="139" t="s">
        <v>231</v>
      </c>
      <c r="J306" s="139" t="s">
        <v>231</v>
      </c>
      <c r="K306" s="139" t="s">
        <v>232</v>
      </c>
      <c r="L306" s="139">
        <v>39.957151555555555</v>
      </c>
      <c r="M306" s="139">
        <v>-108.31824255555557</v>
      </c>
      <c r="N306" s="139" t="s">
        <v>69</v>
      </c>
      <c r="O306" s="139" t="s">
        <v>233</v>
      </c>
      <c r="P306" s="139">
        <v>50</v>
      </c>
      <c r="Q306" s="139">
        <v>5.7</v>
      </c>
      <c r="R306" s="139">
        <v>65.599999999999994</v>
      </c>
      <c r="S306" s="139">
        <v>99406</v>
      </c>
      <c r="T306" s="139">
        <v>1000</v>
      </c>
      <c r="U306" s="139" t="s">
        <v>158</v>
      </c>
      <c r="V306" s="140">
        <v>30.4</v>
      </c>
      <c r="W306" s="141">
        <v>19.2</v>
      </c>
      <c r="X306" s="141">
        <v>41.5</v>
      </c>
      <c r="Y306" s="141">
        <v>0</v>
      </c>
      <c r="Z306" s="142">
        <v>0</v>
      </c>
    </row>
    <row r="307" spans="1:26" s="4" customFormat="1" x14ac:dyDescent="0.2">
      <c r="A307" s="139" t="s">
        <v>209</v>
      </c>
      <c r="B307" s="31" t="s">
        <v>134</v>
      </c>
      <c r="C307" s="139">
        <f t="shared" si="4"/>
        <v>8</v>
      </c>
      <c r="D307" s="139" t="s">
        <v>195</v>
      </c>
      <c r="E307" s="139" t="s">
        <v>190</v>
      </c>
      <c r="F307" s="139" t="s">
        <v>356</v>
      </c>
      <c r="G307" s="139" t="s">
        <v>357</v>
      </c>
      <c r="H307" s="139" t="s">
        <v>231</v>
      </c>
      <c r="I307" s="139" t="s">
        <v>231</v>
      </c>
      <c r="J307" s="139" t="s">
        <v>231</v>
      </c>
      <c r="K307" s="139" t="s">
        <v>232</v>
      </c>
      <c r="L307" s="139">
        <v>39.957151555555555</v>
      </c>
      <c r="M307" s="139">
        <v>-108.31824255555557</v>
      </c>
      <c r="N307" s="139" t="s">
        <v>291</v>
      </c>
      <c r="O307" s="139" t="s">
        <v>233</v>
      </c>
      <c r="P307" s="139">
        <v>0</v>
      </c>
      <c r="Q307" s="139">
        <v>0</v>
      </c>
      <c r="R307" s="139">
        <v>0</v>
      </c>
      <c r="S307" s="139">
        <v>0</v>
      </c>
      <c r="T307" s="139">
        <v>70</v>
      </c>
      <c r="U307" s="139" t="s">
        <v>140</v>
      </c>
      <c r="V307" s="140">
        <v>0</v>
      </c>
      <c r="W307" s="141">
        <v>12.4</v>
      </c>
      <c r="X307" s="141">
        <v>0</v>
      </c>
      <c r="Y307" s="141">
        <v>0</v>
      </c>
      <c r="Z307" s="142">
        <v>0</v>
      </c>
    </row>
    <row r="308" spans="1:26" s="4" customFormat="1" x14ac:dyDescent="0.2">
      <c r="A308" s="139" t="s">
        <v>209</v>
      </c>
      <c r="B308" s="31" t="s">
        <v>134</v>
      </c>
      <c r="C308" s="139">
        <f t="shared" si="4"/>
        <v>8</v>
      </c>
      <c r="D308" s="139" t="s">
        <v>195</v>
      </c>
      <c r="E308" s="139" t="s">
        <v>190</v>
      </c>
      <c r="F308" s="139" t="s">
        <v>356</v>
      </c>
      <c r="G308" s="139" t="s">
        <v>357</v>
      </c>
      <c r="H308" s="139" t="s">
        <v>231</v>
      </c>
      <c r="I308" s="139" t="s">
        <v>231</v>
      </c>
      <c r="J308" s="139" t="s">
        <v>231</v>
      </c>
      <c r="K308" s="139" t="s">
        <v>232</v>
      </c>
      <c r="L308" s="139">
        <v>39.957151555555555</v>
      </c>
      <c r="M308" s="139">
        <v>-108.31824255555557</v>
      </c>
      <c r="N308" s="139" t="s">
        <v>291</v>
      </c>
      <c r="O308" s="139" t="s">
        <v>233</v>
      </c>
      <c r="P308" s="139">
        <v>25</v>
      </c>
      <c r="Q308" s="139">
        <v>4</v>
      </c>
      <c r="R308" s="139">
        <v>8</v>
      </c>
      <c r="S308" s="139">
        <v>6267</v>
      </c>
      <c r="T308" s="139">
        <v>1250</v>
      </c>
      <c r="U308" s="139" t="s">
        <v>140</v>
      </c>
      <c r="V308" s="140">
        <v>0</v>
      </c>
      <c r="W308" s="141">
        <v>4.5789999999999997</v>
      </c>
      <c r="X308" s="141">
        <v>0</v>
      </c>
      <c r="Y308" s="141">
        <v>0</v>
      </c>
      <c r="Z308" s="142">
        <v>0</v>
      </c>
    </row>
    <row r="309" spans="1:26" s="4" customFormat="1" x14ac:dyDescent="0.2">
      <c r="A309" s="139" t="s">
        <v>209</v>
      </c>
      <c r="B309" s="31" t="s">
        <v>134</v>
      </c>
      <c r="C309" s="139">
        <f t="shared" si="4"/>
        <v>8</v>
      </c>
      <c r="D309" s="139" t="s">
        <v>195</v>
      </c>
      <c r="E309" s="139" t="s">
        <v>190</v>
      </c>
      <c r="F309" s="139" t="s">
        <v>356</v>
      </c>
      <c r="G309" s="139" t="s">
        <v>357</v>
      </c>
      <c r="H309" s="139" t="s">
        <v>231</v>
      </c>
      <c r="I309" s="139" t="s">
        <v>231</v>
      </c>
      <c r="J309" s="139" t="s">
        <v>231</v>
      </c>
      <c r="K309" s="139" t="s">
        <v>232</v>
      </c>
      <c r="L309" s="139">
        <v>39.957151555555555</v>
      </c>
      <c r="M309" s="139">
        <v>-108.31824255555557</v>
      </c>
      <c r="N309" s="139" t="s">
        <v>319</v>
      </c>
      <c r="O309" s="139" t="s">
        <v>233</v>
      </c>
      <c r="P309" s="139">
        <v>80</v>
      </c>
      <c r="Q309" s="139">
        <v>6.66</v>
      </c>
      <c r="R309" s="139">
        <v>40</v>
      </c>
      <c r="S309" s="139">
        <v>21220</v>
      </c>
      <c r="T309" s="139">
        <v>300</v>
      </c>
      <c r="U309" s="139" t="s">
        <v>85</v>
      </c>
      <c r="V309" s="140">
        <v>11.75</v>
      </c>
      <c r="W309" s="141">
        <v>59.7</v>
      </c>
      <c r="X309" s="141">
        <v>29.8</v>
      </c>
      <c r="Y309" s="141">
        <v>0</v>
      </c>
      <c r="Z309" s="142">
        <v>0</v>
      </c>
    </row>
    <row r="310" spans="1:26" s="4" customFormat="1" x14ac:dyDescent="0.2">
      <c r="A310" s="139" t="s">
        <v>209</v>
      </c>
      <c r="B310" s="31" t="s">
        <v>134</v>
      </c>
      <c r="C310" s="139">
        <f t="shared" si="4"/>
        <v>8</v>
      </c>
      <c r="D310" s="139" t="s">
        <v>195</v>
      </c>
      <c r="E310" s="139" t="s">
        <v>190</v>
      </c>
      <c r="F310" s="139" t="s">
        <v>356</v>
      </c>
      <c r="G310" s="139" t="s">
        <v>357</v>
      </c>
      <c r="H310" s="139" t="s">
        <v>231</v>
      </c>
      <c r="I310" s="139" t="s">
        <v>231</v>
      </c>
      <c r="J310" s="139" t="s">
        <v>231</v>
      </c>
      <c r="K310" s="139" t="s">
        <v>232</v>
      </c>
      <c r="L310" s="139">
        <v>39.957151555555555</v>
      </c>
      <c r="M310" s="139">
        <v>-108.31824255555557</v>
      </c>
      <c r="N310" s="139" t="s">
        <v>277</v>
      </c>
      <c r="O310" s="139" t="s">
        <v>233</v>
      </c>
      <c r="P310" s="139">
        <v>40</v>
      </c>
      <c r="Q310" s="139">
        <v>1</v>
      </c>
      <c r="R310" s="139">
        <v>65.599999999999994</v>
      </c>
      <c r="S310" s="139">
        <v>88</v>
      </c>
      <c r="T310" s="139">
        <v>1830</v>
      </c>
      <c r="U310" s="139" t="s">
        <v>137</v>
      </c>
      <c r="V310" s="140">
        <v>45.783045000000001</v>
      </c>
      <c r="W310" s="141">
        <v>0.95567199999999997</v>
      </c>
      <c r="X310" s="141">
        <v>91.398555000000002</v>
      </c>
      <c r="Y310" s="141">
        <v>0</v>
      </c>
      <c r="Z310" s="142">
        <v>0</v>
      </c>
    </row>
    <row r="311" spans="1:26" s="4" customFormat="1" x14ac:dyDescent="0.2">
      <c r="A311" s="139" t="s">
        <v>209</v>
      </c>
      <c r="B311" s="31" t="s">
        <v>134</v>
      </c>
      <c r="C311" s="139">
        <f t="shared" si="4"/>
        <v>8</v>
      </c>
      <c r="D311" s="139" t="s">
        <v>195</v>
      </c>
      <c r="E311" s="139" t="s">
        <v>190</v>
      </c>
      <c r="F311" s="139" t="s">
        <v>356</v>
      </c>
      <c r="G311" s="139" t="s">
        <v>357</v>
      </c>
      <c r="H311" s="139" t="s">
        <v>231</v>
      </c>
      <c r="I311" s="139" t="s">
        <v>231</v>
      </c>
      <c r="J311" s="139" t="s">
        <v>231</v>
      </c>
      <c r="K311" s="139" t="s">
        <v>232</v>
      </c>
      <c r="L311" s="139">
        <v>39.957151555555555</v>
      </c>
      <c r="M311" s="139">
        <v>-108.31824255555557</v>
      </c>
      <c r="N311" s="139" t="s">
        <v>239</v>
      </c>
      <c r="O311" s="139" t="s">
        <v>233</v>
      </c>
      <c r="P311" s="139">
        <v>0</v>
      </c>
      <c r="Q311" s="139">
        <v>0</v>
      </c>
      <c r="R311" s="139">
        <v>0</v>
      </c>
      <c r="S311" s="139">
        <v>0</v>
      </c>
      <c r="T311" s="139">
        <v>70</v>
      </c>
      <c r="U311" s="139" t="s">
        <v>111</v>
      </c>
      <c r="V311" s="140">
        <v>0</v>
      </c>
      <c r="W311" s="141">
        <v>60.9</v>
      </c>
      <c r="X311" s="141">
        <v>0</v>
      </c>
      <c r="Y311" s="141">
        <v>0</v>
      </c>
      <c r="Z311" s="142">
        <v>0</v>
      </c>
    </row>
    <row r="312" spans="1:26" s="4" customFormat="1" x14ac:dyDescent="0.2">
      <c r="A312" s="139" t="s">
        <v>209</v>
      </c>
      <c r="B312" s="31" t="s">
        <v>134</v>
      </c>
      <c r="C312" s="139">
        <f t="shared" si="4"/>
        <v>8</v>
      </c>
      <c r="D312" s="139" t="s">
        <v>195</v>
      </c>
      <c r="E312" s="139" t="s">
        <v>190</v>
      </c>
      <c r="F312" s="139" t="s">
        <v>356</v>
      </c>
      <c r="G312" s="139" t="s">
        <v>357</v>
      </c>
      <c r="H312" s="139" t="s">
        <v>231</v>
      </c>
      <c r="I312" s="139" t="s">
        <v>231</v>
      </c>
      <c r="J312" s="139" t="s">
        <v>231</v>
      </c>
      <c r="K312" s="139" t="s">
        <v>232</v>
      </c>
      <c r="L312" s="139">
        <v>39.723352277777778</v>
      </c>
      <c r="M312" s="139">
        <v>-109.03130922222222</v>
      </c>
      <c r="N312" s="139" t="s">
        <v>69</v>
      </c>
      <c r="O312" s="139" t="s">
        <v>233</v>
      </c>
      <c r="P312" s="139">
        <v>40</v>
      </c>
      <c r="Q312" s="139">
        <v>1</v>
      </c>
      <c r="R312" s="139">
        <v>65.599999999999994</v>
      </c>
      <c r="S312" s="139">
        <v>0</v>
      </c>
      <c r="T312" s="139">
        <v>1830</v>
      </c>
      <c r="U312" s="139" t="s">
        <v>158</v>
      </c>
      <c r="V312" s="140">
        <v>0</v>
      </c>
      <c r="W312" s="141">
        <v>0.19</v>
      </c>
      <c r="X312" s="141">
        <v>0</v>
      </c>
      <c r="Y312" s="141">
        <v>0</v>
      </c>
      <c r="Z312" s="142">
        <v>0</v>
      </c>
    </row>
    <row r="313" spans="1:26" s="4" customFormat="1" x14ac:dyDescent="0.2">
      <c r="A313" s="139" t="s">
        <v>209</v>
      </c>
      <c r="B313" s="31" t="s">
        <v>134</v>
      </c>
      <c r="C313" s="139">
        <f t="shared" si="4"/>
        <v>8</v>
      </c>
      <c r="D313" s="139" t="s">
        <v>195</v>
      </c>
      <c r="E313" s="139" t="s">
        <v>190</v>
      </c>
      <c r="F313" s="139" t="s">
        <v>356</v>
      </c>
      <c r="G313" s="139" t="s">
        <v>357</v>
      </c>
      <c r="H313" s="139" t="s">
        <v>231</v>
      </c>
      <c r="I313" s="139" t="s">
        <v>231</v>
      </c>
      <c r="J313" s="139" t="s">
        <v>231</v>
      </c>
      <c r="K313" s="139" t="s">
        <v>232</v>
      </c>
      <c r="L313" s="139">
        <v>39.869043833333336</v>
      </c>
      <c r="M313" s="139">
        <v>-108.28812733333334</v>
      </c>
      <c r="N313" s="139" t="s">
        <v>69</v>
      </c>
      <c r="O313" s="139" t="s">
        <v>233</v>
      </c>
      <c r="P313" s="139">
        <v>0</v>
      </c>
      <c r="Q313" s="139">
        <v>0</v>
      </c>
      <c r="R313" s="139">
        <v>0</v>
      </c>
      <c r="S313" s="139">
        <v>0</v>
      </c>
      <c r="T313" s="139">
        <v>70</v>
      </c>
      <c r="U313" s="139" t="s">
        <v>158</v>
      </c>
      <c r="V313" s="140">
        <v>0</v>
      </c>
      <c r="W313" s="141">
        <v>0.23</v>
      </c>
      <c r="X313" s="141">
        <v>0</v>
      </c>
      <c r="Y313" s="141">
        <v>0</v>
      </c>
      <c r="Z313" s="142">
        <v>0</v>
      </c>
    </row>
    <row r="314" spans="1:26" s="4" customFormat="1" x14ac:dyDescent="0.2">
      <c r="A314" s="139" t="s">
        <v>209</v>
      </c>
      <c r="B314" s="31" t="s">
        <v>134</v>
      </c>
      <c r="C314" s="139">
        <f t="shared" si="4"/>
        <v>8</v>
      </c>
      <c r="D314" s="139" t="s">
        <v>195</v>
      </c>
      <c r="E314" s="139" t="s">
        <v>190</v>
      </c>
      <c r="F314" s="139" t="s">
        <v>356</v>
      </c>
      <c r="G314" s="139" t="s">
        <v>357</v>
      </c>
      <c r="H314" s="139" t="s">
        <v>231</v>
      </c>
      <c r="I314" s="139" t="s">
        <v>231</v>
      </c>
      <c r="J314" s="139" t="s">
        <v>231</v>
      </c>
      <c r="K314" s="139" t="s">
        <v>232</v>
      </c>
      <c r="L314" s="139">
        <v>39.869043833333336</v>
      </c>
      <c r="M314" s="139">
        <v>-108.28812733333334</v>
      </c>
      <c r="N314" s="139" t="s">
        <v>69</v>
      </c>
      <c r="O314" s="139" t="s">
        <v>233</v>
      </c>
      <c r="P314" s="139">
        <v>40</v>
      </c>
      <c r="Q314" s="139">
        <v>1</v>
      </c>
      <c r="R314" s="139">
        <v>0</v>
      </c>
      <c r="S314" s="139">
        <v>3940</v>
      </c>
      <c r="T314" s="139">
        <v>1830</v>
      </c>
      <c r="U314" s="139" t="s">
        <v>158</v>
      </c>
      <c r="V314" s="140">
        <v>0</v>
      </c>
      <c r="W314" s="141">
        <v>0.14000000000000001</v>
      </c>
      <c r="X314" s="141">
        <v>0</v>
      </c>
      <c r="Y314" s="141">
        <v>0</v>
      </c>
      <c r="Z314" s="142">
        <v>0</v>
      </c>
    </row>
    <row r="315" spans="1:26" s="4" customFormat="1" x14ac:dyDescent="0.2">
      <c r="A315" s="139" t="s">
        <v>209</v>
      </c>
      <c r="B315" s="31" t="s">
        <v>134</v>
      </c>
      <c r="C315" s="139">
        <f t="shared" si="4"/>
        <v>8</v>
      </c>
      <c r="D315" s="139" t="s">
        <v>195</v>
      </c>
      <c r="E315" s="139" t="s">
        <v>190</v>
      </c>
      <c r="F315" s="139" t="s">
        <v>356</v>
      </c>
      <c r="G315" s="139" t="s">
        <v>357</v>
      </c>
      <c r="H315" s="139" t="s">
        <v>231</v>
      </c>
      <c r="I315" s="139" t="s">
        <v>231</v>
      </c>
      <c r="J315" s="139" t="s">
        <v>231</v>
      </c>
      <c r="K315" s="139" t="s">
        <v>232</v>
      </c>
      <c r="L315" s="139">
        <v>39.869043833333336</v>
      </c>
      <c r="M315" s="139">
        <v>-108.28812733333334</v>
      </c>
      <c r="N315" s="139" t="s">
        <v>358</v>
      </c>
      <c r="O315" s="139" t="s">
        <v>233</v>
      </c>
      <c r="P315" s="139">
        <v>235</v>
      </c>
      <c r="Q315" s="139">
        <v>6.72</v>
      </c>
      <c r="R315" s="139">
        <v>66</v>
      </c>
      <c r="S315" s="139">
        <v>139543</v>
      </c>
      <c r="T315" s="139">
        <v>1832</v>
      </c>
      <c r="U315" s="139" t="s">
        <v>111</v>
      </c>
      <c r="V315" s="140">
        <v>2.6370140000000002</v>
      </c>
      <c r="W315" s="141">
        <v>0.18751100000000001</v>
      </c>
      <c r="X315" s="141">
        <v>5.2644719999999996</v>
      </c>
      <c r="Y315" s="141">
        <v>0</v>
      </c>
      <c r="Z315" s="142">
        <v>0</v>
      </c>
    </row>
    <row r="316" spans="1:26" s="4" customFormat="1" x14ac:dyDescent="0.2">
      <c r="A316" s="139" t="s">
        <v>209</v>
      </c>
      <c r="B316" s="31" t="s">
        <v>134</v>
      </c>
      <c r="C316" s="139">
        <f t="shared" si="4"/>
        <v>8</v>
      </c>
      <c r="D316" s="139" t="s">
        <v>195</v>
      </c>
      <c r="E316" s="139" t="s">
        <v>190</v>
      </c>
      <c r="F316" s="139" t="s">
        <v>356</v>
      </c>
      <c r="G316" s="139" t="s">
        <v>357</v>
      </c>
      <c r="H316" s="139" t="s">
        <v>231</v>
      </c>
      <c r="I316" s="139" t="s">
        <v>231</v>
      </c>
      <c r="J316" s="139" t="s">
        <v>231</v>
      </c>
      <c r="K316" s="139" t="s">
        <v>232</v>
      </c>
      <c r="L316" s="139">
        <v>39.845756166666675</v>
      </c>
      <c r="M316" s="139">
        <v>-108.29291716666667</v>
      </c>
      <c r="N316" s="139" t="s">
        <v>291</v>
      </c>
      <c r="O316" s="139" t="s">
        <v>233</v>
      </c>
      <c r="P316" s="139">
        <v>0</v>
      </c>
      <c r="Q316" s="139">
        <v>0</v>
      </c>
      <c r="R316" s="139">
        <v>0</v>
      </c>
      <c r="S316" s="139">
        <v>0</v>
      </c>
      <c r="T316" s="139">
        <v>70</v>
      </c>
      <c r="U316" s="139" t="s">
        <v>140</v>
      </c>
      <c r="V316" s="140">
        <v>0</v>
      </c>
      <c r="W316" s="141">
        <v>44.66</v>
      </c>
      <c r="X316" s="141">
        <v>0</v>
      </c>
      <c r="Y316" s="141">
        <v>0</v>
      </c>
      <c r="Z316" s="142">
        <v>0</v>
      </c>
    </row>
    <row r="317" spans="1:26" s="4" customFormat="1" x14ac:dyDescent="0.2">
      <c r="A317" s="139" t="s">
        <v>209</v>
      </c>
      <c r="B317" s="31" t="s">
        <v>134</v>
      </c>
      <c r="C317" s="139">
        <f t="shared" si="4"/>
        <v>8</v>
      </c>
      <c r="D317" s="139" t="s">
        <v>195</v>
      </c>
      <c r="E317" s="139" t="s">
        <v>190</v>
      </c>
      <c r="F317" s="139" t="s">
        <v>356</v>
      </c>
      <c r="G317" s="139" t="s">
        <v>357</v>
      </c>
      <c r="H317" s="139" t="s">
        <v>231</v>
      </c>
      <c r="I317" s="139" t="s">
        <v>231</v>
      </c>
      <c r="J317" s="139" t="s">
        <v>231</v>
      </c>
      <c r="K317" s="139" t="s">
        <v>232</v>
      </c>
      <c r="L317" s="139">
        <v>39.845756166666675</v>
      </c>
      <c r="M317" s="139">
        <v>-108.29291716666667</v>
      </c>
      <c r="N317" s="139" t="s">
        <v>358</v>
      </c>
      <c r="O317" s="139" t="s">
        <v>233</v>
      </c>
      <c r="P317" s="139">
        <v>0</v>
      </c>
      <c r="Q317" s="139">
        <v>0</v>
      </c>
      <c r="R317" s="139">
        <v>0</v>
      </c>
      <c r="S317" s="139">
        <v>0</v>
      </c>
      <c r="T317" s="139">
        <v>70</v>
      </c>
      <c r="U317" s="139" t="s">
        <v>111</v>
      </c>
      <c r="V317" s="140">
        <v>0</v>
      </c>
      <c r="W317" s="141">
        <v>8.9699799999999996</v>
      </c>
      <c r="X317" s="141">
        <v>0</v>
      </c>
      <c r="Y317" s="141">
        <v>0</v>
      </c>
      <c r="Z317" s="142">
        <v>0</v>
      </c>
    </row>
    <row r="318" spans="1:26" s="4" customFormat="1" x14ac:dyDescent="0.2">
      <c r="A318" s="139" t="s">
        <v>209</v>
      </c>
      <c r="B318" s="31" t="s">
        <v>134</v>
      </c>
      <c r="C318" s="139">
        <f t="shared" si="4"/>
        <v>8</v>
      </c>
      <c r="D318" s="139" t="s">
        <v>195</v>
      </c>
      <c r="E318" s="139" t="s">
        <v>190</v>
      </c>
      <c r="F318" s="139" t="s">
        <v>356</v>
      </c>
      <c r="G318" s="139" t="s">
        <v>357</v>
      </c>
      <c r="H318" s="139" t="s">
        <v>231</v>
      </c>
      <c r="I318" s="139" t="s">
        <v>231</v>
      </c>
      <c r="J318" s="139" t="s">
        <v>231</v>
      </c>
      <c r="K318" s="139" t="s">
        <v>232</v>
      </c>
      <c r="L318" s="139">
        <v>39.884513749999996</v>
      </c>
      <c r="M318" s="139">
        <v>-109.01556886111111</v>
      </c>
      <c r="N318" s="139" t="s">
        <v>319</v>
      </c>
      <c r="O318" s="139" t="s">
        <v>233</v>
      </c>
      <c r="P318" s="139">
        <v>40</v>
      </c>
      <c r="Q318" s="139">
        <v>4.2</v>
      </c>
      <c r="R318" s="139">
        <v>13.7</v>
      </c>
      <c r="S318" s="139">
        <v>11450</v>
      </c>
      <c r="T318" s="139">
        <v>1000</v>
      </c>
      <c r="U318" s="139" t="s">
        <v>85</v>
      </c>
      <c r="V318" s="140">
        <v>12.157985</v>
      </c>
      <c r="W318" s="141">
        <v>72.610090999999997</v>
      </c>
      <c r="X318" s="141">
        <v>33.499496999999998</v>
      </c>
      <c r="Y318" s="141">
        <v>0</v>
      </c>
      <c r="Z318" s="142">
        <v>0</v>
      </c>
    </row>
    <row r="319" spans="1:26" s="4" customFormat="1" x14ac:dyDescent="0.2">
      <c r="A319" s="139" t="s">
        <v>209</v>
      </c>
      <c r="B319" s="31" t="s">
        <v>134</v>
      </c>
      <c r="C319" s="139">
        <f t="shared" si="4"/>
        <v>8</v>
      </c>
      <c r="D319" s="139" t="s">
        <v>195</v>
      </c>
      <c r="E319" s="139" t="s">
        <v>190</v>
      </c>
      <c r="F319" s="139" t="s">
        <v>356</v>
      </c>
      <c r="G319" s="139" t="s">
        <v>357</v>
      </c>
      <c r="H319" s="139" t="s">
        <v>231</v>
      </c>
      <c r="I319" s="139" t="s">
        <v>231</v>
      </c>
      <c r="J319" s="139" t="s">
        <v>231</v>
      </c>
      <c r="K319" s="139" t="s">
        <v>232</v>
      </c>
      <c r="L319" s="139">
        <v>39.884040194444445</v>
      </c>
      <c r="M319" s="139">
        <v>-109.02419919444446</v>
      </c>
      <c r="N319" s="139" t="s">
        <v>69</v>
      </c>
      <c r="O319" s="139" t="s">
        <v>233</v>
      </c>
      <c r="P319" s="139">
        <v>40</v>
      </c>
      <c r="Q319" s="139">
        <v>1</v>
      </c>
      <c r="R319" s="139">
        <v>65.599999999999994</v>
      </c>
      <c r="S319" s="139">
        <v>0</v>
      </c>
      <c r="T319" s="139">
        <v>1830</v>
      </c>
      <c r="U319" s="139" t="s">
        <v>158</v>
      </c>
      <c r="V319" s="140">
        <v>0</v>
      </c>
      <c r="W319" s="141">
        <v>0.14000000000000001</v>
      </c>
      <c r="X319" s="141">
        <v>0</v>
      </c>
      <c r="Y319" s="141">
        <v>0</v>
      </c>
      <c r="Z319" s="142">
        <v>0</v>
      </c>
    </row>
    <row r="320" spans="1:26" s="4" customFormat="1" x14ac:dyDescent="0.2">
      <c r="A320" s="139" t="s">
        <v>209</v>
      </c>
      <c r="B320" s="31" t="s">
        <v>134</v>
      </c>
      <c r="C320" s="139">
        <f t="shared" si="4"/>
        <v>8</v>
      </c>
      <c r="D320" s="139" t="s">
        <v>195</v>
      </c>
      <c r="E320" s="139" t="s">
        <v>190</v>
      </c>
      <c r="F320" s="139" t="s">
        <v>359</v>
      </c>
      <c r="G320" s="139" t="s">
        <v>360</v>
      </c>
      <c r="H320" s="139" t="s">
        <v>229</v>
      </c>
      <c r="I320" s="139" t="s">
        <v>231</v>
      </c>
      <c r="J320" s="139" t="s">
        <v>231</v>
      </c>
      <c r="K320" s="139" t="s">
        <v>232</v>
      </c>
      <c r="L320" s="139">
        <v>39.723352277777778</v>
      </c>
      <c r="M320" s="139">
        <v>-109.03130922222222</v>
      </c>
      <c r="N320" s="139" t="s">
        <v>275</v>
      </c>
      <c r="O320" s="139" t="s">
        <v>233</v>
      </c>
      <c r="P320" s="139">
        <v>14</v>
      </c>
      <c r="Q320" s="139">
        <v>0.83</v>
      </c>
      <c r="R320" s="139">
        <v>102</v>
      </c>
      <c r="S320" s="139">
        <v>3303</v>
      </c>
      <c r="T320" s="139">
        <v>730</v>
      </c>
      <c r="U320" s="139" t="s">
        <v>159</v>
      </c>
      <c r="V320" s="140">
        <v>0</v>
      </c>
      <c r="W320" s="141">
        <v>0</v>
      </c>
      <c r="X320" s="141">
        <v>0</v>
      </c>
      <c r="Y320" s="141">
        <v>0</v>
      </c>
      <c r="Z320" s="142">
        <v>0.30117899999999997</v>
      </c>
    </row>
    <row r="321" spans="1:26" s="4" customFormat="1" x14ac:dyDescent="0.2">
      <c r="A321" s="139" t="s">
        <v>209</v>
      </c>
      <c r="B321" s="31" t="s">
        <v>134</v>
      </c>
      <c r="C321" s="139">
        <f t="shared" si="4"/>
        <v>8</v>
      </c>
      <c r="D321" s="139" t="s">
        <v>195</v>
      </c>
      <c r="E321" s="139" t="s">
        <v>190</v>
      </c>
      <c r="F321" s="139" t="s">
        <v>359</v>
      </c>
      <c r="G321" s="139" t="s">
        <v>360</v>
      </c>
      <c r="H321" s="139" t="s">
        <v>231</v>
      </c>
      <c r="I321" s="139" t="s">
        <v>231</v>
      </c>
      <c r="J321" s="139" t="s">
        <v>231</v>
      </c>
      <c r="K321" s="139" t="s">
        <v>232</v>
      </c>
      <c r="L321" s="139">
        <v>39.845756166666675</v>
      </c>
      <c r="M321" s="139">
        <v>-108.29291716666667</v>
      </c>
      <c r="N321" s="139" t="s">
        <v>275</v>
      </c>
      <c r="O321" s="139" t="s">
        <v>233</v>
      </c>
      <c r="P321" s="139">
        <v>14</v>
      </c>
      <c r="Q321" s="139">
        <v>0.83</v>
      </c>
      <c r="R321" s="139">
        <v>102</v>
      </c>
      <c r="S321" s="139">
        <v>3303</v>
      </c>
      <c r="T321" s="139">
        <v>730</v>
      </c>
      <c r="U321" s="139" t="s">
        <v>159</v>
      </c>
      <c r="V321" s="140">
        <v>17.459645999999999</v>
      </c>
      <c r="W321" s="141">
        <v>2.0467849999999999</v>
      </c>
      <c r="X321" s="141">
        <v>1.1794</v>
      </c>
      <c r="Y321" s="141">
        <v>0</v>
      </c>
      <c r="Z321" s="142">
        <v>0</v>
      </c>
    </row>
    <row r="322" spans="1:26" s="4" customFormat="1" x14ac:dyDescent="0.2">
      <c r="A322" s="139" t="s">
        <v>209</v>
      </c>
      <c r="B322" s="31" t="s">
        <v>134</v>
      </c>
      <c r="C322" s="139">
        <f t="shared" si="4"/>
        <v>8</v>
      </c>
      <c r="D322" s="139" t="s">
        <v>195</v>
      </c>
      <c r="E322" s="139" t="s">
        <v>190</v>
      </c>
      <c r="F322" s="139" t="s">
        <v>361</v>
      </c>
      <c r="G322" s="139" t="s">
        <v>362</v>
      </c>
      <c r="H322" s="139" t="s">
        <v>259</v>
      </c>
      <c r="I322" s="139" t="s">
        <v>231</v>
      </c>
      <c r="J322" s="139" t="s">
        <v>231</v>
      </c>
      <c r="K322" s="139" t="s">
        <v>232</v>
      </c>
      <c r="L322" s="139">
        <v>39.869043833333336</v>
      </c>
      <c r="M322" s="139">
        <v>-108.28812733333334</v>
      </c>
      <c r="N322" s="139" t="s">
        <v>265</v>
      </c>
      <c r="O322" s="139" t="s">
        <v>233</v>
      </c>
      <c r="P322" s="139">
        <v>23</v>
      </c>
      <c r="Q322" s="139">
        <v>1.37</v>
      </c>
      <c r="R322" s="139">
        <v>14.1</v>
      </c>
      <c r="S322" s="139">
        <v>3902</v>
      </c>
      <c r="T322" s="139">
        <v>539</v>
      </c>
      <c r="U322" s="139" t="s">
        <v>140</v>
      </c>
      <c r="V322" s="140">
        <v>0</v>
      </c>
      <c r="W322" s="141">
        <v>0</v>
      </c>
      <c r="X322" s="141">
        <v>0</v>
      </c>
      <c r="Y322" s="141">
        <v>0</v>
      </c>
      <c r="Z322" s="142">
        <v>0.1</v>
      </c>
    </row>
    <row r="323" spans="1:26" s="4" customFormat="1" x14ac:dyDescent="0.2">
      <c r="A323" s="139" t="s">
        <v>209</v>
      </c>
      <c r="B323" s="31" t="s">
        <v>134</v>
      </c>
      <c r="C323" s="139">
        <f t="shared" si="4"/>
        <v>8</v>
      </c>
      <c r="D323" s="139" t="s">
        <v>195</v>
      </c>
      <c r="E323" s="139" t="s">
        <v>190</v>
      </c>
      <c r="F323" s="139" t="s">
        <v>361</v>
      </c>
      <c r="G323" s="139" t="s">
        <v>362</v>
      </c>
      <c r="H323" s="139" t="s">
        <v>231</v>
      </c>
      <c r="I323" s="139" t="s">
        <v>231</v>
      </c>
      <c r="J323" s="139" t="s">
        <v>231</v>
      </c>
      <c r="K323" s="139" t="s">
        <v>232</v>
      </c>
      <c r="L323" s="139">
        <v>39.845756166666675</v>
      </c>
      <c r="M323" s="139">
        <v>-108.29291716666667</v>
      </c>
      <c r="N323" s="139" t="s">
        <v>265</v>
      </c>
      <c r="O323" s="139" t="s">
        <v>233</v>
      </c>
      <c r="P323" s="139">
        <v>23</v>
      </c>
      <c r="Q323" s="139">
        <v>1.37</v>
      </c>
      <c r="R323" s="139">
        <v>14.1</v>
      </c>
      <c r="S323" s="139">
        <v>3902</v>
      </c>
      <c r="T323" s="139">
        <v>539</v>
      </c>
      <c r="U323" s="139" t="s">
        <v>140</v>
      </c>
      <c r="V323" s="140">
        <v>0.9</v>
      </c>
      <c r="W323" s="141">
        <v>0</v>
      </c>
      <c r="X323" s="141">
        <v>0.7</v>
      </c>
      <c r="Y323" s="141">
        <v>0</v>
      </c>
      <c r="Z323" s="142">
        <v>0</v>
      </c>
    </row>
    <row r="324" spans="1:26" s="4" customFormat="1" x14ac:dyDescent="0.2">
      <c r="A324" s="139" t="s">
        <v>209</v>
      </c>
      <c r="B324" s="31" t="s">
        <v>134</v>
      </c>
      <c r="C324" s="139">
        <f t="shared" si="4"/>
        <v>8</v>
      </c>
      <c r="D324" s="139" t="s">
        <v>195</v>
      </c>
      <c r="E324" s="139" t="s">
        <v>190</v>
      </c>
      <c r="F324" s="139" t="s">
        <v>361</v>
      </c>
      <c r="G324" s="139" t="s">
        <v>362</v>
      </c>
      <c r="H324" s="139" t="s">
        <v>231</v>
      </c>
      <c r="I324" s="139" t="s">
        <v>231</v>
      </c>
      <c r="J324" s="139" t="s">
        <v>231</v>
      </c>
      <c r="K324" s="139" t="s">
        <v>232</v>
      </c>
      <c r="L324" s="139">
        <v>39.845756166666675</v>
      </c>
      <c r="M324" s="139">
        <v>-108.29291716666667</v>
      </c>
      <c r="N324" s="139" t="s">
        <v>291</v>
      </c>
      <c r="O324" s="139" t="s">
        <v>233</v>
      </c>
      <c r="P324" s="139">
        <v>10</v>
      </c>
      <c r="Q324" s="139">
        <v>0.5</v>
      </c>
      <c r="R324" s="139">
        <v>0</v>
      </c>
      <c r="S324" s="139">
        <v>0</v>
      </c>
      <c r="T324" s="139">
        <v>0</v>
      </c>
      <c r="U324" s="139" t="s">
        <v>140</v>
      </c>
      <c r="V324" s="140">
        <v>0</v>
      </c>
      <c r="W324" s="141">
        <v>47.7</v>
      </c>
      <c r="X324" s="141">
        <v>0</v>
      </c>
      <c r="Y324" s="141">
        <v>0</v>
      </c>
      <c r="Z324" s="142">
        <v>0</v>
      </c>
    </row>
    <row r="325" spans="1:26" s="4" customFormat="1" x14ac:dyDescent="0.2">
      <c r="A325" s="139" t="s">
        <v>209</v>
      </c>
      <c r="B325" s="31" t="s">
        <v>134</v>
      </c>
      <c r="C325" s="139">
        <f t="shared" si="4"/>
        <v>8</v>
      </c>
      <c r="D325" s="139" t="s">
        <v>195</v>
      </c>
      <c r="E325" s="139" t="s">
        <v>190</v>
      </c>
      <c r="F325" s="139" t="s">
        <v>361</v>
      </c>
      <c r="G325" s="139" t="s">
        <v>362</v>
      </c>
      <c r="H325" s="139" t="s">
        <v>231</v>
      </c>
      <c r="I325" s="139" t="s">
        <v>231</v>
      </c>
      <c r="J325" s="139" t="s">
        <v>231</v>
      </c>
      <c r="K325" s="139" t="s">
        <v>232</v>
      </c>
      <c r="L325" s="139">
        <v>39.845756166666675</v>
      </c>
      <c r="M325" s="139">
        <v>-108.29291716666667</v>
      </c>
      <c r="N325" s="139" t="s">
        <v>286</v>
      </c>
      <c r="O325" s="139" t="s">
        <v>233</v>
      </c>
      <c r="P325" s="139">
        <v>10</v>
      </c>
      <c r="Q325" s="139">
        <v>0.2</v>
      </c>
      <c r="R325" s="139">
        <v>0</v>
      </c>
      <c r="S325" s="139">
        <v>0</v>
      </c>
      <c r="T325" s="139">
        <v>0</v>
      </c>
      <c r="U325" s="139" t="s">
        <v>111</v>
      </c>
      <c r="V325" s="140">
        <v>0</v>
      </c>
      <c r="W325" s="141">
        <v>13.8</v>
      </c>
      <c r="X325" s="141">
        <v>0</v>
      </c>
      <c r="Y325" s="141">
        <v>0</v>
      </c>
      <c r="Z325" s="142">
        <v>0</v>
      </c>
    </row>
    <row r="326" spans="1:26" s="4" customFormat="1" x14ac:dyDescent="0.2">
      <c r="A326" s="139" t="s">
        <v>209</v>
      </c>
      <c r="B326" s="31" t="s">
        <v>134</v>
      </c>
      <c r="C326" s="139">
        <f t="shared" si="4"/>
        <v>8</v>
      </c>
      <c r="D326" s="139" t="s">
        <v>195</v>
      </c>
      <c r="E326" s="139" t="s">
        <v>190</v>
      </c>
      <c r="F326" s="139" t="s">
        <v>363</v>
      </c>
      <c r="G326" s="139" t="s">
        <v>364</v>
      </c>
      <c r="H326" s="139" t="s">
        <v>264</v>
      </c>
      <c r="I326" s="139" t="s">
        <v>231</v>
      </c>
      <c r="J326" s="139" t="s">
        <v>231</v>
      </c>
      <c r="K326" s="139" t="s">
        <v>232</v>
      </c>
      <c r="L326" s="139">
        <v>39.845756166666675</v>
      </c>
      <c r="M326" s="139">
        <v>-108.29291716666667</v>
      </c>
      <c r="N326" s="139" t="s">
        <v>267</v>
      </c>
      <c r="O326" s="139" t="s">
        <v>233</v>
      </c>
      <c r="P326" s="139">
        <v>80</v>
      </c>
      <c r="Q326" s="139">
        <v>3</v>
      </c>
      <c r="R326" s="139">
        <v>60.5</v>
      </c>
      <c r="S326" s="139">
        <v>24940</v>
      </c>
      <c r="T326" s="139">
        <v>550</v>
      </c>
      <c r="U326" s="139" t="s">
        <v>110</v>
      </c>
      <c r="V326" s="140">
        <v>0</v>
      </c>
      <c r="W326" s="141">
        <v>0</v>
      </c>
      <c r="X326" s="141">
        <v>0</v>
      </c>
      <c r="Y326" s="141">
        <v>21.54</v>
      </c>
      <c r="Z326" s="142">
        <v>0</v>
      </c>
    </row>
    <row r="327" spans="1:26" s="4" customFormat="1" x14ac:dyDescent="0.2">
      <c r="A327" s="139" t="s">
        <v>209</v>
      </c>
      <c r="B327" s="31" t="s">
        <v>134</v>
      </c>
      <c r="C327" s="139">
        <f t="shared" ref="C327:C390" si="5">VALUE(LEFT($D327,LEN(D327)-3))</f>
        <v>8</v>
      </c>
      <c r="D327" s="139" t="s">
        <v>195</v>
      </c>
      <c r="E327" s="139" t="s">
        <v>190</v>
      </c>
      <c r="F327" s="139" t="s">
        <v>363</v>
      </c>
      <c r="G327" s="139" t="s">
        <v>364</v>
      </c>
      <c r="H327" s="139" t="s">
        <v>229</v>
      </c>
      <c r="I327" s="139" t="s">
        <v>231</v>
      </c>
      <c r="J327" s="139" t="s">
        <v>231</v>
      </c>
      <c r="K327" s="139" t="s">
        <v>232</v>
      </c>
      <c r="L327" s="139">
        <v>39.845756166666675</v>
      </c>
      <c r="M327" s="139">
        <v>-108.29291716666667</v>
      </c>
      <c r="N327" s="139" t="s">
        <v>284</v>
      </c>
      <c r="O327" s="139" t="s">
        <v>233</v>
      </c>
      <c r="P327" s="139">
        <v>129</v>
      </c>
      <c r="Q327" s="139">
        <v>5.75</v>
      </c>
      <c r="R327" s="139">
        <v>74</v>
      </c>
      <c r="S327" s="139">
        <v>116077</v>
      </c>
      <c r="T327" s="139">
        <v>550</v>
      </c>
      <c r="U327" s="139" t="s">
        <v>158</v>
      </c>
      <c r="V327" s="140">
        <v>0</v>
      </c>
      <c r="W327" s="141">
        <v>0</v>
      </c>
      <c r="X327" s="141">
        <v>0</v>
      </c>
      <c r="Y327" s="141">
        <v>0.28800999999999999</v>
      </c>
      <c r="Z327" s="142">
        <v>4.5437719999999997</v>
      </c>
    </row>
    <row r="328" spans="1:26" s="4" customFormat="1" x14ac:dyDescent="0.2">
      <c r="A328" s="139" t="s">
        <v>209</v>
      </c>
      <c r="B328" s="31" t="s">
        <v>134</v>
      </c>
      <c r="C328" s="139">
        <f t="shared" si="5"/>
        <v>8</v>
      </c>
      <c r="D328" s="139" t="s">
        <v>195</v>
      </c>
      <c r="E328" s="139" t="s">
        <v>190</v>
      </c>
      <c r="F328" s="139" t="s">
        <v>363</v>
      </c>
      <c r="G328" s="139" t="s">
        <v>364</v>
      </c>
      <c r="H328" s="139" t="s">
        <v>231</v>
      </c>
      <c r="I328" s="139" t="s">
        <v>231</v>
      </c>
      <c r="J328" s="139" t="s">
        <v>231</v>
      </c>
      <c r="K328" s="139" t="s">
        <v>232</v>
      </c>
      <c r="L328" s="139">
        <v>39.845756166666675</v>
      </c>
      <c r="M328" s="139">
        <v>-108.29291716666667</v>
      </c>
      <c r="N328" s="139" t="s">
        <v>284</v>
      </c>
      <c r="O328" s="139" t="s">
        <v>233</v>
      </c>
      <c r="P328" s="139">
        <v>129</v>
      </c>
      <c r="Q328" s="139">
        <v>5.75</v>
      </c>
      <c r="R328" s="139">
        <v>74</v>
      </c>
      <c r="S328" s="139">
        <v>116077</v>
      </c>
      <c r="T328" s="139">
        <v>550</v>
      </c>
      <c r="U328" s="139" t="s">
        <v>158</v>
      </c>
      <c r="V328" s="140">
        <v>11.5336</v>
      </c>
      <c r="W328" s="141">
        <v>6.2910159999999999</v>
      </c>
      <c r="X328" s="141">
        <v>11.184407</v>
      </c>
      <c r="Y328" s="141">
        <v>0</v>
      </c>
      <c r="Z328" s="142">
        <v>0</v>
      </c>
    </row>
    <row r="329" spans="1:26" s="4" customFormat="1" x14ac:dyDescent="0.2">
      <c r="A329" s="139" t="s">
        <v>209</v>
      </c>
      <c r="B329" s="31" t="s">
        <v>134</v>
      </c>
      <c r="C329" s="139">
        <f t="shared" si="5"/>
        <v>8</v>
      </c>
      <c r="D329" s="139" t="s">
        <v>195</v>
      </c>
      <c r="E329" s="139" t="s">
        <v>190</v>
      </c>
      <c r="F329" s="139" t="s">
        <v>363</v>
      </c>
      <c r="G329" s="139" t="s">
        <v>364</v>
      </c>
      <c r="H329" s="139" t="s">
        <v>231</v>
      </c>
      <c r="I329" s="139" t="s">
        <v>231</v>
      </c>
      <c r="J329" s="139" t="s">
        <v>231</v>
      </c>
      <c r="K329" s="139" t="s">
        <v>232</v>
      </c>
      <c r="L329" s="139">
        <v>39.878148805555554</v>
      </c>
      <c r="M329" s="139">
        <v>-108.60169449999999</v>
      </c>
      <c r="N329" s="139" t="s">
        <v>267</v>
      </c>
      <c r="O329" s="139" t="s">
        <v>233</v>
      </c>
      <c r="P329" s="139">
        <v>100</v>
      </c>
      <c r="Q329" s="139">
        <v>3</v>
      </c>
      <c r="R329" s="139">
        <v>55</v>
      </c>
      <c r="S329" s="139">
        <v>31551</v>
      </c>
      <c r="T329" s="139">
        <v>550</v>
      </c>
      <c r="U329" s="139" t="s">
        <v>110</v>
      </c>
      <c r="V329" s="140">
        <v>8.2207129999999999</v>
      </c>
      <c r="W329" s="141">
        <v>57.292043</v>
      </c>
      <c r="X329" s="141">
        <v>4.300065</v>
      </c>
      <c r="Y329" s="141">
        <v>0</v>
      </c>
      <c r="Z329" s="142">
        <v>0</v>
      </c>
    </row>
    <row r="330" spans="1:26" s="4" customFormat="1" x14ac:dyDescent="0.2">
      <c r="A330" s="139" t="s">
        <v>209</v>
      </c>
      <c r="B330" s="31" t="s">
        <v>134</v>
      </c>
      <c r="C330" s="139">
        <f t="shared" si="5"/>
        <v>8</v>
      </c>
      <c r="D330" s="139" t="s">
        <v>195</v>
      </c>
      <c r="E330" s="139" t="s">
        <v>190</v>
      </c>
      <c r="F330" s="139" t="s">
        <v>363</v>
      </c>
      <c r="G330" s="139" t="s">
        <v>364</v>
      </c>
      <c r="H330" s="139" t="s">
        <v>231</v>
      </c>
      <c r="I330" s="139" t="s">
        <v>231</v>
      </c>
      <c r="J330" s="139" t="s">
        <v>231</v>
      </c>
      <c r="K330" s="139" t="s">
        <v>232</v>
      </c>
      <c r="L330" s="139">
        <v>39.710948305555561</v>
      </c>
      <c r="M330" s="139">
        <v>-108.36571119444444</v>
      </c>
      <c r="N330" s="139" t="s">
        <v>239</v>
      </c>
      <c r="O330" s="139" t="s">
        <v>233</v>
      </c>
      <c r="P330" s="139">
        <v>0</v>
      </c>
      <c r="Q330" s="139">
        <v>0</v>
      </c>
      <c r="R330" s="139">
        <v>0</v>
      </c>
      <c r="S330" s="139">
        <v>0</v>
      </c>
      <c r="T330" s="139">
        <v>70</v>
      </c>
      <c r="U330" s="139" t="s">
        <v>111</v>
      </c>
      <c r="V330" s="140">
        <v>0</v>
      </c>
      <c r="W330" s="141">
        <v>9.6999999999999993</v>
      </c>
      <c r="X330" s="141">
        <v>0</v>
      </c>
      <c r="Y330" s="141">
        <v>0</v>
      </c>
      <c r="Z330" s="142">
        <v>0</v>
      </c>
    </row>
    <row r="331" spans="1:26" s="4" customFormat="1" x14ac:dyDescent="0.2">
      <c r="A331" s="139" t="s">
        <v>209</v>
      </c>
      <c r="B331" s="31" t="s">
        <v>134</v>
      </c>
      <c r="C331" s="139">
        <f t="shared" si="5"/>
        <v>8</v>
      </c>
      <c r="D331" s="139" t="s">
        <v>195</v>
      </c>
      <c r="E331" s="139" t="s">
        <v>190</v>
      </c>
      <c r="F331" s="139" t="s">
        <v>363</v>
      </c>
      <c r="G331" s="139" t="s">
        <v>364</v>
      </c>
      <c r="H331" s="139" t="s">
        <v>231</v>
      </c>
      <c r="I331" s="139" t="s">
        <v>231</v>
      </c>
      <c r="J331" s="139" t="s">
        <v>231</v>
      </c>
      <c r="K331" s="139" t="s">
        <v>232</v>
      </c>
      <c r="L331" s="139">
        <v>39.735321944444443</v>
      </c>
      <c r="M331" s="139">
        <v>-108.35028997222221</v>
      </c>
      <c r="N331" s="139" t="s">
        <v>267</v>
      </c>
      <c r="O331" s="139" t="s">
        <v>233</v>
      </c>
      <c r="P331" s="139">
        <v>80</v>
      </c>
      <c r="Q331" s="139">
        <v>3</v>
      </c>
      <c r="R331" s="139">
        <v>60.5</v>
      </c>
      <c r="S331" s="139">
        <v>24940</v>
      </c>
      <c r="T331" s="139">
        <v>550</v>
      </c>
      <c r="U331" s="139" t="s">
        <v>110</v>
      </c>
      <c r="V331" s="140">
        <v>35.799999999999997</v>
      </c>
      <c r="W331" s="141">
        <v>0</v>
      </c>
      <c r="X331" s="141">
        <v>35.5</v>
      </c>
      <c r="Y331" s="141">
        <v>0</v>
      </c>
      <c r="Z331" s="142">
        <v>0</v>
      </c>
    </row>
    <row r="332" spans="1:26" s="4" customFormat="1" x14ac:dyDescent="0.2">
      <c r="A332" s="139" t="s">
        <v>209</v>
      </c>
      <c r="B332" s="31" t="s">
        <v>134</v>
      </c>
      <c r="C332" s="139">
        <f t="shared" si="5"/>
        <v>8</v>
      </c>
      <c r="D332" s="139" t="s">
        <v>195</v>
      </c>
      <c r="E332" s="139" t="s">
        <v>190</v>
      </c>
      <c r="F332" s="139" t="s">
        <v>363</v>
      </c>
      <c r="G332" s="139" t="s">
        <v>364</v>
      </c>
      <c r="H332" s="139" t="s">
        <v>231</v>
      </c>
      <c r="I332" s="139" t="s">
        <v>231</v>
      </c>
      <c r="J332" s="139" t="s">
        <v>231</v>
      </c>
      <c r="K332" s="139" t="s">
        <v>232</v>
      </c>
      <c r="L332" s="139">
        <v>39.905577972222218</v>
      </c>
      <c r="M332" s="139">
        <v>-108.29436922222222</v>
      </c>
      <c r="N332" s="139" t="s">
        <v>365</v>
      </c>
      <c r="O332" s="139" t="s">
        <v>233</v>
      </c>
      <c r="P332" s="139">
        <v>100</v>
      </c>
      <c r="Q332" s="139">
        <v>3</v>
      </c>
      <c r="R332" s="139">
        <v>55</v>
      </c>
      <c r="S332" s="139">
        <v>31551</v>
      </c>
      <c r="T332" s="139">
        <v>550</v>
      </c>
      <c r="U332" s="139" t="s">
        <v>140</v>
      </c>
      <c r="V332" s="140">
        <v>18.05</v>
      </c>
      <c r="W332" s="141">
        <v>0</v>
      </c>
      <c r="X332" s="141">
        <v>11.28</v>
      </c>
      <c r="Y332" s="141">
        <v>0</v>
      </c>
      <c r="Z332" s="142">
        <v>0</v>
      </c>
    </row>
    <row r="333" spans="1:26" s="4" customFormat="1" x14ac:dyDescent="0.2">
      <c r="A333" s="139" t="s">
        <v>209</v>
      </c>
      <c r="B333" s="31" t="s">
        <v>134</v>
      </c>
      <c r="C333" s="139">
        <f t="shared" si="5"/>
        <v>8</v>
      </c>
      <c r="D333" s="139" t="s">
        <v>195</v>
      </c>
      <c r="E333" s="139" t="s">
        <v>190</v>
      </c>
      <c r="F333" s="139" t="s">
        <v>363</v>
      </c>
      <c r="G333" s="139" t="s">
        <v>364</v>
      </c>
      <c r="H333" s="139" t="s">
        <v>231</v>
      </c>
      <c r="I333" s="139" t="s">
        <v>231</v>
      </c>
      <c r="J333" s="139" t="s">
        <v>231</v>
      </c>
      <c r="K333" s="139" t="s">
        <v>232</v>
      </c>
      <c r="L333" s="139">
        <v>39.905577972222218</v>
      </c>
      <c r="M333" s="139">
        <v>-108.29436922222222</v>
      </c>
      <c r="N333" s="139" t="s">
        <v>291</v>
      </c>
      <c r="O333" s="139" t="s">
        <v>233</v>
      </c>
      <c r="P333" s="139">
        <v>0</v>
      </c>
      <c r="Q333" s="139">
        <v>0</v>
      </c>
      <c r="R333" s="139">
        <v>0</v>
      </c>
      <c r="S333" s="139">
        <v>0</v>
      </c>
      <c r="T333" s="139">
        <v>70</v>
      </c>
      <c r="U333" s="139" t="s">
        <v>140</v>
      </c>
      <c r="V333" s="140">
        <v>0</v>
      </c>
      <c r="W333" s="141">
        <v>5.5162449999999996</v>
      </c>
      <c r="X333" s="141">
        <v>0</v>
      </c>
      <c r="Y333" s="141">
        <v>0</v>
      </c>
      <c r="Z333" s="142">
        <v>0</v>
      </c>
    </row>
    <row r="334" spans="1:26" s="4" customFormat="1" x14ac:dyDescent="0.2">
      <c r="A334" s="139" t="s">
        <v>209</v>
      </c>
      <c r="B334" s="31" t="s">
        <v>134</v>
      </c>
      <c r="C334" s="139">
        <f t="shared" si="5"/>
        <v>8</v>
      </c>
      <c r="D334" s="139" t="s">
        <v>195</v>
      </c>
      <c r="E334" s="139" t="s">
        <v>190</v>
      </c>
      <c r="F334" s="139" t="s">
        <v>363</v>
      </c>
      <c r="G334" s="139" t="s">
        <v>364</v>
      </c>
      <c r="H334" s="139" t="s">
        <v>231</v>
      </c>
      <c r="I334" s="139" t="s">
        <v>231</v>
      </c>
      <c r="J334" s="139" t="s">
        <v>231</v>
      </c>
      <c r="K334" s="139" t="s">
        <v>232</v>
      </c>
      <c r="L334" s="139">
        <v>39.905577972222218</v>
      </c>
      <c r="M334" s="139">
        <v>-108.29436922222222</v>
      </c>
      <c r="N334" s="139" t="s">
        <v>319</v>
      </c>
      <c r="O334" s="139" t="s">
        <v>233</v>
      </c>
      <c r="P334" s="139">
        <v>80</v>
      </c>
      <c r="Q334" s="139">
        <v>3</v>
      </c>
      <c r="R334" s="139">
        <v>60.5</v>
      </c>
      <c r="S334" s="139">
        <v>24940</v>
      </c>
      <c r="T334" s="139">
        <v>550</v>
      </c>
      <c r="U334" s="139" t="s">
        <v>85</v>
      </c>
      <c r="V334" s="140">
        <v>0</v>
      </c>
      <c r="W334" s="141">
        <v>40.781914999999998</v>
      </c>
      <c r="X334" s="141">
        <v>0</v>
      </c>
      <c r="Y334" s="141">
        <v>0</v>
      </c>
      <c r="Z334" s="142">
        <v>0</v>
      </c>
    </row>
    <row r="335" spans="1:26" s="4" customFormat="1" x14ac:dyDescent="0.2">
      <c r="A335" s="139" t="s">
        <v>209</v>
      </c>
      <c r="B335" s="31" t="s">
        <v>134</v>
      </c>
      <c r="C335" s="139">
        <f t="shared" si="5"/>
        <v>8</v>
      </c>
      <c r="D335" s="139" t="s">
        <v>195</v>
      </c>
      <c r="E335" s="139" t="s">
        <v>190</v>
      </c>
      <c r="F335" s="139" t="s">
        <v>363</v>
      </c>
      <c r="G335" s="139" t="s">
        <v>364</v>
      </c>
      <c r="H335" s="139" t="s">
        <v>231</v>
      </c>
      <c r="I335" s="139" t="s">
        <v>231</v>
      </c>
      <c r="J335" s="139" t="s">
        <v>231</v>
      </c>
      <c r="K335" s="139" t="s">
        <v>232</v>
      </c>
      <c r="L335" s="139">
        <v>39.905577972222218</v>
      </c>
      <c r="M335" s="139">
        <v>-108.29436922222222</v>
      </c>
      <c r="N335" s="139" t="s">
        <v>311</v>
      </c>
      <c r="O335" s="139" t="s">
        <v>233</v>
      </c>
      <c r="P335" s="139">
        <v>14</v>
      </c>
      <c r="Q335" s="139">
        <v>1.17</v>
      </c>
      <c r="R335" s="139">
        <v>130</v>
      </c>
      <c r="S335" s="139">
        <v>8318</v>
      </c>
      <c r="T335" s="139">
        <v>886</v>
      </c>
      <c r="U335" s="139" t="s">
        <v>159</v>
      </c>
      <c r="V335" s="140">
        <v>0.81</v>
      </c>
      <c r="W335" s="141">
        <v>0.14000000000000001</v>
      </c>
      <c r="X335" s="141">
        <v>0.85</v>
      </c>
      <c r="Y335" s="141">
        <v>0</v>
      </c>
      <c r="Z335" s="142">
        <v>0</v>
      </c>
    </row>
    <row r="336" spans="1:26" s="4" customFormat="1" x14ac:dyDescent="0.2">
      <c r="A336" s="139" t="s">
        <v>209</v>
      </c>
      <c r="B336" s="31" t="s">
        <v>134</v>
      </c>
      <c r="C336" s="139">
        <f t="shared" si="5"/>
        <v>8</v>
      </c>
      <c r="D336" s="139" t="s">
        <v>195</v>
      </c>
      <c r="E336" s="139" t="s">
        <v>190</v>
      </c>
      <c r="F336" s="139" t="s">
        <v>363</v>
      </c>
      <c r="G336" s="139" t="s">
        <v>364</v>
      </c>
      <c r="H336" s="139" t="s">
        <v>231</v>
      </c>
      <c r="I336" s="139" t="s">
        <v>231</v>
      </c>
      <c r="J336" s="139" t="s">
        <v>231</v>
      </c>
      <c r="K336" s="139" t="s">
        <v>232</v>
      </c>
      <c r="L336" s="139">
        <v>39.905577972222218</v>
      </c>
      <c r="M336" s="139">
        <v>-108.29436922222222</v>
      </c>
      <c r="N336" s="139" t="s">
        <v>277</v>
      </c>
      <c r="O336" s="139" t="s">
        <v>233</v>
      </c>
      <c r="P336" s="139">
        <v>130</v>
      </c>
      <c r="Q336" s="139">
        <v>5.18</v>
      </c>
      <c r="R336" s="139">
        <v>66</v>
      </c>
      <c r="S336" s="139">
        <v>82817</v>
      </c>
      <c r="T336" s="139">
        <v>1832</v>
      </c>
      <c r="U336" s="139" t="s">
        <v>137</v>
      </c>
      <c r="V336" s="140">
        <v>26.990964999999999</v>
      </c>
      <c r="W336" s="141">
        <v>27.596737999999998</v>
      </c>
      <c r="X336" s="141">
        <v>53.884129000000001</v>
      </c>
      <c r="Y336" s="141">
        <v>0</v>
      </c>
      <c r="Z336" s="142">
        <v>0</v>
      </c>
    </row>
    <row r="337" spans="1:26" s="4" customFormat="1" x14ac:dyDescent="0.2">
      <c r="A337" s="139" t="s">
        <v>209</v>
      </c>
      <c r="B337" s="31" t="s">
        <v>134</v>
      </c>
      <c r="C337" s="139">
        <f t="shared" si="5"/>
        <v>8</v>
      </c>
      <c r="D337" s="139" t="s">
        <v>195</v>
      </c>
      <c r="E337" s="139" t="s">
        <v>190</v>
      </c>
      <c r="F337" s="139" t="s">
        <v>363</v>
      </c>
      <c r="G337" s="139" t="s">
        <v>364</v>
      </c>
      <c r="H337" s="139" t="s">
        <v>231</v>
      </c>
      <c r="I337" s="139" t="s">
        <v>231</v>
      </c>
      <c r="J337" s="139" t="s">
        <v>231</v>
      </c>
      <c r="K337" s="139" t="s">
        <v>232</v>
      </c>
      <c r="L337" s="139">
        <v>39.890999999999998</v>
      </c>
      <c r="M337" s="139">
        <v>-108.18900000000001</v>
      </c>
      <c r="N337" s="139" t="s">
        <v>250</v>
      </c>
      <c r="O337" s="139" t="s">
        <v>233</v>
      </c>
      <c r="P337" s="139">
        <v>0</v>
      </c>
      <c r="Q337" s="139">
        <v>0</v>
      </c>
      <c r="R337" s="139">
        <v>0</v>
      </c>
      <c r="S337" s="139">
        <v>0</v>
      </c>
      <c r="T337" s="139">
        <v>70</v>
      </c>
      <c r="U337" s="139" t="s">
        <v>111</v>
      </c>
      <c r="V337" s="140">
        <v>0</v>
      </c>
      <c r="W337" s="141">
        <v>2.3316729999999999</v>
      </c>
      <c r="X337" s="141">
        <v>0</v>
      </c>
      <c r="Y337" s="141">
        <v>0</v>
      </c>
      <c r="Z337" s="142">
        <v>0</v>
      </c>
    </row>
    <row r="338" spans="1:26" s="4" customFormat="1" x14ac:dyDescent="0.2">
      <c r="A338" s="139" t="s">
        <v>209</v>
      </c>
      <c r="B338" s="31" t="s">
        <v>134</v>
      </c>
      <c r="C338" s="139">
        <f t="shared" si="5"/>
        <v>8</v>
      </c>
      <c r="D338" s="139" t="s">
        <v>195</v>
      </c>
      <c r="E338" s="139" t="s">
        <v>190</v>
      </c>
      <c r="F338" s="139" t="s">
        <v>366</v>
      </c>
      <c r="G338" s="139" t="s">
        <v>367</v>
      </c>
      <c r="H338" s="139" t="s">
        <v>230</v>
      </c>
      <c r="I338" s="139" t="s">
        <v>231</v>
      </c>
      <c r="J338" s="139" t="s">
        <v>231</v>
      </c>
      <c r="K338" s="139" t="s">
        <v>232</v>
      </c>
      <c r="L338" s="139">
        <v>39.878148805555554</v>
      </c>
      <c r="M338" s="139">
        <v>-108.60169449999999</v>
      </c>
      <c r="N338" s="139" t="s">
        <v>368</v>
      </c>
      <c r="O338" s="139" t="s">
        <v>233</v>
      </c>
      <c r="P338" s="139">
        <v>50</v>
      </c>
      <c r="Q338" s="139">
        <v>0.6</v>
      </c>
      <c r="R338" s="139">
        <v>12.6</v>
      </c>
      <c r="S338" s="139">
        <v>673</v>
      </c>
      <c r="T338" s="139">
        <v>1053</v>
      </c>
      <c r="U338" s="139" t="s">
        <v>137</v>
      </c>
      <c r="V338" s="140">
        <v>0</v>
      </c>
      <c r="W338" s="141">
        <v>0</v>
      </c>
      <c r="X338" s="141">
        <v>0</v>
      </c>
      <c r="Y338" s="141">
        <v>0</v>
      </c>
      <c r="Z338" s="142">
        <v>0</v>
      </c>
    </row>
    <row r="339" spans="1:26" s="4" customFormat="1" x14ac:dyDescent="0.2">
      <c r="A339" s="139" t="s">
        <v>209</v>
      </c>
      <c r="B339" s="31" t="s">
        <v>134</v>
      </c>
      <c r="C339" s="139">
        <f t="shared" si="5"/>
        <v>8</v>
      </c>
      <c r="D339" s="139" t="s">
        <v>195</v>
      </c>
      <c r="E339" s="139" t="s">
        <v>190</v>
      </c>
      <c r="F339" s="139" t="s">
        <v>366</v>
      </c>
      <c r="G339" s="139" t="s">
        <v>367</v>
      </c>
      <c r="H339" s="139" t="s">
        <v>230</v>
      </c>
      <c r="I339" s="139" t="s">
        <v>231</v>
      </c>
      <c r="J339" s="139" t="s">
        <v>231</v>
      </c>
      <c r="K339" s="139" t="s">
        <v>232</v>
      </c>
      <c r="L339" s="139">
        <v>39.878148805555554</v>
      </c>
      <c r="M339" s="139">
        <v>-108.60169449999999</v>
      </c>
      <c r="N339" s="139" t="s">
        <v>369</v>
      </c>
      <c r="O339" s="139" t="s">
        <v>233</v>
      </c>
      <c r="P339" s="139">
        <v>50</v>
      </c>
      <c r="Q339" s="139">
        <v>0.6</v>
      </c>
      <c r="R339" s="139">
        <v>12.6</v>
      </c>
      <c r="S339" s="139">
        <v>673</v>
      </c>
      <c r="T339" s="139">
        <v>1053</v>
      </c>
      <c r="U339" s="139" t="s">
        <v>158</v>
      </c>
      <c r="V339" s="140">
        <v>0</v>
      </c>
      <c r="W339" s="141">
        <v>0</v>
      </c>
      <c r="X339" s="141">
        <v>0</v>
      </c>
      <c r="Y339" s="141">
        <v>0</v>
      </c>
      <c r="Z339" s="142">
        <v>0</v>
      </c>
    </row>
    <row r="340" spans="1:26" s="4" customFormat="1" x14ac:dyDescent="0.2">
      <c r="A340" s="139" t="s">
        <v>209</v>
      </c>
      <c r="B340" s="31" t="s">
        <v>134</v>
      </c>
      <c r="C340" s="139">
        <f t="shared" si="5"/>
        <v>8</v>
      </c>
      <c r="D340" s="139" t="s">
        <v>195</v>
      </c>
      <c r="E340" s="139" t="s">
        <v>190</v>
      </c>
      <c r="F340" s="139" t="s">
        <v>366</v>
      </c>
      <c r="G340" s="139" t="s">
        <v>367</v>
      </c>
      <c r="H340" s="139" t="s">
        <v>231</v>
      </c>
      <c r="I340" s="139" t="s">
        <v>231</v>
      </c>
      <c r="J340" s="139" t="s">
        <v>231</v>
      </c>
      <c r="K340" s="139" t="s">
        <v>232</v>
      </c>
      <c r="L340" s="139">
        <v>39.905577972222218</v>
      </c>
      <c r="M340" s="139">
        <v>-108.29436922222222</v>
      </c>
      <c r="N340" s="139" t="s">
        <v>250</v>
      </c>
      <c r="O340" s="139" t="s">
        <v>233</v>
      </c>
      <c r="P340" s="139">
        <v>37</v>
      </c>
      <c r="Q340" s="139">
        <v>0.33</v>
      </c>
      <c r="R340" s="139">
        <v>0.4</v>
      </c>
      <c r="S340" s="139">
        <v>69</v>
      </c>
      <c r="T340" s="139">
        <v>69</v>
      </c>
      <c r="U340" s="139" t="s">
        <v>111</v>
      </c>
      <c r="V340" s="140">
        <v>0</v>
      </c>
      <c r="W340" s="141">
        <v>13.55</v>
      </c>
      <c r="X340" s="141">
        <v>0</v>
      </c>
      <c r="Y340" s="141">
        <v>0</v>
      </c>
      <c r="Z340" s="142">
        <v>0</v>
      </c>
    </row>
    <row r="341" spans="1:26" s="4" customFormat="1" x14ac:dyDescent="0.2">
      <c r="A341" s="139" t="s">
        <v>209</v>
      </c>
      <c r="B341" s="31" t="s">
        <v>134</v>
      </c>
      <c r="C341" s="139">
        <f t="shared" si="5"/>
        <v>8</v>
      </c>
      <c r="D341" s="139" t="s">
        <v>195</v>
      </c>
      <c r="E341" s="139" t="s">
        <v>190</v>
      </c>
      <c r="F341" s="139" t="s">
        <v>370</v>
      </c>
      <c r="G341" s="139" t="s">
        <v>371</v>
      </c>
      <c r="H341" s="139" t="s">
        <v>234</v>
      </c>
      <c r="I341" s="139" t="s">
        <v>231</v>
      </c>
      <c r="J341" s="139" t="s">
        <v>231</v>
      </c>
      <c r="K341" s="139" t="s">
        <v>257</v>
      </c>
      <c r="L341" s="139">
        <v>39.710948305555561</v>
      </c>
      <c r="M341" s="139">
        <v>-108.36571119444444</v>
      </c>
      <c r="N341" s="139" t="s">
        <v>261</v>
      </c>
      <c r="O341" s="139" t="s">
        <v>258</v>
      </c>
      <c r="P341" s="139">
        <v>0</v>
      </c>
      <c r="Q341" s="139">
        <v>0</v>
      </c>
      <c r="R341" s="139">
        <v>0</v>
      </c>
      <c r="S341" s="139">
        <v>0</v>
      </c>
      <c r="T341" s="139">
        <v>0</v>
      </c>
      <c r="U341" s="139" t="s">
        <v>159</v>
      </c>
      <c r="V341" s="140">
        <v>0</v>
      </c>
      <c r="W341" s="141">
        <v>0</v>
      </c>
      <c r="X341" s="141">
        <v>0</v>
      </c>
      <c r="Y341" s="141">
        <v>0</v>
      </c>
      <c r="Z341" s="142">
        <v>0</v>
      </c>
    </row>
    <row r="342" spans="1:26" s="4" customFormat="1" x14ac:dyDescent="0.2">
      <c r="A342" s="139" t="s">
        <v>209</v>
      </c>
      <c r="B342" s="31" t="s">
        <v>134</v>
      </c>
      <c r="C342" s="139">
        <f t="shared" si="5"/>
        <v>8</v>
      </c>
      <c r="D342" s="139" t="s">
        <v>195</v>
      </c>
      <c r="E342" s="139" t="s">
        <v>190</v>
      </c>
      <c r="F342" s="139" t="s">
        <v>370</v>
      </c>
      <c r="G342" s="139" t="s">
        <v>371</v>
      </c>
      <c r="H342" s="139" t="s">
        <v>231</v>
      </c>
      <c r="I342" s="139" t="s">
        <v>231</v>
      </c>
      <c r="J342" s="139" t="s">
        <v>231</v>
      </c>
      <c r="K342" s="139" t="s">
        <v>257</v>
      </c>
      <c r="L342" s="139">
        <v>39.856798111111111</v>
      </c>
      <c r="M342" s="139">
        <v>-108.32903794444444</v>
      </c>
      <c r="N342" s="139" t="s">
        <v>261</v>
      </c>
      <c r="O342" s="139" t="s">
        <v>258</v>
      </c>
      <c r="P342" s="139">
        <v>0</v>
      </c>
      <c r="Q342" s="139">
        <v>0</v>
      </c>
      <c r="R342" s="139">
        <v>0</v>
      </c>
      <c r="S342" s="139">
        <v>0</v>
      </c>
      <c r="T342" s="139">
        <v>0</v>
      </c>
      <c r="U342" s="139" t="s">
        <v>159</v>
      </c>
      <c r="V342" s="140">
        <v>2.5415000000000001</v>
      </c>
      <c r="W342" s="141">
        <v>3.4040000000000001E-2</v>
      </c>
      <c r="X342" s="141">
        <v>4.2779999999999996</v>
      </c>
      <c r="Y342" s="141">
        <v>0</v>
      </c>
      <c r="Z342" s="142">
        <v>0</v>
      </c>
    </row>
    <row r="343" spans="1:26" s="4" customFormat="1" x14ac:dyDescent="0.2">
      <c r="A343" s="139" t="s">
        <v>209</v>
      </c>
      <c r="B343" s="31" t="s">
        <v>134</v>
      </c>
      <c r="C343" s="139">
        <f t="shared" si="5"/>
        <v>8</v>
      </c>
      <c r="D343" s="139" t="s">
        <v>195</v>
      </c>
      <c r="E343" s="139" t="s">
        <v>190</v>
      </c>
      <c r="F343" s="139" t="s">
        <v>372</v>
      </c>
      <c r="G343" s="139" t="s">
        <v>373</v>
      </c>
      <c r="H343" s="139" t="s">
        <v>234</v>
      </c>
      <c r="I343" s="139" t="s">
        <v>231</v>
      </c>
      <c r="J343" s="139" t="s">
        <v>231</v>
      </c>
      <c r="K343" s="139" t="s">
        <v>257</v>
      </c>
      <c r="L343" s="139">
        <v>39.735321944444443</v>
      </c>
      <c r="M343" s="139">
        <v>-108.35028997222221</v>
      </c>
      <c r="N343" s="139" t="s">
        <v>261</v>
      </c>
      <c r="O343" s="139" t="s">
        <v>258</v>
      </c>
      <c r="P343" s="139">
        <v>0</v>
      </c>
      <c r="Q343" s="139">
        <v>0</v>
      </c>
      <c r="R343" s="139">
        <v>0</v>
      </c>
      <c r="S343" s="139">
        <v>0</v>
      </c>
      <c r="T343" s="139">
        <v>0</v>
      </c>
      <c r="U343" s="139" t="s">
        <v>159</v>
      </c>
      <c r="V343" s="140">
        <v>0</v>
      </c>
      <c r="W343" s="141">
        <v>0</v>
      </c>
      <c r="X343" s="141">
        <v>0</v>
      </c>
      <c r="Y343" s="141">
        <v>6.8999999999999997E-4</v>
      </c>
      <c r="Z343" s="142">
        <v>1.15E-2</v>
      </c>
    </row>
    <row r="344" spans="1:26" s="4" customFormat="1" x14ac:dyDescent="0.2">
      <c r="A344" s="139" t="s">
        <v>209</v>
      </c>
      <c r="B344" s="31" t="s">
        <v>134</v>
      </c>
      <c r="C344" s="139">
        <f t="shared" si="5"/>
        <v>8</v>
      </c>
      <c r="D344" s="139" t="s">
        <v>195</v>
      </c>
      <c r="E344" s="139" t="s">
        <v>190</v>
      </c>
      <c r="F344" s="139" t="s">
        <v>372</v>
      </c>
      <c r="G344" s="139" t="s">
        <v>373</v>
      </c>
      <c r="H344" s="139" t="s">
        <v>231</v>
      </c>
      <c r="I344" s="139" t="s">
        <v>231</v>
      </c>
      <c r="J344" s="139" t="s">
        <v>231</v>
      </c>
      <c r="K344" s="139" t="s">
        <v>257</v>
      </c>
      <c r="L344" s="139">
        <v>39.943323777777778</v>
      </c>
      <c r="M344" s="139">
        <v>-108.19371133333334</v>
      </c>
      <c r="N344" s="139" t="s">
        <v>261</v>
      </c>
      <c r="O344" s="139" t="s">
        <v>258</v>
      </c>
      <c r="P344" s="139">
        <v>0</v>
      </c>
      <c r="Q344" s="139">
        <v>0</v>
      </c>
      <c r="R344" s="139">
        <v>0</v>
      </c>
      <c r="S344" s="139">
        <v>0</v>
      </c>
      <c r="T344" s="139">
        <v>0</v>
      </c>
      <c r="U344" s="139" t="s">
        <v>159</v>
      </c>
      <c r="V344" s="140">
        <v>2.52</v>
      </c>
      <c r="W344" s="141">
        <v>3.4040000000000001E-2</v>
      </c>
      <c r="X344" s="141">
        <v>4.24</v>
      </c>
      <c r="Y344" s="141">
        <v>0</v>
      </c>
      <c r="Z344" s="142">
        <v>0</v>
      </c>
    </row>
    <row r="345" spans="1:26" s="4" customFormat="1" x14ac:dyDescent="0.2">
      <c r="A345" s="139" t="s">
        <v>209</v>
      </c>
      <c r="B345" s="31" t="s">
        <v>134</v>
      </c>
      <c r="C345" s="139">
        <f t="shared" si="5"/>
        <v>8</v>
      </c>
      <c r="D345" s="139" t="s">
        <v>195</v>
      </c>
      <c r="E345" s="139" t="s">
        <v>190</v>
      </c>
      <c r="F345" s="139" t="s">
        <v>374</v>
      </c>
      <c r="G345" s="139" t="s">
        <v>375</v>
      </c>
      <c r="H345" s="139" t="s">
        <v>230</v>
      </c>
      <c r="I345" s="139" t="s">
        <v>231</v>
      </c>
      <c r="J345" s="139" t="s">
        <v>231</v>
      </c>
      <c r="K345" s="139" t="s">
        <v>232</v>
      </c>
      <c r="L345" s="139">
        <v>39.905577972222218</v>
      </c>
      <c r="M345" s="139">
        <v>-108.29436922222222</v>
      </c>
      <c r="N345" s="139" t="s">
        <v>271</v>
      </c>
      <c r="O345" s="139" t="s">
        <v>233</v>
      </c>
      <c r="P345" s="139">
        <v>40</v>
      </c>
      <c r="Q345" s="139">
        <v>4</v>
      </c>
      <c r="R345" s="139">
        <v>437.3</v>
      </c>
      <c r="S345" s="139">
        <v>20607</v>
      </c>
      <c r="T345" s="139">
        <v>883</v>
      </c>
      <c r="U345" s="139" t="s">
        <v>159</v>
      </c>
      <c r="V345" s="140">
        <v>0</v>
      </c>
      <c r="W345" s="141">
        <v>0</v>
      </c>
      <c r="X345" s="141">
        <v>0</v>
      </c>
      <c r="Y345" s="141">
        <v>1.9</v>
      </c>
      <c r="Z345" s="142">
        <v>1.3</v>
      </c>
    </row>
    <row r="346" spans="1:26" s="4" customFormat="1" x14ac:dyDescent="0.2">
      <c r="A346" s="139" t="s">
        <v>209</v>
      </c>
      <c r="B346" s="31" t="s">
        <v>134</v>
      </c>
      <c r="C346" s="139">
        <f t="shared" si="5"/>
        <v>8</v>
      </c>
      <c r="D346" s="139" t="s">
        <v>195</v>
      </c>
      <c r="E346" s="139" t="s">
        <v>190</v>
      </c>
      <c r="F346" s="139" t="s">
        <v>374</v>
      </c>
      <c r="G346" s="139" t="s">
        <v>375</v>
      </c>
      <c r="H346" s="139" t="s">
        <v>234</v>
      </c>
      <c r="I346" s="139" t="s">
        <v>231</v>
      </c>
      <c r="J346" s="139" t="s">
        <v>231</v>
      </c>
      <c r="K346" s="139" t="s">
        <v>232</v>
      </c>
      <c r="L346" s="139">
        <v>39.905577972222218</v>
      </c>
      <c r="M346" s="139">
        <v>-108.29436922222222</v>
      </c>
      <c r="N346" s="139" t="s">
        <v>271</v>
      </c>
      <c r="O346" s="139" t="s">
        <v>233</v>
      </c>
      <c r="P346" s="139">
        <v>40</v>
      </c>
      <c r="Q346" s="139">
        <v>4</v>
      </c>
      <c r="R346" s="139">
        <v>90.1</v>
      </c>
      <c r="S346" s="139">
        <v>67959</v>
      </c>
      <c r="T346" s="139">
        <v>915</v>
      </c>
      <c r="U346" s="139" t="s">
        <v>159</v>
      </c>
      <c r="V346" s="140">
        <v>0</v>
      </c>
      <c r="W346" s="141">
        <v>0</v>
      </c>
      <c r="X346" s="141">
        <v>0</v>
      </c>
      <c r="Y346" s="141">
        <v>1.9</v>
      </c>
      <c r="Z346" s="142">
        <v>1.3</v>
      </c>
    </row>
    <row r="347" spans="1:26" s="4" customFormat="1" x14ac:dyDescent="0.2">
      <c r="A347" s="139" t="s">
        <v>209</v>
      </c>
      <c r="B347" s="31" t="s">
        <v>134</v>
      </c>
      <c r="C347" s="139">
        <f t="shared" si="5"/>
        <v>8</v>
      </c>
      <c r="D347" s="139" t="s">
        <v>195</v>
      </c>
      <c r="E347" s="139" t="s">
        <v>190</v>
      </c>
      <c r="F347" s="139" t="s">
        <v>374</v>
      </c>
      <c r="G347" s="139" t="s">
        <v>375</v>
      </c>
      <c r="H347" s="139" t="s">
        <v>235</v>
      </c>
      <c r="I347" s="139" t="s">
        <v>231</v>
      </c>
      <c r="J347" s="139" t="s">
        <v>231</v>
      </c>
      <c r="K347" s="139" t="s">
        <v>232</v>
      </c>
      <c r="L347" s="139">
        <v>39.905577972222218</v>
      </c>
      <c r="M347" s="139">
        <v>-108.29436922222222</v>
      </c>
      <c r="N347" s="139" t="s">
        <v>275</v>
      </c>
      <c r="O347" s="139" t="s">
        <v>233</v>
      </c>
      <c r="P347" s="139">
        <v>34</v>
      </c>
      <c r="Q347" s="139">
        <v>1</v>
      </c>
      <c r="R347" s="139">
        <v>437.3</v>
      </c>
      <c r="S347" s="139">
        <v>20607</v>
      </c>
      <c r="T347" s="139">
        <v>883</v>
      </c>
      <c r="U347" s="139" t="s">
        <v>159</v>
      </c>
      <c r="V347" s="140">
        <v>0</v>
      </c>
      <c r="W347" s="141">
        <v>0</v>
      </c>
      <c r="X347" s="141">
        <v>0</v>
      </c>
      <c r="Y347" s="141">
        <v>0.01</v>
      </c>
      <c r="Z347" s="142">
        <v>0.18</v>
      </c>
    </row>
    <row r="348" spans="1:26" s="4" customFormat="1" x14ac:dyDescent="0.2">
      <c r="A348" s="139" t="s">
        <v>209</v>
      </c>
      <c r="B348" s="31" t="s">
        <v>134</v>
      </c>
      <c r="C348" s="139">
        <f t="shared" si="5"/>
        <v>8</v>
      </c>
      <c r="D348" s="139" t="s">
        <v>195</v>
      </c>
      <c r="E348" s="139" t="s">
        <v>190</v>
      </c>
      <c r="F348" s="139" t="s">
        <v>374</v>
      </c>
      <c r="G348" s="139" t="s">
        <v>375</v>
      </c>
      <c r="H348" s="139" t="s">
        <v>259</v>
      </c>
      <c r="I348" s="139" t="s">
        <v>231</v>
      </c>
      <c r="J348" s="139" t="s">
        <v>231</v>
      </c>
      <c r="K348" s="139" t="s">
        <v>232</v>
      </c>
      <c r="L348" s="139">
        <v>39.905577972222218</v>
      </c>
      <c r="M348" s="139">
        <v>-108.29436922222222</v>
      </c>
      <c r="N348" s="139" t="s">
        <v>275</v>
      </c>
      <c r="O348" s="139" t="s">
        <v>233</v>
      </c>
      <c r="P348" s="139">
        <v>34</v>
      </c>
      <c r="Q348" s="139">
        <v>1</v>
      </c>
      <c r="R348" s="139">
        <v>594.6</v>
      </c>
      <c r="S348" s="139">
        <v>28020</v>
      </c>
      <c r="T348" s="139">
        <v>901</v>
      </c>
      <c r="U348" s="139" t="s">
        <v>159</v>
      </c>
      <c r="V348" s="140">
        <v>0</v>
      </c>
      <c r="W348" s="141">
        <v>0</v>
      </c>
      <c r="X348" s="141">
        <v>0</v>
      </c>
      <c r="Y348" s="141">
        <v>0.01</v>
      </c>
      <c r="Z348" s="142">
        <v>0.12</v>
      </c>
    </row>
    <row r="349" spans="1:26" s="4" customFormat="1" x14ac:dyDescent="0.2">
      <c r="A349" s="139" t="s">
        <v>209</v>
      </c>
      <c r="B349" s="31" t="s">
        <v>134</v>
      </c>
      <c r="C349" s="139">
        <f t="shared" si="5"/>
        <v>8</v>
      </c>
      <c r="D349" s="139" t="s">
        <v>195</v>
      </c>
      <c r="E349" s="139" t="s">
        <v>190</v>
      </c>
      <c r="F349" s="139" t="s">
        <v>374</v>
      </c>
      <c r="G349" s="139" t="s">
        <v>375</v>
      </c>
      <c r="H349" s="139" t="s">
        <v>273</v>
      </c>
      <c r="I349" s="139" t="s">
        <v>231</v>
      </c>
      <c r="J349" s="139" t="s">
        <v>231</v>
      </c>
      <c r="K349" s="139" t="s">
        <v>232</v>
      </c>
      <c r="L349" s="139">
        <v>39.905577972222218</v>
      </c>
      <c r="M349" s="139">
        <v>-108.29436922222222</v>
      </c>
      <c r="N349" s="139" t="s">
        <v>275</v>
      </c>
      <c r="O349" s="139" t="s">
        <v>233</v>
      </c>
      <c r="P349" s="139">
        <v>25</v>
      </c>
      <c r="Q349" s="139">
        <v>1</v>
      </c>
      <c r="R349" s="139">
        <v>74.3</v>
      </c>
      <c r="S349" s="139">
        <v>3500</v>
      </c>
      <c r="T349" s="139">
        <v>936</v>
      </c>
      <c r="U349" s="139" t="s">
        <v>159</v>
      </c>
      <c r="V349" s="140">
        <v>0</v>
      </c>
      <c r="W349" s="141">
        <v>0</v>
      </c>
      <c r="X349" s="141">
        <v>0</v>
      </c>
      <c r="Y349" s="141">
        <v>0</v>
      </c>
      <c r="Z349" s="142">
        <v>0</v>
      </c>
    </row>
    <row r="350" spans="1:26" s="4" customFormat="1" x14ac:dyDescent="0.2">
      <c r="A350" s="139" t="s">
        <v>209</v>
      </c>
      <c r="B350" s="31" t="s">
        <v>134</v>
      </c>
      <c r="C350" s="139">
        <f t="shared" si="5"/>
        <v>8</v>
      </c>
      <c r="D350" s="139" t="s">
        <v>195</v>
      </c>
      <c r="E350" s="139" t="s">
        <v>190</v>
      </c>
      <c r="F350" s="139" t="s">
        <v>374</v>
      </c>
      <c r="G350" s="139" t="s">
        <v>375</v>
      </c>
      <c r="H350" s="139" t="s">
        <v>264</v>
      </c>
      <c r="I350" s="139" t="s">
        <v>231</v>
      </c>
      <c r="J350" s="139" t="s">
        <v>231</v>
      </c>
      <c r="K350" s="139" t="s">
        <v>232</v>
      </c>
      <c r="L350" s="139">
        <v>39.905577972222218</v>
      </c>
      <c r="M350" s="139">
        <v>-108.29436922222222</v>
      </c>
      <c r="N350" s="139" t="s">
        <v>275</v>
      </c>
      <c r="O350" s="139" t="s">
        <v>233</v>
      </c>
      <c r="P350" s="139">
        <v>33</v>
      </c>
      <c r="Q350" s="139">
        <v>2.17</v>
      </c>
      <c r="R350" s="139">
        <v>53.4</v>
      </c>
      <c r="S350" s="139">
        <v>11817</v>
      </c>
      <c r="T350" s="139">
        <v>891</v>
      </c>
      <c r="U350" s="139" t="s">
        <v>159</v>
      </c>
      <c r="V350" s="140">
        <v>0</v>
      </c>
      <c r="W350" s="141">
        <v>0</v>
      </c>
      <c r="X350" s="141">
        <v>0</v>
      </c>
      <c r="Y350" s="141">
        <v>0</v>
      </c>
      <c r="Z350" s="142">
        <v>0</v>
      </c>
    </row>
    <row r="351" spans="1:26" s="4" customFormat="1" x14ac:dyDescent="0.2">
      <c r="A351" s="139" t="s">
        <v>209</v>
      </c>
      <c r="B351" s="31" t="s">
        <v>134</v>
      </c>
      <c r="C351" s="139">
        <f t="shared" si="5"/>
        <v>8</v>
      </c>
      <c r="D351" s="139" t="s">
        <v>195</v>
      </c>
      <c r="E351" s="139" t="s">
        <v>190</v>
      </c>
      <c r="F351" s="139" t="s">
        <v>374</v>
      </c>
      <c r="G351" s="139" t="s">
        <v>375</v>
      </c>
      <c r="H351" s="139" t="s">
        <v>229</v>
      </c>
      <c r="I351" s="139" t="s">
        <v>231</v>
      </c>
      <c r="J351" s="139" t="s">
        <v>231</v>
      </c>
      <c r="K351" s="139" t="s">
        <v>232</v>
      </c>
      <c r="L351" s="139">
        <v>39.905577972222218</v>
      </c>
      <c r="M351" s="139">
        <v>-108.29436922222222</v>
      </c>
      <c r="N351" s="139" t="s">
        <v>275</v>
      </c>
      <c r="O351" s="139" t="s">
        <v>233</v>
      </c>
      <c r="P351" s="139">
        <v>34</v>
      </c>
      <c r="Q351" s="139">
        <v>1</v>
      </c>
      <c r="R351" s="139">
        <v>594.6</v>
      </c>
      <c r="S351" s="139">
        <v>28020</v>
      </c>
      <c r="T351" s="139">
        <v>901</v>
      </c>
      <c r="U351" s="139" t="s">
        <v>159</v>
      </c>
      <c r="V351" s="140">
        <v>0</v>
      </c>
      <c r="W351" s="141">
        <v>0</v>
      </c>
      <c r="X351" s="141">
        <v>0</v>
      </c>
      <c r="Y351" s="141">
        <v>0</v>
      </c>
      <c r="Z351" s="142">
        <v>0.02</v>
      </c>
    </row>
    <row r="352" spans="1:26" s="4" customFormat="1" x14ac:dyDescent="0.2">
      <c r="A352" s="139" t="s">
        <v>209</v>
      </c>
      <c r="B352" s="31" t="s">
        <v>134</v>
      </c>
      <c r="C352" s="139">
        <f t="shared" si="5"/>
        <v>8</v>
      </c>
      <c r="D352" s="139" t="s">
        <v>195</v>
      </c>
      <c r="E352" s="139" t="s">
        <v>190</v>
      </c>
      <c r="F352" s="139" t="s">
        <v>374</v>
      </c>
      <c r="G352" s="139" t="s">
        <v>375</v>
      </c>
      <c r="H352" s="139" t="s">
        <v>260</v>
      </c>
      <c r="I352" s="139" t="s">
        <v>231</v>
      </c>
      <c r="J352" s="139" t="s">
        <v>231</v>
      </c>
      <c r="K352" s="139" t="s">
        <v>232</v>
      </c>
      <c r="L352" s="139">
        <v>39.905577972222218</v>
      </c>
      <c r="M352" s="139">
        <v>-108.29436922222222</v>
      </c>
      <c r="N352" s="139" t="s">
        <v>275</v>
      </c>
      <c r="O352" s="139" t="s">
        <v>233</v>
      </c>
      <c r="P352" s="139">
        <v>36</v>
      </c>
      <c r="Q352" s="139">
        <v>2.33</v>
      </c>
      <c r="R352" s="139">
        <v>63.8</v>
      </c>
      <c r="S352" s="139">
        <v>16372</v>
      </c>
      <c r="T352" s="139">
        <v>883</v>
      </c>
      <c r="U352" s="139" t="s">
        <v>159</v>
      </c>
      <c r="V352" s="140">
        <v>0</v>
      </c>
      <c r="W352" s="141">
        <v>0</v>
      </c>
      <c r="X352" s="141">
        <v>0</v>
      </c>
      <c r="Y352" s="141">
        <v>0</v>
      </c>
      <c r="Z352" s="142">
        <v>0</v>
      </c>
    </row>
    <row r="353" spans="1:26" s="4" customFormat="1" x14ac:dyDescent="0.2">
      <c r="A353" s="139" t="s">
        <v>209</v>
      </c>
      <c r="B353" s="31" t="s">
        <v>134</v>
      </c>
      <c r="C353" s="139">
        <f t="shared" si="5"/>
        <v>8</v>
      </c>
      <c r="D353" s="139" t="s">
        <v>195</v>
      </c>
      <c r="E353" s="139" t="s">
        <v>190</v>
      </c>
      <c r="F353" s="139" t="s">
        <v>374</v>
      </c>
      <c r="G353" s="139" t="s">
        <v>375</v>
      </c>
      <c r="H353" s="139" t="s">
        <v>231</v>
      </c>
      <c r="I353" s="139" t="s">
        <v>231</v>
      </c>
      <c r="J353" s="139" t="s">
        <v>231</v>
      </c>
      <c r="K353" s="139" t="s">
        <v>232</v>
      </c>
      <c r="L353" s="139">
        <v>40.087716555555559</v>
      </c>
      <c r="M353" s="139">
        <v>-108.6103306388889</v>
      </c>
      <c r="N353" s="139" t="s">
        <v>275</v>
      </c>
      <c r="O353" s="139" t="s">
        <v>233</v>
      </c>
      <c r="P353" s="139">
        <v>34</v>
      </c>
      <c r="Q353" s="139">
        <v>1</v>
      </c>
      <c r="R353" s="139">
        <v>437.3</v>
      </c>
      <c r="S353" s="139">
        <v>20607</v>
      </c>
      <c r="T353" s="139">
        <v>883</v>
      </c>
      <c r="U353" s="139" t="s">
        <v>159</v>
      </c>
      <c r="V353" s="140">
        <v>3.61</v>
      </c>
      <c r="W353" s="141">
        <v>1.38</v>
      </c>
      <c r="X353" s="141">
        <v>0.98</v>
      </c>
      <c r="Y353" s="141">
        <v>0</v>
      </c>
      <c r="Z353" s="142">
        <v>0</v>
      </c>
    </row>
    <row r="354" spans="1:26" s="4" customFormat="1" x14ac:dyDescent="0.2">
      <c r="A354" s="139" t="s">
        <v>209</v>
      </c>
      <c r="B354" s="31" t="s">
        <v>134</v>
      </c>
      <c r="C354" s="139">
        <f t="shared" si="5"/>
        <v>8</v>
      </c>
      <c r="D354" s="139" t="s">
        <v>195</v>
      </c>
      <c r="E354" s="139" t="s">
        <v>190</v>
      </c>
      <c r="F354" s="139" t="s">
        <v>374</v>
      </c>
      <c r="G354" s="139" t="s">
        <v>375</v>
      </c>
      <c r="H354" s="139" t="s">
        <v>231</v>
      </c>
      <c r="I354" s="139" t="s">
        <v>231</v>
      </c>
      <c r="J354" s="139" t="s">
        <v>231</v>
      </c>
      <c r="K354" s="139" t="s">
        <v>232</v>
      </c>
      <c r="L354" s="139">
        <v>40.087716555555559</v>
      </c>
      <c r="M354" s="139">
        <v>-108.6103306388889</v>
      </c>
      <c r="N354" s="139" t="s">
        <v>275</v>
      </c>
      <c r="O354" s="139" t="s">
        <v>233</v>
      </c>
      <c r="P354" s="139">
        <v>34</v>
      </c>
      <c r="Q354" s="139">
        <v>1</v>
      </c>
      <c r="R354" s="139">
        <v>594.6</v>
      </c>
      <c r="S354" s="139">
        <v>28020</v>
      </c>
      <c r="T354" s="139">
        <v>901</v>
      </c>
      <c r="U354" s="139" t="s">
        <v>159</v>
      </c>
      <c r="V354" s="140">
        <v>2.7399999999999998</v>
      </c>
      <c r="W354" s="141">
        <v>1.05</v>
      </c>
      <c r="X354" s="141">
        <v>0.74</v>
      </c>
      <c r="Y354" s="141">
        <v>0</v>
      </c>
      <c r="Z354" s="142">
        <v>0</v>
      </c>
    </row>
    <row r="355" spans="1:26" s="4" customFormat="1" x14ac:dyDescent="0.2">
      <c r="A355" s="139" t="s">
        <v>209</v>
      </c>
      <c r="B355" s="31" t="s">
        <v>134</v>
      </c>
      <c r="C355" s="139">
        <f t="shared" si="5"/>
        <v>8</v>
      </c>
      <c r="D355" s="139" t="s">
        <v>195</v>
      </c>
      <c r="E355" s="139" t="s">
        <v>190</v>
      </c>
      <c r="F355" s="139" t="s">
        <v>374</v>
      </c>
      <c r="G355" s="139" t="s">
        <v>375</v>
      </c>
      <c r="H355" s="139" t="s">
        <v>231</v>
      </c>
      <c r="I355" s="139" t="s">
        <v>231</v>
      </c>
      <c r="J355" s="139" t="s">
        <v>231</v>
      </c>
      <c r="K355" s="139" t="s">
        <v>232</v>
      </c>
      <c r="L355" s="139">
        <v>40.087716555555559</v>
      </c>
      <c r="M355" s="139">
        <v>-108.6103306388889</v>
      </c>
      <c r="N355" s="139" t="s">
        <v>271</v>
      </c>
      <c r="O355" s="139" t="s">
        <v>233</v>
      </c>
      <c r="P355" s="139">
        <v>40</v>
      </c>
      <c r="Q355" s="139">
        <v>4</v>
      </c>
      <c r="R355" s="139">
        <v>437.3</v>
      </c>
      <c r="S355" s="139">
        <v>20607</v>
      </c>
      <c r="T355" s="139">
        <v>883</v>
      </c>
      <c r="U355" s="139" t="s">
        <v>159</v>
      </c>
      <c r="V355" s="140">
        <v>7.7</v>
      </c>
      <c r="W355" s="141">
        <v>4.5</v>
      </c>
      <c r="X355" s="141">
        <v>7.9</v>
      </c>
      <c r="Y355" s="141">
        <v>0</v>
      </c>
      <c r="Z355" s="142">
        <v>0</v>
      </c>
    </row>
    <row r="356" spans="1:26" s="4" customFormat="1" x14ac:dyDescent="0.2">
      <c r="A356" s="139" t="s">
        <v>209</v>
      </c>
      <c r="B356" s="31" t="s">
        <v>134</v>
      </c>
      <c r="C356" s="139">
        <f t="shared" si="5"/>
        <v>8</v>
      </c>
      <c r="D356" s="139" t="s">
        <v>195</v>
      </c>
      <c r="E356" s="139" t="s">
        <v>190</v>
      </c>
      <c r="F356" s="139" t="s">
        <v>374</v>
      </c>
      <c r="G356" s="139" t="s">
        <v>375</v>
      </c>
      <c r="H356" s="139" t="s">
        <v>231</v>
      </c>
      <c r="I356" s="139" t="s">
        <v>231</v>
      </c>
      <c r="J356" s="139" t="s">
        <v>231</v>
      </c>
      <c r="K356" s="139" t="s">
        <v>232</v>
      </c>
      <c r="L356" s="139">
        <v>40.087716555555559</v>
      </c>
      <c r="M356" s="139">
        <v>-108.6103306388889</v>
      </c>
      <c r="N356" s="139" t="s">
        <v>271</v>
      </c>
      <c r="O356" s="139" t="s">
        <v>233</v>
      </c>
      <c r="P356" s="139">
        <v>40</v>
      </c>
      <c r="Q356" s="139">
        <v>4</v>
      </c>
      <c r="R356" s="139">
        <v>90.1</v>
      </c>
      <c r="S356" s="139">
        <v>67959</v>
      </c>
      <c r="T356" s="139">
        <v>915</v>
      </c>
      <c r="U356" s="139" t="s">
        <v>159</v>
      </c>
      <c r="V356" s="140">
        <v>7.5</v>
      </c>
      <c r="W356" s="141">
        <v>4.4000000000000004</v>
      </c>
      <c r="X356" s="141">
        <v>7.7</v>
      </c>
      <c r="Y356" s="141">
        <v>0</v>
      </c>
      <c r="Z356" s="142">
        <v>0</v>
      </c>
    </row>
    <row r="357" spans="1:26" s="4" customFormat="1" x14ac:dyDescent="0.2">
      <c r="A357" s="139" t="s">
        <v>209</v>
      </c>
      <c r="B357" s="31" t="s">
        <v>134</v>
      </c>
      <c r="C357" s="139">
        <f t="shared" si="5"/>
        <v>8</v>
      </c>
      <c r="D357" s="139" t="s">
        <v>195</v>
      </c>
      <c r="E357" s="139" t="s">
        <v>190</v>
      </c>
      <c r="F357" s="139" t="s">
        <v>374</v>
      </c>
      <c r="G357" s="139" t="s">
        <v>375</v>
      </c>
      <c r="H357" s="139" t="s">
        <v>231</v>
      </c>
      <c r="I357" s="139" t="s">
        <v>231</v>
      </c>
      <c r="J357" s="139" t="s">
        <v>231</v>
      </c>
      <c r="K357" s="139" t="s">
        <v>232</v>
      </c>
      <c r="L357" s="139">
        <v>40.087716555555559</v>
      </c>
      <c r="M357" s="139">
        <v>-108.6103306388889</v>
      </c>
      <c r="N357" s="139" t="s">
        <v>291</v>
      </c>
      <c r="O357" s="139" t="s">
        <v>233</v>
      </c>
      <c r="P357" s="139">
        <v>11</v>
      </c>
      <c r="Q357" s="139">
        <v>0.33</v>
      </c>
      <c r="R357" s="139">
        <v>0</v>
      </c>
      <c r="S357" s="139">
        <v>0</v>
      </c>
      <c r="T357" s="139">
        <v>70</v>
      </c>
      <c r="U357" s="139" t="s">
        <v>140</v>
      </c>
      <c r="V357" s="140">
        <v>0</v>
      </c>
      <c r="W357" s="141">
        <v>4.4417059999999999</v>
      </c>
      <c r="X357" s="141">
        <v>0</v>
      </c>
      <c r="Y357" s="141">
        <v>0</v>
      </c>
      <c r="Z357" s="142">
        <v>0</v>
      </c>
    </row>
    <row r="358" spans="1:26" s="4" customFormat="1" x14ac:dyDescent="0.2">
      <c r="A358" s="139" t="s">
        <v>209</v>
      </c>
      <c r="B358" s="31" t="s">
        <v>134</v>
      </c>
      <c r="C358" s="139">
        <f t="shared" si="5"/>
        <v>8</v>
      </c>
      <c r="D358" s="139" t="s">
        <v>195</v>
      </c>
      <c r="E358" s="139" t="s">
        <v>190</v>
      </c>
      <c r="F358" s="139" t="s">
        <v>376</v>
      </c>
      <c r="G358" s="139" t="s">
        <v>377</v>
      </c>
      <c r="H358" s="139" t="s">
        <v>234</v>
      </c>
      <c r="I358" s="139" t="s">
        <v>231</v>
      </c>
      <c r="J358" s="139" t="s">
        <v>231</v>
      </c>
      <c r="K358" s="139" t="s">
        <v>257</v>
      </c>
      <c r="L358" s="139">
        <v>39.856798111111111</v>
      </c>
      <c r="M358" s="139">
        <v>-108.32903794444444</v>
      </c>
      <c r="N358" s="139" t="s">
        <v>261</v>
      </c>
      <c r="O358" s="139" t="s">
        <v>258</v>
      </c>
      <c r="P358" s="139">
        <v>12</v>
      </c>
      <c r="Q358" s="139">
        <v>1</v>
      </c>
      <c r="R358" s="139">
        <v>67.5</v>
      </c>
      <c r="S358" s="139">
        <v>4330</v>
      </c>
      <c r="T358" s="139">
        <v>1250</v>
      </c>
      <c r="U358" s="139" t="s">
        <v>159</v>
      </c>
      <c r="V358" s="140">
        <v>0</v>
      </c>
      <c r="W358" s="141">
        <v>0</v>
      </c>
      <c r="X358" s="141">
        <v>0</v>
      </c>
      <c r="Y358" s="141">
        <v>0</v>
      </c>
      <c r="Z358" s="142">
        <v>0</v>
      </c>
    </row>
    <row r="359" spans="1:26" s="4" customFormat="1" x14ac:dyDescent="0.2">
      <c r="A359" s="139" t="s">
        <v>209</v>
      </c>
      <c r="B359" s="31" t="s">
        <v>134</v>
      </c>
      <c r="C359" s="139">
        <f t="shared" si="5"/>
        <v>8</v>
      </c>
      <c r="D359" s="139" t="s">
        <v>195</v>
      </c>
      <c r="E359" s="139" t="s">
        <v>190</v>
      </c>
      <c r="F359" s="139" t="s">
        <v>376</v>
      </c>
      <c r="G359" s="139" t="s">
        <v>377</v>
      </c>
      <c r="H359" s="139" t="s">
        <v>231</v>
      </c>
      <c r="I359" s="139" t="s">
        <v>231</v>
      </c>
      <c r="J359" s="139" t="s">
        <v>231</v>
      </c>
      <c r="K359" s="139" t="s">
        <v>257</v>
      </c>
      <c r="L359" s="139">
        <v>39.96088127777778</v>
      </c>
      <c r="M359" s="139">
        <v>-108.99793497222223</v>
      </c>
      <c r="N359" s="139" t="s">
        <v>378</v>
      </c>
      <c r="O359" s="139" t="s">
        <v>258</v>
      </c>
      <c r="P359" s="139">
        <v>9</v>
      </c>
      <c r="Q359" s="139">
        <v>0.33</v>
      </c>
      <c r="R359" s="139">
        <v>0</v>
      </c>
      <c r="S359" s="139">
        <v>100</v>
      </c>
      <c r="T359" s="139">
        <v>70</v>
      </c>
      <c r="U359" s="139" t="s">
        <v>140</v>
      </c>
      <c r="V359" s="140">
        <v>0</v>
      </c>
      <c r="W359" s="141">
        <v>2.98976</v>
      </c>
      <c r="X359" s="141">
        <v>0</v>
      </c>
      <c r="Y359" s="141">
        <v>0</v>
      </c>
      <c r="Z359" s="142">
        <v>0</v>
      </c>
    </row>
    <row r="360" spans="1:26" s="4" customFormat="1" x14ac:dyDescent="0.2">
      <c r="A360" s="139" t="s">
        <v>209</v>
      </c>
      <c r="B360" s="31" t="s">
        <v>134</v>
      </c>
      <c r="C360" s="139">
        <f t="shared" si="5"/>
        <v>8</v>
      </c>
      <c r="D360" s="139" t="s">
        <v>195</v>
      </c>
      <c r="E360" s="139" t="s">
        <v>190</v>
      </c>
      <c r="F360" s="139" t="s">
        <v>379</v>
      </c>
      <c r="G360" s="139" t="s">
        <v>380</v>
      </c>
      <c r="H360" s="139" t="s">
        <v>235</v>
      </c>
      <c r="I360" s="139" t="s">
        <v>231</v>
      </c>
      <c r="J360" s="139" t="s">
        <v>231</v>
      </c>
      <c r="K360" s="139" t="s">
        <v>257</v>
      </c>
      <c r="L360" s="139">
        <v>40.087716555555559</v>
      </c>
      <c r="M360" s="139">
        <v>-108.6103306388889</v>
      </c>
      <c r="N360" s="139" t="s">
        <v>261</v>
      </c>
      <c r="O360" s="139" t="s">
        <v>258</v>
      </c>
      <c r="P360" s="139">
        <v>16</v>
      </c>
      <c r="Q360" s="139">
        <v>0.5</v>
      </c>
      <c r="R360" s="139">
        <v>154</v>
      </c>
      <c r="S360" s="139">
        <v>634</v>
      </c>
      <c r="T360" s="139">
        <v>1063</v>
      </c>
      <c r="U360" s="139" t="s">
        <v>159</v>
      </c>
      <c r="V360" s="140">
        <v>0</v>
      </c>
      <c r="W360" s="141">
        <v>0</v>
      </c>
      <c r="X360" s="141">
        <v>0</v>
      </c>
      <c r="Y360" s="141">
        <v>0</v>
      </c>
      <c r="Z360" s="142">
        <v>0</v>
      </c>
    </row>
    <row r="361" spans="1:26" s="4" customFormat="1" x14ac:dyDescent="0.2">
      <c r="A361" s="139" t="s">
        <v>209</v>
      </c>
      <c r="B361" s="31" t="s">
        <v>134</v>
      </c>
      <c r="C361" s="139">
        <f t="shared" si="5"/>
        <v>8</v>
      </c>
      <c r="D361" s="139" t="s">
        <v>195</v>
      </c>
      <c r="E361" s="139" t="s">
        <v>190</v>
      </c>
      <c r="F361" s="139" t="s">
        <v>379</v>
      </c>
      <c r="G361" s="139" t="s">
        <v>380</v>
      </c>
      <c r="H361" s="139" t="s">
        <v>259</v>
      </c>
      <c r="I361" s="139" t="s">
        <v>231</v>
      </c>
      <c r="J361" s="139" t="s">
        <v>231</v>
      </c>
      <c r="K361" s="139" t="s">
        <v>257</v>
      </c>
      <c r="L361" s="139">
        <v>40.087716555555559</v>
      </c>
      <c r="M361" s="139">
        <v>-108.6103306388889</v>
      </c>
      <c r="N361" s="139" t="s">
        <v>261</v>
      </c>
      <c r="O361" s="139" t="s">
        <v>258</v>
      </c>
      <c r="P361" s="139">
        <v>15</v>
      </c>
      <c r="Q361" s="139">
        <v>0.83</v>
      </c>
      <c r="R361" s="139">
        <v>66.599999999999994</v>
      </c>
      <c r="S361" s="139">
        <v>2190</v>
      </c>
      <c r="T361" s="139">
        <v>800</v>
      </c>
      <c r="U361" s="139" t="s">
        <v>159</v>
      </c>
      <c r="V361" s="140">
        <v>0</v>
      </c>
      <c r="W361" s="141">
        <v>0</v>
      </c>
      <c r="X361" s="141">
        <v>0</v>
      </c>
      <c r="Y361" s="141">
        <v>1.6060999999999999E-2</v>
      </c>
      <c r="Z361" s="142">
        <v>0.53051700000000002</v>
      </c>
    </row>
    <row r="362" spans="1:26" s="4" customFormat="1" x14ac:dyDescent="0.2">
      <c r="A362" s="139" t="s">
        <v>209</v>
      </c>
      <c r="B362" s="31" t="s">
        <v>134</v>
      </c>
      <c r="C362" s="139">
        <f t="shared" si="5"/>
        <v>8</v>
      </c>
      <c r="D362" s="139" t="s">
        <v>195</v>
      </c>
      <c r="E362" s="139" t="s">
        <v>190</v>
      </c>
      <c r="F362" s="139" t="s">
        <v>379</v>
      </c>
      <c r="G362" s="139" t="s">
        <v>380</v>
      </c>
      <c r="H362" s="139" t="s">
        <v>273</v>
      </c>
      <c r="I362" s="139" t="s">
        <v>231</v>
      </c>
      <c r="J362" s="139" t="s">
        <v>231</v>
      </c>
      <c r="K362" s="139" t="s">
        <v>257</v>
      </c>
      <c r="L362" s="139">
        <v>40.087716555555559</v>
      </c>
      <c r="M362" s="139">
        <v>-108.6103306388889</v>
      </c>
      <c r="N362" s="139" t="s">
        <v>261</v>
      </c>
      <c r="O362" s="139" t="s">
        <v>258</v>
      </c>
      <c r="P362" s="139">
        <v>16</v>
      </c>
      <c r="Q362" s="139">
        <v>0.5</v>
      </c>
      <c r="R362" s="139">
        <v>154</v>
      </c>
      <c r="S362" s="139">
        <v>634</v>
      </c>
      <c r="T362" s="139">
        <v>1063</v>
      </c>
      <c r="U362" s="139" t="s">
        <v>159</v>
      </c>
      <c r="V362" s="140">
        <v>0</v>
      </c>
      <c r="W362" s="141">
        <v>0</v>
      </c>
      <c r="X362" s="141">
        <v>0</v>
      </c>
      <c r="Y362" s="141">
        <v>0</v>
      </c>
      <c r="Z362" s="142">
        <v>0</v>
      </c>
    </row>
    <row r="363" spans="1:26" s="4" customFormat="1" x14ac:dyDescent="0.2">
      <c r="A363" s="139" t="s">
        <v>209</v>
      </c>
      <c r="B363" s="31" t="s">
        <v>134</v>
      </c>
      <c r="C363" s="139">
        <f t="shared" si="5"/>
        <v>8</v>
      </c>
      <c r="D363" s="139" t="s">
        <v>195</v>
      </c>
      <c r="E363" s="139" t="s">
        <v>190</v>
      </c>
      <c r="F363" s="139" t="s">
        <v>379</v>
      </c>
      <c r="G363" s="139" t="s">
        <v>380</v>
      </c>
      <c r="H363" s="139" t="s">
        <v>264</v>
      </c>
      <c r="I363" s="139" t="s">
        <v>231</v>
      </c>
      <c r="J363" s="139" t="s">
        <v>231</v>
      </c>
      <c r="K363" s="139" t="s">
        <v>257</v>
      </c>
      <c r="L363" s="139">
        <v>40.087716555555559</v>
      </c>
      <c r="M363" s="139">
        <v>-108.6103306388889</v>
      </c>
      <c r="N363" s="139" t="s">
        <v>261</v>
      </c>
      <c r="O363" s="139" t="s">
        <v>258</v>
      </c>
      <c r="P363" s="139">
        <v>16</v>
      </c>
      <c r="Q363" s="139">
        <v>0.83</v>
      </c>
      <c r="R363" s="139">
        <v>95</v>
      </c>
      <c r="S363" s="139">
        <v>3132</v>
      </c>
      <c r="T363" s="139">
        <v>1000</v>
      </c>
      <c r="U363" s="139" t="s">
        <v>159</v>
      </c>
      <c r="V363" s="140">
        <v>0</v>
      </c>
      <c r="W363" s="141">
        <v>0</v>
      </c>
      <c r="X363" s="141">
        <v>0</v>
      </c>
      <c r="Y363" s="141">
        <v>0.02</v>
      </c>
      <c r="Z363" s="142">
        <v>0.28999999999999998</v>
      </c>
    </row>
    <row r="364" spans="1:26" s="4" customFormat="1" x14ac:dyDescent="0.2">
      <c r="A364" s="139" t="s">
        <v>209</v>
      </c>
      <c r="B364" s="31" t="s">
        <v>134</v>
      </c>
      <c r="C364" s="139">
        <f t="shared" si="5"/>
        <v>8</v>
      </c>
      <c r="D364" s="139" t="s">
        <v>195</v>
      </c>
      <c r="E364" s="139" t="s">
        <v>190</v>
      </c>
      <c r="F364" s="139" t="s">
        <v>379</v>
      </c>
      <c r="G364" s="139" t="s">
        <v>380</v>
      </c>
      <c r="H364" s="139" t="s">
        <v>229</v>
      </c>
      <c r="I364" s="139" t="s">
        <v>231</v>
      </c>
      <c r="J364" s="139" t="s">
        <v>231</v>
      </c>
      <c r="K364" s="139" t="s">
        <v>257</v>
      </c>
      <c r="L364" s="139">
        <v>40.087716555555559</v>
      </c>
      <c r="M364" s="139">
        <v>-108.6103306388889</v>
      </c>
      <c r="N364" s="139" t="s">
        <v>261</v>
      </c>
      <c r="O364" s="139" t="s">
        <v>258</v>
      </c>
      <c r="P364" s="139">
        <v>16</v>
      </c>
      <c r="Q364" s="139">
        <v>0.33</v>
      </c>
      <c r="R364" s="139">
        <v>74</v>
      </c>
      <c r="S364" s="139">
        <v>392</v>
      </c>
      <c r="T364" s="139">
        <v>1000</v>
      </c>
      <c r="U364" s="139" t="s">
        <v>159</v>
      </c>
      <c r="V364" s="140">
        <v>0</v>
      </c>
      <c r="W364" s="141">
        <v>0</v>
      </c>
      <c r="X364" s="141">
        <v>0</v>
      </c>
      <c r="Y364" s="141">
        <v>0.01</v>
      </c>
      <c r="Z364" s="142">
        <v>0.04</v>
      </c>
    </row>
    <row r="365" spans="1:26" s="4" customFormat="1" x14ac:dyDescent="0.2">
      <c r="A365" s="139" t="s">
        <v>209</v>
      </c>
      <c r="B365" s="31" t="s">
        <v>134</v>
      </c>
      <c r="C365" s="139">
        <f t="shared" si="5"/>
        <v>8</v>
      </c>
      <c r="D365" s="139" t="s">
        <v>195</v>
      </c>
      <c r="E365" s="139" t="s">
        <v>190</v>
      </c>
      <c r="F365" s="139" t="s">
        <v>379</v>
      </c>
      <c r="G365" s="139" t="s">
        <v>380</v>
      </c>
      <c r="H365" s="139" t="s">
        <v>260</v>
      </c>
      <c r="I365" s="139" t="s">
        <v>231</v>
      </c>
      <c r="J365" s="139" t="s">
        <v>231</v>
      </c>
      <c r="K365" s="139" t="s">
        <v>257</v>
      </c>
      <c r="L365" s="139">
        <v>40.087716555555559</v>
      </c>
      <c r="M365" s="139">
        <v>-108.6103306388889</v>
      </c>
      <c r="N365" s="139" t="s">
        <v>275</v>
      </c>
      <c r="O365" s="139" t="s">
        <v>258</v>
      </c>
      <c r="P365" s="139">
        <v>16</v>
      </c>
      <c r="Q365" s="139">
        <v>1</v>
      </c>
      <c r="R365" s="139">
        <v>107</v>
      </c>
      <c r="S365" s="139">
        <v>5060</v>
      </c>
      <c r="T365" s="139">
        <v>1000</v>
      </c>
      <c r="U365" s="139" t="s">
        <v>159</v>
      </c>
      <c r="V365" s="140">
        <v>0</v>
      </c>
      <c r="W365" s="141">
        <v>0</v>
      </c>
      <c r="X365" s="141">
        <v>0</v>
      </c>
      <c r="Y365" s="141">
        <v>0.02</v>
      </c>
      <c r="Z365" s="142">
        <v>0.28999999999999998</v>
      </c>
    </row>
    <row r="366" spans="1:26" s="4" customFormat="1" x14ac:dyDescent="0.2">
      <c r="A366" s="139" t="s">
        <v>209</v>
      </c>
      <c r="B366" s="31" t="s">
        <v>134</v>
      </c>
      <c r="C366" s="139">
        <f t="shared" si="5"/>
        <v>8</v>
      </c>
      <c r="D366" s="139" t="s">
        <v>195</v>
      </c>
      <c r="E366" s="139" t="s">
        <v>190</v>
      </c>
      <c r="F366" s="139" t="s">
        <v>379</v>
      </c>
      <c r="G366" s="139" t="s">
        <v>380</v>
      </c>
      <c r="H366" s="139" t="s">
        <v>231</v>
      </c>
      <c r="I366" s="139" t="s">
        <v>231</v>
      </c>
      <c r="J366" s="139" t="s">
        <v>231</v>
      </c>
      <c r="K366" s="139" t="s">
        <v>257</v>
      </c>
      <c r="L366" s="139">
        <v>39.853818638888889</v>
      </c>
      <c r="M366" s="139">
        <v>-108.32830272222222</v>
      </c>
      <c r="N366" s="139" t="s">
        <v>275</v>
      </c>
      <c r="O366" s="139" t="s">
        <v>258</v>
      </c>
      <c r="P366" s="139">
        <v>16</v>
      </c>
      <c r="Q366" s="139">
        <v>1</v>
      </c>
      <c r="R366" s="139">
        <v>107</v>
      </c>
      <c r="S366" s="139">
        <v>5060</v>
      </c>
      <c r="T366" s="139">
        <v>1000</v>
      </c>
      <c r="U366" s="139" t="s">
        <v>159</v>
      </c>
      <c r="V366" s="140">
        <v>11.58</v>
      </c>
      <c r="W366" s="141">
        <v>7.72</v>
      </c>
      <c r="X366" s="141">
        <v>23.15</v>
      </c>
      <c r="Y366" s="141">
        <v>0</v>
      </c>
      <c r="Z366" s="142">
        <v>0</v>
      </c>
    </row>
    <row r="367" spans="1:26" s="4" customFormat="1" x14ac:dyDescent="0.2">
      <c r="A367" s="139" t="s">
        <v>209</v>
      </c>
      <c r="B367" s="31" t="s">
        <v>134</v>
      </c>
      <c r="C367" s="139">
        <f t="shared" si="5"/>
        <v>8</v>
      </c>
      <c r="D367" s="139" t="s">
        <v>195</v>
      </c>
      <c r="E367" s="139" t="s">
        <v>190</v>
      </c>
      <c r="F367" s="139" t="s">
        <v>379</v>
      </c>
      <c r="G367" s="139" t="s">
        <v>380</v>
      </c>
      <c r="H367" s="139" t="s">
        <v>231</v>
      </c>
      <c r="I367" s="139" t="s">
        <v>231</v>
      </c>
      <c r="J367" s="139" t="s">
        <v>231</v>
      </c>
      <c r="K367" s="139" t="s">
        <v>257</v>
      </c>
      <c r="L367" s="139">
        <v>39.853818638888889</v>
      </c>
      <c r="M367" s="139">
        <v>-108.32830272222222</v>
      </c>
      <c r="N367" s="139" t="s">
        <v>261</v>
      </c>
      <c r="O367" s="139" t="s">
        <v>258</v>
      </c>
      <c r="P367" s="139">
        <v>15</v>
      </c>
      <c r="Q367" s="139">
        <v>0.83</v>
      </c>
      <c r="R367" s="139">
        <v>66.599999999999994</v>
      </c>
      <c r="S367" s="139">
        <v>2190</v>
      </c>
      <c r="T367" s="139">
        <v>800</v>
      </c>
      <c r="U367" s="139" t="s">
        <v>159</v>
      </c>
      <c r="V367" s="140">
        <v>15.450158999999999</v>
      </c>
      <c r="W367" s="141">
        <v>6.2573259999999999</v>
      </c>
      <c r="X367" s="141">
        <v>23.200434999999999</v>
      </c>
      <c r="Y367" s="141">
        <v>0</v>
      </c>
      <c r="Z367" s="142">
        <v>0</v>
      </c>
    </row>
    <row r="368" spans="1:26" s="4" customFormat="1" x14ac:dyDescent="0.2">
      <c r="A368" s="139" t="s">
        <v>209</v>
      </c>
      <c r="B368" s="31" t="s">
        <v>134</v>
      </c>
      <c r="C368" s="139">
        <f t="shared" si="5"/>
        <v>8</v>
      </c>
      <c r="D368" s="139" t="s">
        <v>195</v>
      </c>
      <c r="E368" s="139" t="s">
        <v>190</v>
      </c>
      <c r="F368" s="139" t="s">
        <v>379</v>
      </c>
      <c r="G368" s="139" t="s">
        <v>380</v>
      </c>
      <c r="H368" s="139" t="s">
        <v>231</v>
      </c>
      <c r="I368" s="139" t="s">
        <v>231</v>
      </c>
      <c r="J368" s="139" t="s">
        <v>231</v>
      </c>
      <c r="K368" s="139" t="s">
        <v>257</v>
      </c>
      <c r="L368" s="139">
        <v>39.853818638888889</v>
      </c>
      <c r="M368" s="139">
        <v>-108.32830272222222</v>
      </c>
      <c r="N368" s="139" t="s">
        <v>261</v>
      </c>
      <c r="O368" s="139" t="s">
        <v>258</v>
      </c>
      <c r="P368" s="139">
        <v>16</v>
      </c>
      <c r="Q368" s="139">
        <v>0.33</v>
      </c>
      <c r="R368" s="139">
        <v>74</v>
      </c>
      <c r="S368" s="139">
        <v>392</v>
      </c>
      <c r="T368" s="139">
        <v>1000</v>
      </c>
      <c r="U368" s="139" t="s">
        <v>159</v>
      </c>
      <c r="V368" s="140">
        <v>2.2200000000000002</v>
      </c>
      <c r="W368" s="141">
        <v>0.9</v>
      </c>
      <c r="X368" s="141">
        <v>2.11</v>
      </c>
      <c r="Y368" s="141">
        <v>0</v>
      </c>
      <c r="Z368" s="142">
        <v>0</v>
      </c>
    </row>
    <row r="369" spans="1:26" s="4" customFormat="1" x14ac:dyDescent="0.2">
      <c r="A369" s="139" t="s">
        <v>209</v>
      </c>
      <c r="B369" s="31" t="s">
        <v>134</v>
      </c>
      <c r="C369" s="139">
        <f t="shared" si="5"/>
        <v>8</v>
      </c>
      <c r="D369" s="139" t="s">
        <v>195</v>
      </c>
      <c r="E369" s="139" t="s">
        <v>190</v>
      </c>
      <c r="F369" s="139" t="s">
        <v>379</v>
      </c>
      <c r="G369" s="139" t="s">
        <v>380</v>
      </c>
      <c r="H369" s="139" t="s">
        <v>231</v>
      </c>
      <c r="I369" s="139" t="s">
        <v>231</v>
      </c>
      <c r="J369" s="139" t="s">
        <v>231</v>
      </c>
      <c r="K369" s="139" t="s">
        <v>257</v>
      </c>
      <c r="L369" s="139">
        <v>39.853818638888889</v>
      </c>
      <c r="M369" s="139">
        <v>-108.32830272222222</v>
      </c>
      <c r="N369" s="139" t="s">
        <v>261</v>
      </c>
      <c r="O369" s="139" t="s">
        <v>258</v>
      </c>
      <c r="P369" s="139">
        <v>16</v>
      </c>
      <c r="Q369" s="139">
        <v>0.83</v>
      </c>
      <c r="R369" s="139">
        <v>95</v>
      </c>
      <c r="S369" s="139">
        <v>3132</v>
      </c>
      <c r="T369" s="139">
        <v>1000</v>
      </c>
      <c r="U369" s="139" t="s">
        <v>159</v>
      </c>
      <c r="V369" s="140">
        <v>11.58</v>
      </c>
      <c r="W369" s="141">
        <v>7.72</v>
      </c>
      <c r="X369" s="141">
        <v>23.15</v>
      </c>
      <c r="Y369" s="141">
        <v>0</v>
      </c>
      <c r="Z369" s="142">
        <v>0</v>
      </c>
    </row>
    <row r="370" spans="1:26" s="4" customFormat="1" x14ac:dyDescent="0.2">
      <c r="A370" s="139" t="s">
        <v>209</v>
      </c>
      <c r="B370" s="31" t="s">
        <v>134</v>
      </c>
      <c r="C370" s="139">
        <f t="shared" si="5"/>
        <v>8</v>
      </c>
      <c r="D370" s="139" t="s">
        <v>195</v>
      </c>
      <c r="E370" s="139" t="s">
        <v>190</v>
      </c>
      <c r="F370" s="139" t="s">
        <v>379</v>
      </c>
      <c r="G370" s="139" t="s">
        <v>380</v>
      </c>
      <c r="H370" s="139" t="s">
        <v>231</v>
      </c>
      <c r="I370" s="139" t="s">
        <v>231</v>
      </c>
      <c r="J370" s="139" t="s">
        <v>231</v>
      </c>
      <c r="K370" s="139" t="s">
        <v>257</v>
      </c>
      <c r="L370" s="139">
        <v>39.853818638888889</v>
      </c>
      <c r="M370" s="139">
        <v>-108.32830272222222</v>
      </c>
      <c r="N370" s="139" t="s">
        <v>267</v>
      </c>
      <c r="O370" s="139" t="s">
        <v>258</v>
      </c>
      <c r="P370" s="139">
        <v>29</v>
      </c>
      <c r="Q370" s="139">
        <v>2.02</v>
      </c>
      <c r="R370" s="139">
        <v>35.200000000000003</v>
      </c>
      <c r="S370" s="139">
        <v>21206</v>
      </c>
      <c r="T370" s="139">
        <v>455</v>
      </c>
      <c r="U370" s="139" t="s">
        <v>110</v>
      </c>
      <c r="V370" s="140">
        <v>0.12</v>
      </c>
      <c r="W370" s="141">
        <v>7.76</v>
      </c>
      <c r="X370" s="141">
        <v>0.1</v>
      </c>
      <c r="Y370" s="141">
        <v>0</v>
      </c>
      <c r="Z370" s="142">
        <v>0</v>
      </c>
    </row>
    <row r="371" spans="1:26" s="4" customFormat="1" x14ac:dyDescent="0.2">
      <c r="A371" s="139" t="s">
        <v>209</v>
      </c>
      <c r="B371" s="31" t="s">
        <v>134</v>
      </c>
      <c r="C371" s="139">
        <f t="shared" si="5"/>
        <v>8</v>
      </c>
      <c r="D371" s="139" t="s">
        <v>195</v>
      </c>
      <c r="E371" s="139" t="s">
        <v>190</v>
      </c>
      <c r="F371" s="139" t="s">
        <v>379</v>
      </c>
      <c r="G371" s="139" t="s">
        <v>380</v>
      </c>
      <c r="H371" s="139" t="s">
        <v>231</v>
      </c>
      <c r="I371" s="139" t="s">
        <v>231</v>
      </c>
      <c r="J371" s="139" t="s">
        <v>231</v>
      </c>
      <c r="K371" s="139" t="s">
        <v>257</v>
      </c>
      <c r="L371" s="139">
        <v>39.853818638888889</v>
      </c>
      <c r="M371" s="139">
        <v>-108.32830272222222</v>
      </c>
      <c r="N371" s="139" t="s">
        <v>319</v>
      </c>
      <c r="O371" s="139" t="s">
        <v>258</v>
      </c>
      <c r="P371" s="139">
        <v>0</v>
      </c>
      <c r="Q371" s="139">
        <v>0</v>
      </c>
      <c r="R371" s="139">
        <v>0</v>
      </c>
      <c r="S371" s="139">
        <v>0</v>
      </c>
      <c r="T371" s="139">
        <v>0</v>
      </c>
      <c r="U371" s="139" t="s">
        <v>85</v>
      </c>
      <c r="V371" s="140">
        <v>2.2999999999999998</v>
      </c>
      <c r="W371" s="141">
        <v>15.13</v>
      </c>
      <c r="X371" s="141">
        <v>1.94</v>
      </c>
      <c r="Y371" s="141">
        <v>0</v>
      </c>
      <c r="Z371" s="142">
        <v>0</v>
      </c>
    </row>
    <row r="372" spans="1:26" s="4" customFormat="1" x14ac:dyDescent="0.2">
      <c r="A372" s="139" t="s">
        <v>209</v>
      </c>
      <c r="B372" s="31" t="s">
        <v>134</v>
      </c>
      <c r="C372" s="139">
        <f t="shared" si="5"/>
        <v>8</v>
      </c>
      <c r="D372" s="139" t="s">
        <v>195</v>
      </c>
      <c r="E372" s="139" t="s">
        <v>190</v>
      </c>
      <c r="F372" s="139" t="s">
        <v>379</v>
      </c>
      <c r="G372" s="139" t="s">
        <v>380</v>
      </c>
      <c r="H372" s="139" t="s">
        <v>231</v>
      </c>
      <c r="I372" s="139" t="s">
        <v>231</v>
      </c>
      <c r="J372" s="139" t="s">
        <v>231</v>
      </c>
      <c r="K372" s="139" t="s">
        <v>257</v>
      </c>
      <c r="L372" s="139">
        <v>40.136816222222222</v>
      </c>
      <c r="M372" s="139">
        <v>-108.19061575000001</v>
      </c>
      <c r="N372" s="139" t="s">
        <v>319</v>
      </c>
      <c r="O372" s="139" t="s">
        <v>258</v>
      </c>
      <c r="P372" s="139">
        <v>53</v>
      </c>
      <c r="Q372" s="139">
        <v>2.67</v>
      </c>
      <c r="R372" s="139">
        <v>26.7</v>
      </c>
      <c r="S372" s="139">
        <v>28224</v>
      </c>
      <c r="T372" s="139">
        <v>312</v>
      </c>
      <c r="U372" s="139" t="s">
        <v>85</v>
      </c>
      <c r="V372" s="140">
        <v>2.31</v>
      </c>
      <c r="W372" s="141">
        <v>15.18</v>
      </c>
      <c r="X372" s="141">
        <v>1.94</v>
      </c>
      <c r="Y372" s="141">
        <v>0</v>
      </c>
      <c r="Z372" s="142">
        <v>0</v>
      </c>
    </row>
    <row r="373" spans="1:26" s="4" customFormat="1" x14ac:dyDescent="0.2">
      <c r="A373" s="139" t="s">
        <v>209</v>
      </c>
      <c r="B373" s="31" t="s">
        <v>134</v>
      </c>
      <c r="C373" s="139">
        <f t="shared" si="5"/>
        <v>8</v>
      </c>
      <c r="D373" s="139" t="s">
        <v>195</v>
      </c>
      <c r="E373" s="139" t="s">
        <v>190</v>
      </c>
      <c r="F373" s="139" t="s">
        <v>381</v>
      </c>
      <c r="G373" s="139" t="s">
        <v>382</v>
      </c>
      <c r="H373" s="139" t="s">
        <v>230</v>
      </c>
      <c r="I373" s="139" t="s">
        <v>231</v>
      </c>
      <c r="J373" s="139" t="s">
        <v>231</v>
      </c>
      <c r="K373" s="139" t="s">
        <v>232</v>
      </c>
      <c r="L373" s="139">
        <v>39.853818638888889</v>
      </c>
      <c r="M373" s="139">
        <v>-108.32830272222222</v>
      </c>
      <c r="N373" s="139" t="s">
        <v>275</v>
      </c>
      <c r="O373" s="139" t="s">
        <v>233</v>
      </c>
      <c r="P373" s="139">
        <v>28</v>
      </c>
      <c r="Q373" s="139">
        <v>1</v>
      </c>
      <c r="R373" s="139">
        <v>162</v>
      </c>
      <c r="S373" s="139">
        <v>7651</v>
      </c>
      <c r="T373" s="139">
        <v>854</v>
      </c>
      <c r="U373" s="139" t="s">
        <v>159</v>
      </c>
      <c r="V373" s="140">
        <v>0</v>
      </c>
      <c r="W373" s="141">
        <v>0</v>
      </c>
      <c r="X373" s="141">
        <v>0</v>
      </c>
      <c r="Y373" s="141">
        <v>2.3519999999999999E-2</v>
      </c>
      <c r="Z373" s="142">
        <v>0.39200000000000002</v>
      </c>
    </row>
    <row r="374" spans="1:26" s="4" customFormat="1" x14ac:dyDescent="0.2">
      <c r="A374" s="139" t="s">
        <v>209</v>
      </c>
      <c r="B374" s="31" t="s">
        <v>134</v>
      </c>
      <c r="C374" s="139">
        <f t="shared" si="5"/>
        <v>8</v>
      </c>
      <c r="D374" s="139" t="s">
        <v>195</v>
      </c>
      <c r="E374" s="139" t="s">
        <v>190</v>
      </c>
      <c r="F374" s="139" t="s">
        <v>381</v>
      </c>
      <c r="G374" s="139" t="s">
        <v>382</v>
      </c>
      <c r="H374" s="139" t="s">
        <v>234</v>
      </c>
      <c r="I374" s="139" t="s">
        <v>231</v>
      </c>
      <c r="J374" s="139" t="s">
        <v>231</v>
      </c>
      <c r="K374" s="139" t="s">
        <v>232</v>
      </c>
      <c r="L374" s="139">
        <v>39.853818638888889</v>
      </c>
      <c r="M374" s="139">
        <v>-108.32830272222222</v>
      </c>
      <c r="N374" s="139" t="s">
        <v>275</v>
      </c>
      <c r="O374" s="139" t="s">
        <v>233</v>
      </c>
      <c r="P374" s="139">
        <v>28</v>
      </c>
      <c r="Q374" s="139">
        <v>1.5</v>
      </c>
      <c r="R374" s="139">
        <v>153.5</v>
      </c>
      <c r="S374" s="139">
        <v>16263</v>
      </c>
      <c r="T374" s="139">
        <v>878</v>
      </c>
      <c r="U374" s="139" t="s">
        <v>159</v>
      </c>
      <c r="V374" s="140">
        <v>0</v>
      </c>
      <c r="W374" s="141">
        <v>0</v>
      </c>
      <c r="X374" s="141">
        <v>0</v>
      </c>
      <c r="Y374" s="141">
        <v>1.9290000000000002E-2</v>
      </c>
      <c r="Z374" s="142">
        <v>0.32150000000000001</v>
      </c>
    </row>
    <row r="375" spans="1:26" s="4" customFormat="1" x14ac:dyDescent="0.2">
      <c r="A375" s="139" t="s">
        <v>209</v>
      </c>
      <c r="B375" s="31" t="s">
        <v>134</v>
      </c>
      <c r="C375" s="139">
        <f t="shared" si="5"/>
        <v>8</v>
      </c>
      <c r="D375" s="139" t="s">
        <v>195</v>
      </c>
      <c r="E375" s="139" t="s">
        <v>190</v>
      </c>
      <c r="F375" s="139" t="s">
        <v>381</v>
      </c>
      <c r="G375" s="139" t="s">
        <v>382</v>
      </c>
      <c r="H375" s="139" t="s">
        <v>235</v>
      </c>
      <c r="I375" s="139" t="s">
        <v>231</v>
      </c>
      <c r="J375" s="139" t="s">
        <v>231</v>
      </c>
      <c r="K375" s="139" t="s">
        <v>232</v>
      </c>
      <c r="L375" s="139">
        <v>39.853818638888889</v>
      </c>
      <c r="M375" s="139">
        <v>-108.32830272222222</v>
      </c>
      <c r="N375" s="139" t="s">
        <v>275</v>
      </c>
      <c r="O375" s="139" t="s">
        <v>233</v>
      </c>
      <c r="P375" s="139">
        <v>28</v>
      </c>
      <c r="Q375" s="139">
        <v>1</v>
      </c>
      <c r="R375" s="139">
        <v>162</v>
      </c>
      <c r="S375" s="139">
        <v>7651</v>
      </c>
      <c r="T375" s="139">
        <v>854</v>
      </c>
      <c r="U375" s="139" t="s">
        <v>159</v>
      </c>
      <c r="V375" s="140">
        <v>0</v>
      </c>
      <c r="W375" s="141">
        <v>0</v>
      </c>
      <c r="X375" s="141">
        <v>0</v>
      </c>
      <c r="Y375" s="141">
        <v>0</v>
      </c>
      <c r="Z375" s="142">
        <v>0</v>
      </c>
    </row>
    <row r="376" spans="1:26" s="4" customFormat="1" x14ac:dyDescent="0.2">
      <c r="A376" s="139" t="s">
        <v>209</v>
      </c>
      <c r="B376" s="31" t="s">
        <v>134</v>
      </c>
      <c r="C376" s="139">
        <f t="shared" si="5"/>
        <v>8</v>
      </c>
      <c r="D376" s="139" t="s">
        <v>195</v>
      </c>
      <c r="E376" s="139" t="s">
        <v>190</v>
      </c>
      <c r="F376" s="139" t="s">
        <v>381</v>
      </c>
      <c r="G376" s="139" t="s">
        <v>382</v>
      </c>
      <c r="H376" s="139" t="s">
        <v>259</v>
      </c>
      <c r="I376" s="139" t="s">
        <v>231</v>
      </c>
      <c r="J376" s="139" t="s">
        <v>231</v>
      </c>
      <c r="K376" s="139" t="s">
        <v>232</v>
      </c>
      <c r="L376" s="139">
        <v>39.853818638888889</v>
      </c>
      <c r="M376" s="139">
        <v>-108.32830272222222</v>
      </c>
      <c r="N376" s="139" t="s">
        <v>355</v>
      </c>
      <c r="O376" s="139" t="s">
        <v>233</v>
      </c>
      <c r="P376" s="139">
        <v>20</v>
      </c>
      <c r="Q376" s="139">
        <v>1</v>
      </c>
      <c r="R376" s="139">
        <v>31.8</v>
      </c>
      <c r="S376" s="139">
        <v>1500</v>
      </c>
      <c r="T376" s="139">
        <v>500</v>
      </c>
      <c r="U376" s="139" t="s">
        <v>158</v>
      </c>
      <c r="V376" s="140">
        <v>0</v>
      </c>
      <c r="W376" s="141">
        <v>0</v>
      </c>
      <c r="X376" s="141">
        <v>0</v>
      </c>
      <c r="Y376" s="141">
        <v>0</v>
      </c>
      <c r="Z376" s="142">
        <v>0</v>
      </c>
    </row>
    <row r="377" spans="1:26" s="4" customFormat="1" x14ac:dyDescent="0.2">
      <c r="A377" s="139" t="s">
        <v>209</v>
      </c>
      <c r="B377" s="31" t="s">
        <v>134</v>
      </c>
      <c r="C377" s="139">
        <f t="shared" si="5"/>
        <v>8</v>
      </c>
      <c r="D377" s="139" t="s">
        <v>195</v>
      </c>
      <c r="E377" s="139" t="s">
        <v>190</v>
      </c>
      <c r="F377" s="139" t="s">
        <v>381</v>
      </c>
      <c r="G377" s="139" t="s">
        <v>382</v>
      </c>
      <c r="H377" s="139" t="s">
        <v>229</v>
      </c>
      <c r="I377" s="139" t="s">
        <v>231</v>
      </c>
      <c r="J377" s="139" t="s">
        <v>231</v>
      </c>
      <c r="K377" s="139" t="s">
        <v>232</v>
      </c>
      <c r="L377" s="139">
        <v>39.853818638888889</v>
      </c>
      <c r="M377" s="139">
        <v>-108.32830272222222</v>
      </c>
      <c r="N377" s="139" t="s">
        <v>261</v>
      </c>
      <c r="O377" s="139" t="s">
        <v>233</v>
      </c>
      <c r="P377" s="139">
        <v>15</v>
      </c>
      <c r="Q377" s="139">
        <v>0.5</v>
      </c>
      <c r="R377" s="139">
        <v>125.6</v>
      </c>
      <c r="S377" s="139">
        <v>1478</v>
      </c>
      <c r="T377" s="139">
        <v>1053</v>
      </c>
      <c r="U377" s="139" t="s">
        <v>159</v>
      </c>
      <c r="V377" s="140">
        <v>0</v>
      </c>
      <c r="W377" s="141">
        <v>0</v>
      </c>
      <c r="X377" s="141">
        <v>0</v>
      </c>
      <c r="Y377" s="141">
        <v>0</v>
      </c>
      <c r="Z377" s="142">
        <v>0</v>
      </c>
    </row>
    <row r="378" spans="1:26" s="4" customFormat="1" x14ac:dyDescent="0.2">
      <c r="A378" s="139" t="s">
        <v>209</v>
      </c>
      <c r="B378" s="31" t="s">
        <v>134</v>
      </c>
      <c r="C378" s="139">
        <f t="shared" si="5"/>
        <v>8</v>
      </c>
      <c r="D378" s="139" t="s">
        <v>195</v>
      </c>
      <c r="E378" s="139" t="s">
        <v>190</v>
      </c>
      <c r="F378" s="139" t="s">
        <v>381</v>
      </c>
      <c r="G378" s="139" t="s">
        <v>382</v>
      </c>
      <c r="H378" s="139" t="s">
        <v>231</v>
      </c>
      <c r="I378" s="139" t="s">
        <v>231</v>
      </c>
      <c r="J378" s="139" t="s">
        <v>231</v>
      </c>
      <c r="K378" s="139" t="s">
        <v>232</v>
      </c>
      <c r="L378" s="139">
        <v>39.818730305555562</v>
      </c>
      <c r="M378" s="139">
        <v>-108.26723863888888</v>
      </c>
      <c r="N378" s="139" t="s">
        <v>267</v>
      </c>
      <c r="O378" s="139" t="s">
        <v>233</v>
      </c>
      <c r="P378" s="139">
        <v>0</v>
      </c>
      <c r="Q378" s="139">
        <v>0</v>
      </c>
      <c r="R378" s="139">
        <v>0</v>
      </c>
      <c r="S378" s="139">
        <v>0</v>
      </c>
      <c r="T378" s="139">
        <v>70</v>
      </c>
      <c r="U378" s="139" t="s">
        <v>110</v>
      </c>
      <c r="V378" s="140">
        <v>0</v>
      </c>
      <c r="W378" s="141">
        <v>12.82</v>
      </c>
      <c r="X378" s="141">
        <v>0</v>
      </c>
      <c r="Y378" s="141">
        <v>0</v>
      </c>
      <c r="Z378" s="142">
        <v>0</v>
      </c>
    </row>
    <row r="379" spans="1:26" s="4" customFormat="1" x14ac:dyDescent="0.2">
      <c r="A379" s="139" t="s">
        <v>209</v>
      </c>
      <c r="B379" s="31" t="s">
        <v>134</v>
      </c>
      <c r="C379" s="139">
        <f t="shared" si="5"/>
        <v>8</v>
      </c>
      <c r="D379" s="139" t="s">
        <v>195</v>
      </c>
      <c r="E379" s="139" t="s">
        <v>190</v>
      </c>
      <c r="F379" s="139" t="s">
        <v>381</v>
      </c>
      <c r="G379" s="139" t="s">
        <v>382</v>
      </c>
      <c r="H379" s="139" t="s">
        <v>231</v>
      </c>
      <c r="I379" s="139" t="s">
        <v>231</v>
      </c>
      <c r="J379" s="139" t="s">
        <v>231</v>
      </c>
      <c r="K379" s="139" t="s">
        <v>232</v>
      </c>
      <c r="L379" s="139">
        <v>39.818730305555562</v>
      </c>
      <c r="M379" s="139">
        <v>-108.26723863888888</v>
      </c>
      <c r="N379" s="139" t="s">
        <v>239</v>
      </c>
      <c r="O379" s="139" t="s">
        <v>233</v>
      </c>
      <c r="P379" s="139">
        <v>0</v>
      </c>
      <c r="Q379" s="139">
        <v>0</v>
      </c>
      <c r="R379" s="139">
        <v>0</v>
      </c>
      <c r="S379" s="139">
        <v>0</v>
      </c>
      <c r="T379" s="139">
        <v>70</v>
      </c>
      <c r="U379" s="139" t="s">
        <v>111</v>
      </c>
      <c r="V379" s="140">
        <v>0</v>
      </c>
      <c r="W379" s="141">
        <v>5.9</v>
      </c>
      <c r="X379" s="141">
        <v>0</v>
      </c>
      <c r="Y379" s="141">
        <v>0</v>
      </c>
      <c r="Z379" s="142">
        <v>0</v>
      </c>
    </row>
    <row r="380" spans="1:26" s="4" customFormat="1" x14ac:dyDescent="0.2">
      <c r="A380" s="139" t="s">
        <v>209</v>
      </c>
      <c r="B380" s="31" t="s">
        <v>134</v>
      </c>
      <c r="C380" s="139">
        <f t="shared" si="5"/>
        <v>8</v>
      </c>
      <c r="D380" s="139" t="s">
        <v>195</v>
      </c>
      <c r="E380" s="139" t="s">
        <v>190</v>
      </c>
      <c r="F380" s="139" t="s">
        <v>381</v>
      </c>
      <c r="G380" s="139" t="s">
        <v>382</v>
      </c>
      <c r="H380" s="139" t="s">
        <v>231</v>
      </c>
      <c r="I380" s="139" t="s">
        <v>231</v>
      </c>
      <c r="J380" s="139" t="s">
        <v>231</v>
      </c>
      <c r="K380" s="139" t="s">
        <v>232</v>
      </c>
      <c r="L380" s="139">
        <v>39.834407416666672</v>
      </c>
      <c r="M380" s="139">
        <v>-108.24108833333334</v>
      </c>
      <c r="N380" s="139" t="s">
        <v>275</v>
      </c>
      <c r="O380" s="139" t="s">
        <v>233</v>
      </c>
      <c r="P380" s="139">
        <v>28</v>
      </c>
      <c r="Q380" s="139">
        <v>1</v>
      </c>
      <c r="R380" s="139">
        <v>162</v>
      </c>
      <c r="S380" s="139">
        <v>7651</v>
      </c>
      <c r="T380" s="139">
        <v>854</v>
      </c>
      <c r="U380" s="139" t="s">
        <v>159</v>
      </c>
      <c r="V380" s="140">
        <v>12.4</v>
      </c>
      <c r="W380" s="141">
        <v>11.2</v>
      </c>
      <c r="X380" s="141">
        <v>7.8</v>
      </c>
      <c r="Y380" s="141">
        <v>0</v>
      </c>
      <c r="Z380" s="142">
        <v>0</v>
      </c>
    </row>
    <row r="381" spans="1:26" s="4" customFormat="1" x14ac:dyDescent="0.2">
      <c r="A381" s="139" t="s">
        <v>209</v>
      </c>
      <c r="B381" s="31" t="s">
        <v>134</v>
      </c>
      <c r="C381" s="139">
        <f t="shared" si="5"/>
        <v>8</v>
      </c>
      <c r="D381" s="139" t="s">
        <v>195</v>
      </c>
      <c r="E381" s="139" t="s">
        <v>190</v>
      </c>
      <c r="F381" s="139" t="s">
        <v>381</v>
      </c>
      <c r="G381" s="139" t="s">
        <v>382</v>
      </c>
      <c r="H381" s="139" t="s">
        <v>231</v>
      </c>
      <c r="I381" s="139" t="s">
        <v>231</v>
      </c>
      <c r="J381" s="139" t="s">
        <v>231</v>
      </c>
      <c r="K381" s="139" t="s">
        <v>232</v>
      </c>
      <c r="L381" s="139">
        <v>39.834407416666672</v>
      </c>
      <c r="M381" s="139">
        <v>-108.24108833333334</v>
      </c>
      <c r="N381" s="139" t="s">
        <v>275</v>
      </c>
      <c r="O381" s="139" t="s">
        <v>233</v>
      </c>
      <c r="P381" s="139">
        <v>28</v>
      </c>
      <c r="Q381" s="139">
        <v>1.5</v>
      </c>
      <c r="R381" s="139">
        <v>153.5</v>
      </c>
      <c r="S381" s="139">
        <v>16263</v>
      </c>
      <c r="T381" s="139">
        <v>878</v>
      </c>
      <c r="U381" s="139" t="s">
        <v>159</v>
      </c>
      <c r="V381" s="140">
        <v>14</v>
      </c>
      <c r="W381" s="141">
        <v>8.4</v>
      </c>
      <c r="X381" s="141">
        <v>4.4000000000000004</v>
      </c>
      <c r="Y381" s="141">
        <v>0</v>
      </c>
      <c r="Z381" s="142">
        <v>0</v>
      </c>
    </row>
    <row r="382" spans="1:26" s="4" customFormat="1" x14ac:dyDescent="0.2">
      <c r="A382" s="139" t="s">
        <v>209</v>
      </c>
      <c r="B382" s="31" t="s">
        <v>134</v>
      </c>
      <c r="C382" s="139">
        <f t="shared" si="5"/>
        <v>8</v>
      </c>
      <c r="D382" s="139" t="s">
        <v>195</v>
      </c>
      <c r="E382" s="139" t="s">
        <v>190</v>
      </c>
      <c r="F382" s="139" t="s">
        <v>381</v>
      </c>
      <c r="G382" s="139" t="s">
        <v>382</v>
      </c>
      <c r="H382" s="139" t="s">
        <v>231</v>
      </c>
      <c r="I382" s="139" t="s">
        <v>231</v>
      </c>
      <c r="J382" s="139" t="s">
        <v>231</v>
      </c>
      <c r="K382" s="139" t="s">
        <v>232</v>
      </c>
      <c r="L382" s="139">
        <v>39.834407416666672</v>
      </c>
      <c r="M382" s="139">
        <v>-108.24108833333334</v>
      </c>
      <c r="N382" s="139" t="s">
        <v>267</v>
      </c>
      <c r="O382" s="139" t="s">
        <v>233</v>
      </c>
      <c r="P382" s="139">
        <v>12</v>
      </c>
      <c r="Q382" s="139">
        <v>0.75</v>
      </c>
      <c r="R382" s="139">
        <v>15</v>
      </c>
      <c r="S382" s="139">
        <v>0</v>
      </c>
      <c r="T382" s="139">
        <v>500</v>
      </c>
      <c r="U382" s="139" t="s">
        <v>110</v>
      </c>
      <c r="V382" s="140">
        <v>0</v>
      </c>
      <c r="W382" s="141">
        <v>4.9000000000000004</v>
      </c>
      <c r="X382" s="141">
        <v>0</v>
      </c>
      <c r="Y382" s="141">
        <v>0</v>
      </c>
      <c r="Z382" s="142">
        <v>0</v>
      </c>
    </row>
    <row r="383" spans="1:26" s="4" customFormat="1" x14ac:dyDescent="0.2">
      <c r="A383" s="139" t="s">
        <v>209</v>
      </c>
      <c r="B383" s="31" t="s">
        <v>134</v>
      </c>
      <c r="C383" s="139">
        <f t="shared" si="5"/>
        <v>8</v>
      </c>
      <c r="D383" s="139" t="s">
        <v>195</v>
      </c>
      <c r="E383" s="139" t="s">
        <v>190</v>
      </c>
      <c r="F383" s="139" t="s">
        <v>381</v>
      </c>
      <c r="G383" s="139" t="s">
        <v>382</v>
      </c>
      <c r="H383" s="139" t="s">
        <v>231</v>
      </c>
      <c r="I383" s="139" t="s">
        <v>231</v>
      </c>
      <c r="J383" s="139" t="s">
        <v>231</v>
      </c>
      <c r="K383" s="139" t="s">
        <v>232</v>
      </c>
      <c r="L383" s="139">
        <v>39.834407416666672</v>
      </c>
      <c r="M383" s="139">
        <v>-108.24108833333334</v>
      </c>
      <c r="N383" s="139" t="s">
        <v>254</v>
      </c>
      <c r="O383" s="139" t="s">
        <v>233</v>
      </c>
      <c r="P383" s="139">
        <v>30</v>
      </c>
      <c r="Q383" s="139">
        <v>3</v>
      </c>
      <c r="R383" s="139">
        <v>0</v>
      </c>
      <c r="S383" s="139">
        <v>0</v>
      </c>
      <c r="T383" s="139">
        <v>800</v>
      </c>
      <c r="U383" s="139" t="s">
        <v>108</v>
      </c>
      <c r="V383" s="140">
        <v>0</v>
      </c>
      <c r="W383" s="141">
        <v>3.6311999999999997E-2</v>
      </c>
      <c r="X383" s="141">
        <v>0</v>
      </c>
      <c r="Y383" s="141">
        <v>0</v>
      </c>
      <c r="Z383" s="142">
        <v>0</v>
      </c>
    </row>
    <row r="384" spans="1:26" s="4" customFormat="1" x14ac:dyDescent="0.2">
      <c r="A384" s="139" t="s">
        <v>209</v>
      </c>
      <c r="B384" s="31" t="s">
        <v>134</v>
      </c>
      <c r="C384" s="139">
        <f t="shared" si="5"/>
        <v>8</v>
      </c>
      <c r="D384" s="139" t="s">
        <v>195</v>
      </c>
      <c r="E384" s="139" t="s">
        <v>190</v>
      </c>
      <c r="F384" s="139" t="s">
        <v>381</v>
      </c>
      <c r="G384" s="139" t="s">
        <v>382</v>
      </c>
      <c r="H384" s="139" t="s">
        <v>231</v>
      </c>
      <c r="I384" s="139" t="s">
        <v>231</v>
      </c>
      <c r="J384" s="139" t="s">
        <v>231</v>
      </c>
      <c r="K384" s="139" t="s">
        <v>232</v>
      </c>
      <c r="L384" s="139">
        <v>39.901235527777779</v>
      </c>
      <c r="M384" s="139">
        <v>-108.33681897222222</v>
      </c>
      <c r="N384" s="139" t="s">
        <v>267</v>
      </c>
      <c r="O384" s="139" t="s">
        <v>233</v>
      </c>
      <c r="P384" s="139">
        <v>12</v>
      </c>
      <c r="Q384" s="139">
        <v>0.75</v>
      </c>
      <c r="R384" s="139">
        <v>15</v>
      </c>
      <c r="S384" s="139">
        <v>0</v>
      </c>
      <c r="T384" s="139">
        <v>500</v>
      </c>
      <c r="U384" s="139" t="s">
        <v>110</v>
      </c>
      <c r="V384" s="140">
        <v>0</v>
      </c>
      <c r="W384" s="141">
        <v>3.5</v>
      </c>
      <c r="X384" s="141">
        <v>0</v>
      </c>
      <c r="Y384" s="141">
        <v>0</v>
      </c>
      <c r="Z384" s="142">
        <v>0</v>
      </c>
    </row>
    <row r="385" spans="1:26" s="4" customFormat="1" x14ac:dyDescent="0.2">
      <c r="A385" s="139" t="s">
        <v>209</v>
      </c>
      <c r="B385" s="31" t="s">
        <v>134</v>
      </c>
      <c r="C385" s="139">
        <f t="shared" si="5"/>
        <v>8</v>
      </c>
      <c r="D385" s="139" t="s">
        <v>195</v>
      </c>
      <c r="E385" s="139" t="s">
        <v>190</v>
      </c>
      <c r="F385" s="139" t="s">
        <v>383</v>
      </c>
      <c r="G385" s="139" t="s">
        <v>384</v>
      </c>
      <c r="H385" s="139" t="s">
        <v>230</v>
      </c>
      <c r="I385" s="139" t="s">
        <v>231</v>
      </c>
      <c r="J385" s="139" t="s">
        <v>231</v>
      </c>
      <c r="K385" s="139" t="s">
        <v>232</v>
      </c>
      <c r="L385" s="139">
        <v>39.818730305555562</v>
      </c>
      <c r="M385" s="139">
        <v>-108.26723863888888</v>
      </c>
      <c r="N385" s="139" t="s">
        <v>275</v>
      </c>
      <c r="O385" s="139" t="s">
        <v>233</v>
      </c>
      <c r="P385" s="139">
        <v>24</v>
      </c>
      <c r="Q385" s="139">
        <v>1.5</v>
      </c>
      <c r="R385" s="139">
        <v>153.5</v>
      </c>
      <c r="S385" s="139">
        <v>16263</v>
      </c>
      <c r="T385" s="139">
        <v>878</v>
      </c>
      <c r="U385" s="139" t="s">
        <v>159</v>
      </c>
      <c r="V385" s="140">
        <v>0</v>
      </c>
      <c r="W385" s="141">
        <v>0</v>
      </c>
      <c r="X385" s="141">
        <v>0</v>
      </c>
      <c r="Y385" s="141">
        <v>0</v>
      </c>
      <c r="Z385" s="142">
        <v>0</v>
      </c>
    </row>
    <row r="386" spans="1:26" s="4" customFormat="1" x14ac:dyDescent="0.2">
      <c r="A386" s="139" t="s">
        <v>209</v>
      </c>
      <c r="B386" s="31" t="s">
        <v>134</v>
      </c>
      <c r="C386" s="139">
        <f t="shared" si="5"/>
        <v>8</v>
      </c>
      <c r="D386" s="139" t="s">
        <v>195</v>
      </c>
      <c r="E386" s="139" t="s">
        <v>190</v>
      </c>
      <c r="F386" s="139" t="s">
        <v>383</v>
      </c>
      <c r="G386" s="139" t="s">
        <v>384</v>
      </c>
      <c r="H386" s="139" t="s">
        <v>234</v>
      </c>
      <c r="I386" s="139" t="s">
        <v>231</v>
      </c>
      <c r="J386" s="139" t="s">
        <v>231</v>
      </c>
      <c r="K386" s="139" t="s">
        <v>232</v>
      </c>
      <c r="L386" s="139">
        <v>39.818730305555562</v>
      </c>
      <c r="M386" s="139">
        <v>-108.26723863888888</v>
      </c>
      <c r="N386" s="139" t="s">
        <v>275</v>
      </c>
      <c r="O386" s="139" t="s">
        <v>233</v>
      </c>
      <c r="P386" s="139">
        <v>15</v>
      </c>
      <c r="Q386" s="139">
        <v>0.75</v>
      </c>
      <c r="R386" s="139">
        <v>104.9</v>
      </c>
      <c r="S386" s="139">
        <v>2779</v>
      </c>
      <c r="T386" s="139">
        <v>733</v>
      </c>
      <c r="U386" s="139" t="s">
        <v>159</v>
      </c>
      <c r="V386" s="140">
        <v>0</v>
      </c>
      <c r="W386" s="141">
        <v>0</v>
      </c>
      <c r="X386" s="141">
        <v>0</v>
      </c>
      <c r="Y386" s="141">
        <v>0</v>
      </c>
      <c r="Z386" s="142">
        <v>0</v>
      </c>
    </row>
    <row r="387" spans="1:26" s="4" customFormat="1" x14ac:dyDescent="0.2">
      <c r="A387" s="139" t="s">
        <v>209</v>
      </c>
      <c r="B387" s="31" t="s">
        <v>134</v>
      </c>
      <c r="C387" s="139">
        <f t="shared" si="5"/>
        <v>8</v>
      </c>
      <c r="D387" s="139" t="s">
        <v>195</v>
      </c>
      <c r="E387" s="139" t="s">
        <v>190</v>
      </c>
      <c r="F387" s="139" t="s">
        <v>383</v>
      </c>
      <c r="G387" s="139" t="s">
        <v>384</v>
      </c>
      <c r="H387" s="139" t="s">
        <v>235</v>
      </c>
      <c r="I387" s="139" t="s">
        <v>231</v>
      </c>
      <c r="J387" s="139" t="s">
        <v>231</v>
      </c>
      <c r="K387" s="139" t="s">
        <v>232</v>
      </c>
      <c r="L387" s="139">
        <v>39.818730305555562</v>
      </c>
      <c r="M387" s="139">
        <v>-108.26723863888888</v>
      </c>
      <c r="N387" s="139" t="s">
        <v>275</v>
      </c>
      <c r="O387" s="139" t="s">
        <v>233</v>
      </c>
      <c r="P387" s="139">
        <v>15</v>
      </c>
      <c r="Q387" s="139">
        <v>0.75</v>
      </c>
      <c r="R387" s="139">
        <v>105</v>
      </c>
      <c r="S387" s="139">
        <v>2779</v>
      </c>
      <c r="T387" s="139">
        <v>733</v>
      </c>
      <c r="U387" s="139" t="s">
        <v>159</v>
      </c>
      <c r="V387" s="140">
        <v>0</v>
      </c>
      <c r="W387" s="141">
        <v>0</v>
      </c>
      <c r="X387" s="141">
        <v>0</v>
      </c>
      <c r="Y387" s="141">
        <v>0</v>
      </c>
      <c r="Z387" s="142">
        <v>0</v>
      </c>
    </row>
    <row r="388" spans="1:26" s="4" customFormat="1" x14ac:dyDescent="0.2">
      <c r="A388" s="139" t="s">
        <v>209</v>
      </c>
      <c r="B388" s="31" t="s">
        <v>134</v>
      </c>
      <c r="C388" s="139">
        <f t="shared" si="5"/>
        <v>8</v>
      </c>
      <c r="D388" s="139" t="s">
        <v>195</v>
      </c>
      <c r="E388" s="139" t="s">
        <v>190</v>
      </c>
      <c r="F388" s="139" t="s">
        <v>383</v>
      </c>
      <c r="G388" s="139" t="s">
        <v>384</v>
      </c>
      <c r="H388" s="139" t="s">
        <v>273</v>
      </c>
      <c r="I388" s="139" t="s">
        <v>231</v>
      </c>
      <c r="J388" s="139" t="s">
        <v>231</v>
      </c>
      <c r="K388" s="139" t="s">
        <v>232</v>
      </c>
      <c r="L388" s="139">
        <v>39.818730305555562</v>
      </c>
      <c r="M388" s="139">
        <v>-108.26723863888888</v>
      </c>
      <c r="N388" s="139" t="s">
        <v>237</v>
      </c>
      <c r="O388" s="139" t="s">
        <v>233</v>
      </c>
      <c r="P388" s="139">
        <v>24</v>
      </c>
      <c r="Q388" s="139">
        <v>1</v>
      </c>
      <c r="R388" s="139">
        <v>162.4</v>
      </c>
      <c r="S388" s="139">
        <v>7651</v>
      </c>
      <c r="T388" s="139">
        <v>854</v>
      </c>
      <c r="U388" s="139" t="s">
        <v>159</v>
      </c>
      <c r="V388" s="140">
        <v>0</v>
      </c>
      <c r="W388" s="141">
        <v>0</v>
      </c>
      <c r="X388" s="141">
        <v>0</v>
      </c>
      <c r="Y388" s="141">
        <v>0</v>
      </c>
      <c r="Z388" s="142">
        <v>0</v>
      </c>
    </row>
    <row r="389" spans="1:26" s="4" customFormat="1" x14ac:dyDescent="0.2">
      <c r="A389" s="139" t="s">
        <v>209</v>
      </c>
      <c r="B389" s="31" t="s">
        <v>134</v>
      </c>
      <c r="C389" s="139">
        <f t="shared" si="5"/>
        <v>8</v>
      </c>
      <c r="D389" s="139" t="s">
        <v>195</v>
      </c>
      <c r="E389" s="139" t="s">
        <v>190</v>
      </c>
      <c r="F389" s="139" t="s">
        <v>383</v>
      </c>
      <c r="G389" s="139" t="s">
        <v>384</v>
      </c>
      <c r="H389" s="139" t="s">
        <v>236</v>
      </c>
      <c r="I389" s="139" t="s">
        <v>231</v>
      </c>
      <c r="J389" s="139" t="s">
        <v>231</v>
      </c>
      <c r="K389" s="139" t="s">
        <v>232</v>
      </c>
      <c r="L389" s="139">
        <v>39.818730305555562</v>
      </c>
      <c r="M389" s="139">
        <v>-108.26723863888888</v>
      </c>
      <c r="N389" s="139" t="s">
        <v>261</v>
      </c>
      <c r="O389" s="139" t="s">
        <v>233</v>
      </c>
      <c r="P389" s="139">
        <v>0</v>
      </c>
      <c r="Q389" s="139">
        <v>0</v>
      </c>
      <c r="R389" s="139">
        <v>0</v>
      </c>
      <c r="S389" s="139">
        <v>1201</v>
      </c>
      <c r="T389" s="139">
        <v>1011</v>
      </c>
      <c r="U389" s="139" t="s">
        <v>159</v>
      </c>
      <c r="V389" s="140">
        <v>0</v>
      </c>
      <c r="W389" s="141">
        <v>0</v>
      </c>
      <c r="X389" s="141">
        <v>0</v>
      </c>
      <c r="Y389" s="141">
        <v>0</v>
      </c>
      <c r="Z389" s="142">
        <v>9.0258000000000005E-2</v>
      </c>
    </row>
    <row r="390" spans="1:26" s="4" customFormat="1" x14ac:dyDescent="0.2">
      <c r="A390" s="139" t="s">
        <v>209</v>
      </c>
      <c r="B390" s="31" t="s">
        <v>134</v>
      </c>
      <c r="C390" s="139">
        <f t="shared" si="5"/>
        <v>8</v>
      </c>
      <c r="D390" s="139" t="s">
        <v>195</v>
      </c>
      <c r="E390" s="139" t="s">
        <v>190</v>
      </c>
      <c r="F390" s="139" t="s">
        <v>383</v>
      </c>
      <c r="G390" s="139" t="s">
        <v>384</v>
      </c>
      <c r="H390" s="139" t="s">
        <v>260</v>
      </c>
      <c r="I390" s="139" t="s">
        <v>231</v>
      </c>
      <c r="J390" s="139" t="s">
        <v>231</v>
      </c>
      <c r="K390" s="139" t="s">
        <v>232</v>
      </c>
      <c r="L390" s="139">
        <v>39.818730305555562</v>
      </c>
      <c r="M390" s="139">
        <v>-108.26723863888888</v>
      </c>
      <c r="N390" s="139" t="s">
        <v>261</v>
      </c>
      <c r="O390" s="139" t="s">
        <v>233</v>
      </c>
      <c r="P390" s="139">
        <v>12</v>
      </c>
      <c r="Q390" s="139">
        <v>0.33</v>
      </c>
      <c r="R390" s="139">
        <v>115</v>
      </c>
      <c r="S390" s="139">
        <v>604</v>
      </c>
      <c r="T390" s="139">
        <v>1374</v>
      </c>
      <c r="U390" s="139" t="s">
        <v>159</v>
      </c>
      <c r="V390" s="140">
        <v>0</v>
      </c>
      <c r="W390" s="141">
        <v>0</v>
      </c>
      <c r="X390" s="141">
        <v>0</v>
      </c>
      <c r="Y390" s="141">
        <v>2.82E-3</v>
      </c>
      <c r="Z390" s="142">
        <v>4.7E-2</v>
      </c>
    </row>
    <row r="391" spans="1:26" s="4" customFormat="1" x14ac:dyDescent="0.2">
      <c r="A391" s="139" t="s">
        <v>209</v>
      </c>
      <c r="B391" s="31" t="s">
        <v>134</v>
      </c>
      <c r="C391" s="139">
        <f t="shared" ref="C391:C454" si="6">VALUE(LEFT($D391,LEN(D391)-3))</f>
        <v>8</v>
      </c>
      <c r="D391" s="139" t="s">
        <v>195</v>
      </c>
      <c r="E391" s="139" t="s">
        <v>190</v>
      </c>
      <c r="F391" s="139" t="s">
        <v>383</v>
      </c>
      <c r="G391" s="139" t="s">
        <v>384</v>
      </c>
      <c r="H391" s="139" t="s">
        <v>231</v>
      </c>
      <c r="I391" s="139" t="s">
        <v>231</v>
      </c>
      <c r="J391" s="139" t="s">
        <v>231</v>
      </c>
      <c r="K391" s="139" t="s">
        <v>232</v>
      </c>
      <c r="L391" s="139">
        <v>39.834407416666672</v>
      </c>
      <c r="M391" s="139">
        <v>-108.24108833333334</v>
      </c>
      <c r="N391" s="139" t="s">
        <v>261</v>
      </c>
      <c r="O391" s="139" t="s">
        <v>233</v>
      </c>
      <c r="P391" s="139">
        <v>12</v>
      </c>
      <c r="Q391" s="139">
        <v>0.33</v>
      </c>
      <c r="R391" s="139">
        <v>115</v>
      </c>
      <c r="S391" s="139">
        <v>604</v>
      </c>
      <c r="T391" s="139">
        <v>1374</v>
      </c>
      <c r="U391" s="139" t="s">
        <v>159</v>
      </c>
      <c r="V391" s="140">
        <v>2.2738429999999998</v>
      </c>
      <c r="W391" s="141">
        <v>1.140571</v>
      </c>
      <c r="X391" s="141">
        <v>4.560924</v>
      </c>
      <c r="Y391" s="141">
        <v>0</v>
      </c>
      <c r="Z391" s="142">
        <v>0</v>
      </c>
    </row>
    <row r="392" spans="1:26" s="4" customFormat="1" x14ac:dyDescent="0.2">
      <c r="A392" s="139" t="s">
        <v>209</v>
      </c>
      <c r="B392" s="31" t="s">
        <v>134</v>
      </c>
      <c r="C392" s="139">
        <f t="shared" si="6"/>
        <v>8</v>
      </c>
      <c r="D392" s="139" t="s">
        <v>195</v>
      </c>
      <c r="E392" s="139" t="s">
        <v>190</v>
      </c>
      <c r="F392" s="139" t="s">
        <v>383</v>
      </c>
      <c r="G392" s="139" t="s">
        <v>384</v>
      </c>
      <c r="H392" s="139" t="s">
        <v>231</v>
      </c>
      <c r="I392" s="139" t="s">
        <v>231</v>
      </c>
      <c r="J392" s="139" t="s">
        <v>231</v>
      </c>
      <c r="K392" s="139" t="s">
        <v>232</v>
      </c>
      <c r="L392" s="139">
        <v>39.834407416666672</v>
      </c>
      <c r="M392" s="139">
        <v>-108.24108833333334</v>
      </c>
      <c r="N392" s="139" t="s">
        <v>267</v>
      </c>
      <c r="O392" s="139" t="s">
        <v>233</v>
      </c>
      <c r="P392" s="139">
        <v>15</v>
      </c>
      <c r="Q392" s="139">
        <v>1</v>
      </c>
      <c r="R392" s="139">
        <v>0</v>
      </c>
      <c r="S392" s="139">
        <v>0</v>
      </c>
      <c r="T392" s="139">
        <v>120</v>
      </c>
      <c r="U392" s="139" t="s">
        <v>110</v>
      </c>
      <c r="V392" s="140">
        <v>0</v>
      </c>
      <c r="W392" s="141">
        <v>0.6</v>
      </c>
      <c r="X392" s="141">
        <v>0</v>
      </c>
      <c r="Y392" s="141">
        <v>0</v>
      </c>
      <c r="Z392" s="142">
        <v>0</v>
      </c>
    </row>
    <row r="393" spans="1:26" s="4" customFormat="1" x14ac:dyDescent="0.2">
      <c r="A393" s="139" t="s">
        <v>209</v>
      </c>
      <c r="B393" s="31" t="s">
        <v>134</v>
      </c>
      <c r="C393" s="139">
        <f t="shared" si="6"/>
        <v>8</v>
      </c>
      <c r="D393" s="139" t="s">
        <v>195</v>
      </c>
      <c r="E393" s="139" t="s">
        <v>190</v>
      </c>
      <c r="F393" s="139" t="s">
        <v>383</v>
      </c>
      <c r="G393" s="139" t="s">
        <v>384</v>
      </c>
      <c r="H393" s="139" t="s">
        <v>231</v>
      </c>
      <c r="I393" s="139" t="s">
        <v>231</v>
      </c>
      <c r="J393" s="139" t="s">
        <v>231</v>
      </c>
      <c r="K393" s="139" t="s">
        <v>232</v>
      </c>
      <c r="L393" s="139">
        <v>39.834407416666672</v>
      </c>
      <c r="M393" s="139">
        <v>-108.24108833333334</v>
      </c>
      <c r="N393" s="139" t="s">
        <v>239</v>
      </c>
      <c r="O393" s="139" t="s">
        <v>233</v>
      </c>
      <c r="P393" s="139">
        <v>0</v>
      </c>
      <c r="Q393" s="139">
        <v>0</v>
      </c>
      <c r="R393" s="139">
        <v>0</v>
      </c>
      <c r="S393" s="139">
        <v>0</v>
      </c>
      <c r="T393" s="139">
        <v>70</v>
      </c>
      <c r="U393" s="139" t="s">
        <v>111</v>
      </c>
      <c r="V393" s="140">
        <v>0</v>
      </c>
      <c r="W393" s="141">
        <v>5.8</v>
      </c>
      <c r="X393" s="141">
        <v>0</v>
      </c>
      <c r="Y393" s="141">
        <v>0</v>
      </c>
      <c r="Z393" s="142">
        <v>0</v>
      </c>
    </row>
    <row r="394" spans="1:26" s="4" customFormat="1" x14ac:dyDescent="0.2">
      <c r="A394" s="139" t="s">
        <v>209</v>
      </c>
      <c r="B394" s="31" t="s">
        <v>134</v>
      </c>
      <c r="C394" s="139">
        <f t="shared" si="6"/>
        <v>8</v>
      </c>
      <c r="D394" s="139" t="s">
        <v>195</v>
      </c>
      <c r="E394" s="139" t="s">
        <v>190</v>
      </c>
      <c r="F394" s="139" t="s">
        <v>383</v>
      </c>
      <c r="G394" s="139" t="s">
        <v>384</v>
      </c>
      <c r="H394" s="139" t="s">
        <v>231</v>
      </c>
      <c r="I394" s="139" t="s">
        <v>231</v>
      </c>
      <c r="J394" s="139" t="s">
        <v>231</v>
      </c>
      <c r="K394" s="139" t="s">
        <v>232</v>
      </c>
      <c r="L394" s="139">
        <v>39.85580794444445</v>
      </c>
      <c r="M394" s="139">
        <v>-108.35927794444444</v>
      </c>
      <c r="N394" s="139" t="s">
        <v>261</v>
      </c>
      <c r="O394" s="139" t="s">
        <v>233</v>
      </c>
      <c r="P394" s="139">
        <v>0</v>
      </c>
      <c r="Q394" s="139">
        <v>0</v>
      </c>
      <c r="R394" s="139">
        <v>0</v>
      </c>
      <c r="S394" s="139">
        <v>1201</v>
      </c>
      <c r="T394" s="139">
        <v>1011</v>
      </c>
      <c r="U394" s="139" t="s">
        <v>159</v>
      </c>
      <c r="V394" s="140">
        <v>2.8246190000000002</v>
      </c>
      <c r="W394" s="141">
        <v>0.84485100000000002</v>
      </c>
      <c r="X394" s="141">
        <v>5.5591200000000001</v>
      </c>
      <c r="Y394" s="141">
        <v>0</v>
      </c>
      <c r="Z394" s="142">
        <v>0</v>
      </c>
    </row>
    <row r="395" spans="1:26" s="4" customFormat="1" x14ac:dyDescent="0.2">
      <c r="A395" s="139" t="s">
        <v>209</v>
      </c>
      <c r="B395" s="31" t="s">
        <v>134</v>
      </c>
      <c r="C395" s="139">
        <f t="shared" si="6"/>
        <v>8</v>
      </c>
      <c r="D395" s="139" t="s">
        <v>195</v>
      </c>
      <c r="E395" s="139" t="s">
        <v>190</v>
      </c>
      <c r="F395" s="139" t="s">
        <v>385</v>
      </c>
      <c r="G395" s="139" t="s">
        <v>386</v>
      </c>
      <c r="H395" s="139" t="s">
        <v>230</v>
      </c>
      <c r="I395" s="139" t="s">
        <v>231</v>
      </c>
      <c r="J395" s="139" t="s">
        <v>231</v>
      </c>
      <c r="K395" s="139" t="s">
        <v>232</v>
      </c>
      <c r="L395" s="139">
        <v>39.834407416666672</v>
      </c>
      <c r="M395" s="139">
        <v>-108.24108833333334</v>
      </c>
      <c r="N395" s="139" t="s">
        <v>314</v>
      </c>
      <c r="O395" s="139" t="s">
        <v>233</v>
      </c>
      <c r="P395" s="139">
        <v>40</v>
      </c>
      <c r="Q395" s="139">
        <v>8.5</v>
      </c>
      <c r="R395" s="139">
        <v>7.2</v>
      </c>
      <c r="S395" s="139">
        <v>27396</v>
      </c>
      <c r="T395" s="139">
        <v>1540</v>
      </c>
      <c r="U395" s="139" t="s">
        <v>85</v>
      </c>
      <c r="V395" s="140">
        <v>0</v>
      </c>
      <c r="W395" s="141">
        <v>0</v>
      </c>
      <c r="X395" s="141">
        <v>0</v>
      </c>
      <c r="Y395" s="141">
        <v>64.7</v>
      </c>
      <c r="Z395" s="142">
        <v>0</v>
      </c>
    </row>
    <row r="396" spans="1:26" s="4" customFormat="1" x14ac:dyDescent="0.2">
      <c r="A396" s="139" t="s">
        <v>209</v>
      </c>
      <c r="B396" s="31" t="s">
        <v>134</v>
      </c>
      <c r="C396" s="139">
        <f t="shared" si="6"/>
        <v>8</v>
      </c>
      <c r="D396" s="139" t="s">
        <v>195</v>
      </c>
      <c r="E396" s="139" t="s">
        <v>190</v>
      </c>
      <c r="F396" s="139" t="s">
        <v>385</v>
      </c>
      <c r="G396" s="139" t="s">
        <v>386</v>
      </c>
      <c r="H396" s="139" t="s">
        <v>234</v>
      </c>
      <c r="I396" s="139" t="s">
        <v>231</v>
      </c>
      <c r="J396" s="139" t="s">
        <v>231</v>
      </c>
      <c r="K396" s="139" t="s">
        <v>232</v>
      </c>
      <c r="L396" s="139">
        <v>39.834407416666672</v>
      </c>
      <c r="M396" s="139">
        <v>-108.24108833333334</v>
      </c>
      <c r="N396" s="139" t="s">
        <v>271</v>
      </c>
      <c r="O396" s="139" t="s">
        <v>233</v>
      </c>
      <c r="P396" s="139">
        <v>45</v>
      </c>
      <c r="Q396" s="139">
        <v>7</v>
      </c>
      <c r="R396" s="139">
        <v>141.5</v>
      </c>
      <c r="S396" s="139">
        <v>330781</v>
      </c>
      <c r="T396" s="139">
        <v>557</v>
      </c>
      <c r="U396" s="139" t="s">
        <v>159</v>
      </c>
      <c r="V396" s="140">
        <v>0</v>
      </c>
      <c r="W396" s="141">
        <v>0</v>
      </c>
      <c r="X396" s="141">
        <v>0</v>
      </c>
      <c r="Y396" s="141">
        <v>1.86</v>
      </c>
      <c r="Z396" s="142">
        <v>9.8999999999999986</v>
      </c>
    </row>
    <row r="397" spans="1:26" s="4" customFormat="1" x14ac:dyDescent="0.2">
      <c r="A397" s="139" t="s">
        <v>209</v>
      </c>
      <c r="B397" s="31" t="s">
        <v>134</v>
      </c>
      <c r="C397" s="139">
        <f t="shared" si="6"/>
        <v>8</v>
      </c>
      <c r="D397" s="139" t="s">
        <v>195</v>
      </c>
      <c r="E397" s="139" t="s">
        <v>190</v>
      </c>
      <c r="F397" s="139" t="s">
        <v>385</v>
      </c>
      <c r="G397" s="139" t="s">
        <v>386</v>
      </c>
      <c r="H397" s="139" t="s">
        <v>235</v>
      </c>
      <c r="I397" s="139" t="s">
        <v>231</v>
      </c>
      <c r="J397" s="139" t="s">
        <v>231</v>
      </c>
      <c r="K397" s="139" t="s">
        <v>232</v>
      </c>
      <c r="L397" s="139">
        <v>39.834407416666672</v>
      </c>
      <c r="M397" s="139">
        <v>-108.24108833333334</v>
      </c>
      <c r="N397" s="139" t="s">
        <v>271</v>
      </c>
      <c r="O397" s="139" t="s">
        <v>233</v>
      </c>
      <c r="P397" s="139">
        <v>45</v>
      </c>
      <c r="Q397" s="139">
        <v>7</v>
      </c>
      <c r="R397" s="139">
        <v>141.1</v>
      </c>
      <c r="S397" s="139">
        <v>330781</v>
      </c>
      <c r="T397" s="139">
        <v>557</v>
      </c>
      <c r="U397" s="139" t="s">
        <v>159</v>
      </c>
      <c r="V397" s="140">
        <v>0</v>
      </c>
      <c r="W397" s="141">
        <v>0</v>
      </c>
      <c r="X397" s="141">
        <v>0</v>
      </c>
      <c r="Y397" s="141">
        <v>1.86</v>
      </c>
      <c r="Z397" s="142">
        <v>9.8999999999999986</v>
      </c>
    </row>
    <row r="398" spans="1:26" s="4" customFormat="1" x14ac:dyDescent="0.2">
      <c r="A398" s="139" t="s">
        <v>209</v>
      </c>
      <c r="B398" s="31" t="s">
        <v>134</v>
      </c>
      <c r="C398" s="139">
        <f t="shared" si="6"/>
        <v>8</v>
      </c>
      <c r="D398" s="139" t="s">
        <v>195</v>
      </c>
      <c r="E398" s="139" t="s">
        <v>190</v>
      </c>
      <c r="F398" s="139" t="s">
        <v>385</v>
      </c>
      <c r="G398" s="139" t="s">
        <v>386</v>
      </c>
      <c r="H398" s="139" t="s">
        <v>259</v>
      </c>
      <c r="I398" s="139" t="s">
        <v>231</v>
      </c>
      <c r="J398" s="139" t="s">
        <v>231</v>
      </c>
      <c r="K398" s="139" t="s">
        <v>232</v>
      </c>
      <c r="L398" s="139">
        <v>39.834407416666672</v>
      </c>
      <c r="M398" s="139">
        <v>-108.24108833333334</v>
      </c>
      <c r="N398" s="139" t="s">
        <v>271</v>
      </c>
      <c r="O398" s="139" t="s">
        <v>233</v>
      </c>
      <c r="P398" s="139">
        <v>45</v>
      </c>
      <c r="Q398" s="139">
        <v>6</v>
      </c>
      <c r="R398" s="139">
        <v>118</v>
      </c>
      <c r="S398" s="139">
        <v>195381</v>
      </c>
      <c r="T398" s="139">
        <v>901</v>
      </c>
      <c r="U398" s="139" t="s">
        <v>159</v>
      </c>
      <c r="V398" s="140">
        <v>0</v>
      </c>
      <c r="W398" s="141">
        <v>0</v>
      </c>
      <c r="X398" s="141">
        <v>0</v>
      </c>
      <c r="Y398" s="141">
        <v>1.4</v>
      </c>
      <c r="Z398" s="142">
        <v>7.2</v>
      </c>
    </row>
    <row r="399" spans="1:26" s="4" customFormat="1" x14ac:dyDescent="0.2">
      <c r="A399" s="139" t="s">
        <v>209</v>
      </c>
      <c r="B399" s="31" t="s">
        <v>134</v>
      </c>
      <c r="C399" s="139">
        <f t="shared" si="6"/>
        <v>8</v>
      </c>
      <c r="D399" s="139" t="s">
        <v>195</v>
      </c>
      <c r="E399" s="139" t="s">
        <v>190</v>
      </c>
      <c r="F399" s="139" t="s">
        <v>385</v>
      </c>
      <c r="G399" s="139" t="s">
        <v>386</v>
      </c>
      <c r="H399" s="139" t="s">
        <v>273</v>
      </c>
      <c r="I399" s="139" t="s">
        <v>231</v>
      </c>
      <c r="J399" s="139" t="s">
        <v>231</v>
      </c>
      <c r="K399" s="139" t="s">
        <v>232</v>
      </c>
      <c r="L399" s="139">
        <v>39.834407416666672</v>
      </c>
      <c r="M399" s="139">
        <v>-108.24108833333334</v>
      </c>
      <c r="N399" s="139" t="s">
        <v>277</v>
      </c>
      <c r="O399" s="139" t="s">
        <v>233</v>
      </c>
      <c r="P399" s="139">
        <v>190</v>
      </c>
      <c r="Q399" s="139">
        <v>2</v>
      </c>
      <c r="R399" s="139">
        <v>125.6</v>
      </c>
      <c r="S399" s="139">
        <v>13317</v>
      </c>
      <c r="T399" s="139">
        <v>900</v>
      </c>
      <c r="U399" s="139" t="s">
        <v>137</v>
      </c>
      <c r="V399" s="140">
        <v>0</v>
      </c>
      <c r="W399" s="141">
        <v>0</v>
      </c>
      <c r="X399" s="141">
        <v>0</v>
      </c>
      <c r="Y399" s="141">
        <v>0.05</v>
      </c>
      <c r="Z399" s="142">
        <v>0.6</v>
      </c>
    </row>
    <row r="400" spans="1:26" s="4" customFormat="1" x14ac:dyDescent="0.2">
      <c r="A400" s="139" t="s">
        <v>209</v>
      </c>
      <c r="B400" s="31" t="s">
        <v>134</v>
      </c>
      <c r="C400" s="139">
        <f t="shared" si="6"/>
        <v>8</v>
      </c>
      <c r="D400" s="139" t="s">
        <v>195</v>
      </c>
      <c r="E400" s="139" t="s">
        <v>190</v>
      </c>
      <c r="F400" s="139" t="s">
        <v>385</v>
      </c>
      <c r="G400" s="139" t="s">
        <v>386</v>
      </c>
      <c r="H400" s="139" t="s">
        <v>229</v>
      </c>
      <c r="I400" s="139" t="s">
        <v>231</v>
      </c>
      <c r="J400" s="139" t="s">
        <v>231</v>
      </c>
      <c r="K400" s="139" t="s">
        <v>232</v>
      </c>
      <c r="L400" s="139">
        <v>39.834407416666672</v>
      </c>
      <c r="M400" s="139">
        <v>-108.24108833333334</v>
      </c>
      <c r="N400" s="139" t="s">
        <v>271</v>
      </c>
      <c r="O400" s="139" t="s">
        <v>233</v>
      </c>
      <c r="P400" s="139">
        <v>45</v>
      </c>
      <c r="Q400" s="139">
        <v>7</v>
      </c>
      <c r="R400" s="139">
        <v>141.1</v>
      </c>
      <c r="S400" s="139">
        <v>330781</v>
      </c>
      <c r="T400" s="139">
        <v>557</v>
      </c>
      <c r="U400" s="139" t="s">
        <v>159</v>
      </c>
      <c r="V400" s="140">
        <v>0</v>
      </c>
      <c r="W400" s="141">
        <v>0</v>
      </c>
      <c r="X400" s="141">
        <v>0</v>
      </c>
      <c r="Y400" s="141">
        <v>1.86</v>
      </c>
      <c r="Z400" s="142">
        <v>9.8999999999999986</v>
      </c>
    </row>
    <row r="401" spans="1:26" s="4" customFormat="1" x14ac:dyDescent="0.2">
      <c r="A401" s="139" t="s">
        <v>209</v>
      </c>
      <c r="B401" s="31" t="s">
        <v>134</v>
      </c>
      <c r="C401" s="139">
        <f t="shared" si="6"/>
        <v>8</v>
      </c>
      <c r="D401" s="139" t="s">
        <v>195</v>
      </c>
      <c r="E401" s="139" t="s">
        <v>190</v>
      </c>
      <c r="F401" s="139" t="s">
        <v>385</v>
      </c>
      <c r="G401" s="139" t="s">
        <v>386</v>
      </c>
      <c r="H401" s="139" t="s">
        <v>260</v>
      </c>
      <c r="I401" s="139" t="s">
        <v>231</v>
      </c>
      <c r="J401" s="139" t="s">
        <v>231</v>
      </c>
      <c r="K401" s="139" t="s">
        <v>232</v>
      </c>
      <c r="L401" s="139">
        <v>39.834407416666672</v>
      </c>
      <c r="M401" s="139">
        <v>-108.24108833333334</v>
      </c>
      <c r="N401" s="139" t="s">
        <v>337</v>
      </c>
      <c r="O401" s="139" t="s">
        <v>233</v>
      </c>
      <c r="P401" s="139">
        <v>20</v>
      </c>
      <c r="Q401" s="139">
        <v>1.5</v>
      </c>
      <c r="R401" s="139">
        <v>7.9</v>
      </c>
      <c r="S401" s="139">
        <v>15</v>
      </c>
      <c r="T401" s="139">
        <v>2000</v>
      </c>
      <c r="U401" s="139" t="s">
        <v>108</v>
      </c>
      <c r="V401" s="140">
        <v>0</v>
      </c>
      <c r="W401" s="141">
        <v>0</v>
      </c>
      <c r="X401" s="141">
        <v>0</v>
      </c>
      <c r="Y401" s="141">
        <v>0.02</v>
      </c>
      <c r="Z401" s="142">
        <v>0.11</v>
      </c>
    </row>
    <row r="402" spans="1:26" s="4" customFormat="1" x14ac:dyDescent="0.2">
      <c r="A402" s="139" t="s">
        <v>209</v>
      </c>
      <c r="B402" s="31" t="s">
        <v>134</v>
      </c>
      <c r="C402" s="139">
        <f t="shared" si="6"/>
        <v>8</v>
      </c>
      <c r="D402" s="139" t="s">
        <v>195</v>
      </c>
      <c r="E402" s="139" t="s">
        <v>190</v>
      </c>
      <c r="F402" s="139" t="s">
        <v>385</v>
      </c>
      <c r="G402" s="139" t="s">
        <v>386</v>
      </c>
      <c r="H402" s="139" t="s">
        <v>231</v>
      </c>
      <c r="I402" s="139" t="s">
        <v>231</v>
      </c>
      <c r="J402" s="139" t="s">
        <v>231</v>
      </c>
      <c r="K402" s="139" t="s">
        <v>232</v>
      </c>
      <c r="L402" s="139">
        <v>39.783309222222222</v>
      </c>
      <c r="M402" s="139">
        <v>-108.64449750000001</v>
      </c>
      <c r="N402" s="139" t="s">
        <v>314</v>
      </c>
      <c r="O402" s="139" t="s">
        <v>233</v>
      </c>
      <c r="P402" s="139">
        <v>40</v>
      </c>
      <c r="Q402" s="139">
        <v>8.5</v>
      </c>
      <c r="R402" s="139">
        <v>7.2</v>
      </c>
      <c r="S402" s="139">
        <v>27396</v>
      </c>
      <c r="T402" s="139">
        <v>1540</v>
      </c>
      <c r="U402" s="139" t="s">
        <v>85</v>
      </c>
      <c r="V402" s="140">
        <v>36.4</v>
      </c>
      <c r="W402" s="141">
        <v>4.3</v>
      </c>
      <c r="X402" s="141">
        <v>16.399999999999999</v>
      </c>
      <c r="Y402" s="141">
        <v>0</v>
      </c>
      <c r="Z402" s="142">
        <v>0</v>
      </c>
    </row>
    <row r="403" spans="1:26" s="4" customFormat="1" x14ac:dyDescent="0.2">
      <c r="A403" s="139" t="s">
        <v>209</v>
      </c>
      <c r="B403" s="31" t="s">
        <v>134</v>
      </c>
      <c r="C403" s="139">
        <f t="shared" si="6"/>
        <v>8</v>
      </c>
      <c r="D403" s="139" t="s">
        <v>195</v>
      </c>
      <c r="E403" s="139" t="s">
        <v>190</v>
      </c>
      <c r="F403" s="139" t="s">
        <v>385</v>
      </c>
      <c r="G403" s="139" t="s">
        <v>386</v>
      </c>
      <c r="H403" s="139" t="s">
        <v>231</v>
      </c>
      <c r="I403" s="139" t="s">
        <v>231</v>
      </c>
      <c r="J403" s="139" t="s">
        <v>231</v>
      </c>
      <c r="K403" s="139" t="s">
        <v>232</v>
      </c>
      <c r="L403" s="139">
        <v>40.132751111111112</v>
      </c>
      <c r="M403" s="139">
        <v>-108.18368077777779</v>
      </c>
      <c r="N403" s="139" t="s">
        <v>271</v>
      </c>
      <c r="O403" s="139" t="s">
        <v>233</v>
      </c>
      <c r="P403" s="139">
        <v>45</v>
      </c>
      <c r="Q403" s="139">
        <v>6</v>
      </c>
      <c r="R403" s="139">
        <v>118</v>
      </c>
      <c r="S403" s="139">
        <v>195381</v>
      </c>
      <c r="T403" s="139">
        <v>901</v>
      </c>
      <c r="U403" s="139" t="s">
        <v>159</v>
      </c>
      <c r="V403" s="140">
        <v>25.4</v>
      </c>
      <c r="W403" s="141">
        <v>3</v>
      </c>
      <c r="X403" s="141">
        <v>25.7</v>
      </c>
      <c r="Y403" s="141">
        <v>0</v>
      </c>
      <c r="Z403" s="142">
        <v>0</v>
      </c>
    </row>
    <row r="404" spans="1:26" s="4" customFormat="1" x14ac:dyDescent="0.2">
      <c r="A404" s="139" t="s">
        <v>209</v>
      </c>
      <c r="B404" s="31" t="s">
        <v>134</v>
      </c>
      <c r="C404" s="139">
        <f t="shared" si="6"/>
        <v>8</v>
      </c>
      <c r="D404" s="139" t="s">
        <v>195</v>
      </c>
      <c r="E404" s="139" t="s">
        <v>190</v>
      </c>
      <c r="F404" s="139" t="s">
        <v>385</v>
      </c>
      <c r="G404" s="139" t="s">
        <v>386</v>
      </c>
      <c r="H404" s="139" t="s">
        <v>231</v>
      </c>
      <c r="I404" s="139" t="s">
        <v>231</v>
      </c>
      <c r="J404" s="139" t="s">
        <v>231</v>
      </c>
      <c r="K404" s="139" t="s">
        <v>232</v>
      </c>
      <c r="L404" s="139">
        <v>40.132751111111112</v>
      </c>
      <c r="M404" s="139">
        <v>-108.18368077777779</v>
      </c>
      <c r="N404" s="139" t="s">
        <v>271</v>
      </c>
      <c r="O404" s="139" t="s">
        <v>233</v>
      </c>
      <c r="P404" s="139">
        <v>45</v>
      </c>
      <c r="Q404" s="139">
        <v>7</v>
      </c>
      <c r="R404" s="139">
        <v>141.5</v>
      </c>
      <c r="S404" s="139">
        <v>330781</v>
      </c>
      <c r="T404" s="139">
        <v>557</v>
      </c>
      <c r="U404" s="139" t="s">
        <v>159</v>
      </c>
      <c r="V404" s="140">
        <v>43.8</v>
      </c>
      <c r="W404" s="141">
        <v>3.8299999999999996</v>
      </c>
      <c r="X404" s="141">
        <v>47.6</v>
      </c>
      <c r="Y404" s="141">
        <v>0</v>
      </c>
      <c r="Z404" s="142">
        <v>0</v>
      </c>
    </row>
    <row r="405" spans="1:26" s="4" customFormat="1" x14ac:dyDescent="0.2">
      <c r="A405" s="139" t="s">
        <v>209</v>
      </c>
      <c r="B405" s="31" t="s">
        <v>134</v>
      </c>
      <c r="C405" s="139">
        <f t="shared" si="6"/>
        <v>8</v>
      </c>
      <c r="D405" s="139" t="s">
        <v>195</v>
      </c>
      <c r="E405" s="139" t="s">
        <v>190</v>
      </c>
      <c r="F405" s="139" t="s">
        <v>385</v>
      </c>
      <c r="G405" s="139" t="s">
        <v>386</v>
      </c>
      <c r="H405" s="139" t="s">
        <v>231</v>
      </c>
      <c r="I405" s="139" t="s">
        <v>231</v>
      </c>
      <c r="J405" s="139" t="s">
        <v>231</v>
      </c>
      <c r="K405" s="139" t="s">
        <v>232</v>
      </c>
      <c r="L405" s="139">
        <v>40.132751111111112</v>
      </c>
      <c r="M405" s="139">
        <v>-108.18368077777779</v>
      </c>
      <c r="N405" s="139" t="s">
        <v>271</v>
      </c>
      <c r="O405" s="139" t="s">
        <v>233</v>
      </c>
      <c r="P405" s="139">
        <v>45</v>
      </c>
      <c r="Q405" s="139">
        <v>7</v>
      </c>
      <c r="R405" s="139">
        <v>141.1</v>
      </c>
      <c r="S405" s="139">
        <v>330781</v>
      </c>
      <c r="T405" s="139">
        <v>557</v>
      </c>
      <c r="U405" s="139" t="s">
        <v>159</v>
      </c>
      <c r="V405" s="140">
        <v>87.6</v>
      </c>
      <c r="W405" s="141">
        <v>7.6599999999999993</v>
      </c>
      <c r="X405" s="141">
        <v>95.2</v>
      </c>
      <c r="Y405" s="141">
        <v>0</v>
      </c>
      <c r="Z405" s="142">
        <v>0</v>
      </c>
    </row>
    <row r="406" spans="1:26" s="4" customFormat="1" x14ac:dyDescent="0.2">
      <c r="A406" s="139" t="s">
        <v>209</v>
      </c>
      <c r="B406" s="31" t="s">
        <v>134</v>
      </c>
      <c r="C406" s="139">
        <f t="shared" si="6"/>
        <v>8</v>
      </c>
      <c r="D406" s="139" t="s">
        <v>195</v>
      </c>
      <c r="E406" s="139" t="s">
        <v>190</v>
      </c>
      <c r="F406" s="139" t="s">
        <v>385</v>
      </c>
      <c r="G406" s="139" t="s">
        <v>386</v>
      </c>
      <c r="H406" s="139" t="s">
        <v>231</v>
      </c>
      <c r="I406" s="139" t="s">
        <v>231</v>
      </c>
      <c r="J406" s="139" t="s">
        <v>231</v>
      </c>
      <c r="K406" s="139" t="s">
        <v>232</v>
      </c>
      <c r="L406" s="139">
        <v>40.132751111111112</v>
      </c>
      <c r="M406" s="139">
        <v>-108.18368077777779</v>
      </c>
      <c r="N406" s="139" t="s">
        <v>277</v>
      </c>
      <c r="O406" s="139" t="s">
        <v>233</v>
      </c>
      <c r="P406" s="139">
        <v>190</v>
      </c>
      <c r="Q406" s="139">
        <v>2</v>
      </c>
      <c r="R406" s="139">
        <v>125.6</v>
      </c>
      <c r="S406" s="139">
        <v>13317</v>
      </c>
      <c r="T406" s="139">
        <v>900</v>
      </c>
      <c r="U406" s="139" t="s">
        <v>137</v>
      </c>
      <c r="V406" s="140">
        <v>6</v>
      </c>
      <c r="W406" s="141">
        <v>2.7</v>
      </c>
      <c r="X406" s="141">
        <v>32.4</v>
      </c>
      <c r="Y406" s="141">
        <v>0</v>
      </c>
      <c r="Z406" s="142">
        <v>0</v>
      </c>
    </row>
    <row r="407" spans="1:26" s="4" customFormat="1" x14ac:dyDescent="0.2">
      <c r="A407" s="139" t="s">
        <v>209</v>
      </c>
      <c r="B407" s="31" t="s">
        <v>134</v>
      </c>
      <c r="C407" s="139">
        <f t="shared" si="6"/>
        <v>8</v>
      </c>
      <c r="D407" s="139" t="s">
        <v>195</v>
      </c>
      <c r="E407" s="139" t="s">
        <v>190</v>
      </c>
      <c r="F407" s="139" t="s">
        <v>385</v>
      </c>
      <c r="G407" s="139" t="s">
        <v>386</v>
      </c>
      <c r="H407" s="139" t="s">
        <v>231</v>
      </c>
      <c r="I407" s="139" t="s">
        <v>231</v>
      </c>
      <c r="J407" s="139" t="s">
        <v>231</v>
      </c>
      <c r="K407" s="139" t="s">
        <v>232</v>
      </c>
      <c r="L407" s="139">
        <v>40.132751111111112</v>
      </c>
      <c r="M407" s="139">
        <v>-108.18368077777779</v>
      </c>
      <c r="N407" s="139" t="s">
        <v>250</v>
      </c>
      <c r="O407" s="139" t="s">
        <v>233</v>
      </c>
      <c r="P407" s="139">
        <v>0</v>
      </c>
      <c r="Q407" s="139">
        <v>0</v>
      </c>
      <c r="R407" s="139">
        <v>0</v>
      </c>
      <c r="S407" s="139">
        <v>0</v>
      </c>
      <c r="T407" s="139">
        <v>70</v>
      </c>
      <c r="U407" s="139" t="s">
        <v>111</v>
      </c>
      <c r="V407" s="140">
        <v>0</v>
      </c>
      <c r="W407" s="141">
        <v>26.8</v>
      </c>
      <c r="X407" s="141">
        <v>0</v>
      </c>
      <c r="Y407" s="141">
        <v>0</v>
      </c>
      <c r="Z407" s="142">
        <v>0</v>
      </c>
    </row>
    <row r="408" spans="1:26" s="4" customFormat="1" x14ac:dyDescent="0.2">
      <c r="A408" s="139" t="s">
        <v>209</v>
      </c>
      <c r="B408" s="31" t="s">
        <v>134</v>
      </c>
      <c r="C408" s="139">
        <f t="shared" si="6"/>
        <v>8</v>
      </c>
      <c r="D408" s="139" t="s">
        <v>195</v>
      </c>
      <c r="E408" s="139" t="s">
        <v>190</v>
      </c>
      <c r="F408" s="139" t="s">
        <v>387</v>
      </c>
      <c r="G408" s="139" t="s">
        <v>388</v>
      </c>
      <c r="H408" s="139" t="s">
        <v>230</v>
      </c>
      <c r="I408" s="139" t="s">
        <v>231</v>
      </c>
      <c r="J408" s="139" t="s">
        <v>231</v>
      </c>
      <c r="K408" s="139" t="s">
        <v>232</v>
      </c>
      <c r="L408" s="139">
        <v>39.783309222222222</v>
      </c>
      <c r="M408" s="139">
        <v>-108.64449750000001</v>
      </c>
      <c r="N408" s="139" t="s">
        <v>261</v>
      </c>
      <c r="O408" s="139" t="s">
        <v>233</v>
      </c>
      <c r="P408" s="139">
        <v>25</v>
      </c>
      <c r="Q408" s="139">
        <v>0.33</v>
      </c>
      <c r="R408" s="139">
        <v>50.8</v>
      </c>
      <c r="S408" s="139">
        <v>268</v>
      </c>
      <c r="T408" s="139">
        <v>400</v>
      </c>
      <c r="U408" s="139" t="s">
        <v>159</v>
      </c>
      <c r="V408" s="140">
        <v>0</v>
      </c>
      <c r="W408" s="141">
        <v>0</v>
      </c>
      <c r="X408" s="141">
        <v>0</v>
      </c>
      <c r="Y408" s="141">
        <v>1.2179999999999999E-3</v>
      </c>
      <c r="Z408" s="142">
        <v>2.0299999999999999E-2</v>
      </c>
    </row>
    <row r="409" spans="1:26" s="4" customFormat="1" x14ac:dyDescent="0.2">
      <c r="A409" s="139" t="s">
        <v>209</v>
      </c>
      <c r="B409" s="31" t="s">
        <v>134</v>
      </c>
      <c r="C409" s="139">
        <f t="shared" si="6"/>
        <v>8</v>
      </c>
      <c r="D409" s="139" t="s">
        <v>195</v>
      </c>
      <c r="E409" s="139" t="s">
        <v>190</v>
      </c>
      <c r="F409" s="139" t="s">
        <v>387</v>
      </c>
      <c r="G409" s="139" t="s">
        <v>388</v>
      </c>
      <c r="H409" s="139" t="s">
        <v>231</v>
      </c>
      <c r="I409" s="139" t="s">
        <v>231</v>
      </c>
      <c r="J409" s="139" t="s">
        <v>231</v>
      </c>
      <c r="K409" s="139" t="s">
        <v>232</v>
      </c>
      <c r="L409" s="139">
        <v>40.010815638888886</v>
      </c>
      <c r="M409" s="139">
        <v>-108.39030966666667</v>
      </c>
      <c r="N409" s="139" t="s">
        <v>261</v>
      </c>
      <c r="O409" s="139" t="s">
        <v>233</v>
      </c>
      <c r="P409" s="139">
        <v>25</v>
      </c>
      <c r="Q409" s="139">
        <v>0.33</v>
      </c>
      <c r="R409" s="139">
        <v>50.8</v>
      </c>
      <c r="S409" s="139">
        <v>268</v>
      </c>
      <c r="T409" s="139">
        <v>400</v>
      </c>
      <c r="U409" s="139" t="s">
        <v>159</v>
      </c>
      <c r="V409" s="140">
        <v>10.77</v>
      </c>
      <c r="W409" s="141">
        <v>0.63</v>
      </c>
      <c r="X409" s="141">
        <v>1.04</v>
      </c>
      <c r="Y409" s="141">
        <v>0</v>
      </c>
      <c r="Z409" s="142">
        <v>0</v>
      </c>
    </row>
    <row r="410" spans="1:26" s="4" customFormat="1" x14ac:dyDescent="0.2">
      <c r="A410" s="139" t="s">
        <v>209</v>
      </c>
      <c r="B410" s="31" t="s">
        <v>134</v>
      </c>
      <c r="C410" s="139">
        <f t="shared" si="6"/>
        <v>8</v>
      </c>
      <c r="D410" s="139" t="s">
        <v>195</v>
      </c>
      <c r="E410" s="139" t="s">
        <v>190</v>
      </c>
      <c r="F410" s="139" t="s">
        <v>389</v>
      </c>
      <c r="G410" s="139" t="s">
        <v>390</v>
      </c>
      <c r="H410" s="139" t="s">
        <v>259</v>
      </c>
      <c r="I410" s="139" t="s">
        <v>231</v>
      </c>
      <c r="J410" s="139" t="s">
        <v>231</v>
      </c>
      <c r="K410" s="139" t="s">
        <v>232</v>
      </c>
      <c r="L410" s="139">
        <v>40.132751111111112</v>
      </c>
      <c r="M410" s="139">
        <v>-108.18368077777779</v>
      </c>
      <c r="N410" s="139" t="s">
        <v>391</v>
      </c>
      <c r="O410" s="139" t="s">
        <v>233</v>
      </c>
      <c r="P410" s="139">
        <v>5</v>
      </c>
      <c r="Q410" s="139">
        <v>0.17</v>
      </c>
      <c r="R410" s="139">
        <v>268</v>
      </c>
      <c r="S410" s="139">
        <v>351</v>
      </c>
      <c r="T410" s="139">
        <v>850</v>
      </c>
      <c r="U410" s="139" t="s">
        <v>159</v>
      </c>
      <c r="V410" s="140">
        <v>0</v>
      </c>
      <c r="W410" s="141">
        <v>0</v>
      </c>
      <c r="X410" s="141">
        <v>0</v>
      </c>
      <c r="Y410" s="141">
        <v>0</v>
      </c>
      <c r="Z410" s="142">
        <v>0</v>
      </c>
    </row>
    <row r="411" spans="1:26" s="4" customFormat="1" x14ac:dyDescent="0.2">
      <c r="A411" s="139" t="s">
        <v>209</v>
      </c>
      <c r="B411" s="31" t="s">
        <v>134</v>
      </c>
      <c r="C411" s="139">
        <f t="shared" si="6"/>
        <v>8</v>
      </c>
      <c r="D411" s="139" t="s">
        <v>195</v>
      </c>
      <c r="E411" s="139" t="s">
        <v>190</v>
      </c>
      <c r="F411" s="139" t="s">
        <v>389</v>
      </c>
      <c r="G411" s="139" t="s">
        <v>390</v>
      </c>
      <c r="H411" s="139" t="s">
        <v>273</v>
      </c>
      <c r="I411" s="139" t="s">
        <v>231</v>
      </c>
      <c r="J411" s="139" t="s">
        <v>231</v>
      </c>
      <c r="K411" s="139" t="s">
        <v>232</v>
      </c>
      <c r="L411" s="139">
        <v>40.132751111111112</v>
      </c>
      <c r="M411" s="139">
        <v>-108.18368077777779</v>
      </c>
      <c r="N411" s="139" t="s">
        <v>391</v>
      </c>
      <c r="O411" s="139" t="s">
        <v>233</v>
      </c>
      <c r="P411" s="139">
        <v>5</v>
      </c>
      <c r="Q411" s="139">
        <v>0.17</v>
      </c>
      <c r="R411" s="139">
        <v>268</v>
      </c>
      <c r="S411" s="139">
        <v>351</v>
      </c>
      <c r="T411" s="139">
        <v>850</v>
      </c>
      <c r="U411" s="139" t="s">
        <v>159</v>
      </c>
      <c r="V411" s="140">
        <v>0</v>
      </c>
      <c r="W411" s="141">
        <v>0</v>
      </c>
      <c r="X411" s="141">
        <v>0</v>
      </c>
      <c r="Y411" s="141">
        <v>0</v>
      </c>
      <c r="Z411" s="142">
        <v>0.122392</v>
      </c>
    </row>
    <row r="412" spans="1:26" s="4" customFormat="1" x14ac:dyDescent="0.2">
      <c r="A412" s="139" t="s">
        <v>209</v>
      </c>
      <c r="B412" s="31" t="s">
        <v>134</v>
      </c>
      <c r="C412" s="139">
        <f t="shared" si="6"/>
        <v>8</v>
      </c>
      <c r="D412" s="139" t="s">
        <v>195</v>
      </c>
      <c r="E412" s="139" t="s">
        <v>190</v>
      </c>
      <c r="F412" s="139" t="s">
        <v>389</v>
      </c>
      <c r="G412" s="139" t="s">
        <v>390</v>
      </c>
      <c r="H412" s="139" t="s">
        <v>264</v>
      </c>
      <c r="I412" s="139" t="s">
        <v>231</v>
      </c>
      <c r="J412" s="139" t="s">
        <v>231</v>
      </c>
      <c r="K412" s="139" t="s">
        <v>232</v>
      </c>
      <c r="L412" s="139">
        <v>40.132751111111112</v>
      </c>
      <c r="M412" s="139">
        <v>-108.18368077777779</v>
      </c>
      <c r="N412" s="139" t="s">
        <v>391</v>
      </c>
      <c r="O412" s="139" t="s">
        <v>233</v>
      </c>
      <c r="P412" s="139">
        <v>10</v>
      </c>
      <c r="Q412" s="139">
        <v>0.3</v>
      </c>
      <c r="R412" s="139">
        <v>0</v>
      </c>
      <c r="S412" s="139">
        <v>483</v>
      </c>
      <c r="T412" s="139">
        <v>1060</v>
      </c>
      <c r="U412" s="139" t="s">
        <v>159</v>
      </c>
      <c r="V412" s="140">
        <v>0</v>
      </c>
      <c r="W412" s="141">
        <v>0</v>
      </c>
      <c r="X412" s="141">
        <v>0</v>
      </c>
      <c r="Y412" s="141">
        <v>0</v>
      </c>
      <c r="Z412" s="142">
        <v>0.12755</v>
      </c>
    </row>
    <row r="413" spans="1:26" s="4" customFormat="1" x14ac:dyDescent="0.2">
      <c r="A413" s="139" t="s">
        <v>209</v>
      </c>
      <c r="B413" s="31" t="s">
        <v>134</v>
      </c>
      <c r="C413" s="139">
        <f t="shared" si="6"/>
        <v>8</v>
      </c>
      <c r="D413" s="139" t="s">
        <v>195</v>
      </c>
      <c r="E413" s="139" t="s">
        <v>190</v>
      </c>
      <c r="F413" s="139" t="s">
        <v>389</v>
      </c>
      <c r="G413" s="139" t="s">
        <v>390</v>
      </c>
      <c r="H413" s="139" t="s">
        <v>243</v>
      </c>
      <c r="I413" s="139" t="s">
        <v>231</v>
      </c>
      <c r="J413" s="139" t="s">
        <v>231</v>
      </c>
      <c r="K413" s="139" t="s">
        <v>232</v>
      </c>
      <c r="L413" s="139">
        <v>40.132751111111112</v>
      </c>
      <c r="M413" s="139">
        <v>-108.18368077777779</v>
      </c>
      <c r="N413" s="139" t="s">
        <v>391</v>
      </c>
      <c r="O413" s="139" t="s">
        <v>233</v>
      </c>
      <c r="P413" s="139">
        <v>10</v>
      </c>
      <c r="Q413" s="139">
        <v>0.5</v>
      </c>
      <c r="R413" s="139">
        <v>0</v>
      </c>
      <c r="S413" s="139">
        <v>462</v>
      </c>
      <c r="T413" s="139">
        <v>1015</v>
      </c>
      <c r="U413" s="139" t="s">
        <v>159</v>
      </c>
      <c r="V413" s="140">
        <v>0</v>
      </c>
      <c r="W413" s="141">
        <v>0</v>
      </c>
      <c r="X413" s="141">
        <v>0</v>
      </c>
      <c r="Y413" s="141">
        <v>0.86001300000000003</v>
      </c>
      <c r="Z413" s="142">
        <v>0.199992</v>
      </c>
    </row>
    <row r="414" spans="1:26" s="4" customFormat="1" x14ac:dyDescent="0.2">
      <c r="A414" s="139" t="s">
        <v>209</v>
      </c>
      <c r="B414" s="31" t="s">
        <v>134</v>
      </c>
      <c r="C414" s="139">
        <f t="shared" si="6"/>
        <v>8</v>
      </c>
      <c r="D414" s="139" t="s">
        <v>195</v>
      </c>
      <c r="E414" s="139" t="s">
        <v>190</v>
      </c>
      <c r="F414" s="139" t="s">
        <v>389</v>
      </c>
      <c r="G414" s="139" t="s">
        <v>390</v>
      </c>
      <c r="H414" s="139" t="s">
        <v>274</v>
      </c>
      <c r="I414" s="139" t="s">
        <v>231</v>
      </c>
      <c r="J414" s="139" t="s">
        <v>231</v>
      </c>
      <c r="K414" s="139" t="s">
        <v>232</v>
      </c>
      <c r="L414" s="139">
        <v>40.132751111111112</v>
      </c>
      <c r="M414" s="139">
        <v>-108.18368077777779</v>
      </c>
      <c r="N414" s="139" t="s">
        <v>392</v>
      </c>
      <c r="O414" s="139" t="s">
        <v>233</v>
      </c>
      <c r="P414" s="139">
        <v>10</v>
      </c>
      <c r="Q414" s="139">
        <v>0</v>
      </c>
      <c r="R414" s="139">
        <v>0</v>
      </c>
      <c r="S414" s="139">
        <v>885</v>
      </c>
      <c r="T414" s="139">
        <v>855</v>
      </c>
      <c r="U414" s="139" t="s">
        <v>159</v>
      </c>
      <c r="V414" s="140">
        <v>0</v>
      </c>
      <c r="W414" s="141">
        <v>0</v>
      </c>
      <c r="X414" s="141">
        <v>0</v>
      </c>
      <c r="Y414" s="141">
        <v>1.0399929999999999</v>
      </c>
      <c r="Z414" s="142">
        <v>0.18004400000000001</v>
      </c>
    </row>
    <row r="415" spans="1:26" s="4" customFormat="1" x14ac:dyDescent="0.2">
      <c r="A415" s="139" t="s">
        <v>209</v>
      </c>
      <c r="B415" s="31" t="s">
        <v>134</v>
      </c>
      <c r="C415" s="139">
        <f t="shared" si="6"/>
        <v>8</v>
      </c>
      <c r="D415" s="139" t="s">
        <v>195</v>
      </c>
      <c r="E415" s="139" t="s">
        <v>190</v>
      </c>
      <c r="F415" s="139" t="s">
        <v>389</v>
      </c>
      <c r="G415" s="139" t="s">
        <v>390</v>
      </c>
      <c r="H415" s="139" t="s">
        <v>231</v>
      </c>
      <c r="I415" s="139" t="s">
        <v>231</v>
      </c>
      <c r="J415" s="139" t="s">
        <v>231</v>
      </c>
      <c r="K415" s="139" t="s">
        <v>232</v>
      </c>
      <c r="L415" s="139">
        <v>40.010815638888886</v>
      </c>
      <c r="M415" s="139">
        <v>-108.39030966666667</v>
      </c>
      <c r="N415" s="139" t="s">
        <v>393</v>
      </c>
      <c r="O415" s="139" t="s">
        <v>233</v>
      </c>
      <c r="P415" s="139">
        <v>0</v>
      </c>
      <c r="Q415" s="139">
        <v>0</v>
      </c>
      <c r="R415" s="139">
        <v>0</v>
      </c>
      <c r="S415" s="139">
        <v>0</v>
      </c>
      <c r="T415" s="139">
        <v>70</v>
      </c>
      <c r="U415" s="139" t="s">
        <v>140</v>
      </c>
      <c r="V415" s="140">
        <v>0</v>
      </c>
      <c r="W415" s="141">
        <v>4.57</v>
      </c>
      <c r="X415" s="141">
        <v>0</v>
      </c>
      <c r="Y415" s="141">
        <v>0</v>
      </c>
      <c r="Z415" s="142">
        <v>0</v>
      </c>
    </row>
    <row r="416" spans="1:26" s="4" customFormat="1" x14ac:dyDescent="0.2">
      <c r="A416" s="139" t="s">
        <v>209</v>
      </c>
      <c r="B416" s="31" t="s">
        <v>134</v>
      </c>
      <c r="C416" s="139">
        <f t="shared" si="6"/>
        <v>8</v>
      </c>
      <c r="D416" s="139" t="s">
        <v>195</v>
      </c>
      <c r="E416" s="139" t="s">
        <v>190</v>
      </c>
      <c r="F416" s="139" t="s">
        <v>389</v>
      </c>
      <c r="G416" s="139" t="s">
        <v>390</v>
      </c>
      <c r="H416" s="139" t="s">
        <v>231</v>
      </c>
      <c r="I416" s="139" t="s">
        <v>231</v>
      </c>
      <c r="J416" s="139" t="s">
        <v>231</v>
      </c>
      <c r="K416" s="139" t="s">
        <v>232</v>
      </c>
      <c r="L416" s="139">
        <v>40.002837833333331</v>
      </c>
      <c r="M416" s="139">
        <v>-108.3835256388889</v>
      </c>
      <c r="N416" s="139" t="s">
        <v>393</v>
      </c>
      <c r="O416" s="139" t="s">
        <v>233</v>
      </c>
      <c r="P416" s="139">
        <v>0</v>
      </c>
      <c r="Q416" s="139">
        <v>0</v>
      </c>
      <c r="R416" s="139">
        <v>0</v>
      </c>
      <c r="S416" s="139">
        <v>0</v>
      </c>
      <c r="T416" s="139">
        <v>70</v>
      </c>
      <c r="U416" s="139" t="s">
        <v>140</v>
      </c>
      <c r="V416" s="140">
        <v>0</v>
      </c>
      <c r="W416" s="141">
        <v>0.09</v>
      </c>
      <c r="X416" s="141">
        <v>0</v>
      </c>
      <c r="Y416" s="141">
        <v>0</v>
      </c>
      <c r="Z416" s="142">
        <v>0</v>
      </c>
    </row>
    <row r="417" spans="1:26" s="4" customFormat="1" x14ac:dyDescent="0.2">
      <c r="A417" s="139" t="s">
        <v>209</v>
      </c>
      <c r="B417" s="31" t="s">
        <v>134</v>
      </c>
      <c r="C417" s="139">
        <f t="shared" si="6"/>
        <v>8</v>
      </c>
      <c r="D417" s="139" t="s">
        <v>195</v>
      </c>
      <c r="E417" s="139" t="s">
        <v>190</v>
      </c>
      <c r="F417" s="139" t="s">
        <v>389</v>
      </c>
      <c r="G417" s="139" t="s">
        <v>390</v>
      </c>
      <c r="H417" s="139" t="s">
        <v>231</v>
      </c>
      <c r="I417" s="139" t="s">
        <v>231</v>
      </c>
      <c r="J417" s="139" t="s">
        <v>231</v>
      </c>
      <c r="K417" s="139" t="s">
        <v>232</v>
      </c>
      <c r="L417" s="139">
        <v>40.007411083333338</v>
      </c>
      <c r="M417" s="139">
        <v>-108.3703028611111</v>
      </c>
      <c r="N417" s="139" t="s">
        <v>393</v>
      </c>
      <c r="O417" s="139" t="s">
        <v>233</v>
      </c>
      <c r="P417" s="139">
        <v>0</v>
      </c>
      <c r="Q417" s="139">
        <v>0</v>
      </c>
      <c r="R417" s="139">
        <v>0</v>
      </c>
      <c r="S417" s="139">
        <v>0</v>
      </c>
      <c r="T417" s="139">
        <v>70</v>
      </c>
      <c r="U417" s="139" t="s">
        <v>140</v>
      </c>
      <c r="V417" s="140">
        <v>0</v>
      </c>
      <c r="W417" s="141">
        <v>782</v>
      </c>
      <c r="X417" s="141">
        <v>0</v>
      </c>
      <c r="Y417" s="141">
        <v>0</v>
      </c>
      <c r="Z417" s="142">
        <v>0</v>
      </c>
    </row>
    <row r="418" spans="1:26" s="4" customFormat="1" x14ac:dyDescent="0.2">
      <c r="A418" s="139" t="s">
        <v>209</v>
      </c>
      <c r="B418" s="31" t="s">
        <v>134</v>
      </c>
      <c r="C418" s="139">
        <f t="shared" si="6"/>
        <v>8</v>
      </c>
      <c r="D418" s="139" t="s">
        <v>195</v>
      </c>
      <c r="E418" s="139" t="s">
        <v>190</v>
      </c>
      <c r="F418" s="139" t="s">
        <v>389</v>
      </c>
      <c r="G418" s="139" t="s">
        <v>390</v>
      </c>
      <c r="H418" s="139" t="s">
        <v>231</v>
      </c>
      <c r="I418" s="139" t="s">
        <v>231</v>
      </c>
      <c r="J418" s="139" t="s">
        <v>231</v>
      </c>
      <c r="K418" s="139" t="s">
        <v>232</v>
      </c>
      <c r="L418" s="139">
        <v>39.991072138888889</v>
      </c>
      <c r="M418" s="139">
        <v>-108.34045499999999</v>
      </c>
      <c r="N418" s="139" t="s">
        <v>391</v>
      </c>
      <c r="O418" s="139" t="s">
        <v>233</v>
      </c>
      <c r="P418" s="139">
        <v>5</v>
      </c>
      <c r="Q418" s="139">
        <v>0.17</v>
      </c>
      <c r="R418" s="139">
        <v>268</v>
      </c>
      <c r="S418" s="139">
        <v>351</v>
      </c>
      <c r="T418" s="139">
        <v>850</v>
      </c>
      <c r="U418" s="139" t="s">
        <v>159</v>
      </c>
      <c r="V418" s="140">
        <v>5.8467199999999995</v>
      </c>
      <c r="W418" s="141">
        <v>0</v>
      </c>
      <c r="X418" s="141">
        <v>2.8579499999999998</v>
      </c>
      <c r="Y418" s="141">
        <v>0</v>
      </c>
      <c r="Z418" s="142">
        <v>0</v>
      </c>
    </row>
    <row r="419" spans="1:26" s="4" customFormat="1" x14ac:dyDescent="0.2">
      <c r="A419" s="139" t="s">
        <v>209</v>
      </c>
      <c r="B419" s="31" t="s">
        <v>134</v>
      </c>
      <c r="C419" s="139">
        <f t="shared" si="6"/>
        <v>8</v>
      </c>
      <c r="D419" s="139" t="s">
        <v>195</v>
      </c>
      <c r="E419" s="139" t="s">
        <v>190</v>
      </c>
      <c r="F419" s="139" t="s">
        <v>389</v>
      </c>
      <c r="G419" s="139" t="s">
        <v>390</v>
      </c>
      <c r="H419" s="139" t="s">
        <v>231</v>
      </c>
      <c r="I419" s="139" t="s">
        <v>231</v>
      </c>
      <c r="J419" s="139" t="s">
        <v>231</v>
      </c>
      <c r="K419" s="139" t="s">
        <v>232</v>
      </c>
      <c r="L419" s="139">
        <v>40.000791555555558</v>
      </c>
      <c r="M419" s="139">
        <v>-108.36146549999999</v>
      </c>
      <c r="N419" s="139" t="s">
        <v>391</v>
      </c>
      <c r="O419" s="139" t="s">
        <v>233</v>
      </c>
      <c r="P419" s="139">
        <v>10</v>
      </c>
      <c r="Q419" s="139">
        <v>0.5</v>
      </c>
      <c r="R419" s="139">
        <v>0</v>
      </c>
      <c r="S419" s="139">
        <v>462</v>
      </c>
      <c r="T419" s="139">
        <v>1015</v>
      </c>
      <c r="U419" s="139" t="s">
        <v>159</v>
      </c>
      <c r="V419" s="140">
        <v>4.490005</v>
      </c>
      <c r="W419" s="141">
        <v>1.029782</v>
      </c>
      <c r="X419" s="141">
        <v>0.53075099999999997</v>
      </c>
      <c r="Y419" s="141">
        <v>0</v>
      </c>
      <c r="Z419" s="142">
        <v>0</v>
      </c>
    </row>
    <row r="420" spans="1:26" s="4" customFormat="1" x14ac:dyDescent="0.2">
      <c r="A420" s="139" t="s">
        <v>209</v>
      </c>
      <c r="B420" s="31" t="s">
        <v>134</v>
      </c>
      <c r="C420" s="139">
        <f t="shared" si="6"/>
        <v>8</v>
      </c>
      <c r="D420" s="139" t="s">
        <v>195</v>
      </c>
      <c r="E420" s="139" t="s">
        <v>190</v>
      </c>
      <c r="F420" s="139" t="s">
        <v>389</v>
      </c>
      <c r="G420" s="139" t="s">
        <v>390</v>
      </c>
      <c r="H420" s="139" t="s">
        <v>231</v>
      </c>
      <c r="I420" s="139" t="s">
        <v>231</v>
      </c>
      <c r="J420" s="139" t="s">
        <v>231</v>
      </c>
      <c r="K420" s="139" t="s">
        <v>232</v>
      </c>
      <c r="L420" s="139">
        <v>39.869067666666666</v>
      </c>
      <c r="M420" s="139">
        <v>-108.28813655555555</v>
      </c>
      <c r="N420" s="139" t="s">
        <v>391</v>
      </c>
      <c r="O420" s="139" t="s">
        <v>233</v>
      </c>
      <c r="P420" s="139">
        <v>10</v>
      </c>
      <c r="Q420" s="139">
        <v>0.3</v>
      </c>
      <c r="R420" s="139">
        <v>0</v>
      </c>
      <c r="S420" s="139">
        <v>483</v>
      </c>
      <c r="T420" s="139">
        <v>1060</v>
      </c>
      <c r="U420" s="139" t="s">
        <v>159</v>
      </c>
      <c r="V420" s="140">
        <v>2.027844</v>
      </c>
      <c r="W420" s="141">
        <v>0</v>
      </c>
      <c r="X420" s="141">
        <v>2.1437780000000002</v>
      </c>
      <c r="Y420" s="141">
        <v>0</v>
      </c>
      <c r="Z420" s="142">
        <v>0</v>
      </c>
    </row>
    <row r="421" spans="1:26" s="4" customFormat="1" x14ac:dyDescent="0.2">
      <c r="A421" s="139" t="s">
        <v>209</v>
      </c>
      <c r="B421" s="31" t="s">
        <v>134</v>
      </c>
      <c r="C421" s="139">
        <f t="shared" si="6"/>
        <v>8</v>
      </c>
      <c r="D421" s="139" t="s">
        <v>195</v>
      </c>
      <c r="E421" s="139" t="s">
        <v>190</v>
      </c>
      <c r="F421" s="139" t="s">
        <v>394</v>
      </c>
      <c r="G421" s="139" t="s">
        <v>395</v>
      </c>
      <c r="H421" s="139" t="s">
        <v>230</v>
      </c>
      <c r="I421" s="139" t="s">
        <v>231</v>
      </c>
      <c r="J421" s="139" t="s">
        <v>231</v>
      </c>
      <c r="K421" s="139" t="s">
        <v>232</v>
      </c>
      <c r="L421" s="139">
        <v>40.010815638888886</v>
      </c>
      <c r="M421" s="139">
        <v>-108.39030966666667</v>
      </c>
      <c r="N421" s="139" t="s">
        <v>261</v>
      </c>
      <c r="O421" s="139" t="s">
        <v>233</v>
      </c>
      <c r="P421" s="139">
        <v>26</v>
      </c>
      <c r="Q421" s="139">
        <v>1</v>
      </c>
      <c r="R421" s="139">
        <v>0</v>
      </c>
      <c r="S421" s="139">
        <v>1201</v>
      </c>
      <c r="T421" s="139">
        <v>1011</v>
      </c>
      <c r="U421" s="139" t="s">
        <v>159</v>
      </c>
      <c r="V421" s="140">
        <v>0</v>
      </c>
      <c r="W421" s="141">
        <v>0</v>
      </c>
      <c r="X421" s="141">
        <v>0</v>
      </c>
      <c r="Y421" s="141">
        <v>0</v>
      </c>
      <c r="Z421" s="142">
        <v>0</v>
      </c>
    </row>
    <row r="422" spans="1:26" s="4" customFormat="1" x14ac:dyDescent="0.2">
      <c r="A422" s="139" t="s">
        <v>209</v>
      </c>
      <c r="B422" s="31" t="s">
        <v>134</v>
      </c>
      <c r="C422" s="139">
        <f t="shared" si="6"/>
        <v>8</v>
      </c>
      <c r="D422" s="139" t="s">
        <v>195</v>
      </c>
      <c r="E422" s="139" t="s">
        <v>190</v>
      </c>
      <c r="F422" s="139" t="s">
        <v>394</v>
      </c>
      <c r="G422" s="139" t="s">
        <v>395</v>
      </c>
      <c r="H422" s="139" t="s">
        <v>229</v>
      </c>
      <c r="I422" s="139" t="s">
        <v>231</v>
      </c>
      <c r="J422" s="139" t="s">
        <v>231</v>
      </c>
      <c r="K422" s="139" t="s">
        <v>232</v>
      </c>
      <c r="L422" s="139">
        <v>40.010815638888886</v>
      </c>
      <c r="M422" s="139">
        <v>-108.39030966666667</v>
      </c>
      <c r="N422" s="139" t="s">
        <v>261</v>
      </c>
      <c r="O422" s="139" t="s">
        <v>233</v>
      </c>
      <c r="P422" s="139">
        <v>0</v>
      </c>
      <c r="Q422" s="139">
        <v>0</v>
      </c>
      <c r="R422" s="139">
        <v>0</v>
      </c>
      <c r="S422" s="139">
        <v>0</v>
      </c>
      <c r="T422" s="139">
        <v>70</v>
      </c>
      <c r="U422" s="139" t="s">
        <v>159</v>
      </c>
      <c r="V422" s="140">
        <v>0</v>
      </c>
      <c r="W422" s="141">
        <v>0</v>
      </c>
      <c r="X422" s="141">
        <v>0</v>
      </c>
      <c r="Y422" s="141">
        <v>0</v>
      </c>
      <c r="Z422" s="142">
        <v>0.02</v>
      </c>
    </row>
    <row r="423" spans="1:26" s="4" customFormat="1" x14ac:dyDescent="0.2">
      <c r="A423" s="139" t="s">
        <v>209</v>
      </c>
      <c r="B423" s="31" t="s">
        <v>134</v>
      </c>
      <c r="C423" s="139">
        <f t="shared" si="6"/>
        <v>8</v>
      </c>
      <c r="D423" s="139" t="s">
        <v>195</v>
      </c>
      <c r="E423" s="139" t="s">
        <v>190</v>
      </c>
      <c r="F423" s="139" t="s">
        <v>394</v>
      </c>
      <c r="G423" s="139" t="s">
        <v>395</v>
      </c>
      <c r="H423" s="139" t="s">
        <v>231</v>
      </c>
      <c r="I423" s="139" t="s">
        <v>231</v>
      </c>
      <c r="J423" s="139" t="s">
        <v>231</v>
      </c>
      <c r="K423" s="139" t="s">
        <v>232</v>
      </c>
      <c r="L423" s="139">
        <v>40.000791555555558</v>
      </c>
      <c r="M423" s="139">
        <v>-108.36146549999999</v>
      </c>
      <c r="N423" s="139" t="s">
        <v>261</v>
      </c>
      <c r="O423" s="139" t="s">
        <v>233</v>
      </c>
      <c r="P423" s="139">
        <v>0</v>
      </c>
      <c r="Q423" s="139">
        <v>0</v>
      </c>
      <c r="R423" s="139">
        <v>0</v>
      </c>
      <c r="S423" s="139">
        <v>0</v>
      </c>
      <c r="T423" s="139">
        <v>70</v>
      </c>
      <c r="U423" s="139" t="s">
        <v>159</v>
      </c>
      <c r="V423" s="140">
        <v>0.52324300000000001</v>
      </c>
      <c r="W423" s="141">
        <v>0</v>
      </c>
      <c r="X423" s="141">
        <v>3.6061209999999999</v>
      </c>
      <c r="Y423" s="141">
        <v>0</v>
      </c>
      <c r="Z423" s="142">
        <v>0</v>
      </c>
    </row>
    <row r="424" spans="1:26" s="4" customFormat="1" x14ac:dyDescent="0.2">
      <c r="A424" s="139" t="s">
        <v>209</v>
      </c>
      <c r="B424" s="31" t="s">
        <v>134</v>
      </c>
      <c r="C424" s="139">
        <f t="shared" si="6"/>
        <v>8</v>
      </c>
      <c r="D424" s="139" t="s">
        <v>195</v>
      </c>
      <c r="E424" s="139" t="s">
        <v>190</v>
      </c>
      <c r="F424" s="139" t="s">
        <v>394</v>
      </c>
      <c r="G424" s="139" t="s">
        <v>395</v>
      </c>
      <c r="H424" s="139" t="s">
        <v>231</v>
      </c>
      <c r="I424" s="139" t="s">
        <v>231</v>
      </c>
      <c r="J424" s="139" t="s">
        <v>231</v>
      </c>
      <c r="K424" s="139" t="s">
        <v>232</v>
      </c>
      <c r="L424" s="139">
        <v>40.09061061111111</v>
      </c>
      <c r="M424" s="139">
        <v>-108.83257191666667</v>
      </c>
      <c r="N424" s="139" t="s">
        <v>254</v>
      </c>
      <c r="O424" s="139" t="s">
        <v>233</v>
      </c>
      <c r="P424" s="139">
        <v>0</v>
      </c>
      <c r="Q424" s="139">
        <v>0</v>
      </c>
      <c r="R424" s="139">
        <v>0</v>
      </c>
      <c r="S424" s="139">
        <v>0</v>
      </c>
      <c r="T424" s="139">
        <v>70</v>
      </c>
      <c r="U424" s="139" t="s">
        <v>108</v>
      </c>
      <c r="V424" s="140">
        <v>0</v>
      </c>
      <c r="W424" s="141">
        <v>0.36685000000000001</v>
      </c>
      <c r="X424" s="141">
        <v>0</v>
      </c>
      <c r="Y424" s="141">
        <v>0</v>
      </c>
      <c r="Z424" s="142">
        <v>0</v>
      </c>
    </row>
    <row r="425" spans="1:26" s="4" customFormat="1" x14ac:dyDescent="0.2">
      <c r="A425" s="139" t="s">
        <v>209</v>
      </c>
      <c r="B425" s="31" t="s">
        <v>134</v>
      </c>
      <c r="C425" s="139">
        <f t="shared" si="6"/>
        <v>8</v>
      </c>
      <c r="D425" s="139" t="s">
        <v>195</v>
      </c>
      <c r="E425" s="139" t="s">
        <v>190</v>
      </c>
      <c r="F425" s="139" t="s">
        <v>396</v>
      </c>
      <c r="G425" s="139" t="s">
        <v>397</v>
      </c>
      <c r="H425" s="139" t="s">
        <v>235</v>
      </c>
      <c r="I425" s="139" t="s">
        <v>231</v>
      </c>
      <c r="J425" s="139" t="s">
        <v>231</v>
      </c>
      <c r="K425" s="139" t="s">
        <v>232</v>
      </c>
      <c r="L425" s="139">
        <v>40.002837833333331</v>
      </c>
      <c r="M425" s="139">
        <v>-108.3835256388889</v>
      </c>
      <c r="N425" s="139" t="s">
        <v>261</v>
      </c>
      <c r="O425" s="139" t="s">
        <v>233</v>
      </c>
      <c r="P425" s="139">
        <v>0</v>
      </c>
      <c r="Q425" s="139">
        <v>0</v>
      </c>
      <c r="R425" s="139">
        <v>0</v>
      </c>
      <c r="S425" s="139">
        <v>0</v>
      </c>
      <c r="T425" s="139">
        <v>70</v>
      </c>
      <c r="U425" s="139" t="s">
        <v>159</v>
      </c>
      <c r="V425" s="140">
        <v>0</v>
      </c>
      <c r="W425" s="141">
        <v>0</v>
      </c>
      <c r="X425" s="141">
        <v>0</v>
      </c>
      <c r="Y425" s="141">
        <v>0</v>
      </c>
      <c r="Z425" s="142">
        <v>0</v>
      </c>
    </row>
    <row r="426" spans="1:26" s="4" customFormat="1" x14ac:dyDescent="0.2">
      <c r="A426" s="139" t="s">
        <v>209</v>
      </c>
      <c r="B426" s="31" t="s">
        <v>134</v>
      </c>
      <c r="C426" s="139">
        <f t="shared" si="6"/>
        <v>8</v>
      </c>
      <c r="D426" s="139" t="s">
        <v>195</v>
      </c>
      <c r="E426" s="139" t="s">
        <v>190</v>
      </c>
      <c r="F426" s="139" t="s">
        <v>396</v>
      </c>
      <c r="G426" s="139" t="s">
        <v>397</v>
      </c>
      <c r="H426" s="139" t="s">
        <v>229</v>
      </c>
      <c r="I426" s="139" t="s">
        <v>231</v>
      </c>
      <c r="J426" s="139" t="s">
        <v>231</v>
      </c>
      <c r="K426" s="139" t="s">
        <v>232</v>
      </c>
      <c r="L426" s="139">
        <v>40.002837833333331</v>
      </c>
      <c r="M426" s="139">
        <v>-108.3835256388889</v>
      </c>
      <c r="N426" s="139" t="s">
        <v>261</v>
      </c>
      <c r="O426" s="139" t="s">
        <v>233</v>
      </c>
      <c r="P426" s="139">
        <v>0</v>
      </c>
      <c r="Q426" s="139">
        <v>0</v>
      </c>
      <c r="R426" s="139">
        <v>0</v>
      </c>
      <c r="S426" s="139">
        <v>0</v>
      </c>
      <c r="T426" s="139">
        <v>0</v>
      </c>
      <c r="U426" s="139" t="s">
        <v>159</v>
      </c>
      <c r="V426" s="140">
        <v>0</v>
      </c>
      <c r="W426" s="141">
        <v>0</v>
      </c>
      <c r="X426" s="141">
        <v>0</v>
      </c>
      <c r="Y426" s="141">
        <v>0</v>
      </c>
      <c r="Z426" s="142">
        <v>0.02</v>
      </c>
    </row>
    <row r="427" spans="1:26" s="4" customFormat="1" x14ac:dyDescent="0.2">
      <c r="A427" s="139" t="s">
        <v>209</v>
      </c>
      <c r="B427" s="31" t="s">
        <v>134</v>
      </c>
      <c r="C427" s="139">
        <f t="shared" si="6"/>
        <v>8</v>
      </c>
      <c r="D427" s="139" t="s">
        <v>195</v>
      </c>
      <c r="E427" s="139" t="s">
        <v>190</v>
      </c>
      <c r="F427" s="139" t="s">
        <v>396</v>
      </c>
      <c r="G427" s="139" t="s">
        <v>397</v>
      </c>
      <c r="H427" s="139" t="s">
        <v>231</v>
      </c>
      <c r="I427" s="139" t="s">
        <v>231</v>
      </c>
      <c r="J427" s="139" t="s">
        <v>231</v>
      </c>
      <c r="K427" s="139" t="s">
        <v>232</v>
      </c>
      <c r="L427" s="139">
        <v>40.09061061111111</v>
      </c>
      <c r="M427" s="139">
        <v>-108.83257191666667</v>
      </c>
      <c r="N427" s="139" t="s">
        <v>261</v>
      </c>
      <c r="O427" s="139" t="s">
        <v>233</v>
      </c>
      <c r="P427" s="139">
        <v>0</v>
      </c>
      <c r="Q427" s="139">
        <v>0</v>
      </c>
      <c r="R427" s="139">
        <v>0</v>
      </c>
      <c r="S427" s="139">
        <v>0</v>
      </c>
      <c r="T427" s="139">
        <v>0</v>
      </c>
      <c r="U427" s="139" t="s">
        <v>159</v>
      </c>
      <c r="V427" s="140">
        <v>0.52</v>
      </c>
      <c r="W427" s="141">
        <v>0</v>
      </c>
      <c r="X427" s="141">
        <v>3.61</v>
      </c>
      <c r="Y427" s="141">
        <v>0</v>
      </c>
      <c r="Z427" s="142">
        <v>0</v>
      </c>
    </row>
    <row r="428" spans="1:26" s="4" customFormat="1" x14ac:dyDescent="0.2">
      <c r="A428" s="139" t="s">
        <v>209</v>
      </c>
      <c r="B428" s="31" t="s">
        <v>134</v>
      </c>
      <c r="C428" s="139">
        <f t="shared" si="6"/>
        <v>8</v>
      </c>
      <c r="D428" s="139" t="s">
        <v>195</v>
      </c>
      <c r="E428" s="139" t="s">
        <v>190</v>
      </c>
      <c r="F428" s="139" t="s">
        <v>398</v>
      </c>
      <c r="G428" s="139" t="s">
        <v>399</v>
      </c>
      <c r="H428" s="139" t="s">
        <v>235</v>
      </c>
      <c r="I428" s="139" t="s">
        <v>231</v>
      </c>
      <c r="J428" s="139" t="s">
        <v>231</v>
      </c>
      <c r="K428" s="139" t="s">
        <v>232</v>
      </c>
      <c r="L428" s="139">
        <v>40.007411083333338</v>
      </c>
      <c r="M428" s="139">
        <v>-108.3703028611111</v>
      </c>
      <c r="N428" s="139" t="s">
        <v>261</v>
      </c>
      <c r="O428" s="139" t="s">
        <v>233</v>
      </c>
      <c r="P428" s="139">
        <v>0</v>
      </c>
      <c r="Q428" s="139">
        <v>0</v>
      </c>
      <c r="R428" s="139">
        <v>0</v>
      </c>
      <c r="S428" s="139">
        <v>0</v>
      </c>
      <c r="T428" s="139">
        <v>70</v>
      </c>
      <c r="U428" s="139" t="s">
        <v>159</v>
      </c>
      <c r="V428" s="140">
        <v>0</v>
      </c>
      <c r="W428" s="141">
        <v>0</v>
      </c>
      <c r="X428" s="141">
        <v>0</v>
      </c>
      <c r="Y428" s="141">
        <v>0</v>
      </c>
      <c r="Z428" s="142">
        <v>0.02</v>
      </c>
    </row>
    <row r="429" spans="1:26" s="4" customFormat="1" x14ac:dyDescent="0.2">
      <c r="A429" s="139" t="s">
        <v>209</v>
      </c>
      <c r="B429" s="31" t="s">
        <v>134</v>
      </c>
      <c r="C429" s="139">
        <f t="shared" si="6"/>
        <v>8</v>
      </c>
      <c r="D429" s="139" t="s">
        <v>195</v>
      </c>
      <c r="E429" s="139" t="s">
        <v>190</v>
      </c>
      <c r="F429" s="139" t="s">
        <v>398</v>
      </c>
      <c r="G429" s="139" t="s">
        <v>399</v>
      </c>
      <c r="H429" s="139" t="s">
        <v>231</v>
      </c>
      <c r="I429" s="139" t="s">
        <v>231</v>
      </c>
      <c r="J429" s="139" t="s">
        <v>231</v>
      </c>
      <c r="K429" s="139" t="s">
        <v>232</v>
      </c>
      <c r="L429" s="139">
        <v>39.991157277777781</v>
      </c>
      <c r="M429" s="139">
        <v>-108.37138344444443</v>
      </c>
      <c r="N429" s="139" t="s">
        <v>261</v>
      </c>
      <c r="O429" s="139" t="s">
        <v>233</v>
      </c>
      <c r="P429" s="139">
        <v>0</v>
      </c>
      <c r="Q429" s="139">
        <v>0</v>
      </c>
      <c r="R429" s="139">
        <v>0</v>
      </c>
      <c r="S429" s="139">
        <v>0</v>
      </c>
      <c r="T429" s="139">
        <v>70</v>
      </c>
      <c r="U429" s="139" t="s">
        <v>159</v>
      </c>
      <c r="V429" s="140">
        <v>0.52324300000000001</v>
      </c>
      <c r="W429" s="141">
        <v>0</v>
      </c>
      <c r="X429" s="141">
        <v>3.6061209999999999</v>
      </c>
      <c r="Y429" s="141">
        <v>0</v>
      </c>
      <c r="Z429" s="142">
        <v>0</v>
      </c>
    </row>
    <row r="430" spans="1:26" s="4" customFormat="1" x14ac:dyDescent="0.2">
      <c r="A430" s="139" t="s">
        <v>209</v>
      </c>
      <c r="B430" s="31" t="s">
        <v>134</v>
      </c>
      <c r="C430" s="139">
        <f t="shared" si="6"/>
        <v>8</v>
      </c>
      <c r="D430" s="139" t="s">
        <v>195</v>
      </c>
      <c r="E430" s="139" t="s">
        <v>190</v>
      </c>
      <c r="F430" s="139" t="s">
        <v>398</v>
      </c>
      <c r="G430" s="139" t="s">
        <v>399</v>
      </c>
      <c r="H430" s="139" t="s">
        <v>231</v>
      </c>
      <c r="I430" s="139" t="s">
        <v>231</v>
      </c>
      <c r="J430" s="139" t="s">
        <v>231</v>
      </c>
      <c r="K430" s="139" t="s">
        <v>232</v>
      </c>
      <c r="L430" s="139">
        <v>40.020470444444442</v>
      </c>
      <c r="M430" s="139">
        <v>-108.40336294444445</v>
      </c>
      <c r="N430" s="139" t="s">
        <v>254</v>
      </c>
      <c r="O430" s="139" t="s">
        <v>233</v>
      </c>
      <c r="P430" s="139">
        <v>0</v>
      </c>
      <c r="Q430" s="139">
        <v>0</v>
      </c>
      <c r="R430" s="139">
        <v>0</v>
      </c>
      <c r="S430" s="139">
        <v>0</v>
      </c>
      <c r="T430" s="139">
        <v>70</v>
      </c>
      <c r="U430" s="139" t="s">
        <v>108</v>
      </c>
      <c r="V430" s="140">
        <v>0</v>
      </c>
      <c r="W430" s="141">
        <v>1.225147</v>
      </c>
      <c r="X430" s="141">
        <v>0</v>
      </c>
      <c r="Y430" s="141">
        <v>0</v>
      </c>
      <c r="Z430" s="142">
        <v>0</v>
      </c>
    </row>
    <row r="431" spans="1:26" s="4" customFormat="1" x14ac:dyDescent="0.2">
      <c r="A431" s="139" t="s">
        <v>209</v>
      </c>
      <c r="B431" s="31" t="s">
        <v>134</v>
      </c>
      <c r="C431" s="139">
        <f t="shared" si="6"/>
        <v>8</v>
      </c>
      <c r="D431" s="139" t="s">
        <v>195</v>
      </c>
      <c r="E431" s="139" t="s">
        <v>190</v>
      </c>
      <c r="F431" s="139" t="s">
        <v>400</v>
      </c>
      <c r="G431" s="139" t="s">
        <v>401</v>
      </c>
      <c r="H431" s="139" t="s">
        <v>235</v>
      </c>
      <c r="I431" s="139" t="s">
        <v>231</v>
      </c>
      <c r="J431" s="139" t="s">
        <v>231</v>
      </c>
      <c r="K431" s="139" t="s">
        <v>232</v>
      </c>
      <c r="L431" s="139">
        <v>39.991072138888889</v>
      </c>
      <c r="M431" s="139">
        <v>-108.34045499999999</v>
      </c>
      <c r="N431" s="139" t="s">
        <v>261</v>
      </c>
      <c r="O431" s="139" t="s">
        <v>233</v>
      </c>
      <c r="P431" s="139">
        <v>0</v>
      </c>
      <c r="Q431" s="139">
        <v>0</v>
      </c>
      <c r="R431" s="139">
        <v>0</v>
      </c>
      <c r="S431" s="139">
        <v>0</v>
      </c>
      <c r="T431" s="139">
        <v>70</v>
      </c>
      <c r="U431" s="139" t="s">
        <v>159</v>
      </c>
      <c r="V431" s="140">
        <v>0</v>
      </c>
      <c r="W431" s="141">
        <v>0</v>
      </c>
      <c r="X431" s="141">
        <v>0</v>
      </c>
      <c r="Y431" s="141">
        <v>0</v>
      </c>
      <c r="Z431" s="142">
        <v>0.02</v>
      </c>
    </row>
    <row r="432" spans="1:26" s="4" customFormat="1" x14ac:dyDescent="0.2">
      <c r="A432" s="139" t="s">
        <v>209</v>
      </c>
      <c r="B432" s="31" t="s">
        <v>134</v>
      </c>
      <c r="C432" s="139">
        <f t="shared" si="6"/>
        <v>8</v>
      </c>
      <c r="D432" s="139" t="s">
        <v>195</v>
      </c>
      <c r="E432" s="139" t="s">
        <v>190</v>
      </c>
      <c r="F432" s="139" t="s">
        <v>400</v>
      </c>
      <c r="G432" s="139" t="s">
        <v>401</v>
      </c>
      <c r="H432" s="139" t="s">
        <v>231</v>
      </c>
      <c r="I432" s="139" t="s">
        <v>231</v>
      </c>
      <c r="J432" s="139" t="s">
        <v>231</v>
      </c>
      <c r="K432" s="139" t="s">
        <v>232</v>
      </c>
      <c r="L432" s="139">
        <v>40.020470444444442</v>
      </c>
      <c r="M432" s="139">
        <v>-108.40336294444445</v>
      </c>
      <c r="N432" s="139" t="s">
        <v>261</v>
      </c>
      <c r="O432" s="139" t="s">
        <v>233</v>
      </c>
      <c r="P432" s="139">
        <v>0</v>
      </c>
      <c r="Q432" s="139">
        <v>0</v>
      </c>
      <c r="R432" s="139">
        <v>0</v>
      </c>
      <c r="S432" s="139">
        <v>0</v>
      </c>
      <c r="T432" s="139">
        <v>70</v>
      </c>
      <c r="U432" s="139" t="s">
        <v>159</v>
      </c>
      <c r="V432" s="140">
        <v>0.52324300000000001</v>
      </c>
      <c r="W432" s="141">
        <v>0</v>
      </c>
      <c r="X432" s="141">
        <v>3.6061209999999999</v>
      </c>
      <c r="Y432" s="141">
        <v>0</v>
      </c>
      <c r="Z432" s="142">
        <v>0</v>
      </c>
    </row>
    <row r="433" spans="1:26" s="4" customFormat="1" x14ac:dyDescent="0.2">
      <c r="A433" s="139" t="s">
        <v>209</v>
      </c>
      <c r="B433" s="31" t="s">
        <v>134</v>
      </c>
      <c r="C433" s="139">
        <f t="shared" si="6"/>
        <v>8</v>
      </c>
      <c r="D433" s="139" t="s">
        <v>195</v>
      </c>
      <c r="E433" s="139" t="s">
        <v>190</v>
      </c>
      <c r="F433" s="139" t="s">
        <v>400</v>
      </c>
      <c r="G433" s="139" t="s">
        <v>401</v>
      </c>
      <c r="H433" s="139" t="s">
        <v>231</v>
      </c>
      <c r="I433" s="139" t="s">
        <v>231</v>
      </c>
      <c r="J433" s="139" t="s">
        <v>231</v>
      </c>
      <c r="K433" s="139" t="s">
        <v>232</v>
      </c>
      <c r="L433" s="139">
        <v>39.903895388888884</v>
      </c>
      <c r="M433" s="139">
        <v>-108.19869519444447</v>
      </c>
      <c r="N433" s="139" t="s">
        <v>254</v>
      </c>
      <c r="O433" s="139" t="s">
        <v>233</v>
      </c>
      <c r="P433" s="139">
        <v>0</v>
      </c>
      <c r="Q433" s="139">
        <v>0</v>
      </c>
      <c r="R433" s="139">
        <v>0</v>
      </c>
      <c r="S433" s="139">
        <v>0</v>
      </c>
      <c r="T433" s="139">
        <v>70</v>
      </c>
      <c r="U433" s="139" t="s">
        <v>108</v>
      </c>
      <c r="V433" s="140">
        <v>0</v>
      </c>
      <c r="W433" s="141">
        <v>1.261903</v>
      </c>
      <c r="X433" s="141">
        <v>0</v>
      </c>
      <c r="Y433" s="141">
        <v>0</v>
      </c>
      <c r="Z433" s="142">
        <v>0</v>
      </c>
    </row>
    <row r="434" spans="1:26" s="4" customFormat="1" x14ac:dyDescent="0.2">
      <c r="A434" s="139" t="s">
        <v>209</v>
      </c>
      <c r="B434" s="31" t="s">
        <v>134</v>
      </c>
      <c r="C434" s="139">
        <f t="shared" si="6"/>
        <v>8</v>
      </c>
      <c r="D434" s="139" t="s">
        <v>195</v>
      </c>
      <c r="E434" s="139" t="s">
        <v>190</v>
      </c>
      <c r="F434" s="139" t="s">
        <v>402</v>
      </c>
      <c r="G434" s="139" t="s">
        <v>403</v>
      </c>
      <c r="H434" s="139" t="s">
        <v>235</v>
      </c>
      <c r="I434" s="139" t="s">
        <v>231</v>
      </c>
      <c r="J434" s="139" t="s">
        <v>231</v>
      </c>
      <c r="K434" s="139" t="s">
        <v>257</v>
      </c>
      <c r="L434" s="139">
        <v>40.020470444444442</v>
      </c>
      <c r="M434" s="139">
        <v>-108.40336294444445</v>
      </c>
      <c r="N434" s="139" t="s">
        <v>261</v>
      </c>
      <c r="O434" s="139" t="s">
        <v>258</v>
      </c>
      <c r="P434" s="139">
        <v>0</v>
      </c>
      <c r="Q434" s="139">
        <v>0</v>
      </c>
      <c r="R434" s="139">
        <v>0</v>
      </c>
      <c r="S434" s="139">
        <v>0</v>
      </c>
      <c r="T434" s="139">
        <v>70</v>
      </c>
      <c r="U434" s="139" t="s">
        <v>159</v>
      </c>
      <c r="V434" s="140">
        <v>0</v>
      </c>
      <c r="W434" s="141">
        <v>0</v>
      </c>
      <c r="X434" s="141">
        <v>0</v>
      </c>
      <c r="Y434" s="141">
        <v>0</v>
      </c>
      <c r="Z434" s="142">
        <v>0.02</v>
      </c>
    </row>
    <row r="435" spans="1:26" s="4" customFormat="1" x14ac:dyDescent="0.2">
      <c r="A435" s="139" t="s">
        <v>209</v>
      </c>
      <c r="B435" s="31" t="s">
        <v>134</v>
      </c>
      <c r="C435" s="139">
        <f t="shared" si="6"/>
        <v>8</v>
      </c>
      <c r="D435" s="139" t="s">
        <v>195</v>
      </c>
      <c r="E435" s="139" t="s">
        <v>190</v>
      </c>
      <c r="F435" s="139" t="s">
        <v>402</v>
      </c>
      <c r="G435" s="139" t="s">
        <v>403</v>
      </c>
      <c r="H435" s="139" t="s">
        <v>231</v>
      </c>
      <c r="I435" s="139" t="s">
        <v>231</v>
      </c>
      <c r="J435" s="139" t="s">
        <v>231</v>
      </c>
      <c r="K435" s="139" t="s">
        <v>257</v>
      </c>
      <c r="L435" s="139">
        <v>40.013819277777777</v>
      </c>
      <c r="M435" s="139">
        <v>-108.38107163888888</v>
      </c>
      <c r="N435" s="139" t="s">
        <v>261</v>
      </c>
      <c r="O435" s="139" t="s">
        <v>258</v>
      </c>
      <c r="P435" s="139">
        <v>0</v>
      </c>
      <c r="Q435" s="139">
        <v>0</v>
      </c>
      <c r="R435" s="139">
        <v>0</v>
      </c>
      <c r="S435" s="139">
        <v>0</v>
      </c>
      <c r="T435" s="139">
        <v>70</v>
      </c>
      <c r="U435" s="139" t="s">
        <v>159</v>
      </c>
      <c r="V435" s="140">
        <v>0.52324300000000001</v>
      </c>
      <c r="W435" s="141">
        <v>0</v>
      </c>
      <c r="X435" s="141">
        <v>3.6061209999999999</v>
      </c>
      <c r="Y435" s="141">
        <v>0</v>
      </c>
      <c r="Z435" s="142">
        <v>0</v>
      </c>
    </row>
    <row r="436" spans="1:26" s="4" customFormat="1" x14ac:dyDescent="0.2">
      <c r="A436" s="139" t="s">
        <v>209</v>
      </c>
      <c r="B436" s="31" t="s">
        <v>134</v>
      </c>
      <c r="C436" s="139">
        <f t="shared" si="6"/>
        <v>8</v>
      </c>
      <c r="D436" s="139" t="s">
        <v>195</v>
      </c>
      <c r="E436" s="139" t="s">
        <v>190</v>
      </c>
      <c r="F436" s="139" t="s">
        <v>402</v>
      </c>
      <c r="G436" s="139" t="s">
        <v>403</v>
      </c>
      <c r="H436" s="139" t="s">
        <v>231</v>
      </c>
      <c r="I436" s="139" t="s">
        <v>231</v>
      </c>
      <c r="J436" s="139" t="s">
        <v>231</v>
      </c>
      <c r="K436" s="139" t="s">
        <v>257</v>
      </c>
      <c r="L436" s="139">
        <v>39.855603138888888</v>
      </c>
      <c r="M436" s="139">
        <v>-108.31817063888889</v>
      </c>
      <c r="N436" s="139" t="s">
        <v>254</v>
      </c>
      <c r="O436" s="139" t="s">
        <v>258</v>
      </c>
      <c r="P436" s="139">
        <v>0</v>
      </c>
      <c r="Q436" s="139">
        <v>0</v>
      </c>
      <c r="R436" s="139">
        <v>0</v>
      </c>
      <c r="S436" s="139">
        <v>0</v>
      </c>
      <c r="T436" s="139">
        <v>70</v>
      </c>
      <c r="U436" s="139" t="s">
        <v>108</v>
      </c>
      <c r="V436" s="140">
        <v>0</v>
      </c>
      <c r="W436" s="141">
        <v>9.6286939999999994</v>
      </c>
      <c r="X436" s="141">
        <v>0</v>
      </c>
      <c r="Y436" s="141">
        <v>0</v>
      </c>
      <c r="Z436" s="142">
        <v>0</v>
      </c>
    </row>
    <row r="437" spans="1:26" s="4" customFormat="1" x14ac:dyDescent="0.2">
      <c r="A437" s="139" t="s">
        <v>209</v>
      </c>
      <c r="B437" s="31" t="s">
        <v>134</v>
      </c>
      <c r="C437" s="139">
        <f t="shared" si="6"/>
        <v>8</v>
      </c>
      <c r="D437" s="139" t="s">
        <v>195</v>
      </c>
      <c r="E437" s="139" t="s">
        <v>190</v>
      </c>
      <c r="F437" s="139" t="s">
        <v>404</v>
      </c>
      <c r="G437" s="139" t="s">
        <v>405</v>
      </c>
      <c r="H437" s="139" t="s">
        <v>230</v>
      </c>
      <c r="I437" s="139" t="s">
        <v>231</v>
      </c>
      <c r="J437" s="139" t="s">
        <v>231</v>
      </c>
      <c r="K437" s="139" t="s">
        <v>257</v>
      </c>
      <c r="L437" s="139">
        <v>39.903895388888884</v>
      </c>
      <c r="M437" s="139">
        <v>-108.19869519444447</v>
      </c>
      <c r="N437" s="139" t="s">
        <v>275</v>
      </c>
      <c r="O437" s="139" t="s">
        <v>258</v>
      </c>
      <c r="P437" s="139">
        <v>42</v>
      </c>
      <c r="Q437" s="139">
        <v>1.5</v>
      </c>
      <c r="R437" s="139">
        <v>173.2</v>
      </c>
      <c r="S437" s="139">
        <v>18372</v>
      </c>
      <c r="T437" s="139">
        <v>843</v>
      </c>
      <c r="U437" s="139" t="s">
        <v>159</v>
      </c>
      <c r="V437" s="140">
        <v>0</v>
      </c>
      <c r="W437" s="141">
        <v>0</v>
      </c>
      <c r="X437" s="141">
        <v>0</v>
      </c>
      <c r="Y437" s="141">
        <v>1.4364E-2</v>
      </c>
      <c r="Z437" s="142">
        <v>0.25080000000000002</v>
      </c>
    </row>
    <row r="438" spans="1:26" s="4" customFormat="1" x14ac:dyDescent="0.2">
      <c r="A438" s="139" t="s">
        <v>209</v>
      </c>
      <c r="B438" s="31" t="s">
        <v>134</v>
      </c>
      <c r="C438" s="139">
        <f t="shared" si="6"/>
        <v>8</v>
      </c>
      <c r="D438" s="139" t="s">
        <v>195</v>
      </c>
      <c r="E438" s="139" t="s">
        <v>190</v>
      </c>
      <c r="F438" s="139" t="s">
        <v>404</v>
      </c>
      <c r="G438" s="139" t="s">
        <v>405</v>
      </c>
      <c r="H438" s="139" t="s">
        <v>234</v>
      </c>
      <c r="I438" s="139" t="s">
        <v>231</v>
      </c>
      <c r="J438" s="139" t="s">
        <v>231</v>
      </c>
      <c r="K438" s="139" t="s">
        <v>257</v>
      </c>
      <c r="L438" s="139">
        <v>39.903895388888884</v>
      </c>
      <c r="M438" s="139">
        <v>-108.19869519444447</v>
      </c>
      <c r="N438" s="139" t="s">
        <v>275</v>
      </c>
      <c r="O438" s="139" t="s">
        <v>258</v>
      </c>
      <c r="P438" s="139">
        <v>42</v>
      </c>
      <c r="Q438" s="139">
        <v>1.5</v>
      </c>
      <c r="R438" s="139">
        <v>173.2</v>
      </c>
      <c r="S438" s="139">
        <v>18372</v>
      </c>
      <c r="T438" s="139">
        <v>843</v>
      </c>
      <c r="U438" s="139" t="s">
        <v>159</v>
      </c>
      <c r="V438" s="140">
        <v>0</v>
      </c>
      <c r="W438" s="141">
        <v>0</v>
      </c>
      <c r="X438" s="141">
        <v>0</v>
      </c>
      <c r="Y438" s="141">
        <v>8.7259999999999994E-3</v>
      </c>
      <c r="Z438" s="142">
        <v>0.15235000000000001</v>
      </c>
    </row>
    <row r="439" spans="1:26" s="4" customFormat="1" x14ac:dyDescent="0.2">
      <c r="A439" s="139" t="s">
        <v>209</v>
      </c>
      <c r="B439" s="31" t="s">
        <v>134</v>
      </c>
      <c r="C439" s="139">
        <f t="shared" si="6"/>
        <v>8</v>
      </c>
      <c r="D439" s="139" t="s">
        <v>195</v>
      </c>
      <c r="E439" s="139" t="s">
        <v>190</v>
      </c>
      <c r="F439" s="139" t="s">
        <v>404</v>
      </c>
      <c r="G439" s="139" t="s">
        <v>405</v>
      </c>
      <c r="H439" s="139" t="s">
        <v>231</v>
      </c>
      <c r="I439" s="139" t="s">
        <v>231</v>
      </c>
      <c r="J439" s="139" t="s">
        <v>231</v>
      </c>
      <c r="K439" s="139" t="s">
        <v>257</v>
      </c>
      <c r="L439" s="139">
        <v>40.001487055555558</v>
      </c>
      <c r="M439" s="139">
        <v>-108.3525726111111</v>
      </c>
      <c r="N439" s="139" t="s">
        <v>275</v>
      </c>
      <c r="O439" s="139" t="s">
        <v>258</v>
      </c>
      <c r="P439" s="139">
        <v>42</v>
      </c>
      <c r="Q439" s="139">
        <v>1.5</v>
      </c>
      <c r="R439" s="139">
        <v>173.2</v>
      </c>
      <c r="S439" s="139">
        <v>18372</v>
      </c>
      <c r="T439" s="139">
        <v>843</v>
      </c>
      <c r="U439" s="139" t="s">
        <v>159</v>
      </c>
      <c r="V439" s="140">
        <v>3.3794</v>
      </c>
      <c r="W439" s="141">
        <v>1.475025</v>
      </c>
      <c r="X439" s="141">
        <v>0.60316800000000004</v>
      </c>
      <c r="Y439" s="141">
        <v>0</v>
      </c>
      <c r="Z439" s="142">
        <v>0</v>
      </c>
    </row>
    <row r="440" spans="1:26" s="4" customFormat="1" x14ac:dyDescent="0.2">
      <c r="A440" s="139" t="s">
        <v>209</v>
      </c>
      <c r="B440" s="31" t="s">
        <v>134</v>
      </c>
      <c r="C440" s="139">
        <f t="shared" si="6"/>
        <v>8</v>
      </c>
      <c r="D440" s="139" t="s">
        <v>195</v>
      </c>
      <c r="E440" s="139" t="s">
        <v>190</v>
      </c>
      <c r="F440" s="139" t="s">
        <v>404</v>
      </c>
      <c r="G440" s="139" t="s">
        <v>405</v>
      </c>
      <c r="H440" s="139" t="s">
        <v>231</v>
      </c>
      <c r="I440" s="139" t="s">
        <v>231</v>
      </c>
      <c r="J440" s="139" t="s">
        <v>231</v>
      </c>
      <c r="K440" s="139" t="s">
        <v>257</v>
      </c>
      <c r="L440" s="139">
        <v>39.855603138888888</v>
      </c>
      <c r="M440" s="139">
        <v>-108.31817063888889</v>
      </c>
      <c r="N440" s="139" t="s">
        <v>275</v>
      </c>
      <c r="O440" s="139" t="s">
        <v>258</v>
      </c>
      <c r="P440" s="139">
        <v>42</v>
      </c>
      <c r="Q440" s="139">
        <v>1.5</v>
      </c>
      <c r="R440" s="139">
        <v>173.2</v>
      </c>
      <c r="S440" s="139">
        <v>18372</v>
      </c>
      <c r="T440" s="139">
        <v>843</v>
      </c>
      <c r="U440" s="139" t="s">
        <v>159</v>
      </c>
      <c r="V440" s="140">
        <v>5.5632000000000001</v>
      </c>
      <c r="W440" s="141">
        <v>2.4281999999999999</v>
      </c>
      <c r="X440" s="141">
        <v>0.99294000000000004</v>
      </c>
      <c r="Y440" s="141">
        <v>0</v>
      </c>
      <c r="Z440" s="142">
        <v>0</v>
      </c>
    </row>
    <row r="441" spans="1:26" s="4" customFormat="1" x14ac:dyDescent="0.2">
      <c r="A441" s="139" t="s">
        <v>209</v>
      </c>
      <c r="B441" s="31" t="s">
        <v>134</v>
      </c>
      <c r="C441" s="139">
        <f t="shared" si="6"/>
        <v>8</v>
      </c>
      <c r="D441" s="139" t="s">
        <v>195</v>
      </c>
      <c r="E441" s="139" t="s">
        <v>190</v>
      </c>
      <c r="F441" s="139" t="s">
        <v>406</v>
      </c>
      <c r="G441" s="139" t="s">
        <v>407</v>
      </c>
      <c r="H441" s="139" t="s">
        <v>235</v>
      </c>
      <c r="I441" s="139" t="s">
        <v>231</v>
      </c>
      <c r="J441" s="139" t="s">
        <v>231</v>
      </c>
      <c r="K441" s="139" t="s">
        <v>257</v>
      </c>
      <c r="L441" s="139">
        <v>40.000818027777775</v>
      </c>
      <c r="M441" s="139">
        <v>-108.41464261111112</v>
      </c>
      <c r="N441" s="139" t="s">
        <v>261</v>
      </c>
      <c r="O441" s="139" t="s">
        <v>258</v>
      </c>
      <c r="P441" s="139">
        <v>0</v>
      </c>
      <c r="Q441" s="139">
        <v>0</v>
      </c>
      <c r="R441" s="139">
        <v>0</v>
      </c>
      <c r="S441" s="139">
        <v>0</v>
      </c>
      <c r="T441" s="139">
        <v>70</v>
      </c>
      <c r="U441" s="139" t="s">
        <v>159</v>
      </c>
      <c r="V441" s="140">
        <v>0</v>
      </c>
      <c r="W441" s="141">
        <v>0</v>
      </c>
      <c r="X441" s="141">
        <v>0</v>
      </c>
      <c r="Y441" s="141">
        <v>0</v>
      </c>
      <c r="Z441" s="142">
        <v>0.02</v>
      </c>
    </row>
    <row r="442" spans="1:26" s="4" customFormat="1" x14ac:dyDescent="0.2">
      <c r="A442" s="139" t="s">
        <v>209</v>
      </c>
      <c r="B442" s="31" t="s">
        <v>134</v>
      </c>
      <c r="C442" s="139">
        <f t="shared" si="6"/>
        <v>8</v>
      </c>
      <c r="D442" s="139" t="s">
        <v>195</v>
      </c>
      <c r="E442" s="139" t="s">
        <v>190</v>
      </c>
      <c r="F442" s="139" t="s">
        <v>406</v>
      </c>
      <c r="G442" s="139" t="s">
        <v>407</v>
      </c>
      <c r="H442" s="139" t="s">
        <v>231</v>
      </c>
      <c r="I442" s="139" t="s">
        <v>231</v>
      </c>
      <c r="J442" s="139" t="s">
        <v>231</v>
      </c>
      <c r="K442" s="139" t="s">
        <v>257</v>
      </c>
      <c r="L442" s="139">
        <v>40.001487055555558</v>
      </c>
      <c r="M442" s="139">
        <v>-108.3525726111111</v>
      </c>
      <c r="N442" s="139" t="s">
        <v>261</v>
      </c>
      <c r="O442" s="139" t="s">
        <v>258</v>
      </c>
      <c r="P442" s="139">
        <v>0</v>
      </c>
      <c r="Q442" s="139">
        <v>0</v>
      </c>
      <c r="R442" s="139">
        <v>0</v>
      </c>
      <c r="S442" s="139">
        <v>0</v>
      </c>
      <c r="T442" s="139">
        <v>70</v>
      </c>
      <c r="U442" s="139" t="s">
        <v>159</v>
      </c>
      <c r="V442" s="140">
        <v>0.52324300000000001</v>
      </c>
      <c r="W442" s="141">
        <v>0</v>
      </c>
      <c r="X442" s="141">
        <v>3.6061209999999999</v>
      </c>
      <c r="Y442" s="141">
        <v>0</v>
      </c>
      <c r="Z442" s="142">
        <v>0</v>
      </c>
    </row>
    <row r="443" spans="1:26" s="4" customFormat="1" x14ac:dyDescent="0.2">
      <c r="A443" s="139" t="s">
        <v>209</v>
      </c>
      <c r="B443" s="31" t="s">
        <v>134</v>
      </c>
      <c r="C443" s="139">
        <f t="shared" si="6"/>
        <v>8</v>
      </c>
      <c r="D443" s="139" t="s">
        <v>195</v>
      </c>
      <c r="E443" s="139" t="s">
        <v>190</v>
      </c>
      <c r="F443" s="139" t="s">
        <v>406</v>
      </c>
      <c r="G443" s="139" t="s">
        <v>407</v>
      </c>
      <c r="H443" s="139" t="s">
        <v>231</v>
      </c>
      <c r="I443" s="139" t="s">
        <v>231</v>
      </c>
      <c r="J443" s="139" t="s">
        <v>231</v>
      </c>
      <c r="K443" s="139" t="s">
        <v>257</v>
      </c>
      <c r="L443" s="139">
        <v>40.012004027777778</v>
      </c>
      <c r="M443" s="139">
        <v>-108.39990936111111</v>
      </c>
      <c r="N443" s="139" t="s">
        <v>254</v>
      </c>
      <c r="O443" s="139" t="s">
        <v>258</v>
      </c>
      <c r="P443" s="139">
        <v>0</v>
      </c>
      <c r="Q443" s="139">
        <v>0</v>
      </c>
      <c r="R443" s="139">
        <v>0</v>
      </c>
      <c r="S443" s="139">
        <v>0</v>
      </c>
      <c r="T443" s="139">
        <v>70</v>
      </c>
      <c r="U443" s="139" t="s">
        <v>108</v>
      </c>
      <c r="V443" s="140">
        <v>0</v>
      </c>
      <c r="W443" s="141">
        <v>8.8998039999999996</v>
      </c>
      <c r="X443" s="141">
        <v>0</v>
      </c>
      <c r="Y443" s="141">
        <v>0</v>
      </c>
      <c r="Z443" s="142">
        <v>0</v>
      </c>
    </row>
    <row r="444" spans="1:26" s="4" customFormat="1" x14ac:dyDescent="0.2">
      <c r="A444" s="139" t="s">
        <v>209</v>
      </c>
      <c r="B444" s="31" t="s">
        <v>134</v>
      </c>
      <c r="C444" s="139">
        <f t="shared" si="6"/>
        <v>8</v>
      </c>
      <c r="D444" s="139" t="s">
        <v>195</v>
      </c>
      <c r="E444" s="139" t="s">
        <v>190</v>
      </c>
      <c r="F444" s="139" t="s">
        <v>408</v>
      </c>
      <c r="G444" s="139" t="s">
        <v>409</v>
      </c>
      <c r="H444" s="139" t="s">
        <v>235</v>
      </c>
      <c r="I444" s="139" t="s">
        <v>231</v>
      </c>
      <c r="J444" s="139" t="s">
        <v>231</v>
      </c>
      <c r="K444" s="139" t="s">
        <v>257</v>
      </c>
      <c r="L444" s="139">
        <v>40.02777430555556</v>
      </c>
      <c r="M444" s="139">
        <v>-108.4138293888889</v>
      </c>
      <c r="N444" s="139" t="s">
        <v>261</v>
      </c>
      <c r="O444" s="139" t="s">
        <v>258</v>
      </c>
      <c r="P444" s="139">
        <v>0</v>
      </c>
      <c r="Q444" s="139">
        <v>0</v>
      </c>
      <c r="R444" s="139">
        <v>0</v>
      </c>
      <c r="S444" s="139">
        <v>0</v>
      </c>
      <c r="T444" s="139">
        <v>70</v>
      </c>
      <c r="U444" s="139" t="s">
        <v>159</v>
      </c>
      <c r="V444" s="140">
        <v>0</v>
      </c>
      <c r="W444" s="141">
        <v>0</v>
      </c>
      <c r="X444" s="141">
        <v>0</v>
      </c>
      <c r="Y444" s="141">
        <v>0</v>
      </c>
      <c r="Z444" s="142">
        <v>0.02</v>
      </c>
    </row>
    <row r="445" spans="1:26" s="4" customFormat="1" x14ac:dyDescent="0.2">
      <c r="A445" s="139" t="s">
        <v>209</v>
      </c>
      <c r="B445" s="31" t="s">
        <v>134</v>
      </c>
      <c r="C445" s="139">
        <f t="shared" si="6"/>
        <v>8</v>
      </c>
      <c r="D445" s="139" t="s">
        <v>195</v>
      </c>
      <c r="E445" s="139" t="s">
        <v>190</v>
      </c>
      <c r="F445" s="139" t="s">
        <v>408</v>
      </c>
      <c r="G445" s="139" t="s">
        <v>409</v>
      </c>
      <c r="H445" s="139" t="s">
        <v>231</v>
      </c>
      <c r="I445" s="139" t="s">
        <v>231</v>
      </c>
      <c r="J445" s="139" t="s">
        <v>231</v>
      </c>
      <c r="K445" s="139" t="s">
        <v>257</v>
      </c>
      <c r="L445" s="139">
        <v>40.012004027777778</v>
      </c>
      <c r="M445" s="139">
        <v>-108.39990936111111</v>
      </c>
      <c r="N445" s="139" t="s">
        <v>261</v>
      </c>
      <c r="O445" s="139" t="s">
        <v>258</v>
      </c>
      <c r="P445" s="139">
        <v>0</v>
      </c>
      <c r="Q445" s="139">
        <v>0</v>
      </c>
      <c r="R445" s="139">
        <v>0</v>
      </c>
      <c r="S445" s="139">
        <v>0</v>
      </c>
      <c r="T445" s="139">
        <v>70</v>
      </c>
      <c r="U445" s="139" t="s">
        <v>159</v>
      </c>
      <c r="V445" s="140">
        <v>0.52324300000000001</v>
      </c>
      <c r="W445" s="141">
        <v>0</v>
      </c>
      <c r="X445" s="141">
        <v>3.6061209999999999</v>
      </c>
      <c r="Y445" s="141">
        <v>0</v>
      </c>
      <c r="Z445" s="142">
        <v>0</v>
      </c>
    </row>
    <row r="446" spans="1:26" s="4" customFormat="1" x14ac:dyDescent="0.2">
      <c r="A446" s="139" t="s">
        <v>209</v>
      </c>
      <c r="B446" s="31" t="s">
        <v>134</v>
      </c>
      <c r="C446" s="139">
        <f t="shared" si="6"/>
        <v>8</v>
      </c>
      <c r="D446" s="139" t="s">
        <v>195</v>
      </c>
      <c r="E446" s="139" t="s">
        <v>190</v>
      </c>
      <c r="F446" s="139" t="s">
        <v>408</v>
      </c>
      <c r="G446" s="139" t="s">
        <v>409</v>
      </c>
      <c r="H446" s="139" t="s">
        <v>231</v>
      </c>
      <c r="I446" s="139" t="s">
        <v>231</v>
      </c>
      <c r="J446" s="139" t="s">
        <v>231</v>
      </c>
      <c r="K446" s="139" t="s">
        <v>257</v>
      </c>
      <c r="L446" s="139">
        <v>40.010263805555553</v>
      </c>
      <c r="M446" s="139">
        <v>-108.35632658333333</v>
      </c>
      <c r="N446" s="139" t="s">
        <v>254</v>
      </c>
      <c r="O446" s="139" t="s">
        <v>258</v>
      </c>
      <c r="P446" s="139">
        <v>0</v>
      </c>
      <c r="Q446" s="139">
        <v>0</v>
      </c>
      <c r="R446" s="139">
        <v>0</v>
      </c>
      <c r="S446" s="139">
        <v>0</v>
      </c>
      <c r="T446" s="139">
        <v>70</v>
      </c>
      <c r="U446" s="139" t="s">
        <v>108</v>
      </c>
      <c r="V446" s="140">
        <v>0</v>
      </c>
      <c r="W446" s="141">
        <v>0.96185299999999996</v>
      </c>
      <c r="X446" s="141">
        <v>0</v>
      </c>
      <c r="Y446" s="141">
        <v>0</v>
      </c>
      <c r="Z446" s="142">
        <v>0</v>
      </c>
    </row>
    <row r="447" spans="1:26" s="4" customFormat="1" x14ac:dyDescent="0.2">
      <c r="A447" s="139" t="s">
        <v>209</v>
      </c>
      <c r="B447" s="31" t="s">
        <v>134</v>
      </c>
      <c r="C447" s="139">
        <f t="shared" si="6"/>
        <v>8</v>
      </c>
      <c r="D447" s="139" t="s">
        <v>195</v>
      </c>
      <c r="E447" s="139" t="s">
        <v>190</v>
      </c>
      <c r="F447" s="139" t="s">
        <v>410</v>
      </c>
      <c r="G447" s="139" t="s">
        <v>411</v>
      </c>
      <c r="H447" s="139" t="s">
        <v>235</v>
      </c>
      <c r="I447" s="139" t="s">
        <v>231</v>
      </c>
      <c r="J447" s="139" t="s">
        <v>231</v>
      </c>
      <c r="K447" s="139" t="s">
        <v>257</v>
      </c>
      <c r="L447" s="139">
        <v>40.001487055555558</v>
      </c>
      <c r="M447" s="139">
        <v>-108.3525726111111</v>
      </c>
      <c r="N447" s="139" t="s">
        <v>261</v>
      </c>
      <c r="O447" s="139" t="s">
        <v>258</v>
      </c>
      <c r="P447" s="139">
        <v>0</v>
      </c>
      <c r="Q447" s="139">
        <v>0</v>
      </c>
      <c r="R447" s="139">
        <v>0</v>
      </c>
      <c r="S447" s="139">
        <v>0</v>
      </c>
      <c r="T447" s="139">
        <v>70</v>
      </c>
      <c r="U447" s="139" t="s">
        <v>159</v>
      </c>
      <c r="V447" s="140">
        <v>0</v>
      </c>
      <c r="W447" s="141">
        <v>0</v>
      </c>
      <c r="X447" s="141">
        <v>0</v>
      </c>
      <c r="Y447" s="141">
        <v>0</v>
      </c>
      <c r="Z447" s="142">
        <v>0</v>
      </c>
    </row>
    <row r="448" spans="1:26" s="4" customFormat="1" x14ac:dyDescent="0.2">
      <c r="A448" s="139" t="s">
        <v>209</v>
      </c>
      <c r="B448" s="31" t="s">
        <v>134</v>
      </c>
      <c r="C448" s="139">
        <f t="shared" si="6"/>
        <v>8</v>
      </c>
      <c r="D448" s="139" t="s">
        <v>195</v>
      </c>
      <c r="E448" s="139" t="s">
        <v>190</v>
      </c>
      <c r="F448" s="139" t="s">
        <v>410</v>
      </c>
      <c r="G448" s="139" t="s">
        <v>411</v>
      </c>
      <c r="H448" s="139" t="s">
        <v>231</v>
      </c>
      <c r="I448" s="139" t="s">
        <v>231</v>
      </c>
      <c r="J448" s="139" t="s">
        <v>231</v>
      </c>
      <c r="K448" s="139" t="s">
        <v>257</v>
      </c>
      <c r="L448" s="139">
        <v>39.990982527777781</v>
      </c>
      <c r="M448" s="139">
        <v>-108.35590783333333</v>
      </c>
      <c r="N448" s="139" t="s">
        <v>261</v>
      </c>
      <c r="O448" s="139" t="s">
        <v>258</v>
      </c>
      <c r="P448" s="139">
        <v>0</v>
      </c>
      <c r="Q448" s="139">
        <v>0</v>
      </c>
      <c r="R448" s="139">
        <v>0</v>
      </c>
      <c r="S448" s="139">
        <v>0</v>
      </c>
      <c r="T448" s="139">
        <v>0</v>
      </c>
      <c r="U448" s="139" t="s">
        <v>159</v>
      </c>
      <c r="V448" s="140">
        <v>7.0000000000000007E-2</v>
      </c>
      <c r="W448" s="141">
        <v>0.04</v>
      </c>
      <c r="X448" s="141">
        <v>1.23</v>
      </c>
      <c r="Y448" s="141">
        <v>0</v>
      </c>
      <c r="Z448" s="142">
        <v>0</v>
      </c>
    </row>
    <row r="449" spans="1:26" s="4" customFormat="1" x14ac:dyDescent="0.2">
      <c r="A449" s="139" t="s">
        <v>209</v>
      </c>
      <c r="B449" s="31" t="s">
        <v>134</v>
      </c>
      <c r="C449" s="139">
        <f t="shared" si="6"/>
        <v>8</v>
      </c>
      <c r="D449" s="139" t="s">
        <v>195</v>
      </c>
      <c r="E449" s="139" t="s">
        <v>190</v>
      </c>
      <c r="F449" s="139" t="s">
        <v>410</v>
      </c>
      <c r="G449" s="139" t="s">
        <v>411</v>
      </c>
      <c r="H449" s="139" t="s">
        <v>231</v>
      </c>
      <c r="I449" s="139" t="s">
        <v>231</v>
      </c>
      <c r="J449" s="139" t="s">
        <v>231</v>
      </c>
      <c r="K449" s="139" t="s">
        <v>257</v>
      </c>
      <c r="L449" s="139">
        <v>39.697700777777776</v>
      </c>
      <c r="M449" s="139">
        <v>-108.39125425</v>
      </c>
      <c r="N449" s="139" t="s">
        <v>254</v>
      </c>
      <c r="O449" s="139" t="s">
        <v>258</v>
      </c>
      <c r="P449" s="139">
        <v>0</v>
      </c>
      <c r="Q449" s="139">
        <v>0</v>
      </c>
      <c r="R449" s="139">
        <v>0</v>
      </c>
      <c r="S449" s="139">
        <v>0</v>
      </c>
      <c r="T449" s="139">
        <v>70</v>
      </c>
      <c r="U449" s="139" t="s">
        <v>108</v>
      </c>
      <c r="V449" s="140">
        <v>0</v>
      </c>
      <c r="W449" s="141">
        <v>5.7863860000000003</v>
      </c>
      <c r="X449" s="141">
        <v>0</v>
      </c>
      <c r="Y449" s="141">
        <v>0</v>
      </c>
      <c r="Z449" s="142">
        <v>0</v>
      </c>
    </row>
    <row r="450" spans="1:26" s="4" customFormat="1" x14ac:dyDescent="0.2">
      <c r="A450" s="139" t="s">
        <v>209</v>
      </c>
      <c r="B450" s="31" t="s">
        <v>134</v>
      </c>
      <c r="C450" s="139">
        <f t="shared" si="6"/>
        <v>8</v>
      </c>
      <c r="D450" s="139" t="s">
        <v>195</v>
      </c>
      <c r="E450" s="139" t="s">
        <v>190</v>
      </c>
      <c r="F450" s="139" t="s">
        <v>412</v>
      </c>
      <c r="G450" s="139" t="s">
        <v>413</v>
      </c>
      <c r="H450" s="139" t="s">
        <v>235</v>
      </c>
      <c r="I450" s="139" t="s">
        <v>231</v>
      </c>
      <c r="J450" s="139" t="s">
        <v>231</v>
      </c>
      <c r="K450" s="139" t="s">
        <v>257</v>
      </c>
      <c r="L450" s="139">
        <v>40.010263805555553</v>
      </c>
      <c r="M450" s="139">
        <v>-108.35632658333333</v>
      </c>
      <c r="N450" s="139" t="s">
        <v>261</v>
      </c>
      <c r="O450" s="139" t="s">
        <v>258</v>
      </c>
      <c r="P450" s="139">
        <v>0</v>
      </c>
      <c r="Q450" s="139">
        <v>0</v>
      </c>
      <c r="R450" s="139">
        <v>0</v>
      </c>
      <c r="S450" s="139">
        <v>0</v>
      </c>
      <c r="T450" s="139">
        <v>70</v>
      </c>
      <c r="U450" s="139" t="s">
        <v>159</v>
      </c>
      <c r="V450" s="140">
        <v>0</v>
      </c>
      <c r="W450" s="141">
        <v>0</v>
      </c>
      <c r="X450" s="141">
        <v>0</v>
      </c>
      <c r="Y450" s="141">
        <v>0</v>
      </c>
      <c r="Z450" s="142">
        <v>0.02</v>
      </c>
    </row>
    <row r="451" spans="1:26" s="4" customFormat="1" x14ac:dyDescent="0.2">
      <c r="A451" s="139" t="s">
        <v>209</v>
      </c>
      <c r="B451" s="31" t="s">
        <v>134</v>
      </c>
      <c r="C451" s="139">
        <f t="shared" si="6"/>
        <v>8</v>
      </c>
      <c r="D451" s="139" t="s">
        <v>195</v>
      </c>
      <c r="E451" s="139" t="s">
        <v>190</v>
      </c>
      <c r="F451" s="139" t="s">
        <v>412</v>
      </c>
      <c r="G451" s="139" t="s">
        <v>413</v>
      </c>
      <c r="H451" s="139" t="s">
        <v>231</v>
      </c>
      <c r="I451" s="139" t="s">
        <v>231</v>
      </c>
      <c r="J451" s="139" t="s">
        <v>231</v>
      </c>
      <c r="K451" s="139" t="s">
        <v>257</v>
      </c>
      <c r="L451" s="139">
        <v>39.708441555555559</v>
      </c>
      <c r="M451" s="139">
        <v>-108.37568266666666</v>
      </c>
      <c r="N451" s="139" t="s">
        <v>261</v>
      </c>
      <c r="O451" s="139" t="s">
        <v>258</v>
      </c>
      <c r="P451" s="139">
        <v>0</v>
      </c>
      <c r="Q451" s="139">
        <v>0</v>
      </c>
      <c r="R451" s="139">
        <v>0</v>
      </c>
      <c r="S451" s="139">
        <v>0</v>
      </c>
      <c r="T451" s="139">
        <v>70</v>
      </c>
      <c r="U451" s="139" t="s">
        <v>159</v>
      </c>
      <c r="V451" s="140">
        <v>0.52324300000000001</v>
      </c>
      <c r="W451" s="141">
        <v>0</v>
      </c>
      <c r="X451" s="141">
        <v>3.6061209999999999</v>
      </c>
      <c r="Y451" s="141">
        <v>0</v>
      </c>
      <c r="Z451" s="142">
        <v>0</v>
      </c>
    </row>
    <row r="452" spans="1:26" s="4" customFormat="1" x14ac:dyDescent="0.2">
      <c r="A452" s="139" t="s">
        <v>209</v>
      </c>
      <c r="B452" s="31" t="s">
        <v>134</v>
      </c>
      <c r="C452" s="139">
        <f t="shared" si="6"/>
        <v>8</v>
      </c>
      <c r="D452" s="139" t="s">
        <v>195</v>
      </c>
      <c r="E452" s="139" t="s">
        <v>190</v>
      </c>
      <c r="F452" s="139" t="s">
        <v>412</v>
      </c>
      <c r="G452" s="139" t="s">
        <v>413</v>
      </c>
      <c r="H452" s="139" t="s">
        <v>231</v>
      </c>
      <c r="I452" s="139" t="s">
        <v>231</v>
      </c>
      <c r="J452" s="139" t="s">
        <v>231</v>
      </c>
      <c r="K452" s="139" t="s">
        <v>257</v>
      </c>
      <c r="L452" s="139">
        <v>39.708441555555559</v>
      </c>
      <c r="M452" s="139">
        <v>-108.37568266666666</v>
      </c>
      <c r="N452" s="139" t="s">
        <v>254</v>
      </c>
      <c r="O452" s="139" t="s">
        <v>258</v>
      </c>
      <c r="P452" s="139">
        <v>20</v>
      </c>
      <c r="Q452" s="139">
        <v>2.84</v>
      </c>
      <c r="R452" s="139">
        <v>8.1</v>
      </c>
      <c r="S452" s="139">
        <v>0</v>
      </c>
      <c r="T452" s="139">
        <v>148</v>
      </c>
      <c r="U452" s="139" t="s">
        <v>108</v>
      </c>
      <c r="V452" s="140">
        <v>0</v>
      </c>
      <c r="W452" s="141">
        <v>4.164663</v>
      </c>
      <c r="X452" s="141">
        <v>0</v>
      </c>
      <c r="Y452" s="141">
        <v>0</v>
      </c>
      <c r="Z452" s="142">
        <v>0</v>
      </c>
    </row>
    <row r="453" spans="1:26" s="4" customFormat="1" x14ac:dyDescent="0.2">
      <c r="A453" s="139" t="s">
        <v>209</v>
      </c>
      <c r="B453" s="31" t="s">
        <v>134</v>
      </c>
      <c r="C453" s="139">
        <f t="shared" si="6"/>
        <v>8</v>
      </c>
      <c r="D453" s="139" t="s">
        <v>195</v>
      </c>
      <c r="E453" s="139" t="s">
        <v>190</v>
      </c>
      <c r="F453" s="139" t="s">
        <v>414</v>
      </c>
      <c r="G453" s="139" t="s">
        <v>415</v>
      </c>
      <c r="H453" s="139" t="s">
        <v>235</v>
      </c>
      <c r="I453" s="139" t="s">
        <v>231</v>
      </c>
      <c r="J453" s="139" t="s">
        <v>231</v>
      </c>
      <c r="K453" s="139" t="s">
        <v>257</v>
      </c>
      <c r="L453" s="139">
        <v>39.990982527777781</v>
      </c>
      <c r="M453" s="139">
        <v>-108.35590783333333</v>
      </c>
      <c r="N453" s="139" t="s">
        <v>261</v>
      </c>
      <c r="O453" s="139" t="s">
        <v>258</v>
      </c>
      <c r="P453" s="139">
        <v>0</v>
      </c>
      <c r="Q453" s="139">
        <v>0</v>
      </c>
      <c r="R453" s="139">
        <v>0</v>
      </c>
      <c r="S453" s="139">
        <v>0</v>
      </c>
      <c r="T453" s="139">
        <v>70</v>
      </c>
      <c r="U453" s="139" t="s">
        <v>159</v>
      </c>
      <c r="V453" s="140">
        <v>0</v>
      </c>
      <c r="W453" s="141">
        <v>0</v>
      </c>
      <c r="X453" s="141">
        <v>0</v>
      </c>
      <c r="Y453" s="141">
        <v>0</v>
      </c>
      <c r="Z453" s="142">
        <v>0.01</v>
      </c>
    </row>
    <row r="454" spans="1:26" s="4" customFormat="1" x14ac:dyDescent="0.2">
      <c r="A454" s="139" t="s">
        <v>209</v>
      </c>
      <c r="B454" s="31" t="s">
        <v>134</v>
      </c>
      <c r="C454" s="139">
        <f t="shared" si="6"/>
        <v>8</v>
      </c>
      <c r="D454" s="139" t="s">
        <v>195</v>
      </c>
      <c r="E454" s="139" t="s">
        <v>190</v>
      </c>
      <c r="F454" s="139" t="s">
        <v>414</v>
      </c>
      <c r="G454" s="139" t="s">
        <v>415</v>
      </c>
      <c r="H454" s="139" t="s">
        <v>231</v>
      </c>
      <c r="I454" s="139" t="s">
        <v>231</v>
      </c>
      <c r="J454" s="139" t="s">
        <v>231</v>
      </c>
      <c r="K454" s="139" t="s">
        <v>257</v>
      </c>
      <c r="L454" s="139">
        <v>39.934814833333327</v>
      </c>
      <c r="M454" s="139">
        <v>-108.29129133333333</v>
      </c>
      <c r="N454" s="139" t="s">
        <v>261</v>
      </c>
      <c r="O454" s="139" t="s">
        <v>258</v>
      </c>
      <c r="P454" s="139">
        <v>0</v>
      </c>
      <c r="Q454" s="139">
        <v>0</v>
      </c>
      <c r="R454" s="139">
        <v>0</v>
      </c>
      <c r="S454" s="139">
        <v>0</v>
      </c>
      <c r="T454" s="139">
        <v>70</v>
      </c>
      <c r="U454" s="139" t="s">
        <v>159</v>
      </c>
      <c r="V454" s="140">
        <v>3.14262</v>
      </c>
      <c r="W454" s="141">
        <v>4.2091000000000003E-2</v>
      </c>
      <c r="X454" s="141">
        <v>5.2898399999999999</v>
      </c>
      <c r="Y454" s="141">
        <v>0</v>
      </c>
      <c r="Z454" s="142">
        <v>0</v>
      </c>
    </row>
    <row r="455" spans="1:26" s="4" customFormat="1" x14ac:dyDescent="0.2">
      <c r="A455" s="139" t="s">
        <v>209</v>
      </c>
      <c r="B455" s="31" t="s">
        <v>134</v>
      </c>
      <c r="C455" s="139">
        <f t="shared" ref="C455:C518" si="7">VALUE(LEFT($D455,LEN(D455)-3))</f>
        <v>8</v>
      </c>
      <c r="D455" s="139" t="s">
        <v>195</v>
      </c>
      <c r="E455" s="139" t="s">
        <v>190</v>
      </c>
      <c r="F455" s="139" t="s">
        <v>416</v>
      </c>
      <c r="G455" s="139" t="s">
        <v>417</v>
      </c>
      <c r="H455" s="139" t="s">
        <v>234</v>
      </c>
      <c r="I455" s="139" t="s">
        <v>231</v>
      </c>
      <c r="J455" s="139" t="s">
        <v>231</v>
      </c>
      <c r="K455" s="139" t="s">
        <v>257</v>
      </c>
      <c r="L455" s="139">
        <v>39.697700777777776</v>
      </c>
      <c r="M455" s="139">
        <v>-108.39125425</v>
      </c>
      <c r="N455" s="139" t="s">
        <v>261</v>
      </c>
      <c r="O455" s="139" t="s">
        <v>258</v>
      </c>
      <c r="P455" s="139">
        <v>0</v>
      </c>
      <c r="Q455" s="139">
        <v>0</v>
      </c>
      <c r="R455" s="139">
        <v>0</v>
      </c>
      <c r="S455" s="139">
        <v>0</v>
      </c>
      <c r="T455" s="139">
        <v>70</v>
      </c>
      <c r="U455" s="139" t="s">
        <v>159</v>
      </c>
      <c r="V455" s="140">
        <v>0</v>
      </c>
      <c r="W455" s="141">
        <v>0</v>
      </c>
      <c r="X455" s="141">
        <v>0</v>
      </c>
      <c r="Y455" s="141">
        <v>6.8999999999999997E-4</v>
      </c>
      <c r="Z455" s="142">
        <v>1.15E-2</v>
      </c>
    </row>
    <row r="456" spans="1:26" s="4" customFormat="1" x14ac:dyDescent="0.2">
      <c r="A456" s="139" t="s">
        <v>209</v>
      </c>
      <c r="B456" s="31" t="s">
        <v>134</v>
      </c>
      <c r="C456" s="139">
        <f t="shared" si="7"/>
        <v>8</v>
      </c>
      <c r="D456" s="139" t="s">
        <v>195</v>
      </c>
      <c r="E456" s="139" t="s">
        <v>190</v>
      </c>
      <c r="F456" s="139" t="s">
        <v>416</v>
      </c>
      <c r="G456" s="139" t="s">
        <v>417</v>
      </c>
      <c r="H456" s="139" t="s">
        <v>231</v>
      </c>
      <c r="I456" s="139" t="s">
        <v>231</v>
      </c>
      <c r="J456" s="139" t="s">
        <v>231</v>
      </c>
      <c r="K456" s="139" t="s">
        <v>257</v>
      </c>
      <c r="L456" s="139">
        <v>39.947516583333332</v>
      </c>
      <c r="M456" s="139">
        <v>-109.0350675</v>
      </c>
      <c r="N456" s="139" t="s">
        <v>261</v>
      </c>
      <c r="O456" s="139" t="s">
        <v>258</v>
      </c>
      <c r="P456" s="139">
        <v>0</v>
      </c>
      <c r="Q456" s="139">
        <v>0</v>
      </c>
      <c r="R456" s="139">
        <v>0</v>
      </c>
      <c r="S456" s="139">
        <v>0</v>
      </c>
      <c r="T456" s="139">
        <v>70</v>
      </c>
      <c r="U456" s="139" t="s">
        <v>159</v>
      </c>
      <c r="V456" s="140">
        <v>2.5415000000000001</v>
      </c>
      <c r="W456" s="141">
        <v>0</v>
      </c>
      <c r="X456" s="141">
        <v>4.2779999999999996</v>
      </c>
      <c r="Y456" s="141">
        <v>0</v>
      </c>
      <c r="Z456" s="142">
        <v>0</v>
      </c>
    </row>
    <row r="457" spans="1:26" s="4" customFormat="1" x14ac:dyDescent="0.2">
      <c r="A457" s="139" t="s">
        <v>209</v>
      </c>
      <c r="B457" s="31" t="s">
        <v>134</v>
      </c>
      <c r="C457" s="139">
        <f t="shared" si="7"/>
        <v>8</v>
      </c>
      <c r="D457" s="139" t="s">
        <v>195</v>
      </c>
      <c r="E457" s="139" t="s">
        <v>190</v>
      </c>
      <c r="F457" s="139" t="s">
        <v>418</v>
      </c>
      <c r="G457" s="139" t="s">
        <v>419</v>
      </c>
      <c r="H457" s="139" t="s">
        <v>234</v>
      </c>
      <c r="I457" s="139" t="s">
        <v>231</v>
      </c>
      <c r="J457" s="139" t="s">
        <v>231</v>
      </c>
      <c r="K457" s="139" t="s">
        <v>257</v>
      </c>
      <c r="L457" s="139">
        <v>39.708441555555559</v>
      </c>
      <c r="M457" s="139">
        <v>-108.37568266666666</v>
      </c>
      <c r="N457" s="139" t="s">
        <v>261</v>
      </c>
      <c r="O457" s="139" t="s">
        <v>258</v>
      </c>
      <c r="P457" s="139">
        <v>20</v>
      </c>
      <c r="Q457" s="139">
        <v>2.84</v>
      </c>
      <c r="R457" s="139">
        <v>8.1</v>
      </c>
      <c r="S457" s="139">
        <v>9747</v>
      </c>
      <c r="T457" s="139">
        <v>148</v>
      </c>
      <c r="U457" s="139" t="s">
        <v>159</v>
      </c>
      <c r="V457" s="140">
        <v>0</v>
      </c>
      <c r="W457" s="141">
        <v>0</v>
      </c>
      <c r="X457" s="141">
        <v>0</v>
      </c>
      <c r="Y457" s="141">
        <v>6.8999999999999997E-4</v>
      </c>
      <c r="Z457" s="142">
        <v>1.15E-2</v>
      </c>
    </row>
    <row r="458" spans="1:26" s="4" customFormat="1" x14ac:dyDescent="0.2">
      <c r="A458" s="139" t="s">
        <v>209</v>
      </c>
      <c r="B458" s="31" t="s">
        <v>134</v>
      </c>
      <c r="C458" s="139">
        <f t="shared" si="7"/>
        <v>8</v>
      </c>
      <c r="D458" s="139" t="s">
        <v>195</v>
      </c>
      <c r="E458" s="139" t="s">
        <v>190</v>
      </c>
      <c r="F458" s="139" t="s">
        <v>418</v>
      </c>
      <c r="G458" s="139" t="s">
        <v>419</v>
      </c>
      <c r="H458" s="139" t="s">
        <v>231</v>
      </c>
      <c r="I458" s="139" t="s">
        <v>231</v>
      </c>
      <c r="J458" s="139" t="s">
        <v>231</v>
      </c>
      <c r="K458" s="139" t="s">
        <v>257</v>
      </c>
      <c r="L458" s="139">
        <v>40.127021805555557</v>
      </c>
      <c r="M458" s="139">
        <v>-108.92103105555556</v>
      </c>
      <c r="N458" s="139" t="s">
        <v>261</v>
      </c>
      <c r="O458" s="139" t="s">
        <v>258</v>
      </c>
      <c r="P458" s="139">
        <v>20</v>
      </c>
      <c r="Q458" s="139">
        <v>2.84</v>
      </c>
      <c r="R458" s="139">
        <v>8.1</v>
      </c>
      <c r="S458" s="139">
        <v>9747</v>
      </c>
      <c r="T458" s="139">
        <v>148</v>
      </c>
      <c r="U458" s="139" t="s">
        <v>159</v>
      </c>
      <c r="V458" s="140">
        <v>2.5415000000000001</v>
      </c>
      <c r="W458" s="141">
        <v>0</v>
      </c>
      <c r="X458" s="141">
        <v>4.2779999999999996</v>
      </c>
      <c r="Y458" s="141">
        <v>0</v>
      </c>
      <c r="Z458" s="142">
        <v>0</v>
      </c>
    </row>
    <row r="459" spans="1:26" s="4" customFormat="1" x14ac:dyDescent="0.2">
      <c r="A459" s="139" t="s">
        <v>209</v>
      </c>
      <c r="B459" s="31" t="s">
        <v>134</v>
      </c>
      <c r="C459" s="139">
        <f t="shared" si="7"/>
        <v>8</v>
      </c>
      <c r="D459" s="139" t="s">
        <v>195</v>
      </c>
      <c r="E459" s="139" t="s">
        <v>190</v>
      </c>
      <c r="F459" s="139" t="s">
        <v>418</v>
      </c>
      <c r="G459" s="139" t="s">
        <v>419</v>
      </c>
      <c r="H459" s="139" t="s">
        <v>231</v>
      </c>
      <c r="I459" s="139" t="s">
        <v>231</v>
      </c>
      <c r="J459" s="139" t="s">
        <v>231</v>
      </c>
      <c r="K459" s="139" t="s">
        <v>257</v>
      </c>
      <c r="L459" s="139">
        <v>39.838332916666666</v>
      </c>
      <c r="M459" s="139">
        <v>-108.23981277777777</v>
      </c>
      <c r="N459" s="139" t="s">
        <v>261</v>
      </c>
      <c r="O459" s="139" t="s">
        <v>258</v>
      </c>
      <c r="P459" s="139">
        <v>20</v>
      </c>
      <c r="Q459" s="139">
        <v>0.67</v>
      </c>
      <c r="R459" s="139">
        <v>48</v>
      </c>
      <c r="S459" s="139">
        <v>1005</v>
      </c>
      <c r="T459" s="139">
        <v>1095</v>
      </c>
      <c r="U459" s="139" t="s">
        <v>159</v>
      </c>
      <c r="V459" s="140">
        <v>2.3000470000000002</v>
      </c>
      <c r="W459" s="141">
        <v>1.06681</v>
      </c>
      <c r="X459" s="141">
        <v>2.2829799999999998</v>
      </c>
      <c r="Y459" s="141">
        <v>0</v>
      </c>
      <c r="Z459" s="142">
        <v>0</v>
      </c>
    </row>
    <row r="460" spans="1:26" s="4" customFormat="1" x14ac:dyDescent="0.2">
      <c r="A460" s="139" t="s">
        <v>209</v>
      </c>
      <c r="B460" s="31" t="s">
        <v>134</v>
      </c>
      <c r="C460" s="139">
        <f t="shared" si="7"/>
        <v>8</v>
      </c>
      <c r="D460" s="139" t="s">
        <v>195</v>
      </c>
      <c r="E460" s="139" t="s">
        <v>190</v>
      </c>
      <c r="F460" s="139" t="s">
        <v>420</v>
      </c>
      <c r="G460" s="139" t="s">
        <v>421</v>
      </c>
      <c r="H460" s="139" t="s">
        <v>234</v>
      </c>
      <c r="I460" s="139" t="s">
        <v>231</v>
      </c>
      <c r="J460" s="139" t="s">
        <v>231</v>
      </c>
      <c r="K460" s="139" t="s">
        <v>257</v>
      </c>
      <c r="L460" s="139">
        <v>39.720845027777777</v>
      </c>
      <c r="M460" s="139">
        <v>-108.35296269444444</v>
      </c>
      <c r="N460" s="139" t="s">
        <v>261</v>
      </c>
      <c r="O460" s="139" t="s">
        <v>258</v>
      </c>
      <c r="P460" s="139">
        <v>0</v>
      </c>
      <c r="Q460" s="139">
        <v>0</v>
      </c>
      <c r="R460" s="139">
        <v>0</v>
      </c>
      <c r="S460" s="139">
        <v>0</v>
      </c>
      <c r="T460" s="139">
        <v>70</v>
      </c>
      <c r="U460" s="139" t="s">
        <v>159</v>
      </c>
      <c r="V460" s="140">
        <v>0</v>
      </c>
      <c r="W460" s="141">
        <v>0</v>
      </c>
      <c r="X460" s="141">
        <v>0</v>
      </c>
      <c r="Y460" s="141">
        <v>6.8999999999999997E-4</v>
      </c>
      <c r="Z460" s="142">
        <v>1.15E-2</v>
      </c>
    </row>
    <row r="461" spans="1:26" s="4" customFormat="1" x14ac:dyDescent="0.2">
      <c r="A461" s="139" t="s">
        <v>209</v>
      </c>
      <c r="B461" s="31" t="s">
        <v>134</v>
      </c>
      <c r="C461" s="139">
        <f t="shared" si="7"/>
        <v>8</v>
      </c>
      <c r="D461" s="139" t="s">
        <v>195</v>
      </c>
      <c r="E461" s="139" t="s">
        <v>190</v>
      </c>
      <c r="F461" s="139" t="s">
        <v>420</v>
      </c>
      <c r="G461" s="139" t="s">
        <v>421</v>
      </c>
      <c r="H461" s="139" t="s">
        <v>231</v>
      </c>
      <c r="I461" s="139" t="s">
        <v>231</v>
      </c>
      <c r="J461" s="139" t="s">
        <v>231</v>
      </c>
      <c r="K461" s="139" t="s">
        <v>257</v>
      </c>
      <c r="L461" s="139">
        <v>39.838332916666666</v>
      </c>
      <c r="M461" s="139">
        <v>-108.23981277777777</v>
      </c>
      <c r="N461" s="139" t="s">
        <v>261</v>
      </c>
      <c r="O461" s="139" t="s">
        <v>258</v>
      </c>
      <c r="P461" s="139">
        <v>0</v>
      </c>
      <c r="Q461" s="139">
        <v>0</v>
      </c>
      <c r="R461" s="139">
        <v>0</v>
      </c>
      <c r="S461" s="139">
        <v>0</v>
      </c>
      <c r="T461" s="139">
        <v>70</v>
      </c>
      <c r="U461" s="139" t="s">
        <v>159</v>
      </c>
      <c r="V461" s="140">
        <v>2.5415000000000001</v>
      </c>
      <c r="W461" s="141">
        <v>0</v>
      </c>
      <c r="X461" s="141">
        <v>4.2779999999999996</v>
      </c>
      <c r="Y461" s="141">
        <v>0</v>
      </c>
      <c r="Z461" s="142">
        <v>0</v>
      </c>
    </row>
    <row r="462" spans="1:26" s="4" customFormat="1" x14ac:dyDescent="0.2">
      <c r="A462" s="139" t="s">
        <v>209</v>
      </c>
      <c r="B462" s="31" t="s">
        <v>134</v>
      </c>
      <c r="C462" s="139">
        <f t="shared" si="7"/>
        <v>8</v>
      </c>
      <c r="D462" s="139" t="s">
        <v>195</v>
      </c>
      <c r="E462" s="139" t="s">
        <v>190</v>
      </c>
      <c r="F462" s="139" t="s">
        <v>422</v>
      </c>
      <c r="G462" s="139" t="s">
        <v>423</v>
      </c>
      <c r="H462" s="139" t="s">
        <v>234</v>
      </c>
      <c r="I462" s="139" t="s">
        <v>231</v>
      </c>
      <c r="J462" s="139" t="s">
        <v>231</v>
      </c>
      <c r="K462" s="139" t="s">
        <v>257</v>
      </c>
      <c r="L462" s="139">
        <v>39.706634388888894</v>
      </c>
      <c r="M462" s="139">
        <v>-108.39091644444446</v>
      </c>
      <c r="N462" s="139" t="s">
        <v>261</v>
      </c>
      <c r="O462" s="139" t="s">
        <v>258</v>
      </c>
      <c r="P462" s="139">
        <v>0</v>
      </c>
      <c r="Q462" s="139">
        <v>0</v>
      </c>
      <c r="R462" s="139">
        <v>0</v>
      </c>
      <c r="S462" s="139">
        <v>0</v>
      </c>
      <c r="T462" s="139">
        <v>70</v>
      </c>
      <c r="U462" s="139" t="s">
        <v>159</v>
      </c>
      <c r="V462" s="140">
        <v>0</v>
      </c>
      <c r="W462" s="141">
        <v>0</v>
      </c>
      <c r="X462" s="141">
        <v>0</v>
      </c>
      <c r="Y462" s="141">
        <v>6.8999999999999997E-4</v>
      </c>
      <c r="Z462" s="142">
        <v>1.15E-2</v>
      </c>
    </row>
    <row r="463" spans="1:26" s="4" customFormat="1" x14ac:dyDescent="0.2">
      <c r="A463" s="139" t="s">
        <v>209</v>
      </c>
      <c r="B463" s="31" t="s">
        <v>134</v>
      </c>
      <c r="C463" s="139">
        <f t="shared" si="7"/>
        <v>8</v>
      </c>
      <c r="D463" s="139" t="s">
        <v>195</v>
      </c>
      <c r="E463" s="139" t="s">
        <v>190</v>
      </c>
      <c r="F463" s="139" t="s">
        <v>422</v>
      </c>
      <c r="G463" s="139" t="s">
        <v>423</v>
      </c>
      <c r="H463" s="139" t="s">
        <v>231</v>
      </c>
      <c r="I463" s="139" t="s">
        <v>231</v>
      </c>
      <c r="J463" s="139" t="s">
        <v>231</v>
      </c>
      <c r="K463" s="139" t="s">
        <v>257</v>
      </c>
      <c r="L463" s="139">
        <v>39.899799972222219</v>
      </c>
      <c r="M463" s="139">
        <v>-108.19530058333333</v>
      </c>
      <c r="N463" s="139" t="s">
        <v>261</v>
      </c>
      <c r="O463" s="139" t="s">
        <v>258</v>
      </c>
      <c r="P463" s="139">
        <v>0</v>
      </c>
      <c r="Q463" s="139">
        <v>0</v>
      </c>
      <c r="R463" s="139">
        <v>0</v>
      </c>
      <c r="S463" s="139">
        <v>0</v>
      </c>
      <c r="T463" s="139">
        <v>70</v>
      </c>
      <c r="U463" s="139" t="s">
        <v>159</v>
      </c>
      <c r="V463" s="140">
        <v>2.5415000000000001</v>
      </c>
      <c r="W463" s="141">
        <v>0</v>
      </c>
      <c r="X463" s="141">
        <v>4.2779999999999996</v>
      </c>
      <c r="Y463" s="141">
        <v>0</v>
      </c>
      <c r="Z463" s="142">
        <v>0</v>
      </c>
    </row>
    <row r="464" spans="1:26" s="4" customFormat="1" x14ac:dyDescent="0.2">
      <c r="A464" s="139" t="s">
        <v>209</v>
      </c>
      <c r="B464" s="31" t="s">
        <v>134</v>
      </c>
      <c r="C464" s="139">
        <f t="shared" si="7"/>
        <v>8</v>
      </c>
      <c r="D464" s="139" t="s">
        <v>195</v>
      </c>
      <c r="E464" s="139" t="s">
        <v>190</v>
      </c>
      <c r="F464" s="139" t="s">
        <v>422</v>
      </c>
      <c r="G464" s="139" t="s">
        <v>423</v>
      </c>
      <c r="H464" s="139" t="s">
        <v>231</v>
      </c>
      <c r="I464" s="139" t="s">
        <v>231</v>
      </c>
      <c r="J464" s="139" t="s">
        <v>231</v>
      </c>
      <c r="K464" s="139" t="s">
        <v>257</v>
      </c>
      <c r="L464" s="139">
        <v>39.899799972222219</v>
      </c>
      <c r="M464" s="139">
        <v>-108.19530058333333</v>
      </c>
      <c r="N464" s="139" t="s">
        <v>254</v>
      </c>
      <c r="O464" s="139" t="s">
        <v>258</v>
      </c>
      <c r="P464" s="139">
        <v>0</v>
      </c>
      <c r="Q464" s="139">
        <v>0</v>
      </c>
      <c r="R464" s="139">
        <v>0</v>
      </c>
      <c r="S464" s="139">
        <v>0</v>
      </c>
      <c r="T464" s="139">
        <v>70</v>
      </c>
      <c r="U464" s="139" t="s">
        <v>108</v>
      </c>
      <c r="V464" s="140">
        <v>0</v>
      </c>
      <c r="W464" s="141">
        <v>4.8948900000000002</v>
      </c>
      <c r="X464" s="141">
        <v>0</v>
      </c>
      <c r="Y464" s="141">
        <v>0</v>
      </c>
      <c r="Z464" s="142">
        <v>0</v>
      </c>
    </row>
    <row r="465" spans="1:26" s="4" customFormat="1" x14ac:dyDescent="0.2">
      <c r="A465" s="139" t="s">
        <v>209</v>
      </c>
      <c r="B465" s="31" t="s">
        <v>134</v>
      </c>
      <c r="C465" s="139">
        <f t="shared" si="7"/>
        <v>8</v>
      </c>
      <c r="D465" s="139" t="s">
        <v>195</v>
      </c>
      <c r="E465" s="139" t="s">
        <v>190</v>
      </c>
      <c r="F465" s="139" t="s">
        <v>424</v>
      </c>
      <c r="G465" s="139" t="s">
        <v>425</v>
      </c>
      <c r="H465" s="139" t="s">
        <v>234</v>
      </c>
      <c r="I465" s="139" t="s">
        <v>231</v>
      </c>
      <c r="J465" s="139" t="s">
        <v>231</v>
      </c>
      <c r="K465" s="139" t="s">
        <v>257</v>
      </c>
      <c r="L465" s="139">
        <v>39.947516583333332</v>
      </c>
      <c r="M465" s="139">
        <v>-109.0350675</v>
      </c>
      <c r="N465" s="139" t="s">
        <v>261</v>
      </c>
      <c r="O465" s="139" t="s">
        <v>258</v>
      </c>
      <c r="P465" s="139">
        <v>9</v>
      </c>
      <c r="Q465" s="139">
        <v>0.42</v>
      </c>
      <c r="R465" s="139">
        <v>119</v>
      </c>
      <c r="S465" s="139">
        <v>970</v>
      </c>
      <c r="T465" s="139">
        <v>1064</v>
      </c>
      <c r="U465" s="139" t="s">
        <v>159</v>
      </c>
      <c r="V465" s="140">
        <v>0</v>
      </c>
      <c r="W465" s="141">
        <v>0</v>
      </c>
      <c r="X465" s="141">
        <v>0</v>
      </c>
      <c r="Y465" s="141">
        <v>0</v>
      </c>
      <c r="Z465" s="142">
        <v>0.14052799999999999</v>
      </c>
    </row>
    <row r="466" spans="1:26" s="4" customFormat="1" x14ac:dyDescent="0.2">
      <c r="A466" s="139" t="s">
        <v>209</v>
      </c>
      <c r="B466" s="31" t="s">
        <v>134</v>
      </c>
      <c r="C466" s="139">
        <f t="shared" si="7"/>
        <v>8</v>
      </c>
      <c r="D466" s="139" t="s">
        <v>195</v>
      </c>
      <c r="E466" s="139" t="s">
        <v>190</v>
      </c>
      <c r="F466" s="139" t="s">
        <v>424</v>
      </c>
      <c r="G466" s="139" t="s">
        <v>425</v>
      </c>
      <c r="H466" s="139" t="s">
        <v>231</v>
      </c>
      <c r="I466" s="139" t="s">
        <v>231</v>
      </c>
      <c r="J466" s="139" t="s">
        <v>231</v>
      </c>
      <c r="K466" s="139" t="s">
        <v>257</v>
      </c>
      <c r="L466" s="139">
        <v>40.00177438888889</v>
      </c>
      <c r="M466" s="139">
        <v>-108.39464861111112</v>
      </c>
      <c r="N466" s="139" t="s">
        <v>254</v>
      </c>
      <c r="O466" s="139" t="s">
        <v>258</v>
      </c>
      <c r="P466" s="139">
        <v>20</v>
      </c>
      <c r="Q466" s="139">
        <v>2</v>
      </c>
      <c r="R466" s="139">
        <v>10</v>
      </c>
      <c r="S466" s="139">
        <v>5916</v>
      </c>
      <c r="T466" s="139">
        <v>700</v>
      </c>
      <c r="U466" s="139" t="s">
        <v>108</v>
      </c>
      <c r="V466" s="140">
        <v>0</v>
      </c>
      <c r="W466" s="141">
        <v>7.8497999999999998E-2</v>
      </c>
      <c r="X466" s="141">
        <v>0</v>
      </c>
      <c r="Y466" s="141">
        <v>0</v>
      </c>
      <c r="Z466" s="142">
        <v>0</v>
      </c>
    </row>
    <row r="467" spans="1:26" s="4" customFormat="1" x14ac:dyDescent="0.2">
      <c r="A467" s="139" t="s">
        <v>209</v>
      </c>
      <c r="B467" s="31" t="s">
        <v>134</v>
      </c>
      <c r="C467" s="139">
        <f t="shared" si="7"/>
        <v>8</v>
      </c>
      <c r="D467" s="139" t="s">
        <v>195</v>
      </c>
      <c r="E467" s="139" t="s">
        <v>190</v>
      </c>
      <c r="F467" s="139" t="s">
        <v>424</v>
      </c>
      <c r="G467" s="139" t="s">
        <v>425</v>
      </c>
      <c r="H467" s="139" t="s">
        <v>231</v>
      </c>
      <c r="I467" s="139" t="s">
        <v>231</v>
      </c>
      <c r="J467" s="139" t="s">
        <v>231</v>
      </c>
      <c r="K467" s="139" t="s">
        <v>257</v>
      </c>
      <c r="L467" s="139">
        <v>39.891493333333329</v>
      </c>
      <c r="M467" s="139">
        <v>-108.19241688888889</v>
      </c>
      <c r="N467" s="139" t="s">
        <v>261</v>
      </c>
      <c r="O467" s="139" t="s">
        <v>258</v>
      </c>
      <c r="P467" s="139">
        <v>9</v>
      </c>
      <c r="Q467" s="139">
        <v>0.42</v>
      </c>
      <c r="R467" s="139">
        <v>119</v>
      </c>
      <c r="S467" s="139">
        <v>970</v>
      </c>
      <c r="T467" s="139">
        <v>1064</v>
      </c>
      <c r="U467" s="139" t="s">
        <v>159</v>
      </c>
      <c r="V467" s="140">
        <v>1.9578469999999999</v>
      </c>
      <c r="W467" s="141">
        <v>1.3784879999999999</v>
      </c>
      <c r="X467" s="141">
        <v>3.9483239999999999</v>
      </c>
      <c r="Y467" s="141">
        <v>0</v>
      </c>
      <c r="Z467" s="142">
        <v>0</v>
      </c>
    </row>
    <row r="468" spans="1:26" s="4" customFormat="1" x14ac:dyDescent="0.2">
      <c r="A468" s="139" t="s">
        <v>209</v>
      </c>
      <c r="B468" s="31" t="s">
        <v>134</v>
      </c>
      <c r="C468" s="139">
        <f t="shared" si="7"/>
        <v>8</v>
      </c>
      <c r="D468" s="139" t="s">
        <v>195</v>
      </c>
      <c r="E468" s="139" t="s">
        <v>190</v>
      </c>
      <c r="F468" s="139" t="s">
        <v>424</v>
      </c>
      <c r="G468" s="139" t="s">
        <v>425</v>
      </c>
      <c r="H468" s="139" t="s">
        <v>231</v>
      </c>
      <c r="I468" s="139" t="s">
        <v>231</v>
      </c>
      <c r="J468" s="139" t="s">
        <v>231</v>
      </c>
      <c r="K468" s="139" t="s">
        <v>257</v>
      </c>
      <c r="L468" s="139">
        <v>40.142992416666665</v>
      </c>
      <c r="M468" s="139">
        <v>-108.92360283333333</v>
      </c>
      <c r="N468" s="139" t="s">
        <v>268</v>
      </c>
      <c r="O468" s="139" t="s">
        <v>258</v>
      </c>
      <c r="P468" s="139">
        <v>0</v>
      </c>
      <c r="Q468" s="139">
        <v>0</v>
      </c>
      <c r="R468" s="139">
        <v>0</v>
      </c>
      <c r="S468" s="139">
        <v>0</v>
      </c>
      <c r="T468" s="139">
        <v>70</v>
      </c>
      <c r="U468" s="139" t="s">
        <v>208</v>
      </c>
      <c r="V468" s="140">
        <v>0</v>
      </c>
      <c r="W468" s="141">
        <v>6.5409119999999996</v>
      </c>
      <c r="X468" s="141">
        <v>0</v>
      </c>
      <c r="Y468" s="141">
        <v>0</v>
      </c>
      <c r="Z468" s="142">
        <v>0</v>
      </c>
    </row>
    <row r="469" spans="1:26" s="4" customFormat="1" x14ac:dyDescent="0.2">
      <c r="A469" s="139" t="s">
        <v>209</v>
      </c>
      <c r="B469" s="31" t="s">
        <v>134</v>
      </c>
      <c r="C469" s="139">
        <f t="shared" si="7"/>
        <v>8</v>
      </c>
      <c r="D469" s="139" t="s">
        <v>195</v>
      </c>
      <c r="E469" s="139" t="s">
        <v>190</v>
      </c>
      <c r="F469" s="139" t="s">
        <v>426</v>
      </c>
      <c r="G469" s="139" t="s">
        <v>427</v>
      </c>
      <c r="H469" s="139" t="s">
        <v>234</v>
      </c>
      <c r="I469" s="139" t="s">
        <v>231</v>
      </c>
      <c r="J469" s="139" t="s">
        <v>231</v>
      </c>
      <c r="K469" s="139" t="s">
        <v>232</v>
      </c>
      <c r="L469" s="139">
        <v>40.00177438888889</v>
      </c>
      <c r="M469" s="139">
        <v>-108.39464861111112</v>
      </c>
      <c r="N469" s="139" t="s">
        <v>261</v>
      </c>
      <c r="O469" s="139" t="s">
        <v>233</v>
      </c>
      <c r="P469" s="139">
        <v>0</v>
      </c>
      <c r="Q469" s="139">
        <v>0</v>
      </c>
      <c r="R469" s="139">
        <v>0</v>
      </c>
      <c r="S469" s="139">
        <v>0</v>
      </c>
      <c r="T469" s="139">
        <v>70</v>
      </c>
      <c r="U469" s="139" t="s">
        <v>159</v>
      </c>
      <c r="V469" s="140">
        <v>0</v>
      </c>
      <c r="W469" s="141">
        <v>0</v>
      </c>
      <c r="X469" s="141">
        <v>0</v>
      </c>
      <c r="Y469" s="141">
        <v>0</v>
      </c>
      <c r="Z469" s="142">
        <v>0.01</v>
      </c>
    </row>
    <row r="470" spans="1:26" s="4" customFormat="1" x14ac:dyDescent="0.2">
      <c r="A470" s="139" t="s">
        <v>209</v>
      </c>
      <c r="B470" s="31" t="s">
        <v>134</v>
      </c>
      <c r="C470" s="139">
        <f t="shared" si="7"/>
        <v>8</v>
      </c>
      <c r="D470" s="139" t="s">
        <v>195</v>
      </c>
      <c r="E470" s="139" t="s">
        <v>190</v>
      </c>
      <c r="F470" s="139" t="s">
        <v>426</v>
      </c>
      <c r="G470" s="139" t="s">
        <v>427</v>
      </c>
      <c r="H470" s="139" t="s">
        <v>231</v>
      </c>
      <c r="I470" s="139" t="s">
        <v>231</v>
      </c>
      <c r="J470" s="139" t="s">
        <v>231</v>
      </c>
      <c r="K470" s="139" t="s">
        <v>232</v>
      </c>
      <c r="L470" s="139">
        <v>40.12848841666667</v>
      </c>
      <c r="M470" s="139">
        <v>-108.8671951111111</v>
      </c>
      <c r="N470" s="139" t="s">
        <v>261</v>
      </c>
      <c r="O470" s="139" t="s">
        <v>233</v>
      </c>
      <c r="P470" s="139">
        <v>0</v>
      </c>
      <c r="Q470" s="139">
        <v>0</v>
      </c>
      <c r="R470" s="139">
        <v>0</v>
      </c>
      <c r="S470" s="139">
        <v>0</v>
      </c>
      <c r="T470" s="139">
        <v>70</v>
      </c>
      <c r="U470" s="139" t="s">
        <v>159</v>
      </c>
      <c r="V470" s="140">
        <v>2.0287799999999998</v>
      </c>
      <c r="W470" s="141">
        <v>2.7172999999999999E-2</v>
      </c>
      <c r="X470" s="141">
        <v>3.4149600000000002</v>
      </c>
      <c r="Y470" s="141">
        <v>0</v>
      </c>
      <c r="Z470" s="142">
        <v>0</v>
      </c>
    </row>
    <row r="471" spans="1:26" s="4" customFormat="1" x14ac:dyDescent="0.2">
      <c r="A471" s="139" t="s">
        <v>209</v>
      </c>
      <c r="B471" s="31" t="s">
        <v>134</v>
      </c>
      <c r="C471" s="139">
        <f t="shared" si="7"/>
        <v>8</v>
      </c>
      <c r="D471" s="139" t="s">
        <v>195</v>
      </c>
      <c r="E471" s="139" t="s">
        <v>190</v>
      </c>
      <c r="F471" s="139" t="s">
        <v>428</v>
      </c>
      <c r="G471" s="139" t="s">
        <v>429</v>
      </c>
      <c r="H471" s="139" t="s">
        <v>230</v>
      </c>
      <c r="I471" s="139" t="s">
        <v>231</v>
      </c>
      <c r="J471" s="139" t="s">
        <v>231</v>
      </c>
      <c r="K471" s="139" t="s">
        <v>232</v>
      </c>
      <c r="L471" s="139">
        <v>39.726784000000002</v>
      </c>
      <c r="M471" s="139">
        <v>-108.34593600000001</v>
      </c>
      <c r="N471" s="139" t="s">
        <v>261</v>
      </c>
      <c r="O471" s="139" t="s">
        <v>233</v>
      </c>
      <c r="P471" s="139">
        <v>0</v>
      </c>
      <c r="Q471" s="139">
        <v>0</v>
      </c>
      <c r="R471" s="139">
        <v>0</v>
      </c>
      <c r="S471" s="139">
        <v>0</v>
      </c>
      <c r="T471" s="139">
        <v>70</v>
      </c>
      <c r="U471" s="139" t="s">
        <v>159</v>
      </c>
      <c r="V471" s="140">
        <v>0</v>
      </c>
      <c r="W471" s="141">
        <v>0</v>
      </c>
      <c r="X471" s="141">
        <v>0</v>
      </c>
      <c r="Y471" s="141">
        <v>6.8999999999999997E-4</v>
      </c>
      <c r="Z471" s="142">
        <v>1.15E-2</v>
      </c>
    </row>
    <row r="472" spans="1:26" s="4" customFormat="1" x14ac:dyDescent="0.2">
      <c r="A472" s="139" t="s">
        <v>209</v>
      </c>
      <c r="B472" s="31" t="s">
        <v>134</v>
      </c>
      <c r="C472" s="139">
        <f t="shared" si="7"/>
        <v>8</v>
      </c>
      <c r="D472" s="139" t="s">
        <v>195</v>
      </c>
      <c r="E472" s="139" t="s">
        <v>190</v>
      </c>
      <c r="F472" s="139" t="s">
        <v>428</v>
      </c>
      <c r="G472" s="139" t="s">
        <v>429</v>
      </c>
      <c r="H472" s="139" t="s">
        <v>231</v>
      </c>
      <c r="I472" s="139" t="s">
        <v>231</v>
      </c>
      <c r="J472" s="139" t="s">
        <v>231</v>
      </c>
      <c r="K472" s="139" t="s">
        <v>232</v>
      </c>
      <c r="L472" s="139">
        <v>39.875625055555552</v>
      </c>
      <c r="M472" s="139">
        <v>-108.06515419444445</v>
      </c>
      <c r="N472" s="139" t="s">
        <v>261</v>
      </c>
      <c r="O472" s="139" t="s">
        <v>233</v>
      </c>
      <c r="P472" s="139">
        <v>0</v>
      </c>
      <c r="Q472" s="139">
        <v>0</v>
      </c>
      <c r="R472" s="139">
        <v>0</v>
      </c>
      <c r="S472" s="139">
        <v>0</v>
      </c>
      <c r="T472" s="139">
        <v>70</v>
      </c>
      <c r="U472" s="139" t="s">
        <v>159</v>
      </c>
      <c r="V472" s="140">
        <v>2.5415000000000001</v>
      </c>
      <c r="W472" s="141">
        <v>0</v>
      </c>
      <c r="X472" s="141">
        <v>4.2779999999999996</v>
      </c>
      <c r="Y472" s="141">
        <v>0</v>
      </c>
      <c r="Z472" s="142">
        <v>0</v>
      </c>
    </row>
    <row r="473" spans="1:26" s="4" customFormat="1" x14ac:dyDescent="0.2">
      <c r="A473" s="139" t="s">
        <v>209</v>
      </c>
      <c r="B473" s="31" t="s">
        <v>134</v>
      </c>
      <c r="C473" s="139">
        <f t="shared" si="7"/>
        <v>8</v>
      </c>
      <c r="D473" s="139" t="s">
        <v>195</v>
      </c>
      <c r="E473" s="139" t="s">
        <v>190</v>
      </c>
      <c r="F473" s="139" t="s">
        <v>430</v>
      </c>
      <c r="G473" s="139" t="s">
        <v>431</v>
      </c>
      <c r="H473" s="139" t="s">
        <v>230</v>
      </c>
      <c r="I473" s="139" t="s">
        <v>231</v>
      </c>
      <c r="J473" s="139" t="s">
        <v>231</v>
      </c>
      <c r="K473" s="139" t="s">
        <v>232</v>
      </c>
      <c r="L473" s="139">
        <v>39.721043972222226</v>
      </c>
      <c r="M473" s="139">
        <v>-108.31465497222221</v>
      </c>
      <c r="N473" s="139" t="s">
        <v>261</v>
      </c>
      <c r="O473" s="139" t="s">
        <v>233</v>
      </c>
      <c r="P473" s="139">
        <v>0</v>
      </c>
      <c r="Q473" s="139">
        <v>0</v>
      </c>
      <c r="R473" s="139">
        <v>0</v>
      </c>
      <c r="S473" s="139">
        <v>0</v>
      </c>
      <c r="T473" s="139">
        <v>70</v>
      </c>
      <c r="U473" s="139" t="s">
        <v>159</v>
      </c>
      <c r="V473" s="140">
        <v>0</v>
      </c>
      <c r="W473" s="141">
        <v>0</v>
      </c>
      <c r="X473" s="141">
        <v>0</v>
      </c>
      <c r="Y473" s="141">
        <v>6.8999999999999997E-4</v>
      </c>
      <c r="Z473" s="142">
        <v>1.15E-2</v>
      </c>
    </row>
    <row r="474" spans="1:26" s="4" customFormat="1" x14ac:dyDescent="0.2">
      <c r="A474" s="139" t="s">
        <v>209</v>
      </c>
      <c r="B474" s="31" t="s">
        <v>134</v>
      </c>
      <c r="C474" s="139">
        <f t="shared" si="7"/>
        <v>8</v>
      </c>
      <c r="D474" s="139" t="s">
        <v>195</v>
      </c>
      <c r="E474" s="139" t="s">
        <v>190</v>
      </c>
      <c r="F474" s="139" t="s">
        <v>430</v>
      </c>
      <c r="G474" s="139" t="s">
        <v>431</v>
      </c>
      <c r="H474" s="139" t="s">
        <v>231</v>
      </c>
      <c r="I474" s="139" t="s">
        <v>231</v>
      </c>
      <c r="J474" s="139" t="s">
        <v>231</v>
      </c>
      <c r="K474" s="139" t="s">
        <v>232</v>
      </c>
      <c r="L474" s="139">
        <v>39.871982916666667</v>
      </c>
      <c r="M474" s="139">
        <v>-108.05681149999999</v>
      </c>
      <c r="N474" s="139" t="s">
        <v>261</v>
      </c>
      <c r="O474" s="139" t="s">
        <v>233</v>
      </c>
      <c r="P474" s="139">
        <v>0</v>
      </c>
      <c r="Q474" s="139">
        <v>0</v>
      </c>
      <c r="R474" s="139">
        <v>0</v>
      </c>
      <c r="S474" s="139">
        <v>0</v>
      </c>
      <c r="T474" s="139">
        <v>70</v>
      </c>
      <c r="U474" s="139" t="s">
        <v>159</v>
      </c>
      <c r="V474" s="140">
        <v>2.5415000000000001</v>
      </c>
      <c r="W474" s="141">
        <v>0</v>
      </c>
      <c r="X474" s="141">
        <v>4.2779999999999996</v>
      </c>
      <c r="Y474" s="141">
        <v>0</v>
      </c>
      <c r="Z474" s="142">
        <v>0</v>
      </c>
    </row>
    <row r="475" spans="1:26" s="4" customFormat="1" x14ac:dyDescent="0.2">
      <c r="A475" s="139" t="s">
        <v>209</v>
      </c>
      <c r="B475" s="31" t="s">
        <v>134</v>
      </c>
      <c r="C475" s="139">
        <f t="shared" si="7"/>
        <v>8</v>
      </c>
      <c r="D475" s="139" t="s">
        <v>195</v>
      </c>
      <c r="E475" s="139" t="s">
        <v>190</v>
      </c>
      <c r="F475" s="139" t="s">
        <v>432</v>
      </c>
      <c r="G475" s="139" t="s">
        <v>433</v>
      </c>
      <c r="H475" s="139" t="s">
        <v>235</v>
      </c>
      <c r="I475" s="139" t="s">
        <v>231</v>
      </c>
      <c r="J475" s="139" t="s">
        <v>231</v>
      </c>
      <c r="K475" s="139" t="s">
        <v>257</v>
      </c>
      <c r="L475" s="139">
        <v>40.01375213888889</v>
      </c>
      <c r="M475" s="139">
        <v>-108.36629316666667</v>
      </c>
      <c r="N475" s="139" t="s">
        <v>261</v>
      </c>
      <c r="O475" s="139" t="s">
        <v>258</v>
      </c>
      <c r="P475" s="139">
        <v>0</v>
      </c>
      <c r="Q475" s="139">
        <v>0</v>
      </c>
      <c r="R475" s="139">
        <v>0</v>
      </c>
      <c r="S475" s="139">
        <v>0</v>
      </c>
      <c r="T475" s="139">
        <v>70</v>
      </c>
      <c r="U475" s="139" t="s">
        <v>159</v>
      </c>
      <c r="V475" s="140">
        <v>0</v>
      </c>
      <c r="W475" s="141">
        <v>0</v>
      </c>
      <c r="X475" s="141">
        <v>0</v>
      </c>
      <c r="Y475" s="141">
        <v>0</v>
      </c>
      <c r="Z475" s="142">
        <v>0.02</v>
      </c>
    </row>
    <row r="476" spans="1:26" s="4" customFormat="1" x14ac:dyDescent="0.2">
      <c r="A476" s="139" t="s">
        <v>209</v>
      </c>
      <c r="B476" s="31" t="s">
        <v>134</v>
      </c>
      <c r="C476" s="139">
        <f t="shared" si="7"/>
        <v>8</v>
      </c>
      <c r="D476" s="139" t="s">
        <v>195</v>
      </c>
      <c r="E476" s="139" t="s">
        <v>190</v>
      </c>
      <c r="F476" s="139" t="s">
        <v>432</v>
      </c>
      <c r="G476" s="139" t="s">
        <v>433</v>
      </c>
      <c r="H476" s="139" t="s">
        <v>231</v>
      </c>
      <c r="I476" s="139" t="s">
        <v>231</v>
      </c>
      <c r="J476" s="139" t="s">
        <v>231</v>
      </c>
      <c r="K476" s="139" t="s">
        <v>257</v>
      </c>
      <c r="L476" s="139">
        <v>39.871982916666667</v>
      </c>
      <c r="M476" s="139">
        <v>-108.05681149999999</v>
      </c>
      <c r="N476" s="139" t="s">
        <v>261</v>
      </c>
      <c r="O476" s="139" t="s">
        <v>258</v>
      </c>
      <c r="P476" s="139">
        <v>0</v>
      </c>
      <c r="Q476" s="139">
        <v>0</v>
      </c>
      <c r="R476" s="139">
        <v>0</v>
      </c>
      <c r="S476" s="139">
        <v>0</v>
      </c>
      <c r="T476" s="139">
        <v>70</v>
      </c>
      <c r="U476" s="139" t="s">
        <v>159</v>
      </c>
      <c r="V476" s="140">
        <v>0.52324300000000001</v>
      </c>
      <c r="W476" s="141">
        <v>0</v>
      </c>
      <c r="X476" s="141">
        <v>3.6061209999999999</v>
      </c>
      <c r="Y476" s="141">
        <v>0</v>
      </c>
      <c r="Z476" s="142">
        <v>0</v>
      </c>
    </row>
    <row r="477" spans="1:26" s="4" customFormat="1" x14ac:dyDescent="0.2">
      <c r="A477" s="139" t="s">
        <v>209</v>
      </c>
      <c r="B477" s="31" t="s">
        <v>134</v>
      </c>
      <c r="C477" s="139">
        <f t="shared" si="7"/>
        <v>8</v>
      </c>
      <c r="D477" s="139" t="s">
        <v>195</v>
      </c>
      <c r="E477" s="139" t="s">
        <v>190</v>
      </c>
      <c r="F477" s="139" t="s">
        <v>432</v>
      </c>
      <c r="G477" s="139" t="s">
        <v>433</v>
      </c>
      <c r="H477" s="139" t="s">
        <v>231</v>
      </c>
      <c r="I477" s="139" t="s">
        <v>231</v>
      </c>
      <c r="J477" s="139" t="s">
        <v>231</v>
      </c>
      <c r="K477" s="139" t="s">
        <v>257</v>
      </c>
      <c r="L477" s="139">
        <v>39.878417305555558</v>
      </c>
      <c r="M477" s="139">
        <v>-108.04520952777779</v>
      </c>
      <c r="N477" s="139" t="s">
        <v>254</v>
      </c>
      <c r="O477" s="139" t="s">
        <v>258</v>
      </c>
      <c r="P477" s="139">
        <v>0</v>
      </c>
      <c r="Q477" s="139">
        <v>0</v>
      </c>
      <c r="R477" s="139">
        <v>0</v>
      </c>
      <c r="S477" s="139">
        <v>0</v>
      </c>
      <c r="T477" s="139">
        <v>70</v>
      </c>
      <c r="U477" s="139" t="s">
        <v>108</v>
      </c>
      <c r="V477" s="140">
        <v>0</v>
      </c>
      <c r="W477" s="141">
        <v>0.75568199999999996</v>
      </c>
      <c r="X477" s="141">
        <v>0</v>
      </c>
      <c r="Y477" s="141">
        <v>0</v>
      </c>
      <c r="Z477" s="142">
        <v>0</v>
      </c>
    </row>
    <row r="478" spans="1:26" s="4" customFormat="1" x14ac:dyDescent="0.2">
      <c r="A478" s="139" t="s">
        <v>209</v>
      </c>
      <c r="B478" s="31" t="s">
        <v>134</v>
      </c>
      <c r="C478" s="139">
        <f t="shared" si="7"/>
        <v>8</v>
      </c>
      <c r="D478" s="139" t="s">
        <v>195</v>
      </c>
      <c r="E478" s="139" t="s">
        <v>190</v>
      </c>
      <c r="F478" s="139" t="s">
        <v>434</v>
      </c>
      <c r="G478" s="139" t="s">
        <v>435</v>
      </c>
      <c r="H478" s="139" t="s">
        <v>230</v>
      </c>
      <c r="I478" s="139" t="s">
        <v>231</v>
      </c>
      <c r="J478" s="139" t="s">
        <v>231</v>
      </c>
      <c r="K478" s="139" t="s">
        <v>232</v>
      </c>
      <c r="L478" s="139">
        <v>39.81132644444444</v>
      </c>
      <c r="M478" s="139">
        <v>-108.76717633333334</v>
      </c>
      <c r="N478" s="139" t="s">
        <v>261</v>
      </c>
      <c r="O478" s="139" t="s">
        <v>233</v>
      </c>
      <c r="P478" s="139">
        <v>25</v>
      </c>
      <c r="Q478" s="139">
        <v>1.0900000000000001</v>
      </c>
      <c r="R478" s="139">
        <v>54</v>
      </c>
      <c r="S478" s="139">
        <v>9413</v>
      </c>
      <c r="T478" s="139">
        <v>814</v>
      </c>
      <c r="U478" s="139" t="s">
        <v>159</v>
      </c>
      <c r="V478" s="140">
        <v>0</v>
      </c>
      <c r="W478" s="141">
        <v>0</v>
      </c>
      <c r="X478" s="141">
        <v>0</v>
      </c>
      <c r="Y478" s="141">
        <v>0</v>
      </c>
      <c r="Z478" s="142">
        <v>2.8975000000000001E-2</v>
      </c>
    </row>
    <row r="479" spans="1:26" s="4" customFormat="1" x14ac:dyDescent="0.2">
      <c r="A479" s="139" t="s">
        <v>209</v>
      </c>
      <c r="B479" s="31" t="s">
        <v>134</v>
      </c>
      <c r="C479" s="139">
        <f t="shared" si="7"/>
        <v>8</v>
      </c>
      <c r="D479" s="139" t="s">
        <v>195</v>
      </c>
      <c r="E479" s="139" t="s">
        <v>190</v>
      </c>
      <c r="F479" s="139" t="s">
        <v>434</v>
      </c>
      <c r="G479" s="139" t="s">
        <v>435</v>
      </c>
      <c r="H479" s="139" t="s">
        <v>231</v>
      </c>
      <c r="I479" s="139" t="s">
        <v>231</v>
      </c>
      <c r="J479" s="139" t="s">
        <v>231</v>
      </c>
      <c r="K479" s="139" t="s">
        <v>232</v>
      </c>
      <c r="L479" s="139">
        <v>39.987358194444447</v>
      </c>
      <c r="M479" s="139">
        <v>-108.40338008333335</v>
      </c>
      <c r="N479" s="139" t="s">
        <v>261</v>
      </c>
      <c r="O479" s="139" t="s">
        <v>233</v>
      </c>
      <c r="P479" s="139">
        <v>25</v>
      </c>
      <c r="Q479" s="139">
        <v>1.0900000000000001</v>
      </c>
      <c r="R479" s="139">
        <v>54</v>
      </c>
      <c r="S479" s="139">
        <v>9413</v>
      </c>
      <c r="T479" s="139">
        <v>814</v>
      </c>
      <c r="U479" s="139" t="s">
        <v>159</v>
      </c>
      <c r="V479" s="140">
        <v>6.7404999999999999</v>
      </c>
      <c r="W479" s="141">
        <v>9.0279999999999999E-2</v>
      </c>
      <c r="X479" s="141">
        <v>11.346</v>
      </c>
      <c r="Y479" s="141">
        <v>0</v>
      </c>
      <c r="Z479" s="142">
        <v>0</v>
      </c>
    </row>
    <row r="480" spans="1:26" s="4" customFormat="1" x14ac:dyDescent="0.2">
      <c r="A480" s="139" t="s">
        <v>209</v>
      </c>
      <c r="B480" s="31" t="s">
        <v>134</v>
      </c>
      <c r="C480" s="139">
        <f t="shared" si="7"/>
        <v>8</v>
      </c>
      <c r="D480" s="139" t="s">
        <v>195</v>
      </c>
      <c r="E480" s="139" t="s">
        <v>190</v>
      </c>
      <c r="F480" s="139" t="s">
        <v>436</v>
      </c>
      <c r="G480" s="139" t="s">
        <v>437</v>
      </c>
      <c r="H480" s="139" t="s">
        <v>230</v>
      </c>
      <c r="I480" s="139" t="s">
        <v>231</v>
      </c>
      <c r="J480" s="139" t="s">
        <v>231</v>
      </c>
      <c r="K480" s="139" t="s">
        <v>232</v>
      </c>
      <c r="L480" s="139">
        <v>39.829223444444445</v>
      </c>
      <c r="M480" s="139">
        <v>-108.85596811111111</v>
      </c>
      <c r="N480" s="139" t="s">
        <v>261</v>
      </c>
      <c r="O480" s="139" t="s">
        <v>233</v>
      </c>
      <c r="P480" s="139">
        <v>26</v>
      </c>
      <c r="Q480" s="139">
        <v>1.33</v>
      </c>
      <c r="R480" s="139">
        <v>54</v>
      </c>
      <c r="S480" s="139">
        <v>14165</v>
      </c>
      <c r="T480" s="139">
        <v>783</v>
      </c>
      <c r="U480" s="139" t="s">
        <v>159</v>
      </c>
      <c r="V480" s="140">
        <v>0</v>
      </c>
      <c r="W480" s="141">
        <v>0</v>
      </c>
      <c r="X480" s="141">
        <v>0</v>
      </c>
      <c r="Y480" s="141">
        <v>0</v>
      </c>
      <c r="Z480" s="142">
        <v>0</v>
      </c>
    </row>
    <row r="481" spans="1:26" s="4" customFormat="1" x14ac:dyDescent="0.2">
      <c r="A481" s="139" t="s">
        <v>209</v>
      </c>
      <c r="B481" s="31" t="s">
        <v>134</v>
      </c>
      <c r="C481" s="139">
        <f t="shared" si="7"/>
        <v>8</v>
      </c>
      <c r="D481" s="139" t="s">
        <v>195</v>
      </c>
      <c r="E481" s="139" t="s">
        <v>190</v>
      </c>
      <c r="F481" s="139" t="s">
        <v>436</v>
      </c>
      <c r="G481" s="139" t="s">
        <v>437</v>
      </c>
      <c r="H481" s="139" t="s">
        <v>231</v>
      </c>
      <c r="I481" s="139" t="s">
        <v>231</v>
      </c>
      <c r="J481" s="139" t="s">
        <v>231</v>
      </c>
      <c r="K481" s="139" t="s">
        <v>232</v>
      </c>
      <c r="L481" s="139">
        <v>39.688679583333332</v>
      </c>
      <c r="M481" s="139">
        <v>-108.69247783333334</v>
      </c>
      <c r="N481" s="139" t="s">
        <v>261</v>
      </c>
      <c r="O481" s="139" t="s">
        <v>233</v>
      </c>
      <c r="P481" s="139">
        <v>26</v>
      </c>
      <c r="Q481" s="139">
        <v>1.33</v>
      </c>
      <c r="R481" s="139">
        <v>54</v>
      </c>
      <c r="S481" s="139">
        <v>14165</v>
      </c>
      <c r="T481" s="139">
        <v>783</v>
      </c>
      <c r="U481" s="139" t="s">
        <v>159</v>
      </c>
      <c r="V481" s="140">
        <v>1.1058840000000001</v>
      </c>
      <c r="W481" s="141">
        <v>0.80440999999999996</v>
      </c>
      <c r="X481" s="141">
        <v>2.3268599999999999</v>
      </c>
      <c r="Y481" s="141">
        <v>0</v>
      </c>
      <c r="Z481" s="142">
        <v>0</v>
      </c>
    </row>
    <row r="482" spans="1:26" s="4" customFormat="1" x14ac:dyDescent="0.2">
      <c r="A482" s="139" t="s">
        <v>209</v>
      </c>
      <c r="B482" s="31" t="s">
        <v>134</v>
      </c>
      <c r="C482" s="139">
        <f t="shared" si="7"/>
        <v>8</v>
      </c>
      <c r="D482" s="139" t="s">
        <v>195</v>
      </c>
      <c r="E482" s="139" t="s">
        <v>190</v>
      </c>
      <c r="F482" s="139" t="s">
        <v>438</v>
      </c>
      <c r="G482" s="139" t="s">
        <v>439</v>
      </c>
      <c r="H482" s="139" t="s">
        <v>230</v>
      </c>
      <c r="I482" s="139" t="s">
        <v>231</v>
      </c>
      <c r="J482" s="139" t="s">
        <v>231</v>
      </c>
      <c r="K482" s="139" t="s">
        <v>232</v>
      </c>
      <c r="L482" s="139">
        <v>39.688679583333332</v>
      </c>
      <c r="M482" s="139">
        <v>-108.69247783333334</v>
      </c>
      <c r="N482" s="139" t="s">
        <v>261</v>
      </c>
      <c r="O482" s="139" t="s">
        <v>233</v>
      </c>
      <c r="P482" s="139">
        <v>25</v>
      </c>
      <c r="Q482" s="139">
        <v>1.0900000000000001</v>
      </c>
      <c r="R482" s="139">
        <v>54</v>
      </c>
      <c r="S482" s="139">
        <v>9413</v>
      </c>
      <c r="T482" s="139">
        <v>814</v>
      </c>
      <c r="U482" s="139" t="s">
        <v>159</v>
      </c>
      <c r="V482" s="140">
        <v>0</v>
      </c>
      <c r="W482" s="141">
        <v>0</v>
      </c>
      <c r="X482" s="141">
        <v>0</v>
      </c>
      <c r="Y482" s="141">
        <v>0</v>
      </c>
      <c r="Z482" s="142">
        <v>6.7544999999999994E-2</v>
      </c>
    </row>
    <row r="483" spans="1:26" s="4" customFormat="1" x14ac:dyDescent="0.2">
      <c r="A483" s="139" t="s">
        <v>209</v>
      </c>
      <c r="B483" s="31" t="s">
        <v>134</v>
      </c>
      <c r="C483" s="139">
        <f t="shared" si="7"/>
        <v>8</v>
      </c>
      <c r="D483" s="139" t="s">
        <v>195</v>
      </c>
      <c r="E483" s="139" t="s">
        <v>190</v>
      </c>
      <c r="F483" s="139" t="s">
        <v>438</v>
      </c>
      <c r="G483" s="139" t="s">
        <v>439</v>
      </c>
      <c r="H483" s="139" t="s">
        <v>231</v>
      </c>
      <c r="I483" s="139" t="s">
        <v>231</v>
      </c>
      <c r="J483" s="139" t="s">
        <v>231</v>
      </c>
      <c r="K483" s="139" t="s">
        <v>232</v>
      </c>
      <c r="L483" s="139">
        <v>39.910292555555557</v>
      </c>
      <c r="M483" s="139">
        <v>-108.33504291666667</v>
      </c>
      <c r="N483" s="139" t="s">
        <v>261</v>
      </c>
      <c r="O483" s="139" t="s">
        <v>233</v>
      </c>
      <c r="P483" s="139">
        <v>25</v>
      </c>
      <c r="Q483" s="139">
        <v>1.0900000000000001</v>
      </c>
      <c r="R483" s="139">
        <v>54</v>
      </c>
      <c r="S483" s="139">
        <v>9413</v>
      </c>
      <c r="T483" s="139">
        <v>814</v>
      </c>
      <c r="U483" s="139" t="s">
        <v>159</v>
      </c>
      <c r="V483" s="140">
        <v>2.0165660000000001</v>
      </c>
      <c r="W483" s="141">
        <v>1.4248190000000001</v>
      </c>
      <c r="X483" s="141">
        <v>4.0709109999999997</v>
      </c>
      <c r="Y483" s="141">
        <v>0</v>
      </c>
      <c r="Z483" s="142">
        <v>0</v>
      </c>
    </row>
    <row r="484" spans="1:26" s="4" customFormat="1" x14ac:dyDescent="0.2">
      <c r="A484" s="139" t="s">
        <v>209</v>
      </c>
      <c r="B484" s="31" t="s">
        <v>134</v>
      </c>
      <c r="C484" s="139">
        <f t="shared" si="7"/>
        <v>8</v>
      </c>
      <c r="D484" s="139" t="s">
        <v>195</v>
      </c>
      <c r="E484" s="139" t="s">
        <v>190</v>
      </c>
      <c r="F484" s="139" t="s">
        <v>440</v>
      </c>
      <c r="G484" s="139" t="s">
        <v>441</v>
      </c>
      <c r="H484" s="139" t="s">
        <v>229</v>
      </c>
      <c r="I484" s="139" t="s">
        <v>231</v>
      </c>
      <c r="J484" s="139" t="s">
        <v>231</v>
      </c>
      <c r="K484" s="139" t="s">
        <v>232</v>
      </c>
      <c r="L484" s="139">
        <v>40.020559499999997</v>
      </c>
      <c r="M484" s="139">
        <v>-108.43804422222223</v>
      </c>
      <c r="N484" s="139" t="s">
        <v>261</v>
      </c>
      <c r="O484" s="139" t="s">
        <v>233</v>
      </c>
      <c r="P484" s="139">
        <v>0</v>
      </c>
      <c r="Q484" s="139">
        <v>0</v>
      </c>
      <c r="R484" s="139">
        <v>0</v>
      </c>
      <c r="S484" s="139">
        <v>0</v>
      </c>
      <c r="T484" s="139">
        <v>0</v>
      </c>
      <c r="U484" s="139" t="s">
        <v>159</v>
      </c>
      <c r="V484" s="140">
        <v>0</v>
      </c>
      <c r="W484" s="141">
        <v>0</v>
      </c>
      <c r="X484" s="141">
        <v>0</v>
      </c>
      <c r="Y484" s="141">
        <v>0</v>
      </c>
      <c r="Z484" s="142">
        <v>0.17663100000000001</v>
      </c>
    </row>
    <row r="485" spans="1:26" s="4" customFormat="1" x14ac:dyDescent="0.2">
      <c r="A485" s="139" t="s">
        <v>209</v>
      </c>
      <c r="B485" s="31" t="s">
        <v>134</v>
      </c>
      <c r="C485" s="139">
        <f t="shared" si="7"/>
        <v>8</v>
      </c>
      <c r="D485" s="139" t="s">
        <v>195</v>
      </c>
      <c r="E485" s="139" t="s">
        <v>190</v>
      </c>
      <c r="F485" s="139" t="s">
        <v>440</v>
      </c>
      <c r="G485" s="139" t="s">
        <v>441</v>
      </c>
      <c r="H485" s="139" t="s">
        <v>231</v>
      </c>
      <c r="I485" s="139" t="s">
        <v>231</v>
      </c>
      <c r="J485" s="139" t="s">
        <v>231</v>
      </c>
      <c r="K485" s="139" t="s">
        <v>232</v>
      </c>
      <c r="L485" s="139">
        <v>39.919138444444442</v>
      </c>
      <c r="M485" s="139">
        <v>-108.36360333333333</v>
      </c>
      <c r="N485" s="139" t="s">
        <v>261</v>
      </c>
      <c r="O485" s="139" t="s">
        <v>233</v>
      </c>
      <c r="P485" s="139">
        <v>0</v>
      </c>
      <c r="Q485" s="139">
        <v>0</v>
      </c>
      <c r="R485" s="139">
        <v>0</v>
      </c>
      <c r="S485" s="139">
        <v>0</v>
      </c>
      <c r="T485" s="139">
        <v>0</v>
      </c>
      <c r="U485" s="139" t="s">
        <v>159</v>
      </c>
      <c r="V485" s="140">
        <v>1.959622</v>
      </c>
      <c r="W485" s="141">
        <v>1.3706</v>
      </c>
      <c r="X485" s="141">
        <v>3.9159989999999998</v>
      </c>
      <c r="Y485" s="141">
        <v>0</v>
      </c>
      <c r="Z485" s="142">
        <v>0</v>
      </c>
    </row>
    <row r="486" spans="1:26" s="4" customFormat="1" x14ac:dyDescent="0.2">
      <c r="A486" s="139" t="s">
        <v>209</v>
      </c>
      <c r="B486" s="31" t="s">
        <v>134</v>
      </c>
      <c r="C486" s="139">
        <f t="shared" si="7"/>
        <v>8</v>
      </c>
      <c r="D486" s="139" t="s">
        <v>195</v>
      </c>
      <c r="E486" s="139" t="s">
        <v>190</v>
      </c>
      <c r="F486" s="139" t="s">
        <v>440</v>
      </c>
      <c r="G486" s="139" t="s">
        <v>441</v>
      </c>
      <c r="H486" s="139" t="s">
        <v>231</v>
      </c>
      <c r="I486" s="139" t="s">
        <v>231</v>
      </c>
      <c r="J486" s="139" t="s">
        <v>231</v>
      </c>
      <c r="K486" s="139" t="s">
        <v>232</v>
      </c>
      <c r="L486" s="139">
        <v>39.945698277777772</v>
      </c>
      <c r="M486" s="139">
        <v>-108.34742224999999</v>
      </c>
      <c r="N486" s="139" t="s">
        <v>268</v>
      </c>
      <c r="O486" s="139" t="s">
        <v>233</v>
      </c>
      <c r="P486" s="139">
        <v>0</v>
      </c>
      <c r="Q486" s="139">
        <v>0</v>
      </c>
      <c r="R486" s="139">
        <v>0</v>
      </c>
      <c r="S486" s="139">
        <v>0</v>
      </c>
      <c r="T486" s="139">
        <v>70</v>
      </c>
      <c r="U486" s="139" t="s">
        <v>208</v>
      </c>
      <c r="V486" s="140">
        <v>0</v>
      </c>
      <c r="W486" s="141">
        <v>2.542656</v>
      </c>
      <c r="X486" s="141">
        <v>0</v>
      </c>
      <c r="Y486" s="141">
        <v>0</v>
      </c>
      <c r="Z486" s="142">
        <v>0</v>
      </c>
    </row>
    <row r="487" spans="1:26" s="4" customFormat="1" x14ac:dyDescent="0.2">
      <c r="A487" s="139" t="s">
        <v>209</v>
      </c>
      <c r="B487" s="31" t="s">
        <v>134</v>
      </c>
      <c r="C487" s="139">
        <f t="shared" si="7"/>
        <v>8</v>
      </c>
      <c r="D487" s="139" t="s">
        <v>195</v>
      </c>
      <c r="E487" s="139" t="s">
        <v>190</v>
      </c>
      <c r="F487" s="139" t="s">
        <v>440</v>
      </c>
      <c r="G487" s="139" t="s">
        <v>441</v>
      </c>
      <c r="H487" s="139" t="s">
        <v>231</v>
      </c>
      <c r="I487" s="139" t="s">
        <v>231</v>
      </c>
      <c r="J487" s="139" t="s">
        <v>231</v>
      </c>
      <c r="K487" s="139" t="s">
        <v>232</v>
      </c>
      <c r="L487" s="139">
        <v>39.945698277777772</v>
      </c>
      <c r="M487" s="139">
        <v>-108.34742224999999</v>
      </c>
      <c r="N487" s="139" t="s">
        <v>254</v>
      </c>
      <c r="O487" s="139" t="s">
        <v>233</v>
      </c>
      <c r="P487" s="139">
        <v>17</v>
      </c>
      <c r="Q487" s="139">
        <v>1.42</v>
      </c>
      <c r="R487" s="139">
        <v>8</v>
      </c>
      <c r="S487" s="139">
        <v>2314</v>
      </c>
      <c r="T487" s="139">
        <v>137</v>
      </c>
      <c r="U487" s="139" t="s">
        <v>108</v>
      </c>
      <c r="V487" s="140">
        <v>0</v>
      </c>
      <c r="W487" s="141">
        <v>3.1274600000000001</v>
      </c>
      <c r="X487" s="141">
        <v>0</v>
      </c>
      <c r="Y487" s="141">
        <v>0</v>
      </c>
      <c r="Z487" s="142">
        <v>0</v>
      </c>
    </row>
    <row r="488" spans="1:26" s="4" customFormat="1" x14ac:dyDescent="0.2">
      <c r="A488" s="139" t="s">
        <v>209</v>
      </c>
      <c r="B488" s="31" t="s">
        <v>134</v>
      </c>
      <c r="C488" s="139">
        <f t="shared" si="7"/>
        <v>8</v>
      </c>
      <c r="D488" s="139" t="s">
        <v>195</v>
      </c>
      <c r="E488" s="139" t="s">
        <v>190</v>
      </c>
      <c r="F488" s="139" t="s">
        <v>442</v>
      </c>
      <c r="G488" s="139" t="s">
        <v>443</v>
      </c>
      <c r="H488" s="139" t="s">
        <v>230</v>
      </c>
      <c r="I488" s="139" t="s">
        <v>231</v>
      </c>
      <c r="J488" s="139" t="s">
        <v>231</v>
      </c>
      <c r="K488" s="139" t="s">
        <v>232</v>
      </c>
      <c r="L488" s="139">
        <v>39.954538194444446</v>
      </c>
      <c r="M488" s="139">
        <v>-109.03219394444444</v>
      </c>
      <c r="N488" s="139" t="s">
        <v>261</v>
      </c>
      <c r="O488" s="139" t="s">
        <v>233</v>
      </c>
      <c r="P488" s="139">
        <v>9</v>
      </c>
      <c r="Q488" s="139">
        <v>0.42</v>
      </c>
      <c r="R488" s="139">
        <v>115</v>
      </c>
      <c r="S488" s="139">
        <v>970</v>
      </c>
      <c r="T488" s="139">
        <v>1064</v>
      </c>
      <c r="U488" s="139" t="s">
        <v>159</v>
      </c>
      <c r="V488" s="140">
        <v>0</v>
      </c>
      <c r="W488" s="141">
        <v>0</v>
      </c>
      <c r="X488" s="141">
        <v>0</v>
      </c>
      <c r="Y488" s="141">
        <v>0</v>
      </c>
      <c r="Z488" s="142">
        <v>0.13975499999999999</v>
      </c>
    </row>
    <row r="489" spans="1:26" s="4" customFormat="1" x14ac:dyDescent="0.2">
      <c r="A489" s="139" t="s">
        <v>209</v>
      </c>
      <c r="B489" s="31" t="s">
        <v>134</v>
      </c>
      <c r="C489" s="139">
        <f t="shared" si="7"/>
        <v>8</v>
      </c>
      <c r="D489" s="139" t="s">
        <v>195</v>
      </c>
      <c r="E489" s="139" t="s">
        <v>190</v>
      </c>
      <c r="F489" s="139" t="s">
        <v>442</v>
      </c>
      <c r="G489" s="139" t="s">
        <v>443</v>
      </c>
      <c r="H489" s="139" t="s">
        <v>231</v>
      </c>
      <c r="I489" s="139" t="s">
        <v>231</v>
      </c>
      <c r="J489" s="139" t="s">
        <v>231</v>
      </c>
      <c r="K489" s="139" t="s">
        <v>232</v>
      </c>
      <c r="L489" s="139">
        <v>39.894269111111107</v>
      </c>
      <c r="M489" s="139">
        <v>-108.57854069444444</v>
      </c>
      <c r="N489" s="139" t="s">
        <v>261</v>
      </c>
      <c r="O489" s="139" t="s">
        <v>233</v>
      </c>
      <c r="P489" s="139">
        <v>9</v>
      </c>
      <c r="Q489" s="139">
        <v>0.42</v>
      </c>
      <c r="R489" s="139">
        <v>115</v>
      </c>
      <c r="S489" s="139">
        <v>970</v>
      </c>
      <c r="T489" s="139">
        <v>1064</v>
      </c>
      <c r="U489" s="139" t="s">
        <v>159</v>
      </c>
      <c r="V489" s="140">
        <v>1.947079</v>
      </c>
      <c r="W489" s="141">
        <v>1.370906</v>
      </c>
      <c r="X489" s="141">
        <v>3.926609</v>
      </c>
      <c r="Y489" s="141">
        <v>0</v>
      </c>
      <c r="Z489" s="142">
        <v>0</v>
      </c>
    </row>
    <row r="490" spans="1:26" s="4" customFormat="1" x14ac:dyDescent="0.2">
      <c r="A490" s="139" t="s">
        <v>209</v>
      </c>
      <c r="B490" s="31" t="s">
        <v>134</v>
      </c>
      <c r="C490" s="139">
        <f t="shared" si="7"/>
        <v>8</v>
      </c>
      <c r="D490" s="139" t="s">
        <v>195</v>
      </c>
      <c r="E490" s="139" t="s">
        <v>190</v>
      </c>
      <c r="F490" s="139" t="s">
        <v>442</v>
      </c>
      <c r="G490" s="139" t="s">
        <v>443</v>
      </c>
      <c r="H490" s="139" t="s">
        <v>231</v>
      </c>
      <c r="I490" s="139" t="s">
        <v>231</v>
      </c>
      <c r="J490" s="139" t="s">
        <v>231</v>
      </c>
      <c r="K490" s="139" t="s">
        <v>232</v>
      </c>
      <c r="L490" s="139">
        <v>39.88052036111111</v>
      </c>
      <c r="M490" s="139">
        <v>-108.36666772222222</v>
      </c>
      <c r="N490" s="139" t="s">
        <v>268</v>
      </c>
      <c r="O490" s="139" t="s">
        <v>233</v>
      </c>
      <c r="P490" s="139">
        <v>20</v>
      </c>
      <c r="Q490" s="139">
        <v>2</v>
      </c>
      <c r="R490" s="139">
        <v>0</v>
      </c>
      <c r="S490" s="139">
        <v>0</v>
      </c>
      <c r="T490" s="139">
        <v>0</v>
      </c>
      <c r="U490" s="139" t="s">
        <v>208</v>
      </c>
      <c r="V490" s="140">
        <v>0</v>
      </c>
      <c r="W490" s="141">
        <v>2.1999599999999999</v>
      </c>
      <c r="X490" s="141">
        <v>0</v>
      </c>
      <c r="Y490" s="141">
        <v>0</v>
      </c>
      <c r="Z490" s="142">
        <v>0</v>
      </c>
    </row>
    <row r="491" spans="1:26" s="4" customFormat="1" x14ac:dyDescent="0.2">
      <c r="A491" s="139" t="s">
        <v>209</v>
      </c>
      <c r="B491" s="31" t="s">
        <v>134</v>
      </c>
      <c r="C491" s="139">
        <f t="shared" si="7"/>
        <v>8</v>
      </c>
      <c r="D491" s="139" t="s">
        <v>195</v>
      </c>
      <c r="E491" s="139" t="s">
        <v>190</v>
      </c>
      <c r="F491" s="139" t="s">
        <v>442</v>
      </c>
      <c r="G491" s="139" t="s">
        <v>443</v>
      </c>
      <c r="H491" s="139" t="s">
        <v>231</v>
      </c>
      <c r="I491" s="139" t="s">
        <v>231</v>
      </c>
      <c r="J491" s="139" t="s">
        <v>231</v>
      </c>
      <c r="K491" s="139" t="s">
        <v>232</v>
      </c>
      <c r="L491" s="139">
        <v>39.88052036111111</v>
      </c>
      <c r="M491" s="139">
        <v>-108.36666772222222</v>
      </c>
      <c r="N491" s="139" t="s">
        <v>254</v>
      </c>
      <c r="O491" s="139" t="s">
        <v>233</v>
      </c>
      <c r="P491" s="139">
        <v>20</v>
      </c>
      <c r="Q491" s="139">
        <v>2</v>
      </c>
      <c r="R491" s="139">
        <v>10</v>
      </c>
      <c r="S491" s="139">
        <v>5916</v>
      </c>
      <c r="T491" s="139">
        <v>700</v>
      </c>
      <c r="U491" s="139" t="s">
        <v>108</v>
      </c>
      <c r="V491" s="140">
        <v>0</v>
      </c>
      <c r="W491" s="141">
        <v>8.0100000000000005E-2</v>
      </c>
      <c r="X491" s="141">
        <v>0</v>
      </c>
      <c r="Y491" s="141">
        <v>0</v>
      </c>
      <c r="Z491" s="142">
        <v>0</v>
      </c>
    </row>
    <row r="492" spans="1:26" s="4" customFormat="1" x14ac:dyDescent="0.2">
      <c r="A492" s="139" t="s">
        <v>209</v>
      </c>
      <c r="B492" s="31" t="s">
        <v>134</v>
      </c>
      <c r="C492" s="139">
        <f t="shared" si="7"/>
        <v>8</v>
      </c>
      <c r="D492" s="139" t="s">
        <v>195</v>
      </c>
      <c r="E492" s="139" t="s">
        <v>190</v>
      </c>
      <c r="F492" s="139" t="s">
        <v>444</v>
      </c>
      <c r="G492" s="139" t="s">
        <v>445</v>
      </c>
      <c r="H492" s="139" t="s">
        <v>230</v>
      </c>
      <c r="I492" s="139" t="s">
        <v>231</v>
      </c>
      <c r="J492" s="139" t="s">
        <v>231</v>
      </c>
      <c r="K492" s="139" t="s">
        <v>232</v>
      </c>
      <c r="L492" s="139">
        <v>39.836664111111112</v>
      </c>
      <c r="M492" s="139">
        <v>-108.92895283333334</v>
      </c>
      <c r="N492" s="139" t="s">
        <v>261</v>
      </c>
      <c r="O492" s="139" t="s">
        <v>233</v>
      </c>
      <c r="P492" s="139">
        <v>0</v>
      </c>
      <c r="Q492" s="139">
        <v>0</v>
      </c>
      <c r="R492" s="139">
        <v>0</v>
      </c>
      <c r="S492" s="139">
        <v>0</v>
      </c>
      <c r="T492" s="139">
        <v>0</v>
      </c>
      <c r="U492" s="139" t="s">
        <v>159</v>
      </c>
      <c r="V492" s="140">
        <v>0</v>
      </c>
      <c r="W492" s="141">
        <v>0</v>
      </c>
      <c r="X492" s="141">
        <v>0</v>
      </c>
      <c r="Y492" s="141">
        <v>0</v>
      </c>
      <c r="Z492" s="142">
        <v>8.7345000000000006E-2</v>
      </c>
    </row>
    <row r="493" spans="1:26" s="4" customFormat="1" x14ac:dyDescent="0.2">
      <c r="A493" s="139" t="s">
        <v>209</v>
      </c>
      <c r="B493" s="31" t="s">
        <v>134</v>
      </c>
      <c r="C493" s="139">
        <f t="shared" si="7"/>
        <v>8</v>
      </c>
      <c r="D493" s="139" t="s">
        <v>195</v>
      </c>
      <c r="E493" s="139" t="s">
        <v>190</v>
      </c>
      <c r="F493" s="139" t="s">
        <v>444</v>
      </c>
      <c r="G493" s="139" t="s">
        <v>445</v>
      </c>
      <c r="H493" s="139" t="s">
        <v>231</v>
      </c>
      <c r="I493" s="139" t="s">
        <v>231</v>
      </c>
      <c r="J493" s="139" t="s">
        <v>231</v>
      </c>
      <c r="K493" s="139" t="s">
        <v>232</v>
      </c>
      <c r="L493" s="139">
        <v>40.501789055555555</v>
      </c>
      <c r="M493" s="139">
        <v>-107.14120002777778</v>
      </c>
      <c r="N493" s="139" t="s">
        <v>261</v>
      </c>
      <c r="O493" s="139" t="s">
        <v>233</v>
      </c>
      <c r="P493" s="139">
        <v>0</v>
      </c>
      <c r="Q493" s="139">
        <v>0</v>
      </c>
      <c r="R493" s="139">
        <v>0</v>
      </c>
      <c r="S493" s="139">
        <v>0</v>
      </c>
      <c r="T493" s="139">
        <v>0</v>
      </c>
      <c r="U493" s="139" t="s">
        <v>159</v>
      </c>
      <c r="V493" s="140">
        <v>14.50521</v>
      </c>
      <c r="W493" s="141">
        <v>0.36263000000000001</v>
      </c>
      <c r="X493" s="141">
        <v>18.131513000000002</v>
      </c>
      <c r="Y493" s="141">
        <v>0</v>
      </c>
      <c r="Z493" s="142">
        <v>0</v>
      </c>
    </row>
    <row r="494" spans="1:26" s="4" customFormat="1" x14ac:dyDescent="0.2">
      <c r="A494" s="139" t="s">
        <v>209</v>
      </c>
      <c r="B494" s="31" t="s">
        <v>134</v>
      </c>
      <c r="C494" s="139">
        <f t="shared" si="7"/>
        <v>8</v>
      </c>
      <c r="D494" s="139" t="s">
        <v>195</v>
      </c>
      <c r="E494" s="139" t="s">
        <v>190</v>
      </c>
      <c r="F494" s="139" t="s">
        <v>446</v>
      </c>
      <c r="G494" s="139" t="s">
        <v>447</v>
      </c>
      <c r="H494" s="139" t="s">
        <v>234</v>
      </c>
      <c r="I494" s="139" t="s">
        <v>231</v>
      </c>
      <c r="J494" s="139" t="s">
        <v>231</v>
      </c>
      <c r="K494" s="139" t="s">
        <v>232</v>
      </c>
      <c r="L494" s="139">
        <v>40.052218888888895</v>
      </c>
      <c r="M494" s="139">
        <v>-108.43265572222222</v>
      </c>
      <c r="N494" s="139" t="s">
        <v>237</v>
      </c>
      <c r="O494" s="139" t="s">
        <v>233</v>
      </c>
      <c r="P494" s="139">
        <v>0</v>
      </c>
      <c r="Q494" s="139">
        <v>0</v>
      </c>
      <c r="R494" s="139">
        <v>0</v>
      </c>
      <c r="S494" s="139">
        <v>922</v>
      </c>
      <c r="T494" s="139">
        <v>1055</v>
      </c>
      <c r="U494" s="139" t="s">
        <v>159</v>
      </c>
      <c r="V494" s="140">
        <v>0</v>
      </c>
      <c r="W494" s="141">
        <v>0</v>
      </c>
      <c r="X494" s="141">
        <v>0</v>
      </c>
      <c r="Y494" s="141">
        <v>0</v>
      </c>
      <c r="Z494" s="142">
        <v>0.16081200000000001</v>
      </c>
    </row>
    <row r="495" spans="1:26" s="4" customFormat="1" x14ac:dyDescent="0.2">
      <c r="A495" s="139" t="s">
        <v>209</v>
      </c>
      <c r="B495" s="31" t="s">
        <v>134</v>
      </c>
      <c r="C495" s="139">
        <f t="shared" si="7"/>
        <v>8</v>
      </c>
      <c r="D495" s="139" t="s">
        <v>195</v>
      </c>
      <c r="E495" s="139" t="s">
        <v>190</v>
      </c>
      <c r="F495" s="139" t="s">
        <v>446</v>
      </c>
      <c r="G495" s="139" t="s">
        <v>447</v>
      </c>
      <c r="H495" s="139" t="s">
        <v>231</v>
      </c>
      <c r="I495" s="139" t="s">
        <v>231</v>
      </c>
      <c r="J495" s="139" t="s">
        <v>231</v>
      </c>
      <c r="K495" s="139" t="s">
        <v>232</v>
      </c>
      <c r="L495" s="139">
        <v>40.516166972222223</v>
      </c>
      <c r="M495" s="139">
        <v>-107.155264</v>
      </c>
      <c r="N495" s="139" t="s">
        <v>237</v>
      </c>
      <c r="O495" s="139" t="s">
        <v>233</v>
      </c>
      <c r="P495" s="139">
        <v>0</v>
      </c>
      <c r="Q495" s="139">
        <v>0</v>
      </c>
      <c r="R495" s="139">
        <v>0</v>
      </c>
      <c r="S495" s="139">
        <v>922</v>
      </c>
      <c r="T495" s="139">
        <v>1055</v>
      </c>
      <c r="U495" s="139" t="s">
        <v>159</v>
      </c>
      <c r="V495" s="140">
        <v>2.0802360000000002</v>
      </c>
      <c r="W495" s="141">
        <v>1.4253769999999999</v>
      </c>
      <c r="X495" s="141">
        <v>4.0708770000000003</v>
      </c>
      <c r="Y495" s="141">
        <v>0</v>
      </c>
      <c r="Z495" s="142">
        <v>0</v>
      </c>
    </row>
    <row r="496" spans="1:26" s="4" customFormat="1" x14ac:dyDescent="0.2">
      <c r="A496" s="139" t="s">
        <v>209</v>
      </c>
      <c r="B496" s="31" t="s">
        <v>134</v>
      </c>
      <c r="C496" s="139">
        <f t="shared" si="7"/>
        <v>8</v>
      </c>
      <c r="D496" s="139" t="s">
        <v>195</v>
      </c>
      <c r="E496" s="139" t="s">
        <v>190</v>
      </c>
      <c r="F496" s="139" t="s">
        <v>448</v>
      </c>
      <c r="G496" s="139" t="s">
        <v>449</v>
      </c>
      <c r="H496" s="139" t="s">
        <v>230</v>
      </c>
      <c r="I496" s="139" t="s">
        <v>231</v>
      </c>
      <c r="J496" s="139" t="s">
        <v>231</v>
      </c>
      <c r="K496" s="139" t="s">
        <v>232</v>
      </c>
      <c r="L496" s="139">
        <v>39.847720777777781</v>
      </c>
      <c r="M496" s="139">
        <v>-108.91036922222223</v>
      </c>
      <c r="N496" s="139" t="s">
        <v>261</v>
      </c>
      <c r="O496" s="139" t="s">
        <v>233</v>
      </c>
      <c r="P496" s="139">
        <v>8</v>
      </c>
      <c r="Q496" s="139">
        <v>0.4</v>
      </c>
      <c r="R496" s="139">
        <v>143</v>
      </c>
      <c r="S496" s="139">
        <v>571</v>
      </c>
      <c r="T496" s="139">
        <v>1403</v>
      </c>
      <c r="U496" s="139" t="s">
        <v>159</v>
      </c>
      <c r="V496" s="140">
        <v>0</v>
      </c>
      <c r="W496" s="141">
        <v>0</v>
      </c>
      <c r="X496" s="141">
        <v>0</v>
      </c>
      <c r="Y496" s="141">
        <v>0</v>
      </c>
      <c r="Z496" s="142">
        <v>7.0361000000000007E-2</v>
      </c>
    </row>
    <row r="497" spans="1:26" s="4" customFormat="1" x14ac:dyDescent="0.2">
      <c r="A497" s="139" t="s">
        <v>209</v>
      </c>
      <c r="B497" s="31" t="s">
        <v>134</v>
      </c>
      <c r="C497" s="139">
        <f t="shared" si="7"/>
        <v>8</v>
      </c>
      <c r="D497" s="139" t="s">
        <v>195</v>
      </c>
      <c r="E497" s="139" t="s">
        <v>190</v>
      </c>
      <c r="F497" s="139" t="s">
        <v>448</v>
      </c>
      <c r="G497" s="139" t="s">
        <v>449</v>
      </c>
      <c r="H497" s="139" t="s">
        <v>231</v>
      </c>
      <c r="I497" s="139" t="s">
        <v>231</v>
      </c>
      <c r="J497" s="139" t="s">
        <v>231</v>
      </c>
      <c r="K497" s="139" t="s">
        <v>232</v>
      </c>
      <c r="L497" s="139">
        <v>40.516166972222223</v>
      </c>
      <c r="M497" s="139">
        <v>-107.155264</v>
      </c>
      <c r="N497" s="139" t="s">
        <v>261</v>
      </c>
      <c r="O497" s="139" t="s">
        <v>233</v>
      </c>
      <c r="P497" s="139">
        <v>8</v>
      </c>
      <c r="Q497" s="139">
        <v>0.4</v>
      </c>
      <c r="R497" s="139">
        <v>143</v>
      </c>
      <c r="S497" s="139">
        <v>571</v>
      </c>
      <c r="T497" s="139">
        <v>1403</v>
      </c>
      <c r="U497" s="139" t="s">
        <v>159</v>
      </c>
      <c r="V497" s="140">
        <v>0.88722000000000001</v>
      </c>
      <c r="W497" s="141">
        <v>0.59618199999999999</v>
      </c>
      <c r="X497" s="141">
        <v>1.7246699999999999</v>
      </c>
      <c r="Y497" s="141">
        <v>0</v>
      </c>
      <c r="Z497" s="142">
        <v>0</v>
      </c>
    </row>
    <row r="498" spans="1:26" s="4" customFormat="1" x14ac:dyDescent="0.2">
      <c r="A498" s="139" t="s">
        <v>209</v>
      </c>
      <c r="B498" s="31" t="s">
        <v>134</v>
      </c>
      <c r="C498" s="139">
        <f t="shared" si="7"/>
        <v>8</v>
      </c>
      <c r="D498" s="139" t="s">
        <v>195</v>
      </c>
      <c r="E498" s="139" t="s">
        <v>190</v>
      </c>
      <c r="F498" s="139" t="s">
        <v>450</v>
      </c>
      <c r="G498" s="139" t="s">
        <v>248</v>
      </c>
      <c r="H498" s="139" t="s">
        <v>231</v>
      </c>
      <c r="I498" s="139" t="s">
        <v>231</v>
      </c>
      <c r="J498" s="139" t="s">
        <v>231</v>
      </c>
      <c r="K498" s="139" t="s">
        <v>451</v>
      </c>
      <c r="L498" s="139">
        <v>40.100360916666673</v>
      </c>
      <c r="M498" s="139">
        <v>-108.87676194444444</v>
      </c>
      <c r="N498" s="139" t="s">
        <v>83</v>
      </c>
      <c r="O498" s="139" t="s">
        <v>452</v>
      </c>
      <c r="P498" s="139">
        <v>19</v>
      </c>
      <c r="Q498" s="139">
        <v>0.5</v>
      </c>
      <c r="R498" s="139">
        <v>37.299999999999997</v>
      </c>
      <c r="S498" s="139">
        <v>439</v>
      </c>
      <c r="T498" s="139">
        <v>750</v>
      </c>
      <c r="U498" s="139" t="s">
        <v>159</v>
      </c>
      <c r="V498" s="140">
        <v>0.11804000000000001</v>
      </c>
      <c r="W498" s="141">
        <v>1.539E-3</v>
      </c>
      <c r="X498" s="141">
        <v>0.18251999999999999</v>
      </c>
      <c r="Y498" s="141">
        <v>0</v>
      </c>
      <c r="Z498" s="142">
        <v>0</v>
      </c>
    </row>
    <row r="499" spans="1:26" s="4" customFormat="1" x14ac:dyDescent="0.2">
      <c r="A499" s="139" t="s">
        <v>209</v>
      </c>
      <c r="B499" s="31" t="s">
        <v>134</v>
      </c>
      <c r="C499" s="139">
        <f t="shared" si="7"/>
        <v>8</v>
      </c>
      <c r="D499" s="139" t="s">
        <v>195</v>
      </c>
      <c r="E499" s="139" t="s">
        <v>190</v>
      </c>
      <c r="F499" s="139" t="s">
        <v>450</v>
      </c>
      <c r="G499" s="139" t="s">
        <v>248</v>
      </c>
      <c r="H499" s="139" t="s">
        <v>231</v>
      </c>
      <c r="I499" s="139" t="s">
        <v>231</v>
      </c>
      <c r="J499" s="139" t="s">
        <v>231</v>
      </c>
      <c r="K499" s="139" t="s">
        <v>451</v>
      </c>
      <c r="L499" s="139">
        <v>40.100360916666673</v>
      </c>
      <c r="M499" s="139">
        <v>-108.87676194444444</v>
      </c>
      <c r="N499" s="139" t="s">
        <v>83</v>
      </c>
      <c r="O499" s="139" t="s">
        <v>452</v>
      </c>
      <c r="P499" s="139">
        <v>24</v>
      </c>
      <c r="Q499" s="139">
        <v>2</v>
      </c>
      <c r="R499" s="139">
        <v>36.700000000000003</v>
      </c>
      <c r="S499" s="139">
        <v>6920</v>
      </c>
      <c r="T499" s="139">
        <v>700</v>
      </c>
      <c r="U499" s="139" t="s">
        <v>159</v>
      </c>
      <c r="V499" s="140">
        <v>371.85</v>
      </c>
      <c r="W499" s="141">
        <v>11.36</v>
      </c>
      <c r="X499" s="141">
        <v>52.22</v>
      </c>
      <c r="Y499" s="141">
        <v>0</v>
      </c>
      <c r="Z499" s="142">
        <v>0</v>
      </c>
    </row>
    <row r="500" spans="1:26" s="4" customFormat="1" x14ac:dyDescent="0.2">
      <c r="A500" s="139" t="s">
        <v>209</v>
      </c>
      <c r="B500" s="31" t="s">
        <v>134</v>
      </c>
      <c r="C500" s="139">
        <f t="shared" si="7"/>
        <v>8</v>
      </c>
      <c r="D500" s="139" t="s">
        <v>195</v>
      </c>
      <c r="E500" s="139" t="s">
        <v>190</v>
      </c>
      <c r="F500" s="139" t="s">
        <v>453</v>
      </c>
      <c r="G500" s="139" t="s">
        <v>279</v>
      </c>
      <c r="H500" s="139" t="s">
        <v>231</v>
      </c>
      <c r="I500" s="139" t="s">
        <v>231</v>
      </c>
      <c r="J500" s="139" t="s">
        <v>231</v>
      </c>
      <c r="K500" s="139" t="s">
        <v>257</v>
      </c>
      <c r="L500" s="139">
        <v>40.100360916666673</v>
      </c>
      <c r="M500" s="139">
        <v>-108.87676194444444</v>
      </c>
      <c r="N500" s="139" t="s">
        <v>252</v>
      </c>
      <c r="O500" s="139" t="s">
        <v>258</v>
      </c>
      <c r="P500" s="139">
        <v>0</v>
      </c>
      <c r="Q500" s="139">
        <v>0</v>
      </c>
      <c r="R500" s="139">
        <v>0</v>
      </c>
      <c r="S500" s="139">
        <v>0</v>
      </c>
      <c r="T500" s="139">
        <v>70</v>
      </c>
      <c r="U500" s="139" t="s">
        <v>110</v>
      </c>
      <c r="V500" s="140">
        <v>0</v>
      </c>
      <c r="W500" s="141">
        <v>68.41</v>
      </c>
      <c r="X500" s="141">
        <v>0</v>
      </c>
      <c r="Y500" s="141">
        <v>0</v>
      </c>
      <c r="Z500" s="142">
        <v>0</v>
      </c>
    </row>
    <row r="501" spans="1:26" s="4" customFormat="1" x14ac:dyDescent="0.2">
      <c r="A501" s="139" t="s">
        <v>209</v>
      </c>
      <c r="B501" s="31" t="s">
        <v>134</v>
      </c>
      <c r="C501" s="139">
        <f t="shared" si="7"/>
        <v>8</v>
      </c>
      <c r="D501" s="139" t="s">
        <v>195</v>
      </c>
      <c r="E501" s="139" t="s">
        <v>190</v>
      </c>
      <c r="F501" s="139" t="s">
        <v>453</v>
      </c>
      <c r="G501" s="139" t="s">
        <v>279</v>
      </c>
      <c r="H501" s="139" t="s">
        <v>231</v>
      </c>
      <c r="I501" s="139" t="s">
        <v>231</v>
      </c>
      <c r="J501" s="139" t="s">
        <v>231</v>
      </c>
      <c r="K501" s="139" t="s">
        <v>257</v>
      </c>
      <c r="L501" s="139">
        <v>40.100360916666673</v>
      </c>
      <c r="M501" s="139">
        <v>-108.87676194444444</v>
      </c>
      <c r="N501" s="139" t="s">
        <v>239</v>
      </c>
      <c r="O501" s="139" t="s">
        <v>258</v>
      </c>
      <c r="P501" s="139">
        <v>0</v>
      </c>
      <c r="Q501" s="139">
        <v>0</v>
      </c>
      <c r="R501" s="139">
        <v>0</v>
      </c>
      <c r="S501" s="139">
        <v>0</v>
      </c>
      <c r="T501" s="139">
        <v>70</v>
      </c>
      <c r="U501" s="139" t="s">
        <v>111</v>
      </c>
      <c r="V501" s="140">
        <v>0</v>
      </c>
      <c r="W501" s="141">
        <v>6.23</v>
      </c>
      <c r="X501" s="141">
        <v>0</v>
      </c>
      <c r="Y501" s="141">
        <v>0</v>
      </c>
      <c r="Z501" s="142">
        <v>0</v>
      </c>
    </row>
    <row r="502" spans="1:26" s="4" customFormat="1" x14ac:dyDescent="0.2">
      <c r="A502" s="139" t="s">
        <v>209</v>
      </c>
      <c r="B502" s="31" t="s">
        <v>134</v>
      </c>
      <c r="C502" s="139">
        <f t="shared" si="7"/>
        <v>8</v>
      </c>
      <c r="D502" s="139" t="s">
        <v>195</v>
      </c>
      <c r="E502" s="139" t="s">
        <v>190</v>
      </c>
      <c r="F502" s="139" t="s">
        <v>454</v>
      </c>
      <c r="G502" s="139" t="s">
        <v>455</v>
      </c>
      <c r="H502" s="139" t="s">
        <v>231</v>
      </c>
      <c r="I502" s="139" t="s">
        <v>231</v>
      </c>
      <c r="J502" s="139" t="s">
        <v>231</v>
      </c>
      <c r="K502" s="139" t="s">
        <v>232</v>
      </c>
      <c r="L502" s="139">
        <v>39.828698916666667</v>
      </c>
      <c r="M502" s="139">
        <v>-108.80802052777778</v>
      </c>
      <c r="N502" s="139" t="s">
        <v>246</v>
      </c>
      <c r="O502" s="139" t="s">
        <v>233</v>
      </c>
      <c r="P502" s="139">
        <v>22</v>
      </c>
      <c r="Q502" s="139">
        <v>1.7</v>
      </c>
      <c r="R502" s="139">
        <v>40.200000000000003</v>
      </c>
      <c r="S502" s="139">
        <v>5477</v>
      </c>
      <c r="T502" s="139">
        <v>500</v>
      </c>
      <c r="U502" s="139" t="s">
        <v>158</v>
      </c>
      <c r="V502" s="140">
        <v>1.22</v>
      </c>
      <c r="W502" s="141">
        <v>0.24</v>
      </c>
      <c r="X502" s="141">
        <v>1.46</v>
      </c>
      <c r="Y502" s="141">
        <v>0</v>
      </c>
      <c r="Z502" s="142">
        <v>0</v>
      </c>
    </row>
    <row r="503" spans="1:26" s="4" customFormat="1" x14ac:dyDescent="0.2">
      <c r="A503" s="139" t="s">
        <v>209</v>
      </c>
      <c r="B503" s="31" t="s">
        <v>134</v>
      </c>
      <c r="C503" s="139">
        <f t="shared" si="7"/>
        <v>8</v>
      </c>
      <c r="D503" s="139" t="s">
        <v>195</v>
      </c>
      <c r="E503" s="139" t="s">
        <v>190</v>
      </c>
      <c r="F503" s="139" t="s">
        <v>454</v>
      </c>
      <c r="G503" s="139" t="s">
        <v>455</v>
      </c>
      <c r="H503" s="139" t="s">
        <v>231</v>
      </c>
      <c r="I503" s="139" t="s">
        <v>231</v>
      </c>
      <c r="J503" s="139" t="s">
        <v>231</v>
      </c>
      <c r="K503" s="139" t="s">
        <v>232</v>
      </c>
      <c r="L503" s="139">
        <v>39.828698916666667</v>
      </c>
      <c r="M503" s="139">
        <v>-108.80802052777778</v>
      </c>
      <c r="N503" s="139" t="s">
        <v>246</v>
      </c>
      <c r="O503" s="139" t="s">
        <v>233</v>
      </c>
      <c r="P503" s="139">
        <v>27</v>
      </c>
      <c r="Q503" s="139">
        <v>2</v>
      </c>
      <c r="R503" s="139">
        <v>27.4</v>
      </c>
      <c r="S503" s="139">
        <v>5166</v>
      </c>
      <c r="T503" s="139">
        <v>500</v>
      </c>
      <c r="U503" s="139" t="s">
        <v>158</v>
      </c>
      <c r="V503" s="140">
        <v>1.1000000000000001</v>
      </c>
      <c r="W503" s="141">
        <v>0.2</v>
      </c>
      <c r="X503" s="141">
        <v>0.79</v>
      </c>
      <c r="Y503" s="141">
        <v>0</v>
      </c>
      <c r="Z503" s="142">
        <v>0</v>
      </c>
    </row>
    <row r="504" spans="1:26" s="4" customFormat="1" x14ac:dyDescent="0.2">
      <c r="A504" s="139" t="s">
        <v>209</v>
      </c>
      <c r="B504" s="31" t="s">
        <v>134</v>
      </c>
      <c r="C504" s="139">
        <f t="shared" si="7"/>
        <v>8</v>
      </c>
      <c r="D504" s="139" t="s">
        <v>195</v>
      </c>
      <c r="E504" s="139" t="s">
        <v>190</v>
      </c>
      <c r="F504" s="139" t="s">
        <v>454</v>
      </c>
      <c r="G504" s="139" t="s">
        <v>455</v>
      </c>
      <c r="H504" s="139" t="s">
        <v>231</v>
      </c>
      <c r="I504" s="139" t="s">
        <v>231</v>
      </c>
      <c r="J504" s="139" t="s">
        <v>231</v>
      </c>
      <c r="K504" s="139" t="s">
        <v>232</v>
      </c>
      <c r="L504" s="139">
        <v>39.828698916666667</v>
      </c>
      <c r="M504" s="139">
        <v>-108.80802052777778</v>
      </c>
      <c r="N504" s="139" t="s">
        <v>69</v>
      </c>
      <c r="O504" s="139" t="s">
        <v>233</v>
      </c>
      <c r="P504" s="139">
        <v>21</v>
      </c>
      <c r="Q504" s="139">
        <v>1.7</v>
      </c>
      <c r="R504" s="139">
        <v>40.200000000000003</v>
      </c>
      <c r="S504" s="139">
        <v>5324</v>
      </c>
      <c r="T504" s="139">
        <v>550</v>
      </c>
      <c r="U504" s="139" t="s">
        <v>158</v>
      </c>
      <c r="V504" s="140">
        <v>1.1299999999999999</v>
      </c>
      <c r="W504" s="141">
        <v>0.22</v>
      </c>
      <c r="X504" s="141">
        <v>0.81</v>
      </c>
      <c r="Y504" s="141">
        <v>0</v>
      </c>
      <c r="Z504" s="142">
        <v>0</v>
      </c>
    </row>
    <row r="505" spans="1:26" s="4" customFormat="1" x14ac:dyDescent="0.2">
      <c r="A505" s="139" t="s">
        <v>209</v>
      </c>
      <c r="B505" s="31" t="s">
        <v>134</v>
      </c>
      <c r="C505" s="139">
        <f t="shared" si="7"/>
        <v>8</v>
      </c>
      <c r="D505" s="139" t="s">
        <v>195</v>
      </c>
      <c r="E505" s="139" t="s">
        <v>190</v>
      </c>
      <c r="F505" s="139" t="s">
        <v>454</v>
      </c>
      <c r="G505" s="139" t="s">
        <v>455</v>
      </c>
      <c r="H505" s="139" t="s">
        <v>231</v>
      </c>
      <c r="I505" s="139" t="s">
        <v>231</v>
      </c>
      <c r="J505" s="139" t="s">
        <v>231</v>
      </c>
      <c r="K505" s="139" t="s">
        <v>232</v>
      </c>
      <c r="L505" s="139">
        <v>39.828698916666667</v>
      </c>
      <c r="M505" s="139">
        <v>-108.80802052777778</v>
      </c>
      <c r="N505" s="139" t="s">
        <v>72</v>
      </c>
      <c r="O505" s="139" t="s">
        <v>233</v>
      </c>
      <c r="P505" s="139">
        <v>65</v>
      </c>
      <c r="Q505" s="139">
        <v>6.5</v>
      </c>
      <c r="R505" s="139">
        <v>60</v>
      </c>
      <c r="S505" s="139">
        <v>139760</v>
      </c>
      <c r="T505" s="139">
        <v>200</v>
      </c>
      <c r="U505" s="139" t="s">
        <v>137</v>
      </c>
      <c r="V505" s="140">
        <v>1.5</v>
      </c>
      <c r="W505" s="141">
        <v>0.1</v>
      </c>
      <c r="X505" s="141">
        <v>8.1</v>
      </c>
      <c r="Y505" s="141">
        <v>0</v>
      </c>
      <c r="Z505" s="142">
        <v>0</v>
      </c>
    </row>
    <row r="506" spans="1:26" s="4" customFormat="1" x14ac:dyDescent="0.2">
      <c r="A506" s="139" t="s">
        <v>209</v>
      </c>
      <c r="B506" s="31" t="s">
        <v>134</v>
      </c>
      <c r="C506" s="139">
        <f t="shared" si="7"/>
        <v>8</v>
      </c>
      <c r="D506" s="139" t="s">
        <v>195</v>
      </c>
      <c r="E506" s="139" t="s">
        <v>190</v>
      </c>
      <c r="F506" s="139" t="s">
        <v>454</v>
      </c>
      <c r="G506" s="139" t="s">
        <v>455</v>
      </c>
      <c r="H506" s="139" t="s">
        <v>231</v>
      </c>
      <c r="I506" s="139" t="s">
        <v>231</v>
      </c>
      <c r="J506" s="139" t="s">
        <v>231</v>
      </c>
      <c r="K506" s="139" t="s">
        <v>232</v>
      </c>
      <c r="L506" s="139">
        <v>39.828698916666667</v>
      </c>
      <c r="M506" s="139">
        <v>-108.80802052777778</v>
      </c>
      <c r="N506" s="139" t="s">
        <v>284</v>
      </c>
      <c r="O506" s="139" t="s">
        <v>233</v>
      </c>
      <c r="P506" s="139">
        <v>18</v>
      </c>
      <c r="Q506" s="139">
        <v>2</v>
      </c>
      <c r="R506" s="139">
        <v>27.1</v>
      </c>
      <c r="S506" s="139">
        <v>5744</v>
      </c>
      <c r="T506" s="139">
        <v>550</v>
      </c>
      <c r="U506" s="139" t="s">
        <v>158</v>
      </c>
      <c r="V506" s="140">
        <v>0.39</v>
      </c>
      <c r="W506" s="141">
        <v>0.24</v>
      </c>
      <c r="X506" s="141">
        <v>1.4595</v>
      </c>
      <c r="Y506" s="141">
        <v>0</v>
      </c>
      <c r="Z506" s="142">
        <v>0</v>
      </c>
    </row>
    <row r="507" spans="1:26" s="4" customFormat="1" x14ac:dyDescent="0.2">
      <c r="A507" s="139" t="s">
        <v>209</v>
      </c>
      <c r="B507" s="31" t="s">
        <v>134</v>
      </c>
      <c r="C507" s="139">
        <f t="shared" si="7"/>
        <v>8</v>
      </c>
      <c r="D507" s="139" t="s">
        <v>195</v>
      </c>
      <c r="E507" s="139" t="s">
        <v>190</v>
      </c>
      <c r="F507" s="139" t="s">
        <v>454</v>
      </c>
      <c r="G507" s="139" t="s">
        <v>455</v>
      </c>
      <c r="H507" s="139" t="s">
        <v>231</v>
      </c>
      <c r="I507" s="139" t="s">
        <v>231</v>
      </c>
      <c r="J507" s="139" t="s">
        <v>231</v>
      </c>
      <c r="K507" s="139" t="s">
        <v>232</v>
      </c>
      <c r="L507" s="139">
        <v>39.828698916666667</v>
      </c>
      <c r="M507" s="139">
        <v>-108.80802052777778</v>
      </c>
      <c r="N507" s="139" t="s">
        <v>250</v>
      </c>
      <c r="O507" s="139" t="s">
        <v>233</v>
      </c>
      <c r="P507" s="139">
        <v>0</v>
      </c>
      <c r="Q507" s="139">
        <v>0</v>
      </c>
      <c r="R507" s="139">
        <v>0</v>
      </c>
      <c r="S507" s="139">
        <v>0</v>
      </c>
      <c r="T507" s="139">
        <v>70</v>
      </c>
      <c r="U507" s="139" t="s">
        <v>111</v>
      </c>
      <c r="V507" s="140">
        <v>0</v>
      </c>
      <c r="W507" s="141">
        <v>24.95</v>
      </c>
      <c r="X507" s="141">
        <v>0</v>
      </c>
      <c r="Y507" s="141">
        <v>0</v>
      </c>
      <c r="Z507" s="142">
        <v>0</v>
      </c>
    </row>
    <row r="508" spans="1:26" s="4" customFormat="1" x14ac:dyDescent="0.2">
      <c r="A508" s="139" t="s">
        <v>209</v>
      </c>
      <c r="B508" s="31" t="s">
        <v>134</v>
      </c>
      <c r="C508" s="139">
        <f t="shared" si="7"/>
        <v>8</v>
      </c>
      <c r="D508" s="139" t="s">
        <v>195</v>
      </c>
      <c r="E508" s="139" t="s">
        <v>190</v>
      </c>
      <c r="F508" s="139" t="s">
        <v>454</v>
      </c>
      <c r="G508" s="139" t="s">
        <v>455</v>
      </c>
      <c r="H508" s="139" t="s">
        <v>231</v>
      </c>
      <c r="I508" s="139" t="s">
        <v>231</v>
      </c>
      <c r="J508" s="139" t="s">
        <v>231</v>
      </c>
      <c r="K508" s="139" t="s">
        <v>232</v>
      </c>
      <c r="L508" s="139">
        <v>39.828698916666667</v>
      </c>
      <c r="M508" s="139">
        <v>-108.80802052777778</v>
      </c>
      <c r="N508" s="139" t="s">
        <v>315</v>
      </c>
      <c r="O508" s="139" t="s">
        <v>233</v>
      </c>
      <c r="P508" s="139">
        <v>0</v>
      </c>
      <c r="Q508" s="139">
        <v>0</v>
      </c>
      <c r="R508" s="139">
        <v>0</v>
      </c>
      <c r="S508" s="139">
        <v>0</v>
      </c>
      <c r="T508" s="139">
        <v>70</v>
      </c>
      <c r="U508" s="139" t="s">
        <v>140</v>
      </c>
      <c r="V508" s="140">
        <v>0</v>
      </c>
      <c r="W508" s="141">
        <v>27.37</v>
      </c>
      <c r="X508" s="141">
        <v>0</v>
      </c>
      <c r="Y508" s="141">
        <v>0</v>
      </c>
      <c r="Z508" s="142">
        <v>0</v>
      </c>
    </row>
    <row r="509" spans="1:26" s="4" customFormat="1" x14ac:dyDescent="0.2">
      <c r="A509" s="139" t="s">
        <v>209</v>
      </c>
      <c r="B509" s="31" t="s">
        <v>134</v>
      </c>
      <c r="C509" s="139">
        <f t="shared" si="7"/>
        <v>8</v>
      </c>
      <c r="D509" s="139" t="s">
        <v>195</v>
      </c>
      <c r="E509" s="139" t="s">
        <v>190</v>
      </c>
      <c r="F509" s="139" t="s">
        <v>454</v>
      </c>
      <c r="G509" s="139" t="s">
        <v>455</v>
      </c>
      <c r="H509" s="139" t="s">
        <v>231</v>
      </c>
      <c r="I509" s="139" t="s">
        <v>231</v>
      </c>
      <c r="J509" s="139" t="s">
        <v>231</v>
      </c>
      <c r="K509" s="139" t="s">
        <v>232</v>
      </c>
      <c r="L509" s="139">
        <v>39.828698916666667</v>
      </c>
      <c r="M509" s="139">
        <v>-108.80802052777778</v>
      </c>
      <c r="N509" s="139" t="s">
        <v>456</v>
      </c>
      <c r="O509" s="139" t="s">
        <v>233</v>
      </c>
      <c r="P509" s="139">
        <v>0</v>
      </c>
      <c r="Q509" s="139">
        <v>0</v>
      </c>
      <c r="R509" s="139">
        <v>0</v>
      </c>
      <c r="S509" s="139">
        <v>0</v>
      </c>
      <c r="T509" s="139">
        <v>70</v>
      </c>
      <c r="U509" s="139" t="s">
        <v>108</v>
      </c>
      <c r="V509" s="140">
        <v>0</v>
      </c>
      <c r="W509" s="141">
        <v>1.53</v>
      </c>
      <c r="X509" s="141">
        <v>0</v>
      </c>
      <c r="Y509" s="141">
        <v>0</v>
      </c>
      <c r="Z509" s="142">
        <v>0</v>
      </c>
    </row>
    <row r="510" spans="1:26" s="4" customFormat="1" x14ac:dyDescent="0.2">
      <c r="A510" s="139" t="s">
        <v>209</v>
      </c>
      <c r="B510" s="31" t="s">
        <v>134</v>
      </c>
      <c r="C510" s="139">
        <f t="shared" si="7"/>
        <v>8</v>
      </c>
      <c r="D510" s="139" t="s">
        <v>195</v>
      </c>
      <c r="E510" s="139" t="s">
        <v>190</v>
      </c>
      <c r="F510" s="139" t="s">
        <v>454</v>
      </c>
      <c r="G510" s="139" t="s">
        <v>455</v>
      </c>
      <c r="H510" s="139" t="s">
        <v>231</v>
      </c>
      <c r="I510" s="139" t="s">
        <v>231</v>
      </c>
      <c r="J510" s="139" t="s">
        <v>231</v>
      </c>
      <c r="K510" s="139" t="s">
        <v>232</v>
      </c>
      <c r="L510" s="139">
        <v>39.828698916666667</v>
      </c>
      <c r="M510" s="139">
        <v>-108.80802052777778</v>
      </c>
      <c r="N510" s="139" t="s">
        <v>457</v>
      </c>
      <c r="O510" s="139" t="s">
        <v>233</v>
      </c>
      <c r="P510" s="139">
        <v>0</v>
      </c>
      <c r="Q510" s="139">
        <v>0</v>
      </c>
      <c r="R510" s="139">
        <v>0</v>
      </c>
      <c r="S510" s="139">
        <v>0</v>
      </c>
      <c r="T510" s="139">
        <v>70</v>
      </c>
      <c r="U510" s="139" t="s">
        <v>140</v>
      </c>
      <c r="V510" s="140">
        <v>0</v>
      </c>
      <c r="W510" s="141">
        <v>3.8</v>
      </c>
      <c r="X510" s="141">
        <v>0</v>
      </c>
      <c r="Y510" s="141">
        <v>0</v>
      </c>
      <c r="Z510" s="142">
        <v>0</v>
      </c>
    </row>
    <row r="511" spans="1:26" s="4" customFormat="1" x14ac:dyDescent="0.2">
      <c r="A511" s="139" t="s">
        <v>209</v>
      </c>
      <c r="B511" s="31" t="s">
        <v>134</v>
      </c>
      <c r="C511" s="139">
        <f t="shared" si="7"/>
        <v>8</v>
      </c>
      <c r="D511" s="139" t="s">
        <v>195</v>
      </c>
      <c r="E511" s="139" t="s">
        <v>190</v>
      </c>
      <c r="F511" s="139" t="s">
        <v>458</v>
      </c>
      <c r="G511" s="139" t="s">
        <v>459</v>
      </c>
      <c r="H511" s="139" t="s">
        <v>231</v>
      </c>
      <c r="I511" s="139" t="s">
        <v>231</v>
      </c>
      <c r="J511" s="139" t="s">
        <v>231</v>
      </c>
      <c r="K511" s="139" t="s">
        <v>451</v>
      </c>
      <c r="L511" s="139">
        <v>39.881312277777781</v>
      </c>
      <c r="M511" s="139">
        <v>-108.9358498888889</v>
      </c>
      <c r="N511" s="139" t="s">
        <v>83</v>
      </c>
      <c r="O511" s="139" t="s">
        <v>452</v>
      </c>
      <c r="P511" s="139">
        <v>40</v>
      </c>
      <c r="Q511" s="139">
        <v>3.33</v>
      </c>
      <c r="R511" s="139">
        <v>8.5</v>
      </c>
      <c r="S511" s="139">
        <v>74178</v>
      </c>
      <c r="T511" s="139">
        <v>659</v>
      </c>
      <c r="U511" s="139" t="s">
        <v>159</v>
      </c>
      <c r="V511" s="140">
        <v>20.374210000000001</v>
      </c>
      <c r="W511" s="141">
        <v>0.13</v>
      </c>
      <c r="X511" s="141">
        <v>5.0935519999999999</v>
      </c>
      <c r="Y511" s="141">
        <v>0</v>
      </c>
      <c r="Z511" s="142">
        <v>0</v>
      </c>
    </row>
    <row r="512" spans="1:26" s="4" customFormat="1" x14ac:dyDescent="0.2">
      <c r="A512" s="139" t="s">
        <v>209</v>
      </c>
      <c r="B512" s="31" t="s">
        <v>134</v>
      </c>
      <c r="C512" s="139">
        <f t="shared" si="7"/>
        <v>8</v>
      </c>
      <c r="D512" s="139" t="s">
        <v>195</v>
      </c>
      <c r="E512" s="139" t="s">
        <v>190</v>
      </c>
      <c r="F512" s="139" t="s">
        <v>458</v>
      </c>
      <c r="G512" s="139" t="s">
        <v>459</v>
      </c>
      <c r="H512" s="139" t="s">
        <v>231</v>
      </c>
      <c r="I512" s="139" t="s">
        <v>231</v>
      </c>
      <c r="J512" s="139" t="s">
        <v>231</v>
      </c>
      <c r="K512" s="139" t="s">
        <v>451</v>
      </c>
      <c r="L512" s="139">
        <v>39.881312277777781</v>
      </c>
      <c r="M512" s="139">
        <v>-108.9358498888889</v>
      </c>
      <c r="N512" s="139" t="s">
        <v>271</v>
      </c>
      <c r="O512" s="139" t="s">
        <v>452</v>
      </c>
      <c r="P512" s="139">
        <v>24</v>
      </c>
      <c r="Q512" s="139">
        <v>3.3</v>
      </c>
      <c r="R512" s="139">
        <v>19.3</v>
      </c>
      <c r="S512" s="139">
        <v>9934</v>
      </c>
      <c r="T512" s="139">
        <v>1098</v>
      </c>
      <c r="U512" s="139" t="s">
        <v>159</v>
      </c>
      <c r="V512" s="140">
        <v>17.411013000000001</v>
      </c>
      <c r="W512" s="141">
        <v>0.17</v>
      </c>
      <c r="X512" s="141">
        <v>2.7857620000000001</v>
      </c>
      <c r="Y512" s="141">
        <v>0</v>
      </c>
      <c r="Z512" s="142">
        <v>0</v>
      </c>
    </row>
    <row r="513" spans="1:26" s="4" customFormat="1" x14ac:dyDescent="0.2">
      <c r="A513" s="139" t="s">
        <v>209</v>
      </c>
      <c r="B513" s="31" t="s">
        <v>134</v>
      </c>
      <c r="C513" s="139">
        <f t="shared" si="7"/>
        <v>8</v>
      </c>
      <c r="D513" s="139" t="s">
        <v>195</v>
      </c>
      <c r="E513" s="139" t="s">
        <v>190</v>
      </c>
      <c r="F513" s="139" t="s">
        <v>458</v>
      </c>
      <c r="G513" s="139" t="s">
        <v>459</v>
      </c>
      <c r="H513" s="139" t="s">
        <v>231</v>
      </c>
      <c r="I513" s="139" t="s">
        <v>231</v>
      </c>
      <c r="J513" s="139" t="s">
        <v>231</v>
      </c>
      <c r="K513" s="139" t="s">
        <v>451</v>
      </c>
      <c r="L513" s="139">
        <v>39.881312277777781</v>
      </c>
      <c r="M513" s="139">
        <v>-108.9358498888889</v>
      </c>
      <c r="N513" s="139" t="s">
        <v>271</v>
      </c>
      <c r="O513" s="139" t="s">
        <v>452</v>
      </c>
      <c r="P513" s="139">
        <v>40</v>
      </c>
      <c r="Q513" s="139">
        <v>3.33</v>
      </c>
      <c r="R513" s="139">
        <v>147.30000000000001</v>
      </c>
      <c r="S513" s="139">
        <v>76986</v>
      </c>
      <c r="T513" s="139">
        <v>780</v>
      </c>
      <c r="U513" s="139" t="s">
        <v>159</v>
      </c>
      <c r="V513" s="140">
        <v>6.6901590000000004</v>
      </c>
      <c r="W513" s="141">
        <v>0.13</v>
      </c>
      <c r="X513" s="141">
        <v>8.0281909999999996</v>
      </c>
      <c r="Y513" s="141">
        <v>0</v>
      </c>
      <c r="Z513" s="142">
        <v>0</v>
      </c>
    </row>
    <row r="514" spans="1:26" s="4" customFormat="1" x14ac:dyDescent="0.2">
      <c r="A514" s="139" t="s">
        <v>209</v>
      </c>
      <c r="B514" s="31" t="s">
        <v>134</v>
      </c>
      <c r="C514" s="139">
        <f t="shared" si="7"/>
        <v>8</v>
      </c>
      <c r="D514" s="139" t="s">
        <v>195</v>
      </c>
      <c r="E514" s="139" t="s">
        <v>190</v>
      </c>
      <c r="F514" s="139" t="s">
        <v>460</v>
      </c>
      <c r="G514" s="139" t="s">
        <v>461</v>
      </c>
      <c r="H514" s="139" t="s">
        <v>231</v>
      </c>
      <c r="I514" s="139" t="s">
        <v>231</v>
      </c>
      <c r="J514" s="139" t="s">
        <v>231</v>
      </c>
      <c r="K514" s="139" t="s">
        <v>232</v>
      </c>
      <c r="L514" s="139">
        <v>39.900299666666662</v>
      </c>
      <c r="M514" s="139">
        <v>-108.19551186111111</v>
      </c>
      <c r="N514" s="139" t="s">
        <v>252</v>
      </c>
      <c r="O514" s="139" t="s">
        <v>233</v>
      </c>
      <c r="P514" s="139">
        <v>13</v>
      </c>
      <c r="Q514" s="139">
        <v>0.67</v>
      </c>
      <c r="R514" s="139">
        <v>0</v>
      </c>
      <c r="S514" s="139">
        <v>0</v>
      </c>
      <c r="T514" s="139">
        <v>300</v>
      </c>
      <c r="U514" s="139" t="s">
        <v>110</v>
      </c>
      <c r="V514" s="140">
        <v>0</v>
      </c>
      <c r="W514" s="141">
        <v>10.449987</v>
      </c>
      <c r="X514" s="141">
        <v>0</v>
      </c>
      <c r="Y514" s="141">
        <v>0</v>
      </c>
      <c r="Z514" s="142">
        <v>0</v>
      </c>
    </row>
    <row r="515" spans="1:26" s="4" customFormat="1" x14ac:dyDescent="0.2">
      <c r="A515" s="139" t="s">
        <v>209</v>
      </c>
      <c r="B515" s="31" t="s">
        <v>134</v>
      </c>
      <c r="C515" s="139">
        <f t="shared" si="7"/>
        <v>8</v>
      </c>
      <c r="D515" s="139" t="s">
        <v>195</v>
      </c>
      <c r="E515" s="139" t="s">
        <v>190</v>
      </c>
      <c r="F515" s="139" t="s">
        <v>460</v>
      </c>
      <c r="G515" s="139" t="s">
        <v>461</v>
      </c>
      <c r="H515" s="139" t="s">
        <v>231</v>
      </c>
      <c r="I515" s="139" t="s">
        <v>231</v>
      </c>
      <c r="J515" s="139" t="s">
        <v>231</v>
      </c>
      <c r="K515" s="139" t="s">
        <v>232</v>
      </c>
      <c r="L515" s="139">
        <v>39.900299666666662</v>
      </c>
      <c r="M515" s="139">
        <v>-108.19551186111111</v>
      </c>
      <c r="N515" s="139" t="s">
        <v>261</v>
      </c>
      <c r="O515" s="139" t="s">
        <v>233</v>
      </c>
      <c r="P515" s="139">
        <v>15</v>
      </c>
      <c r="Q515" s="139">
        <v>0.83</v>
      </c>
      <c r="R515" s="139">
        <v>179</v>
      </c>
      <c r="S515" s="139">
        <v>5797</v>
      </c>
      <c r="T515" s="139">
        <v>1200</v>
      </c>
      <c r="U515" s="139" t="s">
        <v>159</v>
      </c>
      <c r="V515" s="140">
        <v>12.8</v>
      </c>
      <c r="W515" s="141">
        <v>1.3</v>
      </c>
      <c r="X515" s="141">
        <v>19.2</v>
      </c>
      <c r="Y515" s="141">
        <v>0</v>
      </c>
      <c r="Z515" s="142">
        <v>0</v>
      </c>
    </row>
    <row r="516" spans="1:26" s="4" customFormat="1" x14ac:dyDescent="0.2">
      <c r="A516" s="139" t="s">
        <v>209</v>
      </c>
      <c r="B516" s="31" t="s">
        <v>134</v>
      </c>
      <c r="C516" s="139">
        <f t="shared" si="7"/>
        <v>8</v>
      </c>
      <c r="D516" s="139" t="s">
        <v>195</v>
      </c>
      <c r="E516" s="139" t="s">
        <v>190</v>
      </c>
      <c r="F516" s="139" t="s">
        <v>460</v>
      </c>
      <c r="G516" s="139" t="s">
        <v>461</v>
      </c>
      <c r="H516" s="139" t="s">
        <v>231</v>
      </c>
      <c r="I516" s="139" t="s">
        <v>231</v>
      </c>
      <c r="J516" s="139" t="s">
        <v>231</v>
      </c>
      <c r="K516" s="139" t="s">
        <v>232</v>
      </c>
      <c r="L516" s="139">
        <v>40.136722611111118</v>
      </c>
      <c r="M516" s="139">
        <v>-108.19630844444445</v>
      </c>
      <c r="N516" s="139" t="s">
        <v>315</v>
      </c>
      <c r="O516" s="139" t="s">
        <v>233</v>
      </c>
      <c r="P516" s="139">
        <v>0</v>
      </c>
      <c r="Q516" s="139">
        <v>0</v>
      </c>
      <c r="R516" s="139">
        <v>0</v>
      </c>
      <c r="S516" s="139">
        <v>0</v>
      </c>
      <c r="T516" s="139">
        <v>70</v>
      </c>
      <c r="U516" s="139" t="s">
        <v>140</v>
      </c>
      <c r="V516" s="140">
        <v>0</v>
      </c>
      <c r="W516" s="141">
        <v>0.14000000000000001</v>
      </c>
      <c r="X516" s="141">
        <v>0</v>
      </c>
      <c r="Y516" s="141">
        <v>0</v>
      </c>
      <c r="Z516" s="142">
        <v>0</v>
      </c>
    </row>
    <row r="517" spans="1:26" s="4" customFormat="1" x14ac:dyDescent="0.2">
      <c r="A517" s="139" t="s">
        <v>209</v>
      </c>
      <c r="B517" s="31" t="s">
        <v>134</v>
      </c>
      <c r="C517" s="139">
        <f t="shared" si="7"/>
        <v>8</v>
      </c>
      <c r="D517" s="139" t="s">
        <v>195</v>
      </c>
      <c r="E517" s="139" t="s">
        <v>190</v>
      </c>
      <c r="F517" s="139" t="s">
        <v>462</v>
      </c>
      <c r="G517" s="139" t="s">
        <v>463</v>
      </c>
      <c r="H517" s="139" t="s">
        <v>231</v>
      </c>
      <c r="I517" s="139" t="s">
        <v>231</v>
      </c>
      <c r="J517" s="139" t="s">
        <v>231</v>
      </c>
      <c r="K517" s="139" t="s">
        <v>451</v>
      </c>
      <c r="L517" s="139">
        <v>39.900299666666662</v>
      </c>
      <c r="M517" s="139">
        <v>-108.19551186111111</v>
      </c>
      <c r="N517" s="139" t="s">
        <v>83</v>
      </c>
      <c r="O517" s="139" t="s">
        <v>452</v>
      </c>
      <c r="P517" s="139">
        <v>30</v>
      </c>
      <c r="Q517" s="139">
        <v>1.1599999999999999</v>
      </c>
      <c r="R517" s="139">
        <v>95.5</v>
      </c>
      <c r="S517" s="139">
        <v>6052</v>
      </c>
      <c r="T517" s="139">
        <v>1080</v>
      </c>
      <c r="U517" s="139" t="s">
        <v>159</v>
      </c>
      <c r="V517" s="140">
        <v>19.779353</v>
      </c>
      <c r="W517" s="141">
        <v>0.139066</v>
      </c>
      <c r="X517" s="141">
        <v>17.477222999999999</v>
      </c>
      <c r="Y517" s="141">
        <v>0</v>
      </c>
      <c r="Z517" s="142">
        <v>0</v>
      </c>
    </row>
    <row r="518" spans="1:26" s="4" customFormat="1" x14ac:dyDescent="0.2">
      <c r="A518" s="139" t="s">
        <v>209</v>
      </c>
      <c r="B518" s="31" t="s">
        <v>134</v>
      </c>
      <c r="C518" s="139">
        <f t="shared" si="7"/>
        <v>8</v>
      </c>
      <c r="D518" s="139" t="s">
        <v>195</v>
      </c>
      <c r="E518" s="139" t="s">
        <v>190</v>
      </c>
      <c r="F518" s="139" t="s">
        <v>464</v>
      </c>
      <c r="G518" s="139" t="s">
        <v>465</v>
      </c>
      <c r="H518" s="139" t="s">
        <v>231</v>
      </c>
      <c r="I518" s="139" t="s">
        <v>231</v>
      </c>
      <c r="J518" s="139" t="s">
        <v>231</v>
      </c>
      <c r="K518" s="139" t="s">
        <v>232</v>
      </c>
      <c r="L518" s="139">
        <v>39.900299666666662</v>
      </c>
      <c r="M518" s="139">
        <v>-108.19551186111111</v>
      </c>
      <c r="N518" s="139" t="s">
        <v>466</v>
      </c>
      <c r="O518" s="139" t="s">
        <v>233</v>
      </c>
      <c r="P518" s="139">
        <v>0</v>
      </c>
      <c r="Q518" s="139">
        <v>0</v>
      </c>
      <c r="R518" s="139">
        <v>0</v>
      </c>
      <c r="S518" s="139">
        <v>0</v>
      </c>
      <c r="T518" s="139">
        <v>70</v>
      </c>
      <c r="U518" s="139" t="s">
        <v>208</v>
      </c>
      <c r="V518" s="140">
        <v>0</v>
      </c>
      <c r="W518" s="141">
        <v>3</v>
      </c>
      <c r="X518" s="141">
        <v>0</v>
      </c>
      <c r="Y518" s="141">
        <v>0</v>
      </c>
      <c r="Z518" s="142">
        <v>0</v>
      </c>
    </row>
    <row r="519" spans="1:26" s="4" customFormat="1" x14ac:dyDescent="0.2">
      <c r="A519" s="139" t="s">
        <v>209</v>
      </c>
      <c r="B519" s="31" t="s">
        <v>134</v>
      </c>
      <c r="C519" s="139">
        <f t="shared" ref="C519:C582" si="8">VALUE(LEFT($D519,LEN(D519)-3))</f>
        <v>8</v>
      </c>
      <c r="D519" s="139" t="s">
        <v>195</v>
      </c>
      <c r="E519" s="139" t="s">
        <v>190</v>
      </c>
      <c r="F519" s="139" t="s">
        <v>467</v>
      </c>
      <c r="G519" s="139" t="s">
        <v>468</v>
      </c>
      <c r="H519" s="139" t="s">
        <v>231</v>
      </c>
      <c r="I519" s="139" t="s">
        <v>231</v>
      </c>
      <c r="J519" s="139" t="s">
        <v>231</v>
      </c>
      <c r="K519" s="139" t="s">
        <v>232</v>
      </c>
      <c r="L519" s="139">
        <v>39.900299666666662</v>
      </c>
      <c r="M519" s="139">
        <v>-108.19551186111111</v>
      </c>
      <c r="N519" s="139" t="s">
        <v>237</v>
      </c>
      <c r="O519" s="139" t="s">
        <v>233</v>
      </c>
      <c r="P519" s="139">
        <v>21</v>
      </c>
      <c r="Q519" s="139">
        <v>1.1000000000000001</v>
      </c>
      <c r="R519" s="139">
        <v>19.899999999999999</v>
      </c>
      <c r="S519" s="139">
        <v>1094</v>
      </c>
      <c r="T519" s="139">
        <v>555</v>
      </c>
      <c r="U519" s="139" t="s">
        <v>159</v>
      </c>
      <c r="V519" s="140">
        <v>2.1</v>
      </c>
      <c r="W519" s="141">
        <v>0.4</v>
      </c>
      <c r="X519" s="141">
        <v>0.42</v>
      </c>
      <c r="Y519" s="141">
        <v>0</v>
      </c>
      <c r="Z519" s="142">
        <v>0</v>
      </c>
    </row>
    <row r="520" spans="1:26" s="4" customFormat="1" x14ac:dyDescent="0.2">
      <c r="A520" s="139" t="s">
        <v>209</v>
      </c>
      <c r="B520" s="31" t="s">
        <v>134</v>
      </c>
      <c r="C520" s="139">
        <f t="shared" si="8"/>
        <v>8</v>
      </c>
      <c r="D520" s="139" t="s">
        <v>195</v>
      </c>
      <c r="E520" s="139" t="s">
        <v>190</v>
      </c>
      <c r="F520" s="139" t="s">
        <v>467</v>
      </c>
      <c r="G520" s="139" t="s">
        <v>468</v>
      </c>
      <c r="H520" s="139" t="s">
        <v>231</v>
      </c>
      <c r="I520" s="139" t="s">
        <v>231</v>
      </c>
      <c r="J520" s="139" t="s">
        <v>231</v>
      </c>
      <c r="K520" s="139" t="s">
        <v>232</v>
      </c>
      <c r="L520" s="139">
        <v>39.900299666666662</v>
      </c>
      <c r="M520" s="139">
        <v>-108.19551186111111</v>
      </c>
      <c r="N520" s="139" t="s">
        <v>70</v>
      </c>
      <c r="O520" s="139" t="s">
        <v>233</v>
      </c>
      <c r="P520" s="139">
        <v>0</v>
      </c>
      <c r="Q520" s="139">
        <v>0</v>
      </c>
      <c r="R520" s="139">
        <v>0</v>
      </c>
      <c r="S520" s="139">
        <v>0</v>
      </c>
      <c r="T520" s="139">
        <v>70</v>
      </c>
      <c r="U520" s="139" t="s">
        <v>110</v>
      </c>
      <c r="V520" s="140">
        <v>0</v>
      </c>
      <c r="W520" s="141">
        <v>6.72</v>
      </c>
      <c r="X520" s="141">
        <v>0</v>
      </c>
      <c r="Y520" s="141">
        <v>0</v>
      </c>
      <c r="Z520" s="142">
        <v>0</v>
      </c>
    </row>
    <row r="521" spans="1:26" s="4" customFormat="1" x14ac:dyDescent="0.2">
      <c r="A521" s="139" t="s">
        <v>209</v>
      </c>
      <c r="B521" s="31" t="s">
        <v>134</v>
      </c>
      <c r="C521" s="139">
        <f t="shared" si="8"/>
        <v>8</v>
      </c>
      <c r="D521" s="139" t="s">
        <v>195</v>
      </c>
      <c r="E521" s="139" t="s">
        <v>190</v>
      </c>
      <c r="F521" s="139" t="s">
        <v>467</v>
      </c>
      <c r="G521" s="139" t="s">
        <v>468</v>
      </c>
      <c r="H521" s="139" t="s">
        <v>231</v>
      </c>
      <c r="I521" s="139" t="s">
        <v>231</v>
      </c>
      <c r="J521" s="139" t="s">
        <v>231</v>
      </c>
      <c r="K521" s="139" t="s">
        <v>232</v>
      </c>
      <c r="L521" s="139">
        <v>39.900299666666662</v>
      </c>
      <c r="M521" s="139">
        <v>-108.19551186111111</v>
      </c>
      <c r="N521" s="139" t="s">
        <v>239</v>
      </c>
      <c r="O521" s="139" t="s">
        <v>233</v>
      </c>
      <c r="P521" s="139">
        <v>0</v>
      </c>
      <c r="Q521" s="139">
        <v>0</v>
      </c>
      <c r="R521" s="139">
        <v>0</v>
      </c>
      <c r="S521" s="139">
        <v>0</v>
      </c>
      <c r="T521" s="139">
        <v>70</v>
      </c>
      <c r="U521" s="139" t="s">
        <v>111</v>
      </c>
      <c r="V521" s="140">
        <v>0</v>
      </c>
      <c r="W521" s="141">
        <v>1.2806500000000001</v>
      </c>
      <c r="X521" s="141">
        <v>0</v>
      </c>
      <c r="Y521" s="141">
        <v>0</v>
      </c>
      <c r="Z521" s="142">
        <v>0</v>
      </c>
    </row>
    <row r="522" spans="1:26" s="4" customFormat="1" x14ac:dyDescent="0.2">
      <c r="A522" s="139" t="s">
        <v>209</v>
      </c>
      <c r="B522" s="31" t="s">
        <v>134</v>
      </c>
      <c r="C522" s="139">
        <f t="shared" si="8"/>
        <v>8</v>
      </c>
      <c r="D522" s="139" t="s">
        <v>195</v>
      </c>
      <c r="E522" s="139" t="s">
        <v>190</v>
      </c>
      <c r="F522" s="139" t="s">
        <v>469</v>
      </c>
      <c r="G522" s="139" t="s">
        <v>470</v>
      </c>
      <c r="H522" s="139" t="s">
        <v>231</v>
      </c>
      <c r="I522" s="139" t="s">
        <v>231</v>
      </c>
      <c r="J522" s="139" t="s">
        <v>231</v>
      </c>
      <c r="K522" s="139" t="s">
        <v>232</v>
      </c>
      <c r="L522" s="139">
        <v>39.835041277777783</v>
      </c>
      <c r="M522" s="139">
        <v>-108.84438211111112</v>
      </c>
      <c r="N522" s="139" t="s">
        <v>261</v>
      </c>
      <c r="O522" s="139" t="s">
        <v>233</v>
      </c>
      <c r="P522" s="139">
        <v>26</v>
      </c>
      <c r="Q522" s="139">
        <v>0.5</v>
      </c>
      <c r="R522" s="139">
        <v>53.5</v>
      </c>
      <c r="S522" s="139">
        <v>638</v>
      </c>
      <c r="T522" s="139">
        <v>783</v>
      </c>
      <c r="U522" s="139" t="s">
        <v>159</v>
      </c>
      <c r="V522" s="140">
        <v>8.5</v>
      </c>
      <c r="W522" s="141">
        <v>0.03</v>
      </c>
      <c r="X522" s="141">
        <v>0.72</v>
      </c>
      <c r="Y522" s="141">
        <v>0</v>
      </c>
      <c r="Z522" s="142">
        <v>0</v>
      </c>
    </row>
    <row r="523" spans="1:26" s="4" customFormat="1" x14ac:dyDescent="0.2">
      <c r="A523" s="139" t="s">
        <v>209</v>
      </c>
      <c r="B523" s="31" t="s">
        <v>134</v>
      </c>
      <c r="C523" s="139">
        <f t="shared" si="8"/>
        <v>8</v>
      </c>
      <c r="D523" s="139" t="s">
        <v>195</v>
      </c>
      <c r="E523" s="139" t="s">
        <v>190</v>
      </c>
      <c r="F523" s="139" t="s">
        <v>471</v>
      </c>
      <c r="G523" s="139" t="s">
        <v>472</v>
      </c>
      <c r="H523" s="139" t="s">
        <v>231</v>
      </c>
      <c r="I523" s="139" t="s">
        <v>231</v>
      </c>
      <c r="J523" s="139" t="s">
        <v>231</v>
      </c>
      <c r="K523" s="139" t="s">
        <v>232</v>
      </c>
      <c r="L523" s="139">
        <v>39.840247277777777</v>
      </c>
      <c r="M523" s="139">
        <v>-109.02883961111111</v>
      </c>
      <c r="N523" s="139" t="s">
        <v>275</v>
      </c>
      <c r="O523" s="139" t="s">
        <v>233</v>
      </c>
      <c r="P523" s="139">
        <v>25</v>
      </c>
      <c r="Q523" s="139">
        <v>1.0900000000000001</v>
      </c>
      <c r="R523" s="139">
        <v>53.8</v>
      </c>
      <c r="S523" s="139">
        <v>9413</v>
      </c>
      <c r="T523" s="139">
        <v>814</v>
      </c>
      <c r="U523" s="139" t="s">
        <v>159</v>
      </c>
      <c r="V523" s="140">
        <v>1</v>
      </c>
      <c r="W523" s="141">
        <v>0.1</v>
      </c>
      <c r="X523" s="141">
        <v>0.15</v>
      </c>
      <c r="Y523" s="141">
        <v>0</v>
      </c>
      <c r="Z523" s="142">
        <v>0</v>
      </c>
    </row>
    <row r="524" spans="1:26" s="4" customFormat="1" x14ac:dyDescent="0.2">
      <c r="A524" s="139" t="s">
        <v>209</v>
      </c>
      <c r="B524" s="31" t="s">
        <v>134</v>
      </c>
      <c r="C524" s="139">
        <f t="shared" si="8"/>
        <v>8</v>
      </c>
      <c r="D524" s="139" t="s">
        <v>195</v>
      </c>
      <c r="E524" s="139" t="s">
        <v>190</v>
      </c>
      <c r="F524" s="139" t="s">
        <v>473</v>
      </c>
      <c r="G524" s="139" t="s">
        <v>474</v>
      </c>
      <c r="H524" s="139" t="s">
        <v>231</v>
      </c>
      <c r="I524" s="139" t="s">
        <v>231</v>
      </c>
      <c r="J524" s="139" t="s">
        <v>231</v>
      </c>
      <c r="K524" s="139" t="s">
        <v>232</v>
      </c>
      <c r="L524" s="139">
        <v>39.846626416666666</v>
      </c>
      <c r="M524" s="139">
        <v>-108.89878708333335</v>
      </c>
      <c r="N524" s="139" t="s">
        <v>261</v>
      </c>
      <c r="O524" s="139" t="s">
        <v>233</v>
      </c>
      <c r="P524" s="139">
        <v>25</v>
      </c>
      <c r="Q524" s="139">
        <v>1.0900000000000001</v>
      </c>
      <c r="R524" s="139">
        <v>53.8</v>
      </c>
      <c r="S524" s="139">
        <v>9413</v>
      </c>
      <c r="T524" s="139">
        <v>814</v>
      </c>
      <c r="U524" s="139" t="s">
        <v>159</v>
      </c>
      <c r="V524" s="140">
        <v>3</v>
      </c>
      <c r="W524" s="141">
        <v>0.2</v>
      </c>
      <c r="X524" s="141">
        <v>0.4</v>
      </c>
      <c r="Y524" s="141">
        <v>0</v>
      </c>
      <c r="Z524" s="142">
        <v>0</v>
      </c>
    </row>
    <row r="525" spans="1:26" s="4" customFormat="1" x14ac:dyDescent="0.2">
      <c r="A525" s="139" t="s">
        <v>209</v>
      </c>
      <c r="B525" s="31" t="s">
        <v>134</v>
      </c>
      <c r="C525" s="139">
        <f t="shared" si="8"/>
        <v>8</v>
      </c>
      <c r="D525" s="139" t="s">
        <v>195</v>
      </c>
      <c r="E525" s="139" t="s">
        <v>190</v>
      </c>
      <c r="F525" s="139" t="s">
        <v>475</v>
      </c>
      <c r="G525" s="139" t="s">
        <v>476</v>
      </c>
      <c r="H525" s="139" t="s">
        <v>231</v>
      </c>
      <c r="I525" s="139" t="s">
        <v>231</v>
      </c>
      <c r="J525" s="139" t="s">
        <v>231</v>
      </c>
      <c r="K525" s="139" t="s">
        <v>232</v>
      </c>
      <c r="L525" s="139">
        <v>39.893331888888888</v>
      </c>
      <c r="M525" s="139">
        <v>-108.19486602777778</v>
      </c>
      <c r="N525" s="139" t="s">
        <v>261</v>
      </c>
      <c r="O525" s="139" t="s">
        <v>233</v>
      </c>
      <c r="P525" s="139">
        <v>0</v>
      </c>
      <c r="Q525" s="139">
        <v>0</v>
      </c>
      <c r="R525" s="139">
        <v>0</v>
      </c>
      <c r="S525" s="139">
        <v>0</v>
      </c>
      <c r="T525" s="139">
        <v>70</v>
      </c>
      <c r="U525" s="139" t="s">
        <v>159</v>
      </c>
      <c r="V525" s="140">
        <v>3.6785450000000002</v>
      </c>
      <c r="W525" s="141">
        <v>4.9269E-2</v>
      </c>
      <c r="X525" s="141">
        <v>6.1919399999999998</v>
      </c>
      <c r="Y525" s="141">
        <v>0</v>
      </c>
      <c r="Z525" s="142">
        <v>0</v>
      </c>
    </row>
    <row r="526" spans="1:26" s="4" customFormat="1" x14ac:dyDescent="0.2">
      <c r="A526" s="139" t="s">
        <v>209</v>
      </c>
      <c r="B526" s="31" t="s">
        <v>134</v>
      </c>
      <c r="C526" s="139">
        <f t="shared" si="8"/>
        <v>8</v>
      </c>
      <c r="D526" s="139" t="s">
        <v>195</v>
      </c>
      <c r="E526" s="139" t="s">
        <v>190</v>
      </c>
      <c r="F526" s="139" t="s">
        <v>475</v>
      </c>
      <c r="G526" s="139" t="s">
        <v>476</v>
      </c>
      <c r="H526" s="139" t="s">
        <v>231</v>
      </c>
      <c r="I526" s="139" t="s">
        <v>231</v>
      </c>
      <c r="J526" s="139" t="s">
        <v>231</v>
      </c>
      <c r="K526" s="139" t="s">
        <v>232</v>
      </c>
      <c r="L526" s="139">
        <v>39.893331888888888</v>
      </c>
      <c r="M526" s="139">
        <v>-108.19486602777778</v>
      </c>
      <c r="N526" s="139" t="s">
        <v>261</v>
      </c>
      <c r="O526" s="139" t="s">
        <v>233</v>
      </c>
      <c r="P526" s="139">
        <v>25</v>
      </c>
      <c r="Q526" s="139">
        <v>1.0900000000000001</v>
      </c>
      <c r="R526" s="139">
        <v>53.8</v>
      </c>
      <c r="S526" s="139">
        <v>9413</v>
      </c>
      <c r="T526" s="139">
        <v>814</v>
      </c>
      <c r="U526" s="139" t="s">
        <v>159</v>
      </c>
      <c r="V526" s="140">
        <v>4.5999999999999996</v>
      </c>
      <c r="W526" s="141">
        <v>0.3</v>
      </c>
      <c r="X526" s="141">
        <v>0.6</v>
      </c>
      <c r="Y526" s="141">
        <v>0</v>
      </c>
      <c r="Z526" s="142">
        <v>0</v>
      </c>
    </row>
    <row r="527" spans="1:26" s="4" customFormat="1" x14ac:dyDescent="0.2">
      <c r="A527" s="139" t="s">
        <v>209</v>
      </c>
      <c r="B527" s="31" t="s">
        <v>134</v>
      </c>
      <c r="C527" s="139">
        <f t="shared" si="8"/>
        <v>8</v>
      </c>
      <c r="D527" s="139" t="s">
        <v>195</v>
      </c>
      <c r="E527" s="139" t="s">
        <v>190</v>
      </c>
      <c r="F527" s="139" t="s">
        <v>477</v>
      </c>
      <c r="G527" s="139" t="s">
        <v>478</v>
      </c>
      <c r="H527" s="139" t="s">
        <v>231</v>
      </c>
      <c r="I527" s="139" t="s">
        <v>231</v>
      </c>
      <c r="J527" s="139" t="s">
        <v>231</v>
      </c>
      <c r="K527" s="139" t="s">
        <v>232</v>
      </c>
      <c r="L527" s="139">
        <v>39.893331888888888</v>
      </c>
      <c r="M527" s="139">
        <v>-108.19486602777778</v>
      </c>
      <c r="N527" s="139" t="s">
        <v>275</v>
      </c>
      <c r="O527" s="139" t="s">
        <v>233</v>
      </c>
      <c r="P527" s="139">
        <v>10</v>
      </c>
      <c r="Q527" s="139">
        <v>0.5</v>
      </c>
      <c r="R527" s="139">
        <v>13.5</v>
      </c>
      <c r="S527" s="139">
        <v>159</v>
      </c>
      <c r="T527" s="139">
        <v>1000</v>
      </c>
      <c r="U527" s="139" t="s">
        <v>159</v>
      </c>
      <c r="V527" s="140">
        <v>14.1</v>
      </c>
      <c r="W527" s="141">
        <v>0.62</v>
      </c>
      <c r="X527" s="141">
        <v>14.1</v>
      </c>
      <c r="Y527" s="141">
        <v>0</v>
      </c>
      <c r="Z527" s="142">
        <v>0</v>
      </c>
    </row>
    <row r="528" spans="1:26" s="4" customFormat="1" x14ac:dyDescent="0.2">
      <c r="A528" s="139" t="s">
        <v>209</v>
      </c>
      <c r="B528" s="31" t="s">
        <v>134</v>
      </c>
      <c r="C528" s="139">
        <f t="shared" si="8"/>
        <v>8</v>
      </c>
      <c r="D528" s="139" t="s">
        <v>195</v>
      </c>
      <c r="E528" s="139" t="s">
        <v>190</v>
      </c>
      <c r="F528" s="139" t="s">
        <v>479</v>
      </c>
      <c r="G528" s="139" t="s">
        <v>480</v>
      </c>
      <c r="H528" s="139" t="s">
        <v>231</v>
      </c>
      <c r="I528" s="139" t="s">
        <v>231</v>
      </c>
      <c r="J528" s="139" t="s">
        <v>231</v>
      </c>
      <c r="K528" s="139" t="s">
        <v>257</v>
      </c>
      <c r="L528" s="139">
        <v>39.893331888888888</v>
      </c>
      <c r="M528" s="139">
        <v>-108.19486602777778</v>
      </c>
      <c r="N528" s="139" t="s">
        <v>275</v>
      </c>
      <c r="O528" s="139" t="s">
        <v>258</v>
      </c>
      <c r="P528" s="139">
        <v>25</v>
      </c>
      <c r="Q528" s="139">
        <v>1</v>
      </c>
      <c r="R528" s="139">
        <v>153.30000000000001</v>
      </c>
      <c r="S528" s="139">
        <v>7500</v>
      </c>
      <c r="T528" s="139">
        <v>900</v>
      </c>
      <c r="U528" s="139" t="s">
        <v>159</v>
      </c>
      <c r="V528" s="140">
        <v>26</v>
      </c>
      <c r="W528" s="141">
        <v>5.2</v>
      </c>
      <c r="X528" s="141">
        <v>26</v>
      </c>
      <c r="Y528" s="141">
        <v>0</v>
      </c>
      <c r="Z528" s="142">
        <v>0</v>
      </c>
    </row>
    <row r="529" spans="1:26" s="4" customFormat="1" x14ac:dyDescent="0.2">
      <c r="A529" s="139" t="s">
        <v>209</v>
      </c>
      <c r="B529" s="31" t="s">
        <v>134</v>
      </c>
      <c r="C529" s="139">
        <f t="shared" si="8"/>
        <v>8</v>
      </c>
      <c r="D529" s="139" t="s">
        <v>195</v>
      </c>
      <c r="E529" s="139" t="s">
        <v>190</v>
      </c>
      <c r="F529" s="139" t="s">
        <v>479</v>
      </c>
      <c r="G529" s="139" t="s">
        <v>480</v>
      </c>
      <c r="H529" s="139" t="s">
        <v>231</v>
      </c>
      <c r="I529" s="139" t="s">
        <v>231</v>
      </c>
      <c r="J529" s="139" t="s">
        <v>231</v>
      </c>
      <c r="K529" s="139" t="s">
        <v>257</v>
      </c>
      <c r="L529" s="139">
        <v>39.893331888888888</v>
      </c>
      <c r="M529" s="139">
        <v>-108.19486602777778</v>
      </c>
      <c r="N529" s="139" t="s">
        <v>271</v>
      </c>
      <c r="O529" s="139" t="s">
        <v>258</v>
      </c>
      <c r="P529" s="139">
        <v>22</v>
      </c>
      <c r="Q529" s="139">
        <v>1</v>
      </c>
      <c r="R529" s="139">
        <v>143</v>
      </c>
      <c r="S529" s="139">
        <v>6776</v>
      </c>
      <c r="T529" s="139">
        <v>898</v>
      </c>
      <c r="U529" s="139" t="s">
        <v>159</v>
      </c>
      <c r="V529" s="140">
        <v>22.83</v>
      </c>
      <c r="W529" s="141">
        <v>2.97</v>
      </c>
      <c r="X529" s="141">
        <v>5.73</v>
      </c>
      <c r="Y529" s="141">
        <v>0</v>
      </c>
      <c r="Z529" s="142">
        <v>0</v>
      </c>
    </row>
    <row r="530" spans="1:26" s="4" customFormat="1" x14ac:dyDescent="0.2">
      <c r="A530" s="139" t="s">
        <v>209</v>
      </c>
      <c r="B530" s="31" t="s">
        <v>134</v>
      </c>
      <c r="C530" s="139">
        <f t="shared" si="8"/>
        <v>8</v>
      </c>
      <c r="D530" s="139" t="s">
        <v>195</v>
      </c>
      <c r="E530" s="139" t="s">
        <v>190</v>
      </c>
      <c r="F530" s="139" t="s">
        <v>479</v>
      </c>
      <c r="G530" s="139" t="s">
        <v>480</v>
      </c>
      <c r="H530" s="139" t="s">
        <v>231</v>
      </c>
      <c r="I530" s="139" t="s">
        <v>231</v>
      </c>
      <c r="J530" s="139" t="s">
        <v>231</v>
      </c>
      <c r="K530" s="139" t="s">
        <v>257</v>
      </c>
      <c r="L530" s="139">
        <v>39.893331888888888</v>
      </c>
      <c r="M530" s="139">
        <v>-108.19486602777778</v>
      </c>
      <c r="N530" s="139" t="s">
        <v>238</v>
      </c>
      <c r="O530" s="139" t="s">
        <v>258</v>
      </c>
      <c r="P530" s="139">
        <v>20</v>
      </c>
      <c r="Q530" s="139">
        <v>1.5</v>
      </c>
      <c r="R530" s="139">
        <v>0</v>
      </c>
      <c r="S530" s="139">
        <v>22218</v>
      </c>
      <c r="T530" s="139">
        <v>851</v>
      </c>
      <c r="U530" s="139" t="s">
        <v>110</v>
      </c>
      <c r="V530" s="140">
        <v>0</v>
      </c>
      <c r="W530" s="141">
        <v>15.27</v>
      </c>
      <c r="X530" s="141">
        <v>0</v>
      </c>
      <c r="Y530" s="141">
        <v>0</v>
      </c>
      <c r="Z530" s="142">
        <v>0</v>
      </c>
    </row>
    <row r="531" spans="1:26" s="4" customFormat="1" x14ac:dyDescent="0.2">
      <c r="A531" s="139" t="s">
        <v>209</v>
      </c>
      <c r="B531" s="31" t="s">
        <v>134</v>
      </c>
      <c r="C531" s="139">
        <f t="shared" si="8"/>
        <v>8</v>
      </c>
      <c r="D531" s="139" t="s">
        <v>195</v>
      </c>
      <c r="E531" s="139" t="s">
        <v>190</v>
      </c>
      <c r="F531" s="139" t="s">
        <v>479</v>
      </c>
      <c r="G531" s="139" t="s">
        <v>480</v>
      </c>
      <c r="H531" s="139" t="s">
        <v>231</v>
      </c>
      <c r="I531" s="139" t="s">
        <v>231</v>
      </c>
      <c r="J531" s="139" t="s">
        <v>231</v>
      </c>
      <c r="K531" s="139" t="s">
        <v>257</v>
      </c>
      <c r="L531" s="139">
        <v>39.893331888888888</v>
      </c>
      <c r="M531" s="139">
        <v>-108.19486602777778</v>
      </c>
      <c r="N531" s="139" t="s">
        <v>286</v>
      </c>
      <c r="O531" s="139" t="s">
        <v>258</v>
      </c>
      <c r="P531" s="139">
        <v>22</v>
      </c>
      <c r="Q531" s="139">
        <v>1</v>
      </c>
      <c r="R531" s="139">
        <v>142.80000000000001</v>
      </c>
      <c r="S531" s="139">
        <v>6778</v>
      </c>
      <c r="T531" s="139">
        <v>898</v>
      </c>
      <c r="U531" s="139" t="s">
        <v>111</v>
      </c>
      <c r="V531" s="140">
        <v>0</v>
      </c>
      <c r="W531" s="141">
        <v>13.7</v>
      </c>
      <c r="X531" s="141">
        <v>0</v>
      </c>
      <c r="Y531" s="141">
        <v>0</v>
      </c>
      <c r="Z531" s="142">
        <v>0</v>
      </c>
    </row>
    <row r="532" spans="1:26" s="4" customFormat="1" x14ac:dyDescent="0.2">
      <c r="A532" s="139" t="s">
        <v>209</v>
      </c>
      <c r="B532" s="31" t="s">
        <v>134</v>
      </c>
      <c r="C532" s="139">
        <f t="shared" si="8"/>
        <v>8</v>
      </c>
      <c r="D532" s="139" t="s">
        <v>195</v>
      </c>
      <c r="E532" s="139" t="s">
        <v>190</v>
      </c>
      <c r="F532" s="139" t="s">
        <v>481</v>
      </c>
      <c r="G532" s="139" t="s">
        <v>482</v>
      </c>
      <c r="H532" s="139" t="s">
        <v>231</v>
      </c>
      <c r="I532" s="139" t="s">
        <v>231</v>
      </c>
      <c r="J532" s="139" t="s">
        <v>231</v>
      </c>
      <c r="K532" s="139" t="s">
        <v>232</v>
      </c>
      <c r="L532" s="139">
        <v>39.691338194444441</v>
      </c>
      <c r="M532" s="139">
        <v>-108.94756000000001</v>
      </c>
      <c r="N532" s="139" t="s">
        <v>286</v>
      </c>
      <c r="O532" s="139" t="s">
        <v>233</v>
      </c>
      <c r="P532" s="139">
        <v>0</v>
      </c>
      <c r="Q532" s="139">
        <v>0</v>
      </c>
      <c r="R532" s="139">
        <v>0</v>
      </c>
      <c r="S532" s="139">
        <v>0</v>
      </c>
      <c r="T532" s="139">
        <v>70</v>
      </c>
      <c r="U532" s="139" t="s">
        <v>111</v>
      </c>
      <c r="V532" s="140">
        <v>0</v>
      </c>
      <c r="W532" s="141">
        <v>11.4</v>
      </c>
      <c r="X532" s="141">
        <v>0</v>
      </c>
      <c r="Y532" s="141">
        <v>0</v>
      </c>
      <c r="Z532" s="142">
        <v>0</v>
      </c>
    </row>
    <row r="533" spans="1:26" s="4" customFormat="1" x14ac:dyDescent="0.2">
      <c r="A533" s="139" t="s">
        <v>209</v>
      </c>
      <c r="B533" s="31" t="s">
        <v>134</v>
      </c>
      <c r="C533" s="139">
        <f t="shared" si="8"/>
        <v>8</v>
      </c>
      <c r="D533" s="139" t="s">
        <v>195</v>
      </c>
      <c r="E533" s="139" t="s">
        <v>190</v>
      </c>
      <c r="F533" s="139" t="s">
        <v>481</v>
      </c>
      <c r="G533" s="139" t="s">
        <v>482</v>
      </c>
      <c r="H533" s="139" t="s">
        <v>231</v>
      </c>
      <c r="I533" s="139" t="s">
        <v>231</v>
      </c>
      <c r="J533" s="139" t="s">
        <v>231</v>
      </c>
      <c r="K533" s="139" t="s">
        <v>232</v>
      </c>
      <c r="L533" s="139">
        <v>40.111009861111114</v>
      </c>
      <c r="M533" s="139">
        <v>-108.18680427777778</v>
      </c>
      <c r="N533" s="139" t="s">
        <v>483</v>
      </c>
      <c r="O533" s="139" t="s">
        <v>233</v>
      </c>
      <c r="P533" s="139">
        <v>0</v>
      </c>
      <c r="Q533" s="139">
        <v>0</v>
      </c>
      <c r="R533" s="139">
        <v>0</v>
      </c>
      <c r="S533" s="139">
        <v>0</v>
      </c>
      <c r="T533" s="139">
        <v>70</v>
      </c>
      <c r="U533" s="139" t="s">
        <v>108</v>
      </c>
      <c r="V533" s="140">
        <v>0</v>
      </c>
      <c r="W533" s="141">
        <v>3.89975</v>
      </c>
      <c r="X533" s="141">
        <v>0</v>
      </c>
      <c r="Y533" s="141">
        <v>0</v>
      </c>
      <c r="Z533" s="142">
        <v>0</v>
      </c>
    </row>
    <row r="534" spans="1:26" s="4" customFormat="1" x14ac:dyDescent="0.2">
      <c r="A534" s="139" t="s">
        <v>209</v>
      </c>
      <c r="B534" s="31" t="s">
        <v>134</v>
      </c>
      <c r="C534" s="139">
        <f t="shared" si="8"/>
        <v>8</v>
      </c>
      <c r="D534" s="139" t="s">
        <v>195</v>
      </c>
      <c r="E534" s="139" t="s">
        <v>190</v>
      </c>
      <c r="F534" s="139" t="s">
        <v>484</v>
      </c>
      <c r="G534" s="139" t="s">
        <v>485</v>
      </c>
      <c r="H534" s="139" t="s">
        <v>231</v>
      </c>
      <c r="I534" s="139" t="s">
        <v>231</v>
      </c>
      <c r="J534" s="139" t="s">
        <v>231</v>
      </c>
      <c r="K534" s="139" t="s">
        <v>486</v>
      </c>
      <c r="L534" s="139">
        <v>40.111009861111114</v>
      </c>
      <c r="M534" s="139">
        <v>-108.18680427777778</v>
      </c>
      <c r="N534" s="139" t="s">
        <v>315</v>
      </c>
      <c r="O534" s="139" t="s">
        <v>487</v>
      </c>
      <c r="P534" s="139">
        <v>0</v>
      </c>
      <c r="Q534" s="139">
        <v>0</v>
      </c>
      <c r="R534" s="139">
        <v>0</v>
      </c>
      <c r="S534" s="139">
        <v>0</v>
      </c>
      <c r="T534" s="139">
        <v>72</v>
      </c>
      <c r="U534" s="139" t="s">
        <v>140</v>
      </c>
      <c r="V534" s="140">
        <v>0</v>
      </c>
      <c r="W534" s="141">
        <v>0.28000000000000003</v>
      </c>
      <c r="X534" s="141">
        <v>0</v>
      </c>
      <c r="Y534" s="141">
        <v>0</v>
      </c>
      <c r="Z534" s="142">
        <v>0</v>
      </c>
    </row>
    <row r="535" spans="1:26" s="4" customFormat="1" x14ac:dyDescent="0.2">
      <c r="A535" s="139" t="s">
        <v>209</v>
      </c>
      <c r="B535" s="31" t="s">
        <v>134</v>
      </c>
      <c r="C535" s="139">
        <f t="shared" si="8"/>
        <v>8</v>
      </c>
      <c r="D535" s="139" t="s">
        <v>195</v>
      </c>
      <c r="E535" s="139" t="s">
        <v>190</v>
      </c>
      <c r="F535" s="139" t="s">
        <v>488</v>
      </c>
      <c r="G535" s="139" t="s">
        <v>489</v>
      </c>
      <c r="H535" s="139" t="s">
        <v>231</v>
      </c>
      <c r="I535" s="139" t="s">
        <v>231</v>
      </c>
      <c r="J535" s="139" t="s">
        <v>231</v>
      </c>
      <c r="K535" s="139" t="s">
        <v>257</v>
      </c>
      <c r="L535" s="139">
        <v>40.114691166666667</v>
      </c>
      <c r="M535" s="139">
        <v>-108.24283947222223</v>
      </c>
      <c r="N535" s="139" t="s">
        <v>315</v>
      </c>
      <c r="O535" s="139" t="s">
        <v>258</v>
      </c>
      <c r="P535" s="139">
        <v>0</v>
      </c>
      <c r="Q535" s="139">
        <v>0</v>
      </c>
      <c r="R535" s="139">
        <v>0</v>
      </c>
      <c r="S535" s="139">
        <v>0</v>
      </c>
      <c r="T535" s="139">
        <v>70</v>
      </c>
      <c r="U535" s="139" t="s">
        <v>140</v>
      </c>
      <c r="V535" s="140">
        <v>0</v>
      </c>
      <c r="W535" s="141">
        <v>5.6</v>
      </c>
      <c r="X535" s="141">
        <v>0</v>
      </c>
      <c r="Y535" s="141">
        <v>0</v>
      </c>
      <c r="Z535" s="142">
        <v>0</v>
      </c>
    </row>
    <row r="536" spans="1:26" s="4" customFormat="1" x14ac:dyDescent="0.2">
      <c r="A536" s="139" t="s">
        <v>209</v>
      </c>
      <c r="B536" s="31" t="s">
        <v>134</v>
      </c>
      <c r="C536" s="139">
        <f t="shared" si="8"/>
        <v>8</v>
      </c>
      <c r="D536" s="139" t="s">
        <v>195</v>
      </c>
      <c r="E536" s="139" t="s">
        <v>190</v>
      </c>
      <c r="F536" s="139" t="s">
        <v>490</v>
      </c>
      <c r="G536" s="139" t="s">
        <v>491</v>
      </c>
      <c r="H536" s="139" t="s">
        <v>231</v>
      </c>
      <c r="I536" s="139" t="s">
        <v>231</v>
      </c>
      <c r="J536" s="139" t="s">
        <v>231</v>
      </c>
      <c r="K536" s="139" t="s">
        <v>257</v>
      </c>
      <c r="L536" s="139">
        <v>39.893512444444447</v>
      </c>
      <c r="M536" s="139">
        <v>-108.17658977777778</v>
      </c>
      <c r="N536" s="139" t="s">
        <v>254</v>
      </c>
      <c r="O536" s="139" t="s">
        <v>258</v>
      </c>
      <c r="P536" s="139">
        <v>20</v>
      </c>
      <c r="Q536" s="139">
        <v>2</v>
      </c>
      <c r="R536" s="139">
        <v>10</v>
      </c>
      <c r="S536" s="139">
        <v>5916</v>
      </c>
      <c r="T536" s="139">
        <v>700</v>
      </c>
      <c r="U536" s="139" t="s">
        <v>108</v>
      </c>
      <c r="V536" s="140">
        <v>0</v>
      </c>
      <c r="W536" s="141">
        <v>1.323199</v>
      </c>
      <c r="X536" s="141">
        <v>0</v>
      </c>
      <c r="Y536" s="141">
        <v>0</v>
      </c>
      <c r="Z536" s="142">
        <v>0</v>
      </c>
    </row>
    <row r="537" spans="1:26" s="4" customFormat="1" x14ac:dyDescent="0.2">
      <c r="A537" s="139" t="s">
        <v>209</v>
      </c>
      <c r="B537" s="31" t="s">
        <v>134</v>
      </c>
      <c r="C537" s="139">
        <f t="shared" si="8"/>
        <v>8</v>
      </c>
      <c r="D537" s="139" t="s">
        <v>195</v>
      </c>
      <c r="E537" s="139" t="s">
        <v>190</v>
      </c>
      <c r="F537" s="139" t="s">
        <v>490</v>
      </c>
      <c r="G537" s="139" t="s">
        <v>491</v>
      </c>
      <c r="H537" s="139" t="s">
        <v>231</v>
      </c>
      <c r="I537" s="139" t="s">
        <v>231</v>
      </c>
      <c r="J537" s="139" t="s">
        <v>231</v>
      </c>
      <c r="K537" s="139" t="s">
        <v>257</v>
      </c>
      <c r="L537" s="139">
        <v>40.104345888888894</v>
      </c>
      <c r="M537" s="139">
        <v>-108.22419208333334</v>
      </c>
      <c r="N537" s="139" t="s">
        <v>254</v>
      </c>
      <c r="O537" s="139" t="s">
        <v>258</v>
      </c>
      <c r="P537" s="139">
        <v>20</v>
      </c>
      <c r="Q537" s="139">
        <v>2</v>
      </c>
      <c r="R537" s="139">
        <v>10</v>
      </c>
      <c r="S537" s="139">
        <v>5916</v>
      </c>
      <c r="T537" s="139">
        <v>700</v>
      </c>
      <c r="U537" s="139" t="s">
        <v>108</v>
      </c>
      <c r="V537" s="140">
        <v>0</v>
      </c>
      <c r="W537" s="141">
        <v>2.0285859999999998</v>
      </c>
      <c r="X537" s="141">
        <v>0</v>
      </c>
      <c r="Y537" s="141">
        <v>0</v>
      </c>
      <c r="Z537" s="142">
        <v>0</v>
      </c>
    </row>
    <row r="538" spans="1:26" s="4" customFormat="1" x14ac:dyDescent="0.2">
      <c r="A538" s="139" t="s">
        <v>209</v>
      </c>
      <c r="B538" s="31" t="s">
        <v>134</v>
      </c>
      <c r="C538" s="139">
        <f t="shared" si="8"/>
        <v>8</v>
      </c>
      <c r="D538" s="139" t="s">
        <v>195</v>
      </c>
      <c r="E538" s="139" t="s">
        <v>190</v>
      </c>
      <c r="F538" s="139" t="s">
        <v>490</v>
      </c>
      <c r="G538" s="139" t="s">
        <v>492</v>
      </c>
      <c r="H538" s="139" t="s">
        <v>231</v>
      </c>
      <c r="I538" s="139" t="s">
        <v>231</v>
      </c>
      <c r="J538" s="139" t="s">
        <v>231</v>
      </c>
      <c r="K538" s="139" t="s">
        <v>232</v>
      </c>
      <c r="L538" s="139">
        <v>39.850423444444445</v>
      </c>
      <c r="M538" s="139">
        <v>-108.48236419444444</v>
      </c>
      <c r="N538" s="139" t="s">
        <v>254</v>
      </c>
      <c r="O538" s="139" t="s">
        <v>233</v>
      </c>
      <c r="P538" s="139">
        <v>20</v>
      </c>
      <c r="Q538" s="139">
        <v>2</v>
      </c>
      <c r="R538" s="139">
        <v>10</v>
      </c>
      <c r="S538" s="139">
        <v>5916</v>
      </c>
      <c r="T538" s="139">
        <v>700</v>
      </c>
      <c r="U538" s="139" t="s">
        <v>108</v>
      </c>
      <c r="V538" s="140">
        <v>0</v>
      </c>
      <c r="W538" s="141">
        <v>9.7899999999999991</v>
      </c>
      <c r="X538" s="141">
        <v>0</v>
      </c>
      <c r="Y538" s="141">
        <v>0</v>
      </c>
      <c r="Z538" s="142">
        <v>0</v>
      </c>
    </row>
    <row r="539" spans="1:26" s="4" customFormat="1" x14ac:dyDescent="0.2">
      <c r="A539" s="139" t="s">
        <v>209</v>
      </c>
      <c r="B539" s="31" t="s">
        <v>134</v>
      </c>
      <c r="C539" s="139">
        <f t="shared" si="8"/>
        <v>8</v>
      </c>
      <c r="D539" s="139" t="s">
        <v>195</v>
      </c>
      <c r="E539" s="139" t="s">
        <v>190</v>
      </c>
      <c r="F539" s="139" t="s">
        <v>493</v>
      </c>
      <c r="G539" s="139" t="s">
        <v>494</v>
      </c>
      <c r="H539" s="139" t="s">
        <v>231</v>
      </c>
      <c r="I539" s="139" t="s">
        <v>231</v>
      </c>
      <c r="J539" s="139" t="s">
        <v>231</v>
      </c>
      <c r="K539" s="139" t="s">
        <v>257</v>
      </c>
      <c r="L539" s="139">
        <v>39.89407419444445</v>
      </c>
      <c r="M539" s="139">
        <v>-108.19257872222222</v>
      </c>
      <c r="N539" s="139" t="s">
        <v>261</v>
      </c>
      <c r="O539" s="139" t="s">
        <v>258</v>
      </c>
      <c r="P539" s="139">
        <v>3</v>
      </c>
      <c r="Q539" s="139">
        <v>0.34</v>
      </c>
      <c r="R539" s="139">
        <v>72.599999999999994</v>
      </c>
      <c r="S539" s="139">
        <v>380</v>
      </c>
      <c r="T539" s="139">
        <v>565</v>
      </c>
      <c r="U539" s="139" t="s">
        <v>159</v>
      </c>
      <c r="V539" s="140">
        <v>1.7832920000000001</v>
      </c>
      <c r="W539" s="141">
        <v>0.52688100000000004</v>
      </c>
      <c r="X539" s="141">
        <v>1.337469</v>
      </c>
      <c r="Y539" s="141">
        <v>0</v>
      </c>
      <c r="Z539" s="142">
        <v>0</v>
      </c>
    </row>
    <row r="540" spans="1:26" s="4" customFormat="1" x14ac:dyDescent="0.2">
      <c r="A540" s="139" t="s">
        <v>209</v>
      </c>
      <c r="B540" s="31" t="s">
        <v>134</v>
      </c>
      <c r="C540" s="139">
        <f t="shared" si="8"/>
        <v>8</v>
      </c>
      <c r="D540" s="139" t="s">
        <v>195</v>
      </c>
      <c r="E540" s="139" t="s">
        <v>190</v>
      </c>
      <c r="F540" s="139" t="s">
        <v>495</v>
      </c>
      <c r="G540" s="139" t="s">
        <v>496</v>
      </c>
      <c r="H540" s="139" t="s">
        <v>231</v>
      </c>
      <c r="I540" s="139" t="s">
        <v>231</v>
      </c>
      <c r="J540" s="139" t="s">
        <v>231</v>
      </c>
      <c r="K540" s="139" t="s">
        <v>257</v>
      </c>
      <c r="L540" s="139">
        <v>39.89407419444445</v>
      </c>
      <c r="M540" s="139">
        <v>-108.19257872222222</v>
      </c>
      <c r="N540" s="139" t="s">
        <v>261</v>
      </c>
      <c r="O540" s="139" t="s">
        <v>258</v>
      </c>
      <c r="P540" s="139">
        <v>0</v>
      </c>
      <c r="Q540" s="139">
        <v>0</v>
      </c>
      <c r="R540" s="139">
        <v>0</v>
      </c>
      <c r="S540" s="139">
        <v>0</v>
      </c>
      <c r="T540" s="139">
        <v>0</v>
      </c>
      <c r="U540" s="139" t="s">
        <v>159</v>
      </c>
      <c r="V540" s="140">
        <v>1.69</v>
      </c>
      <c r="W540" s="141">
        <v>2.18E-2</v>
      </c>
      <c r="X540" s="141">
        <v>2.7399990000000001</v>
      </c>
      <c r="Y540" s="141">
        <v>0</v>
      </c>
      <c r="Z540" s="142">
        <v>0</v>
      </c>
    </row>
    <row r="541" spans="1:26" s="4" customFormat="1" x14ac:dyDescent="0.2">
      <c r="A541" s="139" t="s">
        <v>209</v>
      </c>
      <c r="B541" s="31" t="s">
        <v>134</v>
      </c>
      <c r="C541" s="139">
        <f t="shared" si="8"/>
        <v>8</v>
      </c>
      <c r="D541" s="139" t="s">
        <v>195</v>
      </c>
      <c r="E541" s="139" t="s">
        <v>190</v>
      </c>
      <c r="F541" s="139" t="s">
        <v>495</v>
      </c>
      <c r="G541" s="139" t="s">
        <v>496</v>
      </c>
      <c r="H541" s="139" t="s">
        <v>231</v>
      </c>
      <c r="I541" s="139" t="s">
        <v>231</v>
      </c>
      <c r="J541" s="139" t="s">
        <v>231</v>
      </c>
      <c r="K541" s="139" t="s">
        <v>257</v>
      </c>
      <c r="L541" s="139">
        <v>39.89407419444445</v>
      </c>
      <c r="M541" s="139">
        <v>-108.19257872222222</v>
      </c>
      <c r="N541" s="139" t="s">
        <v>254</v>
      </c>
      <c r="O541" s="139" t="s">
        <v>258</v>
      </c>
      <c r="P541" s="139">
        <v>17</v>
      </c>
      <c r="Q541" s="139">
        <v>1.42</v>
      </c>
      <c r="R541" s="139">
        <v>8</v>
      </c>
      <c r="S541" s="139">
        <v>2314</v>
      </c>
      <c r="T541" s="139">
        <v>137</v>
      </c>
      <c r="U541" s="139" t="s">
        <v>108</v>
      </c>
      <c r="V541" s="140">
        <v>0</v>
      </c>
      <c r="W541" s="141">
        <v>3.3633989999999998</v>
      </c>
      <c r="X541" s="141">
        <v>0</v>
      </c>
      <c r="Y541" s="141">
        <v>0</v>
      </c>
      <c r="Z541" s="142">
        <v>0</v>
      </c>
    </row>
    <row r="542" spans="1:26" s="4" customFormat="1" x14ac:dyDescent="0.2">
      <c r="A542" s="139" t="s">
        <v>209</v>
      </c>
      <c r="B542" s="31" t="s">
        <v>134</v>
      </c>
      <c r="C542" s="139">
        <f t="shared" si="8"/>
        <v>8</v>
      </c>
      <c r="D542" s="139" t="s">
        <v>195</v>
      </c>
      <c r="E542" s="139" t="s">
        <v>190</v>
      </c>
      <c r="F542" s="139" t="s">
        <v>497</v>
      </c>
      <c r="G542" s="139" t="s">
        <v>498</v>
      </c>
      <c r="H542" s="139" t="s">
        <v>231</v>
      </c>
      <c r="I542" s="139" t="s">
        <v>231</v>
      </c>
      <c r="J542" s="139" t="s">
        <v>231</v>
      </c>
      <c r="K542" s="139" t="s">
        <v>257</v>
      </c>
      <c r="L542" s="139">
        <v>39.89407419444445</v>
      </c>
      <c r="M542" s="139">
        <v>-108.19257872222222</v>
      </c>
      <c r="N542" s="139" t="s">
        <v>83</v>
      </c>
      <c r="O542" s="139" t="s">
        <v>258</v>
      </c>
      <c r="P542" s="139">
        <v>10</v>
      </c>
      <c r="Q542" s="139">
        <v>0.67</v>
      </c>
      <c r="R542" s="139">
        <v>23</v>
      </c>
      <c r="S542" s="139">
        <v>500</v>
      </c>
      <c r="T542" s="139">
        <v>540</v>
      </c>
      <c r="U542" s="139" t="s">
        <v>159</v>
      </c>
      <c r="V542" s="140">
        <v>2.4999980000000002</v>
      </c>
      <c r="W542" s="141">
        <v>0.6</v>
      </c>
      <c r="X542" s="141">
        <v>1.0000009999999999</v>
      </c>
      <c r="Y542" s="141">
        <v>0</v>
      </c>
      <c r="Z542" s="142">
        <v>0</v>
      </c>
    </row>
    <row r="543" spans="1:26" s="4" customFormat="1" x14ac:dyDescent="0.2">
      <c r="A543" s="139" t="s">
        <v>209</v>
      </c>
      <c r="B543" s="31" t="s">
        <v>134</v>
      </c>
      <c r="C543" s="139">
        <f t="shared" si="8"/>
        <v>8</v>
      </c>
      <c r="D543" s="139" t="s">
        <v>195</v>
      </c>
      <c r="E543" s="139" t="s">
        <v>190</v>
      </c>
      <c r="F543" s="139" t="s">
        <v>499</v>
      </c>
      <c r="G543" s="139" t="s">
        <v>500</v>
      </c>
      <c r="H543" s="139" t="s">
        <v>231</v>
      </c>
      <c r="I543" s="139" t="s">
        <v>231</v>
      </c>
      <c r="J543" s="139" t="s">
        <v>231</v>
      </c>
      <c r="K543" s="139" t="s">
        <v>257</v>
      </c>
      <c r="L543" s="139">
        <v>39.89407419444445</v>
      </c>
      <c r="M543" s="139">
        <v>-108.19257872222222</v>
      </c>
      <c r="N543" s="139" t="s">
        <v>261</v>
      </c>
      <c r="O543" s="139" t="s">
        <v>258</v>
      </c>
      <c r="P543" s="139">
        <v>7</v>
      </c>
      <c r="Q543" s="139">
        <v>0.42</v>
      </c>
      <c r="R543" s="139">
        <v>0</v>
      </c>
      <c r="S543" s="139">
        <v>0</v>
      </c>
      <c r="T543" s="139">
        <v>0</v>
      </c>
      <c r="U543" s="139" t="s">
        <v>159</v>
      </c>
      <c r="V543" s="140">
        <v>1.232456</v>
      </c>
      <c r="W543" s="141">
        <v>0.36413299999999998</v>
      </c>
      <c r="X543" s="141">
        <v>0.92433799999999999</v>
      </c>
      <c r="Y543" s="141">
        <v>0</v>
      </c>
      <c r="Z543" s="142">
        <v>0</v>
      </c>
    </row>
    <row r="544" spans="1:26" s="4" customFormat="1" x14ac:dyDescent="0.2">
      <c r="A544" s="139" t="s">
        <v>209</v>
      </c>
      <c r="B544" s="31" t="s">
        <v>134</v>
      </c>
      <c r="C544" s="139">
        <f t="shared" si="8"/>
        <v>8</v>
      </c>
      <c r="D544" s="139" t="s">
        <v>195</v>
      </c>
      <c r="E544" s="139" t="s">
        <v>190</v>
      </c>
      <c r="F544" s="139" t="s">
        <v>501</v>
      </c>
      <c r="G544" s="139" t="s">
        <v>502</v>
      </c>
      <c r="H544" s="139" t="s">
        <v>231</v>
      </c>
      <c r="I544" s="139" t="s">
        <v>231</v>
      </c>
      <c r="J544" s="139" t="s">
        <v>231</v>
      </c>
      <c r="K544" s="139" t="s">
        <v>257</v>
      </c>
      <c r="L544" s="139">
        <v>39.882333305555562</v>
      </c>
      <c r="M544" s="139">
        <v>-109.01829477777778</v>
      </c>
      <c r="N544" s="139" t="s">
        <v>268</v>
      </c>
      <c r="O544" s="139" t="s">
        <v>258</v>
      </c>
      <c r="P544" s="139">
        <v>20</v>
      </c>
      <c r="Q544" s="139">
        <v>2</v>
      </c>
      <c r="R544" s="139">
        <v>0</v>
      </c>
      <c r="S544" s="139">
        <v>0</v>
      </c>
      <c r="T544" s="139">
        <v>0</v>
      </c>
      <c r="U544" s="139" t="s">
        <v>208</v>
      </c>
      <c r="V544" s="140">
        <v>0</v>
      </c>
      <c r="W544" s="141">
        <v>11.686500000000001</v>
      </c>
      <c r="X544" s="141">
        <v>0</v>
      </c>
      <c r="Y544" s="141">
        <v>0</v>
      </c>
      <c r="Z544" s="142">
        <v>0</v>
      </c>
    </row>
    <row r="545" spans="1:26" s="4" customFormat="1" x14ac:dyDescent="0.2">
      <c r="A545" s="139" t="s">
        <v>209</v>
      </c>
      <c r="B545" s="31" t="s">
        <v>134</v>
      </c>
      <c r="C545" s="139">
        <f t="shared" si="8"/>
        <v>8</v>
      </c>
      <c r="D545" s="139" t="s">
        <v>195</v>
      </c>
      <c r="E545" s="139" t="s">
        <v>190</v>
      </c>
      <c r="F545" s="139" t="s">
        <v>503</v>
      </c>
      <c r="G545" s="139" t="s">
        <v>504</v>
      </c>
      <c r="H545" s="139" t="s">
        <v>231</v>
      </c>
      <c r="I545" s="139" t="s">
        <v>231</v>
      </c>
      <c r="J545" s="139" t="s">
        <v>231</v>
      </c>
      <c r="K545" s="139" t="s">
        <v>257</v>
      </c>
      <c r="L545" s="139">
        <v>39.848432055555556</v>
      </c>
      <c r="M545" s="139">
        <v>-108.88271297222222</v>
      </c>
      <c r="N545" s="139" t="s">
        <v>261</v>
      </c>
      <c r="O545" s="139" t="s">
        <v>258</v>
      </c>
      <c r="P545" s="139">
        <v>0</v>
      </c>
      <c r="Q545" s="139">
        <v>0</v>
      </c>
      <c r="R545" s="139">
        <v>0</v>
      </c>
      <c r="S545" s="139">
        <v>0</v>
      </c>
      <c r="T545" s="139">
        <v>0</v>
      </c>
      <c r="U545" s="139" t="s">
        <v>159</v>
      </c>
      <c r="V545" s="140">
        <v>2.2000000000000002</v>
      </c>
      <c r="W545" s="141">
        <v>0.1</v>
      </c>
      <c r="X545" s="141">
        <v>3.7</v>
      </c>
      <c r="Y545" s="141">
        <v>0</v>
      </c>
      <c r="Z545" s="142">
        <v>0</v>
      </c>
    </row>
    <row r="546" spans="1:26" s="4" customFormat="1" x14ac:dyDescent="0.2">
      <c r="A546" s="139" t="s">
        <v>209</v>
      </c>
      <c r="B546" s="31" t="s">
        <v>134</v>
      </c>
      <c r="C546" s="139">
        <f t="shared" si="8"/>
        <v>8</v>
      </c>
      <c r="D546" s="139" t="s">
        <v>195</v>
      </c>
      <c r="E546" s="139" t="s">
        <v>190</v>
      </c>
      <c r="F546" s="139" t="s">
        <v>505</v>
      </c>
      <c r="G546" s="139" t="s">
        <v>506</v>
      </c>
      <c r="H546" s="139" t="s">
        <v>231</v>
      </c>
      <c r="I546" s="139" t="s">
        <v>231</v>
      </c>
      <c r="J546" s="139" t="s">
        <v>231</v>
      </c>
      <c r="K546" s="139" t="s">
        <v>257</v>
      </c>
      <c r="L546" s="139">
        <v>39.964305111111116</v>
      </c>
      <c r="M546" s="139">
        <v>-109.00437236111111</v>
      </c>
      <c r="N546" s="139" t="s">
        <v>261</v>
      </c>
      <c r="O546" s="139" t="s">
        <v>258</v>
      </c>
      <c r="P546" s="139">
        <v>0</v>
      </c>
      <c r="Q546" s="139">
        <v>0</v>
      </c>
      <c r="R546" s="139">
        <v>0</v>
      </c>
      <c r="S546" s="139">
        <v>0</v>
      </c>
      <c r="T546" s="139">
        <v>70</v>
      </c>
      <c r="U546" s="139" t="s">
        <v>159</v>
      </c>
      <c r="V546" s="140">
        <v>1.8387199999999999</v>
      </c>
      <c r="W546" s="141">
        <v>2.4627E-2</v>
      </c>
      <c r="X546" s="141">
        <v>3.09504</v>
      </c>
      <c r="Y546" s="141">
        <v>0</v>
      </c>
      <c r="Z546" s="142">
        <v>0</v>
      </c>
    </row>
    <row r="547" spans="1:26" s="4" customFormat="1" x14ac:dyDescent="0.2">
      <c r="A547" s="139" t="s">
        <v>209</v>
      </c>
      <c r="B547" s="31" t="s">
        <v>134</v>
      </c>
      <c r="C547" s="139">
        <f t="shared" si="8"/>
        <v>8</v>
      </c>
      <c r="D547" s="139" t="s">
        <v>195</v>
      </c>
      <c r="E547" s="139" t="s">
        <v>190</v>
      </c>
      <c r="F547" s="139" t="s">
        <v>507</v>
      </c>
      <c r="G547" s="139" t="s">
        <v>508</v>
      </c>
      <c r="H547" s="139" t="s">
        <v>231</v>
      </c>
      <c r="I547" s="139" t="s">
        <v>231</v>
      </c>
      <c r="J547" s="139" t="s">
        <v>231</v>
      </c>
      <c r="K547" s="139" t="s">
        <v>232</v>
      </c>
      <c r="L547" s="139">
        <v>39.896999999999998</v>
      </c>
      <c r="M547" s="139">
        <v>-108.19300000000001</v>
      </c>
      <c r="N547" s="139" t="s">
        <v>261</v>
      </c>
      <c r="O547" s="139" t="s">
        <v>233</v>
      </c>
      <c r="P547" s="139">
        <v>10</v>
      </c>
      <c r="Q547" s="139">
        <v>0.33</v>
      </c>
      <c r="R547" s="139">
        <v>38.299999999999997</v>
      </c>
      <c r="S547" s="139">
        <v>200</v>
      </c>
      <c r="T547" s="139">
        <v>800</v>
      </c>
      <c r="U547" s="139" t="s">
        <v>159</v>
      </c>
      <c r="V547" s="140">
        <v>3.25</v>
      </c>
      <c r="W547" s="141">
        <v>0.42</v>
      </c>
      <c r="X547" s="141">
        <v>2.38</v>
      </c>
      <c r="Y547" s="141">
        <v>0</v>
      </c>
      <c r="Z547" s="142">
        <v>0</v>
      </c>
    </row>
    <row r="548" spans="1:26" s="4" customFormat="1" x14ac:dyDescent="0.2">
      <c r="A548" s="139" t="s">
        <v>209</v>
      </c>
      <c r="B548" s="31" t="s">
        <v>134</v>
      </c>
      <c r="C548" s="139">
        <f t="shared" si="8"/>
        <v>8</v>
      </c>
      <c r="D548" s="139" t="s">
        <v>195</v>
      </c>
      <c r="E548" s="139" t="s">
        <v>190</v>
      </c>
      <c r="F548" s="139" t="s">
        <v>509</v>
      </c>
      <c r="G548" s="139" t="s">
        <v>510</v>
      </c>
      <c r="H548" s="139" t="s">
        <v>231</v>
      </c>
      <c r="I548" s="139" t="s">
        <v>231</v>
      </c>
      <c r="J548" s="139" t="s">
        <v>231</v>
      </c>
      <c r="K548" s="139" t="s">
        <v>257</v>
      </c>
      <c r="L548" s="139">
        <v>39.897977638888889</v>
      </c>
      <c r="M548" s="139">
        <v>-108.33482244444444</v>
      </c>
      <c r="N548" s="139" t="s">
        <v>254</v>
      </c>
      <c r="O548" s="139" t="s">
        <v>258</v>
      </c>
      <c r="P548" s="139">
        <v>0</v>
      </c>
      <c r="Q548" s="139">
        <v>0</v>
      </c>
      <c r="R548" s="139">
        <v>0</v>
      </c>
      <c r="S548" s="139">
        <v>0</v>
      </c>
      <c r="T548" s="139">
        <v>70</v>
      </c>
      <c r="U548" s="139" t="s">
        <v>108</v>
      </c>
      <c r="V548" s="140">
        <v>0</v>
      </c>
      <c r="W548" s="141">
        <v>1.1590210000000001</v>
      </c>
      <c r="X548" s="141">
        <v>0</v>
      </c>
      <c r="Y548" s="141">
        <v>0</v>
      </c>
      <c r="Z548" s="142">
        <v>0</v>
      </c>
    </row>
    <row r="549" spans="1:26" s="4" customFormat="1" x14ac:dyDescent="0.2">
      <c r="A549" s="139" t="s">
        <v>209</v>
      </c>
      <c r="B549" s="31" t="s">
        <v>134</v>
      </c>
      <c r="C549" s="139">
        <f t="shared" si="8"/>
        <v>8</v>
      </c>
      <c r="D549" s="139" t="s">
        <v>195</v>
      </c>
      <c r="E549" s="139" t="s">
        <v>190</v>
      </c>
      <c r="F549" s="139" t="s">
        <v>509</v>
      </c>
      <c r="G549" s="139" t="s">
        <v>510</v>
      </c>
      <c r="H549" s="139" t="s">
        <v>231</v>
      </c>
      <c r="I549" s="139" t="s">
        <v>231</v>
      </c>
      <c r="J549" s="139" t="s">
        <v>231</v>
      </c>
      <c r="K549" s="139" t="s">
        <v>257</v>
      </c>
      <c r="L549" s="139">
        <v>39.897977638888889</v>
      </c>
      <c r="M549" s="139">
        <v>-108.33482244444444</v>
      </c>
      <c r="N549" s="139" t="s">
        <v>254</v>
      </c>
      <c r="O549" s="139" t="s">
        <v>258</v>
      </c>
      <c r="P549" s="139">
        <v>20</v>
      </c>
      <c r="Q549" s="139">
        <v>2</v>
      </c>
      <c r="R549" s="139">
        <v>10</v>
      </c>
      <c r="S549" s="139">
        <v>5916</v>
      </c>
      <c r="T549" s="139">
        <v>700</v>
      </c>
      <c r="U549" s="139" t="s">
        <v>108</v>
      </c>
      <c r="V549" s="140">
        <v>0</v>
      </c>
      <c r="W549" s="141">
        <v>2.2250000000000001</v>
      </c>
      <c r="X549" s="141">
        <v>0</v>
      </c>
      <c r="Y549" s="141">
        <v>0</v>
      </c>
      <c r="Z549" s="142">
        <v>0</v>
      </c>
    </row>
    <row r="550" spans="1:26" s="4" customFormat="1" x14ac:dyDescent="0.2">
      <c r="A550" s="139" t="s">
        <v>209</v>
      </c>
      <c r="B550" s="31" t="s">
        <v>134</v>
      </c>
      <c r="C550" s="139">
        <f t="shared" si="8"/>
        <v>8</v>
      </c>
      <c r="D550" s="139" t="s">
        <v>195</v>
      </c>
      <c r="E550" s="139" t="s">
        <v>190</v>
      </c>
      <c r="F550" s="139" t="s">
        <v>511</v>
      </c>
      <c r="G550" s="139" t="s">
        <v>512</v>
      </c>
      <c r="H550" s="139" t="s">
        <v>231</v>
      </c>
      <c r="I550" s="139" t="s">
        <v>231</v>
      </c>
      <c r="J550" s="139" t="s">
        <v>231</v>
      </c>
      <c r="K550" s="139" t="s">
        <v>257</v>
      </c>
      <c r="L550" s="139">
        <v>39.897977638888889</v>
      </c>
      <c r="M550" s="139">
        <v>-108.33482244444444</v>
      </c>
      <c r="N550" s="139" t="s">
        <v>261</v>
      </c>
      <c r="O550" s="139" t="s">
        <v>258</v>
      </c>
      <c r="P550" s="139">
        <v>7</v>
      </c>
      <c r="Q550" s="139">
        <v>0.42</v>
      </c>
      <c r="R550" s="139">
        <v>30</v>
      </c>
      <c r="S550" s="139">
        <v>250</v>
      </c>
      <c r="T550" s="139">
        <v>500</v>
      </c>
      <c r="U550" s="139" t="s">
        <v>159</v>
      </c>
      <c r="V550" s="140">
        <v>2.464912</v>
      </c>
      <c r="W550" s="141">
        <v>0.72826599999999997</v>
      </c>
      <c r="X550" s="141">
        <v>1.848676</v>
      </c>
      <c r="Y550" s="141">
        <v>0</v>
      </c>
      <c r="Z550" s="142">
        <v>0</v>
      </c>
    </row>
    <row r="551" spans="1:26" s="4" customFormat="1" x14ac:dyDescent="0.2">
      <c r="A551" s="139" t="s">
        <v>209</v>
      </c>
      <c r="B551" s="31" t="s">
        <v>134</v>
      </c>
      <c r="C551" s="139">
        <f t="shared" si="8"/>
        <v>8</v>
      </c>
      <c r="D551" s="139" t="s">
        <v>195</v>
      </c>
      <c r="E551" s="139" t="s">
        <v>190</v>
      </c>
      <c r="F551" s="139" t="s">
        <v>511</v>
      </c>
      <c r="G551" s="139" t="s">
        <v>512</v>
      </c>
      <c r="H551" s="139" t="s">
        <v>231</v>
      </c>
      <c r="I551" s="139" t="s">
        <v>231</v>
      </c>
      <c r="J551" s="139" t="s">
        <v>231</v>
      </c>
      <c r="K551" s="139" t="s">
        <v>257</v>
      </c>
      <c r="L551" s="139">
        <v>39.897977638888889</v>
      </c>
      <c r="M551" s="139">
        <v>-108.33482244444444</v>
      </c>
      <c r="N551" s="139" t="s">
        <v>261</v>
      </c>
      <c r="O551" s="139" t="s">
        <v>258</v>
      </c>
      <c r="P551" s="139">
        <v>6</v>
      </c>
      <c r="Q551" s="139">
        <v>0.16</v>
      </c>
      <c r="R551" s="139">
        <v>161</v>
      </c>
      <c r="S551" s="139">
        <v>219</v>
      </c>
      <c r="T551" s="139">
        <v>960</v>
      </c>
      <c r="U551" s="139" t="s">
        <v>159</v>
      </c>
      <c r="V551" s="140">
        <v>7.3099259999999999</v>
      </c>
      <c r="W551" s="141">
        <v>0.23966999999999999</v>
      </c>
      <c r="X551" s="141">
        <v>8.2641659999999995</v>
      </c>
      <c r="Y551" s="141">
        <v>0</v>
      </c>
      <c r="Z551" s="142">
        <v>0</v>
      </c>
    </row>
    <row r="552" spans="1:26" s="4" customFormat="1" x14ac:dyDescent="0.2">
      <c r="A552" s="139" t="s">
        <v>209</v>
      </c>
      <c r="B552" s="31" t="s">
        <v>134</v>
      </c>
      <c r="C552" s="139">
        <f t="shared" si="8"/>
        <v>8</v>
      </c>
      <c r="D552" s="139" t="s">
        <v>195</v>
      </c>
      <c r="E552" s="139" t="s">
        <v>190</v>
      </c>
      <c r="F552" s="139" t="s">
        <v>513</v>
      </c>
      <c r="G552" s="139" t="s">
        <v>514</v>
      </c>
      <c r="H552" s="139" t="s">
        <v>231</v>
      </c>
      <c r="I552" s="139" t="s">
        <v>231</v>
      </c>
      <c r="J552" s="139" t="s">
        <v>231</v>
      </c>
      <c r="K552" s="139" t="s">
        <v>232</v>
      </c>
      <c r="L552" s="139">
        <v>39.897977638888889</v>
      </c>
      <c r="M552" s="139">
        <v>-108.33482244444444</v>
      </c>
      <c r="N552" s="139" t="s">
        <v>261</v>
      </c>
      <c r="O552" s="139" t="s">
        <v>233</v>
      </c>
      <c r="P552" s="139">
        <v>11</v>
      </c>
      <c r="Q552" s="139">
        <v>0.5</v>
      </c>
      <c r="R552" s="139">
        <v>32.299999999999997</v>
      </c>
      <c r="S552" s="139">
        <v>380</v>
      </c>
      <c r="T552" s="139">
        <v>565</v>
      </c>
      <c r="U552" s="139" t="s">
        <v>159</v>
      </c>
      <c r="V552" s="140">
        <v>1.7</v>
      </c>
      <c r="W552" s="141">
        <v>0.5</v>
      </c>
      <c r="X552" s="141">
        <v>1.3</v>
      </c>
      <c r="Y552" s="141">
        <v>0</v>
      </c>
      <c r="Z552" s="142">
        <v>0</v>
      </c>
    </row>
    <row r="553" spans="1:26" s="4" customFormat="1" x14ac:dyDescent="0.2">
      <c r="A553" s="139" t="s">
        <v>209</v>
      </c>
      <c r="B553" s="31" t="s">
        <v>134</v>
      </c>
      <c r="C553" s="139">
        <f t="shared" si="8"/>
        <v>8</v>
      </c>
      <c r="D553" s="139" t="s">
        <v>195</v>
      </c>
      <c r="E553" s="139" t="s">
        <v>190</v>
      </c>
      <c r="F553" s="139" t="s">
        <v>515</v>
      </c>
      <c r="G553" s="139" t="s">
        <v>516</v>
      </c>
      <c r="H553" s="139" t="s">
        <v>231</v>
      </c>
      <c r="I553" s="139" t="s">
        <v>231</v>
      </c>
      <c r="J553" s="139" t="s">
        <v>231</v>
      </c>
      <c r="K553" s="139" t="s">
        <v>232</v>
      </c>
      <c r="L553" s="139">
        <v>39.895802277777776</v>
      </c>
      <c r="M553" s="139">
        <v>-108.19390008333333</v>
      </c>
      <c r="N553" s="139" t="s">
        <v>261</v>
      </c>
      <c r="O553" s="139" t="s">
        <v>233</v>
      </c>
      <c r="P553" s="139">
        <v>11</v>
      </c>
      <c r="Q553" s="139">
        <v>0.5</v>
      </c>
      <c r="R553" s="139">
        <v>32.299999999999997</v>
      </c>
      <c r="S553" s="139">
        <v>380</v>
      </c>
      <c r="T553" s="139">
        <v>565</v>
      </c>
      <c r="U553" s="139" t="s">
        <v>159</v>
      </c>
      <c r="V553" s="140">
        <v>2.2001819999999999</v>
      </c>
      <c r="W553" s="141">
        <v>9.5794000000000004E-2</v>
      </c>
      <c r="X553" s="141">
        <v>3.6927129999999999</v>
      </c>
      <c r="Y553" s="141">
        <v>0</v>
      </c>
      <c r="Z553" s="142">
        <v>0</v>
      </c>
    </row>
    <row r="554" spans="1:26" s="4" customFormat="1" x14ac:dyDescent="0.2">
      <c r="A554" s="139" t="s">
        <v>209</v>
      </c>
      <c r="B554" s="31" t="s">
        <v>134</v>
      </c>
      <c r="C554" s="139">
        <f t="shared" si="8"/>
        <v>8</v>
      </c>
      <c r="D554" s="139" t="s">
        <v>195</v>
      </c>
      <c r="E554" s="139" t="s">
        <v>190</v>
      </c>
      <c r="F554" s="139" t="s">
        <v>517</v>
      </c>
      <c r="G554" s="139" t="s">
        <v>518</v>
      </c>
      <c r="H554" s="139" t="s">
        <v>231</v>
      </c>
      <c r="I554" s="139" t="s">
        <v>231</v>
      </c>
      <c r="J554" s="139" t="s">
        <v>231</v>
      </c>
      <c r="K554" s="139" t="s">
        <v>257</v>
      </c>
      <c r="L554" s="139">
        <v>39.957151555555555</v>
      </c>
      <c r="M554" s="139">
        <v>-108.31824255555557</v>
      </c>
      <c r="N554" s="139" t="s">
        <v>254</v>
      </c>
      <c r="O554" s="139" t="s">
        <v>258</v>
      </c>
      <c r="P554" s="139">
        <v>20</v>
      </c>
      <c r="Q554" s="139">
        <v>2.84</v>
      </c>
      <c r="R554" s="139">
        <v>8.1</v>
      </c>
      <c r="S554" s="139">
        <v>9747</v>
      </c>
      <c r="T554" s="139">
        <v>148</v>
      </c>
      <c r="U554" s="139" t="s">
        <v>108</v>
      </c>
      <c r="V554" s="140">
        <v>0</v>
      </c>
      <c r="W554" s="141">
        <v>3.310066</v>
      </c>
      <c r="X554" s="141">
        <v>0</v>
      </c>
      <c r="Y554" s="141">
        <v>0</v>
      </c>
      <c r="Z554" s="142">
        <v>0</v>
      </c>
    </row>
    <row r="555" spans="1:26" s="4" customFormat="1" x14ac:dyDescent="0.2">
      <c r="A555" s="139" t="s">
        <v>209</v>
      </c>
      <c r="B555" s="31" t="s">
        <v>134</v>
      </c>
      <c r="C555" s="139">
        <f t="shared" si="8"/>
        <v>8</v>
      </c>
      <c r="D555" s="139" t="s">
        <v>195</v>
      </c>
      <c r="E555" s="139" t="s">
        <v>190</v>
      </c>
      <c r="F555" s="139" t="s">
        <v>519</v>
      </c>
      <c r="G555" s="139" t="s">
        <v>520</v>
      </c>
      <c r="H555" s="139" t="s">
        <v>231</v>
      </c>
      <c r="I555" s="139" t="s">
        <v>231</v>
      </c>
      <c r="J555" s="139" t="s">
        <v>231</v>
      </c>
      <c r="K555" s="139" t="s">
        <v>257</v>
      </c>
      <c r="L555" s="139">
        <v>39.957151555555555</v>
      </c>
      <c r="M555" s="139">
        <v>-108.31824255555557</v>
      </c>
      <c r="N555" s="139" t="s">
        <v>261</v>
      </c>
      <c r="O555" s="139" t="s">
        <v>258</v>
      </c>
      <c r="P555" s="139">
        <v>6</v>
      </c>
      <c r="Q555" s="139">
        <v>0.16</v>
      </c>
      <c r="R555" s="139">
        <v>162</v>
      </c>
      <c r="S555" s="139">
        <v>221</v>
      </c>
      <c r="T555" s="139">
        <v>960</v>
      </c>
      <c r="U555" s="139" t="s">
        <v>159</v>
      </c>
      <c r="V555" s="140">
        <v>7.3099259999999999</v>
      </c>
      <c r="W555" s="141">
        <v>0.23966999999999999</v>
      </c>
      <c r="X555" s="141">
        <v>8.2641659999999995</v>
      </c>
      <c r="Y555" s="141">
        <v>0</v>
      </c>
      <c r="Z555" s="142">
        <v>0</v>
      </c>
    </row>
    <row r="556" spans="1:26" s="4" customFormat="1" x14ac:dyDescent="0.2">
      <c r="A556" s="139" t="s">
        <v>209</v>
      </c>
      <c r="B556" s="31" t="s">
        <v>134</v>
      </c>
      <c r="C556" s="139">
        <f t="shared" si="8"/>
        <v>8</v>
      </c>
      <c r="D556" s="139" t="s">
        <v>195</v>
      </c>
      <c r="E556" s="139" t="s">
        <v>190</v>
      </c>
      <c r="F556" s="139" t="s">
        <v>521</v>
      </c>
      <c r="G556" s="139" t="s">
        <v>522</v>
      </c>
      <c r="H556" s="139" t="s">
        <v>231</v>
      </c>
      <c r="I556" s="139" t="s">
        <v>231</v>
      </c>
      <c r="J556" s="139" t="s">
        <v>231</v>
      </c>
      <c r="K556" s="139" t="s">
        <v>257</v>
      </c>
      <c r="L556" s="139">
        <v>39.845756166666675</v>
      </c>
      <c r="M556" s="139">
        <v>-108.29291716666667</v>
      </c>
      <c r="N556" s="139" t="s">
        <v>261</v>
      </c>
      <c r="O556" s="139" t="s">
        <v>258</v>
      </c>
      <c r="P556" s="139">
        <v>0</v>
      </c>
      <c r="Q556" s="139">
        <v>0</v>
      </c>
      <c r="R556" s="139">
        <v>0</v>
      </c>
      <c r="S556" s="139">
        <v>0</v>
      </c>
      <c r="T556" s="139">
        <v>70</v>
      </c>
      <c r="U556" s="139" t="s">
        <v>159</v>
      </c>
      <c r="V556" s="140">
        <v>1.8387199999999999</v>
      </c>
      <c r="W556" s="141">
        <v>2.4627E-2</v>
      </c>
      <c r="X556" s="141">
        <v>3.09504</v>
      </c>
      <c r="Y556" s="141">
        <v>0</v>
      </c>
      <c r="Z556" s="142">
        <v>0</v>
      </c>
    </row>
    <row r="557" spans="1:26" s="4" customFormat="1" x14ac:dyDescent="0.2">
      <c r="A557" s="139" t="s">
        <v>209</v>
      </c>
      <c r="B557" s="31" t="s">
        <v>134</v>
      </c>
      <c r="C557" s="139">
        <f t="shared" si="8"/>
        <v>8</v>
      </c>
      <c r="D557" s="139" t="s">
        <v>195</v>
      </c>
      <c r="E557" s="139" t="s">
        <v>190</v>
      </c>
      <c r="F557" s="139" t="s">
        <v>523</v>
      </c>
      <c r="G557" s="139" t="s">
        <v>524</v>
      </c>
      <c r="H557" s="139" t="s">
        <v>231</v>
      </c>
      <c r="I557" s="139" t="s">
        <v>231</v>
      </c>
      <c r="J557" s="139" t="s">
        <v>231</v>
      </c>
      <c r="K557" s="139" t="s">
        <v>257</v>
      </c>
      <c r="L557" s="139">
        <v>39.845756166666675</v>
      </c>
      <c r="M557" s="139">
        <v>-108.29291716666667</v>
      </c>
      <c r="N557" s="139" t="s">
        <v>261</v>
      </c>
      <c r="O557" s="139" t="s">
        <v>258</v>
      </c>
      <c r="P557" s="139">
        <v>0</v>
      </c>
      <c r="Q557" s="139">
        <v>0</v>
      </c>
      <c r="R557" s="139">
        <v>0</v>
      </c>
      <c r="S557" s="139">
        <v>0</v>
      </c>
      <c r="T557" s="139">
        <v>70</v>
      </c>
      <c r="U557" s="139" t="s">
        <v>159</v>
      </c>
      <c r="V557" s="140">
        <v>1.8387199999999999</v>
      </c>
      <c r="W557" s="141">
        <v>2.4627E-2</v>
      </c>
      <c r="X557" s="141">
        <v>3.09504</v>
      </c>
      <c r="Y557" s="141">
        <v>0</v>
      </c>
      <c r="Z557" s="142">
        <v>0</v>
      </c>
    </row>
    <row r="558" spans="1:26" s="4" customFormat="1" x14ac:dyDescent="0.2">
      <c r="A558" s="139" t="s">
        <v>209</v>
      </c>
      <c r="B558" s="31" t="s">
        <v>134</v>
      </c>
      <c r="C558" s="139">
        <f t="shared" si="8"/>
        <v>8</v>
      </c>
      <c r="D558" s="139" t="s">
        <v>195</v>
      </c>
      <c r="E558" s="139" t="s">
        <v>190</v>
      </c>
      <c r="F558" s="139" t="s">
        <v>525</v>
      </c>
      <c r="G558" s="139" t="s">
        <v>526</v>
      </c>
      <c r="H558" s="139" t="s">
        <v>231</v>
      </c>
      <c r="I558" s="139" t="s">
        <v>231</v>
      </c>
      <c r="J558" s="139" t="s">
        <v>231</v>
      </c>
      <c r="K558" s="139" t="s">
        <v>257</v>
      </c>
      <c r="L558" s="139">
        <v>39.877154888888889</v>
      </c>
      <c r="M558" s="139">
        <v>-109.04898033333333</v>
      </c>
      <c r="N558" s="139" t="s">
        <v>254</v>
      </c>
      <c r="O558" s="139" t="s">
        <v>258</v>
      </c>
      <c r="P558" s="139">
        <v>0</v>
      </c>
      <c r="Q558" s="139">
        <v>0</v>
      </c>
      <c r="R558" s="139">
        <v>0</v>
      </c>
      <c r="S558" s="139">
        <v>0</v>
      </c>
      <c r="T558" s="139">
        <v>70</v>
      </c>
      <c r="U558" s="139" t="s">
        <v>108</v>
      </c>
      <c r="V558" s="140">
        <v>0</v>
      </c>
      <c r="W558" s="141">
        <v>9.9998149999999999</v>
      </c>
      <c r="X558" s="141">
        <v>0</v>
      </c>
      <c r="Y558" s="141">
        <v>0</v>
      </c>
      <c r="Z558" s="142">
        <v>0</v>
      </c>
    </row>
    <row r="559" spans="1:26" s="4" customFormat="1" x14ac:dyDescent="0.2">
      <c r="A559" s="139" t="s">
        <v>209</v>
      </c>
      <c r="B559" s="31" t="s">
        <v>134</v>
      </c>
      <c r="C559" s="139">
        <f t="shared" si="8"/>
        <v>8</v>
      </c>
      <c r="D559" s="139" t="s">
        <v>195</v>
      </c>
      <c r="E559" s="139" t="s">
        <v>190</v>
      </c>
      <c r="F559" s="139" t="s">
        <v>527</v>
      </c>
      <c r="G559" s="139" t="s">
        <v>528</v>
      </c>
      <c r="H559" s="139" t="s">
        <v>231</v>
      </c>
      <c r="I559" s="139" t="s">
        <v>231</v>
      </c>
      <c r="J559" s="139" t="s">
        <v>231</v>
      </c>
      <c r="K559" s="139" t="s">
        <v>257</v>
      </c>
      <c r="L559" s="139">
        <v>40.087716555555559</v>
      </c>
      <c r="M559" s="139">
        <v>-108.6103306388889</v>
      </c>
      <c r="N559" s="139" t="s">
        <v>261</v>
      </c>
      <c r="O559" s="139" t="s">
        <v>258</v>
      </c>
      <c r="P559" s="139">
        <v>4</v>
      </c>
      <c r="Q559" s="139">
        <v>0.3</v>
      </c>
      <c r="R559" s="139">
        <v>0</v>
      </c>
      <c r="S559" s="139">
        <v>0</v>
      </c>
      <c r="T559" s="139">
        <v>800</v>
      </c>
      <c r="U559" s="139" t="s">
        <v>159</v>
      </c>
      <c r="V559" s="140">
        <v>1.0289950000000001</v>
      </c>
      <c r="W559" s="141">
        <v>0.13320299999999999</v>
      </c>
      <c r="X559" s="141">
        <v>2.2258270000000002</v>
      </c>
      <c r="Y559" s="141">
        <v>0</v>
      </c>
      <c r="Z559" s="142">
        <v>0</v>
      </c>
    </row>
    <row r="560" spans="1:26" s="4" customFormat="1" x14ac:dyDescent="0.2">
      <c r="A560" s="139" t="s">
        <v>209</v>
      </c>
      <c r="B560" s="31" t="s">
        <v>134</v>
      </c>
      <c r="C560" s="139">
        <f t="shared" si="8"/>
        <v>8</v>
      </c>
      <c r="D560" s="139" t="s">
        <v>195</v>
      </c>
      <c r="E560" s="139" t="s">
        <v>190</v>
      </c>
      <c r="F560" s="139" t="s">
        <v>529</v>
      </c>
      <c r="G560" s="139" t="s">
        <v>530</v>
      </c>
      <c r="H560" s="139" t="s">
        <v>231</v>
      </c>
      <c r="I560" s="139" t="s">
        <v>231</v>
      </c>
      <c r="J560" s="139" t="s">
        <v>231</v>
      </c>
      <c r="K560" s="139" t="s">
        <v>257</v>
      </c>
      <c r="L560" s="139">
        <v>40.153248111111111</v>
      </c>
      <c r="M560" s="139">
        <v>-108.89616425000001</v>
      </c>
      <c r="N560" s="139" t="s">
        <v>254</v>
      </c>
      <c r="O560" s="139" t="s">
        <v>258</v>
      </c>
      <c r="P560" s="139">
        <v>0</v>
      </c>
      <c r="Q560" s="139">
        <v>0</v>
      </c>
      <c r="R560" s="139">
        <v>0</v>
      </c>
      <c r="S560" s="139">
        <v>0</v>
      </c>
      <c r="T560" s="139">
        <v>70</v>
      </c>
      <c r="U560" s="139" t="s">
        <v>108</v>
      </c>
      <c r="V560" s="140">
        <v>0</v>
      </c>
      <c r="W560" s="141">
        <v>9.9998149999999999</v>
      </c>
      <c r="X560" s="141">
        <v>0</v>
      </c>
      <c r="Y560" s="141">
        <v>0</v>
      </c>
      <c r="Z560" s="142">
        <v>0</v>
      </c>
    </row>
    <row r="561" spans="1:26" s="4" customFormat="1" x14ac:dyDescent="0.2">
      <c r="A561" s="139" t="s">
        <v>209</v>
      </c>
      <c r="B561" s="31" t="s">
        <v>134</v>
      </c>
      <c r="C561" s="139">
        <f t="shared" si="8"/>
        <v>8</v>
      </c>
      <c r="D561" s="139" t="s">
        <v>195</v>
      </c>
      <c r="E561" s="139" t="s">
        <v>190</v>
      </c>
      <c r="F561" s="139" t="s">
        <v>531</v>
      </c>
      <c r="G561" s="139" t="s">
        <v>532</v>
      </c>
      <c r="H561" s="139" t="s">
        <v>231</v>
      </c>
      <c r="I561" s="139" t="s">
        <v>231</v>
      </c>
      <c r="J561" s="139" t="s">
        <v>231</v>
      </c>
      <c r="K561" s="139" t="s">
        <v>257</v>
      </c>
      <c r="L561" s="139">
        <v>39.853818638888889</v>
      </c>
      <c r="M561" s="139">
        <v>-108.32830272222222</v>
      </c>
      <c r="N561" s="139" t="s">
        <v>261</v>
      </c>
      <c r="O561" s="139" t="s">
        <v>258</v>
      </c>
      <c r="P561" s="139">
        <v>7</v>
      </c>
      <c r="Q561" s="139">
        <v>0.42</v>
      </c>
      <c r="R561" s="139">
        <v>30</v>
      </c>
      <c r="S561" s="139">
        <v>250</v>
      </c>
      <c r="T561" s="139">
        <v>500</v>
      </c>
      <c r="U561" s="139" t="s">
        <v>159</v>
      </c>
      <c r="V561" s="140">
        <v>1.232456</v>
      </c>
      <c r="W561" s="141">
        <v>0.36413299999999998</v>
      </c>
      <c r="X561" s="141">
        <v>0.92433799999999999</v>
      </c>
      <c r="Y561" s="141">
        <v>0</v>
      </c>
      <c r="Z561" s="142">
        <v>0</v>
      </c>
    </row>
    <row r="562" spans="1:26" s="4" customFormat="1" x14ac:dyDescent="0.2">
      <c r="A562" s="139" t="s">
        <v>209</v>
      </c>
      <c r="B562" s="31" t="s">
        <v>134</v>
      </c>
      <c r="C562" s="139">
        <f t="shared" si="8"/>
        <v>8</v>
      </c>
      <c r="D562" s="139" t="s">
        <v>195</v>
      </c>
      <c r="E562" s="139" t="s">
        <v>190</v>
      </c>
      <c r="F562" s="139" t="s">
        <v>533</v>
      </c>
      <c r="G562" s="139" t="s">
        <v>534</v>
      </c>
      <c r="H562" s="139" t="s">
        <v>231</v>
      </c>
      <c r="I562" s="139" t="s">
        <v>231</v>
      </c>
      <c r="J562" s="139" t="s">
        <v>231</v>
      </c>
      <c r="K562" s="139" t="s">
        <v>257</v>
      </c>
      <c r="L562" s="139">
        <v>39.818730305555562</v>
      </c>
      <c r="M562" s="139">
        <v>-108.26723863888888</v>
      </c>
      <c r="N562" s="139" t="s">
        <v>254</v>
      </c>
      <c r="O562" s="139" t="s">
        <v>258</v>
      </c>
      <c r="P562" s="139">
        <v>20</v>
      </c>
      <c r="Q562" s="139">
        <v>12</v>
      </c>
      <c r="R562" s="139">
        <v>0</v>
      </c>
      <c r="S562" s="139">
        <v>0</v>
      </c>
      <c r="T562" s="139">
        <v>70</v>
      </c>
      <c r="U562" s="139" t="s">
        <v>108</v>
      </c>
      <c r="V562" s="140">
        <v>0</v>
      </c>
      <c r="W562" s="141">
        <v>17.8</v>
      </c>
      <c r="X562" s="141">
        <v>0</v>
      </c>
      <c r="Y562" s="141">
        <v>0</v>
      </c>
      <c r="Z562" s="142">
        <v>0</v>
      </c>
    </row>
    <row r="563" spans="1:26" s="4" customFormat="1" x14ac:dyDescent="0.2">
      <c r="A563" s="139" t="s">
        <v>209</v>
      </c>
      <c r="B563" s="31" t="s">
        <v>134</v>
      </c>
      <c r="C563" s="139">
        <f t="shared" si="8"/>
        <v>8</v>
      </c>
      <c r="D563" s="139" t="s">
        <v>195</v>
      </c>
      <c r="E563" s="139" t="s">
        <v>190</v>
      </c>
      <c r="F563" s="139" t="s">
        <v>535</v>
      </c>
      <c r="G563" s="139" t="s">
        <v>536</v>
      </c>
      <c r="H563" s="139" t="s">
        <v>231</v>
      </c>
      <c r="I563" s="139" t="s">
        <v>231</v>
      </c>
      <c r="J563" s="139" t="s">
        <v>231</v>
      </c>
      <c r="K563" s="139" t="s">
        <v>232</v>
      </c>
      <c r="L563" s="139">
        <v>39.818730305555562</v>
      </c>
      <c r="M563" s="139">
        <v>-108.26723863888888</v>
      </c>
      <c r="N563" s="139" t="s">
        <v>275</v>
      </c>
      <c r="O563" s="139" t="s">
        <v>233</v>
      </c>
      <c r="P563" s="139">
        <v>8</v>
      </c>
      <c r="Q563" s="139">
        <v>2.5</v>
      </c>
      <c r="R563" s="139">
        <v>229</v>
      </c>
      <c r="S563" s="139">
        <v>469</v>
      </c>
      <c r="T563" s="139">
        <v>1256</v>
      </c>
      <c r="U563" s="139" t="s">
        <v>159</v>
      </c>
      <c r="V563" s="140">
        <v>1.1599999999999999</v>
      </c>
      <c r="W563" s="141">
        <v>0.28000000000000003</v>
      </c>
      <c r="X563" s="141">
        <v>2.33</v>
      </c>
      <c r="Y563" s="141">
        <v>0</v>
      </c>
      <c r="Z563" s="142">
        <v>0</v>
      </c>
    </row>
    <row r="564" spans="1:26" s="4" customFormat="1" x14ac:dyDescent="0.2">
      <c r="A564" s="139" t="s">
        <v>209</v>
      </c>
      <c r="B564" s="31" t="s">
        <v>134</v>
      </c>
      <c r="C564" s="139">
        <f t="shared" si="8"/>
        <v>8</v>
      </c>
      <c r="D564" s="139" t="s">
        <v>195</v>
      </c>
      <c r="E564" s="139" t="s">
        <v>190</v>
      </c>
      <c r="F564" s="139" t="s">
        <v>537</v>
      </c>
      <c r="G564" s="139" t="s">
        <v>538</v>
      </c>
      <c r="H564" s="139" t="s">
        <v>231</v>
      </c>
      <c r="I564" s="139" t="s">
        <v>231</v>
      </c>
      <c r="J564" s="139" t="s">
        <v>231</v>
      </c>
      <c r="K564" s="139" t="s">
        <v>257</v>
      </c>
      <c r="L564" s="139">
        <v>39.856057305555559</v>
      </c>
      <c r="M564" s="139">
        <v>-108.33935263888888</v>
      </c>
      <c r="N564" s="139" t="s">
        <v>254</v>
      </c>
      <c r="O564" s="139" t="s">
        <v>258</v>
      </c>
      <c r="P564" s="139">
        <v>17</v>
      </c>
      <c r="Q564" s="139">
        <v>1.42</v>
      </c>
      <c r="R564" s="139">
        <v>8</v>
      </c>
      <c r="S564" s="139">
        <v>2314</v>
      </c>
      <c r="T564" s="139">
        <v>137</v>
      </c>
      <c r="U564" s="139" t="s">
        <v>108</v>
      </c>
      <c r="V564" s="140">
        <v>0</v>
      </c>
      <c r="W564" s="141">
        <v>2.6147309999999999</v>
      </c>
      <c r="X564" s="141">
        <v>0</v>
      </c>
      <c r="Y564" s="141">
        <v>0</v>
      </c>
      <c r="Z564" s="142">
        <v>0</v>
      </c>
    </row>
    <row r="565" spans="1:26" s="4" customFormat="1" x14ac:dyDescent="0.2">
      <c r="A565" s="139" t="s">
        <v>209</v>
      </c>
      <c r="B565" s="31" t="s">
        <v>134</v>
      </c>
      <c r="C565" s="139">
        <f t="shared" si="8"/>
        <v>8</v>
      </c>
      <c r="D565" s="139" t="s">
        <v>195</v>
      </c>
      <c r="E565" s="139" t="s">
        <v>190</v>
      </c>
      <c r="F565" s="139" t="s">
        <v>539</v>
      </c>
      <c r="G565" s="139" t="s">
        <v>540</v>
      </c>
      <c r="H565" s="139" t="s">
        <v>231</v>
      </c>
      <c r="I565" s="139" t="s">
        <v>231</v>
      </c>
      <c r="J565" s="139" t="s">
        <v>231</v>
      </c>
      <c r="K565" s="139" t="s">
        <v>257</v>
      </c>
      <c r="L565" s="139">
        <v>40.132751111111112</v>
      </c>
      <c r="M565" s="139">
        <v>-108.18368077777779</v>
      </c>
      <c r="N565" s="139" t="s">
        <v>254</v>
      </c>
      <c r="O565" s="139" t="s">
        <v>258</v>
      </c>
      <c r="P565" s="139">
        <v>0</v>
      </c>
      <c r="Q565" s="139">
        <v>0</v>
      </c>
      <c r="R565" s="139">
        <v>0</v>
      </c>
      <c r="S565" s="139">
        <v>0</v>
      </c>
      <c r="T565" s="139">
        <v>70</v>
      </c>
      <c r="U565" s="139" t="s">
        <v>108</v>
      </c>
      <c r="V565" s="140">
        <v>0</v>
      </c>
      <c r="W565" s="141">
        <v>4.6278959999999998</v>
      </c>
      <c r="X565" s="141">
        <v>0</v>
      </c>
      <c r="Y565" s="141">
        <v>0</v>
      </c>
      <c r="Z565" s="142">
        <v>0</v>
      </c>
    </row>
    <row r="566" spans="1:26" s="4" customFormat="1" x14ac:dyDescent="0.2">
      <c r="A566" s="139" t="s">
        <v>209</v>
      </c>
      <c r="B566" s="31" t="s">
        <v>134</v>
      </c>
      <c r="C566" s="139">
        <f t="shared" si="8"/>
        <v>8</v>
      </c>
      <c r="D566" s="139" t="s">
        <v>195</v>
      </c>
      <c r="E566" s="139" t="s">
        <v>190</v>
      </c>
      <c r="F566" s="139" t="s">
        <v>541</v>
      </c>
      <c r="G566" s="139" t="s">
        <v>542</v>
      </c>
      <c r="H566" s="139" t="s">
        <v>231</v>
      </c>
      <c r="I566" s="139" t="s">
        <v>231</v>
      </c>
      <c r="J566" s="139" t="s">
        <v>231</v>
      </c>
      <c r="K566" s="139" t="s">
        <v>257</v>
      </c>
      <c r="L566" s="139">
        <v>40.132751111111112</v>
      </c>
      <c r="M566" s="139">
        <v>-108.18368077777779</v>
      </c>
      <c r="N566" s="139" t="s">
        <v>254</v>
      </c>
      <c r="O566" s="139" t="s">
        <v>258</v>
      </c>
      <c r="P566" s="139">
        <v>0</v>
      </c>
      <c r="Q566" s="139">
        <v>0</v>
      </c>
      <c r="R566" s="139">
        <v>0</v>
      </c>
      <c r="S566" s="139">
        <v>0</v>
      </c>
      <c r="T566" s="139">
        <v>70</v>
      </c>
      <c r="U566" s="139" t="s">
        <v>108</v>
      </c>
      <c r="V566" s="140">
        <v>0</v>
      </c>
      <c r="W566" s="141">
        <v>6.6748529999999997</v>
      </c>
      <c r="X566" s="141">
        <v>0</v>
      </c>
      <c r="Y566" s="141">
        <v>0</v>
      </c>
      <c r="Z566" s="142">
        <v>0</v>
      </c>
    </row>
    <row r="567" spans="1:26" s="4" customFormat="1" x14ac:dyDescent="0.2">
      <c r="A567" s="139" t="s">
        <v>209</v>
      </c>
      <c r="B567" s="31" t="s">
        <v>134</v>
      </c>
      <c r="C567" s="139">
        <f t="shared" si="8"/>
        <v>8</v>
      </c>
      <c r="D567" s="139" t="s">
        <v>195</v>
      </c>
      <c r="E567" s="139" t="s">
        <v>190</v>
      </c>
      <c r="F567" s="139" t="s">
        <v>543</v>
      </c>
      <c r="G567" s="139" t="s">
        <v>544</v>
      </c>
      <c r="H567" s="139" t="s">
        <v>231</v>
      </c>
      <c r="I567" s="139" t="s">
        <v>231</v>
      </c>
      <c r="J567" s="139" t="s">
        <v>231</v>
      </c>
      <c r="K567" s="139" t="s">
        <v>232</v>
      </c>
      <c r="L567" s="139">
        <v>39.903895388888884</v>
      </c>
      <c r="M567" s="139">
        <v>-108.19869519444447</v>
      </c>
      <c r="N567" s="139" t="s">
        <v>545</v>
      </c>
      <c r="O567" s="139" t="s">
        <v>233</v>
      </c>
      <c r="P567" s="139">
        <v>0</v>
      </c>
      <c r="Q567" s="139">
        <v>0</v>
      </c>
      <c r="R567" s="139">
        <v>0</v>
      </c>
      <c r="S567" s="139">
        <v>0</v>
      </c>
      <c r="T567" s="139">
        <v>72</v>
      </c>
      <c r="U567" s="139" t="s">
        <v>111</v>
      </c>
      <c r="V567" s="140">
        <v>0</v>
      </c>
      <c r="W567" s="141">
        <v>5.38</v>
      </c>
      <c r="X567" s="141">
        <v>0</v>
      </c>
      <c r="Y567" s="141">
        <v>0</v>
      </c>
      <c r="Z567" s="142">
        <v>0</v>
      </c>
    </row>
    <row r="568" spans="1:26" s="4" customFormat="1" x14ac:dyDescent="0.2">
      <c r="A568" s="139" t="s">
        <v>209</v>
      </c>
      <c r="B568" s="31" t="s">
        <v>134</v>
      </c>
      <c r="C568" s="139">
        <f t="shared" si="8"/>
        <v>8</v>
      </c>
      <c r="D568" s="139" t="s">
        <v>195</v>
      </c>
      <c r="E568" s="139" t="s">
        <v>190</v>
      </c>
      <c r="F568" s="139" t="s">
        <v>546</v>
      </c>
      <c r="G568" s="139" t="s">
        <v>547</v>
      </c>
      <c r="H568" s="139" t="s">
        <v>231</v>
      </c>
      <c r="I568" s="139" t="s">
        <v>231</v>
      </c>
      <c r="J568" s="139" t="s">
        <v>231</v>
      </c>
      <c r="K568" s="139" t="s">
        <v>257</v>
      </c>
      <c r="L568" s="139">
        <v>40.000818027777775</v>
      </c>
      <c r="M568" s="139">
        <v>-108.41464261111112</v>
      </c>
      <c r="N568" s="139" t="s">
        <v>261</v>
      </c>
      <c r="O568" s="139" t="s">
        <v>258</v>
      </c>
      <c r="P568" s="139">
        <v>0</v>
      </c>
      <c r="Q568" s="139">
        <v>0</v>
      </c>
      <c r="R568" s="139">
        <v>0</v>
      </c>
      <c r="S568" s="139">
        <v>0</v>
      </c>
      <c r="T568" s="139">
        <v>70</v>
      </c>
      <c r="U568" s="139" t="s">
        <v>159</v>
      </c>
      <c r="V568" s="140">
        <v>3.14262</v>
      </c>
      <c r="W568" s="141">
        <v>4.2091000000000003E-2</v>
      </c>
      <c r="X568" s="141">
        <v>5.2898399999999999</v>
      </c>
      <c r="Y568" s="141">
        <v>0</v>
      </c>
      <c r="Z568" s="142">
        <v>0</v>
      </c>
    </row>
    <row r="569" spans="1:26" s="4" customFormat="1" x14ac:dyDescent="0.2">
      <c r="A569" s="139" t="s">
        <v>209</v>
      </c>
      <c r="B569" s="31" t="s">
        <v>134</v>
      </c>
      <c r="C569" s="139">
        <f t="shared" si="8"/>
        <v>8</v>
      </c>
      <c r="D569" s="139" t="s">
        <v>195</v>
      </c>
      <c r="E569" s="139" t="s">
        <v>190</v>
      </c>
      <c r="F569" s="139" t="s">
        <v>546</v>
      </c>
      <c r="G569" s="139" t="s">
        <v>547</v>
      </c>
      <c r="H569" s="139" t="s">
        <v>231</v>
      </c>
      <c r="I569" s="139" t="s">
        <v>231</v>
      </c>
      <c r="J569" s="139" t="s">
        <v>231</v>
      </c>
      <c r="K569" s="139" t="s">
        <v>257</v>
      </c>
      <c r="L569" s="139">
        <v>40.000818027777775</v>
      </c>
      <c r="M569" s="139">
        <v>-108.41464261111112</v>
      </c>
      <c r="N569" s="139" t="s">
        <v>254</v>
      </c>
      <c r="O569" s="139" t="s">
        <v>258</v>
      </c>
      <c r="P569" s="139">
        <v>0</v>
      </c>
      <c r="Q569" s="139">
        <v>0</v>
      </c>
      <c r="R569" s="139">
        <v>0</v>
      </c>
      <c r="S569" s="139">
        <v>0</v>
      </c>
      <c r="T569" s="139">
        <v>70</v>
      </c>
      <c r="U569" s="139" t="s">
        <v>108</v>
      </c>
      <c r="V569" s="140">
        <v>0</v>
      </c>
      <c r="W569" s="141">
        <v>19.739498999999999</v>
      </c>
      <c r="X569" s="141">
        <v>0</v>
      </c>
      <c r="Y569" s="141">
        <v>0</v>
      </c>
      <c r="Z569" s="142">
        <v>0</v>
      </c>
    </row>
    <row r="570" spans="1:26" s="4" customFormat="1" x14ac:dyDescent="0.2">
      <c r="A570" s="139" t="s">
        <v>209</v>
      </c>
      <c r="B570" s="31" t="s">
        <v>134</v>
      </c>
      <c r="C570" s="139">
        <f t="shared" si="8"/>
        <v>8</v>
      </c>
      <c r="D570" s="139" t="s">
        <v>195</v>
      </c>
      <c r="E570" s="139" t="s">
        <v>190</v>
      </c>
      <c r="F570" s="139" t="s">
        <v>548</v>
      </c>
      <c r="G570" s="139" t="s">
        <v>549</v>
      </c>
      <c r="H570" s="139" t="s">
        <v>231</v>
      </c>
      <c r="I570" s="139" t="s">
        <v>231</v>
      </c>
      <c r="J570" s="139" t="s">
        <v>231</v>
      </c>
      <c r="K570" s="139" t="s">
        <v>232</v>
      </c>
      <c r="L570" s="139">
        <v>40.02777430555556</v>
      </c>
      <c r="M570" s="139">
        <v>-108.4138293888889</v>
      </c>
      <c r="N570" s="139" t="s">
        <v>391</v>
      </c>
      <c r="O570" s="139" t="s">
        <v>233</v>
      </c>
      <c r="P570" s="139">
        <v>8</v>
      </c>
      <c r="Q570" s="139">
        <v>0.25</v>
      </c>
      <c r="R570" s="139">
        <v>213.1</v>
      </c>
      <c r="S570" s="139">
        <v>1115</v>
      </c>
      <c r="T570" s="139">
        <v>950</v>
      </c>
      <c r="U570" s="139" t="s">
        <v>159</v>
      </c>
      <c r="V570" s="140">
        <v>6.66</v>
      </c>
      <c r="W570" s="141">
        <v>0.97</v>
      </c>
      <c r="X570" s="141">
        <v>8.2100000000000009</v>
      </c>
      <c r="Y570" s="141">
        <v>0</v>
      </c>
      <c r="Z570" s="142">
        <v>0</v>
      </c>
    </row>
    <row r="571" spans="1:26" s="4" customFormat="1" x14ac:dyDescent="0.2">
      <c r="A571" s="139" t="s">
        <v>209</v>
      </c>
      <c r="B571" s="31" t="s">
        <v>134</v>
      </c>
      <c r="C571" s="139">
        <f t="shared" si="8"/>
        <v>8</v>
      </c>
      <c r="D571" s="139" t="s">
        <v>195</v>
      </c>
      <c r="E571" s="139" t="s">
        <v>190</v>
      </c>
      <c r="F571" s="139" t="s">
        <v>548</v>
      </c>
      <c r="G571" s="139" t="s">
        <v>549</v>
      </c>
      <c r="H571" s="139" t="s">
        <v>231</v>
      </c>
      <c r="I571" s="139" t="s">
        <v>231</v>
      </c>
      <c r="J571" s="139" t="s">
        <v>231</v>
      </c>
      <c r="K571" s="139" t="s">
        <v>232</v>
      </c>
      <c r="L571" s="139">
        <v>40.02777430555556</v>
      </c>
      <c r="M571" s="139">
        <v>-108.4138293888889</v>
      </c>
      <c r="N571" s="139" t="s">
        <v>391</v>
      </c>
      <c r="O571" s="139" t="s">
        <v>233</v>
      </c>
      <c r="P571" s="139">
        <v>8</v>
      </c>
      <c r="Q571" s="139">
        <v>0.5</v>
      </c>
      <c r="R571" s="139">
        <v>213.1</v>
      </c>
      <c r="S571" s="139">
        <v>1116</v>
      </c>
      <c r="T571" s="139">
        <v>950</v>
      </c>
      <c r="U571" s="139" t="s">
        <v>159</v>
      </c>
      <c r="V571" s="140">
        <v>3.66</v>
      </c>
      <c r="W571" s="141">
        <v>0.59</v>
      </c>
      <c r="X571" s="141">
        <v>1.64</v>
      </c>
      <c r="Y571" s="141">
        <v>0</v>
      </c>
      <c r="Z571" s="142">
        <v>0</v>
      </c>
    </row>
    <row r="572" spans="1:26" s="4" customFormat="1" x14ac:dyDescent="0.2">
      <c r="A572" s="139" t="s">
        <v>209</v>
      </c>
      <c r="B572" s="31" t="s">
        <v>134</v>
      </c>
      <c r="C572" s="139">
        <f t="shared" si="8"/>
        <v>8</v>
      </c>
      <c r="D572" s="139" t="s">
        <v>195</v>
      </c>
      <c r="E572" s="139" t="s">
        <v>190</v>
      </c>
      <c r="F572" s="139" t="s">
        <v>550</v>
      </c>
      <c r="G572" s="139" t="s">
        <v>551</v>
      </c>
      <c r="H572" s="139" t="s">
        <v>231</v>
      </c>
      <c r="I572" s="139" t="s">
        <v>231</v>
      </c>
      <c r="J572" s="139" t="s">
        <v>231</v>
      </c>
      <c r="K572" s="139" t="s">
        <v>232</v>
      </c>
      <c r="L572" s="139">
        <v>39.853223527777779</v>
      </c>
      <c r="M572" s="139">
        <v>-108.31287816666666</v>
      </c>
      <c r="N572" s="139" t="s">
        <v>261</v>
      </c>
      <c r="O572" s="139" t="s">
        <v>233</v>
      </c>
      <c r="P572" s="139">
        <v>0</v>
      </c>
      <c r="Q572" s="139">
        <v>0</v>
      </c>
      <c r="R572" s="139">
        <v>0</v>
      </c>
      <c r="S572" s="139">
        <v>0</v>
      </c>
      <c r="T572" s="139">
        <v>70</v>
      </c>
      <c r="U572" s="139" t="s">
        <v>159</v>
      </c>
      <c r="V572" s="140">
        <v>3.14262</v>
      </c>
      <c r="W572" s="141">
        <v>4.2091000000000003E-2</v>
      </c>
      <c r="X572" s="141">
        <v>5.2866799999999996</v>
      </c>
      <c r="Y572" s="141">
        <v>0</v>
      </c>
      <c r="Z572" s="142">
        <v>0</v>
      </c>
    </row>
    <row r="573" spans="1:26" s="4" customFormat="1" x14ac:dyDescent="0.2">
      <c r="A573" s="139" t="s">
        <v>209</v>
      </c>
      <c r="B573" s="31" t="s">
        <v>134</v>
      </c>
      <c r="C573" s="139">
        <f t="shared" si="8"/>
        <v>8</v>
      </c>
      <c r="D573" s="139" t="s">
        <v>195</v>
      </c>
      <c r="E573" s="139" t="s">
        <v>190</v>
      </c>
      <c r="F573" s="139" t="s">
        <v>552</v>
      </c>
      <c r="G573" s="139" t="s">
        <v>553</v>
      </c>
      <c r="H573" s="139" t="s">
        <v>231</v>
      </c>
      <c r="I573" s="139" t="s">
        <v>231</v>
      </c>
      <c r="J573" s="139" t="s">
        <v>231</v>
      </c>
      <c r="K573" s="139" t="s">
        <v>257</v>
      </c>
      <c r="L573" s="139">
        <v>40.010263805555553</v>
      </c>
      <c r="M573" s="139">
        <v>-108.35632658333333</v>
      </c>
      <c r="N573" s="139" t="s">
        <v>254</v>
      </c>
      <c r="O573" s="139" t="s">
        <v>258</v>
      </c>
      <c r="P573" s="139">
        <v>17</v>
      </c>
      <c r="Q573" s="139">
        <v>1.42</v>
      </c>
      <c r="R573" s="139">
        <v>8</v>
      </c>
      <c r="S573" s="139">
        <v>2314</v>
      </c>
      <c r="T573" s="139">
        <v>137</v>
      </c>
      <c r="U573" s="139" t="s">
        <v>108</v>
      </c>
      <c r="V573" s="140">
        <v>0</v>
      </c>
      <c r="W573" s="141">
        <v>3.3108</v>
      </c>
      <c r="X573" s="141">
        <v>0</v>
      </c>
      <c r="Y573" s="141">
        <v>0</v>
      </c>
      <c r="Z573" s="142">
        <v>0</v>
      </c>
    </row>
    <row r="574" spans="1:26" s="4" customFormat="1" x14ac:dyDescent="0.2">
      <c r="A574" s="139" t="s">
        <v>209</v>
      </c>
      <c r="B574" s="31" t="s">
        <v>134</v>
      </c>
      <c r="C574" s="139">
        <f t="shared" si="8"/>
        <v>8</v>
      </c>
      <c r="D574" s="139" t="s">
        <v>195</v>
      </c>
      <c r="E574" s="139" t="s">
        <v>190</v>
      </c>
      <c r="F574" s="139" t="s">
        <v>554</v>
      </c>
      <c r="G574" s="139" t="s">
        <v>555</v>
      </c>
      <c r="H574" s="139" t="s">
        <v>231</v>
      </c>
      <c r="I574" s="139" t="s">
        <v>231</v>
      </c>
      <c r="J574" s="139" t="s">
        <v>231</v>
      </c>
      <c r="K574" s="139" t="s">
        <v>257</v>
      </c>
      <c r="L574" s="139">
        <v>40.026980083333335</v>
      </c>
      <c r="M574" s="139">
        <v>-108.37716713888888</v>
      </c>
      <c r="N574" s="139" t="s">
        <v>254</v>
      </c>
      <c r="O574" s="139" t="s">
        <v>258</v>
      </c>
      <c r="P574" s="139">
        <v>20</v>
      </c>
      <c r="Q574" s="139">
        <v>2.84</v>
      </c>
      <c r="R574" s="139">
        <v>8</v>
      </c>
      <c r="S574" s="139">
        <v>9747</v>
      </c>
      <c r="T574" s="139">
        <v>148</v>
      </c>
      <c r="U574" s="139" t="s">
        <v>108</v>
      </c>
      <c r="V574" s="140">
        <v>0</v>
      </c>
      <c r="W574" s="141">
        <v>2.4312490000000002</v>
      </c>
      <c r="X574" s="141">
        <v>0</v>
      </c>
      <c r="Y574" s="141">
        <v>0</v>
      </c>
      <c r="Z574" s="142">
        <v>0</v>
      </c>
    </row>
    <row r="575" spans="1:26" s="4" customFormat="1" x14ac:dyDescent="0.2">
      <c r="A575" s="139" t="s">
        <v>209</v>
      </c>
      <c r="B575" s="31" t="s">
        <v>134</v>
      </c>
      <c r="C575" s="139">
        <f t="shared" si="8"/>
        <v>8</v>
      </c>
      <c r="D575" s="139" t="s">
        <v>195</v>
      </c>
      <c r="E575" s="139" t="s">
        <v>190</v>
      </c>
      <c r="F575" s="139" t="s">
        <v>556</v>
      </c>
      <c r="G575" s="139" t="s">
        <v>557</v>
      </c>
      <c r="H575" s="139" t="s">
        <v>231</v>
      </c>
      <c r="I575" s="139" t="s">
        <v>231</v>
      </c>
      <c r="J575" s="139" t="s">
        <v>231</v>
      </c>
      <c r="K575" s="139" t="s">
        <v>257</v>
      </c>
      <c r="L575" s="139">
        <v>40.026980083333335</v>
      </c>
      <c r="M575" s="139">
        <v>-108.37716713888888</v>
      </c>
      <c r="N575" s="139" t="s">
        <v>286</v>
      </c>
      <c r="O575" s="139" t="s">
        <v>258</v>
      </c>
      <c r="P575" s="139">
        <v>0</v>
      </c>
      <c r="Q575" s="139">
        <v>0</v>
      </c>
      <c r="R575" s="139">
        <v>0</v>
      </c>
      <c r="S575" s="139">
        <v>0</v>
      </c>
      <c r="T575" s="139">
        <v>70</v>
      </c>
      <c r="U575" s="139" t="s">
        <v>111</v>
      </c>
      <c r="V575" s="140">
        <v>0</v>
      </c>
      <c r="W575" s="141">
        <v>4.75</v>
      </c>
      <c r="X575" s="141">
        <v>0</v>
      </c>
      <c r="Y575" s="141">
        <v>0</v>
      </c>
      <c r="Z575" s="142">
        <v>0</v>
      </c>
    </row>
    <row r="576" spans="1:26" s="4" customFormat="1" x14ac:dyDescent="0.2">
      <c r="A576" s="139" t="s">
        <v>209</v>
      </c>
      <c r="B576" s="31" t="s">
        <v>134</v>
      </c>
      <c r="C576" s="139">
        <f t="shared" si="8"/>
        <v>8</v>
      </c>
      <c r="D576" s="139" t="s">
        <v>195</v>
      </c>
      <c r="E576" s="139" t="s">
        <v>190</v>
      </c>
      <c r="F576" s="139" t="s">
        <v>556</v>
      </c>
      <c r="G576" s="139" t="s">
        <v>557</v>
      </c>
      <c r="H576" s="139" t="s">
        <v>231</v>
      </c>
      <c r="I576" s="139" t="s">
        <v>231</v>
      </c>
      <c r="J576" s="139" t="s">
        <v>231</v>
      </c>
      <c r="K576" s="139" t="s">
        <v>257</v>
      </c>
      <c r="L576" s="139">
        <v>39.776803055555554</v>
      </c>
      <c r="M576" s="139">
        <v>-108.1241298611111</v>
      </c>
      <c r="N576" s="139" t="s">
        <v>254</v>
      </c>
      <c r="O576" s="139" t="s">
        <v>258</v>
      </c>
      <c r="P576" s="139">
        <v>0</v>
      </c>
      <c r="Q576" s="139">
        <v>0</v>
      </c>
      <c r="R576" s="139">
        <v>0</v>
      </c>
      <c r="S576" s="139">
        <v>0</v>
      </c>
      <c r="T576" s="139">
        <v>70</v>
      </c>
      <c r="U576" s="139" t="s">
        <v>108</v>
      </c>
      <c r="V576" s="140">
        <v>0</v>
      </c>
      <c r="W576" s="141">
        <v>1.8217410000000001</v>
      </c>
      <c r="X576" s="141">
        <v>0</v>
      </c>
      <c r="Y576" s="141">
        <v>0</v>
      </c>
      <c r="Z576" s="142">
        <v>0</v>
      </c>
    </row>
    <row r="577" spans="1:26" s="4" customFormat="1" x14ac:dyDescent="0.2">
      <c r="A577" s="139" t="s">
        <v>209</v>
      </c>
      <c r="B577" s="31" t="s">
        <v>134</v>
      </c>
      <c r="C577" s="139">
        <f t="shared" si="8"/>
        <v>8</v>
      </c>
      <c r="D577" s="139" t="s">
        <v>195</v>
      </c>
      <c r="E577" s="139" t="s">
        <v>190</v>
      </c>
      <c r="F577" s="139" t="s">
        <v>558</v>
      </c>
      <c r="G577" s="139" t="s">
        <v>559</v>
      </c>
      <c r="H577" s="139" t="s">
        <v>231</v>
      </c>
      <c r="I577" s="139" t="s">
        <v>231</v>
      </c>
      <c r="J577" s="139" t="s">
        <v>231</v>
      </c>
      <c r="K577" s="139" t="s">
        <v>257</v>
      </c>
      <c r="L577" s="139">
        <v>39.715544638888893</v>
      </c>
      <c r="M577" s="139">
        <v>-108.35635255555555</v>
      </c>
      <c r="N577" s="139" t="s">
        <v>261</v>
      </c>
      <c r="O577" s="139" t="s">
        <v>258</v>
      </c>
      <c r="P577" s="139">
        <v>0</v>
      </c>
      <c r="Q577" s="139">
        <v>0</v>
      </c>
      <c r="R577" s="139">
        <v>0</v>
      </c>
      <c r="S577" s="139">
        <v>0</v>
      </c>
      <c r="T577" s="139">
        <v>70</v>
      </c>
      <c r="U577" s="139" t="s">
        <v>159</v>
      </c>
      <c r="V577" s="140">
        <v>3.14262</v>
      </c>
      <c r="W577" s="141">
        <v>4.2091000000000003E-2</v>
      </c>
      <c r="X577" s="141">
        <v>5.2898399999999999</v>
      </c>
      <c r="Y577" s="141">
        <v>0</v>
      </c>
      <c r="Z577" s="142">
        <v>0</v>
      </c>
    </row>
    <row r="578" spans="1:26" s="4" customFormat="1" x14ac:dyDescent="0.2">
      <c r="A578" s="139" t="s">
        <v>209</v>
      </c>
      <c r="B578" s="31" t="s">
        <v>134</v>
      </c>
      <c r="C578" s="139">
        <f t="shared" si="8"/>
        <v>8</v>
      </c>
      <c r="D578" s="139" t="s">
        <v>195</v>
      </c>
      <c r="E578" s="139" t="s">
        <v>190</v>
      </c>
      <c r="F578" s="139" t="s">
        <v>558</v>
      </c>
      <c r="G578" s="139" t="s">
        <v>559</v>
      </c>
      <c r="H578" s="139" t="s">
        <v>231</v>
      </c>
      <c r="I578" s="139" t="s">
        <v>231</v>
      </c>
      <c r="J578" s="139" t="s">
        <v>231</v>
      </c>
      <c r="K578" s="139" t="s">
        <v>257</v>
      </c>
      <c r="L578" s="139">
        <v>39.715544638888893</v>
      </c>
      <c r="M578" s="139">
        <v>-108.35635255555555</v>
      </c>
      <c r="N578" s="139" t="s">
        <v>254</v>
      </c>
      <c r="O578" s="139" t="s">
        <v>258</v>
      </c>
      <c r="P578" s="139">
        <v>0</v>
      </c>
      <c r="Q578" s="139">
        <v>0</v>
      </c>
      <c r="R578" s="139">
        <v>0</v>
      </c>
      <c r="S578" s="139">
        <v>0</v>
      </c>
      <c r="T578" s="139">
        <v>70</v>
      </c>
      <c r="U578" s="139" t="s">
        <v>108</v>
      </c>
      <c r="V578" s="140">
        <v>0</v>
      </c>
      <c r="W578" s="141">
        <v>16.02</v>
      </c>
      <c r="X578" s="141">
        <v>0</v>
      </c>
      <c r="Y578" s="141">
        <v>0</v>
      </c>
      <c r="Z578" s="142">
        <v>0</v>
      </c>
    </row>
    <row r="579" spans="1:26" s="4" customFormat="1" x14ac:dyDescent="0.2">
      <c r="A579" s="139" t="s">
        <v>209</v>
      </c>
      <c r="B579" s="31" t="s">
        <v>134</v>
      </c>
      <c r="C579" s="139">
        <f t="shared" si="8"/>
        <v>8</v>
      </c>
      <c r="D579" s="139" t="s">
        <v>195</v>
      </c>
      <c r="E579" s="139" t="s">
        <v>190</v>
      </c>
      <c r="F579" s="139" t="s">
        <v>560</v>
      </c>
      <c r="G579" s="139" t="s">
        <v>561</v>
      </c>
      <c r="H579" s="139" t="s">
        <v>231</v>
      </c>
      <c r="I579" s="139" t="s">
        <v>231</v>
      </c>
      <c r="J579" s="139" t="s">
        <v>231</v>
      </c>
      <c r="K579" s="139" t="s">
        <v>257</v>
      </c>
      <c r="L579" s="139">
        <v>39.720845027777777</v>
      </c>
      <c r="M579" s="139">
        <v>-108.35296269444444</v>
      </c>
      <c r="N579" s="139" t="s">
        <v>261</v>
      </c>
      <c r="O579" s="139" t="s">
        <v>258</v>
      </c>
      <c r="P579" s="139">
        <v>0</v>
      </c>
      <c r="Q579" s="139">
        <v>0</v>
      </c>
      <c r="R579" s="139">
        <v>0</v>
      </c>
      <c r="S579" s="139">
        <v>0</v>
      </c>
      <c r="T579" s="139">
        <v>70</v>
      </c>
      <c r="U579" s="139" t="s">
        <v>159</v>
      </c>
      <c r="V579" s="140">
        <v>0.52324300000000001</v>
      </c>
      <c r="W579" s="141">
        <v>0</v>
      </c>
      <c r="X579" s="141">
        <v>3.6061209999999999</v>
      </c>
      <c r="Y579" s="141">
        <v>0</v>
      </c>
      <c r="Z579" s="142">
        <v>0</v>
      </c>
    </row>
    <row r="580" spans="1:26" s="4" customFormat="1" x14ac:dyDescent="0.2">
      <c r="A580" s="139" t="s">
        <v>209</v>
      </c>
      <c r="B580" s="31" t="s">
        <v>134</v>
      </c>
      <c r="C580" s="139">
        <f t="shared" si="8"/>
        <v>8</v>
      </c>
      <c r="D580" s="139" t="s">
        <v>195</v>
      </c>
      <c r="E580" s="139" t="s">
        <v>190</v>
      </c>
      <c r="F580" s="139" t="s">
        <v>560</v>
      </c>
      <c r="G580" s="139" t="s">
        <v>561</v>
      </c>
      <c r="H580" s="139" t="s">
        <v>231</v>
      </c>
      <c r="I580" s="139" t="s">
        <v>231</v>
      </c>
      <c r="J580" s="139" t="s">
        <v>231</v>
      </c>
      <c r="K580" s="139" t="s">
        <v>257</v>
      </c>
      <c r="L580" s="139">
        <v>39.706634388888894</v>
      </c>
      <c r="M580" s="139">
        <v>-108.39091644444446</v>
      </c>
      <c r="N580" s="139" t="s">
        <v>254</v>
      </c>
      <c r="O580" s="139" t="s">
        <v>258</v>
      </c>
      <c r="P580" s="139">
        <v>0</v>
      </c>
      <c r="Q580" s="139">
        <v>0</v>
      </c>
      <c r="R580" s="139">
        <v>0</v>
      </c>
      <c r="S580" s="139">
        <v>0</v>
      </c>
      <c r="T580" s="139">
        <v>70</v>
      </c>
      <c r="U580" s="139" t="s">
        <v>108</v>
      </c>
      <c r="V580" s="140">
        <v>0</v>
      </c>
      <c r="W580" s="141">
        <v>3.788017</v>
      </c>
      <c r="X580" s="141">
        <v>0</v>
      </c>
      <c r="Y580" s="141">
        <v>0</v>
      </c>
      <c r="Z580" s="142">
        <v>0</v>
      </c>
    </row>
    <row r="581" spans="1:26" s="4" customFormat="1" x14ac:dyDescent="0.2">
      <c r="A581" s="139" t="s">
        <v>209</v>
      </c>
      <c r="B581" s="31" t="s">
        <v>134</v>
      </c>
      <c r="C581" s="139">
        <f t="shared" si="8"/>
        <v>8</v>
      </c>
      <c r="D581" s="139" t="s">
        <v>195</v>
      </c>
      <c r="E581" s="139" t="s">
        <v>190</v>
      </c>
      <c r="F581" s="139" t="s">
        <v>562</v>
      </c>
      <c r="G581" s="139" t="s">
        <v>563</v>
      </c>
      <c r="H581" s="139" t="s">
        <v>231</v>
      </c>
      <c r="I581" s="139" t="s">
        <v>231</v>
      </c>
      <c r="J581" s="139" t="s">
        <v>231</v>
      </c>
      <c r="K581" s="139" t="s">
        <v>257</v>
      </c>
      <c r="L581" s="139">
        <v>39.706634388888894</v>
      </c>
      <c r="M581" s="139">
        <v>-108.39091644444446</v>
      </c>
      <c r="N581" s="139" t="s">
        <v>254</v>
      </c>
      <c r="O581" s="139" t="s">
        <v>258</v>
      </c>
      <c r="P581" s="139">
        <v>0</v>
      </c>
      <c r="Q581" s="139">
        <v>0</v>
      </c>
      <c r="R581" s="139">
        <v>0</v>
      </c>
      <c r="S581" s="139">
        <v>0</v>
      </c>
      <c r="T581" s="139">
        <v>70</v>
      </c>
      <c r="U581" s="139" t="s">
        <v>108</v>
      </c>
      <c r="V581" s="140">
        <v>0</v>
      </c>
      <c r="W581" s="141">
        <v>9.9998149999999999</v>
      </c>
      <c r="X581" s="141">
        <v>0</v>
      </c>
      <c r="Y581" s="141">
        <v>0</v>
      </c>
      <c r="Z581" s="142">
        <v>0</v>
      </c>
    </row>
    <row r="582" spans="1:26" s="4" customFormat="1" x14ac:dyDescent="0.2">
      <c r="A582" s="139" t="s">
        <v>209</v>
      </c>
      <c r="B582" s="31" t="s">
        <v>134</v>
      </c>
      <c r="C582" s="139">
        <f t="shared" si="8"/>
        <v>8</v>
      </c>
      <c r="D582" s="139" t="s">
        <v>195</v>
      </c>
      <c r="E582" s="139" t="s">
        <v>190</v>
      </c>
      <c r="F582" s="139" t="s">
        <v>564</v>
      </c>
      <c r="G582" s="139" t="s">
        <v>565</v>
      </c>
      <c r="H582" s="139" t="s">
        <v>231</v>
      </c>
      <c r="I582" s="139" t="s">
        <v>231</v>
      </c>
      <c r="J582" s="139" t="s">
        <v>231</v>
      </c>
      <c r="K582" s="139" t="s">
        <v>257</v>
      </c>
      <c r="L582" s="139">
        <v>39.947516583333332</v>
      </c>
      <c r="M582" s="139">
        <v>-109.0350675</v>
      </c>
      <c r="N582" s="139" t="s">
        <v>261</v>
      </c>
      <c r="O582" s="139" t="s">
        <v>258</v>
      </c>
      <c r="P582" s="139">
        <v>20</v>
      </c>
      <c r="Q582" s="139">
        <v>2.84</v>
      </c>
      <c r="R582" s="139">
        <v>8.1</v>
      </c>
      <c r="S582" s="139">
        <v>9747</v>
      </c>
      <c r="T582" s="139">
        <v>148</v>
      </c>
      <c r="U582" s="139" t="s">
        <v>159</v>
      </c>
      <c r="V582" s="140">
        <v>2.5415000000000001</v>
      </c>
      <c r="W582" s="141">
        <v>0</v>
      </c>
      <c r="X582" s="141">
        <v>4.2779999999999996</v>
      </c>
      <c r="Y582" s="141">
        <v>0</v>
      </c>
      <c r="Z582" s="142">
        <v>0</v>
      </c>
    </row>
    <row r="583" spans="1:26" s="4" customFormat="1" x14ac:dyDescent="0.2">
      <c r="A583" s="139" t="s">
        <v>209</v>
      </c>
      <c r="B583" s="31" t="s">
        <v>134</v>
      </c>
      <c r="C583" s="139">
        <f t="shared" ref="C583:C646" si="9">VALUE(LEFT($D583,LEN(D583)-3))</f>
        <v>8</v>
      </c>
      <c r="D583" s="139" t="s">
        <v>195</v>
      </c>
      <c r="E583" s="139" t="s">
        <v>190</v>
      </c>
      <c r="F583" s="139" t="s">
        <v>564</v>
      </c>
      <c r="G583" s="139" t="s">
        <v>565</v>
      </c>
      <c r="H583" s="139" t="s">
        <v>231</v>
      </c>
      <c r="I583" s="139" t="s">
        <v>231</v>
      </c>
      <c r="J583" s="139" t="s">
        <v>231</v>
      </c>
      <c r="K583" s="139" t="s">
        <v>257</v>
      </c>
      <c r="L583" s="139">
        <v>39.947516583333332</v>
      </c>
      <c r="M583" s="139">
        <v>-109.0350675</v>
      </c>
      <c r="N583" s="139" t="s">
        <v>254</v>
      </c>
      <c r="O583" s="139" t="s">
        <v>258</v>
      </c>
      <c r="P583" s="139">
        <v>0</v>
      </c>
      <c r="Q583" s="139">
        <v>0</v>
      </c>
      <c r="R583" s="139">
        <v>0</v>
      </c>
      <c r="S583" s="139">
        <v>0</v>
      </c>
      <c r="T583" s="139">
        <v>70</v>
      </c>
      <c r="U583" s="139" t="s">
        <v>108</v>
      </c>
      <c r="V583" s="140">
        <v>0</v>
      </c>
      <c r="W583" s="141">
        <v>4.8948900000000002</v>
      </c>
      <c r="X583" s="141">
        <v>0</v>
      </c>
      <c r="Y583" s="141">
        <v>0</v>
      </c>
      <c r="Z583" s="142">
        <v>0</v>
      </c>
    </row>
    <row r="584" spans="1:26" s="4" customFormat="1" x14ac:dyDescent="0.2">
      <c r="A584" s="139" t="s">
        <v>209</v>
      </c>
      <c r="B584" s="31" t="s">
        <v>134</v>
      </c>
      <c r="C584" s="139">
        <f t="shared" si="9"/>
        <v>8</v>
      </c>
      <c r="D584" s="139" t="s">
        <v>195</v>
      </c>
      <c r="E584" s="139" t="s">
        <v>190</v>
      </c>
      <c r="F584" s="139" t="s">
        <v>566</v>
      </c>
      <c r="G584" s="139" t="s">
        <v>567</v>
      </c>
      <c r="H584" s="139" t="s">
        <v>231</v>
      </c>
      <c r="I584" s="139" t="s">
        <v>231</v>
      </c>
      <c r="J584" s="139" t="s">
        <v>231</v>
      </c>
      <c r="K584" s="139" t="s">
        <v>232</v>
      </c>
      <c r="L584" s="139">
        <v>39.891493333333329</v>
      </c>
      <c r="M584" s="139">
        <v>-108.19241688888889</v>
      </c>
      <c r="N584" s="139" t="s">
        <v>239</v>
      </c>
      <c r="O584" s="139" t="s">
        <v>233</v>
      </c>
      <c r="P584" s="139">
        <v>0</v>
      </c>
      <c r="Q584" s="139">
        <v>0</v>
      </c>
      <c r="R584" s="139">
        <v>0</v>
      </c>
      <c r="S584" s="139">
        <v>0</v>
      </c>
      <c r="T584" s="139">
        <v>70</v>
      </c>
      <c r="U584" s="139" t="s">
        <v>111</v>
      </c>
      <c r="V584" s="140">
        <v>0</v>
      </c>
      <c r="W584" s="141">
        <v>2.56</v>
      </c>
      <c r="X584" s="141">
        <v>0</v>
      </c>
      <c r="Y584" s="141">
        <v>0</v>
      </c>
      <c r="Z584" s="142">
        <v>0</v>
      </c>
    </row>
    <row r="585" spans="1:26" s="4" customFormat="1" x14ac:dyDescent="0.2">
      <c r="A585" s="139" t="s">
        <v>209</v>
      </c>
      <c r="B585" s="31" t="s">
        <v>134</v>
      </c>
      <c r="C585" s="139">
        <f t="shared" si="9"/>
        <v>8</v>
      </c>
      <c r="D585" s="139" t="s">
        <v>195</v>
      </c>
      <c r="E585" s="139" t="s">
        <v>190</v>
      </c>
      <c r="F585" s="139" t="s">
        <v>568</v>
      </c>
      <c r="G585" s="139" t="s">
        <v>569</v>
      </c>
      <c r="H585" s="139" t="s">
        <v>231</v>
      </c>
      <c r="I585" s="139" t="s">
        <v>231</v>
      </c>
      <c r="J585" s="139" t="s">
        <v>231</v>
      </c>
      <c r="K585" s="139" t="s">
        <v>257</v>
      </c>
      <c r="L585" s="139">
        <v>40.128508305555556</v>
      </c>
      <c r="M585" s="139">
        <v>-108.92367697222222</v>
      </c>
      <c r="N585" s="139" t="s">
        <v>254</v>
      </c>
      <c r="O585" s="139" t="s">
        <v>258</v>
      </c>
      <c r="P585" s="139">
        <v>0</v>
      </c>
      <c r="Q585" s="139">
        <v>0</v>
      </c>
      <c r="R585" s="139">
        <v>0</v>
      </c>
      <c r="S585" s="139">
        <v>0</v>
      </c>
      <c r="T585" s="139">
        <v>70</v>
      </c>
      <c r="U585" s="139" t="s">
        <v>108</v>
      </c>
      <c r="V585" s="140">
        <v>0</v>
      </c>
      <c r="W585" s="141">
        <v>1.46875</v>
      </c>
      <c r="X585" s="141">
        <v>0</v>
      </c>
      <c r="Y585" s="141">
        <v>0</v>
      </c>
      <c r="Z585" s="142">
        <v>0</v>
      </c>
    </row>
    <row r="586" spans="1:26" s="4" customFormat="1" x14ac:dyDescent="0.2">
      <c r="A586" s="139" t="s">
        <v>209</v>
      </c>
      <c r="B586" s="31" t="s">
        <v>134</v>
      </c>
      <c r="C586" s="139">
        <f t="shared" si="9"/>
        <v>8</v>
      </c>
      <c r="D586" s="139" t="s">
        <v>195</v>
      </c>
      <c r="E586" s="139" t="s">
        <v>190</v>
      </c>
      <c r="F586" s="139" t="s">
        <v>570</v>
      </c>
      <c r="G586" s="139" t="s">
        <v>571</v>
      </c>
      <c r="H586" s="139" t="s">
        <v>231</v>
      </c>
      <c r="I586" s="139" t="s">
        <v>231</v>
      </c>
      <c r="J586" s="139" t="s">
        <v>231</v>
      </c>
      <c r="K586" s="139" t="s">
        <v>451</v>
      </c>
      <c r="L586" s="139">
        <v>40.114043500000001</v>
      </c>
      <c r="M586" s="139">
        <v>-108.92377794444445</v>
      </c>
      <c r="N586" s="139" t="s">
        <v>572</v>
      </c>
      <c r="O586" s="139" t="s">
        <v>452</v>
      </c>
      <c r="P586" s="139">
        <v>0</v>
      </c>
      <c r="Q586" s="139">
        <v>0</v>
      </c>
      <c r="R586" s="139">
        <v>0</v>
      </c>
      <c r="S586" s="139">
        <v>0</v>
      </c>
      <c r="T586" s="139">
        <v>0</v>
      </c>
      <c r="U586" s="139" t="s">
        <v>138</v>
      </c>
      <c r="V586" s="140">
        <v>0</v>
      </c>
      <c r="W586" s="141">
        <v>71.316000000000003</v>
      </c>
      <c r="X586" s="141">
        <v>0</v>
      </c>
      <c r="Y586" s="141">
        <v>0</v>
      </c>
      <c r="Z586" s="142">
        <v>0</v>
      </c>
    </row>
    <row r="587" spans="1:26" s="4" customFormat="1" x14ac:dyDescent="0.2">
      <c r="A587" s="139" t="s">
        <v>209</v>
      </c>
      <c r="B587" s="31" t="s">
        <v>134</v>
      </c>
      <c r="C587" s="139">
        <f t="shared" si="9"/>
        <v>8</v>
      </c>
      <c r="D587" s="139" t="s">
        <v>195</v>
      </c>
      <c r="E587" s="139" t="s">
        <v>190</v>
      </c>
      <c r="F587" s="139" t="s">
        <v>570</v>
      </c>
      <c r="G587" s="139" t="s">
        <v>571</v>
      </c>
      <c r="H587" s="139" t="s">
        <v>231</v>
      </c>
      <c r="I587" s="139" t="s">
        <v>231</v>
      </c>
      <c r="J587" s="139" t="s">
        <v>231</v>
      </c>
      <c r="K587" s="139" t="s">
        <v>451</v>
      </c>
      <c r="L587" s="139">
        <v>40.114001916666666</v>
      </c>
      <c r="M587" s="139">
        <v>-108.90484525000001</v>
      </c>
      <c r="N587" s="139" t="s">
        <v>239</v>
      </c>
      <c r="O587" s="139" t="s">
        <v>452</v>
      </c>
      <c r="P587" s="139">
        <v>0</v>
      </c>
      <c r="Q587" s="139">
        <v>0</v>
      </c>
      <c r="R587" s="139">
        <v>0</v>
      </c>
      <c r="S587" s="139">
        <v>0</v>
      </c>
      <c r="T587" s="139">
        <v>0</v>
      </c>
      <c r="U587" s="139" t="s">
        <v>111</v>
      </c>
      <c r="V587" s="140">
        <v>0</v>
      </c>
      <c r="W587" s="141">
        <v>8.1199999999999992</v>
      </c>
      <c r="X587" s="141">
        <v>0</v>
      </c>
      <c r="Y587" s="141">
        <v>0</v>
      </c>
      <c r="Z587" s="142">
        <v>0</v>
      </c>
    </row>
    <row r="588" spans="1:26" s="4" customFormat="1" x14ac:dyDescent="0.2">
      <c r="A588" s="139" t="s">
        <v>209</v>
      </c>
      <c r="B588" s="31" t="s">
        <v>134</v>
      </c>
      <c r="C588" s="139">
        <f t="shared" si="9"/>
        <v>8</v>
      </c>
      <c r="D588" s="139" t="s">
        <v>195</v>
      </c>
      <c r="E588" s="139" t="s">
        <v>190</v>
      </c>
      <c r="F588" s="139" t="s">
        <v>573</v>
      </c>
      <c r="G588" s="139" t="s">
        <v>574</v>
      </c>
      <c r="H588" s="139" t="s">
        <v>231</v>
      </c>
      <c r="I588" s="139" t="s">
        <v>231</v>
      </c>
      <c r="J588" s="139" t="s">
        <v>231</v>
      </c>
      <c r="K588" s="139" t="s">
        <v>451</v>
      </c>
      <c r="L588" s="139">
        <v>40.142987777777776</v>
      </c>
      <c r="M588" s="139">
        <v>-108.88606047222224</v>
      </c>
      <c r="N588" s="139" t="s">
        <v>572</v>
      </c>
      <c r="O588" s="139" t="s">
        <v>452</v>
      </c>
      <c r="P588" s="139">
        <v>0</v>
      </c>
      <c r="Q588" s="139">
        <v>0</v>
      </c>
      <c r="R588" s="139">
        <v>0</v>
      </c>
      <c r="S588" s="139">
        <v>0</v>
      </c>
      <c r="T588" s="139">
        <v>0</v>
      </c>
      <c r="U588" s="139" t="s">
        <v>138</v>
      </c>
      <c r="V588" s="140">
        <v>0</v>
      </c>
      <c r="W588" s="141">
        <v>3.72</v>
      </c>
      <c r="X588" s="141">
        <v>0</v>
      </c>
      <c r="Y588" s="141">
        <v>0</v>
      </c>
      <c r="Z588" s="142">
        <v>0</v>
      </c>
    </row>
    <row r="589" spans="1:26" s="4" customFormat="1" x14ac:dyDescent="0.2">
      <c r="A589" s="139" t="s">
        <v>209</v>
      </c>
      <c r="B589" s="31" t="s">
        <v>134</v>
      </c>
      <c r="C589" s="139">
        <f t="shared" si="9"/>
        <v>8</v>
      </c>
      <c r="D589" s="139" t="s">
        <v>195</v>
      </c>
      <c r="E589" s="139" t="s">
        <v>190</v>
      </c>
      <c r="F589" s="139" t="s">
        <v>573</v>
      </c>
      <c r="G589" s="139" t="s">
        <v>574</v>
      </c>
      <c r="H589" s="139" t="s">
        <v>231</v>
      </c>
      <c r="I589" s="139" t="s">
        <v>231</v>
      </c>
      <c r="J589" s="139" t="s">
        <v>231</v>
      </c>
      <c r="K589" s="139" t="s">
        <v>451</v>
      </c>
      <c r="L589" s="139">
        <v>40.12853775</v>
      </c>
      <c r="M589" s="139">
        <v>-108.88618730555557</v>
      </c>
      <c r="N589" s="139" t="s">
        <v>575</v>
      </c>
      <c r="O589" s="139" t="s">
        <v>452</v>
      </c>
      <c r="P589" s="139">
        <v>0</v>
      </c>
      <c r="Q589" s="139">
        <v>0</v>
      </c>
      <c r="R589" s="139">
        <v>0</v>
      </c>
      <c r="S589" s="139">
        <v>0</v>
      </c>
      <c r="T589" s="139">
        <v>0</v>
      </c>
      <c r="U589" s="139" t="s">
        <v>111</v>
      </c>
      <c r="V589" s="140">
        <v>0</v>
      </c>
      <c r="W589" s="141">
        <v>5.4</v>
      </c>
      <c r="X589" s="141">
        <v>0</v>
      </c>
      <c r="Y589" s="141">
        <v>0</v>
      </c>
      <c r="Z589" s="142">
        <v>0</v>
      </c>
    </row>
    <row r="590" spans="1:26" s="4" customFormat="1" x14ac:dyDescent="0.2">
      <c r="A590" s="139" t="s">
        <v>209</v>
      </c>
      <c r="B590" s="31" t="s">
        <v>134</v>
      </c>
      <c r="C590" s="139">
        <f t="shared" si="9"/>
        <v>8</v>
      </c>
      <c r="D590" s="139" t="s">
        <v>195</v>
      </c>
      <c r="E590" s="139" t="s">
        <v>190</v>
      </c>
      <c r="F590" s="139" t="s">
        <v>576</v>
      </c>
      <c r="G590" s="139" t="s">
        <v>577</v>
      </c>
      <c r="H590" s="139" t="s">
        <v>231</v>
      </c>
      <c r="I590" s="139" t="s">
        <v>231</v>
      </c>
      <c r="J590" s="139" t="s">
        <v>231</v>
      </c>
      <c r="K590" s="139" t="s">
        <v>451</v>
      </c>
      <c r="L590" s="139">
        <v>40.114002972222224</v>
      </c>
      <c r="M590" s="139">
        <v>-108.90481408333333</v>
      </c>
      <c r="N590" s="139" t="s">
        <v>572</v>
      </c>
      <c r="O590" s="139" t="s">
        <v>452</v>
      </c>
      <c r="P590" s="139">
        <v>0</v>
      </c>
      <c r="Q590" s="139">
        <v>0</v>
      </c>
      <c r="R590" s="139">
        <v>0</v>
      </c>
      <c r="S590" s="139">
        <v>0</v>
      </c>
      <c r="T590" s="139">
        <v>0</v>
      </c>
      <c r="U590" s="139" t="s">
        <v>138</v>
      </c>
      <c r="V590" s="140">
        <v>0</v>
      </c>
      <c r="W590" s="141">
        <v>0.7</v>
      </c>
      <c r="X590" s="141">
        <v>0</v>
      </c>
      <c r="Y590" s="141">
        <v>0</v>
      </c>
      <c r="Z590" s="142">
        <v>0</v>
      </c>
    </row>
    <row r="591" spans="1:26" s="4" customFormat="1" x14ac:dyDescent="0.2">
      <c r="A591" s="139" t="s">
        <v>209</v>
      </c>
      <c r="B591" s="31" t="s">
        <v>134</v>
      </c>
      <c r="C591" s="139">
        <f t="shared" si="9"/>
        <v>8</v>
      </c>
      <c r="D591" s="139" t="s">
        <v>195</v>
      </c>
      <c r="E591" s="139" t="s">
        <v>190</v>
      </c>
      <c r="F591" s="139" t="s">
        <v>576</v>
      </c>
      <c r="G591" s="139" t="s">
        <v>577</v>
      </c>
      <c r="H591" s="139" t="s">
        <v>231</v>
      </c>
      <c r="I591" s="139" t="s">
        <v>231</v>
      </c>
      <c r="J591" s="139" t="s">
        <v>231</v>
      </c>
      <c r="K591" s="139" t="s">
        <v>451</v>
      </c>
      <c r="L591" s="139">
        <v>40.09951652777778</v>
      </c>
      <c r="M591" s="139">
        <v>-108.88606369444445</v>
      </c>
      <c r="N591" s="139" t="s">
        <v>575</v>
      </c>
      <c r="O591" s="139" t="s">
        <v>452</v>
      </c>
      <c r="P591" s="139">
        <v>0</v>
      </c>
      <c r="Q591" s="139">
        <v>0</v>
      </c>
      <c r="R591" s="139">
        <v>0</v>
      </c>
      <c r="S591" s="139">
        <v>0</v>
      </c>
      <c r="T591" s="139">
        <v>0</v>
      </c>
      <c r="U591" s="139" t="s">
        <v>111</v>
      </c>
      <c r="V591" s="140">
        <v>0</v>
      </c>
      <c r="W591" s="141">
        <v>0.06</v>
      </c>
      <c r="X591" s="141">
        <v>0</v>
      </c>
      <c r="Y591" s="141">
        <v>0</v>
      </c>
      <c r="Z591" s="142">
        <v>0</v>
      </c>
    </row>
    <row r="592" spans="1:26" s="4" customFormat="1" x14ac:dyDescent="0.2">
      <c r="A592" s="139" t="s">
        <v>209</v>
      </c>
      <c r="B592" s="31" t="s">
        <v>134</v>
      </c>
      <c r="C592" s="139">
        <f t="shared" si="9"/>
        <v>8</v>
      </c>
      <c r="D592" s="139" t="s">
        <v>195</v>
      </c>
      <c r="E592" s="139" t="s">
        <v>190</v>
      </c>
      <c r="F592" s="139" t="s">
        <v>578</v>
      </c>
      <c r="G592" s="139" t="s">
        <v>579</v>
      </c>
      <c r="H592" s="139" t="s">
        <v>231</v>
      </c>
      <c r="I592" s="139" t="s">
        <v>231</v>
      </c>
      <c r="J592" s="139" t="s">
        <v>231</v>
      </c>
      <c r="K592" s="139" t="s">
        <v>232</v>
      </c>
      <c r="L592" s="139">
        <v>40.113993055555554</v>
      </c>
      <c r="M592" s="139">
        <v>-108.86719841666665</v>
      </c>
      <c r="N592" s="139" t="s">
        <v>254</v>
      </c>
      <c r="O592" s="139" t="s">
        <v>233</v>
      </c>
      <c r="P592" s="139">
        <v>200</v>
      </c>
      <c r="Q592" s="139">
        <v>0</v>
      </c>
      <c r="R592" s="139">
        <v>0</v>
      </c>
      <c r="S592" s="139">
        <v>0</v>
      </c>
      <c r="T592" s="139">
        <v>70</v>
      </c>
      <c r="U592" s="139" t="s">
        <v>108</v>
      </c>
      <c r="V592" s="140">
        <v>0</v>
      </c>
      <c r="W592" s="141">
        <v>16.8</v>
      </c>
      <c r="X592" s="141">
        <v>0</v>
      </c>
      <c r="Y592" s="141">
        <v>0</v>
      </c>
      <c r="Z592" s="142">
        <v>0</v>
      </c>
    </row>
    <row r="593" spans="1:26" s="4" customFormat="1" x14ac:dyDescent="0.2">
      <c r="A593" s="139" t="s">
        <v>209</v>
      </c>
      <c r="B593" s="31" t="s">
        <v>134</v>
      </c>
      <c r="C593" s="139">
        <f t="shared" si="9"/>
        <v>8</v>
      </c>
      <c r="D593" s="139" t="s">
        <v>195</v>
      </c>
      <c r="E593" s="139" t="s">
        <v>190</v>
      </c>
      <c r="F593" s="139" t="s">
        <v>580</v>
      </c>
      <c r="G593" s="139" t="s">
        <v>581</v>
      </c>
      <c r="H593" s="139" t="s">
        <v>231</v>
      </c>
      <c r="I593" s="139" t="s">
        <v>231</v>
      </c>
      <c r="J593" s="139" t="s">
        <v>231</v>
      </c>
      <c r="K593" s="139" t="s">
        <v>257</v>
      </c>
      <c r="L593" s="139">
        <v>40.12853777777778</v>
      </c>
      <c r="M593" s="139">
        <v>-108.86716638888888</v>
      </c>
      <c r="N593" s="139" t="s">
        <v>254</v>
      </c>
      <c r="O593" s="139" t="s">
        <v>258</v>
      </c>
      <c r="P593" s="139">
        <v>20</v>
      </c>
      <c r="Q593" s="139">
        <v>0</v>
      </c>
      <c r="R593" s="139">
        <v>0</v>
      </c>
      <c r="S593" s="139">
        <v>0</v>
      </c>
      <c r="T593" s="139">
        <v>70</v>
      </c>
      <c r="U593" s="139" t="s">
        <v>108</v>
      </c>
      <c r="V593" s="140">
        <v>0</v>
      </c>
      <c r="W593" s="141">
        <v>18.399999999999999</v>
      </c>
      <c r="X593" s="141">
        <v>0</v>
      </c>
      <c r="Y593" s="141">
        <v>0</v>
      </c>
      <c r="Z593" s="142">
        <v>0</v>
      </c>
    </row>
    <row r="594" spans="1:26" s="4" customFormat="1" x14ac:dyDescent="0.2">
      <c r="A594" s="139" t="s">
        <v>209</v>
      </c>
      <c r="B594" s="31" t="s">
        <v>134</v>
      </c>
      <c r="C594" s="139">
        <f t="shared" si="9"/>
        <v>8</v>
      </c>
      <c r="D594" s="139" t="s">
        <v>195</v>
      </c>
      <c r="E594" s="139" t="s">
        <v>190</v>
      </c>
      <c r="F594" s="139" t="s">
        <v>582</v>
      </c>
      <c r="G594" s="139" t="s">
        <v>583</v>
      </c>
      <c r="H594" s="139" t="s">
        <v>231</v>
      </c>
      <c r="I594" s="139" t="s">
        <v>231</v>
      </c>
      <c r="J594" s="139" t="s">
        <v>231</v>
      </c>
      <c r="K594" s="139" t="s">
        <v>257</v>
      </c>
      <c r="L594" s="139">
        <v>40.114000027777777</v>
      </c>
      <c r="M594" s="139">
        <v>-108.84833113888888</v>
      </c>
      <c r="N594" s="139" t="s">
        <v>254</v>
      </c>
      <c r="O594" s="139" t="s">
        <v>258</v>
      </c>
      <c r="P594" s="139">
        <v>20</v>
      </c>
      <c r="Q594" s="139">
        <v>0</v>
      </c>
      <c r="R594" s="139">
        <v>0</v>
      </c>
      <c r="S594" s="139">
        <v>0</v>
      </c>
      <c r="T594" s="139">
        <v>70</v>
      </c>
      <c r="U594" s="139" t="s">
        <v>108</v>
      </c>
      <c r="V594" s="140">
        <v>0</v>
      </c>
      <c r="W594" s="141">
        <v>10.4</v>
      </c>
      <c r="X594" s="141">
        <v>0</v>
      </c>
      <c r="Y594" s="141">
        <v>0</v>
      </c>
      <c r="Z594" s="142">
        <v>0</v>
      </c>
    </row>
    <row r="595" spans="1:26" s="4" customFormat="1" x14ac:dyDescent="0.2">
      <c r="A595" s="139" t="s">
        <v>209</v>
      </c>
      <c r="B595" s="31" t="s">
        <v>134</v>
      </c>
      <c r="C595" s="139">
        <f t="shared" si="9"/>
        <v>8</v>
      </c>
      <c r="D595" s="139" t="s">
        <v>195</v>
      </c>
      <c r="E595" s="139" t="s">
        <v>190</v>
      </c>
      <c r="F595" s="139" t="s">
        <v>584</v>
      </c>
      <c r="G595" s="139" t="s">
        <v>585</v>
      </c>
      <c r="H595" s="139" t="s">
        <v>231</v>
      </c>
      <c r="I595" s="139" t="s">
        <v>231</v>
      </c>
      <c r="J595" s="139" t="s">
        <v>231</v>
      </c>
      <c r="K595" s="139" t="s">
        <v>257</v>
      </c>
      <c r="L595" s="139">
        <v>40.099484055555557</v>
      </c>
      <c r="M595" s="139">
        <v>-108.84834569444443</v>
      </c>
      <c r="N595" s="139" t="s">
        <v>254</v>
      </c>
      <c r="O595" s="139" t="s">
        <v>258</v>
      </c>
      <c r="P595" s="139">
        <v>20</v>
      </c>
      <c r="Q595" s="139">
        <v>0</v>
      </c>
      <c r="R595" s="139">
        <v>0</v>
      </c>
      <c r="S595" s="139">
        <v>0</v>
      </c>
      <c r="T595" s="139">
        <v>70</v>
      </c>
      <c r="U595" s="139" t="s">
        <v>108</v>
      </c>
      <c r="V595" s="140">
        <v>0</v>
      </c>
      <c r="W595" s="141">
        <v>6</v>
      </c>
      <c r="X595" s="141">
        <v>0</v>
      </c>
      <c r="Y595" s="141">
        <v>0</v>
      </c>
      <c r="Z595" s="142">
        <v>0</v>
      </c>
    </row>
    <row r="596" spans="1:26" s="4" customFormat="1" x14ac:dyDescent="0.2">
      <c r="A596" s="139" t="s">
        <v>209</v>
      </c>
      <c r="B596" s="31" t="s">
        <v>134</v>
      </c>
      <c r="C596" s="139">
        <f t="shared" si="9"/>
        <v>8</v>
      </c>
      <c r="D596" s="139" t="s">
        <v>195</v>
      </c>
      <c r="E596" s="139" t="s">
        <v>190</v>
      </c>
      <c r="F596" s="139" t="s">
        <v>586</v>
      </c>
      <c r="G596" s="139" t="s">
        <v>587</v>
      </c>
      <c r="H596" s="139" t="s">
        <v>231</v>
      </c>
      <c r="I596" s="139" t="s">
        <v>231</v>
      </c>
      <c r="J596" s="139" t="s">
        <v>231</v>
      </c>
      <c r="K596" s="139" t="s">
        <v>257</v>
      </c>
      <c r="L596" s="139">
        <v>40.128539694444441</v>
      </c>
      <c r="M596" s="139">
        <v>-108.82943322222222</v>
      </c>
      <c r="N596" s="139" t="s">
        <v>254</v>
      </c>
      <c r="O596" s="139" t="s">
        <v>258</v>
      </c>
      <c r="P596" s="139">
        <v>20</v>
      </c>
      <c r="Q596" s="139">
        <v>0</v>
      </c>
      <c r="R596" s="139">
        <v>0</v>
      </c>
      <c r="S596" s="139">
        <v>0</v>
      </c>
      <c r="T596" s="139">
        <v>70</v>
      </c>
      <c r="U596" s="139" t="s">
        <v>108</v>
      </c>
      <c r="V596" s="140">
        <v>0</v>
      </c>
      <c r="W596" s="141">
        <v>8.4</v>
      </c>
      <c r="X596" s="141">
        <v>0</v>
      </c>
      <c r="Y596" s="141">
        <v>0</v>
      </c>
      <c r="Z596" s="142">
        <v>0</v>
      </c>
    </row>
    <row r="597" spans="1:26" s="4" customFormat="1" x14ac:dyDescent="0.2">
      <c r="A597" s="139" t="s">
        <v>209</v>
      </c>
      <c r="B597" s="31" t="s">
        <v>134</v>
      </c>
      <c r="C597" s="139">
        <f t="shared" si="9"/>
        <v>8</v>
      </c>
      <c r="D597" s="139" t="s">
        <v>195</v>
      </c>
      <c r="E597" s="139" t="s">
        <v>190</v>
      </c>
      <c r="F597" s="139" t="s">
        <v>588</v>
      </c>
      <c r="G597" s="139" t="s">
        <v>589</v>
      </c>
      <c r="H597" s="139" t="s">
        <v>231</v>
      </c>
      <c r="I597" s="139" t="s">
        <v>231</v>
      </c>
      <c r="J597" s="139" t="s">
        <v>231</v>
      </c>
      <c r="K597" s="139" t="s">
        <v>257</v>
      </c>
      <c r="L597" s="139">
        <v>40.11402291666667</v>
      </c>
      <c r="M597" s="139">
        <v>-108.84836366666666</v>
      </c>
      <c r="N597" s="139" t="s">
        <v>254</v>
      </c>
      <c r="O597" s="139" t="s">
        <v>258</v>
      </c>
      <c r="P597" s="139">
        <v>20</v>
      </c>
      <c r="Q597" s="139">
        <v>0</v>
      </c>
      <c r="R597" s="139">
        <v>0</v>
      </c>
      <c r="S597" s="139">
        <v>0</v>
      </c>
      <c r="T597" s="139">
        <v>70</v>
      </c>
      <c r="U597" s="139" t="s">
        <v>108</v>
      </c>
      <c r="V597" s="140">
        <v>0</v>
      </c>
      <c r="W597" s="141">
        <v>14.3</v>
      </c>
      <c r="X597" s="141">
        <v>0</v>
      </c>
      <c r="Y597" s="141">
        <v>0</v>
      </c>
      <c r="Z597" s="142">
        <v>0</v>
      </c>
    </row>
    <row r="598" spans="1:26" s="4" customFormat="1" x14ac:dyDescent="0.2">
      <c r="A598" s="139" t="s">
        <v>209</v>
      </c>
      <c r="B598" s="31" t="s">
        <v>134</v>
      </c>
      <c r="C598" s="139">
        <f t="shared" si="9"/>
        <v>8</v>
      </c>
      <c r="D598" s="139" t="s">
        <v>195</v>
      </c>
      <c r="E598" s="139" t="s">
        <v>190</v>
      </c>
      <c r="F598" s="139" t="s">
        <v>590</v>
      </c>
      <c r="G598" s="139" t="s">
        <v>591</v>
      </c>
      <c r="H598" s="139" t="s">
        <v>231</v>
      </c>
      <c r="I598" s="139" t="s">
        <v>231</v>
      </c>
      <c r="J598" s="139" t="s">
        <v>231</v>
      </c>
      <c r="K598" s="139" t="s">
        <v>257</v>
      </c>
      <c r="L598" s="139">
        <v>40.114062472222223</v>
      </c>
      <c r="M598" s="139">
        <v>-108.81046694444444</v>
      </c>
      <c r="N598" s="139" t="s">
        <v>254</v>
      </c>
      <c r="O598" s="139" t="s">
        <v>258</v>
      </c>
      <c r="P598" s="139">
        <v>20</v>
      </c>
      <c r="Q598" s="139">
        <v>0</v>
      </c>
      <c r="R598" s="139">
        <v>0</v>
      </c>
      <c r="S598" s="139">
        <v>0</v>
      </c>
      <c r="T598" s="139">
        <v>70</v>
      </c>
      <c r="U598" s="139" t="s">
        <v>108</v>
      </c>
      <c r="V598" s="140">
        <v>0</v>
      </c>
      <c r="W598" s="141">
        <v>84</v>
      </c>
      <c r="X598" s="141">
        <v>0</v>
      </c>
      <c r="Y598" s="141">
        <v>0</v>
      </c>
      <c r="Z598" s="142">
        <v>0</v>
      </c>
    </row>
    <row r="599" spans="1:26" s="4" customFormat="1" x14ac:dyDescent="0.2">
      <c r="A599" s="139" t="s">
        <v>209</v>
      </c>
      <c r="B599" s="31" t="s">
        <v>134</v>
      </c>
      <c r="C599" s="139">
        <f t="shared" si="9"/>
        <v>8</v>
      </c>
      <c r="D599" s="139" t="s">
        <v>195</v>
      </c>
      <c r="E599" s="139" t="s">
        <v>190</v>
      </c>
      <c r="F599" s="139" t="s">
        <v>592</v>
      </c>
      <c r="G599" s="139" t="s">
        <v>593</v>
      </c>
      <c r="H599" s="139" t="s">
        <v>231</v>
      </c>
      <c r="I599" s="139" t="s">
        <v>231</v>
      </c>
      <c r="J599" s="139" t="s">
        <v>231</v>
      </c>
      <c r="K599" s="139" t="s">
        <v>257</v>
      </c>
      <c r="L599" s="139">
        <v>39.726784000000002</v>
      </c>
      <c r="M599" s="139">
        <v>-108.34593600000001</v>
      </c>
      <c r="N599" s="139" t="s">
        <v>254</v>
      </c>
      <c r="O599" s="139" t="s">
        <v>258</v>
      </c>
      <c r="P599" s="139">
        <v>20</v>
      </c>
      <c r="Q599" s="139">
        <v>0</v>
      </c>
      <c r="R599" s="139">
        <v>0</v>
      </c>
      <c r="S599" s="139">
        <v>0</v>
      </c>
      <c r="T599" s="139">
        <v>70</v>
      </c>
      <c r="U599" s="139" t="s">
        <v>108</v>
      </c>
      <c r="V599" s="140">
        <v>0</v>
      </c>
      <c r="W599" s="141">
        <v>71.2</v>
      </c>
      <c r="X599" s="141">
        <v>0</v>
      </c>
      <c r="Y599" s="141">
        <v>0</v>
      </c>
      <c r="Z599" s="142">
        <v>0</v>
      </c>
    </row>
    <row r="600" spans="1:26" s="4" customFormat="1" x14ac:dyDescent="0.2">
      <c r="A600" s="139" t="s">
        <v>209</v>
      </c>
      <c r="B600" s="31" t="s">
        <v>134</v>
      </c>
      <c r="C600" s="139">
        <f t="shared" si="9"/>
        <v>8</v>
      </c>
      <c r="D600" s="139" t="s">
        <v>195</v>
      </c>
      <c r="E600" s="139" t="s">
        <v>190</v>
      </c>
      <c r="F600" s="139" t="s">
        <v>594</v>
      </c>
      <c r="G600" s="139" t="s">
        <v>595</v>
      </c>
      <c r="H600" s="139" t="s">
        <v>231</v>
      </c>
      <c r="I600" s="139" t="s">
        <v>231</v>
      </c>
      <c r="J600" s="139" t="s">
        <v>231</v>
      </c>
      <c r="K600" s="139" t="s">
        <v>257</v>
      </c>
      <c r="L600" s="139">
        <v>39.721043972222226</v>
      </c>
      <c r="M600" s="139">
        <v>-108.31465497222221</v>
      </c>
      <c r="N600" s="139" t="s">
        <v>254</v>
      </c>
      <c r="O600" s="139" t="s">
        <v>258</v>
      </c>
      <c r="P600" s="139">
        <v>17</v>
      </c>
      <c r="Q600" s="139">
        <v>1.42</v>
      </c>
      <c r="R600" s="139">
        <v>0</v>
      </c>
      <c r="S600" s="139">
        <v>2314</v>
      </c>
      <c r="T600" s="139">
        <v>137</v>
      </c>
      <c r="U600" s="139" t="s">
        <v>108</v>
      </c>
      <c r="V600" s="140">
        <v>0</v>
      </c>
      <c r="W600" s="141">
        <v>79.22</v>
      </c>
      <c r="X600" s="141">
        <v>0</v>
      </c>
      <c r="Y600" s="141">
        <v>0</v>
      </c>
      <c r="Z600" s="142">
        <v>0</v>
      </c>
    </row>
    <row r="601" spans="1:26" s="4" customFormat="1" x14ac:dyDescent="0.2">
      <c r="A601" s="139" t="s">
        <v>209</v>
      </c>
      <c r="B601" s="31" t="s">
        <v>134</v>
      </c>
      <c r="C601" s="139">
        <f t="shared" si="9"/>
        <v>8</v>
      </c>
      <c r="D601" s="139" t="s">
        <v>195</v>
      </c>
      <c r="E601" s="139" t="s">
        <v>190</v>
      </c>
      <c r="F601" s="139" t="s">
        <v>596</v>
      </c>
      <c r="G601" s="139" t="s">
        <v>597</v>
      </c>
      <c r="H601" s="139" t="s">
        <v>231</v>
      </c>
      <c r="I601" s="139" t="s">
        <v>231</v>
      </c>
      <c r="J601" s="139" t="s">
        <v>231</v>
      </c>
      <c r="K601" s="139" t="s">
        <v>257</v>
      </c>
      <c r="L601" s="139">
        <v>40.01375213888889</v>
      </c>
      <c r="M601" s="139">
        <v>-108.36629316666667</v>
      </c>
      <c r="N601" s="139" t="s">
        <v>254</v>
      </c>
      <c r="O601" s="139" t="s">
        <v>258</v>
      </c>
      <c r="P601" s="139">
        <v>20</v>
      </c>
      <c r="Q601" s="139">
        <v>0</v>
      </c>
      <c r="R601" s="139">
        <v>0</v>
      </c>
      <c r="S601" s="139">
        <v>0</v>
      </c>
      <c r="T601" s="139">
        <v>70</v>
      </c>
      <c r="U601" s="139" t="s">
        <v>108</v>
      </c>
      <c r="V601" s="140">
        <v>0</v>
      </c>
      <c r="W601" s="141">
        <v>98.9</v>
      </c>
      <c r="X601" s="141">
        <v>0</v>
      </c>
      <c r="Y601" s="141">
        <v>0</v>
      </c>
      <c r="Z601" s="142">
        <v>0</v>
      </c>
    </row>
    <row r="602" spans="1:26" s="4" customFormat="1" x14ac:dyDescent="0.2">
      <c r="A602" s="139" t="s">
        <v>209</v>
      </c>
      <c r="B602" s="31" t="s">
        <v>134</v>
      </c>
      <c r="C602" s="139">
        <f t="shared" si="9"/>
        <v>8</v>
      </c>
      <c r="D602" s="139" t="s">
        <v>195</v>
      </c>
      <c r="E602" s="139" t="s">
        <v>190</v>
      </c>
      <c r="F602" s="139" t="s">
        <v>598</v>
      </c>
      <c r="G602" s="139" t="s">
        <v>599</v>
      </c>
      <c r="H602" s="139" t="s">
        <v>231</v>
      </c>
      <c r="I602" s="139" t="s">
        <v>231</v>
      </c>
      <c r="J602" s="139" t="s">
        <v>231</v>
      </c>
      <c r="K602" s="139" t="s">
        <v>257</v>
      </c>
      <c r="L602" s="139">
        <v>40.01375213888889</v>
      </c>
      <c r="M602" s="139">
        <v>-108.36629316666667</v>
      </c>
      <c r="N602" s="139" t="s">
        <v>254</v>
      </c>
      <c r="O602" s="139" t="s">
        <v>258</v>
      </c>
      <c r="P602" s="139">
        <v>20</v>
      </c>
      <c r="Q602" s="139">
        <v>0</v>
      </c>
      <c r="R602" s="139">
        <v>0</v>
      </c>
      <c r="S602" s="139">
        <v>0</v>
      </c>
      <c r="T602" s="139">
        <v>70</v>
      </c>
      <c r="U602" s="139" t="s">
        <v>108</v>
      </c>
      <c r="V602" s="140">
        <v>0</v>
      </c>
      <c r="W602" s="141">
        <v>97.2</v>
      </c>
      <c r="X602" s="141">
        <v>0</v>
      </c>
      <c r="Y602" s="141">
        <v>0</v>
      </c>
      <c r="Z602" s="142">
        <v>0</v>
      </c>
    </row>
    <row r="603" spans="1:26" s="4" customFormat="1" x14ac:dyDescent="0.2">
      <c r="A603" s="139" t="s">
        <v>209</v>
      </c>
      <c r="B603" s="31" t="s">
        <v>134</v>
      </c>
      <c r="C603" s="139">
        <f t="shared" si="9"/>
        <v>8</v>
      </c>
      <c r="D603" s="139" t="s">
        <v>195</v>
      </c>
      <c r="E603" s="139" t="s">
        <v>190</v>
      </c>
      <c r="F603" s="139" t="s">
        <v>600</v>
      </c>
      <c r="G603" s="139" t="s">
        <v>601</v>
      </c>
      <c r="H603" s="139" t="s">
        <v>231</v>
      </c>
      <c r="I603" s="139" t="s">
        <v>231</v>
      </c>
      <c r="J603" s="139" t="s">
        <v>231</v>
      </c>
      <c r="K603" s="139" t="s">
        <v>257</v>
      </c>
      <c r="L603" s="139">
        <v>39.988280638888888</v>
      </c>
      <c r="M603" s="139">
        <v>-108.26863138888889</v>
      </c>
      <c r="N603" s="139" t="s">
        <v>254</v>
      </c>
      <c r="O603" s="139" t="s">
        <v>258</v>
      </c>
      <c r="P603" s="139">
        <v>17</v>
      </c>
      <c r="Q603" s="139">
        <v>1.42</v>
      </c>
      <c r="R603" s="139">
        <v>0</v>
      </c>
      <c r="S603" s="139">
        <v>2314</v>
      </c>
      <c r="T603" s="139">
        <v>137</v>
      </c>
      <c r="U603" s="139" t="s">
        <v>108</v>
      </c>
      <c r="V603" s="140">
        <v>0</v>
      </c>
      <c r="W603" s="141">
        <v>83.229614999999995</v>
      </c>
      <c r="X603" s="141">
        <v>0</v>
      </c>
      <c r="Y603" s="141">
        <v>0</v>
      </c>
      <c r="Z603" s="142">
        <v>0</v>
      </c>
    </row>
    <row r="604" spans="1:26" s="4" customFormat="1" x14ac:dyDescent="0.2">
      <c r="A604" s="139" t="s">
        <v>209</v>
      </c>
      <c r="B604" s="31" t="s">
        <v>134</v>
      </c>
      <c r="C604" s="139">
        <f t="shared" si="9"/>
        <v>8</v>
      </c>
      <c r="D604" s="139" t="s">
        <v>195</v>
      </c>
      <c r="E604" s="139" t="s">
        <v>190</v>
      </c>
      <c r="F604" s="139" t="s">
        <v>602</v>
      </c>
      <c r="G604" s="139" t="s">
        <v>603</v>
      </c>
      <c r="H604" s="139" t="s">
        <v>231</v>
      </c>
      <c r="I604" s="139" t="s">
        <v>231</v>
      </c>
      <c r="J604" s="139" t="s">
        <v>231</v>
      </c>
      <c r="K604" s="139" t="s">
        <v>257</v>
      </c>
      <c r="L604" s="139">
        <v>39.892005027777778</v>
      </c>
      <c r="M604" s="139">
        <v>-108.25110444444445</v>
      </c>
      <c r="N604" s="139" t="s">
        <v>254</v>
      </c>
      <c r="O604" s="139" t="s">
        <v>258</v>
      </c>
      <c r="P604" s="139">
        <v>20</v>
      </c>
      <c r="Q604" s="139">
        <v>0</v>
      </c>
      <c r="R604" s="139">
        <v>0</v>
      </c>
      <c r="S604" s="139">
        <v>0</v>
      </c>
      <c r="T604" s="139">
        <v>70</v>
      </c>
      <c r="U604" s="139" t="s">
        <v>108</v>
      </c>
      <c r="V604" s="140">
        <v>0</v>
      </c>
      <c r="W604" s="141">
        <v>13.2</v>
      </c>
      <c r="X604" s="141">
        <v>0</v>
      </c>
      <c r="Y604" s="141">
        <v>0</v>
      </c>
      <c r="Z604" s="142">
        <v>0</v>
      </c>
    </row>
    <row r="605" spans="1:26" s="4" customFormat="1" x14ac:dyDescent="0.2">
      <c r="A605" s="139" t="s">
        <v>209</v>
      </c>
      <c r="B605" s="31" t="s">
        <v>134</v>
      </c>
      <c r="C605" s="139">
        <f t="shared" si="9"/>
        <v>8</v>
      </c>
      <c r="D605" s="139" t="s">
        <v>195</v>
      </c>
      <c r="E605" s="139" t="s">
        <v>190</v>
      </c>
      <c r="F605" s="139" t="s">
        <v>604</v>
      </c>
      <c r="G605" s="139" t="s">
        <v>605</v>
      </c>
      <c r="H605" s="139" t="s">
        <v>231</v>
      </c>
      <c r="I605" s="139" t="s">
        <v>231</v>
      </c>
      <c r="J605" s="139" t="s">
        <v>231</v>
      </c>
      <c r="K605" s="139" t="s">
        <v>257</v>
      </c>
      <c r="L605" s="139">
        <v>40.132684444444443</v>
      </c>
      <c r="M605" s="139">
        <v>-108.20552052777778</v>
      </c>
      <c r="N605" s="139" t="s">
        <v>254</v>
      </c>
      <c r="O605" s="139" t="s">
        <v>258</v>
      </c>
      <c r="P605" s="139">
        <v>20</v>
      </c>
      <c r="Q605" s="139">
        <v>0</v>
      </c>
      <c r="R605" s="139">
        <v>0</v>
      </c>
      <c r="S605" s="139">
        <v>0</v>
      </c>
      <c r="T605" s="139">
        <v>70</v>
      </c>
      <c r="U605" s="139" t="s">
        <v>108</v>
      </c>
      <c r="V605" s="140">
        <v>0</v>
      </c>
      <c r="W605" s="141">
        <v>15.3</v>
      </c>
      <c r="X605" s="141">
        <v>0</v>
      </c>
      <c r="Y605" s="141">
        <v>0</v>
      </c>
      <c r="Z605" s="142">
        <v>0</v>
      </c>
    </row>
    <row r="606" spans="1:26" s="4" customFormat="1" x14ac:dyDescent="0.2">
      <c r="A606" s="139" t="s">
        <v>209</v>
      </c>
      <c r="B606" s="31" t="s">
        <v>134</v>
      </c>
      <c r="C606" s="139">
        <f t="shared" si="9"/>
        <v>8</v>
      </c>
      <c r="D606" s="139" t="s">
        <v>195</v>
      </c>
      <c r="E606" s="139" t="s">
        <v>190</v>
      </c>
      <c r="F606" s="139" t="s">
        <v>606</v>
      </c>
      <c r="G606" s="139" t="s">
        <v>607</v>
      </c>
      <c r="H606" s="139" t="s">
        <v>231</v>
      </c>
      <c r="I606" s="139" t="s">
        <v>231</v>
      </c>
      <c r="J606" s="139" t="s">
        <v>231</v>
      </c>
      <c r="K606" s="139" t="s">
        <v>257</v>
      </c>
      <c r="L606" s="139">
        <v>39.849337000000006</v>
      </c>
      <c r="M606" s="139">
        <v>-108.487708</v>
      </c>
      <c r="N606" s="139" t="s">
        <v>254</v>
      </c>
      <c r="O606" s="139" t="s">
        <v>258</v>
      </c>
      <c r="P606" s="139">
        <v>17</v>
      </c>
      <c r="Q606" s="139">
        <v>1.42</v>
      </c>
      <c r="R606" s="139">
        <v>0</v>
      </c>
      <c r="S606" s="139">
        <v>2314</v>
      </c>
      <c r="T606" s="139">
        <v>137</v>
      </c>
      <c r="U606" s="139" t="s">
        <v>108</v>
      </c>
      <c r="V606" s="140">
        <v>0</v>
      </c>
      <c r="W606" s="141">
        <v>92.252437999999998</v>
      </c>
      <c r="X606" s="141">
        <v>0</v>
      </c>
      <c r="Y606" s="141">
        <v>0</v>
      </c>
      <c r="Z606" s="142">
        <v>0</v>
      </c>
    </row>
    <row r="607" spans="1:26" s="4" customFormat="1" x14ac:dyDescent="0.2">
      <c r="A607" s="139" t="s">
        <v>209</v>
      </c>
      <c r="B607" s="31" t="s">
        <v>134</v>
      </c>
      <c r="C607" s="139">
        <f t="shared" si="9"/>
        <v>8</v>
      </c>
      <c r="D607" s="139" t="s">
        <v>195</v>
      </c>
      <c r="E607" s="139" t="s">
        <v>190</v>
      </c>
      <c r="F607" s="139" t="s">
        <v>608</v>
      </c>
      <c r="G607" s="139" t="s">
        <v>609</v>
      </c>
      <c r="H607" s="139" t="s">
        <v>231</v>
      </c>
      <c r="I607" s="139" t="s">
        <v>231</v>
      </c>
      <c r="J607" s="139" t="s">
        <v>231</v>
      </c>
      <c r="K607" s="139" t="s">
        <v>257</v>
      </c>
      <c r="L607" s="139">
        <v>39.875625055555552</v>
      </c>
      <c r="M607" s="139">
        <v>-108.06515419444445</v>
      </c>
      <c r="N607" s="139" t="s">
        <v>254</v>
      </c>
      <c r="O607" s="139" t="s">
        <v>258</v>
      </c>
      <c r="P607" s="139">
        <v>0</v>
      </c>
      <c r="Q607" s="139">
        <v>0</v>
      </c>
      <c r="R607" s="139">
        <v>0</v>
      </c>
      <c r="S607" s="139">
        <v>0</v>
      </c>
      <c r="T607" s="139">
        <v>0</v>
      </c>
      <c r="U607" s="139" t="s">
        <v>108</v>
      </c>
      <c r="V607" s="140">
        <v>0</v>
      </c>
      <c r="W607" s="141">
        <v>82.18</v>
      </c>
      <c r="X607" s="141">
        <v>0</v>
      </c>
      <c r="Y607" s="141">
        <v>0</v>
      </c>
      <c r="Z607" s="142">
        <v>0</v>
      </c>
    </row>
    <row r="608" spans="1:26" s="4" customFormat="1" x14ac:dyDescent="0.2">
      <c r="A608" s="139" t="s">
        <v>209</v>
      </c>
      <c r="B608" s="31" t="s">
        <v>134</v>
      </c>
      <c r="C608" s="139">
        <f t="shared" si="9"/>
        <v>8</v>
      </c>
      <c r="D608" s="139" t="s">
        <v>195</v>
      </c>
      <c r="E608" s="139" t="s">
        <v>190</v>
      </c>
      <c r="F608" s="139" t="s">
        <v>610</v>
      </c>
      <c r="G608" s="139" t="s">
        <v>611</v>
      </c>
      <c r="H608" s="139" t="s">
        <v>231</v>
      </c>
      <c r="I608" s="139" t="s">
        <v>231</v>
      </c>
      <c r="J608" s="139" t="s">
        <v>231</v>
      </c>
      <c r="K608" s="139" t="s">
        <v>257</v>
      </c>
      <c r="L608" s="139">
        <v>39.878417305555558</v>
      </c>
      <c r="M608" s="139">
        <v>-108.04520952777779</v>
      </c>
      <c r="N608" s="139" t="s">
        <v>254</v>
      </c>
      <c r="O608" s="139" t="s">
        <v>258</v>
      </c>
      <c r="P608" s="139">
        <v>0</v>
      </c>
      <c r="Q608" s="139">
        <v>0</v>
      </c>
      <c r="R608" s="139">
        <v>0</v>
      </c>
      <c r="S608" s="139">
        <v>0</v>
      </c>
      <c r="T608" s="139">
        <v>70</v>
      </c>
      <c r="U608" s="139" t="s">
        <v>108</v>
      </c>
      <c r="V608" s="140">
        <v>0</v>
      </c>
      <c r="W608" s="141">
        <v>9.9998149999999999</v>
      </c>
      <c r="X608" s="141">
        <v>0</v>
      </c>
      <c r="Y608" s="141">
        <v>0</v>
      </c>
      <c r="Z608" s="142">
        <v>0</v>
      </c>
    </row>
    <row r="609" spans="1:26" s="4" customFormat="1" x14ac:dyDescent="0.2">
      <c r="A609" s="139" t="s">
        <v>209</v>
      </c>
      <c r="B609" s="31" t="s">
        <v>134</v>
      </c>
      <c r="C609" s="139">
        <f t="shared" si="9"/>
        <v>8</v>
      </c>
      <c r="D609" s="139" t="s">
        <v>195</v>
      </c>
      <c r="E609" s="139" t="s">
        <v>190</v>
      </c>
      <c r="F609" s="139" t="s">
        <v>612</v>
      </c>
      <c r="G609" s="139" t="s">
        <v>613</v>
      </c>
      <c r="H609" s="139" t="s">
        <v>231</v>
      </c>
      <c r="I609" s="139" t="s">
        <v>231</v>
      </c>
      <c r="J609" s="139" t="s">
        <v>231</v>
      </c>
      <c r="K609" s="139" t="s">
        <v>257</v>
      </c>
      <c r="L609" s="139">
        <v>39.877516416666666</v>
      </c>
      <c r="M609" s="139">
        <v>-108.0351798611111</v>
      </c>
      <c r="N609" s="139" t="s">
        <v>254</v>
      </c>
      <c r="O609" s="139" t="s">
        <v>258</v>
      </c>
      <c r="P609" s="139">
        <v>0</v>
      </c>
      <c r="Q609" s="139">
        <v>0</v>
      </c>
      <c r="R609" s="139">
        <v>0</v>
      </c>
      <c r="S609" s="139">
        <v>0</v>
      </c>
      <c r="T609" s="139">
        <v>70</v>
      </c>
      <c r="U609" s="139" t="s">
        <v>108</v>
      </c>
      <c r="V609" s="140">
        <v>0</v>
      </c>
      <c r="W609" s="141">
        <v>1</v>
      </c>
      <c r="X609" s="141">
        <v>0</v>
      </c>
      <c r="Y609" s="141">
        <v>0</v>
      </c>
      <c r="Z609" s="142">
        <v>0</v>
      </c>
    </row>
    <row r="610" spans="1:26" s="4" customFormat="1" x14ac:dyDescent="0.2">
      <c r="A610" s="139" t="s">
        <v>209</v>
      </c>
      <c r="B610" s="31" t="s">
        <v>134</v>
      </c>
      <c r="C610" s="139">
        <f t="shared" si="9"/>
        <v>8</v>
      </c>
      <c r="D610" s="139" t="s">
        <v>195</v>
      </c>
      <c r="E610" s="139" t="s">
        <v>190</v>
      </c>
      <c r="F610" s="139" t="s">
        <v>614</v>
      </c>
      <c r="G610" s="139" t="s">
        <v>615</v>
      </c>
      <c r="H610" s="139" t="s">
        <v>231</v>
      </c>
      <c r="I610" s="139" t="s">
        <v>231</v>
      </c>
      <c r="J610" s="139" t="s">
        <v>231</v>
      </c>
      <c r="K610" s="139" t="s">
        <v>257</v>
      </c>
      <c r="L610" s="139">
        <v>39.877516416666666</v>
      </c>
      <c r="M610" s="139">
        <v>-108.0351798611111</v>
      </c>
      <c r="N610" s="139" t="s">
        <v>254</v>
      </c>
      <c r="O610" s="139" t="s">
        <v>258</v>
      </c>
      <c r="P610" s="139">
        <v>17</v>
      </c>
      <c r="Q610" s="139">
        <v>1.42</v>
      </c>
      <c r="R610" s="139">
        <v>8</v>
      </c>
      <c r="S610" s="139">
        <v>2314</v>
      </c>
      <c r="T610" s="139">
        <v>137</v>
      </c>
      <c r="U610" s="139" t="s">
        <v>108</v>
      </c>
      <c r="V610" s="140">
        <v>0</v>
      </c>
      <c r="W610" s="141">
        <v>8.9</v>
      </c>
      <c r="X610" s="141">
        <v>0</v>
      </c>
      <c r="Y610" s="141">
        <v>0</v>
      </c>
      <c r="Z610" s="142">
        <v>0</v>
      </c>
    </row>
    <row r="611" spans="1:26" s="4" customFormat="1" x14ac:dyDescent="0.2">
      <c r="A611" s="139" t="s">
        <v>209</v>
      </c>
      <c r="B611" s="31" t="s">
        <v>134</v>
      </c>
      <c r="C611" s="139">
        <f t="shared" si="9"/>
        <v>8</v>
      </c>
      <c r="D611" s="139" t="s">
        <v>195</v>
      </c>
      <c r="E611" s="139" t="s">
        <v>190</v>
      </c>
      <c r="F611" s="139" t="s">
        <v>616</v>
      </c>
      <c r="G611" s="139" t="s">
        <v>617</v>
      </c>
      <c r="H611" s="139" t="s">
        <v>231</v>
      </c>
      <c r="I611" s="139" t="s">
        <v>231</v>
      </c>
      <c r="J611" s="139" t="s">
        <v>231</v>
      </c>
      <c r="K611" s="139" t="s">
        <v>232</v>
      </c>
      <c r="L611" s="139">
        <v>39.956634972222226</v>
      </c>
      <c r="M611" s="139">
        <v>-108.13948761111112</v>
      </c>
      <c r="N611" s="139" t="s">
        <v>261</v>
      </c>
      <c r="O611" s="139" t="s">
        <v>233</v>
      </c>
      <c r="P611" s="139">
        <v>0</v>
      </c>
      <c r="Q611" s="139">
        <v>0</v>
      </c>
      <c r="R611" s="139">
        <v>0</v>
      </c>
      <c r="S611" s="139">
        <v>0</v>
      </c>
      <c r="T611" s="139">
        <v>70</v>
      </c>
      <c r="U611" s="139" t="s">
        <v>159</v>
      </c>
      <c r="V611" s="140">
        <v>5.7925060000000004</v>
      </c>
      <c r="W611" s="141">
        <v>2.8962530000000002</v>
      </c>
      <c r="X611" s="141">
        <v>5.7924959999999999</v>
      </c>
      <c r="Y611" s="141">
        <v>0</v>
      </c>
      <c r="Z611" s="142">
        <v>0</v>
      </c>
    </row>
    <row r="612" spans="1:26" s="4" customFormat="1" x14ac:dyDescent="0.2">
      <c r="A612" s="139" t="s">
        <v>209</v>
      </c>
      <c r="B612" s="31" t="s">
        <v>134</v>
      </c>
      <c r="C612" s="139">
        <f t="shared" si="9"/>
        <v>8</v>
      </c>
      <c r="D612" s="139" t="s">
        <v>195</v>
      </c>
      <c r="E612" s="139" t="s">
        <v>190</v>
      </c>
      <c r="F612" s="139" t="s">
        <v>618</v>
      </c>
      <c r="G612" s="139" t="s">
        <v>619</v>
      </c>
      <c r="H612" s="139" t="s">
        <v>231</v>
      </c>
      <c r="I612" s="139" t="s">
        <v>231</v>
      </c>
      <c r="J612" s="139" t="s">
        <v>231</v>
      </c>
      <c r="K612" s="139" t="s">
        <v>257</v>
      </c>
      <c r="L612" s="139">
        <v>39.988950750000001</v>
      </c>
      <c r="M612" s="139">
        <v>-108.17759194444444</v>
      </c>
      <c r="N612" s="139" t="s">
        <v>286</v>
      </c>
      <c r="O612" s="139" t="s">
        <v>258</v>
      </c>
      <c r="P612" s="139">
        <v>0</v>
      </c>
      <c r="Q612" s="139">
        <v>0</v>
      </c>
      <c r="R612" s="139">
        <v>0</v>
      </c>
      <c r="S612" s="139">
        <v>0</v>
      </c>
      <c r="T612" s="139">
        <v>70</v>
      </c>
      <c r="U612" s="139" t="s">
        <v>111</v>
      </c>
      <c r="V612" s="140">
        <v>0</v>
      </c>
      <c r="W612" s="141">
        <v>6</v>
      </c>
      <c r="X612" s="141">
        <v>0</v>
      </c>
      <c r="Y612" s="141">
        <v>0</v>
      </c>
      <c r="Z612" s="142">
        <v>0</v>
      </c>
    </row>
    <row r="613" spans="1:26" s="4" customFormat="1" x14ac:dyDescent="0.2">
      <c r="A613" s="139" t="s">
        <v>209</v>
      </c>
      <c r="B613" s="31" t="s">
        <v>134</v>
      </c>
      <c r="C613" s="139">
        <f t="shared" si="9"/>
        <v>8</v>
      </c>
      <c r="D613" s="139" t="s">
        <v>195</v>
      </c>
      <c r="E613" s="139" t="s">
        <v>190</v>
      </c>
      <c r="F613" s="139" t="s">
        <v>618</v>
      </c>
      <c r="G613" s="139" t="s">
        <v>619</v>
      </c>
      <c r="H613" s="139" t="s">
        <v>231</v>
      </c>
      <c r="I613" s="139" t="s">
        <v>231</v>
      </c>
      <c r="J613" s="139" t="s">
        <v>231</v>
      </c>
      <c r="K613" s="139" t="s">
        <v>257</v>
      </c>
      <c r="L613" s="139">
        <v>40.09442252777778</v>
      </c>
      <c r="M613" s="139">
        <v>-108.81138274999999</v>
      </c>
      <c r="N613" s="139" t="s">
        <v>254</v>
      </c>
      <c r="O613" s="139" t="s">
        <v>258</v>
      </c>
      <c r="P613" s="139">
        <v>17</v>
      </c>
      <c r="Q613" s="139">
        <v>1.42</v>
      </c>
      <c r="R613" s="139">
        <v>8</v>
      </c>
      <c r="S613" s="139">
        <v>2314</v>
      </c>
      <c r="T613" s="139">
        <v>137</v>
      </c>
      <c r="U613" s="139" t="s">
        <v>108</v>
      </c>
      <c r="V613" s="140">
        <v>0</v>
      </c>
      <c r="W613" s="141">
        <v>4.7526000000000002</v>
      </c>
      <c r="X613" s="141">
        <v>0</v>
      </c>
      <c r="Y613" s="141">
        <v>0</v>
      </c>
      <c r="Z613" s="142">
        <v>0</v>
      </c>
    </row>
    <row r="614" spans="1:26" s="4" customFormat="1" x14ac:dyDescent="0.2">
      <c r="A614" s="139" t="s">
        <v>209</v>
      </c>
      <c r="B614" s="31" t="s">
        <v>134</v>
      </c>
      <c r="C614" s="139">
        <f t="shared" si="9"/>
        <v>8</v>
      </c>
      <c r="D614" s="139" t="s">
        <v>195</v>
      </c>
      <c r="E614" s="139" t="s">
        <v>190</v>
      </c>
      <c r="F614" s="139" t="s">
        <v>620</v>
      </c>
      <c r="G614" s="139" t="s">
        <v>621</v>
      </c>
      <c r="H614" s="139" t="s">
        <v>231</v>
      </c>
      <c r="I614" s="139" t="s">
        <v>231</v>
      </c>
      <c r="J614" s="139" t="s">
        <v>231</v>
      </c>
      <c r="K614" s="139" t="s">
        <v>257</v>
      </c>
      <c r="L614" s="139">
        <v>39.911119916666664</v>
      </c>
      <c r="M614" s="139">
        <v>-108.35885997222222</v>
      </c>
      <c r="N614" s="139" t="s">
        <v>286</v>
      </c>
      <c r="O614" s="139" t="s">
        <v>258</v>
      </c>
      <c r="P614" s="139">
        <v>0</v>
      </c>
      <c r="Q614" s="139">
        <v>0</v>
      </c>
      <c r="R614" s="139">
        <v>0</v>
      </c>
      <c r="S614" s="139">
        <v>0</v>
      </c>
      <c r="T614" s="139">
        <v>70</v>
      </c>
      <c r="U614" s="139" t="s">
        <v>111</v>
      </c>
      <c r="V614" s="140">
        <v>0</v>
      </c>
      <c r="W614" s="141">
        <v>5.9610000000000003</v>
      </c>
      <c r="X614" s="141">
        <v>0</v>
      </c>
      <c r="Y614" s="141">
        <v>0</v>
      </c>
      <c r="Z614" s="142">
        <v>0</v>
      </c>
    </row>
    <row r="615" spans="1:26" s="4" customFormat="1" x14ac:dyDescent="0.2">
      <c r="A615" s="139" t="s">
        <v>209</v>
      </c>
      <c r="B615" s="31" t="s">
        <v>134</v>
      </c>
      <c r="C615" s="139">
        <f t="shared" si="9"/>
        <v>8</v>
      </c>
      <c r="D615" s="139" t="s">
        <v>195</v>
      </c>
      <c r="E615" s="139" t="s">
        <v>190</v>
      </c>
      <c r="F615" s="139" t="s">
        <v>620</v>
      </c>
      <c r="G615" s="139" t="s">
        <v>621</v>
      </c>
      <c r="H615" s="139" t="s">
        <v>231</v>
      </c>
      <c r="I615" s="139" t="s">
        <v>231</v>
      </c>
      <c r="J615" s="139" t="s">
        <v>231</v>
      </c>
      <c r="K615" s="139" t="s">
        <v>257</v>
      </c>
      <c r="L615" s="139">
        <v>39.917602388888888</v>
      </c>
      <c r="M615" s="139">
        <v>-108.3992583888889</v>
      </c>
      <c r="N615" s="139" t="s">
        <v>254</v>
      </c>
      <c r="O615" s="139" t="s">
        <v>258</v>
      </c>
      <c r="P615" s="139">
        <v>17</v>
      </c>
      <c r="Q615" s="139">
        <v>1.42</v>
      </c>
      <c r="R615" s="139">
        <v>8</v>
      </c>
      <c r="S615" s="139">
        <v>2314</v>
      </c>
      <c r="T615" s="139">
        <v>137</v>
      </c>
      <c r="U615" s="139" t="s">
        <v>108</v>
      </c>
      <c r="V615" s="140">
        <v>0</v>
      </c>
      <c r="W615" s="141">
        <v>1.9491000000000001</v>
      </c>
      <c r="X615" s="141">
        <v>0</v>
      </c>
      <c r="Y615" s="141">
        <v>0</v>
      </c>
      <c r="Z615" s="142">
        <v>0</v>
      </c>
    </row>
    <row r="616" spans="1:26" s="4" customFormat="1" x14ac:dyDescent="0.2">
      <c r="A616" s="139" t="s">
        <v>209</v>
      </c>
      <c r="B616" s="31" t="s">
        <v>134</v>
      </c>
      <c r="C616" s="139">
        <f t="shared" si="9"/>
        <v>8</v>
      </c>
      <c r="D616" s="139" t="s">
        <v>195</v>
      </c>
      <c r="E616" s="139" t="s">
        <v>190</v>
      </c>
      <c r="F616" s="139" t="s">
        <v>622</v>
      </c>
      <c r="G616" s="139" t="s">
        <v>623</v>
      </c>
      <c r="H616" s="139" t="s">
        <v>231</v>
      </c>
      <c r="I616" s="139" t="s">
        <v>231</v>
      </c>
      <c r="J616" s="139" t="s">
        <v>231</v>
      </c>
      <c r="K616" s="139" t="s">
        <v>257</v>
      </c>
      <c r="L616" s="139">
        <v>39.917276000000001</v>
      </c>
      <c r="M616" s="139">
        <v>-108.34861236111111</v>
      </c>
      <c r="N616" s="139" t="s">
        <v>239</v>
      </c>
      <c r="O616" s="139" t="s">
        <v>258</v>
      </c>
      <c r="P616" s="139">
        <v>0</v>
      </c>
      <c r="Q616" s="139">
        <v>0</v>
      </c>
      <c r="R616" s="139">
        <v>0</v>
      </c>
      <c r="S616" s="139">
        <v>0</v>
      </c>
      <c r="T616" s="139">
        <v>70</v>
      </c>
      <c r="U616" s="139" t="s">
        <v>111</v>
      </c>
      <c r="V616" s="140">
        <v>0</v>
      </c>
      <c r="W616" s="141">
        <v>6.0789999999999997</v>
      </c>
      <c r="X616" s="141">
        <v>0</v>
      </c>
      <c r="Y616" s="141">
        <v>0</v>
      </c>
      <c r="Z616" s="142">
        <v>0</v>
      </c>
    </row>
    <row r="617" spans="1:26" s="4" customFormat="1" x14ac:dyDescent="0.2">
      <c r="A617" s="139" t="s">
        <v>209</v>
      </c>
      <c r="B617" s="31" t="s">
        <v>134</v>
      </c>
      <c r="C617" s="139">
        <f t="shared" si="9"/>
        <v>8</v>
      </c>
      <c r="D617" s="139" t="s">
        <v>195</v>
      </c>
      <c r="E617" s="139" t="s">
        <v>190</v>
      </c>
      <c r="F617" s="139" t="s">
        <v>622</v>
      </c>
      <c r="G617" s="139" t="s">
        <v>623</v>
      </c>
      <c r="H617" s="139" t="s">
        <v>231</v>
      </c>
      <c r="I617" s="139" t="s">
        <v>231</v>
      </c>
      <c r="J617" s="139" t="s">
        <v>231</v>
      </c>
      <c r="K617" s="139" t="s">
        <v>257</v>
      </c>
      <c r="L617" s="139">
        <v>39.903928527777779</v>
      </c>
      <c r="M617" s="139">
        <v>-108.32627286111111</v>
      </c>
      <c r="N617" s="139" t="s">
        <v>254</v>
      </c>
      <c r="O617" s="139" t="s">
        <v>258</v>
      </c>
      <c r="P617" s="139">
        <v>0</v>
      </c>
      <c r="Q617" s="139">
        <v>0</v>
      </c>
      <c r="R617" s="139">
        <v>0</v>
      </c>
      <c r="S617" s="139">
        <v>0</v>
      </c>
      <c r="T617" s="139">
        <v>70</v>
      </c>
      <c r="U617" s="139" t="s">
        <v>108</v>
      </c>
      <c r="V617" s="140">
        <v>0</v>
      </c>
      <c r="W617" s="141">
        <v>1.8516030000000001</v>
      </c>
      <c r="X617" s="141">
        <v>0</v>
      </c>
      <c r="Y617" s="141">
        <v>0</v>
      </c>
      <c r="Z617" s="142">
        <v>0</v>
      </c>
    </row>
    <row r="618" spans="1:26" s="4" customFormat="1" x14ac:dyDescent="0.2">
      <c r="A618" s="139" t="s">
        <v>209</v>
      </c>
      <c r="B618" s="31" t="s">
        <v>134</v>
      </c>
      <c r="C618" s="139">
        <f t="shared" si="9"/>
        <v>8</v>
      </c>
      <c r="D618" s="139" t="s">
        <v>195</v>
      </c>
      <c r="E618" s="139" t="s">
        <v>190</v>
      </c>
      <c r="F618" s="139" t="s">
        <v>624</v>
      </c>
      <c r="G618" s="139" t="s">
        <v>625</v>
      </c>
      <c r="H618" s="139" t="s">
        <v>231</v>
      </c>
      <c r="I618" s="139" t="s">
        <v>231</v>
      </c>
      <c r="J618" s="139" t="s">
        <v>231</v>
      </c>
      <c r="K618" s="139" t="s">
        <v>257</v>
      </c>
      <c r="L618" s="139">
        <v>39.903928527777779</v>
      </c>
      <c r="M618" s="139">
        <v>-108.32627286111111</v>
      </c>
      <c r="N618" s="139" t="s">
        <v>239</v>
      </c>
      <c r="O618" s="139" t="s">
        <v>258</v>
      </c>
      <c r="P618" s="139">
        <v>0</v>
      </c>
      <c r="Q618" s="139">
        <v>0</v>
      </c>
      <c r="R618" s="139">
        <v>0</v>
      </c>
      <c r="S618" s="139">
        <v>0</v>
      </c>
      <c r="T618" s="139">
        <v>70</v>
      </c>
      <c r="U618" s="139" t="s">
        <v>111</v>
      </c>
      <c r="V618" s="140">
        <v>0</v>
      </c>
      <c r="W618" s="141">
        <v>5.7939999999999996</v>
      </c>
      <c r="X618" s="141">
        <v>0</v>
      </c>
      <c r="Y618" s="141">
        <v>0</v>
      </c>
      <c r="Z618" s="142">
        <v>0</v>
      </c>
    </row>
    <row r="619" spans="1:26" s="4" customFormat="1" x14ac:dyDescent="0.2">
      <c r="A619" s="139" t="s">
        <v>209</v>
      </c>
      <c r="B619" s="31" t="s">
        <v>134</v>
      </c>
      <c r="C619" s="139">
        <f t="shared" si="9"/>
        <v>8</v>
      </c>
      <c r="D619" s="139" t="s">
        <v>195</v>
      </c>
      <c r="E619" s="139" t="s">
        <v>190</v>
      </c>
      <c r="F619" s="139" t="s">
        <v>624</v>
      </c>
      <c r="G619" s="139" t="s">
        <v>625</v>
      </c>
      <c r="H619" s="139" t="s">
        <v>231</v>
      </c>
      <c r="I619" s="139" t="s">
        <v>231</v>
      </c>
      <c r="J619" s="139" t="s">
        <v>231</v>
      </c>
      <c r="K619" s="139" t="s">
        <v>257</v>
      </c>
      <c r="L619" s="139">
        <v>40.120885888888893</v>
      </c>
      <c r="M619" s="139">
        <v>-108.22379311111111</v>
      </c>
      <c r="N619" s="139" t="s">
        <v>254</v>
      </c>
      <c r="O619" s="139" t="s">
        <v>258</v>
      </c>
      <c r="P619" s="139">
        <v>0</v>
      </c>
      <c r="Q619" s="139">
        <v>0</v>
      </c>
      <c r="R619" s="139">
        <v>0</v>
      </c>
      <c r="S619" s="139">
        <v>0</v>
      </c>
      <c r="T619" s="139">
        <v>70</v>
      </c>
      <c r="U619" s="139" t="s">
        <v>108</v>
      </c>
      <c r="V619" s="140">
        <v>0</v>
      </c>
      <c r="W619" s="141">
        <v>1.8191189999999999</v>
      </c>
      <c r="X619" s="141">
        <v>0</v>
      </c>
      <c r="Y619" s="141">
        <v>0</v>
      </c>
      <c r="Z619" s="142">
        <v>0</v>
      </c>
    </row>
    <row r="620" spans="1:26" s="4" customFormat="1" x14ac:dyDescent="0.2">
      <c r="A620" s="139" t="s">
        <v>209</v>
      </c>
      <c r="B620" s="31" t="s">
        <v>134</v>
      </c>
      <c r="C620" s="139">
        <f t="shared" si="9"/>
        <v>8</v>
      </c>
      <c r="D620" s="139" t="s">
        <v>195</v>
      </c>
      <c r="E620" s="139" t="s">
        <v>190</v>
      </c>
      <c r="F620" s="139" t="s">
        <v>626</v>
      </c>
      <c r="G620" s="139" t="s">
        <v>627</v>
      </c>
      <c r="H620" s="139" t="s">
        <v>231</v>
      </c>
      <c r="I620" s="139" t="s">
        <v>231</v>
      </c>
      <c r="J620" s="139" t="s">
        <v>231</v>
      </c>
      <c r="K620" s="139" t="s">
        <v>232</v>
      </c>
      <c r="L620" s="139">
        <v>40.124404222222225</v>
      </c>
      <c r="M620" s="139">
        <v>-108.18761880555556</v>
      </c>
      <c r="N620" s="139" t="s">
        <v>286</v>
      </c>
      <c r="O620" s="139" t="s">
        <v>233</v>
      </c>
      <c r="P620" s="139">
        <v>0</v>
      </c>
      <c r="Q620" s="139">
        <v>0</v>
      </c>
      <c r="R620" s="139">
        <v>0</v>
      </c>
      <c r="S620" s="139">
        <v>0</v>
      </c>
      <c r="T620" s="139">
        <v>70</v>
      </c>
      <c r="U620" s="139" t="s">
        <v>111</v>
      </c>
      <c r="V620" s="140">
        <v>0</v>
      </c>
      <c r="W620" s="141">
        <v>4.3</v>
      </c>
      <c r="X620" s="141">
        <v>0</v>
      </c>
      <c r="Y620" s="141">
        <v>0</v>
      </c>
      <c r="Z620" s="142">
        <v>0</v>
      </c>
    </row>
    <row r="621" spans="1:26" s="4" customFormat="1" x14ac:dyDescent="0.2">
      <c r="A621" s="139" t="s">
        <v>209</v>
      </c>
      <c r="B621" s="31" t="s">
        <v>134</v>
      </c>
      <c r="C621" s="139">
        <f t="shared" si="9"/>
        <v>8</v>
      </c>
      <c r="D621" s="139" t="s">
        <v>195</v>
      </c>
      <c r="E621" s="139" t="s">
        <v>190</v>
      </c>
      <c r="F621" s="139" t="s">
        <v>628</v>
      </c>
      <c r="G621" s="139" t="s">
        <v>629</v>
      </c>
      <c r="H621" s="139" t="s">
        <v>231</v>
      </c>
      <c r="I621" s="139" t="s">
        <v>231</v>
      </c>
      <c r="J621" s="139" t="s">
        <v>231</v>
      </c>
      <c r="K621" s="139" t="s">
        <v>232</v>
      </c>
      <c r="L621" s="139">
        <v>39.952019111111113</v>
      </c>
      <c r="M621" s="139">
        <v>-108.07997266666666</v>
      </c>
      <c r="N621" s="139" t="s">
        <v>239</v>
      </c>
      <c r="O621" s="139" t="s">
        <v>233</v>
      </c>
      <c r="P621" s="139">
        <v>0</v>
      </c>
      <c r="Q621" s="139">
        <v>0</v>
      </c>
      <c r="R621" s="139">
        <v>0</v>
      </c>
      <c r="S621" s="139">
        <v>0</v>
      </c>
      <c r="T621" s="139">
        <v>70</v>
      </c>
      <c r="U621" s="139" t="s">
        <v>111</v>
      </c>
      <c r="V621" s="140">
        <v>0</v>
      </c>
      <c r="W621" s="141">
        <v>4.0940000000000003</v>
      </c>
      <c r="X621" s="141">
        <v>0</v>
      </c>
      <c r="Y621" s="141">
        <v>0</v>
      </c>
      <c r="Z621" s="142">
        <v>0</v>
      </c>
    </row>
    <row r="622" spans="1:26" s="4" customFormat="1" x14ac:dyDescent="0.2">
      <c r="A622" s="139" t="s">
        <v>209</v>
      </c>
      <c r="B622" s="31" t="s">
        <v>134</v>
      </c>
      <c r="C622" s="139">
        <f t="shared" si="9"/>
        <v>8</v>
      </c>
      <c r="D622" s="139" t="s">
        <v>195</v>
      </c>
      <c r="E622" s="139" t="s">
        <v>190</v>
      </c>
      <c r="F622" s="139" t="s">
        <v>630</v>
      </c>
      <c r="G622" s="139" t="s">
        <v>631</v>
      </c>
      <c r="H622" s="139" t="s">
        <v>231</v>
      </c>
      <c r="I622" s="139" t="s">
        <v>231</v>
      </c>
      <c r="J622" s="139" t="s">
        <v>231</v>
      </c>
      <c r="K622" s="139" t="s">
        <v>232</v>
      </c>
      <c r="L622" s="139">
        <v>40.108063222222228</v>
      </c>
      <c r="M622" s="139">
        <v>-108.20985736111113</v>
      </c>
      <c r="N622" s="139" t="s">
        <v>254</v>
      </c>
      <c r="O622" s="139" t="s">
        <v>233</v>
      </c>
      <c r="P622" s="139">
        <v>20</v>
      </c>
      <c r="Q622" s="139">
        <v>2</v>
      </c>
      <c r="R622" s="139">
        <v>10</v>
      </c>
      <c r="S622" s="139">
        <v>5916</v>
      </c>
      <c r="T622" s="139">
        <v>700</v>
      </c>
      <c r="U622" s="139" t="s">
        <v>108</v>
      </c>
      <c r="V622" s="140">
        <v>0</v>
      </c>
      <c r="W622" s="141">
        <v>1.3748640000000001</v>
      </c>
      <c r="X622" s="141">
        <v>0</v>
      </c>
      <c r="Y622" s="141">
        <v>0</v>
      </c>
      <c r="Z622" s="142">
        <v>0</v>
      </c>
    </row>
    <row r="623" spans="1:26" s="4" customFormat="1" x14ac:dyDescent="0.2">
      <c r="A623" s="139" t="s">
        <v>209</v>
      </c>
      <c r="B623" s="31" t="s">
        <v>134</v>
      </c>
      <c r="C623" s="139">
        <f t="shared" si="9"/>
        <v>8</v>
      </c>
      <c r="D623" s="139" t="s">
        <v>195</v>
      </c>
      <c r="E623" s="139" t="s">
        <v>190</v>
      </c>
      <c r="F623" s="139" t="s">
        <v>632</v>
      </c>
      <c r="G623" s="139" t="s">
        <v>633</v>
      </c>
      <c r="H623" s="139" t="s">
        <v>231</v>
      </c>
      <c r="I623" s="139" t="s">
        <v>231</v>
      </c>
      <c r="J623" s="139" t="s">
        <v>231</v>
      </c>
      <c r="K623" s="139" t="s">
        <v>232</v>
      </c>
      <c r="L623" s="139">
        <v>40.10798202777778</v>
      </c>
      <c r="M623" s="139">
        <v>-108.21960838888889</v>
      </c>
      <c r="N623" s="139" t="s">
        <v>254</v>
      </c>
      <c r="O623" s="139" t="s">
        <v>233</v>
      </c>
      <c r="P623" s="139">
        <v>17</v>
      </c>
      <c r="Q623" s="139">
        <v>1.42</v>
      </c>
      <c r="R623" s="139">
        <v>8</v>
      </c>
      <c r="S623" s="139">
        <v>2314</v>
      </c>
      <c r="T623" s="139">
        <v>137</v>
      </c>
      <c r="U623" s="139" t="s">
        <v>108</v>
      </c>
      <c r="V623" s="140">
        <v>0</v>
      </c>
      <c r="W623" s="141">
        <v>1.545218</v>
      </c>
      <c r="X623" s="141">
        <v>0</v>
      </c>
      <c r="Y623" s="141">
        <v>0</v>
      </c>
      <c r="Z623" s="142">
        <v>0</v>
      </c>
    </row>
    <row r="624" spans="1:26" s="4" customFormat="1" x14ac:dyDescent="0.2">
      <c r="A624" s="139" t="s">
        <v>209</v>
      </c>
      <c r="B624" s="31" t="s">
        <v>134</v>
      </c>
      <c r="C624" s="139">
        <f t="shared" si="9"/>
        <v>8</v>
      </c>
      <c r="D624" s="139" t="s">
        <v>195</v>
      </c>
      <c r="E624" s="139" t="s">
        <v>190</v>
      </c>
      <c r="F624" s="139" t="s">
        <v>634</v>
      </c>
      <c r="G624" s="139" t="s">
        <v>635</v>
      </c>
      <c r="H624" s="139" t="s">
        <v>231</v>
      </c>
      <c r="I624" s="139" t="s">
        <v>231</v>
      </c>
      <c r="J624" s="139" t="s">
        <v>231</v>
      </c>
      <c r="K624" s="139" t="s">
        <v>257</v>
      </c>
      <c r="L624" s="139">
        <v>39.952360555555558</v>
      </c>
      <c r="M624" s="139">
        <v>-108.33891352777778</v>
      </c>
      <c r="N624" s="139" t="s">
        <v>254</v>
      </c>
      <c r="O624" s="139" t="s">
        <v>258</v>
      </c>
      <c r="P624" s="139">
        <v>20</v>
      </c>
      <c r="Q624" s="139">
        <v>2</v>
      </c>
      <c r="R624" s="139">
        <v>10</v>
      </c>
      <c r="S624" s="139">
        <v>5916</v>
      </c>
      <c r="T624" s="139">
        <v>700</v>
      </c>
      <c r="U624" s="139" t="s">
        <v>108</v>
      </c>
      <c r="V624" s="140">
        <v>0</v>
      </c>
      <c r="W624" s="141">
        <v>8.8742000000000001E-2</v>
      </c>
      <c r="X624" s="141">
        <v>0</v>
      </c>
      <c r="Y624" s="141">
        <v>0</v>
      </c>
      <c r="Z624" s="142">
        <v>0</v>
      </c>
    </row>
    <row r="625" spans="1:26" s="4" customFormat="1" x14ac:dyDescent="0.2">
      <c r="A625" s="139" t="s">
        <v>209</v>
      </c>
      <c r="B625" s="31" t="s">
        <v>134</v>
      </c>
      <c r="C625" s="139">
        <f t="shared" si="9"/>
        <v>8</v>
      </c>
      <c r="D625" s="139" t="s">
        <v>195</v>
      </c>
      <c r="E625" s="139" t="s">
        <v>190</v>
      </c>
      <c r="F625" s="139" t="s">
        <v>636</v>
      </c>
      <c r="G625" s="139" t="s">
        <v>637</v>
      </c>
      <c r="H625" s="139" t="s">
        <v>231</v>
      </c>
      <c r="I625" s="139" t="s">
        <v>231</v>
      </c>
      <c r="J625" s="139" t="s">
        <v>231</v>
      </c>
      <c r="K625" s="139" t="s">
        <v>232</v>
      </c>
      <c r="L625" s="139">
        <v>39.935424916666662</v>
      </c>
      <c r="M625" s="139">
        <v>-108.37953538888888</v>
      </c>
      <c r="N625" s="139" t="s">
        <v>254</v>
      </c>
      <c r="O625" s="139" t="s">
        <v>233</v>
      </c>
      <c r="P625" s="139">
        <v>17</v>
      </c>
      <c r="Q625" s="139">
        <v>1.42</v>
      </c>
      <c r="R625" s="139">
        <v>8</v>
      </c>
      <c r="S625" s="139">
        <v>2314</v>
      </c>
      <c r="T625" s="139">
        <v>137</v>
      </c>
      <c r="U625" s="139" t="s">
        <v>108</v>
      </c>
      <c r="V625" s="140">
        <v>0</v>
      </c>
      <c r="W625" s="141">
        <v>2.2085349999999999</v>
      </c>
      <c r="X625" s="141">
        <v>0</v>
      </c>
      <c r="Y625" s="141">
        <v>0</v>
      </c>
      <c r="Z625" s="142">
        <v>0</v>
      </c>
    </row>
    <row r="626" spans="1:26" s="4" customFormat="1" x14ac:dyDescent="0.2">
      <c r="A626" s="139" t="s">
        <v>209</v>
      </c>
      <c r="B626" s="31" t="s">
        <v>134</v>
      </c>
      <c r="C626" s="139">
        <f t="shared" si="9"/>
        <v>8</v>
      </c>
      <c r="D626" s="139" t="s">
        <v>195</v>
      </c>
      <c r="E626" s="139" t="s">
        <v>190</v>
      </c>
      <c r="F626" s="139" t="s">
        <v>638</v>
      </c>
      <c r="G626" s="139" t="s">
        <v>639</v>
      </c>
      <c r="H626" s="139" t="s">
        <v>231</v>
      </c>
      <c r="I626" s="139" t="s">
        <v>231</v>
      </c>
      <c r="J626" s="139" t="s">
        <v>231</v>
      </c>
      <c r="K626" s="139" t="s">
        <v>257</v>
      </c>
      <c r="L626" s="139">
        <v>39.869385999999999</v>
      </c>
      <c r="M626" s="139">
        <v>-108.36306313888889</v>
      </c>
      <c r="N626" s="139" t="s">
        <v>268</v>
      </c>
      <c r="O626" s="139" t="s">
        <v>258</v>
      </c>
      <c r="P626" s="139">
        <v>20</v>
      </c>
      <c r="Q626" s="139">
        <v>2</v>
      </c>
      <c r="R626" s="139">
        <v>0</v>
      </c>
      <c r="S626" s="139">
        <v>0</v>
      </c>
      <c r="T626" s="139">
        <v>0</v>
      </c>
      <c r="U626" s="139" t="s">
        <v>208</v>
      </c>
      <c r="V626" s="140">
        <v>0</v>
      </c>
      <c r="W626" s="141">
        <v>13.576248</v>
      </c>
      <c r="X626" s="141">
        <v>0</v>
      </c>
      <c r="Y626" s="141">
        <v>0</v>
      </c>
      <c r="Z626" s="142">
        <v>0</v>
      </c>
    </row>
    <row r="627" spans="1:26" s="4" customFormat="1" x14ac:dyDescent="0.2">
      <c r="A627" s="139" t="s">
        <v>209</v>
      </c>
      <c r="B627" s="31" t="s">
        <v>134</v>
      </c>
      <c r="C627" s="139">
        <f t="shared" si="9"/>
        <v>8</v>
      </c>
      <c r="D627" s="139" t="s">
        <v>195</v>
      </c>
      <c r="E627" s="139" t="s">
        <v>190</v>
      </c>
      <c r="F627" s="139" t="s">
        <v>638</v>
      </c>
      <c r="G627" s="139" t="s">
        <v>639</v>
      </c>
      <c r="H627" s="139" t="s">
        <v>231</v>
      </c>
      <c r="I627" s="139" t="s">
        <v>231</v>
      </c>
      <c r="J627" s="139" t="s">
        <v>231</v>
      </c>
      <c r="K627" s="139" t="s">
        <v>257</v>
      </c>
      <c r="L627" s="139">
        <v>39.869385999999999</v>
      </c>
      <c r="M627" s="139">
        <v>-108.36306313888889</v>
      </c>
      <c r="N627" s="139" t="s">
        <v>254</v>
      </c>
      <c r="O627" s="139" t="s">
        <v>258</v>
      </c>
      <c r="P627" s="139">
        <v>20</v>
      </c>
      <c r="Q627" s="139">
        <v>2</v>
      </c>
      <c r="R627" s="139">
        <v>10</v>
      </c>
      <c r="S627" s="139">
        <v>5916</v>
      </c>
      <c r="T627" s="139">
        <v>700</v>
      </c>
      <c r="U627" s="139" t="s">
        <v>108</v>
      </c>
      <c r="V627" s="140">
        <v>0</v>
      </c>
      <c r="W627" s="141">
        <v>0.43047099999999999</v>
      </c>
      <c r="X627" s="141">
        <v>0</v>
      </c>
      <c r="Y627" s="141">
        <v>0</v>
      </c>
      <c r="Z627" s="142">
        <v>0</v>
      </c>
    </row>
    <row r="628" spans="1:26" s="4" customFormat="1" x14ac:dyDescent="0.2">
      <c r="A628" s="139" t="s">
        <v>209</v>
      </c>
      <c r="B628" s="31" t="s">
        <v>134</v>
      </c>
      <c r="C628" s="139">
        <f t="shared" si="9"/>
        <v>8</v>
      </c>
      <c r="D628" s="139" t="s">
        <v>195</v>
      </c>
      <c r="E628" s="139" t="s">
        <v>190</v>
      </c>
      <c r="F628" s="139" t="s">
        <v>640</v>
      </c>
      <c r="G628" s="139" t="s">
        <v>641</v>
      </c>
      <c r="H628" s="139" t="s">
        <v>231</v>
      </c>
      <c r="I628" s="139" t="s">
        <v>231</v>
      </c>
      <c r="J628" s="139" t="s">
        <v>231</v>
      </c>
      <c r="K628" s="139" t="s">
        <v>232</v>
      </c>
      <c r="L628" s="139">
        <v>39.808552083333339</v>
      </c>
      <c r="M628" s="139">
        <v>-108.32944036111111</v>
      </c>
      <c r="N628" s="139" t="s">
        <v>261</v>
      </c>
      <c r="O628" s="139" t="s">
        <v>233</v>
      </c>
      <c r="P628" s="139">
        <v>6</v>
      </c>
      <c r="Q628" s="139">
        <v>0.17</v>
      </c>
      <c r="R628" s="139">
        <v>100</v>
      </c>
      <c r="S628" s="139">
        <v>0</v>
      </c>
      <c r="T628" s="139">
        <v>800</v>
      </c>
      <c r="U628" s="139" t="s">
        <v>159</v>
      </c>
      <c r="V628" s="140">
        <v>1.8343</v>
      </c>
      <c r="W628" s="141">
        <v>2.4568E-2</v>
      </c>
      <c r="X628" s="141">
        <v>3.0876000000000001</v>
      </c>
      <c r="Y628" s="141">
        <v>0</v>
      </c>
      <c r="Z628" s="142">
        <v>0</v>
      </c>
    </row>
    <row r="629" spans="1:26" s="4" customFormat="1" x14ac:dyDescent="0.2">
      <c r="A629" s="139" t="s">
        <v>209</v>
      </c>
      <c r="B629" s="31" t="s">
        <v>134</v>
      </c>
      <c r="C629" s="139">
        <f t="shared" si="9"/>
        <v>8</v>
      </c>
      <c r="D629" s="139" t="s">
        <v>195</v>
      </c>
      <c r="E629" s="139" t="s">
        <v>190</v>
      </c>
      <c r="F629" s="139" t="s">
        <v>642</v>
      </c>
      <c r="G629" s="139" t="s">
        <v>643</v>
      </c>
      <c r="H629" s="139" t="s">
        <v>231</v>
      </c>
      <c r="I629" s="139" t="s">
        <v>231</v>
      </c>
      <c r="J629" s="139" t="s">
        <v>231</v>
      </c>
      <c r="K629" s="139" t="s">
        <v>232</v>
      </c>
      <c r="L629" s="139">
        <v>39.925553666666666</v>
      </c>
      <c r="M629" s="139">
        <v>-108.37626574999999</v>
      </c>
      <c r="N629" s="139" t="s">
        <v>261</v>
      </c>
      <c r="O629" s="139" t="s">
        <v>233</v>
      </c>
      <c r="P629" s="139">
        <v>3</v>
      </c>
      <c r="Q629" s="139">
        <v>0.17</v>
      </c>
      <c r="R629" s="139">
        <v>0</v>
      </c>
      <c r="S629" s="139">
        <v>0</v>
      </c>
      <c r="T629" s="139">
        <v>70</v>
      </c>
      <c r="U629" s="139" t="s">
        <v>159</v>
      </c>
      <c r="V629" s="140">
        <v>2.1801249999999999</v>
      </c>
      <c r="W629" s="141">
        <v>9.4921000000000005E-2</v>
      </c>
      <c r="X629" s="141">
        <v>3.6590500000000001</v>
      </c>
      <c r="Y629" s="141">
        <v>0</v>
      </c>
      <c r="Z629" s="142">
        <v>0</v>
      </c>
    </row>
    <row r="630" spans="1:26" s="4" customFormat="1" x14ac:dyDescent="0.2">
      <c r="A630" s="139" t="s">
        <v>209</v>
      </c>
      <c r="B630" s="31" t="s">
        <v>134</v>
      </c>
      <c r="C630" s="139">
        <f t="shared" si="9"/>
        <v>8</v>
      </c>
      <c r="D630" s="139" t="s">
        <v>195</v>
      </c>
      <c r="E630" s="139" t="s">
        <v>190</v>
      </c>
      <c r="F630" s="139" t="s">
        <v>644</v>
      </c>
      <c r="G630" s="139" t="s">
        <v>645</v>
      </c>
      <c r="H630" s="139" t="s">
        <v>231</v>
      </c>
      <c r="I630" s="139" t="s">
        <v>231</v>
      </c>
      <c r="J630" s="139" t="s">
        <v>231</v>
      </c>
      <c r="K630" s="139" t="s">
        <v>232</v>
      </c>
      <c r="L630" s="139">
        <v>39.879162638888893</v>
      </c>
      <c r="M630" s="139">
        <v>-108.35860788888888</v>
      </c>
      <c r="N630" s="139" t="s">
        <v>286</v>
      </c>
      <c r="O630" s="139" t="s">
        <v>233</v>
      </c>
      <c r="P630" s="139">
        <v>0</v>
      </c>
      <c r="Q630" s="139">
        <v>0</v>
      </c>
      <c r="R630" s="139">
        <v>0</v>
      </c>
      <c r="S630" s="139">
        <v>0</v>
      </c>
      <c r="T630" s="139">
        <v>70</v>
      </c>
      <c r="U630" s="139" t="s">
        <v>111</v>
      </c>
      <c r="V630" s="140">
        <v>0</v>
      </c>
      <c r="W630" s="141">
        <v>2.37</v>
      </c>
      <c r="X630" s="141">
        <v>0</v>
      </c>
      <c r="Y630" s="141">
        <v>0</v>
      </c>
      <c r="Z630" s="142">
        <v>0</v>
      </c>
    </row>
    <row r="631" spans="1:26" s="4" customFormat="1" x14ac:dyDescent="0.2">
      <c r="A631" s="139" t="s">
        <v>209</v>
      </c>
      <c r="B631" s="31" t="s">
        <v>134</v>
      </c>
      <c r="C631" s="139">
        <f t="shared" si="9"/>
        <v>8</v>
      </c>
      <c r="D631" s="139" t="s">
        <v>195</v>
      </c>
      <c r="E631" s="139" t="s">
        <v>190</v>
      </c>
      <c r="F631" s="139" t="s">
        <v>646</v>
      </c>
      <c r="G631" s="139" t="s">
        <v>647</v>
      </c>
      <c r="H631" s="139" t="s">
        <v>231</v>
      </c>
      <c r="I631" s="139" t="s">
        <v>231</v>
      </c>
      <c r="J631" s="139" t="s">
        <v>231</v>
      </c>
      <c r="K631" s="139" t="s">
        <v>232</v>
      </c>
      <c r="L631" s="139">
        <v>39.879162638888893</v>
      </c>
      <c r="M631" s="139">
        <v>-108.35860788888888</v>
      </c>
      <c r="N631" s="139" t="s">
        <v>261</v>
      </c>
      <c r="O631" s="139" t="s">
        <v>233</v>
      </c>
      <c r="P631" s="139">
        <v>6</v>
      </c>
      <c r="Q631" s="139">
        <v>0.17</v>
      </c>
      <c r="R631" s="139">
        <v>0</v>
      </c>
      <c r="S631" s="139">
        <v>0</v>
      </c>
      <c r="T631" s="139">
        <v>0</v>
      </c>
      <c r="U631" s="139" t="s">
        <v>159</v>
      </c>
      <c r="V631" s="140">
        <v>2.1801249999999999</v>
      </c>
      <c r="W631" s="141">
        <v>9.4921000000000005E-2</v>
      </c>
      <c r="X631" s="141">
        <v>3.6590500000000001</v>
      </c>
      <c r="Y631" s="141">
        <v>0</v>
      </c>
      <c r="Z631" s="142">
        <v>0</v>
      </c>
    </row>
    <row r="632" spans="1:26" s="4" customFormat="1" x14ac:dyDescent="0.2">
      <c r="A632" s="139" t="s">
        <v>209</v>
      </c>
      <c r="B632" s="31" t="s">
        <v>134</v>
      </c>
      <c r="C632" s="139">
        <f t="shared" si="9"/>
        <v>8</v>
      </c>
      <c r="D632" s="139" t="s">
        <v>195</v>
      </c>
      <c r="E632" s="139" t="s">
        <v>190</v>
      </c>
      <c r="F632" s="139" t="s">
        <v>648</v>
      </c>
      <c r="G632" s="139" t="s">
        <v>649</v>
      </c>
      <c r="H632" s="139" t="s">
        <v>231</v>
      </c>
      <c r="I632" s="139" t="s">
        <v>231</v>
      </c>
      <c r="J632" s="139" t="s">
        <v>231</v>
      </c>
      <c r="K632" s="139" t="s">
        <v>232</v>
      </c>
      <c r="L632" s="139">
        <v>40.100839888888892</v>
      </c>
      <c r="M632" s="139">
        <v>-108.22372258333334</v>
      </c>
      <c r="N632" s="139" t="s">
        <v>254</v>
      </c>
      <c r="O632" s="139" t="s">
        <v>233</v>
      </c>
      <c r="P632" s="139">
        <v>0</v>
      </c>
      <c r="Q632" s="139">
        <v>0</v>
      </c>
      <c r="R632" s="139">
        <v>0</v>
      </c>
      <c r="S632" s="139">
        <v>0</v>
      </c>
      <c r="T632" s="139">
        <v>70</v>
      </c>
      <c r="U632" s="139" t="s">
        <v>108</v>
      </c>
      <c r="V632" s="140">
        <v>0</v>
      </c>
      <c r="W632" s="141">
        <v>3.8568169999999999</v>
      </c>
      <c r="X632" s="141">
        <v>0</v>
      </c>
      <c r="Y632" s="141">
        <v>0</v>
      </c>
      <c r="Z632" s="142">
        <v>0</v>
      </c>
    </row>
    <row r="633" spans="1:26" s="4" customFormat="1" x14ac:dyDescent="0.2">
      <c r="A633" s="139" t="s">
        <v>209</v>
      </c>
      <c r="B633" s="31" t="s">
        <v>134</v>
      </c>
      <c r="C633" s="139">
        <f t="shared" si="9"/>
        <v>8</v>
      </c>
      <c r="D633" s="139" t="s">
        <v>195</v>
      </c>
      <c r="E633" s="139" t="s">
        <v>190</v>
      </c>
      <c r="F633" s="139" t="s">
        <v>650</v>
      </c>
      <c r="G633" s="139" t="s">
        <v>651</v>
      </c>
      <c r="H633" s="139" t="s">
        <v>231</v>
      </c>
      <c r="I633" s="139" t="s">
        <v>231</v>
      </c>
      <c r="J633" s="139" t="s">
        <v>231</v>
      </c>
      <c r="K633" s="139" t="s">
        <v>257</v>
      </c>
      <c r="L633" s="139">
        <v>39.878578888888889</v>
      </c>
      <c r="M633" s="139">
        <v>-109.02864055555555</v>
      </c>
      <c r="N633" s="139" t="s">
        <v>254</v>
      </c>
      <c r="O633" s="139" t="s">
        <v>258</v>
      </c>
      <c r="P633" s="139">
        <v>20</v>
      </c>
      <c r="Q633" s="139">
        <v>2</v>
      </c>
      <c r="R633" s="139">
        <v>10</v>
      </c>
      <c r="S633" s="139">
        <v>5916</v>
      </c>
      <c r="T633" s="139">
        <v>700</v>
      </c>
      <c r="U633" s="139" t="s">
        <v>108</v>
      </c>
      <c r="V633" s="140">
        <v>0</v>
      </c>
      <c r="W633" s="141">
        <v>1.598725</v>
      </c>
      <c r="X633" s="141">
        <v>0</v>
      </c>
      <c r="Y633" s="141">
        <v>0</v>
      </c>
      <c r="Z633" s="142">
        <v>0</v>
      </c>
    </row>
    <row r="634" spans="1:26" s="4" customFormat="1" x14ac:dyDescent="0.2">
      <c r="A634" s="139" t="s">
        <v>209</v>
      </c>
      <c r="B634" s="31" t="s">
        <v>134</v>
      </c>
      <c r="C634" s="139">
        <f t="shared" si="9"/>
        <v>8</v>
      </c>
      <c r="D634" s="139" t="s">
        <v>195</v>
      </c>
      <c r="E634" s="139" t="s">
        <v>190</v>
      </c>
      <c r="F634" s="139" t="s">
        <v>652</v>
      </c>
      <c r="G634" s="139" t="s">
        <v>653</v>
      </c>
      <c r="H634" s="139" t="s">
        <v>231</v>
      </c>
      <c r="I634" s="139" t="s">
        <v>231</v>
      </c>
      <c r="J634" s="139" t="s">
        <v>231</v>
      </c>
      <c r="K634" s="139" t="s">
        <v>257</v>
      </c>
      <c r="L634" s="139">
        <v>39.81132644444444</v>
      </c>
      <c r="M634" s="139">
        <v>-108.76717633333334</v>
      </c>
      <c r="N634" s="139" t="s">
        <v>254</v>
      </c>
      <c r="O634" s="139" t="s">
        <v>258</v>
      </c>
      <c r="P634" s="139">
        <v>20</v>
      </c>
      <c r="Q634" s="139">
        <v>2</v>
      </c>
      <c r="R634" s="139">
        <v>10</v>
      </c>
      <c r="S634" s="139">
        <v>5916</v>
      </c>
      <c r="T634" s="139">
        <v>700</v>
      </c>
      <c r="U634" s="139" t="s">
        <v>108</v>
      </c>
      <c r="V634" s="140">
        <v>0</v>
      </c>
      <c r="W634" s="141">
        <v>0.956318</v>
      </c>
      <c r="X634" s="141">
        <v>0</v>
      </c>
      <c r="Y634" s="141">
        <v>0</v>
      </c>
      <c r="Z634" s="142">
        <v>0</v>
      </c>
    </row>
    <row r="635" spans="1:26" s="4" customFormat="1" x14ac:dyDescent="0.2">
      <c r="A635" s="139" t="s">
        <v>209</v>
      </c>
      <c r="B635" s="31" t="s">
        <v>134</v>
      </c>
      <c r="C635" s="139">
        <f t="shared" si="9"/>
        <v>8</v>
      </c>
      <c r="D635" s="139" t="s">
        <v>195</v>
      </c>
      <c r="E635" s="139" t="s">
        <v>190</v>
      </c>
      <c r="F635" s="139" t="s">
        <v>654</v>
      </c>
      <c r="G635" s="139" t="s">
        <v>655</v>
      </c>
      <c r="H635" s="139" t="s">
        <v>231</v>
      </c>
      <c r="I635" s="139" t="s">
        <v>231</v>
      </c>
      <c r="J635" s="139" t="s">
        <v>231</v>
      </c>
      <c r="K635" s="139" t="s">
        <v>257</v>
      </c>
      <c r="L635" s="139">
        <v>39.929000027777775</v>
      </c>
      <c r="M635" s="139">
        <v>-108.41889997222222</v>
      </c>
      <c r="N635" s="139" t="s">
        <v>268</v>
      </c>
      <c r="O635" s="139" t="s">
        <v>258</v>
      </c>
      <c r="P635" s="139">
        <v>0</v>
      </c>
      <c r="Q635" s="139">
        <v>0</v>
      </c>
      <c r="R635" s="139">
        <v>0</v>
      </c>
      <c r="S635" s="139">
        <v>0</v>
      </c>
      <c r="T635" s="139">
        <v>70</v>
      </c>
      <c r="U635" s="139" t="s">
        <v>208</v>
      </c>
      <c r="V635" s="140">
        <v>0</v>
      </c>
      <c r="W635" s="141">
        <v>12.602767</v>
      </c>
      <c r="X635" s="141">
        <v>0</v>
      </c>
      <c r="Y635" s="141">
        <v>0</v>
      </c>
      <c r="Z635" s="142">
        <v>0</v>
      </c>
    </row>
    <row r="636" spans="1:26" s="4" customFormat="1" x14ac:dyDescent="0.2">
      <c r="A636" s="139" t="s">
        <v>209</v>
      </c>
      <c r="B636" s="31" t="s">
        <v>134</v>
      </c>
      <c r="C636" s="139">
        <f t="shared" si="9"/>
        <v>8</v>
      </c>
      <c r="D636" s="139" t="s">
        <v>195</v>
      </c>
      <c r="E636" s="139" t="s">
        <v>190</v>
      </c>
      <c r="F636" s="139" t="s">
        <v>654</v>
      </c>
      <c r="G636" s="139" t="s">
        <v>655</v>
      </c>
      <c r="H636" s="139" t="s">
        <v>231</v>
      </c>
      <c r="I636" s="139" t="s">
        <v>231</v>
      </c>
      <c r="J636" s="139" t="s">
        <v>231</v>
      </c>
      <c r="K636" s="139" t="s">
        <v>257</v>
      </c>
      <c r="L636" s="139">
        <v>40.137128638888889</v>
      </c>
      <c r="M636" s="139">
        <v>-108.21042752777778</v>
      </c>
      <c r="N636" s="139" t="s">
        <v>254</v>
      </c>
      <c r="O636" s="139" t="s">
        <v>258</v>
      </c>
      <c r="P636" s="139">
        <v>20</v>
      </c>
      <c r="Q636" s="139">
        <v>2</v>
      </c>
      <c r="R636" s="139">
        <v>10</v>
      </c>
      <c r="S636" s="139">
        <v>5916</v>
      </c>
      <c r="T636" s="139">
        <v>700</v>
      </c>
      <c r="U636" s="139" t="s">
        <v>108</v>
      </c>
      <c r="V636" s="140">
        <v>0</v>
      </c>
      <c r="W636" s="141">
        <v>4.0004520000000001</v>
      </c>
      <c r="X636" s="141">
        <v>0</v>
      </c>
      <c r="Y636" s="141">
        <v>0</v>
      </c>
      <c r="Z636" s="142">
        <v>0</v>
      </c>
    </row>
    <row r="637" spans="1:26" s="4" customFormat="1" x14ac:dyDescent="0.2">
      <c r="A637" s="139" t="s">
        <v>209</v>
      </c>
      <c r="B637" s="31" t="s">
        <v>134</v>
      </c>
      <c r="C637" s="139">
        <f t="shared" si="9"/>
        <v>8</v>
      </c>
      <c r="D637" s="139" t="s">
        <v>195</v>
      </c>
      <c r="E637" s="139" t="s">
        <v>190</v>
      </c>
      <c r="F637" s="139" t="s">
        <v>656</v>
      </c>
      <c r="G637" s="139" t="s">
        <v>657</v>
      </c>
      <c r="H637" s="139" t="s">
        <v>231</v>
      </c>
      <c r="I637" s="139" t="s">
        <v>231</v>
      </c>
      <c r="J637" s="139" t="s">
        <v>231</v>
      </c>
      <c r="K637" s="139" t="s">
        <v>257</v>
      </c>
      <c r="L637" s="139">
        <v>39.929000027777775</v>
      </c>
      <c r="M637" s="139">
        <v>-108.41889997222222</v>
      </c>
      <c r="N637" s="139" t="s">
        <v>254</v>
      </c>
      <c r="O637" s="139" t="s">
        <v>258</v>
      </c>
      <c r="P637" s="139">
        <v>17</v>
      </c>
      <c r="Q637" s="139">
        <v>1.42</v>
      </c>
      <c r="R637" s="139">
        <v>8</v>
      </c>
      <c r="S637" s="139">
        <v>2314</v>
      </c>
      <c r="T637" s="139">
        <v>137</v>
      </c>
      <c r="U637" s="139" t="s">
        <v>108</v>
      </c>
      <c r="V637" s="140">
        <v>0</v>
      </c>
      <c r="W637" s="141">
        <v>4.5234249999999996</v>
      </c>
      <c r="X637" s="141">
        <v>0</v>
      </c>
      <c r="Y637" s="141">
        <v>0</v>
      </c>
      <c r="Z637" s="142">
        <v>0</v>
      </c>
    </row>
    <row r="638" spans="1:26" s="4" customFormat="1" x14ac:dyDescent="0.2">
      <c r="A638" s="139" t="s">
        <v>209</v>
      </c>
      <c r="B638" s="31" t="s">
        <v>134</v>
      </c>
      <c r="C638" s="139">
        <f t="shared" si="9"/>
        <v>8</v>
      </c>
      <c r="D638" s="139" t="s">
        <v>195</v>
      </c>
      <c r="E638" s="139" t="s">
        <v>190</v>
      </c>
      <c r="F638" s="139" t="s">
        <v>658</v>
      </c>
      <c r="G638" s="139" t="s">
        <v>659</v>
      </c>
      <c r="H638" s="139" t="s">
        <v>231</v>
      </c>
      <c r="I638" s="139" t="s">
        <v>231</v>
      </c>
      <c r="J638" s="139" t="s">
        <v>231</v>
      </c>
      <c r="K638" s="139" t="s">
        <v>257</v>
      </c>
      <c r="L638" s="139">
        <v>39.929000027777775</v>
      </c>
      <c r="M638" s="139">
        <v>-108.41889997222222</v>
      </c>
      <c r="N638" s="139" t="s">
        <v>254</v>
      </c>
      <c r="O638" s="139" t="s">
        <v>258</v>
      </c>
      <c r="P638" s="139">
        <v>20</v>
      </c>
      <c r="Q638" s="139">
        <v>2.84</v>
      </c>
      <c r="R638" s="139">
        <v>8.1</v>
      </c>
      <c r="S638" s="139">
        <v>9747</v>
      </c>
      <c r="T638" s="139">
        <v>148</v>
      </c>
      <c r="U638" s="139" t="s">
        <v>108</v>
      </c>
      <c r="V638" s="140">
        <v>0</v>
      </c>
      <c r="W638" s="141">
        <v>3.949999</v>
      </c>
      <c r="X638" s="141">
        <v>0</v>
      </c>
      <c r="Y638" s="141">
        <v>0</v>
      </c>
      <c r="Z638" s="142">
        <v>0</v>
      </c>
    </row>
    <row r="639" spans="1:26" s="4" customFormat="1" x14ac:dyDescent="0.2">
      <c r="A639" s="139" t="s">
        <v>209</v>
      </c>
      <c r="B639" s="31" t="s">
        <v>134</v>
      </c>
      <c r="C639" s="139">
        <f t="shared" si="9"/>
        <v>8</v>
      </c>
      <c r="D639" s="139" t="s">
        <v>195</v>
      </c>
      <c r="E639" s="139" t="s">
        <v>190</v>
      </c>
      <c r="F639" s="139" t="s">
        <v>660</v>
      </c>
      <c r="G639" s="139" t="s">
        <v>661</v>
      </c>
      <c r="H639" s="139" t="s">
        <v>231</v>
      </c>
      <c r="I639" s="139" t="s">
        <v>231</v>
      </c>
      <c r="J639" s="139" t="s">
        <v>231</v>
      </c>
      <c r="K639" s="139" t="s">
        <v>257</v>
      </c>
      <c r="L639" s="139">
        <v>39.929000027777775</v>
      </c>
      <c r="M639" s="139">
        <v>-108.41889997222222</v>
      </c>
      <c r="N639" s="139" t="s">
        <v>268</v>
      </c>
      <c r="O639" s="139" t="s">
        <v>258</v>
      </c>
      <c r="P639" s="139">
        <v>0</v>
      </c>
      <c r="Q639" s="139">
        <v>0</v>
      </c>
      <c r="R639" s="139">
        <v>0</v>
      </c>
      <c r="S639" s="139">
        <v>0</v>
      </c>
      <c r="T639" s="139">
        <v>70</v>
      </c>
      <c r="U639" s="139" t="s">
        <v>208</v>
      </c>
      <c r="V639" s="140">
        <v>0</v>
      </c>
      <c r="W639" s="141">
        <v>13.576248</v>
      </c>
      <c r="X639" s="141">
        <v>0</v>
      </c>
      <c r="Y639" s="141">
        <v>0</v>
      </c>
      <c r="Z639" s="142">
        <v>0</v>
      </c>
    </row>
    <row r="640" spans="1:26" s="4" customFormat="1" x14ac:dyDescent="0.2">
      <c r="A640" s="139" t="s">
        <v>209</v>
      </c>
      <c r="B640" s="31" t="s">
        <v>134</v>
      </c>
      <c r="C640" s="139">
        <f t="shared" si="9"/>
        <v>8</v>
      </c>
      <c r="D640" s="139" t="s">
        <v>195</v>
      </c>
      <c r="E640" s="139" t="s">
        <v>190</v>
      </c>
      <c r="F640" s="139" t="s">
        <v>660</v>
      </c>
      <c r="G640" s="139" t="s">
        <v>661</v>
      </c>
      <c r="H640" s="139" t="s">
        <v>231</v>
      </c>
      <c r="I640" s="139" t="s">
        <v>231</v>
      </c>
      <c r="J640" s="139" t="s">
        <v>231</v>
      </c>
      <c r="K640" s="139" t="s">
        <v>257</v>
      </c>
      <c r="L640" s="139">
        <v>39.929000027777775</v>
      </c>
      <c r="M640" s="139">
        <v>-108.41889997222222</v>
      </c>
      <c r="N640" s="139" t="s">
        <v>254</v>
      </c>
      <c r="O640" s="139" t="s">
        <v>258</v>
      </c>
      <c r="P640" s="139">
        <v>20</v>
      </c>
      <c r="Q640" s="139">
        <v>2</v>
      </c>
      <c r="R640" s="139">
        <v>10</v>
      </c>
      <c r="S640" s="139">
        <v>5916</v>
      </c>
      <c r="T640" s="139">
        <v>700</v>
      </c>
      <c r="U640" s="139" t="s">
        <v>108</v>
      </c>
      <c r="V640" s="140">
        <v>0</v>
      </c>
      <c r="W640" s="141">
        <v>0.44054599999999999</v>
      </c>
      <c r="X640" s="141">
        <v>0</v>
      </c>
      <c r="Y640" s="141">
        <v>0</v>
      </c>
      <c r="Z640" s="142">
        <v>0</v>
      </c>
    </row>
    <row r="641" spans="1:26" s="4" customFormat="1" x14ac:dyDescent="0.2">
      <c r="A641" s="139" t="s">
        <v>209</v>
      </c>
      <c r="B641" s="31" t="s">
        <v>134</v>
      </c>
      <c r="C641" s="139">
        <f t="shared" si="9"/>
        <v>8</v>
      </c>
      <c r="D641" s="139" t="s">
        <v>195</v>
      </c>
      <c r="E641" s="139" t="s">
        <v>190</v>
      </c>
      <c r="F641" s="139" t="s">
        <v>662</v>
      </c>
      <c r="G641" s="139" t="s">
        <v>663</v>
      </c>
      <c r="H641" s="139" t="s">
        <v>231</v>
      </c>
      <c r="I641" s="139" t="s">
        <v>231</v>
      </c>
      <c r="J641" s="139" t="s">
        <v>231</v>
      </c>
      <c r="K641" s="139" t="s">
        <v>232</v>
      </c>
      <c r="L641" s="139">
        <v>39.73489986111111</v>
      </c>
      <c r="M641" s="139">
        <v>-108.0044075</v>
      </c>
      <c r="N641" s="139" t="s">
        <v>237</v>
      </c>
      <c r="O641" s="139" t="s">
        <v>233</v>
      </c>
      <c r="P641" s="139">
        <v>3</v>
      </c>
      <c r="Q641" s="139">
        <v>0.25</v>
      </c>
      <c r="R641" s="139">
        <v>72</v>
      </c>
      <c r="S641" s="139">
        <v>380</v>
      </c>
      <c r="T641" s="139">
        <v>565</v>
      </c>
      <c r="U641" s="139" t="s">
        <v>159</v>
      </c>
      <c r="V641" s="140">
        <v>1.7832920000000001</v>
      </c>
      <c r="W641" s="141">
        <v>0.52688100000000004</v>
      </c>
      <c r="X641" s="141">
        <v>1.337469</v>
      </c>
      <c r="Y641" s="141">
        <v>0</v>
      </c>
      <c r="Z641" s="142">
        <v>0</v>
      </c>
    </row>
    <row r="642" spans="1:26" s="4" customFormat="1" x14ac:dyDescent="0.2">
      <c r="A642" s="139" t="s">
        <v>209</v>
      </c>
      <c r="B642" s="31" t="s">
        <v>134</v>
      </c>
      <c r="C642" s="139">
        <f t="shared" si="9"/>
        <v>8</v>
      </c>
      <c r="D642" s="139" t="s">
        <v>195</v>
      </c>
      <c r="E642" s="139" t="s">
        <v>190</v>
      </c>
      <c r="F642" s="139" t="s">
        <v>664</v>
      </c>
      <c r="G642" s="139" t="s">
        <v>665</v>
      </c>
      <c r="H642" s="139" t="s">
        <v>231</v>
      </c>
      <c r="I642" s="139" t="s">
        <v>231</v>
      </c>
      <c r="J642" s="139" t="s">
        <v>231</v>
      </c>
      <c r="K642" s="139" t="s">
        <v>257</v>
      </c>
      <c r="L642" s="139">
        <v>39.73489986111111</v>
      </c>
      <c r="M642" s="139">
        <v>-108.0044075</v>
      </c>
      <c r="N642" s="139" t="s">
        <v>237</v>
      </c>
      <c r="O642" s="139" t="s">
        <v>258</v>
      </c>
      <c r="P642" s="139">
        <v>11</v>
      </c>
      <c r="Q642" s="139">
        <v>0.5</v>
      </c>
      <c r="R642" s="139">
        <v>32.299999999999997</v>
      </c>
      <c r="S642" s="139">
        <v>380</v>
      </c>
      <c r="T642" s="139">
        <v>565</v>
      </c>
      <c r="U642" s="139" t="s">
        <v>159</v>
      </c>
      <c r="V642" s="140">
        <v>5.4983649999999997</v>
      </c>
      <c r="W642" s="141">
        <v>0.20813999999999999</v>
      </c>
      <c r="X642" s="141">
        <v>0.66951700000000003</v>
      </c>
      <c r="Y642" s="141">
        <v>0</v>
      </c>
      <c r="Z642" s="142">
        <v>0</v>
      </c>
    </row>
    <row r="643" spans="1:26" s="4" customFormat="1" x14ac:dyDescent="0.2">
      <c r="A643" s="139" t="s">
        <v>209</v>
      </c>
      <c r="B643" s="31" t="s">
        <v>134</v>
      </c>
      <c r="C643" s="139">
        <f t="shared" si="9"/>
        <v>8</v>
      </c>
      <c r="D643" s="139" t="s">
        <v>195</v>
      </c>
      <c r="E643" s="139" t="s">
        <v>190</v>
      </c>
      <c r="F643" s="139" t="s">
        <v>666</v>
      </c>
      <c r="G643" s="139" t="s">
        <v>667</v>
      </c>
      <c r="H643" s="139" t="s">
        <v>231</v>
      </c>
      <c r="I643" s="139" t="s">
        <v>231</v>
      </c>
      <c r="J643" s="139" t="s">
        <v>231</v>
      </c>
      <c r="K643" s="139" t="s">
        <v>232</v>
      </c>
      <c r="L643" s="139">
        <v>39.810465305555553</v>
      </c>
      <c r="M643" s="139">
        <v>-109.00413883333333</v>
      </c>
      <c r="N643" s="139" t="s">
        <v>237</v>
      </c>
      <c r="O643" s="139" t="s">
        <v>233</v>
      </c>
      <c r="P643" s="139">
        <v>3</v>
      </c>
      <c r="Q643" s="139">
        <v>0.33</v>
      </c>
      <c r="R643" s="139">
        <v>72</v>
      </c>
      <c r="S643" s="139">
        <v>380</v>
      </c>
      <c r="T643" s="139">
        <v>565</v>
      </c>
      <c r="U643" s="139" t="s">
        <v>159</v>
      </c>
      <c r="V643" s="140">
        <v>1.7832920000000001</v>
      </c>
      <c r="W643" s="141">
        <v>0.52688100000000004</v>
      </c>
      <c r="X643" s="141">
        <v>1.337469</v>
      </c>
      <c r="Y643" s="141">
        <v>0</v>
      </c>
      <c r="Z643" s="142">
        <v>0</v>
      </c>
    </row>
    <row r="644" spans="1:26" s="4" customFormat="1" x14ac:dyDescent="0.2">
      <c r="A644" s="139" t="s">
        <v>209</v>
      </c>
      <c r="B644" s="31" t="s">
        <v>134</v>
      </c>
      <c r="C644" s="139">
        <f t="shared" si="9"/>
        <v>8</v>
      </c>
      <c r="D644" s="139" t="s">
        <v>195</v>
      </c>
      <c r="E644" s="139" t="s">
        <v>190</v>
      </c>
      <c r="F644" s="139" t="s">
        <v>668</v>
      </c>
      <c r="G644" s="139" t="s">
        <v>669</v>
      </c>
      <c r="H644" s="139" t="s">
        <v>231</v>
      </c>
      <c r="I644" s="139" t="s">
        <v>231</v>
      </c>
      <c r="J644" s="139" t="s">
        <v>231</v>
      </c>
      <c r="K644" s="139" t="s">
        <v>232</v>
      </c>
      <c r="L644" s="139">
        <v>39.856346194444448</v>
      </c>
      <c r="M644" s="139">
        <v>-108.33942816666666</v>
      </c>
      <c r="N644" s="139" t="s">
        <v>314</v>
      </c>
      <c r="O644" s="139" t="s">
        <v>233</v>
      </c>
      <c r="P644" s="139">
        <v>0</v>
      </c>
      <c r="Q644" s="139">
        <v>0</v>
      </c>
      <c r="R644" s="139">
        <v>0</v>
      </c>
      <c r="S644" s="139">
        <v>0</v>
      </c>
      <c r="T644" s="139">
        <v>70</v>
      </c>
      <c r="U644" s="139" t="s">
        <v>85</v>
      </c>
      <c r="V644" s="140">
        <v>0</v>
      </c>
      <c r="W644" s="141">
        <v>12.370963</v>
      </c>
      <c r="X644" s="141">
        <v>0</v>
      </c>
      <c r="Y644" s="141">
        <v>0</v>
      </c>
      <c r="Z644" s="142">
        <v>0</v>
      </c>
    </row>
    <row r="645" spans="1:26" s="4" customFormat="1" x14ac:dyDescent="0.2">
      <c r="A645" s="139" t="s">
        <v>209</v>
      </c>
      <c r="B645" s="31" t="s">
        <v>134</v>
      </c>
      <c r="C645" s="139">
        <f t="shared" si="9"/>
        <v>8</v>
      </c>
      <c r="D645" s="139" t="s">
        <v>195</v>
      </c>
      <c r="E645" s="139" t="s">
        <v>190</v>
      </c>
      <c r="F645" s="139" t="s">
        <v>668</v>
      </c>
      <c r="G645" s="139" t="s">
        <v>669</v>
      </c>
      <c r="H645" s="139" t="s">
        <v>231</v>
      </c>
      <c r="I645" s="139" t="s">
        <v>231</v>
      </c>
      <c r="J645" s="139" t="s">
        <v>231</v>
      </c>
      <c r="K645" s="139" t="s">
        <v>232</v>
      </c>
      <c r="L645" s="139">
        <v>39.676740555555554</v>
      </c>
      <c r="M645" s="139">
        <v>-108.96568161111111</v>
      </c>
      <c r="N645" s="139" t="s">
        <v>238</v>
      </c>
      <c r="O645" s="139" t="s">
        <v>233</v>
      </c>
      <c r="P645" s="139">
        <v>0</v>
      </c>
      <c r="Q645" s="139">
        <v>0</v>
      </c>
      <c r="R645" s="139">
        <v>0</v>
      </c>
      <c r="S645" s="139">
        <v>0</v>
      </c>
      <c r="T645" s="139">
        <v>70</v>
      </c>
      <c r="U645" s="139" t="s">
        <v>110</v>
      </c>
      <c r="V645" s="140">
        <v>0</v>
      </c>
      <c r="W645" s="141">
        <v>2.9306030000000001</v>
      </c>
      <c r="X645" s="141">
        <v>0</v>
      </c>
      <c r="Y645" s="141">
        <v>0</v>
      </c>
      <c r="Z645" s="142">
        <v>0</v>
      </c>
    </row>
    <row r="646" spans="1:26" s="4" customFormat="1" x14ac:dyDescent="0.2">
      <c r="A646" s="139" t="s">
        <v>209</v>
      </c>
      <c r="B646" s="31" t="s">
        <v>134</v>
      </c>
      <c r="C646" s="139">
        <f t="shared" si="9"/>
        <v>8</v>
      </c>
      <c r="D646" s="139" t="s">
        <v>195</v>
      </c>
      <c r="E646" s="139" t="s">
        <v>190</v>
      </c>
      <c r="F646" s="139" t="s">
        <v>668</v>
      </c>
      <c r="G646" s="139" t="s">
        <v>669</v>
      </c>
      <c r="H646" s="139" t="s">
        <v>231</v>
      </c>
      <c r="I646" s="139" t="s">
        <v>231</v>
      </c>
      <c r="J646" s="139" t="s">
        <v>231</v>
      </c>
      <c r="K646" s="139" t="s">
        <v>232</v>
      </c>
      <c r="L646" s="139">
        <v>39.964317583333333</v>
      </c>
      <c r="M646" s="139">
        <v>-108.99692797222222</v>
      </c>
      <c r="N646" s="139" t="s">
        <v>239</v>
      </c>
      <c r="O646" s="139" t="s">
        <v>233</v>
      </c>
      <c r="P646" s="139">
        <v>0</v>
      </c>
      <c r="Q646" s="139">
        <v>0</v>
      </c>
      <c r="R646" s="139">
        <v>0</v>
      </c>
      <c r="S646" s="139">
        <v>0</v>
      </c>
      <c r="T646" s="139">
        <v>70</v>
      </c>
      <c r="U646" s="139" t="s">
        <v>111</v>
      </c>
      <c r="V646" s="140">
        <v>0</v>
      </c>
      <c r="W646" s="141">
        <v>19.12</v>
      </c>
      <c r="X646" s="141">
        <v>0</v>
      </c>
      <c r="Y646" s="141">
        <v>0</v>
      </c>
      <c r="Z646" s="142">
        <v>0</v>
      </c>
    </row>
    <row r="647" spans="1:26" s="4" customFormat="1" x14ac:dyDescent="0.2">
      <c r="A647" s="139" t="s">
        <v>209</v>
      </c>
      <c r="B647" s="31" t="s">
        <v>134</v>
      </c>
      <c r="C647" s="139">
        <f t="shared" ref="C647:C710" si="10">VALUE(LEFT($D647,LEN(D647)-3))</f>
        <v>8</v>
      </c>
      <c r="D647" s="139" t="s">
        <v>195</v>
      </c>
      <c r="E647" s="139" t="s">
        <v>190</v>
      </c>
      <c r="F647" s="139" t="s">
        <v>668</v>
      </c>
      <c r="G647" s="139" t="s">
        <v>669</v>
      </c>
      <c r="H647" s="139" t="s">
        <v>231</v>
      </c>
      <c r="I647" s="139" t="s">
        <v>231</v>
      </c>
      <c r="J647" s="139" t="s">
        <v>231</v>
      </c>
      <c r="K647" s="139" t="s">
        <v>232</v>
      </c>
      <c r="L647" s="139">
        <v>39.966658555555561</v>
      </c>
      <c r="M647" s="139">
        <v>-108.98708516666667</v>
      </c>
      <c r="N647" s="139" t="s">
        <v>392</v>
      </c>
      <c r="O647" s="139" t="s">
        <v>233</v>
      </c>
      <c r="P647" s="139">
        <v>0</v>
      </c>
      <c r="Q647" s="139">
        <v>0</v>
      </c>
      <c r="R647" s="139">
        <v>0</v>
      </c>
      <c r="S647" s="139">
        <v>0</v>
      </c>
      <c r="T647" s="139">
        <v>70</v>
      </c>
      <c r="U647" s="139" t="s">
        <v>159</v>
      </c>
      <c r="V647" s="140">
        <v>1.93</v>
      </c>
      <c r="W647" s="141">
        <v>1.35</v>
      </c>
      <c r="X647" s="141">
        <v>3.86</v>
      </c>
      <c r="Y647" s="141">
        <v>0</v>
      </c>
      <c r="Z647" s="142">
        <v>0</v>
      </c>
    </row>
    <row r="648" spans="1:26" s="4" customFormat="1" x14ac:dyDescent="0.2">
      <c r="A648" s="139" t="s">
        <v>209</v>
      </c>
      <c r="B648" s="31" t="s">
        <v>134</v>
      </c>
      <c r="C648" s="139">
        <f t="shared" si="10"/>
        <v>8</v>
      </c>
      <c r="D648" s="139" t="s">
        <v>195</v>
      </c>
      <c r="E648" s="139" t="s">
        <v>190</v>
      </c>
      <c r="F648" s="139" t="s">
        <v>668</v>
      </c>
      <c r="G648" s="139" t="s">
        <v>669</v>
      </c>
      <c r="H648" s="139" t="s">
        <v>231</v>
      </c>
      <c r="I648" s="139" t="s">
        <v>231</v>
      </c>
      <c r="J648" s="139" t="s">
        <v>231</v>
      </c>
      <c r="K648" s="139" t="s">
        <v>232</v>
      </c>
      <c r="L648" s="139">
        <v>39.967221194444448</v>
      </c>
      <c r="M648" s="139">
        <v>-109.00034408333333</v>
      </c>
      <c r="N648" s="139" t="s">
        <v>261</v>
      </c>
      <c r="O648" s="139" t="s">
        <v>233</v>
      </c>
      <c r="P648" s="139">
        <v>0</v>
      </c>
      <c r="Q648" s="139">
        <v>0</v>
      </c>
      <c r="R648" s="139">
        <v>70.599999999999994</v>
      </c>
      <c r="S648" s="139">
        <v>0</v>
      </c>
      <c r="T648" s="139">
        <v>991</v>
      </c>
      <c r="U648" s="139" t="s">
        <v>159</v>
      </c>
      <c r="V648" s="140">
        <v>7.4</v>
      </c>
      <c r="W648" s="141">
        <v>5</v>
      </c>
      <c r="X648" s="141">
        <v>14.6</v>
      </c>
      <c r="Y648" s="141">
        <v>0</v>
      </c>
      <c r="Z648" s="142">
        <v>0</v>
      </c>
    </row>
    <row r="649" spans="1:26" s="4" customFormat="1" x14ac:dyDescent="0.2">
      <c r="A649" s="139" t="s">
        <v>209</v>
      </c>
      <c r="B649" s="31" t="s">
        <v>134</v>
      </c>
      <c r="C649" s="139">
        <f t="shared" si="10"/>
        <v>8</v>
      </c>
      <c r="D649" s="139" t="s">
        <v>195</v>
      </c>
      <c r="E649" s="139" t="s">
        <v>190</v>
      </c>
      <c r="F649" s="139" t="s">
        <v>670</v>
      </c>
      <c r="G649" s="139" t="s">
        <v>671</v>
      </c>
      <c r="H649" s="139" t="s">
        <v>231</v>
      </c>
      <c r="I649" s="139" t="s">
        <v>231</v>
      </c>
      <c r="J649" s="139" t="s">
        <v>231</v>
      </c>
      <c r="K649" s="139" t="s">
        <v>232</v>
      </c>
      <c r="L649" s="139">
        <v>39.965162416666672</v>
      </c>
      <c r="M649" s="139">
        <v>-108.99175166666667</v>
      </c>
      <c r="N649" s="139" t="s">
        <v>239</v>
      </c>
      <c r="O649" s="139" t="s">
        <v>233</v>
      </c>
      <c r="P649" s="139">
        <v>0</v>
      </c>
      <c r="Q649" s="139">
        <v>0</v>
      </c>
      <c r="R649" s="139">
        <v>0</v>
      </c>
      <c r="S649" s="139">
        <v>0</v>
      </c>
      <c r="T649" s="139">
        <v>70</v>
      </c>
      <c r="U649" s="139" t="s">
        <v>111</v>
      </c>
      <c r="V649" s="140">
        <v>0</v>
      </c>
      <c r="W649" s="141">
        <v>4.7720000000000002</v>
      </c>
      <c r="X649" s="141">
        <v>0</v>
      </c>
      <c r="Y649" s="141">
        <v>0</v>
      </c>
      <c r="Z649" s="142">
        <v>0</v>
      </c>
    </row>
    <row r="650" spans="1:26" s="4" customFormat="1" x14ac:dyDescent="0.2">
      <c r="A650" s="139" t="s">
        <v>209</v>
      </c>
      <c r="B650" s="31" t="s">
        <v>134</v>
      </c>
      <c r="C650" s="139">
        <f t="shared" si="10"/>
        <v>8</v>
      </c>
      <c r="D650" s="139" t="s">
        <v>195</v>
      </c>
      <c r="E650" s="139" t="s">
        <v>190</v>
      </c>
      <c r="F650" s="139" t="s">
        <v>670</v>
      </c>
      <c r="G650" s="139" t="s">
        <v>671</v>
      </c>
      <c r="H650" s="139" t="s">
        <v>231</v>
      </c>
      <c r="I650" s="139" t="s">
        <v>231</v>
      </c>
      <c r="J650" s="139" t="s">
        <v>231</v>
      </c>
      <c r="K650" s="139" t="s">
        <v>232</v>
      </c>
      <c r="L650" s="139">
        <v>39.970409666666669</v>
      </c>
      <c r="M650" s="139">
        <v>-108.99505136111111</v>
      </c>
      <c r="N650" s="139" t="s">
        <v>254</v>
      </c>
      <c r="O650" s="139" t="s">
        <v>233</v>
      </c>
      <c r="P650" s="139">
        <v>20</v>
      </c>
      <c r="Q650" s="139">
        <v>2.84</v>
      </c>
      <c r="R650" s="139">
        <v>8.1</v>
      </c>
      <c r="S650" s="139">
        <v>9747</v>
      </c>
      <c r="T650" s="139">
        <v>148</v>
      </c>
      <c r="U650" s="139" t="s">
        <v>108</v>
      </c>
      <c r="V650" s="140">
        <v>0</v>
      </c>
      <c r="W650" s="141">
        <v>4.8726409999999998</v>
      </c>
      <c r="X650" s="141">
        <v>0</v>
      </c>
      <c r="Y650" s="141">
        <v>0</v>
      </c>
      <c r="Z650" s="142">
        <v>0</v>
      </c>
    </row>
    <row r="651" spans="1:26" s="4" customFormat="1" x14ac:dyDescent="0.2">
      <c r="A651" s="139" t="s">
        <v>209</v>
      </c>
      <c r="B651" s="31" t="s">
        <v>134</v>
      </c>
      <c r="C651" s="139">
        <f t="shared" si="10"/>
        <v>8</v>
      </c>
      <c r="D651" s="139" t="s">
        <v>195</v>
      </c>
      <c r="E651" s="139" t="s">
        <v>190</v>
      </c>
      <c r="F651" s="139" t="s">
        <v>672</v>
      </c>
      <c r="G651" s="139" t="s">
        <v>673</v>
      </c>
      <c r="H651" s="139" t="s">
        <v>231</v>
      </c>
      <c r="I651" s="139" t="s">
        <v>231</v>
      </c>
      <c r="J651" s="139" t="s">
        <v>231</v>
      </c>
      <c r="K651" s="139" t="s">
        <v>232</v>
      </c>
      <c r="L651" s="139">
        <v>39.957334972222228</v>
      </c>
      <c r="M651" s="139">
        <v>-109.00551758333333</v>
      </c>
      <c r="N651" s="139" t="s">
        <v>275</v>
      </c>
      <c r="O651" s="139" t="s">
        <v>233</v>
      </c>
      <c r="P651" s="139">
        <v>18</v>
      </c>
      <c r="Q651" s="139">
        <v>0.67</v>
      </c>
      <c r="R651" s="139">
        <v>156</v>
      </c>
      <c r="S651" s="139">
        <v>3402</v>
      </c>
      <c r="T651" s="139">
        <v>788</v>
      </c>
      <c r="U651" s="139" t="s">
        <v>159</v>
      </c>
      <c r="V651" s="140">
        <v>6.1512029999999998</v>
      </c>
      <c r="W651" s="141">
        <v>4.305847</v>
      </c>
      <c r="X651" s="141">
        <v>12.302407000000001</v>
      </c>
      <c r="Y651" s="141">
        <v>0</v>
      </c>
      <c r="Z651" s="142">
        <v>0</v>
      </c>
    </row>
    <row r="652" spans="1:26" s="4" customFormat="1" x14ac:dyDescent="0.2">
      <c r="A652" s="139" t="s">
        <v>209</v>
      </c>
      <c r="B652" s="31" t="s">
        <v>134</v>
      </c>
      <c r="C652" s="139">
        <f t="shared" si="10"/>
        <v>8</v>
      </c>
      <c r="D652" s="139" t="s">
        <v>195</v>
      </c>
      <c r="E652" s="139" t="s">
        <v>190</v>
      </c>
      <c r="F652" s="139" t="s">
        <v>674</v>
      </c>
      <c r="G652" s="139" t="s">
        <v>675</v>
      </c>
      <c r="H652" s="139" t="s">
        <v>231</v>
      </c>
      <c r="I652" s="139" t="s">
        <v>231</v>
      </c>
      <c r="J652" s="139" t="s">
        <v>231</v>
      </c>
      <c r="K652" s="139" t="s">
        <v>232</v>
      </c>
      <c r="L652" s="139">
        <v>39.969429500000004</v>
      </c>
      <c r="M652" s="139">
        <v>-109.00482647222222</v>
      </c>
      <c r="N652" s="139" t="s">
        <v>261</v>
      </c>
      <c r="O652" s="139" t="s">
        <v>233</v>
      </c>
      <c r="P652" s="139">
        <v>4</v>
      </c>
      <c r="Q652" s="139">
        <v>2.5</v>
      </c>
      <c r="R652" s="139">
        <v>0</v>
      </c>
      <c r="S652" s="139">
        <v>0</v>
      </c>
      <c r="T652" s="139">
        <v>800</v>
      </c>
      <c r="U652" s="139" t="s">
        <v>159</v>
      </c>
      <c r="V652" s="140">
        <v>2.5469400000000002</v>
      </c>
      <c r="W652" s="141">
        <v>3.3210999999999997E-2</v>
      </c>
      <c r="X652" s="141">
        <v>3.9382199999999998</v>
      </c>
      <c r="Y652" s="141">
        <v>0</v>
      </c>
      <c r="Z652" s="142">
        <v>0</v>
      </c>
    </row>
    <row r="653" spans="1:26" s="4" customFormat="1" x14ac:dyDescent="0.2">
      <c r="A653" s="139" t="s">
        <v>209</v>
      </c>
      <c r="B653" s="31" t="s">
        <v>134</v>
      </c>
      <c r="C653" s="139">
        <f t="shared" si="10"/>
        <v>8</v>
      </c>
      <c r="D653" s="139" t="s">
        <v>195</v>
      </c>
      <c r="E653" s="139" t="s">
        <v>190</v>
      </c>
      <c r="F653" s="139" t="s">
        <v>676</v>
      </c>
      <c r="G653" s="139" t="s">
        <v>677</v>
      </c>
      <c r="H653" s="139" t="s">
        <v>231</v>
      </c>
      <c r="I653" s="139" t="s">
        <v>231</v>
      </c>
      <c r="J653" s="139" t="s">
        <v>231</v>
      </c>
      <c r="K653" s="139" t="s">
        <v>232</v>
      </c>
      <c r="L653" s="139">
        <v>39.686821361111107</v>
      </c>
      <c r="M653" s="139">
        <v>-109.02671230555555</v>
      </c>
      <c r="N653" s="139" t="s">
        <v>254</v>
      </c>
      <c r="O653" s="139" t="s">
        <v>233</v>
      </c>
      <c r="P653" s="139">
        <v>20</v>
      </c>
      <c r="Q653" s="139">
        <v>2.84</v>
      </c>
      <c r="R653" s="139">
        <v>8.1</v>
      </c>
      <c r="S653" s="139">
        <v>9747</v>
      </c>
      <c r="T653" s="139">
        <v>148</v>
      </c>
      <c r="U653" s="139" t="s">
        <v>108</v>
      </c>
      <c r="V653" s="140">
        <v>0</v>
      </c>
      <c r="W653" s="141">
        <v>2.931781</v>
      </c>
      <c r="X653" s="141">
        <v>0</v>
      </c>
      <c r="Y653" s="141">
        <v>0</v>
      </c>
      <c r="Z653" s="142">
        <v>0</v>
      </c>
    </row>
    <row r="654" spans="1:26" s="4" customFormat="1" x14ac:dyDescent="0.2">
      <c r="A654" s="139" t="s">
        <v>209</v>
      </c>
      <c r="B654" s="31" t="s">
        <v>134</v>
      </c>
      <c r="C654" s="139">
        <f t="shared" si="10"/>
        <v>8</v>
      </c>
      <c r="D654" s="139" t="s">
        <v>195</v>
      </c>
      <c r="E654" s="139" t="s">
        <v>190</v>
      </c>
      <c r="F654" s="139" t="s">
        <v>678</v>
      </c>
      <c r="G654" s="139" t="s">
        <v>679</v>
      </c>
      <c r="H654" s="139" t="s">
        <v>231</v>
      </c>
      <c r="I654" s="139" t="s">
        <v>231</v>
      </c>
      <c r="J654" s="139" t="s">
        <v>231</v>
      </c>
      <c r="K654" s="139" t="s">
        <v>232</v>
      </c>
      <c r="L654" s="139">
        <v>39.708824111111113</v>
      </c>
      <c r="M654" s="139">
        <v>-109.04276522222222</v>
      </c>
      <c r="N654" s="139" t="s">
        <v>261</v>
      </c>
      <c r="O654" s="139" t="s">
        <v>233</v>
      </c>
      <c r="P654" s="139">
        <v>7</v>
      </c>
      <c r="Q654" s="139">
        <v>0.42</v>
      </c>
      <c r="R654" s="139">
        <v>30</v>
      </c>
      <c r="S654" s="139">
        <v>250</v>
      </c>
      <c r="T654" s="139">
        <v>500</v>
      </c>
      <c r="U654" s="139" t="s">
        <v>159</v>
      </c>
      <c r="V654" s="140">
        <v>1.232456</v>
      </c>
      <c r="W654" s="141">
        <v>0.36413299999999998</v>
      </c>
      <c r="X654" s="141">
        <v>0.92433799999999999</v>
      </c>
      <c r="Y654" s="141">
        <v>0</v>
      </c>
      <c r="Z654" s="142">
        <v>0</v>
      </c>
    </row>
    <row r="655" spans="1:26" s="4" customFormat="1" x14ac:dyDescent="0.2">
      <c r="A655" s="139" t="s">
        <v>209</v>
      </c>
      <c r="B655" s="31" t="s">
        <v>134</v>
      </c>
      <c r="C655" s="139">
        <f t="shared" si="10"/>
        <v>8</v>
      </c>
      <c r="D655" s="139" t="s">
        <v>195</v>
      </c>
      <c r="E655" s="139" t="s">
        <v>190</v>
      </c>
      <c r="F655" s="139" t="s">
        <v>680</v>
      </c>
      <c r="G655" s="139" t="s">
        <v>681</v>
      </c>
      <c r="H655" s="139" t="s">
        <v>231</v>
      </c>
      <c r="I655" s="139" t="s">
        <v>231</v>
      </c>
      <c r="J655" s="139" t="s">
        <v>231</v>
      </c>
      <c r="K655" s="139" t="s">
        <v>232</v>
      </c>
      <c r="L655" s="139">
        <v>40.050586222222222</v>
      </c>
      <c r="M655" s="139">
        <v>-108.96036016666667</v>
      </c>
      <c r="N655" s="139" t="s">
        <v>261</v>
      </c>
      <c r="O655" s="139" t="s">
        <v>233</v>
      </c>
      <c r="P655" s="139">
        <v>7</v>
      </c>
      <c r="Q655" s="139">
        <v>0.42</v>
      </c>
      <c r="R655" s="139">
        <v>30</v>
      </c>
      <c r="S655" s="139">
        <v>250</v>
      </c>
      <c r="T655" s="139">
        <v>500</v>
      </c>
      <c r="U655" s="139" t="s">
        <v>159</v>
      </c>
      <c r="V655" s="140">
        <v>1.232456</v>
      </c>
      <c r="W655" s="141">
        <v>0.36413299999999998</v>
      </c>
      <c r="X655" s="141">
        <v>0.92433799999999999</v>
      </c>
      <c r="Y655" s="141">
        <v>0</v>
      </c>
      <c r="Z655" s="142">
        <v>0</v>
      </c>
    </row>
    <row r="656" spans="1:26" s="4" customFormat="1" x14ac:dyDescent="0.2">
      <c r="A656" s="139" t="s">
        <v>209</v>
      </c>
      <c r="B656" s="31" t="s">
        <v>134</v>
      </c>
      <c r="C656" s="139">
        <f t="shared" si="10"/>
        <v>8</v>
      </c>
      <c r="D656" s="139" t="s">
        <v>195</v>
      </c>
      <c r="E656" s="139" t="s">
        <v>190</v>
      </c>
      <c r="F656" s="139" t="s">
        <v>682</v>
      </c>
      <c r="G656" s="139" t="s">
        <v>683</v>
      </c>
      <c r="H656" s="139" t="s">
        <v>231</v>
      </c>
      <c r="I656" s="139" t="s">
        <v>231</v>
      </c>
      <c r="J656" s="139" t="s">
        <v>231</v>
      </c>
      <c r="K656" s="139" t="s">
        <v>232</v>
      </c>
      <c r="L656" s="139">
        <v>39.691143277777776</v>
      </c>
      <c r="M656" s="139">
        <v>-108.94773655555557</v>
      </c>
      <c r="N656" s="139" t="s">
        <v>261</v>
      </c>
      <c r="O656" s="139" t="s">
        <v>233</v>
      </c>
      <c r="P656" s="139">
        <v>7</v>
      </c>
      <c r="Q656" s="139">
        <v>0.42</v>
      </c>
      <c r="R656" s="139">
        <v>30</v>
      </c>
      <c r="S656" s="139">
        <v>250</v>
      </c>
      <c r="T656" s="139">
        <v>500</v>
      </c>
      <c r="U656" s="139" t="s">
        <v>159</v>
      </c>
      <c r="V656" s="140">
        <v>1.232456</v>
      </c>
      <c r="W656" s="141">
        <v>0.36413299999999998</v>
      </c>
      <c r="X656" s="141">
        <v>0.92433799999999999</v>
      </c>
      <c r="Y656" s="141">
        <v>0</v>
      </c>
      <c r="Z656" s="142">
        <v>0</v>
      </c>
    </row>
    <row r="657" spans="1:26" s="4" customFormat="1" x14ac:dyDescent="0.2">
      <c r="A657" s="139" t="s">
        <v>209</v>
      </c>
      <c r="B657" s="31" t="s">
        <v>134</v>
      </c>
      <c r="C657" s="139">
        <f t="shared" si="10"/>
        <v>8</v>
      </c>
      <c r="D657" s="139" t="s">
        <v>195</v>
      </c>
      <c r="E657" s="139" t="s">
        <v>190</v>
      </c>
      <c r="F657" s="139" t="s">
        <v>684</v>
      </c>
      <c r="G657" s="139" t="s">
        <v>685</v>
      </c>
      <c r="H657" s="139" t="s">
        <v>231</v>
      </c>
      <c r="I657" s="139" t="s">
        <v>231</v>
      </c>
      <c r="J657" s="139" t="s">
        <v>231</v>
      </c>
      <c r="K657" s="139" t="s">
        <v>232</v>
      </c>
      <c r="L657" s="139">
        <v>39.955770722222226</v>
      </c>
      <c r="M657" s="139">
        <v>-108.99317913888889</v>
      </c>
      <c r="N657" s="139" t="s">
        <v>261</v>
      </c>
      <c r="O657" s="139" t="s">
        <v>233</v>
      </c>
      <c r="P657" s="139">
        <v>7</v>
      </c>
      <c r="Q657" s="139">
        <v>0.42</v>
      </c>
      <c r="R657" s="139">
        <v>30</v>
      </c>
      <c r="S657" s="139">
        <v>250</v>
      </c>
      <c r="T657" s="139">
        <v>500</v>
      </c>
      <c r="U657" s="139" t="s">
        <v>159</v>
      </c>
      <c r="V657" s="140">
        <v>1.232456</v>
      </c>
      <c r="W657" s="141">
        <v>0.36413299999999998</v>
      </c>
      <c r="X657" s="141">
        <v>0.92433799999999999</v>
      </c>
      <c r="Y657" s="141">
        <v>0</v>
      </c>
      <c r="Z657" s="142">
        <v>0</v>
      </c>
    </row>
    <row r="658" spans="1:26" s="4" customFormat="1" x14ac:dyDescent="0.2">
      <c r="A658" s="139" t="s">
        <v>209</v>
      </c>
      <c r="B658" s="31" t="s">
        <v>134</v>
      </c>
      <c r="C658" s="139">
        <f t="shared" si="10"/>
        <v>8</v>
      </c>
      <c r="D658" s="139" t="s">
        <v>195</v>
      </c>
      <c r="E658" s="139" t="s">
        <v>190</v>
      </c>
      <c r="F658" s="139" t="s">
        <v>686</v>
      </c>
      <c r="G658" s="139" t="s">
        <v>687</v>
      </c>
      <c r="H658" s="139" t="s">
        <v>231</v>
      </c>
      <c r="I658" s="139" t="s">
        <v>231</v>
      </c>
      <c r="J658" s="139" t="s">
        <v>231</v>
      </c>
      <c r="K658" s="139" t="s">
        <v>232</v>
      </c>
      <c r="L658" s="139">
        <v>39.953962722222222</v>
      </c>
      <c r="M658" s="139">
        <v>-108.99621875000001</v>
      </c>
      <c r="N658" s="139" t="s">
        <v>261</v>
      </c>
      <c r="O658" s="139" t="s">
        <v>233</v>
      </c>
      <c r="P658" s="139">
        <v>7</v>
      </c>
      <c r="Q658" s="139">
        <v>0.42</v>
      </c>
      <c r="R658" s="139">
        <v>30</v>
      </c>
      <c r="S658" s="139">
        <v>250</v>
      </c>
      <c r="T658" s="139">
        <v>500</v>
      </c>
      <c r="U658" s="139" t="s">
        <v>159</v>
      </c>
      <c r="V658" s="140">
        <v>1.232456</v>
      </c>
      <c r="W658" s="141">
        <v>0.36413299999999998</v>
      </c>
      <c r="X658" s="141">
        <v>0.92433799999999999</v>
      </c>
      <c r="Y658" s="141">
        <v>0</v>
      </c>
      <c r="Z658" s="142">
        <v>0</v>
      </c>
    </row>
    <row r="659" spans="1:26" s="4" customFormat="1" x14ac:dyDescent="0.2">
      <c r="A659" s="139" t="s">
        <v>209</v>
      </c>
      <c r="B659" s="31" t="s">
        <v>134</v>
      </c>
      <c r="C659" s="139">
        <f t="shared" si="10"/>
        <v>8</v>
      </c>
      <c r="D659" s="139" t="s">
        <v>195</v>
      </c>
      <c r="E659" s="139" t="s">
        <v>190</v>
      </c>
      <c r="F659" s="139" t="s">
        <v>688</v>
      </c>
      <c r="G659" s="139" t="s">
        <v>689</v>
      </c>
      <c r="H659" s="139" t="s">
        <v>231</v>
      </c>
      <c r="I659" s="139" t="s">
        <v>231</v>
      </c>
      <c r="J659" s="139" t="s">
        <v>231</v>
      </c>
      <c r="K659" s="139" t="s">
        <v>232</v>
      </c>
      <c r="L659" s="139">
        <v>39.690741111111109</v>
      </c>
      <c r="M659" s="139">
        <v>-108.97892180555556</v>
      </c>
      <c r="N659" s="139" t="s">
        <v>261</v>
      </c>
      <c r="O659" s="139" t="s">
        <v>233</v>
      </c>
      <c r="P659" s="139">
        <v>7</v>
      </c>
      <c r="Q659" s="139">
        <v>0.42</v>
      </c>
      <c r="R659" s="139">
        <v>30</v>
      </c>
      <c r="S659" s="139">
        <v>250</v>
      </c>
      <c r="T659" s="139">
        <v>500</v>
      </c>
      <c r="U659" s="139" t="s">
        <v>159</v>
      </c>
      <c r="V659" s="140">
        <v>1.232456</v>
      </c>
      <c r="W659" s="141">
        <v>0.36435800000000002</v>
      </c>
      <c r="X659" s="141">
        <v>0.92433799999999999</v>
      </c>
      <c r="Y659" s="141">
        <v>0</v>
      </c>
      <c r="Z659" s="142">
        <v>0</v>
      </c>
    </row>
    <row r="660" spans="1:26" s="4" customFormat="1" x14ac:dyDescent="0.2">
      <c r="A660" s="139" t="s">
        <v>209</v>
      </c>
      <c r="B660" s="31" t="s">
        <v>134</v>
      </c>
      <c r="C660" s="139">
        <f t="shared" si="10"/>
        <v>8</v>
      </c>
      <c r="D660" s="139" t="s">
        <v>195</v>
      </c>
      <c r="E660" s="139" t="s">
        <v>190</v>
      </c>
      <c r="F660" s="139" t="s">
        <v>690</v>
      </c>
      <c r="G660" s="139" t="s">
        <v>691</v>
      </c>
      <c r="H660" s="139" t="s">
        <v>231</v>
      </c>
      <c r="I660" s="139" t="s">
        <v>231</v>
      </c>
      <c r="J660" s="139" t="s">
        <v>231</v>
      </c>
      <c r="K660" s="139" t="s">
        <v>232</v>
      </c>
      <c r="L660" s="139">
        <v>39.690741111111109</v>
      </c>
      <c r="M660" s="139">
        <v>-108.97892180555556</v>
      </c>
      <c r="N660" s="139" t="s">
        <v>261</v>
      </c>
      <c r="O660" s="139" t="s">
        <v>233</v>
      </c>
      <c r="P660" s="139">
        <v>7</v>
      </c>
      <c r="Q660" s="139">
        <v>0.42</v>
      </c>
      <c r="R660" s="139">
        <v>30</v>
      </c>
      <c r="S660" s="139">
        <v>250</v>
      </c>
      <c r="T660" s="139">
        <v>500</v>
      </c>
      <c r="U660" s="139" t="s">
        <v>159</v>
      </c>
      <c r="V660" s="140">
        <v>1.232456</v>
      </c>
      <c r="W660" s="141">
        <v>0.36413299999999998</v>
      </c>
      <c r="X660" s="141">
        <v>0.92433799999999999</v>
      </c>
      <c r="Y660" s="141">
        <v>0</v>
      </c>
      <c r="Z660" s="142">
        <v>0</v>
      </c>
    </row>
    <row r="661" spans="1:26" s="4" customFormat="1" x14ac:dyDescent="0.2">
      <c r="A661" s="139" t="s">
        <v>209</v>
      </c>
      <c r="B661" s="31" t="s">
        <v>134</v>
      </c>
      <c r="C661" s="139">
        <f t="shared" si="10"/>
        <v>8</v>
      </c>
      <c r="D661" s="139" t="s">
        <v>195</v>
      </c>
      <c r="E661" s="139" t="s">
        <v>190</v>
      </c>
      <c r="F661" s="139" t="s">
        <v>692</v>
      </c>
      <c r="G661" s="139" t="s">
        <v>693</v>
      </c>
      <c r="H661" s="139" t="s">
        <v>231</v>
      </c>
      <c r="I661" s="139" t="s">
        <v>231</v>
      </c>
      <c r="J661" s="139" t="s">
        <v>231</v>
      </c>
      <c r="K661" s="139" t="s">
        <v>232</v>
      </c>
      <c r="L661" s="139">
        <v>40.086651916666668</v>
      </c>
      <c r="M661" s="139">
        <v>-108.85310544444444</v>
      </c>
      <c r="N661" s="139" t="s">
        <v>261</v>
      </c>
      <c r="O661" s="139" t="s">
        <v>233</v>
      </c>
      <c r="P661" s="139">
        <v>7</v>
      </c>
      <c r="Q661" s="139">
        <v>0.42</v>
      </c>
      <c r="R661" s="139">
        <v>30</v>
      </c>
      <c r="S661" s="139">
        <v>250</v>
      </c>
      <c r="T661" s="139">
        <v>500</v>
      </c>
      <c r="U661" s="139" t="s">
        <v>159</v>
      </c>
      <c r="V661" s="140">
        <v>1.232961</v>
      </c>
      <c r="W661" s="141">
        <v>0.36428300000000002</v>
      </c>
      <c r="X661" s="141">
        <v>0.92471700000000001</v>
      </c>
      <c r="Y661" s="141">
        <v>0</v>
      </c>
      <c r="Z661" s="142">
        <v>0</v>
      </c>
    </row>
    <row r="662" spans="1:26" s="4" customFormat="1" x14ac:dyDescent="0.2">
      <c r="A662" s="139" t="s">
        <v>209</v>
      </c>
      <c r="B662" s="31" t="s">
        <v>134</v>
      </c>
      <c r="C662" s="139">
        <f t="shared" si="10"/>
        <v>8</v>
      </c>
      <c r="D662" s="139" t="s">
        <v>195</v>
      </c>
      <c r="E662" s="139" t="s">
        <v>190</v>
      </c>
      <c r="F662" s="139" t="s">
        <v>694</v>
      </c>
      <c r="G662" s="139" t="s">
        <v>695</v>
      </c>
      <c r="H662" s="139" t="s">
        <v>231</v>
      </c>
      <c r="I662" s="139" t="s">
        <v>231</v>
      </c>
      <c r="J662" s="139" t="s">
        <v>231</v>
      </c>
      <c r="K662" s="139" t="s">
        <v>232</v>
      </c>
      <c r="L662" s="139">
        <v>39.829223444444445</v>
      </c>
      <c r="M662" s="139">
        <v>-108.85596811111111</v>
      </c>
      <c r="N662" s="139" t="s">
        <v>261</v>
      </c>
      <c r="O662" s="139" t="s">
        <v>233</v>
      </c>
      <c r="P662" s="139">
        <v>7</v>
      </c>
      <c r="Q662" s="139">
        <v>0.42</v>
      </c>
      <c r="R662" s="139">
        <v>30</v>
      </c>
      <c r="S662" s="139">
        <v>250</v>
      </c>
      <c r="T662" s="139">
        <v>500</v>
      </c>
      <c r="U662" s="139" t="s">
        <v>159</v>
      </c>
      <c r="V662" s="140">
        <v>1.232456</v>
      </c>
      <c r="W662" s="141">
        <v>0.36413299999999998</v>
      </c>
      <c r="X662" s="141">
        <v>0.92433799999999999</v>
      </c>
      <c r="Y662" s="141">
        <v>0</v>
      </c>
      <c r="Z662" s="142">
        <v>0</v>
      </c>
    </row>
    <row r="663" spans="1:26" s="4" customFormat="1" x14ac:dyDescent="0.2">
      <c r="A663" s="139" t="s">
        <v>209</v>
      </c>
      <c r="B663" s="31" t="s">
        <v>134</v>
      </c>
      <c r="C663" s="139">
        <f t="shared" si="10"/>
        <v>8</v>
      </c>
      <c r="D663" s="139" t="s">
        <v>195</v>
      </c>
      <c r="E663" s="139" t="s">
        <v>190</v>
      </c>
      <c r="F663" s="139" t="s">
        <v>696</v>
      </c>
      <c r="G663" s="139" t="s">
        <v>697</v>
      </c>
      <c r="H663" s="139" t="s">
        <v>231</v>
      </c>
      <c r="I663" s="139" t="s">
        <v>231</v>
      </c>
      <c r="J663" s="139" t="s">
        <v>231</v>
      </c>
      <c r="K663" s="139" t="s">
        <v>232</v>
      </c>
      <c r="L663" s="139">
        <v>39.99405186111111</v>
      </c>
      <c r="M663" s="139">
        <v>-108.38757583333334</v>
      </c>
      <c r="N663" s="139" t="s">
        <v>261</v>
      </c>
      <c r="O663" s="139" t="s">
        <v>233</v>
      </c>
      <c r="P663" s="139">
        <v>7</v>
      </c>
      <c r="Q663" s="139">
        <v>0.42</v>
      </c>
      <c r="R663" s="139">
        <v>30</v>
      </c>
      <c r="S663" s="139">
        <v>250</v>
      </c>
      <c r="T663" s="139">
        <v>500</v>
      </c>
      <c r="U663" s="139" t="s">
        <v>159</v>
      </c>
      <c r="V663" s="140">
        <v>1.232456</v>
      </c>
      <c r="W663" s="141">
        <v>0.36413299999999998</v>
      </c>
      <c r="X663" s="141">
        <v>0.92433799999999999</v>
      </c>
      <c r="Y663" s="141">
        <v>0</v>
      </c>
      <c r="Z663" s="142">
        <v>0</v>
      </c>
    </row>
    <row r="664" spans="1:26" s="4" customFormat="1" x14ac:dyDescent="0.2">
      <c r="A664" s="139" t="s">
        <v>209</v>
      </c>
      <c r="B664" s="31" t="s">
        <v>134</v>
      </c>
      <c r="C664" s="139">
        <f t="shared" si="10"/>
        <v>8</v>
      </c>
      <c r="D664" s="139" t="s">
        <v>195</v>
      </c>
      <c r="E664" s="139" t="s">
        <v>190</v>
      </c>
      <c r="F664" s="139" t="s">
        <v>698</v>
      </c>
      <c r="G664" s="139" t="s">
        <v>699</v>
      </c>
      <c r="H664" s="139" t="s">
        <v>231</v>
      </c>
      <c r="I664" s="139" t="s">
        <v>231</v>
      </c>
      <c r="J664" s="139" t="s">
        <v>231</v>
      </c>
      <c r="K664" s="139" t="s">
        <v>232</v>
      </c>
      <c r="L664" s="139">
        <v>39.99405186111111</v>
      </c>
      <c r="M664" s="139">
        <v>-108.38757583333334</v>
      </c>
      <c r="N664" s="139" t="s">
        <v>261</v>
      </c>
      <c r="O664" s="139" t="s">
        <v>233</v>
      </c>
      <c r="P664" s="139">
        <v>7</v>
      </c>
      <c r="Q664" s="139">
        <v>0.42</v>
      </c>
      <c r="R664" s="139">
        <v>30</v>
      </c>
      <c r="S664" s="139">
        <v>250</v>
      </c>
      <c r="T664" s="139">
        <v>500</v>
      </c>
      <c r="U664" s="139" t="s">
        <v>159</v>
      </c>
      <c r="V664" s="140">
        <v>1.232456</v>
      </c>
      <c r="W664" s="141">
        <v>0.36413299999999998</v>
      </c>
      <c r="X664" s="141">
        <v>0.92433799999999999</v>
      </c>
      <c r="Y664" s="141">
        <v>0</v>
      </c>
      <c r="Z664" s="142">
        <v>0</v>
      </c>
    </row>
    <row r="665" spans="1:26" s="4" customFormat="1" x14ac:dyDescent="0.2">
      <c r="A665" s="139" t="s">
        <v>209</v>
      </c>
      <c r="B665" s="31" t="s">
        <v>134</v>
      </c>
      <c r="C665" s="139">
        <f t="shared" si="10"/>
        <v>8</v>
      </c>
      <c r="D665" s="139" t="s">
        <v>195</v>
      </c>
      <c r="E665" s="139" t="s">
        <v>190</v>
      </c>
      <c r="F665" s="139" t="s">
        <v>700</v>
      </c>
      <c r="G665" s="139" t="s">
        <v>701</v>
      </c>
      <c r="H665" s="139" t="s">
        <v>231</v>
      </c>
      <c r="I665" s="139" t="s">
        <v>231</v>
      </c>
      <c r="J665" s="139" t="s">
        <v>231</v>
      </c>
      <c r="K665" s="139" t="s">
        <v>232</v>
      </c>
      <c r="L665" s="139">
        <v>39.905414999999998</v>
      </c>
      <c r="M665" s="139">
        <v>-108.44839497222223</v>
      </c>
      <c r="N665" s="139" t="s">
        <v>261</v>
      </c>
      <c r="O665" s="139" t="s">
        <v>233</v>
      </c>
      <c r="P665" s="139">
        <v>6</v>
      </c>
      <c r="Q665" s="139">
        <v>0.17</v>
      </c>
      <c r="R665" s="139">
        <v>50</v>
      </c>
      <c r="S665" s="139">
        <v>66</v>
      </c>
      <c r="T665" s="139">
        <v>960</v>
      </c>
      <c r="U665" s="139" t="s">
        <v>159</v>
      </c>
      <c r="V665" s="140">
        <v>7.3453559999999998</v>
      </c>
      <c r="W665" s="141">
        <v>0.240838</v>
      </c>
      <c r="X665" s="141">
        <v>8.3044469999999997</v>
      </c>
      <c r="Y665" s="141">
        <v>0</v>
      </c>
      <c r="Z665" s="142">
        <v>0</v>
      </c>
    </row>
    <row r="666" spans="1:26" s="4" customFormat="1" x14ac:dyDescent="0.2">
      <c r="A666" s="139" t="s">
        <v>209</v>
      </c>
      <c r="B666" s="31" t="s">
        <v>134</v>
      </c>
      <c r="C666" s="139">
        <f t="shared" si="10"/>
        <v>8</v>
      </c>
      <c r="D666" s="139" t="s">
        <v>195</v>
      </c>
      <c r="E666" s="139" t="s">
        <v>190</v>
      </c>
      <c r="F666" s="139" t="s">
        <v>702</v>
      </c>
      <c r="G666" s="139" t="s">
        <v>703</v>
      </c>
      <c r="H666" s="139" t="s">
        <v>231</v>
      </c>
      <c r="I666" s="139" t="s">
        <v>231</v>
      </c>
      <c r="J666" s="139" t="s">
        <v>231</v>
      </c>
      <c r="K666" s="139" t="s">
        <v>232</v>
      </c>
      <c r="L666" s="139">
        <v>39.964335694444451</v>
      </c>
      <c r="M666" s="139">
        <v>-108.44805244444444</v>
      </c>
      <c r="N666" s="139" t="s">
        <v>261</v>
      </c>
      <c r="O666" s="139" t="s">
        <v>233</v>
      </c>
      <c r="P666" s="139">
        <v>6</v>
      </c>
      <c r="Q666" s="139">
        <v>0.17</v>
      </c>
      <c r="R666" s="139">
        <v>50</v>
      </c>
      <c r="S666" s="139">
        <v>66</v>
      </c>
      <c r="T666" s="139">
        <v>960</v>
      </c>
      <c r="U666" s="139" t="s">
        <v>159</v>
      </c>
      <c r="V666" s="140">
        <v>7.3148010000000001</v>
      </c>
      <c r="W666" s="141">
        <v>0.23982899999999999</v>
      </c>
      <c r="X666" s="141">
        <v>8.26966</v>
      </c>
      <c r="Y666" s="141">
        <v>0</v>
      </c>
      <c r="Z666" s="142">
        <v>0</v>
      </c>
    </row>
    <row r="667" spans="1:26" s="4" customFormat="1" x14ac:dyDescent="0.2">
      <c r="A667" s="139" t="s">
        <v>209</v>
      </c>
      <c r="B667" s="31" t="s">
        <v>134</v>
      </c>
      <c r="C667" s="139">
        <f t="shared" si="10"/>
        <v>8</v>
      </c>
      <c r="D667" s="139" t="s">
        <v>195</v>
      </c>
      <c r="E667" s="139" t="s">
        <v>190</v>
      </c>
      <c r="F667" s="139" t="s">
        <v>704</v>
      </c>
      <c r="G667" s="139" t="s">
        <v>705</v>
      </c>
      <c r="H667" s="139" t="s">
        <v>231</v>
      </c>
      <c r="I667" s="139" t="s">
        <v>231</v>
      </c>
      <c r="J667" s="139" t="s">
        <v>231</v>
      </c>
      <c r="K667" s="139" t="s">
        <v>232</v>
      </c>
      <c r="L667" s="139">
        <v>40.00342361111111</v>
      </c>
      <c r="M667" s="139">
        <v>-108.33789594444444</v>
      </c>
      <c r="N667" s="139" t="s">
        <v>261</v>
      </c>
      <c r="O667" s="139" t="s">
        <v>233</v>
      </c>
      <c r="P667" s="139">
        <v>6</v>
      </c>
      <c r="Q667" s="139">
        <v>0.17</v>
      </c>
      <c r="R667" s="139">
        <v>50</v>
      </c>
      <c r="S667" s="139">
        <v>66</v>
      </c>
      <c r="T667" s="139">
        <v>960</v>
      </c>
      <c r="U667" s="139" t="s">
        <v>159</v>
      </c>
      <c r="V667" s="140">
        <v>7.3455709999999996</v>
      </c>
      <c r="W667" s="141">
        <v>0.240838</v>
      </c>
      <c r="X667" s="141">
        <v>8.3044469999999997</v>
      </c>
      <c r="Y667" s="141">
        <v>0</v>
      </c>
      <c r="Z667" s="142">
        <v>0</v>
      </c>
    </row>
    <row r="668" spans="1:26" s="4" customFormat="1" x14ac:dyDescent="0.2">
      <c r="A668" s="139" t="s">
        <v>209</v>
      </c>
      <c r="B668" s="31" t="s">
        <v>134</v>
      </c>
      <c r="C668" s="139">
        <f t="shared" si="10"/>
        <v>8</v>
      </c>
      <c r="D668" s="139" t="s">
        <v>195</v>
      </c>
      <c r="E668" s="139" t="s">
        <v>190</v>
      </c>
      <c r="F668" s="139" t="s">
        <v>706</v>
      </c>
      <c r="G668" s="139" t="s">
        <v>707</v>
      </c>
      <c r="H668" s="139" t="s">
        <v>231</v>
      </c>
      <c r="I668" s="139" t="s">
        <v>231</v>
      </c>
      <c r="J668" s="139" t="s">
        <v>231</v>
      </c>
      <c r="K668" s="139" t="s">
        <v>232</v>
      </c>
      <c r="L668" s="139">
        <v>40.00342361111111</v>
      </c>
      <c r="M668" s="139">
        <v>-108.33789594444444</v>
      </c>
      <c r="N668" s="139" t="s">
        <v>261</v>
      </c>
      <c r="O668" s="139" t="s">
        <v>233</v>
      </c>
      <c r="P668" s="139">
        <v>6</v>
      </c>
      <c r="Q668" s="139">
        <v>0.17</v>
      </c>
      <c r="R668" s="139">
        <v>50</v>
      </c>
      <c r="S668" s="139">
        <v>66</v>
      </c>
      <c r="T668" s="139">
        <v>960</v>
      </c>
      <c r="U668" s="139" t="s">
        <v>159</v>
      </c>
      <c r="V668" s="140">
        <v>7.3148010000000001</v>
      </c>
      <c r="W668" s="141">
        <v>0.23982899999999999</v>
      </c>
      <c r="X668" s="141">
        <v>8.26966</v>
      </c>
      <c r="Y668" s="141">
        <v>0</v>
      </c>
      <c r="Z668" s="142">
        <v>0</v>
      </c>
    </row>
    <row r="669" spans="1:26" s="4" customFormat="1" x14ac:dyDescent="0.2">
      <c r="A669" s="139" t="s">
        <v>209</v>
      </c>
      <c r="B669" s="31" t="s">
        <v>134</v>
      </c>
      <c r="C669" s="139">
        <f t="shared" si="10"/>
        <v>8</v>
      </c>
      <c r="D669" s="139" t="s">
        <v>195</v>
      </c>
      <c r="E669" s="139" t="s">
        <v>190</v>
      </c>
      <c r="F669" s="139" t="s">
        <v>706</v>
      </c>
      <c r="G669" s="139" t="s">
        <v>707</v>
      </c>
      <c r="H669" s="139" t="s">
        <v>231</v>
      </c>
      <c r="I669" s="139" t="s">
        <v>231</v>
      </c>
      <c r="J669" s="139" t="s">
        <v>231</v>
      </c>
      <c r="K669" s="139" t="s">
        <v>232</v>
      </c>
      <c r="L669" s="139">
        <v>39.873124861111108</v>
      </c>
      <c r="M669" s="139">
        <v>-108.36417238888889</v>
      </c>
      <c r="N669" s="139" t="s">
        <v>261</v>
      </c>
      <c r="O669" s="139" t="s">
        <v>233</v>
      </c>
      <c r="P669" s="139">
        <v>6</v>
      </c>
      <c r="Q669" s="139">
        <v>0.17</v>
      </c>
      <c r="R669" s="139">
        <v>50</v>
      </c>
      <c r="S669" s="139">
        <v>66</v>
      </c>
      <c r="T669" s="139">
        <v>960</v>
      </c>
      <c r="U669" s="139" t="s">
        <v>159</v>
      </c>
      <c r="V669" s="140">
        <v>7.3148010000000001</v>
      </c>
      <c r="W669" s="141">
        <v>0.23982899999999999</v>
      </c>
      <c r="X669" s="141">
        <v>8.26966</v>
      </c>
      <c r="Y669" s="141">
        <v>0</v>
      </c>
      <c r="Z669" s="142">
        <v>0</v>
      </c>
    </row>
    <row r="670" spans="1:26" s="4" customFormat="1" x14ac:dyDescent="0.2">
      <c r="A670" s="139" t="s">
        <v>209</v>
      </c>
      <c r="B670" s="31" t="s">
        <v>134</v>
      </c>
      <c r="C670" s="139">
        <f t="shared" si="10"/>
        <v>8</v>
      </c>
      <c r="D670" s="139" t="s">
        <v>195</v>
      </c>
      <c r="E670" s="139" t="s">
        <v>190</v>
      </c>
      <c r="F670" s="139" t="s">
        <v>708</v>
      </c>
      <c r="G670" s="139" t="s">
        <v>709</v>
      </c>
      <c r="H670" s="139" t="s">
        <v>231</v>
      </c>
      <c r="I670" s="139" t="s">
        <v>231</v>
      </c>
      <c r="J670" s="139" t="s">
        <v>231</v>
      </c>
      <c r="K670" s="139" t="s">
        <v>486</v>
      </c>
      <c r="L670" s="139">
        <v>39.873124861111108</v>
      </c>
      <c r="M670" s="139">
        <v>-108.36417238888889</v>
      </c>
      <c r="N670" s="139" t="s">
        <v>710</v>
      </c>
      <c r="O670" s="139" t="s">
        <v>487</v>
      </c>
      <c r="P670" s="139">
        <v>21</v>
      </c>
      <c r="Q670" s="139">
        <v>1</v>
      </c>
      <c r="R670" s="139">
        <v>0</v>
      </c>
      <c r="S670" s="139">
        <v>0</v>
      </c>
      <c r="T670" s="139">
        <v>65</v>
      </c>
      <c r="U670" s="139" t="s">
        <v>108</v>
      </c>
      <c r="V670" s="140">
        <v>0</v>
      </c>
      <c r="W670" s="141">
        <v>4.8899999999999997</v>
      </c>
      <c r="X670" s="141">
        <v>0</v>
      </c>
      <c r="Y670" s="141">
        <v>0</v>
      </c>
      <c r="Z670" s="142">
        <v>0</v>
      </c>
    </row>
    <row r="671" spans="1:26" s="4" customFormat="1" x14ac:dyDescent="0.2">
      <c r="A671" s="139" t="s">
        <v>209</v>
      </c>
      <c r="B671" s="31" t="s">
        <v>134</v>
      </c>
      <c r="C671" s="139">
        <f t="shared" si="10"/>
        <v>8</v>
      </c>
      <c r="D671" s="139" t="s">
        <v>195</v>
      </c>
      <c r="E671" s="139" t="s">
        <v>190</v>
      </c>
      <c r="F671" s="139" t="s">
        <v>711</v>
      </c>
      <c r="G671" s="139" t="s">
        <v>712</v>
      </c>
      <c r="H671" s="139" t="s">
        <v>231</v>
      </c>
      <c r="I671" s="139" t="s">
        <v>231</v>
      </c>
      <c r="J671" s="139" t="s">
        <v>231</v>
      </c>
      <c r="K671" s="139" t="s">
        <v>232</v>
      </c>
      <c r="L671" s="139">
        <v>39.940312666666671</v>
      </c>
      <c r="M671" s="139">
        <v>-108.34072333333333</v>
      </c>
      <c r="N671" s="139" t="s">
        <v>261</v>
      </c>
      <c r="O671" s="139" t="s">
        <v>233</v>
      </c>
      <c r="P671" s="139">
        <v>0</v>
      </c>
      <c r="Q671" s="139">
        <v>0</v>
      </c>
      <c r="R671" s="139">
        <v>0</v>
      </c>
      <c r="S671" s="139">
        <v>0</v>
      </c>
      <c r="T671" s="139">
        <v>70</v>
      </c>
      <c r="U671" s="139" t="s">
        <v>159</v>
      </c>
      <c r="V671" s="140">
        <v>0.52324300000000001</v>
      </c>
      <c r="W671" s="141">
        <v>0</v>
      </c>
      <c r="X671" s="141">
        <v>3.6061209999999999</v>
      </c>
      <c r="Y671" s="141">
        <v>0</v>
      </c>
      <c r="Z671" s="142">
        <v>0</v>
      </c>
    </row>
    <row r="672" spans="1:26" s="4" customFormat="1" x14ac:dyDescent="0.2">
      <c r="A672" s="139" t="s">
        <v>209</v>
      </c>
      <c r="B672" s="31" t="s">
        <v>134</v>
      </c>
      <c r="C672" s="139">
        <f t="shared" si="10"/>
        <v>8</v>
      </c>
      <c r="D672" s="139" t="s">
        <v>195</v>
      </c>
      <c r="E672" s="139" t="s">
        <v>190</v>
      </c>
      <c r="F672" s="139" t="s">
        <v>711</v>
      </c>
      <c r="G672" s="139" t="s">
        <v>712</v>
      </c>
      <c r="H672" s="139" t="s">
        <v>231</v>
      </c>
      <c r="I672" s="139" t="s">
        <v>231</v>
      </c>
      <c r="J672" s="139" t="s">
        <v>231</v>
      </c>
      <c r="K672" s="139" t="s">
        <v>232</v>
      </c>
      <c r="L672" s="139">
        <v>39.940312666666671</v>
      </c>
      <c r="M672" s="139">
        <v>-108.34072333333333</v>
      </c>
      <c r="N672" s="139" t="s">
        <v>254</v>
      </c>
      <c r="O672" s="139" t="s">
        <v>233</v>
      </c>
      <c r="P672" s="139">
        <v>0</v>
      </c>
      <c r="Q672" s="139">
        <v>0</v>
      </c>
      <c r="R672" s="139">
        <v>0</v>
      </c>
      <c r="S672" s="139">
        <v>0</v>
      </c>
      <c r="T672" s="139">
        <v>70</v>
      </c>
      <c r="U672" s="139" t="s">
        <v>108</v>
      </c>
      <c r="V672" s="140">
        <v>0</v>
      </c>
      <c r="W672" s="141">
        <v>19.579560000000001</v>
      </c>
      <c r="X672" s="141">
        <v>0</v>
      </c>
      <c r="Y672" s="141">
        <v>0</v>
      </c>
      <c r="Z672" s="142">
        <v>0</v>
      </c>
    </row>
    <row r="673" spans="1:26" s="4" customFormat="1" x14ac:dyDescent="0.2">
      <c r="A673" s="139" t="s">
        <v>209</v>
      </c>
      <c r="B673" s="31" t="s">
        <v>134</v>
      </c>
      <c r="C673" s="139">
        <f t="shared" si="10"/>
        <v>8</v>
      </c>
      <c r="D673" s="139" t="s">
        <v>195</v>
      </c>
      <c r="E673" s="139" t="s">
        <v>190</v>
      </c>
      <c r="F673" s="139" t="s">
        <v>713</v>
      </c>
      <c r="G673" s="139" t="s">
        <v>714</v>
      </c>
      <c r="H673" s="139" t="s">
        <v>231</v>
      </c>
      <c r="I673" s="139" t="s">
        <v>231</v>
      </c>
      <c r="J673" s="139" t="s">
        <v>231</v>
      </c>
      <c r="K673" s="139" t="s">
        <v>232</v>
      </c>
      <c r="L673" s="139">
        <v>39.935677000000005</v>
      </c>
      <c r="M673" s="139">
        <v>-108.33945308333332</v>
      </c>
      <c r="N673" s="139" t="s">
        <v>254</v>
      </c>
      <c r="O673" s="139" t="s">
        <v>233</v>
      </c>
      <c r="P673" s="139">
        <v>17</v>
      </c>
      <c r="Q673" s="139">
        <v>1.42</v>
      </c>
      <c r="R673" s="139">
        <v>8</v>
      </c>
      <c r="S673" s="139">
        <v>2314</v>
      </c>
      <c r="T673" s="139">
        <v>137</v>
      </c>
      <c r="U673" s="139" t="s">
        <v>108</v>
      </c>
      <c r="V673" s="140">
        <v>0</v>
      </c>
      <c r="W673" s="141">
        <v>6.4969999999999999</v>
      </c>
      <c r="X673" s="141">
        <v>0</v>
      </c>
      <c r="Y673" s="141">
        <v>0</v>
      </c>
      <c r="Z673" s="142">
        <v>0</v>
      </c>
    </row>
    <row r="674" spans="1:26" s="4" customFormat="1" x14ac:dyDescent="0.2">
      <c r="A674" s="139" t="s">
        <v>209</v>
      </c>
      <c r="B674" s="31" t="s">
        <v>134</v>
      </c>
      <c r="C674" s="139">
        <f t="shared" si="10"/>
        <v>8</v>
      </c>
      <c r="D674" s="139" t="s">
        <v>195</v>
      </c>
      <c r="E674" s="139" t="s">
        <v>190</v>
      </c>
      <c r="F674" s="139" t="s">
        <v>715</v>
      </c>
      <c r="G674" s="139" t="s">
        <v>716</v>
      </c>
      <c r="H674" s="139" t="s">
        <v>231</v>
      </c>
      <c r="I674" s="139" t="s">
        <v>231</v>
      </c>
      <c r="J674" s="139" t="s">
        <v>231</v>
      </c>
      <c r="K674" s="139" t="s">
        <v>257</v>
      </c>
      <c r="L674" s="139">
        <v>39.935677000000005</v>
      </c>
      <c r="M674" s="139">
        <v>-108.33945308333332</v>
      </c>
      <c r="N674" s="139" t="s">
        <v>254</v>
      </c>
      <c r="O674" s="139" t="s">
        <v>258</v>
      </c>
      <c r="P674" s="139">
        <v>17</v>
      </c>
      <c r="Q674" s="139">
        <v>1.42</v>
      </c>
      <c r="R674" s="139">
        <v>8</v>
      </c>
      <c r="S674" s="139">
        <v>2314</v>
      </c>
      <c r="T674" s="139">
        <v>137</v>
      </c>
      <c r="U674" s="139" t="s">
        <v>108</v>
      </c>
      <c r="V674" s="140">
        <v>0</v>
      </c>
      <c r="W674" s="141">
        <v>6.4969999999999999</v>
      </c>
      <c r="X674" s="141">
        <v>0</v>
      </c>
      <c r="Y674" s="141">
        <v>0</v>
      </c>
      <c r="Z674" s="142">
        <v>0</v>
      </c>
    </row>
    <row r="675" spans="1:26" s="4" customFormat="1" x14ac:dyDescent="0.2">
      <c r="A675" s="139" t="s">
        <v>209</v>
      </c>
      <c r="B675" s="31" t="s">
        <v>134</v>
      </c>
      <c r="C675" s="139">
        <f t="shared" si="10"/>
        <v>8</v>
      </c>
      <c r="D675" s="139" t="s">
        <v>195</v>
      </c>
      <c r="E675" s="139" t="s">
        <v>190</v>
      </c>
      <c r="F675" s="139" t="s">
        <v>717</v>
      </c>
      <c r="G675" s="139" t="s">
        <v>718</v>
      </c>
      <c r="H675" s="139" t="s">
        <v>231</v>
      </c>
      <c r="I675" s="139" t="s">
        <v>231</v>
      </c>
      <c r="J675" s="139" t="s">
        <v>231</v>
      </c>
      <c r="K675" s="139" t="s">
        <v>257</v>
      </c>
      <c r="L675" s="139">
        <v>39.935677000000005</v>
      </c>
      <c r="M675" s="139">
        <v>-108.33945308333332</v>
      </c>
      <c r="N675" s="139" t="s">
        <v>254</v>
      </c>
      <c r="O675" s="139" t="s">
        <v>258</v>
      </c>
      <c r="P675" s="139">
        <v>17</v>
      </c>
      <c r="Q675" s="139">
        <v>1.42</v>
      </c>
      <c r="R675" s="139">
        <v>0</v>
      </c>
      <c r="S675" s="139">
        <v>2314</v>
      </c>
      <c r="T675" s="139">
        <v>137</v>
      </c>
      <c r="U675" s="139" t="s">
        <v>108</v>
      </c>
      <c r="V675" s="140">
        <v>0</v>
      </c>
      <c r="W675" s="141">
        <v>91.136101999999994</v>
      </c>
      <c r="X675" s="141">
        <v>0</v>
      </c>
      <c r="Y675" s="141">
        <v>0</v>
      </c>
      <c r="Z675" s="142">
        <v>0</v>
      </c>
    </row>
    <row r="676" spans="1:26" s="4" customFormat="1" x14ac:dyDescent="0.2">
      <c r="A676" s="139" t="s">
        <v>209</v>
      </c>
      <c r="B676" s="31" t="s">
        <v>134</v>
      </c>
      <c r="C676" s="139">
        <f t="shared" si="10"/>
        <v>8</v>
      </c>
      <c r="D676" s="139" t="s">
        <v>195</v>
      </c>
      <c r="E676" s="139" t="s">
        <v>190</v>
      </c>
      <c r="F676" s="139" t="s">
        <v>717</v>
      </c>
      <c r="G676" s="139" t="s">
        <v>718</v>
      </c>
      <c r="H676" s="139" t="s">
        <v>231</v>
      </c>
      <c r="I676" s="139" t="s">
        <v>231</v>
      </c>
      <c r="J676" s="139" t="s">
        <v>231</v>
      </c>
      <c r="K676" s="139" t="s">
        <v>257</v>
      </c>
      <c r="L676" s="139">
        <v>39.928022249999998</v>
      </c>
      <c r="M676" s="139">
        <v>-108.34629624999999</v>
      </c>
      <c r="N676" s="139" t="s">
        <v>268</v>
      </c>
      <c r="O676" s="139" t="s">
        <v>258</v>
      </c>
      <c r="P676" s="139">
        <v>0</v>
      </c>
      <c r="Q676" s="139">
        <v>0</v>
      </c>
      <c r="R676" s="139">
        <v>0</v>
      </c>
      <c r="S676" s="139">
        <v>0</v>
      </c>
      <c r="T676" s="139">
        <v>70</v>
      </c>
      <c r="U676" s="139" t="s">
        <v>208</v>
      </c>
      <c r="V676" s="140">
        <v>0</v>
      </c>
      <c r="W676" s="141">
        <v>4.2025600000000001</v>
      </c>
      <c r="X676" s="141">
        <v>0</v>
      </c>
      <c r="Y676" s="141">
        <v>0</v>
      </c>
      <c r="Z676" s="142">
        <v>0</v>
      </c>
    </row>
    <row r="677" spans="1:26" s="4" customFormat="1" x14ac:dyDescent="0.2">
      <c r="A677" s="139" t="s">
        <v>209</v>
      </c>
      <c r="B677" s="31" t="s">
        <v>134</v>
      </c>
      <c r="C677" s="139">
        <f t="shared" si="10"/>
        <v>8</v>
      </c>
      <c r="D677" s="139" t="s">
        <v>195</v>
      </c>
      <c r="E677" s="139" t="s">
        <v>190</v>
      </c>
      <c r="F677" s="139" t="s">
        <v>719</v>
      </c>
      <c r="G677" s="139" t="s">
        <v>720</v>
      </c>
      <c r="H677" s="139" t="s">
        <v>231</v>
      </c>
      <c r="I677" s="139" t="s">
        <v>231</v>
      </c>
      <c r="J677" s="139" t="s">
        <v>231</v>
      </c>
      <c r="K677" s="139" t="s">
        <v>257</v>
      </c>
      <c r="L677" s="139">
        <v>39.928022249999998</v>
      </c>
      <c r="M677" s="139">
        <v>-108.34629624999999</v>
      </c>
      <c r="N677" s="139" t="s">
        <v>254</v>
      </c>
      <c r="O677" s="139" t="s">
        <v>258</v>
      </c>
      <c r="P677" s="139">
        <v>20</v>
      </c>
      <c r="Q677" s="139">
        <v>2</v>
      </c>
      <c r="R677" s="139">
        <v>10</v>
      </c>
      <c r="S677" s="139">
        <v>5916</v>
      </c>
      <c r="T677" s="139">
        <v>700</v>
      </c>
      <c r="U677" s="139" t="s">
        <v>108</v>
      </c>
      <c r="V677" s="140">
        <v>0</v>
      </c>
      <c r="W677" s="141">
        <v>0.66173300000000002</v>
      </c>
      <c r="X677" s="141">
        <v>0</v>
      </c>
      <c r="Y677" s="141">
        <v>0</v>
      </c>
      <c r="Z677" s="142">
        <v>0</v>
      </c>
    </row>
    <row r="678" spans="1:26" s="4" customFormat="1" x14ac:dyDescent="0.2">
      <c r="A678" s="139" t="s">
        <v>209</v>
      </c>
      <c r="B678" s="31" t="s">
        <v>134</v>
      </c>
      <c r="C678" s="139">
        <f t="shared" si="10"/>
        <v>8</v>
      </c>
      <c r="D678" s="139" t="s">
        <v>195</v>
      </c>
      <c r="E678" s="139" t="s">
        <v>190</v>
      </c>
      <c r="F678" s="139" t="s">
        <v>719</v>
      </c>
      <c r="G678" s="139" t="s">
        <v>720</v>
      </c>
      <c r="H678" s="139" t="s">
        <v>231</v>
      </c>
      <c r="I678" s="139" t="s">
        <v>231</v>
      </c>
      <c r="J678" s="139" t="s">
        <v>231</v>
      </c>
      <c r="K678" s="139" t="s">
        <v>257</v>
      </c>
      <c r="L678" s="139">
        <v>40.117962722222224</v>
      </c>
      <c r="M678" s="139">
        <v>-108.22388272222223</v>
      </c>
      <c r="N678" s="139" t="s">
        <v>268</v>
      </c>
      <c r="O678" s="139" t="s">
        <v>258</v>
      </c>
      <c r="P678" s="139">
        <v>0</v>
      </c>
      <c r="Q678" s="139">
        <v>0</v>
      </c>
      <c r="R678" s="139">
        <v>0</v>
      </c>
      <c r="S678" s="139">
        <v>0</v>
      </c>
      <c r="T678" s="139">
        <v>70</v>
      </c>
      <c r="U678" s="139" t="s">
        <v>208</v>
      </c>
      <c r="V678" s="140">
        <v>0</v>
      </c>
      <c r="W678" s="141">
        <v>10.182186</v>
      </c>
      <c r="X678" s="141">
        <v>0</v>
      </c>
      <c r="Y678" s="141">
        <v>0</v>
      </c>
      <c r="Z678" s="142">
        <v>0</v>
      </c>
    </row>
    <row r="679" spans="1:26" s="4" customFormat="1" x14ac:dyDescent="0.2">
      <c r="A679" s="139" t="s">
        <v>209</v>
      </c>
      <c r="B679" s="31" t="s">
        <v>134</v>
      </c>
      <c r="C679" s="139">
        <f t="shared" si="10"/>
        <v>8</v>
      </c>
      <c r="D679" s="139" t="s">
        <v>195</v>
      </c>
      <c r="E679" s="139" t="s">
        <v>190</v>
      </c>
      <c r="F679" s="139" t="s">
        <v>721</v>
      </c>
      <c r="G679" s="139" t="s">
        <v>722</v>
      </c>
      <c r="H679" s="139" t="s">
        <v>231</v>
      </c>
      <c r="I679" s="139" t="s">
        <v>231</v>
      </c>
      <c r="J679" s="139" t="s">
        <v>231</v>
      </c>
      <c r="K679" s="139" t="s">
        <v>257</v>
      </c>
      <c r="L679" s="139">
        <v>39.910292555555557</v>
      </c>
      <c r="M679" s="139">
        <v>-108.33504291666667</v>
      </c>
      <c r="N679" s="139" t="s">
        <v>254</v>
      </c>
      <c r="O679" s="139" t="s">
        <v>258</v>
      </c>
      <c r="P679" s="139">
        <v>20</v>
      </c>
      <c r="Q679" s="139">
        <v>2</v>
      </c>
      <c r="R679" s="139">
        <v>10</v>
      </c>
      <c r="S679" s="139">
        <v>5916</v>
      </c>
      <c r="T679" s="139">
        <v>700</v>
      </c>
      <c r="U679" s="139" t="s">
        <v>108</v>
      </c>
      <c r="V679" s="140">
        <v>0</v>
      </c>
      <c r="W679" s="141">
        <v>0.83393899999999999</v>
      </c>
      <c r="X679" s="141">
        <v>0</v>
      </c>
      <c r="Y679" s="141">
        <v>0</v>
      </c>
      <c r="Z679" s="142">
        <v>0</v>
      </c>
    </row>
    <row r="680" spans="1:26" s="4" customFormat="1" x14ac:dyDescent="0.2">
      <c r="A680" s="139" t="s">
        <v>209</v>
      </c>
      <c r="B680" s="31" t="s">
        <v>134</v>
      </c>
      <c r="C680" s="139">
        <f t="shared" si="10"/>
        <v>8</v>
      </c>
      <c r="D680" s="139" t="s">
        <v>195</v>
      </c>
      <c r="E680" s="139" t="s">
        <v>190</v>
      </c>
      <c r="F680" s="139" t="s">
        <v>721</v>
      </c>
      <c r="G680" s="139" t="s">
        <v>722</v>
      </c>
      <c r="H680" s="139" t="s">
        <v>231</v>
      </c>
      <c r="I680" s="139" t="s">
        <v>231</v>
      </c>
      <c r="J680" s="139" t="s">
        <v>231</v>
      </c>
      <c r="K680" s="139" t="s">
        <v>257</v>
      </c>
      <c r="L680" s="139">
        <v>40.082487611111112</v>
      </c>
      <c r="M680" s="139">
        <v>-107.94149011111111</v>
      </c>
      <c r="N680" s="139" t="s">
        <v>268</v>
      </c>
      <c r="O680" s="139" t="s">
        <v>258</v>
      </c>
      <c r="P680" s="139">
        <v>0</v>
      </c>
      <c r="Q680" s="139">
        <v>0</v>
      </c>
      <c r="R680" s="139">
        <v>0</v>
      </c>
      <c r="S680" s="139">
        <v>0</v>
      </c>
      <c r="T680" s="139">
        <v>70</v>
      </c>
      <c r="U680" s="139" t="s">
        <v>208</v>
      </c>
      <c r="V680" s="140">
        <v>0</v>
      </c>
      <c r="W680" s="141">
        <v>18.523800000000001</v>
      </c>
      <c r="X680" s="141">
        <v>0</v>
      </c>
      <c r="Y680" s="141">
        <v>0</v>
      </c>
      <c r="Z680" s="142">
        <v>0</v>
      </c>
    </row>
    <row r="681" spans="1:26" s="4" customFormat="1" x14ac:dyDescent="0.2">
      <c r="A681" s="139" t="s">
        <v>209</v>
      </c>
      <c r="B681" s="31" t="s">
        <v>134</v>
      </c>
      <c r="C681" s="139">
        <f t="shared" si="10"/>
        <v>8</v>
      </c>
      <c r="D681" s="139" t="s">
        <v>195</v>
      </c>
      <c r="E681" s="139" t="s">
        <v>190</v>
      </c>
      <c r="F681" s="139" t="s">
        <v>723</v>
      </c>
      <c r="G681" s="139" t="s">
        <v>724</v>
      </c>
      <c r="H681" s="139" t="s">
        <v>231</v>
      </c>
      <c r="I681" s="139" t="s">
        <v>231</v>
      </c>
      <c r="J681" s="139" t="s">
        <v>231</v>
      </c>
      <c r="K681" s="139" t="s">
        <v>232</v>
      </c>
      <c r="L681" s="139">
        <v>40.082487611111112</v>
      </c>
      <c r="M681" s="139">
        <v>-107.94149011111111</v>
      </c>
      <c r="N681" s="139" t="s">
        <v>254</v>
      </c>
      <c r="O681" s="139" t="s">
        <v>233</v>
      </c>
      <c r="P681" s="139">
        <v>17</v>
      </c>
      <c r="Q681" s="139">
        <v>1.42</v>
      </c>
      <c r="R681" s="139">
        <v>8</v>
      </c>
      <c r="S681" s="139">
        <v>2314</v>
      </c>
      <c r="T681" s="139">
        <v>137</v>
      </c>
      <c r="U681" s="139" t="s">
        <v>108</v>
      </c>
      <c r="V681" s="140">
        <v>0</v>
      </c>
      <c r="W681" s="141">
        <v>8.0099999999999998E-3</v>
      </c>
      <c r="X681" s="141">
        <v>0</v>
      </c>
      <c r="Y681" s="141">
        <v>0</v>
      </c>
      <c r="Z681" s="142">
        <v>0</v>
      </c>
    </row>
    <row r="682" spans="1:26" s="4" customFormat="1" x14ac:dyDescent="0.2">
      <c r="A682" s="139" t="s">
        <v>209</v>
      </c>
      <c r="B682" s="31" t="s">
        <v>134</v>
      </c>
      <c r="C682" s="139">
        <f t="shared" si="10"/>
        <v>8</v>
      </c>
      <c r="D682" s="139" t="s">
        <v>195</v>
      </c>
      <c r="E682" s="139" t="s">
        <v>190</v>
      </c>
      <c r="F682" s="139" t="s">
        <v>723</v>
      </c>
      <c r="G682" s="139" t="s">
        <v>724</v>
      </c>
      <c r="H682" s="139" t="s">
        <v>231</v>
      </c>
      <c r="I682" s="139" t="s">
        <v>231</v>
      </c>
      <c r="J682" s="139" t="s">
        <v>231</v>
      </c>
      <c r="K682" s="139" t="s">
        <v>232</v>
      </c>
      <c r="L682" s="139">
        <v>39.90898825</v>
      </c>
      <c r="M682" s="139">
        <v>-108.37202969444445</v>
      </c>
      <c r="N682" s="139" t="s">
        <v>268</v>
      </c>
      <c r="O682" s="139" t="s">
        <v>233</v>
      </c>
      <c r="P682" s="139">
        <v>0</v>
      </c>
      <c r="Q682" s="139">
        <v>0</v>
      </c>
      <c r="R682" s="139">
        <v>0</v>
      </c>
      <c r="S682" s="139">
        <v>0</v>
      </c>
      <c r="T682" s="139">
        <v>70</v>
      </c>
      <c r="U682" s="139" t="s">
        <v>208</v>
      </c>
      <c r="V682" s="140">
        <v>0</v>
      </c>
      <c r="W682" s="141">
        <v>10.182186</v>
      </c>
      <c r="X682" s="141">
        <v>0</v>
      </c>
      <c r="Y682" s="141">
        <v>0</v>
      </c>
      <c r="Z682" s="142">
        <v>0</v>
      </c>
    </row>
    <row r="683" spans="1:26" s="4" customFormat="1" x14ac:dyDescent="0.2">
      <c r="A683" s="139" t="s">
        <v>209</v>
      </c>
      <c r="B683" s="31" t="s">
        <v>134</v>
      </c>
      <c r="C683" s="139">
        <f t="shared" si="10"/>
        <v>8</v>
      </c>
      <c r="D683" s="139" t="s">
        <v>195</v>
      </c>
      <c r="E683" s="139" t="s">
        <v>190</v>
      </c>
      <c r="F683" s="139" t="s">
        <v>723</v>
      </c>
      <c r="G683" s="139" t="s">
        <v>724</v>
      </c>
      <c r="H683" s="139" t="s">
        <v>231</v>
      </c>
      <c r="I683" s="139" t="s">
        <v>231</v>
      </c>
      <c r="J683" s="139" t="s">
        <v>231</v>
      </c>
      <c r="K683" s="139" t="s">
        <v>232</v>
      </c>
      <c r="L683" s="139">
        <v>39.90898825</v>
      </c>
      <c r="M683" s="139">
        <v>-108.37202969444445</v>
      </c>
      <c r="N683" s="139" t="s">
        <v>254</v>
      </c>
      <c r="O683" s="139" t="s">
        <v>233</v>
      </c>
      <c r="P683" s="139">
        <v>20</v>
      </c>
      <c r="Q683" s="139">
        <v>2</v>
      </c>
      <c r="R683" s="139">
        <v>10</v>
      </c>
      <c r="S683" s="139">
        <v>5916</v>
      </c>
      <c r="T683" s="139">
        <v>700</v>
      </c>
      <c r="U683" s="139" t="s">
        <v>108</v>
      </c>
      <c r="V683" s="140">
        <v>0</v>
      </c>
      <c r="W683" s="141">
        <v>0.39807900000000002</v>
      </c>
      <c r="X683" s="141">
        <v>0</v>
      </c>
      <c r="Y683" s="141">
        <v>0</v>
      </c>
      <c r="Z683" s="142">
        <v>0</v>
      </c>
    </row>
    <row r="684" spans="1:26" s="4" customFormat="1" x14ac:dyDescent="0.2">
      <c r="A684" s="139" t="s">
        <v>209</v>
      </c>
      <c r="B684" s="31" t="s">
        <v>134</v>
      </c>
      <c r="C684" s="139">
        <f t="shared" si="10"/>
        <v>8</v>
      </c>
      <c r="D684" s="139" t="s">
        <v>195</v>
      </c>
      <c r="E684" s="139" t="s">
        <v>190</v>
      </c>
      <c r="F684" s="139" t="s">
        <v>725</v>
      </c>
      <c r="G684" s="139" t="s">
        <v>726</v>
      </c>
      <c r="H684" s="139" t="s">
        <v>231</v>
      </c>
      <c r="I684" s="139" t="s">
        <v>231</v>
      </c>
      <c r="J684" s="139" t="s">
        <v>231</v>
      </c>
      <c r="K684" s="139" t="s">
        <v>257</v>
      </c>
      <c r="L684" s="139">
        <v>40.020559499999997</v>
      </c>
      <c r="M684" s="139">
        <v>-108.43804422222223</v>
      </c>
      <c r="N684" s="139" t="s">
        <v>268</v>
      </c>
      <c r="O684" s="139" t="s">
        <v>258</v>
      </c>
      <c r="P684" s="139">
        <v>30</v>
      </c>
      <c r="Q684" s="139">
        <v>0.5</v>
      </c>
      <c r="R684" s="139">
        <v>0</v>
      </c>
      <c r="S684" s="139">
        <v>0</v>
      </c>
      <c r="T684" s="139">
        <v>0</v>
      </c>
      <c r="U684" s="139" t="s">
        <v>208</v>
      </c>
      <c r="V684" s="140">
        <v>0</v>
      </c>
      <c r="W684" s="141">
        <v>9.1593180000000007</v>
      </c>
      <c r="X684" s="141">
        <v>0</v>
      </c>
      <c r="Y684" s="141">
        <v>0</v>
      </c>
      <c r="Z684" s="142">
        <v>0</v>
      </c>
    </row>
    <row r="685" spans="1:26" s="4" customFormat="1" x14ac:dyDescent="0.2">
      <c r="A685" s="139" t="s">
        <v>209</v>
      </c>
      <c r="B685" s="31" t="s">
        <v>134</v>
      </c>
      <c r="C685" s="139">
        <f t="shared" si="10"/>
        <v>8</v>
      </c>
      <c r="D685" s="139" t="s">
        <v>195</v>
      </c>
      <c r="E685" s="139" t="s">
        <v>190</v>
      </c>
      <c r="F685" s="139" t="s">
        <v>725</v>
      </c>
      <c r="G685" s="139" t="s">
        <v>726</v>
      </c>
      <c r="H685" s="139" t="s">
        <v>231</v>
      </c>
      <c r="I685" s="139" t="s">
        <v>231</v>
      </c>
      <c r="J685" s="139" t="s">
        <v>231</v>
      </c>
      <c r="K685" s="139" t="s">
        <v>257</v>
      </c>
      <c r="L685" s="139">
        <v>40.020559499999997</v>
      </c>
      <c r="M685" s="139">
        <v>-108.43804422222223</v>
      </c>
      <c r="N685" s="139" t="s">
        <v>254</v>
      </c>
      <c r="O685" s="139" t="s">
        <v>258</v>
      </c>
      <c r="P685" s="139">
        <v>20</v>
      </c>
      <c r="Q685" s="139">
        <v>2</v>
      </c>
      <c r="R685" s="139">
        <v>10</v>
      </c>
      <c r="S685" s="139">
        <v>5916</v>
      </c>
      <c r="T685" s="139">
        <v>700</v>
      </c>
      <c r="U685" s="139" t="s">
        <v>108</v>
      </c>
      <c r="V685" s="140">
        <v>0</v>
      </c>
      <c r="W685" s="141">
        <v>2.0982370000000001</v>
      </c>
      <c r="X685" s="141">
        <v>0</v>
      </c>
      <c r="Y685" s="141">
        <v>0</v>
      </c>
      <c r="Z685" s="142">
        <v>0</v>
      </c>
    </row>
    <row r="686" spans="1:26" s="4" customFormat="1" x14ac:dyDescent="0.2">
      <c r="A686" s="139" t="s">
        <v>209</v>
      </c>
      <c r="B686" s="31" t="s">
        <v>134</v>
      </c>
      <c r="C686" s="139">
        <f t="shared" si="10"/>
        <v>8</v>
      </c>
      <c r="D686" s="139" t="s">
        <v>195</v>
      </c>
      <c r="E686" s="139" t="s">
        <v>190</v>
      </c>
      <c r="F686" s="139" t="s">
        <v>727</v>
      </c>
      <c r="G686" s="139" t="s">
        <v>728</v>
      </c>
      <c r="H686" s="139" t="s">
        <v>231</v>
      </c>
      <c r="I686" s="139" t="s">
        <v>231</v>
      </c>
      <c r="J686" s="139" t="s">
        <v>231</v>
      </c>
      <c r="K686" s="139" t="s">
        <v>232</v>
      </c>
      <c r="L686" s="139">
        <v>40.020559499999997</v>
      </c>
      <c r="M686" s="139">
        <v>-108.43804422222223</v>
      </c>
      <c r="N686" s="139" t="s">
        <v>261</v>
      </c>
      <c r="O686" s="139" t="s">
        <v>233</v>
      </c>
      <c r="P686" s="139">
        <v>3</v>
      </c>
      <c r="Q686" s="139">
        <v>0.33</v>
      </c>
      <c r="R686" s="139">
        <v>72</v>
      </c>
      <c r="S686" s="139">
        <v>380</v>
      </c>
      <c r="T686" s="139">
        <v>565</v>
      </c>
      <c r="U686" s="139" t="s">
        <v>159</v>
      </c>
      <c r="V686" s="140">
        <v>1.7832920000000001</v>
      </c>
      <c r="W686" s="141">
        <v>0.52688100000000004</v>
      </c>
      <c r="X686" s="141">
        <v>1.337469</v>
      </c>
      <c r="Y686" s="141">
        <v>0</v>
      </c>
      <c r="Z686" s="142">
        <v>0</v>
      </c>
    </row>
    <row r="687" spans="1:26" s="4" customFormat="1" x14ac:dyDescent="0.2">
      <c r="A687" s="139" t="s">
        <v>209</v>
      </c>
      <c r="B687" s="31" t="s">
        <v>134</v>
      </c>
      <c r="C687" s="139">
        <f t="shared" si="10"/>
        <v>8</v>
      </c>
      <c r="D687" s="139" t="s">
        <v>195</v>
      </c>
      <c r="E687" s="139" t="s">
        <v>190</v>
      </c>
      <c r="F687" s="139" t="s">
        <v>729</v>
      </c>
      <c r="G687" s="139" t="s">
        <v>730</v>
      </c>
      <c r="H687" s="139" t="s">
        <v>231</v>
      </c>
      <c r="I687" s="139" t="s">
        <v>231</v>
      </c>
      <c r="J687" s="139" t="s">
        <v>231</v>
      </c>
      <c r="K687" s="139" t="s">
        <v>257</v>
      </c>
      <c r="L687" s="139">
        <v>39.819164472222226</v>
      </c>
      <c r="M687" s="139">
        <v>-108.30671580555556</v>
      </c>
      <c r="N687" s="139" t="s">
        <v>268</v>
      </c>
      <c r="O687" s="139" t="s">
        <v>258</v>
      </c>
      <c r="P687" s="139">
        <v>0</v>
      </c>
      <c r="Q687" s="139">
        <v>0</v>
      </c>
      <c r="R687" s="139">
        <v>0</v>
      </c>
      <c r="S687" s="139">
        <v>0</v>
      </c>
      <c r="T687" s="139">
        <v>70</v>
      </c>
      <c r="U687" s="139" t="s">
        <v>208</v>
      </c>
      <c r="V687" s="140">
        <v>0</v>
      </c>
      <c r="W687" s="141">
        <v>9.0508319999999998</v>
      </c>
      <c r="X687" s="141">
        <v>0</v>
      </c>
      <c r="Y687" s="141">
        <v>0</v>
      </c>
      <c r="Z687" s="142">
        <v>0</v>
      </c>
    </row>
    <row r="688" spans="1:26" s="4" customFormat="1" x14ac:dyDescent="0.2">
      <c r="A688" s="139" t="s">
        <v>209</v>
      </c>
      <c r="B688" s="31" t="s">
        <v>134</v>
      </c>
      <c r="C688" s="139">
        <f t="shared" si="10"/>
        <v>8</v>
      </c>
      <c r="D688" s="139" t="s">
        <v>195</v>
      </c>
      <c r="E688" s="139" t="s">
        <v>190</v>
      </c>
      <c r="F688" s="139" t="s">
        <v>729</v>
      </c>
      <c r="G688" s="139" t="s">
        <v>730</v>
      </c>
      <c r="H688" s="139" t="s">
        <v>231</v>
      </c>
      <c r="I688" s="139" t="s">
        <v>231</v>
      </c>
      <c r="J688" s="139" t="s">
        <v>231</v>
      </c>
      <c r="K688" s="139" t="s">
        <v>257</v>
      </c>
      <c r="L688" s="139">
        <v>39.819164472222226</v>
      </c>
      <c r="M688" s="139">
        <v>-108.30671580555556</v>
      </c>
      <c r="N688" s="139" t="s">
        <v>254</v>
      </c>
      <c r="O688" s="139" t="s">
        <v>258</v>
      </c>
      <c r="P688" s="139">
        <v>20</v>
      </c>
      <c r="Q688" s="139">
        <v>2</v>
      </c>
      <c r="R688" s="139">
        <v>10</v>
      </c>
      <c r="S688" s="139">
        <v>5916</v>
      </c>
      <c r="T688" s="139">
        <v>700</v>
      </c>
      <c r="U688" s="139" t="s">
        <v>108</v>
      </c>
      <c r="V688" s="140">
        <v>0</v>
      </c>
      <c r="W688" s="141">
        <v>0.224187</v>
      </c>
      <c r="X688" s="141">
        <v>0</v>
      </c>
      <c r="Y688" s="141">
        <v>0</v>
      </c>
      <c r="Z688" s="142">
        <v>0</v>
      </c>
    </row>
    <row r="689" spans="1:26" s="4" customFormat="1" x14ac:dyDescent="0.2">
      <c r="A689" s="139" t="s">
        <v>209</v>
      </c>
      <c r="B689" s="31" t="s">
        <v>134</v>
      </c>
      <c r="C689" s="139">
        <f t="shared" si="10"/>
        <v>8</v>
      </c>
      <c r="D689" s="139" t="s">
        <v>195</v>
      </c>
      <c r="E689" s="139" t="s">
        <v>190</v>
      </c>
      <c r="F689" s="139" t="s">
        <v>731</v>
      </c>
      <c r="G689" s="139" t="s">
        <v>732</v>
      </c>
      <c r="H689" s="139" t="s">
        <v>231</v>
      </c>
      <c r="I689" s="139" t="s">
        <v>231</v>
      </c>
      <c r="J689" s="139" t="s">
        <v>231</v>
      </c>
      <c r="K689" s="139" t="s">
        <v>232</v>
      </c>
      <c r="L689" s="139">
        <v>39.938323499999996</v>
      </c>
      <c r="M689" s="139">
        <v>-108.34965819444444</v>
      </c>
      <c r="N689" s="139" t="s">
        <v>237</v>
      </c>
      <c r="O689" s="139" t="s">
        <v>233</v>
      </c>
      <c r="P689" s="139">
        <v>4</v>
      </c>
      <c r="Q689" s="139">
        <v>0.25</v>
      </c>
      <c r="R689" s="139">
        <v>76.3</v>
      </c>
      <c r="S689" s="139">
        <v>225</v>
      </c>
      <c r="T689" s="139">
        <v>800</v>
      </c>
      <c r="U689" s="139" t="s">
        <v>159</v>
      </c>
      <c r="V689" s="140">
        <v>6.6075480000000004</v>
      </c>
      <c r="W689" s="141">
        <v>0.25012800000000002</v>
      </c>
      <c r="X689" s="141">
        <v>0.80457800000000002</v>
      </c>
      <c r="Y689" s="141">
        <v>0</v>
      </c>
      <c r="Z689" s="142">
        <v>0</v>
      </c>
    </row>
    <row r="690" spans="1:26" s="4" customFormat="1" x14ac:dyDescent="0.2">
      <c r="A690" s="139" t="s">
        <v>209</v>
      </c>
      <c r="B690" s="31" t="s">
        <v>134</v>
      </c>
      <c r="C690" s="139">
        <f t="shared" si="10"/>
        <v>8</v>
      </c>
      <c r="D690" s="139" t="s">
        <v>195</v>
      </c>
      <c r="E690" s="139" t="s">
        <v>190</v>
      </c>
      <c r="F690" s="139" t="s">
        <v>731</v>
      </c>
      <c r="G690" s="139" t="s">
        <v>732</v>
      </c>
      <c r="H690" s="139" t="s">
        <v>231</v>
      </c>
      <c r="I690" s="139" t="s">
        <v>231</v>
      </c>
      <c r="J690" s="139" t="s">
        <v>231</v>
      </c>
      <c r="K690" s="139" t="s">
        <v>232</v>
      </c>
      <c r="L690" s="139">
        <v>39.938323499999996</v>
      </c>
      <c r="M690" s="139">
        <v>-108.34965819444444</v>
      </c>
      <c r="N690" s="139" t="s">
        <v>69</v>
      </c>
      <c r="O690" s="139" t="s">
        <v>233</v>
      </c>
      <c r="P690" s="139">
        <v>1</v>
      </c>
      <c r="Q690" s="139">
        <v>0.17</v>
      </c>
      <c r="R690" s="139">
        <v>86.2</v>
      </c>
      <c r="S690" s="139">
        <v>113</v>
      </c>
      <c r="T690" s="139">
        <v>400</v>
      </c>
      <c r="U690" s="139" t="s">
        <v>158</v>
      </c>
      <c r="V690" s="140">
        <v>3.5800339999999999</v>
      </c>
      <c r="W690" s="141">
        <v>28.890412000000001</v>
      </c>
      <c r="X690" s="141">
        <v>19.490075000000001</v>
      </c>
      <c r="Y690" s="141">
        <v>0</v>
      </c>
      <c r="Z690" s="142">
        <v>0</v>
      </c>
    </row>
    <row r="691" spans="1:26" s="4" customFormat="1" x14ac:dyDescent="0.2">
      <c r="A691" s="139" t="s">
        <v>209</v>
      </c>
      <c r="B691" s="31" t="s">
        <v>134</v>
      </c>
      <c r="C691" s="139">
        <f t="shared" si="10"/>
        <v>8</v>
      </c>
      <c r="D691" s="139" t="s">
        <v>195</v>
      </c>
      <c r="E691" s="139" t="s">
        <v>190</v>
      </c>
      <c r="F691" s="139" t="s">
        <v>733</v>
      </c>
      <c r="G691" s="139" t="s">
        <v>734</v>
      </c>
      <c r="H691" s="139" t="s">
        <v>231</v>
      </c>
      <c r="I691" s="139" t="s">
        <v>231</v>
      </c>
      <c r="J691" s="139" t="s">
        <v>231</v>
      </c>
      <c r="K691" s="139" t="s">
        <v>257</v>
      </c>
      <c r="L691" s="139">
        <v>39.792931861111107</v>
      </c>
      <c r="M691" s="139">
        <v>-108.28043677777778</v>
      </c>
      <c r="N691" s="139" t="s">
        <v>254</v>
      </c>
      <c r="O691" s="139" t="s">
        <v>258</v>
      </c>
      <c r="P691" s="139">
        <v>17</v>
      </c>
      <c r="Q691" s="139">
        <v>1.42</v>
      </c>
      <c r="R691" s="139">
        <v>8</v>
      </c>
      <c r="S691" s="139">
        <v>2314</v>
      </c>
      <c r="T691" s="139">
        <v>137</v>
      </c>
      <c r="U691" s="139" t="s">
        <v>108</v>
      </c>
      <c r="V691" s="140">
        <v>0</v>
      </c>
      <c r="W691" s="141">
        <v>3.2141999999999997E-2</v>
      </c>
      <c r="X691" s="141">
        <v>0</v>
      </c>
      <c r="Y691" s="141">
        <v>0</v>
      </c>
      <c r="Z691" s="142">
        <v>0</v>
      </c>
    </row>
    <row r="692" spans="1:26" s="4" customFormat="1" x14ac:dyDescent="0.2">
      <c r="A692" s="139" t="s">
        <v>209</v>
      </c>
      <c r="B692" s="31" t="s">
        <v>134</v>
      </c>
      <c r="C692" s="139">
        <f t="shared" si="10"/>
        <v>8</v>
      </c>
      <c r="D692" s="139" t="s">
        <v>195</v>
      </c>
      <c r="E692" s="139" t="s">
        <v>190</v>
      </c>
      <c r="F692" s="139" t="s">
        <v>733</v>
      </c>
      <c r="G692" s="139" t="s">
        <v>734</v>
      </c>
      <c r="H692" s="139" t="s">
        <v>231</v>
      </c>
      <c r="I692" s="139" t="s">
        <v>231</v>
      </c>
      <c r="J692" s="139" t="s">
        <v>231</v>
      </c>
      <c r="K692" s="139" t="s">
        <v>257</v>
      </c>
      <c r="L692" s="139">
        <v>39.919138444444442</v>
      </c>
      <c r="M692" s="139">
        <v>-108.36360333333333</v>
      </c>
      <c r="N692" s="139" t="s">
        <v>254</v>
      </c>
      <c r="O692" s="139" t="s">
        <v>258</v>
      </c>
      <c r="P692" s="139">
        <v>20</v>
      </c>
      <c r="Q692" s="139">
        <v>2</v>
      </c>
      <c r="R692" s="139">
        <v>10</v>
      </c>
      <c r="S692" s="139">
        <v>5916</v>
      </c>
      <c r="T692" s="139">
        <v>700</v>
      </c>
      <c r="U692" s="139" t="s">
        <v>108</v>
      </c>
      <c r="V692" s="140">
        <v>0</v>
      </c>
      <c r="W692" s="141">
        <v>0.33102700000000002</v>
      </c>
      <c r="X692" s="141">
        <v>0</v>
      </c>
      <c r="Y692" s="141">
        <v>0</v>
      </c>
      <c r="Z692" s="142">
        <v>0</v>
      </c>
    </row>
    <row r="693" spans="1:26" s="4" customFormat="1" x14ac:dyDescent="0.2">
      <c r="A693" s="139" t="s">
        <v>209</v>
      </c>
      <c r="B693" s="31" t="s">
        <v>134</v>
      </c>
      <c r="C693" s="139">
        <f t="shared" si="10"/>
        <v>8</v>
      </c>
      <c r="D693" s="139" t="s">
        <v>195</v>
      </c>
      <c r="E693" s="139" t="s">
        <v>190</v>
      </c>
      <c r="F693" s="139" t="s">
        <v>735</v>
      </c>
      <c r="G693" s="139" t="s">
        <v>736</v>
      </c>
      <c r="H693" s="139" t="s">
        <v>231</v>
      </c>
      <c r="I693" s="139" t="s">
        <v>231</v>
      </c>
      <c r="J693" s="139" t="s">
        <v>231</v>
      </c>
      <c r="K693" s="139" t="s">
        <v>257</v>
      </c>
      <c r="L693" s="139">
        <v>39.947397916666667</v>
      </c>
      <c r="M693" s="139">
        <v>-108.33943491666666</v>
      </c>
      <c r="N693" s="139" t="s">
        <v>268</v>
      </c>
      <c r="O693" s="139" t="s">
        <v>258</v>
      </c>
      <c r="P693" s="139">
        <v>0</v>
      </c>
      <c r="Q693" s="139">
        <v>0</v>
      </c>
      <c r="R693" s="139">
        <v>0</v>
      </c>
      <c r="S693" s="139">
        <v>0</v>
      </c>
      <c r="T693" s="139">
        <v>70</v>
      </c>
      <c r="U693" s="139" t="s">
        <v>208</v>
      </c>
      <c r="V693" s="140">
        <v>0</v>
      </c>
      <c r="W693" s="141">
        <v>2.2627079999999999</v>
      </c>
      <c r="X693" s="141">
        <v>0</v>
      </c>
      <c r="Y693" s="141">
        <v>0</v>
      </c>
      <c r="Z693" s="142">
        <v>0</v>
      </c>
    </row>
    <row r="694" spans="1:26" s="4" customFormat="1" x14ac:dyDescent="0.2">
      <c r="A694" s="139" t="s">
        <v>209</v>
      </c>
      <c r="B694" s="31" t="s">
        <v>134</v>
      </c>
      <c r="C694" s="139">
        <f t="shared" si="10"/>
        <v>8</v>
      </c>
      <c r="D694" s="139" t="s">
        <v>195</v>
      </c>
      <c r="E694" s="139" t="s">
        <v>190</v>
      </c>
      <c r="F694" s="139" t="s">
        <v>735</v>
      </c>
      <c r="G694" s="139" t="s">
        <v>736</v>
      </c>
      <c r="H694" s="139" t="s">
        <v>231</v>
      </c>
      <c r="I694" s="139" t="s">
        <v>231</v>
      </c>
      <c r="J694" s="139" t="s">
        <v>231</v>
      </c>
      <c r="K694" s="139" t="s">
        <v>257</v>
      </c>
      <c r="L694" s="139">
        <v>39.947397916666667</v>
      </c>
      <c r="M694" s="139">
        <v>-108.33943491666666</v>
      </c>
      <c r="N694" s="139" t="s">
        <v>254</v>
      </c>
      <c r="O694" s="139" t="s">
        <v>258</v>
      </c>
      <c r="P694" s="139">
        <v>17</v>
      </c>
      <c r="Q694" s="139">
        <v>1.42</v>
      </c>
      <c r="R694" s="139">
        <v>8</v>
      </c>
      <c r="S694" s="139">
        <v>2314</v>
      </c>
      <c r="T694" s="139">
        <v>137</v>
      </c>
      <c r="U694" s="139" t="s">
        <v>108</v>
      </c>
      <c r="V694" s="140">
        <v>0</v>
      </c>
      <c r="W694" s="141">
        <v>0.61543499999999995</v>
      </c>
      <c r="X694" s="141">
        <v>0</v>
      </c>
      <c r="Y694" s="141">
        <v>0</v>
      </c>
      <c r="Z694" s="142">
        <v>0</v>
      </c>
    </row>
    <row r="695" spans="1:26" s="4" customFormat="1" x14ac:dyDescent="0.2">
      <c r="A695" s="139" t="s">
        <v>209</v>
      </c>
      <c r="B695" s="31" t="s">
        <v>134</v>
      </c>
      <c r="C695" s="139">
        <f t="shared" si="10"/>
        <v>8</v>
      </c>
      <c r="D695" s="139" t="s">
        <v>195</v>
      </c>
      <c r="E695" s="139" t="s">
        <v>190</v>
      </c>
      <c r="F695" s="139" t="s">
        <v>737</v>
      </c>
      <c r="G695" s="139" t="s">
        <v>738</v>
      </c>
      <c r="H695" s="139" t="s">
        <v>231</v>
      </c>
      <c r="I695" s="139" t="s">
        <v>231</v>
      </c>
      <c r="J695" s="139" t="s">
        <v>231</v>
      </c>
      <c r="K695" s="139" t="s">
        <v>257</v>
      </c>
      <c r="L695" s="139">
        <v>40.014629722222224</v>
      </c>
      <c r="M695" s="139">
        <v>-108.44164322222223</v>
      </c>
      <c r="N695" s="139" t="s">
        <v>254</v>
      </c>
      <c r="O695" s="139" t="s">
        <v>258</v>
      </c>
      <c r="P695" s="139">
        <v>17</v>
      </c>
      <c r="Q695" s="139">
        <v>1.42</v>
      </c>
      <c r="R695" s="139">
        <v>0</v>
      </c>
      <c r="S695" s="139">
        <v>2314</v>
      </c>
      <c r="T695" s="139">
        <v>137</v>
      </c>
      <c r="U695" s="139" t="s">
        <v>108</v>
      </c>
      <c r="V695" s="140">
        <v>0</v>
      </c>
      <c r="W695" s="141">
        <v>2.858616</v>
      </c>
      <c r="X695" s="141">
        <v>0</v>
      </c>
      <c r="Y695" s="141">
        <v>0</v>
      </c>
      <c r="Z695" s="142">
        <v>0</v>
      </c>
    </row>
    <row r="696" spans="1:26" s="4" customFormat="1" x14ac:dyDescent="0.2">
      <c r="A696" s="139" t="s">
        <v>209</v>
      </c>
      <c r="B696" s="31" t="s">
        <v>134</v>
      </c>
      <c r="C696" s="139">
        <f t="shared" si="10"/>
        <v>8</v>
      </c>
      <c r="D696" s="139" t="s">
        <v>195</v>
      </c>
      <c r="E696" s="139" t="s">
        <v>190</v>
      </c>
      <c r="F696" s="139" t="s">
        <v>737</v>
      </c>
      <c r="G696" s="139" t="s">
        <v>738</v>
      </c>
      <c r="H696" s="139" t="s">
        <v>231</v>
      </c>
      <c r="I696" s="139" t="s">
        <v>231</v>
      </c>
      <c r="J696" s="139" t="s">
        <v>231</v>
      </c>
      <c r="K696" s="139" t="s">
        <v>257</v>
      </c>
      <c r="L696" s="139">
        <v>40.002413166666663</v>
      </c>
      <c r="M696" s="139">
        <v>-108.45740288888889</v>
      </c>
      <c r="N696" s="139" t="s">
        <v>268</v>
      </c>
      <c r="O696" s="139" t="s">
        <v>258</v>
      </c>
      <c r="P696" s="139">
        <v>0</v>
      </c>
      <c r="Q696" s="139">
        <v>0</v>
      </c>
      <c r="R696" s="139">
        <v>0</v>
      </c>
      <c r="S696" s="139">
        <v>0</v>
      </c>
      <c r="T696" s="139">
        <v>70</v>
      </c>
      <c r="U696" s="139" t="s">
        <v>208</v>
      </c>
      <c r="V696" s="140">
        <v>0</v>
      </c>
      <c r="W696" s="141">
        <v>12.444894</v>
      </c>
      <c r="X696" s="141">
        <v>0</v>
      </c>
      <c r="Y696" s="141">
        <v>0</v>
      </c>
      <c r="Z696" s="142">
        <v>0</v>
      </c>
    </row>
    <row r="697" spans="1:26" s="4" customFormat="1" x14ac:dyDescent="0.2">
      <c r="A697" s="139" t="s">
        <v>209</v>
      </c>
      <c r="B697" s="31" t="s">
        <v>134</v>
      </c>
      <c r="C697" s="139">
        <f t="shared" si="10"/>
        <v>8</v>
      </c>
      <c r="D697" s="139" t="s">
        <v>195</v>
      </c>
      <c r="E697" s="139" t="s">
        <v>190</v>
      </c>
      <c r="F697" s="139" t="s">
        <v>739</v>
      </c>
      <c r="G697" s="139" t="s">
        <v>740</v>
      </c>
      <c r="H697" s="139" t="s">
        <v>231</v>
      </c>
      <c r="I697" s="139" t="s">
        <v>231</v>
      </c>
      <c r="J697" s="139" t="s">
        <v>231</v>
      </c>
      <c r="K697" s="139" t="s">
        <v>257</v>
      </c>
      <c r="L697" s="139">
        <v>40.002413166666663</v>
      </c>
      <c r="M697" s="139">
        <v>-108.45740288888889</v>
      </c>
      <c r="N697" s="139" t="s">
        <v>254</v>
      </c>
      <c r="O697" s="139" t="s">
        <v>258</v>
      </c>
      <c r="P697" s="139">
        <v>17</v>
      </c>
      <c r="Q697" s="139">
        <v>1.42</v>
      </c>
      <c r="R697" s="139">
        <v>8</v>
      </c>
      <c r="S697" s="139">
        <v>2314</v>
      </c>
      <c r="T697" s="139">
        <v>137</v>
      </c>
      <c r="U697" s="139" t="s">
        <v>108</v>
      </c>
      <c r="V697" s="140">
        <v>0</v>
      </c>
      <c r="W697" s="141">
        <v>0.322714</v>
      </c>
      <c r="X697" s="141">
        <v>0</v>
      </c>
      <c r="Y697" s="141">
        <v>0</v>
      </c>
      <c r="Z697" s="142">
        <v>0</v>
      </c>
    </row>
    <row r="698" spans="1:26" s="4" customFormat="1" x14ac:dyDescent="0.2">
      <c r="A698" s="139" t="s">
        <v>209</v>
      </c>
      <c r="B698" s="31" t="s">
        <v>134</v>
      </c>
      <c r="C698" s="139">
        <f t="shared" si="10"/>
        <v>8</v>
      </c>
      <c r="D698" s="139" t="s">
        <v>195</v>
      </c>
      <c r="E698" s="139" t="s">
        <v>190</v>
      </c>
      <c r="F698" s="139" t="s">
        <v>741</v>
      </c>
      <c r="G698" s="139" t="s">
        <v>742</v>
      </c>
      <c r="H698" s="139" t="s">
        <v>231</v>
      </c>
      <c r="I698" s="139" t="s">
        <v>231</v>
      </c>
      <c r="J698" s="139" t="s">
        <v>231</v>
      </c>
      <c r="K698" s="139" t="s">
        <v>232</v>
      </c>
      <c r="L698" s="139">
        <v>39.916136083333335</v>
      </c>
      <c r="M698" s="139">
        <v>-108.34087263888888</v>
      </c>
      <c r="N698" s="139" t="s">
        <v>268</v>
      </c>
      <c r="O698" s="139" t="s">
        <v>233</v>
      </c>
      <c r="P698" s="139">
        <v>30</v>
      </c>
      <c r="Q698" s="139">
        <v>0.5</v>
      </c>
      <c r="R698" s="139">
        <v>0</v>
      </c>
      <c r="S698" s="139">
        <v>0</v>
      </c>
      <c r="T698" s="139">
        <v>0</v>
      </c>
      <c r="U698" s="139" t="s">
        <v>208</v>
      </c>
      <c r="V698" s="140">
        <v>0</v>
      </c>
      <c r="W698" s="141">
        <v>12.218622999999999</v>
      </c>
      <c r="X698" s="141">
        <v>0</v>
      </c>
      <c r="Y698" s="141">
        <v>0</v>
      </c>
      <c r="Z698" s="142">
        <v>0</v>
      </c>
    </row>
    <row r="699" spans="1:26" s="4" customFormat="1" x14ac:dyDescent="0.2">
      <c r="A699" s="139" t="s">
        <v>209</v>
      </c>
      <c r="B699" s="31" t="s">
        <v>134</v>
      </c>
      <c r="C699" s="139">
        <f t="shared" si="10"/>
        <v>8</v>
      </c>
      <c r="D699" s="139" t="s">
        <v>195</v>
      </c>
      <c r="E699" s="139" t="s">
        <v>190</v>
      </c>
      <c r="F699" s="139" t="s">
        <v>741</v>
      </c>
      <c r="G699" s="139" t="s">
        <v>742</v>
      </c>
      <c r="H699" s="139" t="s">
        <v>231</v>
      </c>
      <c r="I699" s="139" t="s">
        <v>231</v>
      </c>
      <c r="J699" s="139" t="s">
        <v>231</v>
      </c>
      <c r="K699" s="139" t="s">
        <v>232</v>
      </c>
      <c r="L699" s="139">
        <v>39.916136083333335</v>
      </c>
      <c r="M699" s="139">
        <v>-108.34087263888888</v>
      </c>
      <c r="N699" s="139" t="s">
        <v>254</v>
      </c>
      <c r="O699" s="139" t="s">
        <v>233</v>
      </c>
      <c r="P699" s="139">
        <v>20</v>
      </c>
      <c r="Q699" s="139">
        <v>2</v>
      </c>
      <c r="R699" s="139">
        <v>10</v>
      </c>
      <c r="S699" s="139">
        <v>5916</v>
      </c>
      <c r="T699" s="139">
        <v>700</v>
      </c>
      <c r="U699" s="139" t="s">
        <v>108</v>
      </c>
      <c r="V699" s="140">
        <v>0</v>
      </c>
      <c r="W699" s="141">
        <v>0.44453300000000001</v>
      </c>
      <c r="X699" s="141">
        <v>0</v>
      </c>
      <c r="Y699" s="141">
        <v>0</v>
      </c>
      <c r="Z699" s="142">
        <v>0</v>
      </c>
    </row>
    <row r="700" spans="1:26" s="4" customFormat="1" x14ac:dyDescent="0.2">
      <c r="A700" s="139" t="s">
        <v>209</v>
      </c>
      <c r="B700" s="31" t="s">
        <v>134</v>
      </c>
      <c r="C700" s="139">
        <f t="shared" si="10"/>
        <v>8</v>
      </c>
      <c r="D700" s="139" t="s">
        <v>195</v>
      </c>
      <c r="E700" s="139" t="s">
        <v>190</v>
      </c>
      <c r="F700" s="139" t="s">
        <v>743</v>
      </c>
      <c r="G700" s="139" t="s">
        <v>744</v>
      </c>
      <c r="H700" s="139" t="s">
        <v>231</v>
      </c>
      <c r="I700" s="139" t="s">
        <v>231</v>
      </c>
      <c r="J700" s="139" t="s">
        <v>231</v>
      </c>
      <c r="K700" s="139" t="s">
        <v>257</v>
      </c>
      <c r="L700" s="139">
        <v>39.954538194444446</v>
      </c>
      <c r="M700" s="139">
        <v>-109.03219394444444</v>
      </c>
      <c r="N700" s="139" t="s">
        <v>268</v>
      </c>
      <c r="O700" s="139" t="s">
        <v>258</v>
      </c>
      <c r="P700" s="139">
        <v>20</v>
      </c>
      <c r="Q700" s="139">
        <v>2</v>
      </c>
      <c r="R700" s="139">
        <v>0</v>
      </c>
      <c r="S700" s="139">
        <v>0</v>
      </c>
      <c r="T700" s="139">
        <v>0</v>
      </c>
      <c r="U700" s="139" t="s">
        <v>208</v>
      </c>
      <c r="V700" s="140">
        <v>0</v>
      </c>
      <c r="W700" s="141">
        <v>4.5254159999999999</v>
      </c>
      <c r="X700" s="141">
        <v>0</v>
      </c>
      <c r="Y700" s="141">
        <v>0</v>
      </c>
      <c r="Z700" s="142">
        <v>0</v>
      </c>
    </row>
    <row r="701" spans="1:26" s="4" customFormat="1" x14ac:dyDescent="0.2">
      <c r="A701" s="139" t="s">
        <v>209</v>
      </c>
      <c r="B701" s="31" t="s">
        <v>134</v>
      </c>
      <c r="C701" s="139">
        <f t="shared" si="10"/>
        <v>8</v>
      </c>
      <c r="D701" s="139" t="s">
        <v>195</v>
      </c>
      <c r="E701" s="139" t="s">
        <v>190</v>
      </c>
      <c r="F701" s="139" t="s">
        <v>743</v>
      </c>
      <c r="G701" s="139" t="s">
        <v>744</v>
      </c>
      <c r="H701" s="139" t="s">
        <v>231</v>
      </c>
      <c r="I701" s="139" t="s">
        <v>231</v>
      </c>
      <c r="J701" s="139" t="s">
        <v>231</v>
      </c>
      <c r="K701" s="139" t="s">
        <v>257</v>
      </c>
      <c r="L701" s="139">
        <v>39.954538194444446</v>
      </c>
      <c r="M701" s="139">
        <v>-109.03219394444444</v>
      </c>
      <c r="N701" s="139" t="s">
        <v>254</v>
      </c>
      <c r="O701" s="139" t="s">
        <v>258</v>
      </c>
      <c r="P701" s="139">
        <v>17</v>
      </c>
      <c r="Q701" s="139">
        <v>1.42</v>
      </c>
      <c r="R701" s="139">
        <v>8</v>
      </c>
      <c r="S701" s="139">
        <v>2314</v>
      </c>
      <c r="T701" s="139">
        <v>137</v>
      </c>
      <c r="U701" s="139" t="s">
        <v>108</v>
      </c>
      <c r="V701" s="140">
        <v>0</v>
      </c>
      <c r="W701" s="141">
        <v>5.9162749999999997</v>
      </c>
      <c r="X701" s="141">
        <v>0</v>
      </c>
      <c r="Y701" s="141">
        <v>0</v>
      </c>
      <c r="Z701" s="142">
        <v>0</v>
      </c>
    </row>
    <row r="702" spans="1:26" s="4" customFormat="1" x14ac:dyDescent="0.2">
      <c r="A702" s="139" t="s">
        <v>209</v>
      </c>
      <c r="B702" s="31" t="s">
        <v>134</v>
      </c>
      <c r="C702" s="139">
        <f t="shared" si="10"/>
        <v>8</v>
      </c>
      <c r="D702" s="139" t="s">
        <v>195</v>
      </c>
      <c r="E702" s="139" t="s">
        <v>190</v>
      </c>
      <c r="F702" s="139" t="s">
        <v>745</v>
      </c>
      <c r="G702" s="139" t="s">
        <v>746</v>
      </c>
      <c r="H702" s="139" t="s">
        <v>231</v>
      </c>
      <c r="I702" s="139" t="s">
        <v>231</v>
      </c>
      <c r="J702" s="139" t="s">
        <v>231</v>
      </c>
      <c r="K702" s="139" t="s">
        <v>257</v>
      </c>
      <c r="L702" s="139">
        <v>39.954538194444446</v>
      </c>
      <c r="M702" s="139">
        <v>-109.03219394444444</v>
      </c>
      <c r="N702" s="139" t="s">
        <v>254</v>
      </c>
      <c r="O702" s="139" t="s">
        <v>258</v>
      </c>
      <c r="P702" s="139">
        <v>20</v>
      </c>
      <c r="Q702" s="139">
        <v>2</v>
      </c>
      <c r="R702" s="139">
        <v>10</v>
      </c>
      <c r="S702" s="139">
        <v>5916</v>
      </c>
      <c r="T702" s="139">
        <v>700</v>
      </c>
      <c r="U702" s="139" t="s">
        <v>108</v>
      </c>
      <c r="V702" s="140">
        <v>0</v>
      </c>
      <c r="W702" s="141">
        <v>2.8055110000000001</v>
      </c>
      <c r="X702" s="141">
        <v>0</v>
      </c>
      <c r="Y702" s="141">
        <v>0</v>
      </c>
      <c r="Z702" s="142">
        <v>0</v>
      </c>
    </row>
    <row r="703" spans="1:26" s="4" customFormat="1" x14ac:dyDescent="0.2">
      <c r="A703" s="139" t="s">
        <v>209</v>
      </c>
      <c r="B703" s="31" t="s">
        <v>134</v>
      </c>
      <c r="C703" s="139">
        <f t="shared" si="10"/>
        <v>8</v>
      </c>
      <c r="D703" s="139" t="s">
        <v>195</v>
      </c>
      <c r="E703" s="139" t="s">
        <v>190</v>
      </c>
      <c r="F703" s="139" t="s">
        <v>745</v>
      </c>
      <c r="G703" s="139" t="s">
        <v>746</v>
      </c>
      <c r="H703" s="139" t="s">
        <v>231</v>
      </c>
      <c r="I703" s="139" t="s">
        <v>231</v>
      </c>
      <c r="J703" s="139" t="s">
        <v>231</v>
      </c>
      <c r="K703" s="139" t="s">
        <v>257</v>
      </c>
      <c r="L703" s="139">
        <v>39.981846277777777</v>
      </c>
      <c r="M703" s="139">
        <v>-108.47622211111111</v>
      </c>
      <c r="N703" s="139" t="s">
        <v>268</v>
      </c>
      <c r="O703" s="139" t="s">
        <v>258</v>
      </c>
      <c r="P703" s="139">
        <v>0</v>
      </c>
      <c r="Q703" s="139">
        <v>0</v>
      </c>
      <c r="R703" s="139">
        <v>0</v>
      </c>
      <c r="S703" s="139">
        <v>0</v>
      </c>
      <c r="T703" s="139">
        <v>70</v>
      </c>
      <c r="U703" s="139" t="s">
        <v>208</v>
      </c>
      <c r="V703" s="140">
        <v>0</v>
      </c>
      <c r="W703" s="141">
        <v>9.0508319999999998</v>
      </c>
      <c r="X703" s="141">
        <v>0</v>
      </c>
      <c r="Y703" s="141">
        <v>0</v>
      </c>
      <c r="Z703" s="142">
        <v>0</v>
      </c>
    </row>
    <row r="704" spans="1:26" s="4" customFormat="1" x14ac:dyDescent="0.2">
      <c r="A704" s="139" t="s">
        <v>209</v>
      </c>
      <c r="B704" s="31" t="s">
        <v>134</v>
      </c>
      <c r="C704" s="139">
        <f t="shared" si="10"/>
        <v>8</v>
      </c>
      <c r="D704" s="139" t="s">
        <v>195</v>
      </c>
      <c r="E704" s="139" t="s">
        <v>190</v>
      </c>
      <c r="F704" s="139" t="s">
        <v>747</v>
      </c>
      <c r="G704" s="139" t="s">
        <v>748</v>
      </c>
      <c r="H704" s="139" t="s">
        <v>231</v>
      </c>
      <c r="I704" s="139" t="s">
        <v>231</v>
      </c>
      <c r="J704" s="139" t="s">
        <v>231</v>
      </c>
      <c r="K704" s="139" t="s">
        <v>257</v>
      </c>
      <c r="L704" s="139">
        <v>39.957422055555561</v>
      </c>
      <c r="M704" s="139">
        <v>-109.00547208333333</v>
      </c>
      <c r="N704" s="139" t="s">
        <v>254</v>
      </c>
      <c r="O704" s="139" t="s">
        <v>258</v>
      </c>
      <c r="P704" s="139">
        <v>20</v>
      </c>
      <c r="Q704" s="139">
        <v>2</v>
      </c>
      <c r="R704" s="139">
        <v>10</v>
      </c>
      <c r="S704" s="139">
        <v>5916</v>
      </c>
      <c r="T704" s="139">
        <v>700</v>
      </c>
      <c r="U704" s="139" t="s">
        <v>108</v>
      </c>
      <c r="V704" s="140">
        <v>0</v>
      </c>
      <c r="W704" s="141">
        <v>0.97457199999999999</v>
      </c>
      <c r="X704" s="141">
        <v>0</v>
      </c>
      <c r="Y704" s="141">
        <v>0</v>
      </c>
      <c r="Z704" s="142">
        <v>0</v>
      </c>
    </row>
    <row r="705" spans="1:26" s="4" customFormat="1" x14ac:dyDescent="0.2">
      <c r="A705" s="139" t="s">
        <v>209</v>
      </c>
      <c r="B705" s="31" t="s">
        <v>134</v>
      </c>
      <c r="C705" s="139">
        <f t="shared" si="10"/>
        <v>8</v>
      </c>
      <c r="D705" s="139" t="s">
        <v>195</v>
      </c>
      <c r="E705" s="139" t="s">
        <v>190</v>
      </c>
      <c r="F705" s="139" t="s">
        <v>749</v>
      </c>
      <c r="G705" s="139" t="s">
        <v>750</v>
      </c>
      <c r="H705" s="139" t="s">
        <v>231</v>
      </c>
      <c r="I705" s="139" t="s">
        <v>231</v>
      </c>
      <c r="J705" s="139" t="s">
        <v>231</v>
      </c>
      <c r="K705" s="139" t="s">
        <v>232</v>
      </c>
      <c r="L705" s="139">
        <v>39.780897722222221</v>
      </c>
      <c r="M705" s="139">
        <v>-108.84553847222222</v>
      </c>
      <c r="N705" s="139" t="s">
        <v>261</v>
      </c>
      <c r="O705" s="139" t="s">
        <v>233</v>
      </c>
      <c r="P705" s="139">
        <v>2</v>
      </c>
      <c r="Q705" s="139">
        <v>0</v>
      </c>
      <c r="R705" s="139">
        <v>0</v>
      </c>
      <c r="S705" s="139">
        <v>0</v>
      </c>
      <c r="T705" s="139">
        <v>70</v>
      </c>
      <c r="U705" s="139" t="s">
        <v>159</v>
      </c>
      <c r="V705" s="140">
        <v>2.0855630000000001</v>
      </c>
      <c r="W705" s="141">
        <v>0.03</v>
      </c>
      <c r="X705" s="141">
        <v>3.4177499999999998</v>
      </c>
      <c r="Y705" s="141">
        <v>0</v>
      </c>
      <c r="Z705" s="142">
        <v>0</v>
      </c>
    </row>
    <row r="706" spans="1:26" s="4" customFormat="1" x14ac:dyDescent="0.2">
      <c r="A706" s="139" t="s">
        <v>209</v>
      </c>
      <c r="B706" s="31" t="s">
        <v>134</v>
      </c>
      <c r="C706" s="139">
        <f t="shared" si="10"/>
        <v>8</v>
      </c>
      <c r="D706" s="139" t="s">
        <v>195</v>
      </c>
      <c r="E706" s="139" t="s">
        <v>190</v>
      </c>
      <c r="F706" s="139" t="s">
        <v>749</v>
      </c>
      <c r="G706" s="139" t="s">
        <v>750</v>
      </c>
      <c r="H706" s="139" t="s">
        <v>231</v>
      </c>
      <c r="I706" s="139" t="s">
        <v>231</v>
      </c>
      <c r="J706" s="139" t="s">
        <v>231</v>
      </c>
      <c r="K706" s="139" t="s">
        <v>232</v>
      </c>
      <c r="L706" s="139">
        <v>40.014829277777778</v>
      </c>
      <c r="M706" s="139">
        <v>-108.44714683333333</v>
      </c>
      <c r="N706" s="139" t="s">
        <v>261</v>
      </c>
      <c r="O706" s="139" t="s">
        <v>233</v>
      </c>
      <c r="P706" s="139">
        <v>3</v>
      </c>
      <c r="Q706" s="139">
        <v>0</v>
      </c>
      <c r="R706" s="139">
        <v>0</v>
      </c>
      <c r="S706" s="139">
        <v>0</v>
      </c>
      <c r="T706" s="139">
        <v>70</v>
      </c>
      <c r="U706" s="139" t="s">
        <v>159</v>
      </c>
      <c r="V706" s="140">
        <v>4.47</v>
      </c>
      <c r="W706" s="141">
        <v>0.06</v>
      </c>
      <c r="X706" s="141">
        <v>7.33</v>
      </c>
      <c r="Y706" s="141">
        <v>0</v>
      </c>
      <c r="Z706" s="142">
        <v>0</v>
      </c>
    </row>
    <row r="707" spans="1:26" s="4" customFormat="1" x14ac:dyDescent="0.2">
      <c r="A707" s="139" t="s">
        <v>209</v>
      </c>
      <c r="B707" s="31" t="s">
        <v>134</v>
      </c>
      <c r="C707" s="139">
        <f t="shared" si="10"/>
        <v>8</v>
      </c>
      <c r="D707" s="139" t="s">
        <v>195</v>
      </c>
      <c r="E707" s="139" t="s">
        <v>190</v>
      </c>
      <c r="F707" s="139" t="s">
        <v>751</v>
      </c>
      <c r="G707" s="139" t="s">
        <v>752</v>
      </c>
      <c r="H707" s="139" t="s">
        <v>231</v>
      </c>
      <c r="I707" s="139" t="s">
        <v>231</v>
      </c>
      <c r="J707" s="139" t="s">
        <v>231</v>
      </c>
      <c r="K707" s="139" t="s">
        <v>257</v>
      </c>
      <c r="L707" s="139">
        <v>39.945929083333333</v>
      </c>
      <c r="M707" s="139">
        <v>-108.36278961111111</v>
      </c>
      <c r="N707" s="139" t="s">
        <v>268</v>
      </c>
      <c r="O707" s="139" t="s">
        <v>258</v>
      </c>
      <c r="P707" s="139">
        <v>20</v>
      </c>
      <c r="Q707" s="139">
        <v>2</v>
      </c>
      <c r="R707" s="139">
        <v>0</v>
      </c>
      <c r="S707" s="139">
        <v>0</v>
      </c>
      <c r="T707" s="139">
        <v>0</v>
      </c>
      <c r="U707" s="139" t="s">
        <v>208</v>
      </c>
      <c r="V707" s="140">
        <v>0</v>
      </c>
      <c r="W707" s="141">
        <v>9.0508319999999998</v>
      </c>
      <c r="X707" s="141">
        <v>0</v>
      </c>
      <c r="Y707" s="141">
        <v>0</v>
      </c>
      <c r="Z707" s="142">
        <v>0</v>
      </c>
    </row>
    <row r="708" spans="1:26" s="4" customFormat="1" x14ac:dyDescent="0.2">
      <c r="A708" s="139" t="s">
        <v>209</v>
      </c>
      <c r="B708" s="31" t="s">
        <v>134</v>
      </c>
      <c r="C708" s="139">
        <f t="shared" si="10"/>
        <v>8</v>
      </c>
      <c r="D708" s="139" t="s">
        <v>195</v>
      </c>
      <c r="E708" s="139" t="s">
        <v>190</v>
      </c>
      <c r="F708" s="139" t="s">
        <v>751</v>
      </c>
      <c r="G708" s="139" t="s">
        <v>752</v>
      </c>
      <c r="H708" s="139" t="s">
        <v>231</v>
      </c>
      <c r="I708" s="139" t="s">
        <v>231</v>
      </c>
      <c r="J708" s="139" t="s">
        <v>231</v>
      </c>
      <c r="K708" s="139" t="s">
        <v>257</v>
      </c>
      <c r="L708" s="139">
        <v>39.945929083333333</v>
      </c>
      <c r="M708" s="139">
        <v>-108.36278961111111</v>
      </c>
      <c r="N708" s="139" t="s">
        <v>254</v>
      </c>
      <c r="O708" s="139" t="s">
        <v>258</v>
      </c>
      <c r="P708" s="139">
        <v>20</v>
      </c>
      <c r="Q708" s="139">
        <v>2</v>
      </c>
      <c r="R708" s="139">
        <v>10</v>
      </c>
      <c r="S708" s="139">
        <v>5916</v>
      </c>
      <c r="T708" s="139">
        <v>700</v>
      </c>
      <c r="U708" s="139" t="s">
        <v>108</v>
      </c>
      <c r="V708" s="140">
        <v>0</v>
      </c>
      <c r="W708" s="141">
        <v>2.07904</v>
      </c>
      <c r="X708" s="141">
        <v>0</v>
      </c>
      <c r="Y708" s="141">
        <v>0</v>
      </c>
      <c r="Z708" s="142">
        <v>0</v>
      </c>
    </row>
    <row r="709" spans="1:26" s="4" customFormat="1" x14ac:dyDescent="0.2">
      <c r="A709" s="139" t="s">
        <v>209</v>
      </c>
      <c r="B709" s="31" t="s">
        <v>134</v>
      </c>
      <c r="C709" s="139">
        <f t="shared" si="10"/>
        <v>8</v>
      </c>
      <c r="D709" s="139" t="s">
        <v>195</v>
      </c>
      <c r="E709" s="139" t="s">
        <v>190</v>
      </c>
      <c r="F709" s="139" t="s">
        <v>753</v>
      </c>
      <c r="G709" s="139" t="s">
        <v>754</v>
      </c>
      <c r="H709" s="139" t="s">
        <v>231</v>
      </c>
      <c r="I709" s="139" t="s">
        <v>231</v>
      </c>
      <c r="J709" s="139" t="s">
        <v>231</v>
      </c>
      <c r="K709" s="139" t="s">
        <v>232</v>
      </c>
      <c r="L709" s="139">
        <v>39.836664111111112</v>
      </c>
      <c r="M709" s="139">
        <v>-108.92895283333334</v>
      </c>
      <c r="N709" s="139" t="s">
        <v>261</v>
      </c>
      <c r="O709" s="139" t="s">
        <v>233</v>
      </c>
      <c r="P709" s="139">
        <v>6</v>
      </c>
      <c r="Q709" s="139">
        <v>0.28999999999999998</v>
      </c>
      <c r="R709" s="139">
        <v>281</v>
      </c>
      <c r="S709" s="139">
        <v>1129</v>
      </c>
      <c r="T709" s="139">
        <v>1382</v>
      </c>
      <c r="U709" s="139" t="s">
        <v>159</v>
      </c>
      <c r="V709" s="140">
        <v>2.2882020000000001</v>
      </c>
      <c r="W709" s="141">
        <v>0.21247199999999999</v>
      </c>
      <c r="X709" s="141">
        <v>4.5762689999999999</v>
      </c>
      <c r="Y709" s="141">
        <v>0</v>
      </c>
      <c r="Z709" s="142">
        <v>0</v>
      </c>
    </row>
    <row r="710" spans="1:26" s="4" customFormat="1" x14ac:dyDescent="0.2">
      <c r="A710" s="139" t="s">
        <v>209</v>
      </c>
      <c r="B710" s="31" t="s">
        <v>134</v>
      </c>
      <c r="C710" s="139">
        <f t="shared" si="10"/>
        <v>8</v>
      </c>
      <c r="D710" s="139" t="s">
        <v>195</v>
      </c>
      <c r="E710" s="139" t="s">
        <v>190</v>
      </c>
      <c r="F710" s="139" t="s">
        <v>755</v>
      </c>
      <c r="G710" s="139" t="s">
        <v>756</v>
      </c>
      <c r="H710" s="139" t="s">
        <v>231</v>
      </c>
      <c r="I710" s="139" t="s">
        <v>231</v>
      </c>
      <c r="J710" s="139" t="s">
        <v>231</v>
      </c>
      <c r="K710" s="139" t="s">
        <v>232</v>
      </c>
      <c r="L710" s="139">
        <v>39.860830944444444</v>
      </c>
      <c r="M710" s="139">
        <v>-108.72766583333333</v>
      </c>
      <c r="N710" s="139" t="s">
        <v>275</v>
      </c>
      <c r="O710" s="139" t="s">
        <v>233</v>
      </c>
      <c r="P710" s="139">
        <v>88</v>
      </c>
      <c r="Q710" s="139">
        <v>0.17</v>
      </c>
      <c r="R710" s="139">
        <v>51</v>
      </c>
      <c r="S710" s="139">
        <v>3965</v>
      </c>
      <c r="T710" s="139">
        <v>960</v>
      </c>
      <c r="U710" s="139" t="s">
        <v>159</v>
      </c>
      <c r="V710" s="140">
        <v>7.32</v>
      </c>
      <c r="W710" s="141">
        <v>0.24</v>
      </c>
      <c r="X710" s="141">
        <v>8.27</v>
      </c>
      <c r="Y710" s="141">
        <v>0</v>
      </c>
      <c r="Z710" s="142">
        <v>0</v>
      </c>
    </row>
    <row r="711" spans="1:26" s="4" customFormat="1" x14ac:dyDescent="0.2">
      <c r="A711" s="139" t="s">
        <v>209</v>
      </c>
      <c r="B711" s="31" t="s">
        <v>134</v>
      </c>
      <c r="C711" s="139">
        <f t="shared" ref="C711:C774" si="11">VALUE(LEFT($D711,LEN(D711)-3))</f>
        <v>8</v>
      </c>
      <c r="D711" s="139" t="s">
        <v>195</v>
      </c>
      <c r="E711" s="139" t="s">
        <v>190</v>
      </c>
      <c r="F711" s="139" t="s">
        <v>757</v>
      </c>
      <c r="G711" s="139" t="s">
        <v>758</v>
      </c>
      <c r="H711" s="139" t="s">
        <v>231</v>
      </c>
      <c r="I711" s="139" t="s">
        <v>231</v>
      </c>
      <c r="J711" s="139" t="s">
        <v>231</v>
      </c>
      <c r="K711" s="139" t="s">
        <v>232</v>
      </c>
      <c r="L711" s="139">
        <v>40.052218888888895</v>
      </c>
      <c r="M711" s="139">
        <v>-108.43265572222222</v>
      </c>
      <c r="N711" s="139" t="s">
        <v>261</v>
      </c>
      <c r="O711" s="139" t="s">
        <v>233</v>
      </c>
      <c r="P711" s="139">
        <v>0</v>
      </c>
      <c r="Q711" s="139">
        <v>0</v>
      </c>
      <c r="R711" s="139">
        <v>0</v>
      </c>
      <c r="S711" s="139">
        <v>0</v>
      </c>
      <c r="T711" s="139">
        <v>70</v>
      </c>
      <c r="U711" s="139" t="s">
        <v>159</v>
      </c>
      <c r="V711" s="140">
        <v>4.7426599999999999</v>
      </c>
      <c r="W711" s="141">
        <v>6.3521999999999995E-2</v>
      </c>
      <c r="X711" s="141">
        <v>7.9831200000000004</v>
      </c>
      <c r="Y711" s="141">
        <v>0</v>
      </c>
      <c r="Z711" s="142">
        <v>0</v>
      </c>
    </row>
    <row r="712" spans="1:26" s="4" customFormat="1" x14ac:dyDescent="0.2">
      <c r="A712" s="139" t="s">
        <v>209</v>
      </c>
      <c r="B712" s="31" t="s">
        <v>134</v>
      </c>
      <c r="C712" s="139">
        <f t="shared" si="11"/>
        <v>8</v>
      </c>
      <c r="D712" s="139" t="s">
        <v>195</v>
      </c>
      <c r="E712" s="139" t="s">
        <v>190</v>
      </c>
      <c r="F712" s="139" t="s">
        <v>759</v>
      </c>
      <c r="G712" s="139" t="s">
        <v>760</v>
      </c>
      <c r="H712" s="139" t="s">
        <v>231</v>
      </c>
      <c r="I712" s="139" t="s">
        <v>231</v>
      </c>
      <c r="J712" s="139" t="s">
        <v>231</v>
      </c>
      <c r="K712" s="139" t="s">
        <v>232</v>
      </c>
      <c r="L712" s="139">
        <v>39.847720777777781</v>
      </c>
      <c r="M712" s="139">
        <v>-108.91036922222223</v>
      </c>
      <c r="N712" s="139" t="s">
        <v>268</v>
      </c>
      <c r="O712" s="139" t="s">
        <v>233</v>
      </c>
      <c r="P712" s="139">
        <v>20</v>
      </c>
      <c r="Q712" s="139">
        <v>2</v>
      </c>
      <c r="R712" s="139">
        <v>0</v>
      </c>
      <c r="S712" s="139">
        <v>0</v>
      </c>
      <c r="T712" s="139">
        <v>0</v>
      </c>
      <c r="U712" s="139" t="s">
        <v>208</v>
      </c>
      <c r="V712" s="140">
        <v>0</v>
      </c>
      <c r="W712" s="141">
        <v>2.2627079999999999</v>
      </c>
      <c r="X712" s="141">
        <v>0</v>
      </c>
      <c r="Y712" s="141">
        <v>0</v>
      </c>
      <c r="Z712" s="142">
        <v>0</v>
      </c>
    </row>
    <row r="713" spans="1:26" s="4" customFormat="1" x14ac:dyDescent="0.2">
      <c r="A713" s="139" t="s">
        <v>209</v>
      </c>
      <c r="B713" s="31" t="s">
        <v>134</v>
      </c>
      <c r="C713" s="139">
        <f t="shared" si="11"/>
        <v>8</v>
      </c>
      <c r="D713" s="139" t="s">
        <v>195</v>
      </c>
      <c r="E713" s="139" t="s">
        <v>190</v>
      </c>
      <c r="F713" s="139" t="s">
        <v>761</v>
      </c>
      <c r="G713" s="139" t="s">
        <v>762</v>
      </c>
      <c r="H713" s="139" t="s">
        <v>231</v>
      </c>
      <c r="I713" s="139" t="s">
        <v>231</v>
      </c>
      <c r="J713" s="139" t="s">
        <v>231</v>
      </c>
      <c r="K713" s="139" t="s">
        <v>232</v>
      </c>
      <c r="L713" s="139">
        <v>40.567426555555556</v>
      </c>
      <c r="M713" s="139">
        <v>-107.1310876111111</v>
      </c>
      <c r="N713" s="139" t="s">
        <v>268</v>
      </c>
      <c r="O713" s="139" t="s">
        <v>233</v>
      </c>
      <c r="P713" s="139">
        <v>20</v>
      </c>
      <c r="Q713" s="139">
        <v>2</v>
      </c>
      <c r="R713" s="139">
        <v>0</v>
      </c>
      <c r="S713" s="139">
        <v>0</v>
      </c>
      <c r="T713" s="139">
        <v>0</v>
      </c>
      <c r="U713" s="139" t="s">
        <v>208</v>
      </c>
      <c r="V713" s="140">
        <v>0</v>
      </c>
      <c r="W713" s="141">
        <v>2.7638099999999999</v>
      </c>
      <c r="X713" s="141">
        <v>0</v>
      </c>
      <c r="Y713" s="141">
        <v>0</v>
      </c>
      <c r="Z713" s="142">
        <v>0</v>
      </c>
    </row>
    <row r="714" spans="1:26" s="4" customFormat="1" x14ac:dyDescent="0.2">
      <c r="A714" s="139" t="s">
        <v>209</v>
      </c>
      <c r="B714" s="31" t="s">
        <v>134</v>
      </c>
      <c r="C714" s="139">
        <f t="shared" si="11"/>
        <v>8</v>
      </c>
      <c r="D714" s="139" t="s">
        <v>195</v>
      </c>
      <c r="E714" s="139" t="s">
        <v>190</v>
      </c>
      <c r="F714" s="139" t="s">
        <v>761</v>
      </c>
      <c r="G714" s="139" t="s">
        <v>762</v>
      </c>
      <c r="H714" s="139" t="s">
        <v>231</v>
      </c>
      <c r="I714" s="139" t="s">
        <v>231</v>
      </c>
      <c r="J714" s="139" t="s">
        <v>231</v>
      </c>
      <c r="K714" s="139" t="s">
        <v>232</v>
      </c>
      <c r="L714" s="139">
        <v>37.668963888888889</v>
      </c>
      <c r="M714" s="139">
        <v>-106.37895555555555</v>
      </c>
      <c r="N714" s="139" t="s">
        <v>254</v>
      </c>
      <c r="O714" s="139" t="s">
        <v>233</v>
      </c>
      <c r="P714" s="139">
        <v>20</v>
      </c>
      <c r="Q714" s="139">
        <v>2</v>
      </c>
      <c r="R714" s="139">
        <v>10</v>
      </c>
      <c r="S714" s="139">
        <v>5916</v>
      </c>
      <c r="T714" s="139">
        <v>700</v>
      </c>
      <c r="U714" s="139" t="s">
        <v>108</v>
      </c>
      <c r="V714" s="140">
        <v>0</v>
      </c>
      <c r="W714" s="141">
        <v>1.8191600000000001</v>
      </c>
      <c r="X714" s="141">
        <v>0</v>
      </c>
      <c r="Y714" s="141">
        <v>0</v>
      </c>
      <c r="Z714" s="142">
        <v>0</v>
      </c>
    </row>
    <row r="715" spans="1:26" s="4" customFormat="1" x14ac:dyDescent="0.2">
      <c r="A715" s="139" t="s">
        <v>209</v>
      </c>
      <c r="B715" s="31" t="s">
        <v>134</v>
      </c>
      <c r="C715" s="139">
        <f t="shared" si="11"/>
        <v>8</v>
      </c>
      <c r="D715" s="139" t="s">
        <v>195</v>
      </c>
      <c r="E715" s="139" t="s">
        <v>190</v>
      </c>
      <c r="F715" s="139" t="s">
        <v>763</v>
      </c>
      <c r="G715" s="139" t="s">
        <v>764</v>
      </c>
      <c r="H715" s="139" t="s">
        <v>231</v>
      </c>
      <c r="I715" s="139" t="s">
        <v>231</v>
      </c>
      <c r="J715" s="139" t="s">
        <v>231</v>
      </c>
      <c r="K715" s="139" t="s">
        <v>232</v>
      </c>
      <c r="L715" s="139">
        <v>40.484938305555559</v>
      </c>
      <c r="M715" s="139">
        <v>-107.39812041666667</v>
      </c>
      <c r="N715" s="139" t="s">
        <v>268</v>
      </c>
      <c r="O715" s="139" t="s">
        <v>233</v>
      </c>
      <c r="P715" s="139">
        <v>20</v>
      </c>
      <c r="Q715" s="139">
        <v>2</v>
      </c>
      <c r="R715" s="139">
        <v>0</v>
      </c>
      <c r="S715" s="139">
        <v>0</v>
      </c>
      <c r="T715" s="139">
        <v>0</v>
      </c>
      <c r="U715" s="139" t="s">
        <v>208</v>
      </c>
      <c r="V715" s="140">
        <v>0</v>
      </c>
      <c r="W715" s="141">
        <v>3.8583370000000001</v>
      </c>
      <c r="X715" s="141">
        <v>0</v>
      </c>
      <c r="Y715" s="141">
        <v>0</v>
      </c>
      <c r="Z715" s="142">
        <v>0</v>
      </c>
    </row>
    <row r="716" spans="1:26" s="4" customFormat="1" x14ac:dyDescent="0.2">
      <c r="A716" s="139" t="s">
        <v>209</v>
      </c>
      <c r="B716" s="31" t="s">
        <v>134</v>
      </c>
      <c r="C716" s="139">
        <f t="shared" si="11"/>
        <v>8</v>
      </c>
      <c r="D716" s="139" t="s">
        <v>195</v>
      </c>
      <c r="E716" s="139" t="s">
        <v>190</v>
      </c>
      <c r="F716" s="139" t="s">
        <v>765</v>
      </c>
      <c r="G716" s="139" t="s">
        <v>766</v>
      </c>
      <c r="H716" s="139" t="s">
        <v>231</v>
      </c>
      <c r="I716" s="139" t="s">
        <v>231</v>
      </c>
      <c r="J716" s="139" t="s">
        <v>231</v>
      </c>
      <c r="K716" s="139" t="s">
        <v>232</v>
      </c>
      <c r="L716" s="139">
        <v>40.484938305555559</v>
      </c>
      <c r="M716" s="139">
        <v>-107.39812041666667</v>
      </c>
      <c r="N716" s="139" t="s">
        <v>268</v>
      </c>
      <c r="O716" s="139" t="s">
        <v>233</v>
      </c>
      <c r="P716" s="139">
        <v>20</v>
      </c>
      <c r="Q716" s="139">
        <v>2</v>
      </c>
      <c r="R716" s="139">
        <v>0</v>
      </c>
      <c r="S716" s="139">
        <v>0</v>
      </c>
      <c r="T716" s="139">
        <v>0</v>
      </c>
      <c r="U716" s="139" t="s">
        <v>208</v>
      </c>
      <c r="V716" s="140">
        <v>0</v>
      </c>
      <c r="W716" s="141">
        <v>10.046424</v>
      </c>
      <c r="X716" s="141">
        <v>0</v>
      </c>
      <c r="Y716" s="141">
        <v>0</v>
      </c>
      <c r="Z716" s="142">
        <v>0</v>
      </c>
    </row>
    <row r="717" spans="1:26" s="4" customFormat="1" x14ac:dyDescent="0.2">
      <c r="A717" s="139" t="s">
        <v>209</v>
      </c>
      <c r="B717" s="31" t="s">
        <v>134</v>
      </c>
      <c r="C717" s="139">
        <f t="shared" si="11"/>
        <v>8</v>
      </c>
      <c r="D717" s="139" t="s">
        <v>195</v>
      </c>
      <c r="E717" s="139" t="s">
        <v>190</v>
      </c>
      <c r="F717" s="139" t="s">
        <v>765</v>
      </c>
      <c r="G717" s="139" t="s">
        <v>766</v>
      </c>
      <c r="H717" s="139" t="s">
        <v>231</v>
      </c>
      <c r="I717" s="139" t="s">
        <v>231</v>
      </c>
      <c r="J717" s="139" t="s">
        <v>231</v>
      </c>
      <c r="K717" s="139" t="s">
        <v>232</v>
      </c>
      <c r="L717" s="139">
        <v>40.501789055555555</v>
      </c>
      <c r="M717" s="139">
        <v>-107.14120002777778</v>
      </c>
      <c r="N717" s="139" t="s">
        <v>254</v>
      </c>
      <c r="O717" s="139" t="s">
        <v>233</v>
      </c>
      <c r="P717" s="139">
        <v>20</v>
      </c>
      <c r="Q717" s="139">
        <v>2</v>
      </c>
      <c r="R717" s="139">
        <v>10</v>
      </c>
      <c r="S717" s="139">
        <v>5916</v>
      </c>
      <c r="T717" s="139">
        <v>700</v>
      </c>
      <c r="U717" s="139" t="s">
        <v>108</v>
      </c>
      <c r="V717" s="140">
        <v>0</v>
      </c>
      <c r="W717" s="141">
        <v>4.3096160000000001</v>
      </c>
      <c r="X717" s="141">
        <v>0</v>
      </c>
      <c r="Y717" s="141">
        <v>0</v>
      </c>
      <c r="Z717" s="142">
        <v>0</v>
      </c>
    </row>
    <row r="718" spans="1:26" s="4" customFormat="1" x14ac:dyDescent="0.2">
      <c r="A718" s="139" t="s">
        <v>209</v>
      </c>
      <c r="B718" s="31" t="s">
        <v>134</v>
      </c>
      <c r="C718" s="139">
        <f t="shared" si="11"/>
        <v>8</v>
      </c>
      <c r="D718" s="139" t="s">
        <v>195</v>
      </c>
      <c r="E718" s="139" t="s">
        <v>190</v>
      </c>
      <c r="F718" s="139" t="s">
        <v>767</v>
      </c>
      <c r="G718" s="139" t="s">
        <v>768</v>
      </c>
      <c r="H718" s="139" t="s">
        <v>231</v>
      </c>
      <c r="I718" s="139" t="s">
        <v>231</v>
      </c>
      <c r="J718" s="139" t="s">
        <v>231</v>
      </c>
      <c r="K718" s="139" t="s">
        <v>232</v>
      </c>
      <c r="L718" s="139">
        <v>40.501789055555555</v>
      </c>
      <c r="M718" s="139">
        <v>-107.14120002777778</v>
      </c>
      <c r="N718" s="139" t="s">
        <v>250</v>
      </c>
      <c r="O718" s="139" t="s">
        <v>233</v>
      </c>
      <c r="P718" s="139">
        <v>0</v>
      </c>
      <c r="Q718" s="139">
        <v>0</v>
      </c>
      <c r="R718" s="139">
        <v>0</v>
      </c>
      <c r="S718" s="139">
        <v>0</v>
      </c>
      <c r="T718" s="139">
        <v>0</v>
      </c>
      <c r="U718" s="139" t="s">
        <v>111</v>
      </c>
      <c r="V718" s="140">
        <v>0</v>
      </c>
      <c r="W718" s="141">
        <v>4.8099999999999996</v>
      </c>
      <c r="X718" s="141">
        <v>0</v>
      </c>
      <c r="Y718" s="141">
        <v>0</v>
      </c>
      <c r="Z718" s="142">
        <v>0</v>
      </c>
    </row>
    <row r="719" spans="1:26" s="4" customFormat="1" x14ac:dyDescent="0.2">
      <c r="A719" s="139" t="s">
        <v>209</v>
      </c>
      <c r="B719" s="31" t="s">
        <v>134</v>
      </c>
      <c r="C719" s="139">
        <f t="shared" si="11"/>
        <v>8</v>
      </c>
      <c r="D719" s="139" t="s">
        <v>192</v>
      </c>
      <c r="E719" s="139" t="s">
        <v>182</v>
      </c>
      <c r="F719" s="139" t="s">
        <v>769</v>
      </c>
      <c r="G719" s="139" t="s">
        <v>245</v>
      </c>
      <c r="H719" s="139" t="s">
        <v>230</v>
      </c>
      <c r="I719" s="139" t="s">
        <v>231</v>
      </c>
      <c r="J719" s="139" t="s">
        <v>231</v>
      </c>
      <c r="K719" s="139" t="s">
        <v>232</v>
      </c>
      <c r="L719" s="139">
        <v>39.505634638888885</v>
      </c>
      <c r="M719" s="139">
        <v>-107.91231527777778</v>
      </c>
      <c r="N719" s="139" t="s">
        <v>770</v>
      </c>
      <c r="O719" s="139" t="s">
        <v>233</v>
      </c>
      <c r="P719" s="139">
        <v>71</v>
      </c>
      <c r="Q719" s="139">
        <v>0.8</v>
      </c>
      <c r="R719" s="139">
        <v>56</v>
      </c>
      <c r="S719" s="139">
        <v>1650</v>
      </c>
      <c r="T719" s="139">
        <v>1870</v>
      </c>
      <c r="U719" s="139" t="s">
        <v>158</v>
      </c>
      <c r="V719" s="140">
        <v>0</v>
      </c>
      <c r="W719" s="141">
        <v>0</v>
      </c>
      <c r="X719" s="141">
        <v>0</v>
      </c>
      <c r="Y719" s="141">
        <v>0</v>
      </c>
      <c r="Z719" s="142">
        <v>0</v>
      </c>
    </row>
    <row r="720" spans="1:26" s="4" customFormat="1" x14ac:dyDescent="0.2">
      <c r="A720" s="139" t="s">
        <v>209</v>
      </c>
      <c r="B720" s="31" t="s">
        <v>134</v>
      </c>
      <c r="C720" s="139">
        <f t="shared" si="11"/>
        <v>8</v>
      </c>
      <c r="D720" s="139" t="s">
        <v>192</v>
      </c>
      <c r="E720" s="139" t="s">
        <v>182</v>
      </c>
      <c r="F720" s="139" t="s">
        <v>769</v>
      </c>
      <c r="G720" s="139" t="s">
        <v>245</v>
      </c>
      <c r="H720" s="139" t="s">
        <v>234</v>
      </c>
      <c r="I720" s="139" t="s">
        <v>231</v>
      </c>
      <c r="J720" s="139" t="s">
        <v>231</v>
      </c>
      <c r="K720" s="139" t="s">
        <v>232</v>
      </c>
      <c r="L720" s="139">
        <v>39.505634638888885</v>
      </c>
      <c r="M720" s="139">
        <v>-107.91231527777778</v>
      </c>
      <c r="N720" s="139" t="s">
        <v>770</v>
      </c>
      <c r="O720" s="139" t="s">
        <v>233</v>
      </c>
      <c r="P720" s="139">
        <v>71</v>
      </c>
      <c r="Q720" s="139">
        <v>0.8</v>
      </c>
      <c r="R720" s="139">
        <v>0</v>
      </c>
      <c r="S720" s="139">
        <v>1650</v>
      </c>
      <c r="T720" s="139">
        <v>1870</v>
      </c>
      <c r="U720" s="139" t="s">
        <v>158</v>
      </c>
      <c r="V720" s="140">
        <v>0</v>
      </c>
      <c r="W720" s="141">
        <v>0</v>
      </c>
      <c r="X720" s="141">
        <v>0</v>
      </c>
      <c r="Y720" s="141">
        <v>0</v>
      </c>
      <c r="Z720" s="142">
        <v>0</v>
      </c>
    </row>
    <row r="721" spans="1:26" s="4" customFormat="1" x14ac:dyDescent="0.2">
      <c r="A721" s="139" t="s">
        <v>209</v>
      </c>
      <c r="B721" s="31" t="s">
        <v>134</v>
      </c>
      <c r="C721" s="139">
        <f t="shared" si="11"/>
        <v>8</v>
      </c>
      <c r="D721" s="139" t="s">
        <v>192</v>
      </c>
      <c r="E721" s="139" t="s">
        <v>182</v>
      </c>
      <c r="F721" s="139" t="s">
        <v>769</v>
      </c>
      <c r="G721" s="139" t="s">
        <v>245</v>
      </c>
      <c r="H721" s="139" t="s">
        <v>235</v>
      </c>
      <c r="I721" s="139" t="s">
        <v>231</v>
      </c>
      <c r="J721" s="139" t="s">
        <v>231</v>
      </c>
      <c r="K721" s="139" t="s">
        <v>232</v>
      </c>
      <c r="L721" s="139">
        <v>39.505634638888885</v>
      </c>
      <c r="M721" s="139">
        <v>-107.91231527777778</v>
      </c>
      <c r="N721" s="139" t="s">
        <v>770</v>
      </c>
      <c r="O721" s="139" t="s">
        <v>233</v>
      </c>
      <c r="P721" s="139">
        <v>82</v>
      </c>
      <c r="Q721" s="139">
        <v>1</v>
      </c>
      <c r="R721" s="139">
        <v>5100</v>
      </c>
      <c r="S721" s="139">
        <v>4000</v>
      </c>
      <c r="T721" s="139">
        <v>1200</v>
      </c>
      <c r="U721" s="139" t="s">
        <v>158</v>
      </c>
      <c r="V721" s="140">
        <v>0</v>
      </c>
      <c r="W721" s="141">
        <v>0</v>
      </c>
      <c r="X721" s="141">
        <v>0</v>
      </c>
      <c r="Y721" s="141">
        <v>3.0514999999999999</v>
      </c>
      <c r="Z721" s="142">
        <v>4.5900000000000003E-2</v>
      </c>
    </row>
    <row r="722" spans="1:26" s="4" customFormat="1" x14ac:dyDescent="0.2">
      <c r="A722" s="139" t="s">
        <v>209</v>
      </c>
      <c r="B722" s="31" t="s">
        <v>134</v>
      </c>
      <c r="C722" s="139">
        <f t="shared" si="11"/>
        <v>8</v>
      </c>
      <c r="D722" s="139" t="s">
        <v>192</v>
      </c>
      <c r="E722" s="139" t="s">
        <v>182</v>
      </c>
      <c r="F722" s="139" t="s">
        <v>769</v>
      </c>
      <c r="G722" s="139" t="s">
        <v>245</v>
      </c>
      <c r="H722" s="139" t="s">
        <v>235</v>
      </c>
      <c r="I722" s="139" t="s">
        <v>231</v>
      </c>
      <c r="J722" s="139" t="s">
        <v>231</v>
      </c>
      <c r="K722" s="139" t="s">
        <v>232</v>
      </c>
      <c r="L722" s="139">
        <v>39.505634638888885</v>
      </c>
      <c r="M722" s="139">
        <v>-107.91231527777778</v>
      </c>
      <c r="N722" s="139" t="s">
        <v>771</v>
      </c>
      <c r="O722" s="139" t="s">
        <v>233</v>
      </c>
      <c r="P722" s="139">
        <v>82</v>
      </c>
      <c r="Q722" s="139">
        <v>1</v>
      </c>
      <c r="R722" s="139">
        <v>5100</v>
      </c>
      <c r="S722" s="139">
        <v>4000</v>
      </c>
      <c r="T722" s="139">
        <v>1200</v>
      </c>
      <c r="U722" s="139" t="s">
        <v>158</v>
      </c>
      <c r="V722" s="140">
        <v>0</v>
      </c>
      <c r="W722" s="141">
        <v>0</v>
      </c>
      <c r="X722" s="141">
        <v>0</v>
      </c>
      <c r="Y722" s="141">
        <v>8.7000000000000001E-4</v>
      </c>
      <c r="Z722" s="142">
        <v>1.0585000000000001E-2</v>
      </c>
    </row>
    <row r="723" spans="1:26" s="4" customFormat="1" x14ac:dyDescent="0.2">
      <c r="A723" s="139" t="s">
        <v>209</v>
      </c>
      <c r="B723" s="31" t="s">
        <v>134</v>
      </c>
      <c r="C723" s="139">
        <f t="shared" si="11"/>
        <v>8</v>
      </c>
      <c r="D723" s="139" t="s">
        <v>192</v>
      </c>
      <c r="E723" s="139" t="s">
        <v>182</v>
      </c>
      <c r="F723" s="139" t="s">
        <v>769</v>
      </c>
      <c r="G723" s="139" t="s">
        <v>245</v>
      </c>
      <c r="H723" s="139" t="s">
        <v>273</v>
      </c>
      <c r="I723" s="139" t="s">
        <v>231</v>
      </c>
      <c r="J723" s="139" t="s">
        <v>231</v>
      </c>
      <c r="K723" s="139" t="s">
        <v>232</v>
      </c>
      <c r="L723" s="139">
        <v>39.505634638888885</v>
      </c>
      <c r="M723" s="139">
        <v>-107.91231527777778</v>
      </c>
      <c r="N723" s="139" t="s">
        <v>770</v>
      </c>
      <c r="O723" s="139" t="s">
        <v>233</v>
      </c>
      <c r="P723" s="139">
        <v>10</v>
      </c>
      <c r="Q723" s="139">
        <v>0.7</v>
      </c>
      <c r="R723" s="139">
        <v>0</v>
      </c>
      <c r="S723" s="139">
        <v>65</v>
      </c>
      <c r="T723" s="139">
        <v>450</v>
      </c>
      <c r="U723" s="139" t="s">
        <v>158</v>
      </c>
      <c r="V723" s="140">
        <v>0</v>
      </c>
      <c r="W723" s="141">
        <v>0</v>
      </c>
      <c r="X723" s="141">
        <v>0</v>
      </c>
      <c r="Y723" s="141">
        <v>0</v>
      </c>
      <c r="Z723" s="142">
        <v>0</v>
      </c>
    </row>
    <row r="724" spans="1:26" s="4" customFormat="1" x14ac:dyDescent="0.2">
      <c r="A724" s="139" t="s">
        <v>209</v>
      </c>
      <c r="B724" s="31" t="s">
        <v>134</v>
      </c>
      <c r="C724" s="139">
        <f t="shared" si="11"/>
        <v>8</v>
      </c>
      <c r="D724" s="139" t="s">
        <v>192</v>
      </c>
      <c r="E724" s="139" t="s">
        <v>182</v>
      </c>
      <c r="F724" s="139" t="s">
        <v>769</v>
      </c>
      <c r="G724" s="139" t="s">
        <v>245</v>
      </c>
      <c r="H724" s="139" t="s">
        <v>264</v>
      </c>
      <c r="I724" s="139" t="s">
        <v>231</v>
      </c>
      <c r="J724" s="139" t="s">
        <v>231</v>
      </c>
      <c r="K724" s="139" t="s">
        <v>232</v>
      </c>
      <c r="L724" s="139">
        <v>39.505634638888885</v>
      </c>
      <c r="M724" s="139">
        <v>-107.91231527777778</v>
      </c>
      <c r="N724" s="139" t="s">
        <v>770</v>
      </c>
      <c r="O724" s="139" t="s">
        <v>233</v>
      </c>
      <c r="P724" s="139">
        <v>10</v>
      </c>
      <c r="Q724" s="139">
        <v>0.7</v>
      </c>
      <c r="R724" s="139">
        <v>0</v>
      </c>
      <c r="S724" s="139">
        <v>216</v>
      </c>
      <c r="T724" s="139">
        <v>400</v>
      </c>
      <c r="U724" s="139" t="s">
        <v>158</v>
      </c>
      <c r="V724" s="140">
        <v>0</v>
      </c>
      <c r="W724" s="141">
        <v>0</v>
      </c>
      <c r="X724" s="141">
        <v>0</v>
      </c>
      <c r="Y724" s="141">
        <v>0</v>
      </c>
      <c r="Z724" s="142">
        <v>0</v>
      </c>
    </row>
    <row r="725" spans="1:26" s="4" customFormat="1" x14ac:dyDescent="0.2">
      <c r="A725" s="139" t="s">
        <v>209</v>
      </c>
      <c r="B725" s="31" t="s">
        <v>134</v>
      </c>
      <c r="C725" s="139">
        <f t="shared" si="11"/>
        <v>8</v>
      </c>
      <c r="D725" s="139" t="s">
        <v>192</v>
      </c>
      <c r="E725" s="139" t="s">
        <v>182</v>
      </c>
      <c r="F725" s="139" t="s">
        <v>769</v>
      </c>
      <c r="G725" s="139" t="s">
        <v>245</v>
      </c>
      <c r="H725" s="139" t="s">
        <v>243</v>
      </c>
      <c r="I725" s="139" t="s">
        <v>231</v>
      </c>
      <c r="J725" s="139" t="s">
        <v>231</v>
      </c>
      <c r="K725" s="139" t="s">
        <v>232</v>
      </c>
      <c r="L725" s="139">
        <v>39.505634638888885</v>
      </c>
      <c r="M725" s="139">
        <v>-107.91231527777778</v>
      </c>
      <c r="N725" s="139" t="s">
        <v>772</v>
      </c>
      <c r="O725" s="139" t="s">
        <v>233</v>
      </c>
      <c r="P725" s="139">
        <v>0</v>
      </c>
      <c r="Q725" s="139">
        <v>0</v>
      </c>
      <c r="R725" s="139">
        <v>0</v>
      </c>
      <c r="S725" s="139">
        <v>0</v>
      </c>
      <c r="T725" s="139">
        <v>70</v>
      </c>
      <c r="U725" s="139" t="s">
        <v>140</v>
      </c>
      <c r="V725" s="140">
        <v>0</v>
      </c>
      <c r="W725" s="141">
        <v>0</v>
      </c>
      <c r="X725" s="141">
        <v>0</v>
      </c>
      <c r="Y725" s="141">
        <v>0</v>
      </c>
      <c r="Z725" s="142">
        <v>0</v>
      </c>
    </row>
    <row r="726" spans="1:26" s="4" customFormat="1" x14ac:dyDescent="0.2">
      <c r="A726" s="139" t="s">
        <v>209</v>
      </c>
      <c r="B726" s="31" t="s">
        <v>134</v>
      </c>
      <c r="C726" s="139">
        <f t="shared" si="11"/>
        <v>8</v>
      </c>
      <c r="D726" s="139" t="s">
        <v>192</v>
      </c>
      <c r="E726" s="139" t="s">
        <v>182</v>
      </c>
      <c r="F726" s="139" t="s">
        <v>769</v>
      </c>
      <c r="G726" s="139" t="s">
        <v>245</v>
      </c>
      <c r="H726" s="139" t="s">
        <v>274</v>
      </c>
      <c r="I726" s="139" t="s">
        <v>231</v>
      </c>
      <c r="J726" s="139" t="s">
        <v>231</v>
      </c>
      <c r="K726" s="139" t="s">
        <v>232</v>
      </c>
      <c r="L726" s="139">
        <v>39.505634638888885</v>
      </c>
      <c r="M726" s="139">
        <v>-107.91231527777778</v>
      </c>
      <c r="N726" s="139" t="s">
        <v>772</v>
      </c>
      <c r="O726" s="139" t="s">
        <v>233</v>
      </c>
      <c r="P726" s="139">
        <v>0</v>
      </c>
      <c r="Q726" s="139">
        <v>0</v>
      </c>
      <c r="R726" s="139">
        <v>0</v>
      </c>
      <c r="S726" s="139">
        <v>0</v>
      </c>
      <c r="T726" s="139">
        <v>70</v>
      </c>
      <c r="U726" s="139" t="s">
        <v>140</v>
      </c>
      <c r="V726" s="140">
        <v>0</v>
      </c>
      <c r="W726" s="141">
        <v>0</v>
      </c>
      <c r="X726" s="141">
        <v>0</v>
      </c>
      <c r="Y726" s="141">
        <v>0</v>
      </c>
      <c r="Z726" s="142">
        <v>0</v>
      </c>
    </row>
    <row r="727" spans="1:26" s="4" customFormat="1" x14ac:dyDescent="0.2">
      <c r="A727" s="139" t="s">
        <v>209</v>
      </c>
      <c r="B727" s="31" t="s">
        <v>134</v>
      </c>
      <c r="C727" s="139">
        <f t="shared" si="11"/>
        <v>8</v>
      </c>
      <c r="D727" s="139" t="s">
        <v>192</v>
      </c>
      <c r="E727" s="139" t="s">
        <v>182</v>
      </c>
      <c r="F727" s="139" t="s">
        <v>769</v>
      </c>
      <c r="G727" s="139" t="s">
        <v>245</v>
      </c>
      <c r="H727" s="139" t="s">
        <v>231</v>
      </c>
      <c r="I727" s="139" t="s">
        <v>231</v>
      </c>
      <c r="J727" s="139" t="s">
        <v>231</v>
      </c>
      <c r="K727" s="139" t="s">
        <v>232</v>
      </c>
      <c r="L727" s="139">
        <v>39.53181577777778</v>
      </c>
      <c r="M727" s="139">
        <v>-107.82995191666666</v>
      </c>
      <c r="N727" s="139" t="s">
        <v>770</v>
      </c>
      <c r="O727" s="139" t="s">
        <v>233</v>
      </c>
      <c r="P727" s="139">
        <v>82</v>
      </c>
      <c r="Q727" s="139">
        <v>1</v>
      </c>
      <c r="R727" s="139">
        <v>5100</v>
      </c>
      <c r="S727" s="139">
        <v>4000</v>
      </c>
      <c r="T727" s="139">
        <v>1200</v>
      </c>
      <c r="U727" s="139" t="s">
        <v>158</v>
      </c>
      <c r="V727" s="140">
        <v>0.85</v>
      </c>
      <c r="W727" s="141">
        <v>1.4449999999999999E-2</v>
      </c>
      <c r="X727" s="141">
        <v>0.21249999999999999</v>
      </c>
      <c r="Y727" s="141">
        <v>0</v>
      </c>
      <c r="Z727" s="142">
        <v>0</v>
      </c>
    </row>
    <row r="728" spans="1:26" s="4" customFormat="1" x14ac:dyDescent="0.2">
      <c r="A728" s="139" t="s">
        <v>209</v>
      </c>
      <c r="B728" s="31" t="s">
        <v>134</v>
      </c>
      <c r="C728" s="139">
        <f t="shared" si="11"/>
        <v>8</v>
      </c>
      <c r="D728" s="139" t="s">
        <v>192</v>
      </c>
      <c r="E728" s="139" t="s">
        <v>182</v>
      </c>
      <c r="F728" s="139" t="s">
        <v>769</v>
      </c>
      <c r="G728" s="139" t="s">
        <v>245</v>
      </c>
      <c r="H728" s="139" t="s">
        <v>231</v>
      </c>
      <c r="I728" s="139" t="s">
        <v>231</v>
      </c>
      <c r="J728" s="139" t="s">
        <v>231</v>
      </c>
      <c r="K728" s="139" t="s">
        <v>232</v>
      </c>
      <c r="L728" s="139">
        <v>39.53181577777778</v>
      </c>
      <c r="M728" s="139">
        <v>-107.82995191666666</v>
      </c>
      <c r="N728" s="139" t="s">
        <v>771</v>
      </c>
      <c r="O728" s="139" t="s">
        <v>233</v>
      </c>
      <c r="P728" s="139">
        <v>82</v>
      </c>
      <c r="Q728" s="139">
        <v>1</v>
      </c>
      <c r="R728" s="139">
        <v>5100</v>
      </c>
      <c r="S728" s="139">
        <v>4000</v>
      </c>
      <c r="T728" s="139">
        <v>1200</v>
      </c>
      <c r="U728" s="139" t="s">
        <v>158</v>
      </c>
      <c r="V728" s="140">
        <v>0.13891000000000001</v>
      </c>
      <c r="W728" s="141">
        <v>7.685E-3</v>
      </c>
      <c r="X728" s="141">
        <v>0.116725</v>
      </c>
      <c r="Y728" s="141">
        <v>0</v>
      </c>
      <c r="Z728" s="142">
        <v>0</v>
      </c>
    </row>
    <row r="729" spans="1:26" s="4" customFormat="1" x14ac:dyDescent="0.2">
      <c r="A729" s="139" t="s">
        <v>209</v>
      </c>
      <c r="B729" s="31" t="s">
        <v>134</v>
      </c>
      <c r="C729" s="139">
        <f t="shared" si="11"/>
        <v>8</v>
      </c>
      <c r="D729" s="139" t="s">
        <v>192</v>
      </c>
      <c r="E729" s="139" t="s">
        <v>182</v>
      </c>
      <c r="F729" s="139" t="s">
        <v>769</v>
      </c>
      <c r="G729" s="139" t="s">
        <v>245</v>
      </c>
      <c r="H729" s="139" t="s">
        <v>231</v>
      </c>
      <c r="I729" s="139" t="s">
        <v>231</v>
      </c>
      <c r="J729" s="139" t="s">
        <v>231</v>
      </c>
      <c r="K729" s="139" t="s">
        <v>232</v>
      </c>
      <c r="L729" s="139">
        <v>39.53181577777778</v>
      </c>
      <c r="M729" s="139">
        <v>-107.82995191666666</v>
      </c>
      <c r="N729" s="139" t="s">
        <v>773</v>
      </c>
      <c r="O729" s="139" t="s">
        <v>233</v>
      </c>
      <c r="P729" s="139">
        <v>0</v>
      </c>
      <c r="Q729" s="139">
        <v>0</v>
      </c>
      <c r="R729" s="139">
        <v>0</v>
      </c>
      <c r="S729" s="139">
        <v>0</v>
      </c>
      <c r="T729" s="139">
        <v>70</v>
      </c>
      <c r="U729" s="139" t="s">
        <v>208</v>
      </c>
      <c r="V729" s="140">
        <v>0</v>
      </c>
      <c r="W729" s="141">
        <v>0.66200000000000003</v>
      </c>
      <c r="X729" s="141">
        <v>0</v>
      </c>
      <c r="Y729" s="141">
        <v>0</v>
      </c>
      <c r="Z729" s="142">
        <v>0</v>
      </c>
    </row>
    <row r="730" spans="1:26" s="4" customFormat="1" x14ac:dyDescent="0.2">
      <c r="A730" s="139" t="s">
        <v>209</v>
      </c>
      <c r="B730" s="31" t="s">
        <v>134</v>
      </c>
      <c r="C730" s="139">
        <f t="shared" si="11"/>
        <v>8</v>
      </c>
      <c r="D730" s="139" t="s">
        <v>192</v>
      </c>
      <c r="E730" s="139" t="s">
        <v>182</v>
      </c>
      <c r="F730" s="139" t="s">
        <v>774</v>
      </c>
      <c r="G730" s="139" t="s">
        <v>775</v>
      </c>
      <c r="H730" s="139" t="s">
        <v>230</v>
      </c>
      <c r="I730" s="139" t="s">
        <v>231</v>
      </c>
      <c r="J730" s="139" t="s">
        <v>231</v>
      </c>
      <c r="K730" s="139" t="s">
        <v>232</v>
      </c>
      <c r="L730" s="139">
        <v>39.53181577777778</v>
      </c>
      <c r="M730" s="139">
        <v>-107.82995191666666</v>
      </c>
      <c r="N730" s="139" t="s">
        <v>83</v>
      </c>
      <c r="O730" s="139" t="s">
        <v>233</v>
      </c>
      <c r="P730" s="139">
        <v>6</v>
      </c>
      <c r="Q730" s="139">
        <v>1</v>
      </c>
      <c r="R730" s="139">
        <v>0</v>
      </c>
      <c r="S730" s="139">
        <v>220</v>
      </c>
      <c r="T730" s="139">
        <v>450</v>
      </c>
      <c r="U730" s="139" t="s">
        <v>159</v>
      </c>
      <c r="V730" s="140">
        <v>0</v>
      </c>
      <c r="W730" s="141">
        <v>0</v>
      </c>
      <c r="X730" s="141">
        <v>0</v>
      </c>
      <c r="Y730" s="141">
        <v>0</v>
      </c>
      <c r="Z730" s="142">
        <v>0</v>
      </c>
    </row>
    <row r="731" spans="1:26" s="4" customFormat="1" x14ac:dyDescent="0.2">
      <c r="A731" s="139" t="s">
        <v>209</v>
      </c>
      <c r="B731" s="31" t="s">
        <v>134</v>
      </c>
      <c r="C731" s="139">
        <f t="shared" si="11"/>
        <v>8</v>
      </c>
      <c r="D731" s="139" t="s">
        <v>192</v>
      </c>
      <c r="E731" s="139" t="s">
        <v>182</v>
      </c>
      <c r="F731" s="139" t="s">
        <v>774</v>
      </c>
      <c r="G731" s="139" t="s">
        <v>775</v>
      </c>
      <c r="H731" s="139" t="s">
        <v>234</v>
      </c>
      <c r="I731" s="139" t="s">
        <v>231</v>
      </c>
      <c r="J731" s="139" t="s">
        <v>231</v>
      </c>
      <c r="K731" s="139" t="s">
        <v>232</v>
      </c>
      <c r="L731" s="139">
        <v>39.53181577777778</v>
      </c>
      <c r="M731" s="139">
        <v>-107.82995191666666</v>
      </c>
      <c r="N731" s="139" t="s">
        <v>83</v>
      </c>
      <c r="O731" s="139" t="s">
        <v>233</v>
      </c>
      <c r="P731" s="139">
        <v>20</v>
      </c>
      <c r="Q731" s="139">
        <v>0.7</v>
      </c>
      <c r="R731" s="139">
        <v>0</v>
      </c>
      <c r="S731" s="139">
        <v>2335</v>
      </c>
      <c r="T731" s="139">
        <v>1000</v>
      </c>
      <c r="U731" s="139" t="s">
        <v>159</v>
      </c>
      <c r="V731" s="140">
        <v>0</v>
      </c>
      <c r="W731" s="141">
        <v>0</v>
      </c>
      <c r="X731" s="141">
        <v>0</v>
      </c>
      <c r="Y731" s="141">
        <v>0</v>
      </c>
      <c r="Z731" s="142">
        <v>0</v>
      </c>
    </row>
    <row r="732" spans="1:26" s="4" customFormat="1" x14ac:dyDescent="0.2">
      <c r="A732" s="139" t="s">
        <v>209</v>
      </c>
      <c r="B732" s="31" t="s">
        <v>134</v>
      </c>
      <c r="C732" s="139">
        <f t="shared" si="11"/>
        <v>8</v>
      </c>
      <c r="D732" s="139" t="s">
        <v>192</v>
      </c>
      <c r="E732" s="139" t="s">
        <v>182</v>
      </c>
      <c r="F732" s="139" t="s">
        <v>774</v>
      </c>
      <c r="G732" s="139" t="s">
        <v>775</v>
      </c>
      <c r="H732" s="139" t="s">
        <v>235</v>
      </c>
      <c r="I732" s="139" t="s">
        <v>231</v>
      </c>
      <c r="J732" s="139" t="s">
        <v>231</v>
      </c>
      <c r="K732" s="139" t="s">
        <v>232</v>
      </c>
      <c r="L732" s="139">
        <v>39.53181577777778</v>
      </c>
      <c r="M732" s="139">
        <v>-107.82995191666666</v>
      </c>
      <c r="N732" s="139" t="s">
        <v>271</v>
      </c>
      <c r="O732" s="139" t="s">
        <v>233</v>
      </c>
      <c r="P732" s="139">
        <v>15</v>
      </c>
      <c r="Q732" s="139">
        <v>0.7</v>
      </c>
      <c r="R732" s="139">
        <v>104.7</v>
      </c>
      <c r="S732" s="139">
        <v>2487</v>
      </c>
      <c r="T732" s="139">
        <v>70</v>
      </c>
      <c r="U732" s="139" t="s">
        <v>159</v>
      </c>
      <c r="V732" s="140">
        <v>0</v>
      </c>
      <c r="W732" s="141">
        <v>0</v>
      </c>
      <c r="X732" s="141">
        <v>0</v>
      </c>
      <c r="Y732" s="141">
        <v>0</v>
      </c>
      <c r="Z732" s="142">
        <v>0</v>
      </c>
    </row>
    <row r="733" spans="1:26" s="4" customFormat="1" x14ac:dyDescent="0.2">
      <c r="A733" s="139" t="s">
        <v>209</v>
      </c>
      <c r="B733" s="31" t="s">
        <v>134</v>
      </c>
      <c r="C733" s="139">
        <f t="shared" si="11"/>
        <v>8</v>
      </c>
      <c r="D733" s="139" t="s">
        <v>192</v>
      </c>
      <c r="E733" s="139" t="s">
        <v>182</v>
      </c>
      <c r="F733" s="139" t="s">
        <v>774</v>
      </c>
      <c r="G733" s="139" t="s">
        <v>775</v>
      </c>
      <c r="H733" s="139" t="s">
        <v>236</v>
      </c>
      <c r="I733" s="139" t="s">
        <v>231</v>
      </c>
      <c r="J733" s="139" t="s">
        <v>231</v>
      </c>
      <c r="K733" s="139" t="s">
        <v>232</v>
      </c>
      <c r="L733" s="139">
        <v>39.53181577777778</v>
      </c>
      <c r="M733" s="139">
        <v>-107.82995191666666</v>
      </c>
      <c r="N733" s="139" t="s">
        <v>83</v>
      </c>
      <c r="O733" s="139" t="s">
        <v>233</v>
      </c>
      <c r="P733" s="139">
        <v>20</v>
      </c>
      <c r="Q733" s="139">
        <v>0.83</v>
      </c>
      <c r="R733" s="139">
        <v>96.9</v>
      </c>
      <c r="S733" s="139">
        <v>3170</v>
      </c>
      <c r="T733" s="139">
        <v>750</v>
      </c>
      <c r="U733" s="139" t="s">
        <v>159</v>
      </c>
      <c r="V733" s="140">
        <v>0</v>
      </c>
      <c r="W733" s="141">
        <v>0</v>
      </c>
      <c r="X733" s="141">
        <v>0</v>
      </c>
      <c r="Y733" s="141">
        <v>0</v>
      </c>
      <c r="Z733" s="142">
        <v>0</v>
      </c>
    </row>
    <row r="734" spans="1:26" s="4" customFormat="1" x14ac:dyDescent="0.2">
      <c r="A734" s="139" t="s">
        <v>209</v>
      </c>
      <c r="B734" s="31" t="s">
        <v>134</v>
      </c>
      <c r="C734" s="139">
        <f t="shared" si="11"/>
        <v>8</v>
      </c>
      <c r="D734" s="139" t="s">
        <v>192</v>
      </c>
      <c r="E734" s="139" t="s">
        <v>182</v>
      </c>
      <c r="F734" s="139" t="s">
        <v>774</v>
      </c>
      <c r="G734" s="139" t="s">
        <v>775</v>
      </c>
      <c r="H734" s="139" t="s">
        <v>344</v>
      </c>
      <c r="I734" s="139" t="s">
        <v>231</v>
      </c>
      <c r="J734" s="139" t="s">
        <v>231</v>
      </c>
      <c r="K734" s="139" t="s">
        <v>232</v>
      </c>
      <c r="L734" s="139">
        <v>39.53181577777778</v>
      </c>
      <c r="M734" s="139">
        <v>-107.82995191666666</v>
      </c>
      <c r="N734" s="139" t="s">
        <v>275</v>
      </c>
      <c r="O734" s="139" t="s">
        <v>233</v>
      </c>
      <c r="P734" s="139">
        <v>30</v>
      </c>
      <c r="Q734" s="139">
        <v>1</v>
      </c>
      <c r="R734" s="139">
        <v>195</v>
      </c>
      <c r="S734" s="139">
        <v>9180</v>
      </c>
      <c r="T734" s="139">
        <v>868</v>
      </c>
      <c r="U734" s="139" t="s">
        <v>159</v>
      </c>
      <c r="V734" s="140">
        <v>0</v>
      </c>
      <c r="W734" s="141">
        <v>0</v>
      </c>
      <c r="X734" s="141">
        <v>0</v>
      </c>
      <c r="Y734" s="141">
        <v>0.03</v>
      </c>
      <c r="Z734" s="142">
        <v>0.47</v>
      </c>
    </row>
    <row r="735" spans="1:26" s="4" customFormat="1" x14ac:dyDescent="0.2">
      <c r="A735" s="139" t="s">
        <v>209</v>
      </c>
      <c r="B735" s="31" t="s">
        <v>134</v>
      </c>
      <c r="C735" s="139">
        <f t="shared" si="11"/>
        <v>8</v>
      </c>
      <c r="D735" s="139" t="s">
        <v>192</v>
      </c>
      <c r="E735" s="139" t="s">
        <v>182</v>
      </c>
      <c r="F735" s="139" t="s">
        <v>774</v>
      </c>
      <c r="G735" s="139" t="s">
        <v>775</v>
      </c>
      <c r="H735" s="139" t="s">
        <v>229</v>
      </c>
      <c r="I735" s="139" t="s">
        <v>231</v>
      </c>
      <c r="J735" s="139" t="s">
        <v>231</v>
      </c>
      <c r="K735" s="139" t="s">
        <v>232</v>
      </c>
      <c r="L735" s="139">
        <v>39.53181577777778</v>
      </c>
      <c r="M735" s="139">
        <v>-107.82995191666666</v>
      </c>
      <c r="N735" s="139" t="s">
        <v>83</v>
      </c>
      <c r="O735" s="139" t="s">
        <v>233</v>
      </c>
      <c r="P735" s="139">
        <v>0</v>
      </c>
      <c r="Q735" s="139">
        <v>0</v>
      </c>
      <c r="R735" s="139">
        <v>0</v>
      </c>
      <c r="S735" s="139">
        <v>0</v>
      </c>
      <c r="T735" s="139">
        <v>70</v>
      </c>
      <c r="U735" s="139" t="s">
        <v>159</v>
      </c>
      <c r="V735" s="140">
        <v>0</v>
      </c>
      <c r="W735" s="141">
        <v>0</v>
      </c>
      <c r="X735" s="141">
        <v>0</v>
      </c>
      <c r="Y735" s="141">
        <v>0</v>
      </c>
      <c r="Z735" s="142">
        <v>0</v>
      </c>
    </row>
    <row r="736" spans="1:26" s="4" customFormat="1" x14ac:dyDescent="0.2">
      <c r="A736" s="139" t="s">
        <v>209</v>
      </c>
      <c r="B736" s="31" t="s">
        <v>134</v>
      </c>
      <c r="C736" s="139">
        <f t="shared" si="11"/>
        <v>8</v>
      </c>
      <c r="D736" s="139" t="s">
        <v>192</v>
      </c>
      <c r="E736" s="139" t="s">
        <v>182</v>
      </c>
      <c r="F736" s="139" t="s">
        <v>774</v>
      </c>
      <c r="G736" s="139" t="s">
        <v>775</v>
      </c>
      <c r="H736" s="139" t="s">
        <v>245</v>
      </c>
      <c r="I736" s="139" t="s">
        <v>231</v>
      </c>
      <c r="J736" s="139" t="s">
        <v>231</v>
      </c>
      <c r="K736" s="139" t="s">
        <v>232</v>
      </c>
      <c r="L736" s="139">
        <v>39.53181577777778</v>
      </c>
      <c r="M736" s="139">
        <v>-107.82995191666666</v>
      </c>
      <c r="N736" s="139" t="s">
        <v>261</v>
      </c>
      <c r="O736" s="139" t="s">
        <v>233</v>
      </c>
      <c r="P736" s="139">
        <v>20</v>
      </c>
      <c r="Q736" s="139">
        <v>0.9</v>
      </c>
      <c r="R736" s="139">
        <v>448.5</v>
      </c>
      <c r="S736" s="139">
        <v>1618</v>
      </c>
      <c r="T736" s="139">
        <v>925</v>
      </c>
      <c r="U736" s="139" t="s">
        <v>159</v>
      </c>
      <c r="V736" s="140">
        <v>0</v>
      </c>
      <c r="W736" s="141">
        <v>0</v>
      </c>
      <c r="X736" s="141">
        <v>0</v>
      </c>
      <c r="Y736" s="141">
        <v>0</v>
      </c>
      <c r="Z736" s="142">
        <v>0</v>
      </c>
    </row>
    <row r="737" spans="1:26" s="4" customFormat="1" x14ac:dyDescent="0.2">
      <c r="A737" s="139" t="s">
        <v>209</v>
      </c>
      <c r="B737" s="31" t="s">
        <v>134</v>
      </c>
      <c r="C737" s="139">
        <f t="shared" si="11"/>
        <v>8</v>
      </c>
      <c r="D737" s="139" t="s">
        <v>192</v>
      </c>
      <c r="E737" s="139" t="s">
        <v>182</v>
      </c>
      <c r="F737" s="139" t="s">
        <v>774</v>
      </c>
      <c r="G737" s="139" t="s">
        <v>775</v>
      </c>
      <c r="H737" s="139" t="s">
        <v>247</v>
      </c>
      <c r="I737" s="139" t="s">
        <v>231</v>
      </c>
      <c r="J737" s="139" t="s">
        <v>231</v>
      </c>
      <c r="K737" s="139" t="s">
        <v>232</v>
      </c>
      <c r="L737" s="139">
        <v>39.53181577777778</v>
      </c>
      <c r="M737" s="139">
        <v>-107.82995191666666</v>
      </c>
      <c r="N737" s="139" t="s">
        <v>261</v>
      </c>
      <c r="O737" s="139" t="s">
        <v>233</v>
      </c>
      <c r="P737" s="139">
        <v>30</v>
      </c>
      <c r="Q737" s="139">
        <v>0.88</v>
      </c>
      <c r="R737" s="139">
        <v>43.5</v>
      </c>
      <c r="S737" s="139">
        <v>1618</v>
      </c>
      <c r="T737" s="139">
        <v>800</v>
      </c>
      <c r="U737" s="139" t="s">
        <v>159</v>
      </c>
      <c r="V737" s="140">
        <v>0</v>
      </c>
      <c r="W737" s="141">
        <v>0</v>
      </c>
      <c r="X737" s="141">
        <v>0</v>
      </c>
      <c r="Y737" s="141">
        <v>1.0529999999999999E-2</v>
      </c>
      <c r="Z737" s="142">
        <v>0.17549999999999999</v>
      </c>
    </row>
    <row r="738" spans="1:26" s="4" customFormat="1" x14ac:dyDescent="0.2">
      <c r="A738" s="139" t="s">
        <v>209</v>
      </c>
      <c r="B738" s="31" t="s">
        <v>134</v>
      </c>
      <c r="C738" s="139">
        <f t="shared" si="11"/>
        <v>8</v>
      </c>
      <c r="D738" s="139" t="s">
        <v>192</v>
      </c>
      <c r="E738" s="139" t="s">
        <v>182</v>
      </c>
      <c r="F738" s="139" t="s">
        <v>774</v>
      </c>
      <c r="G738" s="139" t="s">
        <v>775</v>
      </c>
      <c r="H738" s="139" t="s">
        <v>248</v>
      </c>
      <c r="I738" s="139" t="s">
        <v>231</v>
      </c>
      <c r="J738" s="139" t="s">
        <v>231</v>
      </c>
      <c r="K738" s="139" t="s">
        <v>232</v>
      </c>
      <c r="L738" s="139">
        <v>39.53181577777778</v>
      </c>
      <c r="M738" s="139">
        <v>-107.82995191666666</v>
      </c>
      <c r="N738" s="139" t="s">
        <v>275</v>
      </c>
      <c r="O738" s="139" t="s">
        <v>233</v>
      </c>
      <c r="P738" s="139">
        <v>23</v>
      </c>
      <c r="Q738" s="139">
        <v>1</v>
      </c>
      <c r="R738" s="139">
        <v>255</v>
      </c>
      <c r="S738" s="139">
        <v>9180</v>
      </c>
      <c r="T738" s="139">
        <v>868</v>
      </c>
      <c r="U738" s="139" t="s">
        <v>159</v>
      </c>
      <c r="V738" s="140">
        <v>0</v>
      </c>
      <c r="W738" s="141">
        <v>0</v>
      </c>
      <c r="X738" s="141">
        <v>0</v>
      </c>
      <c r="Y738" s="141">
        <v>0</v>
      </c>
      <c r="Z738" s="142">
        <v>0</v>
      </c>
    </row>
    <row r="739" spans="1:26" s="4" customFormat="1" x14ac:dyDescent="0.2">
      <c r="A739" s="139" t="s">
        <v>209</v>
      </c>
      <c r="B739" s="31" t="s">
        <v>134</v>
      </c>
      <c r="C739" s="139">
        <f t="shared" si="11"/>
        <v>8</v>
      </c>
      <c r="D739" s="139" t="s">
        <v>192</v>
      </c>
      <c r="E739" s="139" t="s">
        <v>182</v>
      </c>
      <c r="F739" s="139" t="s">
        <v>774</v>
      </c>
      <c r="G739" s="139" t="s">
        <v>775</v>
      </c>
      <c r="H739" s="139" t="s">
        <v>297</v>
      </c>
      <c r="I739" s="139" t="s">
        <v>231</v>
      </c>
      <c r="J739" s="139" t="s">
        <v>231</v>
      </c>
      <c r="K739" s="139" t="s">
        <v>232</v>
      </c>
      <c r="L739" s="139">
        <v>39.53181577777778</v>
      </c>
      <c r="M739" s="139">
        <v>-107.82995191666666</v>
      </c>
      <c r="N739" s="139" t="s">
        <v>275</v>
      </c>
      <c r="O739" s="139" t="s">
        <v>233</v>
      </c>
      <c r="P739" s="139">
        <v>20</v>
      </c>
      <c r="Q739" s="139">
        <v>1.2</v>
      </c>
      <c r="R739" s="139">
        <v>78.599999999999994</v>
      </c>
      <c r="S739" s="139">
        <v>4168</v>
      </c>
      <c r="T739" s="139">
        <v>1000</v>
      </c>
      <c r="U739" s="139" t="s">
        <v>159</v>
      </c>
      <c r="V739" s="140">
        <v>0</v>
      </c>
      <c r="W739" s="141">
        <v>0</v>
      </c>
      <c r="X739" s="141">
        <v>0</v>
      </c>
      <c r="Y739" s="141">
        <v>3.1050000000000001E-2</v>
      </c>
      <c r="Z739" s="142">
        <v>0.51749999999999996</v>
      </c>
    </row>
    <row r="740" spans="1:26" s="4" customFormat="1" x14ac:dyDescent="0.2">
      <c r="A740" s="139" t="s">
        <v>209</v>
      </c>
      <c r="B740" s="31" t="s">
        <v>134</v>
      </c>
      <c r="C740" s="139">
        <f t="shared" si="11"/>
        <v>8</v>
      </c>
      <c r="D740" s="139" t="s">
        <v>192</v>
      </c>
      <c r="E740" s="139" t="s">
        <v>182</v>
      </c>
      <c r="F740" s="139" t="s">
        <v>774</v>
      </c>
      <c r="G740" s="139" t="s">
        <v>775</v>
      </c>
      <c r="H740" s="139" t="s">
        <v>263</v>
      </c>
      <c r="I740" s="139" t="s">
        <v>231</v>
      </c>
      <c r="J740" s="139" t="s">
        <v>231</v>
      </c>
      <c r="K740" s="139" t="s">
        <v>232</v>
      </c>
      <c r="L740" s="139">
        <v>39.53181577777778</v>
      </c>
      <c r="M740" s="139">
        <v>-107.82995191666666</v>
      </c>
      <c r="N740" s="139" t="s">
        <v>275</v>
      </c>
      <c r="O740" s="139" t="s">
        <v>233</v>
      </c>
      <c r="P740" s="139">
        <v>30</v>
      </c>
      <c r="Q740" s="139">
        <v>1.2</v>
      </c>
      <c r="R740" s="139">
        <v>204</v>
      </c>
      <c r="S740" s="139">
        <v>9180</v>
      </c>
      <c r="T740" s="139">
        <v>854</v>
      </c>
      <c r="U740" s="139" t="s">
        <v>159</v>
      </c>
      <c r="V740" s="140">
        <v>0</v>
      </c>
      <c r="W740" s="141">
        <v>0</v>
      </c>
      <c r="X740" s="141">
        <v>0</v>
      </c>
      <c r="Y740" s="141">
        <v>0.03</v>
      </c>
      <c r="Z740" s="142">
        <v>0.47</v>
      </c>
    </row>
    <row r="741" spans="1:26" s="4" customFormat="1" x14ac:dyDescent="0.2">
      <c r="A741" s="139" t="s">
        <v>209</v>
      </c>
      <c r="B741" s="31" t="s">
        <v>134</v>
      </c>
      <c r="C741" s="139">
        <f t="shared" si="11"/>
        <v>8</v>
      </c>
      <c r="D741" s="139" t="s">
        <v>192</v>
      </c>
      <c r="E741" s="139" t="s">
        <v>182</v>
      </c>
      <c r="F741" s="139" t="s">
        <v>774</v>
      </c>
      <c r="G741" s="139" t="s">
        <v>775</v>
      </c>
      <c r="H741" s="139" t="s">
        <v>345</v>
      </c>
      <c r="I741" s="139" t="s">
        <v>231</v>
      </c>
      <c r="J741" s="139" t="s">
        <v>231</v>
      </c>
      <c r="K741" s="139" t="s">
        <v>232</v>
      </c>
      <c r="L741" s="139">
        <v>39.53181577777778</v>
      </c>
      <c r="M741" s="139">
        <v>-107.82995191666666</v>
      </c>
      <c r="N741" s="139" t="s">
        <v>275</v>
      </c>
      <c r="O741" s="139" t="s">
        <v>233</v>
      </c>
      <c r="P741" s="139">
        <v>30</v>
      </c>
      <c r="Q741" s="139">
        <v>1</v>
      </c>
      <c r="R741" s="139">
        <v>195</v>
      </c>
      <c r="S741" s="139">
        <v>9180</v>
      </c>
      <c r="T741" s="139">
        <v>868</v>
      </c>
      <c r="U741" s="139" t="s">
        <v>159</v>
      </c>
      <c r="V741" s="140">
        <v>0</v>
      </c>
      <c r="W741" s="141">
        <v>0</v>
      </c>
      <c r="X741" s="141">
        <v>0</v>
      </c>
      <c r="Y741" s="141">
        <v>0.03</v>
      </c>
      <c r="Z741" s="142">
        <v>0.47</v>
      </c>
    </row>
    <row r="742" spans="1:26" s="4" customFormat="1" x14ac:dyDescent="0.2">
      <c r="A742" s="139" t="s">
        <v>209</v>
      </c>
      <c r="B742" s="31" t="s">
        <v>134</v>
      </c>
      <c r="C742" s="139">
        <f t="shared" si="11"/>
        <v>8</v>
      </c>
      <c r="D742" s="139" t="s">
        <v>192</v>
      </c>
      <c r="E742" s="139" t="s">
        <v>182</v>
      </c>
      <c r="F742" s="139" t="s">
        <v>774</v>
      </c>
      <c r="G742" s="139" t="s">
        <v>775</v>
      </c>
      <c r="H742" s="139" t="s">
        <v>776</v>
      </c>
      <c r="I742" s="139" t="s">
        <v>231</v>
      </c>
      <c r="J742" s="139" t="s">
        <v>231</v>
      </c>
      <c r="K742" s="139" t="s">
        <v>232</v>
      </c>
      <c r="L742" s="139">
        <v>39.53181577777778</v>
      </c>
      <c r="M742" s="139">
        <v>-107.82995191666666</v>
      </c>
      <c r="N742" s="139" t="s">
        <v>275</v>
      </c>
      <c r="O742" s="139" t="s">
        <v>233</v>
      </c>
      <c r="P742" s="139">
        <v>30</v>
      </c>
      <c r="Q742" s="139">
        <v>1</v>
      </c>
      <c r="R742" s="139">
        <v>204</v>
      </c>
      <c r="S742" s="139">
        <v>9180</v>
      </c>
      <c r="T742" s="139">
        <v>854</v>
      </c>
      <c r="U742" s="139" t="s">
        <v>159</v>
      </c>
      <c r="V742" s="140">
        <v>0</v>
      </c>
      <c r="W742" s="141">
        <v>0</v>
      </c>
      <c r="X742" s="141">
        <v>0</v>
      </c>
      <c r="Y742" s="141">
        <v>0</v>
      </c>
      <c r="Z742" s="142">
        <v>0.47</v>
      </c>
    </row>
    <row r="743" spans="1:26" s="4" customFormat="1" x14ac:dyDescent="0.2">
      <c r="A743" s="139" t="s">
        <v>209</v>
      </c>
      <c r="B743" s="31" t="s">
        <v>134</v>
      </c>
      <c r="C743" s="139">
        <f t="shared" si="11"/>
        <v>8</v>
      </c>
      <c r="D743" s="139" t="s">
        <v>192</v>
      </c>
      <c r="E743" s="139" t="s">
        <v>182</v>
      </c>
      <c r="F743" s="139" t="s">
        <v>774</v>
      </c>
      <c r="G743" s="139" t="s">
        <v>775</v>
      </c>
      <c r="H743" s="139" t="s">
        <v>256</v>
      </c>
      <c r="I743" s="139" t="s">
        <v>231</v>
      </c>
      <c r="J743" s="139" t="s">
        <v>231</v>
      </c>
      <c r="K743" s="139" t="s">
        <v>232</v>
      </c>
      <c r="L743" s="139">
        <v>39.53181577777778</v>
      </c>
      <c r="M743" s="139">
        <v>-107.82995191666666</v>
      </c>
      <c r="N743" s="139" t="s">
        <v>275</v>
      </c>
      <c r="O743" s="139" t="s">
        <v>233</v>
      </c>
      <c r="P743" s="139">
        <v>20</v>
      </c>
      <c r="Q743" s="139">
        <v>1</v>
      </c>
      <c r="R743" s="139">
        <v>76.7</v>
      </c>
      <c r="S743" s="139">
        <v>4200</v>
      </c>
      <c r="T743" s="139">
        <v>800</v>
      </c>
      <c r="U743" s="139" t="s">
        <v>159</v>
      </c>
      <c r="V743" s="140">
        <v>0</v>
      </c>
      <c r="W743" s="141">
        <v>0</v>
      </c>
      <c r="X743" s="141">
        <v>0</v>
      </c>
      <c r="Y743" s="141">
        <v>3.1050000000000001E-2</v>
      </c>
      <c r="Z743" s="142">
        <v>0.51749999999999996</v>
      </c>
    </row>
    <row r="744" spans="1:26" s="4" customFormat="1" x14ac:dyDescent="0.2">
      <c r="A744" s="139" t="s">
        <v>209</v>
      </c>
      <c r="B744" s="31" t="s">
        <v>134</v>
      </c>
      <c r="C744" s="139">
        <f t="shared" si="11"/>
        <v>8</v>
      </c>
      <c r="D744" s="139" t="s">
        <v>192</v>
      </c>
      <c r="E744" s="139" t="s">
        <v>182</v>
      </c>
      <c r="F744" s="139" t="s">
        <v>774</v>
      </c>
      <c r="G744" s="139" t="s">
        <v>775</v>
      </c>
      <c r="H744" s="139" t="s">
        <v>270</v>
      </c>
      <c r="I744" s="139" t="s">
        <v>231</v>
      </c>
      <c r="J744" s="139" t="s">
        <v>231</v>
      </c>
      <c r="K744" s="139" t="s">
        <v>232</v>
      </c>
      <c r="L744" s="139">
        <v>39.53181577777778</v>
      </c>
      <c r="M744" s="139">
        <v>-107.82995191666666</v>
      </c>
      <c r="N744" s="139" t="s">
        <v>261</v>
      </c>
      <c r="O744" s="139" t="s">
        <v>233</v>
      </c>
      <c r="P744" s="139">
        <v>23</v>
      </c>
      <c r="Q744" s="139">
        <v>0.88</v>
      </c>
      <c r="R744" s="139">
        <v>255</v>
      </c>
      <c r="S744" s="139">
        <v>9180</v>
      </c>
      <c r="T744" s="139">
        <v>868</v>
      </c>
      <c r="U744" s="139" t="s">
        <v>159</v>
      </c>
      <c r="V744" s="140">
        <v>0</v>
      </c>
      <c r="W744" s="141">
        <v>0</v>
      </c>
      <c r="X744" s="141">
        <v>0</v>
      </c>
      <c r="Y744" s="141">
        <v>0.01</v>
      </c>
      <c r="Z744" s="142">
        <v>0.18</v>
      </c>
    </row>
    <row r="745" spans="1:26" s="4" customFormat="1" x14ac:dyDescent="0.2">
      <c r="A745" s="139" t="s">
        <v>209</v>
      </c>
      <c r="B745" s="31" t="s">
        <v>134</v>
      </c>
      <c r="C745" s="139">
        <f t="shared" si="11"/>
        <v>8</v>
      </c>
      <c r="D745" s="139" t="s">
        <v>192</v>
      </c>
      <c r="E745" s="139" t="s">
        <v>182</v>
      </c>
      <c r="F745" s="139" t="s">
        <v>774</v>
      </c>
      <c r="G745" s="139" t="s">
        <v>775</v>
      </c>
      <c r="H745" s="139" t="s">
        <v>777</v>
      </c>
      <c r="I745" s="139" t="s">
        <v>231</v>
      </c>
      <c r="J745" s="139" t="s">
        <v>231</v>
      </c>
      <c r="K745" s="139" t="s">
        <v>232</v>
      </c>
      <c r="L745" s="139">
        <v>39.53181577777778</v>
      </c>
      <c r="M745" s="139">
        <v>-107.82995191666666</v>
      </c>
      <c r="N745" s="139" t="s">
        <v>275</v>
      </c>
      <c r="O745" s="139" t="s">
        <v>233</v>
      </c>
      <c r="P745" s="139">
        <v>30</v>
      </c>
      <c r="Q745" s="139">
        <v>1</v>
      </c>
      <c r="R745" s="139">
        <v>165</v>
      </c>
      <c r="S745" s="139">
        <v>9180</v>
      </c>
      <c r="T745" s="139">
        <v>868</v>
      </c>
      <c r="U745" s="139" t="s">
        <v>159</v>
      </c>
      <c r="V745" s="140">
        <v>0</v>
      </c>
      <c r="W745" s="141">
        <v>0</v>
      </c>
      <c r="X745" s="141">
        <v>0</v>
      </c>
      <c r="Y745" s="141">
        <v>0.03</v>
      </c>
      <c r="Z745" s="142">
        <v>0.47</v>
      </c>
    </row>
    <row r="746" spans="1:26" s="4" customFormat="1" x14ac:dyDescent="0.2">
      <c r="A746" s="139" t="s">
        <v>209</v>
      </c>
      <c r="B746" s="31" t="s">
        <v>134</v>
      </c>
      <c r="C746" s="139">
        <f t="shared" si="11"/>
        <v>8</v>
      </c>
      <c r="D746" s="139" t="s">
        <v>192</v>
      </c>
      <c r="E746" s="139" t="s">
        <v>182</v>
      </c>
      <c r="F746" s="139" t="s">
        <v>774</v>
      </c>
      <c r="G746" s="139" t="s">
        <v>775</v>
      </c>
      <c r="H746" s="139" t="s">
        <v>778</v>
      </c>
      <c r="I746" s="139" t="s">
        <v>231</v>
      </c>
      <c r="J746" s="139" t="s">
        <v>231</v>
      </c>
      <c r="K746" s="139" t="s">
        <v>232</v>
      </c>
      <c r="L746" s="139">
        <v>39.53181577777778</v>
      </c>
      <c r="M746" s="139">
        <v>-107.82995191666666</v>
      </c>
      <c r="N746" s="139" t="s">
        <v>275</v>
      </c>
      <c r="O746" s="139" t="s">
        <v>233</v>
      </c>
      <c r="P746" s="139">
        <v>30</v>
      </c>
      <c r="Q746" s="139">
        <v>1</v>
      </c>
      <c r="R746" s="139">
        <v>195</v>
      </c>
      <c r="S746" s="139">
        <v>9180</v>
      </c>
      <c r="T746" s="139">
        <v>868</v>
      </c>
      <c r="U746" s="139" t="s">
        <v>159</v>
      </c>
      <c r="V746" s="140">
        <v>0</v>
      </c>
      <c r="W746" s="141">
        <v>0</v>
      </c>
      <c r="X746" s="141">
        <v>0</v>
      </c>
      <c r="Y746" s="141">
        <v>0</v>
      </c>
      <c r="Z746" s="142">
        <v>0</v>
      </c>
    </row>
    <row r="747" spans="1:26" s="4" customFormat="1" x14ac:dyDescent="0.2">
      <c r="A747" s="139" t="s">
        <v>209</v>
      </c>
      <c r="B747" s="31" t="s">
        <v>134</v>
      </c>
      <c r="C747" s="139">
        <f t="shared" si="11"/>
        <v>8</v>
      </c>
      <c r="D747" s="139" t="s">
        <v>192</v>
      </c>
      <c r="E747" s="139" t="s">
        <v>182</v>
      </c>
      <c r="F747" s="139" t="s">
        <v>774</v>
      </c>
      <c r="G747" s="139" t="s">
        <v>775</v>
      </c>
      <c r="H747" s="139" t="s">
        <v>231</v>
      </c>
      <c r="I747" s="139" t="s">
        <v>231</v>
      </c>
      <c r="J747" s="139" t="s">
        <v>231</v>
      </c>
      <c r="K747" s="139" t="s">
        <v>232</v>
      </c>
      <c r="L747" s="139">
        <v>39.53181577777778</v>
      </c>
      <c r="M747" s="139">
        <v>-107.82995191666666</v>
      </c>
      <c r="N747" s="139" t="s">
        <v>275</v>
      </c>
      <c r="O747" s="139" t="s">
        <v>233</v>
      </c>
      <c r="P747" s="139">
        <v>20</v>
      </c>
      <c r="Q747" s="139">
        <v>1</v>
      </c>
      <c r="R747" s="139">
        <v>76.7</v>
      </c>
      <c r="S747" s="139">
        <v>4200</v>
      </c>
      <c r="T747" s="139">
        <v>800</v>
      </c>
      <c r="U747" s="139" t="s">
        <v>159</v>
      </c>
      <c r="V747" s="140">
        <v>29.497499999999999</v>
      </c>
      <c r="W747" s="141">
        <v>7.3950750000000003</v>
      </c>
      <c r="X747" s="141">
        <v>14.797912999999999</v>
      </c>
      <c r="Y747" s="141">
        <v>0</v>
      </c>
      <c r="Z747" s="142">
        <v>0</v>
      </c>
    </row>
    <row r="748" spans="1:26" s="4" customFormat="1" x14ac:dyDescent="0.2">
      <c r="A748" s="139" t="s">
        <v>209</v>
      </c>
      <c r="B748" s="31" t="s">
        <v>134</v>
      </c>
      <c r="C748" s="139">
        <f t="shared" si="11"/>
        <v>8</v>
      </c>
      <c r="D748" s="139" t="s">
        <v>192</v>
      </c>
      <c r="E748" s="139" t="s">
        <v>182</v>
      </c>
      <c r="F748" s="139" t="s">
        <v>774</v>
      </c>
      <c r="G748" s="139" t="s">
        <v>775</v>
      </c>
      <c r="H748" s="139" t="s">
        <v>231</v>
      </c>
      <c r="I748" s="139" t="s">
        <v>231</v>
      </c>
      <c r="J748" s="139" t="s">
        <v>231</v>
      </c>
      <c r="K748" s="139" t="s">
        <v>232</v>
      </c>
      <c r="L748" s="139">
        <v>39.53181577777778</v>
      </c>
      <c r="M748" s="139">
        <v>-107.82995191666666</v>
      </c>
      <c r="N748" s="139" t="s">
        <v>238</v>
      </c>
      <c r="O748" s="139" t="s">
        <v>233</v>
      </c>
      <c r="P748" s="139">
        <v>30</v>
      </c>
      <c r="Q748" s="139">
        <v>4</v>
      </c>
      <c r="R748" s="139">
        <v>10.199999999999999</v>
      </c>
      <c r="S748" s="139">
        <v>508</v>
      </c>
      <c r="T748" s="139">
        <v>1500</v>
      </c>
      <c r="U748" s="139" t="s">
        <v>110</v>
      </c>
      <c r="V748" s="140">
        <v>0</v>
      </c>
      <c r="W748" s="141">
        <v>1.0356879999999999</v>
      </c>
      <c r="X748" s="141">
        <v>0</v>
      </c>
      <c r="Y748" s="141">
        <v>0</v>
      </c>
      <c r="Z748" s="142">
        <v>0</v>
      </c>
    </row>
    <row r="749" spans="1:26" s="4" customFormat="1" x14ac:dyDescent="0.2">
      <c r="A749" s="139" t="s">
        <v>209</v>
      </c>
      <c r="B749" s="31" t="s">
        <v>134</v>
      </c>
      <c r="C749" s="139">
        <f t="shared" si="11"/>
        <v>8</v>
      </c>
      <c r="D749" s="139" t="s">
        <v>192</v>
      </c>
      <c r="E749" s="139" t="s">
        <v>182</v>
      </c>
      <c r="F749" s="139" t="s">
        <v>774</v>
      </c>
      <c r="G749" s="139" t="s">
        <v>775</v>
      </c>
      <c r="H749" s="139" t="s">
        <v>231</v>
      </c>
      <c r="I749" s="139" t="s">
        <v>231</v>
      </c>
      <c r="J749" s="139" t="s">
        <v>231</v>
      </c>
      <c r="K749" s="139" t="s">
        <v>232</v>
      </c>
      <c r="L749" s="139">
        <v>39.53181577777778</v>
      </c>
      <c r="M749" s="139">
        <v>-107.82995191666666</v>
      </c>
      <c r="N749" s="139" t="s">
        <v>291</v>
      </c>
      <c r="O749" s="139" t="s">
        <v>233</v>
      </c>
      <c r="P749" s="139">
        <v>0</v>
      </c>
      <c r="Q749" s="139">
        <v>0</v>
      </c>
      <c r="R749" s="139">
        <v>0</v>
      </c>
      <c r="S749" s="139">
        <v>0</v>
      </c>
      <c r="T749" s="139">
        <v>0</v>
      </c>
      <c r="U749" s="139" t="s">
        <v>140</v>
      </c>
      <c r="V749" s="140">
        <v>0</v>
      </c>
      <c r="W749" s="141">
        <v>8.3271909999999991</v>
      </c>
      <c r="X749" s="141">
        <v>0</v>
      </c>
      <c r="Y749" s="141">
        <v>0</v>
      </c>
      <c r="Z749" s="142">
        <v>0</v>
      </c>
    </row>
    <row r="750" spans="1:26" s="4" customFormat="1" x14ac:dyDescent="0.2">
      <c r="A750" s="139" t="s">
        <v>209</v>
      </c>
      <c r="B750" s="31" t="s">
        <v>134</v>
      </c>
      <c r="C750" s="139">
        <f t="shared" si="11"/>
        <v>8</v>
      </c>
      <c r="D750" s="139" t="s">
        <v>192</v>
      </c>
      <c r="E750" s="139" t="s">
        <v>182</v>
      </c>
      <c r="F750" s="139" t="s">
        <v>774</v>
      </c>
      <c r="G750" s="139" t="s">
        <v>775</v>
      </c>
      <c r="H750" s="139" t="s">
        <v>231</v>
      </c>
      <c r="I750" s="139" t="s">
        <v>231</v>
      </c>
      <c r="J750" s="139" t="s">
        <v>231</v>
      </c>
      <c r="K750" s="139" t="s">
        <v>232</v>
      </c>
      <c r="L750" s="139">
        <v>39.53181577777778</v>
      </c>
      <c r="M750" s="139">
        <v>-107.82995191666666</v>
      </c>
      <c r="N750" s="139" t="s">
        <v>277</v>
      </c>
      <c r="O750" s="139" t="s">
        <v>233</v>
      </c>
      <c r="P750" s="139">
        <v>24</v>
      </c>
      <c r="Q750" s="139">
        <v>4</v>
      </c>
      <c r="R750" s="139">
        <v>7.8</v>
      </c>
      <c r="S750" s="139">
        <v>5905</v>
      </c>
      <c r="T750" s="139">
        <v>400</v>
      </c>
      <c r="U750" s="139" t="s">
        <v>137</v>
      </c>
      <c r="V750" s="140">
        <v>2.2200000000000002</v>
      </c>
      <c r="W750" s="141">
        <v>0</v>
      </c>
      <c r="X750" s="141">
        <v>12.06</v>
      </c>
      <c r="Y750" s="141">
        <v>0</v>
      </c>
      <c r="Z750" s="142">
        <v>0</v>
      </c>
    </row>
    <row r="751" spans="1:26" s="4" customFormat="1" x14ac:dyDescent="0.2">
      <c r="A751" s="139" t="s">
        <v>209</v>
      </c>
      <c r="B751" s="31" t="s">
        <v>134</v>
      </c>
      <c r="C751" s="139">
        <f t="shared" si="11"/>
        <v>8</v>
      </c>
      <c r="D751" s="139" t="s">
        <v>192</v>
      </c>
      <c r="E751" s="139" t="s">
        <v>182</v>
      </c>
      <c r="F751" s="139" t="s">
        <v>774</v>
      </c>
      <c r="G751" s="139" t="s">
        <v>775</v>
      </c>
      <c r="H751" s="139" t="s">
        <v>231</v>
      </c>
      <c r="I751" s="139" t="s">
        <v>231</v>
      </c>
      <c r="J751" s="139" t="s">
        <v>231</v>
      </c>
      <c r="K751" s="139" t="s">
        <v>232</v>
      </c>
      <c r="L751" s="139">
        <v>39.53181577777778</v>
      </c>
      <c r="M751" s="139">
        <v>-107.82995191666666</v>
      </c>
      <c r="N751" s="139" t="s">
        <v>239</v>
      </c>
      <c r="O751" s="139" t="s">
        <v>233</v>
      </c>
      <c r="P751" s="139">
        <v>0</v>
      </c>
      <c r="Q751" s="139">
        <v>0</v>
      </c>
      <c r="R751" s="139">
        <v>0</v>
      </c>
      <c r="S751" s="139">
        <v>0</v>
      </c>
      <c r="T751" s="139">
        <v>70</v>
      </c>
      <c r="U751" s="139" t="s">
        <v>111</v>
      </c>
      <c r="V751" s="140">
        <v>0</v>
      </c>
      <c r="W751" s="141">
        <v>20</v>
      </c>
      <c r="X751" s="141">
        <v>0</v>
      </c>
      <c r="Y751" s="141">
        <v>0</v>
      </c>
      <c r="Z751" s="142">
        <v>0</v>
      </c>
    </row>
    <row r="752" spans="1:26" s="4" customFormat="1" x14ac:dyDescent="0.2">
      <c r="A752" s="139" t="s">
        <v>209</v>
      </c>
      <c r="B752" s="31" t="s">
        <v>134</v>
      </c>
      <c r="C752" s="139">
        <f t="shared" si="11"/>
        <v>8</v>
      </c>
      <c r="D752" s="139" t="s">
        <v>192</v>
      </c>
      <c r="E752" s="139" t="s">
        <v>182</v>
      </c>
      <c r="F752" s="139" t="s">
        <v>774</v>
      </c>
      <c r="G752" s="139" t="s">
        <v>775</v>
      </c>
      <c r="H752" s="139" t="s">
        <v>231</v>
      </c>
      <c r="I752" s="139" t="s">
        <v>231</v>
      </c>
      <c r="J752" s="139" t="s">
        <v>231</v>
      </c>
      <c r="K752" s="139" t="s">
        <v>232</v>
      </c>
      <c r="L752" s="139">
        <v>39.477356777777779</v>
      </c>
      <c r="M752" s="139">
        <v>-108.00795775</v>
      </c>
      <c r="N752" s="139" t="s">
        <v>275</v>
      </c>
      <c r="O752" s="139" t="s">
        <v>233</v>
      </c>
      <c r="P752" s="139">
        <v>30</v>
      </c>
      <c r="Q752" s="139">
        <v>1</v>
      </c>
      <c r="R752" s="139">
        <v>204</v>
      </c>
      <c r="S752" s="139">
        <v>9180</v>
      </c>
      <c r="T752" s="139">
        <v>854</v>
      </c>
      <c r="U752" s="139" t="s">
        <v>159</v>
      </c>
      <c r="V752" s="140">
        <v>18.3</v>
      </c>
      <c r="W752" s="141">
        <v>6.1</v>
      </c>
      <c r="X752" s="141">
        <v>12.2</v>
      </c>
      <c r="Y752" s="141">
        <v>0</v>
      </c>
      <c r="Z752" s="142">
        <v>0</v>
      </c>
    </row>
    <row r="753" spans="1:26" s="4" customFormat="1" x14ac:dyDescent="0.2">
      <c r="A753" s="139" t="s">
        <v>209</v>
      </c>
      <c r="B753" s="31" t="s">
        <v>134</v>
      </c>
      <c r="C753" s="139">
        <f t="shared" si="11"/>
        <v>8</v>
      </c>
      <c r="D753" s="139" t="s">
        <v>192</v>
      </c>
      <c r="E753" s="139" t="s">
        <v>182</v>
      </c>
      <c r="F753" s="139" t="s">
        <v>774</v>
      </c>
      <c r="G753" s="139" t="s">
        <v>775</v>
      </c>
      <c r="H753" s="139" t="s">
        <v>231</v>
      </c>
      <c r="I753" s="139" t="s">
        <v>231</v>
      </c>
      <c r="J753" s="139" t="s">
        <v>231</v>
      </c>
      <c r="K753" s="139" t="s">
        <v>232</v>
      </c>
      <c r="L753" s="139">
        <v>39.477356777777779</v>
      </c>
      <c r="M753" s="139">
        <v>-108.00795775</v>
      </c>
      <c r="N753" s="139" t="s">
        <v>275</v>
      </c>
      <c r="O753" s="139" t="s">
        <v>233</v>
      </c>
      <c r="P753" s="139">
        <v>30</v>
      </c>
      <c r="Q753" s="139">
        <v>1</v>
      </c>
      <c r="R753" s="139">
        <v>195</v>
      </c>
      <c r="S753" s="139">
        <v>9180</v>
      </c>
      <c r="T753" s="139">
        <v>868</v>
      </c>
      <c r="U753" s="139" t="s">
        <v>159</v>
      </c>
      <c r="V753" s="140">
        <v>48.82</v>
      </c>
      <c r="W753" s="141">
        <v>12.2</v>
      </c>
      <c r="X753" s="141">
        <v>24.4</v>
      </c>
      <c r="Y753" s="141">
        <v>0</v>
      </c>
      <c r="Z753" s="142">
        <v>0</v>
      </c>
    </row>
    <row r="754" spans="1:26" s="4" customFormat="1" x14ac:dyDescent="0.2">
      <c r="A754" s="139" t="s">
        <v>209</v>
      </c>
      <c r="B754" s="31" t="s">
        <v>134</v>
      </c>
      <c r="C754" s="139">
        <f t="shared" si="11"/>
        <v>8</v>
      </c>
      <c r="D754" s="139" t="s">
        <v>192</v>
      </c>
      <c r="E754" s="139" t="s">
        <v>182</v>
      </c>
      <c r="F754" s="139" t="s">
        <v>774</v>
      </c>
      <c r="G754" s="139" t="s">
        <v>775</v>
      </c>
      <c r="H754" s="139" t="s">
        <v>231</v>
      </c>
      <c r="I754" s="139" t="s">
        <v>231</v>
      </c>
      <c r="J754" s="139" t="s">
        <v>231</v>
      </c>
      <c r="K754" s="139" t="s">
        <v>232</v>
      </c>
      <c r="L754" s="139">
        <v>39.477356777777779</v>
      </c>
      <c r="M754" s="139">
        <v>-108.00795775</v>
      </c>
      <c r="N754" s="139" t="s">
        <v>275</v>
      </c>
      <c r="O754" s="139" t="s">
        <v>233</v>
      </c>
      <c r="P754" s="139">
        <v>30</v>
      </c>
      <c r="Q754" s="139">
        <v>1</v>
      </c>
      <c r="R754" s="139">
        <v>165</v>
      </c>
      <c r="S754" s="139">
        <v>9180</v>
      </c>
      <c r="T754" s="139">
        <v>868</v>
      </c>
      <c r="U754" s="139" t="s">
        <v>159</v>
      </c>
      <c r="V754" s="140">
        <v>24.4</v>
      </c>
      <c r="W754" s="141">
        <v>6.1</v>
      </c>
      <c r="X754" s="141">
        <v>0.2</v>
      </c>
      <c r="Y754" s="141">
        <v>0</v>
      </c>
      <c r="Z754" s="142">
        <v>0</v>
      </c>
    </row>
    <row r="755" spans="1:26" s="4" customFormat="1" x14ac:dyDescent="0.2">
      <c r="A755" s="139" t="s">
        <v>209</v>
      </c>
      <c r="B755" s="31" t="s">
        <v>134</v>
      </c>
      <c r="C755" s="139">
        <f t="shared" si="11"/>
        <v>8</v>
      </c>
      <c r="D755" s="139" t="s">
        <v>192</v>
      </c>
      <c r="E755" s="139" t="s">
        <v>182</v>
      </c>
      <c r="F755" s="139" t="s">
        <v>774</v>
      </c>
      <c r="G755" s="139" t="s">
        <v>775</v>
      </c>
      <c r="H755" s="139" t="s">
        <v>231</v>
      </c>
      <c r="I755" s="139" t="s">
        <v>231</v>
      </c>
      <c r="J755" s="139" t="s">
        <v>231</v>
      </c>
      <c r="K755" s="139" t="s">
        <v>232</v>
      </c>
      <c r="L755" s="139">
        <v>39.477356777777779</v>
      </c>
      <c r="M755" s="139">
        <v>-108.00795775</v>
      </c>
      <c r="N755" s="139" t="s">
        <v>261</v>
      </c>
      <c r="O755" s="139" t="s">
        <v>233</v>
      </c>
      <c r="P755" s="139">
        <v>23</v>
      </c>
      <c r="Q755" s="139">
        <v>0.88</v>
      </c>
      <c r="R755" s="139">
        <v>255</v>
      </c>
      <c r="S755" s="139">
        <v>9180</v>
      </c>
      <c r="T755" s="139">
        <v>868</v>
      </c>
      <c r="U755" s="139" t="s">
        <v>159</v>
      </c>
      <c r="V755" s="140">
        <v>6.83</v>
      </c>
      <c r="W755" s="141">
        <v>2.2799999999999998</v>
      </c>
      <c r="X755" s="141">
        <v>13.66</v>
      </c>
      <c r="Y755" s="141">
        <v>0</v>
      </c>
      <c r="Z755" s="142">
        <v>0</v>
      </c>
    </row>
    <row r="756" spans="1:26" s="4" customFormat="1" x14ac:dyDescent="0.2">
      <c r="A756" s="139" t="s">
        <v>209</v>
      </c>
      <c r="B756" s="31" t="s">
        <v>134</v>
      </c>
      <c r="C756" s="139">
        <f t="shared" si="11"/>
        <v>8</v>
      </c>
      <c r="D756" s="139" t="s">
        <v>192</v>
      </c>
      <c r="E756" s="139" t="s">
        <v>182</v>
      </c>
      <c r="F756" s="139" t="s">
        <v>774</v>
      </c>
      <c r="G756" s="139" t="s">
        <v>775</v>
      </c>
      <c r="H756" s="139" t="s">
        <v>231</v>
      </c>
      <c r="I756" s="139" t="s">
        <v>231</v>
      </c>
      <c r="J756" s="139" t="s">
        <v>231</v>
      </c>
      <c r="K756" s="139" t="s">
        <v>232</v>
      </c>
      <c r="L756" s="139">
        <v>39.477356777777779</v>
      </c>
      <c r="M756" s="139">
        <v>-108.00795775</v>
      </c>
      <c r="N756" s="139" t="s">
        <v>268</v>
      </c>
      <c r="O756" s="139" t="s">
        <v>233</v>
      </c>
      <c r="P756" s="139">
        <v>0</v>
      </c>
      <c r="Q756" s="139">
        <v>0</v>
      </c>
      <c r="R756" s="139">
        <v>0</v>
      </c>
      <c r="S756" s="139">
        <v>0</v>
      </c>
      <c r="T756" s="139">
        <v>70</v>
      </c>
      <c r="U756" s="139" t="s">
        <v>208</v>
      </c>
      <c r="V756" s="140">
        <v>0</v>
      </c>
      <c r="W756" s="141">
        <v>9.1999999999999993</v>
      </c>
      <c r="X756" s="141">
        <v>0</v>
      </c>
      <c r="Y756" s="141">
        <v>0</v>
      </c>
      <c r="Z756" s="142">
        <v>0</v>
      </c>
    </row>
    <row r="757" spans="1:26" s="4" customFormat="1" x14ac:dyDescent="0.2">
      <c r="A757" s="139" t="s">
        <v>209</v>
      </c>
      <c r="B757" s="31" t="s">
        <v>134</v>
      </c>
      <c r="C757" s="139">
        <f t="shared" si="11"/>
        <v>8</v>
      </c>
      <c r="D757" s="139" t="s">
        <v>192</v>
      </c>
      <c r="E757" s="139" t="s">
        <v>182</v>
      </c>
      <c r="F757" s="139" t="s">
        <v>774</v>
      </c>
      <c r="G757" s="139" t="s">
        <v>775</v>
      </c>
      <c r="H757" s="139" t="s">
        <v>231</v>
      </c>
      <c r="I757" s="139" t="s">
        <v>231</v>
      </c>
      <c r="J757" s="139" t="s">
        <v>231</v>
      </c>
      <c r="K757" s="139" t="s">
        <v>232</v>
      </c>
      <c r="L757" s="139">
        <v>39.391288583333335</v>
      </c>
      <c r="M757" s="139">
        <v>-107.27340427777777</v>
      </c>
      <c r="N757" s="139" t="s">
        <v>275</v>
      </c>
      <c r="O757" s="139" t="s">
        <v>233</v>
      </c>
      <c r="P757" s="139">
        <v>20</v>
      </c>
      <c r="Q757" s="139">
        <v>1.2</v>
      </c>
      <c r="R757" s="139">
        <v>78.599999999999994</v>
      </c>
      <c r="S757" s="139">
        <v>4168</v>
      </c>
      <c r="T757" s="139">
        <v>1000</v>
      </c>
      <c r="U757" s="139" t="s">
        <v>159</v>
      </c>
      <c r="V757" s="140">
        <v>29.499984000000001</v>
      </c>
      <c r="W757" s="141">
        <v>7.399991</v>
      </c>
      <c r="X757" s="141">
        <v>14.797912999999999</v>
      </c>
      <c r="Y757" s="141">
        <v>0</v>
      </c>
      <c r="Z757" s="142">
        <v>0</v>
      </c>
    </row>
    <row r="758" spans="1:26" s="4" customFormat="1" x14ac:dyDescent="0.2">
      <c r="A758" s="139" t="s">
        <v>209</v>
      </c>
      <c r="B758" s="31" t="s">
        <v>134</v>
      </c>
      <c r="C758" s="139">
        <f t="shared" si="11"/>
        <v>8</v>
      </c>
      <c r="D758" s="139" t="s">
        <v>192</v>
      </c>
      <c r="E758" s="139" t="s">
        <v>182</v>
      </c>
      <c r="F758" s="139" t="s">
        <v>774</v>
      </c>
      <c r="G758" s="139" t="s">
        <v>775</v>
      </c>
      <c r="H758" s="139" t="s">
        <v>231</v>
      </c>
      <c r="I758" s="139" t="s">
        <v>231</v>
      </c>
      <c r="J758" s="139" t="s">
        <v>231</v>
      </c>
      <c r="K758" s="139" t="s">
        <v>232</v>
      </c>
      <c r="L758" s="139">
        <v>39.391288583333335</v>
      </c>
      <c r="M758" s="139">
        <v>-107.27340427777777</v>
      </c>
      <c r="N758" s="139" t="s">
        <v>275</v>
      </c>
      <c r="O758" s="139" t="s">
        <v>233</v>
      </c>
      <c r="P758" s="139">
        <v>30</v>
      </c>
      <c r="Q758" s="139">
        <v>1.2</v>
      </c>
      <c r="R758" s="139">
        <v>204</v>
      </c>
      <c r="S758" s="139">
        <v>9180</v>
      </c>
      <c r="T758" s="139">
        <v>854</v>
      </c>
      <c r="U758" s="139" t="s">
        <v>159</v>
      </c>
      <c r="V758" s="140">
        <v>18.3</v>
      </c>
      <c r="W758" s="141">
        <v>6.1</v>
      </c>
      <c r="X758" s="141">
        <v>12.2</v>
      </c>
      <c r="Y758" s="141">
        <v>0</v>
      </c>
      <c r="Z758" s="142">
        <v>0</v>
      </c>
    </row>
    <row r="759" spans="1:26" s="4" customFormat="1" x14ac:dyDescent="0.2">
      <c r="A759" s="139" t="s">
        <v>209</v>
      </c>
      <c r="B759" s="31" t="s">
        <v>134</v>
      </c>
      <c r="C759" s="139">
        <f t="shared" si="11"/>
        <v>8</v>
      </c>
      <c r="D759" s="139" t="s">
        <v>192</v>
      </c>
      <c r="E759" s="139" t="s">
        <v>182</v>
      </c>
      <c r="F759" s="139" t="s">
        <v>774</v>
      </c>
      <c r="G759" s="139" t="s">
        <v>775</v>
      </c>
      <c r="H759" s="139" t="s">
        <v>231</v>
      </c>
      <c r="I759" s="139" t="s">
        <v>231</v>
      </c>
      <c r="J759" s="139" t="s">
        <v>231</v>
      </c>
      <c r="K759" s="139" t="s">
        <v>232</v>
      </c>
      <c r="L759" s="139">
        <v>39.391288583333335</v>
      </c>
      <c r="M759" s="139">
        <v>-107.27340427777777</v>
      </c>
      <c r="N759" s="139" t="s">
        <v>261</v>
      </c>
      <c r="O759" s="139" t="s">
        <v>233</v>
      </c>
      <c r="P759" s="139">
        <v>30</v>
      </c>
      <c r="Q759" s="139">
        <v>0.88</v>
      </c>
      <c r="R759" s="139">
        <v>43.5</v>
      </c>
      <c r="S759" s="139">
        <v>1618</v>
      </c>
      <c r="T759" s="139">
        <v>800</v>
      </c>
      <c r="U759" s="139" t="s">
        <v>159</v>
      </c>
      <c r="V759" s="140">
        <v>6.83</v>
      </c>
      <c r="W759" s="141">
        <v>2.2799999999999998</v>
      </c>
      <c r="X759" s="141">
        <v>13.667</v>
      </c>
      <c r="Y759" s="141">
        <v>0</v>
      </c>
      <c r="Z759" s="142">
        <v>0</v>
      </c>
    </row>
    <row r="760" spans="1:26" s="4" customFormat="1" x14ac:dyDescent="0.2">
      <c r="A760" s="139" t="s">
        <v>209</v>
      </c>
      <c r="B760" s="31" t="s">
        <v>134</v>
      </c>
      <c r="C760" s="139">
        <f t="shared" si="11"/>
        <v>8</v>
      </c>
      <c r="D760" s="139" t="s">
        <v>192</v>
      </c>
      <c r="E760" s="139" t="s">
        <v>182</v>
      </c>
      <c r="F760" s="139" t="s">
        <v>779</v>
      </c>
      <c r="G760" s="139" t="s">
        <v>780</v>
      </c>
      <c r="H760" s="139" t="s">
        <v>230</v>
      </c>
      <c r="I760" s="139" t="s">
        <v>231</v>
      </c>
      <c r="J760" s="139" t="s">
        <v>231</v>
      </c>
      <c r="K760" s="139" t="s">
        <v>232</v>
      </c>
      <c r="L760" s="139">
        <v>39.477356777777779</v>
      </c>
      <c r="M760" s="139">
        <v>-108.00795775</v>
      </c>
      <c r="N760" s="139" t="s">
        <v>237</v>
      </c>
      <c r="O760" s="139" t="s">
        <v>233</v>
      </c>
      <c r="P760" s="139">
        <v>18</v>
      </c>
      <c r="Q760" s="139">
        <v>1.5</v>
      </c>
      <c r="R760" s="139">
        <v>52</v>
      </c>
      <c r="S760" s="139">
        <v>5505</v>
      </c>
      <c r="T760" s="139">
        <v>515</v>
      </c>
      <c r="U760" s="139" t="s">
        <v>159</v>
      </c>
      <c r="V760" s="140">
        <v>0</v>
      </c>
      <c r="W760" s="141">
        <v>0</v>
      </c>
      <c r="X760" s="141">
        <v>0</v>
      </c>
      <c r="Y760" s="141">
        <v>1.5765000000000001E-2</v>
      </c>
      <c r="Z760" s="142">
        <v>0.26274999999999998</v>
      </c>
    </row>
    <row r="761" spans="1:26" s="4" customFormat="1" x14ac:dyDescent="0.2">
      <c r="A761" s="139" t="s">
        <v>209</v>
      </c>
      <c r="B761" s="31" t="s">
        <v>134</v>
      </c>
      <c r="C761" s="139">
        <f t="shared" si="11"/>
        <v>8</v>
      </c>
      <c r="D761" s="139" t="s">
        <v>192</v>
      </c>
      <c r="E761" s="139" t="s">
        <v>182</v>
      </c>
      <c r="F761" s="139" t="s">
        <v>779</v>
      </c>
      <c r="G761" s="139" t="s">
        <v>780</v>
      </c>
      <c r="H761" s="139" t="s">
        <v>234</v>
      </c>
      <c r="I761" s="139" t="s">
        <v>231</v>
      </c>
      <c r="J761" s="139" t="s">
        <v>231</v>
      </c>
      <c r="K761" s="139" t="s">
        <v>232</v>
      </c>
      <c r="L761" s="139">
        <v>39.477356777777779</v>
      </c>
      <c r="M761" s="139">
        <v>-108.00795775</v>
      </c>
      <c r="N761" s="139" t="s">
        <v>83</v>
      </c>
      <c r="O761" s="139" t="s">
        <v>233</v>
      </c>
      <c r="P761" s="139">
        <v>20</v>
      </c>
      <c r="Q761" s="139">
        <v>1.5</v>
      </c>
      <c r="R761" s="139">
        <v>51.9</v>
      </c>
      <c r="S761" s="139">
        <v>550</v>
      </c>
      <c r="T761" s="139">
        <v>515</v>
      </c>
      <c r="U761" s="139" t="s">
        <v>159</v>
      </c>
      <c r="V761" s="140">
        <v>0</v>
      </c>
      <c r="W761" s="141">
        <v>0</v>
      </c>
      <c r="X761" s="141">
        <v>0</v>
      </c>
      <c r="Y761" s="141">
        <v>0</v>
      </c>
      <c r="Z761" s="142">
        <v>0</v>
      </c>
    </row>
    <row r="762" spans="1:26" s="4" customFormat="1" x14ac:dyDescent="0.2">
      <c r="A762" s="139" t="s">
        <v>209</v>
      </c>
      <c r="B762" s="31" t="s">
        <v>134</v>
      </c>
      <c r="C762" s="139">
        <f t="shared" si="11"/>
        <v>8</v>
      </c>
      <c r="D762" s="139" t="s">
        <v>192</v>
      </c>
      <c r="E762" s="139" t="s">
        <v>182</v>
      </c>
      <c r="F762" s="139" t="s">
        <v>779</v>
      </c>
      <c r="G762" s="139" t="s">
        <v>780</v>
      </c>
      <c r="H762" s="139" t="s">
        <v>235</v>
      </c>
      <c r="I762" s="139" t="s">
        <v>231</v>
      </c>
      <c r="J762" s="139" t="s">
        <v>231</v>
      </c>
      <c r="K762" s="139" t="s">
        <v>232</v>
      </c>
      <c r="L762" s="139">
        <v>39.477356777777779</v>
      </c>
      <c r="M762" s="139">
        <v>-108.00795775</v>
      </c>
      <c r="N762" s="139" t="s">
        <v>83</v>
      </c>
      <c r="O762" s="139" t="s">
        <v>233</v>
      </c>
      <c r="P762" s="139">
        <v>18</v>
      </c>
      <c r="Q762" s="139">
        <v>1.17</v>
      </c>
      <c r="R762" s="139">
        <v>41</v>
      </c>
      <c r="S762" s="139">
        <v>2654</v>
      </c>
      <c r="T762" s="139">
        <v>480</v>
      </c>
      <c r="U762" s="139" t="s">
        <v>159</v>
      </c>
      <c r="V762" s="140">
        <v>0</v>
      </c>
      <c r="W762" s="141">
        <v>0</v>
      </c>
      <c r="X762" s="141">
        <v>0</v>
      </c>
      <c r="Y762" s="141">
        <v>6.9360000000000003E-3</v>
      </c>
      <c r="Z762" s="142">
        <v>0.11559999999999999</v>
      </c>
    </row>
    <row r="763" spans="1:26" s="4" customFormat="1" x14ac:dyDescent="0.2">
      <c r="A763" s="139" t="s">
        <v>209</v>
      </c>
      <c r="B763" s="31" t="s">
        <v>134</v>
      </c>
      <c r="C763" s="139">
        <f t="shared" si="11"/>
        <v>8</v>
      </c>
      <c r="D763" s="139" t="s">
        <v>192</v>
      </c>
      <c r="E763" s="139" t="s">
        <v>182</v>
      </c>
      <c r="F763" s="139" t="s">
        <v>779</v>
      </c>
      <c r="G763" s="139" t="s">
        <v>780</v>
      </c>
      <c r="H763" s="139" t="s">
        <v>259</v>
      </c>
      <c r="I763" s="139" t="s">
        <v>231</v>
      </c>
      <c r="J763" s="139" t="s">
        <v>231</v>
      </c>
      <c r="K763" s="139" t="s">
        <v>232</v>
      </c>
      <c r="L763" s="139">
        <v>39.477356777777779</v>
      </c>
      <c r="M763" s="139">
        <v>-108.00795775</v>
      </c>
      <c r="N763" s="139" t="s">
        <v>275</v>
      </c>
      <c r="O763" s="139" t="s">
        <v>233</v>
      </c>
      <c r="P763" s="139">
        <v>21</v>
      </c>
      <c r="Q763" s="139">
        <v>1.33</v>
      </c>
      <c r="R763" s="139">
        <v>91</v>
      </c>
      <c r="S763" s="139">
        <v>7651</v>
      </c>
      <c r="T763" s="139">
        <v>854</v>
      </c>
      <c r="U763" s="139" t="s">
        <v>159</v>
      </c>
      <c r="V763" s="140">
        <v>0</v>
      </c>
      <c r="W763" s="141">
        <v>0</v>
      </c>
      <c r="X763" s="141">
        <v>0</v>
      </c>
      <c r="Y763" s="141">
        <v>0</v>
      </c>
      <c r="Z763" s="142">
        <v>0</v>
      </c>
    </row>
    <row r="764" spans="1:26" s="4" customFormat="1" x14ac:dyDescent="0.2">
      <c r="A764" s="139" t="s">
        <v>209</v>
      </c>
      <c r="B764" s="31" t="s">
        <v>134</v>
      </c>
      <c r="C764" s="139">
        <f t="shared" si="11"/>
        <v>8</v>
      </c>
      <c r="D764" s="139" t="s">
        <v>192</v>
      </c>
      <c r="E764" s="139" t="s">
        <v>182</v>
      </c>
      <c r="F764" s="139" t="s">
        <v>779</v>
      </c>
      <c r="G764" s="139" t="s">
        <v>780</v>
      </c>
      <c r="H764" s="139" t="s">
        <v>273</v>
      </c>
      <c r="I764" s="139" t="s">
        <v>231</v>
      </c>
      <c r="J764" s="139" t="s">
        <v>231</v>
      </c>
      <c r="K764" s="139" t="s">
        <v>232</v>
      </c>
      <c r="L764" s="139">
        <v>39.477356777777779</v>
      </c>
      <c r="M764" s="139">
        <v>-108.00795775</v>
      </c>
      <c r="N764" s="139" t="s">
        <v>83</v>
      </c>
      <c r="O764" s="139" t="s">
        <v>233</v>
      </c>
      <c r="P764" s="139">
        <v>9</v>
      </c>
      <c r="Q764" s="139">
        <v>1</v>
      </c>
      <c r="R764" s="139">
        <v>169.9</v>
      </c>
      <c r="S764" s="139">
        <v>7865</v>
      </c>
      <c r="T764" s="139">
        <v>0</v>
      </c>
      <c r="U764" s="139" t="s">
        <v>159</v>
      </c>
      <c r="V764" s="140">
        <v>0</v>
      </c>
      <c r="W764" s="141">
        <v>0</v>
      </c>
      <c r="X764" s="141">
        <v>0</v>
      </c>
      <c r="Y764" s="141">
        <v>0</v>
      </c>
      <c r="Z764" s="142">
        <v>0</v>
      </c>
    </row>
    <row r="765" spans="1:26" s="4" customFormat="1" x14ac:dyDescent="0.2">
      <c r="A765" s="139" t="s">
        <v>209</v>
      </c>
      <c r="B765" s="31" t="s">
        <v>134</v>
      </c>
      <c r="C765" s="139">
        <f t="shared" si="11"/>
        <v>8</v>
      </c>
      <c r="D765" s="139" t="s">
        <v>192</v>
      </c>
      <c r="E765" s="139" t="s">
        <v>182</v>
      </c>
      <c r="F765" s="139" t="s">
        <v>779</v>
      </c>
      <c r="G765" s="139" t="s">
        <v>780</v>
      </c>
      <c r="H765" s="139" t="s">
        <v>264</v>
      </c>
      <c r="I765" s="139" t="s">
        <v>231</v>
      </c>
      <c r="J765" s="139" t="s">
        <v>231</v>
      </c>
      <c r="K765" s="139" t="s">
        <v>232</v>
      </c>
      <c r="L765" s="139">
        <v>39.477356777777779</v>
      </c>
      <c r="M765" s="139">
        <v>-108.00795775</v>
      </c>
      <c r="N765" s="139" t="s">
        <v>83</v>
      </c>
      <c r="O765" s="139" t="s">
        <v>233</v>
      </c>
      <c r="P765" s="139">
        <v>22</v>
      </c>
      <c r="Q765" s="139">
        <v>1.33</v>
      </c>
      <c r="R765" s="139">
        <v>91</v>
      </c>
      <c r="S765" s="139">
        <v>7651</v>
      </c>
      <c r="T765" s="139">
        <v>854</v>
      </c>
      <c r="U765" s="139" t="s">
        <v>159</v>
      </c>
      <c r="V765" s="140">
        <v>0</v>
      </c>
      <c r="W765" s="141">
        <v>0</v>
      </c>
      <c r="X765" s="141">
        <v>0</v>
      </c>
      <c r="Y765" s="141">
        <v>2.3519999999999999E-2</v>
      </c>
      <c r="Z765" s="142">
        <v>0.39200000000000002</v>
      </c>
    </row>
    <row r="766" spans="1:26" s="4" customFormat="1" x14ac:dyDescent="0.2">
      <c r="A766" s="139" t="s">
        <v>209</v>
      </c>
      <c r="B766" s="31" t="s">
        <v>134</v>
      </c>
      <c r="C766" s="139">
        <f t="shared" si="11"/>
        <v>8</v>
      </c>
      <c r="D766" s="139" t="s">
        <v>192</v>
      </c>
      <c r="E766" s="139" t="s">
        <v>182</v>
      </c>
      <c r="F766" s="139" t="s">
        <v>779</v>
      </c>
      <c r="G766" s="139" t="s">
        <v>780</v>
      </c>
      <c r="H766" s="139" t="s">
        <v>229</v>
      </c>
      <c r="I766" s="139" t="s">
        <v>231</v>
      </c>
      <c r="J766" s="139" t="s">
        <v>231</v>
      </c>
      <c r="K766" s="139" t="s">
        <v>232</v>
      </c>
      <c r="L766" s="139">
        <v>39.477356777777779</v>
      </c>
      <c r="M766" s="139">
        <v>-108.00795775</v>
      </c>
      <c r="N766" s="139" t="s">
        <v>83</v>
      </c>
      <c r="O766" s="139" t="s">
        <v>233</v>
      </c>
      <c r="P766" s="139">
        <v>19</v>
      </c>
      <c r="Q766" s="139">
        <v>1.4</v>
      </c>
      <c r="R766" s="139">
        <v>91.7</v>
      </c>
      <c r="S766" s="139">
        <v>5505</v>
      </c>
      <c r="T766" s="139">
        <v>0</v>
      </c>
      <c r="U766" s="139" t="s">
        <v>159</v>
      </c>
      <c r="V766" s="140">
        <v>0</v>
      </c>
      <c r="W766" s="141">
        <v>0</v>
      </c>
      <c r="X766" s="141">
        <v>0</v>
      </c>
      <c r="Y766" s="141">
        <v>0</v>
      </c>
      <c r="Z766" s="142">
        <v>0</v>
      </c>
    </row>
    <row r="767" spans="1:26" s="4" customFormat="1" x14ac:dyDescent="0.2">
      <c r="A767" s="139" t="s">
        <v>209</v>
      </c>
      <c r="B767" s="31" t="s">
        <v>134</v>
      </c>
      <c r="C767" s="139">
        <f t="shared" si="11"/>
        <v>8</v>
      </c>
      <c r="D767" s="139" t="s">
        <v>192</v>
      </c>
      <c r="E767" s="139" t="s">
        <v>182</v>
      </c>
      <c r="F767" s="139" t="s">
        <v>779</v>
      </c>
      <c r="G767" s="139" t="s">
        <v>780</v>
      </c>
      <c r="H767" s="139" t="s">
        <v>260</v>
      </c>
      <c r="I767" s="139" t="s">
        <v>231</v>
      </c>
      <c r="J767" s="139" t="s">
        <v>231</v>
      </c>
      <c r="K767" s="139" t="s">
        <v>232</v>
      </c>
      <c r="L767" s="139">
        <v>39.477356777777779</v>
      </c>
      <c r="M767" s="139">
        <v>-108.00795775</v>
      </c>
      <c r="N767" s="139" t="s">
        <v>83</v>
      </c>
      <c r="O767" s="139" t="s">
        <v>233</v>
      </c>
      <c r="P767" s="139">
        <v>21</v>
      </c>
      <c r="Q767" s="139">
        <v>1.33</v>
      </c>
      <c r="R767" s="139">
        <v>91</v>
      </c>
      <c r="S767" s="139">
        <v>7651</v>
      </c>
      <c r="T767" s="139">
        <v>854</v>
      </c>
      <c r="U767" s="139" t="s">
        <v>159</v>
      </c>
      <c r="V767" s="140">
        <v>0</v>
      </c>
      <c r="W767" s="141">
        <v>0</v>
      </c>
      <c r="X767" s="141">
        <v>0</v>
      </c>
      <c r="Y767" s="141">
        <v>2.3519999999999999E-2</v>
      </c>
      <c r="Z767" s="142">
        <v>0.39200000000000002</v>
      </c>
    </row>
    <row r="768" spans="1:26" s="4" customFormat="1" x14ac:dyDescent="0.2">
      <c r="A768" s="139" t="s">
        <v>209</v>
      </c>
      <c r="B768" s="31" t="s">
        <v>134</v>
      </c>
      <c r="C768" s="139">
        <f t="shared" si="11"/>
        <v>8</v>
      </c>
      <c r="D768" s="139" t="s">
        <v>192</v>
      </c>
      <c r="E768" s="139" t="s">
        <v>182</v>
      </c>
      <c r="F768" s="139" t="s">
        <v>779</v>
      </c>
      <c r="G768" s="139" t="s">
        <v>780</v>
      </c>
      <c r="H768" s="139" t="s">
        <v>231</v>
      </c>
      <c r="I768" s="139" t="s">
        <v>231</v>
      </c>
      <c r="J768" s="139" t="s">
        <v>231</v>
      </c>
      <c r="K768" s="139" t="s">
        <v>232</v>
      </c>
      <c r="L768" s="139">
        <v>39.566332305555555</v>
      </c>
      <c r="M768" s="139">
        <v>-108.11246466666667</v>
      </c>
      <c r="N768" s="139" t="s">
        <v>83</v>
      </c>
      <c r="O768" s="139" t="s">
        <v>233</v>
      </c>
      <c r="P768" s="139">
        <v>21</v>
      </c>
      <c r="Q768" s="139">
        <v>1.33</v>
      </c>
      <c r="R768" s="139">
        <v>91</v>
      </c>
      <c r="S768" s="139">
        <v>7651</v>
      </c>
      <c r="T768" s="139">
        <v>854</v>
      </c>
      <c r="U768" s="139" t="s">
        <v>159</v>
      </c>
      <c r="V768" s="140">
        <v>19.3</v>
      </c>
      <c r="W768" s="141">
        <v>5.7</v>
      </c>
      <c r="X768" s="141">
        <v>5.7</v>
      </c>
      <c r="Y768" s="141">
        <v>0</v>
      </c>
      <c r="Z768" s="142">
        <v>0</v>
      </c>
    </row>
    <row r="769" spans="1:26" s="4" customFormat="1" x14ac:dyDescent="0.2">
      <c r="A769" s="139" t="s">
        <v>209</v>
      </c>
      <c r="B769" s="31" t="s">
        <v>134</v>
      </c>
      <c r="C769" s="139">
        <f t="shared" si="11"/>
        <v>8</v>
      </c>
      <c r="D769" s="139" t="s">
        <v>192</v>
      </c>
      <c r="E769" s="139" t="s">
        <v>182</v>
      </c>
      <c r="F769" s="139" t="s">
        <v>779</v>
      </c>
      <c r="G769" s="139" t="s">
        <v>780</v>
      </c>
      <c r="H769" s="139" t="s">
        <v>231</v>
      </c>
      <c r="I769" s="139" t="s">
        <v>231</v>
      </c>
      <c r="J769" s="139" t="s">
        <v>231</v>
      </c>
      <c r="K769" s="139" t="s">
        <v>232</v>
      </c>
      <c r="L769" s="139">
        <v>39.566332305555555</v>
      </c>
      <c r="M769" s="139">
        <v>-108.11246466666667</v>
      </c>
      <c r="N769" s="139" t="s">
        <v>83</v>
      </c>
      <c r="O769" s="139" t="s">
        <v>233</v>
      </c>
      <c r="P769" s="139">
        <v>22</v>
      </c>
      <c r="Q769" s="139">
        <v>1.33</v>
      </c>
      <c r="R769" s="139">
        <v>91</v>
      </c>
      <c r="S769" s="139">
        <v>7651</v>
      </c>
      <c r="T769" s="139">
        <v>854</v>
      </c>
      <c r="U769" s="139" t="s">
        <v>159</v>
      </c>
      <c r="V769" s="140">
        <v>19.3</v>
      </c>
      <c r="W769" s="141">
        <v>5.7</v>
      </c>
      <c r="X769" s="141">
        <v>5.7</v>
      </c>
      <c r="Y769" s="141">
        <v>0</v>
      </c>
      <c r="Z769" s="142">
        <v>0</v>
      </c>
    </row>
    <row r="770" spans="1:26" s="4" customFormat="1" x14ac:dyDescent="0.2">
      <c r="A770" s="139" t="s">
        <v>209</v>
      </c>
      <c r="B770" s="31" t="s">
        <v>134</v>
      </c>
      <c r="C770" s="139">
        <f t="shared" si="11"/>
        <v>8</v>
      </c>
      <c r="D770" s="139" t="s">
        <v>192</v>
      </c>
      <c r="E770" s="139" t="s">
        <v>182</v>
      </c>
      <c r="F770" s="139" t="s">
        <v>779</v>
      </c>
      <c r="G770" s="139" t="s">
        <v>780</v>
      </c>
      <c r="H770" s="139" t="s">
        <v>231</v>
      </c>
      <c r="I770" s="139" t="s">
        <v>231</v>
      </c>
      <c r="J770" s="139" t="s">
        <v>231</v>
      </c>
      <c r="K770" s="139" t="s">
        <v>232</v>
      </c>
      <c r="L770" s="139">
        <v>39.394677194444448</v>
      </c>
      <c r="M770" s="139">
        <v>-108.97588983333334</v>
      </c>
      <c r="N770" s="139" t="s">
        <v>275</v>
      </c>
      <c r="O770" s="139" t="s">
        <v>233</v>
      </c>
      <c r="P770" s="139">
        <v>21</v>
      </c>
      <c r="Q770" s="139">
        <v>1.33</v>
      </c>
      <c r="R770" s="139">
        <v>91</v>
      </c>
      <c r="S770" s="139">
        <v>7651</v>
      </c>
      <c r="T770" s="139">
        <v>854</v>
      </c>
      <c r="U770" s="139" t="s">
        <v>159</v>
      </c>
      <c r="V770" s="140">
        <v>19.3</v>
      </c>
      <c r="W770" s="141">
        <v>5.7</v>
      </c>
      <c r="X770" s="141">
        <v>5.7</v>
      </c>
      <c r="Y770" s="141">
        <v>0</v>
      </c>
      <c r="Z770" s="142">
        <v>0</v>
      </c>
    </row>
    <row r="771" spans="1:26" s="4" customFormat="1" x14ac:dyDescent="0.2">
      <c r="A771" s="139" t="s">
        <v>209</v>
      </c>
      <c r="B771" s="31" t="s">
        <v>134</v>
      </c>
      <c r="C771" s="139">
        <f t="shared" si="11"/>
        <v>8</v>
      </c>
      <c r="D771" s="139" t="s">
        <v>192</v>
      </c>
      <c r="E771" s="139" t="s">
        <v>182</v>
      </c>
      <c r="F771" s="139" t="s">
        <v>779</v>
      </c>
      <c r="G771" s="139" t="s">
        <v>780</v>
      </c>
      <c r="H771" s="139" t="s">
        <v>231</v>
      </c>
      <c r="I771" s="139" t="s">
        <v>231</v>
      </c>
      <c r="J771" s="139" t="s">
        <v>231</v>
      </c>
      <c r="K771" s="139" t="s">
        <v>232</v>
      </c>
      <c r="L771" s="139">
        <v>39.394677194444448</v>
      </c>
      <c r="M771" s="139">
        <v>-108.97588983333334</v>
      </c>
      <c r="N771" s="139" t="s">
        <v>83</v>
      </c>
      <c r="O771" s="139" t="s">
        <v>233</v>
      </c>
      <c r="P771" s="139">
        <v>18</v>
      </c>
      <c r="Q771" s="139">
        <v>1.17</v>
      </c>
      <c r="R771" s="139">
        <v>41</v>
      </c>
      <c r="S771" s="139">
        <v>2654</v>
      </c>
      <c r="T771" s="139">
        <v>480</v>
      </c>
      <c r="U771" s="139" t="s">
        <v>159</v>
      </c>
      <c r="V771" s="140">
        <v>13</v>
      </c>
      <c r="W771" s="141">
        <v>7.1</v>
      </c>
      <c r="X771" s="141">
        <v>5.9</v>
      </c>
      <c r="Y771" s="141">
        <v>0</v>
      </c>
      <c r="Z771" s="142">
        <v>0</v>
      </c>
    </row>
    <row r="772" spans="1:26" s="4" customFormat="1" x14ac:dyDescent="0.2">
      <c r="A772" s="139" t="s">
        <v>209</v>
      </c>
      <c r="B772" s="31" t="s">
        <v>134</v>
      </c>
      <c r="C772" s="139">
        <f t="shared" si="11"/>
        <v>8</v>
      </c>
      <c r="D772" s="139" t="s">
        <v>192</v>
      </c>
      <c r="E772" s="139" t="s">
        <v>182</v>
      </c>
      <c r="F772" s="139" t="s">
        <v>779</v>
      </c>
      <c r="G772" s="139" t="s">
        <v>780</v>
      </c>
      <c r="H772" s="139" t="s">
        <v>231</v>
      </c>
      <c r="I772" s="139" t="s">
        <v>231</v>
      </c>
      <c r="J772" s="139" t="s">
        <v>231</v>
      </c>
      <c r="K772" s="139" t="s">
        <v>232</v>
      </c>
      <c r="L772" s="139">
        <v>39.394677194444448</v>
      </c>
      <c r="M772" s="139">
        <v>-108.97588983333334</v>
      </c>
      <c r="N772" s="139" t="s">
        <v>237</v>
      </c>
      <c r="O772" s="139" t="s">
        <v>233</v>
      </c>
      <c r="P772" s="139">
        <v>18</v>
      </c>
      <c r="Q772" s="139">
        <v>1.5</v>
      </c>
      <c r="R772" s="139">
        <v>52</v>
      </c>
      <c r="S772" s="139">
        <v>5505</v>
      </c>
      <c r="T772" s="139">
        <v>515</v>
      </c>
      <c r="U772" s="139" t="s">
        <v>159</v>
      </c>
      <c r="V772" s="140">
        <v>15.1</v>
      </c>
      <c r="W772" s="141">
        <v>11.9</v>
      </c>
      <c r="X772" s="141">
        <v>12.6</v>
      </c>
      <c r="Y772" s="141">
        <v>0</v>
      </c>
      <c r="Z772" s="142">
        <v>0</v>
      </c>
    </row>
    <row r="773" spans="1:26" s="4" customFormat="1" x14ac:dyDescent="0.2">
      <c r="A773" s="139" t="s">
        <v>209</v>
      </c>
      <c r="B773" s="31" t="s">
        <v>134</v>
      </c>
      <c r="C773" s="139">
        <f t="shared" si="11"/>
        <v>8</v>
      </c>
      <c r="D773" s="139" t="s">
        <v>192</v>
      </c>
      <c r="E773" s="139" t="s">
        <v>182</v>
      </c>
      <c r="F773" s="139" t="s">
        <v>779</v>
      </c>
      <c r="G773" s="139" t="s">
        <v>780</v>
      </c>
      <c r="H773" s="139" t="s">
        <v>231</v>
      </c>
      <c r="I773" s="139" t="s">
        <v>231</v>
      </c>
      <c r="J773" s="139" t="s">
        <v>231</v>
      </c>
      <c r="K773" s="139" t="s">
        <v>232</v>
      </c>
      <c r="L773" s="139">
        <v>39.394677194444448</v>
      </c>
      <c r="M773" s="139">
        <v>-108.97588983333334</v>
      </c>
      <c r="N773" s="139" t="s">
        <v>239</v>
      </c>
      <c r="O773" s="139" t="s">
        <v>233</v>
      </c>
      <c r="P773" s="139">
        <v>0</v>
      </c>
      <c r="Q773" s="139">
        <v>0</v>
      </c>
      <c r="R773" s="139">
        <v>0</v>
      </c>
      <c r="S773" s="139">
        <v>0</v>
      </c>
      <c r="T773" s="139">
        <v>70</v>
      </c>
      <c r="U773" s="139" t="s">
        <v>111</v>
      </c>
      <c r="V773" s="140">
        <v>0</v>
      </c>
      <c r="W773" s="141">
        <v>8.3000000000000007</v>
      </c>
      <c r="X773" s="141">
        <v>0</v>
      </c>
      <c r="Y773" s="141">
        <v>0</v>
      </c>
      <c r="Z773" s="142">
        <v>0</v>
      </c>
    </row>
    <row r="774" spans="1:26" s="4" customFormat="1" x14ac:dyDescent="0.2">
      <c r="A774" s="139" t="s">
        <v>209</v>
      </c>
      <c r="B774" s="31" t="s">
        <v>134</v>
      </c>
      <c r="C774" s="139">
        <f t="shared" si="11"/>
        <v>8</v>
      </c>
      <c r="D774" s="139" t="s">
        <v>192</v>
      </c>
      <c r="E774" s="139" t="s">
        <v>182</v>
      </c>
      <c r="F774" s="139" t="s">
        <v>779</v>
      </c>
      <c r="G774" s="139" t="s">
        <v>780</v>
      </c>
      <c r="H774" s="139" t="s">
        <v>231</v>
      </c>
      <c r="I774" s="139" t="s">
        <v>231</v>
      </c>
      <c r="J774" s="139" t="s">
        <v>231</v>
      </c>
      <c r="K774" s="139" t="s">
        <v>232</v>
      </c>
      <c r="L774" s="139">
        <v>39.394677194444448</v>
      </c>
      <c r="M774" s="139">
        <v>-108.97588983333334</v>
      </c>
      <c r="N774" s="139" t="s">
        <v>250</v>
      </c>
      <c r="O774" s="139" t="s">
        <v>233</v>
      </c>
      <c r="P774" s="139">
        <v>0</v>
      </c>
      <c r="Q774" s="139">
        <v>0</v>
      </c>
      <c r="R774" s="139">
        <v>0</v>
      </c>
      <c r="S774" s="139">
        <v>0</v>
      </c>
      <c r="T774" s="139">
        <v>70</v>
      </c>
      <c r="U774" s="139" t="s">
        <v>111</v>
      </c>
      <c r="V774" s="140">
        <v>0</v>
      </c>
      <c r="W774" s="141">
        <v>6.09</v>
      </c>
      <c r="X774" s="141">
        <v>0</v>
      </c>
      <c r="Y774" s="141">
        <v>0</v>
      </c>
      <c r="Z774" s="142">
        <v>0</v>
      </c>
    </row>
    <row r="775" spans="1:26" s="4" customFormat="1" x14ac:dyDescent="0.2">
      <c r="A775" s="139" t="s">
        <v>209</v>
      </c>
      <c r="B775" s="31" t="s">
        <v>134</v>
      </c>
      <c r="C775" s="139">
        <f t="shared" ref="C775:C838" si="12">VALUE(LEFT($D775,LEN(D775)-3))</f>
        <v>8</v>
      </c>
      <c r="D775" s="139" t="s">
        <v>192</v>
      </c>
      <c r="E775" s="139" t="s">
        <v>182</v>
      </c>
      <c r="F775" s="139" t="s">
        <v>781</v>
      </c>
      <c r="G775" s="139" t="s">
        <v>782</v>
      </c>
      <c r="H775" s="139" t="s">
        <v>230</v>
      </c>
      <c r="I775" s="139" t="s">
        <v>231</v>
      </c>
      <c r="J775" s="139" t="s">
        <v>231</v>
      </c>
      <c r="K775" s="139" t="s">
        <v>232</v>
      </c>
      <c r="L775" s="139">
        <v>39.387474722222223</v>
      </c>
      <c r="M775" s="139">
        <v>-108.25665319444444</v>
      </c>
      <c r="N775" s="139" t="s">
        <v>83</v>
      </c>
      <c r="O775" s="139" t="s">
        <v>233</v>
      </c>
      <c r="P775" s="139">
        <v>12</v>
      </c>
      <c r="Q775" s="139">
        <v>3</v>
      </c>
      <c r="R775" s="139">
        <v>49.6</v>
      </c>
      <c r="S775" s="139">
        <v>255</v>
      </c>
      <c r="T775" s="139">
        <v>0</v>
      </c>
      <c r="U775" s="139" t="s">
        <v>159</v>
      </c>
      <c r="V775" s="140">
        <v>0</v>
      </c>
      <c r="W775" s="141">
        <v>0</v>
      </c>
      <c r="X775" s="141">
        <v>0</v>
      </c>
      <c r="Y775" s="141">
        <v>0</v>
      </c>
      <c r="Z775" s="142">
        <v>0</v>
      </c>
    </row>
    <row r="776" spans="1:26" s="4" customFormat="1" x14ac:dyDescent="0.2">
      <c r="A776" s="139" t="s">
        <v>209</v>
      </c>
      <c r="B776" s="31" t="s">
        <v>134</v>
      </c>
      <c r="C776" s="139">
        <f t="shared" si="12"/>
        <v>8</v>
      </c>
      <c r="D776" s="139" t="s">
        <v>192</v>
      </c>
      <c r="E776" s="139" t="s">
        <v>182</v>
      </c>
      <c r="F776" s="139" t="s">
        <v>781</v>
      </c>
      <c r="G776" s="139" t="s">
        <v>782</v>
      </c>
      <c r="H776" s="139" t="s">
        <v>235</v>
      </c>
      <c r="I776" s="139" t="s">
        <v>231</v>
      </c>
      <c r="J776" s="139" t="s">
        <v>231</v>
      </c>
      <c r="K776" s="139" t="s">
        <v>232</v>
      </c>
      <c r="L776" s="139">
        <v>39.387474722222223</v>
      </c>
      <c r="M776" s="139">
        <v>-108.25665319444444</v>
      </c>
      <c r="N776" s="139" t="s">
        <v>83</v>
      </c>
      <c r="O776" s="139" t="s">
        <v>233</v>
      </c>
      <c r="P776" s="139">
        <v>23</v>
      </c>
      <c r="Q776" s="139">
        <v>0.83</v>
      </c>
      <c r="R776" s="139">
        <v>122.9</v>
      </c>
      <c r="S776" s="139">
        <v>4017</v>
      </c>
      <c r="T776" s="139">
        <v>515</v>
      </c>
      <c r="U776" s="139" t="s">
        <v>159</v>
      </c>
      <c r="V776" s="140">
        <v>0</v>
      </c>
      <c r="W776" s="141">
        <v>0</v>
      </c>
      <c r="X776" s="141">
        <v>0</v>
      </c>
      <c r="Y776" s="141">
        <v>1.4999999999999999E-2</v>
      </c>
      <c r="Z776" s="142">
        <v>1.3</v>
      </c>
    </row>
    <row r="777" spans="1:26" s="4" customFormat="1" x14ac:dyDescent="0.2">
      <c r="A777" s="139" t="s">
        <v>209</v>
      </c>
      <c r="B777" s="31" t="s">
        <v>134</v>
      </c>
      <c r="C777" s="139">
        <f t="shared" si="12"/>
        <v>8</v>
      </c>
      <c r="D777" s="139" t="s">
        <v>192</v>
      </c>
      <c r="E777" s="139" t="s">
        <v>182</v>
      </c>
      <c r="F777" s="139" t="s">
        <v>781</v>
      </c>
      <c r="G777" s="139" t="s">
        <v>782</v>
      </c>
      <c r="H777" s="139" t="s">
        <v>259</v>
      </c>
      <c r="I777" s="139" t="s">
        <v>231</v>
      </c>
      <c r="J777" s="139" t="s">
        <v>231</v>
      </c>
      <c r="K777" s="139" t="s">
        <v>232</v>
      </c>
      <c r="L777" s="139">
        <v>39.387474722222223</v>
      </c>
      <c r="M777" s="139">
        <v>-108.25665319444444</v>
      </c>
      <c r="N777" s="139" t="s">
        <v>237</v>
      </c>
      <c r="O777" s="139" t="s">
        <v>233</v>
      </c>
      <c r="P777" s="139">
        <v>20</v>
      </c>
      <c r="Q777" s="139">
        <v>0.8</v>
      </c>
      <c r="R777" s="139">
        <v>23.9</v>
      </c>
      <c r="S777" s="139">
        <v>2650</v>
      </c>
      <c r="T777" s="139">
        <v>70</v>
      </c>
      <c r="U777" s="139" t="s">
        <v>159</v>
      </c>
      <c r="V777" s="140">
        <v>0</v>
      </c>
      <c r="W777" s="141">
        <v>0</v>
      </c>
      <c r="X777" s="141">
        <v>0</v>
      </c>
      <c r="Y777" s="141">
        <v>5.875E-3</v>
      </c>
      <c r="Z777" s="142">
        <v>0.47297800000000001</v>
      </c>
    </row>
    <row r="778" spans="1:26" s="4" customFormat="1" x14ac:dyDescent="0.2">
      <c r="A778" s="139" t="s">
        <v>209</v>
      </c>
      <c r="B778" s="31" t="s">
        <v>134</v>
      </c>
      <c r="C778" s="139">
        <f t="shared" si="12"/>
        <v>8</v>
      </c>
      <c r="D778" s="139" t="s">
        <v>192</v>
      </c>
      <c r="E778" s="139" t="s">
        <v>182</v>
      </c>
      <c r="F778" s="139" t="s">
        <v>781</v>
      </c>
      <c r="G778" s="139" t="s">
        <v>782</v>
      </c>
      <c r="H778" s="139" t="s">
        <v>231</v>
      </c>
      <c r="I778" s="139" t="s">
        <v>231</v>
      </c>
      <c r="J778" s="139" t="s">
        <v>231</v>
      </c>
      <c r="K778" s="139" t="s">
        <v>232</v>
      </c>
      <c r="L778" s="139">
        <v>39.566332305555555</v>
      </c>
      <c r="M778" s="139">
        <v>-108.11246466666667</v>
      </c>
      <c r="N778" s="139" t="s">
        <v>83</v>
      </c>
      <c r="O778" s="139" t="s">
        <v>233</v>
      </c>
      <c r="P778" s="139">
        <v>23</v>
      </c>
      <c r="Q778" s="139">
        <v>0.83</v>
      </c>
      <c r="R778" s="139">
        <v>122.9</v>
      </c>
      <c r="S778" s="139">
        <v>4017</v>
      </c>
      <c r="T778" s="139">
        <v>515</v>
      </c>
      <c r="U778" s="139" t="s">
        <v>159</v>
      </c>
      <c r="V778" s="140">
        <v>51</v>
      </c>
      <c r="W778" s="141">
        <v>4.8600000000000003</v>
      </c>
      <c r="X778" s="141">
        <v>24.9</v>
      </c>
      <c r="Y778" s="141">
        <v>0</v>
      </c>
      <c r="Z778" s="142">
        <v>0</v>
      </c>
    </row>
    <row r="779" spans="1:26" s="4" customFormat="1" x14ac:dyDescent="0.2">
      <c r="A779" s="139" t="s">
        <v>209</v>
      </c>
      <c r="B779" s="31" t="s">
        <v>134</v>
      </c>
      <c r="C779" s="139">
        <f t="shared" si="12"/>
        <v>8</v>
      </c>
      <c r="D779" s="139" t="s">
        <v>192</v>
      </c>
      <c r="E779" s="139" t="s">
        <v>182</v>
      </c>
      <c r="F779" s="139" t="s">
        <v>781</v>
      </c>
      <c r="G779" s="139" t="s">
        <v>782</v>
      </c>
      <c r="H779" s="139" t="s">
        <v>231</v>
      </c>
      <c r="I779" s="139" t="s">
        <v>231</v>
      </c>
      <c r="J779" s="139" t="s">
        <v>231</v>
      </c>
      <c r="K779" s="139" t="s">
        <v>232</v>
      </c>
      <c r="L779" s="139">
        <v>39.566332305555555</v>
      </c>
      <c r="M779" s="139">
        <v>-108.11246466666667</v>
      </c>
      <c r="N779" s="139" t="s">
        <v>237</v>
      </c>
      <c r="O779" s="139" t="s">
        <v>233</v>
      </c>
      <c r="P779" s="139">
        <v>20</v>
      </c>
      <c r="Q779" s="139">
        <v>0.8</v>
      </c>
      <c r="R779" s="139">
        <v>23.9</v>
      </c>
      <c r="S779" s="139">
        <v>2650</v>
      </c>
      <c r="T779" s="139">
        <v>70</v>
      </c>
      <c r="U779" s="139" t="s">
        <v>159</v>
      </c>
      <c r="V779" s="140">
        <v>14.778</v>
      </c>
      <c r="W779" s="141">
        <v>4.1379999999999999</v>
      </c>
      <c r="X779" s="141">
        <v>33.988999999999997</v>
      </c>
      <c r="Y779" s="141">
        <v>0</v>
      </c>
      <c r="Z779" s="142">
        <v>0</v>
      </c>
    </row>
    <row r="780" spans="1:26" s="4" customFormat="1" x14ac:dyDescent="0.2">
      <c r="A780" s="139" t="s">
        <v>209</v>
      </c>
      <c r="B780" s="31" t="s">
        <v>134</v>
      </c>
      <c r="C780" s="139">
        <f t="shared" si="12"/>
        <v>8</v>
      </c>
      <c r="D780" s="139" t="s">
        <v>192</v>
      </c>
      <c r="E780" s="139" t="s">
        <v>182</v>
      </c>
      <c r="F780" s="139" t="s">
        <v>783</v>
      </c>
      <c r="G780" s="139" t="s">
        <v>480</v>
      </c>
      <c r="H780" s="139" t="s">
        <v>230</v>
      </c>
      <c r="I780" s="139" t="s">
        <v>231</v>
      </c>
      <c r="J780" s="139" t="s">
        <v>231</v>
      </c>
      <c r="K780" s="139" t="s">
        <v>232</v>
      </c>
      <c r="L780" s="139">
        <v>39.566332305555555</v>
      </c>
      <c r="M780" s="139">
        <v>-108.11246466666667</v>
      </c>
      <c r="N780" s="139" t="s">
        <v>83</v>
      </c>
      <c r="O780" s="139" t="s">
        <v>233</v>
      </c>
      <c r="P780" s="139">
        <v>20</v>
      </c>
      <c r="Q780" s="139">
        <v>1.5</v>
      </c>
      <c r="R780" s="139">
        <v>51.9</v>
      </c>
      <c r="S780" s="139">
        <v>5505</v>
      </c>
      <c r="T780" s="139">
        <v>515</v>
      </c>
      <c r="U780" s="139" t="s">
        <v>159</v>
      </c>
      <c r="V780" s="140">
        <v>0</v>
      </c>
      <c r="W780" s="141">
        <v>0</v>
      </c>
      <c r="X780" s="141">
        <v>0</v>
      </c>
      <c r="Y780" s="141">
        <v>1.44E-2</v>
      </c>
      <c r="Z780" s="142">
        <v>0.24</v>
      </c>
    </row>
    <row r="781" spans="1:26" s="4" customFormat="1" x14ac:dyDescent="0.2">
      <c r="A781" s="139" t="s">
        <v>209</v>
      </c>
      <c r="B781" s="31" t="s">
        <v>134</v>
      </c>
      <c r="C781" s="139">
        <f t="shared" si="12"/>
        <v>8</v>
      </c>
      <c r="D781" s="139" t="s">
        <v>192</v>
      </c>
      <c r="E781" s="139" t="s">
        <v>182</v>
      </c>
      <c r="F781" s="139" t="s">
        <v>783</v>
      </c>
      <c r="G781" s="139" t="s">
        <v>480</v>
      </c>
      <c r="H781" s="139" t="s">
        <v>234</v>
      </c>
      <c r="I781" s="139" t="s">
        <v>231</v>
      </c>
      <c r="J781" s="139" t="s">
        <v>231</v>
      </c>
      <c r="K781" s="139" t="s">
        <v>232</v>
      </c>
      <c r="L781" s="139">
        <v>39.566332305555555</v>
      </c>
      <c r="M781" s="139">
        <v>-108.11246466666667</v>
      </c>
      <c r="N781" s="139" t="s">
        <v>83</v>
      </c>
      <c r="O781" s="139" t="s">
        <v>233</v>
      </c>
      <c r="P781" s="139">
        <v>20</v>
      </c>
      <c r="Q781" s="139">
        <v>1.5</v>
      </c>
      <c r="R781" s="139">
        <v>51.9</v>
      </c>
      <c r="S781" s="139">
        <v>5505</v>
      </c>
      <c r="T781" s="139">
        <v>515</v>
      </c>
      <c r="U781" s="139" t="s">
        <v>159</v>
      </c>
      <c r="V781" s="140">
        <v>0</v>
      </c>
      <c r="W781" s="141">
        <v>0</v>
      </c>
      <c r="X781" s="141">
        <v>0</v>
      </c>
      <c r="Y781" s="141">
        <v>1.44E-2</v>
      </c>
      <c r="Z781" s="142">
        <v>0.24</v>
      </c>
    </row>
    <row r="782" spans="1:26" s="4" customFormat="1" x14ac:dyDescent="0.2">
      <c r="A782" s="139" t="s">
        <v>209</v>
      </c>
      <c r="B782" s="31" t="s">
        <v>134</v>
      </c>
      <c r="C782" s="139">
        <f t="shared" si="12"/>
        <v>8</v>
      </c>
      <c r="D782" s="139" t="s">
        <v>192</v>
      </c>
      <c r="E782" s="139" t="s">
        <v>182</v>
      </c>
      <c r="F782" s="139" t="s">
        <v>783</v>
      </c>
      <c r="G782" s="139" t="s">
        <v>480</v>
      </c>
      <c r="H782" s="139" t="s">
        <v>235</v>
      </c>
      <c r="I782" s="139" t="s">
        <v>231</v>
      </c>
      <c r="J782" s="139" t="s">
        <v>231</v>
      </c>
      <c r="K782" s="139" t="s">
        <v>232</v>
      </c>
      <c r="L782" s="139">
        <v>39.566332305555555</v>
      </c>
      <c r="M782" s="139">
        <v>-108.11246466666667</v>
      </c>
      <c r="N782" s="139" t="s">
        <v>83</v>
      </c>
      <c r="O782" s="139" t="s">
        <v>233</v>
      </c>
      <c r="P782" s="139">
        <v>24</v>
      </c>
      <c r="Q782" s="139">
        <v>0.83</v>
      </c>
      <c r="R782" s="139">
        <v>81.8</v>
      </c>
      <c r="S782" s="139">
        <v>2654</v>
      </c>
      <c r="T782" s="139">
        <v>480</v>
      </c>
      <c r="U782" s="139" t="s">
        <v>159</v>
      </c>
      <c r="V782" s="140">
        <v>0</v>
      </c>
      <c r="W782" s="141">
        <v>0</v>
      </c>
      <c r="X782" s="141">
        <v>0</v>
      </c>
      <c r="Y782" s="141">
        <v>6.7499999999999999E-3</v>
      </c>
      <c r="Z782" s="142">
        <v>0.1125</v>
      </c>
    </row>
    <row r="783" spans="1:26" s="4" customFormat="1" x14ac:dyDescent="0.2">
      <c r="A783" s="139" t="s">
        <v>209</v>
      </c>
      <c r="B783" s="31" t="s">
        <v>134</v>
      </c>
      <c r="C783" s="139">
        <f t="shared" si="12"/>
        <v>8</v>
      </c>
      <c r="D783" s="139" t="s">
        <v>192</v>
      </c>
      <c r="E783" s="139" t="s">
        <v>182</v>
      </c>
      <c r="F783" s="139" t="s">
        <v>783</v>
      </c>
      <c r="G783" s="139" t="s">
        <v>480</v>
      </c>
      <c r="H783" s="139" t="s">
        <v>259</v>
      </c>
      <c r="I783" s="139" t="s">
        <v>231</v>
      </c>
      <c r="J783" s="139" t="s">
        <v>231</v>
      </c>
      <c r="K783" s="139" t="s">
        <v>232</v>
      </c>
      <c r="L783" s="139">
        <v>39.566332305555555</v>
      </c>
      <c r="M783" s="139">
        <v>-108.11246466666667</v>
      </c>
      <c r="N783" s="139" t="s">
        <v>83</v>
      </c>
      <c r="O783" s="139" t="s">
        <v>233</v>
      </c>
      <c r="P783" s="139">
        <v>24</v>
      </c>
      <c r="Q783" s="139">
        <v>0.83</v>
      </c>
      <c r="R783" s="139">
        <v>81.8</v>
      </c>
      <c r="S783" s="139">
        <v>2654</v>
      </c>
      <c r="T783" s="139">
        <v>480</v>
      </c>
      <c r="U783" s="139" t="s">
        <v>159</v>
      </c>
      <c r="V783" s="140">
        <v>0</v>
      </c>
      <c r="W783" s="141">
        <v>0</v>
      </c>
      <c r="X783" s="141">
        <v>0</v>
      </c>
      <c r="Y783" s="141">
        <v>6.3E-3</v>
      </c>
      <c r="Z783" s="142">
        <v>0.105</v>
      </c>
    </row>
    <row r="784" spans="1:26" s="4" customFormat="1" x14ac:dyDescent="0.2">
      <c r="A784" s="139" t="s">
        <v>209</v>
      </c>
      <c r="B784" s="31" t="s">
        <v>134</v>
      </c>
      <c r="C784" s="139">
        <f t="shared" si="12"/>
        <v>8</v>
      </c>
      <c r="D784" s="139" t="s">
        <v>192</v>
      </c>
      <c r="E784" s="139" t="s">
        <v>182</v>
      </c>
      <c r="F784" s="139" t="s">
        <v>783</v>
      </c>
      <c r="G784" s="139" t="s">
        <v>480</v>
      </c>
      <c r="H784" s="139" t="s">
        <v>273</v>
      </c>
      <c r="I784" s="139" t="s">
        <v>231</v>
      </c>
      <c r="J784" s="139" t="s">
        <v>231</v>
      </c>
      <c r="K784" s="139" t="s">
        <v>232</v>
      </c>
      <c r="L784" s="139">
        <v>39.566332305555555</v>
      </c>
      <c r="M784" s="139">
        <v>-108.11246466666667</v>
      </c>
      <c r="N784" s="139" t="s">
        <v>83</v>
      </c>
      <c r="O784" s="139" t="s">
        <v>233</v>
      </c>
      <c r="P784" s="139">
        <v>25</v>
      </c>
      <c r="Q784" s="139">
        <v>0.8</v>
      </c>
      <c r="R784" s="139">
        <v>117</v>
      </c>
      <c r="S784" s="139">
        <v>3831</v>
      </c>
      <c r="T784" s="139">
        <v>0</v>
      </c>
      <c r="U784" s="139" t="s">
        <v>159</v>
      </c>
      <c r="V784" s="140">
        <v>0</v>
      </c>
      <c r="W784" s="141">
        <v>0</v>
      </c>
      <c r="X784" s="141">
        <v>0</v>
      </c>
      <c r="Y784" s="141">
        <v>0</v>
      </c>
      <c r="Z784" s="142">
        <v>0</v>
      </c>
    </row>
    <row r="785" spans="1:26" s="4" customFormat="1" x14ac:dyDescent="0.2">
      <c r="A785" s="139" t="s">
        <v>209</v>
      </c>
      <c r="B785" s="31" t="s">
        <v>134</v>
      </c>
      <c r="C785" s="139">
        <f t="shared" si="12"/>
        <v>8</v>
      </c>
      <c r="D785" s="139" t="s">
        <v>192</v>
      </c>
      <c r="E785" s="139" t="s">
        <v>182</v>
      </c>
      <c r="F785" s="139" t="s">
        <v>783</v>
      </c>
      <c r="G785" s="139" t="s">
        <v>480</v>
      </c>
      <c r="H785" s="139" t="s">
        <v>264</v>
      </c>
      <c r="I785" s="139" t="s">
        <v>231</v>
      </c>
      <c r="J785" s="139" t="s">
        <v>231</v>
      </c>
      <c r="K785" s="139" t="s">
        <v>232</v>
      </c>
      <c r="L785" s="139">
        <v>39.566332305555555</v>
      </c>
      <c r="M785" s="139">
        <v>-108.11246466666667</v>
      </c>
      <c r="N785" s="139" t="s">
        <v>368</v>
      </c>
      <c r="O785" s="139" t="s">
        <v>233</v>
      </c>
      <c r="P785" s="139">
        <v>125</v>
      </c>
      <c r="Q785" s="139">
        <v>1.5</v>
      </c>
      <c r="R785" s="139">
        <v>33.200000000000003</v>
      </c>
      <c r="S785" s="139">
        <v>3520</v>
      </c>
      <c r="T785" s="139">
        <v>1000</v>
      </c>
      <c r="U785" s="139" t="s">
        <v>137</v>
      </c>
      <c r="V785" s="140">
        <v>0</v>
      </c>
      <c r="W785" s="141">
        <v>0</v>
      </c>
      <c r="X785" s="141">
        <v>0</v>
      </c>
      <c r="Y785" s="141">
        <v>7.0000000000000007E-2</v>
      </c>
      <c r="Z785" s="142">
        <v>7.0000000000000007E-2</v>
      </c>
    </row>
    <row r="786" spans="1:26" s="4" customFormat="1" x14ac:dyDescent="0.2">
      <c r="A786" s="139" t="s">
        <v>209</v>
      </c>
      <c r="B786" s="31" t="s">
        <v>134</v>
      </c>
      <c r="C786" s="139">
        <f t="shared" si="12"/>
        <v>8</v>
      </c>
      <c r="D786" s="139" t="s">
        <v>192</v>
      </c>
      <c r="E786" s="139" t="s">
        <v>182</v>
      </c>
      <c r="F786" s="139" t="s">
        <v>783</v>
      </c>
      <c r="G786" s="139" t="s">
        <v>480</v>
      </c>
      <c r="H786" s="139" t="s">
        <v>243</v>
      </c>
      <c r="I786" s="139" t="s">
        <v>231</v>
      </c>
      <c r="J786" s="139" t="s">
        <v>231</v>
      </c>
      <c r="K786" s="139" t="s">
        <v>232</v>
      </c>
      <c r="L786" s="139">
        <v>39.566332305555555</v>
      </c>
      <c r="M786" s="139">
        <v>-108.11246466666667</v>
      </c>
      <c r="N786" s="139" t="s">
        <v>83</v>
      </c>
      <c r="O786" s="139" t="s">
        <v>233</v>
      </c>
      <c r="P786" s="139">
        <v>24</v>
      </c>
      <c r="Q786" s="139">
        <v>1.5</v>
      </c>
      <c r="R786" s="139">
        <v>57.8</v>
      </c>
      <c r="S786" s="139">
        <v>6129</v>
      </c>
      <c r="T786" s="139">
        <v>486</v>
      </c>
      <c r="U786" s="139" t="s">
        <v>159</v>
      </c>
      <c r="V786" s="140">
        <v>0</v>
      </c>
      <c r="W786" s="141">
        <v>0</v>
      </c>
      <c r="X786" s="141">
        <v>0</v>
      </c>
      <c r="Y786" s="141">
        <v>1.308E-2</v>
      </c>
      <c r="Z786" s="142">
        <v>0.218</v>
      </c>
    </row>
    <row r="787" spans="1:26" s="4" customFormat="1" x14ac:dyDescent="0.2">
      <c r="A787" s="139" t="s">
        <v>209</v>
      </c>
      <c r="B787" s="31" t="s">
        <v>134</v>
      </c>
      <c r="C787" s="139">
        <f t="shared" si="12"/>
        <v>8</v>
      </c>
      <c r="D787" s="139" t="s">
        <v>192</v>
      </c>
      <c r="E787" s="139" t="s">
        <v>182</v>
      </c>
      <c r="F787" s="139" t="s">
        <v>783</v>
      </c>
      <c r="G787" s="139" t="s">
        <v>480</v>
      </c>
      <c r="H787" s="139" t="s">
        <v>229</v>
      </c>
      <c r="I787" s="139" t="s">
        <v>231</v>
      </c>
      <c r="J787" s="139" t="s">
        <v>231</v>
      </c>
      <c r="K787" s="139" t="s">
        <v>232</v>
      </c>
      <c r="L787" s="139">
        <v>39.566332305555555</v>
      </c>
      <c r="M787" s="139">
        <v>-108.11246466666667</v>
      </c>
      <c r="N787" s="139" t="s">
        <v>83</v>
      </c>
      <c r="O787" s="139" t="s">
        <v>233</v>
      </c>
      <c r="P787" s="139">
        <v>24</v>
      </c>
      <c r="Q787" s="139">
        <v>0.83</v>
      </c>
      <c r="R787" s="139">
        <v>81.8</v>
      </c>
      <c r="S787" s="139">
        <v>2654</v>
      </c>
      <c r="T787" s="139">
        <v>480</v>
      </c>
      <c r="U787" s="139" t="s">
        <v>159</v>
      </c>
      <c r="V787" s="140">
        <v>0</v>
      </c>
      <c r="W787" s="141">
        <v>0</v>
      </c>
      <c r="X787" s="141">
        <v>0</v>
      </c>
      <c r="Y787" s="141">
        <v>6.7499999999999999E-3</v>
      </c>
      <c r="Z787" s="142">
        <v>0.1125</v>
      </c>
    </row>
    <row r="788" spans="1:26" s="4" customFormat="1" x14ac:dyDescent="0.2">
      <c r="A788" s="139" t="s">
        <v>209</v>
      </c>
      <c r="B788" s="31" t="s">
        <v>134</v>
      </c>
      <c r="C788" s="139">
        <f t="shared" si="12"/>
        <v>8</v>
      </c>
      <c r="D788" s="139" t="s">
        <v>192</v>
      </c>
      <c r="E788" s="139" t="s">
        <v>182</v>
      </c>
      <c r="F788" s="139" t="s">
        <v>783</v>
      </c>
      <c r="G788" s="139" t="s">
        <v>480</v>
      </c>
      <c r="H788" s="139" t="s">
        <v>260</v>
      </c>
      <c r="I788" s="139" t="s">
        <v>231</v>
      </c>
      <c r="J788" s="139" t="s">
        <v>231</v>
      </c>
      <c r="K788" s="139" t="s">
        <v>232</v>
      </c>
      <c r="L788" s="139">
        <v>39.566332305555555</v>
      </c>
      <c r="M788" s="139">
        <v>-108.11246466666667</v>
      </c>
      <c r="N788" s="139" t="s">
        <v>83</v>
      </c>
      <c r="O788" s="139" t="s">
        <v>233</v>
      </c>
      <c r="P788" s="139">
        <v>19</v>
      </c>
      <c r="Q788" s="139">
        <v>0.66</v>
      </c>
      <c r="R788" s="139">
        <v>487.3</v>
      </c>
      <c r="S788" s="139">
        <v>10002</v>
      </c>
      <c r="T788" s="139">
        <v>850</v>
      </c>
      <c r="U788" s="139" t="s">
        <v>159</v>
      </c>
      <c r="V788" s="140">
        <v>0</v>
      </c>
      <c r="W788" s="141">
        <v>0</v>
      </c>
      <c r="X788" s="141">
        <v>0</v>
      </c>
      <c r="Y788" s="141">
        <v>1.5810000000000001E-2</v>
      </c>
      <c r="Z788" s="142">
        <v>0.26350000000000001</v>
      </c>
    </row>
    <row r="789" spans="1:26" s="4" customFormat="1" x14ac:dyDescent="0.2">
      <c r="A789" s="139" t="s">
        <v>209</v>
      </c>
      <c r="B789" s="31" t="s">
        <v>134</v>
      </c>
      <c r="C789" s="139">
        <f t="shared" si="12"/>
        <v>8</v>
      </c>
      <c r="D789" s="139" t="s">
        <v>192</v>
      </c>
      <c r="E789" s="139" t="s">
        <v>182</v>
      </c>
      <c r="F789" s="139" t="s">
        <v>783</v>
      </c>
      <c r="G789" s="139" t="s">
        <v>480</v>
      </c>
      <c r="H789" s="139" t="s">
        <v>245</v>
      </c>
      <c r="I789" s="139" t="s">
        <v>231</v>
      </c>
      <c r="J789" s="139" t="s">
        <v>231</v>
      </c>
      <c r="K789" s="139" t="s">
        <v>232</v>
      </c>
      <c r="L789" s="139">
        <v>39.566332305555555</v>
      </c>
      <c r="M789" s="139">
        <v>-108.11246466666667</v>
      </c>
      <c r="N789" s="139" t="s">
        <v>237</v>
      </c>
      <c r="O789" s="139" t="s">
        <v>233</v>
      </c>
      <c r="P789" s="139">
        <v>24</v>
      </c>
      <c r="Q789" s="139">
        <v>1.5</v>
      </c>
      <c r="R789" s="139">
        <v>57.8</v>
      </c>
      <c r="S789" s="139">
        <v>6129</v>
      </c>
      <c r="T789" s="139">
        <v>486</v>
      </c>
      <c r="U789" s="139" t="s">
        <v>159</v>
      </c>
      <c r="V789" s="140">
        <v>0</v>
      </c>
      <c r="W789" s="141">
        <v>0</v>
      </c>
      <c r="X789" s="141">
        <v>0</v>
      </c>
      <c r="Y789" s="141">
        <v>1.2208E-2</v>
      </c>
      <c r="Z789" s="142">
        <v>1.8311999999999998E-2</v>
      </c>
    </row>
    <row r="790" spans="1:26" s="4" customFormat="1" x14ac:dyDescent="0.2">
      <c r="A790" s="139" t="s">
        <v>209</v>
      </c>
      <c r="B790" s="31" t="s">
        <v>134</v>
      </c>
      <c r="C790" s="139">
        <f t="shared" si="12"/>
        <v>8</v>
      </c>
      <c r="D790" s="139" t="s">
        <v>192</v>
      </c>
      <c r="E790" s="139" t="s">
        <v>182</v>
      </c>
      <c r="F790" s="139" t="s">
        <v>783</v>
      </c>
      <c r="G790" s="139" t="s">
        <v>480</v>
      </c>
      <c r="H790" s="139" t="s">
        <v>263</v>
      </c>
      <c r="I790" s="139" t="s">
        <v>231</v>
      </c>
      <c r="J790" s="139" t="s">
        <v>231</v>
      </c>
      <c r="K790" s="139" t="s">
        <v>232</v>
      </c>
      <c r="L790" s="139">
        <v>39.566332305555555</v>
      </c>
      <c r="M790" s="139">
        <v>-108.11246466666667</v>
      </c>
      <c r="N790" s="139" t="s">
        <v>355</v>
      </c>
      <c r="O790" s="139" t="s">
        <v>233</v>
      </c>
      <c r="P790" s="139">
        <v>15</v>
      </c>
      <c r="Q790" s="139">
        <v>1</v>
      </c>
      <c r="R790" s="139">
        <v>472.7</v>
      </c>
      <c r="S790" s="139">
        <v>3713</v>
      </c>
      <c r="T790" s="139">
        <v>500</v>
      </c>
      <c r="U790" s="139" t="s">
        <v>158</v>
      </c>
      <c r="V790" s="140">
        <v>0</v>
      </c>
      <c r="W790" s="141">
        <v>0</v>
      </c>
      <c r="X790" s="141">
        <v>0</v>
      </c>
      <c r="Y790" s="141">
        <v>0.4</v>
      </c>
      <c r="Z790" s="142">
        <v>0.1</v>
      </c>
    </row>
    <row r="791" spans="1:26" s="4" customFormat="1" x14ac:dyDescent="0.2">
      <c r="A791" s="139" t="s">
        <v>209</v>
      </c>
      <c r="B791" s="31" t="s">
        <v>134</v>
      </c>
      <c r="C791" s="139">
        <f t="shared" si="12"/>
        <v>8</v>
      </c>
      <c r="D791" s="139" t="s">
        <v>192</v>
      </c>
      <c r="E791" s="139" t="s">
        <v>182</v>
      </c>
      <c r="F791" s="139" t="s">
        <v>783</v>
      </c>
      <c r="G791" s="139" t="s">
        <v>480</v>
      </c>
      <c r="H791" s="139" t="s">
        <v>270</v>
      </c>
      <c r="I791" s="139" t="s">
        <v>231</v>
      </c>
      <c r="J791" s="139" t="s">
        <v>231</v>
      </c>
      <c r="K791" s="139" t="s">
        <v>232</v>
      </c>
      <c r="L791" s="139">
        <v>39.566332305555555</v>
      </c>
      <c r="M791" s="139">
        <v>-108.11246466666667</v>
      </c>
      <c r="N791" s="139" t="s">
        <v>69</v>
      </c>
      <c r="O791" s="139" t="s">
        <v>233</v>
      </c>
      <c r="P791" s="139">
        <v>24</v>
      </c>
      <c r="Q791" s="139">
        <v>1.67</v>
      </c>
      <c r="R791" s="139">
        <v>36</v>
      </c>
      <c r="S791" s="139">
        <v>4720</v>
      </c>
      <c r="T791" s="139">
        <v>453</v>
      </c>
      <c r="U791" s="139" t="s">
        <v>158</v>
      </c>
      <c r="V791" s="140">
        <v>0</v>
      </c>
      <c r="W791" s="141">
        <v>0</v>
      </c>
      <c r="X791" s="141">
        <v>0</v>
      </c>
      <c r="Y791" s="141">
        <v>12.87</v>
      </c>
      <c r="Z791" s="142">
        <v>0</v>
      </c>
    </row>
    <row r="792" spans="1:26" s="4" customFormat="1" x14ac:dyDescent="0.2">
      <c r="A792" s="139" t="s">
        <v>209</v>
      </c>
      <c r="B792" s="31" t="s">
        <v>134</v>
      </c>
      <c r="C792" s="139">
        <f t="shared" si="12"/>
        <v>8</v>
      </c>
      <c r="D792" s="139" t="s">
        <v>192</v>
      </c>
      <c r="E792" s="139" t="s">
        <v>182</v>
      </c>
      <c r="F792" s="139" t="s">
        <v>783</v>
      </c>
      <c r="G792" s="139" t="s">
        <v>480</v>
      </c>
      <c r="H792" s="139" t="s">
        <v>231</v>
      </c>
      <c r="I792" s="139" t="s">
        <v>231</v>
      </c>
      <c r="J792" s="139" t="s">
        <v>231</v>
      </c>
      <c r="K792" s="139" t="s">
        <v>232</v>
      </c>
      <c r="L792" s="139">
        <v>39.566332305555555</v>
      </c>
      <c r="M792" s="139">
        <v>-108.11246466666667</v>
      </c>
      <c r="N792" s="139" t="s">
        <v>69</v>
      </c>
      <c r="O792" s="139" t="s">
        <v>233</v>
      </c>
      <c r="P792" s="139">
        <v>24</v>
      </c>
      <c r="Q792" s="139">
        <v>1.67</v>
      </c>
      <c r="R792" s="139">
        <v>36</v>
      </c>
      <c r="S792" s="139">
        <v>4720</v>
      </c>
      <c r="T792" s="139">
        <v>453</v>
      </c>
      <c r="U792" s="139" t="s">
        <v>158</v>
      </c>
      <c r="V792" s="140">
        <v>1.62</v>
      </c>
      <c r="W792" s="141">
        <v>0</v>
      </c>
      <c r="X792" s="141">
        <v>45.17</v>
      </c>
      <c r="Y792" s="141">
        <v>0</v>
      </c>
      <c r="Z792" s="142">
        <v>0</v>
      </c>
    </row>
    <row r="793" spans="1:26" s="4" customFormat="1" x14ac:dyDescent="0.2">
      <c r="A793" s="139" t="s">
        <v>209</v>
      </c>
      <c r="B793" s="31" t="s">
        <v>134</v>
      </c>
      <c r="C793" s="139">
        <f t="shared" si="12"/>
        <v>8</v>
      </c>
      <c r="D793" s="139" t="s">
        <v>192</v>
      </c>
      <c r="E793" s="139" t="s">
        <v>182</v>
      </c>
      <c r="F793" s="139" t="s">
        <v>783</v>
      </c>
      <c r="G793" s="139" t="s">
        <v>480</v>
      </c>
      <c r="H793" s="139" t="s">
        <v>231</v>
      </c>
      <c r="I793" s="139" t="s">
        <v>231</v>
      </c>
      <c r="J793" s="139" t="s">
        <v>231</v>
      </c>
      <c r="K793" s="139" t="s">
        <v>232</v>
      </c>
      <c r="L793" s="139">
        <v>39.566332305555555</v>
      </c>
      <c r="M793" s="139">
        <v>-108.11246466666667</v>
      </c>
      <c r="N793" s="139" t="s">
        <v>355</v>
      </c>
      <c r="O793" s="139" t="s">
        <v>233</v>
      </c>
      <c r="P793" s="139">
        <v>15</v>
      </c>
      <c r="Q793" s="139">
        <v>1</v>
      </c>
      <c r="R793" s="139">
        <v>472.7</v>
      </c>
      <c r="S793" s="139">
        <v>3713</v>
      </c>
      <c r="T793" s="139">
        <v>500</v>
      </c>
      <c r="U793" s="139" t="s">
        <v>158</v>
      </c>
      <c r="V793" s="140">
        <v>5</v>
      </c>
      <c r="W793" s="141">
        <v>0.3</v>
      </c>
      <c r="X793" s="141">
        <v>4.2</v>
      </c>
      <c r="Y793" s="141">
        <v>0</v>
      </c>
      <c r="Z793" s="142">
        <v>0</v>
      </c>
    </row>
    <row r="794" spans="1:26" s="4" customFormat="1" x14ac:dyDescent="0.2">
      <c r="A794" s="139" t="s">
        <v>209</v>
      </c>
      <c r="B794" s="31" t="s">
        <v>134</v>
      </c>
      <c r="C794" s="139">
        <f t="shared" si="12"/>
        <v>8</v>
      </c>
      <c r="D794" s="139" t="s">
        <v>192</v>
      </c>
      <c r="E794" s="139" t="s">
        <v>182</v>
      </c>
      <c r="F794" s="139" t="s">
        <v>783</v>
      </c>
      <c r="G794" s="139" t="s">
        <v>480</v>
      </c>
      <c r="H794" s="139" t="s">
        <v>231</v>
      </c>
      <c r="I794" s="139" t="s">
        <v>231</v>
      </c>
      <c r="J794" s="139" t="s">
        <v>231</v>
      </c>
      <c r="K794" s="139" t="s">
        <v>232</v>
      </c>
      <c r="L794" s="139">
        <v>39.566332305555555</v>
      </c>
      <c r="M794" s="139">
        <v>-108.11246466666667</v>
      </c>
      <c r="N794" s="139" t="s">
        <v>319</v>
      </c>
      <c r="O794" s="139" t="s">
        <v>233</v>
      </c>
      <c r="P794" s="139">
        <v>0</v>
      </c>
      <c r="Q794" s="139">
        <v>0</v>
      </c>
      <c r="R794" s="139">
        <v>0</v>
      </c>
      <c r="S794" s="139">
        <v>0</v>
      </c>
      <c r="T794" s="139">
        <v>70</v>
      </c>
      <c r="U794" s="139" t="s">
        <v>85</v>
      </c>
      <c r="V794" s="140">
        <v>0</v>
      </c>
      <c r="W794" s="141">
        <v>7</v>
      </c>
      <c r="X794" s="141">
        <v>0</v>
      </c>
      <c r="Y794" s="141">
        <v>0</v>
      </c>
      <c r="Z794" s="142">
        <v>0</v>
      </c>
    </row>
    <row r="795" spans="1:26" s="4" customFormat="1" x14ac:dyDescent="0.2">
      <c r="A795" s="139" t="s">
        <v>209</v>
      </c>
      <c r="B795" s="31" t="s">
        <v>134</v>
      </c>
      <c r="C795" s="139">
        <f t="shared" si="12"/>
        <v>8</v>
      </c>
      <c r="D795" s="139" t="s">
        <v>192</v>
      </c>
      <c r="E795" s="139" t="s">
        <v>182</v>
      </c>
      <c r="F795" s="139" t="s">
        <v>783</v>
      </c>
      <c r="G795" s="139" t="s">
        <v>480</v>
      </c>
      <c r="H795" s="139" t="s">
        <v>231</v>
      </c>
      <c r="I795" s="139" t="s">
        <v>231</v>
      </c>
      <c r="J795" s="139" t="s">
        <v>231</v>
      </c>
      <c r="K795" s="139" t="s">
        <v>232</v>
      </c>
      <c r="L795" s="139">
        <v>39.566332305555555</v>
      </c>
      <c r="M795" s="139">
        <v>-108.11246466666667</v>
      </c>
      <c r="N795" s="139" t="s">
        <v>368</v>
      </c>
      <c r="O795" s="139" t="s">
        <v>233</v>
      </c>
      <c r="P795" s="139">
        <v>125</v>
      </c>
      <c r="Q795" s="139">
        <v>1.5</v>
      </c>
      <c r="R795" s="139">
        <v>33.200000000000003</v>
      </c>
      <c r="S795" s="139">
        <v>3520</v>
      </c>
      <c r="T795" s="139">
        <v>1000</v>
      </c>
      <c r="U795" s="139" t="s">
        <v>137</v>
      </c>
      <c r="V795" s="140">
        <v>0.2</v>
      </c>
      <c r="W795" s="141">
        <v>0.4</v>
      </c>
      <c r="X795" s="141">
        <v>0.9</v>
      </c>
      <c r="Y795" s="141">
        <v>0</v>
      </c>
      <c r="Z795" s="142">
        <v>0</v>
      </c>
    </row>
    <row r="796" spans="1:26" s="4" customFormat="1" x14ac:dyDescent="0.2">
      <c r="A796" s="139" t="s">
        <v>209</v>
      </c>
      <c r="B796" s="31" t="s">
        <v>134</v>
      </c>
      <c r="C796" s="139">
        <f t="shared" si="12"/>
        <v>8</v>
      </c>
      <c r="D796" s="139" t="s">
        <v>192</v>
      </c>
      <c r="E796" s="139" t="s">
        <v>182</v>
      </c>
      <c r="F796" s="139" t="s">
        <v>783</v>
      </c>
      <c r="G796" s="139" t="s">
        <v>480</v>
      </c>
      <c r="H796" s="139" t="s">
        <v>231</v>
      </c>
      <c r="I796" s="139" t="s">
        <v>231</v>
      </c>
      <c r="J796" s="139" t="s">
        <v>231</v>
      </c>
      <c r="K796" s="139" t="s">
        <v>232</v>
      </c>
      <c r="L796" s="139">
        <v>39.566332305555555</v>
      </c>
      <c r="M796" s="139">
        <v>-108.11246466666667</v>
      </c>
      <c r="N796" s="139" t="s">
        <v>70</v>
      </c>
      <c r="O796" s="139" t="s">
        <v>233</v>
      </c>
      <c r="P796" s="139">
        <v>0</v>
      </c>
      <c r="Q796" s="139">
        <v>0</v>
      </c>
      <c r="R796" s="139">
        <v>0</v>
      </c>
      <c r="S796" s="139">
        <v>0</v>
      </c>
      <c r="T796" s="139">
        <v>70</v>
      </c>
      <c r="U796" s="139" t="s">
        <v>110</v>
      </c>
      <c r="V796" s="140">
        <v>0</v>
      </c>
      <c r="W796" s="141">
        <v>6.6</v>
      </c>
      <c r="X796" s="141">
        <v>0</v>
      </c>
      <c r="Y796" s="141">
        <v>0</v>
      </c>
      <c r="Z796" s="142">
        <v>0</v>
      </c>
    </row>
    <row r="797" spans="1:26" s="4" customFormat="1" x14ac:dyDescent="0.2">
      <c r="A797" s="139" t="s">
        <v>209</v>
      </c>
      <c r="B797" s="31" t="s">
        <v>134</v>
      </c>
      <c r="C797" s="139">
        <f t="shared" si="12"/>
        <v>8</v>
      </c>
      <c r="D797" s="139" t="s">
        <v>192</v>
      </c>
      <c r="E797" s="139" t="s">
        <v>182</v>
      </c>
      <c r="F797" s="139" t="s">
        <v>783</v>
      </c>
      <c r="G797" s="139" t="s">
        <v>480</v>
      </c>
      <c r="H797" s="139" t="s">
        <v>231</v>
      </c>
      <c r="I797" s="139" t="s">
        <v>231</v>
      </c>
      <c r="J797" s="139" t="s">
        <v>231</v>
      </c>
      <c r="K797" s="139" t="s">
        <v>232</v>
      </c>
      <c r="L797" s="139">
        <v>39.566332305555555</v>
      </c>
      <c r="M797" s="139">
        <v>-108.11246466666667</v>
      </c>
      <c r="N797" s="139" t="s">
        <v>70</v>
      </c>
      <c r="O797" s="139" t="s">
        <v>233</v>
      </c>
      <c r="P797" s="139">
        <v>20</v>
      </c>
      <c r="Q797" s="139">
        <v>0.33</v>
      </c>
      <c r="R797" s="139">
        <v>31.2</v>
      </c>
      <c r="S797" s="139">
        <v>160</v>
      </c>
      <c r="T797" s="139">
        <v>1000</v>
      </c>
      <c r="U797" s="139" t="s">
        <v>110</v>
      </c>
      <c r="V797" s="140">
        <v>5.8820000000000001E-3</v>
      </c>
      <c r="W797" s="141">
        <v>1.3</v>
      </c>
      <c r="X797" s="141">
        <v>1.235E-3</v>
      </c>
      <c r="Y797" s="141">
        <v>0</v>
      </c>
      <c r="Z797" s="142">
        <v>0</v>
      </c>
    </row>
    <row r="798" spans="1:26" s="4" customFormat="1" x14ac:dyDescent="0.2">
      <c r="A798" s="139" t="s">
        <v>209</v>
      </c>
      <c r="B798" s="31" t="s">
        <v>134</v>
      </c>
      <c r="C798" s="139">
        <f t="shared" si="12"/>
        <v>8</v>
      </c>
      <c r="D798" s="139" t="s">
        <v>192</v>
      </c>
      <c r="E798" s="139" t="s">
        <v>182</v>
      </c>
      <c r="F798" s="139" t="s">
        <v>783</v>
      </c>
      <c r="G798" s="139" t="s">
        <v>480</v>
      </c>
      <c r="H798" s="139" t="s">
        <v>231</v>
      </c>
      <c r="I798" s="139" t="s">
        <v>231</v>
      </c>
      <c r="J798" s="139" t="s">
        <v>231</v>
      </c>
      <c r="K798" s="139" t="s">
        <v>232</v>
      </c>
      <c r="L798" s="139">
        <v>39.566332305555555</v>
      </c>
      <c r="M798" s="139">
        <v>-108.11246466666667</v>
      </c>
      <c r="N798" s="139" t="s">
        <v>251</v>
      </c>
      <c r="O798" s="139" t="s">
        <v>233</v>
      </c>
      <c r="P798" s="139">
        <v>0</v>
      </c>
      <c r="Q798" s="139">
        <v>0</v>
      </c>
      <c r="R798" s="139">
        <v>0</v>
      </c>
      <c r="S798" s="139">
        <v>0</v>
      </c>
      <c r="T798" s="139">
        <v>70</v>
      </c>
      <c r="U798" s="139" t="s">
        <v>111</v>
      </c>
      <c r="V798" s="140">
        <v>0</v>
      </c>
      <c r="W798" s="141">
        <v>12.51</v>
      </c>
      <c r="X798" s="141">
        <v>0</v>
      </c>
      <c r="Y798" s="141">
        <v>0</v>
      </c>
      <c r="Z798" s="142">
        <v>0</v>
      </c>
    </row>
    <row r="799" spans="1:26" s="4" customFormat="1" x14ac:dyDescent="0.2">
      <c r="A799" s="139" t="s">
        <v>209</v>
      </c>
      <c r="B799" s="31" t="s">
        <v>134</v>
      </c>
      <c r="C799" s="139">
        <f t="shared" si="12"/>
        <v>8</v>
      </c>
      <c r="D799" s="139" t="s">
        <v>192</v>
      </c>
      <c r="E799" s="139" t="s">
        <v>182</v>
      </c>
      <c r="F799" s="139" t="s">
        <v>783</v>
      </c>
      <c r="G799" s="139" t="s">
        <v>480</v>
      </c>
      <c r="H799" s="139" t="s">
        <v>231</v>
      </c>
      <c r="I799" s="139" t="s">
        <v>231</v>
      </c>
      <c r="J799" s="139" t="s">
        <v>231</v>
      </c>
      <c r="K799" s="139" t="s">
        <v>232</v>
      </c>
      <c r="L799" s="139">
        <v>39.531788388888891</v>
      </c>
      <c r="M799" s="139">
        <v>-107.8299243888889</v>
      </c>
      <c r="N799" s="139" t="s">
        <v>249</v>
      </c>
      <c r="O799" s="139" t="s">
        <v>233</v>
      </c>
      <c r="P799" s="139">
        <v>24</v>
      </c>
      <c r="Q799" s="139">
        <v>1.5</v>
      </c>
      <c r="R799" s="139">
        <v>57.8</v>
      </c>
      <c r="S799" s="139">
        <v>6129</v>
      </c>
      <c r="T799" s="139">
        <v>486</v>
      </c>
      <c r="U799" s="139" t="s">
        <v>159</v>
      </c>
      <c r="V799" s="140">
        <v>13.8</v>
      </c>
      <c r="W799" s="141">
        <v>8.3000000000000007</v>
      </c>
      <c r="X799" s="141">
        <v>13.8</v>
      </c>
      <c r="Y799" s="141">
        <v>0</v>
      </c>
      <c r="Z799" s="142">
        <v>0</v>
      </c>
    </row>
    <row r="800" spans="1:26" s="4" customFormat="1" x14ac:dyDescent="0.2">
      <c r="A800" s="139" t="s">
        <v>209</v>
      </c>
      <c r="B800" s="31" t="s">
        <v>134</v>
      </c>
      <c r="C800" s="139">
        <f t="shared" si="12"/>
        <v>8</v>
      </c>
      <c r="D800" s="139" t="s">
        <v>192</v>
      </c>
      <c r="E800" s="139" t="s">
        <v>182</v>
      </c>
      <c r="F800" s="139" t="s">
        <v>783</v>
      </c>
      <c r="G800" s="139" t="s">
        <v>480</v>
      </c>
      <c r="H800" s="139" t="s">
        <v>231</v>
      </c>
      <c r="I800" s="139" t="s">
        <v>231</v>
      </c>
      <c r="J800" s="139" t="s">
        <v>231</v>
      </c>
      <c r="K800" s="139" t="s">
        <v>232</v>
      </c>
      <c r="L800" s="139">
        <v>39.491738527777777</v>
      </c>
      <c r="M800" s="139">
        <v>-107.70836452777779</v>
      </c>
      <c r="N800" s="139" t="s">
        <v>268</v>
      </c>
      <c r="O800" s="139" t="s">
        <v>233</v>
      </c>
      <c r="P800" s="139">
        <v>0</v>
      </c>
      <c r="Q800" s="139">
        <v>0</v>
      </c>
      <c r="R800" s="139">
        <v>0</v>
      </c>
      <c r="S800" s="139">
        <v>0</v>
      </c>
      <c r="T800" s="139">
        <v>70</v>
      </c>
      <c r="U800" s="139" t="s">
        <v>208</v>
      </c>
      <c r="V800" s="140">
        <v>0</v>
      </c>
      <c r="W800" s="141">
        <v>4.33</v>
      </c>
      <c r="X800" s="141">
        <v>0</v>
      </c>
      <c r="Y800" s="141">
        <v>0</v>
      </c>
      <c r="Z800" s="142">
        <v>0</v>
      </c>
    </row>
    <row r="801" spans="1:26" s="4" customFormat="1" x14ac:dyDescent="0.2">
      <c r="A801" s="139" t="s">
        <v>209</v>
      </c>
      <c r="B801" s="31" t="s">
        <v>134</v>
      </c>
      <c r="C801" s="139">
        <f t="shared" si="12"/>
        <v>8</v>
      </c>
      <c r="D801" s="139" t="s">
        <v>192</v>
      </c>
      <c r="E801" s="139" t="s">
        <v>182</v>
      </c>
      <c r="F801" s="139" t="s">
        <v>783</v>
      </c>
      <c r="G801" s="139" t="s">
        <v>480</v>
      </c>
      <c r="H801" s="139" t="s">
        <v>231</v>
      </c>
      <c r="I801" s="139" t="s">
        <v>231</v>
      </c>
      <c r="J801" s="139" t="s">
        <v>231</v>
      </c>
      <c r="K801" s="139" t="s">
        <v>232</v>
      </c>
      <c r="L801" s="139">
        <v>39.532504444444442</v>
      </c>
      <c r="M801" s="139">
        <v>-107.83392988888889</v>
      </c>
      <c r="N801" s="139" t="s">
        <v>83</v>
      </c>
      <c r="O801" s="139" t="s">
        <v>233</v>
      </c>
      <c r="P801" s="139">
        <v>19</v>
      </c>
      <c r="Q801" s="139">
        <v>0.66</v>
      </c>
      <c r="R801" s="139">
        <v>487.3</v>
      </c>
      <c r="S801" s="139">
        <v>10002</v>
      </c>
      <c r="T801" s="139">
        <v>850</v>
      </c>
      <c r="U801" s="139" t="s">
        <v>159</v>
      </c>
      <c r="V801" s="140">
        <v>14.8</v>
      </c>
      <c r="W801" s="141">
        <v>3.8</v>
      </c>
      <c r="X801" s="141">
        <v>14.8</v>
      </c>
      <c r="Y801" s="141">
        <v>0</v>
      </c>
      <c r="Z801" s="142">
        <v>0</v>
      </c>
    </row>
    <row r="802" spans="1:26" s="4" customFormat="1" x14ac:dyDescent="0.2">
      <c r="A802" s="139" t="s">
        <v>209</v>
      </c>
      <c r="B802" s="31" t="s">
        <v>134</v>
      </c>
      <c r="C802" s="139">
        <f t="shared" si="12"/>
        <v>8</v>
      </c>
      <c r="D802" s="139" t="s">
        <v>192</v>
      </c>
      <c r="E802" s="139" t="s">
        <v>182</v>
      </c>
      <c r="F802" s="139" t="s">
        <v>783</v>
      </c>
      <c r="G802" s="139" t="s">
        <v>480</v>
      </c>
      <c r="H802" s="139" t="s">
        <v>231</v>
      </c>
      <c r="I802" s="139" t="s">
        <v>231</v>
      </c>
      <c r="J802" s="139" t="s">
        <v>231</v>
      </c>
      <c r="K802" s="139" t="s">
        <v>232</v>
      </c>
      <c r="L802" s="139">
        <v>39.532504444444442</v>
      </c>
      <c r="M802" s="139">
        <v>-107.83392988888889</v>
      </c>
      <c r="N802" s="139" t="s">
        <v>83</v>
      </c>
      <c r="O802" s="139" t="s">
        <v>233</v>
      </c>
      <c r="P802" s="139">
        <v>20</v>
      </c>
      <c r="Q802" s="139">
        <v>1.5</v>
      </c>
      <c r="R802" s="139">
        <v>51.9</v>
      </c>
      <c r="S802" s="139">
        <v>5505</v>
      </c>
      <c r="T802" s="139">
        <v>515</v>
      </c>
      <c r="U802" s="139" t="s">
        <v>159</v>
      </c>
      <c r="V802" s="140">
        <v>24.8</v>
      </c>
      <c r="W802" s="141">
        <v>15</v>
      </c>
      <c r="X802" s="141">
        <v>24.8</v>
      </c>
      <c r="Y802" s="141">
        <v>0</v>
      </c>
      <c r="Z802" s="142">
        <v>0</v>
      </c>
    </row>
    <row r="803" spans="1:26" s="4" customFormat="1" x14ac:dyDescent="0.2">
      <c r="A803" s="139" t="s">
        <v>209</v>
      </c>
      <c r="B803" s="31" t="s">
        <v>134</v>
      </c>
      <c r="C803" s="139">
        <f t="shared" si="12"/>
        <v>8</v>
      </c>
      <c r="D803" s="139" t="s">
        <v>192</v>
      </c>
      <c r="E803" s="139" t="s">
        <v>182</v>
      </c>
      <c r="F803" s="139" t="s">
        <v>783</v>
      </c>
      <c r="G803" s="139" t="s">
        <v>480</v>
      </c>
      <c r="H803" s="139" t="s">
        <v>231</v>
      </c>
      <c r="I803" s="139" t="s">
        <v>231</v>
      </c>
      <c r="J803" s="139" t="s">
        <v>231</v>
      </c>
      <c r="K803" s="139" t="s">
        <v>232</v>
      </c>
      <c r="L803" s="139">
        <v>39.532504444444442</v>
      </c>
      <c r="M803" s="139">
        <v>-107.83392988888889</v>
      </c>
      <c r="N803" s="139" t="s">
        <v>83</v>
      </c>
      <c r="O803" s="139" t="s">
        <v>233</v>
      </c>
      <c r="P803" s="139">
        <v>24</v>
      </c>
      <c r="Q803" s="139">
        <v>0.83</v>
      </c>
      <c r="R803" s="139">
        <v>81.8</v>
      </c>
      <c r="S803" s="139">
        <v>2654</v>
      </c>
      <c r="T803" s="139">
        <v>480</v>
      </c>
      <c r="U803" s="139" t="s">
        <v>159</v>
      </c>
      <c r="V803" s="140">
        <v>22.200000000000003</v>
      </c>
      <c r="W803" s="141">
        <v>12.600000000000001</v>
      </c>
      <c r="X803" s="141">
        <v>20.399999999999999</v>
      </c>
      <c r="Y803" s="141">
        <v>0</v>
      </c>
      <c r="Z803" s="142">
        <v>0</v>
      </c>
    </row>
    <row r="804" spans="1:26" s="4" customFormat="1" x14ac:dyDescent="0.2">
      <c r="A804" s="139" t="s">
        <v>209</v>
      </c>
      <c r="B804" s="31" t="s">
        <v>134</v>
      </c>
      <c r="C804" s="139">
        <f t="shared" si="12"/>
        <v>8</v>
      </c>
      <c r="D804" s="139" t="s">
        <v>192</v>
      </c>
      <c r="E804" s="139" t="s">
        <v>182</v>
      </c>
      <c r="F804" s="139" t="s">
        <v>783</v>
      </c>
      <c r="G804" s="139" t="s">
        <v>480</v>
      </c>
      <c r="H804" s="139" t="s">
        <v>231</v>
      </c>
      <c r="I804" s="139" t="s">
        <v>231</v>
      </c>
      <c r="J804" s="139" t="s">
        <v>231</v>
      </c>
      <c r="K804" s="139" t="s">
        <v>232</v>
      </c>
      <c r="L804" s="139">
        <v>39.532504444444442</v>
      </c>
      <c r="M804" s="139">
        <v>-107.83392988888889</v>
      </c>
      <c r="N804" s="139" t="s">
        <v>83</v>
      </c>
      <c r="O804" s="139" t="s">
        <v>233</v>
      </c>
      <c r="P804" s="139">
        <v>24</v>
      </c>
      <c r="Q804" s="139">
        <v>1.5</v>
      </c>
      <c r="R804" s="139">
        <v>57.8</v>
      </c>
      <c r="S804" s="139">
        <v>6129</v>
      </c>
      <c r="T804" s="139">
        <v>486</v>
      </c>
      <c r="U804" s="139" t="s">
        <v>159</v>
      </c>
      <c r="V804" s="140">
        <v>13.8</v>
      </c>
      <c r="W804" s="141">
        <v>8.3000000000000007</v>
      </c>
      <c r="X804" s="141">
        <v>13.8</v>
      </c>
      <c r="Y804" s="141">
        <v>0</v>
      </c>
      <c r="Z804" s="142">
        <v>0</v>
      </c>
    </row>
    <row r="805" spans="1:26" s="4" customFormat="1" x14ac:dyDescent="0.2">
      <c r="A805" s="139" t="s">
        <v>209</v>
      </c>
      <c r="B805" s="31" t="s">
        <v>134</v>
      </c>
      <c r="C805" s="139">
        <f t="shared" si="12"/>
        <v>8</v>
      </c>
      <c r="D805" s="139" t="s">
        <v>192</v>
      </c>
      <c r="E805" s="139" t="s">
        <v>182</v>
      </c>
      <c r="F805" s="139" t="s">
        <v>784</v>
      </c>
      <c r="G805" s="139" t="s">
        <v>785</v>
      </c>
      <c r="H805" s="139" t="s">
        <v>235</v>
      </c>
      <c r="I805" s="139" t="s">
        <v>231</v>
      </c>
      <c r="J805" s="139" t="s">
        <v>231</v>
      </c>
      <c r="K805" s="139" t="s">
        <v>232</v>
      </c>
      <c r="L805" s="139">
        <v>39.531788388888891</v>
      </c>
      <c r="M805" s="139">
        <v>-107.8299243888889</v>
      </c>
      <c r="N805" s="139" t="s">
        <v>83</v>
      </c>
      <c r="O805" s="139" t="s">
        <v>233</v>
      </c>
      <c r="P805" s="139">
        <v>19</v>
      </c>
      <c r="Q805" s="139">
        <v>1.2</v>
      </c>
      <c r="R805" s="139">
        <v>47.2</v>
      </c>
      <c r="S805" s="139">
        <v>3025</v>
      </c>
      <c r="T805" s="139">
        <v>480</v>
      </c>
      <c r="U805" s="139" t="s">
        <v>159</v>
      </c>
      <c r="V805" s="140">
        <v>0</v>
      </c>
      <c r="W805" s="141">
        <v>0</v>
      </c>
      <c r="X805" s="141">
        <v>0</v>
      </c>
      <c r="Y805" s="141">
        <v>0</v>
      </c>
      <c r="Z805" s="142">
        <v>0</v>
      </c>
    </row>
    <row r="806" spans="1:26" s="4" customFormat="1" x14ac:dyDescent="0.2">
      <c r="A806" s="139" t="s">
        <v>209</v>
      </c>
      <c r="B806" s="31" t="s">
        <v>134</v>
      </c>
      <c r="C806" s="139">
        <f t="shared" si="12"/>
        <v>8</v>
      </c>
      <c r="D806" s="139" t="s">
        <v>192</v>
      </c>
      <c r="E806" s="139" t="s">
        <v>182</v>
      </c>
      <c r="F806" s="139" t="s">
        <v>784</v>
      </c>
      <c r="G806" s="139" t="s">
        <v>785</v>
      </c>
      <c r="H806" s="139" t="s">
        <v>259</v>
      </c>
      <c r="I806" s="139" t="s">
        <v>231</v>
      </c>
      <c r="J806" s="139" t="s">
        <v>231</v>
      </c>
      <c r="K806" s="139" t="s">
        <v>232</v>
      </c>
      <c r="L806" s="139">
        <v>39.531788388888891</v>
      </c>
      <c r="M806" s="139">
        <v>-107.8299243888889</v>
      </c>
      <c r="N806" s="139" t="s">
        <v>83</v>
      </c>
      <c r="O806" s="139" t="s">
        <v>233</v>
      </c>
      <c r="P806" s="139">
        <v>20</v>
      </c>
      <c r="Q806" s="139">
        <v>1.3</v>
      </c>
      <c r="R806" s="139">
        <v>141.69999999999999</v>
      </c>
      <c r="S806" s="139">
        <v>11810</v>
      </c>
      <c r="T806" s="139">
        <v>0</v>
      </c>
      <c r="U806" s="139" t="s">
        <v>159</v>
      </c>
      <c r="V806" s="140">
        <v>0</v>
      </c>
      <c r="W806" s="141">
        <v>0</v>
      </c>
      <c r="X806" s="141">
        <v>0</v>
      </c>
      <c r="Y806" s="141">
        <v>0</v>
      </c>
      <c r="Z806" s="142">
        <v>0</v>
      </c>
    </row>
    <row r="807" spans="1:26" s="4" customFormat="1" x14ac:dyDescent="0.2">
      <c r="A807" s="139" t="s">
        <v>209</v>
      </c>
      <c r="B807" s="31" t="s">
        <v>134</v>
      </c>
      <c r="C807" s="139">
        <f t="shared" si="12"/>
        <v>8</v>
      </c>
      <c r="D807" s="139" t="s">
        <v>192</v>
      </c>
      <c r="E807" s="139" t="s">
        <v>182</v>
      </c>
      <c r="F807" s="139" t="s">
        <v>784</v>
      </c>
      <c r="G807" s="139" t="s">
        <v>785</v>
      </c>
      <c r="H807" s="139" t="s">
        <v>229</v>
      </c>
      <c r="I807" s="139" t="s">
        <v>231</v>
      </c>
      <c r="J807" s="139" t="s">
        <v>231</v>
      </c>
      <c r="K807" s="139" t="s">
        <v>232</v>
      </c>
      <c r="L807" s="139">
        <v>39.531788388888891</v>
      </c>
      <c r="M807" s="139">
        <v>-107.8299243888889</v>
      </c>
      <c r="N807" s="139" t="s">
        <v>237</v>
      </c>
      <c r="O807" s="139" t="s">
        <v>233</v>
      </c>
      <c r="P807" s="139">
        <v>19</v>
      </c>
      <c r="Q807" s="139">
        <v>1.2</v>
      </c>
      <c r="R807" s="139">
        <v>47.2</v>
      </c>
      <c r="S807" s="139">
        <v>3025</v>
      </c>
      <c r="T807" s="139">
        <v>480</v>
      </c>
      <c r="U807" s="139" t="s">
        <v>159</v>
      </c>
      <c r="V807" s="140">
        <v>0</v>
      </c>
      <c r="W807" s="141">
        <v>0</v>
      </c>
      <c r="X807" s="141">
        <v>0</v>
      </c>
      <c r="Y807" s="141">
        <v>0</v>
      </c>
      <c r="Z807" s="142">
        <v>0</v>
      </c>
    </row>
    <row r="808" spans="1:26" s="4" customFormat="1" x14ac:dyDescent="0.2">
      <c r="A808" s="139" t="s">
        <v>209</v>
      </c>
      <c r="B808" s="31" t="s">
        <v>134</v>
      </c>
      <c r="C808" s="139">
        <f t="shared" si="12"/>
        <v>8</v>
      </c>
      <c r="D808" s="139" t="s">
        <v>192</v>
      </c>
      <c r="E808" s="139" t="s">
        <v>182</v>
      </c>
      <c r="F808" s="139" t="s">
        <v>784</v>
      </c>
      <c r="G808" s="139" t="s">
        <v>785</v>
      </c>
      <c r="H808" s="139" t="s">
        <v>231</v>
      </c>
      <c r="I808" s="139" t="s">
        <v>231</v>
      </c>
      <c r="J808" s="139" t="s">
        <v>231</v>
      </c>
      <c r="K808" s="139" t="s">
        <v>232</v>
      </c>
      <c r="L808" s="139">
        <v>39.491738527777777</v>
      </c>
      <c r="M808" s="139">
        <v>-107.70836452777779</v>
      </c>
      <c r="N808" s="139" t="s">
        <v>786</v>
      </c>
      <c r="O808" s="139" t="s">
        <v>233</v>
      </c>
      <c r="P808" s="139">
        <v>20</v>
      </c>
      <c r="Q808" s="139">
        <v>2.84</v>
      </c>
      <c r="R808" s="139">
        <v>8.1</v>
      </c>
      <c r="S808" s="139">
        <v>9747</v>
      </c>
      <c r="T808" s="139">
        <v>148</v>
      </c>
      <c r="U808" s="139" t="s">
        <v>208</v>
      </c>
      <c r="V808" s="140">
        <v>0</v>
      </c>
      <c r="W808" s="141">
        <v>2.66</v>
      </c>
      <c r="X808" s="141">
        <v>0</v>
      </c>
      <c r="Y808" s="141">
        <v>0</v>
      </c>
      <c r="Z808" s="142">
        <v>0</v>
      </c>
    </row>
    <row r="809" spans="1:26" s="4" customFormat="1" x14ac:dyDescent="0.2">
      <c r="A809" s="139" t="s">
        <v>209</v>
      </c>
      <c r="B809" s="31" t="s">
        <v>134</v>
      </c>
      <c r="C809" s="139">
        <f t="shared" si="12"/>
        <v>8</v>
      </c>
      <c r="D809" s="139" t="s">
        <v>192</v>
      </c>
      <c r="E809" s="139" t="s">
        <v>182</v>
      </c>
      <c r="F809" s="139" t="s">
        <v>787</v>
      </c>
      <c r="G809" s="139" t="s">
        <v>788</v>
      </c>
      <c r="H809" s="139" t="s">
        <v>235</v>
      </c>
      <c r="I809" s="139" t="s">
        <v>231</v>
      </c>
      <c r="J809" s="139" t="s">
        <v>231</v>
      </c>
      <c r="K809" s="139" t="s">
        <v>232</v>
      </c>
      <c r="L809" s="139">
        <v>39.491738527777777</v>
      </c>
      <c r="M809" s="139">
        <v>-107.70836452777779</v>
      </c>
      <c r="N809" s="139" t="s">
        <v>83</v>
      </c>
      <c r="O809" s="139" t="s">
        <v>233</v>
      </c>
      <c r="P809" s="139">
        <v>21</v>
      </c>
      <c r="Q809" s="139">
        <v>17.25</v>
      </c>
      <c r="R809" s="139">
        <v>62.7</v>
      </c>
      <c r="S809" s="139">
        <v>6000</v>
      </c>
      <c r="T809" s="139">
        <v>0</v>
      </c>
      <c r="U809" s="139" t="s">
        <v>159</v>
      </c>
      <c r="V809" s="140">
        <v>0</v>
      </c>
      <c r="W809" s="141">
        <v>0</v>
      </c>
      <c r="X809" s="141">
        <v>0</v>
      </c>
      <c r="Y809" s="141">
        <v>0</v>
      </c>
      <c r="Z809" s="142">
        <v>0</v>
      </c>
    </row>
    <row r="810" spans="1:26" s="4" customFormat="1" x14ac:dyDescent="0.2">
      <c r="A810" s="139" t="s">
        <v>209</v>
      </c>
      <c r="B810" s="31" t="s">
        <v>134</v>
      </c>
      <c r="C810" s="139">
        <f t="shared" si="12"/>
        <v>8</v>
      </c>
      <c r="D810" s="139" t="s">
        <v>192</v>
      </c>
      <c r="E810" s="139" t="s">
        <v>182</v>
      </c>
      <c r="F810" s="139" t="s">
        <v>787</v>
      </c>
      <c r="G810" s="139" t="s">
        <v>788</v>
      </c>
      <c r="H810" s="139" t="s">
        <v>259</v>
      </c>
      <c r="I810" s="139" t="s">
        <v>231</v>
      </c>
      <c r="J810" s="139" t="s">
        <v>231</v>
      </c>
      <c r="K810" s="139" t="s">
        <v>232</v>
      </c>
      <c r="L810" s="139">
        <v>39.491738527777777</v>
      </c>
      <c r="M810" s="139">
        <v>-107.70836452777779</v>
      </c>
      <c r="N810" s="139" t="s">
        <v>261</v>
      </c>
      <c r="O810" s="139" t="s">
        <v>233</v>
      </c>
      <c r="P810" s="139">
        <v>20</v>
      </c>
      <c r="Q810" s="139">
        <v>1.25</v>
      </c>
      <c r="R810" s="139">
        <v>101.5</v>
      </c>
      <c r="S810" s="139">
        <v>7463</v>
      </c>
      <c r="T810" s="139">
        <v>1152</v>
      </c>
      <c r="U810" s="139" t="s">
        <v>159</v>
      </c>
      <c r="V810" s="140">
        <v>0</v>
      </c>
      <c r="W810" s="141">
        <v>0</v>
      </c>
      <c r="X810" s="141">
        <v>0</v>
      </c>
      <c r="Y810" s="141">
        <v>0.03</v>
      </c>
      <c r="Z810" s="142">
        <v>1.1100000000000001</v>
      </c>
    </row>
    <row r="811" spans="1:26" s="4" customFormat="1" x14ac:dyDescent="0.2">
      <c r="A811" s="139" t="s">
        <v>209</v>
      </c>
      <c r="B811" s="31" t="s">
        <v>134</v>
      </c>
      <c r="C811" s="139">
        <f t="shared" si="12"/>
        <v>8</v>
      </c>
      <c r="D811" s="139" t="s">
        <v>192</v>
      </c>
      <c r="E811" s="139" t="s">
        <v>182</v>
      </c>
      <c r="F811" s="139" t="s">
        <v>787</v>
      </c>
      <c r="G811" s="139" t="s">
        <v>788</v>
      </c>
      <c r="H811" s="139" t="s">
        <v>273</v>
      </c>
      <c r="I811" s="139" t="s">
        <v>231</v>
      </c>
      <c r="J811" s="139" t="s">
        <v>231</v>
      </c>
      <c r="K811" s="139" t="s">
        <v>232</v>
      </c>
      <c r="L811" s="139">
        <v>39.491738527777777</v>
      </c>
      <c r="M811" s="139">
        <v>-107.70836452777779</v>
      </c>
      <c r="N811" s="139" t="s">
        <v>261</v>
      </c>
      <c r="O811" s="139" t="s">
        <v>233</v>
      </c>
      <c r="P811" s="139">
        <v>20</v>
      </c>
      <c r="Q811" s="139">
        <v>1.25</v>
      </c>
      <c r="R811" s="139">
        <v>101.5</v>
      </c>
      <c r="S811" s="139">
        <v>7463</v>
      </c>
      <c r="T811" s="139">
        <v>1152</v>
      </c>
      <c r="U811" s="139" t="s">
        <v>159</v>
      </c>
      <c r="V811" s="140">
        <v>0</v>
      </c>
      <c r="W811" s="141">
        <v>0</v>
      </c>
      <c r="X811" s="141">
        <v>0</v>
      </c>
      <c r="Y811" s="141">
        <v>0.03</v>
      </c>
      <c r="Z811" s="142">
        <v>1.1100000000000001</v>
      </c>
    </row>
    <row r="812" spans="1:26" s="4" customFormat="1" x14ac:dyDescent="0.2">
      <c r="A812" s="139" t="s">
        <v>209</v>
      </c>
      <c r="B812" s="31" t="s">
        <v>134</v>
      </c>
      <c r="C812" s="139">
        <f t="shared" si="12"/>
        <v>8</v>
      </c>
      <c r="D812" s="139" t="s">
        <v>192</v>
      </c>
      <c r="E812" s="139" t="s">
        <v>182</v>
      </c>
      <c r="F812" s="139" t="s">
        <v>787</v>
      </c>
      <c r="G812" s="139" t="s">
        <v>788</v>
      </c>
      <c r="H812" s="139" t="s">
        <v>236</v>
      </c>
      <c r="I812" s="139" t="s">
        <v>231</v>
      </c>
      <c r="J812" s="139" t="s">
        <v>231</v>
      </c>
      <c r="K812" s="139" t="s">
        <v>232</v>
      </c>
      <c r="L812" s="139">
        <v>39.491738527777777</v>
      </c>
      <c r="M812" s="139">
        <v>-107.70836452777779</v>
      </c>
      <c r="N812" s="139" t="s">
        <v>261</v>
      </c>
      <c r="O812" s="139" t="s">
        <v>233</v>
      </c>
      <c r="P812" s="139">
        <v>25</v>
      </c>
      <c r="Q812" s="139">
        <v>1.25</v>
      </c>
      <c r="R812" s="139">
        <v>116.4</v>
      </c>
      <c r="S812" s="139">
        <v>7463</v>
      </c>
      <c r="T812" s="139">
        <v>1152</v>
      </c>
      <c r="U812" s="139" t="s">
        <v>159</v>
      </c>
      <c r="V812" s="140">
        <v>0</v>
      </c>
      <c r="W812" s="141">
        <v>0</v>
      </c>
      <c r="X812" s="141">
        <v>0</v>
      </c>
      <c r="Y812" s="141">
        <v>0.03</v>
      </c>
      <c r="Z812" s="142">
        <v>1.1000000000000001</v>
      </c>
    </row>
    <row r="813" spans="1:26" s="4" customFormat="1" x14ac:dyDescent="0.2">
      <c r="A813" s="139" t="s">
        <v>209</v>
      </c>
      <c r="B813" s="31" t="s">
        <v>134</v>
      </c>
      <c r="C813" s="139">
        <f t="shared" si="12"/>
        <v>8</v>
      </c>
      <c r="D813" s="139" t="s">
        <v>192</v>
      </c>
      <c r="E813" s="139" t="s">
        <v>182</v>
      </c>
      <c r="F813" s="139" t="s">
        <v>787</v>
      </c>
      <c r="G813" s="139" t="s">
        <v>788</v>
      </c>
      <c r="H813" s="139" t="s">
        <v>241</v>
      </c>
      <c r="I813" s="139" t="s">
        <v>231</v>
      </c>
      <c r="J813" s="139" t="s">
        <v>231</v>
      </c>
      <c r="K813" s="139" t="s">
        <v>232</v>
      </c>
      <c r="L813" s="139">
        <v>39.491738527777777</v>
      </c>
      <c r="M813" s="139">
        <v>-107.70836452777779</v>
      </c>
      <c r="N813" s="139" t="s">
        <v>261</v>
      </c>
      <c r="O813" s="139" t="s">
        <v>233</v>
      </c>
      <c r="P813" s="139">
        <v>20</v>
      </c>
      <c r="Q813" s="139">
        <v>1.25</v>
      </c>
      <c r="R813" s="139">
        <v>101.5</v>
      </c>
      <c r="S813" s="139">
        <v>7463</v>
      </c>
      <c r="T813" s="139">
        <v>1152</v>
      </c>
      <c r="U813" s="139" t="s">
        <v>159</v>
      </c>
      <c r="V813" s="140">
        <v>0</v>
      </c>
      <c r="W813" s="141">
        <v>0</v>
      </c>
      <c r="X813" s="141">
        <v>0</v>
      </c>
      <c r="Y813" s="141">
        <v>0.03</v>
      </c>
      <c r="Z813" s="142">
        <v>1.1100000000000001</v>
      </c>
    </row>
    <row r="814" spans="1:26" s="4" customFormat="1" x14ac:dyDescent="0.2">
      <c r="A814" s="139" t="s">
        <v>209</v>
      </c>
      <c r="B814" s="31" t="s">
        <v>134</v>
      </c>
      <c r="C814" s="139">
        <f t="shared" si="12"/>
        <v>8</v>
      </c>
      <c r="D814" s="139" t="s">
        <v>192</v>
      </c>
      <c r="E814" s="139" t="s">
        <v>182</v>
      </c>
      <c r="F814" s="139" t="s">
        <v>787</v>
      </c>
      <c r="G814" s="139" t="s">
        <v>788</v>
      </c>
      <c r="H814" s="139" t="s">
        <v>245</v>
      </c>
      <c r="I814" s="139" t="s">
        <v>231</v>
      </c>
      <c r="J814" s="139" t="s">
        <v>231</v>
      </c>
      <c r="K814" s="139" t="s">
        <v>232</v>
      </c>
      <c r="L814" s="139">
        <v>39.491738527777777</v>
      </c>
      <c r="M814" s="139">
        <v>-107.70836452777779</v>
      </c>
      <c r="N814" s="139" t="s">
        <v>261</v>
      </c>
      <c r="O814" s="139" t="s">
        <v>233</v>
      </c>
      <c r="P814" s="139">
        <v>25</v>
      </c>
      <c r="Q814" s="139">
        <v>1.25</v>
      </c>
      <c r="R814" s="139">
        <v>101.5</v>
      </c>
      <c r="S814" s="139">
        <v>7463</v>
      </c>
      <c r="T814" s="139">
        <v>1152</v>
      </c>
      <c r="U814" s="139" t="s">
        <v>159</v>
      </c>
      <c r="V814" s="140">
        <v>0</v>
      </c>
      <c r="W814" s="141">
        <v>0</v>
      </c>
      <c r="X814" s="141">
        <v>0</v>
      </c>
      <c r="Y814" s="141">
        <v>0</v>
      </c>
      <c r="Z814" s="142">
        <v>0</v>
      </c>
    </row>
    <row r="815" spans="1:26" s="4" customFormat="1" x14ac:dyDescent="0.2">
      <c r="A815" s="139" t="s">
        <v>209</v>
      </c>
      <c r="B815" s="31" t="s">
        <v>134</v>
      </c>
      <c r="C815" s="139">
        <f t="shared" si="12"/>
        <v>8</v>
      </c>
      <c r="D815" s="139" t="s">
        <v>192</v>
      </c>
      <c r="E815" s="139" t="s">
        <v>182</v>
      </c>
      <c r="F815" s="139" t="s">
        <v>787</v>
      </c>
      <c r="G815" s="139" t="s">
        <v>788</v>
      </c>
      <c r="H815" s="139" t="s">
        <v>297</v>
      </c>
      <c r="I815" s="139" t="s">
        <v>231</v>
      </c>
      <c r="J815" s="139" t="s">
        <v>231</v>
      </c>
      <c r="K815" s="139" t="s">
        <v>232</v>
      </c>
      <c r="L815" s="139">
        <v>39.491738527777777</v>
      </c>
      <c r="M815" s="139">
        <v>-107.70836452777779</v>
      </c>
      <c r="N815" s="139" t="s">
        <v>261</v>
      </c>
      <c r="O815" s="139" t="s">
        <v>233</v>
      </c>
      <c r="P815" s="139">
        <v>25</v>
      </c>
      <c r="Q815" s="139">
        <v>1.25</v>
      </c>
      <c r="R815" s="139">
        <v>101.5</v>
      </c>
      <c r="S815" s="139">
        <v>7463</v>
      </c>
      <c r="T815" s="139">
        <v>1152</v>
      </c>
      <c r="U815" s="139" t="s">
        <v>159</v>
      </c>
      <c r="V815" s="140">
        <v>0</v>
      </c>
      <c r="W815" s="141">
        <v>0</v>
      </c>
      <c r="X815" s="141">
        <v>0</v>
      </c>
      <c r="Y815" s="141">
        <v>0.03</v>
      </c>
      <c r="Z815" s="142">
        <v>1.1100000000000001</v>
      </c>
    </row>
    <row r="816" spans="1:26" s="4" customFormat="1" x14ac:dyDescent="0.2">
      <c r="A816" s="139" t="s">
        <v>209</v>
      </c>
      <c r="B816" s="31" t="s">
        <v>134</v>
      </c>
      <c r="C816" s="139">
        <f t="shared" si="12"/>
        <v>8</v>
      </c>
      <c r="D816" s="139" t="s">
        <v>192</v>
      </c>
      <c r="E816" s="139" t="s">
        <v>182</v>
      </c>
      <c r="F816" s="139" t="s">
        <v>787</v>
      </c>
      <c r="G816" s="139" t="s">
        <v>788</v>
      </c>
      <c r="H816" s="139" t="s">
        <v>263</v>
      </c>
      <c r="I816" s="139" t="s">
        <v>231</v>
      </c>
      <c r="J816" s="139" t="s">
        <v>231</v>
      </c>
      <c r="K816" s="139" t="s">
        <v>232</v>
      </c>
      <c r="L816" s="139">
        <v>39.491738527777777</v>
      </c>
      <c r="M816" s="139">
        <v>-107.70836452777779</v>
      </c>
      <c r="N816" s="139" t="s">
        <v>71</v>
      </c>
      <c r="O816" s="139" t="s">
        <v>233</v>
      </c>
      <c r="P816" s="139">
        <v>25</v>
      </c>
      <c r="Q816" s="139">
        <v>1.25</v>
      </c>
      <c r="R816" s="139">
        <v>101.5</v>
      </c>
      <c r="S816" s="139">
        <v>7463</v>
      </c>
      <c r="T816" s="139">
        <v>1152</v>
      </c>
      <c r="U816" s="139" t="s">
        <v>159</v>
      </c>
      <c r="V816" s="140">
        <v>0</v>
      </c>
      <c r="W816" s="141">
        <v>0</v>
      </c>
      <c r="X816" s="141">
        <v>0</v>
      </c>
      <c r="Y816" s="141">
        <v>0.3</v>
      </c>
      <c r="Z816" s="142">
        <v>1.1100000000000001</v>
      </c>
    </row>
    <row r="817" spans="1:26" s="4" customFormat="1" x14ac:dyDescent="0.2">
      <c r="A817" s="139" t="s">
        <v>209</v>
      </c>
      <c r="B817" s="31" t="s">
        <v>134</v>
      </c>
      <c r="C817" s="139">
        <f t="shared" si="12"/>
        <v>8</v>
      </c>
      <c r="D817" s="139" t="s">
        <v>192</v>
      </c>
      <c r="E817" s="139" t="s">
        <v>182</v>
      </c>
      <c r="F817" s="139" t="s">
        <v>787</v>
      </c>
      <c r="G817" s="139" t="s">
        <v>788</v>
      </c>
      <c r="H817" s="139" t="s">
        <v>256</v>
      </c>
      <c r="I817" s="139" t="s">
        <v>231</v>
      </c>
      <c r="J817" s="139" t="s">
        <v>231</v>
      </c>
      <c r="K817" s="139" t="s">
        <v>232</v>
      </c>
      <c r="L817" s="139">
        <v>39.491738527777777</v>
      </c>
      <c r="M817" s="139">
        <v>-107.70836452777779</v>
      </c>
      <c r="N817" s="139" t="s">
        <v>261</v>
      </c>
      <c r="O817" s="139" t="s">
        <v>233</v>
      </c>
      <c r="P817" s="139">
        <v>25</v>
      </c>
      <c r="Q817" s="139">
        <v>1.25</v>
      </c>
      <c r="R817" s="139">
        <v>101.5</v>
      </c>
      <c r="S817" s="139">
        <v>7463</v>
      </c>
      <c r="T817" s="139">
        <v>1152</v>
      </c>
      <c r="U817" s="139" t="s">
        <v>159</v>
      </c>
      <c r="V817" s="140">
        <v>0</v>
      </c>
      <c r="W817" s="141">
        <v>0</v>
      </c>
      <c r="X817" s="141">
        <v>0</v>
      </c>
      <c r="Y817" s="141">
        <v>0.13</v>
      </c>
      <c r="Z817" s="142">
        <v>4.4400000000000004</v>
      </c>
    </row>
    <row r="818" spans="1:26" s="4" customFormat="1" x14ac:dyDescent="0.2">
      <c r="A818" s="139" t="s">
        <v>209</v>
      </c>
      <c r="B818" s="31" t="s">
        <v>134</v>
      </c>
      <c r="C818" s="139">
        <f t="shared" si="12"/>
        <v>8</v>
      </c>
      <c r="D818" s="139" t="s">
        <v>192</v>
      </c>
      <c r="E818" s="139" t="s">
        <v>182</v>
      </c>
      <c r="F818" s="139" t="s">
        <v>787</v>
      </c>
      <c r="G818" s="139" t="s">
        <v>788</v>
      </c>
      <c r="H818" s="139" t="s">
        <v>231</v>
      </c>
      <c r="I818" s="139" t="s">
        <v>231</v>
      </c>
      <c r="J818" s="139" t="s">
        <v>231</v>
      </c>
      <c r="K818" s="139" t="s">
        <v>232</v>
      </c>
      <c r="L818" s="139">
        <v>39.491738527777777</v>
      </c>
      <c r="M818" s="139">
        <v>-107.70836452777779</v>
      </c>
      <c r="N818" s="139" t="s">
        <v>267</v>
      </c>
      <c r="O818" s="139" t="s">
        <v>233</v>
      </c>
      <c r="P818" s="139">
        <v>0</v>
      </c>
      <c r="Q818" s="139">
        <v>0</v>
      </c>
      <c r="R818" s="139">
        <v>0</v>
      </c>
      <c r="S818" s="139">
        <v>0</v>
      </c>
      <c r="T818" s="139">
        <v>70</v>
      </c>
      <c r="U818" s="139" t="s">
        <v>110</v>
      </c>
      <c r="V818" s="140">
        <v>0</v>
      </c>
      <c r="W818" s="141">
        <v>0.123</v>
      </c>
      <c r="X818" s="141">
        <v>0</v>
      </c>
      <c r="Y818" s="141">
        <v>0</v>
      </c>
      <c r="Z818" s="142">
        <v>0</v>
      </c>
    </row>
    <row r="819" spans="1:26" s="4" customFormat="1" x14ac:dyDescent="0.2">
      <c r="A819" s="139" t="s">
        <v>209</v>
      </c>
      <c r="B819" s="31" t="s">
        <v>134</v>
      </c>
      <c r="C819" s="139">
        <f t="shared" si="12"/>
        <v>8</v>
      </c>
      <c r="D819" s="139" t="s">
        <v>192</v>
      </c>
      <c r="E819" s="139" t="s">
        <v>182</v>
      </c>
      <c r="F819" s="139" t="s">
        <v>787</v>
      </c>
      <c r="G819" s="139" t="s">
        <v>788</v>
      </c>
      <c r="H819" s="139" t="s">
        <v>231</v>
      </c>
      <c r="I819" s="139" t="s">
        <v>231</v>
      </c>
      <c r="J819" s="139" t="s">
        <v>231</v>
      </c>
      <c r="K819" s="139" t="s">
        <v>232</v>
      </c>
      <c r="L819" s="139">
        <v>39.491738527777777</v>
      </c>
      <c r="M819" s="139">
        <v>-107.70836452777779</v>
      </c>
      <c r="N819" s="139" t="s">
        <v>72</v>
      </c>
      <c r="O819" s="139" t="s">
        <v>233</v>
      </c>
      <c r="P819" s="139">
        <v>20</v>
      </c>
      <c r="Q819" s="139">
        <v>2.42</v>
      </c>
      <c r="R819" s="139">
        <v>33.200000000000003</v>
      </c>
      <c r="S819" s="139">
        <v>28889</v>
      </c>
      <c r="T819" s="139">
        <v>1046</v>
      </c>
      <c r="U819" s="139" t="s">
        <v>137</v>
      </c>
      <c r="V819" s="140">
        <v>0.12</v>
      </c>
      <c r="W819" s="141">
        <v>0</v>
      </c>
      <c r="X819" s="141">
        <v>0.25</v>
      </c>
      <c r="Y819" s="141">
        <v>0</v>
      </c>
      <c r="Z819" s="142">
        <v>0</v>
      </c>
    </row>
    <row r="820" spans="1:26" s="4" customFormat="1" x14ac:dyDescent="0.2">
      <c r="A820" s="139" t="s">
        <v>209</v>
      </c>
      <c r="B820" s="31" t="s">
        <v>134</v>
      </c>
      <c r="C820" s="139">
        <f t="shared" si="12"/>
        <v>8</v>
      </c>
      <c r="D820" s="139" t="s">
        <v>192</v>
      </c>
      <c r="E820" s="139" t="s">
        <v>182</v>
      </c>
      <c r="F820" s="139" t="s">
        <v>787</v>
      </c>
      <c r="G820" s="139" t="s">
        <v>788</v>
      </c>
      <c r="H820" s="139" t="s">
        <v>231</v>
      </c>
      <c r="I820" s="139" t="s">
        <v>231</v>
      </c>
      <c r="J820" s="139" t="s">
        <v>231</v>
      </c>
      <c r="K820" s="139" t="s">
        <v>232</v>
      </c>
      <c r="L820" s="139">
        <v>39.491738527777777</v>
      </c>
      <c r="M820" s="139">
        <v>-107.70836452777779</v>
      </c>
      <c r="N820" s="139" t="s">
        <v>239</v>
      </c>
      <c r="O820" s="139" t="s">
        <v>233</v>
      </c>
      <c r="P820" s="139">
        <v>0</v>
      </c>
      <c r="Q820" s="139">
        <v>0</v>
      </c>
      <c r="R820" s="139">
        <v>0</v>
      </c>
      <c r="S820" s="139">
        <v>0</v>
      </c>
      <c r="T820" s="139">
        <v>72</v>
      </c>
      <c r="U820" s="139" t="s">
        <v>111</v>
      </c>
      <c r="V820" s="140">
        <v>0</v>
      </c>
      <c r="W820" s="141">
        <v>29.05</v>
      </c>
      <c r="X820" s="141">
        <v>0</v>
      </c>
      <c r="Y820" s="141">
        <v>0</v>
      </c>
      <c r="Z820" s="142">
        <v>0</v>
      </c>
    </row>
    <row r="821" spans="1:26" s="4" customFormat="1" x14ac:dyDescent="0.2">
      <c r="A821" s="139" t="s">
        <v>209</v>
      </c>
      <c r="B821" s="31" t="s">
        <v>134</v>
      </c>
      <c r="C821" s="139">
        <f t="shared" si="12"/>
        <v>8</v>
      </c>
      <c r="D821" s="139" t="s">
        <v>192</v>
      </c>
      <c r="E821" s="139" t="s">
        <v>182</v>
      </c>
      <c r="F821" s="139" t="s">
        <v>787</v>
      </c>
      <c r="G821" s="139" t="s">
        <v>788</v>
      </c>
      <c r="H821" s="139" t="s">
        <v>231</v>
      </c>
      <c r="I821" s="139" t="s">
        <v>231</v>
      </c>
      <c r="J821" s="139" t="s">
        <v>231</v>
      </c>
      <c r="K821" s="139" t="s">
        <v>232</v>
      </c>
      <c r="L821" s="139">
        <v>39.468771055555557</v>
      </c>
      <c r="M821" s="139">
        <v>-108.07479363888891</v>
      </c>
      <c r="N821" s="139" t="s">
        <v>261</v>
      </c>
      <c r="O821" s="139" t="s">
        <v>233</v>
      </c>
      <c r="P821" s="139">
        <v>20</v>
      </c>
      <c r="Q821" s="139">
        <v>1.25</v>
      </c>
      <c r="R821" s="139">
        <v>101.5</v>
      </c>
      <c r="S821" s="139">
        <v>7463</v>
      </c>
      <c r="T821" s="139">
        <v>1152</v>
      </c>
      <c r="U821" s="139" t="s">
        <v>159</v>
      </c>
      <c r="V821" s="140">
        <v>36.54</v>
      </c>
      <c r="W821" s="141">
        <v>9.64</v>
      </c>
      <c r="X821" s="141">
        <v>48.599999999999994</v>
      </c>
      <c r="Y821" s="141">
        <v>0</v>
      </c>
      <c r="Z821" s="142">
        <v>0</v>
      </c>
    </row>
    <row r="822" spans="1:26" s="4" customFormat="1" x14ac:dyDescent="0.2">
      <c r="A822" s="139" t="s">
        <v>209</v>
      </c>
      <c r="B822" s="31" t="s">
        <v>134</v>
      </c>
      <c r="C822" s="139">
        <f t="shared" si="12"/>
        <v>8</v>
      </c>
      <c r="D822" s="139" t="s">
        <v>192</v>
      </c>
      <c r="E822" s="139" t="s">
        <v>182</v>
      </c>
      <c r="F822" s="139" t="s">
        <v>787</v>
      </c>
      <c r="G822" s="139" t="s">
        <v>788</v>
      </c>
      <c r="H822" s="139" t="s">
        <v>231</v>
      </c>
      <c r="I822" s="139" t="s">
        <v>231</v>
      </c>
      <c r="J822" s="139" t="s">
        <v>231</v>
      </c>
      <c r="K822" s="139" t="s">
        <v>232</v>
      </c>
      <c r="L822" s="139">
        <v>39.468771055555557</v>
      </c>
      <c r="M822" s="139">
        <v>-108.07479363888891</v>
      </c>
      <c r="N822" s="139" t="s">
        <v>261</v>
      </c>
      <c r="O822" s="139" t="s">
        <v>233</v>
      </c>
      <c r="P822" s="139">
        <v>25</v>
      </c>
      <c r="Q822" s="139">
        <v>1.25</v>
      </c>
      <c r="R822" s="139">
        <v>101.5</v>
      </c>
      <c r="S822" s="139">
        <v>7463</v>
      </c>
      <c r="T822" s="139">
        <v>1152</v>
      </c>
      <c r="U822" s="139" t="s">
        <v>159</v>
      </c>
      <c r="V822" s="140">
        <v>121.6</v>
      </c>
      <c r="W822" s="141">
        <v>16.240000000000002</v>
      </c>
      <c r="X822" s="141">
        <v>121.6</v>
      </c>
      <c r="Y822" s="141">
        <v>0</v>
      </c>
      <c r="Z822" s="142">
        <v>0</v>
      </c>
    </row>
    <row r="823" spans="1:26" s="4" customFormat="1" x14ac:dyDescent="0.2">
      <c r="A823" s="139" t="s">
        <v>209</v>
      </c>
      <c r="B823" s="31" t="s">
        <v>134</v>
      </c>
      <c r="C823" s="139">
        <f t="shared" si="12"/>
        <v>8</v>
      </c>
      <c r="D823" s="139" t="s">
        <v>192</v>
      </c>
      <c r="E823" s="139" t="s">
        <v>182</v>
      </c>
      <c r="F823" s="139" t="s">
        <v>787</v>
      </c>
      <c r="G823" s="139" t="s">
        <v>788</v>
      </c>
      <c r="H823" s="139" t="s">
        <v>231</v>
      </c>
      <c r="I823" s="139" t="s">
        <v>231</v>
      </c>
      <c r="J823" s="139" t="s">
        <v>231</v>
      </c>
      <c r="K823" s="139" t="s">
        <v>232</v>
      </c>
      <c r="L823" s="139">
        <v>39.468771055555557</v>
      </c>
      <c r="M823" s="139">
        <v>-108.07479363888891</v>
      </c>
      <c r="N823" s="139" t="s">
        <v>261</v>
      </c>
      <c r="O823" s="139" t="s">
        <v>233</v>
      </c>
      <c r="P823" s="139">
        <v>25</v>
      </c>
      <c r="Q823" s="139">
        <v>1.25</v>
      </c>
      <c r="R823" s="139">
        <v>116.4</v>
      </c>
      <c r="S823" s="139">
        <v>7463</v>
      </c>
      <c r="T823" s="139">
        <v>1152</v>
      </c>
      <c r="U823" s="139" t="s">
        <v>159</v>
      </c>
      <c r="V823" s="140">
        <v>12.2</v>
      </c>
      <c r="W823" s="141">
        <v>3.24</v>
      </c>
      <c r="X823" s="141">
        <v>16.2</v>
      </c>
      <c r="Y823" s="141">
        <v>0</v>
      </c>
      <c r="Z823" s="142">
        <v>0</v>
      </c>
    </row>
    <row r="824" spans="1:26" s="4" customFormat="1" x14ac:dyDescent="0.2">
      <c r="A824" s="139" t="s">
        <v>209</v>
      </c>
      <c r="B824" s="31" t="s">
        <v>134</v>
      </c>
      <c r="C824" s="139">
        <f t="shared" si="12"/>
        <v>8</v>
      </c>
      <c r="D824" s="139" t="s">
        <v>192</v>
      </c>
      <c r="E824" s="139" t="s">
        <v>182</v>
      </c>
      <c r="F824" s="139" t="s">
        <v>787</v>
      </c>
      <c r="G824" s="139" t="s">
        <v>788</v>
      </c>
      <c r="H824" s="139" t="s">
        <v>231</v>
      </c>
      <c r="I824" s="139" t="s">
        <v>231</v>
      </c>
      <c r="J824" s="139" t="s">
        <v>231</v>
      </c>
      <c r="K824" s="139" t="s">
        <v>232</v>
      </c>
      <c r="L824" s="139">
        <v>39.468771055555557</v>
      </c>
      <c r="M824" s="139">
        <v>-108.07479363888891</v>
      </c>
      <c r="N824" s="139" t="s">
        <v>267</v>
      </c>
      <c r="O824" s="139" t="s">
        <v>233</v>
      </c>
      <c r="P824" s="139">
        <v>8</v>
      </c>
      <c r="Q824" s="139">
        <v>1</v>
      </c>
      <c r="R824" s="139">
        <v>0</v>
      </c>
      <c r="S824" s="139">
        <v>0</v>
      </c>
      <c r="T824" s="139">
        <v>0</v>
      </c>
      <c r="U824" s="139" t="s">
        <v>110</v>
      </c>
      <c r="V824" s="140">
        <v>0</v>
      </c>
      <c r="W824" s="141">
        <v>0.124</v>
      </c>
      <c r="X824" s="141">
        <v>0</v>
      </c>
      <c r="Y824" s="141">
        <v>0</v>
      </c>
      <c r="Z824" s="142">
        <v>0</v>
      </c>
    </row>
    <row r="825" spans="1:26" s="4" customFormat="1" x14ac:dyDescent="0.2">
      <c r="A825" s="139" t="s">
        <v>209</v>
      </c>
      <c r="B825" s="31" t="s">
        <v>134</v>
      </c>
      <c r="C825" s="139">
        <f t="shared" si="12"/>
        <v>8</v>
      </c>
      <c r="D825" s="139" t="s">
        <v>192</v>
      </c>
      <c r="E825" s="139" t="s">
        <v>182</v>
      </c>
      <c r="F825" s="139" t="s">
        <v>787</v>
      </c>
      <c r="G825" s="139" t="s">
        <v>788</v>
      </c>
      <c r="H825" s="139" t="s">
        <v>231</v>
      </c>
      <c r="I825" s="139" t="s">
        <v>231</v>
      </c>
      <c r="J825" s="139" t="s">
        <v>231</v>
      </c>
      <c r="K825" s="139" t="s">
        <v>232</v>
      </c>
      <c r="L825" s="139">
        <v>39.468771055555557</v>
      </c>
      <c r="M825" s="139">
        <v>-108.07479363888891</v>
      </c>
      <c r="N825" s="139" t="s">
        <v>71</v>
      </c>
      <c r="O825" s="139" t="s">
        <v>233</v>
      </c>
      <c r="P825" s="139">
        <v>25</v>
      </c>
      <c r="Q825" s="139">
        <v>1.25</v>
      </c>
      <c r="R825" s="139">
        <v>101.5</v>
      </c>
      <c r="S825" s="139">
        <v>7463</v>
      </c>
      <c r="T825" s="139">
        <v>1152</v>
      </c>
      <c r="U825" s="139" t="s">
        <v>159</v>
      </c>
      <c r="V825" s="140">
        <v>24.3</v>
      </c>
      <c r="W825" s="141">
        <v>3.24</v>
      </c>
      <c r="X825" s="141">
        <v>24.3</v>
      </c>
      <c r="Y825" s="141">
        <v>0</v>
      </c>
      <c r="Z825" s="142">
        <v>0</v>
      </c>
    </row>
    <row r="826" spans="1:26" s="4" customFormat="1" x14ac:dyDescent="0.2">
      <c r="A826" s="139" t="s">
        <v>209</v>
      </c>
      <c r="B826" s="31" t="s">
        <v>134</v>
      </c>
      <c r="C826" s="139">
        <f t="shared" si="12"/>
        <v>8</v>
      </c>
      <c r="D826" s="139" t="s">
        <v>192</v>
      </c>
      <c r="E826" s="139" t="s">
        <v>182</v>
      </c>
      <c r="F826" s="139" t="s">
        <v>789</v>
      </c>
      <c r="G826" s="139" t="s">
        <v>790</v>
      </c>
      <c r="H826" s="139" t="s">
        <v>230</v>
      </c>
      <c r="I826" s="139" t="s">
        <v>231</v>
      </c>
      <c r="J826" s="139" t="s">
        <v>231</v>
      </c>
      <c r="K826" s="139" t="s">
        <v>232</v>
      </c>
      <c r="L826" s="139">
        <v>39.468771055555557</v>
      </c>
      <c r="M826" s="139">
        <v>-108.07479363888891</v>
      </c>
      <c r="N826" s="139" t="s">
        <v>275</v>
      </c>
      <c r="O826" s="139" t="s">
        <v>233</v>
      </c>
      <c r="P826" s="139">
        <v>23</v>
      </c>
      <c r="Q826" s="139">
        <v>0.83</v>
      </c>
      <c r="R826" s="139">
        <v>196</v>
      </c>
      <c r="S826" s="139">
        <v>6415</v>
      </c>
      <c r="T826" s="139">
        <v>840</v>
      </c>
      <c r="U826" s="139" t="s">
        <v>159</v>
      </c>
      <c r="V826" s="140">
        <v>0</v>
      </c>
      <c r="W826" s="141">
        <v>0</v>
      </c>
      <c r="X826" s="141">
        <v>0</v>
      </c>
      <c r="Y826" s="141">
        <v>1.8477E-2</v>
      </c>
      <c r="Z826" s="142">
        <v>0.30795</v>
      </c>
    </row>
    <row r="827" spans="1:26" s="4" customFormat="1" x14ac:dyDescent="0.2">
      <c r="A827" s="139" t="s">
        <v>209</v>
      </c>
      <c r="B827" s="31" t="s">
        <v>134</v>
      </c>
      <c r="C827" s="139">
        <f t="shared" si="12"/>
        <v>8</v>
      </c>
      <c r="D827" s="139" t="s">
        <v>192</v>
      </c>
      <c r="E827" s="139" t="s">
        <v>182</v>
      </c>
      <c r="F827" s="139" t="s">
        <v>789</v>
      </c>
      <c r="G827" s="139" t="s">
        <v>790</v>
      </c>
      <c r="H827" s="139" t="s">
        <v>234</v>
      </c>
      <c r="I827" s="139" t="s">
        <v>231</v>
      </c>
      <c r="J827" s="139" t="s">
        <v>231</v>
      </c>
      <c r="K827" s="139" t="s">
        <v>232</v>
      </c>
      <c r="L827" s="139">
        <v>39.468771055555557</v>
      </c>
      <c r="M827" s="139">
        <v>-108.07479363888891</v>
      </c>
      <c r="N827" s="139" t="s">
        <v>275</v>
      </c>
      <c r="O827" s="139" t="s">
        <v>233</v>
      </c>
      <c r="P827" s="139">
        <v>23</v>
      </c>
      <c r="Q827" s="139">
        <v>0.83</v>
      </c>
      <c r="R827" s="139">
        <v>196</v>
      </c>
      <c r="S827" s="139">
        <v>6415</v>
      </c>
      <c r="T827" s="139">
        <v>840</v>
      </c>
      <c r="U827" s="139" t="s">
        <v>159</v>
      </c>
      <c r="V827" s="140">
        <v>0</v>
      </c>
      <c r="W827" s="141">
        <v>0</v>
      </c>
      <c r="X827" s="141">
        <v>0</v>
      </c>
      <c r="Y827" s="141">
        <v>1.848E-2</v>
      </c>
      <c r="Z827" s="142">
        <v>0.308</v>
      </c>
    </row>
    <row r="828" spans="1:26" s="4" customFormat="1" x14ac:dyDescent="0.2">
      <c r="A828" s="139" t="s">
        <v>209</v>
      </c>
      <c r="B828" s="31" t="s">
        <v>134</v>
      </c>
      <c r="C828" s="139">
        <f t="shared" si="12"/>
        <v>8</v>
      </c>
      <c r="D828" s="139" t="s">
        <v>192</v>
      </c>
      <c r="E828" s="139" t="s">
        <v>182</v>
      </c>
      <c r="F828" s="139" t="s">
        <v>789</v>
      </c>
      <c r="G828" s="139" t="s">
        <v>790</v>
      </c>
      <c r="H828" s="139" t="s">
        <v>235</v>
      </c>
      <c r="I828" s="139" t="s">
        <v>231</v>
      </c>
      <c r="J828" s="139" t="s">
        <v>231</v>
      </c>
      <c r="K828" s="139" t="s">
        <v>232</v>
      </c>
      <c r="L828" s="139">
        <v>39.468771055555557</v>
      </c>
      <c r="M828" s="139">
        <v>-108.07479363888891</v>
      </c>
      <c r="N828" s="139" t="s">
        <v>83</v>
      </c>
      <c r="O828" s="139" t="s">
        <v>233</v>
      </c>
      <c r="P828" s="139">
        <v>18</v>
      </c>
      <c r="Q828" s="139">
        <v>1.02</v>
      </c>
      <c r="R828" s="139">
        <v>52.8</v>
      </c>
      <c r="S828" s="139">
        <v>2596</v>
      </c>
      <c r="T828" s="139">
        <v>735</v>
      </c>
      <c r="U828" s="139" t="s">
        <v>159</v>
      </c>
      <c r="V828" s="140">
        <v>0</v>
      </c>
      <c r="W828" s="141">
        <v>0</v>
      </c>
      <c r="X828" s="141">
        <v>0</v>
      </c>
      <c r="Y828" s="141">
        <v>0</v>
      </c>
      <c r="Z828" s="142">
        <v>0</v>
      </c>
    </row>
    <row r="829" spans="1:26" s="4" customFormat="1" x14ac:dyDescent="0.2">
      <c r="A829" s="139" t="s">
        <v>209</v>
      </c>
      <c r="B829" s="31" t="s">
        <v>134</v>
      </c>
      <c r="C829" s="139">
        <f t="shared" si="12"/>
        <v>8</v>
      </c>
      <c r="D829" s="139" t="s">
        <v>192</v>
      </c>
      <c r="E829" s="139" t="s">
        <v>182</v>
      </c>
      <c r="F829" s="139" t="s">
        <v>789</v>
      </c>
      <c r="G829" s="139" t="s">
        <v>790</v>
      </c>
      <c r="H829" s="139" t="s">
        <v>259</v>
      </c>
      <c r="I829" s="139" t="s">
        <v>231</v>
      </c>
      <c r="J829" s="139" t="s">
        <v>231</v>
      </c>
      <c r="K829" s="139" t="s">
        <v>232</v>
      </c>
      <c r="L829" s="139">
        <v>39.468771055555557</v>
      </c>
      <c r="M829" s="139">
        <v>-108.07479363888891</v>
      </c>
      <c r="N829" s="139" t="s">
        <v>83</v>
      </c>
      <c r="O829" s="139" t="s">
        <v>233</v>
      </c>
      <c r="P829" s="139">
        <v>18</v>
      </c>
      <c r="Q829" s="139">
        <v>1.02</v>
      </c>
      <c r="R829" s="139">
        <v>52.8</v>
      </c>
      <c r="S829" s="139">
        <v>2596</v>
      </c>
      <c r="T829" s="139">
        <v>735</v>
      </c>
      <c r="U829" s="139" t="s">
        <v>159</v>
      </c>
      <c r="V829" s="140">
        <v>0</v>
      </c>
      <c r="W829" s="141">
        <v>0</v>
      </c>
      <c r="X829" s="141">
        <v>0</v>
      </c>
      <c r="Y829" s="141">
        <v>0</v>
      </c>
      <c r="Z829" s="142">
        <v>0</v>
      </c>
    </row>
    <row r="830" spans="1:26" s="4" customFormat="1" x14ac:dyDescent="0.2">
      <c r="A830" s="139" t="s">
        <v>209</v>
      </c>
      <c r="B830" s="31" t="s">
        <v>134</v>
      </c>
      <c r="C830" s="139">
        <f t="shared" si="12"/>
        <v>8</v>
      </c>
      <c r="D830" s="139" t="s">
        <v>192</v>
      </c>
      <c r="E830" s="139" t="s">
        <v>182</v>
      </c>
      <c r="F830" s="139" t="s">
        <v>789</v>
      </c>
      <c r="G830" s="139" t="s">
        <v>790</v>
      </c>
      <c r="H830" s="139" t="s">
        <v>264</v>
      </c>
      <c r="I830" s="139" t="s">
        <v>231</v>
      </c>
      <c r="J830" s="139" t="s">
        <v>231</v>
      </c>
      <c r="K830" s="139" t="s">
        <v>232</v>
      </c>
      <c r="L830" s="139">
        <v>39.468771055555557</v>
      </c>
      <c r="M830" s="139">
        <v>-108.07479363888891</v>
      </c>
      <c r="N830" s="139" t="s">
        <v>277</v>
      </c>
      <c r="O830" s="139" t="s">
        <v>233</v>
      </c>
      <c r="P830" s="139">
        <v>15</v>
      </c>
      <c r="Q830" s="139">
        <v>0.72</v>
      </c>
      <c r="R830" s="139">
        <v>130.30000000000001</v>
      </c>
      <c r="S830" s="139">
        <v>3172</v>
      </c>
      <c r="T830" s="139">
        <v>900</v>
      </c>
      <c r="U830" s="139" t="s">
        <v>137</v>
      </c>
      <c r="V830" s="140">
        <v>0</v>
      </c>
      <c r="W830" s="141">
        <v>0</v>
      </c>
      <c r="X830" s="141">
        <v>0</v>
      </c>
      <c r="Y830" s="141">
        <v>0</v>
      </c>
      <c r="Z830" s="142">
        <v>0</v>
      </c>
    </row>
    <row r="831" spans="1:26" s="4" customFormat="1" x14ac:dyDescent="0.2">
      <c r="A831" s="139" t="s">
        <v>209</v>
      </c>
      <c r="B831" s="31" t="s">
        <v>134</v>
      </c>
      <c r="C831" s="139">
        <f t="shared" si="12"/>
        <v>8</v>
      </c>
      <c r="D831" s="139" t="s">
        <v>192</v>
      </c>
      <c r="E831" s="139" t="s">
        <v>182</v>
      </c>
      <c r="F831" s="139" t="s">
        <v>789</v>
      </c>
      <c r="G831" s="139" t="s">
        <v>790</v>
      </c>
      <c r="H831" s="139" t="s">
        <v>229</v>
      </c>
      <c r="I831" s="139" t="s">
        <v>231</v>
      </c>
      <c r="J831" s="139" t="s">
        <v>231</v>
      </c>
      <c r="K831" s="139" t="s">
        <v>232</v>
      </c>
      <c r="L831" s="139">
        <v>39.468771055555557</v>
      </c>
      <c r="M831" s="139">
        <v>-108.07479363888891</v>
      </c>
      <c r="N831" s="139" t="s">
        <v>83</v>
      </c>
      <c r="O831" s="139" t="s">
        <v>233</v>
      </c>
      <c r="P831" s="139">
        <v>18</v>
      </c>
      <c r="Q831" s="139">
        <v>1.02</v>
      </c>
      <c r="R831" s="139">
        <v>52.8</v>
      </c>
      <c r="S831" s="139">
        <v>2596</v>
      </c>
      <c r="T831" s="139">
        <v>735</v>
      </c>
      <c r="U831" s="139" t="s">
        <v>159</v>
      </c>
      <c r="V831" s="140">
        <v>0</v>
      </c>
      <c r="W831" s="141">
        <v>0</v>
      </c>
      <c r="X831" s="141">
        <v>0</v>
      </c>
      <c r="Y831" s="141">
        <v>0</v>
      </c>
      <c r="Z831" s="142">
        <v>0</v>
      </c>
    </row>
    <row r="832" spans="1:26" s="4" customFormat="1" x14ac:dyDescent="0.2">
      <c r="A832" s="139" t="s">
        <v>209</v>
      </c>
      <c r="B832" s="31" t="s">
        <v>134</v>
      </c>
      <c r="C832" s="139">
        <f t="shared" si="12"/>
        <v>8</v>
      </c>
      <c r="D832" s="139" t="s">
        <v>192</v>
      </c>
      <c r="E832" s="139" t="s">
        <v>182</v>
      </c>
      <c r="F832" s="139" t="s">
        <v>789</v>
      </c>
      <c r="G832" s="139" t="s">
        <v>790</v>
      </c>
      <c r="H832" s="139" t="s">
        <v>260</v>
      </c>
      <c r="I832" s="139" t="s">
        <v>231</v>
      </c>
      <c r="J832" s="139" t="s">
        <v>231</v>
      </c>
      <c r="K832" s="139" t="s">
        <v>232</v>
      </c>
      <c r="L832" s="139">
        <v>39.468771055555557</v>
      </c>
      <c r="M832" s="139">
        <v>-108.07479363888891</v>
      </c>
      <c r="N832" s="139" t="s">
        <v>791</v>
      </c>
      <c r="O832" s="139" t="s">
        <v>233</v>
      </c>
      <c r="P832" s="139">
        <v>18</v>
      </c>
      <c r="Q832" s="139">
        <v>0.67</v>
      </c>
      <c r="R832" s="139">
        <v>74.3</v>
      </c>
      <c r="S832" s="139">
        <v>1556</v>
      </c>
      <c r="T832" s="139">
        <v>500</v>
      </c>
      <c r="U832" s="139" t="s">
        <v>158</v>
      </c>
      <c r="V832" s="140">
        <v>0</v>
      </c>
      <c r="W832" s="141">
        <v>0</v>
      </c>
      <c r="X832" s="141">
        <v>0</v>
      </c>
      <c r="Y832" s="141">
        <v>1.2630000000000001E-2</v>
      </c>
      <c r="Z832" s="142">
        <v>0.30088900000000002</v>
      </c>
    </row>
    <row r="833" spans="1:26" s="4" customFormat="1" x14ac:dyDescent="0.2">
      <c r="A833" s="139" t="s">
        <v>209</v>
      </c>
      <c r="B833" s="31" t="s">
        <v>134</v>
      </c>
      <c r="C833" s="139">
        <f t="shared" si="12"/>
        <v>8</v>
      </c>
      <c r="D833" s="139" t="s">
        <v>192</v>
      </c>
      <c r="E833" s="139" t="s">
        <v>182</v>
      </c>
      <c r="F833" s="139" t="s">
        <v>789</v>
      </c>
      <c r="G833" s="139" t="s">
        <v>790</v>
      </c>
      <c r="H833" s="139" t="s">
        <v>245</v>
      </c>
      <c r="I833" s="139" t="s">
        <v>231</v>
      </c>
      <c r="J833" s="139" t="s">
        <v>231</v>
      </c>
      <c r="K833" s="139" t="s">
        <v>232</v>
      </c>
      <c r="L833" s="139">
        <v>39.468771055555557</v>
      </c>
      <c r="M833" s="139">
        <v>-108.07479363888891</v>
      </c>
      <c r="N833" s="139" t="s">
        <v>83</v>
      </c>
      <c r="O833" s="139" t="s">
        <v>233</v>
      </c>
      <c r="P833" s="139">
        <v>35</v>
      </c>
      <c r="Q833" s="139">
        <v>0.83</v>
      </c>
      <c r="R833" s="139">
        <v>228.7</v>
      </c>
      <c r="S833" s="139">
        <v>7484</v>
      </c>
      <c r="T833" s="139">
        <v>840</v>
      </c>
      <c r="U833" s="139" t="s">
        <v>159</v>
      </c>
      <c r="V833" s="140">
        <v>0</v>
      </c>
      <c r="W833" s="141">
        <v>0</v>
      </c>
      <c r="X833" s="141">
        <v>0</v>
      </c>
      <c r="Y833" s="141">
        <v>2.1569999999999999E-2</v>
      </c>
      <c r="Z833" s="142">
        <v>0.35949999999999999</v>
      </c>
    </row>
    <row r="834" spans="1:26" s="4" customFormat="1" x14ac:dyDescent="0.2">
      <c r="A834" s="139" t="s">
        <v>209</v>
      </c>
      <c r="B834" s="31" t="s">
        <v>134</v>
      </c>
      <c r="C834" s="139">
        <f t="shared" si="12"/>
        <v>8</v>
      </c>
      <c r="D834" s="139" t="s">
        <v>192</v>
      </c>
      <c r="E834" s="139" t="s">
        <v>182</v>
      </c>
      <c r="F834" s="139" t="s">
        <v>789</v>
      </c>
      <c r="G834" s="139" t="s">
        <v>790</v>
      </c>
      <c r="H834" s="139" t="s">
        <v>276</v>
      </c>
      <c r="I834" s="139" t="s">
        <v>231</v>
      </c>
      <c r="J834" s="139" t="s">
        <v>231</v>
      </c>
      <c r="K834" s="139" t="s">
        <v>232</v>
      </c>
      <c r="L834" s="139">
        <v>39.468771055555557</v>
      </c>
      <c r="M834" s="139">
        <v>-108.07479363888891</v>
      </c>
      <c r="N834" s="139" t="s">
        <v>83</v>
      </c>
      <c r="O834" s="139" t="s">
        <v>233</v>
      </c>
      <c r="P834" s="139">
        <v>16</v>
      </c>
      <c r="Q834" s="139">
        <v>0.83</v>
      </c>
      <c r="R834" s="139">
        <v>72.5</v>
      </c>
      <c r="S834" s="139">
        <v>2353</v>
      </c>
      <c r="T834" s="139">
        <v>1150</v>
      </c>
      <c r="U834" s="139" t="s">
        <v>159</v>
      </c>
      <c r="V834" s="140">
        <v>0</v>
      </c>
      <c r="W834" s="141">
        <v>0</v>
      </c>
      <c r="X834" s="141">
        <v>0</v>
      </c>
      <c r="Y834" s="141">
        <v>9.6600000000000002E-3</v>
      </c>
      <c r="Z834" s="142">
        <v>0.161</v>
      </c>
    </row>
    <row r="835" spans="1:26" s="4" customFormat="1" x14ac:dyDescent="0.2">
      <c r="A835" s="139" t="s">
        <v>209</v>
      </c>
      <c r="B835" s="31" t="s">
        <v>134</v>
      </c>
      <c r="C835" s="139">
        <f t="shared" si="12"/>
        <v>8</v>
      </c>
      <c r="D835" s="139" t="s">
        <v>192</v>
      </c>
      <c r="E835" s="139" t="s">
        <v>182</v>
      </c>
      <c r="F835" s="139" t="s">
        <v>789</v>
      </c>
      <c r="G835" s="139" t="s">
        <v>790</v>
      </c>
      <c r="H835" s="139" t="s">
        <v>256</v>
      </c>
      <c r="I835" s="139" t="s">
        <v>231</v>
      </c>
      <c r="J835" s="139" t="s">
        <v>231</v>
      </c>
      <c r="K835" s="139" t="s">
        <v>232</v>
      </c>
      <c r="L835" s="139">
        <v>39.468771055555557</v>
      </c>
      <c r="M835" s="139">
        <v>-108.07479363888891</v>
      </c>
      <c r="N835" s="139" t="s">
        <v>83</v>
      </c>
      <c r="O835" s="139" t="s">
        <v>233</v>
      </c>
      <c r="P835" s="139">
        <v>35</v>
      </c>
      <c r="Q835" s="139">
        <v>0.83</v>
      </c>
      <c r="R835" s="139">
        <v>228.7</v>
      </c>
      <c r="S835" s="139">
        <v>7484</v>
      </c>
      <c r="T835" s="139">
        <v>840</v>
      </c>
      <c r="U835" s="139" t="s">
        <v>159</v>
      </c>
      <c r="V835" s="140">
        <v>0</v>
      </c>
      <c r="W835" s="141">
        <v>0</v>
      </c>
      <c r="X835" s="141">
        <v>0</v>
      </c>
      <c r="Y835" s="141">
        <v>2.1569999999999999E-2</v>
      </c>
      <c r="Z835" s="142">
        <v>0.35949999999999999</v>
      </c>
    </row>
    <row r="836" spans="1:26" s="4" customFormat="1" x14ac:dyDescent="0.2">
      <c r="A836" s="139" t="s">
        <v>209</v>
      </c>
      <c r="B836" s="31" t="s">
        <v>134</v>
      </c>
      <c r="C836" s="139">
        <f t="shared" si="12"/>
        <v>8</v>
      </c>
      <c r="D836" s="139" t="s">
        <v>192</v>
      </c>
      <c r="E836" s="139" t="s">
        <v>182</v>
      </c>
      <c r="F836" s="139" t="s">
        <v>789</v>
      </c>
      <c r="G836" s="139" t="s">
        <v>790</v>
      </c>
      <c r="H836" s="139" t="s">
        <v>231</v>
      </c>
      <c r="I836" s="139" t="s">
        <v>231</v>
      </c>
      <c r="J836" s="139" t="s">
        <v>231</v>
      </c>
      <c r="K836" s="139" t="s">
        <v>232</v>
      </c>
      <c r="L836" s="139">
        <v>39.490467861111114</v>
      </c>
      <c r="M836" s="139">
        <v>-108.12441463888889</v>
      </c>
      <c r="N836" s="139" t="s">
        <v>275</v>
      </c>
      <c r="O836" s="139" t="s">
        <v>233</v>
      </c>
      <c r="P836" s="139">
        <v>23</v>
      </c>
      <c r="Q836" s="139">
        <v>0.83</v>
      </c>
      <c r="R836" s="139">
        <v>196</v>
      </c>
      <c r="S836" s="139">
        <v>6415</v>
      </c>
      <c r="T836" s="139">
        <v>840</v>
      </c>
      <c r="U836" s="139" t="s">
        <v>159</v>
      </c>
      <c r="V836" s="140">
        <v>37.6</v>
      </c>
      <c r="W836" s="141">
        <v>5.6</v>
      </c>
      <c r="X836" s="141">
        <v>9.4</v>
      </c>
      <c r="Y836" s="141">
        <v>0</v>
      </c>
      <c r="Z836" s="142">
        <v>0</v>
      </c>
    </row>
    <row r="837" spans="1:26" s="4" customFormat="1" x14ac:dyDescent="0.2">
      <c r="A837" s="139" t="s">
        <v>209</v>
      </c>
      <c r="B837" s="31" t="s">
        <v>134</v>
      </c>
      <c r="C837" s="139">
        <f t="shared" si="12"/>
        <v>8</v>
      </c>
      <c r="D837" s="139" t="s">
        <v>192</v>
      </c>
      <c r="E837" s="139" t="s">
        <v>182</v>
      </c>
      <c r="F837" s="139" t="s">
        <v>789</v>
      </c>
      <c r="G837" s="139" t="s">
        <v>790</v>
      </c>
      <c r="H837" s="139" t="s">
        <v>231</v>
      </c>
      <c r="I837" s="139" t="s">
        <v>231</v>
      </c>
      <c r="J837" s="139" t="s">
        <v>231</v>
      </c>
      <c r="K837" s="139" t="s">
        <v>232</v>
      </c>
      <c r="L837" s="139">
        <v>39.490467861111114</v>
      </c>
      <c r="M837" s="139">
        <v>-108.12441463888889</v>
      </c>
      <c r="N837" s="139" t="s">
        <v>83</v>
      </c>
      <c r="O837" s="139" t="s">
        <v>233</v>
      </c>
      <c r="P837" s="139">
        <v>16</v>
      </c>
      <c r="Q837" s="139">
        <v>0.83</v>
      </c>
      <c r="R837" s="139">
        <v>72.5</v>
      </c>
      <c r="S837" s="139">
        <v>2353</v>
      </c>
      <c r="T837" s="139">
        <v>1150</v>
      </c>
      <c r="U837" s="139" t="s">
        <v>159</v>
      </c>
      <c r="V837" s="140">
        <v>10.4</v>
      </c>
      <c r="W837" s="141">
        <v>2.1</v>
      </c>
      <c r="X837" s="141">
        <v>10.4</v>
      </c>
      <c r="Y837" s="141">
        <v>0</v>
      </c>
      <c r="Z837" s="142">
        <v>0</v>
      </c>
    </row>
    <row r="838" spans="1:26" s="4" customFormat="1" x14ac:dyDescent="0.2">
      <c r="A838" s="139" t="s">
        <v>209</v>
      </c>
      <c r="B838" s="31" t="s">
        <v>134</v>
      </c>
      <c r="C838" s="139">
        <f t="shared" si="12"/>
        <v>8</v>
      </c>
      <c r="D838" s="139" t="s">
        <v>192</v>
      </c>
      <c r="E838" s="139" t="s">
        <v>182</v>
      </c>
      <c r="F838" s="139" t="s">
        <v>789</v>
      </c>
      <c r="G838" s="139" t="s">
        <v>790</v>
      </c>
      <c r="H838" s="139" t="s">
        <v>231</v>
      </c>
      <c r="I838" s="139" t="s">
        <v>231</v>
      </c>
      <c r="J838" s="139" t="s">
        <v>231</v>
      </c>
      <c r="K838" s="139" t="s">
        <v>232</v>
      </c>
      <c r="L838" s="139">
        <v>39.490467861111114</v>
      </c>
      <c r="M838" s="139">
        <v>-108.12441463888889</v>
      </c>
      <c r="N838" s="139" t="s">
        <v>83</v>
      </c>
      <c r="O838" s="139" t="s">
        <v>233</v>
      </c>
      <c r="P838" s="139">
        <v>35</v>
      </c>
      <c r="Q838" s="139">
        <v>0.83</v>
      </c>
      <c r="R838" s="139">
        <v>228.7</v>
      </c>
      <c r="S838" s="139">
        <v>7484</v>
      </c>
      <c r="T838" s="139">
        <v>840</v>
      </c>
      <c r="U838" s="139" t="s">
        <v>159</v>
      </c>
      <c r="V838" s="140">
        <v>22.2</v>
      </c>
      <c r="W838" s="141">
        <v>5.6</v>
      </c>
      <c r="X838" s="141">
        <v>22.2</v>
      </c>
      <c r="Y838" s="141">
        <v>0</v>
      </c>
      <c r="Z838" s="142">
        <v>0</v>
      </c>
    </row>
    <row r="839" spans="1:26" s="4" customFormat="1" x14ac:dyDescent="0.2">
      <c r="A839" s="139" t="s">
        <v>209</v>
      </c>
      <c r="B839" s="31" t="s">
        <v>134</v>
      </c>
      <c r="C839" s="139">
        <f t="shared" ref="C839:C902" si="13">VALUE(LEFT($D839,LEN(D839)-3))</f>
        <v>8</v>
      </c>
      <c r="D839" s="139" t="s">
        <v>192</v>
      </c>
      <c r="E839" s="139" t="s">
        <v>182</v>
      </c>
      <c r="F839" s="139" t="s">
        <v>789</v>
      </c>
      <c r="G839" s="139" t="s">
        <v>790</v>
      </c>
      <c r="H839" s="139" t="s">
        <v>231</v>
      </c>
      <c r="I839" s="139" t="s">
        <v>231</v>
      </c>
      <c r="J839" s="139" t="s">
        <v>231</v>
      </c>
      <c r="K839" s="139" t="s">
        <v>232</v>
      </c>
      <c r="L839" s="139">
        <v>39.490467861111114</v>
      </c>
      <c r="M839" s="139">
        <v>-108.12441463888889</v>
      </c>
      <c r="N839" s="139" t="s">
        <v>238</v>
      </c>
      <c r="O839" s="139" t="s">
        <v>233</v>
      </c>
      <c r="P839" s="139">
        <v>0</v>
      </c>
      <c r="Q839" s="139">
        <v>0</v>
      </c>
      <c r="R839" s="139">
        <v>0</v>
      </c>
      <c r="S839" s="139">
        <v>0</v>
      </c>
      <c r="T839" s="139">
        <v>70</v>
      </c>
      <c r="U839" s="139" t="s">
        <v>110</v>
      </c>
      <c r="V839" s="140">
        <v>0</v>
      </c>
      <c r="W839" s="141">
        <v>7.7</v>
      </c>
      <c r="X839" s="141">
        <v>0</v>
      </c>
      <c r="Y839" s="141">
        <v>0</v>
      </c>
      <c r="Z839" s="142">
        <v>0</v>
      </c>
    </row>
    <row r="840" spans="1:26" s="4" customFormat="1" x14ac:dyDescent="0.2">
      <c r="A840" s="139" t="s">
        <v>209</v>
      </c>
      <c r="B840" s="31" t="s">
        <v>134</v>
      </c>
      <c r="C840" s="139">
        <f t="shared" si="13"/>
        <v>8</v>
      </c>
      <c r="D840" s="139" t="s">
        <v>192</v>
      </c>
      <c r="E840" s="139" t="s">
        <v>182</v>
      </c>
      <c r="F840" s="139" t="s">
        <v>789</v>
      </c>
      <c r="G840" s="139" t="s">
        <v>790</v>
      </c>
      <c r="H840" s="139" t="s">
        <v>231</v>
      </c>
      <c r="I840" s="139" t="s">
        <v>231</v>
      </c>
      <c r="J840" s="139" t="s">
        <v>231</v>
      </c>
      <c r="K840" s="139" t="s">
        <v>232</v>
      </c>
      <c r="L840" s="139">
        <v>39.490467861111114</v>
      </c>
      <c r="M840" s="139">
        <v>-108.12441463888889</v>
      </c>
      <c r="N840" s="139" t="s">
        <v>791</v>
      </c>
      <c r="O840" s="139" t="s">
        <v>233</v>
      </c>
      <c r="P840" s="139">
        <v>18</v>
      </c>
      <c r="Q840" s="139">
        <v>0.67</v>
      </c>
      <c r="R840" s="139">
        <v>74.3</v>
      </c>
      <c r="S840" s="139">
        <v>1556</v>
      </c>
      <c r="T840" s="139">
        <v>500</v>
      </c>
      <c r="U840" s="139" t="s">
        <v>158</v>
      </c>
      <c r="V840" s="140">
        <v>2.1</v>
      </c>
      <c r="W840" s="141">
        <v>0.1</v>
      </c>
      <c r="X840" s="141">
        <v>1.8</v>
      </c>
      <c r="Y840" s="141">
        <v>0</v>
      </c>
      <c r="Z840" s="142">
        <v>0</v>
      </c>
    </row>
    <row r="841" spans="1:26" s="4" customFormat="1" x14ac:dyDescent="0.2">
      <c r="A841" s="139" t="s">
        <v>209</v>
      </c>
      <c r="B841" s="31" t="s">
        <v>134</v>
      </c>
      <c r="C841" s="139">
        <f t="shared" si="13"/>
        <v>8</v>
      </c>
      <c r="D841" s="139" t="s">
        <v>192</v>
      </c>
      <c r="E841" s="139" t="s">
        <v>182</v>
      </c>
      <c r="F841" s="139" t="s">
        <v>789</v>
      </c>
      <c r="G841" s="139" t="s">
        <v>790</v>
      </c>
      <c r="H841" s="139" t="s">
        <v>231</v>
      </c>
      <c r="I841" s="139" t="s">
        <v>231</v>
      </c>
      <c r="J841" s="139" t="s">
        <v>231</v>
      </c>
      <c r="K841" s="139" t="s">
        <v>232</v>
      </c>
      <c r="L841" s="139">
        <v>39.490467861111114</v>
      </c>
      <c r="M841" s="139">
        <v>-108.12441463888889</v>
      </c>
      <c r="N841" s="139" t="s">
        <v>277</v>
      </c>
      <c r="O841" s="139" t="s">
        <v>233</v>
      </c>
      <c r="P841" s="139">
        <v>15</v>
      </c>
      <c r="Q841" s="139">
        <v>0.72</v>
      </c>
      <c r="R841" s="139">
        <v>130.30000000000001</v>
      </c>
      <c r="S841" s="139">
        <v>3172</v>
      </c>
      <c r="T841" s="139">
        <v>900</v>
      </c>
      <c r="U841" s="139" t="s">
        <v>137</v>
      </c>
      <c r="V841" s="140">
        <v>0.1</v>
      </c>
      <c r="W841" s="141">
        <v>0.2</v>
      </c>
      <c r="X841" s="141">
        <v>0.7</v>
      </c>
      <c r="Y841" s="141">
        <v>0</v>
      </c>
      <c r="Z841" s="142">
        <v>0</v>
      </c>
    </row>
    <row r="842" spans="1:26" s="4" customFormat="1" x14ac:dyDescent="0.2">
      <c r="A842" s="139" t="s">
        <v>209</v>
      </c>
      <c r="B842" s="31" t="s">
        <v>134</v>
      </c>
      <c r="C842" s="139">
        <f t="shared" si="13"/>
        <v>8</v>
      </c>
      <c r="D842" s="139" t="s">
        <v>192</v>
      </c>
      <c r="E842" s="139" t="s">
        <v>182</v>
      </c>
      <c r="F842" s="139" t="s">
        <v>789</v>
      </c>
      <c r="G842" s="139" t="s">
        <v>790</v>
      </c>
      <c r="H842" s="139" t="s">
        <v>231</v>
      </c>
      <c r="I842" s="139" t="s">
        <v>231</v>
      </c>
      <c r="J842" s="139" t="s">
        <v>231</v>
      </c>
      <c r="K842" s="139" t="s">
        <v>232</v>
      </c>
      <c r="L842" s="139">
        <v>39.490467861111114</v>
      </c>
      <c r="M842" s="139">
        <v>-108.12441463888889</v>
      </c>
      <c r="N842" s="139" t="s">
        <v>792</v>
      </c>
      <c r="O842" s="139" t="s">
        <v>233</v>
      </c>
      <c r="P842" s="139">
        <v>0</v>
      </c>
      <c r="Q842" s="139">
        <v>0</v>
      </c>
      <c r="R842" s="139">
        <v>0</v>
      </c>
      <c r="S842" s="139">
        <v>0</v>
      </c>
      <c r="T842" s="139">
        <v>70</v>
      </c>
      <c r="U842" s="139" t="s">
        <v>140</v>
      </c>
      <c r="V842" s="140">
        <v>0</v>
      </c>
      <c r="W842" s="141">
        <v>7.2</v>
      </c>
      <c r="X842" s="141">
        <v>0</v>
      </c>
      <c r="Y842" s="141">
        <v>0</v>
      </c>
      <c r="Z842" s="142">
        <v>0</v>
      </c>
    </row>
    <row r="843" spans="1:26" s="4" customFormat="1" x14ac:dyDescent="0.2">
      <c r="A843" s="139" t="s">
        <v>209</v>
      </c>
      <c r="B843" s="31" t="s">
        <v>134</v>
      </c>
      <c r="C843" s="139">
        <f t="shared" si="13"/>
        <v>8</v>
      </c>
      <c r="D843" s="139" t="s">
        <v>192</v>
      </c>
      <c r="E843" s="139" t="s">
        <v>182</v>
      </c>
      <c r="F843" s="139" t="s">
        <v>789</v>
      </c>
      <c r="G843" s="139" t="s">
        <v>790</v>
      </c>
      <c r="H843" s="139" t="s">
        <v>231</v>
      </c>
      <c r="I843" s="139" t="s">
        <v>231</v>
      </c>
      <c r="J843" s="139" t="s">
        <v>231</v>
      </c>
      <c r="K843" s="139" t="s">
        <v>232</v>
      </c>
      <c r="L843" s="139">
        <v>39.486082138888889</v>
      </c>
      <c r="M843" s="139">
        <v>-107.86153991666666</v>
      </c>
      <c r="N843" s="139" t="s">
        <v>83</v>
      </c>
      <c r="O843" s="139" t="s">
        <v>233</v>
      </c>
      <c r="P843" s="139">
        <v>35</v>
      </c>
      <c r="Q843" s="139">
        <v>0.83</v>
      </c>
      <c r="R843" s="139">
        <v>228.7</v>
      </c>
      <c r="S843" s="139">
        <v>7484</v>
      </c>
      <c r="T843" s="139">
        <v>840</v>
      </c>
      <c r="U843" s="139" t="s">
        <v>159</v>
      </c>
      <c r="V843" s="140">
        <v>22.2</v>
      </c>
      <c r="W843" s="141">
        <v>5.6</v>
      </c>
      <c r="X843" s="141">
        <v>22.2</v>
      </c>
      <c r="Y843" s="141">
        <v>0</v>
      </c>
      <c r="Z843" s="142">
        <v>0</v>
      </c>
    </row>
    <row r="844" spans="1:26" s="4" customFormat="1" x14ac:dyDescent="0.2">
      <c r="A844" s="139" t="s">
        <v>209</v>
      </c>
      <c r="B844" s="31" t="s">
        <v>134</v>
      </c>
      <c r="C844" s="139">
        <f t="shared" si="13"/>
        <v>8</v>
      </c>
      <c r="D844" s="139" t="s">
        <v>192</v>
      </c>
      <c r="E844" s="139" t="s">
        <v>182</v>
      </c>
      <c r="F844" s="139" t="s">
        <v>793</v>
      </c>
      <c r="G844" s="139" t="s">
        <v>794</v>
      </c>
      <c r="H844" s="139" t="s">
        <v>230</v>
      </c>
      <c r="I844" s="139" t="s">
        <v>231</v>
      </c>
      <c r="J844" s="139" t="s">
        <v>231</v>
      </c>
      <c r="K844" s="139" t="s">
        <v>232</v>
      </c>
      <c r="L844" s="139">
        <v>39.490467861111114</v>
      </c>
      <c r="M844" s="139">
        <v>-108.12441463888889</v>
      </c>
      <c r="N844" s="139" t="s">
        <v>275</v>
      </c>
      <c r="O844" s="139" t="s">
        <v>233</v>
      </c>
      <c r="P844" s="139">
        <v>20</v>
      </c>
      <c r="Q844" s="139">
        <v>1</v>
      </c>
      <c r="R844" s="139">
        <v>163.1</v>
      </c>
      <c r="S844" s="139">
        <v>4722</v>
      </c>
      <c r="T844" s="139">
        <v>855</v>
      </c>
      <c r="U844" s="139" t="s">
        <v>159</v>
      </c>
      <c r="V844" s="140">
        <v>0</v>
      </c>
      <c r="W844" s="141">
        <v>0</v>
      </c>
      <c r="X844" s="141">
        <v>0</v>
      </c>
      <c r="Y844" s="141">
        <v>2.6868E-2</v>
      </c>
      <c r="Z844" s="142">
        <v>0.44779999999999998</v>
      </c>
    </row>
    <row r="845" spans="1:26" s="4" customFormat="1" x14ac:dyDescent="0.2">
      <c r="A845" s="139" t="s">
        <v>209</v>
      </c>
      <c r="B845" s="31" t="s">
        <v>134</v>
      </c>
      <c r="C845" s="139">
        <f t="shared" si="13"/>
        <v>8</v>
      </c>
      <c r="D845" s="139" t="s">
        <v>192</v>
      </c>
      <c r="E845" s="139" t="s">
        <v>182</v>
      </c>
      <c r="F845" s="139" t="s">
        <v>793</v>
      </c>
      <c r="G845" s="139" t="s">
        <v>794</v>
      </c>
      <c r="H845" s="139" t="s">
        <v>234</v>
      </c>
      <c r="I845" s="139" t="s">
        <v>231</v>
      </c>
      <c r="J845" s="139" t="s">
        <v>231</v>
      </c>
      <c r="K845" s="139" t="s">
        <v>232</v>
      </c>
      <c r="L845" s="139">
        <v>39.490467861111114</v>
      </c>
      <c r="M845" s="139">
        <v>-108.12441463888889</v>
      </c>
      <c r="N845" s="139" t="s">
        <v>275</v>
      </c>
      <c r="O845" s="139" t="s">
        <v>233</v>
      </c>
      <c r="P845" s="139">
        <v>30</v>
      </c>
      <c r="Q845" s="139">
        <v>1</v>
      </c>
      <c r="R845" s="139">
        <v>162.4</v>
      </c>
      <c r="S845" s="139">
        <v>7651</v>
      </c>
      <c r="T845" s="139">
        <v>854</v>
      </c>
      <c r="U845" s="139" t="s">
        <v>159</v>
      </c>
      <c r="V845" s="140">
        <v>0</v>
      </c>
      <c r="W845" s="141">
        <v>0</v>
      </c>
      <c r="X845" s="141">
        <v>0</v>
      </c>
      <c r="Y845" s="141">
        <v>2.6868E-2</v>
      </c>
      <c r="Z845" s="142">
        <v>0.44779999999999998</v>
      </c>
    </row>
    <row r="846" spans="1:26" s="4" customFormat="1" x14ac:dyDescent="0.2">
      <c r="A846" s="139" t="s">
        <v>209</v>
      </c>
      <c r="B846" s="31" t="s">
        <v>134</v>
      </c>
      <c r="C846" s="139">
        <f t="shared" si="13"/>
        <v>8</v>
      </c>
      <c r="D846" s="139" t="s">
        <v>192</v>
      </c>
      <c r="E846" s="139" t="s">
        <v>182</v>
      </c>
      <c r="F846" s="139" t="s">
        <v>793</v>
      </c>
      <c r="G846" s="139" t="s">
        <v>794</v>
      </c>
      <c r="H846" s="139" t="s">
        <v>235</v>
      </c>
      <c r="I846" s="139" t="s">
        <v>231</v>
      </c>
      <c r="J846" s="139" t="s">
        <v>231</v>
      </c>
      <c r="K846" s="139" t="s">
        <v>232</v>
      </c>
      <c r="L846" s="139">
        <v>39.490467861111114</v>
      </c>
      <c r="M846" s="139">
        <v>-108.12441463888889</v>
      </c>
      <c r="N846" s="139" t="s">
        <v>275</v>
      </c>
      <c r="O846" s="139" t="s">
        <v>233</v>
      </c>
      <c r="P846" s="139">
        <v>20</v>
      </c>
      <c r="Q846" s="139">
        <v>1</v>
      </c>
      <c r="R846" s="139">
        <v>163</v>
      </c>
      <c r="S846" s="139">
        <v>7684</v>
      </c>
      <c r="T846" s="139">
        <v>855</v>
      </c>
      <c r="U846" s="139" t="s">
        <v>159</v>
      </c>
      <c r="V846" s="140">
        <v>0</v>
      </c>
      <c r="W846" s="141">
        <v>0</v>
      </c>
      <c r="X846" s="141">
        <v>0</v>
      </c>
      <c r="Y846" s="141">
        <v>2.6868E-2</v>
      </c>
      <c r="Z846" s="142">
        <v>0.44779999999999998</v>
      </c>
    </row>
    <row r="847" spans="1:26" s="4" customFormat="1" x14ac:dyDescent="0.2">
      <c r="A847" s="139" t="s">
        <v>209</v>
      </c>
      <c r="B847" s="31" t="s">
        <v>134</v>
      </c>
      <c r="C847" s="139">
        <f t="shared" si="13"/>
        <v>8</v>
      </c>
      <c r="D847" s="139" t="s">
        <v>192</v>
      </c>
      <c r="E847" s="139" t="s">
        <v>182</v>
      </c>
      <c r="F847" s="139" t="s">
        <v>793</v>
      </c>
      <c r="G847" s="139" t="s">
        <v>794</v>
      </c>
      <c r="H847" s="139" t="s">
        <v>259</v>
      </c>
      <c r="I847" s="139" t="s">
        <v>231</v>
      </c>
      <c r="J847" s="139" t="s">
        <v>231</v>
      </c>
      <c r="K847" s="139" t="s">
        <v>232</v>
      </c>
      <c r="L847" s="139">
        <v>39.490467861111114</v>
      </c>
      <c r="M847" s="139">
        <v>-108.12441463888889</v>
      </c>
      <c r="N847" s="139" t="s">
        <v>237</v>
      </c>
      <c r="O847" s="139" t="s">
        <v>233</v>
      </c>
      <c r="P847" s="139">
        <v>20</v>
      </c>
      <c r="Q847" s="139">
        <v>1</v>
      </c>
      <c r="R847" s="139">
        <v>163</v>
      </c>
      <c r="S847" s="139">
        <v>7684</v>
      </c>
      <c r="T847" s="139">
        <v>855</v>
      </c>
      <c r="U847" s="139" t="s">
        <v>159</v>
      </c>
      <c r="V847" s="140">
        <v>0</v>
      </c>
      <c r="W847" s="141">
        <v>0</v>
      </c>
      <c r="X847" s="141">
        <v>0</v>
      </c>
      <c r="Y847" s="141">
        <v>2.6868E-2</v>
      </c>
      <c r="Z847" s="142">
        <v>0.44779999999999998</v>
      </c>
    </row>
    <row r="848" spans="1:26" s="4" customFormat="1" x14ac:dyDescent="0.2">
      <c r="A848" s="139" t="s">
        <v>209</v>
      </c>
      <c r="B848" s="31" t="s">
        <v>134</v>
      </c>
      <c r="C848" s="139">
        <f t="shared" si="13"/>
        <v>8</v>
      </c>
      <c r="D848" s="139" t="s">
        <v>192</v>
      </c>
      <c r="E848" s="139" t="s">
        <v>182</v>
      </c>
      <c r="F848" s="139" t="s">
        <v>793</v>
      </c>
      <c r="G848" s="139" t="s">
        <v>794</v>
      </c>
      <c r="H848" s="139" t="s">
        <v>264</v>
      </c>
      <c r="I848" s="139" t="s">
        <v>231</v>
      </c>
      <c r="J848" s="139" t="s">
        <v>231</v>
      </c>
      <c r="K848" s="139" t="s">
        <v>232</v>
      </c>
      <c r="L848" s="139">
        <v>39.490467861111114</v>
      </c>
      <c r="M848" s="139">
        <v>-108.12441463888889</v>
      </c>
      <c r="N848" s="139" t="s">
        <v>261</v>
      </c>
      <c r="O848" s="139" t="s">
        <v>233</v>
      </c>
      <c r="P848" s="139">
        <v>24</v>
      </c>
      <c r="Q848" s="139">
        <v>1</v>
      </c>
      <c r="R848" s="139">
        <v>163</v>
      </c>
      <c r="S848" s="139">
        <v>7651</v>
      </c>
      <c r="T848" s="139">
        <v>854</v>
      </c>
      <c r="U848" s="139" t="s">
        <v>159</v>
      </c>
      <c r="V848" s="140">
        <v>0</v>
      </c>
      <c r="W848" s="141">
        <v>0</v>
      </c>
      <c r="X848" s="141">
        <v>0</v>
      </c>
      <c r="Y848" s="141">
        <v>2.6868E-2</v>
      </c>
      <c r="Z848" s="142">
        <v>0.44779999999999998</v>
      </c>
    </row>
    <row r="849" spans="1:26" s="4" customFormat="1" x14ac:dyDescent="0.2">
      <c r="A849" s="139" t="s">
        <v>209</v>
      </c>
      <c r="B849" s="31" t="s">
        <v>134</v>
      </c>
      <c r="C849" s="139">
        <f t="shared" si="13"/>
        <v>8</v>
      </c>
      <c r="D849" s="139" t="s">
        <v>192</v>
      </c>
      <c r="E849" s="139" t="s">
        <v>182</v>
      </c>
      <c r="F849" s="139" t="s">
        <v>793</v>
      </c>
      <c r="G849" s="139" t="s">
        <v>794</v>
      </c>
      <c r="H849" s="139" t="s">
        <v>260</v>
      </c>
      <c r="I849" s="139" t="s">
        <v>231</v>
      </c>
      <c r="J849" s="139" t="s">
        <v>231</v>
      </c>
      <c r="K849" s="139" t="s">
        <v>232</v>
      </c>
      <c r="L849" s="139">
        <v>39.490467861111114</v>
      </c>
      <c r="M849" s="139">
        <v>-108.12441463888889</v>
      </c>
      <c r="N849" s="139" t="s">
        <v>261</v>
      </c>
      <c r="O849" s="139" t="s">
        <v>233</v>
      </c>
      <c r="P849" s="139">
        <v>23</v>
      </c>
      <c r="Q849" s="139">
        <v>1</v>
      </c>
      <c r="R849" s="139">
        <v>163</v>
      </c>
      <c r="S849" s="139">
        <v>7684</v>
      </c>
      <c r="T849" s="139">
        <v>855</v>
      </c>
      <c r="U849" s="139" t="s">
        <v>159</v>
      </c>
      <c r="V849" s="140">
        <v>0</v>
      </c>
      <c r="W849" s="141">
        <v>0</v>
      </c>
      <c r="X849" s="141">
        <v>0</v>
      </c>
      <c r="Y849" s="141">
        <v>2.6868E-2</v>
      </c>
      <c r="Z849" s="142">
        <v>0.44779999999999998</v>
      </c>
    </row>
    <row r="850" spans="1:26" s="4" customFormat="1" x14ac:dyDescent="0.2">
      <c r="A850" s="139" t="s">
        <v>209</v>
      </c>
      <c r="B850" s="31" t="s">
        <v>134</v>
      </c>
      <c r="C850" s="139">
        <f t="shared" si="13"/>
        <v>8</v>
      </c>
      <c r="D850" s="139" t="s">
        <v>192</v>
      </c>
      <c r="E850" s="139" t="s">
        <v>182</v>
      </c>
      <c r="F850" s="139" t="s">
        <v>793</v>
      </c>
      <c r="G850" s="139" t="s">
        <v>794</v>
      </c>
      <c r="H850" s="139" t="s">
        <v>231</v>
      </c>
      <c r="I850" s="139" t="s">
        <v>231</v>
      </c>
      <c r="J850" s="139" t="s">
        <v>231</v>
      </c>
      <c r="K850" s="139" t="s">
        <v>232</v>
      </c>
      <c r="L850" s="139">
        <v>39.367132416666664</v>
      </c>
      <c r="M850" s="139">
        <v>-108.292666</v>
      </c>
      <c r="N850" s="139" t="s">
        <v>239</v>
      </c>
      <c r="O850" s="139" t="s">
        <v>233</v>
      </c>
      <c r="P850" s="139">
        <v>20</v>
      </c>
      <c r="Q850" s="139">
        <v>1</v>
      </c>
      <c r="R850" s="139">
        <v>163</v>
      </c>
      <c r="S850" s="139">
        <v>7684</v>
      </c>
      <c r="T850" s="139">
        <v>855</v>
      </c>
      <c r="U850" s="139" t="s">
        <v>111</v>
      </c>
      <c r="V850" s="140">
        <v>0</v>
      </c>
      <c r="W850" s="141">
        <v>8</v>
      </c>
      <c r="X850" s="141">
        <v>0</v>
      </c>
      <c r="Y850" s="141">
        <v>0</v>
      </c>
      <c r="Z850" s="142">
        <v>0</v>
      </c>
    </row>
    <row r="851" spans="1:26" s="4" customFormat="1" x14ac:dyDescent="0.2">
      <c r="A851" s="139" t="s">
        <v>209</v>
      </c>
      <c r="B851" s="31" t="s">
        <v>134</v>
      </c>
      <c r="C851" s="139">
        <f t="shared" si="13"/>
        <v>8</v>
      </c>
      <c r="D851" s="139" t="s">
        <v>192</v>
      </c>
      <c r="E851" s="139" t="s">
        <v>182</v>
      </c>
      <c r="F851" s="139" t="s">
        <v>793</v>
      </c>
      <c r="G851" s="139" t="s">
        <v>794</v>
      </c>
      <c r="H851" s="139" t="s">
        <v>231</v>
      </c>
      <c r="I851" s="139" t="s">
        <v>231</v>
      </c>
      <c r="J851" s="139" t="s">
        <v>231</v>
      </c>
      <c r="K851" s="139" t="s">
        <v>232</v>
      </c>
      <c r="L851" s="139">
        <v>39.489119500000001</v>
      </c>
      <c r="M851" s="139">
        <v>-108.24820186111111</v>
      </c>
      <c r="N851" s="139" t="s">
        <v>275</v>
      </c>
      <c r="O851" s="139" t="s">
        <v>233</v>
      </c>
      <c r="P851" s="139">
        <v>20</v>
      </c>
      <c r="Q851" s="139">
        <v>1</v>
      </c>
      <c r="R851" s="139">
        <v>163</v>
      </c>
      <c r="S851" s="139">
        <v>7684</v>
      </c>
      <c r="T851" s="139">
        <v>855</v>
      </c>
      <c r="U851" s="139" t="s">
        <v>159</v>
      </c>
      <c r="V851" s="140">
        <v>22</v>
      </c>
      <c r="W851" s="141">
        <v>6.5</v>
      </c>
      <c r="X851" s="141">
        <v>6.5</v>
      </c>
      <c r="Y851" s="141">
        <v>0</v>
      </c>
      <c r="Z851" s="142">
        <v>0</v>
      </c>
    </row>
    <row r="852" spans="1:26" s="4" customFormat="1" x14ac:dyDescent="0.2">
      <c r="A852" s="139" t="s">
        <v>209</v>
      </c>
      <c r="B852" s="31" t="s">
        <v>134</v>
      </c>
      <c r="C852" s="139">
        <f t="shared" si="13"/>
        <v>8</v>
      </c>
      <c r="D852" s="139" t="s">
        <v>192</v>
      </c>
      <c r="E852" s="139" t="s">
        <v>182</v>
      </c>
      <c r="F852" s="139" t="s">
        <v>793</v>
      </c>
      <c r="G852" s="139" t="s">
        <v>794</v>
      </c>
      <c r="H852" s="139" t="s">
        <v>231</v>
      </c>
      <c r="I852" s="139" t="s">
        <v>231</v>
      </c>
      <c r="J852" s="139" t="s">
        <v>231</v>
      </c>
      <c r="K852" s="139" t="s">
        <v>232</v>
      </c>
      <c r="L852" s="139">
        <v>39.489119500000001</v>
      </c>
      <c r="M852" s="139">
        <v>-108.24820186111111</v>
      </c>
      <c r="N852" s="139" t="s">
        <v>275</v>
      </c>
      <c r="O852" s="139" t="s">
        <v>233</v>
      </c>
      <c r="P852" s="139">
        <v>30</v>
      </c>
      <c r="Q852" s="139">
        <v>1</v>
      </c>
      <c r="R852" s="139">
        <v>162.4</v>
      </c>
      <c r="S852" s="139">
        <v>7651</v>
      </c>
      <c r="T852" s="139">
        <v>854</v>
      </c>
      <c r="U852" s="139" t="s">
        <v>159</v>
      </c>
      <c r="V852" s="140">
        <v>22</v>
      </c>
      <c r="W852" s="141">
        <v>6.5</v>
      </c>
      <c r="X852" s="141">
        <v>6.5</v>
      </c>
      <c r="Y852" s="141">
        <v>0</v>
      </c>
      <c r="Z852" s="142">
        <v>0</v>
      </c>
    </row>
    <row r="853" spans="1:26" s="4" customFormat="1" x14ac:dyDescent="0.2">
      <c r="A853" s="139" t="s">
        <v>209</v>
      </c>
      <c r="B853" s="31" t="s">
        <v>134</v>
      </c>
      <c r="C853" s="139">
        <f t="shared" si="13"/>
        <v>8</v>
      </c>
      <c r="D853" s="139" t="s">
        <v>192</v>
      </c>
      <c r="E853" s="139" t="s">
        <v>182</v>
      </c>
      <c r="F853" s="139" t="s">
        <v>793</v>
      </c>
      <c r="G853" s="139" t="s">
        <v>794</v>
      </c>
      <c r="H853" s="139" t="s">
        <v>231</v>
      </c>
      <c r="I853" s="139" t="s">
        <v>231</v>
      </c>
      <c r="J853" s="139" t="s">
        <v>231</v>
      </c>
      <c r="K853" s="139" t="s">
        <v>232</v>
      </c>
      <c r="L853" s="139">
        <v>39.489119500000001</v>
      </c>
      <c r="M853" s="139">
        <v>-108.24820186111111</v>
      </c>
      <c r="N853" s="139" t="s">
        <v>237</v>
      </c>
      <c r="O853" s="139" t="s">
        <v>233</v>
      </c>
      <c r="P853" s="139">
        <v>20</v>
      </c>
      <c r="Q853" s="139">
        <v>1</v>
      </c>
      <c r="R853" s="139">
        <v>163</v>
      </c>
      <c r="S853" s="139">
        <v>7684</v>
      </c>
      <c r="T853" s="139">
        <v>855</v>
      </c>
      <c r="U853" s="139" t="s">
        <v>159</v>
      </c>
      <c r="V853" s="140">
        <v>22</v>
      </c>
      <c r="W853" s="141">
        <v>6.5</v>
      </c>
      <c r="X853" s="141">
        <v>6.5</v>
      </c>
      <c r="Y853" s="141">
        <v>0</v>
      </c>
      <c r="Z853" s="142">
        <v>0</v>
      </c>
    </row>
    <row r="854" spans="1:26" s="4" customFormat="1" x14ac:dyDescent="0.2">
      <c r="A854" s="139" t="s">
        <v>209</v>
      </c>
      <c r="B854" s="31" t="s">
        <v>134</v>
      </c>
      <c r="C854" s="139">
        <f t="shared" si="13"/>
        <v>8</v>
      </c>
      <c r="D854" s="139" t="s">
        <v>192</v>
      </c>
      <c r="E854" s="139" t="s">
        <v>182</v>
      </c>
      <c r="F854" s="139" t="s">
        <v>793</v>
      </c>
      <c r="G854" s="139" t="s">
        <v>794</v>
      </c>
      <c r="H854" s="139" t="s">
        <v>231</v>
      </c>
      <c r="I854" s="139" t="s">
        <v>231</v>
      </c>
      <c r="J854" s="139" t="s">
        <v>231</v>
      </c>
      <c r="K854" s="139" t="s">
        <v>232</v>
      </c>
      <c r="L854" s="139">
        <v>39.507954777777776</v>
      </c>
      <c r="M854" s="139">
        <v>-107.89424580555556</v>
      </c>
      <c r="N854" s="139" t="s">
        <v>261</v>
      </c>
      <c r="O854" s="139" t="s">
        <v>233</v>
      </c>
      <c r="P854" s="139">
        <v>23</v>
      </c>
      <c r="Q854" s="139">
        <v>1</v>
      </c>
      <c r="R854" s="139">
        <v>163</v>
      </c>
      <c r="S854" s="139">
        <v>7684</v>
      </c>
      <c r="T854" s="139">
        <v>855</v>
      </c>
      <c r="U854" s="139" t="s">
        <v>159</v>
      </c>
      <c r="V854" s="140">
        <v>22</v>
      </c>
      <c r="W854" s="141">
        <v>6.5</v>
      </c>
      <c r="X854" s="141">
        <v>6.5</v>
      </c>
      <c r="Y854" s="141">
        <v>0</v>
      </c>
      <c r="Z854" s="142">
        <v>0</v>
      </c>
    </row>
    <row r="855" spans="1:26" s="4" customFormat="1" x14ac:dyDescent="0.2">
      <c r="A855" s="139" t="s">
        <v>209</v>
      </c>
      <c r="B855" s="31" t="s">
        <v>134</v>
      </c>
      <c r="C855" s="139">
        <f t="shared" si="13"/>
        <v>8</v>
      </c>
      <c r="D855" s="139" t="s">
        <v>192</v>
      </c>
      <c r="E855" s="139" t="s">
        <v>182</v>
      </c>
      <c r="F855" s="139" t="s">
        <v>793</v>
      </c>
      <c r="G855" s="139" t="s">
        <v>794</v>
      </c>
      <c r="H855" s="139" t="s">
        <v>231</v>
      </c>
      <c r="I855" s="139" t="s">
        <v>231</v>
      </c>
      <c r="J855" s="139" t="s">
        <v>231</v>
      </c>
      <c r="K855" s="139" t="s">
        <v>232</v>
      </c>
      <c r="L855" s="139">
        <v>39.507954777777776</v>
      </c>
      <c r="M855" s="139">
        <v>-107.89424580555556</v>
      </c>
      <c r="N855" s="139" t="s">
        <v>261</v>
      </c>
      <c r="O855" s="139" t="s">
        <v>233</v>
      </c>
      <c r="P855" s="139">
        <v>24</v>
      </c>
      <c r="Q855" s="139">
        <v>1</v>
      </c>
      <c r="R855" s="139">
        <v>163</v>
      </c>
      <c r="S855" s="139">
        <v>7651</v>
      </c>
      <c r="T855" s="139">
        <v>854</v>
      </c>
      <c r="U855" s="139" t="s">
        <v>159</v>
      </c>
      <c r="V855" s="140">
        <v>22</v>
      </c>
      <c r="W855" s="141">
        <v>6.5</v>
      </c>
      <c r="X855" s="141">
        <v>6.5</v>
      </c>
      <c r="Y855" s="141">
        <v>0</v>
      </c>
      <c r="Z855" s="142">
        <v>0</v>
      </c>
    </row>
    <row r="856" spans="1:26" s="4" customFormat="1" x14ac:dyDescent="0.2">
      <c r="A856" s="139" t="s">
        <v>209</v>
      </c>
      <c r="B856" s="31" t="s">
        <v>134</v>
      </c>
      <c r="C856" s="139">
        <f t="shared" si="13"/>
        <v>8</v>
      </c>
      <c r="D856" s="139" t="s">
        <v>192</v>
      </c>
      <c r="E856" s="139" t="s">
        <v>182</v>
      </c>
      <c r="F856" s="139" t="s">
        <v>793</v>
      </c>
      <c r="G856" s="139" t="s">
        <v>794</v>
      </c>
      <c r="H856" s="139" t="s">
        <v>231</v>
      </c>
      <c r="I856" s="139" t="s">
        <v>231</v>
      </c>
      <c r="J856" s="139" t="s">
        <v>231</v>
      </c>
      <c r="K856" s="139" t="s">
        <v>232</v>
      </c>
      <c r="L856" s="139">
        <v>39.511749999999999</v>
      </c>
      <c r="M856" s="139">
        <v>-108.24817777777778</v>
      </c>
      <c r="N856" s="139" t="s">
        <v>291</v>
      </c>
      <c r="O856" s="139" t="s">
        <v>233</v>
      </c>
      <c r="P856" s="139">
        <v>0</v>
      </c>
      <c r="Q856" s="139">
        <v>0</v>
      </c>
      <c r="R856" s="139">
        <v>0</v>
      </c>
      <c r="S856" s="139">
        <v>0</v>
      </c>
      <c r="T856" s="139">
        <v>70</v>
      </c>
      <c r="U856" s="139" t="s">
        <v>140</v>
      </c>
      <c r="V856" s="140">
        <v>0</v>
      </c>
      <c r="W856" s="141">
        <v>2.6</v>
      </c>
      <c r="X856" s="141">
        <v>0</v>
      </c>
      <c r="Y856" s="141">
        <v>0</v>
      </c>
      <c r="Z856" s="142">
        <v>0</v>
      </c>
    </row>
    <row r="857" spans="1:26" s="4" customFormat="1" x14ac:dyDescent="0.2">
      <c r="A857" s="139" t="s">
        <v>209</v>
      </c>
      <c r="B857" s="31" t="s">
        <v>134</v>
      </c>
      <c r="C857" s="139">
        <f t="shared" si="13"/>
        <v>8</v>
      </c>
      <c r="D857" s="139" t="s">
        <v>192</v>
      </c>
      <c r="E857" s="139" t="s">
        <v>182</v>
      </c>
      <c r="F857" s="139" t="s">
        <v>793</v>
      </c>
      <c r="G857" s="139" t="s">
        <v>794</v>
      </c>
      <c r="H857" s="139" t="s">
        <v>231</v>
      </c>
      <c r="I857" s="139" t="s">
        <v>231</v>
      </c>
      <c r="J857" s="139" t="s">
        <v>231</v>
      </c>
      <c r="K857" s="139" t="s">
        <v>232</v>
      </c>
      <c r="L857" s="139">
        <v>39.542376694444442</v>
      </c>
      <c r="M857" s="139">
        <v>-108.23658994444445</v>
      </c>
      <c r="N857" s="139" t="s">
        <v>275</v>
      </c>
      <c r="O857" s="139" t="s">
        <v>233</v>
      </c>
      <c r="P857" s="139">
        <v>20</v>
      </c>
      <c r="Q857" s="139">
        <v>1</v>
      </c>
      <c r="R857" s="139">
        <v>163.1</v>
      </c>
      <c r="S857" s="139">
        <v>4722</v>
      </c>
      <c r="T857" s="139">
        <v>855</v>
      </c>
      <c r="U857" s="139" t="s">
        <v>159</v>
      </c>
      <c r="V857" s="140">
        <v>22</v>
      </c>
      <c r="W857" s="141">
        <v>6.5</v>
      </c>
      <c r="X857" s="141">
        <v>6.5</v>
      </c>
      <c r="Y857" s="141">
        <v>0</v>
      </c>
      <c r="Z857" s="142">
        <v>0</v>
      </c>
    </row>
    <row r="858" spans="1:26" s="4" customFormat="1" x14ac:dyDescent="0.2">
      <c r="A858" s="139" t="s">
        <v>209</v>
      </c>
      <c r="B858" s="31" t="s">
        <v>134</v>
      </c>
      <c r="C858" s="139">
        <f t="shared" si="13"/>
        <v>8</v>
      </c>
      <c r="D858" s="139" t="s">
        <v>192</v>
      </c>
      <c r="E858" s="139" t="s">
        <v>182</v>
      </c>
      <c r="F858" s="139" t="s">
        <v>795</v>
      </c>
      <c r="G858" s="139" t="s">
        <v>796</v>
      </c>
      <c r="H858" s="139" t="s">
        <v>230</v>
      </c>
      <c r="I858" s="139" t="s">
        <v>231</v>
      </c>
      <c r="J858" s="139" t="s">
        <v>231</v>
      </c>
      <c r="K858" s="139" t="s">
        <v>232</v>
      </c>
      <c r="L858" s="139">
        <v>39.367132416666664</v>
      </c>
      <c r="M858" s="139">
        <v>-108.292666</v>
      </c>
      <c r="N858" s="139" t="s">
        <v>261</v>
      </c>
      <c r="O858" s="139" t="s">
        <v>233</v>
      </c>
      <c r="P858" s="139">
        <v>12</v>
      </c>
      <c r="Q858" s="139">
        <v>0.33</v>
      </c>
      <c r="R858" s="139">
        <v>163.69999999999999</v>
      </c>
      <c r="S858" s="139">
        <v>857</v>
      </c>
      <c r="T858" s="139">
        <v>1050</v>
      </c>
      <c r="U858" s="139" t="s">
        <v>159</v>
      </c>
      <c r="V858" s="140">
        <v>0</v>
      </c>
      <c r="W858" s="141">
        <v>0</v>
      </c>
      <c r="X858" s="141">
        <v>0</v>
      </c>
      <c r="Y858" s="141">
        <v>3.4499999999999999E-3</v>
      </c>
      <c r="Z858" s="142">
        <v>5.7500000000000002E-2</v>
      </c>
    </row>
    <row r="859" spans="1:26" s="4" customFormat="1" x14ac:dyDescent="0.2">
      <c r="A859" s="139" t="s">
        <v>209</v>
      </c>
      <c r="B859" s="31" t="s">
        <v>134</v>
      </c>
      <c r="C859" s="139">
        <f t="shared" si="13"/>
        <v>8</v>
      </c>
      <c r="D859" s="139" t="s">
        <v>192</v>
      </c>
      <c r="E859" s="139" t="s">
        <v>182</v>
      </c>
      <c r="F859" s="139" t="s">
        <v>795</v>
      </c>
      <c r="G859" s="139" t="s">
        <v>796</v>
      </c>
      <c r="H859" s="139" t="s">
        <v>231</v>
      </c>
      <c r="I859" s="139" t="s">
        <v>231</v>
      </c>
      <c r="J859" s="139" t="s">
        <v>231</v>
      </c>
      <c r="K859" s="139" t="s">
        <v>232</v>
      </c>
      <c r="L859" s="139">
        <v>39.507954777777776</v>
      </c>
      <c r="M859" s="139">
        <v>-107.89424580555556</v>
      </c>
      <c r="N859" s="139" t="s">
        <v>261</v>
      </c>
      <c r="O859" s="139" t="s">
        <v>233</v>
      </c>
      <c r="P859" s="139">
        <v>12</v>
      </c>
      <c r="Q859" s="139">
        <v>0.33</v>
      </c>
      <c r="R859" s="139">
        <v>163.69999999999999</v>
      </c>
      <c r="S859" s="139">
        <v>857</v>
      </c>
      <c r="T859" s="139">
        <v>1050</v>
      </c>
      <c r="U859" s="139" t="s">
        <v>159</v>
      </c>
      <c r="V859" s="140">
        <v>23.10005</v>
      </c>
      <c r="W859" s="141">
        <v>0.20000200000000001</v>
      </c>
      <c r="X859" s="141">
        <v>23.10005</v>
      </c>
      <c r="Y859" s="141">
        <v>0</v>
      </c>
      <c r="Z859" s="142">
        <v>0</v>
      </c>
    </row>
    <row r="860" spans="1:26" s="4" customFormat="1" x14ac:dyDescent="0.2">
      <c r="A860" s="139" t="s">
        <v>209</v>
      </c>
      <c r="B860" s="31" t="s">
        <v>134</v>
      </c>
      <c r="C860" s="139">
        <f t="shared" si="13"/>
        <v>8</v>
      </c>
      <c r="D860" s="139" t="s">
        <v>192</v>
      </c>
      <c r="E860" s="139" t="s">
        <v>182</v>
      </c>
      <c r="F860" s="139" t="s">
        <v>797</v>
      </c>
      <c r="G860" s="139" t="s">
        <v>798</v>
      </c>
      <c r="H860" s="139" t="s">
        <v>273</v>
      </c>
      <c r="I860" s="139" t="s">
        <v>231</v>
      </c>
      <c r="J860" s="139" t="s">
        <v>231</v>
      </c>
      <c r="K860" s="139" t="s">
        <v>232</v>
      </c>
      <c r="L860" s="139">
        <v>39.489119500000001</v>
      </c>
      <c r="M860" s="139">
        <v>-108.24820186111111</v>
      </c>
      <c r="N860" s="139" t="s">
        <v>275</v>
      </c>
      <c r="O860" s="139" t="s">
        <v>233</v>
      </c>
      <c r="P860" s="139">
        <v>0</v>
      </c>
      <c r="Q860" s="139">
        <v>0</v>
      </c>
      <c r="R860" s="139">
        <v>0</v>
      </c>
      <c r="S860" s="139">
        <v>1792</v>
      </c>
      <c r="T860" s="139">
        <v>880</v>
      </c>
      <c r="U860" s="139" t="s">
        <v>159</v>
      </c>
      <c r="V860" s="140">
        <v>0</v>
      </c>
      <c r="W860" s="141">
        <v>0</v>
      </c>
      <c r="X860" s="141">
        <v>0</v>
      </c>
      <c r="Y860" s="141">
        <v>0</v>
      </c>
      <c r="Z860" s="142">
        <v>0</v>
      </c>
    </row>
    <row r="861" spans="1:26" s="4" customFormat="1" x14ac:dyDescent="0.2">
      <c r="A861" s="139" t="s">
        <v>209</v>
      </c>
      <c r="B861" s="31" t="s">
        <v>134</v>
      </c>
      <c r="C861" s="139">
        <f t="shared" si="13"/>
        <v>8</v>
      </c>
      <c r="D861" s="139" t="s">
        <v>192</v>
      </c>
      <c r="E861" s="139" t="s">
        <v>182</v>
      </c>
      <c r="F861" s="139" t="s">
        <v>797</v>
      </c>
      <c r="G861" s="139" t="s">
        <v>798</v>
      </c>
      <c r="H861" s="139" t="s">
        <v>264</v>
      </c>
      <c r="I861" s="139" t="s">
        <v>231</v>
      </c>
      <c r="J861" s="139" t="s">
        <v>231</v>
      </c>
      <c r="K861" s="139" t="s">
        <v>232</v>
      </c>
      <c r="L861" s="139">
        <v>39.489119500000001</v>
      </c>
      <c r="M861" s="139">
        <v>-108.24820186111111</v>
      </c>
      <c r="N861" s="139" t="s">
        <v>275</v>
      </c>
      <c r="O861" s="139" t="s">
        <v>233</v>
      </c>
      <c r="P861" s="139">
        <v>10</v>
      </c>
      <c r="Q861" s="139">
        <v>5</v>
      </c>
      <c r="R861" s="139">
        <v>1</v>
      </c>
      <c r="S861" s="139">
        <v>1184</v>
      </c>
      <c r="T861" s="139">
        <v>0</v>
      </c>
      <c r="U861" s="139" t="s">
        <v>159</v>
      </c>
      <c r="V861" s="140">
        <v>0</v>
      </c>
      <c r="W861" s="141">
        <v>0</v>
      </c>
      <c r="X861" s="141">
        <v>0</v>
      </c>
      <c r="Y861" s="141">
        <v>0</v>
      </c>
      <c r="Z861" s="142">
        <v>0</v>
      </c>
    </row>
    <row r="862" spans="1:26" s="4" customFormat="1" x14ac:dyDescent="0.2">
      <c r="A862" s="139" t="s">
        <v>209</v>
      </c>
      <c r="B862" s="31" t="s">
        <v>134</v>
      </c>
      <c r="C862" s="139">
        <f t="shared" si="13"/>
        <v>8</v>
      </c>
      <c r="D862" s="139" t="s">
        <v>192</v>
      </c>
      <c r="E862" s="139" t="s">
        <v>182</v>
      </c>
      <c r="F862" s="139" t="s">
        <v>797</v>
      </c>
      <c r="G862" s="139" t="s">
        <v>798</v>
      </c>
      <c r="H862" s="139" t="s">
        <v>229</v>
      </c>
      <c r="I862" s="139" t="s">
        <v>231</v>
      </c>
      <c r="J862" s="139" t="s">
        <v>231</v>
      </c>
      <c r="K862" s="139" t="s">
        <v>232</v>
      </c>
      <c r="L862" s="139">
        <v>39.489119500000001</v>
      </c>
      <c r="M862" s="139">
        <v>-108.24820186111111</v>
      </c>
      <c r="N862" s="139" t="s">
        <v>83</v>
      </c>
      <c r="O862" s="139" t="s">
        <v>233</v>
      </c>
      <c r="P862" s="139">
        <v>0</v>
      </c>
      <c r="Q862" s="139">
        <v>0</v>
      </c>
      <c r="R862" s="139">
        <v>0</v>
      </c>
      <c r="S862" s="139">
        <v>14021</v>
      </c>
      <c r="T862" s="139">
        <v>860</v>
      </c>
      <c r="U862" s="139" t="s">
        <v>159</v>
      </c>
      <c r="V862" s="140">
        <v>0</v>
      </c>
      <c r="W862" s="141">
        <v>0</v>
      </c>
      <c r="X862" s="141">
        <v>0</v>
      </c>
      <c r="Y862" s="141">
        <v>0</v>
      </c>
      <c r="Z862" s="142">
        <v>0</v>
      </c>
    </row>
    <row r="863" spans="1:26" s="4" customFormat="1" x14ac:dyDescent="0.2">
      <c r="A863" s="139" t="s">
        <v>209</v>
      </c>
      <c r="B863" s="31" t="s">
        <v>134</v>
      </c>
      <c r="C863" s="139">
        <f t="shared" si="13"/>
        <v>8</v>
      </c>
      <c r="D863" s="139" t="s">
        <v>192</v>
      </c>
      <c r="E863" s="139" t="s">
        <v>182</v>
      </c>
      <c r="F863" s="139" t="s">
        <v>797</v>
      </c>
      <c r="G863" s="139" t="s">
        <v>798</v>
      </c>
      <c r="H863" s="139" t="s">
        <v>260</v>
      </c>
      <c r="I863" s="139" t="s">
        <v>231</v>
      </c>
      <c r="J863" s="139" t="s">
        <v>231</v>
      </c>
      <c r="K863" s="139" t="s">
        <v>232</v>
      </c>
      <c r="L863" s="139">
        <v>39.489119500000001</v>
      </c>
      <c r="M863" s="139">
        <v>-108.24820186111111</v>
      </c>
      <c r="N863" s="139" t="s">
        <v>275</v>
      </c>
      <c r="O863" s="139" t="s">
        <v>233</v>
      </c>
      <c r="P863" s="139">
        <v>0</v>
      </c>
      <c r="Q863" s="139">
        <v>0</v>
      </c>
      <c r="R863" s="139">
        <v>0</v>
      </c>
      <c r="S863" s="139">
        <v>571</v>
      </c>
      <c r="T863" s="139">
        <v>1045</v>
      </c>
      <c r="U863" s="139" t="s">
        <v>159</v>
      </c>
      <c r="V863" s="140">
        <v>0</v>
      </c>
      <c r="W863" s="141">
        <v>0</v>
      </c>
      <c r="X863" s="141">
        <v>0</v>
      </c>
      <c r="Y863" s="141">
        <v>0</v>
      </c>
      <c r="Z863" s="142">
        <v>0</v>
      </c>
    </row>
    <row r="864" spans="1:26" s="4" customFormat="1" x14ac:dyDescent="0.2">
      <c r="A864" s="139" t="s">
        <v>209</v>
      </c>
      <c r="B864" s="31" t="s">
        <v>134</v>
      </c>
      <c r="C864" s="139">
        <f t="shared" si="13"/>
        <v>8</v>
      </c>
      <c r="D864" s="139" t="s">
        <v>192</v>
      </c>
      <c r="E864" s="139" t="s">
        <v>182</v>
      </c>
      <c r="F864" s="139" t="s">
        <v>797</v>
      </c>
      <c r="G864" s="139" t="s">
        <v>798</v>
      </c>
      <c r="H864" s="139" t="s">
        <v>247</v>
      </c>
      <c r="I864" s="139" t="s">
        <v>231</v>
      </c>
      <c r="J864" s="139" t="s">
        <v>231</v>
      </c>
      <c r="K864" s="139" t="s">
        <v>232</v>
      </c>
      <c r="L864" s="139">
        <v>39.489119500000001</v>
      </c>
      <c r="M864" s="139">
        <v>-108.24820186111111</v>
      </c>
      <c r="N864" s="139" t="s">
        <v>391</v>
      </c>
      <c r="O864" s="139" t="s">
        <v>233</v>
      </c>
      <c r="P864" s="139">
        <v>7</v>
      </c>
      <c r="Q864" s="139">
        <v>0</v>
      </c>
      <c r="R864" s="139">
        <v>0</v>
      </c>
      <c r="S864" s="139">
        <v>0</v>
      </c>
      <c r="T864" s="139">
        <v>0</v>
      </c>
      <c r="U864" s="139" t="s">
        <v>159</v>
      </c>
      <c r="V864" s="140">
        <v>0</v>
      </c>
      <c r="W864" s="141">
        <v>0</v>
      </c>
      <c r="X864" s="141">
        <v>0</v>
      </c>
      <c r="Y864" s="141">
        <v>0</v>
      </c>
      <c r="Z864" s="142">
        <v>0</v>
      </c>
    </row>
    <row r="865" spans="1:26" s="4" customFormat="1" x14ac:dyDescent="0.2">
      <c r="A865" s="139" t="s">
        <v>209</v>
      </c>
      <c r="B865" s="31" t="s">
        <v>134</v>
      </c>
      <c r="C865" s="139">
        <f t="shared" si="13"/>
        <v>8</v>
      </c>
      <c r="D865" s="139" t="s">
        <v>192</v>
      </c>
      <c r="E865" s="139" t="s">
        <v>182</v>
      </c>
      <c r="F865" s="139" t="s">
        <v>797</v>
      </c>
      <c r="G865" s="139" t="s">
        <v>798</v>
      </c>
      <c r="H865" s="139" t="s">
        <v>231</v>
      </c>
      <c r="I865" s="139" t="s">
        <v>231</v>
      </c>
      <c r="J865" s="139" t="s">
        <v>231</v>
      </c>
      <c r="K865" s="139" t="s">
        <v>232</v>
      </c>
      <c r="L865" s="139">
        <v>39.507954777777776</v>
      </c>
      <c r="M865" s="139">
        <v>-107.89424580555556</v>
      </c>
      <c r="N865" s="139" t="s">
        <v>265</v>
      </c>
      <c r="O865" s="139" t="s">
        <v>233</v>
      </c>
      <c r="P865" s="139">
        <v>8</v>
      </c>
      <c r="Q865" s="139">
        <v>4</v>
      </c>
      <c r="R865" s="139">
        <v>21.8</v>
      </c>
      <c r="S865" s="139">
        <v>16437</v>
      </c>
      <c r="T865" s="139">
        <v>985</v>
      </c>
      <c r="U865" s="139" t="s">
        <v>140</v>
      </c>
      <c r="V865" s="140">
        <v>1.7</v>
      </c>
      <c r="W865" s="141">
        <v>3.5</v>
      </c>
      <c r="X865" s="141">
        <v>9.3000000000000007</v>
      </c>
      <c r="Y865" s="141">
        <v>0</v>
      </c>
      <c r="Z865" s="142">
        <v>0</v>
      </c>
    </row>
    <row r="866" spans="1:26" s="4" customFormat="1" x14ac:dyDescent="0.2">
      <c r="A866" s="139" t="s">
        <v>209</v>
      </c>
      <c r="B866" s="31" t="s">
        <v>134</v>
      </c>
      <c r="C866" s="139">
        <f t="shared" si="13"/>
        <v>8</v>
      </c>
      <c r="D866" s="139" t="s">
        <v>192</v>
      </c>
      <c r="E866" s="139" t="s">
        <v>182</v>
      </c>
      <c r="F866" s="139" t="s">
        <v>797</v>
      </c>
      <c r="G866" s="139" t="s">
        <v>798</v>
      </c>
      <c r="H866" s="139" t="s">
        <v>231</v>
      </c>
      <c r="I866" s="139" t="s">
        <v>231</v>
      </c>
      <c r="J866" s="139" t="s">
        <v>231</v>
      </c>
      <c r="K866" s="139" t="s">
        <v>232</v>
      </c>
      <c r="L866" s="139">
        <v>39.507954777777776</v>
      </c>
      <c r="M866" s="139">
        <v>-107.89424580555556</v>
      </c>
      <c r="N866" s="139" t="s">
        <v>265</v>
      </c>
      <c r="O866" s="139" t="s">
        <v>233</v>
      </c>
      <c r="P866" s="139">
        <v>14</v>
      </c>
      <c r="Q866" s="139">
        <v>5</v>
      </c>
      <c r="R866" s="139">
        <v>0</v>
      </c>
      <c r="S866" s="139">
        <v>0</v>
      </c>
      <c r="T866" s="139">
        <v>0</v>
      </c>
      <c r="U866" s="139" t="s">
        <v>140</v>
      </c>
      <c r="V866" s="140">
        <v>1.7</v>
      </c>
      <c r="W866" s="141">
        <v>1.1000000000000001</v>
      </c>
      <c r="X866" s="141">
        <v>9.3000000000000007</v>
      </c>
      <c r="Y866" s="141">
        <v>0</v>
      </c>
      <c r="Z866" s="142">
        <v>0</v>
      </c>
    </row>
    <row r="867" spans="1:26" s="4" customFormat="1" x14ac:dyDescent="0.2">
      <c r="A867" s="139" t="s">
        <v>209</v>
      </c>
      <c r="B867" s="31" t="s">
        <v>134</v>
      </c>
      <c r="C867" s="139">
        <f t="shared" si="13"/>
        <v>8</v>
      </c>
      <c r="D867" s="139" t="s">
        <v>192</v>
      </c>
      <c r="E867" s="139" t="s">
        <v>182</v>
      </c>
      <c r="F867" s="139" t="s">
        <v>797</v>
      </c>
      <c r="G867" s="139" t="s">
        <v>798</v>
      </c>
      <c r="H867" s="139" t="s">
        <v>231</v>
      </c>
      <c r="I867" s="139" t="s">
        <v>231</v>
      </c>
      <c r="J867" s="139" t="s">
        <v>231</v>
      </c>
      <c r="K867" s="139" t="s">
        <v>232</v>
      </c>
      <c r="L867" s="139">
        <v>39.507954777777776</v>
      </c>
      <c r="M867" s="139">
        <v>-107.89424580555556</v>
      </c>
      <c r="N867" s="139" t="s">
        <v>265</v>
      </c>
      <c r="O867" s="139" t="s">
        <v>233</v>
      </c>
      <c r="P867" s="139">
        <v>135</v>
      </c>
      <c r="Q867" s="139">
        <v>5</v>
      </c>
      <c r="R867" s="139">
        <v>21.8</v>
      </c>
      <c r="S867" s="139">
        <v>25683</v>
      </c>
      <c r="T867" s="139">
        <v>700</v>
      </c>
      <c r="U867" s="139" t="s">
        <v>140</v>
      </c>
      <c r="V867" s="140">
        <v>3.399975</v>
      </c>
      <c r="W867" s="141">
        <v>5.4700059999999997</v>
      </c>
      <c r="X867" s="141">
        <v>18.599878</v>
      </c>
      <c r="Y867" s="141">
        <v>0</v>
      </c>
      <c r="Z867" s="142">
        <v>0</v>
      </c>
    </row>
    <row r="868" spans="1:26" s="4" customFormat="1" x14ac:dyDescent="0.2">
      <c r="A868" s="139" t="s">
        <v>209</v>
      </c>
      <c r="B868" s="31" t="s">
        <v>134</v>
      </c>
      <c r="C868" s="139">
        <f t="shared" si="13"/>
        <v>8</v>
      </c>
      <c r="D868" s="139" t="s">
        <v>192</v>
      </c>
      <c r="E868" s="139" t="s">
        <v>182</v>
      </c>
      <c r="F868" s="139" t="s">
        <v>799</v>
      </c>
      <c r="G868" s="139" t="s">
        <v>800</v>
      </c>
      <c r="H868" s="139" t="s">
        <v>230</v>
      </c>
      <c r="I868" s="139" t="s">
        <v>231</v>
      </c>
      <c r="J868" s="139" t="s">
        <v>231</v>
      </c>
      <c r="K868" s="139" t="s">
        <v>232</v>
      </c>
      <c r="L868" s="139">
        <v>39.507954777777776</v>
      </c>
      <c r="M868" s="139">
        <v>-107.89424580555556</v>
      </c>
      <c r="N868" s="139" t="s">
        <v>275</v>
      </c>
      <c r="O868" s="139" t="s">
        <v>233</v>
      </c>
      <c r="P868" s="139">
        <v>30</v>
      </c>
      <c r="Q868" s="139">
        <v>1</v>
      </c>
      <c r="R868" s="139">
        <v>163</v>
      </c>
      <c r="S868" s="139">
        <v>7651</v>
      </c>
      <c r="T868" s="139">
        <v>854</v>
      </c>
      <c r="U868" s="139" t="s">
        <v>159</v>
      </c>
      <c r="V868" s="140">
        <v>0</v>
      </c>
      <c r="W868" s="141">
        <v>0</v>
      </c>
      <c r="X868" s="141">
        <v>0</v>
      </c>
      <c r="Y868" s="141">
        <v>2.6868E-2</v>
      </c>
      <c r="Z868" s="142">
        <v>0.43</v>
      </c>
    </row>
    <row r="869" spans="1:26" s="4" customFormat="1" x14ac:dyDescent="0.2">
      <c r="A869" s="139" t="s">
        <v>209</v>
      </c>
      <c r="B869" s="31" t="s">
        <v>134</v>
      </c>
      <c r="C869" s="139">
        <f t="shared" si="13"/>
        <v>8</v>
      </c>
      <c r="D869" s="139" t="s">
        <v>192</v>
      </c>
      <c r="E869" s="139" t="s">
        <v>182</v>
      </c>
      <c r="F869" s="139" t="s">
        <v>799</v>
      </c>
      <c r="G869" s="139" t="s">
        <v>800</v>
      </c>
      <c r="H869" s="139" t="s">
        <v>234</v>
      </c>
      <c r="I869" s="139" t="s">
        <v>231</v>
      </c>
      <c r="J869" s="139" t="s">
        <v>231</v>
      </c>
      <c r="K869" s="139" t="s">
        <v>232</v>
      </c>
      <c r="L869" s="139">
        <v>39.507954777777776</v>
      </c>
      <c r="M869" s="139">
        <v>-107.89424580555556</v>
      </c>
      <c r="N869" s="139" t="s">
        <v>275</v>
      </c>
      <c r="O869" s="139" t="s">
        <v>233</v>
      </c>
      <c r="P869" s="139">
        <v>21</v>
      </c>
      <c r="Q869" s="139">
        <v>1</v>
      </c>
      <c r="R869" s="139">
        <v>163.1</v>
      </c>
      <c r="S869" s="139">
        <v>7685</v>
      </c>
      <c r="T869" s="139">
        <v>855</v>
      </c>
      <c r="U869" s="139" t="s">
        <v>159</v>
      </c>
      <c r="V869" s="140">
        <v>0</v>
      </c>
      <c r="W869" s="141">
        <v>0</v>
      </c>
      <c r="X869" s="141">
        <v>0</v>
      </c>
      <c r="Y869" s="141">
        <v>2.6868E-2</v>
      </c>
      <c r="Z869" s="142">
        <v>0.43</v>
      </c>
    </row>
    <row r="870" spans="1:26" s="4" customFormat="1" x14ac:dyDescent="0.2">
      <c r="A870" s="139" t="s">
        <v>209</v>
      </c>
      <c r="B870" s="31" t="s">
        <v>134</v>
      </c>
      <c r="C870" s="139">
        <f t="shared" si="13"/>
        <v>8</v>
      </c>
      <c r="D870" s="139" t="s">
        <v>192</v>
      </c>
      <c r="E870" s="139" t="s">
        <v>182</v>
      </c>
      <c r="F870" s="139" t="s">
        <v>799</v>
      </c>
      <c r="G870" s="139" t="s">
        <v>800</v>
      </c>
      <c r="H870" s="139" t="s">
        <v>273</v>
      </c>
      <c r="I870" s="139" t="s">
        <v>231</v>
      </c>
      <c r="J870" s="139" t="s">
        <v>231</v>
      </c>
      <c r="K870" s="139" t="s">
        <v>232</v>
      </c>
      <c r="L870" s="139">
        <v>39.507954777777776</v>
      </c>
      <c r="M870" s="139">
        <v>-107.89424580555556</v>
      </c>
      <c r="N870" s="139" t="s">
        <v>275</v>
      </c>
      <c r="O870" s="139" t="s">
        <v>233</v>
      </c>
      <c r="P870" s="139">
        <v>30</v>
      </c>
      <c r="Q870" s="139">
        <v>1</v>
      </c>
      <c r="R870" s="139">
        <v>127.5</v>
      </c>
      <c r="S870" s="139">
        <v>7651</v>
      </c>
      <c r="T870" s="139">
        <v>854</v>
      </c>
      <c r="U870" s="139" t="s">
        <v>159</v>
      </c>
      <c r="V870" s="140">
        <v>0</v>
      </c>
      <c r="W870" s="141">
        <v>0</v>
      </c>
      <c r="X870" s="141">
        <v>0</v>
      </c>
      <c r="Y870" s="141">
        <v>2.6868E-2</v>
      </c>
      <c r="Z870" s="142">
        <v>0.43</v>
      </c>
    </row>
    <row r="871" spans="1:26" s="4" customFormat="1" x14ac:dyDescent="0.2">
      <c r="A871" s="139" t="s">
        <v>209</v>
      </c>
      <c r="B871" s="31" t="s">
        <v>134</v>
      </c>
      <c r="C871" s="139">
        <f t="shared" si="13"/>
        <v>8</v>
      </c>
      <c r="D871" s="139" t="s">
        <v>192</v>
      </c>
      <c r="E871" s="139" t="s">
        <v>182</v>
      </c>
      <c r="F871" s="139" t="s">
        <v>799</v>
      </c>
      <c r="G871" s="139" t="s">
        <v>800</v>
      </c>
      <c r="H871" s="139" t="s">
        <v>264</v>
      </c>
      <c r="I871" s="139" t="s">
        <v>231</v>
      </c>
      <c r="J871" s="139" t="s">
        <v>231</v>
      </c>
      <c r="K871" s="139" t="s">
        <v>232</v>
      </c>
      <c r="L871" s="139">
        <v>39.507954777777776</v>
      </c>
      <c r="M871" s="139">
        <v>-107.89424580555556</v>
      </c>
      <c r="N871" s="139" t="s">
        <v>83</v>
      </c>
      <c r="O871" s="139" t="s">
        <v>233</v>
      </c>
      <c r="P871" s="139">
        <v>20</v>
      </c>
      <c r="Q871" s="139">
        <v>1</v>
      </c>
      <c r="R871" s="139">
        <v>163</v>
      </c>
      <c r="S871" s="139">
        <v>7651</v>
      </c>
      <c r="T871" s="139">
        <v>854</v>
      </c>
      <c r="U871" s="139" t="s">
        <v>159</v>
      </c>
      <c r="V871" s="140">
        <v>0</v>
      </c>
      <c r="W871" s="141">
        <v>0</v>
      </c>
      <c r="X871" s="141">
        <v>0</v>
      </c>
      <c r="Y871" s="141">
        <v>2.4E-2</v>
      </c>
      <c r="Z871" s="142">
        <v>0.43</v>
      </c>
    </row>
    <row r="872" spans="1:26" s="4" customFormat="1" x14ac:dyDescent="0.2">
      <c r="A872" s="139" t="s">
        <v>209</v>
      </c>
      <c r="B872" s="31" t="s">
        <v>134</v>
      </c>
      <c r="C872" s="139">
        <f t="shared" si="13"/>
        <v>8</v>
      </c>
      <c r="D872" s="139" t="s">
        <v>192</v>
      </c>
      <c r="E872" s="139" t="s">
        <v>182</v>
      </c>
      <c r="F872" s="139" t="s">
        <v>799</v>
      </c>
      <c r="G872" s="139" t="s">
        <v>800</v>
      </c>
      <c r="H872" s="139" t="s">
        <v>236</v>
      </c>
      <c r="I872" s="139" t="s">
        <v>231</v>
      </c>
      <c r="J872" s="139" t="s">
        <v>231</v>
      </c>
      <c r="K872" s="139" t="s">
        <v>232</v>
      </c>
      <c r="L872" s="139">
        <v>39.507954777777776</v>
      </c>
      <c r="M872" s="139">
        <v>-107.89424580555556</v>
      </c>
      <c r="N872" s="139" t="s">
        <v>275</v>
      </c>
      <c r="O872" s="139" t="s">
        <v>233</v>
      </c>
      <c r="P872" s="139">
        <v>24</v>
      </c>
      <c r="Q872" s="139">
        <v>1</v>
      </c>
      <c r="R872" s="139">
        <v>163</v>
      </c>
      <c r="S872" s="139">
        <v>7684</v>
      </c>
      <c r="T872" s="139">
        <v>855</v>
      </c>
      <c r="U872" s="139" t="s">
        <v>159</v>
      </c>
      <c r="V872" s="140">
        <v>0</v>
      </c>
      <c r="W872" s="141">
        <v>0</v>
      </c>
      <c r="X872" s="141">
        <v>0</v>
      </c>
      <c r="Y872" s="141">
        <v>0</v>
      </c>
      <c r="Z872" s="142">
        <v>0</v>
      </c>
    </row>
    <row r="873" spans="1:26" s="4" customFormat="1" x14ac:dyDescent="0.2">
      <c r="A873" s="139" t="s">
        <v>209</v>
      </c>
      <c r="B873" s="31" t="s">
        <v>134</v>
      </c>
      <c r="C873" s="139">
        <f t="shared" si="13"/>
        <v>8</v>
      </c>
      <c r="D873" s="139" t="s">
        <v>192</v>
      </c>
      <c r="E873" s="139" t="s">
        <v>182</v>
      </c>
      <c r="F873" s="139" t="s">
        <v>799</v>
      </c>
      <c r="G873" s="139" t="s">
        <v>800</v>
      </c>
      <c r="H873" s="139" t="s">
        <v>260</v>
      </c>
      <c r="I873" s="139" t="s">
        <v>231</v>
      </c>
      <c r="J873" s="139" t="s">
        <v>231</v>
      </c>
      <c r="K873" s="139" t="s">
        <v>232</v>
      </c>
      <c r="L873" s="139">
        <v>39.507954777777776</v>
      </c>
      <c r="M873" s="139">
        <v>-107.89424580555556</v>
      </c>
      <c r="N873" s="139" t="s">
        <v>275</v>
      </c>
      <c r="O873" s="139" t="s">
        <v>233</v>
      </c>
      <c r="P873" s="139">
        <v>30</v>
      </c>
      <c r="Q873" s="139">
        <v>1</v>
      </c>
      <c r="R873" s="139">
        <v>127.5</v>
      </c>
      <c r="S873" s="139">
        <v>7651</v>
      </c>
      <c r="T873" s="139">
        <v>854</v>
      </c>
      <c r="U873" s="139" t="s">
        <v>159</v>
      </c>
      <c r="V873" s="140">
        <v>0</v>
      </c>
      <c r="W873" s="141">
        <v>0</v>
      </c>
      <c r="X873" s="141">
        <v>0</v>
      </c>
      <c r="Y873" s="141">
        <v>2.6868E-2</v>
      </c>
      <c r="Z873" s="142">
        <v>0.43</v>
      </c>
    </row>
    <row r="874" spans="1:26" s="4" customFormat="1" x14ac:dyDescent="0.2">
      <c r="A874" s="139" t="s">
        <v>209</v>
      </c>
      <c r="B874" s="31" t="s">
        <v>134</v>
      </c>
      <c r="C874" s="139">
        <f t="shared" si="13"/>
        <v>8</v>
      </c>
      <c r="D874" s="139" t="s">
        <v>192</v>
      </c>
      <c r="E874" s="139" t="s">
        <v>182</v>
      </c>
      <c r="F874" s="139" t="s">
        <v>799</v>
      </c>
      <c r="G874" s="139" t="s">
        <v>800</v>
      </c>
      <c r="H874" s="139" t="s">
        <v>274</v>
      </c>
      <c r="I874" s="139" t="s">
        <v>231</v>
      </c>
      <c r="J874" s="139" t="s">
        <v>231</v>
      </c>
      <c r="K874" s="139" t="s">
        <v>232</v>
      </c>
      <c r="L874" s="139">
        <v>39.507954777777776</v>
      </c>
      <c r="M874" s="139">
        <v>-107.89424580555556</v>
      </c>
      <c r="N874" s="139" t="s">
        <v>275</v>
      </c>
      <c r="O874" s="139" t="s">
        <v>233</v>
      </c>
      <c r="P874" s="139">
        <v>30</v>
      </c>
      <c r="Q874" s="139">
        <v>1</v>
      </c>
      <c r="R874" s="139">
        <v>163</v>
      </c>
      <c r="S874" s="139">
        <v>7651</v>
      </c>
      <c r="T874" s="139">
        <v>854</v>
      </c>
      <c r="U874" s="139" t="s">
        <v>159</v>
      </c>
      <c r="V874" s="140">
        <v>0</v>
      </c>
      <c r="W874" s="141">
        <v>0</v>
      </c>
      <c r="X874" s="141">
        <v>0</v>
      </c>
      <c r="Y874" s="141">
        <v>0</v>
      </c>
      <c r="Z874" s="142">
        <v>0.43</v>
      </c>
    </row>
    <row r="875" spans="1:26" s="4" customFormat="1" x14ac:dyDescent="0.2">
      <c r="A875" s="139" t="s">
        <v>209</v>
      </c>
      <c r="B875" s="31" t="s">
        <v>134</v>
      </c>
      <c r="C875" s="139">
        <f t="shared" si="13"/>
        <v>8</v>
      </c>
      <c r="D875" s="139" t="s">
        <v>192</v>
      </c>
      <c r="E875" s="139" t="s">
        <v>182</v>
      </c>
      <c r="F875" s="139" t="s">
        <v>801</v>
      </c>
      <c r="G875" s="139" t="s">
        <v>802</v>
      </c>
      <c r="H875" s="139" t="s">
        <v>230</v>
      </c>
      <c r="I875" s="139" t="s">
        <v>231</v>
      </c>
      <c r="J875" s="139" t="s">
        <v>231</v>
      </c>
      <c r="K875" s="139" t="s">
        <v>232</v>
      </c>
      <c r="L875" s="139">
        <v>39.466694333333336</v>
      </c>
      <c r="M875" s="139">
        <v>-108.05148205555555</v>
      </c>
      <c r="N875" s="139" t="s">
        <v>275</v>
      </c>
      <c r="O875" s="139" t="s">
        <v>233</v>
      </c>
      <c r="P875" s="139">
        <v>24</v>
      </c>
      <c r="Q875" s="139">
        <v>1</v>
      </c>
      <c r="R875" s="139">
        <v>163.1</v>
      </c>
      <c r="S875" s="139">
        <v>7179</v>
      </c>
      <c r="T875" s="139">
        <v>869</v>
      </c>
      <c r="U875" s="139" t="s">
        <v>159</v>
      </c>
      <c r="V875" s="140">
        <v>0</v>
      </c>
      <c r="W875" s="141">
        <v>0</v>
      </c>
      <c r="X875" s="141">
        <v>0</v>
      </c>
      <c r="Y875" s="141">
        <v>2.3519999999999999E-2</v>
      </c>
      <c r="Z875" s="142">
        <v>0.39200000000000002</v>
      </c>
    </row>
    <row r="876" spans="1:26" s="4" customFormat="1" x14ac:dyDescent="0.2">
      <c r="A876" s="139" t="s">
        <v>209</v>
      </c>
      <c r="B876" s="31" t="s">
        <v>134</v>
      </c>
      <c r="C876" s="139">
        <f t="shared" si="13"/>
        <v>8</v>
      </c>
      <c r="D876" s="139" t="s">
        <v>192</v>
      </c>
      <c r="E876" s="139" t="s">
        <v>182</v>
      </c>
      <c r="F876" s="139" t="s">
        <v>801</v>
      </c>
      <c r="G876" s="139" t="s">
        <v>802</v>
      </c>
      <c r="H876" s="139" t="s">
        <v>234</v>
      </c>
      <c r="I876" s="139" t="s">
        <v>231</v>
      </c>
      <c r="J876" s="139" t="s">
        <v>231</v>
      </c>
      <c r="K876" s="139" t="s">
        <v>232</v>
      </c>
      <c r="L876" s="139">
        <v>39.466694333333336</v>
      </c>
      <c r="M876" s="139">
        <v>-108.05148205555555</v>
      </c>
      <c r="N876" s="139" t="s">
        <v>275</v>
      </c>
      <c r="O876" s="139" t="s">
        <v>233</v>
      </c>
      <c r="P876" s="139">
        <v>24</v>
      </c>
      <c r="Q876" s="139">
        <v>1</v>
      </c>
      <c r="R876" s="139">
        <v>163.1</v>
      </c>
      <c r="S876" s="139">
        <v>7179</v>
      </c>
      <c r="T876" s="139">
        <v>869</v>
      </c>
      <c r="U876" s="139" t="s">
        <v>159</v>
      </c>
      <c r="V876" s="140">
        <v>0</v>
      </c>
      <c r="W876" s="141">
        <v>0</v>
      </c>
      <c r="X876" s="141">
        <v>0</v>
      </c>
      <c r="Y876" s="141">
        <v>2.3519999999999999E-2</v>
      </c>
      <c r="Z876" s="142">
        <v>0.39200000000000002</v>
      </c>
    </row>
    <row r="877" spans="1:26" s="4" customFormat="1" x14ac:dyDescent="0.2">
      <c r="A877" s="139" t="s">
        <v>209</v>
      </c>
      <c r="B877" s="31" t="s">
        <v>134</v>
      </c>
      <c r="C877" s="139">
        <f t="shared" si="13"/>
        <v>8</v>
      </c>
      <c r="D877" s="139" t="s">
        <v>192</v>
      </c>
      <c r="E877" s="139" t="s">
        <v>182</v>
      </c>
      <c r="F877" s="139" t="s">
        <v>801</v>
      </c>
      <c r="G877" s="139" t="s">
        <v>802</v>
      </c>
      <c r="H877" s="139" t="s">
        <v>235</v>
      </c>
      <c r="I877" s="139" t="s">
        <v>231</v>
      </c>
      <c r="J877" s="139" t="s">
        <v>231</v>
      </c>
      <c r="K877" s="139" t="s">
        <v>232</v>
      </c>
      <c r="L877" s="139">
        <v>39.466694333333336</v>
      </c>
      <c r="M877" s="139">
        <v>-108.05148205555555</v>
      </c>
      <c r="N877" s="139" t="s">
        <v>275</v>
      </c>
      <c r="O877" s="139" t="s">
        <v>233</v>
      </c>
      <c r="P877" s="139">
        <v>23</v>
      </c>
      <c r="Q877" s="139">
        <v>1</v>
      </c>
      <c r="R877" s="139">
        <v>152.30000000000001</v>
      </c>
      <c r="S877" s="139">
        <v>7179</v>
      </c>
      <c r="T877" s="139">
        <v>869</v>
      </c>
      <c r="U877" s="139" t="s">
        <v>159</v>
      </c>
      <c r="V877" s="140">
        <v>0</v>
      </c>
      <c r="W877" s="141">
        <v>0</v>
      </c>
      <c r="X877" s="141">
        <v>0</v>
      </c>
      <c r="Y877" s="141">
        <v>2.3519999999999999E-2</v>
      </c>
      <c r="Z877" s="142">
        <v>0.39200000000000002</v>
      </c>
    </row>
    <row r="878" spans="1:26" s="4" customFormat="1" x14ac:dyDescent="0.2">
      <c r="A878" s="139" t="s">
        <v>209</v>
      </c>
      <c r="B878" s="31" t="s">
        <v>134</v>
      </c>
      <c r="C878" s="139">
        <f t="shared" si="13"/>
        <v>8</v>
      </c>
      <c r="D878" s="139" t="s">
        <v>192</v>
      </c>
      <c r="E878" s="139" t="s">
        <v>182</v>
      </c>
      <c r="F878" s="139" t="s">
        <v>801</v>
      </c>
      <c r="G878" s="139" t="s">
        <v>802</v>
      </c>
      <c r="H878" s="139" t="s">
        <v>259</v>
      </c>
      <c r="I878" s="139" t="s">
        <v>231</v>
      </c>
      <c r="J878" s="139" t="s">
        <v>231</v>
      </c>
      <c r="K878" s="139" t="s">
        <v>232</v>
      </c>
      <c r="L878" s="139">
        <v>39.466694333333336</v>
      </c>
      <c r="M878" s="139">
        <v>-108.05148205555555</v>
      </c>
      <c r="N878" s="139" t="s">
        <v>275</v>
      </c>
      <c r="O878" s="139" t="s">
        <v>233</v>
      </c>
      <c r="P878" s="139">
        <v>23</v>
      </c>
      <c r="Q878" s="139">
        <v>1</v>
      </c>
      <c r="R878" s="139">
        <v>163.1</v>
      </c>
      <c r="S878" s="139">
        <v>7684</v>
      </c>
      <c r="T878" s="139">
        <v>855</v>
      </c>
      <c r="U878" s="139" t="s">
        <v>159</v>
      </c>
      <c r="V878" s="140">
        <v>0</v>
      </c>
      <c r="W878" s="141">
        <v>0</v>
      </c>
      <c r="X878" s="141">
        <v>0</v>
      </c>
      <c r="Y878" s="141">
        <v>2.3519999999999999E-2</v>
      </c>
      <c r="Z878" s="142">
        <v>0.39200000000000002</v>
      </c>
    </row>
    <row r="879" spans="1:26" s="4" customFormat="1" x14ac:dyDescent="0.2">
      <c r="A879" s="139" t="s">
        <v>209</v>
      </c>
      <c r="B879" s="31" t="s">
        <v>134</v>
      </c>
      <c r="C879" s="139">
        <f t="shared" si="13"/>
        <v>8</v>
      </c>
      <c r="D879" s="139" t="s">
        <v>192</v>
      </c>
      <c r="E879" s="139" t="s">
        <v>182</v>
      </c>
      <c r="F879" s="139" t="s">
        <v>801</v>
      </c>
      <c r="G879" s="139" t="s">
        <v>802</v>
      </c>
      <c r="H879" s="139" t="s">
        <v>264</v>
      </c>
      <c r="I879" s="139" t="s">
        <v>231</v>
      </c>
      <c r="J879" s="139" t="s">
        <v>231</v>
      </c>
      <c r="K879" s="139" t="s">
        <v>232</v>
      </c>
      <c r="L879" s="139">
        <v>39.466694333333336</v>
      </c>
      <c r="M879" s="139">
        <v>-108.05148205555555</v>
      </c>
      <c r="N879" s="139" t="s">
        <v>275</v>
      </c>
      <c r="O879" s="139" t="s">
        <v>233</v>
      </c>
      <c r="P879" s="139">
        <v>23</v>
      </c>
      <c r="Q879" s="139">
        <v>1</v>
      </c>
      <c r="R879" s="139">
        <v>163.1</v>
      </c>
      <c r="S879" s="139">
        <v>7684</v>
      </c>
      <c r="T879" s="139">
        <v>855</v>
      </c>
      <c r="U879" s="139" t="s">
        <v>159</v>
      </c>
      <c r="V879" s="140">
        <v>0</v>
      </c>
      <c r="W879" s="141">
        <v>0</v>
      </c>
      <c r="X879" s="141">
        <v>0</v>
      </c>
      <c r="Y879" s="141">
        <v>2.3358E-2</v>
      </c>
      <c r="Z879" s="142">
        <v>0.38929999999999998</v>
      </c>
    </row>
    <row r="880" spans="1:26" s="4" customFormat="1" x14ac:dyDescent="0.2">
      <c r="A880" s="139" t="s">
        <v>209</v>
      </c>
      <c r="B880" s="31" t="s">
        <v>134</v>
      </c>
      <c r="C880" s="139">
        <f t="shared" si="13"/>
        <v>8</v>
      </c>
      <c r="D880" s="139" t="s">
        <v>192</v>
      </c>
      <c r="E880" s="139" t="s">
        <v>182</v>
      </c>
      <c r="F880" s="139" t="s">
        <v>801</v>
      </c>
      <c r="G880" s="139" t="s">
        <v>802</v>
      </c>
      <c r="H880" s="139" t="s">
        <v>260</v>
      </c>
      <c r="I880" s="139" t="s">
        <v>231</v>
      </c>
      <c r="J880" s="139" t="s">
        <v>231</v>
      </c>
      <c r="K880" s="139" t="s">
        <v>232</v>
      </c>
      <c r="L880" s="139">
        <v>39.466694333333336</v>
      </c>
      <c r="M880" s="139">
        <v>-108.05148205555555</v>
      </c>
      <c r="N880" s="139" t="s">
        <v>275</v>
      </c>
      <c r="O880" s="139" t="s">
        <v>233</v>
      </c>
      <c r="P880" s="139">
        <v>23</v>
      </c>
      <c r="Q880" s="139">
        <v>1</v>
      </c>
      <c r="R880" s="139">
        <v>163</v>
      </c>
      <c r="S880" s="139">
        <v>7684</v>
      </c>
      <c r="T880" s="139">
        <v>855</v>
      </c>
      <c r="U880" s="139" t="s">
        <v>159</v>
      </c>
      <c r="V880" s="140">
        <v>0</v>
      </c>
      <c r="W880" s="141">
        <v>0</v>
      </c>
      <c r="X880" s="141">
        <v>0</v>
      </c>
      <c r="Y880" s="141">
        <v>2.3519999999999999E-2</v>
      </c>
      <c r="Z880" s="142">
        <v>0.39200000000000002</v>
      </c>
    </row>
    <row r="881" spans="1:26" s="4" customFormat="1" x14ac:dyDescent="0.2">
      <c r="A881" s="139" t="s">
        <v>209</v>
      </c>
      <c r="B881" s="31" t="s">
        <v>134</v>
      </c>
      <c r="C881" s="139">
        <f t="shared" si="13"/>
        <v>8</v>
      </c>
      <c r="D881" s="139" t="s">
        <v>192</v>
      </c>
      <c r="E881" s="139" t="s">
        <v>182</v>
      </c>
      <c r="F881" s="139" t="s">
        <v>803</v>
      </c>
      <c r="G881" s="139" t="s">
        <v>386</v>
      </c>
      <c r="H881" s="139" t="s">
        <v>230</v>
      </c>
      <c r="I881" s="139" t="s">
        <v>231</v>
      </c>
      <c r="J881" s="139" t="s">
        <v>231</v>
      </c>
      <c r="K881" s="139" t="s">
        <v>232</v>
      </c>
      <c r="L881" s="139">
        <v>39.469794694444445</v>
      </c>
      <c r="M881" s="139">
        <v>-108.07713544444444</v>
      </c>
      <c r="N881" s="139" t="s">
        <v>83</v>
      </c>
      <c r="O881" s="139" t="s">
        <v>233</v>
      </c>
      <c r="P881" s="139">
        <v>22</v>
      </c>
      <c r="Q881" s="139">
        <v>1</v>
      </c>
      <c r="R881" s="139">
        <v>191.5</v>
      </c>
      <c r="S881" s="139">
        <v>9390</v>
      </c>
      <c r="T881" s="139">
        <v>255</v>
      </c>
      <c r="U881" s="139" t="s">
        <v>159</v>
      </c>
      <c r="V881" s="140">
        <v>0</v>
      </c>
      <c r="W881" s="141">
        <v>0</v>
      </c>
      <c r="X881" s="141">
        <v>0</v>
      </c>
      <c r="Y881" s="141">
        <v>4.9979999999999997E-2</v>
      </c>
      <c r="Z881" s="142">
        <v>0.83299999999999996</v>
      </c>
    </row>
    <row r="882" spans="1:26" s="4" customFormat="1" x14ac:dyDescent="0.2">
      <c r="A882" s="139" t="s">
        <v>209</v>
      </c>
      <c r="B882" s="31" t="s">
        <v>134</v>
      </c>
      <c r="C882" s="139">
        <f t="shared" si="13"/>
        <v>8</v>
      </c>
      <c r="D882" s="139" t="s">
        <v>192</v>
      </c>
      <c r="E882" s="139" t="s">
        <v>182</v>
      </c>
      <c r="F882" s="139" t="s">
        <v>803</v>
      </c>
      <c r="G882" s="139" t="s">
        <v>386</v>
      </c>
      <c r="H882" s="139" t="s">
        <v>234</v>
      </c>
      <c r="I882" s="139" t="s">
        <v>231</v>
      </c>
      <c r="J882" s="139" t="s">
        <v>231</v>
      </c>
      <c r="K882" s="139" t="s">
        <v>232</v>
      </c>
      <c r="L882" s="139">
        <v>39.469794694444445</v>
      </c>
      <c r="M882" s="139">
        <v>-108.07713544444444</v>
      </c>
      <c r="N882" s="139" t="s">
        <v>83</v>
      </c>
      <c r="O882" s="139" t="s">
        <v>233</v>
      </c>
      <c r="P882" s="139">
        <v>17</v>
      </c>
      <c r="Q882" s="139">
        <v>0.7</v>
      </c>
      <c r="R882" s="139">
        <v>73.2</v>
      </c>
      <c r="S882" s="139">
        <v>1689</v>
      </c>
      <c r="T882" s="139">
        <v>0</v>
      </c>
      <c r="U882" s="139" t="s">
        <v>159</v>
      </c>
      <c r="V882" s="140">
        <v>0</v>
      </c>
      <c r="W882" s="141">
        <v>0</v>
      </c>
      <c r="X882" s="141">
        <v>0</v>
      </c>
      <c r="Y882" s="141">
        <v>0</v>
      </c>
      <c r="Z882" s="142">
        <v>0</v>
      </c>
    </row>
    <row r="883" spans="1:26" s="4" customFormat="1" x14ac:dyDescent="0.2">
      <c r="A883" s="139" t="s">
        <v>209</v>
      </c>
      <c r="B883" s="31" t="s">
        <v>134</v>
      </c>
      <c r="C883" s="139">
        <f t="shared" si="13"/>
        <v>8</v>
      </c>
      <c r="D883" s="139" t="s">
        <v>192</v>
      </c>
      <c r="E883" s="139" t="s">
        <v>182</v>
      </c>
      <c r="F883" s="139" t="s">
        <v>803</v>
      </c>
      <c r="G883" s="139" t="s">
        <v>386</v>
      </c>
      <c r="H883" s="139" t="s">
        <v>235</v>
      </c>
      <c r="I883" s="139" t="s">
        <v>231</v>
      </c>
      <c r="J883" s="139" t="s">
        <v>231</v>
      </c>
      <c r="K883" s="139" t="s">
        <v>232</v>
      </c>
      <c r="L883" s="139">
        <v>39.469794694444445</v>
      </c>
      <c r="M883" s="139">
        <v>-108.07713544444444</v>
      </c>
      <c r="N883" s="139" t="s">
        <v>83</v>
      </c>
      <c r="O883" s="139" t="s">
        <v>233</v>
      </c>
      <c r="P883" s="139">
        <v>14</v>
      </c>
      <c r="Q883" s="139">
        <v>1</v>
      </c>
      <c r="R883" s="139">
        <v>153.80000000000001</v>
      </c>
      <c r="S883" s="139">
        <v>7250</v>
      </c>
      <c r="T883" s="139">
        <v>850</v>
      </c>
      <c r="U883" s="139" t="s">
        <v>159</v>
      </c>
      <c r="V883" s="140">
        <v>0</v>
      </c>
      <c r="W883" s="141">
        <v>0</v>
      </c>
      <c r="X883" s="141">
        <v>0</v>
      </c>
      <c r="Y883" s="141">
        <v>0</v>
      </c>
      <c r="Z883" s="142">
        <v>0</v>
      </c>
    </row>
    <row r="884" spans="1:26" s="4" customFormat="1" x14ac:dyDescent="0.2">
      <c r="A884" s="139" t="s">
        <v>209</v>
      </c>
      <c r="B884" s="31" t="s">
        <v>134</v>
      </c>
      <c r="C884" s="139">
        <f t="shared" si="13"/>
        <v>8</v>
      </c>
      <c r="D884" s="139" t="s">
        <v>192</v>
      </c>
      <c r="E884" s="139" t="s">
        <v>182</v>
      </c>
      <c r="F884" s="139" t="s">
        <v>803</v>
      </c>
      <c r="G884" s="139" t="s">
        <v>386</v>
      </c>
      <c r="H884" s="139" t="s">
        <v>273</v>
      </c>
      <c r="I884" s="139" t="s">
        <v>231</v>
      </c>
      <c r="J884" s="139" t="s">
        <v>231</v>
      </c>
      <c r="K884" s="139" t="s">
        <v>232</v>
      </c>
      <c r="L884" s="139">
        <v>39.469794694444445</v>
      </c>
      <c r="M884" s="139">
        <v>-108.07713544444444</v>
      </c>
      <c r="N884" s="139" t="s">
        <v>83</v>
      </c>
      <c r="O884" s="139" t="s">
        <v>233</v>
      </c>
      <c r="P884" s="139">
        <v>17</v>
      </c>
      <c r="Q884" s="139">
        <v>1</v>
      </c>
      <c r="R884" s="139">
        <v>58.9</v>
      </c>
      <c r="S884" s="139">
        <v>2775</v>
      </c>
      <c r="T884" s="139">
        <v>975</v>
      </c>
      <c r="U884" s="139" t="s">
        <v>159</v>
      </c>
      <c r="V884" s="140">
        <v>0</v>
      </c>
      <c r="W884" s="141">
        <v>0</v>
      </c>
      <c r="X884" s="141">
        <v>0</v>
      </c>
      <c r="Y884" s="141">
        <v>1.3185000000000001E-2</v>
      </c>
      <c r="Z884" s="142">
        <v>0.87292800000000004</v>
      </c>
    </row>
    <row r="885" spans="1:26" s="4" customFormat="1" x14ac:dyDescent="0.2">
      <c r="A885" s="139" t="s">
        <v>209</v>
      </c>
      <c r="B885" s="31" t="s">
        <v>134</v>
      </c>
      <c r="C885" s="139">
        <f t="shared" si="13"/>
        <v>8</v>
      </c>
      <c r="D885" s="139" t="s">
        <v>192</v>
      </c>
      <c r="E885" s="139" t="s">
        <v>182</v>
      </c>
      <c r="F885" s="139" t="s">
        <v>803</v>
      </c>
      <c r="G885" s="139" t="s">
        <v>386</v>
      </c>
      <c r="H885" s="139" t="s">
        <v>229</v>
      </c>
      <c r="I885" s="139" t="s">
        <v>231</v>
      </c>
      <c r="J885" s="139" t="s">
        <v>231</v>
      </c>
      <c r="K885" s="139" t="s">
        <v>232</v>
      </c>
      <c r="L885" s="139">
        <v>39.469794694444445</v>
      </c>
      <c r="M885" s="139">
        <v>-108.07713544444444</v>
      </c>
      <c r="N885" s="139" t="s">
        <v>83</v>
      </c>
      <c r="O885" s="139" t="s">
        <v>233</v>
      </c>
      <c r="P885" s="139">
        <v>10</v>
      </c>
      <c r="Q885" s="139">
        <v>0.2</v>
      </c>
      <c r="R885" s="139">
        <v>278.8</v>
      </c>
      <c r="S885" s="139">
        <v>365</v>
      </c>
      <c r="T885" s="139">
        <v>850</v>
      </c>
      <c r="U885" s="139" t="s">
        <v>159</v>
      </c>
      <c r="V885" s="140">
        <v>0</v>
      </c>
      <c r="W885" s="141">
        <v>0</v>
      </c>
      <c r="X885" s="141">
        <v>0</v>
      </c>
      <c r="Y885" s="141">
        <v>0</v>
      </c>
      <c r="Z885" s="142">
        <v>0</v>
      </c>
    </row>
    <row r="886" spans="1:26" s="4" customFormat="1" x14ac:dyDescent="0.2">
      <c r="A886" s="139" t="s">
        <v>209</v>
      </c>
      <c r="B886" s="31" t="s">
        <v>134</v>
      </c>
      <c r="C886" s="139">
        <f t="shared" si="13"/>
        <v>8</v>
      </c>
      <c r="D886" s="139" t="s">
        <v>192</v>
      </c>
      <c r="E886" s="139" t="s">
        <v>182</v>
      </c>
      <c r="F886" s="139" t="s">
        <v>803</v>
      </c>
      <c r="G886" s="139" t="s">
        <v>386</v>
      </c>
      <c r="H886" s="139" t="s">
        <v>260</v>
      </c>
      <c r="I886" s="139" t="s">
        <v>231</v>
      </c>
      <c r="J886" s="139" t="s">
        <v>231</v>
      </c>
      <c r="K886" s="139" t="s">
        <v>232</v>
      </c>
      <c r="L886" s="139">
        <v>39.469794694444445</v>
      </c>
      <c r="M886" s="139">
        <v>-108.07713544444444</v>
      </c>
      <c r="N886" s="139" t="s">
        <v>83</v>
      </c>
      <c r="O886" s="139" t="s">
        <v>233</v>
      </c>
      <c r="P886" s="139">
        <v>22</v>
      </c>
      <c r="Q886" s="139">
        <v>1</v>
      </c>
      <c r="R886" s="139">
        <v>191.5</v>
      </c>
      <c r="S886" s="139">
        <v>9390</v>
      </c>
      <c r="T886" s="139">
        <v>855</v>
      </c>
      <c r="U886" s="139" t="s">
        <v>159</v>
      </c>
      <c r="V886" s="140">
        <v>0</v>
      </c>
      <c r="W886" s="141">
        <v>0</v>
      </c>
      <c r="X886" s="141">
        <v>0</v>
      </c>
      <c r="Y886" s="141">
        <v>2.4989999999999998E-2</v>
      </c>
      <c r="Z886" s="142">
        <v>0.41649999999999998</v>
      </c>
    </row>
    <row r="887" spans="1:26" s="4" customFormat="1" x14ac:dyDescent="0.2">
      <c r="A887" s="139" t="s">
        <v>209</v>
      </c>
      <c r="B887" s="31" t="s">
        <v>134</v>
      </c>
      <c r="C887" s="139">
        <f t="shared" si="13"/>
        <v>8</v>
      </c>
      <c r="D887" s="139" t="s">
        <v>192</v>
      </c>
      <c r="E887" s="139" t="s">
        <v>182</v>
      </c>
      <c r="F887" s="139" t="s">
        <v>803</v>
      </c>
      <c r="G887" s="139" t="s">
        <v>386</v>
      </c>
      <c r="H887" s="139" t="s">
        <v>231</v>
      </c>
      <c r="I887" s="139" t="s">
        <v>231</v>
      </c>
      <c r="J887" s="139" t="s">
        <v>231</v>
      </c>
      <c r="K887" s="139" t="s">
        <v>232</v>
      </c>
      <c r="L887" s="139">
        <v>39.489242861111109</v>
      </c>
      <c r="M887" s="139">
        <v>-107.72370494444445</v>
      </c>
      <c r="N887" s="139" t="s">
        <v>275</v>
      </c>
      <c r="O887" s="139" t="s">
        <v>233</v>
      </c>
      <c r="P887" s="139">
        <v>22</v>
      </c>
      <c r="Q887" s="139">
        <v>1</v>
      </c>
      <c r="R887" s="139">
        <v>0</v>
      </c>
      <c r="S887" s="139">
        <v>9390</v>
      </c>
      <c r="T887" s="139">
        <v>855</v>
      </c>
      <c r="U887" s="139" t="s">
        <v>159</v>
      </c>
      <c r="V887" s="140">
        <v>14.20016</v>
      </c>
      <c r="W887" s="141">
        <v>2.799992</v>
      </c>
      <c r="X887" s="141">
        <v>5.6026160000000003</v>
      </c>
      <c r="Y887" s="141">
        <v>0</v>
      </c>
      <c r="Z887" s="142">
        <v>0</v>
      </c>
    </row>
    <row r="888" spans="1:26" s="4" customFormat="1" x14ac:dyDescent="0.2">
      <c r="A888" s="139" t="s">
        <v>209</v>
      </c>
      <c r="B888" s="31" t="s">
        <v>134</v>
      </c>
      <c r="C888" s="139">
        <f t="shared" si="13"/>
        <v>8</v>
      </c>
      <c r="D888" s="139" t="s">
        <v>192</v>
      </c>
      <c r="E888" s="139" t="s">
        <v>182</v>
      </c>
      <c r="F888" s="139" t="s">
        <v>803</v>
      </c>
      <c r="G888" s="139" t="s">
        <v>386</v>
      </c>
      <c r="H888" s="139" t="s">
        <v>231</v>
      </c>
      <c r="I888" s="139" t="s">
        <v>231</v>
      </c>
      <c r="J888" s="139" t="s">
        <v>231</v>
      </c>
      <c r="K888" s="139" t="s">
        <v>232</v>
      </c>
      <c r="L888" s="139">
        <v>39.489242861111109</v>
      </c>
      <c r="M888" s="139">
        <v>-107.72370494444445</v>
      </c>
      <c r="N888" s="139" t="s">
        <v>83</v>
      </c>
      <c r="O888" s="139" t="s">
        <v>233</v>
      </c>
      <c r="P888" s="139">
        <v>17</v>
      </c>
      <c r="Q888" s="139">
        <v>1</v>
      </c>
      <c r="R888" s="139">
        <v>58.9</v>
      </c>
      <c r="S888" s="139">
        <v>2775</v>
      </c>
      <c r="T888" s="139">
        <v>975</v>
      </c>
      <c r="U888" s="139" t="s">
        <v>159</v>
      </c>
      <c r="V888" s="140">
        <v>11.6</v>
      </c>
      <c r="W888" s="141">
        <v>3</v>
      </c>
      <c r="X888" s="141">
        <v>17.399999999999999</v>
      </c>
      <c r="Y888" s="141">
        <v>0</v>
      </c>
      <c r="Z888" s="142">
        <v>0</v>
      </c>
    </row>
    <row r="889" spans="1:26" s="4" customFormat="1" x14ac:dyDescent="0.2">
      <c r="A889" s="139" t="s">
        <v>209</v>
      </c>
      <c r="B889" s="31" t="s">
        <v>134</v>
      </c>
      <c r="C889" s="139">
        <f t="shared" si="13"/>
        <v>8</v>
      </c>
      <c r="D889" s="139" t="s">
        <v>192</v>
      </c>
      <c r="E889" s="139" t="s">
        <v>182</v>
      </c>
      <c r="F889" s="139" t="s">
        <v>803</v>
      </c>
      <c r="G889" s="139" t="s">
        <v>386</v>
      </c>
      <c r="H889" s="139" t="s">
        <v>231</v>
      </c>
      <c r="I889" s="139" t="s">
        <v>231</v>
      </c>
      <c r="J889" s="139" t="s">
        <v>231</v>
      </c>
      <c r="K889" s="139" t="s">
        <v>232</v>
      </c>
      <c r="L889" s="139">
        <v>39.489242861111109</v>
      </c>
      <c r="M889" s="139">
        <v>-107.72370494444445</v>
      </c>
      <c r="N889" s="139" t="s">
        <v>83</v>
      </c>
      <c r="O889" s="139" t="s">
        <v>233</v>
      </c>
      <c r="P889" s="139">
        <v>22</v>
      </c>
      <c r="Q889" s="139">
        <v>1</v>
      </c>
      <c r="R889" s="139">
        <v>191.5</v>
      </c>
      <c r="S889" s="139">
        <v>9390</v>
      </c>
      <c r="T889" s="139">
        <v>855</v>
      </c>
      <c r="U889" s="139" t="s">
        <v>159</v>
      </c>
      <c r="V889" s="140">
        <v>14.4</v>
      </c>
      <c r="W889" s="141">
        <v>2.8</v>
      </c>
      <c r="X889" s="141">
        <v>5.52</v>
      </c>
      <c r="Y889" s="141">
        <v>0</v>
      </c>
      <c r="Z889" s="142">
        <v>0</v>
      </c>
    </row>
    <row r="890" spans="1:26" s="4" customFormat="1" x14ac:dyDescent="0.2">
      <c r="A890" s="139" t="s">
        <v>209</v>
      </c>
      <c r="B890" s="31" t="s">
        <v>134</v>
      </c>
      <c r="C890" s="139">
        <f t="shared" si="13"/>
        <v>8</v>
      </c>
      <c r="D890" s="139" t="s">
        <v>192</v>
      </c>
      <c r="E890" s="139" t="s">
        <v>182</v>
      </c>
      <c r="F890" s="139" t="s">
        <v>803</v>
      </c>
      <c r="G890" s="139" t="s">
        <v>386</v>
      </c>
      <c r="H890" s="139" t="s">
        <v>231</v>
      </c>
      <c r="I890" s="139" t="s">
        <v>231</v>
      </c>
      <c r="J890" s="139" t="s">
        <v>231</v>
      </c>
      <c r="K890" s="139" t="s">
        <v>232</v>
      </c>
      <c r="L890" s="139">
        <v>39.489242861111109</v>
      </c>
      <c r="M890" s="139">
        <v>-107.72370494444445</v>
      </c>
      <c r="N890" s="139" t="s">
        <v>83</v>
      </c>
      <c r="O890" s="139" t="s">
        <v>233</v>
      </c>
      <c r="P890" s="139">
        <v>22</v>
      </c>
      <c r="Q890" s="139">
        <v>1</v>
      </c>
      <c r="R890" s="139">
        <v>191.5</v>
      </c>
      <c r="S890" s="139">
        <v>9390</v>
      </c>
      <c r="T890" s="139">
        <v>255</v>
      </c>
      <c r="U890" s="139" t="s">
        <v>159</v>
      </c>
      <c r="V890" s="140">
        <v>28.8</v>
      </c>
      <c r="W890" s="141">
        <v>5.6</v>
      </c>
      <c r="X890" s="141">
        <v>11</v>
      </c>
      <c r="Y890" s="141">
        <v>0</v>
      </c>
      <c r="Z890" s="142">
        <v>0</v>
      </c>
    </row>
    <row r="891" spans="1:26" s="4" customFormat="1" x14ac:dyDescent="0.2">
      <c r="A891" s="139" t="s">
        <v>209</v>
      </c>
      <c r="B891" s="31" t="s">
        <v>134</v>
      </c>
      <c r="C891" s="139">
        <f t="shared" si="13"/>
        <v>8</v>
      </c>
      <c r="D891" s="139" t="s">
        <v>192</v>
      </c>
      <c r="E891" s="139" t="s">
        <v>182</v>
      </c>
      <c r="F891" s="139" t="s">
        <v>803</v>
      </c>
      <c r="G891" s="139" t="s">
        <v>386</v>
      </c>
      <c r="H891" s="139" t="s">
        <v>231</v>
      </c>
      <c r="I891" s="139" t="s">
        <v>231</v>
      </c>
      <c r="J891" s="139" t="s">
        <v>231</v>
      </c>
      <c r="K891" s="139" t="s">
        <v>232</v>
      </c>
      <c r="L891" s="139">
        <v>39.489242861111109</v>
      </c>
      <c r="M891" s="139">
        <v>-107.72370494444445</v>
      </c>
      <c r="N891" s="139" t="s">
        <v>286</v>
      </c>
      <c r="O891" s="139" t="s">
        <v>233</v>
      </c>
      <c r="P891" s="139">
        <v>0</v>
      </c>
      <c r="Q891" s="139">
        <v>0</v>
      </c>
      <c r="R891" s="139">
        <v>0</v>
      </c>
      <c r="S891" s="139">
        <v>0</v>
      </c>
      <c r="T891" s="139">
        <v>70</v>
      </c>
      <c r="U891" s="139" t="s">
        <v>111</v>
      </c>
      <c r="V891" s="140">
        <v>0</v>
      </c>
      <c r="W891" s="141">
        <v>2.1</v>
      </c>
      <c r="X891" s="141">
        <v>0</v>
      </c>
      <c r="Y891" s="141">
        <v>0</v>
      </c>
      <c r="Z891" s="142">
        <v>0</v>
      </c>
    </row>
    <row r="892" spans="1:26" s="4" customFormat="1" x14ac:dyDescent="0.2">
      <c r="A892" s="139" t="s">
        <v>209</v>
      </c>
      <c r="B892" s="31" t="s">
        <v>134</v>
      </c>
      <c r="C892" s="139">
        <f t="shared" si="13"/>
        <v>8</v>
      </c>
      <c r="D892" s="139" t="s">
        <v>192</v>
      </c>
      <c r="E892" s="139" t="s">
        <v>182</v>
      </c>
      <c r="F892" s="139" t="s">
        <v>804</v>
      </c>
      <c r="G892" s="139" t="s">
        <v>805</v>
      </c>
      <c r="H892" s="139" t="s">
        <v>230</v>
      </c>
      <c r="I892" s="139" t="s">
        <v>231</v>
      </c>
      <c r="J892" s="139" t="s">
        <v>231</v>
      </c>
      <c r="K892" s="139" t="s">
        <v>232</v>
      </c>
      <c r="L892" s="139">
        <v>39.483438527777778</v>
      </c>
      <c r="M892" s="139">
        <v>-107.97973516666667</v>
      </c>
      <c r="N892" s="139" t="s">
        <v>237</v>
      </c>
      <c r="O892" s="139" t="s">
        <v>233</v>
      </c>
      <c r="P892" s="139">
        <v>22</v>
      </c>
      <c r="Q892" s="139">
        <v>1.7</v>
      </c>
      <c r="R892" s="139">
        <v>41.4</v>
      </c>
      <c r="S892" s="139">
        <v>2654</v>
      </c>
      <c r="T892" s="139">
        <v>480</v>
      </c>
      <c r="U892" s="139" t="s">
        <v>159</v>
      </c>
      <c r="V892" s="140">
        <v>0</v>
      </c>
      <c r="W892" s="141">
        <v>0</v>
      </c>
      <c r="X892" s="141">
        <v>0</v>
      </c>
      <c r="Y892" s="141">
        <v>5.6699999999999997E-3</v>
      </c>
      <c r="Z892" s="142">
        <v>9.4500000000000001E-2</v>
      </c>
    </row>
    <row r="893" spans="1:26" s="4" customFormat="1" x14ac:dyDescent="0.2">
      <c r="A893" s="139" t="s">
        <v>209</v>
      </c>
      <c r="B893" s="31" t="s">
        <v>134</v>
      </c>
      <c r="C893" s="139">
        <f t="shared" si="13"/>
        <v>8</v>
      </c>
      <c r="D893" s="139" t="s">
        <v>192</v>
      </c>
      <c r="E893" s="139" t="s">
        <v>182</v>
      </c>
      <c r="F893" s="139" t="s">
        <v>804</v>
      </c>
      <c r="G893" s="139" t="s">
        <v>805</v>
      </c>
      <c r="H893" s="139" t="s">
        <v>231</v>
      </c>
      <c r="I893" s="139" t="s">
        <v>231</v>
      </c>
      <c r="J893" s="139" t="s">
        <v>231</v>
      </c>
      <c r="K893" s="139" t="s">
        <v>232</v>
      </c>
      <c r="L893" s="139">
        <v>39.489242861111109</v>
      </c>
      <c r="M893" s="139">
        <v>-107.72370494444445</v>
      </c>
      <c r="N893" s="139" t="s">
        <v>237</v>
      </c>
      <c r="O893" s="139" t="s">
        <v>233</v>
      </c>
      <c r="P893" s="139">
        <v>22</v>
      </c>
      <c r="Q893" s="139">
        <v>1.7</v>
      </c>
      <c r="R893" s="139">
        <v>41.4</v>
      </c>
      <c r="S893" s="139">
        <v>2654</v>
      </c>
      <c r="T893" s="139">
        <v>480</v>
      </c>
      <c r="U893" s="139" t="s">
        <v>159</v>
      </c>
      <c r="V893" s="140">
        <v>33.1</v>
      </c>
      <c r="W893" s="141">
        <v>12.9</v>
      </c>
      <c r="X893" s="141">
        <v>3.7</v>
      </c>
      <c r="Y893" s="141">
        <v>0</v>
      </c>
      <c r="Z893" s="142">
        <v>0</v>
      </c>
    </row>
    <row r="894" spans="1:26" s="4" customFormat="1" x14ac:dyDescent="0.2">
      <c r="A894" s="139" t="s">
        <v>209</v>
      </c>
      <c r="B894" s="31" t="s">
        <v>134</v>
      </c>
      <c r="C894" s="139">
        <f t="shared" si="13"/>
        <v>8</v>
      </c>
      <c r="D894" s="139" t="s">
        <v>192</v>
      </c>
      <c r="E894" s="139" t="s">
        <v>182</v>
      </c>
      <c r="F894" s="139" t="s">
        <v>806</v>
      </c>
      <c r="G894" s="139" t="s">
        <v>540</v>
      </c>
      <c r="H894" s="139" t="s">
        <v>230</v>
      </c>
      <c r="I894" s="139" t="s">
        <v>231</v>
      </c>
      <c r="J894" s="139" t="s">
        <v>231</v>
      </c>
      <c r="K894" s="139" t="s">
        <v>232</v>
      </c>
      <c r="L894" s="139">
        <v>39.508300166666665</v>
      </c>
      <c r="M894" s="139">
        <v>-107.88900008333334</v>
      </c>
      <c r="N894" s="139" t="s">
        <v>275</v>
      </c>
      <c r="O894" s="139" t="s">
        <v>233</v>
      </c>
      <c r="P894" s="139">
        <v>20</v>
      </c>
      <c r="Q894" s="139">
        <v>0.83</v>
      </c>
      <c r="R894" s="139">
        <v>70.7</v>
      </c>
      <c r="S894" s="139">
        <v>2513</v>
      </c>
      <c r="T894" s="139">
        <v>850</v>
      </c>
      <c r="U894" s="139" t="s">
        <v>159</v>
      </c>
      <c r="V894" s="140">
        <v>0</v>
      </c>
      <c r="W894" s="141">
        <v>0</v>
      </c>
      <c r="X894" s="141">
        <v>0</v>
      </c>
      <c r="Y894" s="141">
        <v>0</v>
      </c>
      <c r="Z894" s="142">
        <v>0</v>
      </c>
    </row>
    <row r="895" spans="1:26" s="4" customFormat="1" x14ac:dyDescent="0.2">
      <c r="A895" s="139" t="s">
        <v>209</v>
      </c>
      <c r="B895" s="31" t="s">
        <v>134</v>
      </c>
      <c r="C895" s="139">
        <f t="shared" si="13"/>
        <v>8</v>
      </c>
      <c r="D895" s="139" t="s">
        <v>192</v>
      </c>
      <c r="E895" s="139" t="s">
        <v>182</v>
      </c>
      <c r="F895" s="139" t="s">
        <v>806</v>
      </c>
      <c r="G895" s="139" t="s">
        <v>540</v>
      </c>
      <c r="H895" s="139" t="s">
        <v>231</v>
      </c>
      <c r="I895" s="139" t="s">
        <v>231</v>
      </c>
      <c r="J895" s="139" t="s">
        <v>231</v>
      </c>
      <c r="K895" s="139" t="s">
        <v>232</v>
      </c>
      <c r="L895" s="139">
        <v>39.489242861111109</v>
      </c>
      <c r="M895" s="139">
        <v>-107.72370494444445</v>
      </c>
      <c r="N895" s="139" t="s">
        <v>275</v>
      </c>
      <c r="O895" s="139" t="s">
        <v>233</v>
      </c>
      <c r="P895" s="139">
        <v>20</v>
      </c>
      <c r="Q895" s="139">
        <v>0.83</v>
      </c>
      <c r="R895" s="139">
        <v>70.7</v>
      </c>
      <c r="S895" s="139">
        <v>2513</v>
      </c>
      <c r="T895" s="139">
        <v>850</v>
      </c>
      <c r="U895" s="139" t="s">
        <v>159</v>
      </c>
      <c r="V895" s="140">
        <v>10.457984</v>
      </c>
      <c r="W895" s="141">
        <v>2.100263</v>
      </c>
      <c r="X895" s="141">
        <v>10.457984</v>
      </c>
      <c r="Y895" s="141">
        <v>0</v>
      </c>
      <c r="Z895" s="142">
        <v>0</v>
      </c>
    </row>
    <row r="896" spans="1:26" s="4" customFormat="1" x14ac:dyDescent="0.2">
      <c r="A896" s="139" t="s">
        <v>209</v>
      </c>
      <c r="B896" s="31" t="s">
        <v>134</v>
      </c>
      <c r="C896" s="139">
        <f t="shared" si="13"/>
        <v>8</v>
      </c>
      <c r="D896" s="139" t="s">
        <v>192</v>
      </c>
      <c r="E896" s="139" t="s">
        <v>182</v>
      </c>
      <c r="F896" s="139" t="s">
        <v>807</v>
      </c>
      <c r="G896" s="139" t="s">
        <v>542</v>
      </c>
      <c r="H896" s="139" t="s">
        <v>230</v>
      </c>
      <c r="I896" s="139" t="s">
        <v>231</v>
      </c>
      <c r="J896" s="139" t="s">
        <v>231</v>
      </c>
      <c r="K896" s="139" t="s">
        <v>232</v>
      </c>
      <c r="L896" s="139">
        <v>39.489242861111109</v>
      </c>
      <c r="M896" s="139">
        <v>-107.72370494444445</v>
      </c>
      <c r="N896" s="139" t="s">
        <v>83</v>
      </c>
      <c r="O896" s="139" t="s">
        <v>233</v>
      </c>
      <c r="P896" s="139">
        <v>22</v>
      </c>
      <c r="Q896" s="139">
        <v>1.33</v>
      </c>
      <c r="R896" s="139">
        <v>78.900000000000006</v>
      </c>
      <c r="S896" s="139">
        <v>6606</v>
      </c>
      <c r="T896" s="139">
        <v>1033</v>
      </c>
      <c r="U896" s="139" t="s">
        <v>159</v>
      </c>
      <c r="V896" s="140">
        <v>0</v>
      </c>
      <c r="W896" s="141">
        <v>0</v>
      </c>
      <c r="X896" s="141">
        <v>0</v>
      </c>
      <c r="Y896" s="141">
        <v>0</v>
      </c>
      <c r="Z896" s="142">
        <v>0</v>
      </c>
    </row>
    <row r="897" spans="1:26" s="4" customFormat="1" x14ac:dyDescent="0.2">
      <c r="A897" s="139" t="s">
        <v>209</v>
      </c>
      <c r="B897" s="31" t="s">
        <v>134</v>
      </c>
      <c r="C897" s="139">
        <f t="shared" si="13"/>
        <v>8</v>
      </c>
      <c r="D897" s="139" t="s">
        <v>192</v>
      </c>
      <c r="E897" s="139" t="s">
        <v>182</v>
      </c>
      <c r="F897" s="139" t="s">
        <v>807</v>
      </c>
      <c r="G897" s="139" t="s">
        <v>542</v>
      </c>
      <c r="H897" s="139" t="s">
        <v>259</v>
      </c>
      <c r="I897" s="139" t="s">
        <v>231</v>
      </c>
      <c r="J897" s="139" t="s">
        <v>231</v>
      </c>
      <c r="K897" s="139" t="s">
        <v>232</v>
      </c>
      <c r="L897" s="139">
        <v>39.489242861111109</v>
      </c>
      <c r="M897" s="139">
        <v>-107.72370494444445</v>
      </c>
      <c r="N897" s="139" t="s">
        <v>83</v>
      </c>
      <c r="O897" s="139" t="s">
        <v>233</v>
      </c>
      <c r="P897" s="139">
        <v>22</v>
      </c>
      <c r="Q897" s="139">
        <v>16.25</v>
      </c>
      <c r="R897" s="139">
        <v>2.5</v>
      </c>
      <c r="S897" s="139">
        <v>30675</v>
      </c>
      <c r="T897" s="139">
        <v>0</v>
      </c>
      <c r="U897" s="139" t="s">
        <v>159</v>
      </c>
      <c r="V897" s="140">
        <v>0</v>
      </c>
      <c r="W897" s="141">
        <v>0</v>
      </c>
      <c r="X897" s="141">
        <v>0</v>
      </c>
      <c r="Y897" s="141">
        <v>0</v>
      </c>
      <c r="Z897" s="142">
        <v>0</v>
      </c>
    </row>
    <row r="898" spans="1:26" s="4" customFormat="1" x14ac:dyDescent="0.2">
      <c r="A898" s="139" t="s">
        <v>209</v>
      </c>
      <c r="B898" s="31" t="s">
        <v>134</v>
      </c>
      <c r="C898" s="139">
        <f t="shared" si="13"/>
        <v>8</v>
      </c>
      <c r="D898" s="139" t="s">
        <v>192</v>
      </c>
      <c r="E898" s="139" t="s">
        <v>182</v>
      </c>
      <c r="F898" s="139" t="s">
        <v>807</v>
      </c>
      <c r="G898" s="139" t="s">
        <v>542</v>
      </c>
      <c r="H898" s="139" t="s">
        <v>273</v>
      </c>
      <c r="I898" s="139" t="s">
        <v>231</v>
      </c>
      <c r="J898" s="139" t="s">
        <v>231</v>
      </c>
      <c r="K898" s="139" t="s">
        <v>232</v>
      </c>
      <c r="L898" s="139">
        <v>39.489242861111109</v>
      </c>
      <c r="M898" s="139">
        <v>-107.72370494444445</v>
      </c>
      <c r="N898" s="139" t="s">
        <v>83</v>
      </c>
      <c r="O898" s="139" t="s">
        <v>233</v>
      </c>
      <c r="P898" s="139">
        <v>40</v>
      </c>
      <c r="Q898" s="139">
        <v>1.5</v>
      </c>
      <c r="R898" s="139">
        <v>191.7</v>
      </c>
      <c r="S898" s="139">
        <v>11500</v>
      </c>
      <c r="T898" s="139">
        <v>858</v>
      </c>
      <c r="U898" s="139" t="s">
        <v>159</v>
      </c>
      <c r="V898" s="140">
        <v>0</v>
      </c>
      <c r="W898" s="141">
        <v>0</v>
      </c>
      <c r="X898" s="141">
        <v>0</v>
      </c>
      <c r="Y898" s="141">
        <v>2.2644000000000001E-2</v>
      </c>
      <c r="Z898" s="142">
        <v>0.37740000000000001</v>
      </c>
    </row>
    <row r="899" spans="1:26" s="4" customFormat="1" x14ac:dyDescent="0.2">
      <c r="A899" s="139" t="s">
        <v>209</v>
      </c>
      <c r="B899" s="31" t="s">
        <v>134</v>
      </c>
      <c r="C899" s="139">
        <f t="shared" si="13"/>
        <v>8</v>
      </c>
      <c r="D899" s="139" t="s">
        <v>192</v>
      </c>
      <c r="E899" s="139" t="s">
        <v>182</v>
      </c>
      <c r="F899" s="139" t="s">
        <v>807</v>
      </c>
      <c r="G899" s="139" t="s">
        <v>542</v>
      </c>
      <c r="H899" s="139" t="s">
        <v>264</v>
      </c>
      <c r="I899" s="139" t="s">
        <v>231</v>
      </c>
      <c r="J899" s="139" t="s">
        <v>231</v>
      </c>
      <c r="K899" s="139" t="s">
        <v>232</v>
      </c>
      <c r="L899" s="139">
        <v>39.489242861111109</v>
      </c>
      <c r="M899" s="139">
        <v>-107.72370494444445</v>
      </c>
      <c r="N899" s="139" t="s">
        <v>83</v>
      </c>
      <c r="O899" s="139" t="s">
        <v>233</v>
      </c>
      <c r="P899" s="139">
        <v>20</v>
      </c>
      <c r="Q899" s="139">
        <v>1.5</v>
      </c>
      <c r="R899" s="139">
        <v>221.7</v>
      </c>
      <c r="S899" s="139">
        <v>23500</v>
      </c>
      <c r="T899" s="139">
        <v>850</v>
      </c>
      <c r="U899" s="139" t="s">
        <v>159</v>
      </c>
      <c r="V899" s="140">
        <v>0</v>
      </c>
      <c r="W899" s="141">
        <v>0</v>
      </c>
      <c r="X899" s="141">
        <v>0</v>
      </c>
      <c r="Y899" s="141">
        <v>4.5095999999999997E-2</v>
      </c>
      <c r="Z899" s="142">
        <v>0.75160000000000005</v>
      </c>
    </row>
    <row r="900" spans="1:26" s="4" customFormat="1" x14ac:dyDescent="0.2">
      <c r="A900" s="139" t="s">
        <v>209</v>
      </c>
      <c r="B900" s="31" t="s">
        <v>134</v>
      </c>
      <c r="C900" s="139">
        <f t="shared" si="13"/>
        <v>8</v>
      </c>
      <c r="D900" s="139" t="s">
        <v>192</v>
      </c>
      <c r="E900" s="139" t="s">
        <v>182</v>
      </c>
      <c r="F900" s="139" t="s">
        <v>807</v>
      </c>
      <c r="G900" s="139" t="s">
        <v>542</v>
      </c>
      <c r="H900" s="139" t="s">
        <v>236</v>
      </c>
      <c r="I900" s="139" t="s">
        <v>231</v>
      </c>
      <c r="J900" s="139" t="s">
        <v>231</v>
      </c>
      <c r="K900" s="139" t="s">
        <v>232</v>
      </c>
      <c r="L900" s="139">
        <v>39.489242861111109</v>
      </c>
      <c r="M900" s="139">
        <v>-107.72370494444445</v>
      </c>
      <c r="N900" s="139" t="s">
        <v>83</v>
      </c>
      <c r="O900" s="139" t="s">
        <v>233</v>
      </c>
      <c r="P900" s="139">
        <v>50</v>
      </c>
      <c r="Q900" s="139">
        <v>1.35</v>
      </c>
      <c r="R900" s="139">
        <v>169</v>
      </c>
      <c r="S900" s="139">
        <v>29210</v>
      </c>
      <c r="T900" s="139">
        <v>860</v>
      </c>
      <c r="U900" s="139" t="s">
        <v>159</v>
      </c>
      <c r="V900" s="140">
        <v>0</v>
      </c>
      <c r="W900" s="141">
        <v>0</v>
      </c>
      <c r="X900" s="141">
        <v>0</v>
      </c>
      <c r="Y900" s="141">
        <v>6.8994E-2</v>
      </c>
      <c r="Z900" s="142">
        <v>1.1498999999999999</v>
      </c>
    </row>
    <row r="901" spans="1:26" s="4" customFormat="1" x14ac:dyDescent="0.2">
      <c r="A901" s="139" t="s">
        <v>209</v>
      </c>
      <c r="B901" s="31" t="s">
        <v>134</v>
      </c>
      <c r="C901" s="139">
        <f t="shared" si="13"/>
        <v>8</v>
      </c>
      <c r="D901" s="139" t="s">
        <v>192</v>
      </c>
      <c r="E901" s="139" t="s">
        <v>182</v>
      </c>
      <c r="F901" s="139" t="s">
        <v>807</v>
      </c>
      <c r="G901" s="139" t="s">
        <v>542</v>
      </c>
      <c r="H901" s="139" t="s">
        <v>241</v>
      </c>
      <c r="I901" s="139" t="s">
        <v>231</v>
      </c>
      <c r="J901" s="139" t="s">
        <v>231</v>
      </c>
      <c r="K901" s="139" t="s">
        <v>232</v>
      </c>
      <c r="L901" s="139">
        <v>39.489242861111109</v>
      </c>
      <c r="M901" s="139">
        <v>-107.72370494444445</v>
      </c>
      <c r="N901" s="139" t="s">
        <v>83</v>
      </c>
      <c r="O901" s="139" t="s">
        <v>233</v>
      </c>
      <c r="P901" s="139">
        <v>50</v>
      </c>
      <c r="Q901" s="139">
        <v>1.35</v>
      </c>
      <c r="R901" s="139">
        <v>169</v>
      </c>
      <c r="S901" s="139">
        <v>29210</v>
      </c>
      <c r="T901" s="139">
        <v>860</v>
      </c>
      <c r="U901" s="139" t="s">
        <v>159</v>
      </c>
      <c r="V901" s="140">
        <v>0</v>
      </c>
      <c r="W901" s="141">
        <v>0</v>
      </c>
      <c r="X901" s="141">
        <v>0</v>
      </c>
      <c r="Y901" s="141">
        <v>7.0638000000000006E-2</v>
      </c>
      <c r="Z901" s="142">
        <v>1.1773</v>
      </c>
    </row>
    <row r="902" spans="1:26" s="4" customFormat="1" x14ac:dyDescent="0.2">
      <c r="A902" s="139" t="s">
        <v>209</v>
      </c>
      <c r="B902" s="31" t="s">
        <v>134</v>
      </c>
      <c r="C902" s="139">
        <f t="shared" si="13"/>
        <v>8</v>
      </c>
      <c r="D902" s="139" t="s">
        <v>192</v>
      </c>
      <c r="E902" s="139" t="s">
        <v>182</v>
      </c>
      <c r="F902" s="139" t="s">
        <v>807</v>
      </c>
      <c r="G902" s="139" t="s">
        <v>542</v>
      </c>
      <c r="H902" s="139" t="s">
        <v>247</v>
      </c>
      <c r="I902" s="139" t="s">
        <v>231</v>
      </c>
      <c r="J902" s="139" t="s">
        <v>231</v>
      </c>
      <c r="K902" s="139" t="s">
        <v>232</v>
      </c>
      <c r="L902" s="139">
        <v>39.489242861111109</v>
      </c>
      <c r="M902" s="139">
        <v>-107.72370494444445</v>
      </c>
      <c r="N902" s="139" t="s">
        <v>266</v>
      </c>
      <c r="O902" s="139" t="s">
        <v>233</v>
      </c>
      <c r="P902" s="139">
        <v>5</v>
      </c>
      <c r="Q902" s="139">
        <v>0.66</v>
      </c>
      <c r="R902" s="139">
        <v>22</v>
      </c>
      <c r="S902" s="139">
        <v>457</v>
      </c>
      <c r="T902" s="139">
        <v>845</v>
      </c>
      <c r="U902" s="139" t="s">
        <v>140</v>
      </c>
      <c r="V902" s="140">
        <v>0</v>
      </c>
      <c r="W902" s="141">
        <v>0</v>
      </c>
      <c r="X902" s="141">
        <v>0</v>
      </c>
      <c r="Y902" s="141">
        <v>1.0999999999999999E-2</v>
      </c>
      <c r="Z902" s="142">
        <v>8.0000000000000002E-3</v>
      </c>
    </row>
    <row r="903" spans="1:26" s="4" customFormat="1" x14ac:dyDescent="0.2">
      <c r="A903" s="139" t="s">
        <v>209</v>
      </c>
      <c r="B903" s="31" t="s">
        <v>134</v>
      </c>
      <c r="C903" s="139">
        <f t="shared" ref="C903:C966" si="14">VALUE(LEFT($D903,LEN(D903)-3))</f>
        <v>8</v>
      </c>
      <c r="D903" s="139" t="s">
        <v>192</v>
      </c>
      <c r="E903" s="139" t="s">
        <v>182</v>
      </c>
      <c r="F903" s="139" t="s">
        <v>807</v>
      </c>
      <c r="G903" s="139" t="s">
        <v>542</v>
      </c>
      <c r="H903" s="139" t="s">
        <v>231</v>
      </c>
      <c r="I903" s="139" t="s">
        <v>231</v>
      </c>
      <c r="J903" s="139" t="s">
        <v>231</v>
      </c>
      <c r="K903" s="139" t="s">
        <v>232</v>
      </c>
      <c r="L903" s="139">
        <v>39.487174916666667</v>
      </c>
      <c r="M903" s="139">
        <v>-108.10957969444443</v>
      </c>
      <c r="N903" s="139" t="s">
        <v>83</v>
      </c>
      <c r="O903" s="139" t="s">
        <v>233</v>
      </c>
      <c r="P903" s="139">
        <v>20</v>
      </c>
      <c r="Q903" s="139">
        <v>1.5</v>
      </c>
      <c r="R903" s="139">
        <v>221.7</v>
      </c>
      <c r="S903" s="139">
        <v>23500</v>
      </c>
      <c r="T903" s="139">
        <v>850</v>
      </c>
      <c r="U903" s="139" t="s">
        <v>159</v>
      </c>
      <c r="V903" s="140">
        <v>19.850000000000001</v>
      </c>
      <c r="W903" s="141">
        <v>24.38</v>
      </c>
      <c r="X903" s="141">
        <v>28.32</v>
      </c>
      <c r="Y903" s="141">
        <v>0</v>
      </c>
      <c r="Z903" s="142">
        <v>0</v>
      </c>
    </row>
    <row r="904" spans="1:26" s="4" customFormat="1" x14ac:dyDescent="0.2">
      <c r="A904" s="139" t="s">
        <v>209</v>
      </c>
      <c r="B904" s="31" t="s">
        <v>134</v>
      </c>
      <c r="C904" s="139">
        <f t="shared" si="14"/>
        <v>8</v>
      </c>
      <c r="D904" s="139" t="s">
        <v>192</v>
      </c>
      <c r="E904" s="139" t="s">
        <v>182</v>
      </c>
      <c r="F904" s="139" t="s">
        <v>807</v>
      </c>
      <c r="G904" s="139" t="s">
        <v>542</v>
      </c>
      <c r="H904" s="139" t="s">
        <v>231</v>
      </c>
      <c r="I904" s="139" t="s">
        <v>231</v>
      </c>
      <c r="J904" s="139" t="s">
        <v>231</v>
      </c>
      <c r="K904" s="139" t="s">
        <v>232</v>
      </c>
      <c r="L904" s="139">
        <v>39.487174916666667</v>
      </c>
      <c r="M904" s="139">
        <v>-108.10957969444443</v>
      </c>
      <c r="N904" s="139" t="s">
        <v>83</v>
      </c>
      <c r="O904" s="139" t="s">
        <v>233</v>
      </c>
      <c r="P904" s="139">
        <v>40</v>
      </c>
      <c r="Q904" s="139">
        <v>1.5</v>
      </c>
      <c r="R904" s="139">
        <v>191.7</v>
      </c>
      <c r="S904" s="139">
        <v>11500</v>
      </c>
      <c r="T904" s="139">
        <v>858</v>
      </c>
      <c r="U904" s="139" t="s">
        <v>159</v>
      </c>
      <c r="V904" s="140">
        <v>10.42</v>
      </c>
      <c r="W904" s="141">
        <v>14.88</v>
      </c>
      <c r="X904" s="141">
        <v>22.32</v>
      </c>
      <c r="Y904" s="141">
        <v>0</v>
      </c>
      <c r="Z904" s="142">
        <v>0</v>
      </c>
    </row>
    <row r="905" spans="1:26" s="4" customFormat="1" x14ac:dyDescent="0.2">
      <c r="A905" s="139" t="s">
        <v>209</v>
      </c>
      <c r="B905" s="31" t="s">
        <v>134</v>
      </c>
      <c r="C905" s="139">
        <f t="shared" si="14"/>
        <v>8</v>
      </c>
      <c r="D905" s="139" t="s">
        <v>192</v>
      </c>
      <c r="E905" s="139" t="s">
        <v>182</v>
      </c>
      <c r="F905" s="139" t="s">
        <v>807</v>
      </c>
      <c r="G905" s="139" t="s">
        <v>542</v>
      </c>
      <c r="H905" s="139" t="s">
        <v>231</v>
      </c>
      <c r="I905" s="139" t="s">
        <v>231</v>
      </c>
      <c r="J905" s="139" t="s">
        <v>231</v>
      </c>
      <c r="K905" s="139" t="s">
        <v>232</v>
      </c>
      <c r="L905" s="139">
        <v>39.487174916666667</v>
      </c>
      <c r="M905" s="139">
        <v>-108.10957969444443</v>
      </c>
      <c r="N905" s="139" t="s">
        <v>83</v>
      </c>
      <c r="O905" s="139" t="s">
        <v>233</v>
      </c>
      <c r="P905" s="139">
        <v>50</v>
      </c>
      <c r="Q905" s="139">
        <v>1.35</v>
      </c>
      <c r="R905" s="139">
        <v>169</v>
      </c>
      <c r="S905" s="139">
        <v>29210</v>
      </c>
      <c r="T905" s="139">
        <v>860</v>
      </c>
      <c r="U905" s="139" t="s">
        <v>159</v>
      </c>
      <c r="V905" s="140">
        <v>61.08</v>
      </c>
      <c r="W905" s="141">
        <v>17.450000000000003</v>
      </c>
      <c r="X905" s="141">
        <v>14.83</v>
      </c>
      <c r="Y905" s="141">
        <v>0</v>
      </c>
      <c r="Z905" s="142">
        <v>0</v>
      </c>
    </row>
    <row r="906" spans="1:26" s="4" customFormat="1" x14ac:dyDescent="0.2">
      <c r="A906" s="139" t="s">
        <v>209</v>
      </c>
      <c r="B906" s="31" t="s">
        <v>134</v>
      </c>
      <c r="C906" s="139">
        <f t="shared" si="14"/>
        <v>8</v>
      </c>
      <c r="D906" s="139" t="s">
        <v>192</v>
      </c>
      <c r="E906" s="139" t="s">
        <v>182</v>
      </c>
      <c r="F906" s="139" t="s">
        <v>807</v>
      </c>
      <c r="G906" s="139" t="s">
        <v>542</v>
      </c>
      <c r="H906" s="139" t="s">
        <v>231</v>
      </c>
      <c r="I906" s="139" t="s">
        <v>231</v>
      </c>
      <c r="J906" s="139" t="s">
        <v>231</v>
      </c>
      <c r="K906" s="139" t="s">
        <v>232</v>
      </c>
      <c r="L906" s="139">
        <v>39.487174916666667</v>
      </c>
      <c r="M906" s="139">
        <v>-108.10957969444443</v>
      </c>
      <c r="N906" s="139" t="s">
        <v>266</v>
      </c>
      <c r="O906" s="139" t="s">
        <v>233</v>
      </c>
      <c r="P906" s="139">
        <v>5</v>
      </c>
      <c r="Q906" s="139">
        <v>0.66</v>
      </c>
      <c r="R906" s="139">
        <v>22</v>
      </c>
      <c r="S906" s="139">
        <v>457</v>
      </c>
      <c r="T906" s="139">
        <v>845</v>
      </c>
      <c r="U906" s="139" t="s">
        <v>140</v>
      </c>
      <c r="V906" s="140">
        <v>0</v>
      </c>
      <c r="W906" s="141">
        <v>0.05</v>
      </c>
      <c r="X906" s="141">
        <v>1.0999999999999999E-2</v>
      </c>
      <c r="Y906" s="141">
        <v>0</v>
      </c>
      <c r="Z906" s="142">
        <v>0</v>
      </c>
    </row>
    <row r="907" spans="1:26" s="4" customFormat="1" x14ac:dyDescent="0.2">
      <c r="A907" s="139" t="s">
        <v>209</v>
      </c>
      <c r="B907" s="31" t="s">
        <v>134</v>
      </c>
      <c r="C907" s="139">
        <f t="shared" si="14"/>
        <v>8</v>
      </c>
      <c r="D907" s="139" t="s">
        <v>192</v>
      </c>
      <c r="E907" s="139" t="s">
        <v>182</v>
      </c>
      <c r="F907" s="139" t="s">
        <v>807</v>
      </c>
      <c r="G907" s="139" t="s">
        <v>542</v>
      </c>
      <c r="H907" s="139" t="s">
        <v>231</v>
      </c>
      <c r="I907" s="139" t="s">
        <v>231</v>
      </c>
      <c r="J907" s="139" t="s">
        <v>231</v>
      </c>
      <c r="K907" s="139" t="s">
        <v>232</v>
      </c>
      <c r="L907" s="139">
        <v>39.487174916666667</v>
      </c>
      <c r="M907" s="139">
        <v>-108.10957969444443</v>
      </c>
      <c r="N907" s="139" t="s">
        <v>285</v>
      </c>
      <c r="O907" s="139" t="s">
        <v>233</v>
      </c>
      <c r="P907" s="139">
        <v>20</v>
      </c>
      <c r="Q907" s="139">
        <v>0</v>
      </c>
      <c r="R907" s="139">
        <v>0</v>
      </c>
      <c r="S907" s="139">
        <v>35</v>
      </c>
      <c r="T907" s="139">
        <v>70</v>
      </c>
      <c r="U907" s="139" t="s">
        <v>110</v>
      </c>
      <c r="V907" s="140">
        <v>0</v>
      </c>
      <c r="W907" s="141">
        <v>1.27</v>
      </c>
      <c r="X907" s="141">
        <v>0</v>
      </c>
      <c r="Y907" s="141">
        <v>0</v>
      </c>
      <c r="Z907" s="142">
        <v>0</v>
      </c>
    </row>
    <row r="908" spans="1:26" s="4" customFormat="1" x14ac:dyDescent="0.2">
      <c r="A908" s="139" t="s">
        <v>209</v>
      </c>
      <c r="B908" s="31" t="s">
        <v>134</v>
      </c>
      <c r="C908" s="139">
        <f t="shared" si="14"/>
        <v>8</v>
      </c>
      <c r="D908" s="139" t="s">
        <v>192</v>
      </c>
      <c r="E908" s="139" t="s">
        <v>182</v>
      </c>
      <c r="F908" s="139" t="s">
        <v>807</v>
      </c>
      <c r="G908" s="139" t="s">
        <v>542</v>
      </c>
      <c r="H908" s="139" t="s">
        <v>231</v>
      </c>
      <c r="I908" s="139" t="s">
        <v>231</v>
      </c>
      <c r="J908" s="139" t="s">
        <v>231</v>
      </c>
      <c r="K908" s="139" t="s">
        <v>232</v>
      </c>
      <c r="L908" s="139">
        <v>39.487174916666667</v>
      </c>
      <c r="M908" s="139">
        <v>-108.10957969444443</v>
      </c>
      <c r="N908" s="139" t="s">
        <v>239</v>
      </c>
      <c r="O908" s="139" t="s">
        <v>233</v>
      </c>
      <c r="P908" s="139">
        <v>0</v>
      </c>
      <c r="Q908" s="139">
        <v>0</v>
      </c>
      <c r="R908" s="139">
        <v>0</v>
      </c>
      <c r="S908" s="139">
        <v>0</v>
      </c>
      <c r="T908" s="139">
        <v>70</v>
      </c>
      <c r="U908" s="139" t="s">
        <v>111</v>
      </c>
      <c r="V908" s="140">
        <v>0</v>
      </c>
      <c r="W908" s="141">
        <v>31.47</v>
      </c>
      <c r="X908" s="141">
        <v>0</v>
      </c>
      <c r="Y908" s="141">
        <v>0</v>
      </c>
      <c r="Z908" s="142">
        <v>0</v>
      </c>
    </row>
    <row r="909" spans="1:26" s="4" customFormat="1" x14ac:dyDescent="0.2">
      <c r="A909" s="139" t="s">
        <v>209</v>
      </c>
      <c r="B909" s="31" t="s">
        <v>134</v>
      </c>
      <c r="C909" s="139">
        <f t="shared" si="14"/>
        <v>8</v>
      </c>
      <c r="D909" s="139" t="s">
        <v>192</v>
      </c>
      <c r="E909" s="139" t="s">
        <v>182</v>
      </c>
      <c r="F909" s="139" t="s">
        <v>807</v>
      </c>
      <c r="G909" s="139" t="s">
        <v>542</v>
      </c>
      <c r="H909" s="139" t="s">
        <v>231</v>
      </c>
      <c r="I909" s="139" t="s">
        <v>231</v>
      </c>
      <c r="J909" s="139" t="s">
        <v>231</v>
      </c>
      <c r="K909" s="139" t="s">
        <v>232</v>
      </c>
      <c r="L909" s="139">
        <v>39.487174916666667</v>
      </c>
      <c r="M909" s="139">
        <v>-108.10957969444443</v>
      </c>
      <c r="N909" s="139" t="s">
        <v>268</v>
      </c>
      <c r="O909" s="139" t="s">
        <v>233</v>
      </c>
      <c r="P909" s="139">
        <v>0</v>
      </c>
      <c r="Q909" s="139">
        <v>0</v>
      </c>
      <c r="R909" s="139">
        <v>0</v>
      </c>
      <c r="S909" s="139">
        <v>0</v>
      </c>
      <c r="T909" s="139">
        <v>70</v>
      </c>
      <c r="U909" s="139" t="s">
        <v>208</v>
      </c>
      <c r="V909" s="140">
        <v>0</v>
      </c>
      <c r="W909" s="141">
        <v>1.64</v>
      </c>
      <c r="X909" s="141">
        <v>0</v>
      </c>
      <c r="Y909" s="141">
        <v>0</v>
      </c>
      <c r="Z909" s="142">
        <v>0</v>
      </c>
    </row>
    <row r="910" spans="1:26" s="4" customFormat="1" x14ac:dyDescent="0.2">
      <c r="A910" s="139" t="s">
        <v>209</v>
      </c>
      <c r="B910" s="31" t="s">
        <v>134</v>
      </c>
      <c r="C910" s="139">
        <f t="shared" si="14"/>
        <v>8</v>
      </c>
      <c r="D910" s="139" t="s">
        <v>192</v>
      </c>
      <c r="E910" s="139" t="s">
        <v>182</v>
      </c>
      <c r="F910" s="139" t="s">
        <v>807</v>
      </c>
      <c r="G910" s="139" t="s">
        <v>542</v>
      </c>
      <c r="H910" s="139" t="s">
        <v>231</v>
      </c>
      <c r="I910" s="139" t="s">
        <v>231</v>
      </c>
      <c r="J910" s="139" t="s">
        <v>231</v>
      </c>
      <c r="K910" s="139" t="s">
        <v>232</v>
      </c>
      <c r="L910" s="139">
        <v>39.487174916666667</v>
      </c>
      <c r="M910" s="139">
        <v>-108.10957969444443</v>
      </c>
      <c r="N910" s="139" t="s">
        <v>572</v>
      </c>
      <c r="O910" s="139" t="s">
        <v>233</v>
      </c>
      <c r="P910" s="139">
        <v>25</v>
      </c>
      <c r="Q910" s="139">
        <v>1.5</v>
      </c>
      <c r="R910" s="139">
        <v>0</v>
      </c>
      <c r="S910" s="139">
        <v>0</v>
      </c>
      <c r="T910" s="139">
        <v>0</v>
      </c>
      <c r="U910" s="139" t="s">
        <v>138</v>
      </c>
      <c r="V910" s="140">
        <v>0</v>
      </c>
      <c r="W910" s="141">
        <v>8.4</v>
      </c>
      <c r="X910" s="141">
        <v>0</v>
      </c>
      <c r="Y910" s="141">
        <v>0</v>
      </c>
      <c r="Z910" s="142">
        <v>0</v>
      </c>
    </row>
    <row r="911" spans="1:26" s="4" customFormat="1" x14ac:dyDescent="0.2">
      <c r="A911" s="139" t="s">
        <v>209</v>
      </c>
      <c r="B911" s="31" t="s">
        <v>134</v>
      </c>
      <c r="C911" s="139">
        <f t="shared" si="14"/>
        <v>8</v>
      </c>
      <c r="D911" s="139" t="s">
        <v>192</v>
      </c>
      <c r="E911" s="139" t="s">
        <v>182</v>
      </c>
      <c r="F911" s="139" t="s">
        <v>808</v>
      </c>
      <c r="G911" s="139" t="s">
        <v>390</v>
      </c>
      <c r="H911" s="139" t="s">
        <v>230</v>
      </c>
      <c r="I911" s="139" t="s">
        <v>231</v>
      </c>
      <c r="J911" s="139" t="s">
        <v>231</v>
      </c>
      <c r="K911" s="139" t="s">
        <v>232</v>
      </c>
      <c r="L911" s="139">
        <v>39.487174916666667</v>
      </c>
      <c r="M911" s="139">
        <v>-108.10957969444443</v>
      </c>
      <c r="N911" s="139" t="s">
        <v>83</v>
      </c>
      <c r="O911" s="139" t="s">
        <v>233</v>
      </c>
      <c r="P911" s="139">
        <v>35</v>
      </c>
      <c r="Q911" s="139">
        <v>1.44</v>
      </c>
      <c r="R911" s="139">
        <v>62.6</v>
      </c>
      <c r="S911" s="139">
        <v>6100</v>
      </c>
      <c r="T911" s="139">
        <v>482</v>
      </c>
      <c r="U911" s="139" t="s">
        <v>159</v>
      </c>
      <c r="V911" s="140">
        <v>0</v>
      </c>
      <c r="W911" s="141">
        <v>0</v>
      </c>
      <c r="X911" s="141">
        <v>0</v>
      </c>
      <c r="Y911" s="141">
        <v>1.4390999999999999E-2</v>
      </c>
      <c r="Z911" s="142">
        <v>1.6685239999999999</v>
      </c>
    </row>
    <row r="912" spans="1:26" s="4" customFormat="1" x14ac:dyDescent="0.2">
      <c r="A912" s="139" t="s">
        <v>209</v>
      </c>
      <c r="B912" s="31" t="s">
        <v>134</v>
      </c>
      <c r="C912" s="139">
        <f t="shared" si="14"/>
        <v>8</v>
      </c>
      <c r="D912" s="139" t="s">
        <v>192</v>
      </c>
      <c r="E912" s="139" t="s">
        <v>182</v>
      </c>
      <c r="F912" s="139" t="s">
        <v>808</v>
      </c>
      <c r="G912" s="139" t="s">
        <v>390</v>
      </c>
      <c r="H912" s="139" t="s">
        <v>234</v>
      </c>
      <c r="I912" s="139" t="s">
        <v>231</v>
      </c>
      <c r="J912" s="139" t="s">
        <v>231</v>
      </c>
      <c r="K912" s="139" t="s">
        <v>232</v>
      </c>
      <c r="L912" s="139">
        <v>39.487174916666667</v>
      </c>
      <c r="M912" s="139">
        <v>-108.10957969444443</v>
      </c>
      <c r="N912" s="139" t="s">
        <v>83</v>
      </c>
      <c r="O912" s="139" t="s">
        <v>233</v>
      </c>
      <c r="P912" s="139">
        <v>35</v>
      </c>
      <c r="Q912" s="139">
        <v>1.44</v>
      </c>
      <c r="R912" s="139">
        <v>62.6</v>
      </c>
      <c r="S912" s="139">
        <v>6100</v>
      </c>
      <c r="T912" s="139">
        <v>482</v>
      </c>
      <c r="U912" s="139" t="s">
        <v>159</v>
      </c>
      <c r="V912" s="140">
        <v>0</v>
      </c>
      <c r="W912" s="141">
        <v>0</v>
      </c>
      <c r="X912" s="141">
        <v>0</v>
      </c>
      <c r="Y912" s="141">
        <v>1.4390999999999999E-2</v>
      </c>
      <c r="Z912" s="142">
        <v>1.6685239999999999</v>
      </c>
    </row>
    <row r="913" spans="1:26" s="4" customFormat="1" x14ac:dyDescent="0.2">
      <c r="A913" s="139" t="s">
        <v>209</v>
      </c>
      <c r="B913" s="31" t="s">
        <v>134</v>
      </c>
      <c r="C913" s="139">
        <f t="shared" si="14"/>
        <v>8</v>
      </c>
      <c r="D913" s="139" t="s">
        <v>192</v>
      </c>
      <c r="E913" s="139" t="s">
        <v>182</v>
      </c>
      <c r="F913" s="139" t="s">
        <v>808</v>
      </c>
      <c r="G913" s="139" t="s">
        <v>390</v>
      </c>
      <c r="H913" s="139" t="s">
        <v>235</v>
      </c>
      <c r="I913" s="139" t="s">
        <v>231</v>
      </c>
      <c r="J913" s="139" t="s">
        <v>231</v>
      </c>
      <c r="K913" s="139" t="s">
        <v>232</v>
      </c>
      <c r="L913" s="139">
        <v>39.487174916666667</v>
      </c>
      <c r="M913" s="139">
        <v>-108.10957969444443</v>
      </c>
      <c r="N913" s="139" t="s">
        <v>83</v>
      </c>
      <c r="O913" s="139" t="s">
        <v>233</v>
      </c>
      <c r="P913" s="139">
        <v>350</v>
      </c>
      <c r="Q913" s="139">
        <v>1.44</v>
      </c>
      <c r="R913" s="139">
        <v>62.6</v>
      </c>
      <c r="S913" s="139">
        <v>6100</v>
      </c>
      <c r="T913" s="139">
        <v>482</v>
      </c>
      <c r="U913" s="139" t="s">
        <v>159</v>
      </c>
      <c r="V913" s="140">
        <v>0</v>
      </c>
      <c r="W913" s="141">
        <v>0</v>
      </c>
      <c r="X913" s="141">
        <v>0</v>
      </c>
      <c r="Y913" s="141">
        <v>1.4390999999999999E-2</v>
      </c>
      <c r="Z913" s="142">
        <v>1.6685239999999999</v>
      </c>
    </row>
    <row r="914" spans="1:26" s="4" customFormat="1" x14ac:dyDescent="0.2">
      <c r="A914" s="139" t="s">
        <v>209</v>
      </c>
      <c r="B914" s="31" t="s">
        <v>134</v>
      </c>
      <c r="C914" s="139">
        <f t="shared" si="14"/>
        <v>8</v>
      </c>
      <c r="D914" s="139" t="s">
        <v>192</v>
      </c>
      <c r="E914" s="139" t="s">
        <v>182</v>
      </c>
      <c r="F914" s="139" t="s">
        <v>808</v>
      </c>
      <c r="G914" s="139" t="s">
        <v>390</v>
      </c>
      <c r="H914" s="139" t="s">
        <v>259</v>
      </c>
      <c r="I914" s="139" t="s">
        <v>231</v>
      </c>
      <c r="J914" s="139" t="s">
        <v>231</v>
      </c>
      <c r="K914" s="139" t="s">
        <v>232</v>
      </c>
      <c r="L914" s="139">
        <v>39.487174916666667</v>
      </c>
      <c r="M914" s="139">
        <v>-108.10957969444443</v>
      </c>
      <c r="N914" s="139" t="s">
        <v>83</v>
      </c>
      <c r="O914" s="139" t="s">
        <v>233</v>
      </c>
      <c r="P914" s="139">
        <v>35</v>
      </c>
      <c r="Q914" s="139">
        <v>1.44</v>
      </c>
      <c r="R914" s="139">
        <v>29.7</v>
      </c>
      <c r="S914" s="139">
        <v>2896</v>
      </c>
      <c r="T914" s="139">
        <v>435</v>
      </c>
      <c r="U914" s="139" t="s">
        <v>159</v>
      </c>
      <c r="V914" s="140">
        <v>0</v>
      </c>
      <c r="W914" s="141">
        <v>0</v>
      </c>
      <c r="X914" s="141">
        <v>0</v>
      </c>
      <c r="Y914" s="141">
        <v>7.2059999999999997E-3</v>
      </c>
      <c r="Z914" s="142">
        <v>0.60865499999999995</v>
      </c>
    </row>
    <row r="915" spans="1:26" s="4" customFormat="1" x14ac:dyDescent="0.2">
      <c r="A915" s="139" t="s">
        <v>209</v>
      </c>
      <c r="B915" s="31" t="s">
        <v>134</v>
      </c>
      <c r="C915" s="139">
        <f t="shared" si="14"/>
        <v>8</v>
      </c>
      <c r="D915" s="139" t="s">
        <v>192</v>
      </c>
      <c r="E915" s="139" t="s">
        <v>182</v>
      </c>
      <c r="F915" s="139" t="s">
        <v>808</v>
      </c>
      <c r="G915" s="139" t="s">
        <v>390</v>
      </c>
      <c r="H915" s="139" t="s">
        <v>273</v>
      </c>
      <c r="I915" s="139" t="s">
        <v>231</v>
      </c>
      <c r="J915" s="139" t="s">
        <v>231</v>
      </c>
      <c r="K915" s="139" t="s">
        <v>232</v>
      </c>
      <c r="L915" s="139">
        <v>39.487174916666667</v>
      </c>
      <c r="M915" s="139">
        <v>-108.10957969444443</v>
      </c>
      <c r="N915" s="139" t="s">
        <v>83</v>
      </c>
      <c r="O915" s="139" t="s">
        <v>233</v>
      </c>
      <c r="P915" s="139">
        <v>35</v>
      </c>
      <c r="Q915" s="139">
        <v>1.44</v>
      </c>
      <c r="R915" s="139">
        <v>29.7</v>
      </c>
      <c r="S915" s="139">
        <v>2896</v>
      </c>
      <c r="T915" s="139">
        <v>435</v>
      </c>
      <c r="U915" s="139" t="s">
        <v>159</v>
      </c>
      <c r="V915" s="140">
        <v>0</v>
      </c>
      <c r="W915" s="141">
        <v>0</v>
      </c>
      <c r="X915" s="141">
        <v>0</v>
      </c>
      <c r="Y915" s="141">
        <v>7.2059999999999997E-3</v>
      </c>
      <c r="Z915" s="142">
        <v>0.60865499999999995</v>
      </c>
    </row>
    <row r="916" spans="1:26" s="4" customFormat="1" x14ac:dyDescent="0.2">
      <c r="A916" s="139" t="s">
        <v>209</v>
      </c>
      <c r="B916" s="31" t="s">
        <v>134</v>
      </c>
      <c r="C916" s="139">
        <f t="shared" si="14"/>
        <v>8</v>
      </c>
      <c r="D916" s="139" t="s">
        <v>192</v>
      </c>
      <c r="E916" s="139" t="s">
        <v>182</v>
      </c>
      <c r="F916" s="139" t="s">
        <v>808</v>
      </c>
      <c r="G916" s="139" t="s">
        <v>390</v>
      </c>
      <c r="H916" s="139" t="s">
        <v>264</v>
      </c>
      <c r="I916" s="139" t="s">
        <v>231</v>
      </c>
      <c r="J916" s="139" t="s">
        <v>231</v>
      </c>
      <c r="K916" s="139" t="s">
        <v>232</v>
      </c>
      <c r="L916" s="139">
        <v>39.487174916666667</v>
      </c>
      <c r="M916" s="139">
        <v>-108.10957969444443</v>
      </c>
      <c r="N916" s="139" t="s">
        <v>809</v>
      </c>
      <c r="O916" s="139" t="s">
        <v>233</v>
      </c>
      <c r="P916" s="139">
        <v>15</v>
      </c>
      <c r="Q916" s="139">
        <v>0.5</v>
      </c>
      <c r="R916" s="139">
        <v>396.6</v>
      </c>
      <c r="S916" s="139">
        <v>4376</v>
      </c>
      <c r="T916" s="139">
        <v>500</v>
      </c>
      <c r="U916" s="139" t="s">
        <v>158</v>
      </c>
      <c r="V916" s="140">
        <v>0</v>
      </c>
      <c r="W916" s="141">
        <v>0</v>
      </c>
      <c r="X916" s="141">
        <v>0</v>
      </c>
      <c r="Y916" s="141">
        <v>2.8709999999999999E-2</v>
      </c>
      <c r="Z916" s="142">
        <v>0</v>
      </c>
    </row>
    <row r="917" spans="1:26" s="4" customFormat="1" x14ac:dyDescent="0.2">
      <c r="A917" s="139" t="s">
        <v>209</v>
      </c>
      <c r="B917" s="31" t="s">
        <v>134</v>
      </c>
      <c r="C917" s="139">
        <f t="shared" si="14"/>
        <v>8</v>
      </c>
      <c r="D917" s="139" t="s">
        <v>192</v>
      </c>
      <c r="E917" s="139" t="s">
        <v>182</v>
      </c>
      <c r="F917" s="139" t="s">
        <v>808</v>
      </c>
      <c r="G917" s="139" t="s">
        <v>390</v>
      </c>
      <c r="H917" s="139" t="s">
        <v>344</v>
      </c>
      <c r="I917" s="139" t="s">
        <v>231</v>
      </c>
      <c r="J917" s="139" t="s">
        <v>231</v>
      </c>
      <c r="K917" s="139" t="s">
        <v>232</v>
      </c>
      <c r="L917" s="139">
        <v>39.487174916666667</v>
      </c>
      <c r="M917" s="139">
        <v>-108.10957969444443</v>
      </c>
      <c r="N917" s="139" t="s">
        <v>261</v>
      </c>
      <c r="O917" s="139" t="s">
        <v>233</v>
      </c>
      <c r="P917" s="139">
        <v>23</v>
      </c>
      <c r="Q917" s="139">
        <v>1.5</v>
      </c>
      <c r="R917" s="139">
        <v>46.5</v>
      </c>
      <c r="S917" s="139">
        <v>4894</v>
      </c>
      <c r="T917" s="139">
        <v>797</v>
      </c>
      <c r="U917" s="139" t="s">
        <v>159</v>
      </c>
      <c r="V917" s="140">
        <v>0</v>
      </c>
      <c r="W917" s="141">
        <v>0</v>
      </c>
      <c r="X917" s="141">
        <v>0</v>
      </c>
      <c r="Y917" s="141">
        <v>0</v>
      </c>
      <c r="Z917" s="142">
        <v>0</v>
      </c>
    </row>
    <row r="918" spans="1:26" s="4" customFormat="1" x14ac:dyDescent="0.2">
      <c r="A918" s="139" t="s">
        <v>209</v>
      </c>
      <c r="B918" s="31" t="s">
        <v>134</v>
      </c>
      <c r="C918" s="139">
        <f t="shared" si="14"/>
        <v>8</v>
      </c>
      <c r="D918" s="139" t="s">
        <v>192</v>
      </c>
      <c r="E918" s="139" t="s">
        <v>182</v>
      </c>
      <c r="F918" s="139" t="s">
        <v>808</v>
      </c>
      <c r="G918" s="139" t="s">
        <v>390</v>
      </c>
      <c r="H918" s="139" t="s">
        <v>229</v>
      </c>
      <c r="I918" s="139" t="s">
        <v>231</v>
      </c>
      <c r="J918" s="139" t="s">
        <v>231</v>
      </c>
      <c r="K918" s="139" t="s">
        <v>232</v>
      </c>
      <c r="L918" s="139">
        <v>39.487174916666667</v>
      </c>
      <c r="M918" s="139">
        <v>-108.10957969444443</v>
      </c>
      <c r="N918" s="139" t="s">
        <v>83</v>
      </c>
      <c r="O918" s="139" t="s">
        <v>233</v>
      </c>
      <c r="P918" s="139">
        <v>35</v>
      </c>
      <c r="Q918" s="139">
        <v>1.44</v>
      </c>
      <c r="R918" s="139">
        <v>29.7</v>
      </c>
      <c r="S918" s="139">
        <v>2896</v>
      </c>
      <c r="T918" s="139">
        <v>435</v>
      </c>
      <c r="U918" s="139" t="s">
        <v>159</v>
      </c>
      <c r="V918" s="140">
        <v>0</v>
      </c>
      <c r="W918" s="141">
        <v>0</v>
      </c>
      <c r="X918" s="141">
        <v>0</v>
      </c>
      <c r="Y918" s="141">
        <v>7.2059999999999997E-3</v>
      </c>
      <c r="Z918" s="142">
        <v>0.60865499999999995</v>
      </c>
    </row>
    <row r="919" spans="1:26" s="4" customFormat="1" x14ac:dyDescent="0.2">
      <c r="A919" s="139" t="s">
        <v>209</v>
      </c>
      <c r="B919" s="31" t="s">
        <v>134</v>
      </c>
      <c r="C919" s="139">
        <f t="shared" si="14"/>
        <v>8</v>
      </c>
      <c r="D919" s="139" t="s">
        <v>192</v>
      </c>
      <c r="E919" s="139" t="s">
        <v>182</v>
      </c>
      <c r="F919" s="139" t="s">
        <v>808</v>
      </c>
      <c r="G919" s="139" t="s">
        <v>390</v>
      </c>
      <c r="H919" s="139" t="s">
        <v>260</v>
      </c>
      <c r="I919" s="139" t="s">
        <v>231</v>
      </c>
      <c r="J919" s="139" t="s">
        <v>231</v>
      </c>
      <c r="K919" s="139" t="s">
        <v>232</v>
      </c>
      <c r="L919" s="139">
        <v>39.487174916666667</v>
      </c>
      <c r="M919" s="139">
        <v>-108.10957969444443</v>
      </c>
      <c r="N919" s="139" t="s">
        <v>275</v>
      </c>
      <c r="O919" s="139" t="s">
        <v>233</v>
      </c>
      <c r="P919" s="139">
        <v>35</v>
      </c>
      <c r="Q919" s="139">
        <v>0.67</v>
      </c>
      <c r="R919" s="139">
        <v>333.9</v>
      </c>
      <c r="S919" s="139">
        <v>7685</v>
      </c>
      <c r="T919" s="139">
        <v>855</v>
      </c>
      <c r="U919" s="139" t="s">
        <v>159</v>
      </c>
      <c r="V919" s="140">
        <v>0</v>
      </c>
      <c r="W919" s="141">
        <v>0</v>
      </c>
      <c r="X919" s="141">
        <v>0</v>
      </c>
      <c r="Y919" s="141">
        <v>2.4615000000000001E-2</v>
      </c>
      <c r="Z919" s="142">
        <v>0.57435000000000003</v>
      </c>
    </row>
    <row r="920" spans="1:26" s="4" customFormat="1" x14ac:dyDescent="0.2">
      <c r="A920" s="139" t="s">
        <v>209</v>
      </c>
      <c r="B920" s="31" t="s">
        <v>134</v>
      </c>
      <c r="C920" s="139">
        <f t="shared" si="14"/>
        <v>8</v>
      </c>
      <c r="D920" s="139" t="s">
        <v>192</v>
      </c>
      <c r="E920" s="139" t="s">
        <v>182</v>
      </c>
      <c r="F920" s="139" t="s">
        <v>808</v>
      </c>
      <c r="G920" s="139" t="s">
        <v>390</v>
      </c>
      <c r="H920" s="139" t="s">
        <v>247</v>
      </c>
      <c r="I920" s="139" t="s">
        <v>231</v>
      </c>
      <c r="J920" s="139" t="s">
        <v>231</v>
      </c>
      <c r="K920" s="139" t="s">
        <v>232</v>
      </c>
      <c r="L920" s="139">
        <v>39.487174916666667</v>
      </c>
      <c r="M920" s="139">
        <v>-108.10957969444443</v>
      </c>
      <c r="N920" s="139" t="s">
        <v>261</v>
      </c>
      <c r="O920" s="139" t="s">
        <v>233</v>
      </c>
      <c r="P920" s="139">
        <v>23</v>
      </c>
      <c r="Q920" s="139">
        <v>1</v>
      </c>
      <c r="R920" s="139">
        <v>163</v>
      </c>
      <c r="S920" s="139">
        <v>7685</v>
      </c>
      <c r="T920" s="139">
        <v>855</v>
      </c>
      <c r="U920" s="139" t="s">
        <v>159</v>
      </c>
      <c r="V920" s="140">
        <v>0</v>
      </c>
      <c r="W920" s="141">
        <v>0</v>
      </c>
      <c r="X920" s="141">
        <v>0</v>
      </c>
      <c r="Y920" s="141">
        <v>2.316E-2</v>
      </c>
      <c r="Z920" s="142">
        <v>0.38600000000000001</v>
      </c>
    </row>
    <row r="921" spans="1:26" s="4" customFormat="1" x14ac:dyDescent="0.2">
      <c r="A921" s="139" t="s">
        <v>209</v>
      </c>
      <c r="B921" s="31" t="s">
        <v>134</v>
      </c>
      <c r="C921" s="139">
        <f t="shared" si="14"/>
        <v>8</v>
      </c>
      <c r="D921" s="139" t="s">
        <v>192</v>
      </c>
      <c r="E921" s="139" t="s">
        <v>182</v>
      </c>
      <c r="F921" s="139" t="s">
        <v>808</v>
      </c>
      <c r="G921" s="139" t="s">
        <v>390</v>
      </c>
      <c r="H921" s="139" t="s">
        <v>248</v>
      </c>
      <c r="I921" s="139" t="s">
        <v>231</v>
      </c>
      <c r="J921" s="139" t="s">
        <v>231</v>
      </c>
      <c r="K921" s="139" t="s">
        <v>232</v>
      </c>
      <c r="L921" s="139">
        <v>39.487174916666667</v>
      </c>
      <c r="M921" s="139">
        <v>-108.10957969444443</v>
      </c>
      <c r="N921" s="139" t="s">
        <v>83</v>
      </c>
      <c r="O921" s="139" t="s">
        <v>233</v>
      </c>
      <c r="P921" s="139">
        <v>23</v>
      </c>
      <c r="Q921" s="139">
        <v>2</v>
      </c>
      <c r="R921" s="139">
        <v>124.5</v>
      </c>
      <c r="S921" s="139">
        <v>23461</v>
      </c>
      <c r="T921" s="139">
        <v>858</v>
      </c>
      <c r="U921" s="139" t="s">
        <v>159</v>
      </c>
      <c r="V921" s="140">
        <v>0</v>
      </c>
      <c r="W921" s="141">
        <v>0</v>
      </c>
      <c r="X921" s="141">
        <v>0</v>
      </c>
      <c r="Y921" s="141">
        <v>4.4291999999999998E-2</v>
      </c>
      <c r="Z921" s="142">
        <v>0.73819999999999997</v>
      </c>
    </row>
    <row r="922" spans="1:26" s="4" customFormat="1" x14ac:dyDescent="0.2">
      <c r="A922" s="139" t="s">
        <v>209</v>
      </c>
      <c r="B922" s="31" t="s">
        <v>134</v>
      </c>
      <c r="C922" s="139">
        <f t="shared" si="14"/>
        <v>8</v>
      </c>
      <c r="D922" s="139" t="s">
        <v>192</v>
      </c>
      <c r="E922" s="139" t="s">
        <v>182</v>
      </c>
      <c r="F922" s="139" t="s">
        <v>808</v>
      </c>
      <c r="G922" s="139" t="s">
        <v>390</v>
      </c>
      <c r="H922" s="139" t="s">
        <v>297</v>
      </c>
      <c r="I922" s="139" t="s">
        <v>231</v>
      </c>
      <c r="J922" s="139" t="s">
        <v>231</v>
      </c>
      <c r="K922" s="139" t="s">
        <v>232</v>
      </c>
      <c r="L922" s="139">
        <v>39.487174916666667</v>
      </c>
      <c r="M922" s="139">
        <v>-108.10957969444443</v>
      </c>
      <c r="N922" s="139" t="s">
        <v>83</v>
      </c>
      <c r="O922" s="139" t="s">
        <v>233</v>
      </c>
      <c r="P922" s="139">
        <v>23</v>
      </c>
      <c r="Q922" s="139">
        <v>1.5</v>
      </c>
      <c r="R922" s="139">
        <v>57.5</v>
      </c>
      <c r="S922" s="139">
        <v>6100</v>
      </c>
      <c r="T922" s="139">
        <v>782</v>
      </c>
      <c r="U922" s="139" t="s">
        <v>159</v>
      </c>
      <c r="V922" s="140">
        <v>0</v>
      </c>
      <c r="W922" s="141">
        <v>0</v>
      </c>
      <c r="X922" s="141">
        <v>0</v>
      </c>
      <c r="Y922" s="141">
        <v>1.4390999999999999E-2</v>
      </c>
      <c r="Z922" s="142">
        <v>0.23985000000000001</v>
      </c>
    </row>
    <row r="923" spans="1:26" s="4" customFormat="1" x14ac:dyDescent="0.2">
      <c r="A923" s="139" t="s">
        <v>209</v>
      </c>
      <c r="B923" s="31" t="s">
        <v>134</v>
      </c>
      <c r="C923" s="139">
        <f t="shared" si="14"/>
        <v>8</v>
      </c>
      <c r="D923" s="139" t="s">
        <v>192</v>
      </c>
      <c r="E923" s="139" t="s">
        <v>182</v>
      </c>
      <c r="F923" s="139" t="s">
        <v>808</v>
      </c>
      <c r="G923" s="139" t="s">
        <v>390</v>
      </c>
      <c r="H923" s="139" t="s">
        <v>263</v>
      </c>
      <c r="I923" s="139" t="s">
        <v>231</v>
      </c>
      <c r="J923" s="139" t="s">
        <v>231</v>
      </c>
      <c r="K923" s="139" t="s">
        <v>232</v>
      </c>
      <c r="L923" s="139">
        <v>39.487174916666667</v>
      </c>
      <c r="M923" s="139">
        <v>-108.10957969444443</v>
      </c>
      <c r="N923" s="139" t="s">
        <v>83</v>
      </c>
      <c r="O923" s="139" t="s">
        <v>233</v>
      </c>
      <c r="P923" s="139">
        <v>23</v>
      </c>
      <c r="Q923" s="139">
        <v>1</v>
      </c>
      <c r="R923" s="139">
        <v>163</v>
      </c>
      <c r="S923" s="139">
        <v>7685</v>
      </c>
      <c r="T923" s="139">
        <v>855</v>
      </c>
      <c r="U923" s="139" t="s">
        <v>159</v>
      </c>
      <c r="V923" s="140">
        <v>0</v>
      </c>
      <c r="W923" s="141">
        <v>0</v>
      </c>
      <c r="X923" s="141">
        <v>0</v>
      </c>
      <c r="Y923" s="141">
        <v>2.316E-2</v>
      </c>
      <c r="Z923" s="142">
        <v>0.38600000000000001</v>
      </c>
    </row>
    <row r="924" spans="1:26" s="4" customFormat="1" x14ac:dyDescent="0.2">
      <c r="A924" s="139" t="s">
        <v>209</v>
      </c>
      <c r="B924" s="31" t="s">
        <v>134</v>
      </c>
      <c r="C924" s="139">
        <f t="shared" si="14"/>
        <v>8</v>
      </c>
      <c r="D924" s="139" t="s">
        <v>192</v>
      </c>
      <c r="E924" s="139" t="s">
        <v>182</v>
      </c>
      <c r="F924" s="139" t="s">
        <v>808</v>
      </c>
      <c r="G924" s="139" t="s">
        <v>390</v>
      </c>
      <c r="H924" s="139" t="s">
        <v>345</v>
      </c>
      <c r="I924" s="139" t="s">
        <v>231</v>
      </c>
      <c r="J924" s="139" t="s">
        <v>231</v>
      </c>
      <c r="K924" s="139" t="s">
        <v>232</v>
      </c>
      <c r="L924" s="139">
        <v>39.487174916666667</v>
      </c>
      <c r="M924" s="139">
        <v>-108.10957969444443</v>
      </c>
      <c r="N924" s="139" t="s">
        <v>83</v>
      </c>
      <c r="O924" s="139" t="s">
        <v>233</v>
      </c>
      <c r="P924" s="139">
        <v>23</v>
      </c>
      <c r="Q924" s="139">
        <v>2</v>
      </c>
      <c r="R924" s="139">
        <v>124.5</v>
      </c>
      <c r="S924" s="139">
        <v>23461</v>
      </c>
      <c r="T924" s="139">
        <v>858</v>
      </c>
      <c r="U924" s="139" t="s">
        <v>159</v>
      </c>
      <c r="V924" s="140">
        <v>0</v>
      </c>
      <c r="W924" s="141">
        <v>0</v>
      </c>
      <c r="X924" s="141">
        <v>0</v>
      </c>
      <c r="Y924" s="141">
        <v>4.9866000000000001E-2</v>
      </c>
      <c r="Z924" s="142">
        <v>0.83109999999999995</v>
      </c>
    </row>
    <row r="925" spans="1:26" s="4" customFormat="1" x14ac:dyDescent="0.2">
      <c r="A925" s="139" t="s">
        <v>209</v>
      </c>
      <c r="B925" s="31" t="s">
        <v>134</v>
      </c>
      <c r="C925" s="139">
        <f t="shared" si="14"/>
        <v>8</v>
      </c>
      <c r="D925" s="139" t="s">
        <v>192</v>
      </c>
      <c r="E925" s="139" t="s">
        <v>182</v>
      </c>
      <c r="F925" s="139" t="s">
        <v>808</v>
      </c>
      <c r="G925" s="139" t="s">
        <v>390</v>
      </c>
      <c r="H925" s="139" t="s">
        <v>256</v>
      </c>
      <c r="I925" s="139" t="s">
        <v>231</v>
      </c>
      <c r="J925" s="139" t="s">
        <v>231</v>
      </c>
      <c r="K925" s="139" t="s">
        <v>232</v>
      </c>
      <c r="L925" s="139">
        <v>39.487174916666667</v>
      </c>
      <c r="M925" s="139">
        <v>-108.10957969444443</v>
      </c>
      <c r="N925" s="139" t="s">
        <v>83</v>
      </c>
      <c r="O925" s="139" t="s">
        <v>233</v>
      </c>
      <c r="P925" s="139">
        <v>22</v>
      </c>
      <c r="Q925" s="139">
        <v>1.5</v>
      </c>
      <c r="R925" s="139">
        <v>57.3</v>
      </c>
      <c r="S925" s="139">
        <v>6100</v>
      </c>
      <c r="T925" s="139">
        <v>482</v>
      </c>
      <c r="U925" s="139" t="s">
        <v>159</v>
      </c>
      <c r="V925" s="140">
        <v>0</v>
      </c>
      <c r="W925" s="141">
        <v>0</v>
      </c>
      <c r="X925" s="141">
        <v>0</v>
      </c>
      <c r="Y925" s="141">
        <v>1.4390999999999999E-2</v>
      </c>
      <c r="Z925" s="142">
        <v>0.23985000000000001</v>
      </c>
    </row>
    <row r="926" spans="1:26" s="4" customFormat="1" x14ac:dyDescent="0.2">
      <c r="A926" s="139" t="s">
        <v>209</v>
      </c>
      <c r="B926" s="31" t="s">
        <v>134</v>
      </c>
      <c r="C926" s="139">
        <f t="shared" si="14"/>
        <v>8</v>
      </c>
      <c r="D926" s="139" t="s">
        <v>192</v>
      </c>
      <c r="E926" s="139" t="s">
        <v>182</v>
      </c>
      <c r="F926" s="139" t="s">
        <v>808</v>
      </c>
      <c r="G926" s="139" t="s">
        <v>390</v>
      </c>
      <c r="H926" s="139" t="s">
        <v>810</v>
      </c>
      <c r="I926" s="139" t="s">
        <v>231</v>
      </c>
      <c r="J926" s="139" t="s">
        <v>231</v>
      </c>
      <c r="K926" s="139" t="s">
        <v>232</v>
      </c>
      <c r="L926" s="139">
        <v>39.487174916666667</v>
      </c>
      <c r="M926" s="139">
        <v>-108.10957969444443</v>
      </c>
      <c r="N926" s="139" t="s">
        <v>284</v>
      </c>
      <c r="O926" s="139" t="s">
        <v>233</v>
      </c>
      <c r="P926" s="139">
        <v>20</v>
      </c>
      <c r="Q926" s="139">
        <v>4</v>
      </c>
      <c r="R926" s="139">
        <v>12</v>
      </c>
      <c r="S926" s="139">
        <v>9651</v>
      </c>
      <c r="T926" s="139">
        <v>440</v>
      </c>
      <c r="U926" s="139" t="s">
        <v>158</v>
      </c>
      <c r="V926" s="140">
        <v>0</v>
      </c>
      <c r="W926" s="141">
        <v>0</v>
      </c>
      <c r="X926" s="141">
        <v>0</v>
      </c>
      <c r="Y926" s="141">
        <v>0.38539499999999999</v>
      </c>
      <c r="Z926" s="142">
        <v>1.9526680000000001</v>
      </c>
    </row>
    <row r="927" spans="1:26" s="4" customFormat="1" x14ac:dyDescent="0.2">
      <c r="A927" s="139" t="s">
        <v>209</v>
      </c>
      <c r="B927" s="31" t="s">
        <v>134</v>
      </c>
      <c r="C927" s="139">
        <f t="shared" si="14"/>
        <v>8</v>
      </c>
      <c r="D927" s="139" t="s">
        <v>192</v>
      </c>
      <c r="E927" s="139" t="s">
        <v>182</v>
      </c>
      <c r="F927" s="139" t="s">
        <v>808</v>
      </c>
      <c r="G927" s="139" t="s">
        <v>390</v>
      </c>
      <c r="H927" s="139" t="s">
        <v>290</v>
      </c>
      <c r="I927" s="139" t="s">
        <v>231</v>
      </c>
      <c r="J927" s="139" t="s">
        <v>231</v>
      </c>
      <c r="K927" s="139" t="s">
        <v>232</v>
      </c>
      <c r="L927" s="139">
        <v>39.487174916666667</v>
      </c>
      <c r="M927" s="139">
        <v>-108.10957969444443</v>
      </c>
      <c r="N927" s="139" t="s">
        <v>284</v>
      </c>
      <c r="O927" s="139" t="s">
        <v>233</v>
      </c>
      <c r="P927" s="139">
        <v>20</v>
      </c>
      <c r="Q927" s="139">
        <v>4</v>
      </c>
      <c r="R927" s="139">
        <v>12</v>
      </c>
      <c r="S927" s="139">
        <v>9651</v>
      </c>
      <c r="T927" s="139">
        <v>440</v>
      </c>
      <c r="U927" s="139" t="s">
        <v>158</v>
      </c>
      <c r="V927" s="140">
        <v>0</v>
      </c>
      <c r="W927" s="141">
        <v>0</v>
      </c>
      <c r="X927" s="141">
        <v>0</v>
      </c>
      <c r="Y927" s="141">
        <v>0.28515000000000001</v>
      </c>
      <c r="Z927" s="142">
        <v>1.44476</v>
      </c>
    </row>
    <row r="928" spans="1:26" s="4" customFormat="1" x14ac:dyDescent="0.2">
      <c r="A928" s="139" t="s">
        <v>209</v>
      </c>
      <c r="B928" s="31" t="s">
        <v>134</v>
      </c>
      <c r="C928" s="139">
        <f t="shared" si="14"/>
        <v>8</v>
      </c>
      <c r="D928" s="139" t="s">
        <v>192</v>
      </c>
      <c r="E928" s="139" t="s">
        <v>182</v>
      </c>
      <c r="F928" s="139" t="s">
        <v>808</v>
      </c>
      <c r="G928" s="139" t="s">
        <v>390</v>
      </c>
      <c r="H928" s="139" t="s">
        <v>270</v>
      </c>
      <c r="I928" s="139" t="s">
        <v>231</v>
      </c>
      <c r="J928" s="139" t="s">
        <v>231</v>
      </c>
      <c r="K928" s="139" t="s">
        <v>232</v>
      </c>
      <c r="L928" s="139">
        <v>39.487174916666667</v>
      </c>
      <c r="M928" s="139">
        <v>-108.10957969444443</v>
      </c>
      <c r="N928" s="139" t="s">
        <v>83</v>
      </c>
      <c r="O928" s="139" t="s">
        <v>233</v>
      </c>
      <c r="P928" s="139">
        <v>23</v>
      </c>
      <c r="Q928" s="139">
        <v>2</v>
      </c>
      <c r="R928" s="139">
        <v>124.5</v>
      </c>
      <c r="S928" s="139">
        <v>23461</v>
      </c>
      <c r="T928" s="139">
        <v>858</v>
      </c>
      <c r="U928" s="139" t="s">
        <v>159</v>
      </c>
      <c r="V928" s="140">
        <v>0</v>
      </c>
      <c r="W928" s="141">
        <v>0</v>
      </c>
      <c r="X928" s="141">
        <v>0</v>
      </c>
      <c r="Y928" s="141">
        <v>4.2821999999999999E-2</v>
      </c>
      <c r="Z928" s="142">
        <v>0.7137</v>
      </c>
    </row>
    <row r="929" spans="1:26" s="4" customFormat="1" x14ac:dyDescent="0.2">
      <c r="A929" s="139" t="s">
        <v>209</v>
      </c>
      <c r="B929" s="31" t="s">
        <v>134</v>
      </c>
      <c r="C929" s="139">
        <f t="shared" si="14"/>
        <v>8</v>
      </c>
      <c r="D929" s="139" t="s">
        <v>192</v>
      </c>
      <c r="E929" s="139" t="s">
        <v>182</v>
      </c>
      <c r="F929" s="139" t="s">
        <v>808</v>
      </c>
      <c r="G929" s="139" t="s">
        <v>390</v>
      </c>
      <c r="H929" s="139" t="s">
        <v>279</v>
      </c>
      <c r="I929" s="139" t="s">
        <v>231</v>
      </c>
      <c r="J929" s="139" t="s">
        <v>231</v>
      </c>
      <c r="K929" s="139" t="s">
        <v>232</v>
      </c>
      <c r="L929" s="139">
        <v>39.487174916666667</v>
      </c>
      <c r="M929" s="139">
        <v>-108.10957969444443</v>
      </c>
      <c r="N929" s="139" t="s">
        <v>83</v>
      </c>
      <c r="O929" s="139" t="s">
        <v>233</v>
      </c>
      <c r="P929" s="139">
        <v>23</v>
      </c>
      <c r="Q929" s="139">
        <v>2</v>
      </c>
      <c r="R929" s="139">
        <v>124.5</v>
      </c>
      <c r="S929" s="139">
        <v>23461</v>
      </c>
      <c r="T929" s="139">
        <v>858</v>
      </c>
      <c r="U929" s="139" t="s">
        <v>159</v>
      </c>
      <c r="V929" s="140">
        <v>0</v>
      </c>
      <c r="W929" s="141">
        <v>0</v>
      </c>
      <c r="X929" s="141">
        <v>0</v>
      </c>
      <c r="Y929" s="141">
        <v>3.4275E-2</v>
      </c>
      <c r="Z929" s="142">
        <v>0.57125000000000004</v>
      </c>
    </row>
    <row r="930" spans="1:26" s="4" customFormat="1" x14ac:dyDescent="0.2">
      <c r="A930" s="139" t="s">
        <v>209</v>
      </c>
      <c r="B930" s="31" t="s">
        <v>134</v>
      </c>
      <c r="C930" s="139">
        <f t="shared" si="14"/>
        <v>8</v>
      </c>
      <c r="D930" s="139" t="s">
        <v>192</v>
      </c>
      <c r="E930" s="139" t="s">
        <v>182</v>
      </c>
      <c r="F930" s="139" t="s">
        <v>808</v>
      </c>
      <c r="G930" s="139" t="s">
        <v>390</v>
      </c>
      <c r="H930" s="139" t="s">
        <v>777</v>
      </c>
      <c r="I930" s="139" t="s">
        <v>231</v>
      </c>
      <c r="J930" s="139" t="s">
        <v>231</v>
      </c>
      <c r="K930" s="139" t="s">
        <v>232</v>
      </c>
      <c r="L930" s="139">
        <v>39.487174916666667</v>
      </c>
      <c r="M930" s="139">
        <v>-108.10957969444443</v>
      </c>
      <c r="N930" s="139" t="s">
        <v>261</v>
      </c>
      <c r="O930" s="139" t="s">
        <v>233</v>
      </c>
      <c r="P930" s="139">
        <v>23</v>
      </c>
      <c r="Q930" s="139">
        <v>1.5</v>
      </c>
      <c r="R930" s="139">
        <v>46.2</v>
      </c>
      <c r="S930" s="139">
        <v>4894</v>
      </c>
      <c r="T930" s="139">
        <v>797</v>
      </c>
      <c r="U930" s="139" t="s">
        <v>159</v>
      </c>
      <c r="V930" s="140">
        <v>0</v>
      </c>
      <c r="W930" s="141">
        <v>0</v>
      </c>
      <c r="X930" s="141">
        <v>0</v>
      </c>
      <c r="Y930" s="141">
        <v>0</v>
      </c>
      <c r="Z930" s="142">
        <v>0</v>
      </c>
    </row>
    <row r="931" spans="1:26" s="4" customFormat="1" x14ac:dyDescent="0.2">
      <c r="A931" s="139" t="s">
        <v>209</v>
      </c>
      <c r="B931" s="31" t="s">
        <v>134</v>
      </c>
      <c r="C931" s="139">
        <f t="shared" si="14"/>
        <v>8</v>
      </c>
      <c r="D931" s="139" t="s">
        <v>192</v>
      </c>
      <c r="E931" s="139" t="s">
        <v>182</v>
      </c>
      <c r="F931" s="139" t="s">
        <v>808</v>
      </c>
      <c r="G931" s="139" t="s">
        <v>390</v>
      </c>
      <c r="H931" s="139" t="s">
        <v>778</v>
      </c>
      <c r="I931" s="139" t="s">
        <v>231</v>
      </c>
      <c r="J931" s="139" t="s">
        <v>231</v>
      </c>
      <c r="K931" s="139" t="s">
        <v>232</v>
      </c>
      <c r="L931" s="139">
        <v>39.487174916666667</v>
      </c>
      <c r="M931" s="139">
        <v>-108.10957969444443</v>
      </c>
      <c r="N931" s="139" t="s">
        <v>261</v>
      </c>
      <c r="O931" s="139" t="s">
        <v>233</v>
      </c>
      <c r="P931" s="139">
        <v>23</v>
      </c>
      <c r="Q931" s="139">
        <v>1.5</v>
      </c>
      <c r="R931" s="139">
        <v>46.2</v>
      </c>
      <c r="S931" s="139">
        <v>4894</v>
      </c>
      <c r="T931" s="139">
        <v>797</v>
      </c>
      <c r="U931" s="139" t="s">
        <v>159</v>
      </c>
      <c r="V931" s="140">
        <v>0</v>
      </c>
      <c r="W931" s="141">
        <v>0</v>
      </c>
      <c r="X931" s="141">
        <v>0</v>
      </c>
      <c r="Y931" s="141">
        <v>0</v>
      </c>
      <c r="Z931" s="142">
        <v>0</v>
      </c>
    </row>
    <row r="932" spans="1:26" s="4" customFormat="1" x14ac:dyDescent="0.2">
      <c r="A932" s="139" t="s">
        <v>209</v>
      </c>
      <c r="B932" s="31" t="s">
        <v>134</v>
      </c>
      <c r="C932" s="139">
        <f t="shared" si="14"/>
        <v>8</v>
      </c>
      <c r="D932" s="139" t="s">
        <v>192</v>
      </c>
      <c r="E932" s="139" t="s">
        <v>182</v>
      </c>
      <c r="F932" s="139" t="s">
        <v>808</v>
      </c>
      <c r="G932" s="139" t="s">
        <v>390</v>
      </c>
      <c r="H932" s="139" t="s">
        <v>811</v>
      </c>
      <c r="I932" s="139" t="s">
        <v>231</v>
      </c>
      <c r="J932" s="139" t="s">
        <v>231</v>
      </c>
      <c r="K932" s="139" t="s">
        <v>232</v>
      </c>
      <c r="L932" s="139">
        <v>39.487174916666667</v>
      </c>
      <c r="M932" s="139">
        <v>-108.10957969444443</v>
      </c>
      <c r="N932" s="139" t="s">
        <v>83</v>
      </c>
      <c r="O932" s="139" t="s">
        <v>233</v>
      </c>
      <c r="P932" s="139">
        <v>28</v>
      </c>
      <c r="Q932" s="139">
        <v>1.5</v>
      </c>
      <c r="R932" s="139">
        <v>221.3</v>
      </c>
      <c r="S932" s="139">
        <v>23461</v>
      </c>
      <c r="T932" s="139">
        <v>858</v>
      </c>
      <c r="U932" s="139" t="s">
        <v>159</v>
      </c>
      <c r="V932" s="140">
        <v>0</v>
      </c>
      <c r="W932" s="141">
        <v>0</v>
      </c>
      <c r="X932" s="141">
        <v>0</v>
      </c>
      <c r="Y932" s="141">
        <v>5.0964000000000002E-2</v>
      </c>
      <c r="Z932" s="142">
        <v>0.84940000000000004</v>
      </c>
    </row>
    <row r="933" spans="1:26" s="4" customFormat="1" x14ac:dyDescent="0.2">
      <c r="A933" s="139" t="s">
        <v>209</v>
      </c>
      <c r="B933" s="31" t="s">
        <v>134</v>
      </c>
      <c r="C933" s="139">
        <f t="shared" si="14"/>
        <v>8</v>
      </c>
      <c r="D933" s="139" t="s">
        <v>192</v>
      </c>
      <c r="E933" s="139" t="s">
        <v>182</v>
      </c>
      <c r="F933" s="139" t="s">
        <v>808</v>
      </c>
      <c r="G933" s="139" t="s">
        <v>390</v>
      </c>
      <c r="H933" s="139" t="s">
        <v>281</v>
      </c>
      <c r="I933" s="139" t="s">
        <v>231</v>
      </c>
      <c r="J933" s="139" t="s">
        <v>231</v>
      </c>
      <c r="K933" s="139" t="s">
        <v>232</v>
      </c>
      <c r="L933" s="139">
        <v>39.487174916666667</v>
      </c>
      <c r="M933" s="139">
        <v>-108.10957969444443</v>
      </c>
      <c r="N933" s="139" t="s">
        <v>83</v>
      </c>
      <c r="O933" s="139" t="s">
        <v>233</v>
      </c>
      <c r="P933" s="139">
        <v>28</v>
      </c>
      <c r="Q933" s="139">
        <v>1.5</v>
      </c>
      <c r="R933" s="139">
        <v>221.3</v>
      </c>
      <c r="S933" s="139">
        <v>23461</v>
      </c>
      <c r="T933" s="139">
        <v>858</v>
      </c>
      <c r="U933" s="139" t="s">
        <v>159</v>
      </c>
      <c r="V933" s="140">
        <v>0</v>
      </c>
      <c r="W933" s="141">
        <v>0</v>
      </c>
      <c r="X933" s="141">
        <v>0</v>
      </c>
      <c r="Y933" s="141">
        <v>4.3292999999999998E-2</v>
      </c>
      <c r="Z933" s="142">
        <v>0.72155000000000002</v>
      </c>
    </row>
    <row r="934" spans="1:26" s="4" customFormat="1" x14ac:dyDescent="0.2">
      <c r="A934" s="139" t="s">
        <v>209</v>
      </c>
      <c r="B934" s="31" t="s">
        <v>134</v>
      </c>
      <c r="C934" s="139">
        <f t="shared" si="14"/>
        <v>8</v>
      </c>
      <c r="D934" s="139" t="s">
        <v>192</v>
      </c>
      <c r="E934" s="139" t="s">
        <v>182</v>
      </c>
      <c r="F934" s="139" t="s">
        <v>808</v>
      </c>
      <c r="G934" s="139" t="s">
        <v>390</v>
      </c>
      <c r="H934" s="139" t="s">
        <v>288</v>
      </c>
      <c r="I934" s="139" t="s">
        <v>231</v>
      </c>
      <c r="J934" s="139" t="s">
        <v>231</v>
      </c>
      <c r="K934" s="139" t="s">
        <v>232</v>
      </c>
      <c r="L934" s="139">
        <v>39.487174916666667</v>
      </c>
      <c r="M934" s="139">
        <v>-108.10957969444443</v>
      </c>
      <c r="N934" s="139" t="s">
        <v>83</v>
      </c>
      <c r="O934" s="139" t="s">
        <v>233</v>
      </c>
      <c r="P934" s="139">
        <v>28</v>
      </c>
      <c r="Q934" s="139">
        <v>1.5</v>
      </c>
      <c r="R934" s="139">
        <v>221.3</v>
      </c>
      <c r="S934" s="139">
        <v>23461</v>
      </c>
      <c r="T934" s="139">
        <v>858</v>
      </c>
      <c r="U934" s="139" t="s">
        <v>159</v>
      </c>
      <c r="V934" s="140">
        <v>0</v>
      </c>
      <c r="W934" s="141">
        <v>0</v>
      </c>
      <c r="X934" s="141">
        <v>0</v>
      </c>
      <c r="Y934" s="141">
        <v>4.4238E-2</v>
      </c>
      <c r="Z934" s="142">
        <v>0.73729999999999996</v>
      </c>
    </row>
    <row r="935" spans="1:26" s="4" customFormat="1" x14ac:dyDescent="0.2">
      <c r="A935" s="139" t="s">
        <v>209</v>
      </c>
      <c r="B935" s="31" t="s">
        <v>134</v>
      </c>
      <c r="C935" s="139">
        <f t="shared" si="14"/>
        <v>8</v>
      </c>
      <c r="D935" s="139" t="s">
        <v>192</v>
      </c>
      <c r="E935" s="139" t="s">
        <v>182</v>
      </c>
      <c r="F935" s="139" t="s">
        <v>808</v>
      </c>
      <c r="G935" s="139" t="s">
        <v>390</v>
      </c>
      <c r="H935" s="139" t="s">
        <v>812</v>
      </c>
      <c r="I935" s="139" t="s">
        <v>231</v>
      </c>
      <c r="J935" s="139" t="s">
        <v>231</v>
      </c>
      <c r="K935" s="139" t="s">
        <v>232</v>
      </c>
      <c r="L935" s="139">
        <v>39.487174916666667</v>
      </c>
      <c r="M935" s="139">
        <v>-108.10957969444443</v>
      </c>
      <c r="N935" s="139" t="s">
        <v>83</v>
      </c>
      <c r="O935" s="139" t="s">
        <v>233</v>
      </c>
      <c r="P935" s="139">
        <v>28</v>
      </c>
      <c r="Q935" s="139">
        <v>1.5</v>
      </c>
      <c r="R935" s="139">
        <v>221.3</v>
      </c>
      <c r="S935" s="139">
        <v>23461</v>
      </c>
      <c r="T935" s="139">
        <v>858</v>
      </c>
      <c r="U935" s="139" t="s">
        <v>159</v>
      </c>
      <c r="V935" s="140">
        <v>0</v>
      </c>
      <c r="W935" s="141">
        <v>0</v>
      </c>
      <c r="X935" s="141">
        <v>0</v>
      </c>
      <c r="Y935" s="141">
        <v>4.3757999999999998E-2</v>
      </c>
      <c r="Z935" s="142">
        <v>0.72929999999999995</v>
      </c>
    </row>
    <row r="936" spans="1:26" s="4" customFormat="1" x14ac:dyDescent="0.2">
      <c r="A936" s="139" t="s">
        <v>209</v>
      </c>
      <c r="B936" s="31" t="s">
        <v>134</v>
      </c>
      <c r="C936" s="139">
        <f t="shared" si="14"/>
        <v>8</v>
      </c>
      <c r="D936" s="139" t="s">
        <v>192</v>
      </c>
      <c r="E936" s="139" t="s">
        <v>182</v>
      </c>
      <c r="F936" s="139" t="s">
        <v>808</v>
      </c>
      <c r="G936" s="139" t="s">
        <v>390</v>
      </c>
      <c r="H936" s="139" t="s">
        <v>231</v>
      </c>
      <c r="I936" s="139" t="s">
        <v>231</v>
      </c>
      <c r="J936" s="139" t="s">
        <v>231</v>
      </c>
      <c r="K936" s="139" t="s">
        <v>232</v>
      </c>
      <c r="L936" s="139">
        <v>39.487174916666667</v>
      </c>
      <c r="M936" s="139">
        <v>-108.10957969444443</v>
      </c>
      <c r="N936" s="139" t="s">
        <v>83</v>
      </c>
      <c r="O936" s="139" t="s">
        <v>233</v>
      </c>
      <c r="P936" s="139">
        <v>22</v>
      </c>
      <c r="Q936" s="139">
        <v>1.5</v>
      </c>
      <c r="R936" s="139">
        <v>57.3</v>
      </c>
      <c r="S936" s="139">
        <v>6100</v>
      </c>
      <c r="T936" s="139">
        <v>482</v>
      </c>
      <c r="U936" s="139" t="s">
        <v>159</v>
      </c>
      <c r="V936" s="140">
        <v>10.1</v>
      </c>
      <c r="W936" s="141">
        <v>8.4</v>
      </c>
      <c r="X936" s="141">
        <v>4.8</v>
      </c>
      <c r="Y936" s="141">
        <v>0</v>
      </c>
      <c r="Z936" s="142">
        <v>0</v>
      </c>
    </row>
    <row r="937" spans="1:26" s="4" customFormat="1" x14ac:dyDescent="0.2">
      <c r="A937" s="139" t="s">
        <v>209</v>
      </c>
      <c r="B937" s="31" t="s">
        <v>134</v>
      </c>
      <c r="C937" s="139">
        <f t="shared" si="14"/>
        <v>8</v>
      </c>
      <c r="D937" s="139" t="s">
        <v>192</v>
      </c>
      <c r="E937" s="139" t="s">
        <v>182</v>
      </c>
      <c r="F937" s="139" t="s">
        <v>808</v>
      </c>
      <c r="G937" s="139" t="s">
        <v>390</v>
      </c>
      <c r="H937" s="139" t="s">
        <v>231</v>
      </c>
      <c r="I937" s="139" t="s">
        <v>231</v>
      </c>
      <c r="J937" s="139" t="s">
        <v>231</v>
      </c>
      <c r="K937" s="139" t="s">
        <v>232</v>
      </c>
      <c r="L937" s="139">
        <v>39.487174916666667</v>
      </c>
      <c r="M937" s="139">
        <v>-108.10957969444443</v>
      </c>
      <c r="N937" s="139" t="s">
        <v>83</v>
      </c>
      <c r="O937" s="139" t="s">
        <v>233</v>
      </c>
      <c r="P937" s="139">
        <v>35</v>
      </c>
      <c r="Q937" s="139">
        <v>1.44</v>
      </c>
      <c r="R937" s="139">
        <v>62.6</v>
      </c>
      <c r="S937" s="139">
        <v>6100</v>
      </c>
      <c r="T937" s="139">
        <v>482</v>
      </c>
      <c r="U937" s="139" t="s">
        <v>159</v>
      </c>
      <c r="V937" s="140">
        <v>20.2</v>
      </c>
      <c r="W937" s="141">
        <v>16.8</v>
      </c>
      <c r="X937" s="141">
        <v>17.600000000000001</v>
      </c>
      <c r="Y937" s="141">
        <v>0</v>
      </c>
      <c r="Z937" s="142">
        <v>0</v>
      </c>
    </row>
    <row r="938" spans="1:26" s="4" customFormat="1" x14ac:dyDescent="0.2">
      <c r="A938" s="139" t="s">
        <v>209</v>
      </c>
      <c r="B938" s="31" t="s">
        <v>134</v>
      </c>
      <c r="C938" s="139">
        <f t="shared" si="14"/>
        <v>8</v>
      </c>
      <c r="D938" s="139" t="s">
        <v>192</v>
      </c>
      <c r="E938" s="139" t="s">
        <v>182</v>
      </c>
      <c r="F938" s="139" t="s">
        <v>808</v>
      </c>
      <c r="G938" s="139" t="s">
        <v>390</v>
      </c>
      <c r="H938" s="139" t="s">
        <v>231</v>
      </c>
      <c r="I938" s="139" t="s">
        <v>231</v>
      </c>
      <c r="J938" s="139" t="s">
        <v>231</v>
      </c>
      <c r="K938" s="139" t="s">
        <v>232</v>
      </c>
      <c r="L938" s="139">
        <v>39.487174916666667</v>
      </c>
      <c r="M938" s="139">
        <v>-108.10957969444443</v>
      </c>
      <c r="N938" s="139" t="s">
        <v>83</v>
      </c>
      <c r="O938" s="139" t="s">
        <v>233</v>
      </c>
      <c r="P938" s="139">
        <v>35</v>
      </c>
      <c r="Q938" s="139">
        <v>1.44</v>
      </c>
      <c r="R938" s="139">
        <v>29.7</v>
      </c>
      <c r="S938" s="139">
        <v>2896</v>
      </c>
      <c r="T938" s="139">
        <v>435</v>
      </c>
      <c r="U938" s="139" t="s">
        <v>159</v>
      </c>
      <c r="V938" s="140">
        <v>19.5</v>
      </c>
      <c r="W938" s="141">
        <v>15.600024000000001</v>
      </c>
      <c r="X938" s="141">
        <v>17.7</v>
      </c>
      <c r="Y938" s="141">
        <v>0</v>
      </c>
      <c r="Z938" s="142">
        <v>0</v>
      </c>
    </row>
    <row r="939" spans="1:26" s="4" customFormat="1" x14ac:dyDescent="0.2">
      <c r="A939" s="139" t="s">
        <v>209</v>
      </c>
      <c r="B939" s="31" t="s">
        <v>134</v>
      </c>
      <c r="C939" s="139">
        <f t="shared" si="14"/>
        <v>8</v>
      </c>
      <c r="D939" s="139" t="s">
        <v>192</v>
      </c>
      <c r="E939" s="139" t="s">
        <v>182</v>
      </c>
      <c r="F939" s="139" t="s">
        <v>808</v>
      </c>
      <c r="G939" s="139" t="s">
        <v>390</v>
      </c>
      <c r="H939" s="139" t="s">
        <v>231</v>
      </c>
      <c r="I939" s="139" t="s">
        <v>231</v>
      </c>
      <c r="J939" s="139" t="s">
        <v>231</v>
      </c>
      <c r="K939" s="139" t="s">
        <v>232</v>
      </c>
      <c r="L939" s="139">
        <v>39.487174916666667</v>
      </c>
      <c r="M939" s="139">
        <v>-108.10957969444443</v>
      </c>
      <c r="N939" s="139" t="s">
        <v>83</v>
      </c>
      <c r="O939" s="139" t="s">
        <v>233</v>
      </c>
      <c r="P939" s="139">
        <v>350</v>
      </c>
      <c r="Q939" s="139">
        <v>1.44</v>
      </c>
      <c r="R939" s="139">
        <v>62.6</v>
      </c>
      <c r="S939" s="139">
        <v>6100</v>
      </c>
      <c r="T939" s="139">
        <v>482</v>
      </c>
      <c r="U939" s="139" t="s">
        <v>159</v>
      </c>
      <c r="V939" s="140">
        <v>10.1</v>
      </c>
      <c r="W939" s="141">
        <v>8.4</v>
      </c>
      <c r="X939" s="141">
        <v>8.8000000000000007</v>
      </c>
      <c r="Y939" s="141">
        <v>0</v>
      </c>
      <c r="Z939" s="142">
        <v>0</v>
      </c>
    </row>
    <row r="940" spans="1:26" s="4" customFormat="1" x14ac:dyDescent="0.2">
      <c r="A940" s="139" t="s">
        <v>209</v>
      </c>
      <c r="B940" s="31" t="s">
        <v>134</v>
      </c>
      <c r="C940" s="139">
        <f t="shared" si="14"/>
        <v>8</v>
      </c>
      <c r="D940" s="139" t="s">
        <v>192</v>
      </c>
      <c r="E940" s="139" t="s">
        <v>182</v>
      </c>
      <c r="F940" s="139" t="s">
        <v>808</v>
      </c>
      <c r="G940" s="139" t="s">
        <v>390</v>
      </c>
      <c r="H940" s="139" t="s">
        <v>231</v>
      </c>
      <c r="I940" s="139" t="s">
        <v>231</v>
      </c>
      <c r="J940" s="139" t="s">
        <v>231</v>
      </c>
      <c r="K940" s="139" t="s">
        <v>232</v>
      </c>
      <c r="L940" s="139">
        <v>39.487174916666667</v>
      </c>
      <c r="M940" s="139">
        <v>-108.10957969444443</v>
      </c>
      <c r="N940" s="139" t="s">
        <v>252</v>
      </c>
      <c r="O940" s="139" t="s">
        <v>233</v>
      </c>
      <c r="P940" s="139">
        <v>0</v>
      </c>
      <c r="Q940" s="139">
        <v>0</v>
      </c>
      <c r="R940" s="139">
        <v>0</v>
      </c>
      <c r="S940" s="139">
        <v>0</v>
      </c>
      <c r="T940" s="139">
        <v>70</v>
      </c>
      <c r="U940" s="139" t="s">
        <v>110</v>
      </c>
      <c r="V940" s="140">
        <v>0</v>
      </c>
      <c r="W940" s="141">
        <v>0.7</v>
      </c>
      <c r="X940" s="141">
        <v>0</v>
      </c>
      <c r="Y940" s="141">
        <v>0</v>
      </c>
      <c r="Z940" s="142">
        <v>0</v>
      </c>
    </row>
    <row r="941" spans="1:26" s="4" customFormat="1" x14ac:dyDescent="0.2">
      <c r="A941" s="139" t="s">
        <v>209</v>
      </c>
      <c r="B941" s="31" t="s">
        <v>134</v>
      </c>
      <c r="C941" s="139">
        <f t="shared" si="14"/>
        <v>8</v>
      </c>
      <c r="D941" s="139" t="s">
        <v>192</v>
      </c>
      <c r="E941" s="139" t="s">
        <v>182</v>
      </c>
      <c r="F941" s="139" t="s">
        <v>808</v>
      </c>
      <c r="G941" s="139" t="s">
        <v>390</v>
      </c>
      <c r="H941" s="139" t="s">
        <v>231</v>
      </c>
      <c r="I941" s="139" t="s">
        <v>231</v>
      </c>
      <c r="J941" s="139" t="s">
        <v>231</v>
      </c>
      <c r="K941" s="139" t="s">
        <v>232</v>
      </c>
      <c r="L941" s="139">
        <v>39.487174916666667</v>
      </c>
      <c r="M941" s="139">
        <v>-108.10957969444443</v>
      </c>
      <c r="N941" s="139" t="s">
        <v>252</v>
      </c>
      <c r="O941" s="139" t="s">
        <v>233</v>
      </c>
      <c r="P941" s="139">
        <v>18</v>
      </c>
      <c r="Q941" s="139">
        <v>0.57999999999999996</v>
      </c>
      <c r="R941" s="139">
        <v>10.199999999999999</v>
      </c>
      <c r="S941" s="139">
        <v>508</v>
      </c>
      <c r="T941" s="139">
        <v>335</v>
      </c>
      <c r="U941" s="139" t="s">
        <v>110</v>
      </c>
      <c r="V941" s="140">
        <v>0.2</v>
      </c>
      <c r="W941" s="141">
        <v>0.7</v>
      </c>
      <c r="X941" s="141">
        <v>1.1000000000000001</v>
      </c>
      <c r="Y941" s="141">
        <v>0</v>
      </c>
      <c r="Z941" s="142">
        <v>0</v>
      </c>
    </row>
    <row r="942" spans="1:26" s="4" customFormat="1" x14ac:dyDescent="0.2">
      <c r="A942" s="139" t="s">
        <v>209</v>
      </c>
      <c r="B942" s="31" t="s">
        <v>134</v>
      </c>
      <c r="C942" s="139">
        <f t="shared" si="14"/>
        <v>8</v>
      </c>
      <c r="D942" s="139" t="s">
        <v>192</v>
      </c>
      <c r="E942" s="139" t="s">
        <v>182</v>
      </c>
      <c r="F942" s="139" t="s">
        <v>808</v>
      </c>
      <c r="G942" s="139" t="s">
        <v>390</v>
      </c>
      <c r="H942" s="139" t="s">
        <v>231</v>
      </c>
      <c r="I942" s="139" t="s">
        <v>231</v>
      </c>
      <c r="J942" s="139" t="s">
        <v>231</v>
      </c>
      <c r="K942" s="139" t="s">
        <v>232</v>
      </c>
      <c r="L942" s="139">
        <v>39.487174916666667</v>
      </c>
      <c r="M942" s="139">
        <v>-108.10957969444443</v>
      </c>
      <c r="N942" s="139" t="s">
        <v>252</v>
      </c>
      <c r="O942" s="139" t="s">
        <v>233</v>
      </c>
      <c r="P942" s="139">
        <v>75</v>
      </c>
      <c r="Q942" s="139">
        <v>3</v>
      </c>
      <c r="R942" s="139">
        <v>10</v>
      </c>
      <c r="S942" s="139">
        <v>5916</v>
      </c>
      <c r="T942" s="139">
        <v>800</v>
      </c>
      <c r="U942" s="139" t="s">
        <v>110</v>
      </c>
      <c r="V942" s="140">
        <v>0</v>
      </c>
      <c r="W942" s="141">
        <v>4.9000000000000004</v>
      </c>
      <c r="X942" s="141">
        <v>0</v>
      </c>
      <c r="Y942" s="141">
        <v>0</v>
      </c>
      <c r="Z942" s="142">
        <v>0</v>
      </c>
    </row>
    <row r="943" spans="1:26" s="4" customFormat="1" x14ac:dyDescent="0.2">
      <c r="A943" s="139" t="s">
        <v>209</v>
      </c>
      <c r="B943" s="31" t="s">
        <v>134</v>
      </c>
      <c r="C943" s="139">
        <f t="shared" si="14"/>
        <v>8</v>
      </c>
      <c r="D943" s="139" t="s">
        <v>192</v>
      </c>
      <c r="E943" s="139" t="s">
        <v>182</v>
      </c>
      <c r="F943" s="139" t="s">
        <v>808</v>
      </c>
      <c r="G943" s="139" t="s">
        <v>390</v>
      </c>
      <c r="H943" s="139" t="s">
        <v>231</v>
      </c>
      <c r="I943" s="139" t="s">
        <v>231</v>
      </c>
      <c r="J943" s="139" t="s">
        <v>231</v>
      </c>
      <c r="K943" s="139" t="s">
        <v>232</v>
      </c>
      <c r="L943" s="139">
        <v>39.487174916666667</v>
      </c>
      <c r="M943" s="139">
        <v>-108.10957969444443</v>
      </c>
      <c r="N943" s="139" t="s">
        <v>69</v>
      </c>
      <c r="O943" s="139" t="s">
        <v>233</v>
      </c>
      <c r="P943" s="139">
        <v>21</v>
      </c>
      <c r="Q943" s="139">
        <v>6.08</v>
      </c>
      <c r="R943" s="139">
        <v>10.8</v>
      </c>
      <c r="S943" s="139">
        <v>18802</v>
      </c>
      <c r="T943" s="139">
        <v>500</v>
      </c>
      <c r="U943" s="139" t="s">
        <v>158</v>
      </c>
      <c r="V943" s="140">
        <v>22.7</v>
      </c>
      <c r="W943" s="141">
        <v>1.3</v>
      </c>
      <c r="X943" s="141">
        <v>19.100000000000001</v>
      </c>
      <c r="Y943" s="141">
        <v>0</v>
      </c>
      <c r="Z943" s="142">
        <v>0</v>
      </c>
    </row>
    <row r="944" spans="1:26" s="4" customFormat="1" x14ac:dyDescent="0.2">
      <c r="A944" s="139" t="s">
        <v>209</v>
      </c>
      <c r="B944" s="31" t="s">
        <v>134</v>
      </c>
      <c r="C944" s="139">
        <f t="shared" si="14"/>
        <v>8</v>
      </c>
      <c r="D944" s="139" t="s">
        <v>192</v>
      </c>
      <c r="E944" s="139" t="s">
        <v>182</v>
      </c>
      <c r="F944" s="139" t="s">
        <v>808</v>
      </c>
      <c r="G944" s="139" t="s">
        <v>390</v>
      </c>
      <c r="H944" s="139" t="s">
        <v>231</v>
      </c>
      <c r="I944" s="139" t="s">
        <v>231</v>
      </c>
      <c r="J944" s="139" t="s">
        <v>231</v>
      </c>
      <c r="K944" s="139" t="s">
        <v>232</v>
      </c>
      <c r="L944" s="139">
        <v>39.487174916666667</v>
      </c>
      <c r="M944" s="139">
        <v>-108.10957969444443</v>
      </c>
      <c r="N944" s="139" t="s">
        <v>813</v>
      </c>
      <c r="O944" s="139" t="s">
        <v>233</v>
      </c>
      <c r="P944" s="139">
        <v>35</v>
      </c>
      <c r="Q944" s="139">
        <v>0.67</v>
      </c>
      <c r="R944" s="139">
        <v>333.9</v>
      </c>
      <c r="S944" s="139">
        <v>7685</v>
      </c>
      <c r="T944" s="139">
        <v>855</v>
      </c>
      <c r="U944" s="139" t="s">
        <v>159</v>
      </c>
      <c r="V944" s="140">
        <v>19.300025000000002</v>
      </c>
      <c r="W944" s="141">
        <v>5.7000279999999997</v>
      </c>
      <c r="X944" s="141">
        <v>22.700035</v>
      </c>
      <c r="Y944" s="141">
        <v>0</v>
      </c>
      <c r="Z944" s="142">
        <v>0</v>
      </c>
    </row>
    <row r="945" spans="1:26" s="4" customFormat="1" x14ac:dyDescent="0.2">
      <c r="A945" s="139" t="s">
        <v>209</v>
      </c>
      <c r="B945" s="31" t="s">
        <v>134</v>
      </c>
      <c r="C945" s="139">
        <f t="shared" si="14"/>
        <v>8</v>
      </c>
      <c r="D945" s="139" t="s">
        <v>192</v>
      </c>
      <c r="E945" s="139" t="s">
        <v>182</v>
      </c>
      <c r="F945" s="139" t="s">
        <v>808</v>
      </c>
      <c r="G945" s="139" t="s">
        <v>390</v>
      </c>
      <c r="H945" s="139" t="s">
        <v>231</v>
      </c>
      <c r="I945" s="139" t="s">
        <v>231</v>
      </c>
      <c r="J945" s="139" t="s">
        <v>231</v>
      </c>
      <c r="K945" s="139" t="s">
        <v>232</v>
      </c>
      <c r="L945" s="139">
        <v>39.487174916666667</v>
      </c>
      <c r="M945" s="139">
        <v>-108.10957969444443</v>
      </c>
      <c r="N945" s="139" t="s">
        <v>265</v>
      </c>
      <c r="O945" s="139" t="s">
        <v>233</v>
      </c>
      <c r="P945" s="139">
        <v>75</v>
      </c>
      <c r="Q945" s="139">
        <v>2.5</v>
      </c>
      <c r="R945" s="139">
        <v>10</v>
      </c>
      <c r="S945" s="139">
        <v>5916</v>
      </c>
      <c r="T945" s="139">
        <v>1600</v>
      </c>
      <c r="U945" s="139" t="s">
        <v>140</v>
      </c>
      <c r="V945" s="140">
        <v>10.1</v>
      </c>
      <c r="W945" s="141">
        <v>0.6</v>
      </c>
      <c r="X945" s="141">
        <v>8.5</v>
      </c>
      <c r="Y945" s="141">
        <v>0</v>
      </c>
      <c r="Z945" s="142">
        <v>0</v>
      </c>
    </row>
    <row r="946" spans="1:26" s="4" customFormat="1" x14ac:dyDescent="0.2">
      <c r="A946" s="139" t="s">
        <v>209</v>
      </c>
      <c r="B946" s="31" t="s">
        <v>134</v>
      </c>
      <c r="C946" s="139">
        <f t="shared" si="14"/>
        <v>8</v>
      </c>
      <c r="D946" s="139" t="s">
        <v>192</v>
      </c>
      <c r="E946" s="139" t="s">
        <v>182</v>
      </c>
      <c r="F946" s="139" t="s">
        <v>808</v>
      </c>
      <c r="G946" s="139" t="s">
        <v>390</v>
      </c>
      <c r="H946" s="139" t="s">
        <v>231</v>
      </c>
      <c r="I946" s="139" t="s">
        <v>231</v>
      </c>
      <c r="J946" s="139" t="s">
        <v>231</v>
      </c>
      <c r="K946" s="139" t="s">
        <v>232</v>
      </c>
      <c r="L946" s="139">
        <v>39.487174916666667</v>
      </c>
      <c r="M946" s="139">
        <v>-108.10957969444443</v>
      </c>
      <c r="N946" s="139" t="s">
        <v>284</v>
      </c>
      <c r="O946" s="139" t="s">
        <v>233</v>
      </c>
      <c r="P946" s="139">
        <v>20</v>
      </c>
      <c r="Q946" s="139">
        <v>4</v>
      </c>
      <c r="R946" s="139">
        <v>12</v>
      </c>
      <c r="S946" s="139">
        <v>9651</v>
      </c>
      <c r="T946" s="139">
        <v>440</v>
      </c>
      <c r="U946" s="139" t="s">
        <v>158</v>
      </c>
      <c r="V946" s="140">
        <v>22.351500000000001</v>
      </c>
      <c r="W946" s="141">
        <v>2.4586649999999999</v>
      </c>
      <c r="X946" s="141">
        <v>37.550519999999999</v>
      </c>
      <c r="Y946" s="141">
        <v>0</v>
      </c>
      <c r="Z946" s="142">
        <v>0</v>
      </c>
    </row>
    <row r="947" spans="1:26" s="4" customFormat="1" x14ac:dyDescent="0.2">
      <c r="A947" s="139" t="s">
        <v>209</v>
      </c>
      <c r="B947" s="31" t="s">
        <v>134</v>
      </c>
      <c r="C947" s="139">
        <f t="shared" si="14"/>
        <v>8</v>
      </c>
      <c r="D947" s="139" t="s">
        <v>192</v>
      </c>
      <c r="E947" s="139" t="s">
        <v>182</v>
      </c>
      <c r="F947" s="139" t="s">
        <v>808</v>
      </c>
      <c r="G947" s="139" t="s">
        <v>390</v>
      </c>
      <c r="H947" s="139" t="s">
        <v>231</v>
      </c>
      <c r="I947" s="139" t="s">
        <v>231</v>
      </c>
      <c r="J947" s="139" t="s">
        <v>231</v>
      </c>
      <c r="K947" s="139" t="s">
        <v>232</v>
      </c>
      <c r="L947" s="139">
        <v>39.487174916666667</v>
      </c>
      <c r="M947" s="139">
        <v>-108.10957969444443</v>
      </c>
      <c r="N947" s="139" t="s">
        <v>291</v>
      </c>
      <c r="O947" s="139" t="s">
        <v>233</v>
      </c>
      <c r="P947" s="139">
        <v>0</v>
      </c>
      <c r="Q947" s="139">
        <v>0</v>
      </c>
      <c r="R947" s="139">
        <v>0</v>
      </c>
      <c r="S947" s="139">
        <v>0</v>
      </c>
      <c r="T947" s="139">
        <v>70</v>
      </c>
      <c r="U947" s="139" t="s">
        <v>140</v>
      </c>
      <c r="V947" s="140">
        <v>0</v>
      </c>
      <c r="W947" s="141">
        <v>0.7</v>
      </c>
      <c r="X947" s="141">
        <v>0</v>
      </c>
      <c r="Y947" s="141">
        <v>0</v>
      </c>
      <c r="Z947" s="142">
        <v>0</v>
      </c>
    </row>
    <row r="948" spans="1:26" s="4" customFormat="1" x14ac:dyDescent="0.2">
      <c r="A948" s="139" t="s">
        <v>209</v>
      </c>
      <c r="B948" s="31" t="s">
        <v>134</v>
      </c>
      <c r="C948" s="139">
        <f t="shared" si="14"/>
        <v>8</v>
      </c>
      <c r="D948" s="139" t="s">
        <v>192</v>
      </c>
      <c r="E948" s="139" t="s">
        <v>182</v>
      </c>
      <c r="F948" s="139" t="s">
        <v>808</v>
      </c>
      <c r="G948" s="139" t="s">
        <v>390</v>
      </c>
      <c r="H948" s="139" t="s">
        <v>231</v>
      </c>
      <c r="I948" s="139" t="s">
        <v>231</v>
      </c>
      <c r="J948" s="139" t="s">
        <v>231</v>
      </c>
      <c r="K948" s="139" t="s">
        <v>232</v>
      </c>
      <c r="L948" s="139">
        <v>39.487174916666667</v>
      </c>
      <c r="M948" s="139">
        <v>-108.10957969444443</v>
      </c>
      <c r="N948" s="139" t="s">
        <v>291</v>
      </c>
      <c r="O948" s="139" t="s">
        <v>233</v>
      </c>
      <c r="P948" s="139">
        <v>23</v>
      </c>
      <c r="Q948" s="139">
        <v>1.1599999999999999</v>
      </c>
      <c r="R948" s="139">
        <v>0</v>
      </c>
      <c r="S948" s="139">
        <v>0</v>
      </c>
      <c r="T948" s="139">
        <v>1000</v>
      </c>
      <c r="U948" s="139" t="s">
        <v>140</v>
      </c>
      <c r="V948" s="140">
        <v>0</v>
      </c>
      <c r="W948" s="141">
        <v>0.83</v>
      </c>
      <c r="X948" s="141">
        <v>0</v>
      </c>
      <c r="Y948" s="141">
        <v>0</v>
      </c>
      <c r="Z948" s="142">
        <v>0</v>
      </c>
    </row>
    <row r="949" spans="1:26" s="4" customFormat="1" x14ac:dyDescent="0.2">
      <c r="A949" s="139" t="s">
        <v>209</v>
      </c>
      <c r="B949" s="31" t="s">
        <v>134</v>
      </c>
      <c r="C949" s="139">
        <f t="shared" si="14"/>
        <v>8</v>
      </c>
      <c r="D949" s="139" t="s">
        <v>192</v>
      </c>
      <c r="E949" s="139" t="s">
        <v>182</v>
      </c>
      <c r="F949" s="139" t="s">
        <v>808</v>
      </c>
      <c r="G949" s="139" t="s">
        <v>390</v>
      </c>
      <c r="H949" s="139" t="s">
        <v>231</v>
      </c>
      <c r="I949" s="139" t="s">
        <v>231</v>
      </c>
      <c r="J949" s="139" t="s">
        <v>231</v>
      </c>
      <c r="K949" s="139" t="s">
        <v>232</v>
      </c>
      <c r="L949" s="139">
        <v>39.487174916666667</v>
      </c>
      <c r="M949" s="139">
        <v>-108.10957969444443</v>
      </c>
      <c r="N949" s="139" t="s">
        <v>314</v>
      </c>
      <c r="O949" s="139" t="s">
        <v>233</v>
      </c>
      <c r="P949" s="139">
        <v>20</v>
      </c>
      <c r="Q949" s="139">
        <v>0.5</v>
      </c>
      <c r="R949" s="139">
        <v>48.9</v>
      </c>
      <c r="S949" s="139">
        <v>577</v>
      </c>
      <c r="T949" s="139">
        <v>130</v>
      </c>
      <c r="U949" s="139" t="s">
        <v>85</v>
      </c>
      <c r="V949" s="140">
        <v>0</v>
      </c>
      <c r="W949" s="141">
        <v>13.1</v>
      </c>
      <c r="X949" s="141">
        <v>0</v>
      </c>
      <c r="Y949" s="141">
        <v>0</v>
      </c>
      <c r="Z949" s="142">
        <v>0</v>
      </c>
    </row>
    <row r="950" spans="1:26" s="4" customFormat="1" x14ac:dyDescent="0.2">
      <c r="A950" s="139" t="s">
        <v>209</v>
      </c>
      <c r="B950" s="31" t="s">
        <v>134</v>
      </c>
      <c r="C950" s="139">
        <f t="shared" si="14"/>
        <v>8</v>
      </c>
      <c r="D950" s="139" t="s">
        <v>192</v>
      </c>
      <c r="E950" s="139" t="s">
        <v>182</v>
      </c>
      <c r="F950" s="139" t="s">
        <v>808</v>
      </c>
      <c r="G950" s="139" t="s">
        <v>390</v>
      </c>
      <c r="H950" s="139" t="s">
        <v>231</v>
      </c>
      <c r="I950" s="139" t="s">
        <v>231</v>
      </c>
      <c r="J950" s="139" t="s">
        <v>231</v>
      </c>
      <c r="K950" s="139" t="s">
        <v>232</v>
      </c>
      <c r="L950" s="139">
        <v>39.487174916666667</v>
      </c>
      <c r="M950" s="139">
        <v>-108.10957969444443</v>
      </c>
      <c r="N950" s="139" t="s">
        <v>314</v>
      </c>
      <c r="O950" s="139" t="s">
        <v>233</v>
      </c>
      <c r="P950" s="139">
        <v>20</v>
      </c>
      <c r="Q950" s="139">
        <v>0.5</v>
      </c>
      <c r="R950" s="139">
        <v>141.9</v>
      </c>
      <c r="S950" s="139">
        <v>1672</v>
      </c>
      <c r="T950" s="139">
        <v>130</v>
      </c>
      <c r="U950" s="139" t="s">
        <v>85</v>
      </c>
      <c r="V950" s="140">
        <v>0</v>
      </c>
      <c r="W950" s="141">
        <v>14.7</v>
      </c>
      <c r="X950" s="141">
        <v>0</v>
      </c>
      <c r="Y950" s="141">
        <v>0</v>
      </c>
      <c r="Z950" s="142">
        <v>0</v>
      </c>
    </row>
    <row r="951" spans="1:26" s="4" customFormat="1" x14ac:dyDescent="0.2">
      <c r="A951" s="139" t="s">
        <v>209</v>
      </c>
      <c r="B951" s="31" t="s">
        <v>134</v>
      </c>
      <c r="C951" s="139">
        <f t="shared" si="14"/>
        <v>8</v>
      </c>
      <c r="D951" s="139" t="s">
        <v>192</v>
      </c>
      <c r="E951" s="139" t="s">
        <v>182</v>
      </c>
      <c r="F951" s="139" t="s">
        <v>808</v>
      </c>
      <c r="G951" s="139" t="s">
        <v>390</v>
      </c>
      <c r="H951" s="139" t="s">
        <v>231</v>
      </c>
      <c r="I951" s="139" t="s">
        <v>231</v>
      </c>
      <c r="J951" s="139" t="s">
        <v>231</v>
      </c>
      <c r="K951" s="139" t="s">
        <v>232</v>
      </c>
      <c r="L951" s="139">
        <v>39.487174916666667</v>
      </c>
      <c r="M951" s="139">
        <v>-108.10957969444443</v>
      </c>
      <c r="N951" s="139" t="s">
        <v>277</v>
      </c>
      <c r="O951" s="139" t="s">
        <v>233</v>
      </c>
      <c r="P951" s="139">
        <v>0</v>
      </c>
      <c r="Q951" s="139">
        <v>0</v>
      </c>
      <c r="R951" s="139">
        <v>0</v>
      </c>
      <c r="S951" s="139">
        <v>0</v>
      </c>
      <c r="T951" s="139">
        <v>70</v>
      </c>
      <c r="U951" s="139" t="s">
        <v>137</v>
      </c>
      <c r="V951" s="140">
        <v>4.74</v>
      </c>
      <c r="W951" s="141">
        <v>0.24</v>
      </c>
      <c r="X951" s="141">
        <v>25.81</v>
      </c>
      <c r="Y951" s="141">
        <v>0</v>
      </c>
      <c r="Z951" s="142">
        <v>0</v>
      </c>
    </row>
    <row r="952" spans="1:26" s="4" customFormat="1" x14ac:dyDescent="0.2">
      <c r="A952" s="139" t="s">
        <v>209</v>
      </c>
      <c r="B952" s="31" t="s">
        <v>134</v>
      </c>
      <c r="C952" s="139">
        <f t="shared" si="14"/>
        <v>8</v>
      </c>
      <c r="D952" s="139" t="s">
        <v>192</v>
      </c>
      <c r="E952" s="139" t="s">
        <v>182</v>
      </c>
      <c r="F952" s="139" t="s">
        <v>808</v>
      </c>
      <c r="G952" s="139" t="s">
        <v>390</v>
      </c>
      <c r="H952" s="139" t="s">
        <v>231</v>
      </c>
      <c r="I952" s="139" t="s">
        <v>231</v>
      </c>
      <c r="J952" s="139" t="s">
        <v>231</v>
      </c>
      <c r="K952" s="139" t="s">
        <v>232</v>
      </c>
      <c r="L952" s="139">
        <v>39.487174916666667</v>
      </c>
      <c r="M952" s="139">
        <v>-108.10957969444443</v>
      </c>
      <c r="N952" s="139" t="s">
        <v>277</v>
      </c>
      <c r="O952" s="139" t="s">
        <v>233</v>
      </c>
      <c r="P952" s="139">
        <v>75</v>
      </c>
      <c r="Q952" s="139">
        <v>3</v>
      </c>
      <c r="R952" s="139">
        <v>10</v>
      </c>
      <c r="S952" s="139">
        <v>5916</v>
      </c>
      <c r="T952" s="139">
        <v>800</v>
      </c>
      <c r="U952" s="139" t="s">
        <v>137</v>
      </c>
      <c r="V952" s="140">
        <v>1.5</v>
      </c>
      <c r="W952" s="141">
        <v>5.2</v>
      </c>
      <c r="X952" s="141">
        <v>8</v>
      </c>
      <c r="Y952" s="141">
        <v>0</v>
      </c>
      <c r="Z952" s="142">
        <v>0</v>
      </c>
    </row>
    <row r="953" spans="1:26" s="4" customFormat="1" x14ac:dyDescent="0.2">
      <c r="A953" s="139" t="s">
        <v>209</v>
      </c>
      <c r="B953" s="31" t="s">
        <v>134</v>
      </c>
      <c r="C953" s="139">
        <f t="shared" si="14"/>
        <v>8</v>
      </c>
      <c r="D953" s="139" t="s">
        <v>192</v>
      </c>
      <c r="E953" s="139" t="s">
        <v>182</v>
      </c>
      <c r="F953" s="139" t="s">
        <v>808</v>
      </c>
      <c r="G953" s="139" t="s">
        <v>390</v>
      </c>
      <c r="H953" s="139" t="s">
        <v>231</v>
      </c>
      <c r="I953" s="139" t="s">
        <v>231</v>
      </c>
      <c r="J953" s="139" t="s">
        <v>231</v>
      </c>
      <c r="K953" s="139" t="s">
        <v>232</v>
      </c>
      <c r="L953" s="139">
        <v>39.487174916666667</v>
      </c>
      <c r="M953" s="139">
        <v>-108.10957969444443</v>
      </c>
      <c r="N953" s="139" t="s">
        <v>277</v>
      </c>
      <c r="O953" s="139" t="s">
        <v>233</v>
      </c>
      <c r="P953" s="139">
        <v>75</v>
      </c>
      <c r="Q953" s="139">
        <v>3</v>
      </c>
      <c r="R953" s="139">
        <v>10</v>
      </c>
      <c r="S953" s="139">
        <v>4241</v>
      </c>
      <c r="T953" s="139">
        <v>800</v>
      </c>
      <c r="U953" s="139" t="s">
        <v>137</v>
      </c>
      <c r="V953" s="140">
        <v>0.7</v>
      </c>
      <c r="W953" s="141">
        <v>1.5</v>
      </c>
      <c r="X953" s="141">
        <v>3.6</v>
      </c>
      <c r="Y953" s="141">
        <v>0</v>
      </c>
      <c r="Z953" s="142">
        <v>0</v>
      </c>
    </row>
    <row r="954" spans="1:26" s="4" customFormat="1" x14ac:dyDescent="0.2">
      <c r="A954" s="139" t="s">
        <v>209</v>
      </c>
      <c r="B954" s="31" t="s">
        <v>134</v>
      </c>
      <c r="C954" s="139">
        <f t="shared" si="14"/>
        <v>8</v>
      </c>
      <c r="D954" s="139" t="s">
        <v>192</v>
      </c>
      <c r="E954" s="139" t="s">
        <v>182</v>
      </c>
      <c r="F954" s="139" t="s">
        <v>808</v>
      </c>
      <c r="G954" s="139" t="s">
        <v>390</v>
      </c>
      <c r="H954" s="139" t="s">
        <v>231</v>
      </c>
      <c r="I954" s="139" t="s">
        <v>231</v>
      </c>
      <c r="J954" s="139" t="s">
        <v>231</v>
      </c>
      <c r="K954" s="139" t="s">
        <v>232</v>
      </c>
      <c r="L954" s="139">
        <v>39.487174916666667</v>
      </c>
      <c r="M954" s="139">
        <v>-108.10957969444443</v>
      </c>
      <c r="N954" s="139" t="s">
        <v>809</v>
      </c>
      <c r="O954" s="139" t="s">
        <v>233</v>
      </c>
      <c r="P954" s="139">
        <v>15</v>
      </c>
      <c r="Q954" s="139">
        <v>0.5</v>
      </c>
      <c r="R954" s="139">
        <v>396.6</v>
      </c>
      <c r="S954" s="139">
        <v>4376</v>
      </c>
      <c r="T954" s="139">
        <v>500</v>
      </c>
      <c r="U954" s="139" t="s">
        <v>158</v>
      </c>
      <c r="V954" s="140">
        <v>11.343052999999999</v>
      </c>
      <c r="W954" s="141">
        <v>0.54014300000000004</v>
      </c>
      <c r="X954" s="141">
        <v>9.6</v>
      </c>
      <c r="Y954" s="141">
        <v>0</v>
      </c>
      <c r="Z954" s="142">
        <v>0</v>
      </c>
    </row>
    <row r="955" spans="1:26" s="4" customFormat="1" x14ac:dyDescent="0.2">
      <c r="A955" s="139" t="s">
        <v>209</v>
      </c>
      <c r="B955" s="31" t="s">
        <v>134</v>
      </c>
      <c r="C955" s="139">
        <f t="shared" si="14"/>
        <v>8</v>
      </c>
      <c r="D955" s="139" t="s">
        <v>192</v>
      </c>
      <c r="E955" s="139" t="s">
        <v>182</v>
      </c>
      <c r="F955" s="139" t="s">
        <v>808</v>
      </c>
      <c r="G955" s="139" t="s">
        <v>390</v>
      </c>
      <c r="H955" s="139" t="s">
        <v>231</v>
      </c>
      <c r="I955" s="139" t="s">
        <v>231</v>
      </c>
      <c r="J955" s="139" t="s">
        <v>231</v>
      </c>
      <c r="K955" s="139" t="s">
        <v>232</v>
      </c>
      <c r="L955" s="139">
        <v>39.487174916666667</v>
      </c>
      <c r="M955" s="139">
        <v>-108.10957969444443</v>
      </c>
      <c r="N955" s="139" t="s">
        <v>239</v>
      </c>
      <c r="O955" s="139" t="s">
        <v>233</v>
      </c>
      <c r="P955" s="139">
        <v>0</v>
      </c>
      <c r="Q955" s="139">
        <v>0</v>
      </c>
      <c r="R955" s="139">
        <v>0</v>
      </c>
      <c r="S955" s="139">
        <v>0</v>
      </c>
      <c r="T955" s="139">
        <v>70</v>
      </c>
      <c r="U955" s="139" t="s">
        <v>111</v>
      </c>
      <c r="V955" s="140">
        <v>0</v>
      </c>
      <c r="W955" s="141">
        <v>4.7</v>
      </c>
      <c r="X955" s="141">
        <v>0</v>
      </c>
      <c r="Y955" s="141">
        <v>0</v>
      </c>
      <c r="Z955" s="142">
        <v>0</v>
      </c>
    </row>
    <row r="956" spans="1:26" s="4" customFormat="1" x14ac:dyDescent="0.2">
      <c r="A956" s="139" t="s">
        <v>209</v>
      </c>
      <c r="B956" s="31" t="s">
        <v>134</v>
      </c>
      <c r="C956" s="139">
        <f t="shared" si="14"/>
        <v>8</v>
      </c>
      <c r="D956" s="139" t="s">
        <v>192</v>
      </c>
      <c r="E956" s="139" t="s">
        <v>182</v>
      </c>
      <c r="F956" s="139" t="s">
        <v>808</v>
      </c>
      <c r="G956" s="139" t="s">
        <v>390</v>
      </c>
      <c r="H956" s="139" t="s">
        <v>231</v>
      </c>
      <c r="I956" s="139" t="s">
        <v>231</v>
      </c>
      <c r="J956" s="139" t="s">
        <v>231</v>
      </c>
      <c r="K956" s="139" t="s">
        <v>232</v>
      </c>
      <c r="L956" s="139">
        <v>39.487174916666667</v>
      </c>
      <c r="M956" s="139">
        <v>-108.10957969444443</v>
      </c>
      <c r="N956" s="139" t="s">
        <v>286</v>
      </c>
      <c r="O956" s="139" t="s">
        <v>233</v>
      </c>
      <c r="P956" s="139">
        <v>0</v>
      </c>
      <c r="Q956" s="139">
        <v>0</v>
      </c>
      <c r="R956" s="139">
        <v>0</v>
      </c>
      <c r="S956" s="139">
        <v>0</v>
      </c>
      <c r="T956" s="139">
        <v>70</v>
      </c>
      <c r="U956" s="139" t="s">
        <v>111</v>
      </c>
      <c r="V956" s="140">
        <v>0</v>
      </c>
      <c r="W956" s="141">
        <v>18.48</v>
      </c>
      <c r="X956" s="141">
        <v>0</v>
      </c>
      <c r="Y956" s="141">
        <v>0</v>
      </c>
      <c r="Z956" s="142">
        <v>0</v>
      </c>
    </row>
    <row r="957" spans="1:26" s="4" customFormat="1" x14ac:dyDescent="0.2">
      <c r="A957" s="139" t="s">
        <v>209</v>
      </c>
      <c r="B957" s="31" t="s">
        <v>134</v>
      </c>
      <c r="C957" s="139">
        <f t="shared" si="14"/>
        <v>8</v>
      </c>
      <c r="D957" s="139" t="s">
        <v>192</v>
      </c>
      <c r="E957" s="139" t="s">
        <v>182</v>
      </c>
      <c r="F957" s="139" t="s">
        <v>808</v>
      </c>
      <c r="G957" s="139" t="s">
        <v>390</v>
      </c>
      <c r="H957" s="139" t="s">
        <v>231</v>
      </c>
      <c r="I957" s="139" t="s">
        <v>231</v>
      </c>
      <c r="J957" s="139" t="s">
        <v>231</v>
      </c>
      <c r="K957" s="139" t="s">
        <v>232</v>
      </c>
      <c r="L957" s="139">
        <v>39.487174916666667</v>
      </c>
      <c r="M957" s="139">
        <v>-108.10957969444443</v>
      </c>
      <c r="N957" s="139" t="s">
        <v>250</v>
      </c>
      <c r="O957" s="139" t="s">
        <v>233</v>
      </c>
      <c r="P957" s="139">
        <v>0</v>
      </c>
      <c r="Q957" s="139">
        <v>0</v>
      </c>
      <c r="R957" s="139">
        <v>0</v>
      </c>
      <c r="S957" s="139">
        <v>0</v>
      </c>
      <c r="T957" s="139">
        <v>70</v>
      </c>
      <c r="U957" s="139" t="s">
        <v>111</v>
      </c>
      <c r="V957" s="140">
        <v>0</v>
      </c>
      <c r="W957" s="141">
        <v>5.0999999999999996</v>
      </c>
      <c r="X957" s="141">
        <v>0</v>
      </c>
      <c r="Y957" s="141">
        <v>0</v>
      </c>
      <c r="Z957" s="142">
        <v>0</v>
      </c>
    </row>
    <row r="958" spans="1:26" s="4" customFormat="1" x14ac:dyDescent="0.2">
      <c r="A958" s="139" t="s">
        <v>209</v>
      </c>
      <c r="B958" s="31" t="s">
        <v>134</v>
      </c>
      <c r="C958" s="139">
        <f t="shared" si="14"/>
        <v>8</v>
      </c>
      <c r="D958" s="139" t="s">
        <v>192</v>
      </c>
      <c r="E958" s="139" t="s">
        <v>182</v>
      </c>
      <c r="F958" s="139" t="s">
        <v>808</v>
      </c>
      <c r="G958" s="139" t="s">
        <v>390</v>
      </c>
      <c r="H958" s="139" t="s">
        <v>231</v>
      </c>
      <c r="I958" s="139" t="s">
        <v>231</v>
      </c>
      <c r="J958" s="139" t="s">
        <v>231</v>
      </c>
      <c r="K958" s="139" t="s">
        <v>232</v>
      </c>
      <c r="L958" s="139">
        <v>39.487174916666667</v>
      </c>
      <c r="M958" s="139">
        <v>-108.10957969444443</v>
      </c>
      <c r="N958" s="139" t="s">
        <v>315</v>
      </c>
      <c r="O958" s="139" t="s">
        <v>233</v>
      </c>
      <c r="P958" s="139">
        <v>0</v>
      </c>
      <c r="Q958" s="139">
        <v>0</v>
      </c>
      <c r="R958" s="139">
        <v>0</v>
      </c>
      <c r="S958" s="139">
        <v>0</v>
      </c>
      <c r="T958" s="139">
        <v>70</v>
      </c>
      <c r="U958" s="139" t="s">
        <v>140</v>
      </c>
      <c r="V958" s="140">
        <v>0</v>
      </c>
      <c r="W958" s="141">
        <v>9.8000000000000007</v>
      </c>
      <c r="X958" s="141">
        <v>0</v>
      </c>
      <c r="Y958" s="141">
        <v>0</v>
      </c>
      <c r="Z958" s="142">
        <v>0</v>
      </c>
    </row>
    <row r="959" spans="1:26" s="4" customFormat="1" x14ac:dyDescent="0.2">
      <c r="A959" s="139" t="s">
        <v>209</v>
      </c>
      <c r="B959" s="31" t="s">
        <v>134</v>
      </c>
      <c r="C959" s="139">
        <f t="shared" si="14"/>
        <v>8</v>
      </c>
      <c r="D959" s="139" t="s">
        <v>192</v>
      </c>
      <c r="E959" s="139" t="s">
        <v>182</v>
      </c>
      <c r="F959" s="139" t="s">
        <v>808</v>
      </c>
      <c r="G959" s="139" t="s">
        <v>390</v>
      </c>
      <c r="H959" s="139" t="s">
        <v>231</v>
      </c>
      <c r="I959" s="139" t="s">
        <v>231</v>
      </c>
      <c r="J959" s="139" t="s">
        <v>231</v>
      </c>
      <c r="K959" s="139" t="s">
        <v>232</v>
      </c>
      <c r="L959" s="139">
        <v>39.50594947222222</v>
      </c>
      <c r="M959" s="139">
        <v>-108.5151055</v>
      </c>
      <c r="N959" s="139" t="s">
        <v>83</v>
      </c>
      <c r="O959" s="139" t="s">
        <v>233</v>
      </c>
      <c r="P959" s="139">
        <v>23</v>
      </c>
      <c r="Q959" s="139">
        <v>1</v>
      </c>
      <c r="R959" s="139">
        <v>163</v>
      </c>
      <c r="S959" s="139">
        <v>7685</v>
      </c>
      <c r="T959" s="139">
        <v>855</v>
      </c>
      <c r="U959" s="139" t="s">
        <v>159</v>
      </c>
      <c r="V959" s="140">
        <v>16.57</v>
      </c>
      <c r="W959" s="141">
        <v>1.08</v>
      </c>
      <c r="X959" s="141">
        <v>1.47</v>
      </c>
      <c r="Y959" s="141">
        <v>0</v>
      </c>
      <c r="Z959" s="142">
        <v>0</v>
      </c>
    </row>
    <row r="960" spans="1:26" s="4" customFormat="1" x14ac:dyDescent="0.2">
      <c r="A960" s="139" t="s">
        <v>209</v>
      </c>
      <c r="B960" s="31" t="s">
        <v>134</v>
      </c>
      <c r="C960" s="139">
        <f t="shared" si="14"/>
        <v>8</v>
      </c>
      <c r="D960" s="139" t="s">
        <v>192</v>
      </c>
      <c r="E960" s="139" t="s">
        <v>182</v>
      </c>
      <c r="F960" s="139" t="s">
        <v>808</v>
      </c>
      <c r="G960" s="139" t="s">
        <v>390</v>
      </c>
      <c r="H960" s="139" t="s">
        <v>231</v>
      </c>
      <c r="I960" s="139" t="s">
        <v>231</v>
      </c>
      <c r="J960" s="139" t="s">
        <v>231</v>
      </c>
      <c r="K960" s="139" t="s">
        <v>232</v>
      </c>
      <c r="L960" s="139">
        <v>39.50594947222222</v>
      </c>
      <c r="M960" s="139">
        <v>-108.5151055</v>
      </c>
      <c r="N960" s="139" t="s">
        <v>83</v>
      </c>
      <c r="O960" s="139" t="s">
        <v>233</v>
      </c>
      <c r="P960" s="139">
        <v>23</v>
      </c>
      <c r="Q960" s="139">
        <v>1.5</v>
      </c>
      <c r="R960" s="139">
        <v>57.5</v>
      </c>
      <c r="S960" s="139">
        <v>6100</v>
      </c>
      <c r="T960" s="139">
        <v>782</v>
      </c>
      <c r="U960" s="139" t="s">
        <v>159</v>
      </c>
      <c r="V960" s="140">
        <v>10.1</v>
      </c>
      <c r="W960" s="141">
        <v>8.4</v>
      </c>
      <c r="X960" s="141">
        <v>4.8</v>
      </c>
      <c r="Y960" s="141">
        <v>0</v>
      </c>
      <c r="Z960" s="142">
        <v>0</v>
      </c>
    </row>
    <row r="961" spans="1:26" s="4" customFormat="1" x14ac:dyDescent="0.2">
      <c r="A961" s="139" t="s">
        <v>209</v>
      </c>
      <c r="B961" s="31" t="s">
        <v>134</v>
      </c>
      <c r="C961" s="139">
        <f t="shared" si="14"/>
        <v>8</v>
      </c>
      <c r="D961" s="139" t="s">
        <v>192</v>
      </c>
      <c r="E961" s="139" t="s">
        <v>182</v>
      </c>
      <c r="F961" s="139" t="s">
        <v>808</v>
      </c>
      <c r="G961" s="139" t="s">
        <v>390</v>
      </c>
      <c r="H961" s="139" t="s">
        <v>231</v>
      </c>
      <c r="I961" s="139" t="s">
        <v>231</v>
      </c>
      <c r="J961" s="139" t="s">
        <v>231</v>
      </c>
      <c r="K961" s="139" t="s">
        <v>232</v>
      </c>
      <c r="L961" s="139">
        <v>39.50594947222222</v>
      </c>
      <c r="M961" s="139">
        <v>-108.5151055</v>
      </c>
      <c r="N961" s="139" t="s">
        <v>83</v>
      </c>
      <c r="O961" s="139" t="s">
        <v>233</v>
      </c>
      <c r="P961" s="139">
        <v>23</v>
      </c>
      <c r="Q961" s="139">
        <v>2</v>
      </c>
      <c r="R961" s="139">
        <v>124.5</v>
      </c>
      <c r="S961" s="139">
        <v>23461</v>
      </c>
      <c r="T961" s="139">
        <v>858</v>
      </c>
      <c r="U961" s="139" t="s">
        <v>159</v>
      </c>
      <c r="V961" s="140">
        <v>21.7</v>
      </c>
      <c r="W961" s="141">
        <v>3</v>
      </c>
      <c r="X961" s="141">
        <v>5.4</v>
      </c>
      <c r="Y961" s="141">
        <v>0</v>
      </c>
      <c r="Z961" s="142">
        <v>0</v>
      </c>
    </row>
    <row r="962" spans="1:26" s="4" customFormat="1" x14ac:dyDescent="0.2">
      <c r="A962" s="139" t="s">
        <v>209</v>
      </c>
      <c r="B962" s="31" t="s">
        <v>134</v>
      </c>
      <c r="C962" s="139">
        <f t="shared" si="14"/>
        <v>8</v>
      </c>
      <c r="D962" s="139" t="s">
        <v>192</v>
      </c>
      <c r="E962" s="139" t="s">
        <v>182</v>
      </c>
      <c r="F962" s="139" t="s">
        <v>808</v>
      </c>
      <c r="G962" s="139" t="s">
        <v>390</v>
      </c>
      <c r="H962" s="139" t="s">
        <v>231</v>
      </c>
      <c r="I962" s="139" t="s">
        <v>231</v>
      </c>
      <c r="J962" s="139" t="s">
        <v>231</v>
      </c>
      <c r="K962" s="139" t="s">
        <v>232</v>
      </c>
      <c r="L962" s="139">
        <v>39.50594947222222</v>
      </c>
      <c r="M962" s="139">
        <v>-108.5151055</v>
      </c>
      <c r="N962" s="139" t="s">
        <v>261</v>
      </c>
      <c r="O962" s="139" t="s">
        <v>233</v>
      </c>
      <c r="P962" s="139">
        <v>23</v>
      </c>
      <c r="Q962" s="139">
        <v>1</v>
      </c>
      <c r="R962" s="139">
        <v>163</v>
      </c>
      <c r="S962" s="139">
        <v>7685</v>
      </c>
      <c r="T962" s="139">
        <v>855</v>
      </c>
      <c r="U962" s="139" t="s">
        <v>159</v>
      </c>
      <c r="V962" s="140">
        <v>16.600000000000001</v>
      </c>
      <c r="W962" s="141">
        <v>1.1000000000000001</v>
      </c>
      <c r="X962" s="141">
        <v>1.5</v>
      </c>
      <c r="Y962" s="141">
        <v>0</v>
      </c>
      <c r="Z962" s="142">
        <v>0</v>
      </c>
    </row>
    <row r="963" spans="1:26" s="4" customFormat="1" x14ac:dyDescent="0.2">
      <c r="A963" s="139" t="s">
        <v>209</v>
      </c>
      <c r="B963" s="31" t="s">
        <v>134</v>
      </c>
      <c r="C963" s="139">
        <f t="shared" si="14"/>
        <v>8</v>
      </c>
      <c r="D963" s="139" t="s">
        <v>192</v>
      </c>
      <c r="E963" s="139" t="s">
        <v>182</v>
      </c>
      <c r="F963" s="139" t="s">
        <v>808</v>
      </c>
      <c r="G963" s="139" t="s">
        <v>390</v>
      </c>
      <c r="H963" s="139" t="s">
        <v>231</v>
      </c>
      <c r="I963" s="139" t="s">
        <v>231</v>
      </c>
      <c r="J963" s="139" t="s">
        <v>231</v>
      </c>
      <c r="K963" s="139" t="s">
        <v>232</v>
      </c>
      <c r="L963" s="139">
        <v>39.50594947222222</v>
      </c>
      <c r="M963" s="139">
        <v>-108.5151055</v>
      </c>
      <c r="N963" s="139" t="s">
        <v>261</v>
      </c>
      <c r="O963" s="139" t="s">
        <v>233</v>
      </c>
      <c r="P963" s="139">
        <v>23</v>
      </c>
      <c r="Q963" s="139">
        <v>2</v>
      </c>
      <c r="R963" s="139">
        <v>124.5</v>
      </c>
      <c r="S963" s="139">
        <v>23461</v>
      </c>
      <c r="T963" s="139">
        <v>858</v>
      </c>
      <c r="U963" s="139" t="s">
        <v>159</v>
      </c>
      <c r="V963" s="140">
        <v>21.7</v>
      </c>
      <c r="W963" s="141">
        <v>3</v>
      </c>
      <c r="X963" s="141">
        <v>5.4</v>
      </c>
      <c r="Y963" s="141">
        <v>0</v>
      </c>
      <c r="Z963" s="142">
        <v>0</v>
      </c>
    </row>
    <row r="964" spans="1:26" s="4" customFormat="1" x14ac:dyDescent="0.2">
      <c r="A964" s="139" t="s">
        <v>209</v>
      </c>
      <c r="B964" s="31" t="s">
        <v>134</v>
      </c>
      <c r="C964" s="139">
        <f t="shared" si="14"/>
        <v>8</v>
      </c>
      <c r="D964" s="139" t="s">
        <v>192</v>
      </c>
      <c r="E964" s="139" t="s">
        <v>182</v>
      </c>
      <c r="F964" s="139" t="s">
        <v>808</v>
      </c>
      <c r="G964" s="139" t="s">
        <v>390</v>
      </c>
      <c r="H964" s="139" t="s">
        <v>231</v>
      </c>
      <c r="I964" s="139" t="s">
        <v>231</v>
      </c>
      <c r="J964" s="139" t="s">
        <v>231</v>
      </c>
      <c r="K964" s="139" t="s">
        <v>232</v>
      </c>
      <c r="L964" s="139">
        <v>39.470309555555559</v>
      </c>
      <c r="M964" s="139">
        <v>-107.71550511111111</v>
      </c>
      <c r="N964" s="139" t="s">
        <v>275</v>
      </c>
      <c r="O964" s="139" t="s">
        <v>233</v>
      </c>
      <c r="P964" s="139">
        <v>28</v>
      </c>
      <c r="Q964" s="139">
        <v>1.5</v>
      </c>
      <c r="R964" s="139">
        <v>221.3</v>
      </c>
      <c r="S964" s="139">
        <v>23461</v>
      </c>
      <c r="T964" s="139">
        <v>858</v>
      </c>
      <c r="U964" s="139" t="s">
        <v>159</v>
      </c>
      <c r="V964" s="140">
        <v>43.4</v>
      </c>
      <c r="W964" s="141">
        <v>6</v>
      </c>
      <c r="X964" s="141">
        <v>10.8</v>
      </c>
      <c r="Y964" s="141">
        <v>0</v>
      </c>
      <c r="Z964" s="142">
        <v>0</v>
      </c>
    </row>
    <row r="965" spans="1:26" s="4" customFormat="1" x14ac:dyDescent="0.2">
      <c r="A965" s="139" t="s">
        <v>209</v>
      </c>
      <c r="B965" s="31" t="s">
        <v>134</v>
      </c>
      <c r="C965" s="139">
        <f t="shared" si="14"/>
        <v>8</v>
      </c>
      <c r="D965" s="139" t="s">
        <v>192</v>
      </c>
      <c r="E965" s="139" t="s">
        <v>182</v>
      </c>
      <c r="F965" s="139" t="s">
        <v>808</v>
      </c>
      <c r="G965" s="139" t="s">
        <v>390</v>
      </c>
      <c r="H965" s="139" t="s">
        <v>231</v>
      </c>
      <c r="I965" s="139" t="s">
        <v>231</v>
      </c>
      <c r="J965" s="139" t="s">
        <v>231</v>
      </c>
      <c r="K965" s="139" t="s">
        <v>232</v>
      </c>
      <c r="L965" s="139">
        <v>39.470309555555559</v>
      </c>
      <c r="M965" s="139">
        <v>-107.71550511111111</v>
      </c>
      <c r="N965" s="139" t="s">
        <v>261</v>
      </c>
      <c r="O965" s="139" t="s">
        <v>233</v>
      </c>
      <c r="P965" s="139">
        <v>23</v>
      </c>
      <c r="Q965" s="139">
        <v>2</v>
      </c>
      <c r="R965" s="139">
        <v>124.5</v>
      </c>
      <c r="S965" s="139">
        <v>23461</v>
      </c>
      <c r="T965" s="139">
        <v>858</v>
      </c>
      <c r="U965" s="139" t="s">
        <v>159</v>
      </c>
      <c r="V965" s="140">
        <v>21.7</v>
      </c>
      <c r="W965" s="141">
        <v>3</v>
      </c>
      <c r="X965" s="141">
        <v>5.4</v>
      </c>
      <c r="Y965" s="141">
        <v>0</v>
      </c>
      <c r="Z965" s="142">
        <v>0</v>
      </c>
    </row>
    <row r="966" spans="1:26" s="4" customFormat="1" x14ac:dyDescent="0.2">
      <c r="A966" s="139" t="s">
        <v>209</v>
      </c>
      <c r="B966" s="31" t="s">
        <v>134</v>
      </c>
      <c r="C966" s="139">
        <f t="shared" si="14"/>
        <v>8</v>
      </c>
      <c r="D966" s="139" t="s">
        <v>192</v>
      </c>
      <c r="E966" s="139" t="s">
        <v>182</v>
      </c>
      <c r="F966" s="139" t="s">
        <v>808</v>
      </c>
      <c r="G966" s="139" t="s">
        <v>390</v>
      </c>
      <c r="H966" s="139" t="s">
        <v>231</v>
      </c>
      <c r="I966" s="139" t="s">
        <v>231</v>
      </c>
      <c r="J966" s="139" t="s">
        <v>231</v>
      </c>
      <c r="K966" s="139" t="s">
        <v>232</v>
      </c>
      <c r="L966" s="139">
        <v>39.465072527777778</v>
      </c>
      <c r="M966" s="139">
        <v>-107.75608430555556</v>
      </c>
      <c r="N966" s="139" t="s">
        <v>275</v>
      </c>
      <c r="O966" s="139" t="s">
        <v>233</v>
      </c>
      <c r="P966" s="139">
        <v>28</v>
      </c>
      <c r="Q966" s="139">
        <v>1.5</v>
      </c>
      <c r="R966" s="139">
        <v>221.3</v>
      </c>
      <c r="S966" s="139">
        <v>23461</v>
      </c>
      <c r="T966" s="139">
        <v>858</v>
      </c>
      <c r="U966" s="139" t="s">
        <v>159</v>
      </c>
      <c r="V966" s="140">
        <v>21.7</v>
      </c>
      <c r="W966" s="141">
        <v>3</v>
      </c>
      <c r="X966" s="141">
        <v>5.4</v>
      </c>
      <c r="Y966" s="141">
        <v>0</v>
      </c>
      <c r="Z966" s="142">
        <v>0</v>
      </c>
    </row>
    <row r="967" spans="1:26" s="4" customFormat="1" x14ac:dyDescent="0.2">
      <c r="A967" s="139" t="s">
        <v>209</v>
      </c>
      <c r="B967" s="31" t="s">
        <v>134</v>
      </c>
      <c r="C967" s="139">
        <f t="shared" ref="C967:C1030" si="15">VALUE(LEFT($D967,LEN(D967)-3))</f>
        <v>8</v>
      </c>
      <c r="D967" s="139" t="s">
        <v>192</v>
      </c>
      <c r="E967" s="139" t="s">
        <v>182</v>
      </c>
      <c r="F967" s="139" t="s">
        <v>814</v>
      </c>
      <c r="G967" s="139" t="s">
        <v>395</v>
      </c>
      <c r="H967" s="139" t="s">
        <v>230</v>
      </c>
      <c r="I967" s="139" t="s">
        <v>231</v>
      </c>
      <c r="J967" s="139" t="s">
        <v>231</v>
      </c>
      <c r="K967" s="139" t="s">
        <v>232</v>
      </c>
      <c r="L967" s="139">
        <v>39.50594947222222</v>
      </c>
      <c r="M967" s="139">
        <v>-108.5151055</v>
      </c>
      <c r="N967" s="139" t="s">
        <v>237</v>
      </c>
      <c r="O967" s="139" t="s">
        <v>233</v>
      </c>
      <c r="P967" s="139">
        <v>22</v>
      </c>
      <c r="Q967" s="139">
        <v>1.1000000000000001</v>
      </c>
      <c r="R967" s="139">
        <v>44.3</v>
      </c>
      <c r="S967" s="139">
        <v>2526</v>
      </c>
      <c r="T967" s="139">
        <v>442</v>
      </c>
      <c r="U967" s="139" t="s">
        <v>159</v>
      </c>
      <c r="V967" s="140">
        <v>0</v>
      </c>
      <c r="W967" s="141">
        <v>0</v>
      </c>
      <c r="X967" s="141">
        <v>0</v>
      </c>
      <c r="Y967" s="141">
        <v>0</v>
      </c>
      <c r="Z967" s="142">
        <v>0</v>
      </c>
    </row>
    <row r="968" spans="1:26" s="4" customFormat="1" x14ac:dyDescent="0.2">
      <c r="A968" s="139" t="s">
        <v>209</v>
      </c>
      <c r="B968" s="31" t="s">
        <v>134</v>
      </c>
      <c r="C968" s="139">
        <f t="shared" si="15"/>
        <v>8</v>
      </c>
      <c r="D968" s="139" t="s">
        <v>192</v>
      </c>
      <c r="E968" s="139" t="s">
        <v>182</v>
      </c>
      <c r="F968" s="139" t="s">
        <v>814</v>
      </c>
      <c r="G968" s="139" t="s">
        <v>395</v>
      </c>
      <c r="H968" s="139" t="s">
        <v>234</v>
      </c>
      <c r="I968" s="139" t="s">
        <v>231</v>
      </c>
      <c r="J968" s="139" t="s">
        <v>231</v>
      </c>
      <c r="K968" s="139" t="s">
        <v>232</v>
      </c>
      <c r="L968" s="139">
        <v>39.50594947222222</v>
      </c>
      <c r="M968" s="139">
        <v>-108.5151055</v>
      </c>
      <c r="N968" s="139" t="s">
        <v>237</v>
      </c>
      <c r="O968" s="139" t="s">
        <v>233</v>
      </c>
      <c r="P968" s="139">
        <v>22</v>
      </c>
      <c r="Q968" s="139">
        <v>1.1000000000000001</v>
      </c>
      <c r="R968" s="139">
        <v>44.3</v>
      </c>
      <c r="S968" s="139">
        <v>2526</v>
      </c>
      <c r="T968" s="139">
        <v>442</v>
      </c>
      <c r="U968" s="139" t="s">
        <v>159</v>
      </c>
      <c r="V968" s="140">
        <v>0</v>
      </c>
      <c r="W968" s="141">
        <v>0</v>
      </c>
      <c r="X968" s="141">
        <v>0</v>
      </c>
      <c r="Y968" s="141">
        <v>0</v>
      </c>
      <c r="Z968" s="142">
        <v>0</v>
      </c>
    </row>
    <row r="969" spans="1:26" s="4" customFormat="1" x14ac:dyDescent="0.2">
      <c r="A969" s="139" t="s">
        <v>209</v>
      </c>
      <c r="B969" s="31" t="s">
        <v>134</v>
      </c>
      <c r="C969" s="139">
        <f t="shared" si="15"/>
        <v>8</v>
      </c>
      <c r="D969" s="139" t="s">
        <v>192</v>
      </c>
      <c r="E969" s="139" t="s">
        <v>182</v>
      </c>
      <c r="F969" s="139" t="s">
        <v>814</v>
      </c>
      <c r="G969" s="139" t="s">
        <v>395</v>
      </c>
      <c r="H969" s="139" t="s">
        <v>259</v>
      </c>
      <c r="I969" s="139" t="s">
        <v>231</v>
      </c>
      <c r="J969" s="139" t="s">
        <v>231</v>
      </c>
      <c r="K969" s="139" t="s">
        <v>232</v>
      </c>
      <c r="L969" s="139">
        <v>39.50594947222222</v>
      </c>
      <c r="M969" s="139">
        <v>-108.5151055</v>
      </c>
      <c r="N969" s="139" t="s">
        <v>275</v>
      </c>
      <c r="O969" s="139" t="s">
        <v>233</v>
      </c>
      <c r="P969" s="139">
        <v>25</v>
      </c>
      <c r="Q969" s="139">
        <v>1</v>
      </c>
      <c r="R969" s="139">
        <v>0</v>
      </c>
      <c r="S969" s="139">
        <v>153</v>
      </c>
      <c r="T969" s="139">
        <v>900</v>
      </c>
      <c r="U969" s="139" t="s">
        <v>159</v>
      </c>
      <c r="V969" s="140">
        <v>0</v>
      </c>
      <c r="W969" s="141">
        <v>0</v>
      </c>
      <c r="X969" s="141">
        <v>0</v>
      </c>
      <c r="Y969" s="141">
        <v>0</v>
      </c>
      <c r="Z969" s="142">
        <v>0</v>
      </c>
    </row>
    <row r="970" spans="1:26" s="4" customFormat="1" x14ac:dyDescent="0.2">
      <c r="A970" s="139" t="s">
        <v>209</v>
      </c>
      <c r="B970" s="31" t="s">
        <v>134</v>
      </c>
      <c r="C970" s="139">
        <f t="shared" si="15"/>
        <v>8</v>
      </c>
      <c r="D970" s="139" t="s">
        <v>192</v>
      </c>
      <c r="E970" s="139" t="s">
        <v>182</v>
      </c>
      <c r="F970" s="139" t="s">
        <v>814</v>
      </c>
      <c r="G970" s="139" t="s">
        <v>395</v>
      </c>
      <c r="H970" s="139" t="s">
        <v>283</v>
      </c>
      <c r="I970" s="139" t="s">
        <v>231</v>
      </c>
      <c r="J970" s="139" t="s">
        <v>231</v>
      </c>
      <c r="K970" s="139" t="s">
        <v>232</v>
      </c>
      <c r="L970" s="139">
        <v>39.50594947222222</v>
      </c>
      <c r="M970" s="139">
        <v>-108.5151055</v>
      </c>
      <c r="N970" s="139" t="s">
        <v>237</v>
      </c>
      <c r="O970" s="139" t="s">
        <v>233</v>
      </c>
      <c r="P970" s="139">
        <v>29</v>
      </c>
      <c r="Q970" s="139">
        <v>1.62</v>
      </c>
      <c r="R970" s="139">
        <v>55</v>
      </c>
      <c r="S970" s="139">
        <v>21294</v>
      </c>
      <c r="T970" s="139">
        <v>705</v>
      </c>
      <c r="U970" s="139" t="s">
        <v>159</v>
      </c>
      <c r="V970" s="140">
        <v>0</v>
      </c>
      <c r="W970" s="141">
        <v>0</v>
      </c>
      <c r="X970" s="141">
        <v>0</v>
      </c>
      <c r="Y970" s="141">
        <v>0</v>
      </c>
      <c r="Z970" s="142">
        <v>0.60794700000000002</v>
      </c>
    </row>
    <row r="971" spans="1:26" s="4" customFormat="1" x14ac:dyDescent="0.2">
      <c r="A971" s="139" t="s">
        <v>209</v>
      </c>
      <c r="B971" s="31" t="s">
        <v>134</v>
      </c>
      <c r="C971" s="139">
        <f t="shared" si="15"/>
        <v>8</v>
      </c>
      <c r="D971" s="139" t="s">
        <v>192</v>
      </c>
      <c r="E971" s="139" t="s">
        <v>182</v>
      </c>
      <c r="F971" s="139" t="s">
        <v>815</v>
      </c>
      <c r="G971" s="139" t="s">
        <v>816</v>
      </c>
      <c r="H971" s="139" t="s">
        <v>230</v>
      </c>
      <c r="I971" s="139" t="s">
        <v>231</v>
      </c>
      <c r="J971" s="139" t="s">
        <v>231</v>
      </c>
      <c r="K971" s="139" t="s">
        <v>232</v>
      </c>
      <c r="L971" s="139">
        <v>39.470309555555559</v>
      </c>
      <c r="M971" s="139">
        <v>-107.71550511111111</v>
      </c>
      <c r="N971" s="139" t="s">
        <v>261</v>
      </c>
      <c r="O971" s="139" t="s">
        <v>233</v>
      </c>
      <c r="P971" s="139">
        <v>40</v>
      </c>
      <c r="Q971" s="139">
        <v>1.5</v>
      </c>
      <c r="R971" s="139">
        <v>110.7</v>
      </c>
      <c r="S971" s="139">
        <v>23538</v>
      </c>
      <c r="T971" s="139">
        <v>858</v>
      </c>
      <c r="U971" s="139" t="s">
        <v>159</v>
      </c>
      <c r="V971" s="140">
        <v>0</v>
      </c>
      <c r="W971" s="141">
        <v>0</v>
      </c>
      <c r="X971" s="141">
        <v>0</v>
      </c>
      <c r="Y971" s="141">
        <v>0</v>
      </c>
      <c r="Z971" s="142">
        <v>0</v>
      </c>
    </row>
    <row r="972" spans="1:26" s="4" customFormat="1" x14ac:dyDescent="0.2">
      <c r="A972" s="139" t="s">
        <v>209</v>
      </c>
      <c r="B972" s="31" t="s">
        <v>134</v>
      </c>
      <c r="C972" s="139">
        <f t="shared" si="15"/>
        <v>8</v>
      </c>
      <c r="D972" s="139" t="s">
        <v>192</v>
      </c>
      <c r="E972" s="139" t="s">
        <v>182</v>
      </c>
      <c r="F972" s="139" t="s">
        <v>815</v>
      </c>
      <c r="G972" s="139" t="s">
        <v>816</v>
      </c>
      <c r="H972" s="139" t="s">
        <v>234</v>
      </c>
      <c r="I972" s="139" t="s">
        <v>231</v>
      </c>
      <c r="J972" s="139" t="s">
        <v>231</v>
      </c>
      <c r="K972" s="139" t="s">
        <v>232</v>
      </c>
      <c r="L972" s="139">
        <v>39.470309555555559</v>
      </c>
      <c r="M972" s="139">
        <v>-107.71550511111111</v>
      </c>
      <c r="N972" s="139" t="s">
        <v>83</v>
      </c>
      <c r="O972" s="139" t="s">
        <v>233</v>
      </c>
      <c r="P972" s="139">
        <v>40</v>
      </c>
      <c r="Q972" s="139">
        <v>1.5</v>
      </c>
      <c r="R972" s="139">
        <v>110.7</v>
      </c>
      <c r="S972" s="139">
        <v>23538</v>
      </c>
      <c r="T972" s="139">
        <v>858</v>
      </c>
      <c r="U972" s="139" t="s">
        <v>159</v>
      </c>
      <c r="V972" s="140">
        <v>0</v>
      </c>
      <c r="W972" s="141">
        <v>0</v>
      </c>
      <c r="X972" s="141">
        <v>0</v>
      </c>
      <c r="Y972" s="141">
        <v>0</v>
      </c>
      <c r="Z972" s="142">
        <v>0</v>
      </c>
    </row>
    <row r="973" spans="1:26" s="4" customFormat="1" x14ac:dyDescent="0.2">
      <c r="A973" s="139" t="s">
        <v>209</v>
      </c>
      <c r="B973" s="31" t="s">
        <v>134</v>
      </c>
      <c r="C973" s="139">
        <f t="shared" si="15"/>
        <v>8</v>
      </c>
      <c r="D973" s="139" t="s">
        <v>192</v>
      </c>
      <c r="E973" s="139" t="s">
        <v>182</v>
      </c>
      <c r="F973" s="139" t="s">
        <v>815</v>
      </c>
      <c r="G973" s="139" t="s">
        <v>816</v>
      </c>
      <c r="H973" s="139" t="s">
        <v>235</v>
      </c>
      <c r="I973" s="139" t="s">
        <v>231</v>
      </c>
      <c r="J973" s="139" t="s">
        <v>231</v>
      </c>
      <c r="K973" s="139" t="s">
        <v>232</v>
      </c>
      <c r="L973" s="139">
        <v>39.470309555555559</v>
      </c>
      <c r="M973" s="139">
        <v>-107.71550511111111</v>
      </c>
      <c r="N973" s="139" t="s">
        <v>83</v>
      </c>
      <c r="O973" s="139" t="s">
        <v>233</v>
      </c>
      <c r="P973" s="139">
        <v>40</v>
      </c>
      <c r="Q973" s="139">
        <v>1.5</v>
      </c>
      <c r="R973" s="139">
        <v>110.7</v>
      </c>
      <c r="S973" s="139">
        <v>23538</v>
      </c>
      <c r="T973" s="139">
        <v>858</v>
      </c>
      <c r="U973" s="139" t="s">
        <v>159</v>
      </c>
      <c r="V973" s="140">
        <v>0</v>
      </c>
      <c r="W973" s="141">
        <v>0</v>
      </c>
      <c r="X973" s="141">
        <v>0</v>
      </c>
      <c r="Y973" s="141">
        <v>0</v>
      </c>
      <c r="Z973" s="142">
        <v>0</v>
      </c>
    </row>
    <row r="974" spans="1:26" s="4" customFormat="1" x14ac:dyDescent="0.2">
      <c r="A974" s="139" t="s">
        <v>209</v>
      </c>
      <c r="B974" s="31" t="s">
        <v>134</v>
      </c>
      <c r="C974" s="139">
        <f t="shared" si="15"/>
        <v>8</v>
      </c>
      <c r="D974" s="139" t="s">
        <v>192</v>
      </c>
      <c r="E974" s="139" t="s">
        <v>182</v>
      </c>
      <c r="F974" s="139" t="s">
        <v>815</v>
      </c>
      <c r="G974" s="139" t="s">
        <v>816</v>
      </c>
      <c r="H974" s="139" t="s">
        <v>273</v>
      </c>
      <c r="I974" s="139" t="s">
        <v>231</v>
      </c>
      <c r="J974" s="139" t="s">
        <v>231</v>
      </c>
      <c r="K974" s="139" t="s">
        <v>232</v>
      </c>
      <c r="L974" s="139">
        <v>39.470309555555559</v>
      </c>
      <c r="M974" s="139">
        <v>-107.71550511111111</v>
      </c>
      <c r="N974" s="139" t="s">
        <v>83</v>
      </c>
      <c r="O974" s="139" t="s">
        <v>233</v>
      </c>
      <c r="P974" s="139">
        <v>40</v>
      </c>
      <c r="Q974" s="139">
        <v>1.5</v>
      </c>
      <c r="R974" s="139">
        <v>110.6</v>
      </c>
      <c r="S974" s="139">
        <v>23538</v>
      </c>
      <c r="T974" s="139">
        <v>858</v>
      </c>
      <c r="U974" s="139" t="s">
        <v>159</v>
      </c>
      <c r="V974" s="140">
        <v>0</v>
      </c>
      <c r="W974" s="141">
        <v>0</v>
      </c>
      <c r="X974" s="141">
        <v>0</v>
      </c>
      <c r="Y974" s="141">
        <v>0</v>
      </c>
      <c r="Z974" s="142">
        <v>0</v>
      </c>
    </row>
    <row r="975" spans="1:26" s="4" customFormat="1" x14ac:dyDescent="0.2">
      <c r="A975" s="139" t="s">
        <v>209</v>
      </c>
      <c r="B975" s="31" t="s">
        <v>134</v>
      </c>
      <c r="C975" s="139">
        <f t="shared" si="15"/>
        <v>8</v>
      </c>
      <c r="D975" s="139" t="s">
        <v>192</v>
      </c>
      <c r="E975" s="139" t="s">
        <v>182</v>
      </c>
      <c r="F975" s="139" t="s">
        <v>815</v>
      </c>
      <c r="G975" s="139" t="s">
        <v>816</v>
      </c>
      <c r="H975" s="139" t="s">
        <v>247</v>
      </c>
      <c r="I975" s="139" t="s">
        <v>231</v>
      </c>
      <c r="J975" s="139" t="s">
        <v>231</v>
      </c>
      <c r="K975" s="139" t="s">
        <v>232</v>
      </c>
      <c r="L975" s="139">
        <v>39.470309555555559</v>
      </c>
      <c r="M975" s="139">
        <v>-107.71550511111111</v>
      </c>
      <c r="N975" s="139" t="s">
        <v>275</v>
      </c>
      <c r="O975" s="139" t="s">
        <v>233</v>
      </c>
      <c r="P975" s="139">
        <v>45</v>
      </c>
      <c r="Q975" s="139">
        <v>1.5</v>
      </c>
      <c r="R975" s="139">
        <v>302.7</v>
      </c>
      <c r="S975" s="139">
        <v>32100</v>
      </c>
      <c r="T975" s="139">
        <v>856</v>
      </c>
      <c r="U975" s="139" t="s">
        <v>159</v>
      </c>
      <c r="V975" s="140">
        <v>0</v>
      </c>
      <c r="W975" s="141">
        <v>0</v>
      </c>
      <c r="X975" s="141">
        <v>0</v>
      </c>
      <c r="Y975" s="141">
        <v>0</v>
      </c>
      <c r="Z975" s="142">
        <v>0</v>
      </c>
    </row>
    <row r="976" spans="1:26" s="4" customFormat="1" x14ac:dyDescent="0.2">
      <c r="A976" s="139" t="s">
        <v>209</v>
      </c>
      <c r="B976" s="31" t="s">
        <v>134</v>
      </c>
      <c r="C976" s="139">
        <f t="shared" si="15"/>
        <v>8</v>
      </c>
      <c r="D976" s="139" t="s">
        <v>192</v>
      </c>
      <c r="E976" s="139" t="s">
        <v>182</v>
      </c>
      <c r="F976" s="139" t="s">
        <v>815</v>
      </c>
      <c r="G976" s="139" t="s">
        <v>816</v>
      </c>
      <c r="H976" s="139" t="s">
        <v>263</v>
      </c>
      <c r="I976" s="139" t="s">
        <v>231</v>
      </c>
      <c r="J976" s="139" t="s">
        <v>231</v>
      </c>
      <c r="K976" s="139" t="s">
        <v>232</v>
      </c>
      <c r="L976" s="139">
        <v>39.470309555555559</v>
      </c>
      <c r="M976" s="139">
        <v>-107.71550511111111</v>
      </c>
      <c r="N976" s="139" t="s">
        <v>275</v>
      </c>
      <c r="O976" s="139" t="s">
        <v>233</v>
      </c>
      <c r="P976" s="139">
        <v>40</v>
      </c>
      <c r="Q976" s="139">
        <v>1.5</v>
      </c>
      <c r="R976" s="139">
        <v>224.5</v>
      </c>
      <c r="S976" s="139">
        <v>23809</v>
      </c>
      <c r="T976" s="139">
        <v>858</v>
      </c>
      <c r="U976" s="139" t="s">
        <v>159</v>
      </c>
      <c r="V976" s="140">
        <v>0</v>
      </c>
      <c r="W976" s="141">
        <v>0</v>
      </c>
      <c r="X976" s="141">
        <v>0</v>
      </c>
      <c r="Y976" s="141">
        <v>0</v>
      </c>
      <c r="Z976" s="142">
        <v>0</v>
      </c>
    </row>
    <row r="977" spans="1:26" s="4" customFormat="1" x14ac:dyDescent="0.2">
      <c r="A977" s="139" t="s">
        <v>209</v>
      </c>
      <c r="B977" s="31" t="s">
        <v>134</v>
      </c>
      <c r="C977" s="139">
        <f t="shared" si="15"/>
        <v>8</v>
      </c>
      <c r="D977" s="139" t="s">
        <v>192</v>
      </c>
      <c r="E977" s="139" t="s">
        <v>182</v>
      </c>
      <c r="F977" s="139" t="s">
        <v>815</v>
      </c>
      <c r="G977" s="139" t="s">
        <v>816</v>
      </c>
      <c r="H977" s="139" t="s">
        <v>231</v>
      </c>
      <c r="I977" s="139" t="s">
        <v>231</v>
      </c>
      <c r="J977" s="139" t="s">
        <v>231</v>
      </c>
      <c r="K977" s="139" t="s">
        <v>232</v>
      </c>
      <c r="L977" s="139">
        <v>39.465072527777778</v>
      </c>
      <c r="M977" s="139">
        <v>-107.75608430555556</v>
      </c>
      <c r="N977" s="139" t="s">
        <v>239</v>
      </c>
      <c r="O977" s="139" t="s">
        <v>233</v>
      </c>
      <c r="P977" s="139">
        <v>0</v>
      </c>
      <c r="Q977" s="139">
        <v>0</v>
      </c>
      <c r="R977" s="139">
        <v>0</v>
      </c>
      <c r="S977" s="139">
        <v>0</v>
      </c>
      <c r="T977" s="139">
        <v>70</v>
      </c>
      <c r="U977" s="139" t="s">
        <v>111</v>
      </c>
      <c r="V977" s="140">
        <v>0</v>
      </c>
      <c r="W977" s="141">
        <v>13.42</v>
      </c>
      <c r="X977" s="141">
        <v>0</v>
      </c>
      <c r="Y977" s="141">
        <v>0</v>
      </c>
      <c r="Z977" s="142">
        <v>0</v>
      </c>
    </row>
    <row r="978" spans="1:26" s="4" customFormat="1" x14ac:dyDescent="0.2">
      <c r="A978" s="139" t="s">
        <v>209</v>
      </c>
      <c r="B978" s="31" t="s">
        <v>134</v>
      </c>
      <c r="C978" s="139">
        <f t="shared" si="15"/>
        <v>8</v>
      </c>
      <c r="D978" s="139" t="s">
        <v>192</v>
      </c>
      <c r="E978" s="139" t="s">
        <v>182</v>
      </c>
      <c r="F978" s="139" t="s">
        <v>815</v>
      </c>
      <c r="G978" s="139" t="s">
        <v>816</v>
      </c>
      <c r="H978" s="139" t="s">
        <v>231</v>
      </c>
      <c r="I978" s="139" t="s">
        <v>231</v>
      </c>
      <c r="J978" s="139" t="s">
        <v>231</v>
      </c>
      <c r="K978" s="139" t="s">
        <v>232</v>
      </c>
      <c r="L978" s="139">
        <v>39.52856388888889</v>
      </c>
      <c r="M978" s="139">
        <v>-107.83306591666668</v>
      </c>
      <c r="N978" s="139" t="s">
        <v>817</v>
      </c>
      <c r="O978" s="139" t="s">
        <v>233</v>
      </c>
      <c r="P978" s="139">
        <v>0</v>
      </c>
      <c r="Q978" s="139">
        <v>0</v>
      </c>
      <c r="R978" s="139">
        <v>0</v>
      </c>
      <c r="S978" s="139">
        <v>0</v>
      </c>
      <c r="T978" s="139">
        <v>70</v>
      </c>
      <c r="U978" s="139" t="s">
        <v>140</v>
      </c>
      <c r="V978" s="140">
        <v>0</v>
      </c>
      <c r="W978" s="141">
        <v>83.81</v>
      </c>
      <c r="X978" s="141">
        <v>0</v>
      </c>
      <c r="Y978" s="141">
        <v>0</v>
      </c>
      <c r="Z978" s="142">
        <v>0</v>
      </c>
    </row>
    <row r="979" spans="1:26" s="4" customFormat="1" x14ac:dyDescent="0.2">
      <c r="A979" s="139" t="s">
        <v>209</v>
      </c>
      <c r="B979" s="31" t="s">
        <v>134</v>
      </c>
      <c r="C979" s="139">
        <f t="shared" si="15"/>
        <v>8</v>
      </c>
      <c r="D979" s="139" t="s">
        <v>192</v>
      </c>
      <c r="E979" s="139" t="s">
        <v>182</v>
      </c>
      <c r="F979" s="139" t="s">
        <v>815</v>
      </c>
      <c r="G979" s="139" t="s">
        <v>816</v>
      </c>
      <c r="H979" s="139" t="s">
        <v>231</v>
      </c>
      <c r="I979" s="139" t="s">
        <v>231</v>
      </c>
      <c r="J979" s="139" t="s">
        <v>231</v>
      </c>
      <c r="K979" s="139" t="s">
        <v>232</v>
      </c>
      <c r="L979" s="139">
        <v>39.52856388888889</v>
      </c>
      <c r="M979" s="139">
        <v>-107.83306591666668</v>
      </c>
      <c r="N979" s="139" t="s">
        <v>818</v>
      </c>
      <c r="O979" s="139" t="s">
        <v>233</v>
      </c>
      <c r="P979" s="139">
        <v>0</v>
      </c>
      <c r="Q979" s="139">
        <v>0</v>
      </c>
      <c r="R979" s="139">
        <v>0</v>
      </c>
      <c r="S979" s="139">
        <v>0</v>
      </c>
      <c r="T979" s="139">
        <v>70</v>
      </c>
      <c r="U979" s="139" t="s">
        <v>140</v>
      </c>
      <c r="V979" s="140">
        <v>0</v>
      </c>
      <c r="W979" s="141">
        <v>2</v>
      </c>
      <c r="X979" s="141">
        <v>0</v>
      </c>
      <c r="Y979" s="141">
        <v>0</v>
      </c>
      <c r="Z979" s="142">
        <v>0</v>
      </c>
    </row>
    <row r="980" spans="1:26" s="4" customFormat="1" x14ac:dyDescent="0.2">
      <c r="A980" s="139" t="s">
        <v>209</v>
      </c>
      <c r="B980" s="31" t="s">
        <v>134</v>
      </c>
      <c r="C980" s="139">
        <f t="shared" si="15"/>
        <v>8</v>
      </c>
      <c r="D980" s="139" t="s">
        <v>192</v>
      </c>
      <c r="E980" s="139" t="s">
        <v>182</v>
      </c>
      <c r="F980" s="139" t="s">
        <v>819</v>
      </c>
      <c r="G980" s="139" t="s">
        <v>397</v>
      </c>
      <c r="H980" s="139" t="s">
        <v>230</v>
      </c>
      <c r="I980" s="139" t="s">
        <v>231</v>
      </c>
      <c r="J980" s="139" t="s">
        <v>231</v>
      </c>
      <c r="K980" s="139" t="s">
        <v>232</v>
      </c>
      <c r="L980" s="139">
        <v>39.465072527777778</v>
      </c>
      <c r="M980" s="139">
        <v>-107.75608430555556</v>
      </c>
      <c r="N980" s="139" t="s">
        <v>275</v>
      </c>
      <c r="O980" s="139" t="s">
        <v>233</v>
      </c>
      <c r="P980" s="139">
        <v>40</v>
      </c>
      <c r="Q980" s="139">
        <v>1.5</v>
      </c>
      <c r="R980" s="139">
        <v>120</v>
      </c>
      <c r="S980" s="139">
        <v>12700</v>
      </c>
      <c r="T980" s="139">
        <v>858</v>
      </c>
      <c r="U980" s="139" t="s">
        <v>159</v>
      </c>
      <c r="V980" s="140">
        <v>0</v>
      </c>
      <c r="W980" s="141">
        <v>0</v>
      </c>
      <c r="X980" s="141">
        <v>0</v>
      </c>
      <c r="Y980" s="141">
        <v>1.6674000000000001E-2</v>
      </c>
      <c r="Z980" s="142">
        <v>0.27789999999999998</v>
      </c>
    </row>
    <row r="981" spans="1:26" s="4" customFormat="1" x14ac:dyDescent="0.2">
      <c r="A981" s="139" t="s">
        <v>209</v>
      </c>
      <c r="B981" s="31" t="s">
        <v>134</v>
      </c>
      <c r="C981" s="139">
        <f t="shared" si="15"/>
        <v>8</v>
      </c>
      <c r="D981" s="139" t="s">
        <v>192</v>
      </c>
      <c r="E981" s="139" t="s">
        <v>182</v>
      </c>
      <c r="F981" s="139" t="s">
        <v>819</v>
      </c>
      <c r="G981" s="139" t="s">
        <v>397</v>
      </c>
      <c r="H981" s="139" t="s">
        <v>235</v>
      </c>
      <c r="I981" s="139" t="s">
        <v>231</v>
      </c>
      <c r="J981" s="139" t="s">
        <v>231</v>
      </c>
      <c r="K981" s="139" t="s">
        <v>232</v>
      </c>
      <c r="L981" s="139">
        <v>39.465072527777778</v>
      </c>
      <c r="M981" s="139">
        <v>-107.75608430555556</v>
      </c>
      <c r="N981" s="139" t="s">
        <v>275</v>
      </c>
      <c r="O981" s="139" t="s">
        <v>233</v>
      </c>
      <c r="P981" s="139">
        <v>40</v>
      </c>
      <c r="Q981" s="139">
        <v>1.5</v>
      </c>
      <c r="R981" s="139">
        <v>145</v>
      </c>
      <c r="S981" s="139">
        <v>30675</v>
      </c>
      <c r="T981" s="139">
        <v>858</v>
      </c>
      <c r="U981" s="139" t="s">
        <v>159</v>
      </c>
      <c r="V981" s="140">
        <v>0</v>
      </c>
      <c r="W981" s="141">
        <v>0</v>
      </c>
      <c r="X981" s="141">
        <v>0</v>
      </c>
      <c r="Y981" s="141">
        <v>6.3603000000000007E-2</v>
      </c>
      <c r="Z981" s="142">
        <v>1.0600499999999999</v>
      </c>
    </row>
    <row r="982" spans="1:26" s="4" customFormat="1" x14ac:dyDescent="0.2">
      <c r="A982" s="139" t="s">
        <v>209</v>
      </c>
      <c r="B982" s="31" t="s">
        <v>134</v>
      </c>
      <c r="C982" s="139">
        <f t="shared" si="15"/>
        <v>8</v>
      </c>
      <c r="D982" s="139" t="s">
        <v>192</v>
      </c>
      <c r="E982" s="139" t="s">
        <v>182</v>
      </c>
      <c r="F982" s="139" t="s">
        <v>819</v>
      </c>
      <c r="G982" s="139" t="s">
        <v>397</v>
      </c>
      <c r="H982" s="139" t="s">
        <v>259</v>
      </c>
      <c r="I982" s="139" t="s">
        <v>231</v>
      </c>
      <c r="J982" s="139" t="s">
        <v>231</v>
      </c>
      <c r="K982" s="139" t="s">
        <v>232</v>
      </c>
      <c r="L982" s="139">
        <v>39.465072527777778</v>
      </c>
      <c r="M982" s="139">
        <v>-107.75608430555556</v>
      </c>
      <c r="N982" s="139" t="s">
        <v>275</v>
      </c>
      <c r="O982" s="139" t="s">
        <v>233</v>
      </c>
      <c r="P982" s="139">
        <v>40</v>
      </c>
      <c r="Q982" s="139">
        <v>1.5</v>
      </c>
      <c r="R982" s="139">
        <v>169</v>
      </c>
      <c r="S982" s="139">
        <v>29210</v>
      </c>
      <c r="T982" s="139">
        <v>858</v>
      </c>
      <c r="U982" s="139" t="s">
        <v>159</v>
      </c>
      <c r="V982" s="140">
        <v>0</v>
      </c>
      <c r="W982" s="141">
        <v>0</v>
      </c>
      <c r="X982" s="141">
        <v>0</v>
      </c>
      <c r="Y982" s="141">
        <v>7.2887999999999994E-2</v>
      </c>
      <c r="Z982" s="142">
        <v>1.2148000000000001</v>
      </c>
    </row>
    <row r="983" spans="1:26" s="4" customFormat="1" x14ac:dyDescent="0.2">
      <c r="A983" s="139" t="s">
        <v>209</v>
      </c>
      <c r="B983" s="31" t="s">
        <v>134</v>
      </c>
      <c r="C983" s="139">
        <f t="shared" si="15"/>
        <v>8</v>
      </c>
      <c r="D983" s="139" t="s">
        <v>192</v>
      </c>
      <c r="E983" s="139" t="s">
        <v>182</v>
      </c>
      <c r="F983" s="139" t="s">
        <v>819</v>
      </c>
      <c r="G983" s="139" t="s">
        <v>397</v>
      </c>
      <c r="H983" s="139" t="s">
        <v>229</v>
      </c>
      <c r="I983" s="139" t="s">
        <v>231</v>
      </c>
      <c r="J983" s="139" t="s">
        <v>231</v>
      </c>
      <c r="K983" s="139" t="s">
        <v>232</v>
      </c>
      <c r="L983" s="139">
        <v>39.465072527777778</v>
      </c>
      <c r="M983" s="139">
        <v>-107.75608430555556</v>
      </c>
      <c r="N983" s="139" t="s">
        <v>237</v>
      </c>
      <c r="O983" s="139" t="s">
        <v>233</v>
      </c>
      <c r="P983" s="139">
        <v>25</v>
      </c>
      <c r="Q983" s="139">
        <v>1.5</v>
      </c>
      <c r="R983" s="139">
        <v>169</v>
      </c>
      <c r="S983" s="139">
        <v>29210</v>
      </c>
      <c r="T983" s="139">
        <v>860</v>
      </c>
      <c r="U983" s="139" t="s">
        <v>159</v>
      </c>
      <c r="V983" s="140">
        <v>0</v>
      </c>
      <c r="W983" s="141">
        <v>0</v>
      </c>
      <c r="X983" s="141">
        <v>0</v>
      </c>
      <c r="Y983" s="141">
        <v>6.0659999999999999E-2</v>
      </c>
      <c r="Z983" s="142">
        <v>1.0109999999999999</v>
      </c>
    </row>
    <row r="984" spans="1:26" s="4" customFormat="1" x14ac:dyDescent="0.2">
      <c r="A984" s="139" t="s">
        <v>209</v>
      </c>
      <c r="B984" s="31" t="s">
        <v>134</v>
      </c>
      <c r="C984" s="139">
        <f t="shared" si="15"/>
        <v>8</v>
      </c>
      <c r="D984" s="139" t="s">
        <v>192</v>
      </c>
      <c r="E984" s="139" t="s">
        <v>182</v>
      </c>
      <c r="F984" s="139" t="s">
        <v>819</v>
      </c>
      <c r="G984" s="139" t="s">
        <v>397</v>
      </c>
      <c r="H984" s="139" t="s">
        <v>231</v>
      </c>
      <c r="I984" s="139" t="s">
        <v>231</v>
      </c>
      <c r="J984" s="139" t="s">
        <v>231</v>
      </c>
      <c r="K984" s="139" t="s">
        <v>232</v>
      </c>
      <c r="L984" s="139">
        <v>39.52856388888889</v>
      </c>
      <c r="M984" s="139">
        <v>-107.83306591666668</v>
      </c>
      <c r="N984" s="139" t="s">
        <v>275</v>
      </c>
      <c r="O984" s="139" t="s">
        <v>233</v>
      </c>
      <c r="P984" s="139">
        <v>40</v>
      </c>
      <c r="Q984" s="139">
        <v>1.5</v>
      </c>
      <c r="R984" s="139">
        <v>169</v>
      </c>
      <c r="S984" s="139">
        <v>29210</v>
      </c>
      <c r="T984" s="139">
        <v>858</v>
      </c>
      <c r="U984" s="139" t="s">
        <v>159</v>
      </c>
      <c r="V984" s="140">
        <v>30.66</v>
      </c>
      <c r="W984" s="141">
        <v>35.04</v>
      </c>
      <c r="X984" s="141">
        <v>43.8</v>
      </c>
      <c r="Y984" s="141">
        <v>0</v>
      </c>
      <c r="Z984" s="142">
        <v>0</v>
      </c>
    </row>
    <row r="985" spans="1:26" s="4" customFormat="1" x14ac:dyDescent="0.2">
      <c r="A985" s="139" t="s">
        <v>209</v>
      </c>
      <c r="B985" s="31" t="s">
        <v>134</v>
      </c>
      <c r="C985" s="139">
        <f t="shared" si="15"/>
        <v>8</v>
      </c>
      <c r="D985" s="139" t="s">
        <v>192</v>
      </c>
      <c r="E985" s="139" t="s">
        <v>182</v>
      </c>
      <c r="F985" s="139" t="s">
        <v>819</v>
      </c>
      <c r="G985" s="139" t="s">
        <v>397</v>
      </c>
      <c r="H985" s="139" t="s">
        <v>231</v>
      </c>
      <c r="I985" s="139" t="s">
        <v>231</v>
      </c>
      <c r="J985" s="139" t="s">
        <v>231</v>
      </c>
      <c r="K985" s="139" t="s">
        <v>232</v>
      </c>
      <c r="L985" s="139">
        <v>39.52856388888889</v>
      </c>
      <c r="M985" s="139">
        <v>-107.83306591666668</v>
      </c>
      <c r="N985" s="139" t="s">
        <v>275</v>
      </c>
      <c r="O985" s="139" t="s">
        <v>233</v>
      </c>
      <c r="P985" s="139">
        <v>40</v>
      </c>
      <c r="Q985" s="139">
        <v>1.5</v>
      </c>
      <c r="R985" s="139">
        <v>145</v>
      </c>
      <c r="S985" s="139">
        <v>30675</v>
      </c>
      <c r="T985" s="139">
        <v>858</v>
      </c>
      <c r="U985" s="139" t="s">
        <v>159</v>
      </c>
      <c r="V985" s="140">
        <v>30.6</v>
      </c>
      <c r="W985" s="141">
        <v>34.97</v>
      </c>
      <c r="X985" s="141">
        <v>43.71</v>
      </c>
      <c r="Y985" s="141">
        <v>0</v>
      </c>
      <c r="Z985" s="142">
        <v>0</v>
      </c>
    </row>
    <row r="986" spans="1:26" s="4" customFormat="1" x14ac:dyDescent="0.2">
      <c r="A986" s="139" t="s">
        <v>209</v>
      </c>
      <c r="B986" s="31" t="s">
        <v>134</v>
      </c>
      <c r="C986" s="139">
        <f t="shared" si="15"/>
        <v>8</v>
      </c>
      <c r="D986" s="139" t="s">
        <v>192</v>
      </c>
      <c r="E986" s="139" t="s">
        <v>182</v>
      </c>
      <c r="F986" s="139" t="s">
        <v>819</v>
      </c>
      <c r="G986" s="139" t="s">
        <v>397</v>
      </c>
      <c r="H986" s="139" t="s">
        <v>231</v>
      </c>
      <c r="I986" s="139" t="s">
        <v>231</v>
      </c>
      <c r="J986" s="139" t="s">
        <v>231</v>
      </c>
      <c r="K986" s="139" t="s">
        <v>232</v>
      </c>
      <c r="L986" s="139">
        <v>39.52856388888889</v>
      </c>
      <c r="M986" s="139">
        <v>-107.83306591666668</v>
      </c>
      <c r="N986" s="139" t="s">
        <v>275</v>
      </c>
      <c r="O986" s="139" t="s">
        <v>233</v>
      </c>
      <c r="P986" s="139">
        <v>40</v>
      </c>
      <c r="Q986" s="139">
        <v>1.5</v>
      </c>
      <c r="R986" s="139">
        <v>120</v>
      </c>
      <c r="S986" s="139">
        <v>12700</v>
      </c>
      <c r="T986" s="139">
        <v>858</v>
      </c>
      <c r="U986" s="139" t="s">
        <v>159</v>
      </c>
      <c r="V986" s="140">
        <v>8.06</v>
      </c>
      <c r="W986" s="141">
        <v>9.2100000000000009</v>
      </c>
      <c r="X986" s="141">
        <v>11.51</v>
      </c>
      <c r="Y986" s="141">
        <v>0</v>
      </c>
      <c r="Z986" s="142">
        <v>0</v>
      </c>
    </row>
    <row r="987" spans="1:26" s="4" customFormat="1" x14ac:dyDescent="0.2">
      <c r="A987" s="139" t="s">
        <v>209</v>
      </c>
      <c r="B987" s="31" t="s">
        <v>134</v>
      </c>
      <c r="C987" s="139">
        <f t="shared" si="15"/>
        <v>8</v>
      </c>
      <c r="D987" s="139" t="s">
        <v>192</v>
      </c>
      <c r="E987" s="139" t="s">
        <v>182</v>
      </c>
      <c r="F987" s="139" t="s">
        <v>819</v>
      </c>
      <c r="G987" s="139" t="s">
        <v>397</v>
      </c>
      <c r="H987" s="139" t="s">
        <v>231</v>
      </c>
      <c r="I987" s="139" t="s">
        <v>231</v>
      </c>
      <c r="J987" s="139" t="s">
        <v>231</v>
      </c>
      <c r="K987" s="139" t="s">
        <v>232</v>
      </c>
      <c r="L987" s="139">
        <v>39.52856388888889</v>
      </c>
      <c r="M987" s="139">
        <v>-107.83306591666668</v>
      </c>
      <c r="N987" s="139" t="s">
        <v>252</v>
      </c>
      <c r="O987" s="139" t="s">
        <v>233</v>
      </c>
      <c r="P987" s="139">
        <v>0</v>
      </c>
      <c r="Q987" s="139">
        <v>0</v>
      </c>
      <c r="R987" s="139">
        <v>0</v>
      </c>
      <c r="S987" s="139">
        <v>0</v>
      </c>
      <c r="T987" s="139">
        <v>70</v>
      </c>
      <c r="U987" s="139" t="s">
        <v>110</v>
      </c>
      <c r="V987" s="140">
        <v>0</v>
      </c>
      <c r="W987" s="141">
        <v>2.1800000000000002</v>
      </c>
      <c r="X987" s="141">
        <v>0</v>
      </c>
      <c r="Y987" s="141">
        <v>0</v>
      </c>
      <c r="Z987" s="142">
        <v>0</v>
      </c>
    </row>
    <row r="988" spans="1:26" s="4" customFormat="1" x14ac:dyDescent="0.2">
      <c r="A988" s="139" t="s">
        <v>209</v>
      </c>
      <c r="B988" s="31" t="s">
        <v>134</v>
      </c>
      <c r="C988" s="139">
        <f t="shared" si="15"/>
        <v>8</v>
      </c>
      <c r="D988" s="139" t="s">
        <v>192</v>
      </c>
      <c r="E988" s="139" t="s">
        <v>182</v>
      </c>
      <c r="F988" s="139" t="s">
        <v>819</v>
      </c>
      <c r="G988" s="139" t="s">
        <v>397</v>
      </c>
      <c r="H988" s="139" t="s">
        <v>231</v>
      </c>
      <c r="I988" s="139" t="s">
        <v>231</v>
      </c>
      <c r="J988" s="139" t="s">
        <v>231</v>
      </c>
      <c r="K988" s="139" t="s">
        <v>232</v>
      </c>
      <c r="L988" s="139">
        <v>39.52856388888889</v>
      </c>
      <c r="M988" s="139">
        <v>-107.83306591666668</v>
      </c>
      <c r="N988" s="139" t="s">
        <v>237</v>
      </c>
      <c r="O988" s="139" t="s">
        <v>233</v>
      </c>
      <c r="P988" s="139">
        <v>25</v>
      </c>
      <c r="Q988" s="139">
        <v>1.5</v>
      </c>
      <c r="R988" s="139">
        <v>169</v>
      </c>
      <c r="S988" s="139">
        <v>29210</v>
      </c>
      <c r="T988" s="139">
        <v>860</v>
      </c>
      <c r="U988" s="139" t="s">
        <v>159</v>
      </c>
      <c r="V988" s="140">
        <v>29.03</v>
      </c>
      <c r="W988" s="141">
        <v>33.18</v>
      </c>
      <c r="X988" s="141">
        <v>41.470999999999997</v>
      </c>
      <c r="Y988" s="141">
        <v>0</v>
      </c>
      <c r="Z988" s="142">
        <v>0</v>
      </c>
    </row>
    <row r="989" spans="1:26" s="4" customFormat="1" x14ac:dyDescent="0.2">
      <c r="A989" s="139" t="s">
        <v>209</v>
      </c>
      <c r="B989" s="31" t="s">
        <v>134</v>
      </c>
      <c r="C989" s="139">
        <f t="shared" si="15"/>
        <v>8</v>
      </c>
      <c r="D989" s="139" t="s">
        <v>192</v>
      </c>
      <c r="E989" s="139" t="s">
        <v>182</v>
      </c>
      <c r="F989" s="139" t="s">
        <v>819</v>
      </c>
      <c r="G989" s="139" t="s">
        <v>397</v>
      </c>
      <c r="H989" s="139" t="s">
        <v>231</v>
      </c>
      <c r="I989" s="139" t="s">
        <v>231</v>
      </c>
      <c r="J989" s="139" t="s">
        <v>231</v>
      </c>
      <c r="K989" s="139" t="s">
        <v>232</v>
      </c>
      <c r="L989" s="139">
        <v>39.52856388888889</v>
      </c>
      <c r="M989" s="139">
        <v>-107.83306591666668</v>
      </c>
      <c r="N989" s="139" t="s">
        <v>239</v>
      </c>
      <c r="O989" s="139" t="s">
        <v>233</v>
      </c>
      <c r="P989" s="139">
        <v>0</v>
      </c>
      <c r="Q989" s="139">
        <v>0</v>
      </c>
      <c r="R989" s="139">
        <v>0</v>
      </c>
      <c r="S989" s="139">
        <v>0</v>
      </c>
      <c r="T989" s="139">
        <v>70</v>
      </c>
      <c r="U989" s="139" t="s">
        <v>111</v>
      </c>
      <c r="V989" s="140">
        <v>0</v>
      </c>
      <c r="W989" s="141">
        <v>5.32</v>
      </c>
      <c r="X989" s="141">
        <v>0</v>
      </c>
      <c r="Y989" s="141">
        <v>0</v>
      </c>
      <c r="Z989" s="142">
        <v>0</v>
      </c>
    </row>
    <row r="990" spans="1:26" s="4" customFormat="1" x14ac:dyDescent="0.2">
      <c r="A990" s="139" t="s">
        <v>209</v>
      </c>
      <c r="B990" s="31" t="s">
        <v>134</v>
      </c>
      <c r="C990" s="139">
        <f t="shared" si="15"/>
        <v>8</v>
      </c>
      <c r="D990" s="139" t="s">
        <v>192</v>
      </c>
      <c r="E990" s="139" t="s">
        <v>182</v>
      </c>
      <c r="F990" s="139" t="s">
        <v>819</v>
      </c>
      <c r="G990" s="139" t="s">
        <v>397</v>
      </c>
      <c r="H990" s="139" t="s">
        <v>231</v>
      </c>
      <c r="I990" s="139" t="s">
        <v>231</v>
      </c>
      <c r="J990" s="139" t="s">
        <v>231</v>
      </c>
      <c r="K990" s="139" t="s">
        <v>232</v>
      </c>
      <c r="L990" s="139">
        <v>39.52856388888889</v>
      </c>
      <c r="M990" s="139">
        <v>-107.83306591666668</v>
      </c>
      <c r="N990" s="139" t="s">
        <v>820</v>
      </c>
      <c r="O990" s="139" t="s">
        <v>233</v>
      </c>
      <c r="P990" s="139">
        <v>0</v>
      </c>
      <c r="Q990" s="139">
        <v>0</v>
      </c>
      <c r="R990" s="139">
        <v>0</v>
      </c>
      <c r="S990" s="139">
        <v>0</v>
      </c>
      <c r="T990" s="139">
        <v>70</v>
      </c>
      <c r="U990" s="139" t="s">
        <v>108</v>
      </c>
      <c r="V990" s="140">
        <v>0</v>
      </c>
      <c r="W990" s="141">
        <v>1.1599999999999999</v>
      </c>
      <c r="X990" s="141">
        <v>0</v>
      </c>
      <c r="Y990" s="141">
        <v>0</v>
      </c>
      <c r="Z990" s="142">
        <v>0</v>
      </c>
    </row>
    <row r="991" spans="1:26" s="4" customFormat="1" x14ac:dyDescent="0.2">
      <c r="A991" s="139" t="s">
        <v>209</v>
      </c>
      <c r="B991" s="31" t="s">
        <v>134</v>
      </c>
      <c r="C991" s="139">
        <f t="shared" si="15"/>
        <v>8</v>
      </c>
      <c r="D991" s="139" t="s">
        <v>192</v>
      </c>
      <c r="E991" s="139" t="s">
        <v>182</v>
      </c>
      <c r="F991" s="139" t="s">
        <v>821</v>
      </c>
      <c r="G991" s="139" t="s">
        <v>401</v>
      </c>
      <c r="H991" s="139" t="s">
        <v>230</v>
      </c>
      <c r="I991" s="139" t="s">
        <v>231</v>
      </c>
      <c r="J991" s="139" t="s">
        <v>231</v>
      </c>
      <c r="K991" s="139" t="s">
        <v>232</v>
      </c>
      <c r="L991" s="139">
        <v>39.52856388888889</v>
      </c>
      <c r="M991" s="139">
        <v>-107.83306591666668</v>
      </c>
      <c r="N991" s="139" t="s">
        <v>83</v>
      </c>
      <c r="O991" s="139" t="s">
        <v>233</v>
      </c>
      <c r="P991" s="139">
        <v>28</v>
      </c>
      <c r="Q991" s="139">
        <v>1</v>
      </c>
      <c r="R991" s="139">
        <v>153.30000000000001</v>
      </c>
      <c r="S991" s="139">
        <v>7200</v>
      </c>
      <c r="T991" s="139">
        <v>870</v>
      </c>
      <c r="U991" s="139" t="s">
        <v>159</v>
      </c>
      <c r="V991" s="140">
        <v>0</v>
      </c>
      <c r="W991" s="141">
        <v>0</v>
      </c>
      <c r="X991" s="141">
        <v>0</v>
      </c>
      <c r="Y991" s="141">
        <v>0</v>
      </c>
      <c r="Z991" s="142">
        <v>0</v>
      </c>
    </row>
    <row r="992" spans="1:26" s="4" customFormat="1" x14ac:dyDescent="0.2">
      <c r="A992" s="139" t="s">
        <v>209</v>
      </c>
      <c r="B992" s="31" t="s">
        <v>134</v>
      </c>
      <c r="C992" s="139">
        <f t="shared" si="15"/>
        <v>8</v>
      </c>
      <c r="D992" s="139" t="s">
        <v>192</v>
      </c>
      <c r="E992" s="139" t="s">
        <v>182</v>
      </c>
      <c r="F992" s="139" t="s">
        <v>821</v>
      </c>
      <c r="G992" s="139" t="s">
        <v>401</v>
      </c>
      <c r="H992" s="139" t="s">
        <v>259</v>
      </c>
      <c r="I992" s="139" t="s">
        <v>231</v>
      </c>
      <c r="J992" s="139" t="s">
        <v>231</v>
      </c>
      <c r="K992" s="139" t="s">
        <v>232</v>
      </c>
      <c r="L992" s="139">
        <v>39.52856388888889</v>
      </c>
      <c r="M992" s="139">
        <v>-107.83306591666668</v>
      </c>
      <c r="N992" s="139" t="s">
        <v>83</v>
      </c>
      <c r="O992" s="139" t="s">
        <v>233</v>
      </c>
      <c r="P992" s="139">
        <v>28</v>
      </c>
      <c r="Q992" s="139">
        <v>1</v>
      </c>
      <c r="R992" s="139">
        <v>153.30000000000001</v>
      </c>
      <c r="S992" s="139">
        <v>7200</v>
      </c>
      <c r="T992" s="139">
        <v>0</v>
      </c>
      <c r="U992" s="139" t="s">
        <v>159</v>
      </c>
      <c r="V992" s="140">
        <v>0</v>
      </c>
      <c r="W992" s="141">
        <v>0</v>
      </c>
      <c r="X992" s="141">
        <v>0</v>
      </c>
      <c r="Y992" s="141">
        <v>0</v>
      </c>
      <c r="Z992" s="142">
        <v>0</v>
      </c>
    </row>
    <row r="993" spans="1:26" s="4" customFormat="1" x14ac:dyDescent="0.2">
      <c r="A993" s="139" t="s">
        <v>209</v>
      </c>
      <c r="B993" s="31" t="s">
        <v>134</v>
      </c>
      <c r="C993" s="139">
        <f t="shared" si="15"/>
        <v>8</v>
      </c>
      <c r="D993" s="139" t="s">
        <v>192</v>
      </c>
      <c r="E993" s="139" t="s">
        <v>182</v>
      </c>
      <c r="F993" s="139" t="s">
        <v>821</v>
      </c>
      <c r="G993" s="139" t="s">
        <v>401</v>
      </c>
      <c r="H993" s="139" t="s">
        <v>273</v>
      </c>
      <c r="I993" s="139" t="s">
        <v>231</v>
      </c>
      <c r="J993" s="139" t="s">
        <v>231</v>
      </c>
      <c r="K993" s="139" t="s">
        <v>232</v>
      </c>
      <c r="L993" s="139">
        <v>39.52856388888889</v>
      </c>
      <c r="M993" s="139">
        <v>-107.83306591666668</v>
      </c>
      <c r="N993" s="139" t="s">
        <v>261</v>
      </c>
      <c r="O993" s="139" t="s">
        <v>233</v>
      </c>
      <c r="P993" s="139">
        <v>12</v>
      </c>
      <c r="Q993" s="139">
        <v>0.5</v>
      </c>
      <c r="R993" s="139">
        <v>85</v>
      </c>
      <c r="S993" s="139">
        <v>1000</v>
      </c>
      <c r="T993" s="139">
        <v>0</v>
      </c>
      <c r="U993" s="139" t="s">
        <v>159</v>
      </c>
      <c r="V993" s="140">
        <v>0</v>
      </c>
      <c r="W993" s="141">
        <v>0</v>
      </c>
      <c r="X993" s="141">
        <v>0</v>
      </c>
      <c r="Y993" s="141">
        <v>0</v>
      </c>
      <c r="Z993" s="142">
        <v>0</v>
      </c>
    </row>
    <row r="994" spans="1:26" s="4" customFormat="1" x14ac:dyDescent="0.2">
      <c r="A994" s="139" t="s">
        <v>209</v>
      </c>
      <c r="B994" s="31" t="s">
        <v>134</v>
      </c>
      <c r="C994" s="139">
        <f t="shared" si="15"/>
        <v>8</v>
      </c>
      <c r="D994" s="139" t="s">
        <v>192</v>
      </c>
      <c r="E994" s="139" t="s">
        <v>182</v>
      </c>
      <c r="F994" s="139" t="s">
        <v>821</v>
      </c>
      <c r="G994" s="139" t="s">
        <v>401</v>
      </c>
      <c r="H994" s="139" t="s">
        <v>264</v>
      </c>
      <c r="I994" s="139" t="s">
        <v>231</v>
      </c>
      <c r="J994" s="139" t="s">
        <v>231</v>
      </c>
      <c r="K994" s="139" t="s">
        <v>232</v>
      </c>
      <c r="L994" s="139">
        <v>39.52856388888889</v>
      </c>
      <c r="M994" s="139">
        <v>-107.83306591666668</v>
      </c>
      <c r="N994" s="139" t="s">
        <v>275</v>
      </c>
      <c r="O994" s="139" t="s">
        <v>233</v>
      </c>
      <c r="P994" s="139">
        <v>35</v>
      </c>
      <c r="Q994" s="139">
        <v>1</v>
      </c>
      <c r="R994" s="139">
        <v>153.30000000000001</v>
      </c>
      <c r="S994" s="139">
        <v>7200</v>
      </c>
      <c r="T994" s="139">
        <v>1000</v>
      </c>
      <c r="U994" s="139" t="s">
        <v>159</v>
      </c>
      <c r="V994" s="140">
        <v>0</v>
      </c>
      <c r="W994" s="141">
        <v>0</v>
      </c>
      <c r="X994" s="141">
        <v>0</v>
      </c>
      <c r="Y994" s="141">
        <v>0</v>
      </c>
      <c r="Z994" s="142">
        <v>0</v>
      </c>
    </row>
    <row r="995" spans="1:26" s="4" customFormat="1" x14ac:dyDescent="0.2">
      <c r="A995" s="139" t="s">
        <v>209</v>
      </c>
      <c r="B995" s="31" t="s">
        <v>134</v>
      </c>
      <c r="C995" s="139">
        <f t="shared" si="15"/>
        <v>8</v>
      </c>
      <c r="D995" s="139" t="s">
        <v>192</v>
      </c>
      <c r="E995" s="139" t="s">
        <v>182</v>
      </c>
      <c r="F995" s="139" t="s">
        <v>821</v>
      </c>
      <c r="G995" s="139" t="s">
        <v>401</v>
      </c>
      <c r="H995" s="139" t="s">
        <v>236</v>
      </c>
      <c r="I995" s="139" t="s">
        <v>231</v>
      </c>
      <c r="J995" s="139" t="s">
        <v>231</v>
      </c>
      <c r="K995" s="139" t="s">
        <v>232</v>
      </c>
      <c r="L995" s="139">
        <v>39.52856388888889</v>
      </c>
      <c r="M995" s="139">
        <v>-107.83306591666668</v>
      </c>
      <c r="N995" s="139" t="s">
        <v>83</v>
      </c>
      <c r="O995" s="139" t="s">
        <v>233</v>
      </c>
      <c r="P995" s="139">
        <v>25</v>
      </c>
      <c r="Q995" s="139">
        <v>1</v>
      </c>
      <c r="R995" s="139">
        <v>0</v>
      </c>
      <c r="S995" s="139">
        <v>0</v>
      </c>
      <c r="T995" s="139">
        <v>1100</v>
      </c>
      <c r="U995" s="139" t="s">
        <v>159</v>
      </c>
      <c r="V995" s="140">
        <v>0</v>
      </c>
      <c r="W995" s="141">
        <v>0</v>
      </c>
      <c r="X995" s="141">
        <v>0</v>
      </c>
      <c r="Y995" s="141">
        <v>0</v>
      </c>
      <c r="Z995" s="142">
        <v>0</v>
      </c>
    </row>
    <row r="996" spans="1:26" s="4" customFormat="1" x14ac:dyDescent="0.2">
      <c r="A996" s="139" t="s">
        <v>209</v>
      </c>
      <c r="B996" s="31" t="s">
        <v>134</v>
      </c>
      <c r="C996" s="139">
        <f t="shared" si="15"/>
        <v>8</v>
      </c>
      <c r="D996" s="139" t="s">
        <v>192</v>
      </c>
      <c r="E996" s="139" t="s">
        <v>182</v>
      </c>
      <c r="F996" s="139" t="s">
        <v>821</v>
      </c>
      <c r="G996" s="139" t="s">
        <v>401</v>
      </c>
      <c r="H996" s="139" t="s">
        <v>243</v>
      </c>
      <c r="I996" s="139" t="s">
        <v>231</v>
      </c>
      <c r="J996" s="139" t="s">
        <v>231</v>
      </c>
      <c r="K996" s="139" t="s">
        <v>232</v>
      </c>
      <c r="L996" s="139">
        <v>39.52856388888889</v>
      </c>
      <c r="M996" s="139">
        <v>-107.83306591666668</v>
      </c>
      <c r="N996" s="139" t="s">
        <v>275</v>
      </c>
      <c r="O996" s="139" t="s">
        <v>233</v>
      </c>
      <c r="P996" s="139">
        <v>38</v>
      </c>
      <c r="Q996" s="139">
        <v>1.5</v>
      </c>
      <c r="R996" s="139">
        <v>221.3</v>
      </c>
      <c r="S996" s="139">
        <v>23461</v>
      </c>
      <c r="T996" s="139">
        <v>860</v>
      </c>
      <c r="U996" s="139" t="s">
        <v>159</v>
      </c>
      <c r="V996" s="140">
        <v>0</v>
      </c>
      <c r="W996" s="141">
        <v>0</v>
      </c>
      <c r="X996" s="141">
        <v>0</v>
      </c>
      <c r="Y996" s="141">
        <v>0</v>
      </c>
      <c r="Z996" s="142">
        <v>0</v>
      </c>
    </row>
    <row r="997" spans="1:26" s="4" customFormat="1" x14ac:dyDescent="0.2">
      <c r="A997" s="139" t="s">
        <v>209</v>
      </c>
      <c r="B997" s="31" t="s">
        <v>134</v>
      </c>
      <c r="C997" s="139">
        <f t="shared" si="15"/>
        <v>8</v>
      </c>
      <c r="D997" s="139" t="s">
        <v>192</v>
      </c>
      <c r="E997" s="139" t="s">
        <v>182</v>
      </c>
      <c r="F997" s="139" t="s">
        <v>821</v>
      </c>
      <c r="G997" s="139" t="s">
        <v>401</v>
      </c>
      <c r="H997" s="139" t="s">
        <v>344</v>
      </c>
      <c r="I997" s="139" t="s">
        <v>231</v>
      </c>
      <c r="J997" s="139" t="s">
        <v>231</v>
      </c>
      <c r="K997" s="139" t="s">
        <v>232</v>
      </c>
      <c r="L997" s="139">
        <v>39.52856388888889</v>
      </c>
      <c r="M997" s="139">
        <v>-107.83306591666668</v>
      </c>
      <c r="N997" s="139" t="s">
        <v>266</v>
      </c>
      <c r="O997" s="139" t="s">
        <v>233</v>
      </c>
      <c r="P997" s="139">
        <v>5</v>
      </c>
      <c r="Q997" s="139">
        <v>0.66</v>
      </c>
      <c r="R997" s="139">
        <v>22</v>
      </c>
      <c r="S997" s="139">
        <v>457</v>
      </c>
      <c r="T997" s="139">
        <v>845</v>
      </c>
      <c r="U997" s="139" t="s">
        <v>140</v>
      </c>
      <c r="V997" s="140">
        <v>0</v>
      </c>
      <c r="W997" s="141">
        <v>0</v>
      </c>
      <c r="X997" s="141">
        <v>0</v>
      </c>
      <c r="Y997" s="141">
        <v>1.0999999999999999E-2</v>
      </c>
      <c r="Z997" s="142">
        <v>0.01</v>
      </c>
    </row>
    <row r="998" spans="1:26" s="4" customFormat="1" x14ac:dyDescent="0.2">
      <c r="A998" s="139" t="s">
        <v>209</v>
      </c>
      <c r="B998" s="31" t="s">
        <v>134</v>
      </c>
      <c r="C998" s="139">
        <f t="shared" si="15"/>
        <v>8</v>
      </c>
      <c r="D998" s="139" t="s">
        <v>192</v>
      </c>
      <c r="E998" s="139" t="s">
        <v>182</v>
      </c>
      <c r="F998" s="139" t="s">
        <v>821</v>
      </c>
      <c r="G998" s="139" t="s">
        <v>401</v>
      </c>
      <c r="H998" s="139" t="s">
        <v>245</v>
      </c>
      <c r="I998" s="139" t="s">
        <v>231</v>
      </c>
      <c r="J998" s="139" t="s">
        <v>231</v>
      </c>
      <c r="K998" s="139" t="s">
        <v>232</v>
      </c>
      <c r="L998" s="139">
        <v>39.52856388888889</v>
      </c>
      <c r="M998" s="139">
        <v>-107.83306591666668</v>
      </c>
      <c r="N998" s="139" t="s">
        <v>69</v>
      </c>
      <c r="O998" s="139" t="s">
        <v>233</v>
      </c>
      <c r="P998" s="139">
        <v>27</v>
      </c>
      <c r="Q998" s="139">
        <v>1.53</v>
      </c>
      <c r="R998" s="139">
        <v>18.2</v>
      </c>
      <c r="S998" s="139">
        <v>6970</v>
      </c>
      <c r="T998" s="139">
        <v>510</v>
      </c>
      <c r="U998" s="139" t="s">
        <v>158</v>
      </c>
      <c r="V998" s="140">
        <v>0</v>
      </c>
      <c r="W998" s="141">
        <v>0</v>
      </c>
      <c r="X998" s="141">
        <v>0</v>
      </c>
      <c r="Y998" s="141">
        <v>0</v>
      </c>
      <c r="Z998" s="142">
        <v>0</v>
      </c>
    </row>
    <row r="999" spans="1:26" s="4" customFormat="1" x14ac:dyDescent="0.2">
      <c r="A999" s="139" t="s">
        <v>209</v>
      </c>
      <c r="B999" s="31" t="s">
        <v>134</v>
      </c>
      <c r="C999" s="139">
        <f t="shared" si="15"/>
        <v>8</v>
      </c>
      <c r="D999" s="139" t="s">
        <v>192</v>
      </c>
      <c r="E999" s="139" t="s">
        <v>182</v>
      </c>
      <c r="F999" s="139" t="s">
        <v>821</v>
      </c>
      <c r="G999" s="139" t="s">
        <v>401</v>
      </c>
      <c r="H999" s="139" t="s">
        <v>247</v>
      </c>
      <c r="I999" s="139" t="s">
        <v>231</v>
      </c>
      <c r="J999" s="139" t="s">
        <v>231</v>
      </c>
      <c r="K999" s="139" t="s">
        <v>232</v>
      </c>
      <c r="L999" s="139">
        <v>39.52856388888889</v>
      </c>
      <c r="M999" s="139">
        <v>-107.83306591666668</v>
      </c>
      <c r="N999" s="139" t="s">
        <v>275</v>
      </c>
      <c r="O999" s="139" t="s">
        <v>233</v>
      </c>
      <c r="P999" s="139">
        <v>35</v>
      </c>
      <c r="Q999" s="139">
        <v>1.03</v>
      </c>
      <c r="R999" s="139">
        <v>153.30000000000001</v>
      </c>
      <c r="S999" s="139">
        <v>7200</v>
      </c>
      <c r="T999" s="139">
        <v>1000</v>
      </c>
      <c r="U999" s="139" t="s">
        <v>159</v>
      </c>
      <c r="V999" s="140">
        <v>0</v>
      </c>
      <c r="W999" s="141">
        <v>0</v>
      </c>
      <c r="X999" s="141">
        <v>0</v>
      </c>
      <c r="Y999" s="141">
        <v>0</v>
      </c>
      <c r="Z999" s="142">
        <v>0.66</v>
      </c>
    </row>
    <row r="1000" spans="1:26" s="4" customFormat="1" x14ac:dyDescent="0.2">
      <c r="A1000" s="139" t="s">
        <v>209</v>
      </c>
      <c r="B1000" s="31" t="s">
        <v>134</v>
      </c>
      <c r="C1000" s="139">
        <f t="shared" si="15"/>
        <v>8</v>
      </c>
      <c r="D1000" s="139" t="s">
        <v>192</v>
      </c>
      <c r="E1000" s="139" t="s">
        <v>182</v>
      </c>
      <c r="F1000" s="139" t="s">
        <v>821</v>
      </c>
      <c r="G1000" s="139" t="s">
        <v>401</v>
      </c>
      <c r="H1000" s="139" t="s">
        <v>263</v>
      </c>
      <c r="I1000" s="139" t="s">
        <v>231</v>
      </c>
      <c r="J1000" s="139" t="s">
        <v>231</v>
      </c>
      <c r="K1000" s="139" t="s">
        <v>232</v>
      </c>
      <c r="L1000" s="139">
        <v>39.52856388888889</v>
      </c>
      <c r="M1000" s="139">
        <v>-107.83306591666668</v>
      </c>
      <c r="N1000" s="139" t="s">
        <v>275</v>
      </c>
      <c r="O1000" s="139" t="s">
        <v>233</v>
      </c>
      <c r="P1000" s="139">
        <v>35</v>
      </c>
      <c r="Q1000" s="139">
        <v>1.02</v>
      </c>
      <c r="R1000" s="139">
        <v>153.30000000000001</v>
      </c>
      <c r="S1000" s="139">
        <v>7200</v>
      </c>
      <c r="T1000" s="139">
        <v>1000</v>
      </c>
      <c r="U1000" s="139" t="s">
        <v>159</v>
      </c>
      <c r="V1000" s="140">
        <v>0</v>
      </c>
      <c r="W1000" s="141">
        <v>0</v>
      </c>
      <c r="X1000" s="141">
        <v>0</v>
      </c>
      <c r="Y1000" s="141">
        <v>0</v>
      </c>
      <c r="Z1000" s="142">
        <v>0.66</v>
      </c>
    </row>
    <row r="1001" spans="1:26" s="4" customFormat="1" x14ac:dyDescent="0.2">
      <c r="A1001" s="139" t="s">
        <v>209</v>
      </c>
      <c r="B1001" s="31" t="s">
        <v>134</v>
      </c>
      <c r="C1001" s="139">
        <f t="shared" si="15"/>
        <v>8</v>
      </c>
      <c r="D1001" s="139" t="s">
        <v>192</v>
      </c>
      <c r="E1001" s="139" t="s">
        <v>182</v>
      </c>
      <c r="F1001" s="139" t="s">
        <v>821</v>
      </c>
      <c r="G1001" s="139" t="s">
        <v>401</v>
      </c>
      <c r="H1001" s="139" t="s">
        <v>276</v>
      </c>
      <c r="I1001" s="139" t="s">
        <v>231</v>
      </c>
      <c r="J1001" s="139" t="s">
        <v>231</v>
      </c>
      <c r="K1001" s="139" t="s">
        <v>232</v>
      </c>
      <c r="L1001" s="139">
        <v>39.52856388888889</v>
      </c>
      <c r="M1001" s="139">
        <v>-107.83306591666668</v>
      </c>
      <c r="N1001" s="139" t="s">
        <v>277</v>
      </c>
      <c r="O1001" s="139" t="s">
        <v>233</v>
      </c>
      <c r="P1001" s="139">
        <v>20</v>
      </c>
      <c r="Q1001" s="139">
        <v>2</v>
      </c>
      <c r="R1001" s="139">
        <v>10</v>
      </c>
      <c r="S1001" s="139">
        <v>5916</v>
      </c>
      <c r="T1001" s="139">
        <v>700</v>
      </c>
      <c r="U1001" s="139" t="s">
        <v>137</v>
      </c>
      <c r="V1001" s="140">
        <v>0</v>
      </c>
      <c r="W1001" s="141">
        <v>0</v>
      </c>
      <c r="X1001" s="141">
        <v>0</v>
      </c>
      <c r="Y1001" s="141">
        <v>1.9186000000000002E-2</v>
      </c>
      <c r="Z1001" s="142">
        <v>9.6447000000000005E-2</v>
      </c>
    </row>
    <row r="1002" spans="1:26" s="4" customFormat="1" x14ac:dyDescent="0.2">
      <c r="A1002" s="139" t="s">
        <v>209</v>
      </c>
      <c r="B1002" s="31" t="s">
        <v>134</v>
      </c>
      <c r="C1002" s="139">
        <f t="shared" si="15"/>
        <v>8</v>
      </c>
      <c r="D1002" s="139" t="s">
        <v>192</v>
      </c>
      <c r="E1002" s="139" t="s">
        <v>182</v>
      </c>
      <c r="F1002" s="139" t="s">
        <v>821</v>
      </c>
      <c r="G1002" s="139" t="s">
        <v>401</v>
      </c>
      <c r="H1002" s="139" t="s">
        <v>231</v>
      </c>
      <c r="I1002" s="139" t="s">
        <v>231</v>
      </c>
      <c r="J1002" s="139" t="s">
        <v>231</v>
      </c>
      <c r="K1002" s="139" t="s">
        <v>232</v>
      </c>
      <c r="L1002" s="139">
        <v>39.460999222222227</v>
      </c>
      <c r="M1002" s="139">
        <v>-108.0643871111111</v>
      </c>
      <c r="N1002" s="139" t="s">
        <v>275</v>
      </c>
      <c r="O1002" s="139" t="s">
        <v>233</v>
      </c>
      <c r="P1002" s="139">
        <v>35</v>
      </c>
      <c r="Q1002" s="139">
        <v>1</v>
      </c>
      <c r="R1002" s="139">
        <v>153.30000000000001</v>
      </c>
      <c r="S1002" s="139">
        <v>7200</v>
      </c>
      <c r="T1002" s="139">
        <v>1000</v>
      </c>
      <c r="U1002" s="139" t="s">
        <v>159</v>
      </c>
      <c r="V1002" s="140">
        <v>8.6306619999999992</v>
      </c>
      <c r="W1002" s="141">
        <v>5.6780660000000003</v>
      </c>
      <c r="X1002" s="141">
        <v>12.718859999999999</v>
      </c>
      <c r="Y1002" s="141">
        <v>0</v>
      </c>
      <c r="Z1002" s="142">
        <v>0</v>
      </c>
    </row>
    <row r="1003" spans="1:26" s="4" customFormat="1" x14ac:dyDescent="0.2">
      <c r="A1003" s="139" t="s">
        <v>209</v>
      </c>
      <c r="B1003" s="31" t="s">
        <v>134</v>
      </c>
      <c r="C1003" s="139">
        <f t="shared" si="15"/>
        <v>8</v>
      </c>
      <c r="D1003" s="139" t="s">
        <v>192</v>
      </c>
      <c r="E1003" s="139" t="s">
        <v>182</v>
      </c>
      <c r="F1003" s="139" t="s">
        <v>821</v>
      </c>
      <c r="G1003" s="139" t="s">
        <v>401</v>
      </c>
      <c r="H1003" s="139" t="s">
        <v>231</v>
      </c>
      <c r="I1003" s="139" t="s">
        <v>231</v>
      </c>
      <c r="J1003" s="139" t="s">
        <v>231</v>
      </c>
      <c r="K1003" s="139" t="s">
        <v>232</v>
      </c>
      <c r="L1003" s="139">
        <v>39.519969444444442</v>
      </c>
      <c r="M1003" s="139">
        <v>-107.92554722222222</v>
      </c>
      <c r="N1003" s="139" t="s">
        <v>275</v>
      </c>
      <c r="O1003" s="139" t="s">
        <v>233</v>
      </c>
      <c r="P1003" s="139">
        <v>35</v>
      </c>
      <c r="Q1003" s="139">
        <v>1.03</v>
      </c>
      <c r="R1003" s="139">
        <v>153.30000000000001</v>
      </c>
      <c r="S1003" s="139">
        <v>7200</v>
      </c>
      <c r="T1003" s="139">
        <v>1000</v>
      </c>
      <c r="U1003" s="139" t="s">
        <v>159</v>
      </c>
      <c r="V1003" s="140">
        <v>8.6306619999999992</v>
      </c>
      <c r="W1003" s="141">
        <v>5.6780660000000003</v>
      </c>
      <c r="X1003" s="141">
        <v>12.718859999999999</v>
      </c>
      <c r="Y1003" s="141">
        <v>0</v>
      </c>
      <c r="Z1003" s="142">
        <v>0</v>
      </c>
    </row>
    <row r="1004" spans="1:26" s="4" customFormat="1" x14ac:dyDescent="0.2">
      <c r="A1004" s="139" t="s">
        <v>209</v>
      </c>
      <c r="B1004" s="31" t="s">
        <v>134</v>
      </c>
      <c r="C1004" s="139">
        <f t="shared" si="15"/>
        <v>8</v>
      </c>
      <c r="D1004" s="139" t="s">
        <v>192</v>
      </c>
      <c r="E1004" s="139" t="s">
        <v>182</v>
      </c>
      <c r="F1004" s="139" t="s">
        <v>821</v>
      </c>
      <c r="G1004" s="139" t="s">
        <v>401</v>
      </c>
      <c r="H1004" s="139" t="s">
        <v>231</v>
      </c>
      <c r="I1004" s="139" t="s">
        <v>231</v>
      </c>
      <c r="J1004" s="139" t="s">
        <v>231</v>
      </c>
      <c r="K1004" s="139" t="s">
        <v>232</v>
      </c>
      <c r="L1004" s="139">
        <v>39.519969444444442</v>
      </c>
      <c r="M1004" s="139">
        <v>-107.92554722222222</v>
      </c>
      <c r="N1004" s="139" t="s">
        <v>268</v>
      </c>
      <c r="O1004" s="139" t="s">
        <v>233</v>
      </c>
      <c r="P1004" s="139">
        <v>0</v>
      </c>
      <c r="Q1004" s="139">
        <v>0</v>
      </c>
      <c r="R1004" s="139">
        <v>0</v>
      </c>
      <c r="S1004" s="139">
        <v>0</v>
      </c>
      <c r="T1004" s="139">
        <v>70</v>
      </c>
      <c r="U1004" s="139" t="s">
        <v>208</v>
      </c>
      <c r="V1004" s="140">
        <v>0</v>
      </c>
      <c r="W1004" s="141">
        <v>4.1655439999999997</v>
      </c>
      <c r="X1004" s="141">
        <v>0</v>
      </c>
      <c r="Y1004" s="141">
        <v>0</v>
      </c>
      <c r="Z1004" s="142">
        <v>0</v>
      </c>
    </row>
    <row r="1005" spans="1:26" s="4" customFormat="1" x14ac:dyDescent="0.2">
      <c r="A1005" s="139" t="s">
        <v>209</v>
      </c>
      <c r="B1005" s="31" t="s">
        <v>134</v>
      </c>
      <c r="C1005" s="139">
        <f t="shared" si="15"/>
        <v>8</v>
      </c>
      <c r="D1005" s="139" t="s">
        <v>192</v>
      </c>
      <c r="E1005" s="139" t="s">
        <v>182</v>
      </c>
      <c r="F1005" s="139" t="s">
        <v>821</v>
      </c>
      <c r="G1005" s="139" t="s">
        <v>401</v>
      </c>
      <c r="H1005" s="139" t="s">
        <v>231</v>
      </c>
      <c r="I1005" s="139" t="s">
        <v>231</v>
      </c>
      <c r="J1005" s="139" t="s">
        <v>231</v>
      </c>
      <c r="K1005" s="139" t="s">
        <v>232</v>
      </c>
      <c r="L1005" s="139">
        <v>39.461827916666671</v>
      </c>
      <c r="M1005" s="139">
        <v>-107.89715319444446</v>
      </c>
      <c r="N1005" s="139" t="s">
        <v>239</v>
      </c>
      <c r="O1005" s="139" t="s">
        <v>233</v>
      </c>
      <c r="P1005" s="139">
        <v>0</v>
      </c>
      <c r="Q1005" s="139">
        <v>0</v>
      </c>
      <c r="R1005" s="139">
        <v>0</v>
      </c>
      <c r="S1005" s="139">
        <v>0</v>
      </c>
      <c r="T1005" s="139">
        <v>70</v>
      </c>
      <c r="U1005" s="139" t="s">
        <v>111</v>
      </c>
      <c r="V1005" s="140">
        <v>0</v>
      </c>
      <c r="W1005" s="141">
        <v>19.899999999999999</v>
      </c>
      <c r="X1005" s="141">
        <v>0</v>
      </c>
      <c r="Y1005" s="141">
        <v>0</v>
      </c>
      <c r="Z1005" s="142">
        <v>0</v>
      </c>
    </row>
    <row r="1006" spans="1:26" s="4" customFormat="1" x14ac:dyDescent="0.2">
      <c r="A1006" s="139" t="s">
        <v>209</v>
      </c>
      <c r="B1006" s="31" t="s">
        <v>134</v>
      </c>
      <c r="C1006" s="139">
        <f t="shared" si="15"/>
        <v>8</v>
      </c>
      <c r="D1006" s="139" t="s">
        <v>192</v>
      </c>
      <c r="E1006" s="139" t="s">
        <v>182</v>
      </c>
      <c r="F1006" s="139" t="s">
        <v>821</v>
      </c>
      <c r="G1006" s="139" t="s">
        <v>401</v>
      </c>
      <c r="H1006" s="139" t="s">
        <v>231</v>
      </c>
      <c r="I1006" s="139" t="s">
        <v>231</v>
      </c>
      <c r="J1006" s="139" t="s">
        <v>231</v>
      </c>
      <c r="K1006" s="139" t="s">
        <v>232</v>
      </c>
      <c r="L1006" s="139">
        <v>39.46600860635148</v>
      </c>
      <c r="M1006" s="139">
        <v>-108.15059330599391</v>
      </c>
      <c r="N1006" s="139" t="s">
        <v>277</v>
      </c>
      <c r="O1006" s="139" t="s">
        <v>233</v>
      </c>
      <c r="P1006" s="139">
        <v>20</v>
      </c>
      <c r="Q1006" s="139">
        <v>2</v>
      </c>
      <c r="R1006" s="139">
        <v>10</v>
      </c>
      <c r="S1006" s="139">
        <v>5916</v>
      </c>
      <c r="T1006" s="139">
        <v>700</v>
      </c>
      <c r="U1006" s="139" t="s">
        <v>137</v>
      </c>
      <c r="V1006" s="140">
        <v>4.4963579999999999</v>
      </c>
      <c r="W1006" s="141">
        <v>10.280817000000001</v>
      </c>
      <c r="X1006" s="141">
        <v>8.9701719999999998</v>
      </c>
      <c r="Y1006" s="141">
        <v>0</v>
      </c>
      <c r="Z1006" s="142">
        <v>0</v>
      </c>
    </row>
    <row r="1007" spans="1:26" s="4" customFormat="1" x14ac:dyDescent="0.2">
      <c r="A1007" s="139" t="s">
        <v>209</v>
      </c>
      <c r="B1007" s="31" t="s">
        <v>134</v>
      </c>
      <c r="C1007" s="139">
        <f t="shared" si="15"/>
        <v>8</v>
      </c>
      <c r="D1007" s="139" t="s">
        <v>192</v>
      </c>
      <c r="E1007" s="139" t="s">
        <v>182</v>
      </c>
      <c r="F1007" s="139" t="s">
        <v>821</v>
      </c>
      <c r="G1007" s="139" t="s">
        <v>401</v>
      </c>
      <c r="H1007" s="139" t="s">
        <v>231</v>
      </c>
      <c r="I1007" s="139" t="s">
        <v>231</v>
      </c>
      <c r="J1007" s="139" t="s">
        <v>231</v>
      </c>
      <c r="K1007" s="139" t="s">
        <v>232</v>
      </c>
      <c r="L1007" s="139">
        <v>39.504704888888888</v>
      </c>
      <c r="M1007" s="139">
        <v>-107.87043927777778</v>
      </c>
      <c r="N1007" s="139" t="s">
        <v>83</v>
      </c>
      <c r="O1007" s="139" t="s">
        <v>233</v>
      </c>
      <c r="P1007" s="139">
        <v>25</v>
      </c>
      <c r="Q1007" s="139">
        <v>1</v>
      </c>
      <c r="R1007" s="139">
        <v>0</v>
      </c>
      <c r="S1007" s="139">
        <v>0</v>
      </c>
      <c r="T1007" s="139">
        <v>1100</v>
      </c>
      <c r="U1007" s="139" t="s">
        <v>159</v>
      </c>
      <c r="V1007" s="140">
        <v>8.6306619999999992</v>
      </c>
      <c r="W1007" s="141">
        <v>5.6780660000000003</v>
      </c>
      <c r="X1007" s="141">
        <v>12.718859999999999</v>
      </c>
      <c r="Y1007" s="141">
        <v>0</v>
      </c>
      <c r="Z1007" s="142">
        <v>0</v>
      </c>
    </row>
    <row r="1008" spans="1:26" s="4" customFormat="1" x14ac:dyDescent="0.2">
      <c r="A1008" s="139" t="s">
        <v>209</v>
      </c>
      <c r="B1008" s="31" t="s">
        <v>134</v>
      </c>
      <c r="C1008" s="139">
        <f t="shared" si="15"/>
        <v>8</v>
      </c>
      <c r="D1008" s="139" t="s">
        <v>192</v>
      </c>
      <c r="E1008" s="139" t="s">
        <v>182</v>
      </c>
      <c r="F1008" s="139" t="s">
        <v>821</v>
      </c>
      <c r="G1008" s="139" t="s">
        <v>401</v>
      </c>
      <c r="H1008" s="139" t="s">
        <v>231</v>
      </c>
      <c r="I1008" s="139" t="s">
        <v>231</v>
      </c>
      <c r="J1008" s="139" t="s">
        <v>231</v>
      </c>
      <c r="K1008" s="139" t="s">
        <v>232</v>
      </c>
      <c r="L1008" s="139">
        <v>39.494627777777779</v>
      </c>
      <c r="M1008" s="139">
        <v>-107.904725</v>
      </c>
      <c r="N1008" s="139" t="s">
        <v>275</v>
      </c>
      <c r="O1008" s="139" t="s">
        <v>233</v>
      </c>
      <c r="P1008" s="139">
        <v>38</v>
      </c>
      <c r="Q1008" s="139">
        <v>1.5</v>
      </c>
      <c r="R1008" s="139">
        <v>221.3</v>
      </c>
      <c r="S1008" s="139">
        <v>23461</v>
      </c>
      <c r="T1008" s="139">
        <v>860</v>
      </c>
      <c r="U1008" s="139" t="s">
        <v>159</v>
      </c>
      <c r="V1008" s="140">
        <v>23.997959999999999</v>
      </c>
      <c r="W1008" s="141">
        <v>18.855540000000001</v>
      </c>
      <c r="X1008" s="141">
        <v>5.999498</v>
      </c>
      <c r="Y1008" s="141">
        <v>0</v>
      </c>
      <c r="Z1008" s="142">
        <v>0</v>
      </c>
    </row>
    <row r="1009" spans="1:26" s="4" customFormat="1" x14ac:dyDescent="0.2">
      <c r="A1009" s="139" t="s">
        <v>209</v>
      </c>
      <c r="B1009" s="31" t="s">
        <v>134</v>
      </c>
      <c r="C1009" s="139">
        <f t="shared" si="15"/>
        <v>8</v>
      </c>
      <c r="D1009" s="139" t="s">
        <v>192</v>
      </c>
      <c r="E1009" s="139" t="s">
        <v>182</v>
      </c>
      <c r="F1009" s="139" t="s">
        <v>821</v>
      </c>
      <c r="G1009" s="139" t="s">
        <v>401</v>
      </c>
      <c r="H1009" s="139" t="s">
        <v>231</v>
      </c>
      <c r="I1009" s="139" t="s">
        <v>231</v>
      </c>
      <c r="J1009" s="139" t="s">
        <v>231</v>
      </c>
      <c r="K1009" s="139" t="s">
        <v>232</v>
      </c>
      <c r="L1009" s="139">
        <v>39.476860583333334</v>
      </c>
      <c r="M1009" s="139">
        <v>-107.89732158333335</v>
      </c>
      <c r="N1009" s="139" t="s">
        <v>275</v>
      </c>
      <c r="O1009" s="139" t="s">
        <v>233</v>
      </c>
      <c r="P1009" s="139">
        <v>35</v>
      </c>
      <c r="Q1009" s="139">
        <v>1.02</v>
      </c>
      <c r="R1009" s="139">
        <v>153.30000000000001</v>
      </c>
      <c r="S1009" s="139">
        <v>7200</v>
      </c>
      <c r="T1009" s="139">
        <v>1000</v>
      </c>
      <c r="U1009" s="139" t="s">
        <v>159</v>
      </c>
      <c r="V1009" s="140">
        <v>8.6306619999999992</v>
      </c>
      <c r="W1009" s="141">
        <v>5.6780660000000003</v>
      </c>
      <c r="X1009" s="141">
        <v>12.718859999999999</v>
      </c>
      <c r="Y1009" s="141">
        <v>0</v>
      </c>
      <c r="Z1009" s="142">
        <v>0</v>
      </c>
    </row>
    <row r="1010" spans="1:26" s="4" customFormat="1" x14ac:dyDescent="0.2">
      <c r="A1010" s="139" t="s">
        <v>209</v>
      </c>
      <c r="B1010" s="31" t="s">
        <v>134</v>
      </c>
      <c r="C1010" s="139">
        <f t="shared" si="15"/>
        <v>8</v>
      </c>
      <c r="D1010" s="139" t="s">
        <v>192</v>
      </c>
      <c r="E1010" s="139" t="s">
        <v>182</v>
      </c>
      <c r="F1010" s="139" t="s">
        <v>821</v>
      </c>
      <c r="G1010" s="139" t="s">
        <v>401</v>
      </c>
      <c r="H1010" s="139" t="s">
        <v>231</v>
      </c>
      <c r="I1010" s="139" t="s">
        <v>231</v>
      </c>
      <c r="J1010" s="139" t="s">
        <v>231</v>
      </c>
      <c r="K1010" s="139" t="s">
        <v>232</v>
      </c>
      <c r="L1010" s="139">
        <v>39.520958333333333</v>
      </c>
      <c r="M1010" s="139">
        <v>-107.90210555555556</v>
      </c>
      <c r="N1010" s="139" t="s">
        <v>266</v>
      </c>
      <c r="O1010" s="139" t="s">
        <v>233</v>
      </c>
      <c r="P1010" s="139">
        <v>5</v>
      </c>
      <c r="Q1010" s="139">
        <v>0.66</v>
      </c>
      <c r="R1010" s="139">
        <v>22</v>
      </c>
      <c r="S1010" s="139">
        <v>457</v>
      </c>
      <c r="T1010" s="139">
        <v>845</v>
      </c>
      <c r="U1010" s="139" t="s">
        <v>140</v>
      </c>
      <c r="V1010" s="140">
        <v>8.0000000000000002E-3</v>
      </c>
      <c r="W1010" s="141">
        <v>0.05</v>
      </c>
      <c r="X1010" s="141">
        <v>0.01</v>
      </c>
      <c r="Y1010" s="141">
        <v>0</v>
      </c>
      <c r="Z1010" s="142">
        <v>0</v>
      </c>
    </row>
    <row r="1011" spans="1:26" s="4" customFormat="1" x14ac:dyDescent="0.2">
      <c r="A1011" s="139" t="s">
        <v>209</v>
      </c>
      <c r="B1011" s="31" t="s">
        <v>134</v>
      </c>
      <c r="C1011" s="139">
        <f t="shared" si="15"/>
        <v>8</v>
      </c>
      <c r="D1011" s="139" t="s">
        <v>192</v>
      </c>
      <c r="E1011" s="139" t="s">
        <v>182</v>
      </c>
      <c r="F1011" s="139" t="s">
        <v>822</v>
      </c>
      <c r="G1011" s="139" t="s">
        <v>639</v>
      </c>
      <c r="H1011" s="139" t="s">
        <v>230</v>
      </c>
      <c r="I1011" s="139" t="s">
        <v>231</v>
      </c>
      <c r="J1011" s="139" t="s">
        <v>231</v>
      </c>
      <c r="K1011" s="139" t="s">
        <v>232</v>
      </c>
      <c r="L1011" s="139">
        <v>39.460999222222227</v>
      </c>
      <c r="M1011" s="139">
        <v>-108.0643871111111</v>
      </c>
      <c r="N1011" s="139" t="s">
        <v>823</v>
      </c>
      <c r="O1011" s="139" t="s">
        <v>233</v>
      </c>
      <c r="P1011" s="139">
        <v>12</v>
      </c>
      <c r="Q1011" s="139">
        <v>0.25</v>
      </c>
      <c r="R1011" s="139">
        <v>0</v>
      </c>
      <c r="S1011" s="139">
        <v>35</v>
      </c>
      <c r="T1011" s="139">
        <v>70</v>
      </c>
      <c r="U1011" s="139" t="s">
        <v>140</v>
      </c>
      <c r="V1011" s="140">
        <v>0</v>
      </c>
      <c r="W1011" s="141">
        <v>0</v>
      </c>
      <c r="X1011" s="141">
        <v>0</v>
      </c>
      <c r="Y1011" s="141">
        <v>0</v>
      </c>
      <c r="Z1011" s="142">
        <v>0</v>
      </c>
    </row>
    <row r="1012" spans="1:26" s="4" customFormat="1" x14ac:dyDescent="0.2">
      <c r="A1012" s="139" t="s">
        <v>209</v>
      </c>
      <c r="B1012" s="31" t="s">
        <v>134</v>
      </c>
      <c r="C1012" s="139">
        <f t="shared" si="15"/>
        <v>8</v>
      </c>
      <c r="D1012" s="139" t="s">
        <v>192</v>
      </c>
      <c r="E1012" s="139" t="s">
        <v>182</v>
      </c>
      <c r="F1012" s="139" t="s">
        <v>822</v>
      </c>
      <c r="G1012" s="139" t="s">
        <v>639</v>
      </c>
      <c r="H1012" s="139" t="s">
        <v>234</v>
      </c>
      <c r="I1012" s="139" t="s">
        <v>231</v>
      </c>
      <c r="J1012" s="139" t="s">
        <v>231</v>
      </c>
      <c r="K1012" s="139" t="s">
        <v>232</v>
      </c>
      <c r="L1012" s="139">
        <v>39.460999222222227</v>
      </c>
      <c r="M1012" s="139">
        <v>-108.0643871111111</v>
      </c>
      <c r="N1012" s="139" t="s">
        <v>391</v>
      </c>
      <c r="O1012" s="139" t="s">
        <v>233</v>
      </c>
      <c r="P1012" s="139">
        <v>26</v>
      </c>
      <c r="Q1012" s="139">
        <v>1.42</v>
      </c>
      <c r="R1012" s="139">
        <v>60.2</v>
      </c>
      <c r="S1012" s="139">
        <v>17910</v>
      </c>
      <c r="T1012" s="139">
        <v>450</v>
      </c>
      <c r="U1012" s="139" t="s">
        <v>159</v>
      </c>
      <c r="V1012" s="140">
        <v>0</v>
      </c>
      <c r="W1012" s="141">
        <v>0</v>
      </c>
      <c r="X1012" s="141">
        <v>0</v>
      </c>
      <c r="Y1012" s="141">
        <v>0.18</v>
      </c>
      <c r="Z1012" s="142">
        <v>0.18</v>
      </c>
    </row>
    <row r="1013" spans="1:26" s="4" customFormat="1" x14ac:dyDescent="0.2">
      <c r="A1013" s="139" t="s">
        <v>209</v>
      </c>
      <c r="B1013" s="31" t="s">
        <v>134</v>
      </c>
      <c r="C1013" s="139">
        <f t="shared" si="15"/>
        <v>8</v>
      </c>
      <c r="D1013" s="139" t="s">
        <v>192</v>
      </c>
      <c r="E1013" s="139" t="s">
        <v>182</v>
      </c>
      <c r="F1013" s="139" t="s">
        <v>822</v>
      </c>
      <c r="G1013" s="139" t="s">
        <v>639</v>
      </c>
      <c r="H1013" s="139" t="s">
        <v>235</v>
      </c>
      <c r="I1013" s="139" t="s">
        <v>231</v>
      </c>
      <c r="J1013" s="139" t="s">
        <v>231</v>
      </c>
      <c r="K1013" s="139" t="s">
        <v>232</v>
      </c>
      <c r="L1013" s="139">
        <v>39.460999222222227</v>
      </c>
      <c r="M1013" s="139">
        <v>-108.0643871111111</v>
      </c>
      <c r="N1013" s="139" t="s">
        <v>391</v>
      </c>
      <c r="O1013" s="139" t="s">
        <v>233</v>
      </c>
      <c r="P1013" s="139">
        <v>4</v>
      </c>
      <c r="Q1013" s="139">
        <v>0.16</v>
      </c>
      <c r="R1013" s="139">
        <v>60.2</v>
      </c>
      <c r="S1013" s="139">
        <v>17910</v>
      </c>
      <c r="T1013" s="139">
        <v>490</v>
      </c>
      <c r="U1013" s="139" t="s">
        <v>159</v>
      </c>
      <c r="V1013" s="140">
        <v>0</v>
      </c>
      <c r="W1013" s="141">
        <v>0</v>
      </c>
      <c r="X1013" s="141">
        <v>0</v>
      </c>
      <c r="Y1013" s="141">
        <v>0</v>
      </c>
      <c r="Z1013" s="142">
        <v>0</v>
      </c>
    </row>
    <row r="1014" spans="1:26" s="4" customFormat="1" x14ac:dyDescent="0.2">
      <c r="A1014" s="139" t="s">
        <v>209</v>
      </c>
      <c r="B1014" s="31" t="s">
        <v>134</v>
      </c>
      <c r="C1014" s="139">
        <f t="shared" si="15"/>
        <v>8</v>
      </c>
      <c r="D1014" s="139" t="s">
        <v>192</v>
      </c>
      <c r="E1014" s="139" t="s">
        <v>182</v>
      </c>
      <c r="F1014" s="139" t="s">
        <v>822</v>
      </c>
      <c r="G1014" s="139" t="s">
        <v>639</v>
      </c>
      <c r="H1014" s="139" t="s">
        <v>231</v>
      </c>
      <c r="I1014" s="139" t="s">
        <v>231</v>
      </c>
      <c r="J1014" s="139" t="s">
        <v>231</v>
      </c>
      <c r="K1014" s="139" t="s">
        <v>232</v>
      </c>
      <c r="L1014" s="139">
        <v>39.51155</v>
      </c>
      <c r="M1014" s="139">
        <v>-107.923975</v>
      </c>
      <c r="N1014" s="139" t="s">
        <v>391</v>
      </c>
      <c r="O1014" s="139" t="s">
        <v>233</v>
      </c>
      <c r="P1014" s="139">
        <v>26</v>
      </c>
      <c r="Q1014" s="139">
        <v>1.42</v>
      </c>
      <c r="R1014" s="139">
        <v>60.2</v>
      </c>
      <c r="S1014" s="139">
        <v>17910</v>
      </c>
      <c r="T1014" s="139">
        <v>450</v>
      </c>
      <c r="U1014" s="139" t="s">
        <v>159</v>
      </c>
      <c r="V1014" s="140">
        <v>2.66</v>
      </c>
      <c r="W1014" s="141">
        <v>0.21</v>
      </c>
      <c r="X1014" s="141">
        <v>0.56999999999999995</v>
      </c>
      <c r="Y1014" s="141">
        <v>0</v>
      </c>
      <c r="Z1014" s="142">
        <v>0</v>
      </c>
    </row>
    <row r="1015" spans="1:26" s="4" customFormat="1" x14ac:dyDescent="0.2">
      <c r="A1015" s="139" t="s">
        <v>209</v>
      </c>
      <c r="B1015" s="31" t="s">
        <v>134</v>
      </c>
      <c r="C1015" s="139">
        <f t="shared" si="15"/>
        <v>8</v>
      </c>
      <c r="D1015" s="139" t="s">
        <v>192</v>
      </c>
      <c r="E1015" s="139" t="s">
        <v>182</v>
      </c>
      <c r="F1015" s="139" t="s">
        <v>824</v>
      </c>
      <c r="G1015" s="139" t="s">
        <v>825</v>
      </c>
      <c r="H1015" s="139" t="s">
        <v>235</v>
      </c>
      <c r="I1015" s="139" t="s">
        <v>231</v>
      </c>
      <c r="J1015" s="139" t="s">
        <v>231</v>
      </c>
      <c r="K1015" s="139" t="s">
        <v>257</v>
      </c>
      <c r="L1015" s="139">
        <v>39.519969444444442</v>
      </c>
      <c r="M1015" s="139">
        <v>-107.92554722222222</v>
      </c>
      <c r="N1015" s="139" t="s">
        <v>261</v>
      </c>
      <c r="O1015" s="139" t="s">
        <v>258</v>
      </c>
      <c r="P1015" s="139">
        <v>25</v>
      </c>
      <c r="Q1015" s="139">
        <v>1.0900000000000001</v>
      </c>
      <c r="R1015" s="139">
        <v>54</v>
      </c>
      <c r="S1015" s="139">
        <v>9413</v>
      </c>
      <c r="T1015" s="139">
        <v>814</v>
      </c>
      <c r="U1015" s="139" t="s">
        <v>159</v>
      </c>
      <c r="V1015" s="140">
        <v>0</v>
      </c>
      <c r="W1015" s="141">
        <v>0</v>
      </c>
      <c r="X1015" s="141">
        <v>0</v>
      </c>
      <c r="Y1015" s="141">
        <v>0</v>
      </c>
      <c r="Z1015" s="142">
        <v>0.10627</v>
      </c>
    </row>
    <row r="1016" spans="1:26" s="4" customFormat="1" x14ac:dyDescent="0.2">
      <c r="A1016" s="139" t="s">
        <v>209</v>
      </c>
      <c r="B1016" s="31" t="s">
        <v>134</v>
      </c>
      <c r="C1016" s="139">
        <f t="shared" si="15"/>
        <v>8</v>
      </c>
      <c r="D1016" s="139" t="s">
        <v>192</v>
      </c>
      <c r="E1016" s="139" t="s">
        <v>182</v>
      </c>
      <c r="F1016" s="139" t="s">
        <v>824</v>
      </c>
      <c r="G1016" s="139" t="s">
        <v>825</v>
      </c>
      <c r="H1016" s="139" t="s">
        <v>259</v>
      </c>
      <c r="I1016" s="139" t="s">
        <v>231</v>
      </c>
      <c r="J1016" s="139" t="s">
        <v>231</v>
      </c>
      <c r="K1016" s="139" t="s">
        <v>257</v>
      </c>
      <c r="L1016" s="139">
        <v>39.519969444444442</v>
      </c>
      <c r="M1016" s="139">
        <v>-107.92554722222222</v>
      </c>
      <c r="N1016" s="139" t="s">
        <v>261</v>
      </c>
      <c r="O1016" s="139" t="s">
        <v>258</v>
      </c>
      <c r="P1016" s="139">
        <v>25</v>
      </c>
      <c r="Q1016" s="139">
        <v>1.0900000000000001</v>
      </c>
      <c r="R1016" s="139">
        <v>54</v>
      </c>
      <c r="S1016" s="139">
        <v>9413</v>
      </c>
      <c r="T1016" s="139">
        <v>814</v>
      </c>
      <c r="U1016" s="139" t="s">
        <v>159</v>
      </c>
      <c r="V1016" s="140">
        <v>0</v>
      </c>
      <c r="W1016" s="141">
        <v>0</v>
      </c>
      <c r="X1016" s="141">
        <v>0</v>
      </c>
      <c r="Y1016" s="141">
        <v>0</v>
      </c>
      <c r="Z1016" s="142">
        <v>0</v>
      </c>
    </row>
    <row r="1017" spans="1:26" s="4" customFormat="1" x14ac:dyDescent="0.2">
      <c r="A1017" s="139" t="s">
        <v>209</v>
      </c>
      <c r="B1017" s="31" t="s">
        <v>134</v>
      </c>
      <c r="C1017" s="139">
        <f t="shared" si="15"/>
        <v>8</v>
      </c>
      <c r="D1017" s="139" t="s">
        <v>192</v>
      </c>
      <c r="E1017" s="139" t="s">
        <v>182</v>
      </c>
      <c r="F1017" s="139" t="s">
        <v>824</v>
      </c>
      <c r="G1017" s="139" t="s">
        <v>825</v>
      </c>
      <c r="H1017" s="139" t="s">
        <v>273</v>
      </c>
      <c r="I1017" s="139" t="s">
        <v>231</v>
      </c>
      <c r="J1017" s="139" t="s">
        <v>231</v>
      </c>
      <c r="K1017" s="139" t="s">
        <v>257</v>
      </c>
      <c r="L1017" s="139">
        <v>39.519969444444442</v>
      </c>
      <c r="M1017" s="139">
        <v>-107.92554722222222</v>
      </c>
      <c r="N1017" s="139" t="s">
        <v>261</v>
      </c>
      <c r="O1017" s="139" t="s">
        <v>258</v>
      </c>
      <c r="P1017" s="139">
        <v>25</v>
      </c>
      <c r="Q1017" s="139">
        <v>1.0900000000000001</v>
      </c>
      <c r="R1017" s="139">
        <v>54</v>
      </c>
      <c r="S1017" s="139">
        <v>9413</v>
      </c>
      <c r="T1017" s="139">
        <v>814</v>
      </c>
      <c r="U1017" s="139" t="s">
        <v>159</v>
      </c>
      <c r="V1017" s="140">
        <v>0</v>
      </c>
      <c r="W1017" s="141">
        <v>0</v>
      </c>
      <c r="X1017" s="141">
        <v>0</v>
      </c>
      <c r="Y1017" s="141">
        <v>0</v>
      </c>
      <c r="Z1017" s="142">
        <v>0</v>
      </c>
    </row>
    <row r="1018" spans="1:26" s="4" customFormat="1" x14ac:dyDescent="0.2">
      <c r="A1018" s="139" t="s">
        <v>209</v>
      </c>
      <c r="B1018" s="31" t="s">
        <v>134</v>
      </c>
      <c r="C1018" s="139">
        <f t="shared" si="15"/>
        <v>8</v>
      </c>
      <c r="D1018" s="139" t="s">
        <v>192</v>
      </c>
      <c r="E1018" s="139" t="s">
        <v>182</v>
      </c>
      <c r="F1018" s="139" t="s">
        <v>824</v>
      </c>
      <c r="G1018" s="139" t="s">
        <v>825</v>
      </c>
      <c r="H1018" s="139" t="s">
        <v>229</v>
      </c>
      <c r="I1018" s="139" t="s">
        <v>231</v>
      </c>
      <c r="J1018" s="139" t="s">
        <v>231</v>
      </c>
      <c r="K1018" s="139" t="s">
        <v>257</v>
      </c>
      <c r="L1018" s="139">
        <v>39.519969444444442</v>
      </c>
      <c r="M1018" s="139">
        <v>-107.92554722222222</v>
      </c>
      <c r="N1018" s="139" t="s">
        <v>261</v>
      </c>
      <c r="O1018" s="139" t="s">
        <v>258</v>
      </c>
      <c r="P1018" s="139">
        <v>25</v>
      </c>
      <c r="Q1018" s="139">
        <v>1.0900000000000001</v>
      </c>
      <c r="R1018" s="139">
        <v>54</v>
      </c>
      <c r="S1018" s="139">
        <v>9413</v>
      </c>
      <c r="T1018" s="139">
        <v>814</v>
      </c>
      <c r="U1018" s="139" t="s">
        <v>159</v>
      </c>
      <c r="V1018" s="140">
        <v>0</v>
      </c>
      <c r="W1018" s="141">
        <v>0</v>
      </c>
      <c r="X1018" s="141">
        <v>0</v>
      </c>
      <c r="Y1018" s="141">
        <v>0</v>
      </c>
      <c r="Z1018" s="142">
        <v>0.10627</v>
      </c>
    </row>
    <row r="1019" spans="1:26" s="4" customFormat="1" x14ac:dyDescent="0.2">
      <c r="A1019" s="139" t="s">
        <v>209</v>
      </c>
      <c r="B1019" s="31" t="s">
        <v>134</v>
      </c>
      <c r="C1019" s="139">
        <f t="shared" si="15"/>
        <v>8</v>
      </c>
      <c r="D1019" s="139" t="s">
        <v>192</v>
      </c>
      <c r="E1019" s="139" t="s">
        <v>182</v>
      </c>
      <c r="F1019" s="139" t="s">
        <v>824</v>
      </c>
      <c r="G1019" s="139" t="s">
        <v>825</v>
      </c>
      <c r="H1019" s="139" t="s">
        <v>231</v>
      </c>
      <c r="I1019" s="139" t="s">
        <v>231</v>
      </c>
      <c r="J1019" s="139" t="s">
        <v>231</v>
      </c>
      <c r="K1019" s="139" t="s">
        <v>257</v>
      </c>
      <c r="L1019" s="139">
        <v>39.474424916666671</v>
      </c>
      <c r="M1019" s="139">
        <v>-108.06431627777778</v>
      </c>
      <c r="N1019" s="139" t="s">
        <v>261</v>
      </c>
      <c r="O1019" s="139" t="s">
        <v>258</v>
      </c>
      <c r="P1019" s="139">
        <v>25</v>
      </c>
      <c r="Q1019" s="139">
        <v>1.0900000000000001</v>
      </c>
      <c r="R1019" s="139">
        <v>54</v>
      </c>
      <c r="S1019" s="139">
        <v>9413</v>
      </c>
      <c r="T1019" s="139">
        <v>814</v>
      </c>
      <c r="U1019" s="139" t="s">
        <v>159</v>
      </c>
      <c r="V1019" s="140">
        <v>4.511768</v>
      </c>
      <c r="W1019" s="141">
        <v>3.0251320000000002</v>
      </c>
      <c r="X1019" s="141">
        <v>8.6043380000000003</v>
      </c>
      <c r="Y1019" s="141">
        <v>0</v>
      </c>
      <c r="Z1019" s="142">
        <v>0</v>
      </c>
    </row>
    <row r="1020" spans="1:26" s="4" customFormat="1" x14ac:dyDescent="0.2">
      <c r="A1020" s="139" t="s">
        <v>209</v>
      </c>
      <c r="B1020" s="31" t="s">
        <v>134</v>
      </c>
      <c r="C1020" s="139">
        <f t="shared" si="15"/>
        <v>8</v>
      </c>
      <c r="D1020" s="139" t="s">
        <v>192</v>
      </c>
      <c r="E1020" s="139" t="s">
        <v>182</v>
      </c>
      <c r="F1020" s="139" t="s">
        <v>826</v>
      </c>
      <c r="G1020" s="139" t="s">
        <v>827</v>
      </c>
      <c r="H1020" s="139" t="s">
        <v>263</v>
      </c>
      <c r="I1020" s="139" t="s">
        <v>231</v>
      </c>
      <c r="J1020" s="139" t="s">
        <v>231</v>
      </c>
      <c r="K1020" s="139" t="s">
        <v>257</v>
      </c>
      <c r="L1020" s="139">
        <v>39.474424916666671</v>
      </c>
      <c r="M1020" s="139">
        <v>-108.06431627777778</v>
      </c>
      <c r="N1020" s="139" t="s">
        <v>272</v>
      </c>
      <c r="O1020" s="139" t="s">
        <v>258</v>
      </c>
      <c r="P1020" s="139">
        <v>0</v>
      </c>
      <c r="Q1020" s="139">
        <v>0</v>
      </c>
      <c r="R1020" s="139">
        <v>0</v>
      </c>
      <c r="S1020" s="139">
        <v>0</v>
      </c>
      <c r="T1020" s="139">
        <v>0</v>
      </c>
      <c r="U1020" s="139" t="s">
        <v>158</v>
      </c>
      <c r="V1020" s="140">
        <v>0</v>
      </c>
      <c r="W1020" s="141">
        <v>0</v>
      </c>
      <c r="X1020" s="141">
        <v>0</v>
      </c>
      <c r="Y1020" s="141">
        <v>0</v>
      </c>
      <c r="Z1020" s="142">
        <v>0</v>
      </c>
    </row>
    <row r="1021" spans="1:26" s="4" customFormat="1" x14ac:dyDescent="0.2">
      <c r="A1021" s="139" t="s">
        <v>209</v>
      </c>
      <c r="B1021" s="31" t="s">
        <v>134</v>
      </c>
      <c r="C1021" s="139">
        <f t="shared" si="15"/>
        <v>8</v>
      </c>
      <c r="D1021" s="139" t="s">
        <v>192</v>
      </c>
      <c r="E1021" s="139" t="s">
        <v>182</v>
      </c>
      <c r="F1021" s="139" t="s">
        <v>826</v>
      </c>
      <c r="G1021" s="139" t="s">
        <v>827</v>
      </c>
      <c r="H1021" s="139" t="s">
        <v>231</v>
      </c>
      <c r="I1021" s="139" t="s">
        <v>231</v>
      </c>
      <c r="J1021" s="139" t="s">
        <v>231</v>
      </c>
      <c r="K1021" s="139" t="s">
        <v>257</v>
      </c>
      <c r="L1021" s="139">
        <v>39.474424916666671</v>
      </c>
      <c r="M1021" s="139">
        <v>-108.06431627777778</v>
      </c>
      <c r="N1021" s="139" t="s">
        <v>393</v>
      </c>
      <c r="O1021" s="139" t="s">
        <v>258</v>
      </c>
      <c r="P1021" s="139">
        <v>0</v>
      </c>
      <c r="Q1021" s="139">
        <v>0</v>
      </c>
      <c r="R1021" s="139">
        <v>0</v>
      </c>
      <c r="S1021" s="139">
        <v>0</v>
      </c>
      <c r="T1021" s="139">
        <v>70</v>
      </c>
      <c r="U1021" s="139" t="s">
        <v>140</v>
      </c>
      <c r="V1021" s="140">
        <v>0</v>
      </c>
      <c r="W1021" s="141">
        <v>255.14838800000001</v>
      </c>
      <c r="X1021" s="141">
        <v>0</v>
      </c>
      <c r="Y1021" s="141">
        <v>0</v>
      </c>
      <c r="Z1021" s="142">
        <v>0</v>
      </c>
    </row>
    <row r="1022" spans="1:26" s="4" customFormat="1" x14ac:dyDescent="0.2">
      <c r="A1022" s="139" t="s">
        <v>209</v>
      </c>
      <c r="B1022" s="31" t="s">
        <v>134</v>
      </c>
      <c r="C1022" s="139">
        <f t="shared" si="15"/>
        <v>8</v>
      </c>
      <c r="D1022" s="139" t="s">
        <v>192</v>
      </c>
      <c r="E1022" s="139" t="s">
        <v>182</v>
      </c>
      <c r="F1022" s="139" t="s">
        <v>826</v>
      </c>
      <c r="G1022" s="139" t="s">
        <v>827</v>
      </c>
      <c r="H1022" s="139" t="s">
        <v>231</v>
      </c>
      <c r="I1022" s="139" t="s">
        <v>231</v>
      </c>
      <c r="J1022" s="139" t="s">
        <v>231</v>
      </c>
      <c r="K1022" s="139" t="s">
        <v>257</v>
      </c>
      <c r="L1022" s="139">
        <v>39.474424916666671</v>
      </c>
      <c r="M1022" s="139">
        <v>-108.06431627777778</v>
      </c>
      <c r="N1022" s="139" t="s">
        <v>828</v>
      </c>
      <c r="O1022" s="139" t="s">
        <v>258</v>
      </c>
      <c r="P1022" s="139">
        <v>0</v>
      </c>
      <c r="Q1022" s="139">
        <v>0</v>
      </c>
      <c r="R1022" s="139">
        <v>0</v>
      </c>
      <c r="S1022" s="139">
        <v>0</v>
      </c>
      <c r="T1022" s="139">
        <v>70</v>
      </c>
      <c r="U1022" s="139" t="s">
        <v>140</v>
      </c>
      <c r="V1022" s="140">
        <v>0</v>
      </c>
      <c r="W1022" s="141">
        <v>18</v>
      </c>
      <c r="X1022" s="141">
        <v>0</v>
      </c>
      <c r="Y1022" s="141">
        <v>0</v>
      </c>
      <c r="Z1022" s="142">
        <v>0</v>
      </c>
    </row>
    <row r="1023" spans="1:26" s="4" customFormat="1" x14ac:dyDescent="0.2">
      <c r="A1023" s="139" t="s">
        <v>209</v>
      </c>
      <c r="B1023" s="31" t="s">
        <v>134</v>
      </c>
      <c r="C1023" s="139">
        <f t="shared" si="15"/>
        <v>8</v>
      </c>
      <c r="D1023" s="139" t="s">
        <v>192</v>
      </c>
      <c r="E1023" s="139" t="s">
        <v>182</v>
      </c>
      <c r="F1023" s="139" t="s">
        <v>826</v>
      </c>
      <c r="G1023" s="139" t="s">
        <v>827</v>
      </c>
      <c r="H1023" s="139" t="s">
        <v>231</v>
      </c>
      <c r="I1023" s="139" t="s">
        <v>231</v>
      </c>
      <c r="J1023" s="139" t="s">
        <v>231</v>
      </c>
      <c r="K1023" s="139" t="s">
        <v>257</v>
      </c>
      <c r="L1023" s="139">
        <v>39.508696027777781</v>
      </c>
      <c r="M1023" s="139">
        <v>-107.91874580555556</v>
      </c>
      <c r="N1023" s="139" t="s">
        <v>238</v>
      </c>
      <c r="O1023" s="139" t="s">
        <v>258</v>
      </c>
      <c r="P1023" s="139">
        <v>0</v>
      </c>
      <c r="Q1023" s="139">
        <v>0</v>
      </c>
      <c r="R1023" s="139">
        <v>0</v>
      </c>
      <c r="S1023" s="139">
        <v>0</v>
      </c>
      <c r="T1023" s="139">
        <v>70</v>
      </c>
      <c r="U1023" s="139" t="s">
        <v>110</v>
      </c>
      <c r="V1023" s="140">
        <v>0</v>
      </c>
      <c r="W1023" s="141">
        <v>5.8425549999999999</v>
      </c>
      <c r="X1023" s="141">
        <v>0</v>
      </c>
      <c r="Y1023" s="141">
        <v>0</v>
      </c>
      <c r="Z1023" s="142">
        <v>0</v>
      </c>
    </row>
    <row r="1024" spans="1:26" s="4" customFormat="1" x14ac:dyDescent="0.2">
      <c r="A1024" s="139" t="s">
        <v>209</v>
      </c>
      <c r="B1024" s="31" t="s">
        <v>134</v>
      </c>
      <c r="C1024" s="139">
        <f t="shared" si="15"/>
        <v>8</v>
      </c>
      <c r="D1024" s="139" t="s">
        <v>192</v>
      </c>
      <c r="E1024" s="139" t="s">
        <v>182</v>
      </c>
      <c r="F1024" s="139" t="s">
        <v>826</v>
      </c>
      <c r="G1024" s="139" t="s">
        <v>827</v>
      </c>
      <c r="H1024" s="139" t="s">
        <v>231</v>
      </c>
      <c r="I1024" s="139" t="s">
        <v>231</v>
      </c>
      <c r="J1024" s="139" t="s">
        <v>231</v>
      </c>
      <c r="K1024" s="139" t="s">
        <v>257</v>
      </c>
      <c r="L1024" s="139">
        <v>39.508696027777781</v>
      </c>
      <c r="M1024" s="139">
        <v>-107.91874580555556</v>
      </c>
      <c r="N1024" s="139" t="s">
        <v>393</v>
      </c>
      <c r="O1024" s="139" t="s">
        <v>258</v>
      </c>
      <c r="P1024" s="139">
        <v>0</v>
      </c>
      <c r="Q1024" s="139">
        <v>0</v>
      </c>
      <c r="R1024" s="139">
        <v>0</v>
      </c>
      <c r="S1024" s="139">
        <v>0</v>
      </c>
      <c r="T1024" s="139">
        <v>70</v>
      </c>
      <c r="U1024" s="139" t="s">
        <v>140</v>
      </c>
      <c r="V1024" s="140">
        <v>0</v>
      </c>
      <c r="W1024" s="141">
        <v>378.18</v>
      </c>
      <c r="X1024" s="141">
        <v>0</v>
      </c>
      <c r="Y1024" s="141">
        <v>0</v>
      </c>
      <c r="Z1024" s="142">
        <v>0</v>
      </c>
    </row>
    <row r="1025" spans="1:26" s="4" customFormat="1" x14ac:dyDescent="0.2">
      <c r="A1025" s="139" t="s">
        <v>209</v>
      </c>
      <c r="B1025" s="31" t="s">
        <v>134</v>
      </c>
      <c r="C1025" s="139">
        <f t="shared" si="15"/>
        <v>8</v>
      </c>
      <c r="D1025" s="139" t="s">
        <v>192</v>
      </c>
      <c r="E1025" s="139" t="s">
        <v>182</v>
      </c>
      <c r="F1025" s="139" t="s">
        <v>826</v>
      </c>
      <c r="G1025" s="139" t="s">
        <v>827</v>
      </c>
      <c r="H1025" s="139" t="s">
        <v>231</v>
      </c>
      <c r="I1025" s="139" t="s">
        <v>231</v>
      </c>
      <c r="J1025" s="139" t="s">
        <v>231</v>
      </c>
      <c r="K1025" s="139" t="s">
        <v>257</v>
      </c>
      <c r="L1025" s="139">
        <v>39.508696027777781</v>
      </c>
      <c r="M1025" s="139">
        <v>-107.91874580555556</v>
      </c>
      <c r="N1025" s="139" t="s">
        <v>254</v>
      </c>
      <c r="O1025" s="139" t="s">
        <v>258</v>
      </c>
      <c r="P1025" s="139">
        <v>0</v>
      </c>
      <c r="Q1025" s="139">
        <v>0</v>
      </c>
      <c r="R1025" s="139">
        <v>0</v>
      </c>
      <c r="S1025" s="139">
        <v>0</v>
      </c>
      <c r="T1025" s="139">
        <v>70</v>
      </c>
      <c r="U1025" s="139" t="s">
        <v>108</v>
      </c>
      <c r="V1025" s="140">
        <v>0</v>
      </c>
      <c r="W1025" s="141">
        <v>6.8346590000000003</v>
      </c>
      <c r="X1025" s="141">
        <v>0</v>
      </c>
      <c r="Y1025" s="141">
        <v>0</v>
      </c>
      <c r="Z1025" s="142">
        <v>0</v>
      </c>
    </row>
    <row r="1026" spans="1:26" s="4" customFormat="1" x14ac:dyDescent="0.2">
      <c r="A1026" s="139" t="s">
        <v>209</v>
      </c>
      <c r="B1026" s="31" t="s">
        <v>134</v>
      </c>
      <c r="C1026" s="139">
        <f t="shared" si="15"/>
        <v>8</v>
      </c>
      <c r="D1026" s="139" t="s">
        <v>192</v>
      </c>
      <c r="E1026" s="139" t="s">
        <v>182</v>
      </c>
      <c r="F1026" s="139" t="s">
        <v>826</v>
      </c>
      <c r="G1026" s="139" t="s">
        <v>827</v>
      </c>
      <c r="H1026" s="139" t="s">
        <v>231</v>
      </c>
      <c r="I1026" s="139" t="s">
        <v>231</v>
      </c>
      <c r="J1026" s="139" t="s">
        <v>231</v>
      </c>
      <c r="K1026" s="139" t="s">
        <v>257</v>
      </c>
      <c r="L1026" s="139">
        <v>39.508696027777781</v>
      </c>
      <c r="M1026" s="139">
        <v>-107.91874580555556</v>
      </c>
      <c r="N1026" s="139" t="s">
        <v>828</v>
      </c>
      <c r="O1026" s="139" t="s">
        <v>258</v>
      </c>
      <c r="P1026" s="139">
        <v>0</v>
      </c>
      <c r="Q1026" s="139">
        <v>0</v>
      </c>
      <c r="R1026" s="139">
        <v>0</v>
      </c>
      <c r="S1026" s="139">
        <v>0</v>
      </c>
      <c r="T1026" s="139">
        <v>70</v>
      </c>
      <c r="U1026" s="139" t="s">
        <v>140</v>
      </c>
      <c r="V1026" s="140">
        <v>0</v>
      </c>
      <c r="W1026" s="141">
        <v>3.7</v>
      </c>
      <c r="X1026" s="141">
        <v>0</v>
      </c>
      <c r="Y1026" s="141">
        <v>0</v>
      </c>
      <c r="Z1026" s="142">
        <v>0</v>
      </c>
    </row>
    <row r="1027" spans="1:26" s="4" customFormat="1" x14ac:dyDescent="0.2">
      <c r="A1027" s="139" t="s">
        <v>209</v>
      </c>
      <c r="B1027" s="31" t="s">
        <v>134</v>
      </c>
      <c r="C1027" s="139">
        <f t="shared" si="15"/>
        <v>8</v>
      </c>
      <c r="D1027" s="139" t="s">
        <v>192</v>
      </c>
      <c r="E1027" s="139" t="s">
        <v>182</v>
      </c>
      <c r="F1027" s="139" t="s">
        <v>826</v>
      </c>
      <c r="G1027" s="139" t="s">
        <v>827</v>
      </c>
      <c r="H1027" s="139" t="s">
        <v>231</v>
      </c>
      <c r="I1027" s="139" t="s">
        <v>231</v>
      </c>
      <c r="J1027" s="139" t="s">
        <v>231</v>
      </c>
      <c r="K1027" s="139" t="s">
        <v>257</v>
      </c>
      <c r="L1027" s="139">
        <v>39.508696027777781</v>
      </c>
      <c r="M1027" s="139">
        <v>-107.91874580555556</v>
      </c>
      <c r="N1027" s="139" t="s">
        <v>829</v>
      </c>
      <c r="O1027" s="139" t="s">
        <v>258</v>
      </c>
      <c r="P1027" s="139">
        <v>0</v>
      </c>
      <c r="Q1027" s="139">
        <v>0</v>
      </c>
      <c r="R1027" s="139">
        <v>0</v>
      </c>
      <c r="S1027" s="139">
        <v>0</v>
      </c>
      <c r="T1027" s="139">
        <v>70</v>
      </c>
      <c r="U1027" s="139" t="s">
        <v>208</v>
      </c>
      <c r="V1027" s="140">
        <v>0</v>
      </c>
      <c r="W1027" s="141">
        <v>58.970835000000001</v>
      </c>
      <c r="X1027" s="141">
        <v>0</v>
      </c>
      <c r="Y1027" s="141">
        <v>0</v>
      </c>
      <c r="Z1027" s="142">
        <v>0</v>
      </c>
    </row>
    <row r="1028" spans="1:26" s="4" customFormat="1" x14ac:dyDescent="0.2">
      <c r="A1028" s="139" t="s">
        <v>209</v>
      </c>
      <c r="B1028" s="31" t="s">
        <v>134</v>
      </c>
      <c r="C1028" s="139">
        <f t="shared" si="15"/>
        <v>8</v>
      </c>
      <c r="D1028" s="139" t="s">
        <v>192</v>
      </c>
      <c r="E1028" s="139" t="s">
        <v>182</v>
      </c>
      <c r="F1028" s="139" t="s">
        <v>830</v>
      </c>
      <c r="G1028" s="139" t="s">
        <v>831</v>
      </c>
      <c r="H1028" s="139" t="s">
        <v>236</v>
      </c>
      <c r="I1028" s="139" t="s">
        <v>231</v>
      </c>
      <c r="J1028" s="139" t="s">
        <v>231</v>
      </c>
      <c r="K1028" s="139" t="s">
        <v>257</v>
      </c>
      <c r="L1028" s="139">
        <v>39.508696027777781</v>
      </c>
      <c r="M1028" s="139">
        <v>-107.91874580555556</v>
      </c>
      <c r="N1028" s="139" t="s">
        <v>272</v>
      </c>
      <c r="O1028" s="139" t="s">
        <v>258</v>
      </c>
      <c r="P1028" s="139">
        <v>0</v>
      </c>
      <c r="Q1028" s="139">
        <v>0</v>
      </c>
      <c r="R1028" s="139">
        <v>0</v>
      </c>
      <c r="S1028" s="139">
        <v>0</v>
      </c>
      <c r="T1028" s="139">
        <v>70</v>
      </c>
      <c r="U1028" s="139" t="s">
        <v>158</v>
      </c>
      <c r="V1028" s="140">
        <v>0</v>
      </c>
      <c r="W1028" s="141">
        <v>0</v>
      </c>
      <c r="X1028" s="141">
        <v>0</v>
      </c>
      <c r="Y1028" s="141">
        <v>0</v>
      </c>
      <c r="Z1028" s="142">
        <v>0</v>
      </c>
    </row>
    <row r="1029" spans="1:26" s="4" customFormat="1" x14ac:dyDescent="0.2">
      <c r="A1029" s="139" t="s">
        <v>209</v>
      </c>
      <c r="B1029" s="31" t="s">
        <v>134</v>
      </c>
      <c r="C1029" s="139">
        <f t="shared" si="15"/>
        <v>8</v>
      </c>
      <c r="D1029" s="139" t="s">
        <v>192</v>
      </c>
      <c r="E1029" s="139" t="s">
        <v>182</v>
      </c>
      <c r="F1029" s="139" t="s">
        <v>830</v>
      </c>
      <c r="G1029" s="139" t="s">
        <v>831</v>
      </c>
      <c r="H1029" s="139" t="s">
        <v>241</v>
      </c>
      <c r="I1029" s="139" t="s">
        <v>231</v>
      </c>
      <c r="J1029" s="139" t="s">
        <v>231</v>
      </c>
      <c r="K1029" s="139" t="s">
        <v>257</v>
      </c>
      <c r="L1029" s="139">
        <v>39.508696027777781</v>
      </c>
      <c r="M1029" s="139">
        <v>-107.91874580555556</v>
      </c>
      <c r="N1029" s="139" t="s">
        <v>272</v>
      </c>
      <c r="O1029" s="139" t="s">
        <v>258</v>
      </c>
      <c r="P1029" s="139">
        <v>0</v>
      </c>
      <c r="Q1029" s="139">
        <v>0</v>
      </c>
      <c r="R1029" s="139">
        <v>0</v>
      </c>
      <c r="S1029" s="139">
        <v>0</v>
      </c>
      <c r="T1029" s="139">
        <v>70</v>
      </c>
      <c r="U1029" s="139" t="s">
        <v>158</v>
      </c>
      <c r="V1029" s="140">
        <v>0</v>
      </c>
      <c r="W1029" s="141">
        <v>0</v>
      </c>
      <c r="X1029" s="141">
        <v>0</v>
      </c>
      <c r="Y1029" s="141">
        <v>0</v>
      </c>
      <c r="Z1029" s="142">
        <v>6.6575999999999996E-2</v>
      </c>
    </row>
    <row r="1030" spans="1:26" s="4" customFormat="1" x14ac:dyDescent="0.2">
      <c r="A1030" s="139" t="s">
        <v>209</v>
      </c>
      <c r="B1030" s="31" t="s">
        <v>134</v>
      </c>
      <c r="C1030" s="139">
        <f t="shared" si="15"/>
        <v>8</v>
      </c>
      <c r="D1030" s="139" t="s">
        <v>192</v>
      </c>
      <c r="E1030" s="139" t="s">
        <v>182</v>
      </c>
      <c r="F1030" s="139" t="s">
        <v>830</v>
      </c>
      <c r="G1030" s="139" t="s">
        <v>831</v>
      </c>
      <c r="H1030" s="139" t="s">
        <v>231</v>
      </c>
      <c r="I1030" s="139" t="s">
        <v>231</v>
      </c>
      <c r="J1030" s="139" t="s">
        <v>231</v>
      </c>
      <c r="K1030" s="139" t="s">
        <v>257</v>
      </c>
      <c r="L1030" s="139">
        <v>39.508696027777781</v>
      </c>
      <c r="M1030" s="139">
        <v>-107.91874580555556</v>
      </c>
      <c r="N1030" s="139" t="s">
        <v>272</v>
      </c>
      <c r="O1030" s="139" t="s">
        <v>258</v>
      </c>
      <c r="P1030" s="139">
        <v>0</v>
      </c>
      <c r="Q1030" s="139">
        <v>0</v>
      </c>
      <c r="R1030" s="139">
        <v>0</v>
      </c>
      <c r="S1030" s="139">
        <v>0</v>
      </c>
      <c r="T1030" s="139">
        <v>70</v>
      </c>
      <c r="U1030" s="139" t="s">
        <v>158</v>
      </c>
      <c r="V1030" s="140">
        <v>0.876</v>
      </c>
      <c r="W1030" s="141">
        <v>4.8180000000000001E-2</v>
      </c>
      <c r="X1030" s="141">
        <v>0.73584000000000005</v>
      </c>
      <c r="Y1030" s="141">
        <v>0</v>
      </c>
      <c r="Z1030" s="142">
        <v>0</v>
      </c>
    </row>
    <row r="1031" spans="1:26" s="4" customFormat="1" x14ac:dyDescent="0.2">
      <c r="A1031" s="139" t="s">
        <v>209</v>
      </c>
      <c r="B1031" s="31" t="s">
        <v>134</v>
      </c>
      <c r="C1031" s="139">
        <f t="shared" ref="C1031:C1094" si="16">VALUE(LEFT($D1031,LEN(D1031)-3))</f>
        <v>8</v>
      </c>
      <c r="D1031" s="139" t="s">
        <v>192</v>
      </c>
      <c r="E1031" s="139" t="s">
        <v>182</v>
      </c>
      <c r="F1031" s="139" t="s">
        <v>830</v>
      </c>
      <c r="G1031" s="139" t="s">
        <v>831</v>
      </c>
      <c r="H1031" s="139" t="s">
        <v>231</v>
      </c>
      <c r="I1031" s="139" t="s">
        <v>231</v>
      </c>
      <c r="J1031" s="139" t="s">
        <v>231</v>
      </c>
      <c r="K1031" s="139" t="s">
        <v>257</v>
      </c>
      <c r="L1031" s="139">
        <v>39.508696027777781</v>
      </c>
      <c r="M1031" s="139">
        <v>-107.91874580555556</v>
      </c>
      <c r="N1031" s="139" t="s">
        <v>393</v>
      </c>
      <c r="O1031" s="139" t="s">
        <v>258</v>
      </c>
      <c r="P1031" s="139">
        <v>0</v>
      </c>
      <c r="Q1031" s="139">
        <v>0</v>
      </c>
      <c r="R1031" s="139">
        <v>0</v>
      </c>
      <c r="S1031" s="139">
        <v>0</v>
      </c>
      <c r="T1031" s="139">
        <v>70</v>
      </c>
      <c r="U1031" s="139" t="s">
        <v>140</v>
      </c>
      <c r="V1031" s="140">
        <v>0</v>
      </c>
      <c r="W1031" s="141">
        <v>0.78</v>
      </c>
      <c r="X1031" s="141">
        <v>0</v>
      </c>
      <c r="Y1031" s="141">
        <v>0</v>
      </c>
      <c r="Z1031" s="142">
        <v>0</v>
      </c>
    </row>
    <row r="1032" spans="1:26" s="4" customFormat="1" x14ac:dyDescent="0.2">
      <c r="A1032" s="139" t="s">
        <v>209</v>
      </c>
      <c r="B1032" s="31" t="s">
        <v>134</v>
      </c>
      <c r="C1032" s="139">
        <f t="shared" si="16"/>
        <v>8</v>
      </c>
      <c r="D1032" s="139" t="s">
        <v>192</v>
      </c>
      <c r="E1032" s="139" t="s">
        <v>182</v>
      </c>
      <c r="F1032" s="139" t="s">
        <v>830</v>
      </c>
      <c r="G1032" s="139" t="s">
        <v>831</v>
      </c>
      <c r="H1032" s="139" t="s">
        <v>231</v>
      </c>
      <c r="I1032" s="139" t="s">
        <v>231</v>
      </c>
      <c r="J1032" s="139" t="s">
        <v>231</v>
      </c>
      <c r="K1032" s="139" t="s">
        <v>257</v>
      </c>
      <c r="L1032" s="139">
        <v>39.563611111111108</v>
      </c>
      <c r="M1032" s="139">
        <v>-108.23833330555556</v>
      </c>
      <c r="N1032" s="139" t="s">
        <v>368</v>
      </c>
      <c r="O1032" s="139" t="s">
        <v>258</v>
      </c>
      <c r="P1032" s="139">
        <v>0</v>
      </c>
      <c r="Q1032" s="139">
        <v>0</v>
      </c>
      <c r="R1032" s="139">
        <v>0</v>
      </c>
      <c r="S1032" s="139">
        <v>0</v>
      </c>
      <c r="T1032" s="139">
        <v>70</v>
      </c>
      <c r="U1032" s="139" t="s">
        <v>137</v>
      </c>
      <c r="V1032" s="140">
        <v>1.19</v>
      </c>
      <c r="W1032" s="141">
        <v>2.4300000000000002</v>
      </c>
      <c r="X1032" s="141">
        <v>6.41</v>
      </c>
      <c r="Y1032" s="141">
        <v>0</v>
      </c>
      <c r="Z1032" s="142">
        <v>0</v>
      </c>
    </row>
    <row r="1033" spans="1:26" s="4" customFormat="1" x14ac:dyDescent="0.2">
      <c r="A1033" s="139" t="s">
        <v>209</v>
      </c>
      <c r="B1033" s="31" t="s">
        <v>134</v>
      </c>
      <c r="C1033" s="139">
        <f t="shared" si="16"/>
        <v>8</v>
      </c>
      <c r="D1033" s="139" t="s">
        <v>192</v>
      </c>
      <c r="E1033" s="139" t="s">
        <v>182</v>
      </c>
      <c r="F1033" s="139" t="s">
        <v>830</v>
      </c>
      <c r="G1033" s="139" t="s">
        <v>831</v>
      </c>
      <c r="H1033" s="139" t="s">
        <v>231</v>
      </c>
      <c r="I1033" s="139" t="s">
        <v>231</v>
      </c>
      <c r="J1033" s="139" t="s">
        <v>231</v>
      </c>
      <c r="K1033" s="139" t="s">
        <v>257</v>
      </c>
      <c r="L1033" s="139">
        <v>39.563611111111108</v>
      </c>
      <c r="M1033" s="139">
        <v>-108.23833330555556</v>
      </c>
      <c r="N1033" s="139" t="s">
        <v>828</v>
      </c>
      <c r="O1033" s="139" t="s">
        <v>258</v>
      </c>
      <c r="P1033" s="139">
        <v>0</v>
      </c>
      <c r="Q1033" s="139">
        <v>0</v>
      </c>
      <c r="R1033" s="139">
        <v>0</v>
      </c>
      <c r="S1033" s="139">
        <v>0</v>
      </c>
      <c r="T1033" s="139">
        <v>70</v>
      </c>
      <c r="U1033" s="139" t="s">
        <v>140</v>
      </c>
      <c r="V1033" s="140">
        <v>0</v>
      </c>
      <c r="W1033" s="141">
        <v>20.239999999999998</v>
      </c>
      <c r="X1033" s="141">
        <v>0</v>
      </c>
      <c r="Y1033" s="141">
        <v>0</v>
      </c>
      <c r="Z1033" s="142">
        <v>0</v>
      </c>
    </row>
    <row r="1034" spans="1:26" s="4" customFormat="1" x14ac:dyDescent="0.2">
      <c r="A1034" s="139" t="s">
        <v>209</v>
      </c>
      <c r="B1034" s="31" t="s">
        <v>134</v>
      </c>
      <c r="C1034" s="139">
        <f t="shared" si="16"/>
        <v>8</v>
      </c>
      <c r="D1034" s="139" t="s">
        <v>192</v>
      </c>
      <c r="E1034" s="139" t="s">
        <v>182</v>
      </c>
      <c r="F1034" s="139" t="s">
        <v>830</v>
      </c>
      <c r="G1034" s="139" t="s">
        <v>831</v>
      </c>
      <c r="H1034" s="139" t="s">
        <v>231</v>
      </c>
      <c r="I1034" s="139" t="s">
        <v>231</v>
      </c>
      <c r="J1034" s="139" t="s">
        <v>231</v>
      </c>
      <c r="K1034" s="139" t="s">
        <v>257</v>
      </c>
      <c r="L1034" s="139">
        <v>39.563611111111108</v>
      </c>
      <c r="M1034" s="139">
        <v>-108.23833330555556</v>
      </c>
      <c r="N1034" s="139" t="s">
        <v>828</v>
      </c>
      <c r="O1034" s="139" t="s">
        <v>258</v>
      </c>
      <c r="P1034" s="139">
        <v>8</v>
      </c>
      <c r="Q1034" s="139">
        <v>28</v>
      </c>
      <c r="R1034" s="139">
        <v>0</v>
      </c>
      <c r="S1034" s="139">
        <v>0</v>
      </c>
      <c r="T1034" s="139">
        <v>70</v>
      </c>
      <c r="U1034" s="139" t="s">
        <v>140</v>
      </c>
      <c r="V1034" s="140">
        <v>0</v>
      </c>
      <c r="W1034" s="141">
        <v>1.3194440000000001</v>
      </c>
      <c r="X1034" s="141">
        <v>0</v>
      </c>
      <c r="Y1034" s="141">
        <v>0</v>
      </c>
      <c r="Z1034" s="142">
        <v>0</v>
      </c>
    </row>
    <row r="1035" spans="1:26" s="4" customFormat="1" x14ac:dyDescent="0.2">
      <c r="A1035" s="139" t="s">
        <v>209</v>
      </c>
      <c r="B1035" s="31" t="s">
        <v>134</v>
      </c>
      <c r="C1035" s="139">
        <f t="shared" si="16"/>
        <v>8</v>
      </c>
      <c r="D1035" s="139" t="s">
        <v>192</v>
      </c>
      <c r="E1035" s="139" t="s">
        <v>182</v>
      </c>
      <c r="F1035" s="139" t="s">
        <v>830</v>
      </c>
      <c r="G1035" s="139" t="s">
        <v>831</v>
      </c>
      <c r="H1035" s="139" t="s">
        <v>231</v>
      </c>
      <c r="I1035" s="139" t="s">
        <v>231</v>
      </c>
      <c r="J1035" s="139" t="s">
        <v>231</v>
      </c>
      <c r="K1035" s="139" t="s">
        <v>257</v>
      </c>
      <c r="L1035" s="139">
        <v>39.535414638888888</v>
      </c>
      <c r="M1035" s="139">
        <v>-108.13281708333334</v>
      </c>
      <c r="N1035" s="139" t="s">
        <v>238</v>
      </c>
      <c r="O1035" s="139" t="s">
        <v>258</v>
      </c>
      <c r="P1035" s="139">
        <v>0</v>
      </c>
      <c r="Q1035" s="139">
        <v>0</v>
      </c>
      <c r="R1035" s="139">
        <v>0</v>
      </c>
      <c r="S1035" s="139">
        <v>0</v>
      </c>
      <c r="T1035" s="139">
        <v>70</v>
      </c>
      <c r="U1035" s="139" t="s">
        <v>110</v>
      </c>
      <c r="V1035" s="140">
        <v>0</v>
      </c>
      <c r="W1035" s="141">
        <v>12.081737</v>
      </c>
      <c r="X1035" s="141">
        <v>0</v>
      </c>
      <c r="Y1035" s="141">
        <v>0</v>
      </c>
      <c r="Z1035" s="142">
        <v>0</v>
      </c>
    </row>
    <row r="1036" spans="1:26" s="4" customFormat="1" x14ac:dyDescent="0.2">
      <c r="A1036" s="139" t="s">
        <v>209</v>
      </c>
      <c r="B1036" s="31" t="s">
        <v>134</v>
      </c>
      <c r="C1036" s="139">
        <f t="shared" si="16"/>
        <v>8</v>
      </c>
      <c r="D1036" s="139" t="s">
        <v>192</v>
      </c>
      <c r="E1036" s="139" t="s">
        <v>182</v>
      </c>
      <c r="F1036" s="139" t="s">
        <v>830</v>
      </c>
      <c r="G1036" s="139" t="s">
        <v>831</v>
      </c>
      <c r="H1036" s="139" t="s">
        <v>231</v>
      </c>
      <c r="I1036" s="139" t="s">
        <v>231</v>
      </c>
      <c r="J1036" s="139" t="s">
        <v>231</v>
      </c>
      <c r="K1036" s="139" t="s">
        <v>257</v>
      </c>
      <c r="L1036" s="139">
        <v>39.535414638888888</v>
      </c>
      <c r="M1036" s="139">
        <v>-108.13281708333334</v>
      </c>
      <c r="N1036" s="139" t="s">
        <v>393</v>
      </c>
      <c r="O1036" s="139" t="s">
        <v>258</v>
      </c>
      <c r="P1036" s="139">
        <v>0</v>
      </c>
      <c r="Q1036" s="139">
        <v>0</v>
      </c>
      <c r="R1036" s="139">
        <v>0</v>
      </c>
      <c r="S1036" s="139">
        <v>0</v>
      </c>
      <c r="T1036" s="139">
        <v>70</v>
      </c>
      <c r="U1036" s="139" t="s">
        <v>140</v>
      </c>
      <c r="V1036" s="140">
        <v>0</v>
      </c>
      <c r="W1036" s="141">
        <v>0.01</v>
      </c>
      <c r="X1036" s="141">
        <v>0</v>
      </c>
      <c r="Y1036" s="141">
        <v>0</v>
      </c>
      <c r="Z1036" s="142">
        <v>0</v>
      </c>
    </row>
    <row r="1037" spans="1:26" s="4" customFormat="1" x14ac:dyDescent="0.2">
      <c r="A1037" s="139" t="s">
        <v>209</v>
      </c>
      <c r="B1037" s="31" t="s">
        <v>134</v>
      </c>
      <c r="C1037" s="139">
        <f t="shared" si="16"/>
        <v>8</v>
      </c>
      <c r="D1037" s="139" t="s">
        <v>192</v>
      </c>
      <c r="E1037" s="139" t="s">
        <v>182</v>
      </c>
      <c r="F1037" s="139" t="s">
        <v>830</v>
      </c>
      <c r="G1037" s="139" t="s">
        <v>831</v>
      </c>
      <c r="H1037" s="139" t="s">
        <v>231</v>
      </c>
      <c r="I1037" s="139" t="s">
        <v>231</v>
      </c>
      <c r="J1037" s="139" t="s">
        <v>231</v>
      </c>
      <c r="K1037" s="139" t="s">
        <v>257</v>
      </c>
      <c r="L1037" s="139">
        <v>39.535414638888888</v>
      </c>
      <c r="M1037" s="139">
        <v>-108.13281708333334</v>
      </c>
      <c r="N1037" s="139" t="s">
        <v>254</v>
      </c>
      <c r="O1037" s="139" t="s">
        <v>258</v>
      </c>
      <c r="P1037" s="139">
        <v>0</v>
      </c>
      <c r="Q1037" s="139">
        <v>0</v>
      </c>
      <c r="R1037" s="139">
        <v>0</v>
      </c>
      <c r="S1037" s="139">
        <v>0</v>
      </c>
      <c r="T1037" s="139">
        <v>70</v>
      </c>
      <c r="U1037" s="139" t="s">
        <v>108</v>
      </c>
      <c r="V1037" s="140">
        <v>0</v>
      </c>
      <c r="W1037" s="141">
        <v>0.12623899999999999</v>
      </c>
      <c r="X1037" s="141">
        <v>0</v>
      </c>
      <c r="Y1037" s="141">
        <v>0</v>
      </c>
      <c r="Z1037" s="142">
        <v>0</v>
      </c>
    </row>
    <row r="1038" spans="1:26" s="4" customFormat="1" x14ac:dyDescent="0.2">
      <c r="A1038" s="139" t="s">
        <v>209</v>
      </c>
      <c r="B1038" s="31" t="s">
        <v>134</v>
      </c>
      <c r="C1038" s="139">
        <f t="shared" si="16"/>
        <v>8</v>
      </c>
      <c r="D1038" s="139" t="s">
        <v>192</v>
      </c>
      <c r="E1038" s="139" t="s">
        <v>182</v>
      </c>
      <c r="F1038" s="139" t="s">
        <v>830</v>
      </c>
      <c r="G1038" s="139" t="s">
        <v>831</v>
      </c>
      <c r="H1038" s="139" t="s">
        <v>231</v>
      </c>
      <c r="I1038" s="139" t="s">
        <v>231</v>
      </c>
      <c r="J1038" s="139" t="s">
        <v>231</v>
      </c>
      <c r="K1038" s="139" t="s">
        <v>257</v>
      </c>
      <c r="L1038" s="139">
        <v>39.535414638888888</v>
      </c>
      <c r="M1038" s="139">
        <v>-108.13281708333334</v>
      </c>
      <c r="N1038" s="139" t="s">
        <v>254</v>
      </c>
      <c r="O1038" s="139" t="s">
        <v>258</v>
      </c>
      <c r="P1038" s="139">
        <v>30</v>
      </c>
      <c r="Q1038" s="139">
        <v>15.5</v>
      </c>
      <c r="R1038" s="139">
        <v>0</v>
      </c>
      <c r="S1038" s="139">
        <v>0</v>
      </c>
      <c r="T1038" s="139">
        <v>70</v>
      </c>
      <c r="U1038" s="139" t="s">
        <v>108</v>
      </c>
      <c r="V1038" s="140">
        <v>0</v>
      </c>
      <c r="W1038" s="141">
        <v>0.2</v>
      </c>
      <c r="X1038" s="141">
        <v>0</v>
      </c>
      <c r="Y1038" s="141">
        <v>0</v>
      </c>
      <c r="Z1038" s="142">
        <v>0</v>
      </c>
    </row>
    <row r="1039" spans="1:26" s="4" customFormat="1" x14ac:dyDescent="0.2">
      <c r="A1039" s="139" t="s">
        <v>209</v>
      </c>
      <c r="B1039" s="31" t="s">
        <v>134</v>
      </c>
      <c r="C1039" s="139">
        <f t="shared" si="16"/>
        <v>8</v>
      </c>
      <c r="D1039" s="139" t="s">
        <v>192</v>
      </c>
      <c r="E1039" s="139" t="s">
        <v>182</v>
      </c>
      <c r="F1039" s="139" t="s">
        <v>830</v>
      </c>
      <c r="G1039" s="139" t="s">
        <v>831</v>
      </c>
      <c r="H1039" s="139" t="s">
        <v>231</v>
      </c>
      <c r="I1039" s="139" t="s">
        <v>231</v>
      </c>
      <c r="J1039" s="139" t="s">
        <v>231</v>
      </c>
      <c r="K1039" s="139" t="s">
        <v>257</v>
      </c>
      <c r="L1039" s="139">
        <v>39.535414638888888</v>
      </c>
      <c r="M1039" s="139">
        <v>-108.13281708333334</v>
      </c>
      <c r="N1039" s="139" t="s">
        <v>483</v>
      </c>
      <c r="O1039" s="139" t="s">
        <v>258</v>
      </c>
      <c r="P1039" s="139">
        <v>0</v>
      </c>
      <c r="Q1039" s="139">
        <v>0</v>
      </c>
      <c r="R1039" s="139">
        <v>0</v>
      </c>
      <c r="S1039" s="139">
        <v>0</v>
      </c>
      <c r="T1039" s="139">
        <v>70</v>
      </c>
      <c r="U1039" s="139" t="s">
        <v>108</v>
      </c>
      <c r="V1039" s="140">
        <v>0</v>
      </c>
      <c r="W1039" s="141">
        <v>6.1843159999999999</v>
      </c>
      <c r="X1039" s="141">
        <v>0</v>
      </c>
      <c r="Y1039" s="141">
        <v>0</v>
      </c>
      <c r="Z1039" s="142">
        <v>0</v>
      </c>
    </row>
    <row r="1040" spans="1:26" s="4" customFormat="1" x14ac:dyDescent="0.2">
      <c r="A1040" s="139" t="s">
        <v>209</v>
      </c>
      <c r="B1040" s="31" t="s">
        <v>134</v>
      </c>
      <c r="C1040" s="139">
        <f t="shared" si="16"/>
        <v>8</v>
      </c>
      <c r="D1040" s="139" t="s">
        <v>192</v>
      </c>
      <c r="E1040" s="139" t="s">
        <v>182</v>
      </c>
      <c r="F1040" s="139" t="s">
        <v>830</v>
      </c>
      <c r="G1040" s="139" t="s">
        <v>831</v>
      </c>
      <c r="H1040" s="139" t="s">
        <v>231</v>
      </c>
      <c r="I1040" s="139" t="s">
        <v>231</v>
      </c>
      <c r="J1040" s="139" t="s">
        <v>231</v>
      </c>
      <c r="K1040" s="139" t="s">
        <v>257</v>
      </c>
      <c r="L1040" s="139">
        <v>39.484665749999998</v>
      </c>
      <c r="M1040" s="139">
        <v>-107.887393</v>
      </c>
      <c r="N1040" s="139" t="s">
        <v>828</v>
      </c>
      <c r="O1040" s="139" t="s">
        <v>258</v>
      </c>
      <c r="P1040" s="139">
        <v>0</v>
      </c>
      <c r="Q1040" s="139">
        <v>0</v>
      </c>
      <c r="R1040" s="139">
        <v>0</v>
      </c>
      <c r="S1040" s="139">
        <v>0</v>
      </c>
      <c r="T1040" s="139">
        <v>70</v>
      </c>
      <c r="U1040" s="139" t="s">
        <v>140</v>
      </c>
      <c r="V1040" s="140">
        <v>0</v>
      </c>
      <c r="W1040" s="141">
        <v>1.9</v>
      </c>
      <c r="X1040" s="141">
        <v>0</v>
      </c>
      <c r="Y1040" s="141">
        <v>0</v>
      </c>
      <c r="Z1040" s="142">
        <v>0</v>
      </c>
    </row>
    <row r="1041" spans="1:26" s="4" customFormat="1" x14ac:dyDescent="0.2">
      <c r="A1041" s="139" t="s">
        <v>209</v>
      </c>
      <c r="B1041" s="31" t="s">
        <v>134</v>
      </c>
      <c r="C1041" s="139">
        <f t="shared" si="16"/>
        <v>8</v>
      </c>
      <c r="D1041" s="139" t="s">
        <v>192</v>
      </c>
      <c r="E1041" s="139" t="s">
        <v>182</v>
      </c>
      <c r="F1041" s="139" t="s">
        <v>832</v>
      </c>
      <c r="G1041" s="139" t="s">
        <v>441</v>
      </c>
      <c r="H1041" s="139" t="s">
        <v>230</v>
      </c>
      <c r="I1041" s="139" t="s">
        <v>231</v>
      </c>
      <c r="J1041" s="139" t="s">
        <v>231</v>
      </c>
      <c r="K1041" s="139" t="s">
        <v>232</v>
      </c>
      <c r="L1041" s="139">
        <v>39.563611111111108</v>
      </c>
      <c r="M1041" s="139">
        <v>-108.23833330555556</v>
      </c>
      <c r="N1041" s="139" t="s">
        <v>237</v>
      </c>
      <c r="O1041" s="139" t="s">
        <v>233</v>
      </c>
      <c r="P1041" s="139">
        <v>17</v>
      </c>
      <c r="Q1041" s="139">
        <v>1</v>
      </c>
      <c r="R1041" s="139">
        <v>30.4</v>
      </c>
      <c r="S1041" s="139">
        <v>1950</v>
      </c>
      <c r="T1041" s="139">
        <v>480</v>
      </c>
      <c r="U1041" s="139" t="s">
        <v>159</v>
      </c>
      <c r="V1041" s="140">
        <v>0</v>
      </c>
      <c r="W1041" s="141">
        <v>0</v>
      </c>
      <c r="X1041" s="141">
        <v>0</v>
      </c>
      <c r="Y1041" s="141">
        <v>4.3499999999999997E-3</v>
      </c>
      <c r="Z1041" s="142">
        <v>7.2499999999999995E-2</v>
      </c>
    </row>
    <row r="1042" spans="1:26" s="4" customFormat="1" x14ac:dyDescent="0.2">
      <c r="A1042" s="139" t="s">
        <v>209</v>
      </c>
      <c r="B1042" s="31" t="s">
        <v>134</v>
      </c>
      <c r="C1042" s="139">
        <f t="shared" si="16"/>
        <v>8</v>
      </c>
      <c r="D1042" s="139" t="s">
        <v>192</v>
      </c>
      <c r="E1042" s="139" t="s">
        <v>182</v>
      </c>
      <c r="F1042" s="139" t="s">
        <v>832</v>
      </c>
      <c r="G1042" s="139" t="s">
        <v>441</v>
      </c>
      <c r="H1042" s="139" t="s">
        <v>231</v>
      </c>
      <c r="I1042" s="139" t="s">
        <v>231</v>
      </c>
      <c r="J1042" s="139" t="s">
        <v>231</v>
      </c>
      <c r="K1042" s="139" t="s">
        <v>232</v>
      </c>
      <c r="L1042" s="139">
        <v>39.499370166666665</v>
      </c>
      <c r="M1042" s="139">
        <v>-108.74556008333333</v>
      </c>
      <c r="N1042" s="139" t="s">
        <v>291</v>
      </c>
      <c r="O1042" s="139" t="s">
        <v>233</v>
      </c>
      <c r="P1042" s="139">
        <v>0</v>
      </c>
      <c r="Q1042" s="139">
        <v>0</v>
      </c>
      <c r="R1042" s="139">
        <v>0</v>
      </c>
      <c r="S1042" s="139">
        <v>0</v>
      </c>
      <c r="T1042" s="139">
        <v>70</v>
      </c>
      <c r="U1042" s="139" t="s">
        <v>140</v>
      </c>
      <c r="V1042" s="140">
        <v>0</v>
      </c>
      <c r="W1042" s="141">
        <v>4.58</v>
      </c>
      <c r="X1042" s="141">
        <v>0</v>
      </c>
      <c r="Y1042" s="141">
        <v>0</v>
      </c>
      <c r="Z1042" s="142">
        <v>0</v>
      </c>
    </row>
    <row r="1043" spans="1:26" s="4" customFormat="1" x14ac:dyDescent="0.2">
      <c r="A1043" s="139" t="s">
        <v>209</v>
      </c>
      <c r="B1043" s="31" t="s">
        <v>134</v>
      </c>
      <c r="C1043" s="139">
        <f t="shared" si="16"/>
        <v>8</v>
      </c>
      <c r="D1043" s="139" t="s">
        <v>192</v>
      </c>
      <c r="E1043" s="139" t="s">
        <v>182</v>
      </c>
      <c r="F1043" s="139" t="s">
        <v>832</v>
      </c>
      <c r="G1043" s="139" t="s">
        <v>441</v>
      </c>
      <c r="H1043" s="139" t="s">
        <v>231</v>
      </c>
      <c r="I1043" s="139" t="s">
        <v>231</v>
      </c>
      <c r="J1043" s="139" t="s">
        <v>231</v>
      </c>
      <c r="K1043" s="139" t="s">
        <v>232</v>
      </c>
      <c r="L1043" s="139">
        <v>39.417332111111108</v>
      </c>
      <c r="M1043" s="139">
        <v>-107.67203991666668</v>
      </c>
      <c r="N1043" s="139" t="s">
        <v>237</v>
      </c>
      <c r="O1043" s="139" t="s">
        <v>233</v>
      </c>
      <c r="P1043" s="139">
        <v>17</v>
      </c>
      <c r="Q1043" s="139">
        <v>1</v>
      </c>
      <c r="R1043" s="139">
        <v>24</v>
      </c>
      <c r="S1043" s="139">
        <v>1175</v>
      </c>
      <c r="T1043" s="139">
        <v>480</v>
      </c>
      <c r="U1043" s="139" t="s">
        <v>159</v>
      </c>
      <c r="V1043" s="140">
        <v>12.299568000000001</v>
      </c>
      <c r="W1043" s="141">
        <v>1.4236139999999999</v>
      </c>
      <c r="X1043" s="141">
        <v>1.5530310000000001</v>
      </c>
      <c r="Y1043" s="141">
        <v>0</v>
      </c>
      <c r="Z1043" s="142">
        <v>0</v>
      </c>
    </row>
    <row r="1044" spans="1:26" s="4" customFormat="1" x14ac:dyDescent="0.2">
      <c r="A1044" s="139" t="s">
        <v>209</v>
      </c>
      <c r="B1044" s="31" t="s">
        <v>134</v>
      </c>
      <c r="C1044" s="139">
        <f t="shared" si="16"/>
        <v>8</v>
      </c>
      <c r="D1044" s="139" t="s">
        <v>192</v>
      </c>
      <c r="E1044" s="139" t="s">
        <v>182</v>
      </c>
      <c r="F1044" s="139" t="s">
        <v>832</v>
      </c>
      <c r="G1044" s="139" t="s">
        <v>441</v>
      </c>
      <c r="H1044" s="139" t="s">
        <v>231</v>
      </c>
      <c r="I1044" s="139" t="s">
        <v>231</v>
      </c>
      <c r="J1044" s="139" t="s">
        <v>231</v>
      </c>
      <c r="K1044" s="139" t="s">
        <v>232</v>
      </c>
      <c r="L1044" s="139">
        <v>39.500000055555553</v>
      </c>
      <c r="M1044" s="139">
        <v>-107.73933991666667</v>
      </c>
      <c r="N1044" s="139" t="s">
        <v>237</v>
      </c>
      <c r="O1044" s="139" t="s">
        <v>233</v>
      </c>
      <c r="P1044" s="139">
        <v>17</v>
      </c>
      <c r="Q1044" s="139">
        <v>1</v>
      </c>
      <c r="R1044" s="139">
        <v>30.4</v>
      </c>
      <c r="S1044" s="139">
        <v>1950</v>
      </c>
      <c r="T1044" s="139">
        <v>480</v>
      </c>
      <c r="U1044" s="139" t="s">
        <v>159</v>
      </c>
      <c r="V1044" s="140">
        <v>19.399999999999999</v>
      </c>
      <c r="W1044" s="141">
        <v>2.0000070000000001</v>
      </c>
      <c r="X1044" s="141">
        <v>4.3</v>
      </c>
      <c r="Y1044" s="141">
        <v>0</v>
      </c>
      <c r="Z1044" s="142">
        <v>0</v>
      </c>
    </row>
    <row r="1045" spans="1:26" s="4" customFormat="1" x14ac:dyDescent="0.2">
      <c r="A1045" s="139" t="s">
        <v>209</v>
      </c>
      <c r="B1045" s="31" t="s">
        <v>134</v>
      </c>
      <c r="C1045" s="139">
        <f t="shared" si="16"/>
        <v>8</v>
      </c>
      <c r="D1045" s="139" t="s">
        <v>192</v>
      </c>
      <c r="E1045" s="139" t="s">
        <v>182</v>
      </c>
      <c r="F1045" s="139" t="s">
        <v>833</v>
      </c>
      <c r="G1045" s="139" t="s">
        <v>736</v>
      </c>
      <c r="H1045" s="139" t="s">
        <v>235</v>
      </c>
      <c r="I1045" s="139" t="s">
        <v>231</v>
      </c>
      <c r="J1045" s="139" t="s">
        <v>231</v>
      </c>
      <c r="K1045" s="139" t="s">
        <v>232</v>
      </c>
      <c r="L1045" s="139">
        <v>39.535414638888888</v>
      </c>
      <c r="M1045" s="139">
        <v>-108.13281708333334</v>
      </c>
      <c r="N1045" s="139" t="s">
        <v>261</v>
      </c>
      <c r="O1045" s="139" t="s">
        <v>233</v>
      </c>
      <c r="P1045" s="139">
        <v>20</v>
      </c>
      <c r="Q1045" s="139">
        <v>1.1599999999999999</v>
      </c>
      <c r="R1045" s="139">
        <v>125</v>
      </c>
      <c r="S1045" s="139">
        <v>8200</v>
      </c>
      <c r="T1045" s="139">
        <v>1000</v>
      </c>
      <c r="U1045" s="139" t="s">
        <v>159</v>
      </c>
      <c r="V1045" s="140">
        <v>0</v>
      </c>
      <c r="W1045" s="141">
        <v>0</v>
      </c>
      <c r="X1045" s="141">
        <v>0</v>
      </c>
      <c r="Y1045" s="141">
        <v>3.9419999999999997E-2</v>
      </c>
      <c r="Z1045" s="142">
        <v>0.65700000000000003</v>
      </c>
    </row>
    <row r="1046" spans="1:26" s="4" customFormat="1" x14ac:dyDescent="0.2">
      <c r="A1046" s="139" t="s">
        <v>209</v>
      </c>
      <c r="B1046" s="31" t="s">
        <v>134</v>
      </c>
      <c r="C1046" s="139">
        <f t="shared" si="16"/>
        <v>8</v>
      </c>
      <c r="D1046" s="139" t="s">
        <v>192</v>
      </c>
      <c r="E1046" s="139" t="s">
        <v>182</v>
      </c>
      <c r="F1046" s="139" t="s">
        <v>833</v>
      </c>
      <c r="G1046" s="139" t="s">
        <v>736</v>
      </c>
      <c r="H1046" s="139" t="s">
        <v>259</v>
      </c>
      <c r="I1046" s="139" t="s">
        <v>231</v>
      </c>
      <c r="J1046" s="139" t="s">
        <v>231</v>
      </c>
      <c r="K1046" s="139" t="s">
        <v>232</v>
      </c>
      <c r="L1046" s="139">
        <v>39.535414638888888</v>
      </c>
      <c r="M1046" s="139">
        <v>-108.13281708333334</v>
      </c>
      <c r="N1046" s="139" t="s">
        <v>261</v>
      </c>
      <c r="O1046" s="139" t="s">
        <v>233</v>
      </c>
      <c r="P1046" s="139">
        <v>20</v>
      </c>
      <c r="Q1046" s="139">
        <v>1.1599999999999999</v>
      </c>
      <c r="R1046" s="139">
        <v>125</v>
      </c>
      <c r="S1046" s="139">
        <v>8200</v>
      </c>
      <c r="T1046" s="139">
        <v>1000</v>
      </c>
      <c r="U1046" s="139" t="s">
        <v>159</v>
      </c>
      <c r="V1046" s="140">
        <v>0</v>
      </c>
      <c r="W1046" s="141">
        <v>0</v>
      </c>
      <c r="X1046" s="141">
        <v>0</v>
      </c>
      <c r="Y1046" s="141">
        <v>0</v>
      </c>
      <c r="Z1046" s="142">
        <v>0</v>
      </c>
    </row>
    <row r="1047" spans="1:26" s="4" customFormat="1" x14ac:dyDescent="0.2">
      <c r="A1047" s="139" t="s">
        <v>209</v>
      </c>
      <c r="B1047" s="31" t="s">
        <v>134</v>
      </c>
      <c r="C1047" s="139">
        <f t="shared" si="16"/>
        <v>8</v>
      </c>
      <c r="D1047" s="139" t="s">
        <v>192</v>
      </c>
      <c r="E1047" s="139" t="s">
        <v>182</v>
      </c>
      <c r="F1047" s="139" t="s">
        <v>833</v>
      </c>
      <c r="G1047" s="139" t="s">
        <v>736</v>
      </c>
      <c r="H1047" s="139" t="s">
        <v>241</v>
      </c>
      <c r="I1047" s="139" t="s">
        <v>231</v>
      </c>
      <c r="J1047" s="139" t="s">
        <v>231</v>
      </c>
      <c r="K1047" s="139" t="s">
        <v>232</v>
      </c>
      <c r="L1047" s="139">
        <v>39.535414638888888</v>
      </c>
      <c r="M1047" s="139">
        <v>-108.13281708333334</v>
      </c>
      <c r="N1047" s="139" t="s">
        <v>237</v>
      </c>
      <c r="O1047" s="139" t="s">
        <v>233</v>
      </c>
      <c r="P1047" s="139">
        <v>20</v>
      </c>
      <c r="Q1047" s="139">
        <v>1.43</v>
      </c>
      <c r="R1047" s="139">
        <v>64.900000000000006</v>
      </c>
      <c r="S1047" s="139">
        <v>6320</v>
      </c>
      <c r="T1047" s="139">
        <v>515</v>
      </c>
      <c r="U1047" s="139" t="s">
        <v>159</v>
      </c>
      <c r="V1047" s="140">
        <v>0</v>
      </c>
      <c r="W1047" s="141">
        <v>0</v>
      </c>
      <c r="X1047" s="141">
        <v>0</v>
      </c>
      <c r="Y1047" s="141">
        <v>1.0359E-2</v>
      </c>
      <c r="Z1047" s="142">
        <v>0.17265</v>
      </c>
    </row>
    <row r="1048" spans="1:26" s="4" customFormat="1" x14ac:dyDescent="0.2">
      <c r="A1048" s="139" t="s">
        <v>209</v>
      </c>
      <c r="B1048" s="31" t="s">
        <v>134</v>
      </c>
      <c r="C1048" s="139">
        <f t="shared" si="16"/>
        <v>8</v>
      </c>
      <c r="D1048" s="139" t="s">
        <v>192</v>
      </c>
      <c r="E1048" s="139" t="s">
        <v>182</v>
      </c>
      <c r="F1048" s="139" t="s">
        <v>833</v>
      </c>
      <c r="G1048" s="139" t="s">
        <v>736</v>
      </c>
      <c r="H1048" s="139" t="s">
        <v>229</v>
      </c>
      <c r="I1048" s="139" t="s">
        <v>231</v>
      </c>
      <c r="J1048" s="139" t="s">
        <v>231</v>
      </c>
      <c r="K1048" s="139" t="s">
        <v>232</v>
      </c>
      <c r="L1048" s="139">
        <v>39.535414638888888</v>
      </c>
      <c r="M1048" s="139">
        <v>-108.13281708333334</v>
      </c>
      <c r="N1048" s="139" t="s">
        <v>261</v>
      </c>
      <c r="O1048" s="139" t="s">
        <v>233</v>
      </c>
      <c r="P1048" s="139">
        <v>20</v>
      </c>
      <c r="Q1048" s="139">
        <v>1.1599999999999999</v>
      </c>
      <c r="R1048" s="139">
        <v>125</v>
      </c>
      <c r="S1048" s="139">
        <v>8200</v>
      </c>
      <c r="T1048" s="139">
        <v>1000</v>
      </c>
      <c r="U1048" s="139" t="s">
        <v>159</v>
      </c>
      <c r="V1048" s="140">
        <v>0</v>
      </c>
      <c r="W1048" s="141">
        <v>0</v>
      </c>
      <c r="X1048" s="141">
        <v>0</v>
      </c>
      <c r="Y1048" s="141">
        <v>3.9419999999999997E-2</v>
      </c>
      <c r="Z1048" s="142">
        <v>0.65700000000000003</v>
      </c>
    </row>
    <row r="1049" spans="1:26" s="4" customFormat="1" x14ac:dyDescent="0.2">
      <c r="A1049" s="139" t="s">
        <v>209</v>
      </c>
      <c r="B1049" s="31" t="s">
        <v>134</v>
      </c>
      <c r="C1049" s="139">
        <f t="shared" si="16"/>
        <v>8</v>
      </c>
      <c r="D1049" s="139" t="s">
        <v>192</v>
      </c>
      <c r="E1049" s="139" t="s">
        <v>182</v>
      </c>
      <c r="F1049" s="139" t="s">
        <v>833</v>
      </c>
      <c r="G1049" s="139" t="s">
        <v>736</v>
      </c>
      <c r="H1049" s="139" t="s">
        <v>231</v>
      </c>
      <c r="I1049" s="139" t="s">
        <v>231</v>
      </c>
      <c r="J1049" s="139" t="s">
        <v>231</v>
      </c>
      <c r="K1049" s="139" t="s">
        <v>232</v>
      </c>
      <c r="L1049" s="139">
        <v>39.417332111111108</v>
      </c>
      <c r="M1049" s="139">
        <v>-107.67203991666668</v>
      </c>
      <c r="N1049" s="139" t="s">
        <v>252</v>
      </c>
      <c r="O1049" s="139" t="s">
        <v>233</v>
      </c>
      <c r="P1049" s="139">
        <v>20</v>
      </c>
      <c r="Q1049" s="139">
        <v>0.25</v>
      </c>
      <c r="R1049" s="139">
        <v>0</v>
      </c>
      <c r="S1049" s="139">
        <v>0</v>
      </c>
      <c r="T1049" s="139">
        <v>200</v>
      </c>
      <c r="U1049" s="139" t="s">
        <v>110</v>
      </c>
      <c r="V1049" s="140">
        <v>0</v>
      </c>
      <c r="W1049" s="141">
        <v>14.2</v>
      </c>
      <c r="X1049" s="141">
        <v>0</v>
      </c>
      <c r="Y1049" s="141">
        <v>0</v>
      </c>
      <c r="Z1049" s="142">
        <v>0</v>
      </c>
    </row>
    <row r="1050" spans="1:26" s="4" customFormat="1" x14ac:dyDescent="0.2">
      <c r="A1050" s="139" t="s">
        <v>209</v>
      </c>
      <c r="B1050" s="31" t="s">
        <v>134</v>
      </c>
      <c r="C1050" s="139">
        <f t="shared" si="16"/>
        <v>8</v>
      </c>
      <c r="D1050" s="139" t="s">
        <v>192</v>
      </c>
      <c r="E1050" s="139" t="s">
        <v>182</v>
      </c>
      <c r="F1050" s="139" t="s">
        <v>833</v>
      </c>
      <c r="G1050" s="139" t="s">
        <v>736</v>
      </c>
      <c r="H1050" s="139" t="s">
        <v>231</v>
      </c>
      <c r="I1050" s="139" t="s">
        <v>231</v>
      </c>
      <c r="J1050" s="139" t="s">
        <v>231</v>
      </c>
      <c r="K1050" s="139" t="s">
        <v>232</v>
      </c>
      <c r="L1050" s="139">
        <v>39.393901416666665</v>
      </c>
      <c r="M1050" s="139">
        <v>-108.98345516666667</v>
      </c>
      <c r="N1050" s="139" t="s">
        <v>261</v>
      </c>
      <c r="O1050" s="139" t="s">
        <v>233</v>
      </c>
      <c r="P1050" s="139">
        <v>20</v>
      </c>
      <c r="Q1050" s="139">
        <v>1.1599999999999999</v>
      </c>
      <c r="R1050" s="139">
        <v>125</v>
      </c>
      <c r="S1050" s="139">
        <v>8200</v>
      </c>
      <c r="T1050" s="139">
        <v>1000</v>
      </c>
      <c r="U1050" s="139" t="s">
        <v>159</v>
      </c>
      <c r="V1050" s="140">
        <v>8.1999999999999993</v>
      </c>
      <c r="W1050" s="141">
        <v>4.4000000000000004</v>
      </c>
      <c r="X1050" s="141">
        <v>16.3</v>
      </c>
      <c r="Y1050" s="141">
        <v>0</v>
      </c>
      <c r="Z1050" s="142">
        <v>0</v>
      </c>
    </row>
    <row r="1051" spans="1:26" s="4" customFormat="1" x14ac:dyDescent="0.2">
      <c r="A1051" s="139" t="s">
        <v>209</v>
      </c>
      <c r="B1051" s="31" t="s">
        <v>134</v>
      </c>
      <c r="C1051" s="139">
        <f t="shared" si="16"/>
        <v>8</v>
      </c>
      <c r="D1051" s="139" t="s">
        <v>192</v>
      </c>
      <c r="E1051" s="139" t="s">
        <v>182</v>
      </c>
      <c r="F1051" s="139" t="s">
        <v>833</v>
      </c>
      <c r="G1051" s="139" t="s">
        <v>736</v>
      </c>
      <c r="H1051" s="139" t="s">
        <v>231</v>
      </c>
      <c r="I1051" s="139" t="s">
        <v>231</v>
      </c>
      <c r="J1051" s="139" t="s">
        <v>231</v>
      </c>
      <c r="K1051" s="139" t="s">
        <v>232</v>
      </c>
      <c r="L1051" s="139">
        <v>39.478116666666672</v>
      </c>
      <c r="M1051" s="139">
        <v>-108.10209486111111</v>
      </c>
      <c r="N1051" s="139" t="s">
        <v>254</v>
      </c>
      <c r="O1051" s="139" t="s">
        <v>233</v>
      </c>
      <c r="P1051" s="139">
        <v>17</v>
      </c>
      <c r="Q1051" s="139">
        <v>1.42</v>
      </c>
      <c r="R1051" s="139">
        <v>8</v>
      </c>
      <c r="S1051" s="139">
        <v>2314</v>
      </c>
      <c r="T1051" s="139">
        <v>137</v>
      </c>
      <c r="U1051" s="139" t="s">
        <v>108</v>
      </c>
      <c r="V1051" s="140">
        <v>0</v>
      </c>
      <c r="W1051" s="141">
        <v>1.4364600000000001</v>
      </c>
      <c r="X1051" s="141">
        <v>0</v>
      </c>
      <c r="Y1051" s="141">
        <v>0</v>
      </c>
      <c r="Z1051" s="142">
        <v>0</v>
      </c>
    </row>
    <row r="1052" spans="1:26" s="4" customFormat="1" x14ac:dyDescent="0.2">
      <c r="A1052" s="139" t="s">
        <v>209</v>
      </c>
      <c r="B1052" s="31" t="s">
        <v>134</v>
      </c>
      <c r="C1052" s="139">
        <f t="shared" si="16"/>
        <v>8</v>
      </c>
      <c r="D1052" s="139" t="s">
        <v>192</v>
      </c>
      <c r="E1052" s="139" t="s">
        <v>182</v>
      </c>
      <c r="F1052" s="139" t="s">
        <v>833</v>
      </c>
      <c r="G1052" s="139" t="s">
        <v>736</v>
      </c>
      <c r="H1052" s="139" t="s">
        <v>231</v>
      </c>
      <c r="I1052" s="139" t="s">
        <v>231</v>
      </c>
      <c r="J1052" s="139" t="s">
        <v>231</v>
      </c>
      <c r="K1052" s="139" t="s">
        <v>232</v>
      </c>
      <c r="L1052" s="139">
        <v>39.494652583333334</v>
      </c>
      <c r="M1052" s="139">
        <v>-107.60859991666666</v>
      </c>
      <c r="N1052" s="139" t="s">
        <v>261</v>
      </c>
      <c r="O1052" s="139" t="s">
        <v>233</v>
      </c>
      <c r="P1052" s="139">
        <v>20</v>
      </c>
      <c r="Q1052" s="139">
        <v>1.1599999999999999</v>
      </c>
      <c r="R1052" s="139">
        <v>125</v>
      </c>
      <c r="S1052" s="139">
        <v>8200</v>
      </c>
      <c r="T1052" s="139">
        <v>1000</v>
      </c>
      <c r="U1052" s="139" t="s">
        <v>159</v>
      </c>
      <c r="V1052" s="140">
        <v>8.1999999999999993</v>
      </c>
      <c r="W1052" s="141">
        <v>4.4000000000000004</v>
      </c>
      <c r="X1052" s="141">
        <v>16.3</v>
      </c>
      <c r="Y1052" s="141">
        <v>0</v>
      </c>
      <c r="Z1052" s="142">
        <v>0</v>
      </c>
    </row>
    <row r="1053" spans="1:26" s="4" customFormat="1" x14ac:dyDescent="0.2">
      <c r="A1053" s="139" t="s">
        <v>209</v>
      </c>
      <c r="B1053" s="31" t="s">
        <v>134</v>
      </c>
      <c r="C1053" s="139">
        <f t="shared" si="16"/>
        <v>8</v>
      </c>
      <c r="D1053" s="139" t="s">
        <v>192</v>
      </c>
      <c r="E1053" s="139" t="s">
        <v>182</v>
      </c>
      <c r="F1053" s="139" t="s">
        <v>833</v>
      </c>
      <c r="G1053" s="139" t="s">
        <v>736</v>
      </c>
      <c r="H1053" s="139" t="s">
        <v>231</v>
      </c>
      <c r="I1053" s="139" t="s">
        <v>231</v>
      </c>
      <c r="J1053" s="139" t="s">
        <v>231</v>
      </c>
      <c r="K1053" s="139" t="s">
        <v>232</v>
      </c>
      <c r="L1053" s="139">
        <v>39.494652583333334</v>
      </c>
      <c r="M1053" s="139">
        <v>-107.60859991666666</v>
      </c>
      <c r="N1053" s="139" t="s">
        <v>286</v>
      </c>
      <c r="O1053" s="139" t="s">
        <v>233</v>
      </c>
      <c r="P1053" s="139">
        <v>0</v>
      </c>
      <c r="Q1053" s="139">
        <v>0</v>
      </c>
      <c r="R1053" s="139">
        <v>0</v>
      </c>
      <c r="S1053" s="139">
        <v>0</v>
      </c>
      <c r="T1053" s="139">
        <v>70</v>
      </c>
      <c r="U1053" s="139" t="s">
        <v>111</v>
      </c>
      <c r="V1053" s="140">
        <v>0</v>
      </c>
      <c r="W1053" s="141">
        <v>8.7899999999999991</v>
      </c>
      <c r="X1053" s="141">
        <v>0</v>
      </c>
      <c r="Y1053" s="141">
        <v>0</v>
      </c>
      <c r="Z1053" s="142">
        <v>0</v>
      </c>
    </row>
    <row r="1054" spans="1:26" s="4" customFormat="1" x14ac:dyDescent="0.2">
      <c r="A1054" s="139" t="s">
        <v>209</v>
      </c>
      <c r="B1054" s="31" t="s">
        <v>134</v>
      </c>
      <c r="C1054" s="139">
        <f t="shared" si="16"/>
        <v>8</v>
      </c>
      <c r="D1054" s="139" t="s">
        <v>192</v>
      </c>
      <c r="E1054" s="139" t="s">
        <v>182</v>
      </c>
      <c r="F1054" s="139" t="s">
        <v>833</v>
      </c>
      <c r="G1054" s="139" t="s">
        <v>736</v>
      </c>
      <c r="H1054" s="139" t="s">
        <v>231</v>
      </c>
      <c r="I1054" s="139" t="s">
        <v>231</v>
      </c>
      <c r="J1054" s="139" t="s">
        <v>231</v>
      </c>
      <c r="K1054" s="139" t="s">
        <v>232</v>
      </c>
      <c r="L1054" s="139">
        <v>39.470424833333333</v>
      </c>
      <c r="M1054" s="139">
        <v>-107.67255791666668</v>
      </c>
      <c r="N1054" s="139" t="s">
        <v>237</v>
      </c>
      <c r="O1054" s="139" t="s">
        <v>233</v>
      </c>
      <c r="P1054" s="139">
        <v>20</v>
      </c>
      <c r="Q1054" s="139">
        <v>1.43</v>
      </c>
      <c r="R1054" s="139">
        <v>64.900000000000006</v>
      </c>
      <c r="S1054" s="139">
        <v>6320</v>
      </c>
      <c r="T1054" s="139">
        <v>515</v>
      </c>
      <c r="U1054" s="139" t="s">
        <v>159</v>
      </c>
      <c r="V1054" s="140">
        <v>9.4600000000000009</v>
      </c>
      <c r="W1054" s="141">
        <v>5.68</v>
      </c>
      <c r="X1054" s="141">
        <v>5.68</v>
      </c>
      <c r="Y1054" s="141">
        <v>0</v>
      </c>
      <c r="Z1054" s="142">
        <v>0</v>
      </c>
    </row>
    <row r="1055" spans="1:26" s="4" customFormat="1" x14ac:dyDescent="0.2">
      <c r="A1055" s="139" t="s">
        <v>209</v>
      </c>
      <c r="B1055" s="31" t="s">
        <v>134</v>
      </c>
      <c r="C1055" s="139">
        <f t="shared" si="16"/>
        <v>8</v>
      </c>
      <c r="D1055" s="139" t="s">
        <v>192</v>
      </c>
      <c r="E1055" s="139" t="s">
        <v>182</v>
      </c>
      <c r="F1055" s="139" t="s">
        <v>834</v>
      </c>
      <c r="G1055" s="139" t="s">
        <v>835</v>
      </c>
      <c r="H1055" s="139" t="s">
        <v>234</v>
      </c>
      <c r="I1055" s="139" t="s">
        <v>231</v>
      </c>
      <c r="J1055" s="139" t="s">
        <v>231</v>
      </c>
      <c r="K1055" s="139" t="s">
        <v>232</v>
      </c>
      <c r="L1055" s="139">
        <v>39.499370166666665</v>
      </c>
      <c r="M1055" s="139">
        <v>-108.74556008333333</v>
      </c>
      <c r="N1055" s="139" t="s">
        <v>261</v>
      </c>
      <c r="O1055" s="139" t="s">
        <v>233</v>
      </c>
      <c r="P1055" s="139">
        <v>8</v>
      </c>
      <c r="Q1055" s="139">
        <v>0.5</v>
      </c>
      <c r="R1055" s="139">
        <v>127</v>
      </c>
      <c r="S1055" s="139">
        <v>1496</v>
      </c>
      <c r="T1055" s="139">
        <v>0</v>
      </c>
      <c r="U1055" s="139" t="s">
        <v>159</v>
      </c>
      <c r="V1055" s="140">
        <v>0</v>
      </c>
      <c r="W1055" s="141">
        <v>0</v>
      </c>
      <c r="X1055" s="141">
        <v>0</v>
      </c>
      <c r="Y1055" s="141">
        <v>0</v>
      </c>
      <c r="Z1055" s="142">
        <v>0</v>
      </c>
    </row>
    <row r="1056" spans="1:26" s="4" customFormat="1" x14ac:dyDescent="0.2">
      <c r="A1056" s="139" t="s">
        <v>209</v>
      </c>
      <c r="B1056" s="31" t="s">
        <v>134</v>
      </c>
      <c r="C1056" s="139">
        <f t="shared" si="16"/>
        <v>8</v>
      </c>
      <c r="D1056" s="139" t="s">
        <v>192</v>
      </c>
      <c r="E1056" s="139" t="s">
        <v>182</v>
      </c>
      <c r="F1056" s="139" t="s">
        <v>834</v>
      </c>
      <c r="G1056" s="139" t="s">
        <v>835</v>
      </c>
      <c r="H1056" s="139" t="s">
        <v>259</v>
      </c>
      <c r="I1056" s="139" t="s">
        <v>231</v>
      </c>
      <c r="J1056" s="139" t="s">
        <v>231</v>
      </c>
      <c r="K1056" s="139" t="s">
        <v>232</v>
      </c>
      <c r="L1056" s="139">
        <v>39.499370166666665</v>
      </c>
      <c r="M1056" s="139">
        <v>-108.74556008333333</v>
      </c>
      <c r="N1056" s="139" t="s">
        <v>261</v>
      </c>
      <c r="O1056" s="139" t="s">
        <v>233</v>
      </c>
      <c r="P1056" s="139">
        <v>26</v>
      </c>
      <c r="Q1056" s="139">
        <v>1.33</v>
      </c>
      <c r="R1056" s="139">
        <v>54</v>
      </c>
      <c r="S1056" s="139">
        <v>14165</v>
      </c>
      <c r="T1056" s="139">
        <v>783</v>
      </c>
      <c r="U1056" s="139" t="s">
        <v>159</v>
      </c>
      <c r="V1056" s="140">
        <v>0</v>
      </c>
      <c r="W1056" s="141">
        <v>0</v>
      </c>
      <c r="X1056" s="141">
        <v>0</v>
      </c>
      <c r="Y1056" s="141">
        <v>0</v>
      </c>
      <c r="Z1056" s="142">
        <v>0</v>
      </c>
    </row>
    <row r="1057" spans="1:26" s="4" customFormat="1" x14ac:dyDescent="0.2">
      <c r="A1057" s="139" t="s">
        <v>209</v>
      </c>
      <c r="B1057" s="31" t="s">
        <v>134</v>
      </c>
      <c r="C1057" s="139">
        <f t="shared" si="16"/>
        <v>8</v>
      </c>
      <c r="D1057" s="139" t="s">
        <v>192</v>
      </c>
      <c r="E1057" s="139" t="s">
        <v>182</v>
      </c>
      <c r="F1057" s="139" t="s">
        <v>834</v>
      </c>
      <c r="G1057" s="139" t="s">
        <v>835</v>
      </c>
      <c r="H1057" s="139" t="s">
        <v>260</v>
      </c>
      <c r="I1057" s="139" t="s">
        <v>231</v>
      </c>
      <c r="J1057" s="139" t="s">
        <v>231</v>
      </c>
      <c r="K1057" s="139" t="s">
        <v>232</v>
      </c>
      <c r="L1057" s="139">
        <v>39.499370166666665</v>
      </c>
      <c r="M1057" s="139">
        <v>-108.74556008333333</v>
      </c>
      <c r="N1057" s="139" t="s">
        <v>261</v>
      </c>
      <c r="O1057" s="139" t="s">
        <v>233</v>
      </c>
      <c r="P1057" s="139">
        <v>25</v>
      </c>
      <c r="Q1057" s="139">
        <v>1.0900000000000001</v>
      </c>
      <c r="R1057" s="139">
        <v>54</v>
      </c>
      <c r="S1057" s="139">
        <v>9413</v>
      </c>
      <c r="T1057" s="139">
        <v>814</v>
      </c>
      <c r="U1057" s="139" t="s">
        <v>159</v>
      </c>
      <c r="V1057" s="140">
        <v>0</v>
      </c>
      <c r="W1057" s="141">
        <v>0</v>
      </c>
      <c r="X1057" s="141">
        <v>0</v>
      </c>
      <c r="Y1057" s="141">
        <v>0</v>
      </c>
      <c r="Z1057" s="142">
        <v>0</v>
      </c>
    </row>
    <row r="1058" spans="1:26" s="4" customFormat="1" x14ac:dyDescent="0.2">
      <c r="A1058" s="139" t="s">
        <v>209</v>
      </c>
      <c r="B1058" s="31" t="s">
        <v>134</v>
      </c>
      <c r="C1058" s="139">
        <f t="shared" si="16"/>
        <v>8</v>
      </c>
      <c r="D1058" s="139" t="s">
        <v>192</v>
      </c>
      <c r="E1058" s="139" t="s">
        <v>182</v>
      </c>
      <c r="F1058" s="139" t="s">
        <v>834</v>
      </c>
      <c r="G1058" s="139" t="s">
        <v>835</v>
      </c>
      <c r="H1058" s="139" t="s">
        <v>231</v>
      </c>
      <c r="I1058" s="139" t="s">
        <v>231</v>
      </c>
      <c r="J1058" s="139" t="s">
        <v>231</v>
      </c>
      <c r="K1058" s="139" t="s">
        <v>232</v>
      </c>
      <c r="L1058" s="139">
        <v>39.478116666666672</v>
      </c>
      <c r="M1058" s="139">
        <v>-108.10209486111111</v>
      </c>
      <c r="N1058" s="139" t="s">
        <v>239</v>
      </c>
      <c r="O1058" s="139" t="s">
        <v>233</v>
      </c>
      <c r="P1058" s="139">
        <v>0</v>
      </c>
      <c r="Q1058" s="139">
        <v>0</v>
      </c>
      <c r="R1058" s="139">
        <v>0</v>
      </c>
      <c r="S1058" s="139">
        <v>0</v>
      </c>
      <c r="T1058" s="139">
        <v>70</v>
      </c>
      <c r="U1058" s="139" t="s">
        <v>111</v>
      </c>
      <c r="V1058" s="140">
        <v>0</v>
      </c>
      <c r="W1058" s="141">
        <v>7.21</v>
      </c>
      <c r="X1058" s="141">
        <v>0</v>
      </c>
      <c r="Y1058" s="141">
        <v>0</v>
      </c>
      <c r="Z1058" s="142">
        <v>0</v>
      </c>
    </row>
    <row r="1059" spans="1:26" s="4" customFormat="1" x14ac:dyDescent="0.2">
      <c r="A1059" s="139" t="s">
        <v>209</v>
      </c>
      <c r="B1059" s="31" t="s">
        <v>134</v>
      </c>
      <c r="C1059" s="139">
        <f t="shared" si="16"/>
        <v>8</v>
      </c>
      <c r="D1059" s="139" t="s">
        <v>192</v>
      </c>
      <c r="E1059" s="139" t="s">
        <v>182</v>
      </c>
      <c r="F1059" s="139" t="s">
        <v>836</v>
      </c>
      <c r="G1059" s="139" t="s">
        <v>837</v>
      </c>
      <c r="H1059" s="139" t="s">
        <v>234</v>
      </c>
      <c r="I1059" s="139" t="s">
        <v>231</v>
      </c>
      <c r="J1059" s="139" t="s">
        <v>231</v>
      </c>
      <c r="K1059" s="139" t="s">
        <v>257</v>
      </c>
      <c r="L1059" s="139">
        <v>39.417332111111108</v>
      </c>
      <c r="M1059" s="139">
        <v>-107.67203991666668</v>
      </c>
      <c r="N1059" s="139" t="s">
        <v>261</v>
      </c>
      <c r="O1059" s="139" t="s">
        <v>258</v>
      </c>
      <c r="P1059" s="139">
        <v>26</v>
      </c>
      <c r="Q1059" s="139">
        <v>1.33</v>
      </c>
      <c r="R1059" s="139">
        <v>54</v>
      </c>
      <c r="S1059" s="139">
        <v>14165</v>
      </c>
      <c r="T1059" s="139">
        <v>783</v>
      </c>
      <c r="U1059" s="139" t="s">
        <v>159</v>
      </c>
      <c r="V1059" s="140">
        <v>0</v>
      </c>
      <c r="W1059" s="141">
        <v>0</v>
      </c>
      <c r="X1059" s="141">
        <v>0</v>
      </c>
      <c r="Y1059" s="141">
        <v>0</v>
      </c>
      <c r="Z1059" s="142">
        <v>0</v>
      </c>
    </row>
    <row r="1060" spans="1:26" s="4" customFormat="1" x14ac:dyDescent="0.2">
      <c r="A1060" s="139" t="s">
        <v>209</v>
      </c>
      <c r="B1060" s="31" t="s">
        <v>134</v>
      </c>
      <c r="C1060" s="139">
        <f t="shared" si="16"/>
        <v>8</v>
      </c>
      <c r="D1060" s="139" t="s">
        <v>192</v>
      </c>
      <c r="E1060" s="139" t="s">
        <v>182</v>
      </c>
      <c r="F1060" s="139" t="s">
        <v>836</v>
      </c>
      <c r="G1060" s="139" t="s">
        <v>837</v>
      </c>
      <c r="H1060" s="139" t="s">
        <v>231</v>
      </c>
      <c r="I1060" s="139" t="s">
        <v>231</v>
      </c>
      <c r="J1060" s="139" t="s">
        <v>231</v>
      </c>
      <c r="K1060" s="139" t="s">
        <v>257</v>
      </c>
      <c r="L1060" s="139">
        <v>39.478116666666672</v>
      </c>
      <c r="M1060" s="139">
        <v>-108.10209486111111</v>
      </c>
      <c r="N1060" s="139" t="s">
        <v>261</v>
      </c>
      <c r="O1060" s="139" t="s">
        <v>258</v>
      </c>
      <c r="P1060" s="139">
        <v>26</v>
      </c>
      <c r="Q1060" s="139">
        <v>1.33</v>
      </c>
      <c r="R1060" s="139">
        <v>54</v>
      </c>
      <c r="S1060" s="139">
        <v>14165</v>
      </c>
      <c r="T1060" s="139">
        <v>783</v>
      </c>
      <c r="U1060" s="139" t="s">
        <v>159</v>
      </c>
      <c r="V1060" s="140">
        <v>4.0567970000000004</v>
      </c>
      <c r="W1060" s="141">
        <v>2.8051490000000001</v>
      </c>
      <c r="X1060" s="141">
        <v>8.2786159999999995</v>
      </c>
      <c r="Y1060" s="141">
        <v>0</v>
      </c>
      <c r="Z1060" s="142">
        <v>0</v>
      </c>
    </row>
    <row r="1061" spans="1:26" s="4" customFormat="1" x14ac:dyDescent="0.2">
      <c r="A1061" s="139" t="s">
        <v>209</v>
      </c>
      <c r="B1061" s="31" t="s">
        <v>134</v>
      </c>
      <c r="C1061" s="139">
        <f t="shared" si="16"/>
        <v>8</v>
      </c>
      <c r="D1061" s="139" t="s">
        <v>192</v>
      </c>
      <c r="E1061" s="139" t="s">
        <v>182</v>
      </c>
      <c r="F1061" s="139" t="s">
        <v>836</v>
      </c>
      <c r="G1061" s="139" t="s">
        <v>837</v>
      </c>
      <c r="H1061" s="139" t="s">
        <v>231</v>
      </c>
      <c r="I1061" s="139" t="s">
        <v>231</v>
      </c>
      <c r="J1061" s="139" t="s">
        <v>231</v>
      </c>
      <c r="K1061" s="139" t="s">
        <v>257</v>
      </c>
      <c r="L1061" s="139">
        <v>39.478116666666672</v>
      </c>
      <c r="M1061" s="139">
        <v>-108.10209486111111</v>
      </c>
      <c r="N1061" s="139" t="s">
        <v>239</v>
      </c>
      <c r="O1061" s="139" t="s">
        <v>258</v>
      </c>
      <c r="P1061" s="139">
        <v>0</v>
      </c>
      <c r="Q1061" s="139">
        <v>0</v>
      </c>
      <c r="R1061" s="139">
        <v>0</v>
      </c>
      <c r="S1061" s="139">
        <v>0</v>
      </c>
      <c r="T1061" s="139">
        <v>70</v>
      </c>
      <c r="U1061" s="139" t="s">
        <v>111</v>
      </c>
      <c r="V1061" s="140">
        <v>0</v>
      </c>
      <c r="W1061" s="141">
        <v>8</v>
      </c>
      <c r="X1061" s="141">
        <v>0</v>
      </c>
      <c r="Y1061" s="141">
        <v>0</v>
      </c>
      <c r="Z1061" s="142">
        <v>0</v>
      </c>
    </row>
    <row r="1062" spans="1:26" s="4" customFormat="1" x14ac:dyDescent="0.2">
      <c r="A1062" s="139" t="s">
        <v>209</v>
      </c>
      <c r="B1062" s="31" t="s">
        <v>134</v>
      </c>
      <c r="C1062" s="139">
        <f t="shared" si="16"/>
        <v>8</v>
      </c>
      <c r="D1062" s="139" t="s">
        <v>192</v>
      </c>
      <c r="E1062" s="139" t="s">
        <v>182</v>
      </c>
      <c r="F1062" s="139" t="s">
        <v>838</v>
      </c>
      <c r="G1062" s="139" t="s">
        <v>839</v>
      </c>
      <c r="H1062" s="139" t="s">
        <v>230</v>
      </c>
      <c r="I1062" s="139" t="s">
        <v>231</v>
      </c>
      <c r="J1062" s="139" t="s">
        <v>231</v>
      </c>
      <c r="K1062" s="139" t="s">
        <v>232</v>
      </c>
      <c r="L1062" s="139">
        <v>39.478116666666672</v>
      </c>
      <c r="M1062" s="139">
        <v>-108.10209486111111</v>
      </c>
      <c r="N1062" s="139" t="s">
        <v>275</v>
      </c>
      <c r="O1062" s="139" t="s">
        <v>233</v>
      </c>
      <c r="P1062" s="139">
        <v>30</v>
      </c>
      <c r="Q1062" s="139">
        <v>1</v>
      </c>
      <c r="R1062" s="139">
        <v>162.4</v>
      </c>
      <c r="S1062" s="139">
        <v>7651</v>
      </c>
      <c r="T1062" s="139">
        <v>854</v>
      </c>
      <c r="U1062" s="139" t="s">
        <v>159</v>
      </c>
      <c r="V1062" s="140">
        <v>0</v>
      </c>
      <c r="W1062" s="141">
        <v>0</v>
      </c>
      <c r="X1062" s="141">
        <v>0</v>
      </c>
      <c r="Y1062" s="141">
        <v>2.3519999999999999E-2</v>
      </c>
      <c r="Z1062" s="142">
        <v>0.39200000000000002</v>
      </c>
    </row>
    <row r="1063" spans="1:26" s="4" customFormat="1" x14ac:dyDescent="0.2">
      <c r="A1063" s="139" t="s">
        <v>209</v>
      </c>
      <c r="B1063" s="31" t="s">
        <v>134</v>
      </c>
      <c r="C1063" s="139">
        <f t="shared" si="16"/>
        <v>8</v>
      </c>
      <c r="D1063" s="139" t="s">
        <v>192</v>
      </c>
      <c r="E1063" s="139" t="s">
        <v>182</v>
      </c>
      <c r="F1063" s="139" t="s">
        <v>838</v>
      </c>
      <c r="G1063" s="139" t="s">
        <v>839</v>
      </c>
      <c r="H1063" s="139" t="s">
        <v>234</v>
      </c>
      <c r="I1063" s="139" t="s">
        <v>231</v>
      </c>
      <c r="J1063" s="139" t="s">
        <v>231</v>
      </c>
      <c r="K1063" s="139" t="s">
        <v>232</v>
      </c>
      <c r="L1063" s="139">
        <v>39.478116666666672</v>
      </c>
      <c r="M1063" s="139">
        <v>-108.10209486111111</v>
      </c>
      <c r="N1063" s="139" t="s">
        <v>275</v>
      </c>
      <c r="O1063" s="139" t="s">
        <v>233</v>
      </c>
      <c r="P1063" s="139">
        <v>30</v>
      </c>
      <c r="Q1063" s="139">
        <v>1</v>
      </c>
      <c r="R1063" s="139">
        <v>162.4</v>
      </c>
      <c r="S1063" s="139">
        <v>7651</v>
      </c>
      <c r="T1063" s="139">
        <v>854</v>
      </c>
      <c r="U1063" s="139" t="s">
        <v>159</v>
      </c>
      <c r="V1063" s="140">
        <v>0</v>
      </c>
      <c r="W1063" s="141">
        <v>0</v>
      </c>
      <c r="X1063" s="141">
        <v>0</v>
      </c>
      <c r="Y1063" s="141">
        <v>2.3519999999999999E-2</v>
      </c>
      <c r="Z1063" s="142">
        <v>0.39200000000000002</v>
      </c>
    </row>
    <row r="1064" spans="1:26" s="4" customFormat="1" x14ac:dyDescent="0.2">
      <c r="A1064" s="139" t="s">
        <v>209</v>
      </c>
      <c r="B1064" s="31" t="s">
        <v>134</v>
      </c>
      <c r="C1064" s="139">
        <f t="shared" si="16"/>
        <v>8</v>
      </c>
      <c r="D1064" s="139" t="s">
        <v>192</v>
      </c>
      <c r="E1064" s="139" t="s">
        <v>182</v>
      </c>
      <c r="F1064" s="139" t="s">
        <v>838</v>
      </c>
      <c r="G1064" s="139" t="s">
        <v>839</v>
      </c>
      <c r="H1064" s="139" t="s">
        <v>259</v>
      </c>
      <c r="I1064" s="139" t="s">
        <v>231</v>
      </c>
      <c r="J1064" s="139" t="s">
        <v>231</v>
      </c>
      <c r="K1064" s="139" t="s">
        <v>232</v>
      </c>
      <c r="L1064" s="139">
        <v>39.478116666666672</v>
      </c>
      <c r="M1064" s="139">
        <v>-108.10209486111111</v>
      </c>
      <c r="N1064" s="139" t="s">
        <v>275</v>
      </c>
      <c r="O1064" s="139" t="s">
        <v>233</v>
      </c>
      <c r="P1064" s="139">
        <v>30</v>
      </c>
      <c r="Q1064" s="139">
        <v>1</v>
      </c>
      <c r="R1064" s="139">
        <v>162.30000000000001</v>
      </c>
      <c r="S1064" s="139">
        <v>7651</v>
      </c>
      <c r="T1064" s="139">
        <v>854</v>
      </c>
      <c r="U1064" s="139" t="s">
        <v>159</v>
      </c>
      <c r="V1064" s="140">
        <v>0</v>
      </c>
      <c r="W1064" s="141">
        <v>0</v>
      </c>
      <c r="X1064" s="141">
        <v>0</v>
      </c>
      <c r="Y1064" s="141">
        <v>2.3519999999999999E-2</v>
      </c>
      <c r="Z1064" s="142">
        <v>0.39200000000000002</v>
      </c>
    </row>
    <row r="1065" spans="1:26" s="4" customFormat="1" x14ac:dyDescent="0.2">
      <c r="A1065" s="139" t="s">
        <v>209</v>
      </c>
      <c r="B1065" s="31" t="s">
        <v>134</v>
      </c>
      <c r="C1065" s="139">
        <f t="shared" si="16"/>
        <v>8</v>
      </c>
      <c r="D1065" s="139" t="s">
        <v>192</v>
      </c>
      <c r="E1065" s="139" t="s">
        <v>182</v>
      </c>
      <c r="F1065" s="139" t="s">
        <v>838</v>
      </c>
      <c r="G1065" s="139" t="s">
        <v>839</v>
      </c>
      <c r="H1065" s="139" t="s">
        <v>273</v>
      </c>
      <c r="I1065" s="139" t="s">
        <v>231</v>
      </c>
      <c r="J1065" s="139" t="s">
        <v>231</v>
      </c>
      <c r="K1065" s="139" t="s">
        <v>232</v>
      </c>
      <c r="L1065" s="139">
        <v>39.478116666666672</v>
      </c>
      <c r="M1065" s="139">
        <v>-108.10209486111111</v>
      </c>
      <c r="N1065" s="139" t="s">
        <v>275</v>
      </c>
      <c r="O1065" s="139" t="s">
        <v>233</v>
      </c>
      <c r="P1065" s="139">
        <v>30</v>
      </c>
      <c r="Q1065" s="139">
        <v>1</v>
      </c>
      <c r="R1065" s="139">
        <v>163</v>
      </c>
      <c r="S1065" s="139">
        <v>7651</v>
      </c>
      <c r="T1065" s="139">
        <v>854</v>
      </c>
      <c r="U1065" s="139" t="s">
        <v>159</v>
      </c>
      <c r="V1065" s="140">
        <v>0</v>
      </c>
      <c r="W1065" s="141">
        <v>0</v>
      </c>
      <c r="X1065" s="141">
        <v>0</v>
      </c>
      <c r="Y1065" s="141">
        <v>2.3519999999999999E-2</v>
      </c>
      <c r="Z1065" s="142">
        <v>0.39200000000000002</v>
      </c>
    </row>
    <row r="1066" spans="1:26" s="4" customFormat="1" x14ac:dyDescent="0.2">
      <c r="A1066" s="139" t="s">
        <v>209</v>
      </c>
      <c r="B1066" s="31" t="s">
        <v>134</v>
      </c>
      <c r="C1066" s="139">
        <f t="shared" si="16"/>
        <v>8</v>
      </c>
      <c r="D1066" s="139" t="s">
        <v>192</v>
      </c>
      <c r="E1066" s="139" t="s">
        <v>182</v>
      </c>
      <c r="F1066" s="139" t="s">
        <v>838</v>
      </c>
      <c r="G1066" s="139" t="s">
        <v>839</v>
      </c>
      <c r="H1066" s="139" t="s">
        <v>264</v>
      </c>
      <c r="I1066" s="139" t="s">
        <v>231</v>
      </c>
      <c r="J1066" s="139" t="s">
        <v>231</v>
      </c>
      <c r="K1066" s="139" t="s">
        <v>232</v>
      </c>
      <c r="L1066" s="139">
        <v>39.478116666666672</v>
      </c>
      <c r="M1066" s="139">
        <v>-108.10209486111111</v>
      </c>
      <c r="N1066" s="139" t="s">
        <v>275</v>
      </c>
      <c r="O1066" s="139" t="s">
        <v>233</v>
      </c>
      <c r="P1066" s="139">
        <v>22</v>
      </c>
      <c r="Q1066" s="139">
        <v>1</v>
      </c>
      <c r="R1066" s="139">
        <v>163.1</v>
      </c>
      <c r="S1066" s="139">
        <v>7684</v>
      </c>
      <c r="T1066" s="139">
        <v>855</v>
      </c>
      <c r="U1066" s="139" t="s">
        <v>159</v>
      </c>
      <c r="V1066" s="140">
        <v>0</v>
      </c>
      <c r="W1066" s="141">
        <v>0</v>
      </c>
      <c r="X1066" s="141">
        <v>0</v>
      </c>
      <c r="Y1066" s="141">
        <v>2.3519999999999999E-2</v>
      </c>
      <c r="Z1066" s="142">
        <v>0.39200000000000002</v>
      </c>
    </row>
    <row r="1067" spans="1:26" s="4" customFormat="1" x14ac:dyDescent="0.2">
      <c r="A1067" s="139" t="s">
        <v>209</v>
      </c>
      <c r="B1067" s="31" t="s">
        <v>134</v>
      </c>
      <c r="C1067" s="139">
        <f t="shared" si="16"/>
        <v>8</v>
      </c>
      <c r="D1067" s="139" t="s">
        <v>192</v>
      </c>
      <c r="E1067" s="139" t="s">
        <v>182</v>
      </c>
      <c r="F1067" s="139" t="s">
        <v>838</v>
      </c>
      <c r="G1067" s="139" t="s">
        <v>839</v>
      </c>
      <c r="H1067" s="139" t="s">
        <v>260</v>
      </c>
      <c r="I1067" s="139" t="s">
        <v>231</v>
      </c>
      <c r="J1067" s="139" t="s">
        <v>231</v>
      </c>
      <c r="K1067" s="139" t="s">
        <v>232</v>
      </c>
      <c r="L1067" s="139">
        <v>39.478116666666672</v>
      </c>
      <c r="M1067" s="139">
        <v>-108.10209486111111</v>
      </c>
      <c r="N1067" s="139" t="s">
        <v>275</v>
      </c>
      <c r="O1067" s="139" t="s">
        <v>233</v>
      </c>
      <c r="P1067" s="139">
        <v>30</v>
      </c>
      <c r="Q1067" s="139">
        <v>1</v>
      </c>
      <c r="R1067" s="139">
        <v>163</v>
      </c>
      <c r="S1067" s="139">
        <v>7651</v>
      </c>
      <c r="T1067" s="139">
        <v>854</v>
      </c>
      <c r="U1067" s="139" t="s">
        <v>159</v>
      </c>
      <c r="V1067" s="140">
        <v>0</v>
      </c>
      <c r="W1067" s="141">
        <v>0</v>
      </c>
      <c r="X1067" s="141">
        <v>0</v>
      </c>
      <c r="Y1067" s="141">
        <v>2.3519999999999999E-2</v>
      </c>
      <c r="Z1067" s="142">
        <v>0.39200000000000002</v>
      </c>
    </row>
    <row r="1068" spans="1:26" s="4" customFormat="1" x14ac:dyDescent="0.2">
      <c r="A1068" s="139" t="s">
        <v>209</v>
      </c>
      <c r="B1068" s="31" t="s">
        <v>134</v>
      </c>
      <c r="C1068" s="139">
        <f t="shared" si="16"/>
        <v>8</v>
      </c>
      <c r="D1068" s="139" t="s">
        <v>192</v>
      </c>
      <c r="E1068" s="139" t="s">
        <v>182</v>
      </c>
      <c r="F1068" s="139" t="s">
        <v>838</v>
      </c>
      <c r="G1068" s="139" t="s">
        <v>839</v>
      </c>
      <c r="H1068" s="139" t="s">
        <v>231</v>
      </c>
      <c r="I1068" s="139" t="s">
        <v>231</v>
      </c>
      <c r="J1068" s="139" t="s">
        <v>231</v>
      </c>
      <c r="K1068" s="139" t="s">
        <v>232</v>
      </c>
      <c r="L1068" s="139">
        <v>39.512459666666665</v>
      </c>
      <c r="M1068" s="139">
        <v>-107.91976286111111</v>
      </c>
      <c r="N1068" s="139" t="s">
        <v>275</v>
      </c>
      <c r="O1068" s="139" t="s">
        <v>233</v>
      </c>
      <c r="P1068" s="139">
        <v>22</v>
      </c>
      <c r="Q1068" s="139">
        <v>1</v>
      </c>
      <c r="R1068" s="139">
        <v>163.1</v>
      </c>
      <c r="S1068" s="139">
        <v>7684</v>
      </c>
      <c r="T1068" s="139">
        <v>855</v>
      </c>
      <c r="U1068" s="139" t="s">
        <v>159</v>
      </c>
      <c r="V1068" s="140">
        <v>19.300001999999999</v>
      </c>
      <c r="W1068" s="141">
        <v>5.6499940000000004</v>
      </c>
      <c r="X1068" s="141">
        <v>5.6750040000000004</v>
      </c>
      <c r="Y1068" s="141">
        <v>0</v>
      </c>
      <c r="Z1068" s="142">
        <v>0</v>
      </c>
    </row>
    <row r="1069" spans="1:26" s="4" customFormat="1" x14ac:dyDescent="0.2">
      <c r="A1069" s="139" t="s">
        <v>209</v>
      </c>
      <c r="B1069" s="31" t="s">
        <v>134</v>
      </c>
      <c r="C1069" s="139">
        <f t="shared" si="16"/>
        <v>8</v>
      </c>
      <c r="D1069" s="139" t="s">
        <v>192</v>
      </c>
      <c r="E1069" s="139" t="s">
        <v>182</v>
      </c>
      <c r="F1069" s="139" t="s">
        <v>838</v>
      </c>
      <c r="G1069" s="139" t="s">
        <v>839</v>
      </c>
      <c r="H1069" s="139" t="s">
        <v>231</v>
      </c>
      <c r="I1069" s="139" t="s">
        <v>231</v>
      </c>
      <c r="J1069" s="139" t="s">
        <v>231</v>
      </c>
      <c r="K1069" s="139" t="s">
        <v>232</v>
      </c>
      <c r="L1069" s="139">
        <v>39.512459666666665</v>
      </c>
      <c r="M1069" s="139">
        <v>-107.91976286111111</v>
      </c>
      <c r="N1069" s="139" t="s">
        <v>275</v>
      </c>
      <c r="O1069" s="139" t="s">
        <v>233</v>
      </c>
      <c r="P1069" s="139">
        <v>30</v>
      </c>
      <c r="Q1069" s="139">
        <v>1</v>
      </c>
      <c r="R1069" s="139">
        <v>162.4</v>
      </c>
      <c r="S1069" s="139">
        <v>7651</v>
      </c>
      <c r="T1069" s="139">
        <v>854</v>
      </c>
      <c r="U1069" s="139" t="s">
        <v>159</v>
      </c>
      <c r="V1069" s="140">
        <v>38.600396000000003</v>
      </c>
      <c r="W1069" s="141">
        <v>11.299988000000001</v>
      </c>
      <c r="X1069" s="141">
        <v>11.350008000000001</v>
      </c>
      <c r="Y1069" s="141">
        <v>0</v>
      </c>
      <c r="Z1069" s="142">
        <v>0</v>
      </c>
    </row>
    <row r="1070" spans="1:26" s="4" customFormat="1" x14ac:dyDescent="0.2">
      <c r="A1070" s="139" t="s">
        <v>209</v>
      </c>
      <c r="B1070" s="31" t="s">
        <v>134</v>
      </c>
      <c r="C1070" s="139">
        <f t="shared" si="16"/>
        <v>8</v>
      </c>
      <c r="D1070" s="139" t="s">
        <v>192</v>
      </c>
      <c r="E1070" s="139" t="s">
        <v>182</v>
      </c>
      <c r="F1070" s="139" t="s">
        <v>838</v>
      </c>
      <c r="G1070" s="139" t="s">
        <v>839</v>
      </c>
      <c r="H1070" s="139" t="s">
        <v>231</v>
      </c>
      <c r="I1070" s="139" t="s">
        <v>231</v>
      </c>
      <c r="J1070" s="139" t="s">
        <v>231</v>
      </c>
      <c r="K1070" s="139" t="s">
        <v>232</v>
      </c>
      <c r="L1070" s="139">
        <v>39.512459666666665</v>
      </c>
      <c r="M1070" s="139">
        <v>-107.91976286111111</v>
      </c>
      <c r="N1070" s="139" t="s">
        <v>275</v>
      </c>
      <c r="O1070" s="139" t="s">
        <v>233</v>
      </c>
      <c r="P1070" s="139">
        <v>30</v>
      </c>
      <c r="Q1070" s="139">
        <v>1</v>
      </c>
      <c r="R1070" s="139">
        <v>163</v>
      </c>
      <c r="S1070" s="139">
        <v>7651</v>
      </c>
      <c r="T1070" s="139">
        <v>854</v>
      </c>
      <c r="U1070" s="139" t="s">
        <v>159</v>
      </c>
      <c r="V1070" s="140">
        <v>38.600003999999998</v>
      </c>
      <c r="W1070" s="141">
        <v>11.299988000000001</v>
      </c>
      <c r="X1070" s="141">
        <v>11.350008000000001</v>
      </c>
      <c r="Y1070" s="141">
        <v>0</v>
      </c>
      <c r="Z1070" s="142">
        <v>0</v>
      </c>
    </row>
    <row r="1071" spans="1:26" s="4" customFormat="1" x14ac:dyDescent="0.2">
      <c r="A1071" s="139" t="s">
        <v>209</v>
      </c>
      <c r="B1071" s="31" t="s">
        <v>134</v>
      </c>
      <c r="C1071" s="139">
        <f t="shared" si="16"/>
        <v>8</v>
      </c>
      <c r="D1071" s="139" t="s">
        <v>192</v>
      </c>
      <c r="E1071" s="139" t="s">
        <v>182</v>
      </c>
      <c r="F1071" s="139" t="s">
        <v>838</v>
      </c>
      <c r="G1071" s="139" t="s">
        <v>839</v>
      </c>
      <c r="H1071" s="139" t="s">
        <v>231</v>
      </c>
      <c r="I1071" s="139" t="s">
        <v>231</v>
      </c>
      <c r="J1071" s="139" t="s">
        <v>231</v>
      </c>
      <c r="K1071" s="139" t="s">
        <v>232</v>
      </c>
      <c r="L1071" s="139">
        <v>39.512459666666665</v>
      </c>
      <c r="M1071" s="139">
        <v>-107.91976286111111</v>
      </c>
      <c r="N1071" s="139" t="s">
        <v>275</v>
      </c>
      <c r="O1071" s="139" t="s">
        <v>233</v>
      </c>
      <c r="P1071" s="139">
        <v>30</v>
      </c>
      <c r="Q1071" s="139">
        <v>1</v>
      </c>
      <c r="R1071" s="139">
        <v>162.30000000000001</v>
      </c>
      <c r="S1071" s="139">
        <v>7651</v>
      </c>
      <c r="T1071" s="139">
        <v>854</v>
      </c>
      <c r="U1071" s="139" t="s">
        <v>159</v>
      </c>
      <c r="V1071" s="140">
        <v>19.300001999999999</v>
      </c>
      <c r="W1071" s="141">
        <v>5.6499940000000004</v>
      </c>
      <c r="X1071" s="141">
        <v>5.6750040000000004</v>
      </c>
      <c r="Y1071" s="141">
        <v>0</v>
      </c>
      <c r="Z1071" s="142">
        <v>0</v>
      </c>
    </row>
    <row r="1072" spans="1:26" s="4" customFormat="1" x14ac:dyDescent="0.2">
      <c r="A1072" s="139" t="s">
        <v>209</v>
      </c>
      <c r="B1072" s="31" t="s">
        <v>134</v>
      </c>
      <c r="C1072" s="139">
        <f t="shared" si="16"/>
        <v>8</v>
      </c>
      <c r="D1072" s="139" t="s">
        <v>192</v>
      </c>
      <c r="E1072" s="139" t="s">
        <v>182</v>
      </c>
      <c r="F1072" s="139" t="s">
        <v>838</v>
      </c>
      <c r="G1072" s="139" t="s">
        <v>839</v>
      </c>
      <c r="H1072" s="139" t="s">
        <v>231</v>
      </c>
      <c r="I1072" s="139" t="s">
        <v>231</v>
      </c>
      <c r="J1072" s="139" t="s">
        <v>231</v>
      </c>
      <c r="K1072" s="139" t="s">
        <v>232</v>
      </c>
      <c r="L1072" s="139">
        <v>39.512459666666665</v>
      </c>
      <c r="M1072" s="139">
        <v>-107.91976286111111</v>
      </c>
      <c r="N1072" s="139" t="s">
        <v>70</v>
      </c>
      <c r="O1072" s="139" t="s">
        <v>233</v>
      </c>
      <c r="P1072" s="139">
        <v>0</v>
      </c>
      <c r="Q1072" s="139">
        <v>0</v>
      </c>
      <c r="R1072" s="139">
        <v>0</v>
      </c>
      <c r="S1072" s="139">
        <v>0</v>
      </c>
      <c r="T1072" s="139">
        <v>70</v>
      </c>
      <c r="U1072" s="139" t="s">
        <v>110</v>
      </c>
      <c r="V1072" s="140">
        <v>0</v>
      </c>
      <c r="W1072" s="141">
        <v>7.8000000000000007</v>
      </c>
      <c r="X1072" s="141">
        <v>0</v>
      </c>
      <c r="Y1072" s="141">
        <v>0</v>
      </c>
      <c r="Z1072" s="142">
        <v>0</v>
      </c>
    </row>
    <row r="1073" spans="1:26" s="4" customFormat="1" x14ac:dyDescent="0.2">
      <c r="A1073" s="139" t="s">
        <v>209</v>
      </c>
      <c r="B1073" s="31" t="s">
        <v>134</v>
      </c>
      <c r="C1073" s="139">
        <f t="shared" si="16"/>
        <v>8</v>
      </c>
      <c r="D1073" s="139" t="s">
        <v>192</v>
      </c>
      <c r="E1073" s="139" t="s">
        <v>182</v>
      </c>
      <c r="F1073" s="139" t="s">
        <v>840</v>
      </c>
      <c r="G1073" s="139" t="s">
        <v>841</v>
      </c>
      <c r="H1073" s="139" t="s">
        <v>230</v>
      </c>
      <c r="I1073" s="139" t="s">
        <v>231</v>
      </c>
      <c r="J1073" s="139" t="s">
        <v>231</v>
      </c>
      <c r="K1073" s="139" t="s">
        <v>232</v>
      </c>
      <c r="L1073" s="139">
        <v>39.512459666666665</v>
      </c>
      <c r="M1073" s="139">
        <v>-107.91976286111111</v>
      </c>
      <c r="N1073" s="139" t="s">
        <v>275</v>
      </c>
      <c r="O1073" s="139" t="s">
        <v>233</v>
      </c>
      <c r="P1073" s="139">
        <v>29</v>
      </c>
      <c r="Q1073" s="139">
        <v>1</v>
      </c>
      <c r="R1073" s="139">
        <v>162.30000000000001</v>
      </c>
      <c r="S1073" s="139">
        <v>7651</v>
      </c>
      <c r="T1073" s="139">
        <v>854</v>
      </c>
      <c r="U1073" s="139" t="s">
        <v>159</v>
      </c>
      <c r="V1073" s="140">
        <v>0</v>
      </c>
      <c r="W1073" s="141">
        <v>0</v>
      </c>
      <c r="X1073" s="141">
        <v>0</v>
      </c>
      <c r="Y1073" s="141">
        <v>3.9992E-2</v>
      </c>
      <c r="Z1073" s="142">
        <v>0.4</v>
      </c>
    </row>
    <row r="1074" spans="1:26" s="4" customFormat="1" x14ac:dyDescent="0.2">
      <c r="A1074" s="139" t="s">
        <v>209</v>
      </c>
      <c r="B1074" s="31" t="s">
        <v>134</v>
      </c>
      <c r="C1074" s="139">
        <f t="shared" si="16"/>
        <v>8</v>
      </c>
      <c r="D1074" s="139" t="s">
        <v>192</v>
      </c>
      <c r="E1074" s="139" t="s">
        <v>182</v>
      </c>
      <c r="F1074" s="139" t="s">
        <v>840</v>
      </c>
      <c r="G1074" s="139" t="s">
        <v>841</v>
      </c>
      <c r="H1074" s="139" t="s">
        <v>234</v>
      </c>
      <c r="I1074" s="139" t="s">
        <v>231</v>
      </c>
      <c r="J1074" s="139" t="s">
        <v>231</v>
      </c>
      <c r="K1074" s="139" t="s">
        <v>232</v>
      </c>
      <c r="L1074" s="139">
        <v>39.512459666666665</v>
      </c>
      <c r="M1074" s="139">
        <v>-107.91976286111111</v>
      </c>
      <c r="N1074" s="139" t="s">
        <v>275</v>
      </c>
      <c r="O1074" s="139" t="s">
        <v>233</v>
      </c>
      <c r="P1074" s="139">
        <v>29</v>
      </c>
      <c r="Q1074" s="139">
        <v>1</v>
      </c>
      <c r="R1074" s="139">
        <v>162.30000000000001</v>
      </c>
      <c r="S1074" s="139">
        <v>7651</v>
      </c>
      <c r="T1074" s="139">
        <v>854</v>
      </c>
      <c r="U1074" s="139" t="s">
        <v>159</v>
      </c>
      <c r="V1074" s="140">
        <v>0</v>
      </c>
      <c r="W1074" s="141">
        <v>0</v>
      </c>
      <c r="X1074" s="141">
        <v>0</v>
      </c>
      <c r="Y1074" s="141">
        <v>0.04</v>
      </c>
      <c r="Z1074" s="142">
        <v>0.4</v>
      </c>
    </row>
    <row r="1075" spans="1:26" s="4" customFormat="1" x14ac:dyDescent="0.2">
      <c r="A1075" s="139" t="s">
        <v>209</v>
      </c>
      <c r="B1075" s="31" t="s">
        <v>134</v>
      </c>
      <c r="C1075" s="139">
        <f t="shared" si="16"/>
        <v>8</v>
      </c>
      <c r="D1075" s="139" t="s">
        <v>192</v>
      </c>
      <c r="E1075" s="139" t="s">
        <v>182</v>
      </c>
      <c r="F1075" s="139" t="s">
        <v>840</v>
      </c>
      <c r="G1075" s="139" t="s">
        <v>841</v>
      </c>
      <c r="H1075" s="139" t="s">
        <v>259</v>
      </c>
      <c r="I1075" s="139" t="s">
        <v>231</v>
      </c>
      <c r="J1075" s="139" t="s">
        <v>231</v>
      </c>
      <c r="K1075" s="139" t="s">
        <v>232</v>
      </c>
      <c r="L1075" s="139">
        <v>39.512459666666665</v>
      </c>
      <c r="M1075" s="139">
        <v>-107.91976286111111</v>
      </c>
      <c r="N1075" s="139" t="s">
        <v>275</v>
      </c>
      <c r="O1075" s="139" t="s">
        <v>233</v>
      </c>
      <c r="P1075" s="139">
        <v>22</v>
      </c>
      <c r="Q1075" s="139">
        <v>1</v>
      </c>
      <c r="R1075" s="139">
        <v>163.1</v>
      </c>
      <c r="S1075" s="139">
        <v>7684</v>
      </c>
      <c r="T1075" s="139">
        <v>855</v>
      </c>
      <c r="U1075" s="139" t="s">
        <v>159</v>
      </c>
      <c r="V1075" s="140">
        <v>0</v>
      </c>
      <c r="W1075" s="141">
        <v>0</v>
      </c>
      <c r="X1075" s="141">
        <v>0</v>
      </c>
      <c r="Y1075" s="141">
        <v>2.3519999999999999E-2</v>
      </c>
      <c r="Z1075" s="142">
        <v>0.39200000000000002</v>
      </c>
    </row>
    <row r="1076" spans="1:26" s="4" customFormat="1" x14ac:dyDescent="0.2">
      <c r="A1076" s="139" t="s">
        <v>209</v>
      </c>
      <c r="B1076" s="31" t="s">
        <v>134</v>
      </c>
      <c r="C1076" s="139">
        <f t="shared" si="16"/>
        <v>8</v>
      </c>
      <c r="D1076" s="139" t="s">
        <v>192</v>
      </c>
      <c r="E1076" s="139" t="s">
        <v>182</v>
      </c>
      <c r="F1076" s="139" t="s">
        <v>840</v>
      </c>
      <c r="G1076" s="139" t="s">
        <v>841</v>
      </c>
      <c r="H1076" s="139" t="s">
        <v>273</v>
      </c>
      <c r="I1076" s="139" t="s">
        <v>231</v>
      </c>
      <c r="J1076" s="139" t="s">
        <v>231</v>
      </c>
      <c r="K1076" s="139" t="s">
        <v>232</v>
      </c>
      <c r="L1076" s="139">
        <v>39.512459666666665</v>
      </c>
      <c r="M1076" s="139">
        <v>-107.91976286111111</v>
      </c>
      <c r="N1076" s="139" t="s">
        <v>261</v>
      </c>
      <c r="O1076" s="139" t="s">
        <v>233</v>
      </c>
      <c r="P1076" s="139">
        <v>28</v>
      </c>
      <c r="Q1076" s="139">
        <v>1</v>
      </c>
      <c r="R1076" s="139">
        <v>163</v>
      </c>
      <c r="S1076" s="139">
        <v>7684</v>
      </c>
      <c r="T1076" s="139">
        <v>855</v>
      </c>
      <c r="U1076" s="139" t="s">
        <v>159</v>
      </c>
      <c r="V1076" s="140">
        <v>0</v>
      </c>
      <c r="W1076" s="141">
        <v>0</v>
      </c>
      <c r="X1076" s="141">
        <v>0</v>
      </c>
      <c r="Y1076" s="141">
        <v>2.3519999999999999E-2</v>
      </c>
      <c r="Z1076" s="142">
        <v>0.39200000000000002</v>
      </c>
    </row>
    <row r="1077" spans="1:26" s="4" customFormat="1" x14ac:dyDescent="0.2">
      <c r="A1077" s="139" t="s">
        <v>209</v>
      </c>
      <c r="B1077" s="31" t="s">
        <v>134</v>
      </c>
      <c r="C1077" s="139">
        <f t="shared" si="16"/>
        <v>8</v>
      </c>
      <c r="D1077" s="139" t="s">
        <v>192</v>
      </c>
      <c r="E1077" s="139" t="s">
        <v>182</v>
      </c>
      <c r="F1077" s="139" t="s">
        <v>840</v>
      </c>
      <c r="G1077" s="139" t="s">
        <v>841</v>
      </c>
      <c r="H1077" s="139" t="s">
        <v>264</v>
      </c>
      <c r="I1077" s="139" t="s">
        <v>231</v>
      </c>
      <c r="J1077" s="139" t="s">
        <v>231</v>
      </c>
      <c r="K1077" s="139" t="s">
        <v>232</v>
      </c>
      <c r="L1077" s="139">
        <v>39.512459666666665</v>
      </c>
      <c r="M1077" s="139">
        <v>-107.91976286111111</v>
      </c>
      <c r="N1077" s="139" t="s">
        <v>261</v>
      </c>
      <c r="O1077" s="139" t="s">
        <v>233</v>
      </c>
      <c r="P1077" s="139">
        <v>28</v>
      </c>
      <c r="Q1077" s="139">
        <v>1</v>
      </c>
      <c r="R1077" s="139">
        <v>163</v>
      </c>
      <c r="S1077" s="139">
        <v>7684</v>
      </c>
      <c r="T1077" s="139">
        <v>855</v>
      </c>
      <c r="U1077" s="139" t="s">
        <v>159</v>
      </c>
      <c r="V1077" s="140">
        <v>0</v>
      </c>
      <c r="W1077" s="141">
        <v>0</v>
      </c>
      <c r="X1077" s="141">
        <v>0</v>
      </c>
      <c r="Y1077" s="141">
        <v>2.4E-2</v>
      </c>
      <c r="Z1077" s="142">
        <v>0.4</v>
      </c>
    </row>
    <row r="1078" spans="1:26" s="4" customFormat="1" x14ac:dyDescent="0.2">
      <c r="A1078" s="139" t="s">
        <v>209</v>
      </c>
      <c r="B1078" s="31" t="s">
        <v>134</v>
      </c>
      <c r="C1078" s="139">
        <f t="shared" si="16"/>
        <v>8</v>
      </c>
      <c r="D1078" s="139" t="s">
        <v>192</v>
      </c>
      <c r="E1078" s="139" t="s">
        <v>182</v>
      </c>
      <c r="F1078" s="139" t="s">
        <v>840</v>
      </c>
      <c r="G1078" s="139" t="s">
        <v>841</v>
      </c>
      <c r="H1078" s="139" t="s">
        <v>241</v>
      </c>
      <c r="I1078" s="139" t="s">
        <v>231</v>
      </c>
      <c r="J1078" s="139" t="s">
        <v>231</v>
      </c>
      <c r="K1078" s="139" t="s">
        <v>232</v>
      </c>
      <c r="L1078" s="139">
        <v>39.512459666666665</v>
      </c>
      <c r="M1078" s="139">
        <v>-107.91976286111111</v>
      </c>
      <c r="N1078" s="139" t="s">
        <v>275</v>
      </c>
      <c r="O1078" s="139" t="s">
        <v>233</v>
      </c>
      <c r="P1078" s="139">
        <v>29</v>
      </c>
      <c r="Q1078" s="139">
        <v>1</v>
      </c>
      <c r="R1078" s="139">
        <v>162</v>
      </c>
      <c r="S1078" s="139">
        <v>7651</v>
      </c>
      <c r="T1078" s="139">
        <v>854</v>
      </c>
      <c r="U1078" s="139" t="s">
        <v>159</v>
      </c>
      <c r="V1078" s="140">
        <v>0</v>
      </c>
      <c r="W1078" s="141">
        <v>0</v>
      </c>
      <c r="X1078" s="141">
        <v>0</v>
      </c>
      <c r="Y1078" s="141">
        <v>0</v>
      </c>
      <c r="Z1078" s="142">
        <v>0.39200000000000002</v>
      </c>
    </row>
    <row r="1079" spans="1:26" s="4" customFormat="1" x14ac:dyDescent="0.2">
      <c r="A1079" s="139" t="s">
        <v>209</v>
      </c>
      <c r="B1079" s="31" t="s">
        <v>134</v>
      </c>
      <c r="C1079" s="139">
        <f t="shared" si="16"/>
        <v>8</v>
      </c>
      <c r="D1079" s="139" t="s">
        <v>192</v>
      </c>
      <c r="E1079" s="139" t="s">
        <v>182</v>
      </c>
      <c r="F1079" s="139" t="s">
        <v>840</v>
      </c>
      <c r="G1079" s="139" t="s">
        <v>841</v>
      </c>
      <c r="H1079" s="139" t="s">
        <v>260</v>
      </c>
      <c r="I1079" s="139" t="s">
        <v>231</v>
      </c>
      <c r="J1079" s="139" t="s">
        <v>231</v>
      </c>
      <c r="K1079" s="139" t="s">
        <v>232</v>
      </c>
      <c r="L1079" s="139">
        <v>39.512459666666665</v>
      </c>
      <c r="M1079" s="139">
        <v>-107.91976286111111</v>
      </c>
      <c r="N1079" s="139" t="s">
        <v>237</v>
      </c>
      <c r="O1079" s="139" t="s">
        <v>233</v>
      </c>
      <c r="P1079" s="139">
        <v>28</v>
      </c>
      <c r="Q1079" s="139">
        <v>1</v>
      </c>
      <c r="R1079" s="139">
        <v>163</v>
      </c>
      <c r="S1079" s="139">
        <v>7684</v>
      </c>
      <c r="T1079" s="139">
        <v>855</v>
      </c>
      <c r="U1079" s="139" t="s">
        <v>159</v>
      </c>
      <c r="V1079" s="140">
        <v>0</v>
      </c>
      <c r="W1079" s="141">
        <v>0</v>
      </c>
      <c r="X1079" s="141">
        <v>0</v>
      </c>
      <c r="Y1079" s="141">
        <v>2.3519999999999999E-2</v>
      </c>
      <c r="Z1079" s="142">
        <v>0.39200000000000002</v>
      </c>
    </row>
    <row r="1080" spans="1:26" s="4" customFormat="1" x14ac:dyDescent="0.2">
      <c r="A1080" s="139" t="s">
        <v>209</v>
      </c>
      <c r="B1080" s="31" t="s">
        <v>134</v>
      </c>
      <c r="C1080" s="139">
        <f t="shared" si="16"/>
        <v>8</v>
      </c>
      <c r="D1080" s="139" t="s">
        <v>192</v>
      </c>
      <c r="E1080" s="139" t="s">
        <v>182</v>
      </c>
      <c r="F1080" s="139" t="s">
        <v>840</v>
      </c>
      <c r="G1080" s="139" t="s">
        <v>841</v>
      </c>
      <c r="H1080" s="139" t="s">
        <v>231</v>
      </c>
      <c r="I1080" s="139" t="s">
        <v>231</v>
      </c>
      <c r="J1080" s="139" t="s">
        <v>231</v>
      </c>
      <c r="K1080" s="139" t="s">
        <v>232</v>
      </c>
      <c r="L1080" s="139">
        <v>39.4818</v>
      </c>
      <c r="M1080" s="139">
        <v>-107.99189997222223</v>
      </c>
      <c r="N1080" s="139" t="s">
        <v>275</v>
      </c>
      <c r="O1080" s="139" t="s">
        <v>233</v>
      </c>
      <c r="P1080" s="139">
        <v>22</v>
      </c>
      <c r="Q1080" s="139">
        <v>1</v>
      </c>
      <c r="R1080" s="139">
        <v>163.1</v>
      </c>
      <c r="S1080" s="139">
        <v>7684</v>
      </c>
      <c r="T1080" s="139">
        <v>855</v>
      </c>
      <c r="U1080" s="139" t="s">
        <v>159</v>
      </c>
      <c r="V1080" s="140">
        <v>19.3</v>
      </c>
      <c r="W1080" s="141">
        <v>5.7</v>
      </c>
      <c r="X1080" s="141">
        <v>5.7</v>
      </c>
      <c r="Y1080" s="141">
        <v>0</v>
      </c>
      <c r="Z1080" s="142">
        <v>0</v>
      </c>
    </row>
    <row r="1081" spans="1:26" s="4" customFormat="1" x14ac:dyDescent="0.2">
      <c r="A1081" s="139" t="s">
        <v>209</v>
      </c>
      <c r="B1081" s="31" t="s">
        <v>134</v>
      </c>
      <c r="C1081" s="139">
        <f t="shared" si="16"/>
        <v>8</v>
      </c>
      <c r="D1081" s="139" t="s">
        <v>192</v>
      </c>
      <c r="E1081" s="139" t="s">
        <v>182</v>
      </c>
      <c r="F1081" s="139" t="s">
        <v>840</v>
      </c>
      <c r="G1081" s="139" t="s">
        <v>841</v>
      </c>
      <c r="H1081" s="139" t="s">
        <v>231</v>
      </c>
      <c r="I1081" s="139" t="s">
        <v>231</v>
      </c>
      <c r="J1081" s="139" t="s">
        <v>231</v>
      </c>
      <c r="K1081" s="139" t="s">
        <v>232</v>
      </c>
      <c r="L1081" s="139">
        <v>39.4818</v>
      </c>
      <c r="M1081" s="139">
        <v>-107.99189997222223</v>
      </c>
      <c r="N1081" s="139" t="s">
        <v>275</v>
      </c>
      <c r="O1081" s="139" t="s">
        <v>233</v>
      </c>
      <c r="P1081" s="139">
        <v>29</v>
      </c>
      <c r="Q1081" s="139">
        <v>1</v>
      </c>
      <c r="R1081" s="139">
        <v>162.30000000000001</v>
      </c>
      <c r="S1081" s="139">
        <v>7651</v>
      </c>
      <c r="T1081" s="139">
        <v>854</v>
      </c>
      <c r="U1081" s="139" t="s">
        <v>159</v>
      </c>
      <c r="V1081" s="140">
        <v>38.600003999999998</v>
      </c>
      <c r="W1081" s="141">
        <v>11.4</v>
      </c>
      <c r="X1081" s="141">
        <v>11.4</v>
      </c>
      <c r="Y1081" s="141">
        <v>0</v>
      </c>
      <c r="Z1081" s="142">
        <v>0</v>
      </c>
    </row>
    <row r="1082" spans="1:26" s="4" customFormat="1" x14ac:dyDescent="0.2">
      <c r="A1082" s="139" t="s">
        <v>209</v>
      </c>
      <c r="B1082" s="31" t="s">
        <v>134</v>
      </c>
      <c r="C1082" s="139">
        <f t="shared" si="16"/>
        <v>8</v>
      </c>
      <c r="D1082" s="139" t="s">
        <v>192</v>
      </c>
      <c r="E1082" s="139" t="s">
        <v>182</v>
      </c>
      <c r="F1082" s="139" t="s">
        <v>840</v>
      </c>
      <c r="G1082" s="139" t="s">
        <v>841</v>
      </c>
      <c r="H1082" s="139" t="s">
        <v>231</v>
      </c>
      <c r="I1082" s="139" t="s">
        <v>231</v>
      </c>
      <c r="J1082" s="139" t="s">
        <v>231</v>
      </c>
      <c r="K1082" s="139" t="s">
        <v>232</v>
      </c>
      <c r="L1082" s="139">
        <v>39.4818</v>
      </c>
      <c r="M1082" s="139">
        <v>-107.99189997222223</v>
      </c>
      <c r="N1082" s="139" t="s">
        <v>237</v>
      </c>
      <c r="O1082" s="139" t="s">
        <v>233</v>
      </c>
      <c r="P1082" s="139">
        <v>28</v>
      </c>
      <c r="Q1082" s="139">
        <v>1</v>
      </c>
      <c r="R1082" s="139">
        <v>163</v>
      </c>
      <c r="S1082" s="139">
        <v>7684</v>
      </c>
      <c r="T1082" s="139">
        <v>855</v>
      </c>
      <c r="U1082" s="139" t="s">
        <v>159</v>
      </c>
      <c r="V1082" s="140">
        <v>19.3</v>
      </c>
      <c r="W1082" s="141">
        <v>5.7</v>
      </c>
      <c r="X1082" s="141">
        <v>5.7</v>
      </c>
      <c r="Y1082" s="141">
        <v>0</v>
      </c>
      <c r="Z1082" s="142">
        <v>0</v>
      </c>
    </row>
    <row r="1083" spans="1:26" s="4" customFormat="1" x14ac:dyDescent="0.2">
      <c r="A1083" s="139" t="s">
        <v>209</v>
      </c>
      <c r="B1083" s="31" t="s">
        <v>134</v>
      </c>
      <c r="C1083" s="139">
        <f t="shared" si="16"/>
        <v>8</v>
      </c>
      <c r="D1083" s="139" t="s">
        <v>192</v>
      </c>
      <c r="E1083" s="139" t="s">
        <v>182</v>
      </c>
      <c r="F1083" s="139" t="s">
        <v>840</v>
      </c>
      <c r="G1083" s="139" t="s">
        <v>841</v>
      </c>
      <c r="H1083" s="139" t="s">
        <v>231</v>
      </c>
      <c r="I1083" s="139" t="s">
        <v>231</v>
      </c>
      <c r="J1083" s="139" t="s">
        <v>231</v>
      </c>
      <c r="K1083" s="139" t="s">
        <v>232</v>
      </c>
      <c r="L1083" s="139">
        <v>39.4818</v>
      </c>
      <c r="M1083" s="139">
        <v>-107.99189997222223</v>
      </c>
      <c r="N1083" s="139" t="s">
        <v>261</v>
      </c>
      <c r="O1083" s="139" t="s">
        <v>233</v>
      </c>
      <c r="P1083" s="139">
        <v>28</v>
      </c>
      <c r="Q1083" s="139">
        <v>1</v>
      </c>
      <c r="R1083" s="139">
        <v>163</v>
      </c>
      <c r="S1083" s="139">
        <v>7684</v>
      </c>
      <c r="T1083" s="139">
        <v>855</v>
      </c>
      <c r="U1083" s="139" t="s">
        <v>159</v>
      </c>
      <c r="V1083" s="140">
        <v>19.3</v>
      </c>
      <c r="W1083" s="141">
        <v>5.7</v>
      </c>
      <c r="X1083" s="141">
        <v>5.7</v>
      </c>
      <c r="Y1083" s="141">
        <v>0</v>
      </c>
      <c r="Z1083" s="142">
        <v>0</v>
      </c>
    </row>
    <row r="1084" spans="1:26" s="4" customFormat="1" x14ac:dyDescent="0.2">
      <c r="A1084" s="139" t="s">
        <v>209</v>
      </c>
      <c r="B1084" s="31" t="s">
        <v>134</v>
      </c>
      <c r="C1084" s="139">
        <f t="shared" si="16"/>
        <v>8</v>
      </c>
      <c r="D1084" s="139" t="s">
        <v>192</v>
      </c>
      <c r="E1084" s="139" t="s">
        <v>182</v>
      </c>
      <c r="F1084" s="139" t="s">
        <v>840</v>
      </c>
      <c r="G1084" s="139" t="s">
        <v>841</v>
      </c>
      <c r="H1084" s="139" t="s">
        <v>231</v>
      </c>
      <c r="I1084" s="139" t="s">
        <v>231</v>
      </c>
      <c r="J1084" s="139" t="s">
        <v>231</v>
      </c>
      <c r="K1084" s="139" t="s">
        <v>232</v>
      </c>
      <c r="L1084" s="139">
        <v>39.4818</v>
      </c>
      <c r="M1084" s="139">
        <v>-107.99189997222223</v>
      </c>
      <c r="N1084" s="139" t="s">
        <v>71</v>
      </c>
      <c r="O1084" s="139" t="s">
        <v>233</v>
      </c>
      <c r="P1084" s="139">
        <v>0</v>
      </c>
      <c r="Q1084" s="139">
        <v>0</v>
      </c>
      <c r="R1084" s="139">
        <v>0</v>
      </c>
      <c r="S1084" s="139">
        <v>0</v>
      </c>
      <c r="T1084" s="139">
        <v>70</v>
      </c>
      <c r="U1084" s="139" t="s">
        <v>159</v>
      </c>
      <c r="V1084" s="140">
        <v>0</v>
      </c>
      <c r="W1084" s="141">
        <v>5.0999999999999996</v>
      </c>
      <c r="X1084" s="141">
        <v>0</v>
      </c>
      <c r="Y1084" s="141">
        <v>0</v>
      </c>
      <c r="Z1084" s="142">
        <v>0</v>
      </c>
    </row>
    <row r="1085" spans="1:26" s="4" customFormat="1" x14ac:dyDescent="0.2">
      <c r="A1085" s="139" t="s">
        <v>209</v>
      </c>
      <c r="B1085" s="31" t="s">
        <v>134</v>
      </c>
      <c r="C1085" s="139">
        <f t="shared" si="16"/>
        <v>8</v>
      </c>
      <c r="D1085" s="139" t="s">
        <v>192</v>
      </c>
      <c r="E1085" s="139" t="s">
        <v>182</v>
      </c>
      <c r="F1085" s="139" t="s">
        <v>840</v>
      </c>
      <c r="G1085" s="139" t="s">
        <v>841</v>
      </c>
      <c r="H1085" s="139" t="s">
        <v>231</v>
      </c>
      <c r="I1085" s="139" t="s">
        <v>231</v>
      </c>
      <c r="J1085" s="139" t="s">
        <v>231</v>
      </c>
      <c r="K1085" s="139" t="s">
        <v>232</v>
      </c>
      <c r="L1085" s="139">
        <v>39.4818</v>
      </c>
      <c r="M1085" s="139">
        <v>-107.99189997222223</v>
      </c>
      <c r="N1085" s="139" t="s">
        <v>239</v>
      </c>
      <c r="O1085" s="139" t="s">
        <v>233</v>
      </c>
      <c r="P1085" s="139">
        <v>0</v>
      </c>
      <c r="Q1085" s="139">
        <v>0</v>
      </c>
      <c r="R1085" s="139">
        <v>0</v>
      </c>
      <c r="S1085" s="139">
        <v>0</v>
      </c>
      <c r="T1085" s="139">
        <v>70</v>
      </c>
      <c r="U1085" s="139" t="s">
        <v>111</v>
      </c>
      <c r="V1085" s="140">
        <v>0</v>
      </c>
      <c r="W1085" s="141">
        <v>6</v>
      </c>
      <c r="X1085" s="141">
        <v>0</v>
      </c>
      <c r="Y1085" s="141">
        <v>0</v>
      </c>
      <c r="Z1085" s="142">
        <v>0</v>
      </c>
    </row>
    <row r="1086" spans="1:26" s="4" customFormat="1" x14ac:dyDescent="0.2">
      <c r="A1086" s="139" t="s">
        <v>209</v>
      </c>
      <c r="B1086" s="31" t="s">
        <v>134</v>
      </c>
      <c r="C1086" s="139">
        <f t="shared" si="16"/>
        <v>8</v>
      </c>
      <c r="D1086" s="139" t="s">
        <v>192</v>
      </c>
      <c r="E1086" s="139" t="s">
        <v>182</v>
      </c>
      <c r="F1086" s="139" t="s">
        <v>840</v>
      </c>
      <c r="G1086" s="139" t="s">
        <v>841</v>
      </c>
      <c r="H1086" s="139" t="s">
        <v>231</v>
      </c>
      <c r="I1086" s="139" t="s">
        <v>231</v>
      </c>
      <c r="J1086" s="139" t="s">
        <v>231</v>
      </c>
      <c r="K1086" s="139" t="s">
        <v>232</v>
      </c>
      <c r="L1086" s="139">
        <v>39.399090000000001</v>
      </c>
      <c r="M1086" s="139">
        <v>-107.71891425000001</v>
      </c>
      <c r="N1086" s="139" t="s">
        <v>275</v>
      </c>
      <c r="O1086" s="139" t="s">
        <v>233</v>
      </c>
      <c r="P1086" s="139">
        <v>29</v>
      </c>
      <c r="Q1086" s="139">
        <v>1</v>
      </c>
      <c r="R1086" s="139">
        <v>162</v>
      </c>
      <c r="S1086" s="139">
        <v>7651</v>
      </c>
      <c r="T1086" s="139">
        <v>854</v>
      </c>
      <c r="U1086" s="139" t="s">
        <v>159</v>
      </c>
      <c r="V1086" s="140">
        <v>19.3</v>
      </c>
      <c r="W1086" s="141">
        <v>5.7</v>
      </c>
      <c r="X1086" s="141">
        <v>5.7</v>
      </c>
      <c r="Y1086" s="141">
        <v>0</v>
      </c>
      <c r="Z1086" s="142">
        <v>0</v>
      </c>
    </row>
    <row r="1087" spans="1:26" s="4" customFormat="1" x14ac:dyDescent="0.2">
      <c r="A1087" s="139" t="s">
        <v>209</v>
      </c>
      <c r="B1087" s="31" t="s">
        <v>134</v>
      </c>
      <c r="C1087" s="139">
        <f t="shared" si="16"/>
        <v>8</v>
      </c>
      <c r="D1087" s="139" t="s">
        <v>192</v>
      </c>
      <c r="E1087" s="139" t="s">
        <v>182</v>
      </c>
      <c r="F1087" s="139" t="s">
        <v>840</v>
      </c>
      <c r="G1087" s="139" t="s">
        <v>841</v>
      </c>
      <c r="H1087" s="139" t="s">
        <v>231</v>
      </c>
      <c r="I1087" s="139" t="s">
        <v>231</v>
      </c>
      <c r="J1087" s="139" t="s">
        <v>231</v>
      </c>
      <c r="K1087" s="139" t="s">
        <v>232</v>
      </c>
      <c r="L1087" s="139">
        <v>39.399090000000001</v>
      </c>
      <c r="M1087" s="139">
        <v>-107.71891425000001</v>
      </c>
      <c r="N1087" s="139" t="s">
        <v>261</v>
      </c>
      <c r="O1087" s="139" t="s">
        <v>233</v>
      </c>
      <c r="P1087" s="139">
        <v>28</v>
      </c>
      <c r="Q1087" s="139">
        <v>1</v>
      </c>
      <c r="R1087" s="139">
        <v>163</v>
      </c>
      <c r="S1087" s="139">
        <v>7684</v>
      </c>
      <c r="T1087" s="139">
        <v>855</v>
      </c>
      <c r="U1087" s="139" t="s">
        <v>159</v>
      </c>
      <c r="V1087" s="140">
        <v>15.2</v>
      </c>
      <c r="W1087" s="141">
        <v>5.8</v>
      </c>
      <c r="X1087" s="141">
        <v>5.8</v>
      </c>
      <c r="Y1087" s="141">
        <v>0</v>
      </c>
      <c r="Z1087" s="142">
        <v>0</v>
      </c>
    </row>
    <row r="1088" spans="1:26" s="4" customFormat="1" x14ac:dyDescent="0.2">
      <c r="A1088" s="139" t="s">
        <v>209</v>
      </c>
      <c r="B1088" s="31" t="s">
        <v>134</v>
      </c>
      <c r="C1088" s="139">
        <f t="shared" si="16"/>
        <v>8</v>
      </c>
      <c r="D1088" s="139" t="s">
        <v>192</v>
      </c>
      <c r="E1088" s="139" t="s">
        <v>182</v>
      </c>
      <c r="F1088" s="139" t="s">
        <v>842</v>
      </c>
      <c r="G1088" s="139" t="s">
        <v>843</v>
      </c>
      <c r="H1088" s="139" t="s">
        <v>230</v>
      </c>
      <c r="I1088" s="139" t="s">
        <v>231</v>
      </c>
      <c r="J1088" s="139" t="s">
        <v>231</v>
      </c>
      <c r="K1088" s="139" t="s">
        <v>232</v>
      </c>
      <c r="L1088" s="139">
        <v>39.4818</v>
      </c>
      <c r="M1088" s="139">
        <v>-107.99189997222223</v>
      </c>
      <c r="N1088" s="139" t="s">
        <v>275</v>
      </c>
      <c r="O1088" s="139" t="s">
        <v>233</v>
      </c>
      <c r="P1088" s="139">
        <v>20</v>
      </c>
      <c r="Q1088" s="139">
        <v>1</v>
      </c>
      <c r="R1088" s="139">
        <v>163</v>
      </c>
      <c r="S1088" s="139">
        <v>7684</v>
      </c>
      <c r="T1088" s="139">
        <v>855</v>
      </c>
      <c r="U1088" s="139" t="s">
        <v>159</v>
      </c>
      <c r="V1088" s="140">
        <v>0</v>
      </c>
      <c r="W1088" s="141">
        <v>0</v>
      </c>
      <c r="X1088" s="141">
        <v>0</v>
      </c>
      <c r="Y1088" s="141">
        <v>2.2679999999999999E-2</v>
      </c>
      <c r="Z1088" s="142">
        <v>0.378</v>
      </c>
    </row>
    <row r="1089" spans="1:26" s="4" customFormat="1" x14ac:dyDescent="0.2">
      <c r="A1089" s="139" t="s">
        <v>209</v>
      </c>
      <c r="B1089" s="31" t="s">
        <v>134</v>
      </c>
      <c r="C1089" s="139">
        <f t="shared" si="16"/>
        <v>8</v>
      </c>
      <c r="D1089" s="139" t="s">
        <v>192</v>
      </c>
      <c r="E1089" s="139" t="s">
        <v>182</v>
      </c>
      <c r="F1089" s="139" t="s">
        <v>842</v>
      </c>
      <c r="G1089" s="139" t="s">
        <v>843</v>
      </c>
      <c r="H1089" s="139" t="s">
        <v>234</v>
      </c>
      <c r="I1089" s="139" t="s">
        <v>231</v>
      </c>
      <c r="J1089" s="139" t="s">
        <v>231</v>
      </c>
      <c r="K1089" s="139" t="s">
        <v>232</v>
      </c>
      <c r="L1089" s="139">
        <v>39.4818</v>
      </c>
      <c r="M1089" s="139">
        <v>-107.99189997222223</v>
      </c>
      <c r="N1089" s="139" t="s">
        <v>275</v>
      </c>
      <c r="O1089" s="139" t="s">
        <v>233</v>
      </c>
      <c r="P1089" s="139">
        <v>20</v>
      </c>
      <c r="Q1089" s="139">
        <v>1</v>
      </c>
      <c r="R1089" s="139">
        <v>163.1</v>
      </c>
      <c r="S1089" s="139">
        <v>7684</v>
      </c>
      <c r="T1089" s="139">
        <v>855</v>
      </c>
      <c r="U1089" s="139" t="s">
        <v>159</v>
      </c>
      <c r="V1089" s="140">
        <v>0</v>
      </c>
      <c r="W1089" s="141">
        <v>0</v>
      </c>
      <c r="X1089" s="141">
        <v>0</v>
      </c>
      <c r="Y1089" s="141">
        <v>2.2679999999999999E-2</v>
      </c>
      <c r="Z1089" s="142">
        <v>0.378</v>
      </c>
    </row>
    <row r="1090" spans="1:26" s="4" customFormat="1" x14ac:dyDescent="0.2">
      <c r="A1090" s="139" t="s">
        <v>209</v>
      </c>
      <c r="B1090" s="31" t="s">
        <v>134</v>
      </c>
      <c r="C1090" s="139">
        <f t="shared" si="16"/>
        <v>8</v>
      </c>
      <c r="D1090" s="139" t="s">
        <v>192</v>
      </c>
      <c r="E1090" s="139" t="s">
        <v>182</v>
      </c>
      <c r="F1090" s="139" t="s">
        <v>842</v>
      </c>
      <c r="G1090" s="139" t="s">
        <v>843</v>
      </c>
      <c r="H1090" s="139" t="s">
        <v>259</v>
      </c>
      <c r="I1090" s="139" t="s">
        <v>231</v>
      </c>
      <c r="J1090" s="139" t="s">
        <v>231</v>
      </c>
      <c r="K1090" s="139" t="s">
        <v>232</v>
      </c>
      <c r="L1090" s="139">
        <v>39.4818</v>
      </c>
      <c r="M1090" s="139">
        <v>-107.99189997222223</v>
      </c>
      <c r="N1090" s="139" t="s">
        <v>275</v>
      </c>
      <c r="O1090" s="139" t="s">
        <v>233</v>
      </c>
      <c r="P1090" s="139">
        <v>30</v>
      </c>
      <c r="Q1090" s="139">
        <v>1</v>
      </c>
      <c r="R1090" s="139">
        <v>162</v>
      </c>
      <c r="S1090" s="139">
        <v>7651</v>
      </c>
      <c r="T1090" s="139">
        <v>854</v>
      </c>
      <c r="U1090" s="139" t="s">
        <v>159</v>
      </c>
      <c r="V1090" s="140">
        <v>0</v>
      </c>
      <c r="W1090" s="141">
        <v>0</v>
      </c>
      <c r="X1090" s="141">
        <v>0</v>
      </c>
      <c r="Y1090" s="141">
        <v>2.2679999999999999E-2</v>
      </c>
      <c r="Z1090" s="142">
        <v>0.378</v>
      </c>
    </row>
    <row r="1091" spans="1:26" s="4" customFormat="1" x14ac:dyDescent="0.2">
      <c r="A1091" s="139" t="s">
        <v>209</v>
      </c>
      <c r="B1091" s="31" t="s">
        <v>134</v>
      </c>
      <c r="C1091" s="139">
        <f t="shared" si="16"/>
        <v>8</v>
      </c>
      <c r="D1091" s="139" t="s">
        <v>192</v>
      </c>
      <c r="E1091" s="139" t="s">
        <v>182</v>
      </c>
      <c r="F1091" s="139" t="s">
        <v>842</v>
      </c>
      <c r="G1091" s="139" t="s">
        <v>843</v>
      </c>
      <c r="H1091" s="139" t="s">
        <v>264</v>
      </c>
      <c r="I1091" s="139" t="s">
        <v>231</v>
      </c>
      <c r="J1091" s="139" t="s">
        <v>231</v>
      </c>
      <c r="K1091" s="139" t="s">
        <v>232</v>
      </c>
      <c r="L1091" s="139">
        <v>39.4818</v>
      </c>
      <c r="M1091" s="139">
        <v>-107.99189997222223</v>
      </c>
      <c r="N1091" s="139" t="s">
        <v>275</v>
      </c>
      <c r="O1091" s="139" t="s">
        <v>233</v>
      </c>
      <c r="P1091" s="139">
        <v>20</v>
      </c>
      <c r="Q1091" s="139">
        <v>1</v>
      </c>
      <c r="R1091" s="139">
        <v>163</v>
      </c>
      <c r="S1091" s="139">
        <v>7684</v>
      </c>
      <c r="T1091" s="139">
        <v>855</v>
      </c>
      <c r="U1091" s="139" t="s">
        <v>159</v>
      </c>
      <c r="V1091" s="140">
        <v>0</v>
      </c>
      <c r="W1091" s="141">
        <v>0</v>
      </c>
      <c r="X1091" s="141">
        <v>0</v>
      </c>
      <c r="Y1091" s="141">
        <v>2.2679999999999999E-2</v>
      </c>
      <c r="Z1091" s="142">
        <v>0.378</v>
      </c>
    </row>
    <row r="1092" spans="1:26" s="4" customFormat="1" x14ac:dyDescent="0.2">
      <c r="A1092" s="139" t="s">
        <v>209</v>
      </c>
      <c r="B1092" s="31" t="s">
        <v>134</v>
      </c>
      <c r="C1092" s="139">
        <f t="shared" si="16"/>
        <v>8</v>
      </c>
      <c r="D1092" s="139" t="s">
        <v>192</v>
      </c>
      <c r="E1092" s="139" t="s">
        <v>182</v>
      </c>
      <c r="F1092" s="139" t="s">
        <v>842</v>
      </c>
      <c r="G1092" s="139" t="s">
        <v>843</v>
      </c>
      <c r="H1092" s="139" t="s">
        <v>229</v>
      </c>
      <c r="I1092" s="139" t="s">
        <v>231</v>
      </c>
      <c r="J1092" s="139" t="s">
        <v>231</v>
      </c>
      <c r="K1092" s="139" t="s">
        <v>232</v>
      </c>
      <c r="L1092" s="139">
        <v>39.4818</v>
      </c>
      <c r="M1092" s="139">
        <v>-107.99189997222223</v>
      </c>
      <c r="N1092" s="139" t="s">
        <v>275</v>
      </c>
      <c r="O1092" s="139" t="s">
        <v>233</v>
      </c>
      <c r="P1092" s="139">
        <v>30</v>
      </c>
      <c r="Q1092" s="139">
        <v>1</v>
      </c>
      <c r="R1092" s="139">
        <v>162</v>
      </c>
      <c r="S1092" s="139">
        <v>7651</v>
      </c>
      <c r="T1092" s="139">
        <v>854</v>
      </c>
      <c r="U1092" s="139" t="s">
        <v>159</v>
      </c>
      <c r="V1092" s="140">
        <v>0</v>
      </c>
      <c r="W1092" s="141">
        <v>0</v>
      </c>
      <c r="X1092" s="141">
        <v>0</v>
      </c>
      <c r="Y1092" s="141">
        <v>2.6041000000000002E-2</v>
      </c>
      <c r="Z1092" s="142">
        <v>0.43401000000000001</v>
      </c>
    </row>
    <row r="1093" spans="1:26" s="4" customFormat="1" x14ac:dyDescent="0.2">
      <c r="A1093" s="139" t="s">
        <v>209</v>
      </c>
      <c r="B1093" s="31" t="s">
        <v>134</v>
      </c>
      <c r="C1093" s="139">
        <f t="shared" si="16"/>
        <v>8</v>
      </c>
      <c r="D1093" s="139" t="s">
        <v>192</v>
      </c>
      <c r="E1093" s="139" t="s">
        <v>182</v>
      </c>
      <c r="F1093" s="139" t="s">
        <v>842</v>
      </c>
      <c r="G1093" s="139" t="s">
        <v>843</v>
      </c>
      <c r="H1093" s="139" t="s">
        <v>260</v>
      </c>
      <c r="I1093" s="139" t="s">
        <v>231</v>
      </c>
      <c r="J1093" s="139" t="s">
        <v>231</v>
      </c>
      <c r="K1093" s="139" t="s">
        <v>232</v>
      </c>
      <c r="L1093" s="139">
        <v>39.4818</v>
      </c>
      <c r="M1093" s="139">
        <v>-107.99189997222223</v>
      </c>
      <c r="N1093" s="139" t="s">
        <v>275</v>
      </c>
      <c r="O1093" s="139" t="s">
        <v>233</v>
      </c>
      <c r="P1093" s="139">
        <v>20</v>
      </c>
      <c r="Q1093" s="139">
        <v>1</v>
      </c>
      <c r="R1093" s="139">
        <v>163</v>
      </c>
      <c r="S1093" s="139">
        <v>7684</v>
      </c>
      <c r="T1093" s="139">
        <v>855</v>
      </c>
      <c r="U1093" s="139" t="s">
        <v>159</v>
      </c>
      <c r="V1093" s="140">
        <v>0</v>
      </c>
      <c r="W1093" s="141">
        <v>0</v>
      </c>
      <c r="X1093" s="141">
        <v>0</v>
      </c>
      <c r="Y1093" s="141">
        <v>2.2679999999999999E-2</v>
      </c>
      <c r="Z1093" s="142">
        <v>0.378</v>
      </c>
    </row>
    <row r="1094" spans="1:26" s="4" customFormat="1" x14ac:dyDescent="0.2">
      <c r="A1094" s="139" t="s">
        <v>209</v>
      </c>
      <c r="B1094" s="31" t="s">
        <v>134</v>
      </c>
      <c r="C1094" s="139">
        <f t="shared" si="16"/>
        <v>8</v>
      </c>
      <c r="D1094" s="139" t="s">
        <v>192</v>
      </c>
      <c r="E1094" s="139" t="s">
        <v>182</v>
      </c>
      <c r="F1094" s="139" t="s">
        <v>842</v>
      </c>
      <c r="G1094" s="139" t="s">
        <v>843</v>
      </c>
      <c r="H1094" s="139" t="s">
        <v>231</v>
      </c>
      <c r="I1094" s="139" t="s">
        <v>231</v>
      </c>
      <c r="J1094" s="139" t="s">
        <v>231</v>
      </c>
      <c r="K1094" s="139" t="s">
        <v>232</v>
      </c>
      <c r="L1094" s="139">
        <v>39.523202777777776</v>
      </c>
      <c r="M1094" s="139">
        <v>-107.90986666666667</v>
      </c>
      <c r="N1094" s="139" t="s">
        <v>275</v>
      </c>
      <c r="O1094" s="139" t="s">
        <v>233</v>
      </c>
      <c r="P1094" s="139">
        <v>20</v>
      </c>
      <c r="Q1094" s="139">
        <v>1</v>
      </c>
      <c r="R1094" s="139">
        <v>163</v>
      </c>
      <c r="S1094" s="139">
        <v>7684</v>
      </c>
      <c r="T1094" s="139">
        <v>855</v>
      </c>
      <c r="U1094" s="139" t="s">
        <v>159</v>
      </c>
      <c r="V1094" s="140">
        <v>22.1</v>
      </c>
      <c r="W1094" s="141">
        <v>5.5</v>
      </c>
      <c r="X1094" s="141">
        <v>5.5</v>
      </c>
      <c r="Y1094" s="141">
        <v>0</v>
      </c>
      <c r="Z1094" s="142">
        <v>0</v>
      </c>
    </row>
    <row r="1095" spans="1:26" s="4" customFormat="1" x14ac:dyDescent="0.2">
      <c r="A1095" s="139" t="s">
        <v>209</v>
      </c>
      <c r="B1095" s="31" t="s">
        <v>134</v>
      </c>
      <c r="C1095" s="139">
        <f t="shared" ref="C1095:C1158" si="17">VALUE(LEFT($D1095,LEN(D1095)-3))</f>
        <v>8</v>
      </c>
      <c r="D1095" s="139" t="s">
        <v>192</v>
      </c>
      <c r="E1095" s="139" t="s">
        <v>182</v>
      </c>
      <c r="F1095" s="139" t="s">
        <v>842</v>
      </c>
      <c r="G1095" s="139" t="s">
        <v>843</v>
      </c>
      <c r="H1095" s="139" t="s">
        <v>231</v>
      </c>
      <c r="I1095" s="139" t="s">
        <v>231</v>
      </c>
      <c r="J1095" s="139" t="s">
        <v>231</v>
      </c>
      <c r="K1095" s="139" t="s">
        <v>232</v>
      </c>
      <c r="L1095" s="139">
        <v>39.523002777777776</v>
      </c>
      <c r="M1095" s="139">
        <v>-107.93275555555556</v>
      </c>
      <c r="N1095" s="139" t="s">
        <v>275</v>
      </c>
      <c r="O1095" s="139" t="s">
        <v>233</v>
      </c>
      <c r="P1095" s="139">
        <v>20</v>
      </c>
      <c r="Q1095" s="139">
        <v>1</v>
      </c>
      <c r="R1095" s="139">
        <v>163.1</v>
      </c>
      <c r="S1095" s="139">
        <v>7684</v>
      </c>
      <c r="T1095" s="139">
        <v>855</v>
      </c>
      <c r="U1095" s="139" t="s">
        <v>159</v>
      </c>
      <c r="V1095" s="140">
        <v>22.1</v>
      </c>
      <c r="W1095" s="141">
        <v>5.5</v>
      </c>
      <c r="X1095" s="141">
        <v>5.5</v>
      </c>
      <c r="Y1095" s="141">
        <v>0</v>
      </c>
      <c r="Z1095" s="142">
        <v>0</v>
      </c>
    </row>
    <row r="1096" spans="1:26" s="4" customFormat="1" x14ac:dyDescent="0.2">
      <c r="A1096" s="139" t="s">
        <v>209</v>
      </c>
      <c r="B1096" s="31" t="s">
        <v>134</v>
      </c>
      <c r="C1096" s="139">
        <f t="shared" si="17"/>
        <v>8</v>
      </c>
      <c r="D1096" s="139" t="s">
        <v>192</v>
      </c>
      <c r="E1096" s="139" t="s">
        <v>182</v>
      </c>
      <c r="F1096" s="139" t="s">
        <v>842</v>
      </c>
      <c r="G1096" s="139" t="s">
        <v>843</v>
      </c>
      <c r="H1096" s="139" t="s">
        <v>231</v>
      </c>
      <c r="I1096" s="139" t="s">
        <v>231</v>
      </c>
      <c r="J1096" s="139" t="s">
        <v>231</v>
      </c>
      <c r="K1096" s="139" t="s">
        <v>232</v>
      </c>
      <c r="L1096" s="139">
        <v>39.500580555555558</v>
      </c>
      <c r="M1096" s="139">
        <v>-108.08768333333333</v>
      </c>
      <c r="N1096" s="139" t="s">
        <v>275</v>
      </c>
      <c r="O1096" s="139" t="s">
        <v>233</v>
      </c>
      <c r="P1096" s="139">
        <v>30</v>
      </c>
      <c r="Q1096" s="139">
        <v>1</v>
      </c>
      <c r="R1096" s="139">
        <v>162</v>
      </c>
      <c r="S1096" s="139">
        <v>7651</v>
      </c>
      <c r="T1096" s="139">
        <v>854</v>
      </c>
      <c r="U1096" s="139" t="s">
        <v>159</v>
      </c>
      <c r="V1096" s="140">
        <v>44.2</v>
      </c>
      <c r="W1096" s="141">
        <v>11</v>
      </c>
      <c r="X1096" s="141">
        <v>11</v>
      </c>
      <c r="Y1096" s="141">
        <v>0</v>
      </c>
      <c r="Z1096" s="142">
        <v>0</v>
      </c>
    </row>
    <row r="1097" spans="1:26" s="4" customFormat="1" x14ac:dyDescent="0.2">
      <c r="A1097" s="139" t="s">
        <v>209</v>
      </c>
      <c r="B1097" s="31" t="s">
        <v>134</v>
      </c>
      <c r="C1097" s="139">
        <f t="shared" si="17"/>
        <v>8</v>
      </c>
      <c r="D1097" s="139" t="s">
        <v>192</v>
      </c>
      <c r="E1097" s="139" t="s">
        <v>182</v>
      </c>
      <c r="F1097" s="139" t="s">
        <v>842</v>
      </c>
      <c r="G1097" s="139" t="s">
        <v>843</v>
      </c>
      <c r="H1097" s="139" t="s">
        <v>231</v>
      </c>
      <c r="I1097" s="139" t="s">
        <v>231</v>
      </c>
      <c r="J1097" s="139" t="s">
        <v>231</v>
      </c>
      <c r="K1097" s="139" t="s">
        <v>232</v>
      </c>
      <c r="L1097" s="139">
        <v>39.486608333333336</v>
      </c>
      <c r="M1097" s="139">
        <v>-107.91833611111112</v>
      </c>
      <c r="N1097" s="139" t="s">
        <v>275</v>
      </c>
      <c r="O1097" s="139" t="s">
        <v>233</v>
      </c>
      <c r="P1097" s="139">
        <v>20</v>
      </c>
      <c r="Q1097" s="139">
        <v>1</v>
      </c>
      <c r="R1097" s="139">
        <v>163</v>
      </c>
      <c r="S1097" s="139">
        <v>7684</v>
      </c>
      <c r="T1097" s="139">
        <v>855</v>
      </c>
      <c r="U1097" s="139" t="s">
        <v>159</v>
      </c>
      <c r="V1097" s="140">
        <v>44.3</v>
      </c>
      <c r="W1097" s="141">
        <v>11</v>
      </c>
      <c r="X1097" s="141">
        <v>11</v>
      </c>
      <c r="Y1097" s="141">
        <v>0</v>
      </c>
      <c r="Z1097" s="142">
        <v>0</v>
      </c>
    </row>
    <row r="1098" spans="1:26" s="4" customFormat="1" x14ac:dyDescent="0.2">
      <c r="A1098" s="139" t="s">
        <v>209</v>
      </c>
      <c r="B1098" s="31" t="s">
        <v>134</v>
      </c>
      <c r="C1098" s="139">
        <f t="shared" si="17"/>
        <v>8</v>
      </c>
      <c r="D1098" s="139" t="s">
        <v>192</v>
      </c>
      <c r="E1098" s="139" t="s">
        <v>182</v>
      </c>
      <c r="F1098" s="139" t="s">
        <v>842</v>
      </c>
      <c r="G1098" s="139" t="s">
        <v>843</v>
      </c>
      <c r="H1098" s="139" t="s">
        <v>231</v>
      </c>
      <c r="I1098" s="139" t="s">
        <v>231</v>
      </c>
      <c r="J1098" s="139" t="s">
        <v>231</v>
      </c>
      <c r="K1098" s="139" t="s">
        <v>232</v>
      </c>
      <c r="L1098" s="139">
        <v>39.505054972222226</v>
      </c>
      <c r="M1098" s="139">
        <v>-107.92894969444446</v>
      </c>
      <c r="N1098" s="139" t="s">
        <v>268</v>
      </c>
      <c r="O1098" s="139" t="s">
        <v>233</v>
      </c>
      <c r="P1098" s="139">
        <v>0</v>
      </c>
      <c r="Q1098" s="139">
        <v>0</v>
      </c>
      <c r="R1098" s="139">
        <v>0</v>
      </c>
      <c r="S1098" s="139">
        <v>0</v>
      </c>
      <c r="T1098" s="139">
        <v>70</v>
      </c>
      <c r="U1098" s="139" t="s">
        <v>208</v>
      </c>
      <c r="V1098" s="140">
        <v>0</v>
      </c>
      <c r="W1098" s="141">
        <v>7.1</v>
      </c>
      <c r="X1098" s="141">
        <v>0</v>
      </c>
      <c r="Y1098" s="141">
        <v>0</v>
      </c>
      <c r="Z1098" s="142">
        <v>0</v>
      </c>
    </row>
    <row r="1099" spans="1:26" s="4" customFormat="1" x14ac:dyDescent="0.2">
      <c r="A1099" s="139" t="s">
        <v>209</v>
      </c>
      <c r="B1099" s="31" t="s">
        <v>134</v>
      </c>
      <c r="C1099" s="139">
        <f t="shared" si="17"/>
        <v>8</v>
      </c>
      <c r="D1099" s="139" t="s">
        <v>192</v>
      </c>
      <c r="E1099" s="139" t="s">
        <v>182</v>
      </c>
      <c r="F1099" s="139" t="s">
        <v>844</v>
      </c>
      <c r="G1099" s="139" t="s">
        <v>845</v>
      </c>
      <c r="H1099" s="139" t="s">
        <v>234</v>
      </c>
      <c r="I1099" s="139" t="s">
        <v>231</v>
      </c>
      <c r="J1099" s="139" t="s">
        <v>231</v>
      </c>
      <c r="K1099" s="139" t="s">
        <v>257</v>
      </c>
      <c r="L1099" s="139">
        <v>39.399090000000001</v>
      </c>
      <c r="M1099" s="139">
        <v>-107.71891425000001</v>
      </c>
      <c r="N1099" s="139" t="s">
        <v>275</v>
      </c>
      <c r="O1099" s="139" t="s">
        <v>258</v>
      </c>
      <c r="P1099" s="139">
        <v>0</v>
      </c>
      <c r="Q1099" s="139">
        <v>0.5</v>
      </c>
      <c r="R1099" s="139">
        <v>0</v>
      </c>
      <c r="S1099" s="139">
        <v>2459</v>
      </c>
      <c r="T1099" s="139">
        <v>858</v>
      </c>
      <c r="U1099" s="139" t="s">
        <v>159</v>
      </c>
      <c r="V1099" s="140">
        <v>0</v>
      </c>
      <c r="W1099" s="141">
        <v>0</v>
      </c>
      <c r="X1099" s="141">
        <v>0</v>
      </c>
      <c r="Y1099" s="141">
        <v>0</v>
      </c>
      <c r="Z1099" s="142">
        <v>0</v>
      </c>
    </row>
    <row r="1100" spans="1:26" s="4" customFormat="1" x14ac:dyDescent="0.2">
      <c r="A1100" s="139" t="s">
        <v>209</v>
      </c>
      <c r="B1100" s="31" t="s">
        <v>134</v>
      </c>
      <c r="C1100" s="139">
        <f t="shared" si="17"/>
        <v>8</v>
      </c>
      <c r="D1100" s="139" t="s">
        <v>192</v>
      </c>
      <c r="E1100" s="139" t="s">
        <v>182</v>
      </c>
      <c r="F1100" s="139" t="s">
        <v>844</v>
      </c>
      <c r="G1100" s="139" t="s">
        <v>845</v>
      </c>
      <c r="H1100" s="139" t="s">
        <v>235</v>
      </c>
      <c r="I1100" s="139" t="s">
        <v>231</v>
      </c>
      <c r="J1100" s="139" t="s">
        <v>231</v>
      </c>
      <c r="K1100" s="139" t="s">
        <v>257</v>
      </c>
      <c r="L1100" s="139">
        <v>39.399090000000001</v>
      </c>
      <c r="M1100" s="139">
        <v>-107.71891425000001</v>
      </c>
      <c r="N1100" s="139" t="s">
        <v>275</v>
      </c>
      <c r="O1100" s="139" t="s">
        <v>258</v>
      </c>
      <c r="P1100" s="139">
        <v>0</v>
      </c>
      <c r="Q1100" s="139">
        <v>0.5</v>
      </c>
      <c r="R1100" s="139">
        <v>0</v>
      </c>
      <c r="S1100" s="139">
        <v>2459</v>
      </c>
      <c r="T1100" s="139">
        <v>858</v>
      </c>
      <c r="U1100" s="139" t="s">
        <v>159</v>
      </c>
      <c r="V1100" s="140">
        <v>0</v>
      </c>
      <c r="W1100" s="141">
        <v>0</v>
      </c>
      <c r="X1100" s="141">
        <v>0</v>
      </c>
      <c r="Y1100" s="141">
        <v>0</v>
      </c>
      <c r="Z1100" s="142">
        <v>0</v>
      </c>
    </row>
    <row r="1101" spans="1:26" s="4" customFormat="1" x14ac:dyDescent="0.2">
      <c r="A1101" s="139" t="s">
        <v>209</v>
      </c>
      <c r="B1101" s="31" t="s">
        <v>134</v>
      </c>
      <c r="C1101" s="139">
        <f t="shared" si="17"/>
        <v>8</v>
      </c>
      <c r="D1101" s="139" t="s">
        <v>192</v>
      </c>
      <c r="E1101" s="139" t="s">
        <v>182</v>
      </c>
      <c r="F1101" s="139" t="s">
        <v>844</v>
      </c>
      <c r="G1101" s="139" t="s">
        <v>845</v>
      </c>
      <c r="H1101" s="139" t="s">
        <v>231</v>
      </c>
      <c r="I1101" s="139" t="s">
        <v>231</v>
      </c>
      <c r="J1101" s="139" t="s">
        <v>231</v>
      </c>
      <c r="K1101" s="139" t="s">
        <v>257</v>
      </c>
      <c r="L1101" s="139">
        <v>39.499317500000004</v>
      </c>
      <c r="M1101" s="139">
        <v>-107.90787069444445</v>
      </c>
      <c r="N1101" s="139" t="s">
        <v>275</v>
      </c>
      <c r="O1101" s="139" t="s">
        <v>258</v>
      </c>
      <c r="P1101" s="139">
        <v>0</v>
      </c>
      <c r="Q1101" s="139">
        <v>0.5</v>
      </c>
      <c r="R1101" s="139">
        <v>0</v>
      </c>
      <c r="S1101" s="139">
        <v>2459</v>
      </c>
      <c r="T1101" s="139">
        <v>858</v>
      </c>
      <c r="U1101" s="139" t="s">
        <v>159</v>
      </c>
      <c r="V1101" s="140">
        <v>8.0865100000000005</v>
      </c>
      <c r="W1101" s="141">
        <v>2.6200239999999999</v>
      </c>
      <c r="X1101" s="141">
        <v>14.070513999999999</v>
      </c>
      <c r="Y1101" s="141">
        <v>0</v>
      </c>
      <c r="Z1101" s="142">
        <v>0</v>
      </c>
    </row>
    <row r="1102" spans="1:26" s="4" customFormat="1" x14ac:dyDescent="0.2">
      <c r="A1102" s="139" t="s">
        <v>209</v>
      </c>
      <c r="B1102" s="31" t="s">
        <v>134</v>
      </c>
      <c r="C1102" s="139">
        <f t="shared" si="17"/>
        <v>8</v>
      </c>
      <c r="D1102" s="139" t="s">
        <v>192</v>
      </c>
      <c r="E1102" s="139" t="s">
        <v>182</v>
      </c>
      <c r="F1102" s="139" t="s">
        <v>846</v>
      </c>
      <c r="G1102" s="139" t="s">
        <v>847</v>
      </c>
      <c r="H1102" s="139" t="s">
        <v>234</v>
      </c>
      <c r="I1102" s="139" t="s">
        <v>231</v>
      </c>
      <c r="J1102" s="139" t="s">
        <v>231</v>
      </c>
      <c r="K1102" s="139" t="s">
        <v>232</v>
      </c>
      <c r="L1102" s="139">
        <v>39.499317500000004</v>
      </c>
      <c r="M1102" s="139">
        <v>-107.90787069444445</v>
      </c>
      <c r="N1102" s="139" t="s">
        <v>83</v>
      </c>
      <c r="O1102" s="139" t="s">
        <v>233</v>
      </c>
      <c r="P1102" s="139">
        <v>28</v>
      </c>
      <c r="Q1102" s="139">
        <v>1.67</v>
      </c>
      <c r="R1102" s="139">
        <v>120.2</v>
      </c>
      <c r="S1102" s="139">
        <v>15800</v>
      </c>
      <c r="T1102" s="139">
        <v>600</v>
      </c>
      <c r="U1102" s="139" t="s">
        <v>159</v>
      </c>
      <c r="V1102" s="140">
        <v>0</v>
      </c>
      <c r="W1102" s="141">
        <v>0</v>
      </c>
      <c r="X1102" s="141">
        <v>0</v>
      </c>
      <c r="Y1102" s="141">
        <v>0</v>
      </c>
      <c r="Z1102" s="142">
        <v>0</v>
      </c>
    </row>
    <row r="1103" spans="1:26" s="4" customFormat="1" x14ac:dyDescent="0.2">
      <c r="A1103" s="139" t="s">
        <v>209</v>
      </c>
      <c r="B1103" s="31" t="s">
        <v>134</v>
      </c>
      <c r="C1103" s="139">
        <f t="shared" si="17"/>
        <v>8</v>
      </c>
      <c r="D1103" s="139" t="s">
        <v>192</v>
      </c>
      <c r="E1103" s="139" t="s">
        <v>182</v>
      </c>
      <c r="F1103" s="139" t="s">
        <v>846</v>
      </c>
      <c r="G1103" s="139" t="s">
        <v>847</v>
      </c>
      <c r="H1103" s="139" t="s">
        <v>235</v>
      </c>
      <c r="I1103" s="139" t="s">
        <v>231</v>
      </c>
      <c r="J1103" s="139" t="s">
        <v>231</v>
      </c>
      <c r="K1103" s="139" t="s">
        <v>232</v>
      </c>
      <c r="L1103" s="139">
        <v>39.499317500000004</v>
      </c>
      <c r="M1103" s="139">
        <v>-107.90787069444445</v>
      </c>
      <c r="N1103" s="139" t="s">
        <v>83</v>
      </c>
      <c r="O1103" s="139" t="s">
        <v>233</v>
      </c>
      <c r="P1103" s="139">
        <v>28</v>
      </c>
      <c r="Q1103" s="139">
        <v>1.67</v>
      </c>
      <c r="R1103" s="139">
        <v>120.2</v>
      </c>
      <c r="S1103" s="139">
        <v>15800</v>
      </c>
      <c r="T1103" s="139">
        <v>600</v>
      </c>
      <c r="U1103" s="139" t="s">
        <v>159</v>
      </c>
      <c r="V1103" s="140">
        <v>0</v>
      </c>
      <c r="W1103" s="141">
        <v>0</v>
      </c>
      <c r="X1103" s="141">
        <v>0</v>
      </c>
      <c r="Y1103" s="141">
        <v>0</v>
      </c>
      <c r="Z1103" s="142">
        <v>0</v>
      </c>
    </row>
    <row r="1104" spans="1:26" s="4" customFormat="1" x14ac:dyDescent="0.2">
      <c r="A1104" s="139" t="s">
        <v>209</v>
      </c>
      <c r="B1104" s="31" t="s">
        <v>134</v>
      </c>
      <c r="C1104" s="139">
        <f t="shared" si="17"/>
        <v>8</v>
      </c>
      <c r="D1104" s="139" t="s">
        <v>192</v>
      </c>
      <c r="E1104" s="139" t="s">
        <v>182</v>
      </c>
      <c r="F1104" s="139" t="s">
        <v>846</v>
      </c>
      <c r="G1104" s="139" t="s">
        <v>847</v>
      </c>
      <c r="H1104" s="139" t="s">
        <v>231</v>
      </c>
      <c r="I1104" s="139" t="s">
        <v>231</v>
      </c>
      <c r="J1104" s="139" t="s">
        <v>231</v>
      </c>
      <c r="K1104" s="139" t="s">
        <v>232</v>
      </c>
      <c r="L1104" s="139">
        <v>39.58101113888889</v>
      </c>
      <c r="M1104" s="139">
        <v>-108.10670208333333</v>
      </c>
      <c r="N1104" s="139" t="s">
        <v>275</v>
      </c>
      <c r="O1104" s="139" t="s">
        <v>233</v>
      </c>
      <c r="P1104" s="139">
        <v>20</v>
      </c>
      <c r="Q1104" s="139">
        <v>1</v>
      </c>
      <c r="R1104" s="139">
        <v>163.1</v>
      </c>
      <c r="S1104" s="139">
        <v>7684</v>
      </c>
      <c r="T1104" s="139">
        <v>855</v>
      </c>
      <c r="U1104" s="139" t="s">
        <v>159</v>
      </c>
      <c r="V1104" s="140">
        <v>22.10427</v>
      </c>
      <c r="W1104" s="141">
        <v>6.5012629999999998</v>
      </c>
      <c r="X1104" s="141">
        <v>6.5012629999999998</v>
      </c>
      <c r="Y1104" s="141">
        <v>0</v>
      </c>
      <c r="Z1104" s="142">
        <v>0</v>
      </c>
    </row>
    <row r="1105" spans="1:26" s="4" customFormat="1" x14ac:dyDescent="0.2">
      <c r="A1105" s="139" t="s">
        <v>209</v>
      </c>
      <c r="B1105" s="31" t="s">
        <v>134</v>
      </c>
      <c r="C1105" s="139">
        <f t="shared" si="17"/>
        <v>8</v>
      </c>
      <c r="D1105" s="139" t="s">
        <v>192</v>
      </c>
      <c r="E1105" s="139" t="s">
        <v>182</v>
      </c>
      <c r="F1105" s="139" t="s">
        <v>846</v>
      </c>
      <c r="G1105" s="139" t="s">
        <v>847</v>
      </c>
      <c r="H1105" s="139" t="s">
        <v>231</v>
      </c>
      <c r="I1105" s="139" t="s">
        <v>231</v>
      </c>
      <c r="J1105" s="139" t="s">
        <v>231</v>
      </c>
      <c r="K1105" s="139" t="s">
        <v>232</v>
      </c>
      <c r="L1105" s="139">
        <v>39.58101113888889</v>
      </c>
      <c r="M1105" s="139">
        <v>-108.10670208333333</v>
      </c>
      <c r="N1105" s="139" t="s">
        <v>275</v>
      </c>
      <c r="O1105" s="139" t="s">
        <v>233</v>
      </c>
      <c r="P1105" s="139">
        <v>20</v>
      </c>
      <c r="Q1105" s="139">
        <v>1</v>
      </c>
      <c r="R1105" s="139">
        <v>190.2</v>
      </c>
      <c r="S1105" s="139">
        <v>8965</v>
      </c>
      <c r="T1105" s="139">
        <v>855</v>
      </c>
      <c r="U1105" s="139" t="s">
        <v>159</v>
      </c>
      <c r="V1105" s="140">
        <v>22.10427</v>
      </c>
      <c r="W1105" s="141">
        <v>6.5012629999999998</v>
      </c>
      <c r="X1105" s="141">
        <v>6.5012629999999998</v>
      </c>
      <c r="Y1105" s="141">
        <v>0</v>
      </c>
      <c r="Z1105" s="142">
        <v>0</v>
      </c>
    </row>
    <row r="1106" spans="1:26" s="4" customFormat="1" x14ac:dyDescent="0.2">
      <c r="A1106" s="139" t="s">
        <v>209</v>
      </c>
      <c r="B1106" s="31" t="s">
        <v>134</v>
      </c>
      <c r="C1106" s="139">
        <f t="shared" si="17"/>
        <v>8</v>
      </c>
      <c r="D1106" s="139" t="s">
        <v>192</v>
      </c>
      <c r="E1106" s="139" t="s">
        <v>182</v>
      </c>
      <c r="F1106" s="139" t="s">
        <v>846</v>
      </c>
      <c r="G1106" s="139" t="s">
        <v>847</v>
      </c>
      <c r="H1106" s="139" t="s">
        <v>231</v>
      </c>
      <c r="I1106" s="139" t="s">
        <v>231</v>
      </c>
      <c r="J1106" s="139" t="s">
        <v>231</v>
      </c>
      <c r="K1106" s="139" t="s">
        <v>232</v>
      </c>
      <c r="L1106" s="139">
        <v>39.58101113888889</v>
      </c>
      <c r="M1106" s="139">
        <v>-108.10670208333333</v>
      </c>
      <c r="N1106" s="139" t="s">
        <v>237</v>
      </c>
      <c r="O1106" s="139" t="s">
        <v>233</v>
      </c>
      <c r="P1106" s="139">
        <v>20</v>
      </c>
      <c r="Q1106" s="139">
        <v>1</v>
      </c>
      <c r="R1106" s="139">
        <v>163</v>
      </c>
      <c r="S1106" s="139">
        <v>7684</v>
      </c>
      <c r="T1106" s="139">
        <v>855</v>
      </c>
      <c r="U1106" s="139" t="s">
        <v>159</v>
      </c>
      <c r="V1106" s="140">
        <v>22</v>
      </c>
      <c r="W1106" s="141">
        <v>6.5012629999999998</v>
      </c>
      <c r="X1106" s="141">
        <v>6.5</v>
      </c>
      <c r="Y1106" s="141">
        <v>0</v>
      </c>
      <c r="Z1106" s="142">
        <v>0</v>
      </c>
    </row>
    <row r="1107" spans="1:26" s="4" customFormat="1" x14ac:dyDescent="0.2">
      <c r="A1107" s="139" t="s">
        <v>209</v>
      </c>
      <c r="B1107" s="31" t="s">
        <v>134</v>
      </c>
      <c r="C1107" s="139">
        <f t="shared" si="17"/>
        <v>8</v>
      </c>
      <c r="D1107" s="139" t="s">
        <v>192</v>
      </c>
      <c r="E1107" s="139" t="s">
        <v>182</v>
      </c>
      <c r="F1107" s="139" t="s">
        <v>846</v>
      </c>
      <c r="G1107" s="139" t="s">
        <v>847</v>
      </c>
      <c r="H1107" s="139" t="s">
        <v>231</v>
      </c>
      <c r="I1107" s="139" t="s">
        <v>231</v>
      </c>
      <c r="J1107" s="139" t="s">
        <v>231</v>
      </c>
      <c r="K1107" s="139" t="s">
        <v>232</v>
      </c>
      <c r="L1107" s="139">
        <v>39.58101113888889</v>
      </c>
      <c r="M1107" s="139">
        <v>-108.10670208333333</v>
      </c>
      <c r="N1107" s="139" t="s">
        <v>237</v>
      </c>
      <c r="O1107" s="139" t="s">
        <v>233</v>
      </c>
      <c r="P1107" s="139">
        <v>20</v>
      </c>
      <c r="Q1107" s="139">
        <v>1.1599999999999999</v>
      </c>
      <c r="R1107" s="139">
        <v>20</v>
      </c>
      <c r="S1107" s="139">
        <v>1299</v>
      </c>
      <c r="T1107" s="139">
        <v>400</v>
      </c>
      <c r="U1107" s="139" t="s">
        <v>159</v>
      </c>
      <c r="V1107" s="140">
        <v>6.3</v>
      </c>
      <c r="W1107" s="141">
        <v>1.4</v>
      </c>
      <c r="X1107" s="141">
        <v>2.4</v>
      </c>
      <c r="Y1107" s="141">
        <v>0</v>
      </c>
      <c r="Z1107" s="142">
        <v>0</v>
      </c>
    </row>
    <row r="1108" spans="1:26" s="4" customFormat="1" x14ac:dyDescent="0.2">
      <c r="A1108" s="139" t="s">
        <v>209</v>
      </c>
      <c r="B1108" s="31" t="s">
        <v>134</v>
      </c>
      <c r="C1108" s="139">
        <f t="shared" si="17"/>
        <v>8</v>
      </c>
      <c r="D1108" s="139" t="s">
        <v>192</v>
      </c>
      <c r="E1108" s="139" t="s">
        <v>182</v>
      </c>
      <c r="F1108" s="139" t="s">
        <v>846</v>
      </c>
      <c r="G1108" s="139" t="s">
        <v>847</v>
      </c>
      <c r="H1108" s="139" t="s">
        <v>231</v>
      </c>
      <c r="I1108" s="139" t="s">
        <v>231</v>
      </c>
      <c r="J1108" s="139" t="s">
        <v>231</v>
      </c>
      <c r="K1108" s="139" t="s">
        <v>232</v>
      </c>
      <c r="L1108" s="139">
        <v>39.58101113888889</v>
      </c>
      <c r="M1108" s="139">
        <v>-108.10670208333333</v>
      </c>
      <c r="N1108" s="139" t="s">
        <v>291</v>
      </c>
      <c r="O1108" s="139" t="s">
        <v>233</v>
      </c>
      <c r="P1108" s="139">
        <v>0</v>
      </c>
      <c r="Q1108" s="139">
        <v>0</v>
      </c>
      <c r="R1108" s="139">
        <v>0</v>
      </c>
      <c r="S1108" s="139">
        <v>0</v>
      </c>
      <c r="T1108" s="139">
        <v>70</v>
      </c>
      <c r="U1108" s="139" t="s">
        <v>140</v>
      </c>
      <c r="V1108" s="140">
        <v>0</v>
      </c>
      <c r="W1108" s="141">
        <v>3</v>
      </c>
      <c r="X1108" s="141">
        <v>0</v>
      </c>
      <c r="Y1108" s="141">
        <v>0</v>
      </c>
      <c r="Z1108" s="142">
        <v>0</v>
      </c>
    </row>
    <row r="1109" spans="1:26" s="4" customFormat="1" x14ac:dyDescent="0.2">
      <c r="A1109" s="139" t="s">
        <v>209</v>
      </c>
      <c r="B1109" s="31" t="s">
        <v>134</v>
      </c>
      <c r="C1109" s="139">
        <f t="shared" si="17"/>
        <v>8</v>
      </c>
      <c r="D1109" s="139" t="s">
        <v>192</v>
      </c>
      <c r="E1109" s="139" t="s">
        <v>182</v>
      </c>
      <c r="F1109" s="139" t="s">
        <v>846</v>
      </c>
      <c r="G1109" s="139" t="s">
        <v>847</v>
      </c>
      <c r="H1109" s="139" t="s">
        <v>231</v>
      </c>
      <c r="I1109" s="139" t="s">
        <v>231</v>
      </c>
      <c r="J1109" s="139" t="s">
        <v>231</v>
      </c>
      <c r="K1109" s="139" t="s">
        <v>232</v>
      </c>
      <c r="L1109" s="139">
        <v>39.58101113888889</v>
      </c>
      <c r="M1109" s="139">
        <v>-108.10670208333333</v>
      </c>
      <c r="N1109" s="139" t="s">
        <v>239</v>
      </c>
      <c r="O1109" s="139" t="s">
        <v>233</v>
      </c>
      <c r="P1109" s="139">
        <v>0</v>
      </c>
      <c r="Q1109" s="139">
        <v>0</v>
      </c>
      <c r="R1109" s="139">
        <v>0</v>
      </c>
      <c r="S1109" s="139">
        <v>0</v>
      </c>
      <c r="T1109" s="139">
        <v>70</v>
      </c>
      <c r="U1109" s="139" t="s">
        <v>111</v>
      </c>
      <c r="V1109" s="140">
        <v>0</v>
      </c>
      <c r="W1109" s="141">
        <v>6</v>
      </c>
      <c r="X1109" s="141">
        <v>0</v>
      </c>
      <c r="Y1109" s="141">
        <v>0</v>
      </c>
      <c r="Z1109" s="142">
        <v>0</v>
      </c>
    </row>
    <row r="1110" spans="1:26" s="4" customFormat="1" x14ac:dyDescent="0.2">
      <c r="A1110" s="139" t="s">
        <v>209</v>
      </c>
      <c r="B1110" s="31" t="s">
        <v>134</v>
      </c>
      <c r="C1110" s="139">
        <f t="shared" si="17"/>
        <v>8</v>
      </c>
      <c r="D1110" s="139" t="s">
        <v>192</v>
      </c>
      <c r="E1110" s="139" t="s">
        <v>182</v>
      </c>
      <c r="F1110" s="139" t="s">
        <v>846</v>
      </c>
      <c r="G1110" s="139" t="s">
        <v>847</v>
      </c>
      <c r="H1110" s="139" t="s">
        <v>231</v>
      </c>
      <c r="I1110" s="139" t="s">
        <v>231</v>
      </c>
      <c r="J1110" s="139" t="s">
        <v>231</v>
      </c>
      <c r="K1110" s="139" t="s">
        <v>232</v>
      </c>
      <c r="L1110" s="139">
        <v>39.485152444444445</v>
      </c>
      <c r="M1110" s="139">
        <v>-107.60004791666667</v>
      </c>
      <c r="N1110" s="139" t="s">
        <v>275</v>
      </c>
      <c r="O1110" s="139" t="s">
        <v>233</v>
      </c>
      <c r="P1110" s="139">
        <v>20</v>
      </c>
      <c r="Q1110" s="139">
        <v>1</v>
      </c>
      <c r="R1110" s="139">
        <v>163</v>
      </c>
      <c r="S1110" s="139">
        <v>7684</v>
      </c>
      <c r="T1110" s="139">
        <v>855</v>
      </c>
      <c r="U1110" s="139" t="s">
        <v>159</v>
      </c>
      <c r="V1110" s="140">
        <v>22.10427</v>
      </c>
      <c r="W1110" s="141">
        <v>6.5012629999999998</v>
      </c>
      <c r="X1110" s="141">
        <v>6.5012629999999998</v>
      </c>
      <c r="Y1110" s="141">
        <v>0</v>
      </c>
      <c r="Z1110" s="142">
        <v>0</v>
      </c>
    </row>
    <row r="1111" spans="1:26" s="4" customFormat="1" x14ac:dyDescent="0.2">
      <c r="A1111" s="139" t="s">
        <v>209</v>
      </c>
      <c r="B1111" s="31" t="s">
        <v>134</v>
      </c>
      <c r="C1111" s="139">
        <f t="shared" si="17"/>
        <v>8</v>
      </c>
      <c r="D1111" s="139" t="s">
        <v>192</v>
      </c>
      <c r="E1111" s="139" t="s">
        <v>182</v>
      </c>
      <c r="F1111" s="139" t="s">
        <v>846</v>
      </c>
      <c r="G1111" s="139" t="s">
        <v>847</v>
      </c>
      <c r="H1111" s="139" t="s">
        <v>231</v>
      </c>
      <c r="I1111" s="139" t="s">
        <v>231</v>
      </c>
      <c r="J1111" s="139" t="s">
        <v>231</v>
      </c>
      <c r="K1111" s="139" t="s">
        <v>232</v>
      </c>
      <c r="L1111" s="139">
        <v>39.507305944444454</v>
      </c>
      <c r="M1111" s="139">
        <v>-107.59933741666666</v>
      </c>
      <c r="N1111" s="139" t="s">
        <v>237</v>
      </c>
      <c r="O1111" s="139" t="s">
        <v>233</v>
      </c>
      <c r="P1111" s="139">
        <v>20</v>
      </c>
      <c r="Q1111" s="139">
        <v>1</v>
      </c>
      <c r="R1111" s="139">
        <v>162.30000000000001</v>
      </c>
      <c r="S1111" s="139">
        <v>7651</v>
      </c>
      <c r="T1111" s="139">
        <v>854</v>
      </c>
      <c r="U1111" s="139" t="s">
        <v>159</v>
      </c>
      <c r="V1111" s="140">
        <v>22.10427</v>
      </c>
      <c r="W1111" s="141">
        <v>6.5012629999999998</v>
      </c>
      <c r="X1111" s="141">
        <v>6.5012629999999998</v>
      </c>
      <c r="Y1111" s="141">
        <v>0</v>
      </c>
      <c r="Z1111" s="142">
        <v>0</v>
      </c>
    </row>
    <row r="1112" spans="1:26" s="4" customFormat="1" x14ac:dyDescent="0.2">
      <c r="A1112" s="139" t="s">
        <v>209</v>
      </c>
      <c r="B1112" s="31" t="s">
        <v>134</v>
      </c>
      <c r="C1112" s="139">
        <f t="shared" si="17"/>
        <v>8</v>
      </c>
      <c r="D1112" s="139" t="s">
        <v>192</v>
      </c>
      <c r="E1112" s="139" t="s">
        <v>182</v>
      </c>
      <c r="F1112" s="139" t="s">
        <v>846</v>
      </c>
      <c r="G1112" s="139" t="s">
        <v>847</v>
      </c>
      <c r="H1112" s="139" t="s">
        <v>231</v>
      </c>
      <c r="I1112" s="139" t="s">
        <v>231</v>
      </c>
      <c r="J1112" s="139" t="s">
        <v>231</v>
      </c>
      <c r="K1112" s="139" t="s">
        <v>232</v>
      </c>
      <c r="L1112" s="139">
        <v>39.507305944444454</v>
      </c>
      <c r="M1112" s="139">
        <v>-107.59933741666666</v>
      </c>
      <c r="N1112" s="139" t="s">
        <v>848</v>
      </c>
      <c r="O1112" s="139" t="s">
        <v>233</v>
      </c>
      <c r="P1112" s="139">
        <v>0</v>
      </c>
      <c r="Q1112" s="139">
        <v>0</v>
      </c>
      <c r="R1112" s="139">
        <v>0</v>
      </c>
      <c r="S1112" s="139">
        <v>0</v>
      </c>
      <c r="T1112" s="139">
        <v>0</v>
      </c>
      <c r="U1112" s="139" t="s">
        <v>140</v>
      </c>
      <c r="V1112" s="140">
        <v>0</v>
      </c>
      <c r="W1112" s="141">
        <v>0.22500000000000001</v>
      </c>
      <c r="X1112" s="141">
        <v>0</v>
      </c>
      <c r="Y1112" s="141">
        <v>0</v>
      </c>
      <c r="Z1112" s="142">
        <v>0</v>
      </c>
    </row>
    <row r="1113" spans="1:26" s="4" customFormat="1" x14ac:dyDescent="0.2">
      <c r="A1113" s="139" t="s">
        <v>209</v>
      </c>
      <c r="B1113" s="31" t="s">
        <v>134</v>
      </c>
      <c r="C1113" s="139">
        <f t="shared" si="17"/>
        <v>8</v>
      </c>
      <c r="D1113" s="139" t="s">
        <v>192</v>
      </c>
      <c r="E1113" s="139" t="s">
        <v>182</v>
      </c>
      <c r="F1113" s="139" t="s">
        <v>849</v>
      </c>
      <c r="G1113" s="139" t="s">
        <v>850</v>
      </c>
      <c r="H1113" s="139" t="s">
        <v>230</v>
      </c>
      <c r="I1113" s="139" t="s">
        <v>231</v>
      </c>
      <c r="J1113" s="139" t="s">
        <v>231</v>
      </c>
      <c r="K1113" s="139" t="s">
        <v>232</v>
      </c>
      <c r="L1113" s="139">
        <v>39.58101113888889</v>
      </c>
      <c r="M1113" s="139">
        <v>-108.10670208333333</v>
      </c>
      <c r="N1113" s="139" t="s">
        <v>261</v>
      </c>
      <c r="O1113" s="139" t="s">
        <v>233</v>
      </c>
      <c r="P1113" s="139">
        <v>35</v>
      </c>
      <c r="Q1113" s="139">
        <v>1.35</v>
      </c>
      <c r="R1113" s="139">
        <v>169</v>
      </c>
      <c r="S1113" s="139">
        <v>29210</v>
      </c>
      <c r="T1113" s="139">
        <v>862</v>
      </c>
      <c r="U1113" s="139" t="s">
        <v>159</v>
      </c>
      <c r="V1113" s="140">
        <v>0</v>
      </c>
      <c r="W1113" s="141">
        <v>0</v>
      </c>
      <c r="X1113" s="141">
        <v>0</v>
      </c>
      <c r="Y1113" s="141">
        <v>0</v>
      </c>
      <c r="Z1113" s="142">
        <v>0</v>
      </c>
    </row>
    <row r="1114" spans="1:26" s="4" customFormat="1" x14ac:dyDescent="0.2">
      <c r="A1114" s="139" t="s">
        <v>209</v>
      </c>
      <c r="B1114" s="31" t="s">
        <v>134</v>
      </c>
      <c r="C1114" s="139">
        <f t="shared" si="17"/>
        <v>8</v>
      </c>
      <c r="D1114" s="139" t="s">
        <v>192</v>
      </c>
      <c r="E1114" s="139" t="s">
        <v>182</v>
      </c>
      <c r="F1114" s="139" t="s">
        <v>849</v>
      </c>
      <c r="G1114" s="139" t="s">
        <v>850</v>
      </c>
      <c r="H1114" s="139" t="s">
        <v>259</v>
      </c>
      <c r="I1114" s="139" t="s">
        <v>231</v>
      </c>
      <c r="J1114" s="139" t="s">
        <v>231</v>
      </c>
      <c r="K1114" s="139" t="s">
        <v>232</v>
      </c>
      <c r="L1114" s="139">
        <v>39.58101113888889</v>
      </c>
      <c r="M1114" s="139">
        <v>-108.10670208333333</v>
      </c>
      <c r="N1114" s="139" t="s">
        <v>275</v>
      </c>
      <c r="O1114" s="139" t="s">
        <v>233</v>
      </c>
      <c r="P1114" s="139">
        <v>25</v>
      </c>
      <c r="Q1114" s="139">
        <v>1</v>
      </c>
      <c r="R1114" s="139">
        <v>153.30000000000001</v>
      </c>
      <c r="S1114" s="139">
        <v>7200</v>
      </c>
      <c r="T1114" s="139">
        <v>850</v>
      </c>
      <c r="U1114" s="139" t="s">
        <v>159</v>
      </c>
      <c r="V1114" s="140">
        <v>0</v>
      </c>
      <c r="W1114" s="141">
        <v>0</v>
      </c>
      <c r="X1114" s="141">
        <v>0</v>
      </c>
      <c r="Y1114" s="141">
        <v>0</v>
      </c>
      <c r="Z1114" s="142">
        <v>0</v>
      </c>
    </row>
    <row r="1115" spans="1:26" s="4" customFormat="1" x14ac:dyDescent="0.2">
      <c r="A1115" s="139" t="s">
        <v>209</v>
      </c>
      <c r="B1115" s="31" t="s">
        <v>134</v>
      </c>
      <c r="C1115" s="139">
        <f t="shared" si="17"/>
        <v>8</v>
      </c>
      <c r="D1115" s="139" t="s">
        <v>192</v>
      </c>
      <c r="E1115" s="139" t="s">
        <v>182</v>
      </c>
      <c r="F1115" s="139" t="s">
        <v>849</v>
      </c>
      <c r="G1115" s="139" t="s">
        <v>850</v>
      </c>
      <c r="H1115" s="139" t="s">
        <v>273</v>
      </c>
      <c r="I1115" s="139" t="s">
        <v>231</v>
      </c>
      <c r="J1115" s="139" t="s">
        <v>231</v>
      </c>
      <c r="K1115" s="139" t="s">
        <v>232</v>
      </c>
      <c r="L1115" s="139">
        <v>39.58101113888889</v>
      </c>
      <c r="M1115" s="139">
        <v>-108.10670208333333</v>
      </c>
      <c r="N1115" s="139" t="s">
        <v>275</v>
      </c>
      <c r="O1115" s="139" t="s">
        <v>233</v>
      </c>
      <c r="P1115" s="139">
        <v>25</v>
      </c>
      <c r="Q1115" s="139">
        <v>1</v>
      </c>
      <c r="R1115" s="139">
        <v>153.30000000000001</v>
      </c>
      <c r="S1115" s="139">
        <v>7200</v>
      </c>
      <c r="T1115" s="139">
        <v>850</v>
      </c>
      <c r="U1115" s="139" t="s">
        <v>159</v>
      </c>
      <c r="V1115" s="140">
        <v>0</v>
      </c>
      <c r="W1115" s="141">
        <v>0</v>
      </c>
      <c r="X1115" s="141">
        <v>0</v>
      </c>
      <c r="Y1115" s="141">
        <v>0</v>
      </c>
      <c r="Z1115" s="142">
        <v>0</v>
      </c>
    </row>
    <row r="1116" spans="1:26" s="4" customFormat="1" x14ac:dyDescent="0.2">
      <c r="A1116" s="139" t="s">
        <v>209</v>
      </c>
      <c r="B1116" s="31" t="s">
        <v>134</v>
      </c>
      <c r="C1116" s="139">
        <f t="shared" si="17"/>
        <v>8</v>
      </c>
      <c r="D1116" s="139" t="s">
        <v>192</v>
      </c>
      <c r="E1116" s="139" t="s">
        <v>182</v>
      </c>
      <c r="F1116" s="139" t="s">
        <v>851</v>
      </c>
      <c r="G1116" s="139" t="s">
        <v>852</v>
      </c>
      <c r="H1116" s="139" t="s">
        <v>230</v>
      </c>
      <c r="I1116" s="139" t="s">
        <v>231</v>
      </c>
      <c r="J1116" s="139" t="s">
        <v>231</v>
      </c>
      <c r="K1116" s="139" t="s">
        <v>232</v>
      </c>
      <c r="L1116" s="139">
        <v>39.50868911111111</v>
      </c>
      <c r="M1116" s="139">
        <v>-108.41999925</v>
      </c>
      <c r="N1116" s="139" t="s">
        <v>261</v>
      </c>
      <c r="O1116" s="139" t="s">
        <v>233</v>
      </c>
      <c r="P1116" s="139">
        <v>10</v>
      </c>
      <c r="Q1116" s="139">
        <v>0.33</v>
      </c>
      <c r="R1116" s="139">
        <v>38.299999999999997</v>
      </c>
      <c r="S1116" s="139">
        <v>105</v>
      </c>
      <c r="T1116" s="139">
        <v>800</v>
      </c>
      <c r="U1116" s="139" t="s">
        <v>159</v>
      </c>
      <c r="V1116" s="140">
        <v>0</v>
      </c>
      <c r="W1116" s="141">
        <v>0</v>
      </c>
      <c r="X1116" s="141">
        <v>0</v>
      </c>
      <c r="Y1116" s="141">
        <v>1.5E-3</v>
      </c>
      <c r="Z1116" s="142">
        <v>2.5000000000000001E-2</v>
      </c>
    </row>
    <row r="1117" spans="1:26" s="4" customFormat="1" x14ac:dyDescent="0.2">
      <c r="A1117" s="139" t="s">
        <v>209</v>
      </c>
      <c r="B1117" s="31" t="s">
        <v>134</v>
      </c>
      <c r="C1117" s="139">
        <f t="shared" si="17"/>
        <v>8</v>
      </c>
      <c r="D1117" s="139" t="s">
        <v>192</v>
      </c>
      <c r="E1117" s="139" t="s">
        <v>182</v>
      </c>
      <c r="F1117" s="139" t="s">
        <v>851</v>
      </c>
      <c r="G1117" s="139" t="s">
        <v>852</v>
      </c>
      <c r="H1117" s="139" t="s">
        <v>231</v>
      </c>
      <c r="I1117" s="139" t="s">
        <v>231</v>
      </c>
      <c r="J1117" s="139" t="s">
        <v>231</v>
      </c>
      <c r="K1117" s="139" t="s">
        <v>232</v>
      </c>
      <c r="L1117" s="139">
        <v>39.48372341666667</v>
      </c>
      <c r="M1117" s="139">
        <v>-108.24880594444444</v>
      </c>
      <c r="N1117" s="139" t="s">
        <v>261</v>
      </c>
      <c r="O1117" s="139" t="s">
        <v>233</v>
      </c>
      <c r="P1117" s="139">
        <v>10</v>
      </c>
      <c r="Q1117" s="139">
        <v>0.33</v>
      </c>
      <c r="R1117" s="139">
        <v>38.299999999999997</v>
      </c>
      <c r="S1117" s="139">
        <v>105</v>
      </c>
      <c r="T1117" s="139">
        <v>800</v>
      </c>
      <c r="U1117" s="139" t="s">
        <v>159</v>
      </c>
      <c r="V1117" s="140">
        <v>3</v>
      </c>
      <c r="W1117" s="141">
        <v>1</v>
      </c>
      <c r="X1117" s="141">
        <v>3</v>
      </c>
      <c r="Y1117" s="141">
        <v>0</v>
      </c>
      <c r="Z1117" s="142">
        <v>0</v>
      </c>
    </row>
    <row r="1118" spans="1:26" s="4" customFormat="1" x14ac:dyDescent="0.2">
      <c r="A1118" s="139" t="s">
        <v>209</v>
      </c>
      <c r="B1118" s="31" t="s">
        <v>134</v>
      </c>
      <c r="C1118" s="139">
        <f t="shared" si="17"/>
        <v>8</v>
      </c>
      <c r="D1118" s="139" t="s">
        <v>192</v>
      </c>
      <c r="E1118" s="139" t="s">
        <v>182</v>
      </c>
      <c r="F1118" s="139" t="s">
        <v>853</v>
      </c>
      <c r="G1118" s="139" t="s">
        <v>854</v>
      </c>
      <c r="H1118" s="139" t="s">
        <v>230</v>
      </c>
      <c r="I1118" s="139" t="s">
        <v>231</v>
      </c>
      <c r="J1118" s="139" t="s">
        <v>231</v>
      </c>
      <c r="K1118" s="139" t="s">
        <v>232</v>
      </c>
      <c r="L1118" s="139">
        <v>39.48372341666667</v>
      </c>
      <c r="M1118" s="139">
        <v>-108.24880594444444</v>
      </c>
      <c r="N1118" s="139" t="s">
        <v>261</v>
      </c>
      <c r="O1118" s="139" t="s">
        <v>233</v>
      </c>
      <c r="P1118" s="139">
        <v>34</v>
      </c>
      <c r="Q1118" s="139">
        <v>1</v>
      </c>
      <c r="R1118" s="139">
        <v>182.5</v>
      </c>
      <c r="S1118" s="139">
        <v>7113</v>
      </c>
      <c r="T1118" s="139">
        <v>860</v>
      </c>
      <c r="U1118" s="139" t="s">
        <v>159</v>
      </c>
      <c r="V1118" s="140">
        <v>0</v>
      </c>
      <c r="W1118" s="141">
        <v>0</v>
      </c>
      <c r="X1118" s="141">
        <v>0</v>
      </c>
      <c r="Y1118" s="141">
        <v>0.15067800000000001</v>
      </c>
      <c r="Z1118" s="142">
        <v>0</v>
      </c>
    </row>
    <row r="1119" spans="1:26" s="4" customFormat="1" x14ac:dyDescent="0.2">
      <c r="A1119" s="139" t="s">
        <v>209</v>
      </c>
      <c r="B1119" s="31" t="s">
        <v>134</v>
      </c>
      <c r="C1119" s="139">
        <f t="shared" si="17"/>
        <v>8</v>
      </c>
      <c r="D1119" s="139" t="s">
        <v>192</v>
      </c>
      <c r="E1119" s="139" t="s">
        <v>182</v>
      </c>
      <c r="F1119" s="139" t="s">
        <v>853</v>
      </c>
      <c r="G1119" s="139" t="s">
        <v>854</v>
      </c>
      <c r="H1119" s="139" t="s">
        <v>234</v>
      </c>
      <c r="I1119" s="139" t="s">
        <v>231</v>
      </c>
      <c r="J1119" s="139" t="s">
        <v>231</v>
      </c>
      <c r="K1119" s="139" t="s">
        <v>232</v>
      </c>
      <c r="L1119" s="139">
        <v>39.48372341666667</v>
      </c>
      <c r="M1119" s="139">
        <v>-108.24880594444444</v>
      </c>
      <c r="N1119" s="139" t="s">
        <v>83</v>
      </c>
      <c r="O1119" s="139" t="s">
        <v>233</v>
      </c>
      <c r="P1119" s="139">
        <v>34</v>
      </c>
      <c r="Q1119" s="139">
        <v>1</v>
      </c>
      <c r="R1119" s="139">
        <v>102.8</v>
      </c>
      <c r="S1119" s="139">
        <v>4844</v>
      </c>
      <c r="T1119" s="139">
        <v>803</v>
      </c>
      <c r="U1119" s="139" t="s">
        <v>159</v>
      </c>
      <c r="V1119" s="140">
        <v>0</v>
      </c>
      <c r="W1119" s="141">
        <v>0</v>
      </c>
      <c r="X1119" s="141">
        <v>0</v>
      </c>
      <c r="Y1119" s="141">
        <v>0.48</v>
      </c>
      <c r="Z1119" s="142">
        <v>0</v>
      </c>
    </row>
    <row r="1120" spans="1:26" s="4" customFormat="1" x14ac:dyDescent="0.2">
      <c r="A1120" s="139" t="s">
        <v>209</v>
      </c>
      <c r="B1120" s="31" t="s">
        <v>134</v>
      </c>
      <c r="C1120" s="139">
        <f t="shared" si="17"/>
        <v>8</v>
      </c>
      <c r="D1120" s="139" t="s">
        <v>192</v>
      </c>
      <c r="E1120" s="139" t="s">
        <v>182</v>
      </c>
      <c r="F1120" s="139" t="s">
        <v>853</v>
      </c>
      <c r="G1120" s="139" t="s">
        <v>854</v>
      </c>
      <c r="H1120" s="139" t="s">
        <v>241</v>
      </c>
      <c r="I1120" s="139" t="s">
        <v>231</v>
      </c>
      <c r="J1120" s="139" t="s">
        <v>231</v>
      </c>
      <c r="K1120" s="139" t="s">
        <v>232</v>
      </c>
      <c r="L1120" s="139">
        <v>39.48372341666667</v>
      </c>
      <c r="M1120" s="139">
        <v>-108.24880594444444</v>
      </c>
      <c r="N1120" s="139" t="s">
        <v>261</v>
      </c>
      <c r="O1120" s="139" t="s">
        <v>233</v>
      </c>
      <c r="P1120" s="139">
        <v>34</v>
      </c>
      <c r="Q1120" s="139">
        <v>1</v>
      </c>
      <c r="R1120" s="139">
        <v>182</v>
      </c>
      <c r="S1120" s="139">
        <v>8601</v>
      </c>
      <c r="T1120" s="139">
        <v>860</v>
      </c>
      <c r="U1120" s="139" t="s">
        <v>159</v>
      </c>
      <c r="V1120" s="140">
        <v>0</v>
      </c>
      <c r="W1120" s="141">
        <v>0</v>
      </c>
      <c r="X1120" s="141">
        <v>0</v>
      </c>
      <c r="Y1120" s="141">
        <v>0</v>
      </c>
      <c r="Z1120" s="142">
        <v>0</v>
      </c>
    </row>
    <row r="1121" spans="1:26" s="4" customFormat="1" x14ac:dyDescent="0.2">
      <c r="A1121" s="139" t="s">
        <v>209</v>
      </c>
      <c r="B1121" s="31" t="s">
        <v>134</v>
      </c>
      <c r="C1121" s="139">
        <f t="shared" si="17"/>
        <v>8</v>
      </c>
      <c r="D1121" s="139" t="s">
        <v>192</v>
      </c>
      <c r="E1121" s="139" t="s">
        <v>182</v>
      </c>
      <c r="F1121" s="139" t="s">
        <v>853</v>
      </c>
      <c r="G1121" s="139" t="s">
        <v>854</v>
      </c>
      <c r="H1121" s="139" t="s">
        <v>260</v>
      </c>
      <c r="I1121" s="139" t="s">
        <v>231</v>
      </c>
      <c r="J1121" s="139" t="s">
        <v>231</v>
      </c>
      <c r="K1121" s="139" t="s">
        <v>232</v>
      </c>
      <c r="L1121" s="139">
        <v>39.48372341666667</v>
      </c>
      <c r="M1121" s="139">
        <v>-108.24880594444444</v>
      </c>
      <c r="N1121" s="139" t="s">
        <v>72</v>
      </c>
      <c r="O1121" s="139" t="s">
        <v>233</v>
      </c>
      <c r="P1121" s="139">
        <v>126</v>
      </c>
      <c r="Q1121" s="139">
        <v>0.28000000000000003</v>
      </c>
      <c r="R1121" s="139">
        <v>999.9</v>
      </c>
      <c r="S1121" s="139">
        <v>4209</v>
      </c>
      <c r="T1121" s="139">
        <v>1832</v>
      </c>
      <c r="U1121" s="139" t="s">
        <v>137</v>
      </c>
      <c r="V1121" s="140">
        <v>0</v>
      </c>
      <c r="W1121" s="141">
        <v>0</v>
      </c>
      <c r="X1121" s="141">
        <v>0</v>
      </c>
      <c r="Y1121" s="141">
        <v>0.02</v>
      </c>
      <c r="Z1121" s="142">
        <v>0.01</v>
      </c>
    </row>
    <row r="1122" spans="1:26" s="4" customFormat="1" x14ac:dyDescent="0.2">
      <c r="A1122" s="139" t="s">
        <v>209</v>
      </c>
      <c r="B1122" s="31" t="s">
        <v>134</v>
      </c>
      <c r="C1122" s="139">
        <f t="shared" si="17"/>
        <v>8</v>
      </c>
      <c r="D1122" s="139" t="s">
        <v>192</v>
      </c>
      <c r="E1122" s="139" t="s">
        <v>182</v>
      </c>
      <c r="F1122" s="139" t="s">
        <v>853</v>
      </c>
      <c r="G1122" s="139" t="s">
        <v>854</v>
      </c>
      <c r="H1122" s="139" t="s">
        <v>245</v>
      </c>
      <c r="I1122" s="139" t="s">
        <v>231</v>
      </c>
      <c r="J1122" s="139" t="s">
        <v>231</v>
      </c>
      <c r="K1122" s="139" t="s">
        <v>232</v>
      </c>
      <c r="L1122" s="139">
        <v>39.48372341666667</v>
      </c>
      <c r="M1122" s="139">
        <v>-108.24880594444444</v>
      </c>
      <c r="N1122" s="139" t="s">
        <v>71</v>
      </c>
      <c r="O1122" s="139" t="s">
        <v>233</v>
      </c>
      <c r="P1122" s="139">
        <v>34</v>
      </c>
      <c r="Q1122" s="139">
        <v>1</v>
      </c>
      <c r="R1122" s="139">
        <v>409.9</v>
      </c>
      <c r="S1122" s="139">
        <v>15113</v>
      </c>
      <c r="T1122" s="139">
        <v>875</v>
      </c>
      <c r="U1122" s="139" t="s">
        <v>159</v>
      </c>
      <c r="V1122" s="140">
        <v>0</v>
      </c>
      <c r="W1122" s="141">
        <v>0</v>
      </c>
      <c r="X1122" s="141">
        <v>0</v>
      </c>
      <c r="Y1122" s="141">
        <v>3.6014550000000001</v>
      </c>
      <c r="Z1122" s="142">
        <v>4.1979600000000001</v>
      </c>
    </row>
    <row r="1123" spans="1:26" s="4" customFormat="1" x14ac:dyDescent="0.2">
      <c r="A1123" s="139" t="s">
        <v>209</v>
      </c>
      <c r="B1123" s="31" t="s">
        <v>134</v>
      </c>
      <c r="C1123" s="139">
        <f t="shared" si="17"/>
        <v>8</v>
      </c>
      <c r="D1123" s="139" t="s">
        <v>192</v>
      </c>
      <c r="E1123" s="139" t="s">
        <v>182</v>
      </c>
      <c r="F1123" s="139" t="s">
        <v>853</v>
      </c>
      <c r="G1123" s="139" t="s">
        <v>854</v>
      </c>
      <c r="H1123" s="139" t="s">
        <v>247</v>
      </c>
      <c r="I1123" s="139" t="s">
        <v>231</v>
      </c>
      <c r="J1123" s="139" t="s">
        <v>231</v>
      </c>
      <c r="K1123" s="139" t="s">
        <v>232</v>
      </c>
      <c r="L1123" s="139">
        <v>39.48372341666667</v>
      </c>
      <c r="M1123" s="139">
        <v>-108.24880594444444</v>
      </c>
      <c r="N1123" s="139" t="s">
        <v>72</v>
      </c>
      <c r="O1123" s="139" t="s">
        <v>233</v>
      </c>
      <c r="P1123" s="139">
        <v>126</v>
      </c>
      <c r="Q1123" s="139">
        <v>2</v>
      </c>
      <c r="R1123" s="139">
        <v>0</v>
      </c>
      <c r="S1123" s="139">
        <v>0</v>
      </c>
      <c r="T1123" s="139">
        <v>0</v>
      </c>
      <c r="U1123" s="139" t="s">
        <v>137</v>
      </c>
      <c r="V1123" s="140">
        <v>0</v>
      </c>
      <c r="W1123" s="141">
        <v>0</v>
      </c>
      <c r="X1123" s="141">
        <v>0</v>
      </c>
      <c r="Y1123" s="141">
        <v>0</v>
      </c>
      <c r="Z1123" s="142">
        <v>0</v>
      </c>
    </row>
    <row r="1124" spans="1:26" s="4" customFormat="1" x14ac:dyDescent="0.2">
      <c r="A1124" s="139" t="s">
        <v>209</v>
      </c>
      <c r="B1124" s="31" t="s">
        <v>134</v>
      </c>
      <c r="C1124" s="139">
        <f t="shared" si="17"/>
        <v>8</v>
      </c>
      <c r="D1124" s="139" t="s">
        <v>192</v>
      </c>
      <c r="E1124" s="139" t="s">
        <v>182</v>
      </c>
      <c r="F1124" s="139" t="s">
        <v>853</v>
      </c>
      <c r="G1124" s="139" t="s">
        <v>854</v>
      </c>
      <c r="H1124" s="139" t="s">
        <v>297</v>
      </c>
      <c r="I1124" s="139" t="s">
        <v>231</v>
      </c>
      <c r="J1124" s="139" t="s">
        <v>231</v>
      </c>
      <c r="K1124" s="139" t="s">
        <v>232</v>
      </c>
      <c r="L1124" s="139">
        <v>39.48372341666667</v>
      </c>
      <c r="M1124" s="139">
        <v>-108.24880594444444</v>
      </c>
      <c r="N1124" s="139" t="s">
        <v>267</v>
      </c>
      <c r="O1124" s="139" t="s">
        <v>233</v>
      </c>
      <c r="P1124" s="139">
        <v>34</v>
      </c>
      <c r="Q1124" s="139">
        <v>1</v>
      </c>
      <c r="R1124" s="139">
        <v>182.5</v>
      </c>
      <c r="S1124" s="139">
        <v>7113</v>
      </c>
      <c r="T1124" s="139">
        <v>860</v>
      </c>
      <c r="U1124" s="139" t="s">
        <v>110</v>
      </c>
      <c r="V1124" s="140">
        <v>0</v>
      </c>
      <c r="W1124" s="141">
        <v>0</v>
      </c>
      <c r="X1124" s="141">
        <v>0</v>
      </c>
      <c r="Y1124" s="141">
        <v>0</v>
      </c>
      <c r="Z1124" s="142">
        <v>0</v>
      </c>
    </row>
    <row r="1125" spans="1:26" s="4" customFormat="1" x14ac:dyDescent="0.2">
      <c r="A1125" s="139" t="s">
        <v>209</v>
      </c>
      <c r="B1125" s="31" t="s">
        <v>134</v>
      </c>
      <c r="C1125" s="139">
        <f t="shared" si="17"/>
        <v>8</v>
      </c>
      <c r="D1125" s="139" t="s">
        <v>192</v>
      </c>
      <c r="E1125" s="139" t="s">
        <v>182</v>
      </c>
      <c r="F1125" s="139" t="s">
        <v>853</v>
      </c>
      <c r="G1125" s="139" t="s">
        <v>854</v>
      </c>
      <c r="H1125" s="139" t="s">
        <v>776</v>
      </c>
      <c r="I1125" s="139" t="s">
        <v>231</v>
      </c>
      <c r="J1125" s="139" t="s">
        <v>231</v>
      </c>
      <c r="K1125" s="139" t="s">
        <v>232</v>
      </c>
      <c r="L1125" s="139">
        <v>39.48372341666667</v>
      </c>
      <c r="M1125" s="139">
        <v>-108.24880594444444</v>
      </c>
      <c r="N1125" s="139" t="s">
        <v>291</v>
      </c>
      <c r="O1125" s="139" t="s">
        <v>233</v>
      </c>
      <c r="P1125" s="139">
        <v>30</v>
      </c>
      <c r="Q1125" s="139">
        <v>2.5</v>
      </c>
      <c r="R1125" s="139">
        <v>13</v>
      </c>
      <c r="S1125" s="139">
        <v>4080</v>
      </c>
      <c r="T1125" s="139">
        <v>1550</v>
      </c>
      <c r="U1125" s="139" t="s">
        <v>140</v>
      </c>
      <c r="V1125" s="140">
        <v>0</v>
      </c>
      <c r="W1125" s="141">
        <v>0</v>
      </c>
      <c r="X1125" s="141">
        <v>0</v>
      </c>
      <c r="Y1125" s="141">
        <v>0</v>
      </c>
      <c r="Z1125" s="142">
        <v>0</v>
      </c>
    </row>
    <row r="1126" spans="1:26" s="4" customFormat="1" x14ac:dyDescent="0.2">
      <c r="A1126" s="139" t="s">
        <v>209</v>
      </c>
      <c r="B1126" s="31" t="s">
        <v>134</v>
      </c>
      <c r="C1126" s="139">
        <f t="shared" si="17"/>
        <v>8</v>
      </c>
      <c r="D1126" s="139" t="s">
        <v>192</v>
      </c>
      <c r="E1126" s="139" t="s">
        <v>182</v>
      </c>
      <c r="F1126" s="139" t="s">
        <v>853</v>
      </c>
      <c r="G1126" s="139" t="s">
        <v>854</v>
      </c>
      <c r="H1126" s="139" t="s">
        <v>256</v>
      </c>
      <c r="I1126" s="139" t="s">
        <v>231</v>
      </c>
      <c r="J1126" s="139" t="s">
        <v>231</v>
      </c>
      <c r="K1126" s="139" t="s">
        <v>232</v>
      </c>
      <c r="L1126" s="139">
        <v>39.48372341666667</v>
      </c>
      <c r="M1126" s="139">
        <v>-108.24880594444444</v>
      </c>
      <c r="N1126" s="139" t="s">
        <v>249</v>
      </c>
      <c r="O1126" s="139" t="s">
        <v>233</v>
      </c>
      <c r="P1126" s="139">
        <v>34</v>
      </c>
      <c r="Q1126" s="139">
        <v>1</v>
      </c>
      <c r="R1126" s="139">
        <v>212</v>
      </c>
      <c r="S1126" s="139">
        <v>10004</v>
      </c>
      <c r="T1126" s="139">
        <v>1011</v>
      </c>
      <c r="U1126" s="139" t="s">
        <v>159</v>
      </c>
      <c r="V1126" s="140">
        <v>0</v>
      </c>
      <c r="W1126" s="141">
        <v>0</v>
      </c>
      <c r="X1126" s="141">
        <v>0</v>
      </c>
      <c r="Y1126" s="141">
        <v>0</v>
      </c>
      <c r="Z1126" s="142">
        <v>0</v>
      </c>
    </row>
    <row r="1127" spans="1:26" s="4" customFormat="1" x14ac:dyDescent="0.2">
      <c r="A1127" s="139" t="s">
        <v>209</v>
      </c>
      <c r="B1127" s="31" t="s">
        <v>134</v>
      </c>
      <c r="C1127" s="139">
        <f t="shared" si="17"/>
        <v>8</v>
      </c>
      <c r="D1127" s="139" t="s">
        <v>192</v>
      </c>
      <c r="E1127" s="139" t="s">
        <v>182</v>
      </c>
      <c r="F1127" s="139" t="s">
        <v>853</v>
      </c>
      <c r="G1127" s="139" t="s">
        <v>854</v>
      </c>
      <c r="H1127" s="139" t="s">
        <v>777</v>
      </c>
      <c r="I1127" s="139" t="s">
        <v>231</v>
      </c>
      <c r="J1127" s="139" t="s">
        <v>231</v>
      </c>
      <c r="K1127" s="139" t="s">
        <v>232</v>
      </c>
      <c r="L1127" s="139">
        <v>39.48372341666667</v>
      </c>
      <c r="M1127" s="139">
        <v>-108.24880594444444</v>
      </c>
      <c r="N1127" s="139" t="s">
        <v>252</v>
      </c>
      <c r="O1127" s="139" t="s">
        <v>233</v>
      </c>
      <c r="P1127" s="139">
        <v>8</v>
      </c>
      <c r="Q1127" s="139">
        <v>4</v>
      </c>
      <c r="R1127" s="139">
        <v>65</v>
      </c>
      <c r="S1127" s="139">
        <v>48742</v>
      </c>
      <c r="T1127" s="139">
        <v>700</v>
      </c>
      <c r="U1127" s="139" t="s">
        <v>110</v>
      </c>
      <c r="V1127" s="140">
        <v>0</v>
      </c>
      <c r="W1127" s="141">
        <v>0</v>
      </c>
      <c r="X1127" s="141">
        <v>0</v>
      </c>
      <c r="Y1127" s="141">
        <v>0</v>
      </c>
      <c r="Z1127" s="142">
        <v>0</v>
      </c>
    </row>
    <row r="1128" spans="1:26" s="4" customFormat="1" x14ac:dyDescent="0.2">
      <c r="A1128" s="139" t="s">
        <v>209</v>
      </c>
      <c r="B1128" s="31" t="s">
        <v>134</v>
      </c>
      <c r="C1128" s="139">
        <f t="shared" si="17"/>
        <v>8</v>
      </c>
      <c r="D1128" s="139" t="s">
        <v>192</v>
      </c>
      <c r="E1128" s="139" t="s">
        <v>182</v>
      </c>
      <c r="F1128" s="139" t="s">
        <v>853</v>
      </c>
      <c r="G1128" s="139" t="s">
        <v>854</v>
      </c>
      <c r="H1128" s="139" t="s">
        <v>778</v>
      </c>
      <c r="I1128" s="139" t="s">
        <v>231</v>
      </c>
      <c r="J1128" s="139" t="s">
        <v>231</v>
      </c>
      <c r="K1128" s="139" t="s">
        <v>232</v>
      </c>
      <c r="L1128" s="139">
        <v>39.48372341666667</v>
      </c>
      <c r="M1128" s="139">
        <v>-108.24880594444444</v>
      </c>
      <c r="N1128" s="139" t="s">
        <v>71</v>
      </c>
      <c r="O1128" s="139" t="s">
        <v>233</v>
      </c>
      <c r="P1128" s="139">
        <v>21</v>
      </c>
      <c r="Q1128" s="139">
        <v>1</v>
      </c>
      <c r="R1128" s="139">
        <v>149</v>
      </c>
      <c r="S1128" s="139">
        <v>7037</v>
      </c>
      <c r="T1128" s="139">
        <v>851</v>
      </c>
      <c r="U1128" s="139" t="s">
        <v>159</v>
      </c>
      <c r="V1128" s="140">
        <v>0</v>
      </c>
      <c r="W1128" s="141">
        <v>0</v>
      </c>
      <c r="X1128" s="141">
        <v>0</v>
      </c>
      <c r="Y1128" s="141">
        <v>0.36</v>
      </c>
      <c r="Z1128" s="142">
        <v>0</v>
      </c>
    </row>
    <row r="1129" spans="1:26" s="4" customFormat="1" x14ac:dyDescent="0.2">
      <c r="A1129" s="139" t="s">
        <v>209</v>
      </c>
      <c r="B1129" s="31" t="s">
        <v>134</v>
      </c>
      <c r="C1129" s="139">
        <f t="shared" si="17"/>
        <v>8</v>
      </c>
      <c r="D1129" s="139" t="s">
        <v>192</v>
      </c>
      <c r="E1129" s="139" t="s">
        <v>182</v>
      </c>
      <c r="F1129" s="139" t="s">
        <v>853</v>
      </c>
      <c r="G1129" s="139" t="s">
        <v>854</v>
      </c>
      <c r="H1129" s="139" t="s">
        <v>231</v>
      </c>
      <c r="I1129" s="139" t="s">
        <v>231</v>
      </c>
      <c r="J1129" s="139" t="s">
        <v>231</v>
      </c>
      <c r="K1129" s="139" t="s">
        <v>232</v>
      </c>
      <c r="L1129" s="139">
        <v>39.48372341666667</v>
      </c>
      <c r="M1129" s="139">
        <v>-108.24880594444444</v>
      </c>
      <c r="N1129" s="139" t="s">
        <v>72</v>
      </c>
      <c r="O1129" s="139" t="s">
        <v>233</v>
      </c>
      <c r="P1129" s="139">
        <v>126</v>
      </c>
      <c r="Q1129" s="139">
        <v>0.28000000000000003</v>
      </c>
      <c r="R1129" s="139">
        <v>999.9</v>
      </c>
      <c r="S1129" s="139">
        <v>4209</v>
      </c>
      <c r="T1129" s="139">
        <v>1832</v>
      </c>
      <c r="U1129" s="139" t="s">
        <v>137</v>
      </c>
      <c r="V1129" s="140">
        <v>0.3</v>
      </c>
      <c r="W1129" s="141">
        <v>0</v>
      </c>
      <c r="X1129" s="141">
        <v>1.4</v>
      </c>
      <c r="Y1129" s="141">
        <v>0</v>
      </c>
      <c r="Z1129" s="142">
        <v>0</v>
      </c>
    </row>
    <row r="1130" spans="1:26" s="4" customFormat="1" x14ac:dyDescent="0.2">
      <c r="A1130" s="139" t="s">
        <v>209</v>
      </c>
      <c r="B1130" s="31" t="s">
        <v>134</v>
      </c>
      <c r="C1130" s="139">
        <f t="shared" si="17"/>
        <v>8</v>
      </c>
      <c r="D1130" s="139" t="s">
        <v>192</v>
      </c>
      <c r="E1130" s="139" t="s">
        <v>182</v>
      </c>
      <c r="F1130" s="139" t="s">
        <v>853</v>
      </c>
      <c r="G1130" s="139" t="s">
        <v>854</v>
      </c>
      <c r="H1130" s="139" t="s">
        <v>231</v>
      </c>
      <c r="I1130" s="139" t="s">
        <v>231</v>
      </c>
      <c r="J1130" s="139" t="s">
        <v>231</v>
      </c>
      <c r="K1130" s="139" t="s">
        <v>232</v>
      </c>
      <c r="L1130" s="139">
        <v>39.48372341666667</v>
      </c>
      <c r="M1130" s="139">
        <v>-108.24880594444444</v>
      </c>
      <c r="N1130" s="139" t="s">
        <v>71</v>
      </c>
      <c r="O1130" s="139" t="s">
        <v>233</v>
      </c>
      <c r="P1130" s="139">
        <v>34</v>
      </c>
      <c r="Q1130" s="139">
        <v>1</v>
      </c>
      <c r="R1130" s="139">
        <v>409.9</v>
      </c>
      <c r="S1130" s="139">
        <v>15113</v>
      </c>
      <c r="T1130" s="139">
        <v>875</v>
      </c>
      <c r="U1130" s="139" t="s">
        <v>159</v>
      </c>
      <c r="V1130" s="140">
        <v>99.297899999999998</v>
      </c>
      <c r="W1130" s="141">
        <v>55.560180000000003</v>
      </c>
      <c r="X1130" s="141">
        <v>24.905967</v>
      </c>
      <c r="Y1130" s="141">
        <v>0</v>
      </c>
      <c r="Z1130" s="142">
        <v>0</v>
      </c>
    </row>
    <row r="1131" spans="1:26" s="4" customFormat="1" x14ac:dyDescent="0.2">
      <c r="A1131" s="139" t="s">
        <v>209</v>
      </c>
      <c r="B1131" s="31" t="s">
        <v>134</v>
      </c>
      <c r="C1131" s="139">
        <f t="shared" si="17"/>
        <v>8</v>
      </c>
      <c r="D1131" s="139" t="s">
        <v>192</v>
      </c>
      <c r="E1131" s="139" t="s">
        <v>182</v>
      </c>
      <c r="F1131" s="139" t="s">
        <v>853</v>
      </c>
      <c r="G1131" s="139" t="s">
        <v>854</v>
      </c>
      <c r="H1131" s="139" t="s">
        <v>231</v>
      </c>
      <c r="I1131" s="139" t="s">
        <v>231</v>
      </c>
      <c r="J1131" s="139" t="s">
        <v>231</v>
      </c>
      <c r="K1131" s="139" t="s">
        <v>232</v>
      </c>
      <c r="L1131" s="139">
        <v>39.48372341666667</v>
      </c>
      <c r="M1131" s="139">
        <v>-108.24880594444444</v>
      </c>
      <c r="N1131" s="139" t="s">
        <v>286</v>
      </c>
      <c r="O1131" s="139" t="s">
        <v>233</v>
      </c>
      <c r="P1131" s="139">
        <v>0</v>
      </c>
      <c r="Q1131" s="139">
        <v>0</v>
      </c>
      <c r="R1131" s="139">
        <v>0</v>
      </c>
      <c r="S1131" s="139">
        <v>0</v>
      </c>
      <c r="T1131" s="139">
        <v>72</v>
      </c>
      <c r="U1131" s="139" t="s">
        <v>111</v>
      </c>
      <c r="V1131" s="140">
        <v>0</v>
      </c>
      <c r="W1131" s="141">
        <v>14.53</v>
      </c>
      <c r="X1131" s="141">
        <v>0</v>
      </c>
      <c r="Y1131" s="141">
        <v>0</v>
      </c>
      <c r="Z1131" s="142">
        <v>0</v>
      </c>
    </row>
    <row r="1132" spans="1:26" s="4" customFormat="1" x14ac:dyDescent="0.2">
      <c r="A1132" s="139" t="s">
        <v>209</v>
      </c>
      <c r="B1132" s="31" t="s">
        <v>134</v>
      </c>
      <c r="C1132" s="139">
        <f t="shared" si="17"/>
        <v>8</v>
      </c>
      <c r="D1132" s="139" t="s">
        <v>192</v>
      </c>
      <c r="E1132" s="139" t="s">
        <v>182</v>
      </c>
      <c r="F1132" s="139" t="s">
        <v>853</v>
      </c>
      <c r="G1132" s="139" t="s">
        <v>854</v>
      </c>
      <c r="H1132" s="139" t="s">
        <v>231</v>
      </c>
      <c r="I1132" s="139" t="s">
        <v>231</v>
      </c>
      <c r="J1132" s="139" t="s">
        <v>231</v>
      </c>
      <c r="K1132" s="139" t="s">
        <v>232</v>
      </c>
      <c r="L1132" s="139">
        <v>39.468450833333335</v>
      </c>
      <c r="M1132" s="139">
        <v>-108.08683061111113</v>
      </c>
      <c r="N1132" s="139" t="s">
        <v>275</v>
      </c>
      <c r="O1132" s="139" t="s">
        <v>233</v>
      </c>
      <c r="P1132" s="139">
        <v>34</v>
      </c>
      <c r="Q1132" s="139">
        <v>1</v>
      </c>
      <c r="R1132" s="139">
        <v>182</v>
      </c>
      <c r="S1132" s="139">
        <v>8601</v>
      </c>
      <c r="T1132" s="139">
        <v>860</v>
      </c>
      <c r="U1132" s="139" t="s">
        <v>159</v>
      </c>
      <c r="V1132" s="140">
        <v>17.93</v>
      </c>
      <c r="W1132" s="141">
        <v>1.78</v>
      </c>
      <c r="X1132" s="141">
        <v>0.95</v>
      </c>
      <c r="Y1132" s="141">
        <v>0</v>
      </c>
      <c r="Z1132" s="142">
        <v>0</v>
      </c>
    </row>
    <row r="1133" spans="1:26" s="4" customFormat="1" x14ac:dyDescent="0.2">
      <c r="A1133" s="139" t="s">
        <v>209</v>
      </c>
      <c r="B1133" s="31" t="s">
        <v>134</v>
      </c>
      <c r="C1133" s="139">
        <f t="shared" si="17"/>
        <v>8</v>
      </c>
      <c r="D1133" s="139" t="s">
        <v>192</v>
      </c>
      <c r="E1133" s="139" t="s">
        <v>182</v>
      </c>
      <c r="F1133" s="139" t="s">
        <v>853</v>
      </c>
      <c r="G1133" s="139" t="s">
        <v>854</v>
      </c>
      <c r="H1133" s="139" t="s">
        <v>231</v>
      </c>
      <c r="I1133" s="139" t="s">
        <v>231</v>
      </c>
      <c r="J1133" s="139" t="s">
        <v>231</v>
      </c>
      <c r="K1133" s="139" t="s">
        <v>232</v>
      </c>
      <c r="L1133" s="139">
        <v>39.468450833333335</v>
      </c>
      <c r="M1133" s="139">
        <v>-108.08683061111113</v>
      </c>
      <c r="N1133" s="139" t="s">
        <v>83</v>
      </c>
      <c r="O1133" s="139" t="s">
        <v>233</v>
      </c>
      <c r="P1133" s="139">
        <v>34</v>
      </c>
      <c r="Q1133" s="139">
        <v>1</v>
      </c>
      <c r="R1133" s="139">
        <v>102.8</v>
      </c>
      <c r="S1133" s="139">
        <v>4844</v>
      </c>
      <c r="T1133" s="139">
        <v>803</v>
      </c>
      <c r="U1133" s="139" t="s">
        <v>159</v>
      </c>
      <c r="V1133" s="140">
        <v>58.2</v>
      </c>
      <c r="W1133" s="141">
        <v>4.2</v>
      </c>
      <c r="X1133" s="141">
        <v>2.1</v>
      </c>
      <c r="Y1133" s="141">
        <v>0</v>
      </c>
      <c r="Z1133" s="142">
        <v>0</v>
      </c>
    </row>
    <row r="1134" spans="1:26" s="4" customFormat="1" x14ac:dyDescent="0.2">
      <c r="A1134" s="139" t="s">
        <v>209</v>
      </c>
      <c r="B1134" s="31" t="s">
        <v>134</v>
      </c>
      <c r="C1134" s="139">
        <f t="shared" si="17"/>
        <v>8</v>
      </c>
      <c r="D1134" s="139" t="s">
        <v>192</v>
      </c>
      <c r="E1134" s="139" t="s">
        <v>182</v>
      </c>
      <c r="F1134" s="139" t="s">
        <v>853</v>
      </c>
      <c r="G1134" s="139" t="s">
        <v>854</v>
      </c>
      <c r="H1134" s="139" t="s">
        <v>231</v>
      </c>
      <c r="I1134" s="139" t="s">
        <v>231</v>
      </c>
      <c r="J1134" s="139" t="s">
        <v>231</v>
      </c>
      <c r="K1134" s="139" t="s">
        <v>232</v>
      </c>
      <c r="L1134" s="139">
        <v>39.468450833333335</v>
      </c>
      <c r="M1134" s="139">
        <v>-108.08683061111113</v>
      </c>
      <c r="N1134" s="139" t="s">
        <v>252</v>
      </c>
      <c r="O1134" s="139" t="s">
        <v>233</v>
      </c>
      <c r="P1134" s="139">
        <v>8</v>
      </c>
      <c r="Q1134" s="139">
        <v>4</v>
      </c>
      <c r="R1134" s="139">
        <v>65</v>
      </c>
      <c r="S1134" s="139">
        <v>48742</v>
      </c>
      <c r="T1134" s="139">
        <v>700</v>
      </c>
      <c r="U1134" s="139" t="s">
        <v>110</v>
      </c>
      <c r="V1134" s="140">
        <v>1</v>
      </c>
      <c r="W1134" s="141">
        <v>17.3</v>
      </c>
      <c r="X1134" s="141">
        <v>0.6</v>
      </c>
      <c r="Y1134" s="141">
        <v>0</v>
      </c>
      <c r="Z1134" s="142">
        <v>0</v>
      </c>
    </row>
    <row r="1135" spans="1:26" s="4" customFormat="1" x14ac:dyDescent="0.2">
      <c r="A1135" s="139" t="s">
        <v>209</v>
      </c>
      <c r="B1135" s="31" t="s">
        <v>134</v>
      </c>
      <c r="C1135" s="139">
        <f t="shared" si="17"/>
        <v>8</v>
      </c>
      <c r="D1135" s="139" t="s">
        <v>192</v>
      </c>
      <c r="E1135" s="139" t="s">
        <v>182</v>
      </c>
      <c r="F1135" s="139" t="s">
        <v>853</v>
      </c>
      <c r="G1135" s="139" t="s">
        <v>854</v>
      </c>
      <c r="H1135" s="139" t="s">
        <v>231</v>
      </c>
      <c r="I1135" s="139" t="s">
        <v>231</v>
      </c>
      <c r="J1135" s="139" t="s">
        <v>231</v>
      </c>
      <c r="K1135" s="139" t="s">
        <v>232</v>
      </c>
      <c r="L1135" s="139">
        <v>39.468450833333335</v>
      </c>
      <c r="M1135" s="139">
        <v>-108.08683061111113</v>
      </c>
      <c r="N1135" s="139" t="s">
        <v>261</v>
      </c>
      <c r="O1135" s="139" t="s">
        <v>233</v>
      </c>
      <c r="P1135" s="139">
        <v>34</v>
      </c>
      <c r="Q1135" s="139">
        <v>1</v>
      </c>
      <c r="R1135" s="139">
        <v>182.5</v>
      </c>
      <c r="S1135" s="139">
        <v>7113</v>
      </c>
      <c r="T1135" s="139">
        <v>860</v>
      </c>
      <c r="U1135" s="139" t="s">
        <v>159</v>
      </c>
      <c r="V1135" s="140">
        <v>26.34</v>
      </c>
      <c r="W1135" s="141">
        <v>2.64</v>
      </c>
      <c r="X1135" s="141">
        <v>1.41</v>
      </c>
      <c r="Y1135" s="141">
        <v>0</v>
      </c>
      <c r="Z1135" s="142">
        <v>0</v>
      </c>
    </row>
    <row r="1136" spans="1:26" s="4" customFormat="1" x14ac:dyDescent="0.2">
      <c r="A1136" s="139" t="s">
        <v>209</v>
      </c>
      <c r="B1136" s="31" t="s">
        <v>134</v>
      </c>
      <c r="C1136" s="139">
        <f t="shared" si="17"/>
        <v>8</v>
      </c>
      <c r="D1136" s="139" t="s">
        <v>192</v>
      </c>
      <c r="E1136" s="139" t="s">
        <v>182</v>
      </c>
      <c r="F1136" s="139" t="s">
        <v>853</v>
      </c>
      <c r="G1136" s="139" t="s">
        <v>854</v>
      </c>
      <c r="H1136" s="139" t="s">
        <v>231</v>
      </c>
      <c r="I1136" s="139" t="s">
        <v>231</v>
      </c>
      <c r="J1136" s="139" t="s">
        <v>231</v>
      </c>
      <c r="K1136" s="139" t="s">
        <v>232</v>
      </c>
      <c r="L1136" s="139">
        <v>39.468450833333335</v>
      </c>
      <c r="M1136" s="139">
        <v>-108.08683061111113</v>
      </c>
      <c r="N1136" s="139" t="s">
        <v>261</v>
      </c>
      <c r="O1136" s="139" t="s">
        <v>233</v>
      </c>
      <c r="P1136" s="139">
        <v>34</v>
      </c>
      <c r="Q1136" s="139">
        <v>1</v>
      </c>
      <c r="R1136" s="139">
        <v>182</v>
      </c>
      <c r="S1136" s="139">
        <v>8601</v>
      </c>
      <c r="T1136" s="139">
        <v>860</v>
      </c>
      <c r="U1136" s="139" t="s">
        <v>159</v>
      </c>
      <c r="V1136" s="140">
        <v>8.84</v>
      </c>
      <c r="W1136" s="141">
        <v>0.88</v>
      </c>
      <c r="X1136" s="141">
        <v>0.47</v>
      </c>
      <c r="Y1136" s="141">
        <v>0</v>
      </c>
      <c r="Z1136" s="142">
        <v>0</v>
      </c>
    </row>
    <row r="1137" spans="1:26" s="4" customFormat="1" x14ac:dyDescent="0.2">
      <c r="A1137" s="139" t="s">
        <v>209</v>
      </c>
      <c r="B1137" s="31" t="s">
        <v>134</v>
      </c>
      <c r="C1137" s="139">
        <f t="shared" si="17"/>
        <v>8</v>
      </c>
      <c r="D1137" s="139" t="s">
        <v>192</v>
      </c>
      <c r="E1137" s="139" t="s">
        <v>182</v>
      </c>
      <c r="F1137" s="139" t="s">
        <v>853</v>
      </c>
      <c r="G1137" s="139" t="s">
        <v>854</v>
      </c>
      <c r="H1137" s="139" t="s">
        <v>231</v>
      </c>
      <c r="I1137" s="139" t="s">
        <v>231</v>
      </c>
      <c r="J1137" s="139" t="s">
        <v>231</v>
      </c>
      <c r="K1137" s="139" t="s">
        <v>232</v>
      </c>
      <c r="L1137" s="139">
        <v>39.468450833333335</v>
      </c>
      <c r="M1137" s="139">
        <v>-108.08683061111113</v>
      </c>
      <c r="N1137" s="139" t="s">
        <v>267</v>
      </c>
      <c r="O1137" s="139" t="s">
        <v>233</v>
      </c>
      <c r="P1137" s="139">
        <v>8</v>
      </c>
      <c r="Q1137" s="139">
        <v>4</v>
      </c>
      <c r="R1137" s="139">
        <v>65</v>
      </c>
      <c r="S1137" s="139">
        <v>48742</v>
      </c>
      <c r="T1137" s="139">
        <v>700</v>
      </c>
      <c r="U1137" s="139" t="s">
        <v>110</v>
      </c>
      <c r="V1137" s="140">
        <v>8.74</v>
      </c>
      <c r="W1137" s="141">
        <v>23.1</v>
      </c>
      <c r="X1137" s="141">
        <v>16.059999999999999</v>
      </c>
      <c r="Y1137" s="141">
        <v>0</v>
      </c>
      <c r="Z1137" s="142">
        <v>0</v>
      </c>
    </row>
    <row r="1138" spans="1:26" s="4" customFormat="1" x14ac:dyDescent="0.2">
      <c r="A1138" s="139" t="s">
        <v>209</v>
      </c>
      <c r="B1138" s="31" t="s">
        <v>134</v>
      </c>
      <c r="C1138" s="139">
        <f t="shared" si="17"/>
        <v>8</v>
      </c>
      <c r="D1138" s="139" t="s">
        <v>192</v>
      </c>
      <c r="E1138" s="139" t="s">
        <v>182</v>
      </c>
      <c r="F1138" s="139" t="s">
        <v>853</v>
      </c>
      <c r="G1138" s="139" t="s">
        <v>854</v>
      </c>
      <c r="H1138" s="139" t="s">
        <v>231</v>
      </c>
      <c r="I1138" s="139" t="s">
        <v>231</v>
      </c>
      <c r="J1138" s="139" t="s">
        <v>231</v>
      </c>
      <c r="K1138" s="139" t="s">
        <v>232</v>
      </c>
      <c r="L1138" s="139">
        <v>39.468450833333335</v>
      </c>
      <c r="M1138" s="139">
        <v>-108.08683061111113</v>
      </c>
      <c r="N1138" s="139" t="s">
        <v>71</v>
      </c>
      <c r="O1138" s="139" t="s">
        <v>233</v>
      </c>
      <c r="P1138" s="139">
        <v>21</v>
      </c>
      <c r="Q1138" s="139">
        <v>1</v>
      </c>
      <c r="R1138" s="139">
        <v>149</v>
      </c>
      <c r="S1138" s="139">
        <v>7037</v>
      </c>
      <c r="T1138" s="139">
        <v>851</v>
      </c>
      <c r="U1138" s="139" t="s">
        <v>159</v>
      </c>
      <c r="V1138" s="140">
        <v>22.23</v>
      </c>
      <c r="W1138" s="141">
        <v>2.73</v>
      </c>
      <c r="X1138" s="141">
        <v>1.96</v>
      </c>
      <c r="Y1138" s="141">
        <v>0</v>
      </c>
      <c r="Z1138" s="142">
        <v>0</v>
      </c>
    </row>
    <row r="1139" spans="1:26" s="4" customFormat="1" x14ac:dyDescent="0.2">
      <c r="A1139" s="139" t="s">
        <v>209</v>
      </c>
      <c r="B1139" s="31" t="s">
        <v>134</v>
      </c>
      <c r="C1139" s="139">
        <f t="shared" si="17"/>
        <v>8</v>
      </c>
      <c r="D1139" s="139" t="s">
        <v>192</v>
      </c>
      <c r="E1139" s="139" t="s">
        <v>182</v>
      </c>
      <c r="F1139" s="139" t="s">
        <v>855</v>
      </c>
      <c r="G1139" s="139" t="s">
        <v>856</v>
      </c>
      <c r="H1139" s="139" t="s">
        <v>230</v>
      </c>
      <c r="I1139" s="139" t="s">
        <v>231</v>
      </c>
      <c r="J1139" s="139" t="s">
        <v>231</v>
      </c>
      <c r="K1139" s="139" t="s">
        <v>232</v>
      </c>
      <c r="L1139" s="139">
        <v>39.468450833333335</v>
      </c>
      <c r="M1139" s="139">
        <v>-108.08683061111113</v>
      </c>
      <c r="N1139" s="139" t="s">
        <v>261</v>
      </c>
      <c r="O1139" s="139" t="s">
        <v>233</v>
      </c>
      <c r="P1139" s="139">
        <v>20</v>
      </c>
      <c r="Q1139" s="139">
        <v>1</v>
      </c>
      <c r="R1139" s="139">
        <v>163.1</v>
      </c>
      <c r="S1139" s="139">
        <v>7684</v>
      </c>
      <c r="T1139" s="139">
        <v>855</v>
      </c>
      <c r="U1139" s="139" t="s">
        <v>159</v>
      </c>
      <c r="V1139" s="140">
        <v>0</v>
      </c>
      <c r="W1139" s="141">
        <v>0</v>
      </c>
      <c r="X1139" s="141">
        <v>0</v>
      </c>
      <c r="Y1139" s="141">
        <v>2.325E-2</v>
      </c>
      <c r="Z1139" s="142">
        <v>0.38750000000000001</v>
      </c>
    </row>
    <row r="1140" spans="1:26" s="4" customFormat="1" x14ac:dyDescent="0.2">
      <c r="A1140" s="139" t="s">
        <v>209</v>
      </c>
      <c r="B1140" s="31" t="s">
        <v>134</v>
      </c>
      <c r="C1140" s="139">
        <f t="shared" si="17"/>
        <v>8</v>
      </c>
      <c r="D1140" s="139" t="s">
        <v>192</v>
      </c>
      <c r="E1140" s="139" t="s">
        <v>182</v>
      </c>
      <c r="F1140" s="139" t="s">
        <v>855</v>
      </c>
      <c r="G1140" s="139" t="s">
        <v>856</v>
      </c>
      <c r="H1140" s="139" t="s">
        <v>234</v>
      </c>
      <c r="I1140" s="139" t="s">
        <v>231</v>
      </c>
      <c r="J1140" s="139" t="s">
        <v>231</v>
      </c>
      <c r="K1140" s="139" t="s">
        <v>232</v>
      </c>
      <c r="L1140" s="139">
        <v>39.468450833333335</v>
      </c>
      <c r="M1140" s="139">
        <v>-108.08683061111113</v>
      </c>
      <c r="N1140" s="139" t="s">
        <v>261</v>
      </c>
      <c r="O1140" s="139" t="s">
        <v>233</v>
      </c>
      <c r="P1140" s="139">
        <v>20</v>
      </c>
      <c r="Q1140" s="139">
        <v>1</v>
      </c>
      <c r="R1140" s="139">
        <v>163.1</v>
      </c>
      <c r="S1140" s="139">
        <v>7684</v>
      </c>
      <c r="T1140" s="139">
        <v>855</v>
      </c>
      <c r="U1140" s="139" t="s">
        <v>159</v>
      </c>
      <c r="V1140" s="140">
        <v>0</v>
      </c>
      <c r="W1140" s="141">
        <v>0</v>
      </c>
      <c r="X1140" s="141">
        <v>0</v>
      </c>
      <c r="Y1140" s="141">
        <v>2.325E-2</v>
      </c>
      <c r="Z1140" s="142">
        <v>0.38750000000000001</v>
      </c>
    </row>
    <row r="1141" spans="1:26" s="4" customFormat="1" x14ac:dyDescent="0.2">
      <c r="A1141" s="139" t="s">
        <v>209</v>
      </c>
      <c r="B1141" s="31" t="s">
        <v>134</v>
      </c>
      <c r="C1141" s="139">
        <f t="shared" si="17"/>
        <v>8</v>
      </c>
      <c r="D1141" s="139" t="s">
        <v>192</v>
      </c>
      <c r="E1141" s="139" t="s">
        <v>182</v>
      </c>
      <c r="F1141" s="139" t="s">
        <v>855</v>
      </c>
      <c r="G1141" s="139" t="s">
        <v>856</v>
      </c>
      <c r="H1141" s="139" t="s">
        <v>259</v>
      </c>
      <c r="I1141" s="139" t="s">
        <v>231</v>
      </c>
      <c r="J1141" s="139" t="s">
        <v>231</v>
      </c>
      <c r="K1141" s="139" t="s">
        <v>232</v>
      </c>
      <c r="L1141" s="139">
        <v>39.468450833333335</v>
      </c>
      <c r="M1141" s="139">
        <v>-108.08683061111113</v>
      </c>
      <c r="N1141" s="139" t="s">
        <v>261</v>
      </c>
      <c r="O1141" s="139" t="s">
        <v>233</v>
      </c>
      <c r="P1141" s="139">
        <v>20</v>
      </c>
      <c r="Q1141" s="139">
        <v>1</v>
      </c>
      <c r="R1141" s="139">
        <v>163.1</v>
      </c>
      <c r="S1141" s="139">
        <v>7684</v>
      </c>
      <c r="T1141" s="139">
        <v>855</v>
      </c>
      <c r="U1141" s="139" t="s">
        <v>159</v>
      </c>
      <c r="V1141" s="140">
        <v>0</v>
      </c>
      <c r="W1141" s="141">
        <v>0</v>
      </c>
      <c r="X1141" s="141">
        <v>0</v>
      </c>
      <c r="Y1141" s="141">
        <v>2.325E-2</v>
      </c>
      <c r="Z1141" s="142">
        <v>0.38750000000000001</v>
      </c>
    </row>
    <row r="1142" spans="1:26" s="4" customFormat="1" x14ac:dyDescent="0.2">
      <c r="A1142" s="139" t="s">
        <v>209</v>
      </c>
      <c r="B1142" s="31" t="s">
        <v>134</v>
      </c>
      <c r="C1142" s="139">
        <f t="shared" si="17"/>
        <v>8</v>
      </c>
      <c r="D1142" s="139" t="s">
        <v>192</v>
      </c>
      <c r="E1142" s="139" t="s">
        <v>182</v>
      </c>
      <c r="F1142" s="139" t="s">
        <v>855</v>
      </c>
      <c r="G1142" s="139" t="s">
        <v>856</v>
      </c>
      <c r="H1142" s="139" t="s">
        <v>264</v>
      </c>
      <c r="I1142" s="139" t="s">
        <v>231</v>
      </c>
      <c r="J1142" s="139" t="s">
        <v>231</v>
      </c>
      <c r="K1142" s="139" t="s">
        <v>232</v>
      </c>
      <c r="L1142" s="139">
        <v>39.468450833333335</v>
      </c>
      <c r="M1142" s="139">
        <v>-108.08683061111113</v>
      </c>
      <c r="N1142" s="139" t="s">
        <v>261</v>
      </c>
      <c r="O1142" s="139" t="s">
        <v>233</v>
      </c>
      <c r="P1142" s="139">
        <v>20</v>
      </c>
      <c r="Q1142" s="139">
        <v>1</v>
      </c>
      <c r="R1142" s="139">
        <v>163.1</v>
      </c>
      <c r="S1142" s="139">
        <v>7684</v>
      </c>
      <c r="T1142" s="139">
        <v>855</v>
      </c>
      <c r="U1142" s="139" t="s">
        <v>159</v>
      </c>
      <c r="V1142" s="140">
        <v>0</v>
      </c>
      <c r="W1142" s="141">
        <v>0</v>
      </c>
      <c r="X1142" s="141">
        <v>0</v>
      </c>
      <c r="Y1142" s="141">
        <v>2.4E-2</v>
      </c>
      <c r="Z1142" s="142">
        <v>0.4</v>
      </c>
    </row>
    <row r="1143" spans="1:26" s="4" customFormat="1" x14ac:dyDescent="0.2">
      <c r="A1143" s="139" t="s">
        <v>209</v>
      </c>
      <c r="B1143" s="31" t="s">
        <v>134</v>
      </c>
      <c r="C1143" s="139">
        <f t="shared" si="17"/>
        <v>8</v>
      </c>
      <c r="D1143" s="139" t="s">
        <v>192</v>
      </c>
      <c r="E1143" s="139" t="s">
        <v>182</v>
      </c>
      <c r="F1143" s="139" t="s">
        <v>855</v>
      </c>
      <c r="G1143" s="139" t="s">
        <v>856</v>
      </c>
      <c r="H1143" s="139" t="s">
        <v>229</v>
      </c>
      <c r="I1143" s="139" t="s">
        <v>231</v>
      </c>
      <c r="J1143" s="139" t="s">
        <v>231</v>
      </c>
      <c r="K1143" s="139" t="s">
        <v>232</v>
      </c>
      <c r="L1143" s="139">
        <v>39.468450833333335</v>
      </c>
      <c r="M1143" s="139">
        <v>-108.08683061111113</v>
      </c>
      <c r="N1143" s="139" t="s">
        <v>275</v>
      </c>
      <c r="O1143" s="139" t="s">
        <v>233</v>
      </c>
      <c r="P1143" s="139">
        <v>20</v>
      </c>
      <c r="Q1143" s="139">
        <v>1</v>
      </c>
      <c r="R1143" s="139">
        <v>163.1</v>
      </c>
      <c r="S1143" s="139">
        <v>7684</v>
      </c>
      <c r="T1143" s="139">
        <v>855</v>
      </c>
      <c r="U1143" s="139" t="s">
        <v>159</v>
      </c>
      <c r="V1143" s="140">
        <v>0</v>
      </c>
      <c r="W1143" s="141">
        <v>0</v>
      </c>
      <c r="X1143" s="141">
        <v>0</v>
      </c>
      <c r="Y1143" s="141">
        <v>2.325E-2</v>
      </c>
      <c r="Z1143" s="142">
        <v>0.38750000000000001</v>
      </c>
    </row>
    <row r="1144" spans="1:26" s="4" customFormat="1" x14ac:dyDescent="0.2">
      <c r="A1144" s="139" t="s">
        <v>209</v>
      </c>
      <c r="B1144" s="31" t="s">
        <v>134</v>
      </c>
      <c r="C1144" s="139">
        <f t="shared" si="17"/>
        <v>8</v>
      </c>
      <c r="D1144" s="139" t="s">
        <v>192</v>
      </c>
      <c r="E1144" s="139" t="s">
        <v>182</v>
      </c>
      <c r="F1144" s="139" t="s">
        <v>855</v>
      </c>
      <c r="G1144" s="139" t="s">
        <v>856</v>
      </c>
      <c r="H1144" s="139" t="s">
        <v>260</v>
      </c>
      <c r="I1144" s="139" t="s">
        <v>231</v>
      </c>
      <c r="J1144" s="139" t="s">
        <v>231</v>
      </c>
      <c r="K1144" s="139" t="s">
        <v>232</v>
      </c>
      <c r="L1144" s="139">
        <v>39.468450833333335</v>
      </c>
      <c r="M1144" s="139">
        <v>-108.08683061111113</v>
      </c>
      <c r="N1144" s="139" t="s">
        <v>261</v>
      </c>
      <c r="O1144" s="139" t="s">
        <v>233</v>
      </c>
      <c r="P1144" s="139">
        <v>20</v>
      </c>
      <c r="Q1144" s="139">
        <v>1</v>
      </c>
      <c r="R1144" s="139">
        <v>163.1</v>
      </c>
      <c r="S1144" s="139">
        <v>7684</v>
      </c>
      <c r="T1144" s="139">
        <v>855</v>
      </c>
      <c r="U1144" s="139" t="s">
        <v>159</v>
      </c>
      <c r="V1144" s="140">
        <v>0</v>
      </c>
      <c r="W1144" s="141">
        <v>0</v>
      </c>
      <c r="X1144" s="141">
        <v>0</v>
      </c>
      <c r="Y1144" s="141">
        <v>2.4E-2</v>
      </c>
      <c r="Z1144" s="142">
        <v>0.4</v>
      </c>
    </row>
    <row r="1145" spans="1:26" s="4" customFormat="1" x14ac:dyDescent="0.2">
      <c r="A1145" s="139" t="s">
        <v>209</v>
      </c>
      <c r="B1145" s="31" t="s">
        <v>134</v>
      </c>
      <c r="C1145" s="139">
        <f t="shared" si="17"/>
        <v>8</v>
      </c>
      <c r="D1145" s="139" t="s">
        <v>192</v>
      </c>
      <c r="E1145" s="139" t="s">
        <v>182</v>
      </c>
      <c r="F1145" s="139" t="s">
        <v>855</v>
      </c>
      <c r="G1145" s="139" t="s">
        <v>856</v>
      </c>
      <c r="H1145" s="139" t="s">
        <v>274</v>
      </c>
      <c r="I1145" s="139" t="s">
        <v>231</v>
      </c>
      <c r="J1145" s="139" t="s">
        <v>231</v>
      </c>
      <c r="K1145" s="139" t="s">
        <v>232</v>
      </c>
      <c r="L1145" s="139">
        <v>39.468450833333335</v>
      </c>
      <c r="M1145" s="139">
        <v>-108.08683061111113</v>
      </c>
      <c r="N1145" s="139" t="s">
        <v>275</v>
      </c>
      <c r="O1145" s="139" t="s">
        <v>233</v>
      </c>
      <c r="P1145" s="139">
        <v>4</v>
      </c>
      <c r="Q1145" s="139">
        <v>0.17</v>
      </c>
      <c r="R1145" s="139">
        <v>131.4</v>
      </c>
      <c r="S1145" s="139">
        <v>172</v>
      </c>
      <c r="T1145" s="139">
        <v>1010</v>
      </c>
      <c r="U1145" s="139" t="s">
        <v>159</v>
      </c>
      <c r="V1145" s="140">
        <v>0</v>
      </c>
      <c r="W1145" s="141">
        <v>0</v>
      </c>
      <c r="X1145" s="141">
        <v>0</v>
      </c>
      <c r="Y1145" s="141">
        <v>8.2799999999999996E-4</v>
      </c>
      <c r="Z1145" s="142">
        <v>1.38E-2</v>
      </c>
    </row>
    <row r="1146" spans="1:26" s="4" customFormat="1" x14ac:dyDescent="0.2">
      <c r="A1146" s="139" t="s">
        <v>209</v>
      </c>
      <c r="B1146" s="31" t="s">
        <v>134</v>
      </c>
      <c r="C1146" s="139">
        <f t="shared" si="17"/>
        <v>8</v>
      </c>
      <c r="D1146" s="139" t="s">
        <v>192</v>
      </c>
      <c r="E1146" s="139" t="s">
        <v>182</v>
      </c>
      <c r="F1146" s="139" t="s">
        <v>855</v>
      </c>
      <c r="G1146" s="139" t="s">
        <v>856</v>
      </c>
      <c r="H1146" s="139" t="s">
        <v>231</v>
      </c>
      <c r="I1146" s="139" t="s">
        <v>231</v>
      </c>
      <c r="J1146" s="139" t="s">
        <v>231</v>
      </c>
      <c r="K1146" s="139" t="s">
        <v>232</v>
      </c>
      <c r="L1146" s="139">
        <v>39.51880636111111</v>
      </c>
      <c r="M1146" s="139">
        <v>-107.88992213888889</v>
      </c>
      <c r="N1146" s="139" t="s">
        <v>275</v>
      </c>
      <c r="O1146" s="139" t="s">
        <v>233</v>
      </c>
      <c r="P1146" s="139">
        <v>4</v>
      </c>
      <c r="Q1146" s="139">
        <v>0.17</v>
      </c>
      <c r="R1146" s="139">
        <v>131.4</v>
      </c>
      <c r="S1146" s="139">
        <v>172</v>
      </c>
      <c r="T1146" s="139">
        <v>1010</v>
      </c>
      <c r="U1146" s="139" t="s">
        <v>159</v>
      </c>
      <c r="V1146" s="140">
        <v>1.94</v>
      </c>
      <c r="W1146" s="141">
        <v>0.45</v>
      </c>
      <c r="X1146" s="141">
        <v>1.91</v>
      </c>
      <c r="Y1146" s="141">
        <v>0</v>
      </c>
      <c r="Z1146" s="142">
        <v>0</v>
      </c>
    </row>
    <row r="1147" spans="1:26" s="4" customFormat="1" x14ac:dyDescent="0.2">
      <c r="A1147" s="139" t="s">
        <v>209</v>
      </c>
      <c r="B1147" s="31" t="s">
        <v>134</v>
      </c>
      <c r="C1147" s="139">
        <f t="shared" si="17"/>
        <v>8</v>
      </c>
      <c r="D1147" s="139" t="s">
        <v>192</v>
      </c>
      <c r="E1147" s="139" t="s">
        <v>182</v>
      </c>
      <c r="F1147" s="139" t="s">
        <v>855</v>
      </c>
      <c r="G1147" s="139" t="s">
        <v>856</v>
      </c>
      <c r="H1147" s="139" t="s">
        <v>231</v>
      </c>
      <c r="I1147" s="139" t="s">
        <v>231</v>
      </c>
      <c r="J1147" s="139" t="s">
        <v>231</v>
      </c>
      <c r="K1147" s="139" t="s">
        <v>232</v>
      </c>
      <c r="L1147" s="139">
        <v>39.51880636111111</v>
      </c>
      <c r="M1147" s="139">
        <v>-107.88992213888889</v>
      </c>
      <c r="N1147" s="139" t="s">
        <v>261</v>
      </c>
      <c r="O1147" s="139" t="s">
        <v>233</v>
      </c>
      <c r="P1147" s="139">
        <v>20</v>
      </c>
      <c r="Q1147" s="139">
        <v>1</v>
      </c>
      <c r="R1147" s="139">
        <v>163.1</v>
      </c>
      <c r="S1147" s="139">
        <v>7684</v>
      </c>
      <c r="T1147" s="139">
        <v>855</v>
      </c>
      <c r="U1147" s="139" t="s">
        <v>159</v>
      </c>
      <c r="V1147" s="140">
        <v>102</v>
      </c>
      <c r="W1147" s="141">
        <v>34.299999999999997</v>
      </c>
      <c r="X1147" s="141">
        <v>34.200000000000003</v>
      </c>
      <c r="Y1147" s="141">
        <v>0</v>
      </c>
      <c r="Z1147" s="142">
        <v>0</v>
      </c>
    </row>
    <row r="1148" spans="1:26" s="4" customFormat="1" x14ac:dyDescent="0.2">
      <c r="A1148" s="139" t="s">
        <v>209</v>
      </c>
      <c r="B1148" s="31" t="s">
        <v>134</v>
      </c>
      <c r="C1148" s="139">
        <f t="shared" si="17"/>
        <v>8</v>
      </c>
      <c r="D1148" s="139" t="s">
        <v>192</v>
      </c>
      <c r="E1148" s="139" t="s">
        <v>182</v>
      </c>
      <c r="F1148" s="139" t="s">
        <v>855</v>
      </c>
      <c r="G1148" s="139" t="s">
        <v>856</v>
      </c>
      <c r="H1148" s="139" t="s">
        <v>231</v>
      </c>
      <c r="I1148" s="139" t="s">
        <v>231</v>
      </c>
      <c r="J1148" s="139" t="s">
        <v>231</v>
      </c>
      <c r="K1148" s="139" t="s">
        <v>232</v>
      </c>
      <c r="L1148" s="139">
        <v>39.51880636111111</v>
      </c>
      <c r="M1148" s="139">
        <v>-107.88992213888889</v>
      </c>
      <c r="N1148" s="139" t="s">
        <v>250</v>
      </c>
      <c r="O1148" s="139" t="s">
        <v>233</v>
      </c>
      <c r="P1148" s="139">
        <v>0</v>
      </c>
      <c r="Q1148" s="139">
        <v>0</v>
      </c>
      <c r="R1148" s="139">
        <v>0</v>
      </c>
      <c r="S1148" s="139">
        <v>0</v>
      </c>
      <c r="T1148" s="139">
        <v>70</v>
      </c>
      <c r="U1148" s="139" t="s">
        <v>111</v>
      </c>
      <c r="V1148" s="140">
        <v>0</v>
      </c>
      <c r="W1148" s="141">
        <v>7.01</v>
      </c>
      <c r="X1148" s="141">
        <v>0</v>
      </c>
      <c r="Y1148" s="141">
        <v>0</v>
      </c>
      <c r="Z1148" s="142">
        <v>0</v>
      </c>
    </row>
    <row r="1149" spans="1:26" s="4" customFormat="1" x14ac:dyDescent="0.2">
      <c r="A1149" s="139" t="s">
        <v>209</v>
      </c>
      <c r="B1149" s="31" t="s">
        <v>134</v>
      </c>
      <c r="C1149" s="139">
        <f t="shared" si="17"/>
        <v>8</v>
      </c>
      <c r="D1149" s="139" t="s">
        <v>192</v>
      </c>
      <c r="E1149" s="139" t="s">
        <v>182</v>
      </c>
      <c r="F1149" s="139" t="s">
        <v>855</v>
      </c>
      <c r="G1149" s="139" t="s">
        <v>856</v>
      </c>
      <c r="H1149" s="139" t="s">
        <v>231</v>
      </c>
      <c r="I1149" s="139" t="s">
        <v>231</v>
      </c>
      <c r="J1149" s="139" t="s">
        <v>231</v>
      </c>
      <c r="K1149" s="139" t="s">
        <v>232</v>
      </c>
      <c r="L1149" s="139">
        <v>39.51880636111111</v>
      </c>
      <c r="M1149" s="139">
        <v>-107.88992213888889</v>
      </c>
      <c r="N1149" s="139" t="s">
        <v>251</v>
      </c>
      <c r="O1149" s="139" t="s">
        <v>233</v>
      </c>
      <c r="P1149" s="139">
        <v>0</v>
      </c>
      <c r="Q1149" s="139">
        <v>0</v>
      </c>
      <c r="R1149" s="139">
        <v>0</v>
      </c>
      <c r="S1149" s="139">
        <v>0</v>
      </c>
      <c r="T1149" s="139">
        <v>70</v>
      </c>
      <c r="U1149" s="139" t="s">
        <v>111</v>
      </c>
      <c r="V1149" s="140">
        <v>0</v>
      </c>
      <c r="W1149" s="141">
        <v>3.2</v>
      </c>
      <c r="X1149" s="141">
        <v>0</v>
      </c>
      <c r="Y1149" s="141">
        <v>0</v>
      </c>
      <c r="Z1149" s="142">
        <v>0</v>
      </c>
    </row>
    <row r="1150" spans="1:26" s="4" customFormat="1" x14ac:dyDescent="0.2">
      <c r="A1150" s="139" t="s">
        <v>209</v>
      </c>
      <c r="B1150" s="31" t="s">
        <v>134</v>
      </c>
      <c r="C1150" s="139">
        <f t="shared" si="17"/>
        <v>8</v>
      </c>
      <c r="D1150" s="139" t="s">
        <v>192</v>
      </c>
      <c r="E1150" s="139" t="s">
        <v>182</v>
      </c>
      <c r="F1150" s="139" t="s">
        <v>857</v>
      </c>
      <c r="G1150" s="139" t="s">
        <v>858</v>
      </c>
      <c r="H1150" s="139" t="s">
        <v>230</v>
      </c>
      <c r="I1150" s="139" t="s">
        <v>231</v>
      </c>
      <c r="J1150" s="139" t="s">
        <v>231</v>
      </c>
      <c r="K1150" s="139" t="s">
        <v>257</v>
      </c>
      <c r="L1150" s="139">
        <v>39.51880636111111</v>
      </c>
      <c r="M1150" s="139">
        <v>-107.88992213888889</v>
      </c>
      <c r="N1150" s="139" t="s">
        <v>275</v>
      </c>
      <c r="O1150" s="139" t="s">
        <v>258</v>
      </c>
      <c r="P1150" s="139">
        <v>20</v>
      </c>
      <c r="Q1150" s="139">
        <v>1</v>
      </c>
      <c r="R1150" s="139">
        <v>163.1</v>
      </c>
      <c r="S1150" s="139">
        <v>7684</v>
      </c>
      <c r="T1150" s="139">
        <v>855</v>
      </c>
      <c r="U1150" s="139" t="s">
        <v>159</v>
      </c>
      <c r="V1150" s="140">
        <v>0</v>
      </c>
      <c r="W1150" s="141">
        <v>0</v>
      </c>
      <c r="X1150" s="141">
        <v>0</v>
      </c>
      <c r="Y1150" s="141">
        <v>2.325E-2</v>
      </c>
      <c r="Z1150" s="142">
        <v>0.38750000000000001</v>
      </c>
    </row>
    <row r="1151" spans="1:26" s="4" customFormat="1" x14ac:dyDescent="0.2">
      <c r="A1151" s="139" t="s">
        <v>209</v>
      </c>
      <c r="B1151" s="31" t="s">
        <v>134</v>
      </c>
      <c r="C1151" s="139">
        <f t="shared" si="17"/>
        <v>8</v>
      </c>
      <c r="D1151" s="139" t="s">
        <v>192</v>
      </c>
      <c r="E1151" s="139" t="s">
        <v>182</v>
      </c>
      <c r="F1151" s="139" t="s">
        <v>857</v>
      </c>
      <c r="G1151" s="139" t="s">
        <v>858</v>
      </c>
      <c r="H1151" s="139" t="s">
        <v>234</v>
      </c>
      <c r="I1151" s="139" t="s">
        <v>231</v>
      </c>
      <c r="J1151" s="139" t="s">
        <v>231</v>
      </c>
      <c r="K1151" s="139" t="s">
        <v>257</v>
      </c>
      <c r="L1151" s="139">
        <v>39.51880636111111</v>
      </c>
      <c r="M1151" s="139">
        <v>-107.88992213888889</v>
      </c>
      <c r="N1151" s="139" t="s">
        <v>275</v>
      </c>
      <c r="O1151" s="139" t="s">
        <v>258</v>
      </c>
      <c r="P1151" s="139">
        <v>20</v>
      </c>
      <c r="Q1151" s="139">
        <v>1</v>
      </c>
      <c r="R1151" s="139">
        <v>163.1</v>
      </c>
      <c r="S1151" s="139">
        <v>7684</v>
      </c>
      <c r="T1151" s="139">
        <v>855</v>
      </c>
      <c r="U1151" s="139" t="s">
        <v>159</v>
      </c>
      <c r="V1151" s="140">
        <v>0</v>
      </c>
      <c r="W1151" s="141">
        <v>0</v>
      </c>
      <c r="X1151" s="141">
        <v>0</v>
      </c>
      <c r="Y1151" s="141">
        <v>2.325E-2</v>
      </c>
      <c r="Z1151" s="142">
        <v>0.38750000000000001</v>
      </c>
    </row>
    <row r="1152" spans="1:26" s="4" customFormat="1" x14ac:dyDescent="0.2">
      <c r="A1152" s="139" t="s">
        <v>209</v>
      </c>
      <c r="B1152" s="31" t="s">
        <v>134</v>
      </c>
      <c r="C1152" s="139">
        <f t="shared" si="17"/>
        <v>8</v>
      </c>
      <c r="D1152" s="139" t="s">
        <v>192</v>
      </c>
      <c r="E1152" s="139" t="s">
        <v>182</v>
      </c>
      <c r="F1152" s="139" t="s">
        <v>857</v>
      </c>
      <c r="G1152" s="139" t="s">
        <v>858</v>
      </c>
      <c r="H1152" s="139" t="s">
        <v>259</v>
      </c>
      <c r="I1152" s="139" t="s">
        <v>231</v>
      </c>
      <c r="J1152" s="139" t="s">
        <v>231</v>
      </c>
      <c r="K1152" s="139" t="s">
        <v>257</v>
      </c>
      <c r="L1152" s="139">
        <v>39.51880636111111</v>
      </c>
      <c r="M1152" s="139">
        <v>-107.88992213888889</v>
      </c>
      <c r="N1152" s="139" t="s">
        <v>275</v>
      </c>
      <c r="O1152" s="139" t="s">
        <v>258</v>
      </c>
      <c r="P1152" s="139">
        <v>20</v>
      </c>
      <c r="Q1152" s="139">
        <v>1</v>
      </c>
      <c r="R1152" s="139">
        <v>163.1</v>
      </c>
      <c r="S1152" s="139">
        <v>7684</v>
      </c>
      <c r="T1152" s="139">
        <v>855</v>
      </c>
      <c r="U1152" s="139" t="s">
        <v>159</v>
      </c>
      <c r="V1152" s="140">
        <v>0</v>
      </c>
      <c r="W1152" s="141">
        <v>0</v>
      </c>
      <c r="X1152" s="141">
        <v>0</v>
      </c>
      <c r="Y1152" s="141">
        <v>2.4E-2</v>
      </c>
      <c r="Z1152" s="142">
        <v>0.4</v>
      </c>
    </row>
    <row r="1153" spans="1:26" s="4" customFormat="1" x14ac:dyDescent="0.2">
      <c r="A1153" s="139" t="s">
        <v>209</v>
      </c>
      <c r="B1153" s="31" t="s">
        <v>134</v>
      </c>
      <c r="C1153" s="139">
        <f t="shared" si="17"/>
        <v>8</v>
      </c>
      <c r="D1153" s="139" t="s">
        <v>192</v>
      </c>
      <c r="E1153" s="139" t="s">
        <v>182</v>
      </c>
      <c r="F1153" s="139" t="s">
        <v>857</v>
      </c>
      <c r="G1153" s="139" t="s">
        <v>858</v>
      </c>
      <c r="H1153" s="139" t="s">
        <v>264</v>
      </c>
      <c r="I1153" s="139" t="s">
        <v>231</v>
      </c>
      <c r="J1153" s="139" t="s">
        <v>231</v>
      </c>
      <c r="K1153" s="139" t="s">
        <v>257</v>
      </c>
      <c r="L1153" s="139">
        <v>39.51880636111111</v>
      </c>
      <c r="M1153" s="139">
        <v>-107.88992213888889</v>
      </c>
      <c r="N1153" s="139" t="s">
        <v>275</v>
      </c>
      <c r="O1153" s="139" t="s">
        <v>258</v>
      </c>
      <c r="P1153" s="139">
        <v>20</v>
      </c>
      <c r="Q1153" s="139">
        <v>1</v>
      </c>
      <c r="R1153" s="139">
        <v>163.1</v>
      </c>
      <c r="S1153" s="139">
        <v>7684</v>
      </c>
      <c r="T1153" s="139">
        <v>855</v>
      </c>
      <c r="U1153" s="139" t="s">
        <v>159</v>
      </c>
      <c r="V1153" s="140">
        <v>0</v>
      </c>
      <c r="W1153" s="141">
        <v>0</v>
      </c>
      <c r="X1153" s="141">
        <v>0</v>
      </c>
      <c r="Y1153" s="141">
        <v>2.325E-2</v>
      </c>
      <c r="Z1153" s="142">
        <v>0</v>
      </c>
    </row>
    <row r="1154" spans="1:26" s="4" customFormat="1" x14ac:dyDescent="0.2">
      <c r="A1154" s="139" t="s">
        <v>209</v>
      </c>
      <c r="B1154" s="31" t="s">
        <v>134</v>
      </c>
      <c r="C1154" s="139">
        <f t="shared" si="17"/>
        <v>8</v>
      </c>
      <c r="D1154" s="139" t="s">
        <v>192</v>
      </c>
      <c r="E1154" s="139" t="s">
        <v>182</v>
      </c>
      <c r="F1154" s="139" t="s">
        <v>857</v>
      </c>
      <c r="G1154" s="139" t="s">
        <v>858</v>
      </c>
      <c r="H1154" s="139" t="s">
        <v>229</v>
      </c>
      <c r="I1154" s="139" t="s">
        <v>231</v>
      </c>
      <c r="J1154" s="139" t="s">
        <v>231</v>
      </c>
      <c r="K1154" s="139" t="s">
        <v>257</v>
      </c>
      <c r="L1154" s="139">
        <v>39.51880636111111</v>
      </c>
      <c r="M1154" s="139">
        <v>-107.88992213888889</v>
      </c>
      <c r="N1154" s="139" t="s">
        <v>275</v>
      </c>
      <c r="O1154" s="139" t="s">
        <v>258</v>
      </c>
      <c r="P1154" s="139">
        <v>20</v>
      </c>
      <c r="Q1154" s="139">
        <v>1</v>
      </c>
      <c r="R1154" s="139">
        <v>163.1</v>
      </c>
      <c r="S1154" s="139">
        <v>7684</v>
      </c>
      <c r="T1154" s="139">
        <v>855</v>
      </c>
      <c r="U1154" s="139" t="s">
        <v>159</v>
      </c>
      <c r="V1154" s="140">
        <v>0</v>
      </c>
      <c r="W1154" s="141">
        <v>0</v>
      </c>
      <c r="X1154" s="141">
        <v>0</v>
      </c>
      <c r="Y1154" s="141">
        <v>2.4E-2</v>
      </c>
      <c r="Z1154" s="142">
        <v>0.4</v>
      </c>
    </row>
    <row r="1155" spans="1:26" s="4" customFormat="1" x14ac:dyDescent="0.2">
      <c r="A1155" s="139" t="s">
        <v>209</v>
      </c>
      <c r="B1155" s="31" t="s">
        <v>134</v>
      </c>
      <c r="C1155" s="139">
        <f t="shared" si="17"/>
        <v>8</v>
      </c>
      <c r="D1155" s="139" t="s">
        <v>192</v>
      </c>
      <c r="E1155" s="139" t="s">
        <v>182</v>
      </c>
      <c r="F1155" s="139" t="s">
        <v>857</v>
      </c>
      <c r="G1155" s="139" t="s">
        <v>858</v>
      </c>
      <c r="H1155" s="139" t="s">
        <v>260</v>
      </c>
      <c r="I1155" s="139" t="s">
        <v>231</v>
      </c>
      <c r="J1155" s="139" t="s">
        <v>231</v>
      </c>
      <c r="K1155" s="139" t="s">
        <v>257</v>
      </c>
      <c r="L1155" s="139">
        <v>39.51880636111111</v>
      </c>
      <c r="M1155" s="139">
        <v>-107.88992213888889</v>
      </c>
      <c r="N1155" s="139" t="s">
        <v>275</v>
      </c>
      <c r="O1155" s="139" t="s">
        <v>258</v>
      </c>
      <c r="P1155" s="139">
        <v>20</v>
      </c>
      <c r="Q1155" s="139">
        <v>1</v>
      </c>
      <c r="R1155" s="139">
        <v>163.1</v>
      </c>
      <c r="S1155" s="139">
        <v>7984</v>
      </c>
      <c r="T1155" s="139">
        <v>855</v>
      </c>
      <c r="U1155" s="139" t="s">
        <v>159</v>
      </c>
      <c r="V1155" s="140">
        <v>0</v>
      </c>
      <c r="W1155" s="141">
        <v>0</v>
      </c>
      <c r="X1155" s="141">
        <v>0</v>
      </c>
      <c r="Y1155" s="141">
        <v>0</v>
      </c>
      <c r="Z1155" s="142">
        <v>0.38750000000000001</v>
      </c>
    </row>
    <row r="1156" spans="1:26" s="4" customFormat="1" x14ac:dyDescent="0.2">
      <c r="A1156" s="139" t="s">
        <v>209</v>
      </c>
      <c r="B1156" s="31" t="s">
        <v>134</v>
      </c>
      <c r="C1156" s="139">
        <f t="shared" si="17"/>
        <v>8</v>
      </c>
      <c r="D1156" s="139" t="s">
        <v>192</v>
      </c>
      <c r="E1156" s="139" t="s">
        <v>182</v>
      </c>
      <c r="F1156" s="139" t="s">
        <v>857</v>
      </c>
      <c r="G1156" s="139" t="s">
        <v>858</v>
      </c>
      <c r="H1156" s="139" t="s">
        <v>274</v>
      </c>
      <c r="I1156" s="139" t="s">
        <v>231</v>
      </c>
      <c r="J1156" s="139" t="s">
        <v>231</v>
      </c>
      <c r="K1156" s="139" t="s">
        <v>257</v>
      </c>
      <c r="L1156" s="139">
        <v>39.51880636111111</v>
      </c>
      <c r="M1156" s="139">
        <v>-107.88992213888889</v>
      </c>
      <c r="N1156" s="139" t="s">
        <v>261</v>
      </c>
      <c r="O1156" s="139" t="s">
        <v>258</v>
      </c>
      <c r="P1156" s="139">
        <v>4</v>
      </c>
      <c r="Q1156" s="139">
        <v>0.25</v>
      </c>
      <c r="R1156" s="139">
        <v>53</v>
      </c>
      <c r="S1156" s="139">
        <v>156</v>
      </c>
      <c r="T1156" s="139">
        <v>1087</v>
      </c>
      <c r="U1156" s="139" t="s">
        <v>159</v>
      </c>
      <c r="V1156" s="140">
        <v>0</v>
      </c>
      <c r="W1156" s="141">
        <v>0</v>
      </c>
      <c r="X1156" s="141">
        <v>0</v>
      </c>
      <c r="Y1156" s="141">
        <v>7.8600000000000002E-4</v>
      </c>
      <c r="Z1156" s="142">
        <v>1.3100000000000001E-2</v>
      </c>
    </row>
    <row r="1157" spans="1:26" s="4" customFormat="1" x14ac:dyDescent="0.2">
      <c r="A1157" s="139" t="s">
        <v>209</v>
      </c>
      <c r="B1157" s="31" t="s">
        <v>134</v>
      </c>
      <c r="C1157" s="139">
        <f t="shared" si="17"/>
        <v>8</v>
      </c>
      <c r="D1157" s="139" t="s">
        <v>192</v>
      </c>
      <c r="E1157" s="139" t="s">
        <v>182</v>
      </c>
      <c r="F1157" s="139" t="s">
        <v>857</v>
      </c>
      <c r="G1157" s="139" t="s">
        <v>858</v>
      </c>
      <c r="H1157" s="139" t="s">
        <v>231</v>
      </c>
      <c r="I1157" s="139" t="s">
        <v>231</v>
      </c>
      <c r="J1157" s="139" t="s">
        <v>231</v>
      </c>
      <c r="K1157" s="139" t="s">
        <v>257</v>
      </c>
      <c r="L1157" s="139">
        <v>39.504177138888892</v>
      </c>
      <c r="M1157" s="139">
        <v>-108.13198841666666</v>
      </c>
      <c r="N1157" s="139" t="s">
        <v>275</v>
      </c>
      <c r="O1157" s="139" t="s">
        <v>258</v>
      </c>
      <c r="P1157" s="139">
        <v>20</v>
      </c>
      <c r="Q1157" s="139">
        <v>1</v>
      </c>
      <c r="R1157" s="139">
        <v>163.1</v>
      </c>
      <c r="S1157" s="139">
        <v>7684</v>
      </c>
      <c r="T1157" s="139">
        <v>855</v>
      </c>
      <c r="U1157" s="139" t="s">
        <v>159</v>
      </c>
      <c r="V1157" s="140">
        <v>64.400000000000006</v>
      </c>
      <c r="W1157" s="141">
        <v>23</v>
      </c>
      <c r="X1157" s="141">
        <v>23</v>
      </c>
      <c r="Y1157" s="141">
        <v>0</v>
      </c>
      <c r="Z1157" s="142">
        <v>0</v>
      </c>
    </row>
    <row r="1158" spans="1:26" s="4" customFormat="1" x14ac:dyDescent="0.2">
      <c r="A1158" s="139" t="s">
        <v>209</v>
      </c>
      <c r="B1158" s="31" t="s">
        <v>134</v>
      </c>
      <c r="C1158" s="139">
        <f t="shared" si="17"/>
        <v>8</v>
      </c>
      <c r="D1158" s="139" t="s">
        <v>192</v>
      </c>
      <c r="E1158" s="139" t="s">
        <v>182</v>
      </c>
      <c r="F1158" s="139" t="s">
        <v>857</v>
      </c>
      <c r="G1158" s="139" t="s">
        <v>858</v>
      </c>
      <c r="H1158" s="139" t="s">
        <v>231</v>
      </c>
      <c r="I1158" s="139" t="s">
        <v>231</v>
      </c>
      <c r="J1158" s="139" t="s">
        <v>231</v>
      </c>
      <c r="K1158" s="139" t="s">
        <v>257</v>
      </c>
      <c r="L1158" s="139">
        <v>39.504177138888892</v>
      </c>
      <c r="M1158" s="139">
        <v>-108.13198841666666</v>
      </c>
      <c r="N1158" s="139" t="s">
        <v>250</v>
      </c>
      <c r="O1158" s="139" t="s">
        <v>258</v>
      </c>
      <c r="P1158" s="139">
        <v>0</v>
      </c>
      <c r="Q1158" s="139">
        <v>0</v>
      </c>
      <c r="R1158" s="139">
        <v>0</v>
      </c>
      <c r="S1158" s="139">
        <v>0</v>
      </c>
      <c r="T1158" s="139">
        <v>70</v>
      </c>
      <c r="U1158" s="139" t="s">
        <v>111</v>
      </c>
      <c r="V1158" s="140">
        <v>0</v>
      </c>
      <c r="W1158" s="141">
        <v>11.5</v>
      </c>
      <c r="X1158" s="141">
        <v>0</v>
      </c>
      <c r="Y1158" s="141">
        <v>0</v>
      </c>
      <c r="Z1158" s="142">
        <v>0</v>
      </c>
    </row>
    <row r="1159" spans="1:26" s="4" customFormat="1" x14ac:dyDescent="0.2">
      <c r="A1159" s="139" t="s">
        <v>209</v>
      </c>
      <c r="B1159" s="31" t="s">
        <v>134</v>
      </c>
      <c r="C1159" s="139">
        <f t="shared" ref="C1159:C1222" si="18">VALUE(LEFT($D1159,LEN(D1159)-3))</f>
        <v>8</v>
      </c>
      <c r="D1159" s="139" t="s">
        <v>192</v>
      </c>
      <c r="E1159" s="139" t="s">
        <v>182</v>
      </c>
      <c r="F1159" s="139" t="s">
        <v>857</v>
      </c>
      <c r="G1159" s="139" t="s">
        <v>858</v>
      </c>
      <c r="H1159" s="139" t="s">
        <v>231</v>
      </c>
      <c r="I1159" s="139" t="s">
        <v>231</v>
      </c>
      <c r="J1159" s="139" t="s">
        <v>231</v>
      </c>
      <c r="K1159" s="139" t="s">
        <v>257</v>
      </c>
      <c r="L1159" s="139">
        <v>39.457266666666669</v>
      </c>
      <c r="M1159" s="139">
        <v>-108.12439166666665</v>
      </c>
      <c r="N1159" s="139" t="s">
        <v>275</v>
      </c>
      <c r="O1159" s="139" t="s">
        <v>258</v>
      </c>
      <c r="P1159" s="139">
        <v>20</v>
      </c>
      <c r="Q1159" s="139">
        <v>1</v>
      </c>
      <c r="R1159" s="139">
        <v>163.1</v>
      </c>
      <c r="S1159" s="139">
        <v>7984</v>
      </c>
      <c r="T1159" s="139">
        <v>855</v>
      </c>
      <c r="U1159" s="139" t="s">
        <v>159</v>
      </c>
      <c r="V1159" s="140">
        <v>17</v>
      </c>
      <c r="W1159" s="141">
        <v>5.7</v>
      </c>
      <c r="X1159" s="141">
        <v>5.7</v>
      </c>
      <c r="Y1159" s="141">
        <v>0</v>
      </c>
      <c r="Z1159" s="142">
        <v>0</v>
      </c>
    </row>
    <row r="1160" spans="1:26" s="4" customFormat="1" x14ac:dyDescent="0.2">
      <c r="A1160" s="139" t="s">
        <v>209</v>
      </c>
      <c r="B1160" s="31" t="s">
        <v>134</v>
      </c>
      <c r="C1160" s="139">
        <f t="shared" si="18"/>
        <v>8</v>
      </c>
      <c r="D1160" s="139" t="s">
        <v>192</v>
      </c>
      <c r="E1160" s="139" t="s">
        <v>182</v>
      </c>
      <c r="F1160" s="139" t="s">
        <v>857</v>
      </c>
      <c r="G1160" s="139" t="s">
        <v>858</v>
      </c>
      <c r="H1160" s="139" t="s">
        <v>231</v>
      </c>
      <c r="I1160" s="139" t="s">
        <v>231</v>
      </c>
      <c r="J1160" s="139" t="s">
        <v>231</v>
      </c>
      <c r="K1160" s="139" t="s">
        <v>257</v>
      </c>
      <c r="L1160" s="139">
        <v>39.493194444444448</v>
      </c>
      <c r="M1160" s="139">
        <v>-108.12077499999999</v>
      </c>
      <c r="N1160" s="139" t="s">
        <v>275</v>
      </c>
      <c r="O1160" s="139" t="s">
        <v>258</v>
      </c>
      <c r="P1160" s="139">
        <v>20</v>
      </c>
      <c r="Q1160" s="139">
        <v>1</v>
      </c>
      <c r="R1160" s="139">
        <v>163.1</v>
      </c>
      <c r="S1160" s="139">
        <v>7684</v>
      </c>
      <c r="T1160" s="139">
        <v>855</v>
      </c>
      <c r="U1160" s="139" t="s">
        <v>159</v>
      </c>
      <c r="V1160" s="140">
        <v>17</v>
      </c>
      <c r="W1160" s="141">
        <v>5.7</v>
      </c>
      <c r="X1160" s="141">
        <v>5.7</v>
      </c>
      <c r="Y1160" s="141">
        <v>0</v>
      </c>
      <c r="Z1160" s="142">
        <v>0</v>
      </c>
    </row>
    <row r="1161" spans="1:26" s="4" customFormat="1" x14ac:dyDescent="0.2">
      <c r="A1161" s="139" t="s">
        <v>209</v>
      </c>
      <c r="B1161" s="31" t="s">
        <v>134</v>
      </c>
      <c r="C1161" s="139">
        <f t="shared" si="18"/>
        <v>8</v>
      </c>
      <c r="D1161" s="139" t="s">
        <v>192</v>
      </c>
      <c r="E1161" s="139" t="s">
        <v>182</v>
      </c>
      <c r="F1161" s="139" t="s">
        <v>857</v>
      </c>
      <c r="G1161" s="139" t="s">
        <v>858</v>
      </c>
      <c r="H1161" s="139" t="s">
        <v>231</v>
      </c>
      <c r="I1161" s="139" t="s">
        <v>231</v>
      </c>
      <c r="J1161" s="139" t="s">
        <v>231</v>
      </c>
      <c r="K1161" s="139" t="s">
        <v>257</v>
      </c>
      <c r="L1161" s="139">
        <v>39.482277777777782</v>
      </c>
      <c r="M1161" s="139">
        <v>-108.11575555555555</v>
      </c>
      <c r="N1161" s="139" t="s">
        <v>261</v>
      </c>
      <c r="O1161" s="139" t="s">
        <v>258</v>
      </c>
      <c r="P1161" s="139">
        <v>4</v>
      </c>
      <c r="Q1161" s="139">
        <v>0.25</v>
      </c>
      <c r="R1161" s="139">
        <v>53</v>
      </c>
      <c r="S1161" s="139">
        <v>156</v>
      </c>
      <c r="T1161" s="139">
        <v>1087</v>
      </c>
      <c r="U1161" s="139" t="s">
        <v>159</v>
      </c>
      <c r="V1161" s="140">
        <v>2.4</v>
      </c>
      <c r="W1161" s="141">
        <v>0.5</v>
      </c>
      <c r="X1161" s="141">
        <v>6.4</v>
      </c>
      <c r="Y1161" s="141">
        <v>0</v>
      </c>
      <c r="Z1161" s="142">
        <v>0</v>
      </c>
    </row>
    <row r="1162" spans="1:26" s="4" customFormat="1" x14ac:dyDescent="0.2">
      <c r="A1162" s="139" t="s">
        <v>209</v>
      </c>
      <c r="B1162" s="31" t="s">
        <v>134</v>
      </c>
      <c r="C1162" s="139">
        <f t="shared" si="18"/>
        <v>8</v>
      </c>
      <c r="D1162" s="139" t="s">
        <v>192</v>
      </c>
      <c r="E1162" s="139" t="s">
        <v>182</v>
      </c>
      <c r="F1162" s="139" t="s">
        <v>859</v>
      </c>
      <c r="G1162" s="139" t="s">
        <v>860</v>
      </c>
      <c r="H1162" s="139" t="s">
        <v>230</v>
      </c>
      <c r="I1162" s="139" t="s">
        <v>231</v>
      </c>
      <c r="J1162" s="139" t="s">
        <v>231</v>
      </c>
      <c r="K1162" s="139" t="s">
        <v>257</v>
      </c>
      <c r="L1162" s="139">
        <v>39.504177138888892</v>
      </c>
      <c r="M1162" s="139">
        <v>-108.13198841666666</v>
      </c>
      <c r="N1162" s="139" t="s">
        <v>275</v>
      </c>
      <c r="O1162" s="139" t="s">
        <v>258</v>
      </c>
      <c r="P1162" s="139">
        <v>20</v>
      </c>
      <c r="Q1162" s="139">
        <v>1</v>
      </c>
      <c r="R1162" s="139">
        <v>163</v>
      </c>
      <c r="S1162" s="139">
        <v>7684</v>
      </c>
      <c r="T1162" s="139">
        <v>855</v>
      </c>
      <c r="U1162" s="139" t="s">
        <v>159</v>
      </c>
      <c r="V1162" s="140">
        <v>0</v>
      </c>
      <c r="W1162" s="141">
        <v>0</v>
      </c>
      <c r="X1162" s="141">
        <v>0</v>
      </c>
      <c r="Y1162" s="141">
        <v>2.325E-2</v>
      </c>
      <c r="Z1162" s="142">
        <v>0.38750000000000001</v>
      </c>
    </row>
    <row r="1163" spans="1:26" s="4" customFormat="1" x14ac:dyDescent="0.2">
      <c r="A1163" s="139" t="s">
        <v>209</v>
      </c>
      <c r="B1163" s="31" t="s">
        <v>134</v>
      </c>
      <c r="C1163" s="139">
        <f t="shared" si="18"/>
        <v>8</v>
      </c>
      <c r="D1163" s="139" t="s">
        <v>192</v>
      </c>
      <c r="E1163" s="139" t="s">
        <v>182</v>
      </c>
      <c r="F1163" s="139" t="s">
        <v>859</v>
      </c>
      <c r="G1163" s="139" t="s">
        <v>860</v>
      </c>
      <c r="H1163" s="139" t="s">
        <v>234</v>
      </c>
      <c r="I1163" s="139" t="s">
        <v>231</v>
      </c>
      <c r="J1163" s="139" t="s">
        <v>231</v>
      </c>
      <c r="K1163" s="139" t="s">
        <v>257</v>
      </c>
      <c r="L1163" s="139">
        <v>39.504177138888892</v>
      </c>
      <c r="M1163" s="139">
        <v>-108.13198841666666</v>
      </c>
      <c r="N1163" s="139" t="s">
        <v>275</v>
      </c>
      <c r="O1163" s="139" t="s">
        <v>258</v>
      </c>
      <c r="P1163" s="139">
        <v>20</v>
      </c>
      <c r="Q1163" s="139">
        <v>1</v>
      </c>
      <c r="R1163" s="139">
        <v>163</v>
      </c>
      <c r="S1163" s="139">
        <v>7684</v>
      </c>
      <c r="T1163" s="139">
        <v>855</v>
      </c>
      <c r="U1163" s="139" t="s">
        <v>159</v>
      </c>
      <c r="V1163" s="140">
        <v>0</v>
      </c>
      <c r="W1163" s="141">
        <v>0</v>
      </c>
      <c r="X1163" s="141">
        <v>0</v>
      </c>
      <c r="Y1163" s="141">
        <v>2.325E-2</v>
      </c>
      <c r="Z1163" s="142">
        <v>0.38750000000000001</v>
      </c>
    </row>
    <row r="1164" spans="1:26" s="4" customFormat="1" x14ac:dyDescent="0.2">
      <c r="A1164" s="139" t="s">
        <v>209</v>
      </c>
      <c r="B1164" s="31" t="s">
        <v>134</v>
      </c>
      <c r="C1164" s="139">
        <f t="shared" si="18"/>
        <v>8</v>
      </c>
      <c r="D1164" s="139" t="s">
        <v>192</v>
      </c>
      <c r="E1164" s="139" t="s">
        <v>182</v>
      </c>
      <c r="F1164" s="139" t="s">
        <v>859</v>
      </c>
      <c r="G1164" s="139" t="s">
        <v>860</v>
      </c>
      <c r="H1164" s="139" t="s">
        <v>259</v>
      </c>
      <c r="I1164" s="139" t="s">
        <v>231</v>
      </c>
      <c r="J1164" s="139" t="s">
        <v>231</v>
      </c>
      <c r="K1164" s="139" t="s">
        <v>257</v>
      </c>
      <c r="L1164" s="139">
        <v>39.504177138888892</v>
      </c>
      <c r="M1164" s="139">
        <v>-108.13198841666666</v>
      </c>
      <c r="N1164" s="139" t="s">
        <v>83</v>
      </c>
      <c r="O1164" s="139" t="s">
        <v>258</v>
      </c>
      <c r="P1164" s="139">
        <v>20</v>
      </c>
      <c r="Q1164" s="139">
        <v>1</v>
      </c>
      <c r="R1164" s="139">
        <v>163</v>
      </c>
      <c r="S1164" s="139">
        <v>7684</v>
      </c>
      <c r="T1164" s="139">
        <v>855</v>
      </c>
      <c r="U1164" s="139" t="s">
        <v>159</v>
      </c>
      <c r="V1164" s="140">
        <v>0</v>
      </c>
      <c r="W1164" s="141">
        <v>0</v>
      </c>
      <c r="X1164" s="141">
        <v>0</v>
      </c>
      <c r="Y1164" s="141">
        <v>0</v>
      </c>
      <c r="Z1164" s="142">
        <v>0</v>
      </c>
    </row>
    <row r="1165" spans="1:26" s="4" customFormat="1" x14ac:dyDescent="0.2">
      <c r="A1165" s="139" t="s">
        <v>209</v>
      </c>
      <c r="B1165" s="31" t="s">
        <v>134</v>
      </c>
      <c r="C1165" s="139">
        <f t="shared" si="18"/>
        <v>8</v>
      </c>
      <c r="D1165" s="139" t="s">
        <v>192</v>
      </c>
      <c r="E1165" s="139" t="s">
        <v>182</v>
      </c>
      <c r="F1165" s="139" t="s">
        <v>859</v>
      </c>
      <c r="G1165" s="139" t="s">
        <v>860</v>
      </c>
      <c r="H1165" s="139" t="s">
        <v>264</v>
      </c>
      <c r="I1165" s="139" t="s">
        <v>231</v>
      </c>
      <c r="J1165" s="139" t="s">
        <v>231</v>
      </c>
      <c r="K1165" s="139" t="s">
        <v>257</v>
      </c>
      <c r="L1165" s="139">
        <v>39.504177138888892</v>
      </c>
      <c r="M1165" s="139">
        <v>-108.13198841666666</v>
      </c>
      <c r="N1165" s="139" t="s">
        <v>275</v>
      </c>
      <c r="O1165" s="139" t="s">
        <v>258</v>
      </c>
      <c r="P1165" s="139">
        <v>20</v>
      </c>
      <c r="Q1165" s="139">
        <v>1</v>
      </c>
      <c r="R1165" s="139">
        <v>163</v>
      </c>
      <c r="S1165" s="139">
        <v>7684</v>
      </c>
      <c r="T1165" s="139">
        <v>855</v>
      </c>
      <c r="U1165" s="139" t="s">
        <v>159</v>
      </c>
      <c r="V1165" s="140">
        <v>0</v>
      </c>
      <c r="W1165" s="141">
        <v>0</v>
      </c>
      <c r="X1165" s="141">
        <v>0</v>
      </c>
      <c r="Y1165" s="141">
        <v>2.325E-2</v>
      </c>
      <c r="Z1165" s="142">
        <v>0.38750000000000001</v>
      </c>
    </row>
    <row r="1166" spans="1:26" s="4" customFormat="1" x14ac:dyDescent="0.2">
      <c r="A1166" s="139" t="s">
        <v>209</v>
      </c>
      <c r="B1166" s="31" t="s">
        <v>134</v>
      </c>
      <c r="C1166" s="139">
        <f t="shared" si="18"/>
        <v>8</v>
      </c>
      <c r="D1166" s="139" t="s">
        <v>192</v>
      </c>
      <c r="E1166" s="139" t="s">
        <v>182</v>
      </c>
      <c r="F1166" s="139" t="s">
        <v>859</v>
      </c>
      <c r="G1166" s="139" t="s">
        <v>860</v>
      </c>
      <c r="H1166" s="139" t="s">
        <v>229</v>
      </c>
      <c r="I1166" s="139" t="s">
        <v>231</v>
      </c>
      <c r="J1166" s="139" t="s">
        <v>231</v>
      </c>
      <c r="K1166" s="139" t="s">
        <v>257</v>
      </c>
      <c r="L1166" s="139">
        <v>39.504177138888892</v>
      </c>
      <c r="M1166" s="139">
        <v>-108.13198841666666</v>
      </c>
      <c r="N1166" s="139" t="s">
        <v>83</v>
      </c>
      <c r="O1166" s="139" t="s">
        <v>258</v>
      </c>
      <c r="P1166" s="139">
        <v>20</v>
      </c>
      <c r="Q1166" s="139">
        <v>1</v>
      </c>
      <c r="R1166" s="139">
        <v>163</v>
      </c>
      <c r="S1166" s="139">
        <v>7684</v>
      </c>
      <c r="T1166" s="139">
        <v>855</v>
      </c>
      <c r="U1166" s="139" t="s">
        <v>159</v>
      </c>
      <c r="V1166" s="140">
        <v>0</v>
      </c>
      <c r="W1166" s="141">
        <v>0</v>
      </c>
      <c r="X1166" s="141">
        <v>0</v>
      </c>
      <c r="Y1166" s="141">
        <v>0</v>
      </c>
      <c r="Z1166" s="142">
        <v>0</v>
      </c>
    </row>
    <row r="1167" spans="1:26" s="4" customFormat="1" x14ac:dyDescent="0.2">
      <c r="A1167" s="139" t="s">
        <v>209</v>
      </c>
      <c r="B1167" s="31" t="s">
        <v>134</v>
      </c>
      <c r="C1167" s="139">
        <f t="shared" si="18"/>
        <v>8</v>
      </c>
      <c r="D1167" s="139" t="s">
        <v>192</v>
      </c>
      <c r="E1167" s="139" t="s">
        <v>182</v>
      </c>
      <c r="F1167" s="139" t="s">
        <v>859</v>
      </c>
      <c r="G1167" s="139" t="s">
        <v>860</v>
      </c>
      <c r="H1167" s="139" t="s">
        <v>260</v>
      </c>
      <c r="I1167" s="139" t="s">
        <v>231</v>
      </c>
      <c r="J1167" s="139" t="s">
        <v>231</v>
      </c>
      <c r="K1167" s="139" t="s">
        <v>257</v>
      </c>
      <c r="L1167" s="139">
        <v>39.504177138888892</v>
      </c>
      <c r="M1167" s="139">
        <v>-108.13198841666666</v>
      </c>
      <c r="N1167" s="139" t="s">
        <v>275</v>
      </c>
      <c r="O1167" s="139" t="s">
        <v>258</v>
      </c>
      <c r="P1167" s="139">
        <v>20</v>
      </c>
      <c r="Q1167" s="139">
        <v>1</v>
      </c>
      <c r="R1167" s="139">
        <v>163</v>
      </c>
      <c r="S1167" s="139">
        <v>7684</v>
      </c>
      <c r="T1167" s="139">
        <v>855</v>
      </c>
      <c r="U1167" s="139" t="s">
        <v>159</v>
      </c>
      <c r="V1167" s="140">
        <v>0</v>
      </c>
      <c r="W1167" s="141">
        <v>0</v>
      </c>
      <c r="X1167" s="141">
        <v>0</v>
      </c>
      <c r="Y1167" s="141">
        <v>2.325E-2</v>
      </c>
      <c r="Z1167" s="142">
        <v>0.38750000000000001</v>
      </c>
    </row>
    <row r="1168" spans="1:26" s="4" customFormat="1" x14ac:dyDescent="0.2">
      <c r="A1168" s="139" t="s">
        <v>209</v>
      </c>
      <c r="B1168" s="31" t="s">
        <v>134</v>
      </c>
      <c r="C1168" s="139">
        <f t="shared" si="18"/>
        <v>8</v>
      </c>
      <c r="D1168" s="139" t="s">
        <v>192</v>
      </c>
      <c r="E1168" s="139" t="s">
        <v>182</v>
      </c>
      <c r="F1168" s="139" t="s">
        <v>859</v>
      </c>
      <c r="G1168" s="139" t="s">
        <v>860</v>
      </c>
      <c r="H1168" s="139" t="s">
        <v>231</v>
      </c>
      <c r="I1168" s="139" t="s">
        <v>231</v>
      </c>
      <c r="J1168" s="139" t="s">
        <v>231</v>
      </c>
      <c r="K1168" s="139" t="s">
        <v>257</v>
      </c>
      <c r="L1168" s="139">
        <v>39.402683805555554</v>
      </c>
      <c r="M1168" s="139">
        <v>-108.09941580555555</v>
      </c>
      <c r="N1168" s="139" t="s">
        <v>275</v>
      </c>
      <c r="O1168" s="139" t="s">
        <v>258</v>
      </c>
      <c r="P1168" s="139">
        <v>20</v>
      </c>
      <c r="Q1168" s="139">
        <v>1</v>
      </c>
      <c r="R1168" s="139">
        <v>163</v>
      </c>
      <c r="S1168" s="139">
        <v>7684</v>
      </c>
      <c r="T1168" s="139">
        <v>855</v>
      </c>
      <c r="U1168" s="139" t="s">
        <v>159</v>
      </c>
      <c r="V1168" s="140">
        <v>17</v>
      </c>
      <c r="W1168" s="141">
        <v>5.7</v>
      </c>
      <c r="X1168" s="141">
        <v>5.7</v>
      </c>
      <c r="Y1168" s="141">
        <v>0</v>
      </c>
      <c r="Z1168" s="142">
        <v>0</v>
      </c>
    </row>
    <row r="1169" spans="1:26" s="4" customFormat="1" x14ac:dyDescent="0.2">
      <c r="A1169" s="139" t="s">
        <v>209</v>
      </c>
      <c r="B1169" s="31" t="s">
        <v>134</v>
      </c>
      <c r="C1169" s="139">
        <f t="shared" si="18"/>
        <v>8</v>
      </c>
      <c r="D1169" s="139" t="s">
        <v>192</v>
      </c>
      <c r="E1169" s="139" t="s">
        <v>182</v>
      </c>
      <c r="F1169" s="139" t="s">
        <v>859</v>
      </c>
      <c r="G1169" s="139" t="s">
        <v>860</v>
      </c>
      <c r="H1169" s="139" t="s">
        <v>231</v>
      </c>
      <c r="I1169" s="139" t="s">
        <v>231</v>
      </c>
      <c r="J1169" s="139" t="s">
        <v>231</v>
      </c>
      <c r="K1169" s="139" t="s">
        <v>257</v>
      </c>
      <c r="L1169" s="139">
        <v>39.49873347222222</v>
      </c>
      <c r="M1169" s="139">
        <v>-108.12133299999999</v>
      </c>
      <c r="N1169" s="139" t="s">
        <v>239</v>
      </c>
      <c r="O1169" s="139" t="s">
        <v>258</v>
      </c>
      <c r="P1169" s="139">
        <v>0</v>
      </c>
      <c r="Q1169" s="139">
        <v>0</v>
      </c>
      <c r="R1169" s="139">
        <v>0</v>
      </c>
      <c r="S1169" s="139">
        <v>0</v>
      </c>
      <c r="T1169" s="139">
        <v>70</v>
      </c>
      <c r="U1169" s="139" t="s">
        <v>111</v>
      </c>
      <c r="V1169" s="140">
        <v>0</v>
      </c>
      <c r="W1169" s="141">
        <v>2.5</v>
      </c>
      <c r="X1169" s="141">
        <v>0</v>
      </c>
      <c r="Y1169" s="141">
        <v>0</v>
      </c>
      <c r="Z1169" s="142">
        <v>0</v>
      </c>
    </row>
    <row r="1170" spans="1:26" s="4" customFormat="1" x14ac:dyDescent="0.2">
      <c r="A1170" s="139" t="s">
        <v>209</v>
      </c>
      <c r="B1170" s="31" t="s">
        <v>134</v>
      </c>
      <c r="C1170" s="139">
        <f t="shared" si="18"/>
        <v>8</v>
      </c>
      <c r="D1170" s="139" t="s">
        <v>192</v>
      </c>
      <c r="E1170" s="139" t="s">
        <v>182</v>
      </c>
      <c r="F1170" s="139" t="s">
        <v>859</v>
      </c>
      <c r="G1170" s="139" t="s">
        <v>860</v>
      </c>
      <c r="H1170" s="139" t="s">
        <v>231</v>
      </c>
      <c r="I1170" s="139" t="s">
        <v>231</v>
      </c>
      <c r="J1170" s="139" t="s">
        <v>231</v>
      </c>
      <c r="K1170" s="139" t="s">
        <v>257</v>
      </c>
      <c r="L1170" s="139">
        <v>39.475768944444447</v>
      </c>
      <c r="M1170" s="139">
        <v>-107.86340583333335</v>
      </c>
      <c r="N1170" s="139" t="s">
        <v>250</v>
      </c>
      <c r="O1170" s="139" t="s">
        <v>258</v>
      </c>
      <c r="P1170" s="139">
        <v>0</v>
      </c>
      <c r="Q1170" s="139">
        <v>0</v>
      </c>
      <c r="R1170" s="139">
        <v>0</v>
      </c>
      <c r="S1170" s="139">
        <v>0</v>
      </c>
      <c r="T1170" s="139">
        <v>70</v>
      </c>
      <c r="U1170" s="139" t="s">
        <v>111</v>
      </c>
      <c r="V1170" s="140">
        <v>0</v>
      </c>
      <c r="W1170" s="141">
        <v>6.24</v>
      </c>
      <c r="X1170" s="141">
        <v>0</v>
      </c>
      <c r="Y1170" s="141">
        <v>0</v>
      </c>
      <c r="Z1170" s="142">
        <v>0</v>
      </c>
    </row>
    <row r="1171" spans="1:26" s="4" customFormat="1" x14ac:dyDescent="0.2">
      <c r="A1171" s="139" t="s">
        <v>209</v>
      </c>
      <c r="B1171" s="31" t="s">
        <v>134</v>
      </c>
      <c r="C1171" s="139">
        <f t="shared" si="18"/>
        <v>8</v>
      </c>
      <c r="D1171" s="139" t="s">
        <v>192</v>
      </c>
      <c r="E1171" s="139" t="s">
        <v>182</v>
      </c>
      <c r="F1171" s="139" t="s">
        <v>859</v>
      </c>
      <c r="G1171" s="139" t="s">
        <v>860</v>
      </c>
      <c r="H1171" s="139" t="s">
        <v>231</v>
      </c>
      <c r="I1171" s="139" t="s">
        <v>231</v>
      </c>
      <c r="J1171" s="139" t="s">
        <v>231</v>
      </c>
      <c r="K1171" s="139" t="s">
        <v>257</v>
      </c>
      <c r="L1171" s="139">
        <v>39.506744444444443</v>
      </c>
      <c r="M1171" s="139">
        <v>-108.0835861111111</v>
      </c>
      <c r="N1171" s="139" t="s">
        <v>275</v>
      </c>
      <c r="O1171" s="139" t="s">
        <v>258</v>
      </c>
      <c r="P1171" s="139">
        <v>20</v>
      </c>
      <c r="Q1171" s="139">
        <v>1</v>
      </c>
      <c r="R1171" s="139">
        <v>163</v>
      </c>
      <c r="S1171" s="139">
        <v>7684</v>
      </c>
      <c r="T1171" s="139">
        <v>855</v>
      </c>
      <c r="U1171" s="139" t="s">
        <v>159</v>
      </c>
      <c r="V1171" s="140">
        <v>34</v>
      </c>
      <c r="W1171" s="141">
        <v>11.4</v>
      </c>
      <c r="X1171" s="141">
        <v>11.4</v>
      </c>
      <c r="Y1171" s="141">
        <v>0</v>
      </c>
      <c r="Z1171" s="142">
        <v>0</v>
      </c>
    </row>
    <row r="1172" spans="1:26" s="4" customFormat="1" x14ac:dyDescent="0.2">
      <c r="A1172" s="139" t="s">
        <v>209</v>
      </c>
      <c r="B1172" s="31" t="s">
        <v>134</v>
      </c>
      <c r="C1172" s="139">
        <f t="shared" si="18"/>
        <v>8</v>
      </c>
      <c r="D1172" s="139" t="s">
        <v>192</v>
      </c>
      <c r="E1172" s="139" t="s">
        <v>182</v>
      </c>
      <c r="F1172" s="139" t="s">
        <v>859</v>
      </c>
      <c r="G1172" s="139" t="s">
        <v>860</v>
      </c>
      <c r="H1172" s="139" t="s">
        <v>231</v>
      </c>
      <c r="I1172" s="139" t="s">
        <v>231</v>
      </c>
      <c r="J1172" s="139" t="s">
        <v>231</v>
      </c>
      <c r="K1172" s="139" t="s">
        <v>257</v>
      </c>
      <c r="L1172" s="139">
        <v>39.486008333333338</v>
      </c>
      <c r="M1172" s="139">
        <v>-108.09219444444444</v>
      </c>
      <c r="N1172" s="139" t="s">
        <v>275</v>
      </c>
      <c r="O1172" s="139" t="s">
        <v>258</v>
      </c>
      <c r="P1172" s="139">
        <v>20</v>
      </c>
      <c r="Q1172" s="139">
        <v>1</v>
      </c>
      <c r="R1172" s="139">
        <v>163</v>
      </c>
      <c r="S1172" s="139">
        <v>7684</v>
      </c>
      <c r="T1172" s="139">
        <v>855</v>
      </c>
      <c r="U1172" s="139" t="s">
        <v>159</v>
      </c>
      <c r="V1172" s="140">
        <v>17</v>
      </c>
      <c r="W1172" s="141">
        <v>5.7</v>
      </c>
      <c r="X1172" s="141">
        <v>5.7</v>
      </c>
      <c r="Y1172" s="141">
        <v>0</v>
      </c>
      <c r="Z1172" s="142">
        <v>0</v>
      </c>
    </row>
    <row r="1173" spans="1:26" s="4" customFormat="1" x14ac:dyDescent="0.2">
      <c r="A1173" s="139" t="s">
        <v>209</v>
      </c>
      <c r="B1173" s="31" t="s">
        <v>134</v>
      </c>
      <c r="C1173" s="139">
        <f t="shared" si="18"/>
        <v>8</v>
      </c>
      <c r="D1173" s="139" t="s">
        <v>192</v>
      </c>
      <c r="E1173" s="139" t="s">
        <v>182</v>
      </c>
      <c r="F1173" s="139" t="s">
        <v>861</v>
      </c>
      <c r="G1173" s="139" t="s">
        <v>862</v>
      </c>
      <c r="H1173" s="139" t="s">
        <v>259</v>
      </c>
      <c r="I1173" s="139" t="s">
        <v>231</v>
      </c>
      <c r="J1173" s="139" t="s">
        <v>231</v>
      </c>
      <c r="K1173" s="139" t="s">
        <v>257</v>
      </c>
      <c r="L1173" s="139">
        <v>39.402683805555554</v>
      </c>
      <c r="M1173" s="139">
        <v>-108.09941580555555</v>
      </c>
      <c r="N1173" s="139" t="s">
        <v>275</v>
      </c>
      <c r="O1173" s="139" t="s">
        <v>258</v>
      </c>
      <c r="P1173" s="139">
        <v>25</v>
      </c>
      <c r="Q1173" s="139">
        <v>1</v>
      </c>
      <c r="R1173" s="139">
        <v>128.30000000000001</v>
      </c>
      <c r="S1173" s="139">
        <v>7700</v>
      </c>
      <c r="T1173" s="139">
        <v>855</v>
      </c>
      <c r="U1173" s="139" t="s">
        <v>159</v>
      </c>
      <c r="V1173" s="140">
        <v>0</v>
      </c>
      <c r="W1173" s="141">
        <v>0</v>
      </c>
      <c r="X1173" s="141">
        <v>0</v>
      </c>
      <c r="Y1173" s="141">
        <v>1.5900000000000001E-2</v>
      </c>
      <c r="Z1173" s="142">
        <v>0.4</v>
      </c>
    </row>
    <row r="1174" spans="1:26" s="4" customFormat="1" x14ac:dyDescent="0.2">
      <c r="A1174" s="139" t="s">
        <v>209</v>
      </c>
      <c r="B1174" s="31" t="s">
        <v>134</v>
      </c>
      <c r="C1174" s="139">
        <f t="shared" si="18"/>
        <v>8</v>
      </c>
      <c r="D1174" s="139" t="s">
        <v>192</v>
      </c>
      <c r="E1174" s="139" t="s">
        <v>182</v>
      </c>
      <c r="F1174" s="139" t="s">
        <v>861</v>
      </c>
      <c r="G1174" s="139" t="s">
        <v>862</v>
      </c>
      <c r="H1174" s="139" t="s">
        <v>273</v>
      </c>
      <c r="I1174" s="139" t="s">
        <v>231</v>
      </c>
      <c r="J1174" s="139" t="s">
        <v>231</v>
      </c>
      <c r="K1174" s="139" t="s">
        <v>257</v>
      </c>
      <c r="L1174" s="139">
        <v>39.402683805555554</v>
      </c>
      <c r="M1174" s="139">
        <v>-108.09941580555555</v>
      </c>
      <c r="N1174" s="139" t="s">
        <v>275</v>
      </c>
      <c r="O1174" s="139" t="s">
        <v>258</v>
      </c>
      <c r="P1174" s="139">
        <v>25</v>
      </c>
      <c r="Q1174" s="139">
        <v>1</v>
      </c>
      <c r="R1174" s="139">
        <v>128.30000000000001</v>
      </c>
      <c r="S1174" s="139">
        <v>7700</v>
      </c>
      <c r="T1174" s="139">
        <v>855</v>
      </c>
      <c r="U1174" s="139" t="s">
        <v>159</v>
      </c>
      <c r="V1174" s="140">
        <v>0</v>
      </c>
      <c r="W1174" s="141">
        <v>0</v>
      </c>
      <c r="X1174" s="141">
        <v>0</v>
      </c>
      <c r="Y1174" s="141">
        <v>1.3395000000000001E-2</v>
      </c>
      <c r="Z1174" s="142">
        <v>0.4</v>
      </c>
    </row>
    <row r="1175" spans="1:26" s="4" customFormat="1" x14ac:dyDescent="0.2">
      <c r="A1175" s="139" t="s">
        <v>209</v>
      </c>
      <c r="B1175" s="31" t="s">
        <v>134</v>
      </c>
      <c r="C1175" s="139">
        <f t="shared" si="18"/>
        <v>8</v>
      </c>
      <c r="D1175" s="139" t="s">
        <v>192</v>
      </c>
      <c r="E1175" s="139" t="s">
        <v>182</v>
      </c>
      <c r="F1175" s="139" t="s">
        <v>861</v>
      </c>
      <c r="G1175" s="139" t="s">
        <v>862</v>
      </c>
      <c r="H1175" s="139" t="s">
        <v>243</v>
      </c>
      <c r="I1175" s="139" t="s">
        <v>231</v>
      </c>
      <c r="J1175" s="139" t="s">
        <v>231</v>
      </c>
      <c r="K1175" s="139" t="s">
        <v>257</v>
      </c>
      <c r="L1175" s="139">
        <v>39.402683805555554</v>
      </c>
      <c r="M1175" s="139">
        <v>-108.09941580555555</v>
      </c>
      <c r="N1175" s="139" t="s">
        <v>266</v>
      </c>
      <c r="O1175" s="139" t="s">
        <v>258</v>
      </c>
      <c r="P1175" s="139">
        <v>5</v>
      </c>
      <c r="Q1175" s="139">
        <v>0.66</v>
      </c>
      <c r="R1175" s="139">
        <v>22</v>
      </c>
      <c r="S1175" s="139">
        <v>457</v>
      </c>
      <c r="T1175" s="139">
        <v>845</v>
      </c>
      <c r="U1175" s="139" t="s">
        <v>140</v>
      </c>
      <c r="V1175" s="140">
        <v>0</v>
      </c>
      <c r="W1175" s="141">
        <v>0</v>
      </c>
      <c r="X1175" s="141">
        <v>0</v>
      </c>
      <c r="Y1175" s="141">
        <v>1.0999999999999999E-2</v>
      </c>
      <c r="Z1175" s="142">
        <v>8.0000000000000002E-3</v>
      </c>
    </row>
    <row r="1176" spans="1:26" s="4" customFormat="1" x14ac:dyDescent="0.2">
      <c r="A1176" s="139" t="s">
        <v>209</v>
      </c>
      <c r="B1176" s="31" t="s">
        <v>134</v>
      </c>
      <c r="C1176" s="139">
        <f t="shared" si="18"/>
        <v>8</v>
      </c>
      <c r="D1176" s="139" t="s">
        <v>192</v>
      </c>
      <c r="E1176" s="139" t="s">
        <v>182</v>
      </c>
      <c r="F1176" s="139" t="s">
        <v>861</v>
      </c>
      <c r="G1176" s="139" t="s">
        <v>862</v>
      </c>
      <c r="H1176" s="139" t="s">
        <v>229</v>
      </c>
      <c r="I1176" s="139" t="s">
        <v>231</v>
      </c>
      <c r="J1176" s="139" t="s">
        <v>231</v>
      </c>
      <c r="K1176" s="139" t="s">
        <v>257</v>
      </c>
      <c r="L1176" s="139">
        <v>39.402683805555554</v>
      </c>
      <c r="M1176" s="139">
        <v>-108.09941580555555</v>
      </c>
      <c r="N1176" s="139" t="s">
        <v>275</v>
      </c>
      <c r="O1176" s="139" t="s">
        <v>258</v>
      </c>
      <c r="P1176" s="139">
        <v>25</v>
      </c>
      <c r="Q1176" s="139">
        <v>1</v>
      </c>
      <c r="R1176" s="139">
        <v>153.30000000000001</v>
      </c>
      <c r="S1176" s="139">
        <v>7500</v>
      </c>
      <c r="T1176" s="139">
        <v>900</v>
      </c>
      <c r="U1176" s="139" t="s">
        <v>159</v>
      </c>
      <c r="V1176" s="140">
        <v>0</v>
      </c>
      <c r="W1176" s="141">
        <v>0</v>
      </c>
      <c r="X1176" s="141">
        <v>0</v>
      </c>
      <c r="Y1176" s="141">
        <v>0</v>
      </c>
      <c r="Z1176" s="142">
        <v>0</v>
      </c>
    </row>
    <row r="1177" spans="1:26" s="4" customFormat="1" x14ac:dyDescent="0.2">
      <c r="A1177" s="139" t="s">
        <v>209</v>
      </c>
      <c r="B1177" s="31" t="s">
        <v>134</v>
      </c>
      <c r="C1177" s="139">
        <f t="shared" si="18"/>
        <v>8</v>
      </c>
      <c r="D1177" s="139" t="s">
        <v>192</v>
      </c>
      <c r="E1177" s="139" t="s">
        <v>182</v>
      </c>
      <c r="F1177" s="139" t="s">
        <v>861</v>
      </c>
      <c r="G1177" s="139" t="s">
        <v>862</v>
      </c>
      <c r="H1177" s="139" t="s">
        <v>260</v>
      </c>
      <c r="I1177" s="139" t="s">
        <v>231</v>
      </c>
      <c r="J1177" s="139" t="s">
        <v>231</v>
      </c>
      <c r="K1177" s="139" t="s">
        <v>257</v>
      </c>
      <c r="L1177" s="139">
        <v>39.402683805555554</v>
      </c>
      <c r="M1177" s="139">
        <v>-108.09941580555555</v>
      </c>
      <c r="N1177" s="139" t="s">
        <v>237</v>
      </c>
      <c r="O1177" s="139" t="s">
        <v>258</v>
      </c>
      <c r="P1177" s="139">
        <v>25</v>
      </c>
      <c r="Q1177" s="139">
        <v>1</v>
      </c>
      <c r="R1177" s="139">
        <v>128.30000000000001</v>
      </c>
      <c r="S1177" s="139">
        <v>7700</v>
      </c>
      <c r="T1177" s="139">
        <v>855</v>
      </c>
      <c r="U1177" s="139" t="s">
        <v>159</v>
      </c>
      <c r="V1177" s="140">
        <v>0</v>
      </c>
      <c r="W1177" s="141">
        <v>0</v>
      </c>
      <c r="X1177" s="141">
        <v>0</v>
      </c>
      <c r="Y1177" s="141">
        <v>0</v>
      </c>
      <c r="Z1177" s="142">
        <v>0</v>
      </c>
    </row>
    <row r="1178" spans="1:26" s="4" customFormat="1" x14ac:dyDescent="0.2">
      <c r="A1178" s="139" t="s">
        <v>209</v>
      </c>
      <c r="B1178" s="31" t="s">
        <v>134</v>
      </c>
      <c r="C1178" s="139">
        <f t="shared" si="18"/>
        <v>8</v>
      </c>
      <c r="D1178" s="139" t="s">
        <v>192</v>
      </c>
      <c r="E1178" s="139" t="s">
        <v>182</v>
      </c>
      <c r="F1178" s="139" t="s">
        <v>861</v>
      </c>
      <c r="G1178" s="139" t="s">
        <v>862</v>
      </c>
      <c r="H1178" s="139" t="s">
        <v>231</v>
      </c>
      <c r="I1178" s="139" t="s">
        <v>231</v>
      </c>
      <c r="J1178" s="139" t="s">
        <v>231</v>
      </c>
      <c r="K1178" s="139" t="s">
        <v>257</v>
      </c>
      <c r="L1178" s="139">
        <v>39.36925461111111</v>
      </c>
      <c r="M1178" s="139">
        <v>-108.06360338888888</v>
      </c>
      <c r="N1178" s="139" t="s">
        <v>275</v>
      </c>
      <c r="O1178" s="139" t="s">
        <v>258</v>
      </c>
      <c r="P1178" s="139">
        <v>25</v>
      </c>
      <c r="Q1178" s="139">
        <v>1</v>
      </c>
      <c r="R1178" s="139">
        <v>128.30000000000001</v>
      </c>
      <c r="S1178" s="139">
        <v>7700</v>
      </c>
      <c r="T1178" s="139">
        <v>855</v>
      </c>
      <c r="U1178" s="139" t="s">
        <v>159</v>
      </c>
      <c r="V1178" s="140">
        <v>32.492702000000001</v>
      </c>
      <c r="W1178" s="141">
        <v>5.1870209999999997</v>
      </c>
      <c r="X1178" s="141">
        <v>14.214319</v>
      </c>
      <c r="Y1178" s="141">
        <v>0</v>
      </c>
      <c r="Z1178" s="142">
        <v>0</v>
      </c>
    </row>
    <row r="1179" spans="1:26" s="4" customFormat="1" x14ac:dyDescent="0.2">
      <c r="A1179" s="139" t="s">
        <v>209</v>
      </c>
      <c r="B1179" s="31" t="s">
        <v>134</v>
      </c>
      <c r="C1179" s="139">
        <f t="shared" si="18"/>
        <v>8</v>
      </c>
      <c r="D1179" s="139" t="s">
        <v>192</v>
      </c>
      <c r="E1179" s="139" t="s">
        <v>182</v>
      </c>
      <c r="F1179" s="139" t="s">
        <v>861</v>
      </c>
      <c r="G1179" s="139" t="s">
        <v>862</v>
      </c>
      <c r="H1179" s="139" t="s">
        <v>231</v>
      </c>
      <c r="I1179" s="139" t="s">
        <v>231</v>
      </c>
      <c r="J1179" s="139" t="s">
        <v>231</v>
      </c>
      <c r="K1179" s="139" t="s">
        <v>257</v>
      </c>
      <c r="L1179" s="139">
        <v>39.36925461111111</v>
      </c>
      <c r="M1179" s="139">
        <v>-108.06360338888888</v>
      </c>
      <c r="N1179" s="139" t="s">
        <v>238</v>
      </c>
      <c r="O1179" s="139" t="s">
        <v>258</v>
      </c>
      <c r="P1179" s="139">
        <v>0</v>
      </c>
      <c r="Q1179" s="139">
        <v>0</v>
      </c>
      <c r="R1179" s="139">
        <v>0</v>
      </c>
      <c r="S1179" s="139">
        <v>0</v>
      </c>
      <c r="T1179" s="139">
        <v>70</v>
      </c>
      <c r="U1179" s="139" t="s">
        <v>110</v>
      </c>
      <c r="V1179" s="140">
        <v>0</v>
      </c>
      <c r="W1179" s="141">
        <v>11.026721999999999</v>
      </c>
      <c r="X1179" s="141">
        <v>0</v>
      </c>
      <c r="Y1179" s="141">
        <v>0</v>
      </c>
      <c r="Z1179" s="142">
        <v>0</v>
      </c>
    </row>
    <row r="1180" spans="1:26" s="4" customFormat="1" x14ac:dyDescent="0.2">
      <c r="A1180" s="139" t="s">
        <v>209</v>
      </c>
      <c r="B1180" s="31" t="s">
        <v>134</v>
      </c>
      <c r="C1180" s="139">
        <f t="shared" si="18"/>
        <v>8</v>
      </c>
      <c r="D1180" s="139" t="s">
        <v>192</v>
      </c>
      <c r="E1180" s="139" t="s">
        <v>182</v>
      </c>
      <c r="F1180" s="139" t="s">
        <v>861</v>
      </c>
      <c r="G1180" s="139" t="s">
        <v>862</v>
      </c>
      <c r="H1180" s="139" t="s">
        <v>231</v>
      </c>
      <c r="I1180" s="139" t="s">
        <v>231</v>
      </c>
      <c r="J1180" s="139" t="s">
        <v>231</v>
      </c>
      <c r="K1180" s="139" t="s">
        <v>257</v>
      </c>
      <c r="L1180" s="139">
        <v>39.36925461111111</v>
      </c>
      <c r="M1180" s="139">
        <v>-108.06360338888888</v>
      </c>
      <c r="N1180" s="139" t="s">
        <v>266</v>
      </c>
      <c r="O1180" s="139" t="s">
        <v>258</v>
      </c>
      <c r="P1180" s="139">
        <v>5</v>
      </c>
      <c r="Q1180" s="139">
        <v>0.66</v>
      </c>
      <c r="R1180" s="139">
        <v>22</v>
      </c>
      <c r="S1180" s="139">
        <v>457</v>
      </c>
      <c r="T1180" s="139">
        <v>845</v>
      </c>
      <c r="U1180" s="139" t="s">
        <v>140</v>
      </c>
      <c r="V1180" s="140">
        <v>0.05</v>
      </c>
      <c r="W1180" s="141">
        <v>0</v>
      </c>
      <c r="X1180" s="141">
        <v>1.0999999999999999E-2</v>
      </c>
      <c r="Y1180" s="141">
        <v>0</v>
      </c>
      <c r="Z1180" s="142">
        <v>0</v>
      </c>
    </row>
    <row r="1181" spans="1:26" s="4" customFormat="1" x14ac:dyDescent="0.2">
      <c r="A1181" s="139" t="s">
        <v>209</v>
      </c>
      <c r="B1181" s="31" t="s">
        <v>134</v>
      </c>
      <c r="C1181" s="139">
        <f t="shared" si="18"/>
        <v>8</v>
      </c>
      <c r="D1181" s="139" t="s">
        <v>192</v>
      </c>
      <c r="E1181" s="139" t="s">
        <v>182</v>
      </c>
      <c r="F1181" s="139" t="s">
        <v>861</v>
      </c>
      <c r="G1181" s="139" t="s">
        <v>862</v>
      </c>
      <c r="H1181" s="139" t="s">
        <v>231</v>
      </c>
      <c r="I1181" s="139" t="s">
        <v>231</v>
      </c>
      <c r="J1181" s="139" t="s">
        <v>231</v>
      </c>
      <c r="K1181" s="139" t="s">
        <v>257</v>
      </c>
      <c r="L1181" s="139">
        <v>39.36925461111111</v>
      </c>
      <c r="M1181" s="139">
        <v>-108.06360338888888</v>
      </c>
      <c r="N1181" s="139" t="s">
        <v>239</v>
      </c>
      <c r="O1181" s="139" t="s">
        <v>258</v>
      </c>
      <c r="P1181" s="139">
        <v>0</v>
      </c>
      <c r="Q1181" s="139">
        <v>0</v>
      </c>
      <c r="R1181" s="139">
        <v>0</v>
      </c>
      <c r="S1181" s="139">
        <v>0</v>
      </c>
      <c r="T1181" s="139">
        <v>70</v>
      </c>
      <c r="U1181" s="139" t="s">
        <v>111</v>
      </c>
      <c r="V1181" s="140">
        <v>0</v>
      </c>
      <c r="W1181" s="141">
        <v>4.5599999999999996</v>
      </c>
      <c r="X1181" s="141">
        <v>0</v>
      </c>
      <c r="Y1181" s="141">
        <v>0</v>
      </c>
      <c r="Z1181" s="142">
        <v>0</v>
      </c>
    </row>
    <row r="1182" spans="1:26" s="4" customFormat="1" x14ac:dyDescent="0.2">
      <c r="A1182" s="139" t="s">
        <v>209</v>
      </c>
      <c r="B1182" s="31" t="s">
        <v>134</v>
      </c>
      <c r="C1182" s="139">
        <f t="shared" si="18"/>
        <v>8</v>
      </c>
      <c r="D1182" s="139" t="s">
        <v>192</v>
      </c>
      <c r="E1182" s="139" t="s">
        <v>182</v>
      </c>
      <c r="F1182" s="139" t="s">
        <v>861</v>
      </c>
      <c r="G1182" s="139" t="s">
        <v>862</v>
      </c>
      <c r="H1182" s="139" t="s">
        <v>231</v>
      </c>
      <c r="I1182" s="139" t="s">
        <v>231</v>
      </c>
      <c r="J1182" s="139" t="s">
        <v>231</v>
      </c>
      <c r="K1182" s="139" t="s">
        <v>257</v>
      </c>
      <c r="L1182" s="139">
        <v>39.36925461111111</v>
      </c>
      <c r="M1182" s="139">
        <v>-108.06360338888888</v>
      </c>
      <c r="N1182" s="139" t="s">
        <v>572</v>
      </c>
      <c r="O1182" s="139" t="s">
        <v>258</v>
      </c>
      <c r="P1182" s="139">
        <v>25</v>
      </c>
      <c r="Q1182" s="139">
        <v>1.5</v>
      </c>
      <c r="R1182" s="139">
        <v>0</v>
      </c>
      <c r="S1182" s="139">
        <v>0</v>
      </c>
      <c r="T1182" s="139">
        <v>0</v>
      </c>
      <c r="U1182" s="139" t="s">
        <v>138</v>
      </c>
      <c r="V1182" s="140">
        <v>0</v>
      </c>
      <c r="W1182" s="141">
        <v>6.5</v>
      </c>
      <c r="X1182" s="141">
        <v>0</v>
      </c>
      <c r="Y1182" s="141">
        <v>0</v>
      </c>
      <c r="Z1182" s="142">
        <v>0</v>
      </c>
    </row>
    <row r="1183" spans="1:26" s="4" customFormat="1" x14ac:dyDescent="0.2">
      <c r="A1183" s="139" t="s">
        <v>209</v>
      </c>
      <c r="B1183" s="31" t="s">
        <v>134</v>
      </c>
      <c r="C1183" s="139">
        <f t="shared" si="18"/>
        <v>8</v>
      </c>
      <c r="D1183" s="139" t="s">
        <v>192</v>
      </c>
      <c r="E1183" s="139" t="s">
        <v>182</v>
      </c>
      <c r="F1183" s="139" t="s">
        <v>863</v>
      </c>
      <c r="G1183" s="139" t="s">
        <v>864</v>
      </c>
      <c r="H1183" s="139" t="s">
        <v>230</v>
      </c>
      <c r="I1183" s="139" t="s">
        <v>231</v>
      </c>
      <c r="J1183" s="139" t="s">
        <v>231</v>
      </c>
      <c r="K1183" s="139" t="s">
        <v>232</v>
      </c>
      <c r="L1183" s="139">
        <v>39.36925461111111</v>
      </c>
      <c r="M1183" s="139">
        <v>-108.06360338888888</v>
      </c>
      <c r="N1183" s="139" t="s">
        <v>275</v>
      </c>
      <c r="O1183" s="139" t="s">
        <v>233</v>
      </c>
      <c r="P1183" s="139">
        <v>29</v>
      </c>
      <c r="Q1183" s="139">
        <v>1</v>
      </c>
      <c r="R1183" s="139">
        <v>163</v>
      </c>
      <c r="S1183" s="139">
        <v>7685</v>
      </c>
      <c r="T1183" s="139">
        <v>855</v>
      </c>
      <c r="U1183" s="139" t="s">
        <v>159</v>
      </c>
      <c r="V1183" s="140">
        <v>0</v>
      </c>
      <c r="W1183" s="141">
        <v>0</v>
      </c>
      <c r="X1183" s="141">
        <v>0</v>
      </c>
      <c r="Y1183" s="141">
        <v>0.03</v>
      </c>
      <c r="Z1183" s="142">
        <v>0.45</v>
      </c>
    </row>
    <row r="1184" spans="1:26" s="4" customFormat="1" x14ac:dyDescent="0.2">
      <c r="A1184" s="139" t="s">
        <v>209</v>
      </c>
      <c r="B1184" s="31" t="s">
        <v>134</v>
      </c>
      <c r="C1184" s="139">
        <f t="shared" si="18"/>
        <v>8</v>
      </c>
      <c r="D1184" s="139" t="s">
        <v>192</v>
      </c>
      <c r="E1184" s="139" t="s">
        <v>182</v>
      </c>
      <c r="F1184" s="139" t="s">
        <v>863</v>
      </c>
      <c r="G1184" s="139" t="s">
        <v>864</v>
      </c>
      <c r="H1184" s="139" t="s">
        <v>234</v>
      </c>
      <c r="I1184" s="139" t="s">
        <v>231</v>
      </c>
      <c r="J1184" s="139" t="s">
        <v>231</v>
      </c>
      <c r="K1184" s="139" t="s">
        <v>232</v>
      </c>
      <c r="L1184" s="139">
        <v>39.36925461111111</v>
      </c>
      <c r="M1184" s="139">
        <v>-108.06360338888888</v>
      </c>
      <c r="N1184" s="139" t="s">
        <v>275</v>
      </c>
      <c r="O1184" s="139" t="s">
        <v>233</v>
      </c>
      <c r="P1184" s="139">
        <v>29</v>
      </c>
      <c r="Q1184" s="139">
        <v>1</v>
      </c>
      <c r="R1184" s="139">
        <v>157.19999999999999</v>
      </c>
      <c r="S1184" s="139">
        <v>7406</v>
      </c>
      <c r="T1184" s="139">
        <v>854</v>
      </c>
      <c r="U1184" s="139" t="s">
        <v>159</v>
      </c>
      <c r="V1184" s="140">
        <v>0</v>
      </c>
      <c r="W1184" s="141">
        <v>0</v>
      </c>
      <c r="X1184" s="141">
        <v>0</v>
      </c>
      <c r="Y1184" s="141">
        <v>0.03</v>
      </c>
      <c r="Z1184" s="142">
        <v>0.45</v>
      </c>
    </row>
    <row r="1185" spans="1:26" s="4" customFormat="1" x14ac:dyDescent="0.2">
      <c r="A1185" s="139" t="s">
        <v>209</v>
      </c>
      <c r="B1185" s="31" t="s">
        <v>134</v>
      </c>
      <c r="C1185" s="139">
        <f t="shared" si="18"/>
        <v>8</v>
      </c>
      <c r="D1185" s="139" t="s">
        <v>192</v>
      </c>
      <c r="E1185" s="139" t="s">
        <v>182</v>
      </c>
      <c r="F1185" s="139" t="s">
        <v>863</v>
      </c>
      <c r="G1185" s="139" t="s">
        <v>864</v>
      </c>
      <c r="H1185" s="139" t="s">
        <v>235</v>
      </c>
      <c r="I1185" s="139" t="s">
        <v>231</v>
      </c>
      <c r="J1185" s="139" t="s">
        <v>231</v>
      </c>
      <c r="K1185" s="139" t="s">
        <v>232</v>
      </c>
      <c r="L1185" s="139">
        <v>39.36925461111111</v>
      </c>
      <c r="M1185" s="139">
        <v>-108.06360338888888</v>
      </c>
      <c r="N1185" s="139" t="s">
        <v>252</v>
      </c>
      <c r="O1185" s="139" t="s">
        <v>233</v>
      </c>
      <c r="P1185" s="139">
        <v>21</v>
      </c>
      <c r="Q1185" s="139">
        <v>1</v>
      </c>
      <c r="R1185" s="139">
        <v>60.6</v>
      </c>
      <c r="S1185" s="139">
        <v>2868</v>
      </c>
      <c r="T1185" s="139">
        <v>215</v>
      </c>
      <c r="U1185" s="139" t="s">
        <v>110</v>
      </c>
      <c r="V1185" s="140">
        <v>0</v>
      </c>
      <c r="W1185" s="141">
        <v>0</v>
      </c>
      <c r="X1185" s="141">
        <v>0</v>
      </c>
      <c r="Y1185" s="141">
        <v>0</v>
      </c>
      <c r="Z1185" s="142">
        <v>0</v>
      </c>
    </row>
    <row r="1186" spans="1:26" s="4" customFormat="1" x14ac:dyDescent="0.2">
      <c r="A1186" s="139" t="s">
        <v>209</v>
      </c>
      <c r="B1186" s="31" t="s">
        <v>134</v>
      </c>
      <c r="C1186" s="139">
        <f t="shared" si="18"/>
        <v>8</v>
      </c>
      <c r="D1186" s="139" t="s">
        <v>192</v>
      </c>
      <c r="E1186" s="139" t="s">
        <v>182</v>
      </c>
      <c r="F1186" s="139" t="s">
        <v>863</v>
      </c>
      <c r="G1186" s="139" t="s">
        <v>864</v>
      </c>
      <c r="H1186" s="139" t="s">
        <v>236</v>
      </c>
      <c r="I1186" s="139" t="s">
        <v>231</v>
      </c>
      <c r="J1186" s="139" t="s">
        <v>231</v>
      </c>
      <c r="K1186" s="139" t="s">
        <v>232</v>
      </c>
      <c r="L1186" s="139">
        <v>39.36925461111111</v>
      </c>
      <c r="M1186" s="139">
        <v>-108.06360338888888</v>
      </c>
      <c r="N1186" s="139" t="s">
        <v>319</v>
      </c>
      <c r="O1186" s="139" t="s">
        <v>233</v>
      </c>
      <c r="P1186" s="139">
        <v>16</v>
      </c>
      <c r="Q1186" s="139">
        <v>2.33</v>
      </c>
      <c r="R1186" s="139">
        <v>11.1</v>
      </c>
      <c r="S1186" s="139">
        <v>2840</v>
      </c>
      <c r="T1186" s="139">
        <v>465</v>
      </c>
      <c r="U1186" s="139" t="s">
        <v>85</v>
      </c>
      <c r="V1186" s="140">
        <v>0</v>
      </c>
      <c r="W1186" s="141">
        <v>0</v>
      </c>
      <c r="X1186" s="141">
        <v>0</v>
      </c>
      <c r="Y1186" s="141">
        <v>0</v>
      </c>
      <c r="Z1186" s="142">
        <v>0</v>
      </c>
    </row>
    <row r="1187" spans="1:26" s="4" customFormat="1" x14ac:dyDescent="0.2">
      <c r="A1187" s="139" t="s">
        <v>209</v>
      </c>
      <c r="B1187" s="31" t="s">
        <v>134</v>
      </c>
      <c r="C1187" s="139">
        <f t="shared" si="18"/>
        <v>8</v>
      </c>
      <c r="D1187" s="139" t="s">
        <v>192</v>
      </c>
      <c r="E1187" s="139" t="s">
        <v>182</v>
      </c>
      <c r="F1187" s="139" t="s">
        <v>863</v>
      </c>
      <c r="G1187" s="139" t="s">
        <v>864</v>
      </c>
      <c r="H1187" s="139" t="s">
        <v>241</v>
      </c>
      <c r="I1187" s="139" t="s">
        <v>231</v>
      </c>
      <c r="J1187" s="139" t="s">
        <v>231</v>
      </c>
      <c r="K1187" s="139" t="s">
        <v>232</v>
      </c>
      <c r="L1187" s="139">
        <v>39.36925461111111</v>
      </c>
      <c r="M1187" s="139">
        <v>-108.06360338888888</v>
      </c>
      <c r="N1187" s="139" t="s">
        <v>275</v>
      </c>
      <c r="O1187" s="139" t="s">
        <v>233</v>
      </c>
      <c r="P1187" s="139">
        <v>29</v>
      </c>
      <c r="Q1187" s="139">
        <v>1</v>
      </c>
      <c r="R1187" s="139">
        <v>163</v>
      </c>
      <c r="S1187" s="139">
        <v>7685</v>
      </c>
      <c r="T1187" s="139">
        <v>855</v>
      </c>
      <c r="U1187" s="139" t="s">
        <v>159</v>
      </c>
      <c r="V1187" s="140">
        <v>0</v>
      </c>
      <c r="W1187" s="141">
        <v>0</v>
      </c>
      <c r="X1187" s="141">
        <v>0</v>
      </c>
      <c r="Y1187" s="141">
        <v>0.03</v>
      </c>
      <c r="Z1187" s="142">
        <v>0.45</v>
      </c>
    </row>
    <row r="1188" spans="1:26" s="4" customFormat="1" x14ac:dyDescent="0.2">
      <c r="A1188" s="139" t="s">
        <v>209</v>
      </c>
      <c r="B1188" s="31" t="s">
        <v>134</v>
      </c>
      <c r="C1188" s="139">
        <f t="shared" si="18"/>
        <v>8</v>
      </c>
      <c r="D1188" s="139" t="s">
        <v>192</v>
      </c>
      <c r="E1188" s="139" t="s">
        <v>182</v>
      </c>
      <c r="F1188" s="139" t="s">
        <v>863</v>
      </c>
      <c r="G1188" s="139" t="s">
        <v>864</v>
      </c>
      <c r="H1188" s="139" t="s">
        <v>243</v>
      </c>
      <c r="I1188" s="139" t="s">
        <v>231</v>
      </c>
      <c r="J1188" s="139" t="s">
        <v>231</v>
      </c>
      <c r="K1188" s="139" t="s">
        <v>232</v>
      </c>
      <c r="L1188" s="139">
        <v>39.36925461111111</v>
      </c>
      <c r="M1188" s="139">
        <v>-108.06360338888888</v>
      </c>
      <c r="N1188" s="139" t="s">
        <v>275</v>
      </c>
      <c r="O1188" s="139" t="s">
        <v>233</v>
      </c>
      <c r="P1188" s="139">
        <v>29</v>
      </c>
      <c r="Q1188" s="139">
        <v>1</v>
      </c>
      <c r="R1188" s="139">
        <v>163</v>
      </c>
      <c r="S1188" s="139">
        <v>7685</v>
      </c>
      <c r="T1188" s="139">
        <v>855</v>
      </c>
      <c r="U1188" s="139" t="s">
        <v>159</v>
      </c>
      <c r="V1188" s="140">
        <v>0</v>
      </c>
      <c r="W1188" s="141">
        <v>0</v>
      </c>
      <c r="X1188" s="141">
        <v>0</v>
      </c>
      <c r="Y1188" s="141">
        <v>0.02</v>
      </c>
      <c r="Z1188" s="142">
        <v>0.45</v>
      </c>
    </row>
    <row r="1189" spans="1:26" s="4" customFormat="1" x14ac:dyDescent="0.2">
      <c r="A1189" s="139" t="s">
        <v>209</v>
      </c>
      <c r="B1189" s="31" t="s">
        <v>134</v>
      </c>
      <c r="C1189" s="139">
        <f t="shared" si="18"/>
        <v>8</v>
      </c>
      <c r="D1189" s="139" t="s">
        <v>192</v>
      </c>
      <c r="E1189" s="139" t="s">
        <v>182</v>
      </c>
      <c r="F1189" s="139" t="s">
        <v>863</v>
      </c>
      <c r="G1189" s="139" t="s">
        <v>864</v>
      </c>
      <c r="H1189" s="139" t="s">
        <v>247</v>
      </c>
      <c r="I1189" s="139" t="s">
        <v>231</v>
      </c>
      <c r="J1189" s="139" t="s">
        <v>231</v>
      </c>
      <c r="K1189" s="139" t="s">
        <v>232</v>
      </c>
      <c r="L1189" s="139">
        <v>39.36925461111111</v>
      </c>
      <c r="M1189" s="139">
        <v>-108.06360338888888</v>
      </c>
      <c r="N1189" s="139" t="s">
        <v>275</v>
      </c>
      <c r="O1189" s="139" t="s">
        <v>233</v>
      </c>
      <c r="P1189" s="139">
        <v>29</v>
      </c>
      <c r="Q1189" s="139">
        <v>1</v>
      </c>
      <c r="R1189" s="139">
        <v>163</v>
      </c>
      <c r="S1189" s="139">
        <v>7685</v>
      </c>
      <c r="T1189" s="139">
        <v>855</v>
      </c>
      <c r="U1189" s="139" t="s">
        <v>159</v>
      </c>
      <c r="V1189" s="140">
        <v>0</v>
      </c>
      <c r="W1189" s="141">
        <v>0</v>
      </c>
      <c r="X1189" s="141">
        <v>0</v>
      </c>
      <c r="Y1189" s="141">
        <v>0.03</v>
      </c>
      <c r="Z1189" s="142">
        <v>0.45</v>
      </c>
    </row>
    <row r="1190" spans="1:26" s="4" customFormat="1" x14ac:dyDescent="0.2">
      <c r="A1190" s="139" t="s">
        <v>209</v>
      </c>
      <c r="B1190" s="31" t="s">
        <v>134</v>
      </c>
      <c r="C1190" s="139">
        <f t="shared" si="18"/>
        <v>8</v>
      </c>
      <c r="D1190" s="139" t="s">
        <v>192</v>
      </c>
      <c r="E1190" s="139" t="s">
        <v>182</v>
      </c>
      <c r="F1190" s="139" t="s">
        <v>863</v>
      </c>
      <c r="G1190" s="139" t="s">
        <v>864</v>
      </c>
      <c r="H1190" s="139" t="s">
        <v>248</v>
      </c>
      <c r="I1190" s="139" t="s">
        <v>231</v>
      </c>
      <c r="J1190" s="139" t="s">
        <v>231</v>
      </c>
      <c r="K1190" s="139" t="s">
        <v>232</v>
      </c>
      <c r="L1190" s="139">
        <v>39.36925461111111</v>
      </c>
      <c r="M1190" s="139">
        <v>-108.06360338888888</v>
      </c>
      <c r="N1190" s="139" t="s">
        <v>275</v>
      </c>
      <c r="O1190" s="139" t="s">
        <v>233</v>
      </c>
      <c r="P1190" s="139">
        <v>29</v>
      </c>
      <c r="Q1190" s="139">
        <v>1</v>
      </c>
      <c r="R1190" s="139">
        <v>163</v>
      </c>
      <c r="S1190" s="139">
        <v>7685</v>
      </c>
      <c r="T1190" s="139">
        <v>855</v>
      </c>
      <c r="U1190" s="139" t="s">
        <v>159</v>
      </c>
      <c r="V1190" s="140">
        <v>0</v>
      </c>
      <c r="W1190" s="141">
        <v>0</v>
      </c>
      <c r="X1190" s="141">
        <v>0</v>
      </c>
      <c r="Y1190" s="141">
        <v>0</v>
      </c>
      <c r="Z1190" s="142">
        <v>0.45</v>
      </c>
    </row>
    <row r="1191" spans="1:26" s="4" customFormat="1" x14ac:dyDescent="0.2">
      <c r="A1191" s="139" t="s">
        <v>209</v>
      </c>
      <c r="B1191" s="31" t="s">
        <v>134</v>
      </c>
      <c r="C1191" s="139">
        <f t="shared" si="18"/>
        <v>8</v>
      </c>
      <c r="D1191" s="139" t="s">
        <v>192</v>
      </c>
      <c r="E1191" s="139" t="s">
        <v>182</v>
      </c>
      <c r="F1191" s="139" t="s">
        <v>863</v>
      </c>
      <c r="G1191" s="139" t="s">
        <v>864</v>
      </c>
      <c r="H1191" s="139" t="s">
        <v>263</v>
      </c>
      <c r="I1191" s="139" t="s">
        <v>231</v>
      </c>
      <c r="J1191" s="139" t="s">
        <v>231</v>
      </c>
      <c r="K1191" s="139" t="s">
        <v>232</v>
      </c>
      <c r="L1191" s="139">
        <v>39.36925461111111</v>
      </c>
      <c r="M1191" s="139">
        <v>-108.06360338888888</v>
      </c>
      <c r="N1191" s="139" t="s">
        <v>275</v>
      </c>
      <c r="O1191" s="139" t="s">
        <v>233</v>
      </c>
      <c r="P1191" s="139">
        <v>29</v>
      </c>
      <c r="Q1191" s="139">
        <v>1</v>
      </c>
      <c r="R1191" s="139">
        <v>163</v>
      </c>
      <c r="S1191" s="139">
        <v>7685</v>
      </c>
      <c r="T1191" s="139">
        <v>855</v>
      </c>
      <c r="U1191" s="139" t="s">
        <v>159</v>
      </c>
      <c r="V1191" s="140">
        <v>0</v>
      </c>
      <c r="W1191" s="141">
        <v>0</v>
      </c>
      <c r="X1191" s="141">
        <v>0</v>
      </c>
      <c r="Y1191" s="141">
        <v>0.03</v>
      </c>
      <c r="Z1191" s="142">
        <v>0.45</v>
      </c>
    </row>
    <row r="1192" spans="1:26" s="4" customFormat="1" x14ac:dyDescent="0.2">
      <c r="A1192" s="139" t="s">
        <v>209</v>
      </c>
      <c r="B1192" s="31" t="s">
        <v>134</v>
      </c>
      <c r="C1192" s="139">
        <f t="shared" si="18"/>
        <v>8</v>
      </c>
      <c r="D1192" s="139" t="s">
        <v>192</v>
      </c>
      <c r="E1192" s="139" t="s">
        <v>182</v>
      </c>
      <c r="F1192" s="139" t="s">
        <v>863</v>
      </c>
      <c r="G1192" s="139" t="s">
        <v>864</v>
      </c>
      <c r="H1192" s="139" t="s">
        <v>345</v>
      </c>
      <c r="I1192" s="139" t="s">
        <v>231</v>
      </c>
      <c r="J1192" s="139" t="s">
        <v>231</v>
      </c>
      <c r="K1192" s="139" t="s">
        <v>232</v>
      </c>
      <c r="L1192" s="139">
        <v>39.36925461111111</v>
      </c>
      <c r="M1192" s="139">
        <v>-108.06360338888888</v>
      </c>
      <c r="N1192" s="139" t="s">
        <v>275</v>
      </c>
      <c r="O1192" s="139" t="s">
        <v>233</v>
      </c>
      <c r="P1192" s="139">
        <v>29</v>
      </c>
      <c r="Q1192" s="139">
        <v>1</v>
      </c>
      <c r="R1192" s="139">
        <v>163</v>
      </c>
      <c r="S1192" s="139">
        <v>7685</v>
      </c>
      <c r="T1192" s="139">
        <v>855</v>
      </c>
      <c r="U1192" s="139" t="s">
        <v>159</v>
      </c>
      <c r="V1192" s="140">
        <v>0</v>
      </c>
      <c r="W1192" s="141">
        <v>0</v>
      </c>
      <c r="X1192" s="141">
        <v>0</v>
      </c>
      <c r="Y1192" s="141">
        <v>0.03</v>
      </c>
      <c r="Z1192" s="142">
        <v>0.45</v>
      </c>
    </row>
    <row r="1193" spans="1:26" s="4" customFormat="1" x14ac:dyDescent="0.2">
      <c r="A1193" s="139" t="s">
        <v>209</v>
      </c>
      <c r="B1193" s="31" t="s">
        <v>134</v>
      </c>
      <c r="C1193" s="139">
        <f t="shared" si="18"/>
        <v>8</v>
      </c>
      <c r="D1193" s="139" t="s">
        <v>192</v>
      </c>
      <c r="E1193" s="139" t="s">
        <v>182</v>
      </c>
      <c r="F1193" s="139" t="s">
        <v>863</v>
      </c>
      <c r="G1193" s="139" t="s">
        <v>864</v>
      </c>
      <c r="H1193" s="139" t="s">
        <v>270</v>
      </c>
      <c r="I1193" s="139" t="s">
        <v>231</v>
      </c>
      <c r="J1193" s="139" t="s">
        <v>231</v>
      </c>
      <c r="K1193" s="139" t="s">
        <v>232</v>
      </c>
      <c r="L1193" s="139">
        <v>39.36925461111111</v>
      </c>
      <c r="M1193" s="139">
        <v>-108.06360338888888</v>
      </c>
      <c r="N1193" s="139" t="s">
        <v>275</v>
      </c>
      <c r="O1193" s="139" t="s">
        <v>233</v>
      </c>
      <c r="P1193" s="139">
        <v>29</v>
      </c>
      <c r="Q1193" s="139">
        <v>1</v>
      </c>
      <c r="R1193" s="139">
        <v>163</v>
      </c>
      <c r="S1193" s="139">
        <v>7685</v>
      </c>
      <c r="T1193" s="139">
        <v>855</v>
      </c>
      <c r="U1193" s="139" t="s">
        <v>159</v>
      </c>
      <c r="V1193" s="140">
        <v>0</v>
      </c>
      <c r="W1193" s="141">
        <v>0</v>
      </c>
      <c r="X1193" s="141">
        <v>0</v>
      </c>
      <c r="Y1193" s="141">
        <v>0.03</v>
      </c>
      <c r="Z1193" s="142">
        <v>0.45</v>
      </c>
    </row>
    <row r="1194" spans="1:26" s="4" customFormat="1" x14ac:dyDescent="0.2">
      <c r="A1194" s="139" t="s">
        <v>209</v>
      </c>
      <c r="B1194" s="31" t="s">
        <v>134</v>
      </c>
      <c r="C1194" s="139">
        <f t="shared" si="18"/>
        <v>8</v>
      </c>
      <c r="D1194" s="139" t="s">
        <v>192</v>
      </c>
      <c r="E1194" s="139" t="s">
        <v>182</v>
      </c>
      <c r="F1194" s="139" t="s">
        <v>863</v>
      </c>
      <c r="G1194" s="139" t="s">
        <v>864</v>
      </c>
      <c r="H1194" s="139" t="s">
        <v>865</v>
      </c>
      <c r="I1194" s="139" t="s">
        <v>231</v>
      </c>
      <c r="J1194" s="139" t="s">
        <v>231</v>
      </c>
      <c r="K1194" s="139" t="s">
        <v>232</v>
      </c>
      <c r="L1194" s="139">
        <v>39.36925461111111</v>
      </c>
      <c r="M1194" s="139">
        <v>-108.06360338888888</v>
      </c>
      <c r="N1194" s="139" t="s">
        <v>275</v>
      </c>
      <c r="O1194" s="139" t="s">
        <v>233</v>
      </c>
      <c r="P1194" s="139">
        <v>29</v>
      </c>
      <c r="Q1194" s="139">
        <v>1</v>
      </c>
      <c r="R1194" s="139">
        <v>163</v>
      </c>
      <c r="S1194" s="139">
        <v>7685</v>
      </c>
      <c r="T1194" s="139">
        <v>855</v>
      </c>
      <c r="U1194" s="139" t="s">
        <v>159</v>
      </c>
      <c r="V1194" s="140">
        <v>0</v>
      </c>
      <c r="W1194" s="141">
        <v>0</v>
      </c>
      <c r="X1194" s="141">
        <v>0</v>
      </c>
      <c r="Y1194" s="141">
        <v>0.03</v>
      </c>
      <c r="Z1194" s="142">
        <v>0.45</v>
      </c>
    </row>
    <row r="1195" spans="1:26" s="4" customFormat="1" x14ac:dyDescent="0.2">
      <c r="A1195" s="139" t="s">
        <v>209</v>
      </c>
      <c r="B1195" s="31" t="s">
        <v>134</v>
      </c>
      <c r="C1195" s="139">
        <f t="shared" si="18"/>
        <v>8</v>
      </c>
      <c r="D1195" s="139" t="s">
        <v>192</v>
      </c>
      <c r="E1195" s="139" t="s">
        <v>182</v>
      </c>
      <c r="F1195" s="139" t="s">
        <v>863</v>
      </c>
      <c r="G1195" s="139" t="s">
        <v>864</v>
      </c>
      <c r="H1195" s="139" t="s">
        <v>866</v>
      </c>
      <c r="I1195" s="139" t="s">
        <v>231</v>
      </c>
      <c r="J1195" s="139" t="s">
        <v>231</v>
      </c>
      <c r="K1195" s="139" t="s">
        <v>232</v>
      </c>
      <c r="L1195" s="139">
        <v>39.36925461111111</v>
      </c>
      <c r="M1195" s="139">
        <v>-108.06360338888888</v>
      </c>
      <c r="N1195" s="139" t="s">
        <v>275</v>
      </c>
      <c r="O1195" s="139" t="s">
        <v>233</v>
      </c>
      <c r="P1195" s="139">
        <v>29</v>
      </c>
      <c r="Q1195" s="139">
        <v>1</v>
      </c>
      <c r="R1195" s="139">
        <v>163</v>
      </c>
      <c r="S1195" s="139">
        <v>7685</v>
      </c>
      <c r="T1195" s="139">
        <v>855</v>
      </c>
      <c r="U1195" s="139" t="s">
        <v>159</v>
      </c>
      <c r="V1195" s="140">
        <v>0</v>
      </c>
      <c r="W1195" s="141">
        <v>0</v>
      </c>
      <c r="X1195" s="141">
        <v>0</v>
      </c>
      <c r="Y1195" s="141">
        <v>0.03</v>
      </c>
      <c r="Z1195" s="142">
        <v>0.45</v>
      </c>
    </row>
    <row r="1196" spans="1:26" s="4" customFormat="1" x14ac:dyDescent="0.2">
      <c r="A1196" s="139" t="s">
        <v>209</v>
      </c>
      <c r="B1196" s="31" t="s">
        <v>134</v>
      </c>
      <c r="C1196" s="139">
        <f t="shared" si="18"/>
        <v>8</v>
      </c>
      <c r="D1196" s="139" t="s">
        <v>192</v>
      </c>
      <c r="E1196" s="139" t="s">
        <v>182</v>
      </c>
      <c r="F1196" s="139" t="s">
        <v>863</v>
      </c>
      <c r="G1196" s="139" t="s">
        <v>864</v>
      </c>
      <c r="H1196" s="139" t="s">
        <v>867</v>
      </c>
      <c r="I1196" s="139" t="s">
        <v>231</v>
      </c>
      <c r="J1196" s="139" t="s">
        <v>231</v>
      </c>
      <c r="K1196" s="139" t="s">
        <v>232</v>
      </c>
      <c r="L1196" s="139">
        <v>39.36925461111111</v>
      </c>
      <c r="M1196" s="139">
        <v>-108.06360338888888</v>
      </c>
      <c r="N1196" s="139" t="s">
        <v>275</v>
      </c>
      <c r="O1196" s="139" t="s">
        <v>233</v>
      </c>
      <c r="P1196" s="139">
        <v>29</v>
      </c>
      <c r="Q1196" s="139">
        <v>1</v>
      </c>
      <c r="R1196" s="139">
        <v>163</v>
      </c>
      <c r="S1196" s="139">
        <v>7685</v>
      </c>
      <c r="T1196" s="139">
        <v>855</v>
      </c>
      <c r="U1196" s="139" t="s">
        <v>159</v>
      </c>
      <c r="V1196" s="140">
        <v>0</v>
      </c>
      <c r="W1196" s="141">
        <v>0</v>
      </c>
      <c r="X1196" s="141">
        <v>0</v>
      </c>
      <c r="Y1196" s="141">
        <v>0.6</v>
      </c>
      <c r="Z1196" s="142">
        <v>0.45</v>
      </c>
    </row>
    <row r="1197" spans="1:26" s="4" customFormat="1" x14ac:dyDescent="0.2">
      <c r="A1197" s="139" t="s">
        <v>209</v>
      </c>
      <c r="B1197" s="31" t="s">
        <v>134</v>
      </c>
      <c r="C1197" s="139">
        <f t="shared" si="18"/>
        <v>8</v>
      </c>
      <c r="D1197" s="139" t="s">
        <v>192</v>
      </c>
      <c r="E1197" s="139" t="s">
        <v>182</v>
      </c>
      <c r="F1197" s="139" t="s">
        <v>863</v>
      </c>
      <c r="G1197" s="139" t="s">
        <v>864</v>
      </c>
      <c r="H1197" s="139" t="s">
        <v>231</v>
      </c>
      <c r="I1197" s="139" t="s">
        <v>231</v>
      </c>
      <c r="J1197" s="139" t="s">
        <v>231</v>
      </c>
      <c r="K1197" s="139" t="s">
        <v>232</v>
      </c>
      <c r="L1197" s="139">
        <v>39.36925461111111</v>
      </c>
      <c r="M1197" s="139">
        <v>-108.06360338888888</v>
      </c>
      <c r="N1197" s="139" t="s">
        <v>275</v>
      </c>
      <c r="O1197" s="139" t="s">
        <v>233</v>
      </c>
      <c r="P1197" s="139">
        <v>29</v>
      </c>
      <c r="Q1197" s="139">
        <v>1</v>
      </c>
      <c r="R1197" s="139">
        <v>163</v>
      </c>
      <c r="S1197" s="139">
        <v>7685</v>
      </c>
      <c r="T1197" s="139">
        <v>855</v>
      </c>
      <c r="U1197" s="139" t="s">
        <v>159</v>
      </c>
      <c r="V1197" s="140">
        <v>27.009999999999998</v>
      </c>
      <c r="W1197" s="141">
        <v>9.01</v>
      </c>
      <c r="X1197" s="141">
        <v>9.01</v>
      </c>
      <c r="Y1197" s="141">
        <v>0</v>
      </c>
      <c r="Z1197" s="142">
        <v>0</v>
      </c>
    </row>
    <row r="1198" spans="1:26" s="4" customFormat="1" x14ac:dyDescent="0.2">
      <c r="A1198" s="139" t="s">
        <v>209</v>
      </c>
      <c r="B1198" s="31" t="s">
        <v>134</v>
      </c>
      <c r="C1198" s="139">
        <f t="shared" si="18"/>
        <v>8</v>
      </c>
      <c r="D1198" s="139" t="s">
        <v>192</v>
      </c>
      <c r="E1198" s="139" t="s">
        <v>182</v>
      </c>
      <c r="F1198" s="139" t="s">
        <v>863</v>
      </c>
      <c r="G1198" s="139" t="s">
        <v>864</v>
      </c>
      <c r="H1198" s="139" t="s">
        <v>231</v>
      </c>
      <c r="I1198" s="139" t="s">
        <v>231</v>
      </c>
      <c r="J1198" s="139" t="s">
        <v>231</v>
      </c>
      <c r="K1198" s="139" t="s">
        <v>232</v>
      </c>
      <c r="L1198" s="139">
        <v>39.36925461111111</v>
      </c>
      <c r="M1198" s="139">
        <v>-108.06360338888888</v>
      </c>
      <c r="N1198" s="139" t="s">
        <v>275</v>
      </c>
      <c r="O1198" s="139" t="s">
        <v>233</v>
      </c>
      <c r="P1198" s="139">
        <v>29</v>
      </c>
      <c r="Q1198" s="139">
        <v>1</v>
      </c>
      <c r="R1198" s="139">
        <v>157.19999999999999</v>
      </c>
      <c r="S1198" s="139">
        <v>7406</v>
      </c>
      <c r="T1198" s="139">
        <v>854</v>
      </c>
      <c r="U1198" s="139" t="s">
        <v>159</v>
      </c>
      <c r="V1198" s="140">
        <v>1.36</v>
      </c>
      <c r="W1198" s="141">
        <v>0.45</v>
      </c>
      <c r="X1198" s="141">
        <v>0.45</v>
      </c>
      <c r="Y1198" s="141">
        <v>0</v>
      </c>
      <c r="Z1198" s="142">
        <v>0</v>
      </c>
    </row>
    <row r="1199" spans="1:26" s="4" customFormat="1" x14ac:dyDescent="0.2">
      <c r="A1199" s="139" t="s">
        <v>209</v>
      </c>
      <c r="B1199" s="31" t="s">
        <v>134</v>
      </c>
      <c r="C1199" s="139">
        <f t="shared" si="18"/>
        <v>8</v>
      </c>
      <c r="D1199" s="139" t="s">
        <v>192</v>
      </c>
      <c r="E1199" s="139" t="s">
        <v>182</v>
      </c>
      <c r="F1199" s="139" t="s">
        <v>863</v>
      </c>
      <c r="G1199" s="139" t="s">
        <v>864</v>
      </c>
      <c r="H1199" s="139" t="s">
        <v>231</v>
      </c>
      <c r="I1199" s="139" t="s">
        <v>231</v>
      </c>
      <c r="J1199" s="139" t="s">
        <v>231</v>
      </c>
      <c r="K1199" s="139" t="s">
        <v>232</v>
      </c>
      <c r="L1199" s="139">
        <v>39.36925461111111</v>
      </c>
      <c r="M1199" s="139">
        <v>-108.06360338888888</v>
      </c>
      <c r="N1199" s="139" t="s">
        <v>319</v>
      </c>
      <c r="O1199" s="139" t="s">
        <v>233</v>
      </c>
      <c r="P1199" s="139">
        <v>0</v>
      </c>
      <c r="Q1199" s="139">
        <v>0</v>
      </c>
      <c r="R1199" s="139">
        <v>0</v>
      </c>
      <c r="S1199" s="139">
        <v>0</v>
      </c>
      <c r="T1199" s="139">
        <v>70</v>
      </c>
      <c r="U1199" s="139" t="s">
        <v>85</v>
      </c>
      <c r="V1199" s="140">
        <v>0</v>
      </c>
      <c r="W1199" s="141">
        <v>10.1</v>
      </c>
      <c r="X1199" s="141">
        <v>0</v>
      </c>
      <c r="Y1199" s="141">
        <v>0</v>
      </c>
      <c r="Z1199" s="142">
        <v>0</v>
      </c>
    </row>
    <row r="1200" spans="1:26" s="4" customFormat="1" x14ac:dyDescent="0.2">
      <c r="A1200" s="139" t="s">
        <v>209</v>
      </c>
      <c r="B1200" s="31" t="s">
        <v>134</v>
      </c>
      <c r="C1200" s="139">
        <f t="shared" si="18"/>
        <v>8</v>
      </c>
      <c r="D1200" s="139" t="s">
        <v>192</v>
      </c>
      <c r="E1200" s="139" t="s">
        <v>182</v>
      </c>
      <c r="F1200" s="139" t="s">
        <v>863</v>
      </c>
      <c r="G1200" s="139" t="s">
        <v>864</v>
      </c>
      <c r="H1200" s="139" t="s">
        <v>231</v>
      </c>
      <c r="I1200" s="139" t="s">
        <v>231</v>
      </c>
      <c r="J1200" s="139" t="s">
        <v>231</v>
      </c>
      <c r="K1200" s="139" t="s">
        <v>232</v>
      </c>
      <c r="L1200" s="139">
        <v>39.36925461111111</v>
      </c>
      <c r="M1200" s="139">
        <v>-108.06360338888888</v>
      </c>
      <c r="N1200" s="139" t="s">
        <v>319</v>
      </c>
      <c r="O1200" s="139" t="s">
        <v>233</v>
      </c>
      <c r="P1200" s="139">
        <v>16</v>
      </c>
      <c r="Q1200" s="139">
        <v>2.33</v>
      </c>
      <c r="R1200" s="139">
        <v>11.1</v>
      </c>
      <c r="S1200" s="139">
        <v>2840</v>
      </c>
      <c r="T1200" s="139">
        <v>465</v>
      </c>
      <c r="U1200" s="139" t="s">
        <v>85</v>
      </c>
      <c r="V1200" s="140">
        <v>4.6100000000000003</v>
      </c>
      <c r="W1200" s="141">
        <v>0.25</v>
      </c>
      <c r="X1200" s="141">
        <v>3.87</v>
      </c>
      <c r="Y1200" s="141">
        <v>0</v>
      </c>
      <c r="Z1200" s="142">
        <v>0</v>
      </c>
    </row>
    <row r="1201" spans="1:26" s="4" customFormat="1" x14ac:dyDescent="0.2">
      <c r="A1201" s="139" t="s">
        <v>209</v>
      </c>
      <c r="B1201" s="31" t="s">
        <v>134</v>
      </c>
      <c r="C1201" s="139">
        <f t="shared" si="18"/>
        <v>8</v>
      </c>
      <c r="D1201" s="139" t="s">
        <v>192</v>
      </c>
      <c r="E1201" s="139" t="s">
        <v>182</v>
      </c>
      <c r="F1201" s="139" t="s">
        <v>863</v>
      </c>
      <c r="G1201" s="139" t="s">
        <v>864</v>
      </c>
      <c r="H1201" s="139" t="s">
        <v>231</v>
      </c>
      <c r="I1201" s="139" t="s">
        <v>231</v>
      </c>
      <c r="J1201" s="139" t="s">
        <v>231</v>
      </c>
      <c r="K1201" s="139" t="s">
        <v>232</v>
      </c>
      <c r="L1201" s="139">
        <v>39.36925461111111</v>
      </c>
      <c r="M1201" s="139">
        <v>-108.06360338888888</v>
      </c>
      <c r="N1201" s="139" t="s">
        <v>70</v>
      </c>
      <c r="O1201" s="139" t="s">
        <v>233</v>
      </c>
      <c r="P1201" s="139">
        <v>0</v>
      </c>
      <c r="Q1201" s="139">
        <v>0</v>
      </c>
      <c r="R1201" s="139">
        <v>0</v>
      </c>
      <c r="S1201" s="139">
        <v>0</v>
      </c>
      <c r="T1201" s="139">
        <v>70</v>
      </c>
      <c r="U1201" s="139" t="s">
        <v>110</v>
      </c>
      <c r="V1201" s="140">
        <v>0</v>
      </c>
      <c r="W1201" s="141">
        <v>0.5</v>
      </c>
      <c r="X1201" s="141">
        <v>0</v>
      </c>
      <c r="Y1201" s="141">
        <v>0</v>
      </c>
      <c r="Z1201" s="142">
        <v>0</v>
      </c>
    </row>
    <row r="1202" spans="1:26" s="4" customFormat="1" x14ac:dyDescent="0.2">
      <c r="A1202" s="139" t="s">
        <v>209</v>
      </c>
      <c r="B1202" s="31" t="s">
        <v>134</v>
      </c>
      <c r="C1202" s="139">
        <f t="shared" si="18"/>
        <v>8</v>
      </c>
      <c r="D1202" s="139" t="s">
        <v>192</v>
      </c>
      <c r="E1202" s="139" t="s">
        <v>182</v>
      </c>
      <c r="F1202" s="139" t="s">
        <v>863</v>
      </c>
      <c r="G1202" s="139" t="s">
        <v>864</v>
      </c>
      <c r="H1202" s="139" t="s">
        <v>231</v>
      </c>
      <c r="I1202" s="139" t="s">
        <v>231</v>
      </c>
      <c r="J1202" s="139" t="s">
        <v>231</v>
      </c>
      <c r="K1202" s="139" t="s">
        <v>232</v>
      </c>
      <c r="L1202" s="139">
        <v>39.36925461111111</v>
      </c>
      <c r="M1202" s="139">
        <v>-108.06360338888888</v>
      </c>
      <c r="N1202" s="139" t="s">
        <v>239</v>
      </c>
      <c r="O1202" s="139" t="s">
        <v>233</v>
      </c>
      <c r="P1202" s="139">
        <v>0</v>
      </c>
      <c r="Q1202" s="139">
        <v>0</v>
      </c>
      <c r="R1202" s="139">
        <v>0</v>
      </c>
      <c r="S1202" s="139">
        <v>0</v>
      </c>
      <c r="T1202" s="139">
        <v>70</v>
      </c>
      <c r="U1202" s="139" t="s">
        <v>111</v>
      </c>
      <c r="V1202" s="140">
        <v>0</v>
      </c>
      <c r="W1202" s="141">
        <v>13.58</v>
      </c>
      <c r="X1202" s="141">
        <v>0</v>
      </c>
      <c r="Y1202" s="141">
        <v>0</v>
      </c>
      <c r="Z1202" s="142">
        <v>0</v>
      </c>
    </row>
    <row r="1203" spans="1:26" s="4" customFormat="1" x14ac:dyDescent="0.2">
      <c r="A1203" s="139" t="s">
        <v>209</v>
      </c>
      <c r="B1203" s="31" t="s">
        <v>134</v>
      </c>
      <c r="C1203" s="139">
        <f t="shared" si="18"/>
        <v>8</v>
      </c>
      <c r="D1203" s="139" t="s">
        <v>192</v>
      </c>
      <c r="E1203" s="139" t="s">
        <v>182</v>
      </c>
      <c r="F1203" s="139" t="s">
        <v>863</v>
      </c>
      <c r="G1203" s="139" t="s">
        <v>864</v>
      </c>
      <c r="H1203" s="139" t="s">
        <v>231</v>
      </c>
      <c r="I1203" s="139" t="s">
        <v>231</v>
      </c>
      <c r="J1203" s="139" t="s">
        <v>231</v>
      </c>
      <c r="K1203" s="139" t="s">
        <v>232</v>
      </c>
      <c r="L1203" s="139">
        <v>39.452589333333336</v>
      </c>
      <c r="M1203" s="139">
        <v>-107.58156130555555</v>
      </c>
      <c r="N1203" s="139" t="s">
        <v>275</v>
      </c>
      <c r="O1203" s="139" t="s">
        <v>233</v>
      </c>
      <c r="P1203" s="139">
        <v>29</v>
      </c>
      <c r="Q1203" s="139">
        <v>1</v>
      </c>
      <c r="R1203" s="139">
        <v>163</v>
      </c>
      <c r="S1203" s="139">
        <v>7685</v>
      </c>
      <c r="T1203" s="139">
        <v>855</v>
      </c>
      <c r="U1203" s="139" t="s">
        <v>159</v>
      </c>
      <c r="V1203" s="140">
        <v>65.61</v>
      </c>
      <c r="W1203" s="141">
        <v>21.91</v>
      </c>
      <c r="X1203" s="141">
        <v>22.03</v>
      </c>
      <c r="Y1203" s="141">
        <v>0</v>
      </c>
      <c r="Z1203" s="142">
        <v>0</v>
      </c>
    </row>
    <row r="1204" spans="1:26" s="4" customFormat="1" x14ac:dyDescent="0.2">
      <c r="A1204" s="139" t="s">
        <v>209</v>
      </c>
      <c r="B1204" s="31" t="s">
        <v>134</v>
      </c>
      <c r="C1204" s="139">
        <f t="shared" si="18"/>
        <v>8</v>
      </c>
      <c r="D1204" s="139" t="s">
        <v>192</v>
      </c>
      <c r="E1204" s="139" t="s">
        <v>182</v>
      </c>
      <c r="F1204" s="139" t="s">
        <v>863</v>
      </c>
      <c r="G1204" s="139" t="s">
        <v>864</v>
      </c>
      <c r="H1204" s="139" t="s">
        <v>231</v>
      </c>
      <c r="I1204" s="139" t="s">
        <v>231</v>
      </c>
      <c r="J1204" s="139" t="s">
        <v>231</v>
      </c>
      <c r="K1204" s="139" t="s">
        <v>232</v>
      </c>
      <c r="L1204" s="139">
        <v>39.464388388888892</v>
      </c>
      <c r="M1204" s="139">
        <v>-107.63789966666667</v>
      </c>
      <c r="N1204" s="139" t="s">
        <v>275</v>
      </c>
      <c r="O1204" s="139" t="s">
        <v>233</v>
      </c>
      <c r="P1204" s="139">
        <v>29</v>
      </c>
      <c r="Q1204" s="139">
        <v>1</v>
      </c>
      <c r="R1204" s="139">
        <v>163</v>
      </c>
      <c r="S1204" s="139">
        <v>7685</v>
      </c>
      <c r="T1204" s="139">
        <v>855</v>
      </c>
      <c r="U1204" s="139" t="s">
        <v>159</v>
      </c>
      <c r="V1204" s="140">
        <v>19.399999999999999</v>
      </c>
      <c r="W1204" s="141">
        <v>6.5</v>
      </c>
      <c r="X1204" s="141">
        <v>6.5</v>
      </c>
      <c r="Y1204" s="141">
        <v>0</v>
      </c>
      <c r="Z1204" s="142">
        <v>0</v>
      </c>
    </row>
    <row r="1205" spans="1:26" s="4" customFormat="1" x14ac:dyDescent="0.2">
      <c r="A1205" s="139" t="s">
        <v>209</v>
      </c>
      <c r="B1205" s="31" t="s">
        <v>134</v>
      </c>
      <c r="C1205" s="139">
        <f t="shared" si="18"/>
        <v>8</v>
      </c>
      <c r="D1205" s="139" t="s">
        <v>192</v>
      </c>
      <c r="E1205" s="139" t="s">
        <v>182</v>
      </c>
      <c r="F1205" s="139" t="s">
        <v>863</v>
      </c>
      <c r="G1205" s="139" t="s">
        <v>864</v>
      </c>
      <c r="H1205" s="139" t="s">
        <v>231</v>
      </c>
      <c r="I1205" s="139" t="s">
        <v>231</v>
      </c>
      <c r="J1205" s="139" t="s">
        <v>231</v>
      </c>
      <c r="K1205" s="139" t="s">
        <v>232</v>
      </c>
      <c r="L1205" s="139">
        <v>39.481789388888892</v>
      </c>
      <c r="M1205" s="139">
        <v>-108.13229563888888</v>
      </c>
      <c r="N1205" s="139" t="s">
        <v>275</v>
      </c>
      <c r="O1205" s="139" t="s">
        <v>233</v>
      </c>
      <c r="P1205" s="139">
        <v>29</v>
      </c>
      <c r="Q1205" s="139">
        <v>1</v>
      </c>
      <c r="R1205" s="139">
        <v>163</v>
      </c>
      <c r="S1205" s="139">
        <v>7685</v>
      </c>
      <c r="T1205" s="139">
        <v>855</v>
      </c>
      <c r="U1205" s="139" t="s">
        <v>159</v>
      </c>
      <c r="V1205" s="140">
        <v>9.73</v>
      </c>
      <c r="W1205" s="141">
        <v>3.24</v>
      </c>
      <c r="X1205" s="141">
        <v>3.24</v>
      </c>
      <c r="Y1205" s="141">
        <v>0</v>
      </c>
      <c r="Z1205" s="142">
        <v>0</v>
      </c>
    </row>
    <row r="1206" spans="1:26" s="4" customFormat="1" x14ac:dyDescent="0.2">
      <c r="A1206" s="139" t="s">
        <v>209</v>
      </c>
      <c r="B1206" s="31" t="s">
        <v>134</v>
      </c>
      <c r="C1206" s="139">
        <f t="shared" si="18"/>
        <v>8</v>
      </c>
      <c r="D1206" s="139" t="s">
        <v>192</v>
      </c>
      <c r="E1206" s="139" t="s">
        <v>182</v>
      </c>
      <c r="F1206" s="139" t="s">
        <v>863</v>
      </c>
      <c r="G1206" s="139" t="s">
        <v>864</v>
      </c>
      <c r="H1206" s="139" t="s">
        <v>231</v>
      </c>
      <c r="I1206" s="139" t="s">
        <v>231</v>
      </c>
      <c r="J1206" s="139" t="s">
        <v>231</v>
      </c>
      <c r="K1206" s="139" t="s">
        <v>232</v>
      </c>
      <c r="L1206" s="139">
        <v>39.506926999999997</v>
      </c>
      <c r="M1206" s="139">
        <v>-107.69841555555556</v>
      </c>
      <c r="N1206" s="139" t="s">
        <v>868</v>
      </c>
      <c r="O1206" s="139" t="s">
        <v>233</v>
      </c>
      <c r="P1206" s="139">
        <v>0</v>
      </c>
      <c r="Q1206" s="139">
        <v>0</v>
      </c>
      <c r="R1206" s="139">
        <v>0</v>
      </c>
      <c r="S1206" s="139">
        <v>0</v>
      </c>
      <c r="T1206" s="139">
        <v>70</v>
      </c>
      <c r="U1206" s="139" t="s">
        <v>208</v>
      </c>
      <c r="V1206" s="140">
        <v>0</v>
      </c>
      <c r="W1206" s="141">
        <v>0.16</v>
      </c>
      <c r="X1206" s="141">
        <v>0</v>
      </c>
      <c r="Y1206" s="141">
        <v>0</v>
      </c>
      <c r="Z1206" s="142">
        <v>0</v>
      </c>
    </row>
    <row r="1207" spans="1:26" s="4" customFormat="1" x14ac:dyDescent="0.2">
      <c r="A1207" s="139" t="s">
        <v>209</v>
      </c>
      <c r="B1207" s="31" t="s">
        <v>134</v>
      </c>
      <c r="C1207" s="139">
        <f t="shared" si="18"/>
        <v>8</v>
      </c>
      <c r="D1207" s="139" t="s">
        <v>192</v>
      </c>
      <c r="E1207" s="139" t="s">
        <v>182</v>
      </c>
      <c r="F1207" s="139" t="s">
        <v>869</v>
      </c>
      <c r="G1207" s="139" t="s">
        <v>870</v>
      </c>
      <c r="H1207" s="139" t="s">
        <v>230</v>
      </c>
      <c r="I1207" s="139" t="s">
        <v>231</v>
      </c>
      <c r="J1207" s="139" t="s">
        <v>231</v>
      </c>
      <c r="K1207" s="139" t="s">
        <v>257</v>
      </c>
      <c r="L1207" s="139">
        <v>39.452589333333336</v>
      </c>
      <c r="M1207" s="139">
        <v>-107.58156130555555</v>
      </c>
      <c r="N1207" s="139" t="s">
        <v>275</v>
      </c>
      <c r="O1207" s="139" t="s">
        <v>258</v>
      </c>
      <c r="P1207" s="139">
        <v>17</v>
      </c>
      <c r="Q1207" s="139">
        <v>0.68</v>
      </c>
      <c r="R1207" s="139">
        <v>16.7</v>
      </c>
      <c r="S1207" s="139">
        <v>3950</v>
      </c>
      <c r="T1207" s="139">
        <v>847</v>
      </c>
      <c r="U1207" s="139" t="s">
        <v>159</v>
      </c>
      <c r="V1207" s="140">
        <v>0</v>
      </c>
      <c r="W1207" s="141">
        <v>0</v>
      </c>
      <c r="X1207" s="141">
        <v>0</v>
      </c>
      <c r="Y1207" s="141">
        <v>0</v>
      </c>
      <c r="Z1207" s="142">
        <v>0.25</v>
      </c>
    </row>
    <row r="1208" spans="1:26" s="4" customFormat="1" x14ac:dyDescent="0.2">
      <c r="A1208" s="139" t="s">
        <v>209</v>
      </c>
      <c r="B1208" s="31" t="s">
        <v>134</v>
      </c>
      <c r="C1208" s="139">
        <f t="shared" si="18"/>
        <v>8</v>
      </c>
      <c r="D1208" s="139" t="s">
        <v>192</v>
      </c>
      <c r="E1208" s="139" t="s">
        <v>182</v>
      </c>
      <c r="F1208" s="139" t="s">
        <v>869</v>
      </c>
      <c r="G1208" s="139" t="s">
        <v>870</v>
      </c>
      <c r="H1208" s="139" t="s">
        <v>234</v>
      </c>
      <c r="I1208" s="139" t="s">
        <v>231</v>
      </c>
      <c r="J1208" s="139" t="s">
        <v>231</v>
      </c>
      <c r="K1208" s="139" t="s">
        <v>257</v>
      </c>
      <c r="L1208" s="139">
        <v>39.452589333333336</v>
      </c>
      <c r="M1208" s="139">
        <v>-107.58156130555555</v>
      </c>
      <c r="N1208" s="139" t="s">
        <v>237</v>
      </c>
      <c r="O1208" s="139" t="s">
        <v>258</v>
      </c>
      <c r="P1208" s="139">
        <v>29</v>
      </c>
      <c r="Q1208" s="139">
        <v>1.62</v>
      </c>
      <c r="R1208" s="139">
        <v>55</v>
      </c>
      <c r="S1208" s="139">
        <v>21294</v>
      </c>
      <c r="T1208" s="139">
        <v>705</v>
      </c>
      <c r="U1208" s="139" t="s">
        <v>159</v>
      </c>
      <c r="V1208" s="140">
        <v>0</v>
      </c>
      <c r="W1208" s="141">
        <v>0</v>
      </c>
      <c r="X1208" s="141">
        <v>0</v>
      </c>
      <c r="Y1208" s="141">
        <v>0</v>
      </c>
      <c r="Z1208" s="142">
        <v>0</v>
      </c>
    </row>
    <row r="1209" spans="1:26" s="4" customFormat="1" x14ac:dyDescent="0.2">
      <c r="A1209" s="139" t="s">
        <v>209</v>
      </c>
      <c r="B1209" s="31" t="s">
        <v>134</v>
      </c>
      <c r="C1209" s="139">
        <f t="shared" si="18"/>
        <v>8</v>
      </c>
      <c r="D1209" s="139" t="s">
        <v>192</v>
      </c>
      <c r="E1209" s="139" t="s">
        <v>182</v>
      </c>
      <c r="F1209" s="139" t="s">
        <v>869</v>
      </c>
      <c r="G1209" s="139" t="s">
        <v>870</v>
      </c>
      <c r="H1209" s="139" t="s">
        <v>273</v>
      </c>
      <c r="I1209" s="139" t="s">
        <v>231</v>
      </c>
      <c r="J1209" s="139" t="s">
        <v>231</v>
      </c>
      <c r="K1209" s="139" t="s">
        <v>257</v>
      </c>
      <c r="L1209" s="139">
        <v>39.452589333333336</v>
      </c>
      <c r="M1209" s="139">
        <v>-107.58156130555555</v>
      </c>
      <c r="N1209" s="139" t="s">
        <v>275</v>
      </c>
      <c r="O1209" s="139" t="s">
        <v>258</v>
      </c>
      <c r="P1209" s="139">
        <v>8</v>
      </c>
      <c r="Q1209" s="139">
        <v>0.75</v>
      </c>
      <c r="R1209" s="139">
        <v>366</v>
      </c>
      <c r="S1209" s="139">
        <v>7400</v>
      </c>
      <c r="T1209" s="139">
        <v>880</v>
      </c>
      <c r="U1209" s="139" t="s">
        <v>159</v>
      </c>
      <c r="V1209" s="140">
        <v>0</v>
      </c>
      <c r="W1209" s="141">
        <v>0</v>
      </c>
      <c r="X1209" s="141">
        <v>0</v>
      </c>
      <c r="Y1209" s="141">
        <v>0</v>
      </c>
      <c r="Z1209" s="142">
        <v>0</v>
      </c>
    </row>
    <row r="1210" spans="1:26" s="4" customFormat="1" x14ac:dyDescent="0.2">
      <c r="A1210" s="139" t="s">
        <v>209</v>
      </c>
      <c r="B1210" s="31" t="s">
        <v>134</v>
      </c>
      <c r="C1210" s="139">
        <f t="shared" si="18"/>
        <v>8</v>
      </c>
      <c r="D1210" s="139" t="s">
        <v>192</v>
      </c>
      <c r="E1210" s="139" t="s">
        <v>182</v>
      </c>
      <c r="F1210" s="139" t="s">
        <v>869</v>
      </c>
      <c r="G1210" s="139" t="s">
        <v>870</v>
      </c>
      <c r="H1210" s="139" t="s">
        <v>264</v>
      </c>
      <c r="I1210" s="139" t="s">
        <v>231</v>
      </c>
      <c r="J1210" s="139" t="s">
        <v>231</v>
      </c>
      <c r="K1210" s="139" t="s">
        <v>257</v>
      </c>
      <c r="L1210" s="139">
        <v>39.452589333333336</v>
      </c>
      <c r="M1210" s="139">
        <v>-107.58156130555555</v>
      </c>
      <c r="N1210" s="139" t="s">
        <v>275</v>
      </c>
      <c r="O1210" s="139" t="s">
        <v>258</v>
      </c>
      <c r="P1210" s="139">
        <v>18</v>
      </c>
      <c r="Q1210" s="139">
        <v>1.03</v>
      </c>
      <c r="R1210" s="139">
        <v>84.5</v>
      </c>
      <c r="S1210" s="139">
        <v>4251</v>
      </c>
      <c r="T1210" s="139">
        <v>955</v>
      </c>
      <c r="U1210" s="139" t="s">
        <v>159</v>
      </c>
      <c r="V1210" s="140">
        <v>0</v>
      </c>
      <c r="W1210" s="141">
        <v>0</v>
      </c>
      <c r="X1210" s="141">
        <v>0</v>
      </c>
      <c r="Y1210" s="141">
        <v>0</v>
      </c>
      <c r="Z1210" s="142">
        <v>2E-3</v>
      </c>
    </row>
    <row r="1211" spans="1:26" s="4" customFormat="1" x14ac:dyDescent="0.2">
      <c r="A1211" s="139" t="s">
        <v>209</v>
      </c>
      <c r="B1211" s="31" t="s">
        <v>134</v>
      </c>
      <c r="C1211" s="139">
        <f t="shared" si="18"/>
        <v>8</v>
      </c>
      <c r="D1211" s="139" t="s">
        <v>192</v>
      </c>
      <c r="E1211" s="139" t="s">
        <v>182</v>
      </c>
      <c r="F1211" s="139" t="s">
        <v>869</v>
      </c>
      <c r="G1211" s="139" t="s">
        <v>870</v>
      </c>
      <c r="H1211" s="139" t="s">
        <v>243</v>
      </c>
      <c r="I1211" s="139" t="s">
        <v>231</v>
      </c>
      <c r="J1211" s="139" t="s">
        <v>231</v>
      </c>
      <c r="K1211" s="139" t="s">
        <v>257</v>
      </c>
      <c r="L1211" s="139">
        <v>39.452589333333336</v>
      </c>
      <c r="M1211" s="139">
        <v>-107.58156130555555</v>
      </c>
      <c r="N1211" s="139" t="s">
        <v>275</v>
      </c>
      <c r="O1211" s="139" t="s">
        <v>258</v>
      </c>
      <c r="P1211" s="139">
        <v>0</v>
      </c>
      <c r="Q1211" s="139">
        <v>0</v>
      </c>
      <c r="R1211" s="139">
        <v>0</v>
      </c>
      <c r="S1211" s="139">
        <v>7886</v>
      </c>
      <c r="T1211" s="139">
        <v>907</v>
      </c>
      <c r="U1211" s="139" t="s">
        <v>159</v>
      </c>
      <c r="V1211" s="140">
        <v>0</v>
      </c>
      <c r="W1211" s="141">
        <v>0</v>
      </c>
      <c r="X1211" s="141">
        <v>0</v>
      </c>
      <c r="Y1211" s="141">
        <v>0</v>
      </c>
      <c r="Z1211" s="142">
        <v>0.45260099999999998</v>
      </c>
    </row>
    <row r="1212" spans="1:26" s="4" customFormat="1" x14ac:dyDescent="0.2">
      <c r="A1212" s="139" t="s">
        <v>209</v>
      </c>
      <c r="B1212" s="31" t="s">
        <v>134</v>
      </c>
      <c r="C1212" s="139">
        <f t="shared" si="18"/>
        <v>8</v>
      </c>
      <c r="D1212" s="139" t="s">
        <v>192</v>
      </c>
      <c r="E1212" s="139" t="s">
        <v>182</v>
      </c>
      <c r="F1212" s="139" t="s">
        <v>869</v>
      </c>
      <c r="G1212" s="139" t="s">
        <v>870</v>
      </c>
      <c r="H1212" s="139" t="s">
        <v>260</v>
      </c>
      <c r="I1212" s="139" t="s">
        <v>231</v>
      </c>
      <c r="J1212" s="139" t="s">
        <v>231</v>
      </c>
      <c r="K1212" s="139" t="s">
        <v>257</v>
      </c>
      <c r="L1212" s="139">
        <v>39.452589333333336</v>
      </c>
      <c r="M1212" s="139">
        <v>-107.58156130555555</v>
      </c>
      <c r="N1212" s="139" t="s">
        <v>275</v>
      </c>
      <c r="O1212" s="139" t="s">
        <v>258</v>
      </c>
      <c r="P1212" s="139">
        <v>8</v>
      </c>
      <c r="Q1212" s="139">
        <v>0.5</v>
      </c>
      <c r="R1212" s="139">
        <v>170</v>
      </c>
      <c r="S1212" s="139">
        <v>11000</v>
      </c>
      <c r="T1212" s="139">
        <v>880</v>
      </c>
      <c r="U1212" s="139" t="s">
        <v>159</v>
      </c>
      <c r="V1212" s="140">
        <v>0</v>
      </c>
      <c r="W1212" s="141">
        <v>0</v>
      </c>
      <c r="X1212" s="141">
        <v>0</v>
      </c>
      <c r="Y1212" s="141">
        <v>0</v>
      </c>
      <c r="Z1212" s="142">
        <v>0</v>
      </c>
    </row>
    <row r="1213" spans="1:26" s="4" customFormat="1" x14ac:dyDescent="0.2">
      <c r="A1213" s="139" t="s">
        <v>209</v>
      </c>
      <c r="B1213" s="31" t="s">
        <v>134</v>
      </c>
      <c r="C1213" s="139">
        <f t="shared" si="18"/>
        <v>8</v>
      </c>
      <c r="D1213" s="139" t="s">
        <v>192</v>
      </c>
      <c r="E1213" s="139" t="s">
        <v>182</v>
      </c>
      <c r="F1213" s="139" t="s">
        <v>869</v>
      </c>
      <c r="G1213" s="139" t="s">
        <v>870</v>
      </c>
      <c r="H1213" s="139" t="s">
        <v>231</v>
      </c>
      <c r="I1213" s="139" t="s">
        <v>231</v>
      </c>
      <c r="J1213" s="139" t="s">
        <v>231</v>
      </c>
      <c r="K1213" s="139" t="s">
        <v>257</v>
      </c>
      <c r="L1213" s="139">
        <v>39.497601000000003</v>
      </c>
      <c r="M1213" s="139">
        <v>-107.88470000000001</v>
      </c>
      <c r="N1213" s="139" t="s">
        <v>275</v>
      </c>
      <c r="O1213" s="139" t="s">
        <v>258</v>
      </c>
      <c r="P1213" s="139">
        <v>0</v>
      </c>
      <c r="Q1213" s="139">
        <v>0</v>
      </c>
      <c r="R1213" s="139">
        <v>0</v>
      </c>
      <c r="S1213" s="139">
        <v>7886</v>
      </c>
      <c r="T1213" s="139">
        <v>907</v>
      </c>
      <c r="U1213" s="139" t="s">
        <v>159</v>
      </c>
      <c r="V1213" s="140">
        <v>6.4642340000000003</v>
      </c>
      <c r="W1213" s="141">
        <v>3.2579739999999999</v>
      </c>
      <c r="X1213" s="141">
        <v>25.794879999999999</v>
      </c>
      <c r="Y1213" s="141">
        <v>0</v>
      </c>
      <c r="Z1213" s="142">
        <v>0</v>
      </c>
    </row>
    <row r="1214" spans="1:26" s="4" customFormat="1" x14ac:dyDescent="0.2">
      <c r="A1214" s="139" t="s">
        <v>209</v>
      </c>
      <c r="B1214" s="31" t="s">
        <v>134</v>
      </c>
      <c r="C1214" s="139">
        <f t="shared" si="18"/>
        <v>8</v>
      </c>
      <c r="D1214" s="139" t="s">
        <v>192</v>
      </c>
      <c r="E1214" s="139" t="s">
        <v>182</v>
      </c>
      <c r="F1214" s="139" t="s">
        <v>869</v>
      </c>
      <c r="G1214" s="139" t="s">
        <v>870</v>
      </c>
      <c r="H1214" s="139" t="s">
        <v>231</v>
      </c>
      <c r="I1214" s="139" t="s">
        <v>231</v>
      </c>
      <c r="J1214" s="139" t="s">
        <v>231</v>
      </c>
      <c r="K1214" s="139" t="s">
        <v>257</v>
      </c>
      <c r="L1214" s="139">
        <v>39.497601000000003</v>
      </c>
      <c r="M1214" s="139">
        <v>-107.88470000000001</v>
      </c>
      <c r="N1214" s="139" t="s">
        <v>275</v>
      </c>
      <c r="O1214" s="139" t="s">
        <v>258</v>
      </c>
      <c r="P1214" s="139">
        <v>17</v>
      </c>
      <c r="Q1214" s="139">
        <v>0.68</v>
      </c>
      <c r="R1214" s="139">
        <v>16.7</v>
      </c>
      <c r="S1214" s="139">
        <v>3950</v>
      </c>
      <c r="T1214" s="139">
        <v>847</v>
      </c>
      <c r="U1214" s="139" t="s">
        <v>159</v>
      </c>
      <c r="V1214" s="140">
        <v>14.713850000000001</v>
      </c>
      <c r="W1214" s="141">
        <v>7.7247750000000002</v>
      </c>
      <c r="X1214" s="141">
        <v>0.82397699999999996</v>
      </c>
      <c r="Y1214" s="141">
        <v>0</v>
      </c>
      <c r="Z1214" s="142">
        <v>0</v>
      </c>
    </row>
    <row r="1215" spans="1:26" s="4" customFormat="1" x14ac:dyDescent="0.2">
      <c r="A1215" s="139" t="s">
        <v>209</v>
      </c>
      <c r="B1215" s="31" t="s">
        <v>134</v>
      </c>
      <c r="C1215" s="139">
        <f t="shared" si="18"/>
        <v>8</v>
      </c>
      <c r="D1215" s="139" t="s">
        <v>192</v>
      </c>
      <c r="E1215" s="139" t="s">
        <v>182</v>
      </c>
      <c r="F1215" s="139" t="s">
        <v>869</v>
      </c>
      <c r="G1215" s="139" t="s">
        <v>870</v>
      </c>
      <c r="H1215" s="139" t="s">
        <v>231</v>
      </c>
      <c r="I1215" s="139" t="s">
        <v>231</v>
      </c>
      <c r="J1215" s="139" t="s">
        <v>231</v>
      </c>
      <c r="K1215" s="139" t="s">
        <v>257</v>
      </c>
      <c r="L1215" s="139">
        <v>39.497601000000003</v>
      </c>
      <c r="M1215" s="139">
        <v>-107.88470000000001</v>
      </c>
      <c r="N1215" s="139" t="s">
        <v>275</v>
      </c>
      <c r="O1215" s="139" t="s">
        <v>258</v>
      </c>
      <c r="P1215" s="139">
        <v>18</v>
      </c>
      <c r="Q1215" s="139">
        <v>1.03</v>
      </c>
      <c r="R1215" s="139">
        <v>84.5</v>
      </c>
      <c r="S1215" s="139">
        <v>4251</v>
      </c>
      <c r="T1215" s="139">
        <v>955</v>
      </c>
      <c r="U1215" s="139" t="s">
        <v>159</v>
      </c>
      <c r="V1215" s="140">
        <v>6.6615780000000004</v>
      </c>
      <c r="W1215" s="141">
        <v>0.94528000000000001</v>
      </c>
      <c r="X1215" s="141">
        <v>1.394798</v>
      </c>
      <c r="Y1215" s="141">
        <v>0</v>
      </c>
      <c r="Z1215" s="142">
        <v>0</v>
      </c>
    </row>
    <row r="1216" spans="1:26" s="4" customFormat="1" x14ac:dyDescent="0.2">
      <c r="A1216" s="139" t="s">
        <v>209</v>
      </c>
      <c r="B1216" s="31" t="s">
        <v>134</v>
      </c>
      <c r="C1216" s="139">
        <f t="shared" si="18"/>
        <v>8</v>
      </c>
      <c r="D1216" s="139" t="s">
        <v>192</v>
      </c>
      <c r="E1216" s="139" t="s">
        <v>182</v>
      </c>
      <c r="F1216" s="139" t="s">
        <v>869</v>
      </c>
      <c r="G1216" s="139" t="s">
        <v>870</v>
      </c>
      <c r="H1216" s="139" t="s">
        <v>231</v>
      </c>
      <c r="I1216" s="139" t="s">
        <v>231</v>
      </c>
      <c r="J1216" s="139" t="s">
        <v>231</v>
      </c>
      <c r="K1216" s="139" t="s">
        <v>257</v>
      </c>
      <c r="L1216" s="139">
        <v>39.497601000000003</v>
      </c>
      <c r="M1216" s="139">
        <v>-107.88470000000001</v>
      </c>
      <c r="N1216" s="139" t="s">
        <v>261</v>
      </c>
      <c r="O1216" s="139" t="s">
        <v>258</v>
      </c>
      <c r="P1216" s="139">
        <v>9</v>
      </c>
      <c r="Q1216" s="139">
        <v>0.5</v>
      </c>
      <c r="R1216" s="139">
        <v>59.2</v>
      </c>
      <c r="S1216" s="139">
        <v>697</v>
      </c>
      <c r="T1216" s="139">
        <v>1040</v>
      </c>
      <c r="U1216" s="139" t="s">
        <v>159</v>
      </c>
      <c r="V1216" s="140">
        <v>54.149624000000003</v>
      </c>
      <c r="W1216" s="141">
        <v>0.21495600000000001</v>
      </c>
      <c r="X1216" s="141">
        <v>2.931222</v>
      </c>
      <c r="Y1216" s="141">
        <v>0</v>
      </c>
      <c r="Z1216" s="142">
        <v>0</v>
      </c>
    </row>
    <row r="1217" spans="1:26" s="4" customFormat="1" x14ac:dyDescent="0.2">
      <c r="A1217" s="139" t="s">
        <v>209</v>
      </c>
      <c r="B1217" s="31" t="s">
        <v>134</v>
      </c>
      <c r="C1217" s="139">
        <f t="shared" si="18"/>
        <v>8</v>
      </c>
      <c r="D1217" s="139" t="s">
        <v>192</v>
      </c>
      <c r="E1217" s="139" t="s">
        <v>182</v>
      </c>
      <c r="F1217" s="139" t="s">
        <v>869</v>
      </c>
      <c r="G1217" s="139" t="s">
        <v>870</v>
      </c>
      <c r="H1217" s="139" t="s">
        <v>231</v>
      </c>
      <c r="I1217" s="139" t="s">
        <v>231</v>
      </c>
      <c r="J1217" s="139" t="s">
        <v>231</v>
      </c>
      <c r="K1217" s="139" t="s">
        <v>257</v>
      </c>
      <c r="L1217" s="139">
        <v>39.497601000000003</v>
      </c>
      <c r="M1217" s="139">
        <v>-107.88470000000001</v>
      </c>
      <c r="N1217" s="139" t="s">
        <v>238</v>
      </c>
      <c r="O1217" s="139" t="s">
        <v>258</v>
      </c>
      <c r="P1217" s="139">
        <v>0</v>
      </c>
      <c r="Q1217" s="139">
        <v>0</v>
      </c>
      <c r="R1217" s="139">
        <v>0</v>
      </c>
      <c r="S1217" s="139">
        <v>0</v>
      </c>
      <c r="T1217" s="139">
        <v>70</v>
      </c>
      <c r="U1217" s="139" t="s">
        <v>110</v>
      </c>
      <c r="V1217" s="140">
        <v>0</v>
      </c>
      <c r="W1217" s="141">
        <v>9.3774160000000002</v>
      </c>
      <c r="X1217" s="141">
        <v>0</v>
      </c>
      <c r="Y1217" s="141">
        <v>0</v>
      </c>
      <c r="Z1217" s="142">
        <v>0</v>
      </c>
    </row>
    <row r="1218" spans="1:26" s="4" customFormat="1" x14ac:dyDescent="0.2">
      <c r="A1218" s="139" t="s">
        <v>209</v>
      </c>
      <c r="B1218" s="31" t="s">
        <v>134</v>
      </c>
      <c r="C1218" s="139">
        <f t="shared" si="18"/>
        <v>8</v>
      </c>
      <c r="D1218" s="139" t="s">
        <v>192</v>
      </c>
      <c r="E1218" s="139" t="s">
        <v>182</v>
      </c>
      <c r="F1218" s="139" t="s">
        <v>869</v>
      </c>
      <c r="G1218" s="139" t="s">
        <v>870</v>
      </c>
      <c r="H1218" s="139" t="s">
        <v>231</v>
      </c>
      <c r="I1218" s="139" t="s">
        <v>231</v>
      </c>
      <c r="J1218" s="139" t="s">
        <v>231</v>
      </c>
      <c r="K1218" s="139" t="s">
        <v>257</v>
      </c>
      <c r="L1218" s="139">
        <v>39.633510833333339</v>
      </c>
      <c r="M1218" s="139">
        <v>-108.27632625000001</v>
      </c>
      <c r="N1218" s="139" t="s">
        <v>267</v>
      </c>
      <c r="O1218" s="139" t="s">
        <v>258</v>
      </c>
      <c r="P1218" s="139">
        <v>17</v>
      </c>
      <c r="Q1218" s="139">
        <v>1</v>
      </c>
      <c r="R1218" s="139">
        <v>0.3</v>
      </c>
      <c r="S1218" s="139">
        <v>15</v>
      </c>
      <c r="T1218" s="139">
        <v>232</v>
      </c>
      <c r="U1218" s="139" t="s">
        <v>110</v>
      </c>
      <c r="V1218" s="140">
        <v>0</v>
      </c>
      <c r="W1218" s="141">
        <v>9.2892499999999991</v>
      </c>
      <c r="X1218" s="141">
        <v>0</v>
      </c>
      <c r="Y1218" s="141">
        <v>0</v>
      </c>
      <c r="Z1218" s="142">
        <v>0</v>
      </c>
    </row>
    <row r="1219" spans="1:26" s="4" customFormat="1" x14ac:dyDescent="0.2">
      <c r="A1219" s="139" t="s">
        <v>209</v>
      </c>
      <c r="B1219" s="31" t="s">
        <v>134</v>
      </c>
      <c r="C1219" s="139">
        <f t="shared" si="18"/>
        <v>8</v>
      </c>
      <c r="D1219" s="139" t="s">
        <v>192</v>
      </c>
      <c r="E1219" s="139" t="s">
        <v>182</v>
      </c>
      <c r="F1219" s="139" t="s">
        <v>871</v>
      </c>
      <c r="G1219" s="139" t="s">
        <v>872</v>
      </c>
      <c r="H1219" s="139" t="s">
        <v>234</v>
      </c>
      <c r="I1219" s="139" t="s">
        <v>231</v>
      </c>
      <c r="J1219" s="139" t="s">
        <v>231</v>
      </c>
      <c r="K1219" s="139" t="s">
        <v>257</v>
      </c>
      <c r="L1219" s="139">
        <v>39.464388388888892</v>
      </c>
      <c r="M1219" s="139">
        <v>-107.63789966666667</v>
      </c>
      <c r="N1219" s="139" t="s">
        <v>261</v>
      </c>
      <c r="O1219" s="139" t="s">
        <v>258</v>
      </c>
      <c r="P1219" s="139">
        <v>7</v>
      </c>
      <c r="Q1219" s="139">
        <v>0.5</v>
      </c>
      <c r="R1219" s="139">
        <v>0</v>
      </c>
      <c r="S1219" s="139">
        <v>0</v>
      </c>
      <c r="T1219" s="139">
        <v>0</v>
      </c>
      <c r="U1219" s="139" t="s">
        <v>159</v>
      </c>
      <c r="V1219" s="140">
        <v>0</v>
      </c>
      <c r="W1219" s="141">
        <v>0</v>
      </c>
      <c r="X1219" s="141">
        <v>0</v>
      </c>
      <c r="Y1219" s="141">
        <v>5.6999999999999998E-4</v>
      </c>
      <c r="Z1219" s="142">
        <v>9.4999999999999998E-3</v>
      </c>
    </row>
    <row r="1220" spans="1:26" s="4" customFormat="1" x14ac:dyDescent="0.2">
      <c r="A1220" s="139" t="s">
        <v>209</v>
      </c>
      <c r="B1220" s="31" t="s">
        <v>134</v>
      </c>
      <c r="C1220" s="139">
        <f t="shared" si="18"/>
        <v>8</v>
      </c>
      <c r="D1220" s="139" t="s">
        <v>192</v>
      </c>
      <c r="E1220" s="139" t="s">
        <v>182</v>
      </c>
      <c r="F1220" s="139" t="s">
        <v>871</v>
      </c>
      <c r="G1220" s="139" t="s">
        <v>872</v>
      </c>
      <c r="H1220" s="139" t="s">
        <v>231</v>
      </c>
      <c r="I1220" s="139" t="s">
        <v>231</v>
      </c>
      <c r="J1220" s="139" t="s">
        <v>231</v>
      </c>
      <c r="K1220" s="139" t="s">
        <v>257</v>
      </c>
      <c r="L1220" s="139">
        <v>39.497601000000003</v>
      </c>
      <c r="M1220" s="139">
        <v>-107.88470000000001</v>
      </c>
      <c r="N1220" s="139" t="s">
        <v>261</v>
      </c>
      <c r="O1220" s="139" t="s">
        <v>258</v>
      </c>
      <c r="P1220" s="139">
        <v>7</v>
      </c>
      <c r="Q1220" s="139">
        <v>0.5</v>
      </c>
      <c r="R1220" s="139">
        <v>0</v>
      </c>
      <c r="S1220" s="139">
        <v>0</v>
      </c>
      <c r="T1220" s="139">
        <v>0</v>
      </c>
      <c r="U1220" s="139" t="s">
        <v>159</v>
      </c>
      <c r="V1220" s="140">
        <v>2.204475</v>
      </c>
      <c r="W1220" s="141">
        <v>2.9526E-2</v>
      </c>
      <c r="X1220" s="141">
        <v>3.7107000000000001</v>
      </c>
      <c r="Y1220" s="141">
        <v>0</v>
      </c>
      <c r="Z1220" s="142">
        <v>0</v>
      </c>
    </row>
    <row r="1221" spans="1:26" s="4" customFormat="1" x14ac:dyDescent="0.2">
      <c r="A1221" s="139" t="s">
        <v>209</v>
      </c>
      <c r="B1221" s="31" t="s">
        <v>134</v>
      </c>
      <c r="C1221" s="139">
        <f t="shared" si="18"/>
        <v>8</v>
      </c>
      <c r="D1221" s="139" t="s">
        <v>192</v>
      </c>
      <c r="E1221" s="139" t="s">
        <v>182</v>
      </c>
      <c r="F1221" s="139" t="s">
        <v>873</v>
      </c>
      <c r="G1221" s="139" t="s">
        <v>874</v>
      </c>
      <c r="H1221" s="139" t="s">
        <v>230</v>
      </c>
      <c r="I1221" s="139" t="s">
        <v>231</v>
      </c>
      <c r="J1221" s="139" t="s">
        <v>231</v>
      </c>
      <c r="K1221" s="139" t="s">
        <v>257</v>
      </c>
      <c r="L1221" s="139">
        <v>39.497601000000003</v>
      </c>
      <c r="M1221" s="139">
        <v>-107.88470000000001</v>
      </c>
      <c r="N1221" s="139" t="s">
        <v>261</v>
      </c>
      <c r="O1221" s="139" t="s">
        <v>258</v>
      </c>
      <c r="P1221" s="139">
        <v>28</v>
      </c>
      <c r="Q1221" s="139">
        <v>1</v>
      </c>
      <c r="R1221" s="139">
        <v>163</v>
      </c>
      <c r="S1221" s="139">
        <v>7684</v>
      </c>
      <c r="T1221" s="139">
        <v>855</v>
      </c>
      <c r="U1221" s="139" t="s">
        <v>159</v>
      </c>
      <c r="V1221" s="140">
        <v>0</v>
      </c>
      <c r="W1221" s="141">
        <v>0</v>
      </c>
      <c r="X1221" s="141">
        <v>0</v>
      </c>
      <c r="Y1221" s="141">
        <v>0.03</v>
      </c>
      <c r="Z1221" s="142">
        <v>0.4</v>
      </c>
    </row>
    <row r="1222" spans="1:26" s="4" customFormat="1" x14ac:dyDescent="0.2">
      <c r="A1222" s="139" t="s">
        <v>209</v>
      </c>
      <c r="B1222" s="31" t="s">
        <v>134</v>
      </c>
      <c r="C1222" s="139">
        <f t="shared" si="18"/>
        <v>8</v>
      </c>
      <c r="D1222" s="139" t="s">
        <v>192</v>
      </c>
      <c r="E1222" s="139" t="s">
        <v>182</v>
      </c>
      <c r="F1222" s="139" t="s">
        <v>873</v>
      </c>
      <c r="G1222" s="139" t="s">
        <v>874</v>
      </c>
      <c r="H1222" s="139" t="s">
        <v>234</v>
      </c>
      <c r="I1222" s="139" t="s">
        <v>231</v>
      </c>
      <c r="J1222" s="139" t="s">
        <v>231</v>
      </c>
      <c r="K1222" s="139" t="s">
        <v>257</v>
      </c>
      <c r="L1222" s="139">
        <v>39.497601000000003</v>
      </c>
      <c r="M1222" s="139">
        <v>-107.88470000000001</v>
      </c>
      <c r="N1222" s="139" t="s">
        <v>275</v>
      </c>
      <c r="O1222" s="139" t="s">
        <v>258</v>
      </c>
      <c r="P1222" s="139">
        <v>28</v>
      </c>
      <c r="Q1222" s="139">
        <v>1</v>
      </c>
      <c r="R1222" s="139">
        <v>163</v>
      </c>
      <c r="S1222" s="139">
        <v>7684</v>
      </c>
      <c r="T1222" s="139">
        <v>855</v>
      </c>
      <c r="U1222" s="139" t="s">
        <v>159</v>
      </c>
      <c r="V1222" s="140">
        <v>0</v>
      </c>
      <c r="W1222" s="141">
        <v>0</v>
      </c>
      <c r="X1222" s="141">
        <v>0</v>
      </c>
      <c r="Y1222" s="141">
        <v>2.7390000000000001E-2</v>
      </c>
      <c r="Z1222" s="142">
        <v>0.45650000000000002</v>
      </c>
    </row>
    <row r="1223" spans="1:26" s="4" customFormat="1" x14ac:dyDescent="0.2">
      <c r="A1223" s="139" t="s">
        <v>209</v>
      </c>
      <c r="B1223" s="31" t="s">
        <v>134</v>
      </c>
      <c r="C1223" s="139">
        <f t="shared" ref="C1223:C1286" si="19">VALUE(LEFT($D1223,LEN(D1223)-3))</f>
        <v>8</v>
      </c>
      <c r="D1223" s="139" t="s">
        <v>192</v>
      </c>
      <c r="E1223" s="139" t="s">
        <v>182</v>
      </c>
      <c r="F1223" s="139" t="s">
        <v>873</v>
      </c>
      <c r="G1223" s="139" t="s">
        <v>874</v>
      </c>
      <c r="H1223" s="139" t="s">
        <v>259</v>
      </c>
      <c r="I1223" s="139" t="s">
        <v>231</v>
      </c>
      <c r="J1223" s="139" t="s">
        <v>231</v>
      </c>
      <c r="K1223" s="139" t="s">
        <v>257</v>
      </c>
      <c r="L1223" s="139">
        <v>39.497601000000003</v>
      </c>
      <c r="M1223" s="139">
        <v>-107.88470000000001</v>
      </c>
      <c r="N1223" s="139" t="s">
        <v>275</v>
      </c>
      <c r="O1223" s="139" t="s">
        <v>258</v>
      </c>
      <c r="P1223" s="139">
        <v>28</v>
      </c>
      <c r="Q1223" s="139">
        <v>1</v>
      </c>
      <c r="R1223" s="139">
        <v>163</v>
      </c>
      <c r="S1223" s="139">
        <v>7684</v>
      </c>
      <c r="T1223" s="139">
        <v>855</v>
      </c>
      <c r="U1223" s="139" t="s">
        <v>159</v>
      </c>
      <c r="V1223" s="140">
        <v>0</v>
      </c>
      <c r="W1223" s="141">
        <v>0</v>
      </c>
      <c r="X1223" s="141">
        <v>0</v>
      </c>
      <c r="Y1223" s="141">
        <v>2.7390000000000001E-2</v>
      </c>
      <c r="Z1223" s="142">
        <v>0.45650000000000002</v>
      </c>
    </row>
    <row r="1224" spans="1:26" s="4" customFormat="1" x14ac:dyDescent="0.2">
      <c r="A1224" s="139" t="s">
        <v>209</v>
      </c>
      <c r="B1224" s="31" t="s">
        <v>134</v>
      </c>
      <c r="C1224" s="139">
        <f t="shared" si="19"/>
        <v>8</v>
      </c>
      <c r="D1224" s="139" t="s">
        <v>192</v>
      </c>
      <c r="E1224" s="139" t="s">
        <v>182</v>
      </c>
      <c r="F1224" s="139" t="s">
        <v>873</v>
      </c>
      <c r="G1224" s="139" t="s">
        <v>874</v>
      </c>
      <c r="H1224" s="139" t="s">
        <v>264</v>
      </c>
      <c r="I1224" s="139" t="s">
        <v>231</v>
      </c>
      <c r="J1224" s="139" t="s">
        <v>231</v>
      </c>
      <c r="K1224" s="139" t="s">
        <v>257</v>
      </c>
      <c r="L1224" s="139">
        <v>39.497601000000003</v>
      </c>
      <c r="M1224" s="139">
        <v>-107.88470000000001</v>
      </c>
      <c r="N1224" s="139" t="s">
        <v>275</v>
      </c>
      <c r="O1224" s="139" t="s">
        <v>258</v>
      </c>
      <c r="P1224" s="139">
        <v>28</v>
      </c>
      <c r="Q1224" s="139">
        <v>1</v>
      </c>
      <c r="R1224" s="139">
        <v>163</v>
      </c>
      <c r="S1224" s="139">
        <v>7684</v>
      </c>
      <c r="T1224" s="139">
        <v>855</v>
      </c>
      <c r="U1224" s="139" t="s">
        <v>159</v>
      </c>
      <c r="V1224" s="140">
        <v>0</v>
      </c>
      <c r="W1224" s="141">
        <v>0</v>
      </c>
      <c r="X1224" s="141">
        <v>0</v>
      </c>
      <c r="Y1224" s="141">
        <v>2.7390000000000001E-2</v>
      </c>
      <c r="Z1224" s="142">
        <v>0.45650000000000002</v>
      </c>
    </row>
    <row r="1225" spans="1:26" s="4" customFormat="1" x14ac:dyDescent="0.2">
      <c r="A1225" s="139" t="s">
        <v>209</v>
      </c>
      <c r="B1225" s="31" t="s">
        <v>134</v>
      </c>
      <c r="C1225" s="139">
        <f t="shared" si="19"/>
        <v>8</v>
      </c>
      <c r="D1225" s="139" t="s">
        <v>192</v>
      </c>
      <c r="E1225" s="139" t="s">
        <v>182</v>
      </c>
      <c r="F1225" s="139" t="s">
        <v>873</v>
      </c>
      <c r="G1225" s="139" t="s">
        <v>874</v>
      </c>
      <c r="H1225" s="139" t="s">
        <v>236</v>
      </c>
      <c r="I1225" s="139" t="s">
        <v>231</v>
      </c>
      <c r="J1225" s="139" t="s">
        <v>231</v>
      </c>
      <c r="K1225" s="139" t="s">
        <v>257</v>
      </c>
      <c r="L1225" s="139">
        <v>39.497601000000003</v>
      </c>
      <c r="M1225" s="139">
        <v>-107.88470000000001</v>
      </c>
      <c r="N1225" s="139" t="s">
        <v>275</v>
      </c>
      <c r="O1225" s="139" t="s">
        <v>258</v>
      </c>
      <c r="P1225" s="139">
        <v>24</v>
      </c>
      <c r="Q1225" s="139">
        <v>1</v>
      </c>
      <c r="R1225" s="139">
        <v>163</v>
      </c>
      <c r="S1225" s="139">
        <v>7684</v>
      </c>
      <c r="T1225" s="139">
        <v>855</v>
      </c>
      <c r="U1225" s="139" t="s">
        <v>159</v>
      </c>
      <c r="V1225" s="140">
        <v>0</v>
      </c>
      <c r="W1225" s="141">
        <v>0</v>
      </c>
      <c r="X1225" s="141">
        <v>0</v>
      </c>
      <c r="Y1225" s="141">
        <v>2.7390000000000001E-2</v>
      </c>
      <c r="Z1225" s="142">
        <v>0.45650000000000002</v>
      </c>
    </row>
    <row r="1226" spans="1:26" s="4" customFormat="1" x14ac:dyDescent="0.2">
      <c r="A1226" s="139" t="s">
        <v>209</v>
      </c>
      <c r="B1226" s="31" t="s">
        <v>134</v>
      </c>
      <c r="C1226" s="139">
        <f t="shared" si="19"/>
        <v>8</v>
      </c>
      <c r="D1226" s="139" t="s">
        <v>192</v>
      </c>
      <c r="E1226" s="139" t="s">
        <v>182</v>
      </c>
      <c r="F1226" s="139" t="s">
        <v>873</v>
      </c>
      <c r="G1226" s="139" t="s">
        <v>874</v>
      </c>
      <c r="H1226" s="139" t="s">
        <v>283</v>
      </c>
      <c r="I1226" s="139" t="s">
        <v>231</v>
      </c>
      <c r="J1226" s="139" t="s">
        <v>231</v>
      </c>
      <c r="K1226" s="139" t="s">
        <v>257</v>
      </c>
      <c r="L1226" s="139">
        <v>39.497601000000003</v>
      </c>
      <c r="M1226" s="139">
        <v>-107.88470000000001</v>
      </c>
      <c r="N1226" s="139" t="s">
        <v>275</v>
      </c>
      <c r="O1226" s="139" t="s">
        <v>258</v>
      </c>
      <c r="P1226" s="139">
        <v>24</v>
      </c>
      <c r="Q1226" s="139">
        <v>1</v>
      </c>
      <c r="R1226" s="139">
        <v>163</v>
      </c>
      <c r="S1226" s="139">
        <v>7684</v>
      </c>
      <c r="T1226" s="139">
        <v>855</v>
      </c>
      <c r="U1226" s="139" t="s">
        <v>159</v>
      </c>
      <c r="V1226" s="140">
        <v>0</v>
      </c>
      <c r="W1226" s="141">
        <v>0</v>
      </c>
      <c r="X1226" s="141">
        <v>0</v>
      </c>
      <c r="Y1226" s="141">
        <v>0</v>
      </c>
      <c r="Z1226" s="142">
        <v>0</v>
      </c>
    </row>
    <row r="1227" spans="1:26" s="4" customFormat="1" x14ac:dyDescent="0.2">
      <c r="A1227" s="139" t="s">
        <v>209</v>
      </c>
      <c r="B1227" s="31" t="s">
        <v>134</v>
      </c>
      <c r="C1227" s="139">
        <f t="shared" si="19"/>
        <v>8</v>
      </c>
      <c r="D1227" s="139" t="s">
        <v>192</v>
      </c>
      <c r="E1227" s="139" t="s">
        <v>182</v>
      </c>
      <c r="F1227" s="139" t="s">
        <v>873</v>
      </c>
      <c r="G1227" s="139" t="s">
        <v>874</v>
      </c>
      <c r="H1227" s="139" t="s">
        <v>243</v>
      </c>
      <c r="I1227" s="139" t="s">
        <v>231</v>
      </c>
      <c r="J1227" s="139" t="s">
        <v>231</v>
      </c>
      <c r="K1227" s="139" t="s">
        <v>257</v>
      </c>
      <c r="L1227" s="139">
        <v>39.497601000000003</v>
      </c>
      <c r="M1227" s="139">
        <v>-107.88470000000001</v>
      </c>
      <c r="N1227" s="139" t="s">
        <v>275</v>
      </c>
      <c r="O1227" s="139" t="s">
        <v>258</v>
      </c>
      <c r="P1227" s="139">
        <v>24</v>
      </c>
      <c r="Q1227" s="139">
        <v>1</v>
      </c>
      <c r="R1227" s="139">
        <v>163</v>
      </c>
      <c r="S1227" s="139">
        <v>7684</v>
      </c>
      <c r="T1227" s="139">
        <v>855</v>
      </c>
      <c r="U1227" s="139" t="s">
        <v>159</v>
      </c>
      <c r="V1227" s="140">
        <v>0</v>
      </c>
      <c r="W1227" s="141">
        <v>0</v>
      </c>
      <c r="X1227" s="141">
        <v>0</v>
      </c>
      <c r="Y1227" s="141">
        <v>2.7390000000000001E-2</v>
      </c>
      <c r="Z1227" s="142">
        <v>0.45650000000000002</v>
      </c>
    </row>
    <row r="1228" spans="1:26" s="4" customFormat="1" x14ac:dyDescent="0.2">
      <c r="A1228" s="139" t="s">
        <v>209</v>
      </c>
      <c r="B1228" s="31" t="s">
        <v>134</v>
      </c>
      <c r="C1228" s="139">
        <f t="shared" si="19"/>
        <v>8</v>
      </c>
      <c r="D1228" s="139" t="s">
        <v>192</v>
      </c>
      <c r="E1228" s="139" t="s">
        <v>182</v>
      </c>
      <c r="F1228" s="139" t="s">
        <v>873</v>
      </c>
      <c r="G1228" s="139" t="s">
        <v>874</v>
      </c>
      <c r="H1228" s="139" t="s">
        <v>229</v>
      </c>
      <c r="I1228" s="139" t="s">
        <v>231</v>
      </c>
      <c r="J1228" s="139" t="s">
        <v>231</v>
      </c>
      <c r="K1228" s="139" t="s">
        <v>257</v>
      </c>
      <c r="L1228" s="139">
        <v>39.497601000000003</v>
      </c>
      <c r="M1228" s="139">
        <v>-107.88470000000001</v>
      </c>
      <c r="N1228" s="139" t="s">
        <v>275</v>
      </c>
      <c r="O1228" s="139" t="s">
        <v>258</v>
      </c>
      <c r="P1228" s="139">
        <v>28</v>
      </c>
      <c r="Q1228" s="139">
        <v>1</v>
      </c>
      <c r="R1228" s="139">
        <v>163</v>
      </c>
      <c r="S1228" s="139">
        <v>7684</v>
      </c>
      <c r="T1228" s="139">
        <v>855</v>
      </c>
      <c r="U1228" s="139" t="s">
        <v>159</v>
      </c>
      <c r="V1228" s="140">
        <v>0</v>
      </c>
      <c r="W1228" s="141">
        <v>0</v>
      </c>
      <c r="X1228" s="141">
        <v>0</v>
      </c>
      <c r="Y1228" s="141">
        <v>2.7390000000000001E-2</v>
      </c>
      <c r="Z1228" s="142">
        <v>0.45650000000000002</v>
      </c>
    </row>
    <row r="1229" spans="1:26" s="4" customFormat="1" x14ac:dyDescent="0.2">
      <c r="A1229" s="139" t="s">
        <v>209</v>
      </c>
      <c r="B1229" s="31" t="s">
        <v>134</v>
      </c>
      <c r="C1229" s="139">
        <f t="shared" si="19"/>
        <v>8</v>
      </c>
      <c r="D1229" s="139" t="s">
        <v>192</v>
      </c>
      <c r="E1229" s="139" t="s">
        <v>182</v>
      </c>
      <c r="F1229" s="139" t="s">
        <v>873</v>
      </c>
      <c r="G1229" s="139" t="s">
        <v>874</v>
      </c>
      <c r="H1229" s="139" t="s">
        <v>274</v>
      </c>
      <c r="I1229" s="139" t="s">
        <v>231</v>
      </c>
      <c r="J1229" s="139" t="s">
        <v>231</v>
      </c>
      <c r="K1229" s="139" t="s">
        <v>257</v>
      </c>
      <c r="L1229" s="139">
        <v>39.497601000000003</v>
      </c>
      <c r="M1229" s="139">
        <v>-107.88470000000001</v>
      </c>
      <c r="N1229" s="139" t="s">
        <v>275</v>
      </c>
      <c r="O1229" s="139" t="s">
        <v>258</v>
      </c>
      <c r="P1229" s="139">
        <v>24</v>
      </c>
      <c r="Q1229" s="139">
        <v>1</v>
      </c>
      <c r="R1229" s="139">
        <v>163</v>
      </c>
      <c r="S1229" s="139">
        <v>7684</v>
      </c>
      <c r="T1229" s="139">
        <v>855</v>
      </c>
      <c r="U1229" s="139" t="s">
        <v>159</v>
      </c>
      <c r="V1229" s="140">
        <v>0</v>
      </c>
      <c r="W1229" s="141">
        <v>0</v>
      </c>
      <c r="X1229" s="141">
        <v>0</v>
      </c>
      <c r="Y1229" s="141">
        <v>2.7390000000000001E-2</v>
      </c>
      <c r="Z1229" s="142">
        <v>0.45650000000000002</v>
      </c>
    </row>
    <row r="1230" spans="1:26" s="4" customFormat="1" x14ac:dyDescent="0.2">
      <c r="A1230" s="139" t="s">
        <v>209</v>
      </c>
      <c r="B1230" s="31" t="s">
        <v>134</v>
      </c>
      <c r="C1230" s="139">
        <f t="shared" si="19"/>
        <v>8</v>
      </c>
      <c r="D1230" s="139" t="s">
        <v>192</v>
      </c>
      <c r="E1230" s="139" t="s">
        <v>182</v>
      </c>
      <c r="F1230" s="139" t="s">
        <v>873</v>
      </c>
      <c r="G1230" s="139" t="s">
        <v>874</v>
      </c>
      <c r="H1230" s="139" t="s">
        <v>276</v>
      </c>
      <c r="I1230" s="139" t="s">
        <v>231</v>
      </c>
      <c r="J1230" s="139" t="s">
        <v>231</v>
      </c>
      <c r="K1230" s="139" t="s">
        <v>257</v>
      </c>
      <c r="L1230" s="139">
        <v>39.497601000000003</v>
      </c>
      <c r="M1230" s="139">
        <v>-107.88470000000001</v>
      </c>
      <c r="N1230" s="139" t="s">
        <v>275</v>
      </c>
      <c r="O1230" s="139" t="s">
        <v>258</v>
      </c>
      <c r="P1230" s="139">
        <v>24</v>
      </c>
      <c r="Q1230" s="139">
        <v>1</v>
      </c>
      <c r="R1230" s="139">
        <v>163</v>
      </c>
      <c r="S1230" s="139">
        <v>7684</v>
      </c>
      <c r="T1230" s="139">
        <v>855</v>
      </c>
      <c r="U1230" s="139" t="s">
        <v>159</v>
      </c>
      <c r="V1230" s="140">
        <v>0</v>
      </c>
      <c r="W1230" s="141">
        <v>0</v>
      </c>
      <c r="X1230" s="141">
        <v>0</v>
      </c>
      <c r="Y1230" s="141">
        <v>0</v>
      </c>
      <c r="Z1230" s="142">
        <v>0</v>
      </c>
    </row>
    <row r="1231" spans="1:26" s="4" customFormat="1" x14ac:dyDescent="0.2">
      <c r="A1231" s="139" t="s">
        <v>209</v>
      </c>
      <c r="B1231" s="31" t="s">
        <v>134</v>
      </c>
      <c r="C1231" s="139">
        <f t="shared" si="19"/>
        <v>8</v>
      </c>
      <c r="D1231" s="139" t="s">
        <v>192</v>
      </c>
      <c r="E1231" s="139" t="s">
        <v>182</v>
      </c>
      <c r="F1231" s="139" t="s">
        <v>873</v>
      </c>
      <c r="G1231" s="139" t="s">
        <v>874</v>
      </c>
      <c r="H1231" s="139" t="s">
        <v>231</v>
      </c>
      <c r="I1231" s="139" t="s">
        <v>231</v>
      </c>
      <c r="J1231" s="139" t="s">
        <v>231</v>
      </c>
      <c r="K1231" s="139" t="s">
        <v>257</v>
      </c>
      <c r="L1231" s="139">
        <v>39.497601000000003</v>
      </c>
      <c r="M1231" s="139">
        <v>-107.88470000000001</v>
      </c>
      <c r="N1231" s="139" t="s">
        <v>261</v>
      </c>
      <c r="O1231" s="139" t="s">
        <v>258</v>
      </c>
      <c r="P1231" s="139">
        <v>28</v>
      </c>
      <c r="Q1231" s="139">
        <v>1</v>
      </c>
      <c r="R1231" s="139">
        <v>163</v>
      </c>
      <c r="S1231" s="139">
        <v>7684</v>
      </c>
      <c r="T1231" s="139">
        <v>855</v>
      </c>
      <c r="U1231" s="139" t="s">
        <v>159</v>
      </c>
      <c r="V1231" s="140">
        <v>22.007272</v>
      </c>
      <c r="W1231" s="141">
        <v>6.4727360000000003</v>
      </c>
      <c r="X1231" s="141">
        <v>6.4727249999999996</v>
      </c>
      <c r="Y1231" s="141">
        <v>0</v>
      </c>
      <c r="Z1231" s="142">
        <v>0</v>
      </c>
    </row>
    <row r="1232" spans="1:26" s="4" customFormat="1" x14ac:dyDescent="0.2">
      <c r="A1232" s="139" t="s">
        <v>209</v>
      </c>
      <c r="B1232" s="31" t="s">
        <v>134</v>
      </c>
      <c r="C1232" s="139">
        <f t="shared" si="19"/>
        <v>8</v>
      </c>
      <c r="D1232" s="139" t="s">
        <v>192</v>
      </c>
      <c r="E1232" s="139" t="s">
        <v>182</v>
      </c>
      <c r="F1232" s="139" t="s">
        <v>873</v>
      </c>
      <c r="G1232" s="139" t="s">
        <v>874</v>
      </c>
      <c r="H1232" s="139" t="s">
        <v>231</v>
      </c>
      <c r="I1232" s="139" t="s">
        <v>231</v>
      </c>
      <c r="J1232" s="139" t="s">
        <v>231</v>
      </c>
      <c r="K1232" s="139" t="s">
        <v>257</v>
      </c>
      <c r="L1232" s="139">
        <v>39.497601000000003</v>
      </c>
      <c r="M1232" s="139">
        <v>-107.88470000000001</v>
      </c>
      <c r="N1232" s="139" t="s">
        <v>71</v>
      </c>
      <c r="O1232" s="139" t="s">
        <v>258</v>
      </c>
      <c r="P1232" s="139">
        <v>0</v>
      </c>
      <c r="Q1232" s="139">
        <v>0</v>
      </c>
      <c r="R1232" s="139">
        <v>0</v>
      </c>
      <c r="S1232" s="139">
        <v>0</v>
      </c>
      <c r="T1232" s="139">
        <v>70</v>
      </c>
      <c r="U1232" s="139" t="s">
        <v>159</v>
      </c>
      <c r="V1232" s="140">
        <v>0</v>
      </c>
      <c r="W1232" s="141">
        <v>10</v>
      </c>
      <c r="X1232" s="141">
        <v>0</v>
      </c>
      <c r="Y1232" s="141">
        <v>0</v>
      </c>
      <c r="Z1232" s="142">
        <v>0</v>
      </c>
    </row>
    <row r="1233" spans="1:26" s="4" customFormat="1" x14ac:dyDescent="0.2">
      <c r="A1233" s="139" t="s">
        <v>209</v>
      </c>
      <c r="B1233" s="31" t="s">
        <v>134</v>
      </c>
      <c r="C1233" s="139">
        <f t="shared" si="19"/>
        <v>8</v>
      </c>
      <c r="D1233" s="139" t="s">
        <v>192</v>
      </c>
      <c r="E1233" s="139" t="s">
        <v>182</v>
      </c>
      <c r="F1233" s="139" t="s">
        <v>873</v>
      </c>
      <c r="G1233" s="139" t="s">
        <v>874</v>
      </c>
      <c r="H1233" s="139" t="s">
        <v>231</v>
      </c>
      <c r="I1233" s="139" t="s">
        <v>231</v>
      </c>
      <c r="J1233" s="139" t="s">
        <v>231</v>
      </c>
      <c r="K1233" s="139" t="s">
        <v>257</v>
      </c>
      <c r="L1233" s="139">
        <v>39.497601000000003</v>
      </c>
      <c r="M1233" s="139">
        <v>-107.88470000000001</v>
      </c>
      <c r="N1233" s="139" t="s">
        <v>239</v>
      </c>
      <c r="O1233" s="139" t="s">
        <v>258</v>
      </c>
      <c r="P1233" s="139">
        <v>0</v>
      </c>
      <c r="Q1233" s="139">
        <v>0</v>
      </c>
      <c r="R1233" s="139">
        <v>0</v>
      </c>
      <c r="S1233" s="139">
        <v>0</v>
      </c>
      <c r="T1233" s="139">
        <v>70</v>
      </c>
      <c r="U1233" s="139" t="s">
        <v>111</v>
      </c>
      <c r="V1233" s="140">
        <v>0</v>
      </c>
      <c r="W1233" s="141">
        <v>6.4</v>
      </c>
      <c r="X1233" s="141">
        <v>0</v>
      </c>
      <c r="Y1233" s="141">
        <v>0</v>
      </c>
      <c r="Z1233" s="142">
        <v>0</v>
      </c>
    </row>
    <row r="1234" spans="1:26" s="4" customFormat="1" x14ac:dyDescent="0.2">
      <c r="A1234" s="139" t="s">
        <v>209</v>
      </c>
      <c r="B1234" s="31" t="s">
        <v>134</v>
      </c>
      <c r="C1234" s="139">
        <f t="shared" si="19"/>
        <v>8</v>
      </c>
      <c r="D1234" s="139" t="s">
        <v>192</v>
      </c>
      <c r="E1234" s="139" t="s">
        <v>182</v>
      </c>
      <c r="F1234" s="139" t="s">
        <v>873</v>
      </c>
      <c r="G1234" s="139" t="s">
        <v>874</v>
      </c>
      <c r="H1234" s="139" t="s">
        <v>231</v>
      </c>
      <c r="I1234" s="139" t="s">
        <v>231</v>
      </c>
      <c r="J1234" s="139" t="s">
        <v>231</v>
      </c>
      <c r="K1234" s="139" t="s">
        <v>257</v>
      </c>
      <c r="L1234" s="139">
        <v>39.629045055555558</v>
      </c>
      <c r="M1234" s="139">
        <v>-108.35689338888888</v>
      </c>
      <c r="N1234" s="139" t="s">
        <v>275</v>
      </c>
      <c r="O1234" s="139" t="s">
        <v>258</v>
      </c>
      <c r="P1234" s="139">
        <v>28</v>
      </c>
      <c r="Q1234" s="139">
        <v>1</v>
      </c>
      <c r="R1234" s="139">
        <v>163</v>
      </c>
      <c r="S1234" s="139">
        <v>7684</v>
      </c>
      <c r="T1234" s="139">
        <v>855</v>
      </c>
      <c r="U1234" s="139" t="s">
        <v>159</v>
      </c>
      <c r="V1234" s="140">
        <v>22.007272</v>
      </c>
      <c r="W1234" s="141">
        <v>6.4727360000000003</v>
      </c>
      <c r="X1234" s="141">
        <v>6.4727249999999996</v>
      </c>
      <c r="Y1234" s="141">
        <v>0</v>
      </c>
      <c r="Z1234" s="142">
        <v>0</v>
      </c>
    </row>
    <row r="1235" spans="1:26" s="4" customFormat="1" x14ac:dyDescent="0.2">
      <c r="A1235" s="139" t="s">
        <v>209</v>
      </c>
      <c r="B1235" s="31" t="s">
        <v>134</v>
      </c>
      <c r="C1235" s="139">
        <f t="shared" si="19"/>
        <v>8</v>
      </c>
      <c r="D1235" s="139" t="s">
        <v>192</v>
      </c>
      <c r="E1235" s="139" t="s">
        <v>182</v>
      </c>
      <c r="F1235" s="139" t="s">
        <v>873</v>
      </c>
      <c r="G1235" s="139" t="s">
        <v>874</v>
      </c>
      <c r="H1235" s="139" t="s">
        <v>231</v>
      </c>
      <c r="I1235" s="139" t="s">
        <v>231</v>
      </c>
      <c r="J1235" s="139" t="s">
        <v>231</v>
      </c>
      <c r="K1235" s="139" t="s">
        <v>257</v>
      </c>
      <c r="L1235" s="139">
        <v>39.472078750000001</v>
      </c>
      <c r="M1235" s="139">
        <v>-108.16815361111112</v>
      </c>
      <c r="N1235" s="139" t="s">
        <v>275</v>
      </c>
      <c r="O1235" s="139" t="s">
        <v>258</v>
      </c>
      <c r="P1235" s="139">
        <v>24</v>
      </c>
      <c r="Q1235" s="139">
        <v>1</v>
      </c>
      <c r="R1235" s="139">
        <v>163</v>
      </c>
      <c r="S1235" s="139">
        <v>7684</v>
      </c>
      <c r="T1235" s="139">
        <v>855</v>
      </c>
      <c r="U1235" s="139" t="s">
        <v>159</v>
      </c>
      <c r="V1235" s="140">
        <v>22.007272</v>
      </c>
      <c r="W1235" s="141">
        <v>6.4727360000000003</v>
      </c>
      <c r="X1235" s="141">
        <v>6.4727249999999996</v>
      </c>
      <c r="Y1235" s="141">
        <v>0</v>
      </c>
      <c r="Z1235" s="142">
        <v>0</v>
      </c>
    </row>
    <row r="1236" spans="1:26" s="4" customFormat="1" x14ac:dyDescent="0.2">
      <c r="A1236" s="139" t="s">
        <v>209</v>
      </c>
      <c r="B1236" s="31" t="s">
        <v>134</v>
      </c>
      <c r="C1236" s="139">
        <f t="shared" si="19"/>
        <v>8</v>
      </c>
      <c r="D1236" s="139" t="s">
        <v>192</v>
      </c>
      <c r="E1236" s="139" t="s">
        <v>182</v>
      </c>
      <c r="F1236" s="139" t="s">
        <v>873</v>
      </c>
      <c r="G1236" s="139" t="s">
        <v>874</v>
      </c>
      <c r="H1236" s="139" t="s">
        <v>231</v>
      </c>
      <c r="I1236" s="139" t="s">
        <v>231</v>
      </c>
      <c r="J1236" s="139" t="s">
        <v>231</v>
      </c>
      <c r="K1236" s="139" t="s">
        <v>257</v>
      </c>
      <c r="L1236" s="139">
        <v>39.472078750000001</v>
      </c>
      <c r="M1236" s="139">
        <v>-108.16815361111112</v>
      </c>
      <c r="N1236" s="139" t="s">
        <v>275</v>
      </c>
      <c r="O1236" s="139" t="s">
        <v>258</v>
      </c>
      <c r="P1236" s="139">
        <v>28</v>
      </c>
      <c r="Q1236" s="139">
        <v>1</v>
      </c>
      <c r="R1236" s="139">
        <v>163</v>
      </c>
      <c r="S1236" s="139">
        <v>7684</v>
      </c>
      <c r="T1236" s="139">
        <v>855</v>
      </c>
      <c r="U1236" s="139" t="s">
        <v>159</v>
      </c>
      <c r="V1236" s="140">
        <v>66.021816000000001</v>
      </c>
      <c r="W1236" s="141">
        <v>19.418208</v>
      </c>
      <c r="X1236" s="141">
        <v>19.418174999999998</v>
      </c>
      <c r="Y1236" s="141">
        <v>0</v>
      </c>
      <c r="Z1236" s="142">
        <v>0</v>
      </c>
    </row>
    <row r="1237" spans="1:26" s="4" customFormat="1" x14ac:dyDescent="0.2">
      <c r="A1237" s="139" t="s">
        <v>209</v>
      </c>
      <c r="B1237" s="31" t="s">
        <v>134</v>
      </c>
      <c r="C1237" s="139">
        <f t="shared" si="19"/>
        <v>8</v>
      </c>
      <c r="D1237" s="139" t="s">
        <v>192</v>
      </c>
      <c r="E1237" s="139" t="s">
        <v>182</v>
      </c>
      <c r="F1237" s="139" t="s">
        <v>873</v>
      </c>
      <c r="G1237" s="139" t="s">
        <v>874</v>
      </c>
      <c r="H1237" s="139" t="s">
        <v>231</v>
      </c>
      <c r="I1237" s="139" t="s">
        <v>231</v>
      </c>
      <c r="J1237" s="139" t="s">
        <v>231</v>
      </c>
      <c r="K1237" s="139" t="s">
        <v>257</v>
      </c>
      <c r="L1237" s="139">
        <v>39.508522222222226</v>
      </c>
      <c r="M1237" s="139">
        <v>-107.93246111111111</v>
      </c>
      <c r="N1237" s="139" t="s">
        <v>275</v>
      </c>
      <c r="O1237" s="139" t="s">
        <v>258</v>
      </c>
      <c r="P1237" s="139">
        <v>24</v>
      </c>
      <c r="Q1237" s="139">
        <v>1</v>
      </c>
      <c r="R1237" s="139">
        <v>163</v>
      </c>
      <c r="S1237" s="139">
        <v>7684</v>
      </c>
      <c r="T1237" s="139">
        <v>855</v>
      </c>
      <c r="U1237" s="139" t="s">
        <v>159</v>
      </c>
      <c r="V1237" s="140">
        <v>22.007272</v>
      </c>
      <c r="W1237" s="141">
        <v>6.4727360000000003</v>
      </c>
      <c r="X1237" s="141">
        <v>6.4727249999999996</v>
      </c>
      <c r="Y1237" s="141">
        <v>0</v>
      </c>
      <c r="Z1237" s="142">
        <v>0</v>
      </c>
    </row>
    <row r="1238" spans="1:26" s="4" customFormat="1" x14ac:dyDescent="0.2">
      <c r="A1238" s="139" t="s">
        <v>209</v>
      </c>
      <c r="B1238" s="31" t="s">
        <v>134</v>
      </c>
      <c r="C1238" s="139">
        <f t="shared" si="19"/>
        <v>8</v>
      </c>
      <c r="D1238" s="139" t="s">
        <v>192</v>
      </c>
      <c r="E1238" s="139" t="s">
        <v>182</v>
      </c>
      <c r="F1238" s="139" t="s">
        <v>873</v>
      </c>
      <c r="G1238" s="139" t="s">
        <v>874</v>
      </c>
      <c r="H1238" s="139" t="s">
        <v>231</v>
      </c>
      <c r="I1238" s="139" t="s">
        <v>231</v>
      </c>
      <c r="J1238" s="139" t="s">
        <v>231</v>
      </c>
      <c r="K1238" s="139" t="s">
        <v>257</v>
      </c>
      <c r="L1238" s="139">
        <v>39.476224999999999</v>
      </c>
      <c r="M1238" s="139">
        <v>-107.8947888888889</v>
      </c>
      <c r="N1238" s="139" t="s">
        <v>275</v>
      </c>
      <c r="O1238" s="139" t="s">
        <v>258</v>
      </c>
      <c r="P1238" s="139">
        <v>24</v>
      </c>
      <c r="Q1238" s="139">
        <v>1</v>
      </c>
      <c r="R1238" s="139">
        <v>163</v>
      </c>
      <c r="S1238" s="139">
        <v>7684</v>
      </c>
      <c r="T1238" s="139">
        <v>855</v>
      </c>
      <c r="U1238" s="139" t="s">
        <v>159</v>
      </c>
      <c r="V1238" s="140">
        <v>22.007272</v>
      </c>
      <c r="W1238" s="141">
        <v>6.4727360000000003</v>
      </c>
      <c r="X1238" s="141">
        <v>6.4727249999999996</v>
      </c>
      <c r="Y1238" s="141">
        <v>0</v>
      </c>
      <c r="Z1238" s="142">
        <v>0</v>
      </c>
    </row>
    <row r="1239" spans="1:26" s="4" customFormat="1" x14ac:dyDescent="0.2">
      <c r="A1239" s="139" t="s">
        <v>209</v>
      </c>
      <c r="B1239" s="31" t="s">
        <v>134</v>
      </c>
      <c r="C1239" s="139">
        <f t="shared" si="19"/>
        <v>8</v>
      </c>
      <c r="D1239" s="139" t="s">
        <v>192</v>
      </c>
      <c r="E1239" s="139" t="s">
        <v>182</v>
      </c>
      <c r="F1239" s="139" t="s">
        <v>873</v>
      </c>
      <c r="G1239" s="139" t="s">
        <v>874</v>
      </c>
      <c r="H1239" s="139" t="s">
        <v>231</v>
      </c>
      <c r="I1239" s="139" t="s">
        <v>231</v>
      </c>
      <c r="J1239" s="139" t="s">
        <v>231</v>
      </c>
      <c r="K1239" s="139" t="s">
        <v>257</v>
      </c>
      <c r="L1239" s="139">
        <v>39.47642452777778</v>
      </c>
      <c r="M1239" s="139">
        <v>-107.87045577777778</v>
      </c>
      <c r="N1239" s="139" t="s">
        <v>275</v>
      </c>
      <c r="O1239" s="139" t="s">
        <v>258</v>
      </c>
      <c r="P1239" s="139">
        <v>24</v>
      </c>
      <c r="Q1239" s="139">
        <v>1</v>
      </c>
      <c r="R1239" s="139">
        <v>163</v>
      </c>
      <c r="S1239" s="139">
        <v>7684</v>
      </c>
      <c r="T1239" s="139">
        <v>855</v>
      </c>
      <c r="U1239" s="139" t="s">
        <v>159</v>
      </c>
      <c r="V1239" s="140">
        <v>22.007272</v>
      </c>
      <c r="W1239" s="141">
        <v>6.4727360000000003</v>
      </c>
      <c r="X1239" s="141">
        <v>6.4727249999999996</v>
      </c>
      <c r="Y1239" s="141">
        <v>0</v>
      </c>
      <c r="Z1239" s="142">
        <v>0</v>
      </c>
    </row>
    <row r="1240" spans="1:26" s="4" customFormat="1" x14ac:dyDescent="0.2">
      <c r="A1240" s="139" t="s">
        <v>209</v>
      </c>
      <c r="B1240" s="31" t="s">
        <v>134</v>
      </c>
      <c r="C1240" s="139">
        <f t="shared" si="19"/>
        <v>8</v>
      </c>
      <c r="D1240" s="139" t="s">
        <v>192</v>
      </c>
      <c r="E1240" s="139" t="s">
        <v>182</v>
      </c>
      <c r="F1240" s="139" t="s">
        <v>873</v>
      </c>
      <c r="G1240" s="139" t="s">
        <v>874</v>
      </c>
      <c r="H1240" s="139" t="s">
        <v>231</v>
      </c>
      <c r="I1240" s="139" t="s">
        <v>231</v>
      </c>
      <c r="J1240" s="139" t="s">
        <v>231</v>
      </c>
      <c r="K1240" s="139" t="s">
        <v>257</v>
      </c>
      <c r="L1240" s="139">
        <v>39.484866500000003</v>
      </c>
      <c r="M1240" s="139">
        <v>-107.84036413888889</v>
      </c>
      <c r="N1240" s="139" t="s">
        <v>275</v>
      </c>
      <c r="O1240" s="139" t="s">
        <v>258</v>
      </c>
      <c r="P1240" s="139">
        <v>24</v>
      </c>
      <c r="Q1240" s="139">
        <v>1</v>
      </c>
      <c r="R1240" s="139">
        <v>163</v>
      </c>
      <c r="S1240" s="139">
        <v>7684</v>
      </c>
      <c r="T1240" s="139">
        <v>855</v>
      </c>
      <c r="U1240" s="139" t="s">
        <v>159</v>
      </c>
      <c r="V1240" s="140">
        <v>22.007272</v>
      </c>
      <c r="W1240" s="141">
        <v>6.4727360000000003</v>
      </c>
      <c r="X1240" s="141">
        <v>6.4727249999999996</v>
      </c>
      <c r="Y1240" s="141">
        <v>0</v>
      </c>
      <c r="Z1240" s="142">
        <v>0</v>
      </c>
    </row>
    <row r="1241" spans="1:26" s="4" customFormat="1" x14ac:dyDescent="0.2">
      <c r="A1241" s="139" t="s">
        <v>209</v>
      </c>
      <c r="B1241" s="31" t="s">
        <v>134</v>
      </c>
      <c r="C1241" s="139">
        <f t="shared" si="19"/>
        <v>8</v>
      </c>
      <c r="D1241" s="139" t="s">
        <v>192</v>
      </c>
      <c r="E1241" s="139" t="s">
        <v>182</v>
      </c>
      <c r="F1241" s="139" t="s">
        <v>875</v>
      </c>
      <c r="G1241" s="139" t="s">
        <v>876</v>
      </c>
      <c r="H1241" s="139" t="s">
        <v>234</v>
      </c>
      <c r="I1241" s="139" t="s">
        <v>231</v>
      </c>
      <c r="J1241" s="139" t="s">
        <v>231</v>
      </c>
      <c r="K1241" s="139" t="s">
        <v>257</v>
      </c>
      <c r="L1241" s="139">
        <v>39.629045055555558</v>
      </c>
      <c r="M1241" s="139">
        <v>-108.35689338888888</v>
      </c>
      <c r="N1241" s="139" t="s">
        <v>261</v>
      </c>
      <c r="O1241" s="139" t="s">
        <v>258</v>
      </c>
      <c r="P1241" s="139">
        <v>0</v>
      </c>
      <c r="Q1241" s="139">
        <v>0</v>
      </c>
      <c r="R1241" s="139">
        <v>0</v>
      </c>
      <c r="S1241" s="139">
        <v>0</v>
      </c>
      <c r="T1241" s="139">
        <v>70</v>
      </c>
      <c r="U1241" s="139" t="s">
        <v>159</v>
      </c>
      <c r="V1241" s="140">
        <v>0</v>
      </c>
      <c r="W1241" s="141">
        <v>0</v>
      </c>
      <c r="X1241" s="141">
        <v>0</v>
      </c>
      <c r="Y1241" s="141">
        <v>6.8999999999999997E-4</v>
      </c>
      <c r="Z1241" s="142">
        <v>1.15E-2</v>
      </c>
    </row>
    <row r="1242" spans="1:26" s="4" customFormat="1" x14ac:dyDescent="0.2">
      <c r="A1242" s="139" t="s">
        <v>209</v>
      </c>
      <c r="B1242" s="31" t="s">
        <v>134</v>
      </c>
      <c r="C1242" s="139">
        <f t="shared" si="19"/>
        <v>8</v>
      </c>
      <c r="D1242" s="139" t="s">
        <v>192</v>
      </c>
      <c r="E1242" s="139" t="s">
        <v>182</v>
      </c>
      <c r="F1242" s="139" t="s">
        <v>875</v>
      </c>
      <c r="G1242" s="139" t="s">
        <v>876</v>
      </c>
      <c r="H1242" s="139" t="s">
        <v>231</v>
      </c>
      <c r="I1242" s="139" t="s">
        <v>231</v>
      </c>
      <c r="J1242" s="139" t="s">
        <v>231</v>
      </c>
      <c r="K1242" s="139" t="s">
        <v>257</v>
      </c>
      <c r="L1242" s="139">
        <v>39.484866500000003</v>
      </c>
      <c r="M1242" s="139">
        <v>-107.84036413888889</v>
      </c>
      <c r="N1242" s="139" t="s">
        <v>261</v>
      </c>
      <c r="O1242" s="139" t="s">
        <v>258</v>
      </c>
      <c r="P1242" s="139">
        <v>0</v>
      </c>
      <c r="Q1242" s="139">
        <v>0</v>
      </c>
      <c r="R1242" s="139">
        <v>0</v>
      </c>
      <c r="S1242" s="139">
        <v>0</v>
      </c>
      <c r="T1242" s="139">
        <v>70</v>
      </c>
      <c r="U1242" s="139" t="s">
        <v>159</v>
      </c>
      <c r="V1242" s="140">
        <v>2.5415000000000001</v>
      </c>
      <c r="W1242" s="141">
        <v>0</v>
      </c>
      <c r="X1242" s="141">
        <v>4.2779999999999996</v>
      </c>
      <c r="Y1242" s="141">
        <v>0</v>
      </c>
      <c r="Z1242" s="142">
        <v>0</v>
      </c>
    </row>
    <row r="1243" spans="1:26" s="4" customFormat="1" x14ac:dyDescent="0.2">
      <c r="A1243" s="139" t="s">
        <v>209</v>
      </c>
      <c r="B1243" s="31" t="s">
        <v>134</v>
      </c>
      <c r="C1243" s="139">
        <f t="shared" si="19"/>
        <v>8</v>
      </c>
      <c r="D1243" s="139" t="s">
        <v>192</v>
      </c>
      <c r="E1243" s="139" t="s">
        <v>182</v>
      </c>
      <c r="F1243" s="139" t="s">
        <v>877</v>
      </c>
      <c r="G1243" s="139" t="s">
        <v>878</v>
      </c>
      <c r="H1243" s="139" t="s">
        <v>234</v>
      </c>
      <c r="I1243" s="139" t="s">
        <v>231</v>
      </c>
      <c r="J1243" s="139" t="s">
        <v>231</v>
      </c>
      <c r="K1243" s="139" t="s">
        <v>257</v>
      </c>
      <c r="L1243" s="139">
        <v>39.674405305555553</v>
      </c>
      <c r="M1243" s="139">
        <v>-108.38875958333334</v>
      </c>
      <c r="N1243" s="139" t="s">
        <v>261</v>
      </c>
      <c r="O1243" s="139" t="s">
        <v>258</v>
      </c>
      <c r="P1243" s="139">
        <v>0</v>
      </c>
      <c r="Q1243" s="139">
        <v>0</v>
      </c>
      <c r="R1243" s="139">
        <v>0</v>
      </c>
      <c r="S1243" s="139">
        <v>0</v>
      </c>
      <c r="T1243" s="139">
        <v>70</v>
      </c>
      <c r="U1243" s="139" t="s">
        <v>159</v>
      </c>
      <c r="V1243" s="140">
        <v>0</v>
      </c>
      <c r="W1243" s="141">
        <v>0</v>
      </c>
      <c r="X1243" s="141">
        <v>0</v>
      </c>
      <c r="Y1243" s="141">
        <v>6.9899999999999997E-4</v>
      </c>
      <c r="Z1243" s="142">
        <v>1.1650000000000001E-2</v>
      </c>
    </row>
    <row r="1244" spans="1:26" s="4" customFormat="1" x14ac:dyDescent="0.2">
      <c r="A1244" s="139" t="s">
        <v>209</v>
      </c>
      <c r="B1244" s="31" t="s">
        <v>134</v>
      </c>
      <c r="C1244" s="139">
        <f t="shared" si="19"/>
        <v>8</v>
      </c>
      <c r="D1244" s="139" t="s">
        <v>192</v>
      </c>
      <c r="E1244" s="139" t="s">
        <v>182</v>
      </c>
      <c r="F1244" s="139" t="s">
        <v>877</v>
      </c>
      <c r="G1244" s="139" t="s">
        <v>878</v>
      </c>
      <c r="H1244" s="139" t="s">
        <v>231</v>
      </c>
      <c r="I1244" s="139" t="s">
        <v>231</v>
      </c>
      <c r="J1244" s="139" t="s">
        <v>231</v>
      </c>
      <c r="K1244" s="139" t="s">
        <v>257</v>
      </c>
      <c r="L1244" s="139">
        <v>39.395522861111111</v>
      </c>
      <c r="M1244" s="139">
        <v>-108.05890141666666</v>
      </c>
      <c r="N1244" s="139" t="s">
        <v>261</v>
      </c>
      <c r="O1244" s="139" t="s">
        <v>258</v>
      </c>
      <c r="P1244" s="139">
        <v>0</v>
      </c>
      <c r="Q1244" s="139">
        <v>0</v>
      </c>
      <c r="R1244" s="139">
        <v>0</v>
      </c>
      <c r="S1244" s="139">
        <v>0</v>
      </c>
      <c r="T1244" s="139">
        <v>70</v>
      </c>
      <c r="U1244" s="139" t="s">
        <v>159</v>
      </c>
      <c r="V1244" s="140">
        <v>3.61</v>
      </c>
      <c r="W1244" s="141">
        <v>0.13700000000000001</v>
      </c>
      <c r="X1244" s="141">
        <v>0.44</v>
      </c>
      <c r="Y1244" s="141">
        <v>0</v>
      </c>
      <c r="Z1244" s="142">
        <v>0</v>
      </c>
    </row>
    <row r="1245" spans="1:26" s="4" customFormat="1" x14ac:dyDescent="0.2">
      <c r="A1245" s="139" t="s">
        <v>209</v>
      </c>
      <c r="B1245" s="31" t="s">
        <v>134</v>
      </c>
      <c r="C1245" s="139">
        <f t="shared" si="19"/>
        <v>8</v>
      </c>
      <c r="D1245" s="139" t="s">
        <v>192</v>
      </c>
      <c r="E1245" s="139" t="s">
        <v>182</v>
      </c>
      <c r="F1245" s="139" t="s">
        <v>879</v>
      </c>
      <c r="G1245" s="139" t="s">
        <v>880</v>
      </c>
      <c r="H1245" s="139" t="s">
        <v>230</v>
      </c>
      <c r="I1245" s="139" t="s">
        <v>231</v>
      </c>
      <c r="J1245" s="139" t="s">
        <v>231</v>
      </c>
      <c r="K1245" s="139" t="s">
        <v>232</v>
      </c>
      <c r="L1245" s="139">
        <v>39.488014333333332</v>
      </c>
      <c r="M1245" s="139">
        <v>-108.09536902777778</v>
      </c>
      <c r="N1245" s="139" t="s">
        <v>275</v>
      </c>
      <c r="O1245" s="139" t="s">
        <v>233</v>
      </c>
      <c r="P1245" s="139">
        <v>20</v>
      </c>
      <c r="Q1245" s="139">
        <v>1</v>
      </c>
      <c r="R1245" s="139">
        <v>163</v>
      </c>
      <c r="S1245" s="139">
        <v>7684</v>
      </c>
      <c r="T1245" s="139">
        <v>855</v>
      </c>
      <c r="U1245" s="139" t="s">
        <v>159</v>
      </c>
      <c r="V1245" s="140">
        <v>0</v>
      </c>
      <c r="W1245" s="141">
        <v>0</v>
      </c>
      <c r="X1245" s="141">
        <v>0</v>
      </c>
      <c r="Y1245" s="141">
        <v>0</v>
      </c>
      <c r="Z1245" s="142">
        <v>0.4</v>
      </c>
    </row>
    <row r="1246" spans="1:26" s="4" customFormat="1" x14ac:dyDescent="0.2">
      <c r="A1246" s="139" t="s">
        <v>209</v>
      </c>
      <c r="B1246" s="31" t="s">
        <v>134</v>
      </c>
      <c r="C1246" s="139">
        <f t="shared" si="19"/>
        <v>8</v>
      </c>
      <c r="D1246" s="139" t="s">
        <v>192</v>
      </c>
      <c r="E1246" s="139" t="s">
        <v>182</v>
      </c>
      <c r="F1246" s="139" t="s">
        <v>879</v>
      </c>
      <c r="G1246" s="139" t="s">
        <v>880</v>
      </c>
      <c r="H1246" s="139" t="s">
        <v>234</v>
      </c>
      <c r="I1246" s="139" t="s">
        <v>231</v>
      </c>
      <c r="J1246" s="139" t="s">
        <v>231</v>
      </c>
      <c r="K1246" s="139" t="s">
        <v>232</v>
      </c>
      <c r="L1246" s="139">
        <v>39.488014333333332</v>
      </c>
      <c r="M1246" s="139">
        <v>-108.09536902777778</v>
      </c>
      <c r="N1246" s="139" t="s">
        <v>275</v>
      </c>
      <c r="O1246" s="139" t="s">
        <v>233</v>
      </c>
      <c r="P1246" s="139">
        <v>20</v>
      </c>
      <c r="Q1246" s="139">
        <v>1</v>
      </c>
      <c r="R1246" s="139">
        <v>163</v>
      </c>
      <c r="S1246" s="139">
        <v>7684</v>
      </c>
      <c r="T1246" s="139">
        <v>855</v>
      </c>
      <c r="U1246" s="139" t="s">
        <v>159</v>
      </c>
      <c r="V1246" s="140">
        <v>0</v>
      </c>
      <c r="W1246" s="141">
        <v>0</v>
      </c>
      <c r="X1246" s="141">
        <v>0</v>
      </c>
      <c r="Y1246" s="141">
        <v>0</v>
      </c>
      <c r="Z1246" s="142">
        <v>0.3</v>
      </c>
    </row>
    <row r="1247" spans="1:26" s="4" customFormat="1" x14ac:dyDescent="0.2">
      <c r="A1247" s="139" t="s">
        <v>209</v>
      </c>
      <c r="B1247" s="31" t="s">
        <v>134</v>
      </c>
      <c r="C1247" s="139">
        <f t="shared" si="19"/>
        <v>8</v>
      </c>
      <c r="D1247" s="139" t="s">
        <v>192</v>
      </c>
      <c r="E1247" s="139" t="s">
        <v>182</v>
      </c>
      <c r="F1247" s="139" t="s">
        <v>879</v>
      </c>
      <c r="G1247" s="139" t="s">
        <v>880</v>
      </c>
      <c r="H1247" s="139" t="s">
        <v>259</v>
      </c>
      <c r="I1247" s="139" t="s">
        <v>231</v>
      </c>
      <c r="J1247" s="139" t="s">
        <v>231</v>
      </c>
      <c r="K1247" s="139" t="s">
        <v>232</v>
      </c>
      <c r="L1247" s="139">
        <v>39.488014333333332</v>
      </c>
      <c r="M1247" s="139">
        <v>-108.09536902777778</v>
      </c>
      <c r="N1247" s="139" t="s">
        <v>275</v>
      </c>
      <c r="O1247" s="139" t="s">
        <v>233</v>
      </c>
      <c r="P1247" s="139">
        <v>24</v>
      </c>
      <c r="Q1247" s="139">
        <v>1</v>
      </c>
      <c r="R1247" s="139">
        <v>163</v>
      </c>
      <c r="S1247" s="139">
        <v>7684</v>
      </c>
      <c r="T1247" s="139">
        <v>855</v>
      </c>
      <c r="U1247" s="139" t="s">
        <v>159</v>
      </c>
      <c r="V1247" s="140">
        <v>0</v>
      </c>
      <c r="W1247" s="141">
        <v>0</v>
      </c>
      <c r="X1247" s="141">
        <v>0</v>
      </c>
      <c r="Y1247" s="141">
        <v>2.4420000000000001E-2</v>
      </c>
      <c r="Z1247" s="142">
        <v>0.40699999999999997</v>
      </c>
    </row>
    <row r="1248" spans="1:26" s="4" customFormat="1" x14ac:dyDescent="0.2">
      <c r="A1248" s="139" t="s">
        <v>209</v>
      </c>
      <c r="B1248" s="31" t="s">
        <v>134</v>
      </c>
      <c r="C1248" s="139">
        <f t="shared" si="19"/>
        <v>8</v>
      </c>
      <c r="D1248" s="139" t="s">
        <v>192</v>
      </c>
      <c r="E1248" s="139" t="s">
        <v>182</v>
      </c>
      <c r="F1248" s="139" t="s">
        <v>879</v>
      </c>
      <c r="G1248" s="139" t="s">
        <v>880</v>
      </c>
      <c r="H1248" s="139" t="s">
        <v>273</v>
      </c>
      <c r="I1248" s="139" t="s">
        <v>231</v>
      </c>
      <c r="J1248" s="139" t="s">
        <v>231</v>
      </c>
      <c r="K1248" s="139" t="s">
        <v>232</v>
      </c>
      <c r="L1248" s="139">
        <v>39.488014333333332</v>
      </c>
      <c r="M1248" s="139">
        <v>-108.09536902777778</v>
      </c>
      <c r="N1248" s="139" t="s">
        <v>275</v>
      </c>
      <c r="O1248" s="139" t="s">
        <v>233</v>
      </c>
      <c r="P1248" s="139">
        <v>24</v>
      </c>
      <c r="Q1248" s="139">
        <v>1</v>
      </c>
      <c r="R1248" s="139">
        <v>163</v>
      </c>
      <c r="S1248" s="139">
        <v>7684</v>
      </c>
      <c r="T1248" s="139">
        <v>855</v>
      </c>
      <c r="U1248" s="139" t="s">
        <v>159</v>
      </c>
      <c r="V1248" s="140">
        <v>0</v>
      </c>
      <c r="W1248" s="141">
        <v>0</v>
      </c>
      <c r="X1248" s="141">
        <v>0</v>
      </c>
      <c r="Y1248" s="141">
        <v>2.4420000000000001E-2</v>
      </c>
      <c r="Z1248" s="142">
        <v>0.39950000000000002</v>
      </c>
    </row>
    <row r="1249" spans="1:26" s="4" customFormat="1" x14ac:dyDescent="0.2">
      <c r="A1249" s="139" t="s">
        <v>209</v>
      </c>
      <c r="B1249" s="31" t="s">
        <v>134</v>
      </c>
      <c r="C1249" s="139">
        <f t="shared" si="19"/>
        <v>8</v>
      </c>
      <c r="D1249" s="139" t="s">
        <v>192</v>
      </c>
      <c r="E1249" s="139" t="s">
        <v>182</v>
      </c>
      <c r="F1249" s="139" t="s">
        <v>879</v>
      </c>
      <c r="G1249" s="139" t="s">
        <v>880</v>
      </c>
      <c r="H1249" s="139" t="s">
        <v>264</v>
      </c>
      <c r="I1249" s="139" t="s">
        <v>231</v>
      </c>
      <c r="J1249" s="139" t="s">
        <v>231</v>
      </c>
      <c r="K1249" s="139" t="s">
        <v>232</v>
      </c>
      <c r="L1249" s="139">
        <v>39.488014333333332</v>
      </c>
      <c r="M1249" s="139">
        <v>-108.09536902777778</v>
      </c>
      <c r="N1249" s="139" t="s">
        <v>275</v>
      </c>
      <c r="O1249" s="139" t="s">
        <v>233</v>
      </c>
      <c r="P1249" s="139">
        <v>24</v>
      </c>
      <c r="Q1249" s="139">
        <v>1</v>
      </c>
      <c r="R1249" s="139">
        <v>163</v>
      </c>
      <c r="S1249" s="139">
        <v>7684</v>
      </c>
      <c r="T1249" s="139">
        <v>855</v>
      </c>
      <c r="U1249" s="139" t="s">
        <v>159</v>
      </c>
      <c r="V1249" s="140">
        <v>0</v>
      </c>
      <c r="W1249" s="141">
        <v>0</v>
      </c>
      <c r="X1249" s="141">
        <v>0</v>
      </c>
      <c r="Y1249" s="141">
        <v>0</v>
      </c>
      <c r="Z1249" s="142">
        <v>0</v>
      </c>
    </row>
    <row r="1250" spans="1:26" s="4" customFormat="1" x14ac:dyDescent="0.2">
      <c r="A1250" s="139" t="s">
        <v>209</v>
      </c>
      <c r="B1250" s="31" t="s">
        <v>134</v>
      </c>
      <c r="C1250" s="139">
        <f t="shared" si="19"/>
        <v>8</v>
      </c>
      <c r="D1250" s="139" t="s">
        <v>192</v>
      </c>
      <c r="E1250" s="139" t="s">
        <v>182</v>
      </c>
      <c r="F1250" s="139" t="s">
        <v>879</v>
      </c>
      <c r="G1250" s="139" t="s">
        <v>880</v>
      </c>
      <c r="H1250" s="139" t="s">
        <v>260</v>
      </c>
      <c r="I1250" s="139" t="s">
        <v>231</v>
      </c>
      <c r="J1250" s="139" t="s">
        <v>231</v>
      </c>
      <c r="K1250" s="139" t="s">
        <v>232</v>
      </c>
      <c r="L1250" s="139">
        <v>39.488014333333332</v>
      </c>
      <c r="M1250" s="139">
        <v>-108.09536902777778</v>
      </c>
      <c r="N1250" s="139" t="s">
        <v>275</v>
      </c>
      <c r="O1250" s="139" t="s">
        <v>233</v>
      </c>
      <c r="P1250" s="139">
        <v>24</v>
      </c>
      <c r="Q1250" s="139">
        <v>1</v>
      </c>
      <c r="R1250" s="139">
        <v>163</v>
      </c>
      <c r="S1250" s="139">
        <v>7684</v>
      </c>
      <c r="T1250" s="139">
        <v>855</v>
      </c>
      <c r="U1250" s="139" t="s">
        <v>159</v>
      </c>
      <c r="V1250" s="140">
        <v>0</v>
      </c>
      <c r="W1250" s="141">
        <v>0</v>
      </c>
      <c r="X1250" s="141">
        <v>0</v>
      </c>
      <c r="Y1250" s="141">
        <v>2.4420000000000001E-2</v>
      </c>
      <c r="Z1250" s="142">
        <v>0.40699999999999997</v>
      </c>
    </row>
    <row r="1251" spans="1:26" s="4" customFormat="1" x14ac:dyDescent="0.2">
      <c r="A1251" s="139" t="s">
        <v>209</v>
      </c>
      <c r="B1251" s="31" t="s">
        <v>134</v>
      </c>
      <c r="C1251" s="139">
        <f t="shared" si="19"/>
        <v>8</v>
      </c>
      <c r="D1251" s="139" t="s">
        <v>192</v>
      </c>
      <c r="E1251" s="139" t="s">
        <v>182</v>
      </c>
      <c r="F1251" s="139" t="s">
        <v>879</v>
      </c>
      <c r="G1251" s="139" t="s">
        <v>880</v>
      </c>
      <c r="H1251" s="139" t="s">
        <v>231</v>
      </c>
      <c r="I1251" s="139" t="s">
        <v>231</v>
      </c>
      <c r="J1251" s="139" t="s">
        <v>231</v>
      </c>
      <c r="K1251" s="139" t="s">
        <v>232</v>
      </c>
      <c r="L1251" s="139">
        <v>39.395522861111111</v>
      </c>
      <c r="M1251" s="139">
        <v>-108.05890141666666</v>
      </c>
      <c r="N1251" s="139" t="s">
        <v>71</v>
      </c>
      <c r="O1251" s="139" t="s">
        <v>233</v>
      </c>
      <c r="P1251" s="139">
        <v>0</v>
      </c>
      <c r="Q1251" s="139">
        <v>0</v>
      </c>
      <c r="R1251" s="139">
        <v>0</v>
      </c>
      <c r="S1251" s="139">
        <v>0</v>
      </c>
      <c r="T1251" s="139">
        <v>70</v>
      </c>
      <c r="U1251" s="139" t="s">
        <v>159</v>
      </c>
      <c r="V1251" s="140">
        <v>0</v>
      </c>
      <c r="W1251" s="141">
        <v>10.9</v>
      </c>
      <c r="X1251" s="141">
        <v>0</v>
      </c>
      <c r="Y1251" s="141">
        <v>0</v>
      </c>
      <c r="Z1251" s="142">
        <v>0</v>
      </c>
    </row>
    <row r="1252" spans="1:26" s="4" customFormat="1" x14ac:dyDescent="0.2">
      <c r="A1252" s="139" t="s">
        <v>209</v>
      </c>
      <c r="B1252" s="31" t="s">
        <v>134</v>
      </c>
      <c r="C1252" s="139">
        <f t="shared" si="19"/>
        <v>8</v>
      </c>
      <c r="D1252" s="139" t="s">
        <v>192</v>
      </c>
      <c r="E1252" s="139" t="s">
        <v>182</v>
      </c>
      <c r="F1252" s="139" t="s">
        <v>879</v>
      </c>
      <c r="G1252" s="139" t="s">
        <v>880</v>
      </c>
      <c r="H1252" s="139" t="s">
        <v>231</v>
      </c>
      <c r="I1252" s="139" t="s">
        <v>231</v>
      </c>
      <c r="J1252" s="139" t="s">
        <v>231</v>
      </c>
      <c r="K1252" s="139" t="s">
        <v>232</v>
      </c>
      <c r="L1252" s="139">
        <v>39.395522861111111</v>
      </c>
      <c r="M1252" s="139">
        <v>-108.05890141666666</v>
      </c>
      <c r="N1252" s="139" t="s">
        <v>239</v>
      </c>
      <c r="O1252" s="139" t="s">
        <v>233</v>
      </c>
      <c r="P1252" s="139">
        <v>0</v>
      </c>
      <c r="Q1252" s="139">
        <v>0</v>
      </c>
      <c r="R1252" s="139">
        <v>0</v>
      </c>
      <c r="S1252" s="139">
        <v>0</v>
      </c>
      <c r="T1252" s="139">
        <v>70</v>
      </c>
      <c r="U1252" s="139" t="s">
        <v>111</v>
      </c>
      <c r="V1252" s="140">
        <v>0</v>
      </c>
      <c r="W1252" s="141">
        <v>13.8</v>
      </c>
      <c r="X1252" s="141">
        <v>0</v>
      </c>
      <c r="Y1252" s="141">
        <v>0</v>
      </c>
      <c r="Z1252" s="142">
        <v>0</v>
      </c>
    </row>
    <row r="1253" spans="1:26" s="4" customFormat="1" x14ac:dyDescent="0.2">
      <c r="A1253" s="139" t="s">
        <v>209</v>
      </c>
      <c r="B1253" s="31" t="s">
        <v>134</v>
      </c>
      <c r="C1253" s="139">
        <f t="shared" si="19"/>
        <v>8</v>
      </c>
      <c r="D1253" s="139" t="s">
        <v>192</v>
      </c>
      <c r="E1253" s="139" t="s">
        <v>182</v>
      </c>
      <c r="F1253" s="139" t="s">
        <v>879</v>
      </c>
      <c r="G1253" s="139" t="s">
        <v>880</v>
      </c>
      <c r="H1253" s="139" t="s">
        <v>231</v>
      </c>
      <c r="I1253" s="139" t="s">
        <v>231</v>
      </c>
      <c r="J1253" s="139" t="s">
        <v>231</v>
      </c>
      <c r="K1253" s="139" t="s">
        <v>232</v>
      </c>
      <c r="L1253" s="139">
        <v>39.491617583333337</v>
      </c>
      <c r="M1253" s="139">
        <v>-107.61499272222223</v>
      </c>
      <c r="N1253" s="139" t="s">
        <v>275</v>
      </c>
      <c r="O1253" s="139" t="s">
        <v>233</v>
      </c>
      <c r="P1253" s="139">
        <v>20</v>
      </c>
      <c r="Q1253" s="139">
        <v>1</v>
      </c>
      <c r="R1253" s="139">
        <v>163</v>
      </c>
      <c r="S1253" s="139">
        <v>7684</v>
      </c>
      <c r="T1253" s="139">
        <v>855</v>
      </c>
      <c r="U1253" s="139" t="s">
        <v>159</v>
      </c>
      <c r="V1253" s="140">
        <v>19.3</v>
      </c>
      <c r="W1253" s="141">
        <v>5.7</v>
      </c>
      <c r="X1253" s="141">
        <v>5.7</v>
      </c>
      <c r="Y1253" s="141">
        <v>0</v>
      </c>
      <c r="Z1253" s="142">
        <v>0</v>
      </c>
    </row>
    <row r="1254" spans="1:26" s="4" customFormat="1" x14ac:dyDescent="0.2">
      <c r="A1254" s="139" t="s">
        <v>209</v>
      </c>
      <c r="B1254" s="31" t="s">
        <v>134</v>
      </c>
      <c r="C1254" s="139">
        <f t="shared" si="19"/>
        <v>8</v>
      </c>
      <c r="D1254" s="139" t="s">
        <v>192</v>
      </c>
      <c r="E1254" s="139" t="s">
        <v>182</v>
      </c>
      <c r="F1254" s="139" t="s">
        <v>879</v>
      </c>
      <c r="G1254" s="139" t="s">
        <v>880</v>
      </c>
      <c r="H1254" s="139" t="s">
        <v>231</v>
      </c>
      <c r="I1254" s="139" t="s">
        <v>231</v>
      </c>
      <c r="J1254" s="139" t="s">
        <v>231</v>
      </c>
      <c r="K1254" s="139" t="s">
        <v>232</v>
      </c>
      <c r="L1254" s="139">
        <v>39.481203944444445</v>
      </c>
      <c r="M1254" s="139">
        <v>-108.13267802777777</v>
      </c>
      <c r="N1254" s="139" t="s">
        <v>275</v>
      </c>
      <c r="O1254" s="139" t="s">
        <v>233</v>
      </c>
      <c r="P1254" s="139">
        <v>20</v>
      </c>
      <c r="Q1254" s="139">
        <v>1</v>
      </c>
      <c r="R1254" s="139">
        <v>163</v>
      </c>
      <c r="S1254" s="139">
        <v>7684</v>
      </c>
      <c r="T1254" s="139">
        <v>855</v>
      </c>
      <c r="U1254" s="139" t="s">
        <v>159</v>
      </c>
      <c r="V1254" s="140">
        <v>19.3</v>
      </c>
      <c r="W1254" s="141">
        <v>5.7</v>
      </c>
      <c r="X1254" s="141">
        <v>5.7</v>
      </c>
      <c r="Y1254" s="141">
        <v>0</v>
      </c>
      <c r="Z1254" s="142">
        <v>0</v>
      </c>
    </row>
    <row r="1255" spans="1:26" s="4" customFormat="1" x14ac:dyDescent="0.2">
      <c r="A1255" s="139" t="s">
        <v>209</v>
      </c>
      <c r="B1255" s="31" t="s">
        <v>134</v>
      </c>
      <c r="C1255" s="139">
        <f t="shared" si="19"/>
        <v>8</v>
      </c>
      <c r="D1255" s="139" t="s">
        <v>192</v>
      </c>
      <c r="E1255" s="139" t="s">
        <v>182</v>
      </c>
      <c r="F1255" s="139" t="s">
        <v>879</v>
      </c>
      <c r="G1255" s="139" t="s">
        <v>880</v>
      </c>
      <c r="H1255" s="139" t="s">
        <v>231</v>
      </c>
      <c r="I1255" s="139" t="s">
        <v>231</v>
      </c>
      <c r="J1255" s="139" t="s">
        <v>231</v>
      </c>
      <c r="K1255" s="139" t="s">
        <v>232</v>
      </c>
      <c r="L1255" s="139">
        <v>39.490347222222226</v>
      </c>
      <c r="M1255" s="139">
        <v>-107.9681638888889</v>
      </c>
      <c r="N1255" s="139" t="s">
        <v>275</v>
      </c>
      <c r="O1255" s="139" t="s">
        <v>233</v>
      </c>
      <c r="P1255" s="139">
        <v>24</v>
      </c>
      <c r="Q1255" s="139">
        <v>1</v>
      </c>
      <c r="R1255" s="139">
        <v>163</v>
      </c>
      <c r="S1255" s="139">
        <v>7684</v>
      </c>
      <c r="T1255" s="139">
        <v>855</v>
      </c>
      <c r="U1255" s="139" t="s">
        <v>159</v>
      </c>
      <c r="V1255" s="140">
        <v>19.3</v>
      </c>
      <c r="W1255" s="141">
        <v>5.7</v>
      </c>
      <c r="X1255" s="141">
        <v>5.7</v>
      </c>
      <c r="Y1255" s="141">
        <v>0</v>
      </c>
      <c r="Z1255" s="142">
        <v>0</v>
      </c>
    </row>
    <row r="1256" spans="1:26" s="4" customFormat="1" x14ac:dyDescent="0.2">
      <c r="A1256" s="139" t="s">
        <v>209</v>
      </c>
      <c r="B1256" s="31" t="s">
        <v>134</v>
      </c>
      <c r="C1256" s="139">
        <f t="shared" si="19"/>
        <v>8</v>
      </c>
      <c r="D1256" s="139" t="s">
        <v>192</v>
      </c>
      <c r="E1256" s="139" t="s">
        <v>182</v>
      </c>
      <c r="F1256" s="139" t="s">
        <v>879</v>
      </c>
      <c r="G1256" s="139" t="s">
        <v>880</v>
      </c>
      <c r="H1256" s="139" t="s">
        <v>231</v>
      </c>
      <c r="I1256" s="139" t="s">
        <v>231</v>
      </c>
      <c r="J1256" s="139" t="s">
        <v>231</v>
      </c>
      <c r="K1256" s="139" t="s">
        <v>232</v>
      </c>
      <c r="L1256" s="139">
        <v>39.458670805555556</v>
      </c>
      <c r="M1256" s="139">
        <v>-107.83256050000001</v>
      </c>
      <c r="N1256" s="139" t="s">
        <v>275</v>
      </c>
      <c r="O1256" s="139" t="s">
        <v>233</v>
      </c>
      <c r="P1256" s="139">
        <v>24</v>
      </c>
      <c r="Q1256" s="139">
        <v>1</v>
      </c>
      <c r="R1256" s="139">
        <v>163</v>
      </c>
      <c r="S1256" s="139">
        <v>7684</v>
      </c>
      <c r="T1256" s="139">
        <v>855</v>
      </c>
      <c r="U1256" s="139" t="s">
        <v>159</v>
      </c>
      <c r="V1256" s="140">
        <v>19.3</v>
      </c>
      <c r="W1256" s="141">
        <v>5.7</v>
      </c>
      <c r="X1256" s="141">
        <v>5.7</v>
      </c>
      <c r="Y1256" s="141">
        <v>0</v>
      </c>
      <c r="Z1256" s="142">
        <v>0</v>
      </c>
    </row>
    <row r="1257" spans="1:26" s="4" customFormat="1" x14ac:dyDescent="0.2">
      <c r="A1257" s="139" t="s">
        <v>209</v>
      </c>
      <c r="B1257" s="31" t="s">
        <v>134</v>
      </c>
      <c r="C1257" s="139">
        <f t="shared" si="19"/>
        <v>8</v>
      </c>
      <c r="D1257" s="139" t="s">
        <v>192</v>
      </c>
      <c r="E1257" s="139" t="s">
        <v>182</v>
      </c>
      <c r="F1257" s="139" t="s">
        <v>879</v>
      </c>
      <c r="G1257" s="139" t="s">
        <v>880</v>
      </c>
      <c r="H1257" s="139" t="s">
        <v>231</v>
      </c>
      <c r="I1257" s="139" t="s">
        <v>231</v>
      </c>
      <c r="J1257" s="139" t="s">
        <v>231</v>
      </c>
      <c r="K1257" s="139" t="s">
        <v>232</v>
      </c>
      <c r="L1257" s="139">
        <v>39.496108916666671</v>
      </c>
      <c r="M1257" s="139">
        <v>-108.09102188888889</v>
      </c>
      <c r="N1257" s="139" t="s">
        <v>275</v>
      </c>
      <c r="O1257" s="139" t="s">
        <v>233</v>
      </c>
      <c r="P1257" s="139">
        <v>24</v>
      </c>
      <c r="Q1257" s="139">
        <v>1</v>
      </c>
      <c r="R1257" s="139">
        <v>163</v>
      </c>
      <c r="S1257" s="139">
        <v>7684</v>
      </c>
      <c r="T1257" s="139">
        <v>855</v>
      </c>
      <c r="U1257" s="139" t="s">
        <v>159</v>
      </c>
      <c r="V1257" s="140">
        <v>19.3</v>
      </c>
      <c r="W1257" s="141">
        <v>5.7</v>
      </c>
      <c r="X1257" s="141">
        <v>5.7</v>
      </c>
      <c r="Y1257" s="141">
        <v>0</v>
      </c>
      <c r="Z1257" s="142">
        <v>0</v>
      </c>
    </row>
    <row r="1258" spans="1:26" s="4" customFormat="1" x14ac:dyDescent="0.2">
      <c r="A1258" s="139" t="s">
        <v>209</v>
      </c>
      <c r="B1258" s="31" t="s">
        <v>134</v>
      </c>
      <c r="C1258" s="139">
        <f t="shared" si="19"/>
        <v>8</v>
      </c>
      <c r="D1258" s="139" t="s">
        <v>192</v>
      </c>
      <c r="E1258" s="139" t="s">
        <v>182</v>
      </c>
      <c r="F1258" s="139" t="s">
        <v>881</v>
      </c>
      <c r="G1258" s="139" t="s">
        <v>882</v>
      </c>
      <c r="H1258" s="139" t="s">
        <v>235</v>
      </c>
      <c r="I1258" s="139" t="s">
        <v>231</v>
      </c>
      <c r="J1258" s="139" t="s">
        <v>231</v>
      </c>
      <c r="K1258" s="139" t="s">
        <v>257</v>
      </c>
      <c r="L1258" s="139">
        <v>39.502591222222222</v>
      </c>
      <c r="M1258" s="139">
        <v>-107.66597666666667</v>
      </c>
      <c r="N1258" s="139" t="s">
        <v>883</v>
      </c>
      <c r="O1258" s="139" t="s">
        <v>258</v>
      </c>
      <c r="P1258" s="139">
        <v>8</v>
      </c>
      <c r="Q1258" s="139">
        <v>0.33</v>
      </c>
      <c r="R1258" s="139">
        <v>311</v>
      </c>
      <c r="S1258" s="139">
        <v>1631</v>
      </c>
      <c r="T1258" s="139">
        <v>858</v>
      </c>
      <c r="U1258" s="139" t="s">
        <v>159</v>
      </c>
      <c r="V1258" s="140">
        <v>0</v>
      </c>
      <c r="W1258" s="141">
        <v>0</v>
      </c>
      <c r="X1258" s="141">
        <v>0</v>
      </c>
      <c r="Y1258" s="141">
        <v>0</v>
      </c>
      <c r="Z1258" s="142">
        <v>0</v>
      </c>
    </row>
    <row r="1259" spans="1:26" s="4" customFormat="1" x14ac:dyDescent="0.2">
      <c r="A1259" s="139" t="s">
        <v>209</v>
      </c>
      <c r="B1259" s="31" t="s">
        <v>134</v>
      </c>
      <c r="C1259" s="139">
        <f t="shared" si="19"/>
        <v>8</v>
      </c>
      <c r="D1259" s="139" t="s">
        <v>192</v>
      </c>
      <c r="E1259" s="139" t="s">
        <v>182</v>
      </c>
      <c r="F1259" s="139" t="s">
        <v>881</v>
      </c>
      <c r="G1259" s="139" t="s">
        <v>882</v>
      </c>
      <c r="H1259" s="139" t="s">
        <v>229</v>
      </c>
      <c r="I1259" s="139" t="s">
        <v>231</v>
      </c>
      <c r="J1259" s="139" t="s">
        <v>231</v>
      </c>
      <c r="K1259" s="139" t="s">
        <v>257</v>
      </c>
      <c r="L1259" s="139">
        <v>39.502591222222222</v>
      </c>
      <c r="M1259" s="139">
        <v>-107.66597666666667</v>
      </c>
      <c r="N1259" s="139" t="s">
        <v>883</v>
      </c>
      <c r="O1259" s="139" t="s">
        <v>258</v>
      </c>
      <c r="P1259" s="139">
        <v>8</v>
      </c>
      <c r="Q1259" s="139">
        <v>0.33</v>
      </c>
      <c r="R1259" s="139">
        <v>311</v>
      </c>
      <c r="S1259" s="139">
        <v>1631</v>
      </c>
      <c r="T1259" s="139">
        <v>858</v>
      </c>
      <c r="U1259" s="139" t="s">
        <v>159</v>
      </c>
      <c r="V1259" s="140">
        <v>0</v>
      </c>
      <c r="W1259" s="141">
        <v>0</v>
      </c>
      <c r="X1259" s="141">
        <v>0</v>
      </c>
      <c r="Y1259" s="141">
        <v>0</v>
      </c>
      <c r="Z1259" s="142">
        <v>0</v>
      </c>
    </row>
    <row r="1260" spans="1:26" s="4" customFormat="1" x14ac:dyDescent="0.2">
      <c r="A1260" s="139" t="s">
        <v>209</v>
      </c>
      <c r="B1260" s="31" t="s">
        <v>134</v>
      </c>
      <c r="C1260" s="139">
        <f t="shared" si="19"/>
        <v>8</v>
      </c>
      <c r="D1260" s="139" t="s">
        <v>192</v>
      </c>
      <c r="E1260" s="139" t="s">
        <v>182</v>
      </c>
      <c r="F1260" s="139" t="s">
        <v>881</v>
      </c>
      <c r="G1260" s="139" t="s">
        <v>882</v>
      </c>
      <c r="H1260" s="139" t="s">
        <v>231</v>
      </c>
      <c r="I1260" s="139" t="s">
        <v>231</v>
      </c>
      <c r="J1260" s="139" t="s">
        <v>231</v>
      </c>
      <c r="K1260" s="139" t="s">
        <v>257</v>
      </c>
      <c r="L1260" s="139">
        <v>39.517732944444447</v>
      </c>
      <c r="M1260" s="139">
        <v>-107.68970350000001</v>
      </c>
      <c r="N1260" s="139" t="s">
        <v>254</v>
      </c>
      <c r="O1260" s="139" t="s">
        <v>258</v>
      </c>
      <c r="P1260" s="139">
        <v>20</v>
      </c>
      <c r="Q1260" s="139">
        <v>2</v>
      </c>
      <c r="R1260" s="139">
        <v>10</v>
      </c>
      <c r="S1260" s="139">
        <v>5916</v>
      </c>
      <c r="T1260" s="139">
        <v>700</v>
      </c>
      <c r="U1260" s="139" t="s">
        <v>108</v>
      </c>
      <c r="V1260" s="140">
        <v>0</v>
      </c>
      <c r="W1260" s="141">
        <v>0.90497000000000005</v>
      </c>
      <c r="X1260" s="141">
        <v>0</v>
      </c>
      <c r="Y1260" s="141">
        <v>0</v>
      </c>
      <c r="Z1260" s="142">
        <v>0</v>
      </c>
    </row>
    <row r="1261" spans="1:26" s="4" customFormat="1" x14ac:dyDescent="0.2">
      <c r="A1261" s="139" t="s">
        <v>209</v>
      </c>
      <c r="B1261" s="31" t="s">
        <v>134</v>
      </c>
      <c r="C1261" s="139">
        <f t="shared" si="19"/>
        <v>8</v>
      </c>
      <c r="D1261" s="139" t="s">
        <v>192</v>
      </c>
      <c r="E1261" s="139" t="s">
        <v>182</v>
      </c>
      <c r="F1261" s="139" t="s">
        <v>884</v>
      </c>
      <c r="G1261" s="139" t="s">
        <v>885</v>
      </c>
      <c r="H1261" s="139" t="s">
        <v>234</v>
      </c>
      <c r="I1261" s="139" t="s">
        <v>231</v>
      </c>
      <c r="J1261" s="139" t="s">
        <v>231</v>
      </c>
      <c r="K1261" s="139" t="s">
        <v>232</v>
      </c>
      <c r="L1261" s="139">
        <v>39.513685527777781</v>
      </c>
      <c r="M1261" s="139">
        <v>-107.91906561111112</v>
      </c>
      <c r="N1261" s="139" t="s">
        <v>261</v>
      </c>
      <c r="O1261" s="139" t="s">
        <v>233</v>
      </c>
      <c r="P1261" s="139">
        <v>0</v>
      </c>
      <c r="Q1261" s="139">
        <v>0</v>
      </c>
      <c r="R1261" s="139">
        <v>0</v>
      </c>
      <c r="S1261" s="139">
        <v>0</v>
      </c>
      <c r="T1261" s="139">
        <v>70</v>
      </c>
      <c r="U1261" s="139" t="s">
        <v>159</v>
      </c>
      <c r="V1261" s="140">
        <v>0</v>
      </c>
      <c r="W1261" s="141">
        <v>0</v>
      </c>
      <c r="X1261" s="141">
        <v>0</v>
      </c>
      <c r="Y1261" s="141">
        <v>0</v>
      </c>
      <c r="Z1261" s="142">
        <v>0.10627</v>
      </c>
    </row>
    <row r="1262" spans="1:26" s="4" customFormat="1" x14ac:dyDescent="0.2">
      <c r="A1262" s="139" t="s">
        <v>209</v>
      </c>
      <c r="B1262" s="31" t="s">
        <v>134</v>
      </c>
      <c r="C1262" s="139">
        <f t="shared" si="19"/>
        <v>8</v>
      </c>
      <c r="D1262" s="139" t="s">
        <v>192</v>
      </c>
      <c r="E1262" s="139" t="s">
        <v>182</v>
      </c>
      <c r="F1262" s="139" t="s">
        <v>884</v>
      </c>
      <c r="G1262" s="139" t="s">
        <v>885</v>
      </c>
      <c r="H1262" s="139" t="s">
        <v>235</v>
      </c>
      <c r="I1262" s="139" t="s">
        <v>231</v>
      </c>
      <c r="J1262" s="139" t="s">
        <v>231</v>
      </c>
      <c r="K1262" s="139" t="s">
        <v>232</v>
      </c>
      <c r="L1262" s="139">
        <v>39.513685527777781</v>
      </c>
      <c r="M1262" s="139">
        <v>-107.91906561111112</v>
      </c>
      <c r="N1262" s="139" t="s">
        <v>261</v>
      </c>
      <c r="O1262" s="139" t="s">
        <v>233</v>
      </c>
      <c r="P1262" s="139">
        <v>25</v>
      </c>
      <c r="Q1262" s="139">
        <v>1.0900000000000001</v>
      </c>
      <c r="R1262" s="139">
        <v>54</v>
      </c>
      <c r="S1262" s="139">
        <v>9413</v>
      </c>
      <c r="T1262" s="139">
        <v>814</v>
      </c>
      <c r="U1262" s="139" t="s">
        <v>159</v>
      </c>
      <c r="V1262" s="140">
        <v>0</v>
      </c>
      <c r="W1262" s="141">
        <v>0</v>
      </c>
      <c r="X1262" s="141">
        <v>0</v>
      </c>
      <c r="Y1262" s="141">
        <v>0</v>
      </c>
      <c r="Z1262" s="142">
        <v>0.10627</v>
      </c>
    </row>
    <row r="1263" spans="1:26" s="4" customFormat="1" x14ac:dyDescent="0.2">
      <c r="A1263" s="139" t="s">
        <v>209</v>
      </c>
      <c r="B1263" s="31" t="s">
        <v>134</v>
      </c>
      <c r="C1263" s="139">
        <f t="shared" si="19"/>
        <v>8</v>
      </c>
      <c r="D1263" s="139" t="s">
        <v>192</v>
      </c>
      <c r="E1263" s="139" t="s">
        <v>182</v>
      </c>
      <c r="F1263" s="139" t="s">
        <v>884</v>
      </c>
      <c r="G1263" s="139" t="s">
        <v>885</v>
      </c>
      <c r="H1263" s="139" t="s">
        <v>229</v>
      </c>
      <c r="I1263" s="139" t="s">
        <v>231</v>
      </c>
      <c r="J1263" s="139" t="s">
        <v>231</v>
      </c>
      <c r="K1263" s="139" t="s">
        <v>232</v>
      </c>
      <c r="L1263" s="139">
        <v>39.513685527777781</v>
      </c>
      <c r="M1263" s="139">
        <v>-107.91906561111112</v>
      </c>
      <c r="N1263" s="139" t="s">
        <v>261</v>
      </c>
      <c r="O1263" s="139" t="s">
        <v>233</v>
      </c>
      <c r="P1263" s="139">
        <v>25</v>
      </c>
      <c r="Q1263" s="139">
        <v>1.0900000000000001</v>
      </c>
      <c r="R1263" s="139">
        <v>54</v>
      </c>
      <c r="S1263" s="139">
        <v>9413</v>
      </c>
      <c r="T1263" s="139">
        <v>814</v>
      </c>
      <c r="U1263" s="139" t="s">
        <v>159</v>
      </c>
      <c r="V1263" s="140">
        <v>0</v>
      </c>
      <c r="W1263" s="141">
        <v>0</v>
      </c>
      <c r="X1263" s="141">
        <v>0</v>
      </c>
      <c r="Y1263" s="141">
        <v>0</v>
      </c>
      <c r="Z1263" s="142">
        <v>0</v>
      </c>
    </row>
    <row r="1264" spans="1:26" s="4" customFormat="1" x14ac:dyDescent="0.2">
      <c r="A1264" s="139" t="s">
        <v>209</v>
      </c>
      <c r="B1264" s="31" t="s">
        <v>134</v>
      </c>
      <c r="C1264" s="139">
        <f t="shared" si="19"/>
        <v>8</v>
      </c>
      <c r="D1264" s="139" t="s">
        <v>192</v>
      </c>
      <c r="E1264" s="139" t="s">
        <v>182</v>
      </c>
      <c r="F1264" s="139" t="s">
        <v>884</v>
      </c>
      <c r="G1264" s="139" t="s">
        <v>885</v>
      </c>
      <c r="H1264" s="139" t="s">
        <v>231</v>
      </c>
      <c r="I1264" s="139" t="s">
        <v>231</v>
      </c>
      <c r="J1264" s="139" t="s">
        <v>231</v>
      </c>
      <c r="K1264" s="139" t="s">
        <v>232</v>
      </c>
      <c r="L1264" s="139">
        <v>39.414088888888891</v>
      </c>
      <c r="M1264" s="139">
        <v>-108.08935277777778</v>
      </c>
      <c r="N1264" s="139" t="s">
        <v>261</v>
      </c>
      <c r="O1264" s="139" t="s">
        <v>233</v>
      </c>
      <c r="P1264" s="139">
        <v>0</v>
      </c>
      <c r="Q1264" s="139">
        <v>0</v>
      </c>
      <c r="R1264" s="139">
        <v>0</v>
      </c>
      <c r="S1264" s="139">
        <v>0</v>
      </c>
      <c r="T1264" s="139">
        <v>70</v>
      </c>
      <c r="U1264" s="139" t="s">
        <v>159</v>
      </c>
      <c r="V1264" s="140">
        <v>2.3336730000000001</v>
      </c>
      <c r="W1264" s="141">
        <v>1.5125660000000001</v>
      </c>
      <c r="X1264" s="141">
        <v>4.2784000000000004</v>
      </c>
      <c r="Y1264" s="141">
        <v>0</v>
      </c>
      <c r="Z1264" s="142">
        <v>0</v>
      </c>
    </row>
    <row r="1265" spans="1:26" s="4" customFormat="1" x14ac:dyDescent="0.2">
      <c r="A1265" s="139" t="s">
        <v>209</v>
      </c>
      <c r="B1265" s="31" t="s">
        <v>134</v>
      </c>
      <c r="C1265" s="139">
        <f t="shared" si="19"/>
        <v>8</v>
      </c>
      <c r="D1265" s="139" t="s">
        <v>192</v>
      </c>
      <c r="E1265" s="139" t="s">
        <v>182</v>
      </c>
      <c r="F1265" s="139" t="s">
        <v>884</v>
      </c>
      <c r="G1265" s="139" t="s">
        <v>885</v>
      </c>
      <c r="H1265" s="139" t="s">
        <v>231</v>
      </c>
      <c r="I1265" s="139" t="s">
        <v>231</v>
      </c>
      <c r="J1265" s="139" t="s">
        <v>231</v>
      </c>
      <c r="K1265" s="139" t="s">
        <v>232</v>
      </c>
      <c r="L1265" s="139">
        <v>39.417422222222221</v>
      </c>
      <c r="M1265" s="139">
        <v>-108.09876944444446</v>
      </c>
      <c r="N1265" s="139" t="s">
        <v>261</v>
      </c>
      <c r="O1265" s="139" t="s">
        <v>233</v>
      </c>
      <c r="P1265" s="139">
        <v>25</v>
      </c>
      <c r="Q1265" s="139">
        <v>1.0900000000000001</v>
      </c>
      <c r="R1265" s="139">
        <v>54</v>
      </c>
      <c r="S1265" s="139">
        <v>9413</v>
      </c>
      <c r="T1265" s="139">
        <v>814</v>
      </c>
      <c r="U1265" s="139" t="s">
        <v>159</v>
      </c>
      <c r="V1265" s="140">
        <v>2.3336730000000001</v>
      </c>
      <c r="W1265" s="141">
        <v>1.5125660000000001</v>
      </c>
      <c r="X1265" s="141">
        <v>4.2784000000000004</v>
      </c>
      <c r="Y1265" s="141">
        <v>0</v>
      </c>
      <c r="Z1265" s="142">
        <v>0</v>
      </c>
    </row>
    <row r="1266" spans="1:26" s="4" customFormat="1" x14ac:dyDescent="0.2">
      <c r="A1266" s="139" t="s">
        <v>209</v>
      </c>
      <c r="B1266" s="31" t="s">
        <v>134</v>
      </c>
      <c r="C1266" s="139">
        <f t="shared" si="19"/>
        <v>8</v>
      </c>
      <c r="D1266" s="139" t="s">
        <v>192</v>
      </c>
      <c r="E1266" s="139" t="s">
        <v>182</v>
      </c>
      <c r="F1266" s="139" t="s">
        <v>886</v>
      </c>
      <c r="G1266" s="139" t="s">
        <v>887</v>
      </c>
      <c r="H1266" s="139" t="s">
        <v>230</v>
      </c>
      <c r="I1266" s="139" t="s">
        <v>231</v>
      </c>
      <c r="J1266" s="139" t="s">
        <v>231</v>
      </c>
      <c r="K1266" s="139" t="s">
        <v>232</v>
      </c>
      <c r="L1266" s="139">
        <v>39.522927277777775</v>
      </c>
      <c r="M1266" s="139">
        <v>-107.86200269444444</v>
      </c>
      <c r="N1266" s="139" t="s">
        <v>83</v>
      </c>
      <c r="O1266" s="139" t="s">
        <v>233</v>
      </c>
      <c r="P1266" s="139">
        <v>28</v>
      </c>
      <c r="Q1266" s="139">
        <v>1.5</v>
      </c>
      <c r="R1266" s="139">
        <v>221.3</v>
      </c>
      <c r="S1266" s="139">
        <v>13276</v>
      </c>
      <c r="T1266" s="139">
        <v>858</v>
      </c>
      <c r="U1266" s="139" t="s">
        <v>159</v>
      </c>
      <c r="V1266" s="140">
        <v>0</v>
      </c>
      <c r="W1266" s="141">
        <v>0</v>
      </c>
      <c r="X1266" s="141">
        <v>0</v>
      </c>
      <c r="Y1266" s="141">
        <v>6.3708000000000001E-2</v>
      </c>
      <c r="Z1266" s="142">
        <v>1.0618000000000001</v>
      </c>
    </row>
    <row r="1267" spans="1:26" s="4" customFormat="1" x14ac:dyDescent="0.2">
      <c r="A1267" s="139" t="s">
        <v>209</v>
      </c>
      <c r="B1267" s="31" t="s">
        <v>134</v>
      </c>
      <c r="C1267" s="139">
        <f t="shared" si="19"/>
        <v>8</v>
      </c>
      <c r="D1267" s="139" t="s">
        <v>192</v>
      </c>
      <c r="E1267" s="139" t="s">
        <v>182</v>
      </c>
      <c r="F1267" s="139" t="s">
        <v>886</v>
      </c>
      <c r="G1267" s="139" t="s">
        <v>887</v>
      </c>
      <c r="H1267" s="139" t="s">
        <v>234</v>
      </c>
      <c r="I1267" s="139" t="s">
        <v>231</v>
      </c>
      <c r="J1267" s="139" t="s">
        <v>231</v>
      </c>
      <c r="K1267" s="139" t="s">
        <v>232</v>
      </c>
      <c r="L1267" s="139">
        <v>39.522927277777775</v>
      </c>
      <c r="M1267" s="139">
        <v>-107.86200269444444</v>
      </c>
      <c r="N1267" s="139" t="s">
        <v>83</v>
      </c>
      <c r="O1267" s="139" t="s">
        <v>233</v>
      </c>
      <c r="P1267" s="139">
        <v>28</v>
      </c>
      <c r="Q1267" s="139">
        <v>1.5</v>
      </c>
      <c r="R1267" s="139">
        <v>221.3</v>
      </c>
      <c r="S1267" s="139">
        <v>23461</v>
      </c>
      <c r="T1267" s="139">
        <v>858</v>
      </c>
      <c r="U1267" s="139" t="s">
        <v>159</v>
      </c>
      <c r="V1267" s="140">
        <v>0</v>
      </c>
      <c r="W1267" s="141">
        <v>0</v>
      </c>
      <c r="X1267" s="141">
        <v>0</v>
      </c>
      <c r="Y1267" s="141">
        <v>6.3092999999999996E-2</v>
      </c>
      <c r="Z1267" s="142">
        <v>1.05155</v>
      </c>
    </row>
    <row r="1268" spans="1:26" s="4" customFormat="1" x14ac:dyDescent="0.2">
      <c r="A1268" s="139" t="s">
        <v>209</v>
      </c>
      <c r="B1268" s="31" t="s">
        <v>134</v>
      </c>
      <c r="C1268" s="139">
        <f t="shared" si="19"/>
        <v>8</v>
      </c>
      <c r="D1268" s="139" t="s">
        <v>192</v>
      </c>
      <c r="E1268" s="139" t="s">
        <v>182</v>
      </c>
      <c r="F1268" s="139" t="s">
        <v>886</v>
      </c>
      <c r="G1268" s="139" t="s">
        <v>887</v>
      </c>
      <c r="H1268" s="139" t="s">
        <v>235</v>
      </c>
      <c r="I1268" s="139" t="s">
        <v>231</v>
      </c>
      <c r="J1268" s="139" t="s">
        <v>231</v>
      </c>
      <c r="K1268" s="139" t="s">
        <v>232</v>
      </c>
      <c r="L1268" s="139">
        <v>39.522927277777775</v>
      </c>
      <c r="M1268" s="139">
        <v>-107.86200269444444</v>
      </c>
      <c r="N1268" s="139" t="s">
        <v>275</v>
      </c>
      <c r="O1268" s="139" t="s">
        <v>233</v>
      </c>
      <c r="P1268" s="139">
        <v>28</v>
      </c>
      <c r="Q1268" s="139">
        <v>1.5</v>
      </c>
      <c r="R1268" s="139">
        <v>221.3</v>
      </c>
      <c r="S1268" s="139">
        <v>23461</v>
      </c>
      <c r="T1268" s="139">
        <v>858</v>
      </c>
      <c r="U1268" s="139" t="s">
        <v>159</v>
      </c>
      <c r="V1268" s="140">
        <v>0</v>
      </c>
      <c r="W1268" s="141">
        <v>0</v>
      </c>
      <c r="X1268" s="141">
        <v>0</v>
      </c>
      <c r="Y1268" s="141">
        <v>6.5009999999999998E-2</v>
      </c>
      <c r="Z1268" s="142">
        <v>1.0834999999999999</v>
      </c>
    </row>
    <row r="1269" spans="1:26" s="4" customFormat="1" x14ac:dyDescent="0.2">
      <c r="A1269" s="139" t="s">
        <v>209</v>
      </c>
      <c r="B1269" s="31" t="s">
        <v>134</v>
      </c>
      <c r="C1269" s="139">
        <f t="shared" si="19"/>
        <v>8</v>
      </c>
      <c r="D1269" s="139" t="s">
        <v>192</v>
      </c>
      <c r="E1269" s="139" t="s">
        <v>182</v>
      </c>
      <c r="F1269" s="139" t="s">
        <v>886</v>
      </c>
      <c r="G1269" s="139" t="s">
        <v>887</v>
      </c>
      <c r="H1269" s="139" t="s">
        <v>259</v>
      </c>
      <c r="I1269" s="139" t="s">
        <v>231</v>
      </c>
      <c r="J1269" s="139" t="s">
        <v>231</v>
      </c>
      <c r="K1269" s="139" t="s">
        <v>232</v>
      </c>
      <c r="L1269" s="139">
        <v>39.522927277777775</v>
      </c>
      <c r="M1269" s="139">
        <v>-107.86200269444444</v>
      </c>
      <c r="N1269" s="139" t="s">
        <v>261</v>
      </c>
      <c r="O1269" s="139" t="s">
        <v>233</v>
      </c>
      <c r="P1269" s="139">
        <v>24</v>
      </c>
      <c r="Q1269" s="139">
        <v>1</v>
      </c>
      <c r="R1269" s="139">
        <v>89.9</v>
      </c>
      <c r="S1269" s="139">
        <v>4326</v>
      </c>
      <c r="T1269" s="139">
        <v>864</v>
      </c>
      <c r="U1269" s="139" t="s">
        <v>159</v>
      </c>
      <c r="V1269" s="140">
        <v>0</v>
      </c>
      <c r="W1269" s="141">
        <v>0</v>
      </c>
      <c r="X1269" s="141">
        <v>0</v>
      </c>
      <c r="Y1269" s="141">
        <v>0</v>
      </c>
      <c r="Z1269" s="142">
        <v>0</v>
      </c>
    </row>
    <row r="1270" spans="1:26" s="4" customFormat="1" x14ac:dyDescent="0.2">
      <c r="A1270" s="139" t="s">
        <v>209</v>
      </c>
      <c r="B1270" s="31" t="s">
        <v>134</v>
      </c>
      <c r="C1270" s="139">
        <f t="shared" si="19"/>
        <v>8</v>
      </c>
      <c r="D1270" s="139" t="s">
        <v>192</v>
      </c>
      <c r="E1270" s="139" t="s">
        <v>182</v>
      </c>
      <c r="F1270" s="139" t="s">
        <v>886</v>
      </c>
      <c r="G1270" s="139" t="s">
        <v>887</v>
      </c>
      <c r="H1270" s="139" t="s">
        <v>264</v>
      </c>
      <c r="I1270" s="139" t="s">
        <v>231</v>
      </c>
      <c r="J1270" s="139" t="s">
        <v>231</v>
      </c>
      <c r="K1270" s="139" t="s">
        <v>232</v>
      </c>
      <c r="L1270" s="139">
        <v>39.522927277777775</v>
      </c>
      <c r="M1270" s="139">
        <v>-107.86200269444444</v>
      </c>
      <c r="N1270" s="139" t="s">
        <v>791</v>
      </c>
      <c r="O1270" s="139" t="s">
        <v>233</v>
      </c>
      <c r="P1270" s="139">
        <v>20</v>
      </c>
      <c r="Q1270" s="139">
        <v>2</v>
      </c>
      <c r="R1270" s="139">
        <v>20</v>
      </c>
      <c r="S1270" s="139">
        <v>3770</v>
      </c>
      <c r="T1270" s="139">
        <v>500</v>
      </c>
      <c r="U1270" s="139" t="s">
        <v>158</v>
      </c>
      <c r="V1270" s="140">
        <v>0</v>
      </c>
      <c r="W1270" s="141">
        <v>0</v>
      </c>
      <c r="X1270" s="141">
        <v>0</v>
      </c>
      <c r="Y1270" s="141">
        <v>0</v>
      </c>
      <c r="Z1270" s="142">
        <v>0</v>
      </c>
    </row>
    <row r="1271" spans="1:26" s="4" customFormat="1" x14ac:dyDescent="0.2">
      <c r="A1271" s="139" t="s">
        <v>209</v>
      </c>
      <c r="B1271" s="31" t="s">
        <v>134</v>
      </c>
      <c r="C1271" s="139">
        <f t="shared" si="19"/>
        <v>8</v>
      </c>
      <c r="D1271" s="139" t="s">
        <v>192</v>
      </c>
      <c r="E1271" s="139" t="s">
        <v>182</v>
      </c>
      <c r="F1271" s="139" t="s">
        <v>886</v>
      </c>
      <c r="G1271" s="139" t="s">
        <v>887</v>
      </c>
      <c r="H1271" s="139" t="s">
        <v>229</v>
      </c>
      <c r="I1271" s="139" t="s">
        <v>231</v>
      </c>
      <c r="J1271" s="139" t="s">
        <v>231</v>
      </c>
      <c r="K1271" s="139" t="s">
        <v>232</v>
      </c>
      <c r="L1271" s="139">
        <v>39.522927277777775</v>
      </c>
      <c r="M1271" s="139">
        <v>-107.86200269444444</v>
      </c>
      <c r="N1271" s="139" t="s">
        <v>275</v>
      </c>
      <c r="O1271" s="139" t="s">
        <v>233</v>
      </c>
      <c r="P1271" s="139">
        <v>28</v>
      </c>
      <c r="Q1271" s="139">
        <v>1.5</v>
      </c>
      <c r="R1271" s="139">
        <v>221.3</v>
      </c>
      <c r="S1271" s="139">
        <v>23461</v>
      </c>
      <c r="T1271" s="139">
        <v>858</v>
      </c>
      <c r="U1271" s="139" t="s">
        <v>159</v>
      </c>
      <c r="V1271" s="140">
        <v>0</v>
      </c>
      <c r="W1271" s="141">
        <v>0</v>
      </c>
      <c r="X1271" s="141">
        <v>0</v>
      </c>
      <c r="Y1271" s="141">
        <v>6.5009999999999998E-2</v>
      </c>
      <c r="Z1271" s="142">
        <v>1.0834999999999999</v>
      </c>
    </row>
    <row r="1272" spans="1:26" s="4" customFormat="1" x14ac:dyDescent="0.2">
      <c r="A1272" s="139" t="s">
        <v>209</v>
      </c>
      <c r="B1272" s="31" t="s">
        <v>134</v>
      </c>
      <c r="C1272" s="139">
        <f t="shared" si="19"/>
        <v>8</v>
      </c>
      <c r="D1272" s="139" t="s">
        <v>192</v>
      </c>
      <c r="E1272" s="139" t="s">
        <v>182</v>
      </c>
      <c r="F1272" s="139" t="s">
        <v>886</v>
      </c>
      <c r="G1272" s="139" t="s">
        <v>887</v>
      </c>
      <c r="H1272" s="139" t="s">
        <v>231</v>
      </c>
      <c r="I1272" s="139" t="s">
        <v>231</v>
      </c>
      <c r="J1272" s="139" t="s">
        <v>231</v>
      </c>
      <c r="K1272" s="139" t="s">
        <v>232</v>
      </c>
      <c r="L1272" s="139">
        <v>39.478310388888893</v>
      </c>
      <c r="M1272" s="139">
        <v>-108.02188886111111</v>
      </c>
      <c r="N1272" s="139" t="s">
        <v>275</v>
      </c>
      <c r="O1272" s="139" t="s">
        <v>233</v>
      </c>
      <c r="P1272" s="139">
        <v>28</v>
      </c>
      <c r="Q1272" s="139">
        <v>1.5</v>
      </c>
      <c r="R1272" s="139">
        <v>221.3</v>
      </c>
      <c r="S1272" s="139">
        <v>23461</v>
      </c>
      <c r="T1272" s="139">
        <v>858</v>
      </c>
      <c r="U1272" s="139" t="s">
        <v>159</v>
      </c>
      <c r="V1272" s="140">
        <v>102.89999999999999</v>
      </c>
      <c r="W1272" s="141">
        <v>10.199999999999999</v>
      </c>
      <c r="X1272" s="141">
        <v>18</v>
      </c>
      <c r="Y1272" s="141">
        <v>0</v>
      </c>
      <c r="Z1272" s="142">
        <v>0</v>
      </c>
    </row>
    <row r="1273" spans="1:26" s="4" customFormat="1" x14ac:dyDescent="0.2">
      <c r="A1273" s="139" t="s">
        <v>209</v>
      </c>
      <c r="B1273" s="31" t="s">
        <v>134</v>
      </c>
      <c r="C1273" s="139">
        <f t="shared" si="19"/>
        <v>8</v>
      </c>
      <c r="D1273" s="139" t="s">
        <v>192</v>
      </c>
      <c r="E1273" s="139" t="s">
        <v>182</v>
      </c>
      <c r="F1273" s="139" t="s">
        <v>886</v>
      </c>
      <c r="G1273" s="139" t="s">
        <v>887</v>
      </c>
      <c r="H1273" s="139" t="s">
        <v>231</v>
      </c>
      <c r="I1273" s="139" t="s">
        <v>231</v>
      </c>
      <c r="J1273" s="139" t="s">
        <v>231</v>
      </c>
      <c r="K1273" s="139" t="s">
        <v>232</v>
      </c>
      <c r="L1273" s="139">
        <v>39.478310388888893</v>
      </c>
      <c r="M1273" s="139">
        <v>-108.02188886111111</v>
      </c>
      <c r="N1273" s="139" t="s">
        <v>275</v>
      </c>
      <c r="O1273" s="139" t="s">
        <v>233</v>
      </c>
      <c r="P1273" s="139">
        <v>28</v>
      </c>
      <c r="Q1273" s="139">
        <v>1.5</v>
      </c>
      <c r="R1273" s="139">
        <v>221.3</v>
      </c>
      <c r="S1273" s="139">
        <v>13276</v>
      </c>
      <c r="T1273" s="139">
        <v>858</v>
      </c>
      <c r="U1273" s="139" t="s">
        <v>159</v>
      </c>
      <c r="V1273" s="140">
        <v>34.299999999999997</v>
      </c>
      <c r="W1273" s="141">
        <v>3.4</v>
      </c>
      <c r="X1273" s="141">
        <v>6</v>
      </c>
      <c r="Y1273" s="141">
        <v>0</v>
      </c>
      <c r="Z1273" s="142">
        <v>0</v>
      </c>
    </row>
    <row r="1274" spans="1:26" s="4" customFormat="1" x14ac:dyDescent="0.2">
      <c r="A1274" s="139" t="s">
        <v>209</v>
      </c>
      <c r="B1274" s="31" t="s">
        <v>134</v>
      </c>
      <c r="C1274" s="139">
        <f t="shared" si="19"/>
        <v>8</v>
      </c>
      <c r="D1274" s="139" t="s">
        <v>192</v>
      </c>
      <c r="E1274" s="139" t="s">
        <v>182</v>
      </c>
      <c r="F1274" s="139" t="s">
        <v>886</v>
      </c>
      <c r="G1274" s="139" t="s">
        <v>887</v>
      </c>
      <c r="H1274" s="139" t="s">
        <v>231</v>
      </c>
      <c r="I1274" s="139" t="s">
        <v>231</v>
      </c>
      <c r="J1274" s="139" t="s">
        <v>231</v>
      </c>
      <c r="K1274" s="139" t="s">
        <v>232</v>
      </c>
      <c r="L1274" s="139">
        <v>39.478310388888893</v>
      </c>
      <c r="M1274" s="139">
        <v>-108.02188886111111</v>
      </c>
      <c r="N1274" s="139" t="s">
        <v>71</v>
      </c>
      <c r="O1274" s="139" t="s">
        <v>233</v>
      </c>
      <c r="P1274" s="139">
        <v>0</v>
      </c>
      <c r="Q1274" s="139">
        <v>0</v>
      </c>
      <c r="R1274" s="139">
        <v>0</v>
      </c>
      <c r="S1274" s="139">
        <v>0</v>
      </c>
      <c r="T1274" s="139">
        <v>70</v>
      </c>
      <c r="U1274" s="139" t="s">
        <v>159</v>
      </c>
      <c r="V1274" s="140">
        <v>0</v>
      </c>
      <c r="W1274" s="141">
        <v>4.3443300000000002</v>
      </c>
      <c r="X1274" s="141">
        <v>0</v>
      </c>
      <c r="Y1274" s="141">
        <v>0</v>
      </c>
      <c r="Z1274" s="142">
        <v>0</v>
      </c>
    </row>
    <row r="1275" spans="1:26" s="4" customFormat="1" x14ac:dyDescent="0.2">
      <c r="A1275" s="139" t="s">
        <v>209</v>
      </c>
      <c r="B1275" s="31" t="s">
        <v>134</v>
      </c>
      <c r="C1275" s="139">
        <f t="shared" si="19"/>
        <v>8</v>
      </c>
      <c r="D1275" s="139" t="s">
        <v>192</v>
      </c>
      <c r="E1275" s="139" t="s">
        <v>182</v>
      </c>
      <c r="F1275" s="139" t="s">
        <v>886</v>
      </c>
      <c r="G1275" s="139" t="s">
        <v>887</v>
      </c>
      <c r="H1275" s="139" t="s">
        <v>231</v>
      </c>
      <c r="I1275" s="139" t="s">
        <v>231</v>
      </c>
      <c r="J1275" s="139" t="s">
        <v>231</v>
      </c>
      <c r="K1275" s="139" t="s">
        <v>232</v>
      </c>
      <c r="L1275" s="139">
        <v>39.478310388888893</v>
      </c>
      <c r="M1275" s="139">
        <v>-108.02188886111111</v>
      </c>
      <c r="N1275" s="139" t="s">
        <v>239</v>
      </c>
      <c r="O1275" s="139" t="s">
        <v>233</v>
      </c>
      <c r="P1275" s="139">
        <v>0</v>
      </c>
      <c r="Q1275" s="139">
        <v>0</v>
      </c>
      <c r="R1275" s="139">
        <v>0</v>
      </c>
      <c r="S1275" s="139">
        <v>0</v>
      </c>
      <c r="T1275" s="139">
        <v>70</v>
      </c>
      <c r="U1275" s="139" t="s">
        <v>111</v>
      </c>
      <c r="V1275" s="140">
        <v>0</v>
      </c>
      <c r="W1275" s="141">
        <v>26.5</v>
      </c>
      <c r="X1275" s="141">
        <v>0</v>
      </c>
      <c r="Y1275" s="141">
        <v>0</v>
      </c>
      <c r="Z1275" s="142">
        <v>0</v>
      </c>
    </row>
    <row r="1276" spans="1:26" s="4" customFormat="1" x14ac:dyDescent="0.2">
      <c r="A1276" s="139" t="s">
        <v>209</v>
      </c>
      <c r="B1276" s="31" t="s">
        <v>134</v>
      </c>
      <c r="C1276" s="139">
        <f t="shared" si="19"/>
        <v>8</v>
      </c>
      <c r="D1276" s="139" t="s">
        <v>192</v>
      </c>
      <c r="E1276" s="139" t="s">
        <v>182</v>
      </c>
      <c r="F1276" s="139" t="s">
        <v>888</v>
      </c>
      <c r="G1276" s="139" t="s">
        <v>889</v>
      </c>
      <c r="H1276" s="139" t="s">
        <v>230</v>
      </c>
      <c r="I1276" s="139" t="s">
        <v>231</v>
      </c>
      <c r="J1276" s="139" t="s">
        <v>231</v>
      </c>
      <c r="K1276" s="139" t="s">
        <v>232</v>
      </c>
      <c r="L1276" s="139">
        <v>39.478310388888893</v>
      </c>
      <c r="M1276" s="139">
        <v>-108.02188886111111</v>
      </c>
      <c r="N1276" s="139" t="s">
        <v>275</v>
      </c>
      <c r="O1276" s="139" t="s">
        <v>233</v>
      </c>
      <c r="P1276" s="139">
        <v>28</v>
      </c>
      <c r="Q1276" s="139">
        <v>1.5</v>
      </c>
      <c r="R1276" s="139">
        <v>221.2</v>
      </c>
      <c r="S1276" s="139">
        <v>23461</v>
      </c>
      <c r="T1276" s="139">
        <v>858</v>
      </c>
      <c r="U1276" s="139" t="s">
        <v>159</v>
      </c>
      <c r="V1276" s="140">
        <v>0</v>
      </c>
      <c r="W1276" s="141">
        <v>0</v>
      </c>
      <c r="X1276" s="141">
        <v>0</v>
      </c>
      <c r="Y1276" s="141">
        <v>6.3659999999999994E-2</v>
      </c>
      <c r="Z1276" s="142">
        <v>1.0609999999999999</v>
      </c>
    </row>
    <row r="1277" spans="1:26" s="4" customFormat="1" x14ac:dyDescent="0.2">
      <c r="A1277" s="139" t="s">
        <v>209</v>
      </c>
      <c r="B1277" s="31" t="s">
        <v>134</v>
      </c>
      <c r="C1277" s="139">
        <f t="shared" si="19"/>
        <v>8</v>
      </c>
      <c r="D1277" s="139" t="s">
        <v>192</v>
      </c>
      <c r="E1277" s="139" t="s">
        <v>182</v>
      </c>
      <c r="F1277" s="139" t="s">
        <v>888</v>
      </c>
      <c r="G1277" s="139" t="s">
        <v>889</v>
      </c>
      <c r="H1277" s="139" t="s">
        <v>234</v>
      </c>
      <c r="I1277" s="139" t="s">
        <v>231</v>
      </c>
      <c r="J1277" s="139" t="s">
        <v>231</v>
      </c>
      <c r="K1277" s="139" t="s">
        <v>232</v>
      </c>
      <c r="L1277" s="139">
        <v>39.478310388888893</v>
      </c>
      <c r="M1277" s="139">
        <v>-108.02188886111111</v>
      </c>
      <c r="N1277" s="139" t="s">
        <v>275</v>
      </c>
      <c r="O1277" s="139" t="s">
        <v>233</v>
      </c>
      <c r="P1277" s="139">
        <v>28</v>
      </c>
      <c r="Q1277" s="139">
        <v>1.5</v>
      </c>
      <c r="R1277" s="139">
        <v>0</v>
      </c>
      <c r="S1277" s="139">
        <v>234610</v>
      </c>
      <c r="T1277" s="139">
        <v>858</v>
      </c>
      <c r="U1277" s="139" t="s">
        <v>159</v>
      </c>
      <c r="V1277" s="140">
        <v>0</v>
      </c>
      <c r="W1277" s="141">
        <v>0</v>
      </c>
      <c r="X1277" s="141">
        <v>0</v>
      </c>
      <c r="Y1277" s="141">
        <v>6.3630000000000006E-2</v>
      </c>
      <c r="Z1277" s="142">
        <v>1.0605</v>
      </c>
    </row>
    <row r="1278" spans="1:26" s="4" customFormat="1" x14ac:dyDescent="0.2">
      <c r="A1278" s="139" t="s">
        <v>209</v>
      </c>
      <c r="B1278" s="31" t="s">
        <v>134</v>
      </c>
      <c r="C1278" s="139">
        <f t="shared" si="19"/>
        <v>8</v>
      </c>
      <c r="D1278" s="139" t="s">
        <v>192</v>
      </c>
      <c r="E1278" s="139" t="s">
        <v>182</v>
      </c>
      <c r="F1278" s="139" t="s">
        <v>888</v>
      </c>
      <c r="G1278" s="139" t="s">
        <v>889</v>
      </c>
      <c r="H1278" s="139" t="s">
        <v>235</v>
      </c>
      <c r="I1278" s="139" t="s">
        <v>231</v>
      </c>
      <c r="J1278" s="139" t="s">
        <v>231</v>
      </c>
      <c r="K1278" s="139" t="s">
        <v>232</v>
      </c>
      <c r="L1278" s="139">
        <v>39.478310388888893</v>
      </c>
      <c r="M1278" s="139">
        <v>-108.02188886111111</v>
      </c>
      <c r="N1278" s="139" t="s">
        <v>275</v>
      </c>
      <c r="O1278" s="139" t="s">
        <v>233</v>
      </c>
      <c r="P1278" s="139">
        <v>28</v>
      </c>
      <c r="Q1278" s="139">
        <v>1.5</v>
      </c>
      <c r="R1278" s="139">
        <v>221.2</v>
      </c>
      <c r="S1278" s="139">
        <v>23461</v>
      </c>
      <c r="T1278" s="139">
        <v>858</v>
      </c>
      <c r="U1278" s="139" t="s">
        <v>159</v>
      </c>
      <c r="V1278" s="140">
        <v>0</v>
      </c>
      <c r="W1278" s="141">
        <v>0</v>
      </c>
      <c r="X1278" s="141">
        <v>0</v>
      </c>
      <c r="Y1278" s="141">
        <v>0</v>
      </c>
      <c r="Z1278" s="142">
        <v>0</v>
      </c>
    </row>
    <row r="1279" spans="1:26" s="4" customFormat="1" x14ac:dyDescent="0.2">
      <c r="A1279" s="139" t="s">
        <v>209</v>
      </c>
      <c r="B1279" s="31" t="s">
        <v>134</v>
      </c>
      <c r="C1279" s="139">
        <f t="shared" si="19"/>
        <v>8</v>
      </c>
      <c r="D1279" s="139" t="s">
        <v>192</v>
      </c>
      <c r="E1279" s="139" t="s">
        <v>182</v>
      </c>
      <c r="F1279" s="139" t="s">
        <v>888</v>
      </c>
      <c r="G1279" s="139" t="s">
        <v>889</v>
      </c>
      <c r="H1279" s="139" t="s">
        <v>259</v>
      </c>
      <c r="I1279" s="139" t="s">
        <v>231</v>
      </c>
      <c r="J1279" s="139" t="s">
        <v>231</v>
      </c>
      <c r="K1279" s="139" t="s">
        <v>232</v>
      </c>
      <c r="L1279" s="139">
        <v>39.478310388888893</v>
      </c>
      <c r="M1279" s="139">
        <v>-108.02188886111111</v>
      </c>
      <c r="N1279" s="139" t="s">
        <v>275</v>
      </c>
      <c r="O1279" s="139" t="s">
        <v>233</v>
      </c>
      <c r="P1279" s="139">
        <v>20</v>
      </c>
      <c r="Q1279" s="139">
        <v>1</v>
      </c>
      <c r="R1279" s="139">
        <v>162</v>
      </c>
      <c r="S1279" s="139">
        <v>7651</v>
      </c>
      <c r="T1279" s="139">
        <v>854</v>
      </c>
      <c r="U1279" s="139" t="s">
        <v>159</v>
      </c>
      <c r="V1279" s="140">
        <v>0</v>
      </c>
      <c r="W1279" s="141">
        <v>0</v>
      </c>
      <c r="X1279" s="141">
        <v>0</v>
      </c>
      <c r="Y1279" s="141">
        <v>6.0632999999999999E-2</v>
      </c>
      <c r="Z1279" s="142">
        <v>1.0105500000000001</v>
      </c>
    </row>
    <row r="1280" spans="1:26" s="4" customFormat="1" x14ac:dyDescent="0.2">
      <c r="A1280" s="139" t="s">
        <v>209</v>
      </c>
      <c r="B1280" s="31" t="s">
        <v>134</v>
      </c>
      <c r="C1280" s="139">
        <f t="shared" si="19"/>
        <v>8</v>
      </c>
      <c r="D1280" s="139" t="s">
        <v>192</v>
      </c>
      <c r="E1280" s="139" t="s">
        <v>182</v>
      </c>
      <c r="F1280" s="139" t="s">
        <v>888</v>
      </c>
      <c r="G1280" s="139" t="s">
        <v>889</v>
      </c>
      <c r="H1280" s="139" t="s">
        <v>264</v>
      </c>
      <c r="I1280" s="139" t="s">
        <v>231</v>
      </c>
      <c r="J1280" s="139" t="s">
        <v>231</v>
      </c>
      <c r="K1280" s="139" t="s">
        <v>232</v>
      </c>
      <c r="L1280" s="139">
        <v>39.478310388888893</v>
      </c>
      <c r="M1280" s="139">
        <v>-108.02188886111111</v>
      </c>
      <c r="N1280" s="139" t="s">
        <v>791</v>
      </c>
      <c r="O1280" s="139" t="s">
        <v>233</v>
      </c>
      <c r="P1280" s="139">
        <v>20</v>
      </c>
      <c r="Q1280" s="139">
        <v>2</v>
      </c>
      <c r="R1280" s="139">
        <v>20</v>
      </c>
      <c r="S1280" s="139">
        <v>3770</v>
      </c>
      <c r="T1280" s="139">
        <v>500</v>
      </c>
      <c r="U1280" s="139" t="s">
        <v>158</v>
      </c>
      <c r="V1280" s="140">
        <v>0</v>
      </c>
      <c r="W1280" s="141">
        <v>0</v>
      </c>
      <c r="X1280" s="141">
        <v>0</v>
      </c>
      <c r="Y1280" s="141">
        <v>0</v>
      </c>
      <c r="Z1280" s="142">
        <v>0.48</v>
      </c>
    </row>
    <row r="1281" spans="1:26" s="4" customFormat="1" x14ac:dyDescent="0.2">
      <c r="A1281" s="139" t="s">
        <v>209</v>
      </c>
      <c r="B1281" s="31" t="s">
        <v>134</v>
      </c>
      <c r="C1281" s="139">
        <f t="shared" si="19"/>
        <v>8</v>
      </c>
      <c r="D1281" s="139" t="s">
        <v>192</v>
      </c>
      <c r="E1281" s="139" t="s">
        <v>182</v>
      </c>
      <c r="F1281" s="139" t="s">
        <v>888</v>
      </c>
      <c r="G1281" s="139" t="s">
        <v>889</v>
      </c>
      <c r="H1281" s="139" t="s">
        <v>229</v>
      </c>
      <c r="I1281" s="139" t="s">
        <v>231</v>
      </c>
      <c r="J1281" s="139" t="s">
        <v>231</v>
      </c>
      <c r="K1281" s="139" t="s">
        <v>232</v>
      </c>
      <c r="L1281" s="139">
        <v>39.478310388888893</v>
      </c>
      <c r="M1281" s="139">
        <v>-108.02188886111111</v>
      </c>
      <c r="N1281" s="139" t="s">
        <v>275</v>
      </c>
      <c r="O1281" s="139" t="s">
        <v>233</v>
      </c>
      <c r="P1281" s="139">
        <v>28</v>
      </c>
      <c r="Q1281" s="139">
        <v>1.5</v>
      </c>
      <c r="R1281" s="139">
        <v>221.2</v>
      </c>
      <c r="S1281" s="139">
        <v>23461</v>
      </c>
      <c r="T1281" s="139">
        <v>858</v>
      </c>
      <c r="U1281" s="139" t="s">
        <v>159</v>
      </c>
      <c r="V1281" s="140">
        <v>0</v>
      </c>
      <c r="W1281" s="141">
        <v>0</v>
      </c>
      <c r="X1281" s="141">
        <v>0</v>
      </c>
      <c r="Y1281" s="141">
        <v>0</v>
      </c>
      <c r="Z1281" s="142">
        <v>0</v>
      </c>
    </row>
    <row r="1282" spans="1:26" s="4" customFormat="1" x14ac:dyDescent="0.2">
      <c r="A1282" s="139" t="s">
        <v>209</v>
      </c>
      <c r="B1282" s="31" t="s">
        <v>134</v>
      </c>
      <c r="C1282" s="139">
        <f t="shared" si="19"/>
        <v>8</v>
      </c>
      <c r="D1282" s="139" t="s">
        <v>192</v>
      </c>
      <c r="E1282" s="139" t="s">
        <v>182</v>
      </c>
      <c r="F1282" s="139" t="s">
        <v>888</v>
      </c>
      <c r="G1282" s="139" t="s">
        <v>889</v>
      </c>
      <c r="H1282" s="139" t="s">
        <v>231</v>
      </c>
      <c r="I1282" s="139" t="s">
        <v>231</v>
      </c>
      <c r="J1282" s="139" t="s">
        <v>231</v>
      </c>
      <c r="K1282" s="139" t="s">
        <v>232</v>
      </c>
      <c r="L1282" s="139">
        <v>39.478310388888893</v>
      </c>
      <c r="M1282" s="139">
        <v>-108.02188886111111</v>
      </c>
      <c r="N1282" s="139" t="s">
        <v>238</v>
      </c>
      <c r="O1282" s="139" t="s">
        <v>233</v>
      </c>
      <c r="P1282" s="139">
        <v>0</v>
      </c>
      <c r="Q1282" s="139">
        <v>0</v>
      </c>
      <c r="R1282" s="139">
        <v>0</v>
      </c>
      <c r="S1282" s="139">
        <v>0</v>
      </c>
      <c r="T1282" s="139">
        <v>70</v>
      </c>
      <c r="U1282" s="139" t="s">
        <v>110</v>
      </c>
      <c r="V1282" s="140">
        <v>0</v>
      </c>
      <c r="W1282" s="141">
        <v>8.3699999999999992</v>
      </c>
      <c r="X1282" s="141">
        <v>0</v>
      </c>
      <c r="Y1282" s="141">
        <v>0</v>
      </c>
      <c r="Z1282" s="142">
        <v>0</v>
      </c>
    </row>
    <row r="1283" spans="1:26" s="4" customFormat="1" x14ac:dyDescent="0.2">
      <c r="A1283" s="139" t="s">
        <v>209</v>
      </c>
      <c r="B1283" s="31" t="s">
        <v>134</v>
      </c>
      <c r="C1283" s="139">
        <f t="shared" si="19"/>
        <v>8</v>
      </c>
      <c r="D1283" s="139" t="s">
        <v>192</v>
      </c>
      <c r="E1283" s="139" t="s">
        <v>182</v>
      </c>
      <c r="F1283" s="139" t="s">
        <v>888</v>
      </c>
      <c r="G1283" s="139" t="s">
        <v>889</v>
      </c>
      <c r="H1283" s="139" t="s">
        <v>231</v>
      </c>
      <c r="I1283" s="139" t="s">
        <v>231</v>
      </c>
      <c r="J1283" s="139" t="s">
        <v>231</v>
      </c>
      <c r="K1283" s="139" t="s">
        <v>232</v>
      </c>
      <c r="L1283" s="139">
        <v>39.474196805555557</v>
      </c>
      <c r="M1283" s="139">
        <v>-108.24811136111111</v>
      </c>
      <c r="N1283" s="139" t="s">
        <v>238</v>
      </c>
      <c r="O1283" s="139" t="s">
        <v>233</v>
      </c>
      <c r="P1283" s="139">
        <v>20</v>
      </c>
      <c r="Q1283" s="139">
        <v>2</v>
      </c>
      <c r="R1283" s="139">
        <v>20</v>
      </c>
      <c r="S1283" s="139">
        <v>3770</v>
      </c>
      <c r="T1283" s="139">
        <v>500</v>
      </c>
      <c r="U1283" s="139" t="s">
        <v>110</v>
      </c>
      <c r="V1283" s="140">
        <v>0</v>
      </c>
      <c r="W1283" s="141">
        <v>8.3699999999999992</v>
      </c>
      <c r="X1283" s="141">
        <v>0</v>
      </c>
      <c r="Y1283" s="141">
        <v>0</v>
      </c>
      <c r="Z1283" s="142">
        <v>0</v>
      </c>
    </row>
    <row r="1284" spans="1:26" s="4" customFormat="1" x14ac:dyDescent="0.2">
      <c r="A1284" s="139" t="s">
        <v>209</v>
      </c>
      <c r="B1284" s="31" t="s">
        <v>134</v>
      </c>
      <c r="C1284" s="139">
        <f t="shared" si="19"/>
        <v>8</v>
      </c>
      <c r="D1284" s="139" t="s">
        <v>192</v>
      </c>
      <c r="E1284" s="139" t="s">
        <v>182</v>
      </c>
      <c r="F1284" s="139" t="s">
        <v>888</v>
      </c>
      <c r="G1284" s="139" t="s">
        <v>889</v>
      </c>
      <c r="H1284" s="139" t="s">
        <v>231</v>
      </c>
      <c r="I1284" s="139" t="s">
        <v>231</v>
      </c>
      <c r="J1284" s="139" t="s">
        <v>231</v>
      </c>
      <c r="K1284" s="139" t="s">
        <v>232</v>
      </c>
      <c r="L1284" s="139">
        <v>39.474196805555557</v>
      </c>
      <c r="M1284" s="139">
        <v>-108.24811136111111</v>
      </c>
      <c r="N1284" s="139" t="s">
        <v>71</v>
      </c>
      <c r="O1284" s="139" t="s">
        <v>233</v>
      </c>
      <c r="P1284" s="139">
        <v>28</v>
      </c>
      <c r="Q1284" s="139">
        <v>1.5</v>
      </c>
      <c r="R1284" s="139">
        <v>221.2</v>
      </c>
      <c r="S1284" s="139">
        <v>23461</v>
      </c>
      <c r="T1284" s="139">
        <v>858</v>
      </c>
      <c r="U1284" s="139" t="s">
        <v>159</v>
      </c>
      <c r="V1284" s="140">
        <v>0</v>
      </c>
      <c r="W1284" s="141">
        <v>8.6300000000000008</v>
      </c>
      <c r="X1284" s="141">
        <v>0</v>
      </c>
      <c r="Y1284" s="141">
        <v>0</v>
      </c>
      <c r="Z1284" s="142">
        <v>0</v>
      </c>
    </row>
    <row r="1285" spans="1:26" s="4" customFormat="1" x14ac:dyDescent="0.2">
      <c r="A1285" s="139" t="s">
        <v>209</v>
      </c>
      <c r="B1285" s="31" t="s">
        <v>134</v>
      </c>
      <c r="C1285" s="139">
        <f t="shared" si="19"/>
        <v>8</v>
      </c>
      <c r="D1285" s="139" t="s">
        <v>192</v>
      </c>
      <c r="E1285" s="139" t="s">
        <v>182</v>
      </c>
      <c r="F1285" s="139" t="s">
        <v>888</v>
      </c>
      <c r="G1285" s="139" t="s">
        <v>889</v>
      </c>
      <c r="H1285" s="139" t="s">
        <v>231</v>
      </c>
      <c r="I1285" s="139" t="s">
        <v>231</v>
      </c>
      <c r="J1285" s="139" t="s">
        <v>231</v>
      </c>
      <c r="K1285" s="139" t="s">
        <v>232</v>
      </c>
      <c r="L1285" s="139">
        <v>39.474196805555557</v>
      </c>
      <c r="M1285" s="139">
        <v>-108.24811136111111</v>
      </c>
      <c r="N1285" s="139" t="s">
        <v>791</v>
      </c>
      <c r="O1285" s="139" t="s">
        <v>233</v>
      </c>
      <c r="P1285" s="139">
        <v>20</v>
      </c>
      <c r="Q1285" s="139">
        <v>2</v>
      </c>
      <c r="R1285" s="139">
        <v>20</v>
      </c>
      <c r="S1285" s="139">
        <v>3770</v>
      </c>
      <c r="T1285" s="139">
        <v>500</v>
      </c>
      <c r="U1285" s="139" t="s">
        <v>158</v>
      </c>
      <c r="V1285" s="140">
        <v>6.32</v>
      </c>
      <c r="W1285" s="141">
        <v>0.35</v>
      </c>
      <c r="X1285" s="141">
        <v>5.31</v>
      </c>
      <c r="Y1285" s="141">
        <v>0</v>
      </c>
      <c r="Z1285" s="142">
        <v>0</v>
      </c>
    </row>
    <row r="1286" spans="1:26" s="4" customFormat="1" x14ac:dyDescent="0.2">
      <c r="A1286" s="139" t="s">
        <v>209</v>
      </c>
      <c r="B1286" s="31" t="s">
        <v>134</v>
      </c>
      <c r="C1286" s="139">
        <f t="shared" si="19"/>
        <v>8</v>
      </c>
      <c r="D1286" s="139" t="s">
        <v>192</v>
      </c>
      <c r="E1286" s="139" t="s">
        <v>182</v>
      </c>
      <c r="F1286" s="139" t="s">
        <v>888</v>
      </c>
      <c r="G1286" s="139" t="s">
        <v>889</v>
      </c>
      <c r="H1286" s="139" t="s">
        <v>231</v>
      </c>
      <c r="I1286" s="139" t="s">
        <v>231</v>
      </c>
      <c r="J1286" s="139" t="s">
        <v>231</v>
      </c>
      <c r="K1286" s="139" t="s">
        <v>232</v>
      </c>
      <c r="L1286" s="139">
        <v>39.474196805555557</v>
      </c>
      <c r="M1286" s="139">
        <v>-108.24811136111111</v>
      </c>
      <c r="N1286" s="139" t="s">
        <v>239</v>
      </c>
      <c r="O1286" s="139" t="s">
        <v>233</v>
      </c>
      <c r="P1286" s="139">
        <v>20</v>
      </c>
      <c r="Q1286" s="139">
        <v>2</v>
      </c>
      <c r="R1286" s="139">
        <v>20</v>
      </c>
      <c r="S1286" s="139">
        <v>3770</v>
      </c>
      <c r="T1286" s="139">
        <v>500</v>
      </c>
      <c r="U1286" s="139" t="s">
        <v>111</v>
      </c>
      <c r="V1286" s="140">
        <v>0</v>
      </c>
      <c r="W1286" s="141">
        <v>7.5</v>
      </c>
      <c r="X1286" s="141">
        <v>0</v>
      </c>
      <c r="Y1286" s="141">
        <v>0</v>
      </c>
      <c r="Z1286" s="142">
        <v>0</v>
      </c>
    </row>
    <row r="1287" spans="1:26" s="4" customFormat="1" x14ac:dyDescent="0.2">
      <c r="A1287" s="139" t="s">
        <v>209</v>
      </c>
      <c r="B1287" s="31" t="s">
        <v>134</v>
      </c>
      <c r="C1287" s="139">
        <f t="shared" ref="C1287:C1350" si="20">VALUE(LEFT($D1287,LEN(D1287)-3))</f>
        <v>8</v>
      </c>
      <c r="D1287" s="139" t="s">
        <v>192</v>
      </c>
      <c r="E1287" s="139" t="s">
        <v>182</v>
      </c>
      <c r="F1287" s="139" t="s">
        <v>888</v>
      </c>
      <c r="G1287" s="139" t="s">
        <v>889</v>
      </c>
      <c r="H1287" s="139" t="s">
        <v>231</v>
      </c>
      <c r="I1287" s="139" t="s">
        <v>231</v>
      </c>
      <c r="J1287" s="139" t="s">
        <v>231</v>
      </c>
      <c r="K1287" s="139" t="s">
        <v>232</v>
      </c>
      <c r="L1287" s="139">
        <v>39.502828861111112</v>
      </c>
      <c r="M1287" s="139">
        <v>-108.18402666666667</v>
      </c>
      <c r="N1287" s="139" t="s">
        <v>275</v>
      </c>
      <c r="O1287" s="139" t="s">
        <v>233</v>
      </c>
      <c r="P1287" s="139">
        <v>20</v>
      </c>
      <c r="Q1287" s="139">
        <v>1</v>
      </c>
      <c r="R1287" s="139">
        <v>162</v>
      </c>
      <c r="S1287" s="139">
        <v>7651</v>
      </c>
      <c r="T1287" s="139">
        <v>854</v>
      </c>
      <c r="U1287" s="139" t="s">
        <v>159</v>
      </c>
      <c r="V1287" s="140">
        <v>34.299999999999997</v>
      </c>
      <c r="W1287" s="141">
        <v>3.4</v>
      </c>
      <c r="X1287" s="141">
        <v>6</v>
      </c>
      <c r="Y1287" s="141">
        <v>0</v>
      </c>
      <c r="Z1287" s="142">
        <v>0</v>
      </c>
    </row>
    <row r="1288" spans="1:26" s="4" customFormat="1" x14ac:dyDescent="0.2">
      <c r="A1288" s="139" t="s">
        <v>209</v>
      </c>
      <c r="B1288" s="31" t="s">
        <v>134</v>
      </c>
      <c r="C1288" s="139">
        <f t="shared" si="20"/>
        <v>8</v>
      </c>
      <c r="D1288" s="139" t="s">
        <v>192</v>
      </c>
      <c r="E1288" s="139" t="s">
        <v>182</v>
      </c>
      <c r="F1288" s="139" t="s">
        <v>888</v>
      </c>
      <c r="G1288" s="139" t="s">
        <v>889</v>
      </c>
      <c r="H1288" s="139" t="s">
        <v>231</v>
      </c>
      <c r="I1288" s="139" t="s">
        <v>231</v>
      </c>
      <c r="J1288" s="139" t="s">
        <v>231</v>
      </c>
      <c r="K1288" s="139" t="s">
        <v>232</v>
      </c>
      <c r="L1288" s="139">
        <v>39.502828861111112</v>
      </c>
      <c r="M1288" s="139">
        <v>-108.18402666666667</v>
      </c>
      <c r="N1288" s="139" t="s">
        <v>275</v>
      </c>
      <c r="O1288" s="139" t="s">
        <v>233</v>
      </c>
      <c r="P1288" s="139">
        <v>28</v>
      </c>
      <c r="Q1288" s="139">
        <v>1.5</v>
      </c>
      <c r="R1288" s="139">
        <v>221.2</v>
      </c>
      <c r="S1288" s="139">
        <v>23461</v>
      </c>
      <c r="T1288" s="139">
        <v>858</v>
      </c>
      <c r="U1288" s="139" t="s">
        <v>159</v>
      </c>
      <c r="V1288" s="140">
        <v>137.19999999999999</v>
      </c>
      <c r="W1288" s="141">
        <v>10.199999999999999</v>
      </c>
      <c r="X1288" s="141">
        <v>24</v>
      </c>
      <c r="Y1288" s="141">
        <v>0</v>
      </c>
      <c r="Z1288" s="142">
        <v>0</v>
      </c>
    </row>
    <row r="1289" spans="1:26" s="4" customFormat="1" x14ac:dyDescent="0.2">
      <c r="A1289" s="139" t="s">
        <v>209</v>
      </c>
      <c r="B1289" s="31" t="s">
        <v>134</v>
      </c>
      <c r="C1289" s="139">
        <f t="shared" si="20"/>
        <v>8</v>
      </c>
      <c r="D1289" s="139" t="s">
        <v>192</v>
      </c>
      <c r="E1289" s="139" t="s">
        <v>182</v>
      </c>
      <c r="F1289" s="139" t="s">
        <v>890</v>
      </c>
      <c r="G1289" s="139" t="s">
        <v>891</v>
      </c>
      <c r="H1289" s="139" t="s">
        <v>230</v>
      </c>
      <c r="I1289" s="139" t="s">
        <v>231</v>
      </c>
      <c r="J1289" s="139" t="s">
        <v>231</v>
      </c>
      <c r="K1289" s="139" t="s">
        <v>232</v>
      </c>
      <c r="L1289" s="139">
        <v>39.474196805555557</v>
      </c>
      <c r="M1289" s="139">
        <v>-108.24811136111111</v>
      </c>
      <c r="N1289" s="139" t="s">
        <v>275</v>
      </c>
      <c r="O1289" s="139" t="s">
        <v>233</v>
      </c>
      <c r="P1289" s="139">
        <v>43</v>
      </c>
      <c r="Q1289" s="139">
        <v>2.5</v>
      </c>
      <c r="R1289" s="139">
        <v>70.8</v>
      </c>
      <c r="S1289" s="139">
        <v>20857</v>
      </c>
      <c r="T1289" s="139">
        <v>858</v>
      </c>
      <c r="U1289" s="139" t="s">
        <v>159</v>
      </c>
      <c r="V1289" s="140">
        <v>0</v>
      </c>
      <c r="W1289" s="141">
        <v>0</v>
      </c>
      <c r="X1289" s="141">
        <v>0</v>
      </c>
      <c r="Y1289" s="141">
        <v>9.3720000000000001E-3</v>
      </c>
      <c r="Z1289" s="142">
        <v>0.149952</v>
      </c>
    </row>
    <row r="1290" spans="1:26" s="4" customFormat="1" x14ac:dyDescent="0.2">
      <c r="A1290" s="139" t="s">
        <v>209</v>
      </c>
      <c r="B1290" s="31" t="s">
        <v>134</v>
      </c>
      <c r="C1290" s="139">
        <f t="shared" si="20"/>
        <v>8</v>
      </c>
      <c r="D1290" s="139" t="s">
        <v>192</v>
      </c>
      <c r="E1290" s="139" t="s">
        <v>182</v>
      </c>
      <c r="F1290" s="139" t="s">
        <v>890</v>
      </c>
      <c r="G1290" s="139" t="s">
        <v>891</v>
      </c>
      <c r="H1290" s="139" t="s">
        <v>234</v>
      </c>
      <c r="I1290" s="139" t="s">
        <v>231</v>
      </c>
      <c r="J1290" s="139" t="s">
        <v>231</v>
      </c>
      <c r="K1290" s="139" t="s">
        <v>232</v>
      </c>
      <c r="L1290" s="139">
        <v>39.474196805555557</v>
      </c>
      <c r="M1290" s="139">
        <v>-108.24811136111111</v>
      </c>
      <c r="N1290" s="139" t="s">
        <v>275</v>
      </c>
      <c r="O1290" s="139" t="s">
        <v>233</v>
      </c>
      <c r="P1290" s="139">
        <v>43</v>
      </c>
      <c r="Q1290" s="139">
        <v>2.5</v>
      </c>
      <c r="R1290" s="139">
        <v>233.7</v>
      </c>
      <c r="S1290" s="139">
        <v>20857</v>
      </c>
      <c r="T1290" s="139">
        <v>858</v>
      </c>
      <c r="U1290" s="139" t="s">
        <v>159</v>
      </c>
      <c r="V1290" s="140">
        <v>0</v>
      </c>
      <c r="W1290" s="141">
        <v>0</v>
      </c>
      <c r="X1290" s="141">
        <v>0</v>
      </c>
      <c r="Y1290" s="141">
        <v>1.0416E-2</v>
      </c>
      <c r="Z1290" s="142">
        <v>0.166656</v>
      </c>
    </row>
    <row r="1291" spans="1:26" s="4" customFormat="1" x14ac:dyDescent="0.2">
      <c r="A1291" s="139" t="s">
        <v>209</v>
      </c>
      <c r="B1291" s="31" t="s">
        <v>134</v>
      </c>
      <c r="C1291" s="139">
        <f t="shared" si="20"/>
        <v>8</v>
      </c>
      <c r="D1291" s="139" t="s">
        <v>192</v>
      </c>
      <c r="E1291" s="139" t="s">
        <v>182</v>
      </c>
      <c r="F1291" s="139" t="s">
        <v>890</v>
      </c>
      <c r="G1291" s="139" t="s">
        <v>891</v>
      </c>
      <c r="H1291" s="139" t="s">
        <v>235</v>
      </c>
      <c r="I1291" s="139" t="s">
        <v>231</v>
      </c>
      <c r="J1291" s="139" t="s">
        <v>231</v>
      </c>
      <c r="K1291" s="139" t="s">
        <v>232</v>
      </c>
      <c r="L1291" s="139">
        <v>39.474196805555557</v>
      </c>
      <c r="M1291" s="139">
        <v>-108.24811136111111</v>
      </c>
      <c r="N1291" s="139" t="s">
        <v>261</v>
      </c>
      <c r="O1291" s="139" t="s">
        <v>233</v>
      </c>
      <c r="P1291" s="139">
        <v>23</v>
      </c>
      <c r="Q1291" s="139">
        <v>1.04</v>
      </c>
      <c r="R1291" s="139">
        <v>37</v>
      </c>
      <c r="S1291" s="139">
        <v>1892</v>
      </c>
      <c r="T1291" s="139">
        <v>1114</v>
      </c>
      <c r="U1291" s="139" t="s">
        <v>159</v>
      </c>
      <c r="V1291" s="140">
        <v>0</v>
      </c>
      <c r="W1291" s="141">
        <v>0</v>
      </c>
      <c r="X1291" s="141">
        <v>0</v>
      </c>
      <c r="Y1291" s="141">
        <v>0</v>
      </c>
      <c r="Z1291" s="142">
        <v>7.9939999999999997E-2</v>
      </c>
    </row>
    <row r="1292" spans="1:26" s="4" customFormat="1" x14ac:dyDescent="0.2">
      <c r="A1292" s="139" t="s">
        <v>209</v>
      </c>
      <c r="B1292" s="31" t="s">
        <v>134</v>
      </c>
      <c r="C1292" s="139">
        <f t="shared" si="20"/>
        <v>8</v>
      </c>
      <c r="D1292" s="139" t="s">
        <v>192</v>
      </c>
      <c r="E1292" s="139" t="s">
        <v>182</v>
      </c>
      <c r="F1292" s="139" t="s">
        <v>890</v>
      </c>
      <c r="G1292" s="139" t="s">
        <v>891</v>
      </c>
      <c r="H1292" s="139" t="s">
        <v>229</v>
      </c>
      <c r="I1292" s="139" t="s">
        <v>231</v>
      </c>
      <c r="J1292" s="139" t="s">
        <v>231</v>
      </c>
      <c r="K1292" s="139" t="s">
        <v>232</v>
      </c>
      <c r="L1292" s="139">
        <v>39.474196805555557</v>
      </c>
      <c r="M1292" s="139">
        <v>-108.24811136111111</v>
      </c>
      <c r="N1292" s="139" t="s">
        <v>261</v>
      </c>
      <c r="O1292" s="139" t="s">
        <v>233</v>
      </c>
      <c r="P1292" s="139">
        <v>22</v>
      </c>
      <c r="Q1292" s="139">
        <v>1.04</v>
      </c>
      <c r="R1292" s="139">
        <v>37</v>
      </c>
      <c r="S1292" s="139">
        <v>1892</v>
      </c>
      <c r="T1292" s="139">
        <v>1114</v>
      </c>
      <c r="U1292" s="139" t="s">
        <v>159</v>
      </c>
      <c r="V1292" s="140">
        <v>0</v>
      </c>
      <c r="W1292" s="141">
        <v>0</v>
      </c>
      <c r="X1292" s="141">
        <v>0</v>
      </c>
      <c r="Y1292" s="141">
        <v>0</v>
      </c>
      <c r="Z1292" s="142">
        <v>6.1963999999999998E-2</v>
      </c>
    </row>
    <row r="1293" spans="1:26" s="4" customFormat="1" x14ac:dyDescent="0.2">
      <c r="A1293" s="139" t="s">
        <v>209</v>
      </c>
      <c r="B1293" s="31" t="s">
        <v>134</v>
      </c>
      <c r="C1293" s="139">
        <f t="shared" si="20"/>
        <v>8</v>
      </c>
      <c r="D1293" s="139" t="s">
        <v>192</v>
      </c>
      <c r="E1293" s="139" t="s">
        <v>182</v>
      </c>
      <c r="F1293" s="139" t="s">
        <v>890</v>
      </c>
      <c r="G1293" s="139" t="s">
        <v>891</v>
      </c>
      <c r="H1293" s="139" t="s">
        <v>231</v>
      </c>
      <c r="I1293" s="139" t="s">
        <v>231</v>
      </c>
      <c r="J1293" s="139" t="s">
        <v>231</v>
      </c>
      <c r="K1293" s="139" t="s">
        <v>232</v>
      </c>
      <c r="L1293" s="139">
        <v>39.502828861111112</v>
      </c>
      <c r="M1293" s="139">
        <v>-108.18402666666667</v>
      </c>
      <c r="N1293" s="139" t="s">
        <v>275</v>
      </c>
      <c r="O1293" s="139" t="s">
        <v>233</v>
      </c>
      <c r="P1293" s="139">
        <v>43</v>
      </c>
      <c r="Q1293" s="139">
        <v>2.5</v>
      </c>
      <c r="R1293" s="139">
        <v>70.8</v>
      </c>
      <c r="S1293" s="139">
        <v>20857</v>
      </c>
      <c r="T1293" s="139">
        <v>858</v>
      </c>
      <c r="U1293" s="139" t="s">
        <v>159</v>
      </c>
      <c r="V1293" s="140">
        <v>4.2600429999999996</v>
      </c>
      <c r="W1293" s="141">
        <v>2.7519939999999998</v>
      </c>
      <c r="X1293" s="141">
        <v>1.0653980000000001</v>
      </c>
      <c r="Y1293" s="141">
        <v>0</v>
      </c>
      <c r="Z1293" s="142">
        <v>0</v>
      </c>
    </row>
    <row r="1294" spans="1:26" s="4" customFormat="1" x14ac:dyDescent="0.2">
      <c r="A1294" s="139" t="s">
        <v>209</v>
      </c>
      <c r="B1294" s="31" t="s">
        <v>134</v>
      </c>
      <c r="C1294" s="139">
        <f t="shared" si="20"/>
        <v>8</v>
      </c>
      <c r="D1294" s="139" t="s">
        <v>192</v>
      </c>
      <c r="E1294" s="139" t="s">
        <v>182</v>
      </c>
      <c r="F1294" s="139" t="s">
        <v>890</v>
      </c>
      <c r="G1294" s="139" t="s">
        <v>891</v>
      </c>
      <c r="H1294" s="139" t="s">
        <v>231</v>
      </c>
      <c r="I1294" s="139" t="s">
        <v>231</v>
      </c>
      <c r="J1294" s="139" t="s">
        <v>231</v>
      </c>
      <c r="K1294" s="139" t="s">
        <v>232</v>
      </c>
      <c r="L1294" s="139">
        <v>39.502828861111112</v>
      </c>
      <c r="M1294" s="139">
        <v>-108.18402666666667</v>
      </c>
      <c r="N1294" s="139" t="s">
        <v>275</v>
      </c>
      <c r="O1294" s="139" t="s">
        <v>233</v>
      </c>
      <c r="P1294" s="139">
        <v>43</v>
      </c>
      <c r="Q1294" s="139">
        <v>2.5</v>
      </c>
      <c r="R1294" s="139">
        <v>233.7</v>
      </c>
      <c r="S1294" s="139">
        <v>20857</v>
      </c>
      <c r="T1294" s="139">
        <v>858</v>
      </c>
      <c r="U1294" s="139" t="s">
        <v>159</v>
      </c>
      <c r="V1294" s="140">
        <v>4.7345930000000003</v>
      </c>
      <c r="W1294" s="141">
        <v>3.058554</v>
      </c>
      <c r="X1294" s="141">
        <v>1.1840790000000001</v>
      </c>
      <c r="Y1294" s="141">
        <v>0</v>
      </c>
      <c r="Z1294" s="142">
        <v>0</v>
      </c>
    </row>
    <row r="1295" spans="1:26" s="4" customFormat="1" x14ac:dyDescent="0.2">
      <c r="A1295" s="139" t="s">
        <v>209</v>
      </c>
      <c r="B1295" s="31" t="s">
        <v>134</v>
      </c>
      <c r="C1295" s="139">
        <f t="shared" si="20"/>
        <v>8</v>
      </c>
      <c r="D1295" s="139" t="s">
        <v>192</v>
      </c>
      <c r="E1295" s="139" t="s">
        <v>182</v>
      </c>
      <c r="F1295" s="139" t="s">
        <v>890</v>
      </c>
      <c r="G1295" s="139" t="s">
        <v>891</v>
      </c>
      <c r="H1295" s="139" t="s">
        <v>231</v>
      </c>
      <c r="I1295" s="139" t="s">
        <v>231</v>
      </c>
      <c r="J1295" s="139" t="s">
        <v>231</v>
      </c>
      <c r="K1295" s="139" t="s">
        <v>232</v>
      </c>
      <c r="L1295" s="139">
        <v>39.502828861111112</v>
      </c>
      <c r="M1295" s="139">
        <v>-108.18402666666667</v>
      </c>
      <c r="N1295" s="139" t="s">
        <v>261</v>
      </c>
      <c r="O1295" s="139" t="s">
        <v>233</v>
      </c>
      <c r="P1295" s="139">
        <v>22</v>
      </c>
      <c r="Q1295" s="139">
        <v>1.04</v>
      </c>
      <c r="R1295" s="139">
        <v>37</v>
      </c>
      <c r="S1295" s="139">
        <v>1892</v>
      </c>
      <c r="T1295" s="139">
        <v>1114</v>
      </c>
      <c r="U1295" s="139" t="s">
        <v>159</v>
      </c>
      <c r="V1295" s="140">
        <v>4.2477229999999997</v>
      </c>
      <c r="W1295" s="141">
        <v>0.65422000000000002</v>
      </c>
      <c r="X1295" s="141">
        <v>0.57189199999999996</v>
      </c>
      <c r="Y1295" s="141">
        <v>0</v>
      </c>
      <c r="Z1295" s="142">
        <v>0</v>
      </c>
    </row>
    <row r="1296" spans="1:26" s="4" customFormat="1" x14ac:dyDescent="0.2">
      <c r="A1296" s="139" t="s">
        <v>209</v>
      </c>
      <c r="B1296" s="31" t="s">
        <v>134</v>
      </c>
      <c r="C1296" s="139">
        <f t="shared" si="20"/>
        <v>8</v>
      </c>
      <c r="D1296" s="139" t="s">
        <v>192</v>
      </c>
      <c r="E1296" s="139" t="s">
        <v>182</v>
      </c>
      <c r="F1296" s="139" t="s">
        <v>890</v>
      </c>
      <c r="G1296" s="139" t="s">
        <v>891</v>
      </c>
      <c r="H1296" s="139" t="s">
        <v>231</v>
      </c>
      <c r="I1296" s="139" t="s">
        <v>231</v>
      </c>
      <c r="J1296" s="139" t="s">
        <v>231</v>
      </c>
      <c r="K1296" s="139" t="s">
        <v>232</v>
      </c>
      <c r="L1296" s="139">
        <v>39.502828861111112</v>
      </c>
      <c r="M1296" s="139">
        <v>-108.18402666666667</v>
      </c>
      <c r="N1296" s="139" t="s">
        <v>261</v>
      </c>
      <c r="O1296" s="139" t="s">
        <v>233</v>
      </c>
      <c r="P1296" s="139">
        <v>23</v>
      </c>
      <c r="Q1296" s="139">
        <v>1.04</v>
      </c>
      <c r="R1296" s="139">
        <v>37</v>
      </c>
      <c r="S1296" s="139">
        <v>1892</v>
      </c>
      <c r="T1296" s="139">
        <v>1114</v>
      </c>
      <c r="U1296" s="139" t="s">
        <v>159</v>
      </c>
      <c r="V1296" s="140">
        <v>5.4800079999999998</v>
      </c>
      <c r="W1296" s="141">
        <v>0.84401300000000001</v>
      </c>
      <c r="X1296" s="141">
        <v>0.73780000000000001</v>
      </c>
      <c r="Y1296" s="141">
        <v>0</v>
      </c>
      <c r="Z1296" s="142">
        <v>0</v>
      </c>
    </row>
    <row r="1297" spans="1:26" s="4" customFormat="1" x14ac:dyDescent="0.2">
      <c r="A1297" s="139" t="s">
        <v>209</v>
      </c>
      <c r="B1297" s="31" t="s">
        <v>134</v>
      </c>
      <c r="C1297" s="139">
        <f t="shared" si="20"/>
        <v>8</v>
      </c>
      <c r="D1297" s="139" t="s">
        <v>192</v>
      </c>
      <c r="E1297" s="139" t="s">
        <v>182</v>
      </c>
      <c r="F1297" s="139" t="s">
        <v>892</v>
      </c>
      <c r="G1297" s="139" t="s">
        <v>893</v>
      </c>
      <c r="H1297" s="139" t="s">
        <v>230</v>
      </c>
      <c r="I1297" s="139" t="s">
        <v>231</v>
      </c>
      <c r="J1297" s="139" t="s">
        <v>231</v>
      </c>
      <c r="K1297" s="139" t="s">
        <v>232</v>
      </c>
      <c r="L1297" s="139">
        <v>39.502828861111112</v>
      </c>
      <c r="M1297" s="139">
        <v>-108.18402666666667</v>
      </c>
      <c r="N1297" s="139" t="s">
        <v>275</v>
      </c>
      <c r="O1297" s="139" t="s">
        <v>233</v>
      </c>
      <c r="P1297" s="139">
        <v>28</v>
      </c>
      <c r="Q1297" s="139">
        <v>1.5</v>
      </c>
      <c r="R1297" s="139">
        <v>221</v>
      </c>
      <c r="S1297" s="139">
        <v>23461</v>
      </c>
      <c r="T1297" s="139">
        <v>858</v>
      </c>
      <c r="U1297" s="139" t="s">
        <v>159</v>
      </c>
      <c r="V1297" s="140">
        <v>0</v>
      </c>
      <c r="W1297" s="141">
        <v>0</v>
      </c>
      <c r="X1297" s="141">
        <v>0</v>
      </c>
      <c r="Y1297" s="141">
        <v>6.1720999999999998E-2</v>
      </c>
      <c r="Z1297" s="142">
        <v>1.0605</v>
      </c>
    </row>
    <row r="1298" spans="1:26" s="4" customFormat="1" x14ac:dyDescent="0.2">
      <c r="A1298" s="139" t="s">
        <v>209</v>
      </c>
      <c r="B1298" s="31" t="s">
        <v>134</v>
      </c>
      <c r="C1298" s="139">
        <f t="shared" si="20"/>
        <v>8</v>
      </c>
      <c r="D1298" s="139" t="s">
        <v>192</v>
      </c>
      <c r="E1298" s="139" t="s">
        <v>182</v>
      </c>
      <c r="F1298" s="139" t="s">
        <v>892</v>
      </c>
      <c r="G1298" s="139" t="s">
        <v>893</v>
      </c>
      <c r="H1298" s="139" t="s">
        <v>234</v>
      </c>
      <c r="I1298" s="139" t="s">
        <v>231</v>
      </c>
      <c r="J1298" s="139" t="s">
        <v>231</v>
      </c>
      <c r="K1298" s="139" t="s">
        <v>232</v>
      </c>
      <c r="L1298" s="139">
        <v>39.502828861111112</v>
      </c>
      <c r="M1298" s="139">
        <v>-108.18402666666667</v>
      </c>
      <c r="N1298" s="139" t="s">
        <v>275</v>
      </c>
      <c r="O1298" s="139" t="s">
        <v>233</v>
      </c>
      <c r="P1298" s="139">
        <v>28</v>
      </c>
      <c r="Q1298" s="139">
        <v>1.5</v>
      </c>
      <c r="R1298" s="139">
        <v>221</v>
      </c>
      <c r="S1298" s="139">
        <v>23461</v>
      </c>
      <c r="T1298" s="139">
        <v>858</v>
      </c>
      <c r="U1298" s="139" t="s">
        <v>159</v>
      </c>
      <c r="V1298" s="140">
        <v>0</v>
      </c>
      <c r="W1298" s="141">
        <v>0</v>
      </c>
      <c r="X1298" s="141">
        <v>0</v>
      </c>
      <c r="Y1298" s="141">
        <v>6.207E-2</v>
      </c>
      <c r="Z1298" s="142">
        <v>1.0665</v>
      </c>
    </row>
    <row r="1299" spans="1:26" s="4" customFormat="1" x14ac:dyDescent="0.2">
      <c r="A1299" s="139" t="s">
        <v>209</v>
      </c>
      <c r="B1299" s="31" t="s">
        <v>134</v>
      </c>
      <c r="C1299" s="139">
        <f t="shared" si="20"/>
        <v>8</v>
      </c>
      <c r="D1299" s="139" t="s">
        <v>192</v>
      </c>
      <c r="E1299" s="139" t="s">
        <v>182</v>
      </c>
      <c r="F1299" s="139" t="s">
        <v>892</v>
      </c>
      <c r="G1299" s="139" t="s">
        <v>893</v>
      </c>
      <c r="H1299" s="139" t="s">
        <v>235</v>
      </c>
      <c r="I1299" s="139" t="s">
        <v>231</v>
      </c>
      <c r="J1299" s="139" t="s">
        <v>231</v>
      </c>
      <c r="K1299" s="139" t="s">
        <v>232</v>
      </c>
      <c r="L1299" s="139">
        <v>39.502828861111112</v>
      </c>
      <c r="M1299" s="139">
        <v>-108.18402666666667</v>
      </c>
      <c r="N1299" s="139" t="s">
        <v>275</v>
      </c>
      <c r="O1299" s="139" t="s">
        <v>233</v>
      </c>
      <c r="P1299" s="139">
        <v>28</v>
      </c>
      <c r="Q1299" s="139">
        <v>1.5</v>
      </c>
      <c r="R1299" s="139">
        <v>221</v>
      </c>
      <c r="S1299" s="139">
        <v>23461</v>
      </c>
      <c r="T1299" s="139">
        <v>858</v>
      </c>
      <c r="U1299" s="139" t="s">
        <v>159</v>
      </c>
      <c r="V1299" s="140">
        <v>0</v>
      </c>
      <c r="W1299" s="141">
        <v>0</v>
      </c>
      <c r="X1299" s="141">
        <v>0</v>
      </c>
      <c r="Y1299" s="141">
        <v>0</v>
      </c>
      <c r="Z1299" s="142">
        <v>0</v>
      </c>
    </row>
    <row r="1300" spans="1:26" s="4" customFormat="1" x14ac:dyDescent="0.2">
      <c r="A1300" s="139" t="s">
        <v>209</v>
      </c>
      <c r="B1300" s="31" t="s">
        <v>134</v>
      </c>
      <c r="C1300" s="139">
        <f t="shared" si="20"/>
        <v>8</v>
      </c>
      <c r="D1300" s="139" t="s">
        <v>192</v>
      </c>
      <c r="E1300" s="139" t="s">
        <v>182</v>
      </c>
      <c r="F1300" s="139" t="s">
        <v>892</v>
      </c>
      <c r="G1300" s="139" t="s">
        <v>893</v>
      </c>
      <c r="H1300" s="139" t="s">
        <v>259</v>
      </c>
      <c r="I1300" s="139" t="s">
        <v>231</v>
      </c>
      <c r="J1300" s="139" t="s">
        <v>231</v>
      </c>
      <c r="K1300" s="139" t="s">
        <v>232</v>
      </c>
      <c r="L1300" s="139">
        <v>39.502828861111112</v>
      </c>
      <c r="M1300" s="139">
        <v>-108.18402666666667</v>
      </c>
      <c r="N1300" s="139" t="s">
        <v>261</v>
      </c>
      <c r="O1300" s="139" t="s">
        <v>233</v>
      </c>
      <c r="P1300" s="139">
        <v>20</v>
      </c>
      <c r="Q1300" s="139">
        <v>1</v>
      </c>
      <c r="R1300" s="139">
        <v>89.9</v>
      </c>
      <c r="S1300" s="139">
        <v>4235</v>
      </c>
      <c r="T1300" s="139">
        <v>864</v>
      </c>
      <c r="U1300" s="139" t="s">
        <v>159</v>
      </c>
      <c r="V1300" s="140">
        <v>0</v>
      </c>
      <c r="W1300" s="141">
        <v>0</v>
      </c>
      <c r="X1300" s="141">
        <v>0</v>
      </c>
      <c r="Y1300" s="141">
        <v>0</v>
      </c>
      <c r="Z1300" s="142">
        <v>0.15984000000000001</v>
      </c>
    </row>
    <row r="1301" spans="1:26" s="4" customFormat="1" x14ac:dyDescent="0.2">
      <c r="A1301" s="139" t="s">
        <v>209</v>
      </c>
      <c r="B1301" s="31" t="s">
        <v>134</v>
      </c>
      <c r="C1301" s="139">
        <f t="shared" si="20"/>
        <v>8</v>
      </c>
      <c r="D1301" s="139" t="s">
        <v>192</v>
      </c>
      <c r="E1301" s="139" t="s">
        <v>182</v>
      </c>
      <c r="F1301" s="139" t="s">
        <v>892</v>
      </c>
      <c r="G1301" s="139" t="s">
        <v>893</v>
      </c>
      <c r="H1301" s="139" t="s">
        <v>273</v>
      </c>
      <c r="I1301" s="139" t="s">
        <v>231</v>
      </c>
      <c r="J1301" s="139" t="s">
        <v>231</v>
      </c>
      <c r="K1301" s="139" t="s">
        <v>232</v>
      </c>
      <c r="L1301" s="139">
        <v>39.502828861111112</v>
      </c>
      <c r="M1301" s="139">
        <v>-108.18402666666667</v>
      </c>
      <c r="N1301" s="139" t="s">
        <v>261</v>
      </c>
      <c r="O1301" s="139" t="s">
        <v>233</v>
      </c>
      <c r="P1301" s="139">
        <v>20</v>
      </c>
      <c r="Q1301" s="139">
        <v>1</v>
      </c>
      <c r="R1301" s="139">
        <v>89.9</v>
      </c>
      <c r="S1301" s="139">
        <v>4235</v>
      </c>
      <c r="T1301" s="139">
        <v>864</v>
      </c>
      <c r="U1301" s="139" t="s">
        <v>159</v>
      </c>
      <c r="V1301" s="140">
        <v>0</v>
      </c>
      <c r="W1301" s="141">
        <v>0</v>
      </c>
      <c r="X1301" s="141">
        <v>0</v>
      </c>
      <c r="Y1301" s="141">
        <v>0</v>
      </c>
      <c r="Z1301" s="142">
        <v>0.20946999999999999</v>
      </c>
    </row>
    <row r="1302" spans="1:26" s="4" customFormat="1" x14ac:dyDescent="0.2">
      <c r="A1302" s="139" t="s">
        <v>209</v>
      </c>
      <c r="B1302" s="31" t="s">
        <v>134</v>
      </c>
      <c r="C1302" s="139">
        <f t="shared" si="20"/>
        <v>8</v>
      </c>
      <c r="D1302" s="139" t="s">
        <v>192</v>
      </c>
      <c r="E1302" s="139" t="s">
        <v>182</v>
      </c>
      <c r="F1302" s="139" t="s">
        <v>892</v>
      </c>
      <c r="G1302" s="139" t="s">
        <v>893</v>
      </c>
      <c r="H1302" s="139" t="s">
        <v>236</v>
      </c>
      <c r="I1302" s="139" t="s">
        <v>231</v>
      </c>
      <c r="J1302" s="139" t="s">
        <v>231</v>
      </c>
      <c r="K1302" s="139" t="s">
        <v>232</v>
      </c>
      <c r="L1302" s="139">
        <v>39.502828861111112</v>
      </c>
      <c r="M1302" s="139">
        <v>-108.18402666666667</v>
      </c>
      <c r="N1302" s="139" t="s">
        <v>894</v>
      </c>
      <c r="O1302" s="139" t="s">
        <v>233</v>
      </c>
      <c r="P1302" s="139">
        <v>30</v>
      </c>
      <c r="Q1302" s="139">
        <v>2</v>
      </c>
      <c r="R1302" s="139">
        <v>20</v>
      </c>
      <c r="S1302" s="139">
        <v>3770</v>
      </c>
      <c r="T1302" s="139">
        <v>500</v>
      </c>
      <c r="U1302" s="139" t="s">
        <v>158</v>
      </c>
      <c r="V1302" s="140">
        <v>0</v>
      </c>
      <c r="W1302" s="141">
        <v>0</v>
      </c>
      <c r="X1302" s="141">
        <v>0</v>
      </c>
      <c r="Y1302" s="141">
        <v>0</v>
      </c>
      <c r="Z1302" s="142">
        <v>0.48</v>
      </c>
    </row>
    <row r="1303" spans="1:26" s="4" customFormat="1" x14ac:dyDescent="0.2">
      <c r="A1303" s="139" t="s">
        <v>209</v>
      </c>
      <c r="B1303" s="31" t="s">
        <v>134</v>
      </c>
      <c r="C1303" s="139">
        <f t="shared" si="20"/>
        <v>8</v>
      </c>
      <c r="D1303" s="139" t="s">
        <v>192</v>
      </c>
      <c r="E1303" s="139" t="s">
        <v>182</v>
      </c>
      <c r="F1303" s="139" t="s">
        <v>892</v>
      </c>
      <c r="G1303" s="139" t="s">
        <v>893</v>
      </c>
      <c r="H1303" s="139" t="s">
        <v>229</v>
      </c>
      <c r="I1303" s="139" t="s">
        <v>231</v>
      </c>
      <c r="J1303" s="139" t="s">
        <v>231</v>
      </c>
      <c r="K1303" s="139" t="s">
        <v>232</v>
      </c>
      <c r="L1303" s="139">
        <v>39.502828861111112</v>
      </c>
      <c r="M1303" s="139">
        <v>-108.18402666666667</v>
      </c>
      <c r="N1303" s="139" t="s">
        <v>275</v>
      </c>
      <c r="O1303" s="139" t="s">
        <v>233</v>
      </c>
      <c r="P1303" s="139">
        <v>28</v>
      </c>
      <c r="Q1303" s="139">
        <v>1.5</v>
      </c>
      <c r="R1303" s="139">
        <v>221</v>
      </c>
      <c r="S1303" s="139">
        <v>23461</v>
      </c>
      <c r="T1303" s="139">
        <v>858</v>
      </c>
      <c r="U1303" s="139" t="s">
        <v>159</v>
      </c>
      <c r="V1303" s="140">
        <v>0</v>
      </c>
      <c r="W1303" s="141">
        <v>0</v>
      </c>
      <c r="X1303" s="141">
        <v>0</v>
      </c>
      <c r="Y1303" s="141">
        <v>0</v>
      </c>
      <c r="Z1303" s="142">
        <v>0</v>
      </c>
    </row>
    <row r="1304" spans="1:26" s="4" customFormat="1" x14ac:dyDescent="0.2">
      <c r="A1304" s="139" t="s">
        <v>209</v>
      </c>
      <c r="B1304" s="31" t="s">
        <v>134</v>
      </c>
      <c r="C1304" s="139">
        <f t="shared" si="20"/>
        <v>8</v>
      </c>
      <c r="D1304" s="139" t="s">
        <v>192</v>
      </c>
      <c r="E1304" s="139" t="s">
        <v>182</v>
      </c>
      <c r="F1304" s="139" t="s">
        <v>892</v>
      </c>
      <c r="G1304" s="139" t="s">
        <v>893</v>
      </c>
      <c r="H1304" s="139" t="s">
        <v>245</v>
      </c>
      <c r="I1304" s="139" t="s">
        <v>231</v>
      </c>
      <c r="J1304" s="139" t="s">
        <v>231</v>
      </c>
      <c r="K1304" s="139" t="s">
        <v>232</v>
      </c>
      <c r="L1304" s="139">
        <v>39.502828861111112</v>
      </c>
      <c r="M1304" s="139">
        <v>-108.18402666666667</v>
      </c>
      <c r="N1304" s="139" t="s">
        <v>71</v>
      </c>
      <c r="O1304" s="139" t="s">
        <v>233</v>
      </c>
      <c r="P1304" s="139">
        <v>20</v>
      </c>
      <c r="Q1304" s="139">
        <v>1</v>
      </c>
      <c r="R1304" s="139">
        <v>163</v>
      </c>
      <c r="S1304" s="139">
        <v>7684</v>
      </c>
      <c r="T1304" s="139">
        <v>855</v>
      </c>
      <c r="U1304" s="139" t="s">
        <v>159</v>
      </c>
      <c r="V1304" s="140">
        <v>0</v>
      </c>
      <c r="W1304" s="141">
        <v>0</v>
      </c>
      <c r="X1304" s="141">
        <v>0</v>
      </c>
      <c r="Y1304" s="141">
        <v>0.03</v>
      </c>
      <c r="Z1304" s="142">
        <v>0.4</v>
      </c>
    </row>
    <row r="1305" spans="1:26" s="4" customFormat="1" x14ac:dyDescent="0.2">
      <c r="A1305" s="139" t="s">
        <v>209</v>
      </c>
      <c r="B1305" s="31" t="s">
        <v>134</v>
      </c>
      <c r="C1305" s="139">
        <f t="shared" si="20"/>
        <v>8</v>
      </c>
      <c r="D1305" s="139" t="s">
        <v>192</v>
      </c>
      <c r="E1305" s="139" t="s">
        <v>182</v>
      </c>
      <c r="F1305" s="139" t="s">
        <v>892</v>
      </c>
      <c r="G1305" s="139" t="s">
        <v>893</v>
      </c>
      <c r="H1305" s="139" t="s">
        <v>231</v>
      </c>
      <c r="I1305" s="139" t="s">
        <v>231</v>
      </c>
      <c r="J1305" s="139" t="s">
        <v>231</v>
      </c>
      <c r="K1305" s="139" t="s">
        <v>232</v>
      </c>
      <c r="L1305" s="139">
        <v>39.502828861111112</v>
      </c>
      <c r="M1305" s="139">
        <v>-108.18402666666667</v>
      </c>
      <c r="N1305" s="139" t="s">
        <v>69</v>
      </c>
      <c r="O1305" s="139" t="s">
        <v>233</v>
      </c>
      <c r="P1305" s="139">
        <v>20</v>
      </c>
      <c r="Q1305" s="139">
        <v>1.5</v>
      </c>
      <c r="R1305" s="139">
        <v>15</v>
      </c>
      <c r="S1305" s="139">
        <v>0</v>
      </c>
      <c r="T1305" s="139">
        <v>500</v>
      </c>
      <c r="U1305" s="139" t="s">
        <v>158</v>
      </c>
      <c r="V1305" s="140">
        <v>0</v>
      </c>
      <c r="W1305" s="141">
        <v>4.32</v>
      </c>
      <c r="X1305" s="141">
        <v>0</v>
      </c>
      <c r="Y1305" s="141">
        <v>0</v>
      </c>
      <c r="Z1305" s="142">
        <v>0</v>
      </c>
    </row>
    <row r="1306" spans="1:26" s="4" customFormat="1" x14ac:dyDescent="0.2">
      <c r="A1306" s="139" t="s">
        <v>209</v>
      </c>
      <c r="B1306" s="31" t="s">
        <v>134</v>
      </c>
      <c r="C1306" s="139">
        <f t="shared" si="20"/>
        <v>8</v>
      </c>
      <c r="D1306" s="139" t="s">
        <v>192</v>
      </c>
      <c r="E1306" s="139" t="s">
        <v>182</v>
      </c>
      <c r="F1306" s="139" t="s">
        <v>892</v>
      </c>
      <c r="G1306" s="139" t="s">
        <v>893</v>
      </c>
      <c r="H1306" s="139" t="s">
        <v>231</v>
      </c>
      <c r="I1306" s="139" t="s">
        <v>231</v>
      </c>
      <c r="J1306" s="139" t="s">
        <v>231</v>
      </c>
      <c r="K1306" s="139" t="s">
        <v>232</v>
      </c>
      <c r="L1306" s="139">
        <v>39.52686111111111</v>
      </c>
      <c r="M1306" s="139">
        <v>-107.87224722222221</v>
      </c>
      <c r="N1306" s="139" t="s">
        <v>275</v>
      </c>
      <c r="O1306" s="139" t="s">
        <v>233</v>
      </c>
      <c r="P1306" s="139">
        <v>28</v>
      </c>
      <c r="Q1306" s="139">
        <v>1.5</v>
      </c>
      <c r="R1306" s="139">
        <v>221</v>
      </c>
      <c r="S1306" s="139">
        <v>23461</v>
      </c>
      <c r="T1306" s="139">
        <v>858</v>
      </c>
      <c r="U1306" s="139" t="s">
        <v>159</v>
      </c>
      <c r="V1306" s="140">
        <v>102.89999999999999</v>
      </c>
      <c r="W1306" s="141">
        <v>10.199999999999999</v>
      </c>
      <c r="X1306" s="141">
        <v>18</v>
      </c>
      <c r="Y1306" s="141">
        <v>0</v>
      </c>
      <c r="Z1306" s="142">
        <v>0</v>
      </c>
    </row>
    <row r="1307" spans="1:26" s="4" customFormat="1" x14ac:dyDescent="0.2">
      <c r="A1307" s="139" t="s">
        <v>209</v>
      </c>
      <c r="B1307" s="31" t="s">
        <v>134</v>
      </c>
      <c r="C1307" s="139">
        <f t="shared" si="20"/>
        <v>8</v>
      </c>
      <c r="D1307" s="139" t="s">
        <v>192</v>
      </c>
      <c r="E1307" s="139" t="s">
        <v>182</v>
      </c>
      <c r="F1307" s="139" t="s">
        <v>892</v>
      </c>
      <c r="G1307" s="139" t="s">
        <v>893</v>
      </c>
      <c r="H1307" s="139" t="s">
        <v>231</v>
      </c>
      <c r="I1307" s="139" t="s">
        <v>231</v>
      </c>
      <c r="J1307" s="139" t="s">
        <v>231</v>
      </c>
      <c r="K1307" s="139" t="s">
        <v>232</v>
      </c>
      <c r="L1307" s="139">
        <v>39.571818694444445</v>
      </c>
      <c r="M1307" s="139">
        <v>-108.34589205555555</v>
      </c>
      <c r="N1307" s="139" t="s">
        <v>261</v>
      </c>
      <c r="O1307" s="139" t="s">
        <v>233</v>
      </c>
      <c r="P1307" s="139">
        <v>20</v>
      </c>
      <c r="Q1307" s="139">
        <v>1</v>
      </c>
      <c r="R1307" s="139">
        <v>89.9</v>
      </c>
      <c r="S1307" s="139">
        <v>4235</v>
      </c>
      <c r="T1307" s="139">
        <v>864</v>
      </c>
      <c r="U1307" s="139" t="s">
        <v>159</v>
      </c>
      <c r="V1307" s="140">
        <v>11.86</v>
      </c>
      <c r="W1307" s="141">
        <v>1.4890950000000001</v>
      </c>
      <c r="X1307" s="141">
        <v>11.801373999999999</v>
      </c>
      <c r="Y1307" s="141">
        <v>0</v>
      </c>
      <c r="Z1307" s="142">
        <v>0</v>
      </c>
    </row>
    <row r="1308" spans="1:26" s="4" customFormat="1" x14ac:dyDescent="0.2">
      <c r="A1308" s="139" t="s">
        <v>209</v>
      </c>
      <c r="B1308" s="31" t="s">
        <v>134</v>
      </c>
      <c r="C1308" s="139">
        <f t="shared" si="20"/>
        <v>8</v>
      </c>
      <c r="D1308" s="139" t="s">
        <v>192</v>
      </c>
      <c r="E1308" s="139" t="s">
        <v>182</v>
      </c>
      <c r="F1308" s="139" t="s">
        <v>892</v>
      </c>
      <c r="G1308" s="139" t="s">
        <v>893</v>
      </c>
      <c r="H1308" s="139" t="s">
        <v>231</v>
      </c>
      <c r="I1308" s="139" t="s">
        <v>231</v>
      </c>
      <c r="J1308" s="139" t="s">
        <v>231</v>
      </c>
      <c r="K1308" s="139" t="s">
        <v>232</v>
      </c>
      <c r="L1308" s="139">
        <v>39.500212138888891</v>
      </c>
      <c r="M1308" s="139">
        <v>-107.67455211111111</v>
      </c>
      <c r="N1308" s="139" t="s">
        <v>894</v>
      </c>
      <c r="O1308" s="139" t="s">
        <v>233</v>
      </c>
      <c r="P1308" s="139">
        <v>30</v>
      </c>
      <c r="Q1308" s="139">
        <v>2</v>
      </c>
      <c r="R1308" s="139">
        <v>20</v>
      </c>
      <c r="S1308" s="139">
        <v>3770</v>
      </c>
      <c r="T1308" s="139">
        <v>500</v>
      </c>
      <c r="U1308" s="139" t="s">
        <v>158</v>
      </c>
      <c r="V1308" s="140">
        <v>6.32</v>
      </c>
      <c r="W1308" s="141">
        <v>0.35</v>
      </c>
      <c r="X1308" s="141">
        <v>5.31</v>
      </c>
      <c r="Y1308" s="141">
        <v>0</v>
      </c>
      <c r="Z1308" s="142">
        <v>0</v>
      </c>
    </row>
    <row r="1309" spans="1:26" s="4" customFormat="1" x14ac:dyDescent="0.2">
      <c r="A1309" s="139" t="s">
        <v>209</v>
      </c>
      <c r="B1309" s="31" t="s">
        <v>134</v>
      </c>
      <c r="C1309" s="139">
        <f t="shared" si="20"/>
        <v>8</v>
      </c>
      <c r="D1309" s="139" t="s">
        <v>192</v>
      </c>
      <c r="E1309" s="139" t="s">
        <v>182</v>
      </c>
      <c r="F1309" s="139" t="s">
        <v>892</v>
      </c>
      <c r="G1309" s="139" t="s">
        <v>893</v>
      </c>
      <c r="H1309" s="139" t="s">
        <v>231</v>
      </c>
      <c r="I1309" s="139" t="s">
        <v>231</v>
      </c>
      <c r="J1309" s="139" t="s">
        <v>231</v>
      </c>
      <c r="K1309" s="139" t="s">
        <v>232</v>
      </c>
      <c r="L1309" s="139">
        <v>39.524561499999997</v>
      </c>
      <c r="M1309" s="139">
        <v>-108.22545897222223</v>
      </c>
      <c r="N1309" s="139" t="s">
        <v>239</v>
      </c>
      <c r="O1309" s="139" t="s">
        <v>233</v>
      </c>
      <c r="P1309" s="139">
        <v>0</v>
      </c>
      <c r="Q1309" s="139">
        <v>0</v>
      </c>
      <c r="R1309" s="139">
        <v>0</v>
      </c>
      <c r="S1309" s="139">
        <v>0</v>
      </c>
      <c r="T1309" s="139">
        <v>70</v>
      </c>
      <c r="U1309" s="139" t="s">
        <v>111</v>
      </c>
      <c r="V1309" s="140">
        <v>0</v>
      </c>
      <c r="W1309" s="141">
        <v>7.49</v>
      </c>
      <c r="X1309" s="141">
        <v>0</v>
      </c>
      <c r="Y1309" s="141">
        <v>0</v>
      </c>
      <c r="Z1309" s="142">
        <v>0</v>
      </c>
    </row>
    <row r="1310" spans="1:26" s="4" customFormat="1" x14ac:dyDescent="0.2">
      <c r="A1310" s="139" t="s">
        <v>209</v>
      </c>
      <c r="B1310" s="31" t="s">
        <v>134</v>
      </c>
      <c r="C1310" s="139">
        <f t="shared" si="20"/>
        <v>8</v>
      </c>
      <c r="D1310" s="139" t="s">
        <v>192</v>
      </c>
      <c r="E1310" s="139" t="s">
        <v>182</v>
      </c>
      <c r="F1310" s="139" t="s">
        <v>892</v>
      </c>
      <c r="G1310" s="139" t="s">
        <v>893</v>
      </c>
      <c r="H1310" s="139" t="s">
        <v>231</v>
      </c>
      <c r="I1310" s="139" t="s">
        <v>231</v>
      </c>
      <c r="J1310" s="139" t="s">
        <v>231</v>
      </c>
      <c r="K1310" s="139" t="s">
        <v>232</v>
      </c>
      <c r="L1310" s="139">
        <v>39.477581777777779</v>
      </c>
      <c r="M1310" s="139">
        <v>-108.06446130555555</v>
      </c>
      <c r="N1310" s="139" t="s">
        <v>71</v>
      </c>
      <c r="O1310" s="139" t="s">
        <v>233</v>
      </c>
      <c r="P1310" s="139">
        <v>20</v>
      </c>
      <c r="Q1310" s="139">
        <v>1</v>
      </c>
      <c r="R1310" s="139">
        <v>163</v>
      </c>
      <c r="S1310" s="139">
        <v>7684</v>
      </c>
      <c r="T1310" s="139">
        <v>855</v>
      </c>
      <c r="U1310" s="139" t="s">
        <v>159</v>
      </c>
      <c r="V1310" s="140">
        <v>22</v>
      </c>
      <c r="W1310" s="141">
        <v>6.5</v>
      </c>
      <c r="X1310" s="141">
        <v>6.5</v>
      </c>
      <c r="Y1310" s="141">
        <v>0</v>
      </c>
      <c r="Z1310" s="142">
        <v>0</v>
      </c>
    </row>
    <row r="1311" spans="1:26" s="4" customFormat="1" x14ac:dyDescent="0.2">
      <c r="A1311" s="139" t="s">
        <v>209</v>
      </c>
      <c r="B1311" s="31" t="s">
        <v>134</v>
      </c>
      <c r="C1311" s="139">
        <f t="shared" si="20"/>
        <v>8</v>
      </c>
      <c r="D1311" s="139" t="s">
        <v>192</v>
      </c>
      <c r="E1311" s="139" t="s">
        <v>182</v>
      </c>
      <c r="F1311" s="139" t="s">
        <v>892</v>
      </c>
      <c r="G1311" s="139" t="s">
        <v>893</v>
      </c>
      <c r="H1311" s="139" t="s">
        <v>231</v>
      </c>
      <c r="I1311" s="139" t="s">
        <v>231</v>
      </c>
      <c r="J1311" s="139" t="s">
        <v>231</v>
      </c>
      <c r="K1311" s="139" t="s">
        <v>232</v>
      </c>
      <c r="L1311" s="139">
        <v>39.526847222222223</v>
      </c>
      <c r="M1311" s="139">
        <v>-107.89123611111111</v>
      </c>
      <c r="N1311" s="139" t="s">
        <v>275</v>
      </c>
      <c r="O1311" s="139" t="s">
        <v>233</v>
      </c>
      <c r="P1311" s="139">
        <v>28</v>
      </c>
      <c r="Q1311" s="139">
        <v>1.5</v>
      </c>
      <c r="R1311" s="139">
        <v>221</v>
      </c>
      <c r="S1311" s="139">
        <v>23461</v>
      </c>
      <c r="T1311" s="139">
        <v>858</v>
      </c>
      <c r="U1311" s="139" t="s">
        <v>159</v>
      </c>
      <c r="V1311" s="140">
        <v>34.299999999999997</v>
      </c>
      <c r="W1311" s="141">
        <v>3.4</v>
      </c>
      <c r="X1311" s="141">
        <v>6</v>
      </c>
      <c r="Y1311" s="141">
        <v>0</v>
      </c>
      <c r="Z1311" s="142">
        <v>0</v>
      </c>
    </row>
    <row r="1312" spans="1:26" s="4" customFormat="1" x14ac:dyDescent="0.2">
      <c r="A1312" s="139" t="s">
        <v>209</v>
      </c>
      <c r="B1312" s="31" t="s">
        <v>134</v>
      </c>
      <c r="C1312" s="139">
        <f t="shared" si="20"/>
        <v>8</v>
      </c>
      <c r="D1312" s="139" t="s">
        <v>192</v>
      </c>
      <c r="E1312" s="139" t="s">
        <v>182</v>
      </c>
      <c r="F1312" s="139" t="s">
        <v>892</v>
      </c>
      <c r="G1312" s="139" t="s">
        <v>893</v>
      </c>
      <c r="H1312" s="139" t="s">
        <v>231</v>
      </c>
      <c r="I1312" s="139" t="s">
        <v>231</v>
      </c>
      <c r="J1312" s="139" t="s">
        <v>231</v>
      </c>
      <c r="K1312" s="139" t="s">
        <v>232</v>
      </c>
      <c r="L1312" s="139">
        <v>39.485799388888893</v>
      </c>
      <c r="M1312" s="139">
        <v>-107.63058533333333</v>
      </c>
      <c r="N1312" s="139" t="s">
        <v>261</v>
      </c>
      <c r="O1312" s="139" t="s">
        <v>233</v>
      </c>
      <c r="P1312" s="139">
        <v>20</v>
      </c>
      <c r="Q1312" s="139">
        <v>1</v>
      </c>
      <c r="R1312" s="139">
        <v>89.9</v>
      </c>
      <c r="S1312" s="139">
        <v>4235</v>
      </c>
      <c r="T1312" s="139">
        <v>864</v>
      </c>
      <c r="U1312" s="139" t="s">
        <v>159</v>
      </c>
      <c r="V1312" s="140">
        <v>9.0499949999999991</v>
      </c>
      <c r="W1312" s="141">
        <v>1.136282</v>
      </c>
      <c r="X1312" s="141">
        <v>9.0052590000000006</v>
      </c>
      <c r="Y1312" s="141">
        <v>0</v>
      </c>
      <c r="Z1312" s="142">
        <v>0</v>
      </c>
    </row>
    <row r="1313" spans="1:26" s="4" customFormat="1" x14ac:dyDescent="0.2">
      <c r="A1313" s="139" t="s">
        <v>209</v>
      </c>
      <c r="B1313" s="31" t="s">
        <v>134</v>
      </c>
      <c r="C1313" s="139">
        <f t="shared" si="20"/>
        <v>8</v>
      </c>
      <c r="D1313" s="139" t="s">
        <v>192</v>
      </c>
      <c r="E1313" s="139" t="s">
        <v>182</v>
      </c>
      <c r="F1313" s="139" t="s">
        <v>895</v>
      </c>
      <c r="G1313" s="139" t="s">
        <v>896</v>
      </c>
      <c r="H1313" s="139" t="s">
        <v>235</v>
      </c>
      <c r="I1313" s="139" t="s">
        <v>231</v>
      </c>
      <c r="J1313" s="139" t="s">
        <v>231</v>
      </c>
      <c r="K1313" s="139" t="s">
        <v>257</v>
      </c>
      <c r="L1313" s="139">
        <v>39.52686111111111</v>
      </c>
      <c r="M1313" s="139">
        <v>-107.87224722222221</v>
      </c>
      <c r="N1313" s="139" t="s">
        <v>261</v>
      </c>
      <c r="O1313" s="139" t="s">
        <v>258</v>
      </c>
      <c r="P1313" s="139">
        <v>25</v>
      </c>
      <c r="Q1313" s="139">
        <v>1.0900000000000001</v>
      </c>
      <c r="R1313" s="139">
        <v>54</v>
      </c>
      <c r="S1313" s="139">
        <v>9413</v>
      </c>
      <c r="T1313" s="139">
        <v>814</v>
      </c>
      <c r="U1313" s="139" t="s">
        <v>159</v>
      </c>
      <c r="V1313" s="140">
        <v>0</v>
      </c>
      <c r="W1313" s="141">
        <v>0</v>
      </c>
      <c r="X1313" s="141">
        <v>0</v>
      </c>
      <c r="Y1313" s="141">
        <v>0</v>
      </c>
      <c r="Z1313" s="142">
        <v>0.10627</v>
      </c>
    </row>
    <row r="1314" spans="1:26" s="4" customFormat="1" x14ac:dyDescent="0.2">
      <c r="A1314" s="139" t="s">
        <v>209</v>
      </c>
      <c r="B1314" s="31" t="s">
        <v>134</v>
      </c>
      <c r="C1314" s="139">
        <f t="shared" si="20"/>
        <v>8</v>
      </c>
      <c r="D1314" s="139" t="s">
        <v>192</v>
      </c>
      <c r="E1314" s="139" t="s">
        <v>182</v>
      </c>
      <c r="F1314" s="139" t="s">
        <v>895</v>
      </c>
      <c r="G1314" s="139" t="s">
        <v>896</v>
      </c>
      <c r="H1314" s="139" t="s">
        <v>259</v>
      </c>
      <c r="I1314" s="139" t="s">
        <v>231</v>
      </c>
      <c r="J1314" s="139" t="s">
        <v>231</v>
      </c>
      <c r="K1314" s="139" t="s">
        <v>257</v>
      </c>
      <c r="L1314" s="139">
        <v>39.52686111111111</v>
      </c>
      <c r="M1314" s="139">
        <v>-107.87224722222221</v>
      </c>
      <c r="N1314" s="139" t="s">
        <v>261</v>
      </c>
      <c r="O1314" s="139" t="s">
        <v>258</v>
      </c>
      <c r="P1314" s="139">
        <v>25</v>
      </c>
      <c r="Q1314" s="139">
        <v>1.0900000000000001</v>
      </c>
      <c r="R1314" s="139">
        <v>54</v>
      </c>
      <c r="S1314" s="139">
        <v>9413</v>
      </c>
      <c r="T1314" s="139">
        <v>814</v>
      </c>
      <c r="U1314" s="139" t="s">
        <v>159</v>
      </c>
      <c r="V1314" s="140">
        <v>0</v>
      </c>
      <c r="W1314" s="141">
        <v>0</v>
      </c>
      <c r="X1314" s="141">
        <v>0</v>
      </c>
      <c r="Y1314" s="141">
        <v>0</v>
      </c>
      <c r="Z1314" s="142">
        <v>8.4335999999999994E-2</v>
      </c>
    </row>
    <row r="1315" spans="1:26" s="4" customFormat="1" x14ac:dyDescent="0.2">
      <c r="A1315" s="139" t="s">
        <v>209</v>
      </c>
      <c r="B1315" s="31" t="s">
        <v>134</v>
      </c>
      <c r="C1315" s="139">
        <f t="shared" si="20"/>
        <v>8</v>
      </c>
      <c r="D1315" s="139" t="s">
        <v>192</v>
      </c>
      <c r="E1315" s="139" t="s">
        <v>182</v>
      </c>
      <c r="F1315" s="139" t="s">
        <v>895</v>
      </c>
      <c r="G1315" s="139" t="s">
        <v>896</v>
      </c>
      <c r="H1315" s="139" t="s">
        <v>229</v>
      </c>
      <c r="I1315" s="139" t="s">
        <v>231</v>
      </c>
      <c r="J1315" s="139" t="s">
        <v>231</v>
      </c>
      <c r="K1315" s="139" t="s">
        <v>257</v>
      </c>
      <c r="L1315" s="139">
        <v>39.52686111111111</v>
      </c>
      <c r="M1315" s="139">
        <v>-107.87224722222221</v>
      </c>
      <c r="N1315" s="139" t="s">
        <v>261</v>
      </c>
      <c r="O1315" s="139" t="s">
        <v>258</v>
      </c>
      <c r="P1315" s="139">
        <v>25</v>
      </c>
      <c r="Q1315" s="139">
        <v>1.0900000000000001</v>
      </c>
      <c r="R1315" s="139">
        <v>54</v>
      </c>
      <c r="S1315" s="139">
        <v>9413</v>
      </c>
      <c r="T1315" s="139">
        <v>814</v>
      </c>
      <c r="U1315" s="139" t="s">
        <v>159</v>
      </c>
      <c r="V1315" s="140">
        <v>0</v>
      </c>
      <c r="W1315" s="141">
        <v>0</v>
      </c>
      <c r="X1315" s="141">
        <v>0</v>
      </c>
      <c r="Y1315" s="141">
        <v>0</v>
      </c>
      <c r="Z1315" s="142">
        <v>0</v>
      </c>
    </row>
    <row r="1316" spans="1:26" s="4" customFormat="1" x14ac:dyDescent="0.2">
      <c r="A1316" s="139" t="s">
        <v>209</v>
      </c>
      <c r="B1316" s="31" t="s">
        <v>134</v>
      </c>
      <c r="C1316" s="139">
        <f t="shared" si="20"/>
        <v>8</v>
      </c>
      <c r="D1316" s="139" t="s">
        <v>192</v>
      </c>
      <c r="E1316" s="139" t="s">
        <v>182</v>
      </c>
      <c r="F1316" s="139" t="s">
        <v>895</v>
      </c>
      <c r="G1316" s="139" t="s">
        <v>896</v>
      </c>
      <c r="H1316" s="139" t="s">
        <v>231</v>
      </c>
      <c r="I1316" s="139" t="s">
        <v>231</v>
      </c>
      <c r="J1316" s="139" t="s">
        <v>231</v>
      </c>
      <c r="K1316" s="139" t="s">
        <v>257</v>
      </c>
      <c r="L1316" s="139">
        <v>39.571818694444445</v>
      </c>
      <c r="M1316" s="139">
        <v>-108.34589205555555</v>
      </c>
      <c r="N1316" s="139" t="s">
        <v>261</v>
      </c>
      <c r="O1316" s="139" t="s">
        <v>258</v>
      </c>
      <c r="P1316" s="139">
        <v>25</v>
      </c>
      <c r="Q1316" s="139">
        <v>1.0900000000000001</v>
      </c>
      <c r="R1316" s="139">
        <v>54</v>
      </c>
      <c r="S1316" s="139">
        <v>9413</v>
      </c>
      <c r="T1316" s="139">
        <v>814</v>
      </c>
      <c r="U1316" s="139" t="s">
        <v>159</v>
      </c>
      <c r="V1316" s="140">
        <v>3.925475</v>
      </c>
      <c r="W1316" s="141">
        <v>2.6270790000000002</v>
      </c>
      <c r="X1316" s="141">
        <v>7.4620990000000003</v>
      </c>
      <c r="Y1316" s="141">
        <v>0</v>
      </c>
      <c r="Z1316" s="142">
        <v>0</v>
      </c>
    </row>
    <row r="1317" spans="1:26" s="4" customFormat="1" x14ac:dyDescent="0.2">
      <c r="A1317" s="139" t="s">
        <v>209</v>
      </c>
      <c r="B1317" s="31" t="s">
        <v>134</v>
      </c>
      <c r="C1317" s="139">
        <f t="shared" si="20"/>
        <v>8</v>
      </c>
      <c r="D1317" s="139" t="s">
        <v>192</v>
      </c>
      <c r="E1317" s="139" t="s">
        <v>182</v>
      </c>
      <c r="F1317" s="139" t="s">
        <v>895</v>
      </c>
      <c r="G1317" s="139" t="s">
        <v>896</v>
      </c>
      <c r="H1317" s="139" t="s">
        <v>231</v>
      </c>
      <c r="I1317" s="139" t="s">
        <v>231</v>
      </c>
      <c r="J1317" s="139" t="s">
        <v>231</v>
      </c>
      <c r="K1317" s="139" t="s">
        <v>257</v>
      </c>
      <c r="L1317" s="139">
        <v>39.571818694444445</v>
      </c>
      <c r="M1317" s="139">
        <v>-108.34589205555555</v>
      </c>
      <c r="N1317" s="139" t="s">
        <v>254</v>
      </c>
      <c r="O1317" s="139" t="s">
        <v>258</v>
      </c>
      <c r="P1317" s="139">
        <v>17</v>
      </c>
      <c r="Q1317" s="139">
        <v>1.42</v>
      </c>
      <c r="R1317" s="139">
        <v>8</v>
      </c>
      <c r="S1317" s="139">
        <v>2314</v>
      </c>
      <c r="T1317" s="139">
        <v>137</v>
      </c>
      <c r="U1317" s="139" t="s">
        <v>108</v>
      </c>
      <c r="V1317" s="140">
        <v>0</v>
      </c>
      <c r="W1317" s="141">
        <v>2.1222940000000001</v>
      </c>
      <c r="X1317" s="141">
        <v>0</v>
      </c>
      <c r="Y1317" s="141">
        <v>0</v>
      </c>
      <c r="Z1317" s="142">
        <v>0</v>
      </c>
    </row>
    <row r="1318" spans="1:26" s="4" customFormat="1" x14ac:dyDescent="0.2">
      <c r="A1318" s="139" t="s">
        <v>209</v>
      </c>
      <c r="B1318" s="31" t="s">
        <v>134</v>
      </c>
      <c r="C1318" s="139">
        <f t="shared" si="20"/>
        <v>8</v>
      </c>
      <c r="D1318" s="139" t="s">
        <v>192</v>
      </c>
      <c r="E1318" s="139" t="s">
        <v>182</v>
      </c>
      <c r="F1318" s="139" t="s">
        <v>897</v>
      </c>
      <c r="G1318" s="139" t="s">
        <v>898</v>
      </c>
      <c r="H1318" s="139" t="s">
        <v>230</v>
      </c>
      <c r="I1318" s="139" t="s">
        <v>231</v>
      </c>
      <c r="J1318" s="139" t="s">
        <v>231</v>
      </c>
      <c r="K1318" s="139" t="s">
        <v>232</v>
      </c>
      <c r="L1318" s="139">
        <v>39.571818694444445</v>
      </c>
      <c r="M1318" s="139">
        <v>-108.34589205555555</v>
      </c>
      <c r="N1318" s="139" t="s">
        <v>275</v>
      </c>
      <c r="O1318" s="139" t="s">
        <v>233</v>
      </c>
      <c r="P1318" s="139">
        <v>23</v>
      </c>
      <c r="Q1318" s="139">
        <v>1</v>
      </c>
      <c r="R1318" s="139">
        <v>142</v>
      </c>
      <c r="S1318" s="139">
        <v>9100</v>
      </c>
      <c r="T1318" s="139">
        <v>961</v>
      </c>
      <c r="U1318" s="139" t="s">
        <v>159</v>
      </c>
      <c r="V1318" s="140">
        <v>0</v>
      </c>
      <c r="W1318" s="141">
        <v>0</v>
      </c>
      <c r="X1318" s="141">
        <v>0</v>
      </c>
      <c r="Y1318" s="141">
        <v>2.9069999999999999E-2</v>
      </c>
      <c r="Z1318" s="142">
        <v>0.48449999999999999</v>
      </c>
    </row>
    <row r="1319" spans="1:26" s="4" customFormat="1" x14ac:dyDescent="0.2">
      <c r="A1319" s="139" t="s">
        <v>209</v>
      </c>
      <c r="B1319" s="31" t="s">
        <v>134</v>
      </c>
      <c r="C1319" s="139">
        <f t="shared" si="20"/>
        <v>8</v>
      </c>
      <c r="D1319" s="139" t="s">
        <v>192</v>
      </c>
      <c r="E1319" s="139" t="s">
        <v>182</v>
      </c>
      <c r="F1319" s="139" t="s">
        <v>897</v>
      </c>
      <c r="G1319" s="139" t="s">
        <v>898</v>
      </c>
      <c r="H1319" s="139" t="s">
        <v>234</v>
      </c>
      <c r="I1319" s="139" t="s">
        <v>231</v>
      </c>
      <c r="J1319" s="139" t="s">
        <v>231</v>
      </c>
      <c r="K1319" s="139" t="s">
        <v>232</v>
      </c>
      <c r="L1319" s="139">
        <v>39.571818694444445</v>
      </c>
      <c r="M1319" s="139">
        <v>-108.34589205555555</v>
      </c>
      <c r="N1319" s="139" t="s">
        <v>275</v>
      </c>
      <c r="O1319" s="139" t="s">
        <v>233</v>
      </c>
      <c r="P1319" s="139">
        <v>23</v>
      </c>
      <c r="Q1319" s="139">
        <v>1</v>
      </c>
      <c r="R1319" s="139">
        <v>199.2</v>
      </c>
      <c r="S1319" s="139">
        <v>9389</v>
      </c>
      <c r="T1319" s="139">
        <v>961</v>
      </c>
      <c r="U1319" s="139" t="s">
        <v>159</v>
      </c>
      <c r="V1319" s="140">
        <v>0</v>
      </c>
      <c r="W1319" s="141">
        <v>0</v>
      </c>
      <c r="X1319" s="141">
        <v>0</v>
      </c>
      <c r="Y1319" s="141">
        <v>4.845E-2</v>
      </c>
      <c r="Z1319" s="142">
        <v>0.48449999999999999</v>
      </c>
    </row>
    <row r="1320" spans="1:26" s="4" customFormat="1" x14ac:dyDescent="0.2">
      <c r="A1320" s="139" t="s">
        <v>209</v>
      </c>
      <c r="B1320" s="31" t="s">
        <v>134</v>
      </c>
      <c r="C1320" s="139">
        <f t="shared" si="20"/>
        <v>8</v>
      </c>
      <c r="D1320" s="139" t="s">
        <v>192</v>
      </c>
      <c r="E1320" s="139" t="s">
        <v>182</v>
      </c>
      <c r="F1320" s="139" t="s">
        <v>897</v>
      </c>
      <c r="G1320" s="139" t="s">
        <v>898</v>
      </c>
      <c r="H1320" s="139" t="s">
        <v>235</v>
      </c>
      <c r="I1320" s="139" t="s">
        <v>231</v>
      </c>
      <c r="J1320" s="139" t="s">
        <v>231</v>
      </c>
      <c r="K1320" s="139" t="s">
        <v>232</v>
      </c>
      <c r="L1320" s="139">
        <v>39.571818694444445</v>
      </c>
      <c r="M1320" s="139">
        <v>-108.34589205555555</v>
      </c>
      <c r="N1320" s="139" t="s">
        <v>275</v>
      </c>
      <c r="O1320" s="139" t="s">
        <v>233</v>
      </c>
      <c r="P1320" s="139">
        <v>23</v>
      </c>
      <c r="Q1320" s="139">
        <v>1</v>
      </c>
      <c r="R1320" s="139">
        <v>199.2</v>
      </c>
      <c r="S1320" s="139">
        <v>9389</v>
      </c>
      <c r="T1320" s="139">
        <v>961</v>
      </c>
      <c r="U1320" s="139" t="s">
        <v>159</v>
      </c>
      <c r="V1320" s="140">
        <v>0</v>
      </c>
      <c r="W1320" s="141">
        <v>0</v>
      </c>
      <c r="X1320" s="141">
        <v>0</v>
      </c>
      <c r="Y1320" s="141">
        <v>4.845E-2</v>
      </c>
      <c r="Z1320" s="142">
        <v>0.48449999999999999</v>
      </c>
    </row>
    <row r="1321" spans="1:26" s="4" customFormat="1" x14ac:dyDescent="0.2">
      <c r="A1321" s="139" t="s">
        <v>209</v>
      </c>
      <c r="B1321" s="31" t="s">
        <v>134</v>
      </c>
      <c r="C1321" s="139">
        <f t="shared" si="20"/>
        <v>8</v>
      </c>
      <c r="D1321" s="139" t="s">
        <v>192</v>
      </c>
      <c r="E1321" s="139" t="s">
        <v>182</v>
      </c>
      <c r="F1321" s="139" t="s">
        <v>897</v>
      </c>
      <c r="G1321" s="139" t="s">
        <v>898</v>
      </c>
      <c r="H1321" s="139" t="s">
        <v>243</v>
      </c>
      <c r="I1321" s="139" t="s">
        <v>231</v>
      </c>
      <c r="J1321" s="139" t="s">
        <v>231</v>
      </c>
      <c r="K1321" s="139" t="s">
        <v>232</v>
      </c>
      <c r="L1321" s="139">
        <v>39.571818694444445</v>
      </c>
      <c r="M1321" s="139">
        <v>-108.34589205555555</v>
      </c>
      <c r="N1321" s="139" t="s">
        <v>391</v>
      </c>
      <c r="O1321" s="139" t="s">
        <v>233</v>
      </c>
      <c r="P1321" s="139">
        <v>15</v>
      </c>
      <c r="Q1321" s="139">
        <v>0.83</v>
      </c>
      <c r="R1321" s="139">
        <v>40</v>
      </c>
      <c r="S1321" s="139">
        <v>5297</v>
      </c>
      <c r="T1321" s="139">
        <v>1040</v>
      </c>
      <c r="U1321" s="139" t="s">
        <v>159</v>
      </c>
      <c r="V1321" s="140">
        <v>0</v>
      </c>
      <c r="W1321" s="141">
        <v>0</v>
      </c>
      <c r="X1321" s="141">
        <v>0</v>
      </c>
      <c r="Y1321" s="141">
        <v>0</v>
      </c>
      <c r="Z1321" s="142">
        <v>0</v>
      </c>
    </row>
    <row r="1322" spans="1:26" s="4" customFormat="1" x14ac:dyDescent="0.2">
      <c r="A1322" s="139" t="s">
        <v>209</v>
      </c>
      <c r="B1322" s="31" t="s">
        <v>134</v>
      </c>
      <c r="C1322" s="139">
        <f t="shared" si="20"/>
        <v>8</v>
      </c>
      <c r="D1322" s="139" t="s">
        <v>192</v>
      </c>
      <c r="E1322" s="139" t="s">
        <v>182</v>
      </c>
      <c r="F1322" s="139" t="s">
        <v>897</v>
      </c>
      <c r="G1322" s="139" t="s">
        <v>898</v>
      </c>
      <c r="H1322" s="139" t="s">
        <v>229</v>
      </c>
      <c r="I1322" s="139" t="s">
        <v>231</v>
      </c>
      <c r="J1322" s="139" t="s">
        <v>231</v>
      </c>
      <c r="K1322" s="139" t="s">
        <v>232</v>
      </c>
      <c r="L1322" s="139">
        <v>39.571818694444445</v>
      </c>
      <c r="M1322" s="139">
        <v>-108.34589205555555</v>
      </c>
      <c r="N1322" s="139" t="s">
        <v>275</v>
      </c>
      <c r="O1322" s="139" t="s">
        <v>233</v>
      </c>
      <c r="P1322" s="139">
        <v>23</v>
      </c>
      <c r="Q1322" s="139">
        <v>1</v>
      </c>
      <c r="R1322" s="139">
        <v>199.2</v>
      </c>
      <c r="S1322" s="139">
        <v>9389</v>
      </c>
      <c r="T1322" s="139">
        <v>961</v>
      </c>
      <c r="U1322" s="139" t="s">
        <v>159</v>
      </c>
      <c r="V1322" s="140">
        <v>0</v>
      </c>
      <c r="W1322" s="141">
        <v>0</v>
      </c>
      <c r="X1322" s="141">
        <v>0</v>
      </c>
      <c r="Y1322" s="141">
        <v>4.845E-2</v>
      </c>
      <c r="Z1322" s="142">
        <v>0.48449999999999999</v>
      </c>
    </row>
    <row r="1323" spans="1:26" s="4" customFormat="1" x14ac:dyDescent="0.2">
      <c r="A1323" s="139" t="s">
        <v>209</v>
      </c>
      <c r="B1323" s="31" t="s">
        <v>134</v>
      </c>
      <c r="C1323" s="139">
        <f t="shared" si="20"/>
        <v>8</v>
      </c>
      <c r="D1323" s="139" t="s">
        <v>192</v>
      </c>
      <c r="E1323" s="139" t="s">
        <v>182</v>
      </c>
      <c r="F1323" s="139" t="s">
        <v>897</v>
      </c>
      <c r="G1323" s="139" t="s">
        <v>898</v>
      </c>
      <c r="H1323" s="139" t="s">
        <v>297</v>
      </c>
      <c r="I1323" s="139" t="s">
        <v>231</v>
      </c>
      <c r="J1323" s="139" t="s">
        <v>231</v>
      </c>
      <c r="K1323" s="139" t="s">
        <v>232</v>
      </c>
      <c r="L1323" s="139">
        <v>39.571818694444445</v>
      </c>
      <c r="M1323" s="139">
        <v>-108.34589205555555</v>
      </c>
      <c r="N1323" s="139" t="s">
        <v>391</v>
      </c>
      <c r="O1323" s="139" t="s">
        <v>233</v>
      </c>
      <c r="P1323" s="139">
        <v>15</v>
      </c>
      <c r="Q1323" s="139">
        <v>0.83</v>
      </c>
      <c r="R1323" s="139">
        <v>148.4</v>
      </c>
      <c r="S1323" s="139">
        <v>6992</v>
      </c>
      <c r="T1323" s="139">
        <v>1085</v>
      </c>
      <c r="U1323" s="139" t="s">
        <v>159</v>
      </c>
      <c r="V1323" s="140">
        <v>0</v>
      </c>
      <c r="W1323" s="141">
        <v>0</v>
      </c>
      <c r="X1323" s="141">
        <v>0</v>
      </c>
      <c r="Y1323" s="141">
        <v>0</v>
      </c>
      <c r="Z1323" s="142">
        <v>0</v>
      </c>
    </row>
    <row r="1324" spans="1:26" s="4" customFormat="1" x14ac:dyDescent="0.2">
      <c r="A1324" s="139" t="s">
        <v>209</v>
      </c>
      <c r="B1324" s="31" t="s">
        <v>134</v>
      </c>
      <c r="C1324" s="139">
        <f t="shared" si="20"/>
        <v>8</v>
      </c>
      <c r="D1324" s="139" t="s">
        <v>192</v>
      </c>
      <c r="E1324" s="139" t="s">
        <v>182</v>
      </c>
      <c r="F1324" s="139" t="s">
        <v>897</v>
      </c>
      <c r="G1324" s="139" t="s">
        <v>898</v>
      </c>
      <c r="H1324" s="139" t="s">
        <v>274</v>
      </c>
      <c r="I1324" s="139" t="s">
        <v>231</v>
      </c>
      <c r="J1324" s="139" t="s">
        <v>231</v>
      </c>
      <c r="K1324" s="139" t="s">
        <v>232</v>
      </c>
      <c r="L1324" s="139">
        <v>39.571818694444445</v>
      </c>
      <c r="M1324" s="139">
        <v>-108.34589205555555</v>
      </c>
      <c r="N1324" s="139" t="s">
        <v>271</v>
      </c>
      <c r="O1324" s="139" t="s">
        <v>233</v>
      </c>
      <c r="P1324" s="139">
        <v>36</v>
      </c>
      <c r="Q1324" s="139">
        <v>4</v>
      </c>
      <c r="R1324" s="139">
        <v>104.7</v>
      </c>
      <c r="S1324" s="139">
        <v>78943</v>
      </c>
      <c r="T1324" s="139">
        <v>809</v>
      </c>
      <c r="U1324" s="139" t="s">
        <v>159</v>
      </c>
      <c r="V1324" s="140">
        <v>0</v>
      </c>
      <c r="W1324" s="141">
        <v>0</v>
      </c>
      <c r="X1324" s="141">
        <v>0</v>
      </c>
      <c r="Y1324" s="141">
        <v>0</v>
      </c>
      <c r="Z1324" s="142">
        <v>0</v>
      </c>
    </row>
    <row r="1325" spans="1:26" s="4" customFormat="1" x14ac:dyDescent="0.2">
      <c r="A1325" s="139" t="s">
        <v>209</v>
      </c>
      <c r="B1325" s="31" t="s">
        <v>134</v>
      </c>
      <c r="C1325" s="139">
        <f t="shared" si="20"/>
        <v>8</v>
      </c>
      <c r="D1325" s="139" t="s">
        <v>192</v>
      </c>
      <c r="E1325" s="139" t="s">
        <v>182</v>
      </c>
      <c r="F1325" s="139" t="s">
        <v>897</v>
      </c>
      <c r="G1325" s="139" t="s">
        <v>898</v>
      </c>
      <c r="H1325" s="139" t="s">
        <v>276</v>
      </c>
      <c r="I1325" s="139" t="s">
        <v>231</v>
      </c>
      <c r="J1325" s="139" t="s">
        <v>231</v>
      </c>
      <c r="K1325" s="139" t="s">
        <v>232</v>
      </c>
      <c r="L1325" s="139">
        <v>39.571818694444445</v>
      </c>
      <c r="M1325" s="139">
        <v>-108.34589205555555</v>
      </c>
      <c r="N1325" s="139" t="s">
        <v>72</v>
      </c>
      <c r="O1325" s="139" t="s">
        <v>233</v>
      </c>
      <c r="P1325" s="139">
        <v>20</v>
      </c>
      <c r="Q1325" s="139">
        <v>3</v>
      </c>
      <c r="R1325" s="139">
        <v>13.2</v>
      </c>
      <c r="S1325" s="139">
        <v>28889</v>
      </c>
      <c r="T1325" s="139">
        <v>1800</v>
      </c>
      <c r="U1325" s="139" t="s">
        <v>137</v>
      </c>
      <c r="V1325" s="140">
        <v>0</v>
      </c>
      <c r="W1325" s="141">
        <v>0</v>
      </c>
      <c r="X1325" s="141">
        <v>0</v>
      </c>
      <c r="Y1325" s="141">
        <v>0</v>
      </c>
      <c r="Z1325" s="142">
        <v>0</v>
      </c>
    </row>
    <row r="1326" spans="1:26" s="4" customFormat="1" x14ac:dyDescent="0.2">
      <c r="A1326" s="139" t="s">
        <v>209</v>
      </c>
      <c r="B1326" s="31" t="s">
        <v>134</v>
      </c>
      <c r="C1326" s="139">
        <f t="shared" si="20"/>
        <v>8</v>
      </c>
      <c r="D1326" s="139" t="s">
        <v>192</v>
      </c>
      <c r="E1326" s="139" t="s">
        <v>182</v>
      </c>
      <c r="F1326" s="139" t="s">
        <v>897</v>
      </c>
      <c r="G1326" s="139" t="s">
        <v>898</v>
      </c>
      <c r="H1326" s="139" t="s">
        <v>231</v>
      </c>
      <c r="I1326" s="139" t="s">
        <v>231</v>
      </c>
      <c r="J1326" s="139" t="s">
        <v>231</v>
      </c>
      <c r="K1326" s="139" t="s">
        <v>232</v>
      </c>
      <c r="L1326" s="139">
        <v>39.571818694444445</v>
      </c>
      <c r="M1326" s="139">
        <v>-108.34589205555555</v>
      </c>
      <c r="N1326" s="139" t="s">
        <v>244</v>
      </c>
      <c r="O1326" s="139" t="s">
        <v>233</v>
      </c>
      <c r="P1326" s="139">
        <v>100</v>
      </c>
      <c r="Q1326" s="139">
        <v>1</v>
      </c>
      <c r="R1326" s="139">
        <v>21.7</v>
      </c>
      <c r="S1326" s="139">
        <v>68244</v>
      </c>
      <c r="T1326" s="139">
        <v>1800</v>
      </c>
      <c r="U1326" s="139" t="s">
        <v>137</v>
      </c>
      <c r="V1326" s="140">
        <v>1.9</v>
      </c>
      <c r="W1326" s="141">
        <v>3.8</v>
      </c>
      <c r="X1326" s="141">
        <v>10.1</v>
      </c>
      <c r="Y1326" s="141">
        <v>0</v>
      </c>
      <c r="Z1326" s="142">
        <v>0</v>
      </c>
    </row>
    <row r="1327" spans="1:26" s="4" customFormat="1" x14ac:dyDescent="0.2">
      <c r="A1327" s="139" t="s">
        <v>209</v>
      </c>
      <c r="B1327" s="31" t="s">
        <v>134</v>
      </c>
      <c r="C1327" s="139">
        <f t="shared" si="20"/>
        <v>8</v>
      </c>
      <c r="D1327" s="139" t="s">
        <v>192</v>
      </c>
      <c r="E1327" s="139" t="s">
        <v>182</v>
      </c>
      <c r="F1327" s="139" t="s">
        <v>897</v>
      </c>
      <c r="G1327" s="139" t="s">
        <v>898</v>
      </c>
      <c r="H1327" s="139" t="s">
        <v>231</v>
      </c>
      <c r="I1327" s="139" t="s">
        <v>231</v>
      </c>
      <c r="J1327" s="139" t="s">
        <v>231</v>
      </c>
      <c r="K1327" s="139" t="s">
        <v>232</v>
      </c>
      <c r="L1327" s="139">
        <v>39.545738888888884</v>
      </c>
      <c r="M1327" s="139">
        <v>-107.85315277777777</v>
      </c>
      <c r="N1327" s="139" t="s">
        <v>252</v>
      </c>
      <c r="O1327" s="139" t="s">
        <v>233</v>
      </c>
      <c r="P1327" s="139">
        <v>22</v>
      </c>
      <c r="Q1327" s="139">
        <v>2.5</v>
      </c>
      <c r="R1327" s="139">
        <v>0</v>
      </c>
      <c r="S1327" s="139">
        <v>0</v>
      </c>
      <c r="T1327" s="139">
        <v>1500</v>
      </c>
      <c r="U1327" s="139" t="s">
        <v>110</v>
      </c>
      <c r="V1327" s="140">
        <v>2.2999999999999998</v>
      </c>
      <c r="W1327" s="141">
        <v>8</v>
      </c>
      <c r="X1327" s="141">
        <v>12.5</v>
      </c>
      <c r="Y1327" s="141">
        <v>0</v>
      </c>
      <c r="Z1327" s="142">
        <v>0</v>
      </c>
    </row>
    <row r="1328" spans="1:26" s="4" customFormat="1" x14ac:dyDescent="0.2">
      <c r="A1328" s="139" t="s">
        <v>209</v>
      </c>
      <c r="B1328" s="31" t="s">
        <v>134</v>
      </c>
      <c r="C1328" s="139">
        <f t="shared" si="20"/>
        <v>8</v>
      </c>
      <c r="D1328" s="139" t="s">
        <v>192</v>
      </c>
      <c r="E1328" s="139" t="s">
        <v>182</v>
      </c>
      <c r="F1328" s="139" t="s">
        <v>897</v>
      </c>
      <c r="G1328" s="139" t="s">
        <v>898</v>
      </c>
      <c r="H1328" s="139" t="s">
        <v>231</v>
      </c>
      <c r="I1328" s="139" t="s">
        <v>231</v>
      </c>
      <c r="J1328" s="139" t="s">
        <v>231</v>
      </c>
      <c r="K1328" s="139" t="s">
        <v>232</v>
      </c>
      <c r="L1328" s="139">
        <v>39.545088888888884</v>
      </c>
      <c r="M1328" s="139">
        <v>-107.86160277777778</v>
      </c>
      <c r="N1328" s="139" t="s">
        <v>286</v>
      </c>
      <c r="O1328" s="139" t="s">
        <v>233</v>
      </c>
      <c r="P1328" s="139">
        <v>0</v>
      </c>
      <c r="Q1328" s="139">
        <v>0</v>
      </c>
      <c r="R1328" s="139">
        <v>0</v>
      </c>
      <c r="S1328" s="139">
        <v>0</v>
      </c>
      <c r="T1328" s="139">
        <v>70</v>
      </c>
      <c r="U1328" s="139" t="s">
        <v>111</v>
      </c>
      <c r="V1328" s="140">
        <v>0</v>
      </c>
      <c r="W1328" s="141">
        <v>20.7</v>
      </c>
      <c r="X1328" s="141">
        <v>0</v>
      </c>
      <c r="Y1328" s="141">
        <v>0</v>
      </c>
      <c r="Z1328" s="142">
        <v>0</v>
      </c>
    </row>
    <row r="1329" spans="1:26" s="4" customFormat="1" x14ac:dyDescent="0.2">
      <c r="A1329" s="139" t="s">
        <v>209</v>
      </c>
      <c r="B1329" s="31" t="s">
        <v>134</v>
      </c>
      <c r="C1329" s="139">
        <f t="shared" si="20"/>
        <v>8</v>
      </c>
      <c r="D1329" s="139" t="s">
        <v>192</v>
      </c>
      <c r="E1329" s="139" t="s">
        <v>182</v>
      </c>
      <c r="F1329" s="139" t="s">
        <v>897</v>
      </c>
      <c r="G1329" s="139" t="s">
        <v>898</v>
      </c>
      <c r="H1329" s="139" t="s">
        <v>231</v>
      </c>
      <c r="I1329" s="139" t="s">
        <v>231</v>
      </c>
      <c r="J1329" s="139" t="s">
        <v>231</v>
      </c>
      <c r="K1329" s="139" t="s">
        <v>232</v>
      </c>
      <c r="L1329" s="139">
        <v>39.470501444444444</v>
      </c>
      <c r="M1329" s="139">
        <v>-107.91563430555556</v>
      </c>
      <c r="N1329" s="139" t="s">
        <v>275</v>
      </c>
      <c r="O1329" s="139" t="s">
        <v>233</v>
      </c>
      <c r="P1329" s="139">
        <v>23</v>
      </c>
      <c r="Q1329" s="139">
        <v>1</v>
      </c>
      <c r="R1329" s="139">
        <v>142</v>
      </c>
      <c r="S1329" s="139">
        <v>9100</v>
      </c>
      <c r="T1329" s="139">
        <v>961</v>
      </c>
      <c r="U1329" s="139" t="s">
        <v>159</v>
      </c>
      <c r="V1329" s="140">
        <v>14.29</v>
      </c>
      <c r="W1329" s="141">
        <v>3.1</v>
      </c>
      <c r="X1329" s="141">
        <v>3.1</v>
      </c>
      <c r="Y1329" s="141">
        <v>0</v>
      </c>
      <c r="Z1329" s="142">
        <v>0</v>
      </c>
    </row>
    <row r="1330" spans="1:26" s="4" customFormat="1" x14ac:dyDescent="0.2">
      <c r="A1330" s="139" t="s">
        <v>209</v>
      </c>
      <c r="B1330" s="31" t="s">
        <v>134</v>
      </c>
      <c r="C1330" s="139">
        <f t="shared" si="20"/>
        <v>8</v>
      </c>
      <c r="D1330" s="139" t="s">
        <v>192</v>
      </c>
      <c r="E1330" s="139" t="s">
        <v>182</v>
      </c>
      <c r="F1330" s="139" t="s">
        <v>897</v>
      </c>
      <c r="G1330" s="139" t="s">
        <v>898</v>
      </c>
      <c r="H1330" s="139" t="s">
        <v>231</v>
      </c>
      <c r="I1330" s="139" t="s">
        <v>231</v>
      </c>
      <c r="J1330" s="139" t="s">
        <v>231</v>
      </c>
      <c r="K1330" s="139" t="s">
        <v>232</v>
      </c>
      <c r="L1330" s="139">
        <v>39.542175</v>
      </c>
      <c r="M1330" s="139">
        <v>-107.87209444444444</v>
      </c>
      <c r="N1330" s="139" t="s">
        <v>275</v>
      </c>
      <c r="O1330" s="139" t="s">
        <v>233</v>
      </c>
      <c r="P1330" s="139">
        <v>23</v>
      </c>
      <c r="Q1330" s="139">
        <v>1</v>
      </c>
      <c r="R1330" s="139">
        <v>199.2</v>
      </c>
      <c r="S1330" s="139">
        <v>9389</v>
      </c>
      <c r="T1330" s="139">
        <v>961</v>
      </c>
      <c r="U1330" s="139" t="s">
        <v>159</v>
      </c>
      <c r="V1330" s="140">
        <v>14.29</v>
      </c>
      <c r="W1330" s="141">
        <v>2.8</v>
      </c>
      <c r="X1330" s="141">
        <v>3.1</v>
      </c>
      <c r="Y1330" s="141">
        <v>0</v>
      </c>
      <c r="Z1330" s="142">
        <v>0</v>
      </c>
    </row>
    <row r="1331" spans="1:26" s="4" customFormat="1" x14ac:dyDescent="0.2">
      <c r="A1331" s="139" t="s">
        <v>209</v>
      </c>
      <c r="B1331" s="31" t="s">
        <v>134</v>
      </c>
      <c r="C1331" s="139">
        <f t="shared" si="20"/>
        <v>8</v>
      </c>
      <c r="D1331" s="139" t="s">
        <v>192</v>
      </c>
      <c r="E1331" s="139" t="s">
        <v>182</v>
      </c>
      <c r="F1331" s="139" t="s">
        <v>897</v>
      </c>
      <c r="G1331" s="139" t="s">
        <v>898</v>
      </c>
      <c r="H1331" s="139" t="s">
        <v>231</v>
      </c>
      <c r="I1331" s="139" t="s">
        <v>231</v>
      </c>
      <c r="J1331" s="139" t="s">
        <v>231</v>
      </c>
      <c r="K1331" s="139" t="s">
        <v>232</v>
      </c>
      <c r="L1331" s="139">
        <v>39.538430555555557</v>
      </c>
      <c r="M1331" s="139">
        <v>-107.88111111111111</v>
      </c>
      <c r="N1331" s="139" t="s">
        <v>275</v>
      </c>
      <c r="O1331" s="139" t="s">
        <v>233</v>
      </c>
      <c r="P1331" s="139">
        <v>23</v>
      </c>
      <c r="Q1331" s="139">
        <v>1</v>
      </c>
      <c r="R1331" s="139">
        <v>199.2</v>
      </c>
      <c r="S1331" s="139">
        <v>9389</v>
      </c>
      <c r="T1331" s="139">
        <v>961</v>
      </c>
      <c r="U1331" s="139" t="s">
        <v>159</v>
      </c>
      <c r="V1331" s="140">
        <v>14.29</v>
      </c>
      <c r="W1331" s="141">
        <v>3.1</v>
      </c>
      <c r="X1331" s="141">
        <v>3.51</v>
      </c>
      <c r="Y1331" s="141">
        <v>0</v>
      </c>
      <c r="Z1331" s="142">
        <v>0</v>
      </c>
    </row>
    <row r="1332" spans="1:26" s="4" customFormat="1" x14ac:dyDescent="0.2">
      <c r="A1332" s="139" t="s">
        <v>209</v>
      </c>
      <c r="B1332" s="31" t="s">
        <v>134</v>
      </c>
      <c r="C1332" s="139">
        <f t="shared" si="20"/>
        <v>8</v>
      </c>
      <c r="D1332" s="139" t="s">
        <v>192</v>
      </c>
      <c r="E1332" s="139" t="s">
        <v>182</v>
      </c>
      <c r="F1332" s="139" t="s">
        <v>897</v>
      </c>
      <c r="G1332" s="139" t="s">
        <v>898</v>
      </c>
      <c r="H1332" s="139" t="s">
        <v>231</v>
      </c>
      <c r="I1332" s="139" t="s">
        <v>231</v>
      </c>
      <c r="J1332" s="139" t="s">
        <v>231</v>
      </c>
      <c r="K1332" s="139" t="s">
        <v>232</v>
      </c>
      <c r="L1332" s="139">
        <v>39.421216666666666</v>
      </c>
      <c r="M1332" s="139">
        <v>-108.07978333333332</v>
      </c>
      <c r="N1332" s="139" t="s">
        <v>275</v>
      </c>
      <c r="O1332" s="139" t="s">
        <v>233</v>
      </c>
      <c r="P1332" s="139">
        <v>23</v>
      </c>
      <c r="Q1332" s="139">
        <v>1</v>
      </c>
      <c r="R1332" s="139">
        <v>199.2</v>
      </c>
      <c r="S1332" s="139">
        <v>9389</v>
      </c>
      <c r="T1332" s="139">
        <v>961</v>
      </c>
      <c r="U1332" s="139" t="s">
        <v>159</v>
      </c>
      <c r="V1332" s="140">
        <v>14.29</v>
      </c>
      <c r="W1332" s="141">
        <v>2.2000000000000002</v>
      </c>
      <c r="X1332" s="141">
        <v>2.4300000000000002</v>
      </c>
      <c r="Y1332" s="141">
        <v>0</v>
      </c>
      <c r="Z1332" s="142">
        <v>0</v>
      </c>
    </row>
    <row r="1333" spans="1:26" s="4" customFormat="1" x14ac:dyDescent="0.2">
      <c r="A1333" s="139" t="s">
        <v>209</v>
      </c>
      <c r="B1333" s="31" t="s">
        <v>134</v>
      </c>
      <c r="C1333" s="139">
        <f t="shared" si="20"/>
        <v>8</v>
      </c>
      <c r="D1333" s="139" t="s">
        <v>192</v>
      </c>
      <c r="E1333" s="139" t="s">
        <v>182</v>
      </c>
      <c r="F1333" s="139" t="s">
        <v>897</v>
      </c>
      <c r="G1333" s="139" t="s">
        <v>898</v>
      </c>
      <c r="H1333" s="139" t="s">
        <v>231</v>
      </c>
      <c r="I1333" s="139" t="s">
        <v>231</v>
      </c>
      <c r="J1333" s="139" t="s">
        <v>231</v>
      </c>
      <c r="K1333" s="139" t="s">
        <v>232</v>
      </c>
      <c r="L1333" s="139">
        <v>39.525541166666663</v>
      </c>
      <c r="M1333" s="139">
        <v>-108.12611486111111</v>
      </c>
      <c r="N1333" s="139" t="s">
        <v>391</v>
      </c>
      <c r="O1333" s="139" t="s">
        <v>233</v>
      </c>
      <c r="P1333" s="139">
        <v>15</v>
      </c>
      <c r="Q1333" s="139">
        <v>0.83</v>
      </c>
      <c r="R1333" s="139">
        <v>40</v>
      </c>
      <c r="S1333" s="139">
        <v>5297</v>
      </c>
      <c r="T1333" s="139">
        <v>1040</v>
      </c>
      <c r="U1333" s="139" t="s">
        <v>159</v>
      </c>
      <c r="V1333" s="140">
        <v>4.7</v>
      </c>
      <c r="W1333" s="141">
        <v>0.4</v>
      </c>
      <c r="X1333" s="141">
        <v>2.7</v>
      </c>
      <c r="Y1333" s="141">
        <v>0</v>
      </c>
      <c r="Z1333" s="142">
        <v>0</v>
      </c>
    </row>
    <row r="1334" spans="1:26" s="4" customFormat="1" x14ac:dyDescent="0.2">
      <c r="A1334" s="139" t="s">
        <v>209</v>
      </c>
      <c r="B1334" s="31" t="s">
        <v>134</v>
      </c>
      <c r="C1334" s="139">
        <f t="shared" si="20"/>
        <v>8</v>
      </c>
      <c r="D1334" s="139" t="s">
        <v>192</v>
      </c>
      <c r="E1334" s="139" t="s">
        <v>182</v>
      </c>
      <c r="F1334" s="139" t="s">
        <v>897</v>
      </c>
      <c r="G1334" s="139" t="s">
        <v>898</v>
      </c>
      <c r="H1334" s="139" t="s">
        <v>231</v>
      </c>
      <c r="I1334" s="139" t="s">
        <v>231</v>
      </c>
      <c r="J1334" s="139" t="s">
        <v>231</v>
      </c>
      <c r="K1334" s="139" t="s">
        <v>232</v>
      </c>
      <c r="L1334" s="139">
        <v>39.468669444444444</v>
      </c>
      <c r="M1334" s="139">
        <v>-107.94444722222224</v>
      </c>
      <c r="N1334" s="139" t="s">
        <v>271</v>
      </c>
      <c r="O1334" s="139" t="s">
        <v>233</v>
      </c>
      <c r="P1334" s="139">
        <v>36</v>
      </c>
      <c r="Q1334" s="139">
        <v>4</v>
      </c>
      <c r="R1334" s="139">
        <v>104.7</v>
      </c>
      <c r="S1334" s="139">
        <v>78943</v>
      </c>
      <c r="T1334" s="139">
        <v>809</v>
      </c>
      <c r="U1334" s="139" t="s">
        <v>159</v>
      </c>
      <c r="V1334" s="140">
        <v>27.43</v>
      </c>
      <c r="W1334" s="141">
        <v>6.29</v>
      </c>
      <c r="X1334" s="141">
        <v>21.97</v>
      </c>
      <c r="Y1334" s="141">
        <v>0</v>
      </c>
      <c r="Z1334" s="142">
        <v>0</v>
      </c>
    </row>
    <row r="1335" spans="1:26" s="4" customFormat="1" x14ac:dyDescent="0.2">
      <c r="A1335" s="139" t="s">
        <v>209</v>
      </c>
      <c r="B1335" s="31" t="s">
        <v>134</v>
      </c>
      <c r="C1335" s="139">
        <f t="shared" si="20"/>
        <v>8</v>
      </c>
      <c r="D1335" s="139" t="s">
        <v>192</v>
      </c>
      <c r="E1335" s="139" t="s">
        <v>182</v>
      </c>
      <c r="F1335" s="139" t="s">
        <v>897</v>
      </c>
      <c r="G1335" s="139" t="s">
        <v>898</v>
      </c>
      <c r="H1335" s="139" t="s">
        <v>231</v>
      </c>
      <c r="I1335" s="139" t="s">
        <v>231</v>
      </c>
      <c r="J1335" s="139" t="s">
        <v>231</v>
      </c>
      <c r="K1335" s="139" t="s">
        <v>232</v>
      </c>
      <c r="L1335" s="139">
        <v>39.468669444444444</v>
      </c>
      <c r="M1335" s="139">
        <v>-107.94444722222224</v>
      </c>
      <c r="N1335" s="139" t="s">
        <v>254</v>
      </c>
      <c r="O1335" s="139" t="s">
        <v>233</v>
      </c>
      <c r="P1335" s="139">
        <v>20</v>
      </c>
      <c r="Q1335" s="139">
        <v>2</v>
      </c>
      <c r="R1335" s="139">
        <v>10</v>
      </c>
      <c r="S1335" s="139">
        <v>5916</v>
      </c>
      <c r="T1335" s="139">
        <v>700</v>
      </c>
      <c r="U1335" s="139" t="s">
        <v>108</v>
      </c>
      <c r="V1335" s="140">
        <v>0</v>
      </c>
      <c r="W1335" s="141">
        <v>2.0213700000000001</v>
      </c>
      <c r="X1335" s="141">
        <v>0</v>
      </c>
      <c r="Y1335" s="141">
        <v>0</v>
      </c>
      <c r="Z1335" s="142">
        <v>0</v>
      </c>
    </row>
    <row r="1336" spans="1:26" s="4" customFormat="1" x14ac:dyDescent="0.2">
      <c r="A1336" s="139" t="s">
        <v>209</v>
      </c>
      <c r="B1336" s="31" t="s">
        <v>134</v>
      </c>
      <c r="C1336" s="139">
        <f t="shared" si="20"/>
        <v>8</v>
      </c>
      <c r="D1336" s="139" t="s">
        <v>192</v>
      </c>
      <c r="E1336" s="139" t="s">
        <v>182</v>
      </c>
      <c r="F1336" s="139" t="s">
        <v>899</v>
      </c>
      <c r="G1336" s="139" t="s">
        <v>900</v>
      </c>
      <c r="H1336" s="139" t="s">
        <v>230</v>
      </c>
      <c r="I1336" s="139" t="s">
        <v>231</v>
      </c>
      <c r="J1336" s="139" t="s">
        <v>231</v>
      </c>
      <c r="K1336" s="139" t="s">
        <v>232</v>
      </c>
      <c r="L1336" s="139">
        <v>39.507359527777787</v>
      </c>
      <c r="M1336" s="139">
        <v>-107.64466736111112</v>
      </c>
      <c r="N1336" s="139" t="s">
        <v>275</v>
      </c>
      <c r="O1336" s="139" t="s">
        <v>233</v>
      </c>
      <c r="P1336" s="139">
        <v>40</v>
      </c>
      <c r="Q1336" s="139">
        <v>2.5</v>
      </c>
      <c r="R1336" s="139">
        <v>82.2</v>
      </c>
      <c r="S1336" s="139">
        <v>24213</v>
      </c>
      <c r="T1336" s="139">
        <v>849</v>
      </c>
      <c r="U1336" s="139" t="s">
        <v>159</v>
      </c>
      <c r="V1336" s="140">
        <v>0</v>
      </c>
      <c r="W1336" s="141">
        <v>0</v>
      </c>
      <c r="X1336" s="141">
        <v>0</v>
      </c>
      <c r="Y1336" s="141">
        <v>0.12</v>
      </c>
      <c r="Z1336" s="142">
        <v>2.0099999999999998</v>
      </c>
    </row>
    <row r="1337" spans="1:26" s="4" customFormat="1" x14ac:dyDescent="0.2">
      <c r="A1337" s="139" t="s">
        <v>209</v>
      </c>
      <c r="B1337" s="31" t="s">
        <v>134</v>
      </c>
      <c r="C1337" s="139">
        <f t="shared" si="20"/>
        <v>8</v>
      </c>
      <c r="D1337" s="139" t="s">
        <v>192</v>
      </c>
      <c r="E1337" s="139" t="s">
        <v>182</v>
      </c>
      <c r="F1337" s="139" t="s">
        <v>899</v>
      </c>
      <c r="G1337" s="139" t="s">
        <v>900</v>
      </c>
      <c r="H1337" s="139" t="s">
        <v>234</v>
      </c>
      <c r="I1337" s="139" t="s">
        <v>231</v>
      </c>
      <c r="J1337" s="139" t="s">
        <v>231</v>
      </c>
      <c r="K1337" s="139" t="s">
        <v>232</v>
      </c>
      <c r="L1337" s="139">
        <v>39.507359527777787</v>
      </c>
      <c r="M1337" s="139">
        <v>-107.64466736111112</v>
      </c>
      <c r="N1337" s="139" t="s">
        <v>275</v>
      </c>
      <c r="O1337" s="139" t="s">
        <v>233</v>
      </c>
      <c r="P1337" s="139">
        <v>58</v>
      </c>
      <c r="Q1337" s="139">
        <v>0</v>
      </c>
      <c r="R1337" s="139">
        <v>116.4</v>
      </c>
      <c r="S1337" s="139">
        <v>6881</v>
      </c>
      <c r="T1337" s="139">
        <v>1152</v>
      </c>
      <c r="U1337" s="139" t="s">
        <v>159</v>
      </c>
      <c r="V1337" s="140">
        <v>0</v>
      </c>
      <c r="W1337" s="141">
        <v>0</v>
      </c>
      <c r="X1337" s="141">
        <v>0</v>
      </c>
      <c r="Y1337" s="141">
        <v>0</v>
      </c>
      <c r="Z1337" s="142">
        <v>0</v>
      </c>
    </row>
    <row r="1338" spans="1:26" s="4" customFormat="1" x14ac:dyDescent="0.2">
      <c r="A1338" s="139" t="s">
        <v>209</v>
      </c>
      <c r="B1338" s="31" t="s">
        <v>134</v>
      </c>
      <c r="C1338" s="139">
        <f t="shared" si="20"/>
        <v>8</v>
      </c>
      <c r="D1338" s="139" t="s">
        <v>192</v>
      </c>
      <c r="E1338" s="139" t="s">
        <v>182</v>
      </c>
      <c r="F1338" s="139" t="s">
        <v>899</v>
      </c>
      <c r="G1338" s="139" t="s">
        <v>900</v>
      </c>
      <c r="H1338" s="139" t="s">
        <v>235</v>
      </c>
      <c r="I1338" s="139" t="s">
        <v>231</v>
      </c>
      <c r="J1338" s="139" t="s">
        <v>231</v>
      </c>
      <c r="K1338" s="139" t="s">
        <v>232</v>
      </c>
      <c r="L1338" s="139">
        <v>39.507359527777787</v>
      </c>
      <c r="M1338" s="139">
        <v>-107.64466736111112</v>
      </c>
      <c r="N1338" s="139" t="s">
        <v>275</v>
      </c>
      <c r="O1338" s="139" t="s">
        <v>233</v>
      </c>
      <c r="P1338" s="139">
        <v>25</v>
      </c>
      <c r="Q1338" s="139">
        <v>1.33</v>
      </c>
      <c r="R1338" s="139">
        <v>91</v>
      </c>
      <c r="S1338" s="139">
        <v>7651</v>
      </c>
      <c r="T1338" s="139">
        <v>855</v>
      </c>
      <c r="U1338" s="139" t="s">
        <v>159</v>
      </c>
      <c r="V1338" s="140">
        <v>0</v>
      </c>
      <c r="W1338" s="141">
        <v>0</v>
      </c>
      <c r="X1338" s="141">
        <v>0</v>
      </c>
      <c r="Y1338" s="141">
        <v>0</v>
      </c>
      <c r="Z1338" s="142">
        <v>0</v>
      </c>
    </row>
    <row r="1339" spans="1:26" s="4" customFormat="1" x14ac:dyDescent="0.2">
      <c r="A1339" s="139" t="s">
        <v>209</v>
      </c>
      <c r="B1339" s="31" t="s">
        <v>134</v>
      </c>
      <c r="C1339" s="139">
        <f t="shared" si="20"/>
        <v>8</v>
      </c>
      <c r="D1339" s="139" t="s">
        <v>192</v>
      </c>
      <c r="E1339" s="139" t="s">
        <v>182</v>
      </c>
      <c r="F1339" s="139" t="s">
        <v>899</v>
      </c>
      <c r="G1339" s="139" t="s">
        <v>900</v>
      </c>
      <c r="H1339" s="139" t="s">
        <v>229</v>
      </c>
      <c r="I1339" s="139" t="s">
        <v>231</v>
      </c>
      <c r="J1339" s="139" t="s">
        <v>231</v>
      </c>
      <c r="K1339" s="139" t="s">
        <v>232</v>
      </c>
      <c r="L1339" s="139">
        <v>39.507359527777787</v>
      </c>
      <c r="M1339" s="139">
        <v>-107.64466736111112</v>
      </c>
      <c r="N1339" s="139" t="s">
        <v>275</v>
      </c>
      <c r="O1339" s="139" t="s">
        <v>233</v>
      </c>
      <c r="P1339" s="139">
        <v>57</v>
      </c>
      <c r="Q1339" s="139">
        <v>2.67</v>
      </c>
      <c r="R1339" s="139">
        <v>95</v>
      </c>
      <c r="S1339" s="139">
        <v>32080</v>
      </c>
      <c r="T1339" s="139">
        <v>863</v>
      </c>
      <c r="U1339" s="139" t="s">
        <v>159</v>
      </c>
      <c r="V1339" s="140">
        <v>0</v>
      </c>
      <c r="W1339" s="141">
        <v>0</v>
      </c>
      <c r="X1339" s="141">
        <v>0</v>
      </c>
      <c r="Y1339" s="141">
        <v>0.24</v>
      </c>
      <c r="Z1339" s="142">
        <v>4.32</v>
      </c>
    </row>
    <row r="1340" spans="1:26" s="4" customFormat="1" x14ac:dyDescent="0.2">
      <c r="A1340" s="139" t="s">
        <v>209</v>
      </c>
      <c r="B1340" s="31" t="s">
        <v>134</v>
      </c>
      <c r="C1340" s="139">
        <f t="shared" si="20"/>
        <v>8</v>
      </c>
      <c r="D1340" s="139" t="s">
        <v>192</v>
      </c>
      <c r="E1340" s="139" t="s">
        <v>182</v>
      </c>
      <c r="F1340" s="139" t="s">
        <v>899</v>
      </c>
      <c r="G1340" s="139" t="s">
        <v>900</v>
      </c>
      <c r="H1340" s="139" t="s">
        <v>274</v>
      </c>
      <c r="I1340" s="139" t="s">
        <v>231</v>
      </c>
      <c r="J1340" s="139" t="s">
        <v>231</v>
      </c>
      <c r="K1340" s="139" t="s">
        <v>232</v>
      </c>
      <c r="L1340" s="139">
        <v>39.507359527777787</v>
      </c>
      <c r="M1340" s="139">
        <v>-107.64466736111112</v>
      </c>
      <c r="N1340" s="139" t="s">
        <v>275</v>
      </c>
      <c r="O1340" s="139" t="s">
        <v>233</v>
      </c>
      <c r="P1340" s="139">
        <v>57</v>
      </c>
      <c r="Q1340" s="139">
        <v>2.7</v>
      </c>
      <c r="R1340" s="139">
        <v>95</v>
      </c>
      <c r="S1340" s="139">
        <v>32080</v>
      </c>
      <c r="T1340" s="139">
        <v>863</v>
      </c>
      <c r="U1340" s="139" t="s">
        <v>159</v>
      </c>
      <c r="V1340" s="140">
        <v>0</v>
      </c>
      <c r="W1340" s="141">
        <v>0</v>
      </c>
      <c r="X1340" s="141">
        <v>0</v>
      </c>
      <c r="Y1340" s="141">
        <v>0.08</v>
      </c>
      <c r="Z1340" s="142">
        <v>1.44</v>
      </c>
    </row>
    <row r="1341" spans="1:26" s="4" customFormat="1" x14ac:dyDescent="0.2">
      <c r="A1341" s="139" t="s">
        <v>209</v>
      </c>
      <c r="B1341" s="31" t="s">
        <v>134</v>
      </c>
      <c r="C1341" s="139">
        <f t="shared" si="20"/>
        <v>8</v>
      </c>
      <c r="D1341" s="139" t="s">
        <v>192</v>
      </c>
      <c r="E1341" s="139" t="s">
        <v>182</v>
      </c>
      <c r="F1341" s="139" t="s">
        <v>899</v>
      </c>
      <c r="G1341" s="139" t="s">
        <v>900</v>
      </c>
      <c r="H1341" s="139" t="s">
        <v>276</v>
      </c>
      <c r="I1341" s="139" t="s">
        <v>231</v>
      </c>
      <c r="J1341" s="139" t="s">
        <v>231</v>
      </c>
      <c r="K1341" s="139" t="s">
        <v>232</v>
      </c>
      <c r="L1341" s="139">
        <v>39.507359527777787</v>
      </c>
      <c r="M1341" s="139">
        <v>-107.64466736111112</v>
      </c>
      <c r="N1341" s="139" t="s">
        <v>275</v>
      </c>
      <c r="O1341" s="139" t="s">
        <v>233</v>
      </c>
      <c r="P1341" s="139">
        <v>57</v>
      </c>
      <c r="Q1341" s="139">
        <v>0</v>
      </c>
      <c r="R1341" s="139">
        <v>95</v>
      </c>
      <c r="S1341" s="139">
        <v>32080</v>
      </c>
      <c r="T1341" s="139">
        <v>863</v>
      </c>
      <c r="U1341" s="139" t="s">
        <v>159</v>
      </c>
      <c r="V1341" s="140">
        <v>0</v>
      </c>
      <c r="W1341" s="141">
        <v>0</v>
      </c>
      <c r="X1341" s="141">
        <v>0</v>
      </c>
      <c r="Y1341" s="141">
        <v>0</v>
      </c>
      <c r="Z1341" s="142">
        <v>0</v>
      </c>
    </row>
    <row r="1342" spans="1:26" s="4" customFormat="1" x14ac:dyDescent="0.2">
      <c r="A1342" s="139" t="s">
        <v>209</v>
      </c>
      <c r="B1342" s="31" t="s">
        <v>134</v>
      </c>
      <c r="C1342" s="139">
        <f t="shared" si="20"/>
        <v>8</v>
      </c>
      <c r="D1342" s="139" t="s">
        <v>192</v>
      </c>
      <c r="E1342" s="139" t="s">
        <v>182</v>
      </c>
      <c r="F1342" s="139" t="s">
        <v>901</v>
      </c>
      <c r="G1342" s="139" t="s">
        <v>902</v>
      </c>
      <c r="H1342" s="139" t="s">
        <v>234</v>
      </c>
      <c r="I1342" s="139" t="s">
        <v>231</v>
      </c>
      <c r="J1342" s="139" t="s">
        <v>231</v>
      </c>
      <c r="K1342" s="139" t="s">
        <v>257</v>
      </c>
      <c r="L1342" s="139">
        <v>39.472100500000003</v>
      </c>
      <c r="M1342" s="139">
        <v>-107.62254755555554</v>
      </c>
      <c r="N1342" s="139" t="s">
        <v>261</v>
      </c>
      <c r="O1342" s="139" t="s">
        <v>258</v>
      </c>
      <c r="P1342" s="139">
        <v>7</v>
      </c>
      <c r="Q1342" s="139">
        <v>0.5</v>
      </c>
      <c r="R1342" s="139">
        <v>0</v>
      </c>
      <c r="S1342" s="139">
        <v>0</v>
      </c>
      <c r="T1342" s="139">
        <v>70</v>
      </c>
      <c r="U1342" s="139" t="s">
        <v>159</v>
      </c>
      <c r="V1342" s="140">
        <v>0</v>
      </c>
      <c r="W1342" s="141">
        <v>0</v>
      </c>
      <c r="X1342" s="141">
        <v>0</v>
      </c>
      <c r="Y1342" s="141">
        <v>0</v>
      </c>
      <c r="Z1342" s="142">
        <v>9.4999999999999998E-3</v>
      </c>
    </row>
    <row r="1343" spans="1:26" s="4" customFormat="1" x14ac:dyDescent="0.2">
      <c r="A1343" s="139" t="s">
        <v>209</v>
      </c>
      <c r="B1343" s="31" t="s">
        <v>134</v>
      </c>
      <c r="C1343" s="139">
        <f t="shared" si="20"/>
        <v>8</v>
      </c>
      <c r="D1343" s="139" t="s">
        <v>192</v>
      </c>
      <c r="E1343" s="139" t="s">
        <v>182</v>
      </c>
      <c r="F1343" s="139" t="s">
        <v>901</v>
      </c>
      <c r="G1343" s="139" t="s">
        <v>902</v>
      </c>
      <c r="H1343" s="139" t="s">
        <v>231</v>
      </c>
      <c r="I1343" s="139" t="s">
        <v>231</v>
      </c>
      <c r="J1343" s="139" t="s">
        <v>231</v>
      </c>
      <c r="K1343" s="139" t="s">
        <v>257</v>
      </c>
      <c r="L1343" s="139">
        <v>39.480819861111115</v>
      </c>
      <c r="M1343" s="139">
        <v>-107.61929580555555</v>
      </c>
      <c r="N1343" s="139" t="s">
        <v>261</v>
      </c>
      <c r="O1343" s="139" t="s">
        <v>258</v>
      </c>
      <c r="P1343" s="139">
        <v>7</v>
      </c>
      <c r="Q1343" s="139">
        <v>0.5</v>
      </c>
      <c r="R1343" s="139">
        <v>0</v>
      </c>
      <c r="S1343" s="139">
        <v>0</v>
      </c>
      <c r="T1343" s="139">
        <v>70</v>
      </c>
      <c r="U1343" s="139" t="s">
        <v>159</v>
      </c>
      <c r="V1343" s="140">
        <v>2.2040000000000002</v>
      </c>
      <c r="W1343" s="141">
        <v>0.03</v>
      </c>
      <c r="X1343" s="141">
        <v>3.7126000000000001</v>
      </c>
      <c r="Y1343" s="141">
        <v>0</v>
      </c>
      <c r="Z1343" s="142">
        <v>0</v>
      </c>
    </row>
    <row r="1344" spans="1:26" s="4" customFormat="1" x14ac:dyDescent="0.2">
      <c r="A1344" s="139" t="s">
        <v>209</v>
      </c>
      <c r="B1344" s="31" t="s">
        <v>134</v>
      </c>
      <c r="C1344" s="139">
        <f t="shared" si="20"/>
        <v>8</v>
      </c>
      <c r="D1344" s="139" t="s">
        <v>192</v>
      </c>
      <c r="E1344" s="139" t="s">
        <v>182</v>
      </c>
      <c r="F1344" s="139" t="s">
        <v>903</v>
      </c>
      <c r="G1344" s="139" t="s">
        <v>904</v>
      </c>
      <c r="H1344" s="139" t="s">
        <v>229</v>
      </c>
      <c r="I1344" s="139" t="s">
        <v>231</v>
      </c>
      <c r="J1344" s="139" t="s">
        <v>231</v>
      </c>
      <c r="K1344" s="139" t="s">
        <v>232</v>
      </c>
      <c r="L1344" s="139">
        <v>39.526128999999997</v>
      </c>
      <c r="M1344" s="139">
        <v>-107.57840105555555</v>
      </c>
      <c r="N1344" s="139" t="s">
        <v>275</v>
      </c>
      <c r="O1344" s="139" t="s">
        <v>233</v>
      </c>
      <c r="P1344" s="139">
        <v>0</v>
      </c>
      <c r="Q1344" s="139">
        <v>0</v>
      </c>
      <c r="R1344" s="139">
        <v>0</v>
      </c>
      <c r="S1344" s="139">
        <v>8838</v>
      </c>
      <c r="T1344" s="139">
        <v>1008</v>
      </c>
      <c r="U1344" s="139" t="s">
        <v>159</v>
      </c>
      <c r="V1344" s="140">
        <v>0</v>
      </c>
      <c r="W1344" s="141">
        <v>0</v>
      </c>
      <c r="X1344" s="141">
        <v>0</v>
      </c>
      <c r="Y1344" s="141">
        <v>0</v>
      </c>
      <c r="Z1344" s="142">
        <v>0.57335400000000003</v>
      </c>
    </row>
    <row r="1345" spans="1:26" s="4" customFormat="1" x14ac:dyDescent="0.2">
      <c r="A1345" s="139" t="s">
        <v>209</v>
      </c>
      <c r="B1345" s="31" t="s">
        <v>134</v>
      </c>
      <c r="C1345" s="139">
        <f t="shared" si="20"/>
        <v>8</v>
      </c>
      <c r="D1345" s="139" t="s">
        <v>192</v>
      </c>
      <c r="E1345" s="139" t="s">
        <v>182</v>
      </c>
      <c r="F1345" s="139" t="s">
        <v>903</v>
      </c>
      <c r="G1345" s="139" t="s">
        <v>904</v>
      </c>
      <c r="H1345" s="139" t="s">
        <v>231</v>
      </c>
      <c r="I1345" s="139" t="s">
        <v>231</v>
      </c>
      <c r="J1345" s="139" t="s">
        <v>231</v>
      </c>
      <c r="K1345" s="139" t="s">
        <v>232</v>
      </c>
      <c r="L1345" s="139">
        <v>39.480819861111115</v>
      </c>
      <c r="M1345" s="139">
        <v>-107.61929580555555</v>
      </c>
      <c r="N1345" s="139" t="s">
        <v>275</v>
      </c>
      <c r="O1345" s="139" t="s">
        <v>233</v>
      </c>
      <c r="P1345" s="139">
        <v>0</v>
      </c>
      <c r="Q1345" s="139">
        <v>0</v>
      </c>
      <c r="R1345" s="139">
        <v>0</v>
      </c>
      <c r="S1345" s="139">
        <v>8838</v>
      </c>
      <c r="T1345" s="139">
        <v>1008</v>
      </c>
      <c r="U1345" s="139" t="s">
        <v>159</v>
      </c>
      <c r="V1345" s="140">
        <v>13.313606999999999</v>
      </c>
      <c r="W1345" s="141">
        <v>9.3195250000000005</v>
      </c>
      <c r="X1345" s="141">
        <v>26.627213999999999</v>
      </c>
      <c r="Y1345" s="141">
        <v>0</v>
      </c>
      <c r="Z1345" s="142">
        <v>0</v>
      </c>
    </row>
    <row r="1346" spans="1:26" s="4" customFormat="1" x14ac:dyDescent="0.2">
      <c r="A1346" s="139" t="s">
        <v>209</v>
      </c>
      <c r="B1346" s="31" t="s">
        <v>134</v>
      </c>
      <c r="C1346" s="139">
        <f t="shared" si="20"/>
        <v>8</v>
      </c>
      <c r="D1346" s="139" t="s">
        <v>192</v>
      </c>
      <c r="E1346" s="139" t="s">
        <v>182</v>
      </c>
      <c r="F1346" s="139" t="s">
        <v>903</v>
      </c>
      <c r="G1346" s="139" t="s">
        <v>904</v>
      </c>
      <c r="H1346" s="139" t="s">
        <v>231</v>
      </c>
      <c r="I1346" s="139" t="s">
        <v>231</v>
      </c>
      <c r="J1346" s="139" t="s">
        <v>231</v>
      </c>
      <c r="K1346" s="139" t="s">
        <v>232</v>
      </c>
      <c r="L1346" s="139">
        <v>39.515868805555556</v>
      </c>
      <c r="M1346" s="139">
        <v>-107.69875277777778</v>
      </c>
      <c r="N1346" s="139" t="s">
        <v>254</v>
      </c>
      <c r="O1346" s="139" t="s">
        <v>233</v>
      </c>
      <c r="P1346" s="139">
        <v>20</v>
      </c>
      <c r="Q1346" s="139">
        <v>2</v>
      </c>
      <c r="R1346" s="139">
        <v>10</v>
      </c>
      <c r="S1346" s="139">
        <v>5916</v>
      </c>
      <c r="T1346" s="139">
        <v>700</v>
      </c>
      <c r="U1346" s="139" t="s">
        <v>108</v>
      </c>
      <c r="V1346" s="140">
        <v>0</v>
      </c>
      <c r="W1346" s="141">
        <v>0.135551</v>
      </c>
      <c r="X1346" s="141">
        <v>0</v>
      </c>
      <c r="Y1346" s="141">
        <v>0</v>
      </c>
      <c r="Z1346" s="142">
        <v>0</v>
      </c>
    </row>
    <row r="1347" spans="1:26" s="4" customFormat="1" x14ac:dyDescent="0.2">
      <c r="A1347" s="139" t="s">
        <v>209</v>
      </c>
      <c r="B1347" s="31" t="s">
        <v>134</v>
      </c>
      <c r="C1347" s="139">
        <f t="shared" si="20"/>
        <v>8</v>
      </c>
      <c r="D1347" s="139" t="s">
        <v>192</v>
      </c>
      <c r="E1347" s="139" t="s">
        <v>182</v>
      </c>
      <c r="F1347" s="139" t="s">
        <v>903</v>
      </c>
      <c r="G1347" s="139" t="s">
        <v>904</v>
      </c>
      <c r="H1347" s="139" t="s">
        <v>231</v>
      </c>
      <c r="I1347" s="139" t="s">
        <v>231</v>
      </c>
      <c r="J1347" s="139" t="s">
        <v>231</v>
      </c>
      <c r="K1347" s="139" t="s">
        <v>232</v>
      </c>
      <c r="L1347" s="139">
        <v>39.580127638888889</v>
      </c>
      <c r="M1347" s="139">
        <v>-108.28546963888888</v>
      </c>
      <c r="N1347" s="139" t="s">
        <v>710</v>
      </c>
      <c r="O1347" s="139" t="s">
        <v>233</v>
      </c>
      <c r="P1347" s="139">
        <v>0</v>
      </c>
      <c r="Q1347" s="139">
        <v>0</v>
      </c>
      <c r="R1347" s="139">
        <v>0</v>
      </c>
      <c r="S1347" s="139">
        <v>0</v>
      </c>
      <c r="T1347" s="139">
        <v>0</v>
      </c>
      <c r="U1347" s="139" t="s">
        <v>108</v>
      </c>
      <c r="V1347" s="140">
        <v>0</v>
      </c>
      <c r="W1347" s="141">
        <v>0.185976</v>
      </c>
      <c r="X1347" s="141">
        <v>0</v>
      </c>
      <c r="Y1347" s="141">
        <v>0</v>
      </c>
      <c r="Z1347" s="142">
        <v>0</v>
      </c>
    </row>
    <row r="1348" spans="1:26" s="4" customFormat="1" x14ac:dyDescent="0.2">
      <c r="A1348" s="139" t="s">
        <v>209</v>
      </c>
      <c r="B1348" s="31" t="s">
        <v>134</v>
      </c>
      <c r="C1348" s="139">
        <f t="shared" si="20"/>
        <v>8</v>
      </c>
      <c r="D1348" s="139" t="s">
        <v>192</v>
      </c>
      <c r="E1348" s="139" t="s">
        <v>182</v>
      </c>
      <c r="F1348" s="139" t="s">
        <v>905</v>
      </c>
      <c r="G1348" s="139" t="s">
        <v>906</v>
      </c>
      <c r="H1348" s="139" t="s">
        <v>259</v>
      </c>
      <c r="I1348" s="139" t="s">
        <v>231</v>
      </c>
      <c r="J1348" s="139" t="s">
        <v>231</v>
      </c>
      <c r="K1348" s="139" t="s">
        <v>257</v>
      </c>
      <c r="L1348" s="139">
        <v>39.521156055555558</v>
      </c>
      <c r="M1348" s="139">
        <v>-107.88998391666668</v>
      </c>
      <c r="N1348" s="139" t="s">
        <v>261</v>
      </c>
      <c r="O1348" s="139" t="s">
        <v>258</v>
      </c>
      <c r="P1348" s="139">
        <v>25</v>
      </c>
      <c r="Q1348" s="139">
        <v>1.0900000000000001</v>
      </c>
      <c r="R1348" s="139">
        <v>54</v>
      </c>
      <c r="S1348" s="139">
        <v>9413</v>
      </c>
      <c r="T1348" s="139">
        <v>814</v>
      </c>
      <c r="U1348" s="139" t="s">
        <v>159</v>
      </c>
      <c r="V1348" s="140">
        <v>0</v>
      </c>
      <c r="W1348" s="141">
        <v>0</v>
      </c>
      <c r="X1348" s="141">
        <v>0</v>
      </c>
      <c r="Y1348" s="141">
        <v>0</v>
      </c>
      <c r="Z1348" s="142">
        <v>5.5027E-2</v>
      </c>
    </row>
    <row r="1349" spans="1:26" s="4" customFormat="1" x14ac:dyDescent="0.2">
      <c r="A1349" s="139" t="s">
        <v>209</v>
      </c>
      <c r="B1349" s="31" t="s">
        <v>134</v>
      </c>
      <c r="C1349" s="139">
        <f t="shared" si="20"/>
        <v>8</v>
      </c>
      <c r="D1349" s="139" t="s">
        <v>192</v>
      </c>
      <c r="E1349" s="139" t="s">
        <v>182</v>
      </c>
      <c r="F1349" s="139" t="s">
        <v>905</v>
      </c>
      <c r="G1349" s="139" t="s">
        <v>906</v>
      </c>
      <c r="H1349" s="139" t="s">
        <v>231</v>
      </c>
      <c r="I1349" s="139" t="s">
        <v>231</v>
      </c>
      <c r="J1349" s="139" t="s">
        <v>231</v>
      </c>
      <c r="K1349" s="139" t="s">
        <v>257</v>
      </c>
      <c r="L1349" s="139">
        <v>39.574599916666671</v>
      </c>
      <c r="M1349" s="139">
        <v>-108.2935668611111</v>
      </c>
      <c r="N1349" s="139" t="s">
        <v>261</v>
      </c>
      <c r="O1349" s="139" t="s">
        <v>258</v>
      </c>
      <c r="P1349" s="139">
        <v>25</v>
      </c>
      <c r="Q1349" s="139">
        <v>1.0900000000000001</v>
      </c>
      <c r="R1349" s="139">
        <v>54</v>
      </c>
      <c r="S1349" s="139">
        <v>9413</v>
      </c>
      <c r="T1349" s="139">
        <v>814</v>
      </c>
      <c r="U1349" s="139" t="s">
        <v>159</v>
      </c>
      <c r="V1349" s="140">
        <v>1.438823</v>
      </c>
      <c r="W1349" s="141">
        <v>1.438823</v>
      </c>
      <c r="X1349" s="141">
        <v>2.3740579999999998</v>
      </c>
      <c r="Y1349" s="141">
        <v>0</v>
      </c>
      <c r="Z1349" s="142">
        <v>0</v>
      </c>
    </row>
    <row r="1350" spans="1:26" s="4" customFormat="1" x14ac:dyDescent="0.2">
      <c r="A1350" s="139" t="s">
        <v>209</v>
      </c>
      <c r="B1350" s="31" t="s">
        <v>134</v>
      </c>
      <c r="C1350" s="139">
        <f t="shared" si="20"/>
        <v>8</v>
      </c>
      <c r="D1350" s="139" t="s">
        <v>192</v>
      </c>
      <c r="E1350" s="139" t="s">
        <v>182</v>
      </c>
      <c r="F1350" s="139" t="s">
        <v>905</v>
      </c>
      <c r="G1350" s="139" t="s">
        <v>906</v>
      </c>
      <c r="H1350" s="139" t="s">
        <v>231</v>
      </c>
      <c r="I1350" s="139" t="s">
        <v>231</v>
      </c>
      <c r="J1350" s="139" t="s">
        <v>231</v>
      </c>
      <c r="K1350" s="139" t="s">
        <v>257</v>
      </c>
      <c r="L1350" s="139">
        <v>39.469358805555558</v>
      </c>
      <c r="M1350" s="139">
        <v>-107.59964394444444</v>
      </c>
      <c r="N1350" s="139" t="s">
        <v>254</v>
      </c>
      <c r="O1350" s="139" t="s">
        <v>258</v>
      </c>
      <c r="P1350" s="139">
        <v>20</v>
      </c>
      <c r="Q1350" s="139">
        <v>2</v>
      </c>
      <c r="R1350" s="139">
        <v>10</v>
      </c>
      <c r="S1350" s="139">
        <v>5916</v>
      </c>
      <c r="T1350" s="139">
        <v>700</v>
      </c>
      <c r="U1350" s="139" t="s">
        <v>108</v>
      </c>
      <c r="V1350" s="140">
        <v>0</v>
      </c>
      <c r="W1350" s="141">
        <v>0.44674399999999997</v>
      </c>
      <c r="X1350" s="141">
        <v>0</v>
      </c>
      <c r="Y1350" s="141">
        <v>0</v>
      </c>
      <c r="Z1350" s="142">
        <v>0</v>
      </c>
    </row>
    <row r="1351" spans="1:26" s="4" customFormat="1" x14ac:dyDescent="0.2">
      <c r="A1351" s="139" t="s">
        <v>209</v>
      </c>
      <c r="B1351" s="31" t="s">
        <v>134</v>
      </c>
      <c r="C1351" s="139">
        <f t="shared" ref="C1351:C1414" si="21">VALUE(LEFT($D1351,LEN(D1351)-3))</f>
        <v>8</v>
      </c>
      <c r="D1351" s="139" t="s">
        <v>192</v>
      </c>
      <c r="E1351" s="139" t="s">
        <v>182</v>
      </c>
      <c r="F1351" s="139" t="s">
        <v>905</v>
      </c>
      <c r="G1351" s="139" t="s">
        <v>906</v>
      </c>
      <c r="H1351" s="139" t="s">
        <v>231</v>
      </c>
      <c r="I1351" s="139" t="s">
        <v>231</v>
      </c>
      <c r="J1351" s="139" t="s">
        <v>231</v>
      </c>
      <c r="K1351" s="139" t="s">
        <v>257</v>
      </c>
      <c r="L1351" s="139">
        <v>39.49972461111112</v>
      </c>
      <c r="M1351" s="139">
        <v>-107.63040183333332</v>
      </c>
      <c r="N1351" s="139" t="s">
        <v>268</v>
      </c>
      <c r="O1351" s="139" t="s">
        <v>258</v>
      </c>
      <c r="P1351" s="139">
        <v>0</v>
      </c>
      <c r="Q1351" s="139">
        <v>0</v>
      </c>
      <c r="R1351" s="139">
        <v>0</v>
      </c>
      <c r="S1351" s="139">
        <v>0</v>
      </c>
      <c r="T1351" s="139">
        <v>70</v>
      </c>
      <c r="U1351" s="139" t="s">
        <v>208</v>
      </c>
      <c r="V1351" s="140">
        <v>0</v>
      </c>
      <c r="W1351" s="141">
        <v>4.45</v>
      </c>
      <c r="X1351" s="141">
        <v>0</v>
      </c>
      <c r="Y1351" s="141">
        <v>0</v>
      </c>
      <c r="Z1351" s="142">
        <v>0</v>
      </c>
    </row>
    <row r="1352" spans="1:26" s="4" customFormat="1" x14ac:dyDescent="0.2">
      <c r="A1352" s="139" t="s">
        <v>209</v>
      </c>
      <c r="B1352" s="31" t="s">
        <v>134</v>
      </c>
      <c r="C1352" s="139">
        <f t="shared" si="21"/>
        <v>8</v>
      </c>
      <c r="D1352" s="139" t="s">
        <v>192</v>
      </c>
      <c r="E1352" s="139" t="s">
        <v>182</v>
      </c>
      <c r="F1352" s="139" t="s">
        <v>907</v>
      </c>
      <c r="G1352" s="139" t="s">
        <v>908</v>
      </c>
      <c r="H1352" s="139" t="s">
        <v>235</v>
      </c>
      <c r="I1352" s="139" t="s">
        <v>231</v>
      </c>
      <c r="J1352" s="139" t="s">
        <v>231</v>
      </c>
      <c r="K1352" s="139" t="s">
        <v>257</v>
      </c>
      <c r="L1352" s="139">
        <v>39.480819861111115</v>
      </c>
      <c r="M1352" s="139">
        <v>-107.61929580555555</v>
      </c>
      <c r="N1352" s="139" t="s">
        <v>275</v>
      </c>
      <c r="O1352" s="139" t="s">
        <v>258</v>
      </c>
      <c r="P1352" s="139">
        <v>28</v>
      </c>
      <c r="Q1352" s="139">
        <v>1.48</v>
      </c>
      <c r="R1352" s="139">
        <v>63</v>
      </c>
      <c r="S1352" s="139">
        <v>20418</v>
      </c>
      <c r="T1352" s="139">
        <v>743</v>
      </c>
      <c r="U1352" s="139" t="s">
        <v>159</v>
      </c>
      <c r="V1352" s="140">
        <v>0</v>
      </c>
      <c r="W1352" s="141">
        <v>0</v>
      </c>
      <c r="X1352" s="141">
        <v>0</v>
      </c>
      <c r="Y1352" s="141">
        <v>0</v>
      </c>
      <c r="Z1352" s="142">
        <v>0.22515499999999999</v>
      </c>
    </row>
    <row r="1353" spans="1:26" s="4" customFormat="1" x14ac:dyDescent="0.2">
      <c r="A1353" s="139" t="s">
        <v>209</v>
      </c>
      <c r="B1353" s="31" t="s">
        <v>134</v>
      </c>
      <c r="C1353" s="139">
        <f t="shared" si="21"/>
        <v>8</v>
      </c>
      <c r="D1353" s="139" t="s">
        <v>192</v>
      </c>
      <c r="E1353" s="139" t="s">
        <v>182</v>
      </c>
      <c r="F1353" s="139" t="s">
        <v>907</v>
      </c>
      <c r="G1353" s="139" t="s">
        <v>908</v>
      </c>
      <c r="H1353" s="139" t="s">
        <v>231</v>
      </c>
      <c r="I1353" s="139" t="s">
        <v>231</v>
      </c>
      <c r="J1353" s="139" t="s">
        <v>231</v>
      </c>
      <c r="K1353" s="139" t="s">
        <v>257</v>
      </c>
      <c r="L1353" s="139">
        <v>39.479246055555556</v>
      </c>
      <c r="M1353" s="139">
        <v>-107.95390819444445</v>
      </c>
      <c r="N1353" s="139" t="s">
        <v>275</v>
      </c>
      <c r="O1353" s="139" t="s">
        <v>258</v>
      </c>
      <c r="P1353" s="139">
        <v>28</v>
      </c>
      <c r="Q1353" s="139">
        <v>1.48</v>
      </c>
      <c r="R1353" s="139">
        <v>63</v>
      </c>
      <c r="S1353" s="139">
        <v>20418</v>
      </c>
      <c r="T1353" s="139">
        <v>743</v>
      </c>
      <c r="U1353" s="139" t="s">
        <v>159</v>
      </c>
      <c r="V1353" s="140">
        <v>13.327311</v>
      </c>
      <c r="W1353" s="141">
        <v>4.6645589999999997</v>
      </c>
      <c r="X1353" s="141">
        <v>9.9919510000000002</v>
      </c>
      <c r="Y1353" s="141">
        <v>0</v>
      </c>
      <c r="Z1353" s="142">
        <v>0</v>
      </c>
    </row>
    <row r="1354" spans="1:26" s="4" customFormat="1" x14ac:dyDescent="0.2">
      <c r="A1354" s="139" t="s">
        <v>209</v>
      </c>
      <c r="B1354" s="31" t="s">
        <v>134</v>
      </c>
      <c r="C1354" s="139">
        <f t="shared" si="21"/>
        <v>8</v>
      </c>
      <c r="D1354" s="139" t="s">
        <v>192</v>
      </c>
      <c r="E1354" s="139" t="s">
        <v>182</v>
      </c>
      <c r="F1354" s="139" t="s">
        <v>907</v>
      </c>
      <c r="G1354" s="139" t="s">
        <v>908</v>
      </c>
      <c r="H1354" s="139" t="s">
        <v>231</v>
      </c>
      <c r="I1354" s="139" t="s">
        <v>231</v>
      </c>
      <c r="J1354" s="139" t="s">
        <v>231</v>
      </c>
      <c r="K1354" s="139" t="s">
        <v>257</v>
      </c>
      <c r="L1354" s="139">
        <v>39.486913999999999</v>
      </c>
      <c r="M1354" s="139">
        <v>-107.94519794444444</v>
      </c>
      <c r="N1354" s="139" t="s">
        <v>254</v>
      </c>
      <c r="O1354" s="139" t="s">
        <v>258</v>
      </c>
      <c r="P1354" s="139">
        <v>20</v>
      </c>
      <c r="Q1354" s="139">
        <v>2</v>
      </c>
      <c r="R1354" s="139">
        <v>10</v>
      </c>
      <c r="S1354" s="139">
        <v>5916</v>
      </c>
      <c r="T1354" s="139">
        <v>700</v>
      </c>
      <c r="U1354" s="139" t="s">
        <v>108</v>
      </c>
      <c r="V1354" s="140">
        <v>0</v>
      </c>
      <c r="W1354" s="141">
        <v>0.28506300000000001</v>
      </c>
      <c r="X1354" s="141">
        <v>0</v>
      </c>
      <c r="Y1354" s="141">
        <v>0</v>
      </c>
      <c r="Z1354" s="142">
        <v>0</v>
      </c>
    </row>
    <row r="1355" spans="1:26" s="4" customFormat="1" x14ac:dyDescent="0.2">
      <c r="A1355" s="139" t="s">
        <v>209</v>
      </c>
      <c r="B1355" s="31" t="s">
        <v>134</v>
      </c>
      <c r="C1355" s="139">
        <f t="shared" si="21"/>
        <v>8</v>
      </c>
      <c r="D1355" s="139" t="s">
        <v>192</v>
      </c>
      <c r="E1355" s="139" t="s">
        <v>182</v>
      </c>
      <c r="F1355" s="139" t="s">
        <v>909</v>
      </c>
      <c r="G1355" s="139" t="s">
        <v>910</v>
      </c>
      <c r="H1355" s="139" t="s">
        <v>259</v>
      </c>
      <c r="I1355" s="139" t="s">
        <v>231</v>
      </c>
      <c r="J1355" s="139" t="s">
        <v>231</v>
      </c>
      <c r="K1355" s="139" t="s">
        <v>232</v>
      </c>
      <c r="L1355" s="139">
        <v>39.494345416666668</v>
      </c>
      <c r="M1355" s="139">
        <v>-107.71351025</v>
      </c>
      <c r="N1355" s="139" t="s">
        <v>261</v>
      </c>
      <c r="O1355" s="139" t="s">
        <v>233</v>
      </c>
      <c r="P1355" s="139">
        <v>28</v>
      </c>
      <c r="Q1355" s="139">
        <v>1.1599999999999999</v>
      </c>
      <c r="R1355" s="139">
        <v>127.7</v>
      </c>
      <c r="S1355" s="139">
        <v>8182</v>
      </c>
      <c r="T1355" s="139">
        <v>1175</v>
      </c>
      <c r="U1355" s="139" t="s">
        <v>159</v>
      </c>
      <c r="V1355" s="140">
        <v>0</v>
      </c>
      <c r="W1355" s="141">
        <v>0</v>
      </c>
      <c r="X1355" s="141">
        <v>0</v>
      </c>
      <c r="Y1355" s="141">
        <v>0</v>
      </c>
      <c r="Z1355" s="142">
        <v>0</v>
      </c>
    </row>
    <row r="1356" spans="1:26" s="4" customFormat="1" x14ac:dyDescent="0.2">
      <c r="A1356" s="139" t="s">
        <v>209</v>
      </c>
      <c r="B1356" s="31" t="s">
        <v>134</v>
      </c>
      <c r="C1356" s="139">
        <f t="shared" si="21"/>
        <v>8</v>
      </c>
      <c r="D1356" s="139" t="s">
        <v>192</v>
      </c>
      <c r="E1356" s="139" t="s">
        <v>182</v>
      </c>
      <c r="F1356" s="139" t="s">
        <v>909</v>
      </c>
      <c r="G1356" s="139" t="s">
        <v>910</v>
      </c>
      <c r="H1356" s="139" t="s">
        <v>273</v>
      </c>
      <c r="I1356" s="139" t="s">
        <v>231</v>
      </c>
      <c r="J1356" s="139" t="s">
        <v>231</v>
      </c>
      <c r="K1356" s="139" t="s">
        <v>232</v>
      </c>
      <c r="L1356" s="139">
        <v>39.494345416666668</v>
      </c>
      <c r="M1356" s="139">
        <v>-107.71351025</v>
      </c>
      <c r="N1356" s="139" t="s">
        <v>261</v>
      </c>
      <c r="O1356" s="139" t="s">
        <v>233</v>
      </c>
      <c r="P1356" s="139">
        <v>28</v>
      </c>
      <c r="Q1356" s="139">
        <v>1.1599999999999999</v>
      </c>
      <c r="R1356" s="139">
        <v>127.7</v>
      </c>
      <c r="S1356" s="139">
        <v>8182</v>
      </c>
      <c r="T1356" s="139">
        <v>1175</v>
      </c>
      <c r="U1356" s="139" t="s">
        <v>159</v>
      </c>
      <c r="V1356" s="140">
        <v>0</v>
      </c>
      <c r="W1356" s="141">
        <v>0</v>
      </c>
      <c r="X1356" s="141">
        <v>0</v>
      </c>
      <c r="Y1356" s="141">
        <v>0</v>
      </c>
      <c r="Z1356" s="142">
        <v>0</v>
      </c>
    </row>
    <row r="1357" spans="1:26" s="4" customFormat="1" x14ac:dyDescent="0.2">
      <c r="A1357" s="139" t="s">
        <v>209</v>
      </c>
      <c r="B1357" s="31" t="s">
        <v>134</v>
      </c>
      <c r="C1357" s="139">
        <f t="shared" si="21"/>
        <v>8</v>
      </c>
      <c r="D1357" s="139" t="s">
        <v>192</v>
      </c>
      <c r="E1357" s="139" t="s">
        <v>182</v>
      </c>
      <c r="F1357" s="139" t="s">
        <v>909</v>
      </c>
      <c r="G1357" s="139" t="s">
        <v>910</v>
      </c>
      <c r="H1357" s="139" t="s">
        <v>264</v>
      </c>
      <c r="I1357" s="139" t="s">
        <v>231</v>
      </c>
      <c r="J1357" s="139" t="s">
        <v>231</v>
      </c>
      <c r="K1357" s="139" t="s">
        <v>232</v>
      </c>
      <c r="L1357" s="139">
        <v>39.494345416666668</v>
      </c>
      <c r="M1357" s="139">
        <v>-107.71351025</v>
      </c>
      <c r="N1357" s="139" t="s">
        <v>261</v>
      </c>
      <c r="O1357" s="139" t="s">
        <v>233</v>
      </c>
      <c r="P1357" s="139">
        <v>28</v>
      </c>
      <c r="Q1357" s="139">
        <v>1.1599999999999999</v>
      </c>
      <c r="R1357" s="139">
        <v>127.7</v>
      </c>
      <c r="S1357" s="139">
        <v>8182</v>
      </c>
      <c r="T1357" s="139">
        <v>1175</v>
      </c>
      <c r="U1357" s="139" t="s">
        <v>159</v>
      </c>
      <c r="V1357" s="140">
        <v>0</v>
      </c>
      <c r="W1357" s="141">
        <v>0</v>
      </c>
      <c r="X1357" s="141">
        <v>0</v>
      </c>
      <c r="Y1357" s="141">
        <v>0</v>
      </c>
      <c r="Z1357" s="142">
        <v>0</v>
      </c>
    </row>
    <row r="1358" spans="1:26" s="4" customFormat="1" x14ac:dyDescent="0.2">
      <c r="A1358" s="139" t="s">
        <v>209</v>
      </c>
      <c r="B1358" s="31" t="s">
        <v>134</v>
      </c>
      <c r="C1358" s="139">
        <f t="shared" si="21"/>
        <v>8</v>
      </c>
      <c r="D1358" s="139" t="s">
        <v>192</v>
      </c>
      <c r="E1358" s="139" t="s">
        <v>182</v>
      </c>
      <c r="F1358" s="139" t="s">
        <v>909</v>
      </c>
      <c r="G1358" s="139" t="s">
        <v>910</v>
      </c>
      <c r="H1358" s="139" t="s">
        <v>229</v>
      </c>
      <c r="I1358" s="139" t="s">
        <v>231</v>
      </c>
      <c r="J1358" s="139" t="s">
        <v>231</v>
      </c>
      <c r="K1358" s="139" t="s">
        <v>232</v>
      </c>
      <c r="L1358" s="139">
        <v>39.494345416666668</v>
      </c>
      <c r="M1358" s="139">
        <v>-107.71351025</v>
      </c>
      <c r="N1358" s="139" t="s">
        <v>261</v>
      </c>
      <c r="O1358" s="139" t="s">
        <v>233</v>
      </c>
      <c r="P1358" s="139">
        <v>28</v>
      </c>
      <c r="Q1358" s="139">
        <v>1.1599999999999999</v>
      </c>
      <c r="R1358" s="139">
        <v>127.7</v>
      </c>
      <c r="S1358" s="139">
        <v>8182</v>
      </c>
      <c r="T1358" s="139">
        <v>1175</v>
      </c>
      <c r="U1358" s="139" t="s">
        <v>159</v>
      </c>
      <c r="V1358" s="140">
        <v>0</v>
      </c>
      <c r="W1358" s="141">
        <v>0</v>
      </c>
      <c r="X1358" s="141">
        <v>0</v>
      </c>
      <c r="Y1358" s="141">
        <v>0</v>
      </c>
      <c r="Z1358" s="142">
        <v>0</v>
      </c>
    </row>
    <row r="1359" spans="1:26" s="4" customFormat="1" x14ac:dyDescent="0.2">
      <c r="A1359" s="139" t="s">
        <v>209</v>
      </c>
      <c r="B1359" s="31" t="s">
        <v>134</v>
      </c>
      <c r="C1359" s="139">
        <f t="shared" si="21"/>
        <v>8</v>
      </c>
      <c r="D1359" s="139" t="s">
        <v>192</v>
      </c>
      <c r="E1359" s="139" t="s">
        <v>182</v>
      </c>
      <c r="F1359" s="139" t="s">
        <v>909</v>
      </c>
      <c r="G1359" s="139" t="s">
        <v>910</v>
      </c>
      <c r="H1359" s="139" t="s">
        <v>260</v>
      </c>
      <c r="I1359" s="139" t="s">
        <v>231</v>
      </c>
      <c r="J1359" s="139" t="s">
        <v>231</v>
      </c>
      <c r="K1359" s="139" t="s">
        <v>232</v>
      </c>
      <c r="L1359" s="139">
        <v>39.494345416666668</v>
      </c>
      <c r="M1359" s="139">
        <v>-107.71351025</v>
      </c>
      <c r="N1359" s="139" t="s">
        <v>261</v>
      </c>
      <c r="O1359" s="139" t="s">
        <v>233</v>
      </c>
      <c r="P1359" s="139">
        <v>28</v>
      </c>
      <c r="Q1359" s="139">
        <v>1.1599999999999999</v>
      </c>
      <c r="R1359" s="139">
        <v>127.7</v>
      </c>
      <c r="S1359" s="139">
        <v>8182</v>
      </c>
      <c r="T1359" s="139">
        <v>1175</v>
      </c>
      <c r="U1359" s="139" t="s">
        <v>159</v>
      </c>
      <c r="V1359" s="140">
        <v>0</v>
      </c>
      <c r="W1359" s="141">
        <v>0</v>
      </c>
      <c r="X1359" s="141">
        <v>0</v>
      </c>
      <c r="Y1359" s="141">
        <v>0</v>
      </c>
      <c r="Z1359" s="142">
        <v>0</v>
      </c>
    </row>
    <row r="1360" spans="1:26" s="4" customFormat="1" x14ac:dyDescent="0.2">
      <c r="A1360" s="139" t="s">
        <v>209</v>
      </c>
      <c r="B1360" s="31" t="s">
        <v>134</v>
      </c>
      <c r="C1360" s="139">
        <f t="shared" si="21"/>
        <v>8</v>
      </c>
      <c r="D1360" s="139" t="s">
        <v>192</v>
      </c>
      <c r="E1360" s="139" t="s">
        <v>182</v>
      </c>
      <c r="F1360" s="139" t="s">
        <v>909</v>
      </c>
      <c r="G1360" s="139" t="s">
        <v>910</v>
      </c>
      <c r="H1360" s="139" t="s">
        <v>245</v>
      </c>
      <c r="I1360" s="139" t="s">
        <v>231</v>
      </c>
      <c r="J1360" s="139" t="s">
        <v>231</v>
      </c>
      <c r="K1360" s="139" t="s">
        <v>232</v>
      </c>
      <c r="L1360" s="139">
        <v>39.494345416666668</v>
      </c>
      <c r="M1360" s="139">
        <v>-107.71351025</v>
      </c>
      <c r="N1360" s="139" t="s">
        <v>261</v>
      </c>
      <c r="O1360" s="139" t="s">
        <v>233</v>
      </c>
      <c r="P1360" s="139">
        <v>35</v>
      </c>
      <c r="Q1360" s="139">
        <v>1.17</v>
      </c>
      <c r="R1360" s="139">
        <v>128</v>
      </c>
      <c r="S1360" s="139">
        <v>8182</v>
      </c>
      <c r="T1360" s="139">
        <v>1179</v>
      </c>
      <c r="U1360" s="139" t="s">
        <v>159</v>
      </c>
      <c r="V1360" s="140">
        <v>0</v>
      </c>
      <c r="W1360" s="141">
        <v>0</v>
      </c>
      <c r="X1360" s="141">
        <v>0</v>
      </c>
      <c r="Y1360" s="141">
        <v>0</v>
      </c>
      <c r="Z1360" s="142">
        <v>0.55100000000000005</v>
      </c>
    </row>
    <row r="1361" spans="1:26" s="4" customFormat="1" x14ac:dyDescent="0.2">
      <c r="A1361" s="139" t="s">
        <v>209</v>
      </c>
      <c r="B1361" s="31" t="s">
        <v>134</v>
      </c>
      <c r="C1361" s="139">
        <f t="shared" si="21"/>
        <v>8</v>
      </c>
      <c r="D1361" s="139" t="s">
        <v>192</v>
      </c>
      <c r="E1361" s="139" t="s">
        <v>182</v>
      </c>
      <c r="F1361" s="139" t="s">
        <v>909</v>
      </c>
      <c r="G1361" s="139" t="s">
        <v>910</v>
      </c>
      <c r="H1361" s="139" t="s">
        <v>297</v>
      </c>
      <c r="I1361" s="139" t="s">
        <v>231</v>
      </c>
      <c r="J1361" s="139" t="s">
        <v>231</v>
      </c>
      <c r="K1361" s="139" t="s">
        <v>232</v>
      </c>
      <c r="L1361" s="139">
        <v>39.494345416666668</v>
      </c>
      <c r="M1361" s="139">
        <v>-107.71351025</v>
      </c>
      <c r="N1361" s="139" t="s">
        <v>261</v>
      </c>
      <c r="O1361" s="139" t="s">
        <v>233</v>
      </c>
      <c r="P1361" s="139">
        <v>28</v>
      </c>
      <c r="Q1361" s="139">
        <v>1.1599999999999999</v>
      </c>
      <c r="R1361" s="139">
        <v>127.7</v>
      </c>
      <c r="S1361" s="139">
        <v>8182</v>
      </c>
      <c r="T1361" s="139">
        <v>1175</v>
      </c>
      <c r="U1361" s="139" t="s">
        <v>159</v>
      </c>
      <c r="V1361" s="140">
        <v>0</v>
      </c>
      <c r="W1361" s="141">
        <v>0</v>
      </c>
      <c r="X1361" s="141">
        <v>0</v>
      </c>
      <c r="Y1361" s="141">
        <v>0</v>
      </c>
      <c r="Z1361" s="142">
        <v>0.55000000000000004</v>
      </c>
    </row>
    <row r="1362" spans="1:26" s="4" customFormat="1" x14ac:dyDescent="0.2">
      <c r="A1362" s="139" t="s">
        <v>209</v>
      </c>
      <c r="B1362" s="31" t="s">
        <v>134</v>
      </c>
      <c r="C1362" s="139">
        <f t="shared" si="21"/>
        <v>8</v>
      </c>
      <c r="D1362" s="139" t="s">
        <v>192</v>
      </c>
      <c r="E1362" s="139" t="s">
        <v>182</v>
      </c>
      <c r="F1362" s="139" t="s">
        <v>909</v>
      </c>
      <c r="G1362" s="139" t="s">
        <v>910</v>
      </c>
      <c r="H1362" s="139" t="s">
        <v>263</v>
      </c>
      <c r="I1362" s="139" t="s">
        <v>231</v>
      </c>
      <c r="J1362" s="139" t="s">
        <v>231</v>
      </c>
      <c r="K1362" s="139" t="s">
        <v>232</v>
      </c>
      <c r="L1362" s="139">
        <v>39.494345416666668</v>
      </c>
      <c r="M1362" s="139">
        <v>-107.71351025</v>
      </c>
      <c r="N1362" s="139" t="s">
        <v>261</v>
      </c>
      <c r="O1362" s="139" t="s">
        <v>233</v>
      </c>
      <c r="P1362" s="139">
        <v>25</v>
      </c>
      <c r="Q1362" s="139">
        <v>1.0900000000000001</v>
      </c>
      <c r="R1362" s="139">
        <v>54</v>
      </c>
      <c r="S1362" s="139">
        <v>9413</v>
      </c>
      <c r="T1362" s="139">
        <v>814</v>
      </c>
      <c r="U1362" s="139" t="s">
        <v>159</v>
      </c>
      <c r="V1362" s="140">
        <v>0</v>
      </c>
      <c r="W1362" s="141">
        <v>0</v>
      </c>
      <c r="X1362" s="141">
        <v>0</v>
      </c>
      <c r="Y1362" s="141">
        <v>0</v>
      </c>
      <c r="Z1362" s="142">
        <v>0.55100000000000005</v>
      </c>
    </row>
    <row r="1363" spans="1:26" s="4" customFormat="1" x14ac:dyDescent="0.2">
      <c r="A1363" s="139" t="s">
        <v>209</v>
      </c>
      <c r="B1363" s="31" t="s">
        <v>134</v>
      </c>
      <c r="C1363" s="139">
        <f t="shared" si="21"/>
        <v>8</v>
      </c>
      <c r="D1363" s="139" t="s">
        <v>192</v>
      </c>
      <c r="E1363" s="139" t="s">
        <v>182</v>
      </c>
      <c r="F1363" s="139" t="s">
        <v>909</v>
      </c>
      <c r="G1363" s="139" t="s">
        <v>910</v>
      </c>
      <c r="H1363" s="139" t="s">
        <v>231</v>
      </c>
      <c r="I1363" s="139" t="s">
        <v>231</v>
      </c>
      <c r="J1363" s="139" t="s">
        <v>231</v>
      </c>
      <c r="K1363" s="139" t="s">
        <v>232</v>
      </c>
      <c r="L1363" s="139">
        <v>39.570508444444449</v>
      </c>
      <c r="M1363" s="139">
        <v>-108.18034733333334</v>
      </c>
      <c r="N1363" s="139" t="s">
        <v>252</v>
      </c>
      <c r="O1363" s="139" t="s">
        <v>233</v>
      </c>
      <c r="P1363" s="139">
        <v>29</v>
      </c>
      <c r="Q1363" s="139">
        <v>2.41</v>
      </c>
      <c r="R1363" s="139">
        <v>30</v>
      </c>
      <c r="S1363" s="139">
        <v>0</v>
      </c>
      <c r="T1363" s="139">
        <v>1300</v>
      </c>
      <c r="U1363" s="139" t="s">
        <v>110</v>
      </c>
      <c r="V1363" s="140">
        <v>0</v>
      </c>
      <c r="W1363" s="141">
        <v>1.1817740000000001</v>
      </c>
      <c r="X1363" s="141">
        <v>0</v>
      </c>
      <c r="Y1363" s="141">
        <v>0</v>
      </c>
      <c r="Z1363" s="142">
        <v>0</v>
      </c>
    </row>
    <row r="1364" spans="1:26" s="4" customFormat="1" x14ac:dyDescent="0.2">
      <c r="A1364" s="139" t="s">
        <v>209</v>
      </c>
      <c r="B1364" s="31" t="s">
        <v>134</v>
      </c>
      <c r="C1364" s="139">
        <f t="shared" si="21"/>
        <v>8</v>
      </c>
      <c r="D1364" s="139" t="s">
        <v>192</v>
      </c>
      <c r="E1364" s="139" t="s">
        <v>182</v>
      </c>
      <c r="F1364" s="139" t="s">
        <v>909</v>
      </c>
      <c r="G1364" s="139" t="s">
        <v>910</v>
      </c>
      <c r="H1364" s="139" t="s">
        <v>231</v>
      </c>
      <c r="I1364" s="139" t="s">
        <v>231</v>
      </c>
      <c r="J1364" s="139" t="s">
        <v>231</v>
      </c>
      <c r="K1364" s="139" t="s">
        <v>232</v>
      </c>
      <c r="L1364" s="139">
        <v>39.570508444444449</v>
      </c>
      <c r="M1364" s="139">
        <v>-108.18034733333334</v>
      </c>
      <c r="N1364" s="139" t="s">
        <v>261</v>
      </c>
      <c r="O1364" s="139" t="s">
        <v>233</v>
      </c>
      <c r="P1364" s="139">
        <v>25</v>
      </c>
      <c r="Q1364" s="139">
        <v>1.0900000000000001</v>
      </c>
      <c r="R1364" s="139">
        <v>54</v>
      </c>
      <c r="S1364" s="139">
        <v>9413</v>
      </c>
      <c r="T1364" s="139">
        <v>814</v>
      </c>
      <c r="U1364" s="139" t="s">
        <v>159</v>
      </c>
      <c r="V1364" s="140">
        <v>7.7614869999999998</v>
      </c>
      <c r="W1364" s="141">
        <v>8.1051459999999995</v>
      </c>
      <c r="X1364" s="141">
        <v>14.524421</v>
      </c>
      <c r="Y1364" s="141">
        <v>0</v>
      </c>
      <c r="Z1364" s="142">
        <v>0</v>
      </c>
    </row>
    <row r="1365" spans="1:26" s="4" customFormat="1" x14ac:dyDescent="0.2">
      <c r="A1365" s="139" t="s">
        <v>209</v>
      </c>
      <c r="B1365" s="31" t="s">
        <v>134</v>
      </c>
      <c r="C1365" s="139">
        <f t="shared" si="21"/>
        <v>8</v>
      </c>
      <c r="D1365" s="139" t="s">
        <v>192</v>
      </c>
      <c r="E1365" s="139" t="s">
        <v>182</v>
      </c>
      <c r="F1365" s="139" t="s">
        <v>909</v>
      </c>
      <c r="G1365" s="139" t="s">
        <v>910</v>
      </c>
      <c r="H1365" s="139" t="s">
        <v>231</v>
      </c>
      <c r="I1365" s="139" t="s">
        <v>231</v>
      </c>
      <c r="J1365" s="139" t="s">
        <v>231</v>
      </c>
      <c r="K1365" s="139" t="s">
        <v>232</v>
      </c>
      <c r="L1365" s="139">
        <v>39.570508444444449</v>
      </c>
      <c r="M1365" s="139">
        <v>-108.18034733333334</v>
      </c>
      <c r="N1365" s="139" t="s">
        <v>261</v>
      </c>
      <c r="O1365" s="139" t="s">
        <v>233</v>
      </c>
      <c r="P1365" s="139">
        <v>35</v>
      </c>
      <c r="Q1365" s="139">
        <v>1.17</v>
      </c>
      <c r="R1365" s="139">
        <v>128</v>
      </c>
      <c r="S1365" s="139">
        <v>8182</v>
      </c>
      <c r="T1365" s="139">
        <v>1179</v>
      </c>
      <c r="U1365" s="139" t="s">
        <v>159</v>
      </c>
      <c r="V1365" s="140">
        <v>7.7614869999999998</v>
      </c>
      <c r="W1365" s="141">
        <v>8.1051459999999995</v>
      </c>
      <c r="X1365" s="141">
        <v>14.524421</v>
      </c>
      <c r="Y1365" s="141">
        <v>0</v>
      </c>
      <c r="Z1365" s="142">
        <v>0</v>
      </c>
    </row>
    <row r="1366" spans="1:26" s="4" customFormat="1" x14ac:dyDescent="0.2">
      <c r="A1366" s="139" t="s">
        <v>209</v>
      </c>
      <c r="B1366" s="31" t="s">
        <v>134</v>
      </c>
      <c r="C1366" s="139">
        <f t="shared" si="21"/>
        <v>8</v>
      </c>
      <c r="D1366" s="139" t="s">
        <v>192</v>
      </c>
      <c r="E1366" s="139" t="s">
        <v>182</v>
      </c>
      <c r="F1366" s="139" t="s">
        <v>909</v>
      </c>
      <c r="G1366" s="139" t="s">
        <v>910</v>
      </c>
      <c r="H1366" s="139" t="s">
        <v>231</v>
      </c>
      <c r="I1366" s="139" t="s">
        <v>231</v>
      </c>
      <c r="J1366" s="139" t="s">
        <v>231</v>
      </c>
      <c r="K1366" s="139" t="s">
        <v>232</v>
      </c>
      <c r="L1366" s="139">
        <v>39.570508444444449</v>
      </c>
      <c r="M1366" s="139">
        <v>-108.18034733333334</v>
      </c>
      <c r="N1366" s="139" t="s">
        <v>261</v>
      </c>
      <c r="O1366" s="139" t="s">
        <v>233</v>
      </c>
      <c r="P1366" s="139">
        <v>35</v>
      </c>
      <c r="Q1366" s="139">
        <v>1.33</v>
      </c>
      <c r="R1366" s="139">
        <v>128</v>
      </c>
      <c r="S1366" s="139">
        <v>8182</v>
      </c>
      <c r="T1366" s="139">
        <v>1179</v>
      </c>
      <c r="U1366" s="139" t="s">
        <v>159</v>
      </c>
      <c r="V1366" s="140">
        <v>7.768446</v>
      </c>
      <c r="W1366" s="141">
        <v>8.1124019999999994</v>
      </c>
      <c r="X1366" s="141">
        <v>14.537445</v>
      </c>
      <c r="Y1366" s="141">
        <v>0</v>
      </c>
      <c r="Z1366" s="142">
        <v>0</v>
      </c>
    </row>
    <row r="1367" spans="1:26" s="4" customFormat="1" x14ac:dyDescent="0.2">
      <c r="A1367" s="139" t="s">
        <v>209</v>
      </c>
      <c r="B1367" s="31" t="s">
        <v>134</v>
      </c>
      <c r="C1367" s="139">
        <f t="shared" si="21"/>
        <v>8</v>
      </c>
      <c r="D1367" s="139" t="s">
        <v>192</v>
      </c>
      <c r="E1367" s="139" t="s">
        <v>182</v>
      </c>
      <c r="F1367" s="139" t="s">
        <v>909</v>
      </c>
      <c r="G1367" s="139" t="s">
        <v>910</v>
      </c>
      <c r="H1367" s="139" t="s">
        <v>231</v>
      </c>
      <c r="I1367" s="139" t="s">
        <v>231</v>
      </c>
      <c r="J1367" s="139" t="s">
        <v>231</v>
      </c>
      <c r="K1367" s="139" t="s">
        <v>232</v>
      </c>
      <c r="L1367" s="139">
        <v>39.570508444444449</v>
      </c>
      <c r="M1367" s="139">
        <v>-108.18034733333334</v>
      </c>
      <c r="N1367" s="139" t="s">
        <v>72</v>
      </c>
      <c r="O1367" s="139" t="s">
        <v>233</v>
      </c>
      <c r="P1367" s="139">
        <v>29</v>
      </c>
      <c r="Q1367" s="139">
        <v>2.41</v>
      </c>
      <c r="R1367" s="139">
        <v>30</v>
      </c>
      <c r="S1367" s="139">
        <v>0</v>
      </c>
      <c r="T1367" s="139">
        <v>1300</v>
      </c>
      <c r="U1367" s="139" t="s">
        <v>137</v>
      </c>
      <c r="V1367" s="140">
        <v>1.0240800000000001</v>
      </c>
      <c r="W1367" s="141">
        <v>0</v>
      </c>
      <c r="X1367" s="141">
        <v>5.5721999999999996</v>
      </c>
      <c r="Y1367" s="141">
        <v>0</v>
      </c>
      <c r="Z1367" s="142">
        <v>0</v>
      </c>
    </row>
    <row r="1368" spans="1:26" s="4" customFormat="1" x14ac:dyDescent="0.2">
      <c r="A1368" s="139" t="s">
        <v>209</v>
      </c>
      <c r="B1368" s="31" t="s">
        <v>134</v>
      </c>
      <c r="C1368" s="139">
        <f t="shared" si="21"/>
        <v>8</v>
      </c>
      <c r="D1368" s="139" t="s">
        <v>192</v>
      </c>
      <c r="E1368" s="139" t="s">
        <v>182</v>
      </c>
      <c r="F1368" s="139" t="s">
        <v>909</v>
      </c>
      <c r="G1368" s="139" t="s">
        <v>910</v>
      </c>
      <c r="H1368" s="139" t="s">
        <v>231</v>
      </c>
      <c r="I1368" s="139" t="s">
        <v>231</v>
      </c>
      <c r="J1368" s="139" t="s">
        <v>231</v>
      </c>
      <c r="K1368" s="139" t="s">
        <v>232</v>
      </c>
      <c r="L1368" s="139">
        <v>39.570508444444449</v>
      </c>
      <c r="M1368" s="139">
        <v>-108.18034733333334</v>
      </c>
      <c r="N1368" s="139" t="s">
        <v>250</v>
      </c>
      <c r="O1368" s="139" t="s">
        <v>233</v>
      </c>
      <c r="P1368" s="139">
        <v>0</v>
      </c>
      <c r="Q1368" s="139">
        <v>0</v>
      </c>
      <c r="R1368" s="139">
        <v>0</v>
      </c>
      <c r="S1368" s="139">
        <v>0</v>
      </c>
      <c r="T1368" s="139">
        <v>70</v>
      </c>
      <c r="U1368" s="139" t="s">
        <v>111</v>
      </c>
      <c r="V1368" s="140">
        <v>0</v>
      </c>
      <c r="W1368" s="141">
        <v>6.26</v>
      </c>
      <c r="X1368" s="141">
        <v>0</v>
      </c>
      <c r="Y1368" s="141">
        <v>0</v>
      </c>
      <c r="Z1368" s="142">
        <v>0</v>
      </c>
    </row>
    <row r="1369" spans="1:26" s="4" customFormat="1" x14ac:dyDescent="0.2">
      <c r="A1369" s="139" t="s">
        <v>209</v>
      </c>
      <c r="B1369" s="31" t="s">
        <v>134</v>
      </c>
      <c r="C1369" s="139">
        <f t="shared" si="21"/>
        <v>8</v>
      </c>
      <c r="D1369" s="139" t="s">
        <v>192</v>
      </c>
      <c r="E1369" s="139" t="s">
        <v>182</v>
      </c>
      <c r="F1369" s="139" t="s">
        <v>909</v>
      </c>
      <c r="G1369" s="139" t="s">
        <v>910</v>
      </c>
      <c r="H1369" s="139" t="s">
        <v>231</v>
      </c>
      <c r="I1369" s="139" t="s">
        <v>231</v>
      </c>
      <c r="J1369" s="139" t="s">
        <v>231</v>
      </c>
      <c r="K1369" s="139" t="s">
        <v>232</v>
      </c>
      <c r="L1369" s="139">
        <v>39.49430813888889</v>
      </c>
      <c r="M1369" s="139">
        <v>-107.63391891666667</v>
      </c>
      <c r="N1369" s="139" t="s">
        <v>252</v>
      </c>
      <c r="O1369" s="139" t="s">
        <v>233</v>
      </c>
      <c r="P1369" s="139">
        <v>29</v>
      </c>
      <c r="Q1369" s="139">
        <v>2.41</v>
      </c>
      <c r="R1369" s="139">
        <v>30</v>
      </c>
      <c r="S1369" s="139">
        <v>0</v>
      </c>
      <c r="T1369" s="139">
        <v>1300</v>
      </c>
      <c r="U1369" s="139" t="s">
        <v>110</v>
      </c>
      <c r="V1369" s="140">
        <v>0</v>
      </c>
      <c r="W1369" s="141">
        <v>1.1817740000000001</v>
      </c>
      <c r="X1369" s="141">
        <v>0</v>
      </c>
      <c r="Y1369" s="141">
        <v>0</v>
      </c>
      <c r="Z1369" s="142">
        <v>0</v>
      </c>
    </row>
    <row r="1370" spans="1:26" s="4" customFormat="1" x14ac:dyDescent="0.2">
      <c r="A1370" s="139" t="s">
        <v>209</v>
      </c>
      <c r="B1370" s="31" t="s">
        <v>134</v>
      </c>
      <c r="C1370" s="139">
        <f t="shared" si="21"/>
        <v>8</v>
      </c>
      <c r="D1370" s="139" t="s">
        <v>192</v>
      </c>
      <c r="E1370" s="139" t="s">
        <v>182</v>
      </c>
      <c r="F1370" s="139" t="s">
        <v>911</v>
      </c>
      <c r="G1370" s="139" t="s">
        <v>912</v>
      </c>
      <c r="H1370" s="139" t="s">
        <v>234</v>
      </c>
      <c r="I1370" s="139" t="s">
        <v>231</v>
      </c>
      <c r="J1370" s="139" t="s">
        <v>231</v>
      </c>
      <c r="K1370" s="139" t="s">
        <v>913</v>
      </c>
      <c r="L1370" s="139">
        <v>39.32072352777778</v>
      </c>
      <c r="M1370" s="139">
        <v>-108.12222325</v>
      </c>
      <c r="N1370" s="139" t="s">
        <v>261</v>
      </c>
      <c r="O1370" s="139" t="s">
        <v>914</v>
      </c>
      <c r="P1370" s="139">
        <v>25</v>
      </c>
      <c r="Q1370" s="139">
        <v>1.0900000000000001</v>
      </c>
      <c r="R1370" s="139">
        <v>54</v>
      </c>
      <c r="S1370" s="139">
        <v>9413</v>
      </c>
      <c r="T1370" s="139">
        <v>814</v>
      </c>
      <c r="U1370" s="139" t="s">
        <v>159</v>
      </c>
      <c r="V1370" s="140">
        <v>0</v>
      </c>
      <c r="W1370" s="141">
        <v>0</v>
      </c>
      <c r="X1370" s="141">
        <v>0</v>
      </c>
      <c r="Y1370" s="141">
        <v>0</v>
      </c>
      <c r="Z1370" s="142">
        <v>0.24101500000000001</v>
      </c>
    </row>
    <row r="1371" spans="1:26" s="4" customFormat="1" x14ac:dyDescent="0.2">
      <c r="A1371" s="139" t="s">
        <v>209</v>
      </c>
      <c r="B1371" s="31" t="s">
        <v>134</v>
      </c>
      <c r="C1371" s="139">
        <f t="shared" si="21"/>
        <v>8</v>
      </c>
      <c r="D1371" s="139" t="s">
        <v>192</v>
      </c>
      <c r="E1371" s="139" t="s">
        <v>182</v>
      </c>
      <c r="F1371" s="139" t="s">
        <v>911</v>
      </c>
      <c r="G1371" s="139" t="s">
        <v>912</v>
      </c>
      <c r="H1371" s="139" t="s">
        <v>231</v>
      </c>
      <c r="I1371" s="139" t="s">
        <v>231</v>
      </c>
      <c r="J1371" s="139" t="s">
        <v>231</v>
      </c>
      <c r="K1371" s="139" t="s">
        <v>913</v>
      </c>
      <c r="L1371" s="139">
        <v>39.570508444444449</v>
      </c>
      <c r="M1371" s="139">
        <v>-108.18034733333334</v>
      </c>
      <c r="N1371" s="139" t="s">
        <v>261</v>
      </c>
      <c r="O1371" s="139" t="s">
        <v>914</v>
      </c>
      <c r="P1371" s="139">
        <v>25</v>
      </c>
      <c r="Q1371" s="139">
        <v>1.0900000000000001</v>
      </c>
      <c r="R1371" s="139">
        <v>54</v>
      </c>
      <c r="S1371" s="139">
        <v>9413</v>
      </c>
      <c r="T1371" s="139">
        <v>814</v>
      </c>
      <c r="U1371" s="139" t="s">
        <v>159</v>
      </c>
      <c r="V1371" s="140">
        <v>4.0554370000000004</v>
      </c>
      <c r="W1371" s="141">
        <v>4.031822</v>
      </c>
      <c r="X1371" s="141">
        <v>8.5843260000000008</v>
      </c>
      <c r="Y1371" s="141">
        <v>0</v>
      </c>
      <c r="Z1371" s="142">
        <v>0</v>
      </c>
    </row>
    <row r="1372" spans="1:26" s="4" customFormat="1" x14ac:dyDescent="0.2">
      <c r="A1372" s="139" t="s">
        <v>209</v>
      </c>
      <c r="B1372" s="31" t="s">
        <v>134</v>
      </c>
      <c r="C1372" s="139">
        <f t="shared" si="21"/>
        <v>8</v>
      </c>
      <c r="D1372" s="139" t="s">
        <v>192</v>
      </c>
      <c r="E1372" s="139" t="s">
        <v>182</v>
      </c>
      <c r="F1372" s="139" t="s">
        <v>915</v>
      </c>
      <c r="G1372" s="139" t="s">
        <v>916</v>
      </c>
      <c r="H1372" s="139" t="s">
        <v>230</v>
      </c>
      <c r="I1372" s="139" t="s">
        <v>231</v>
      </c>
      <c r="J1372" s="139" t="s">
        <v>231</v>
      </c>
      <c r="K1372" s="139" t="s">
        <v>232</v>
      </c>
      <c r="L1372" s="139">
        <v>39.570508444444449</v>
      </c>
      <c r="M1372" s="139">
        <v>-108.18034733333334</v>
      </c>
      <c r="N1372" s="139" t="s">
        <v>275</v>
      </c>
      <c r="O1372" s="139" t="s">
        <v>233</v>
      </c>
      <c r="P1372" s="139">
        <v>55</v>
      </c>
      <c r="Q1372" s="139">
        <v>1.5</v>
      </c>
      <c r="R1372" s="139">
        <v>108.2</v>
      </c>
      <c r="S1372" s="139">
        <v>11469</v>
      </c>
      <c r="T1372" s="139">
        <v>986</v>
      </c>
      <c r="U1372" s="139" t="s">
        <v>159</v>
      </c>
      <c r="V1372" s="140">
        <v>0</v>
      </c>
      <c r="W1372" s="141">
        <v>0</v>
      </c>
      <c r="X1372" s="141">
        <v>0</v>
      </c>
      <c r="Y1372" s="141">
        <v>6</v>
      </c>
      <c r="Z1372" s="142">
        <v>0.01</v>
      </c>
    </row>
    <row r="1373" spans="1:26" s="4" customFormat="1" x14ac:dyDescent="0.2">
      <c r="A1373" s="139" t="s">
        <v>209</v>
      </c>
      <c r="B1373" s="31" t="s">
        <v>134</v>
      </c>
      <c r="C1373" s="139">
        <f t="shared" si="21"/>
        <v>8</v>
      </c>
      <c r="D1373" s="139" t="s">
        <v>192</v>
      </c>
      <c r="E1373" s="139" t="s">
        <v>182</v>
      </c>
      <c r="F1373" s="139" t="s">
        <v>915</v>
      </c>
      <c r="G1373" s="139" t="s">
        <v>916</v>
      </c>
      <c r="H1373" s="139" t="s">
        <v>234</v>
      </c>
      <c r="I1373" s="139" t="s">
        <v>231</v>
      </c>
      <c r="J1373" s="139" t="s">
        <v>231</v>
      </c>
      <c r="K1373" s="139" t="s">
        <v>232</v>
      </c>
      <c r="L1373" s="139">
        <v>39.570508444444449</v>
      </c>
      <c r="M1373" s="139">
        <v>-108.18034733333334</v>
      </c>
      <c r="N1373" s="139" t="s">
        <v>275</v>
      </c>
      <c r="O1373" s="139" t="s">
        <v>233</v>
      </c>
      <c r="P1373" s="139">
        <v>55</v>
      </c>
      <c r="Q1373" s="139">
        <v>1.5</v>
      </c>
      <c r="R1373" s="139">
        <v>108.2</v>
      </c>
      <c r="S1373" s="139">
        <v>11469</v>
      </c>
      <c r="T1373" s="139">
        <v>986</v>
      </c>
      <c r="U1373" s="139" t="s">
        <v>159</v>
      </c>
      <c r="V1373" s="140">
        <v>0</v>
      </c>
      <c r="W1373" s="141">
        <v>0</v>
      </c>
      <c r="X1373" s="141">
        <v>0</v>
      </c>
      <c r="Y1373" s="141">
        <v>0</v>
      </c>
      <c r="Z1373" s="142">
        <v>4.0000000000000001E-3</v>
      </c>
    </row>
    <row r="1374" spans="1:26" s="4" customFormat="1" x14ac:dyDescent="0.2">
      <c r="A1374" s="139" t="s">
        <v>209</v>
      </c>
      <c r="B1374" s="31" t="s">
        <v>134</v>
      </c>
      <c r="C1374" s="139">
        <f t="shared" si="21"/>
        <v>8</v>
      </c>
      <c r="D1374" s="139" t="s">
        <v>192</v>
      </c>
      <c r="E1374" s="139" t="s">
        <v>182</v>
      </c>
      <c r="F1374" s="139" t="s">
        <v>915</v>
      </c>
      <c r="G1374" s="139" t="s">
        <v>916</v>
      </c>
      <c r="H1374" s="139" t="s">
        <v>235</v>
      </c>
      <c r="I1374" s="139" t="s">
        <v>231</v>
      </c>
      <c r="J1374" s="139" t="s">
        <v>231</v>
      </c>
      <c r="K1374" s="139" t="s">
        <v>232</v>
      </c>
      <c r="L1374" s="139">
        <v>39.570508444444449</v>
      </c>
      <c r="M1374" s="139">
        <v>-108.18034733333334</v>
      </c>
      <c r="N1374" s="139" t="s">
        <v>261</v>
      </c>
      <c r="O1374" s="139" t="s">
        <v>233</v>
      </c>
      <c r="P1374" s="139">
        <v>50</v>
      </c>
      <c r="Q1374" s="139">
        <v>0.33</v>
      </c>
      <c r="R1374" s="139">
        <v>40.6</v>
      </c>
      <c r="S1374" s="139">
        <v>172</v>
      </c>
      <c r="T1374" s="139">
        <v>500</v>
      </c>
      <c r="U1374" s="139" t="s">
        <v>159</v>
      </c>
      <c r="V1374" s="140">
        <v>0</v>
      </c>
      <c r="W1374" s="141">
        <v>0</v>
      </c>
      <c r="X1374" s="141">
        <v>0</v>
      </c>
      <c r="Y1374" s="141">
        <v>0</v>
      </c>
      <c r="Z1374" s="142">
        <v>0</v>
      </c>
    </row>
    <row r="1375" spans="1:26" s="4" customFormat="1" x14ac:dyDescent="0.2">
      <c r="A1375" s="139" t="s">
        <v>209</v>
      </c>
      <c r="B1375" s="31" t="s">
        <v>134</v>
      </c>
      <c r="C1375" s="139">
        <f t="shared" si="21"/>
        <v>8</v>
      </c>
      <c r="D1375" s="139" t="s">
        <v>192</v>
      </c>
      <c r="E1375" s="139" t="s">
        <v>182</v>
      </c>
      <c r="F1375" s="139" t="s">
        <v>915</v>
      </c>
      <c r="G1375" s="139" t="s">
        <v>916</v>
      </c>
      <c r="H1375" s="139" t="s">
        <v>231</v>
      </c>
      <c r="I1375" s="139" t="s">
        <v>231</v>
      </c>
      <c r="J1375" s="139" t="s">
        <v>231</v>
      </c>
      <c r="K1375" s="139" t="s">
        <v>232</v>
      </c>
      <c r="L1375" s="139">
        <v>39.637592777777776</v>
      </c>
      <c r="M1375" s="139">
        <v>-108.153068</v>
      </c>
      <c r="N1375" s="139" t="s">
        <v>72</v>
      </c>
      <c r="O1375" s="139" t="s">
        <v>233</v>
      </c>
      <c r="P1375" s="139">
        <v>0</v>
      </c>
      <c r="Q1375" s="139">
        <v>0</v>
      </c>
      <c r="R1375" s="139">
        <v>0</v>
      </c>
      <c r="S1375" s="139">
        <v>0</v>
      </c>
      <c r="T1375" s="139">
        <v>1200</v>
      </c>
      <c r="U1375" s="139" t="s">
        <v>137</v>
      </c>
      <c r="V1375" s="140">
        <v>1.98</v>
      </c>
      <c r="W1375" s="141">
        <v>0</v>
      </c>
      <c r="X1375" s="141">
        <v>3.95</v>
      </c>
      <c r="Y1375" s="141">
        <v>0</v>
      </c>
      <c r="Z1375" s="142">
        <v>0</v>
      </c>
    </row>
    <row r="1376" spans="1:26" s="4" customFormat="1" x14ac:dyDescent="0.2">
      <c r="A1376" s="139" t="s">
        <v>209</v>
      </c>
      <c r="B1376" s="31" t="s">
        <v>134</v>
      </c>
      <c r="C1376" s="139">
        <f t="shared" si="21"/>
        <v>8</v>
      </c>
      <c r="D1376" s="139" t="s">
        <v>192</v>
      </c>
      <c r="E1376" s="139" t="s">
        <v>182</v>
      </c>
      <c r="F1376" s="139" t="s">
        <v>915</v>
      </c>
      <c r="G1376" s="139" t="s">
        <v>916</v>
      </c>
      <c r="H1376" s="139" t="s">
        <v>231</v>
      </c>
      <c r="I1376" s="139" t="s">
        <v>231</v>
      </c>
      <c r="J1376" s="139" t="s">
        <v>231</v>
      </c>
      <c r="K1376" s="139" t="s">
        <v>232</v>
      </c>
      <c r="L1376" s="139">
        <v>39.637592777777776</v>
      </c>
      <c r="M1376" s="139">
        <v>-108.153068</v>
      </c>
      <c r="N1376" s="139" t="s">
        <v>239</v>
      </c>
      <c r="O1376" s="139" t="s">
        <v>233</v>
      </c>
      <c r="P1376" s="139">
        <v>0</v>
      </c>
      <c r="Q1376" s="139">
        <v>0</v>
      </c>
      <c r="R1376" s="139">
        <v>0</v>
      </c>
      <c r="S1376" s="139">
        <v>0</v>
      </c>
      <c r="T1376" s="139">
        <v>70</v>
      </c>
      <c r="U1376" s="139" t="s">
        <v>111</v>
      </c>
      <c r="V1376" s="140">
        <v>0</v>
      </c>
      <c r="W1376" s="141">
        <v>15.39</v>
      </c>
      <c r="X1376" s="141">
        <v>0</v>
      </c>
      <c r="Y1376" s="141">
        <v>0</v>
      </c>
      <c r="Z1376" s="142">
        <v>0</v>
      </c>
    </row>
    <row r="1377" spans="1:26" s="4" customFormat="1" x14ac:dyDescent="0.2">
      <c r="A1377" s="139" t="s">
        <v>209</v>
      </c>
      <c r="B1377" s="31" t="s">
        <v>134</v>
      </c>
      <c r="C1377" s="139">
        <f t="shared" si="21"/>
        <v>8</v>
      </c>
      <c r="D1377" s="139" t="s">
        <v>192</v>
      </c>
      <c r="E1377" s="139" t="s">
        <v>182</v>
      </c>
      <c r="F1377" s="139" t="s">
        <v>915</v>
      </c>
      <c r="G1377" s="139" t="s">
        <v>916</v>
      </c>
      <c r="H1377" s="139" t="s">
        <v>231</v>
      </c>
      <c r="I1377" s="139" t="s">
        <v>231</v>
      </c>
      <c r="J1377" s="139" t="s">
        <v>231</v>
      </c>
      <c r="K1377" s="139" t="s">
        <v>232</v>
      </c>
      <c r="L1377" s="139">
        <v>39.637592777777776</v>
      </c>
      <c r="M1377" s="139">
        <v>-108.153068</v>
      </c>
      <c r="N1377" s="139" t="s">
        <v>286</v>
      </c>
      <c r="O1377" s="139" t="s">
        <v>233</v>
      </c>
      <c r="P1377" s="139">
        <v>20</v>
      </c>
      <c r="Q1377" s="139">
        <v>1</v>
      </c>
      <c r="R1377" s="139">
        <v>16</v>
      </c>
      <c r="S1377" s="139">
        <v>756</v>
      </c>
      <c r="T1377" s="139">
        <v>300</v>
      </c>
      <c r="U1377" s="139" t="s">
        <v>111</v>
      </c>
      <c r="V1377" s="140">
        <v>0</v>
      </c>
      <c r="W1377" s="141">
        <v>7.6102499999999997</v>
      </c>
      <c r="X1377" s="141">
        <v>0</v>
      </c>
      <c r="Y1377" s="141">
        <v>0</v>
      </c>
      <c r="Z1377" s="142">
        <v>0</v>
      </c>
    </row>
    <row r="1378" spans="1:26" s="4" customFormat="1" x14ac:dyDescent="0.2">
      <c r="A1378" s="139" t="s">
        <v>209</v>
      </c>
      <c r="B1378" s="31" t="s">
        <v>134</v>
      </c>
      <c r="C1378" s="139">
        <f t="shared" si="21"/>
        <v>8</v>
      </c>
      <c r="D1378" s="139" t="s">
        <v>192</v>
      </c>
      <c r="E1378" s="139" t="s">
        <v>182</v>
      </c>
      <c r="F1378" s="139" t="s">
        <v>915</v>
      </c>
      <c r="G1378" s="139" t="s">
        <v>916</v>
      </c>
      <c r="H1378" s="139" t="s">
        <v>231</v>
      </c>
      <c r="I1378" s="139" t="s">
        <v>231</v>
      </c>
      <c r="J1378" s="139" t="s">
        <v>231</v>
      </c>
      <c r="K1378" s="139" t="s">
        <v>232</v>
      </c>
      <c r="L1378" s="139">
        <v>39.468115500000003</v>
      </c>
      <c r="M1378" s="139">
        <v>-107.9268845</v>
      </c>
      <c r="N1378" s="139" t="s">
        <v>275</v>
      </c>
      <c r="O1378" s="139" t="s">
        <v>233</v>
      </c>
      <c r="P1378" s="139">
        <v>55</v>
      </c>
      <c r="Q1378" s="139">
        <v>1.5</v>
      </c>
      <c r="R1378" s="139">
        <v>108.2</v>
      </c>
      <c r="S1378" s="139">
        <v>11469</v>
      </c>
      <c r="T1378" s="139">
        <v>986</v>
      </c>
      <c r="U1378" s="139" t="s">
        <v>159</v>
      </c>
      <c r="V1378" s="140">
        <v>52.665095999999998</v>
      </c>
      <c r="W1378" s="141">
        <v>17.379480000000001</v>
      </c>
      <c r="X1378" s="141">
        <v>27.385845</v>
      </c>
      <c r="Y1378" s="141">
        <v>0</v>
      </c>
      <c r="Z1378" s="142">
        <v>0</v>
      </c>
    </row>
    <row r="1379" spans="1:26" s="4" customFormat="1" x14ac:dyDescent="0.2">
      <c r="A1379" s="139" t="s">
        <v>209</v>
      </c>
      <c r="B1379" s="31" t="s">
        <v>134</v>
      </c>
      <c r="C1379" s="139">
        <f t="shared" si="21"/>
        <v>8</v>
      </c>
      <c r="D1379" s="139" t="s">
        <v>192</v>
      </c>
      <c r="E1379" s="139" t="s">
        <v>182</v>
      </c>
      <c r="F1379" s="139" t="s">
        <v>915</v>
      </c>
      <c r="G1379" s="139" t="s">
        <v>916</v>
      </c>
      <c r="H1379" s="139" t="s">
        <v>231</v>
      </c>
      <c r="I1379" s="139" t="s">
        <v>231</v>
      </c>
      <c r="J1379" s="139" t="s">
        <v>231</v>
      </c>
      <c r="K1379" s="139" t="s">
        <v>232</v>
      </c>
      <c r="L1379" s="139">
        <v>39.468115500000003</v>
      </c>
      <c r="M1379" s="139">
        <v>-107.9268845</v>
      </c>
      <c r="N1379" s="139" t="s">
        <v>275</v>
      </c>
      <c r="O1379" s="139" t="s">
        <v>233</v>
      </c>
      <c r="P1379" s="139">
        <v>55</v>
      </c>
      <c r="Q1379" s="139">
        <v>2.2999999999999998</v>
      </c>
      <c r="R1379" s="139">
        <v>124</v>
      </c>
      <c r="S1379" s="139">
        <v>30901</v>
      </c>
      <c r="T1379" s="139">
        <v>870</v>
      </c>
      <c r="U1379" s="139" t="s">
        <v>159</v>
      </c>
      <c r="V1379" s="140">
        <v>94.2</v>
      </c>
      <c r="W1379" s="141">
        <v>48.42</v>
      </c>
      <c r="X1379" s="141">
        <v>67.2</v>
      </c>
      <c r="Y1379" s="141">
        <v>0</v>
      </c>
      <c r="Z1379" s="142">
        <v>0</v>
      </c>
    </row>
    <row r="1380" spans="1:26" s="4" customFormat="1" x14ac:dyDescent="0.2">
      <c r="A1380" s="139" t="s">
        <v>209</v>
      </c>
      <c r="B1380" s="31" t="s">
        <v>134</v>
      </c>
      <c r="C1380" s="139">
        <f t="shared" si="21"/>
        <v>8</v>
      </c>
      <c r="D1380" s="139" t="s">
        <v>192</v>
      </c>
      <c r="E1380" s="139" t="s">
        <v>182</v>
      </c>
      <c r="F1380" s="139" t="s">
        <v>915</v>
      </c>
      <c r="G1380" s="139" t="s">
        <v>916</v>
      </c>
      <c r="H1380" s="139" t="s">
        <v>231</v>
      </c>
      <c r="I1380" s="139" t="s">
        <v>231</v>
      </c>
      <c r="J1380" s="139" t="s">
        <v>231</v>
      </c>
      <c r="K1380" s="139" t="s">
        <v>232</v>
      </c>
      <c r="L1380" s="139">
        <v>39.468115500000003</v>
      </c>
      <c r="M1380" s="139">
        <v>-107.9268845</v>
      </c>
      <c r="N1380" s="139" t="s">
        <v>572</v>
      </c>
      <c r="O1380" s="139" t="s">
        <v>233</v>
      </c>
      <c r="P1380" s="139">
        <v>0</v>
      </c>
      <c r="Q1380" s="139">
        <v>0</v>
      </c>
      <c r="R1380" s="139">
        <v>0</v>
      </c>
      <c r="S1380" s="139">
        <v>0</v>
      </c>
      <c r="T1380" s="139">
        <v>0</v>
      </c>
      <c r="U1380" s="139" t="s">
        <v>138</v>
      </c>
      <c r="V1380" s="140">
        <v>0</v>
      </c>
      <c r="W1380" s="141">
        <v>16.070399999999999</v>
      </c>
      <c r="X1380" s="141">
        <v>0</v>
      </c>
      <c r="Y1380" s="141">
        <v>0</v>
      </c>
      <c r="Z1380" s="142">
        <v>0</v>
      </c>
    </row>
    <row r="1381" spans="1:26" s="4" customFormat="1" x14ac:dyDescent="0.2">
      <c r="A1381" s="139" t="s">
        <v>209</v>
      </c>
      <c r="B1381" s="31" t="s">
        <v>134</v>
      </c>
      <c r="C1381" s="139">
        <f t="shared" si="21"/>
        <v>8</v>
      </c>
      <c r="D1381" s="139" t="s">
        <v>192</v>
      </c>
      <c r="E1381" s="139" t="s">
        <v>182</v>
      </c>
      <c r="F1381" s="139" t="s">
        <v>915</v>
      </c>
      <c r="G1381" s="139" t="s">
        <v>916</v>
      </c>
      <c r="H1381" s="139" t="s">
        <v>231</v>
      </c>
      <c r="I1381" s="139" t="s">
        <v>231</v>
      </c>
      <c r="J1381" s="139" t="s">
        <v>231</v>
      </c>
      <c r="K1381" s="139" t="s">
        <v>232</v>
      </c>
      <c r="L1381" s="139">
        <v>39.468115500000003</v>
      </c>
      <c r="M1381" s="139">
        <v>-107.9268845</v>
      </c>
      <c r="N1381" s="139" t="s">
        <v>254</v>
      </c>
      <c r="O1381" s="139" t="s">
        <v>233</v>
      </c>
      <c r="P1381" s="139">
        <v>0</v>
      </c>
      <c r="Q1381" s="139">
        <v>0</v>
      </c>
      <c r="R1381" s="139">
        <v>0</v>
      </c>
      <c r="S1381" s="139">
        <v>0</v>
      </c>
      <c r="T1381" s="139">
        <v>70</v>
      </c>
      <c r="U1381" s="139" t="s">
        <v>108</v>
      </c>
      <c r="V1381" s="140">
        <v>0</v>
      </c>
      <c r="W1381" s="141">
        <v>1.9802059999999999</v>
      </c>
      <c r="X1381" s="141">
        <v>0</v>
      </c>
      <c r="Y1381" s="141">
        <v>0</v>
      </c>
      <c r="Z1381" s="142">
        <v>0</v>
      </c>
    </row>
    <row r="1382" spans="1:26" s="4" customFormat="1" x14ac:dyDescent="0.2">
      <c r="A1382" s="139" t="s">
        <v>209</v>
      </c>
      <c r="B1382" s="31" t="s">
        <v>134</v>
      </c>
      <c r="C1382" s="139">
        <f t="shared" si="21"/>
        <v>8</v>
      </c>
      <c r="D1382" s="139" t="s">
        <v>192</v>
      </c>
      <c r="E1382" s="139" t="s">
        <v>182</v>
      </c>
      <c r="F1382" s="139" t="s">
        <v>917</v>
      </c>
      <c r="G1382" s="139" t="s">
        <v>918</v>
      </c>
      <c r="H1382" s="139" t="s">
        <v>230</v>
      </c>
      <c r="I1382" s="139" t="s">
        <v>231</v>
      </c>
      <c r="J1382" s="139" t="s">
        <v>231</v>
      </c>
      <c r="K1382" s="139" t="s">
        <v>232</v>
      </c>
      <c r="L1382" s="139">
        <v>39.637592777777776</v>
      </c>
      <c r="M1382" s="139">
        <v>-108.153068</v>
      </c>
      <c r="N1382" s="139" t="s">
        <v>261</v>
      </c>
      <c r="O1382" s="139" t="s">
        <v>233</v>
      </c>
      <c r="P1382" s="139">
        <v>21</v>
      </c>
      <c r="Q1382" s="139">
        <v>1</v>
      </c>
      <c r="R1382" s="139">
        <v>160</v>
      </c>
      <c r="S1382" s="139">
        <v>7540</v>
      </c>
      <c r="T1382" s="139">
        <v>854</v>
      </c>
      <c r="U1382" s="139" t="s">
        <v>159</v>
      </c>
      <c r="V1382" s="140">
        <v>0</v>
      </c>
      <c r="W1382" s="141">
        <v>0</v>
      </c>
      <c r="X1382" s="141">
        <v>0</v>
      </c>
      <c r="Y1382" s="141">
        <v>2.6610000000000002E-2</v>
      </c>
      <c r="Z1382" s="142">
        <v>0.44350000000000001</v>
      </c>
    </row>
    <row r="1383" spans="1:26" s="4" customFormat="1" x14ac:dyDescent="0.2">
      <c r="A1383" s="139" t="s">
        <v>209</v>
      </c>
      <c r="B1383" s="31" t="s">
        <v>134</v>
      </c>
      <c r="C1383" s="139">
        <f t="shared" si="21"/>
        <v>8</v>
      </c>
      <c r="D1383" s="139" t="s">
        <v>192</v>
      </c>
      <c r="E1383" s="139" t="s">
        <v>182</v>
      </c>
      <c r="F1383" s="139" t="s">
        <v>917</v>
      </c>
      <c r="G1383" s="139" t="s">
        <v>918</v>
      </c>
      <c r="H1383" s="139" t="s">
        <v>234</v>
      </c>
      <c r="I1383" s="139" t="s">
        <v>231</v>
      </c>
      <c r="J1383" s="139" t="s">
        <v>231</v>
      </c>
      <c r="K1383" s="139" t="s">
        <v>232</v>
      </c>
      <c r="L1383" s="139">
        <v>39.637592777777776</v>
      </c>
      <c r="M1383" s="139">
        <v>-108.153068</v>
      </c>
      <c r="N1383" s="139" t="s">
        <v>261</v>
      </c>
      <c r="O1383" s="139" t="s">
        <v>233</v>
      </c>
      <c r="P1383" s="139">
        <v>21</v>
      </c>
      <c r="Q1383" s="139">
        <v>1</v>
      </c>
      <c r="R1383" s="139">
        <v>160</v>
      </c>
      <c r="S1383" s="139">
        <v>7540</v>
      </c>
      <c r="T1383" s="139">
        <v>854</v>
      </c>
      <c r="U1383" s="139" t="s">
        <v>159</v>
      </c>
      <c r="V1383" s="140">
        <v>0</v>
      </c>
      <c r="W1383" s="141">
        <v>0</v>
      </c>
      <c r="X1383" s="141">
        <v>0</v>
      </c>
      <c r="Y1383" s="141">
        <v>19.5</v>
      </c>
      <c r="Z1383" s="142">
        <v>0.44350000000000001</v>
      </c>
    </row>
    <row r="1384" spans="1:26" s="4" customFormat="1" x14ac:dyDescent="0.2">
      <c r="A1384" s="139" t="s">
        <v>209</v>
      </c>
      <c r="B1384" s="31" t="s">
        <v>134</v>
      </c>
      <c r="C1384" s="139">
        <f t="shared" si="21"/>
        <v>8</v>
      </c>
      <c r="D1384" s="139" t="s">
        <v>192</v>
      </c>
      <c r="E1384" s="139" t="s">
        <v>182</v>
      </c>
      <c r="F1384" s="139" t="s">
        <v>917</v>
      </c>
      <c r="G1384" s="139" t="s">
        <v>918</v>
      </c>
      <c r="H1384" s="139" t="s">
        <v>235</v>
      </c>
      <c r="I1384" s="139" t="s">
        <v>231</v>
      </c>
      <c r="J1384" s="139" t="s">
        <v>231</v>
      </c>
      <c r="K1384" s="139" t="s">
        <v>232</v>
      </c>
      <c r="L1384" s="139">
        <v>39.637592777777776</v>
      </c>
      <c r="M1384" s="139">
        <v>-108.153068</v>
      </c>
      <c r="N1384" s="139" t="s">
        <v>275</v>
      </c>
      <c r="O1384" s="139" t="s">
        <v>233</v>
      </c>
      <c r="P1384" s="139">
        <v>21</v>
      </c>
      <c r="Q1384" s="139">
        <v>1</v>
      </c>
      <c r="R1384" s="139">
        <v>160</v>
      </c>
      <c r="S1384" s="139">
        <v>7540</v>
      </c>
      <c r="T1384" s="139">
        <v>854</v>
      </c>
      <c r="U1384" s="139" t="s">
        <v>159</v>
      </c>
      <c r="V1384" s="140">
        <v>0</v>
      </c>
      <c r="W1384" s="141">
        <v>0</v>
      </c>
      <c r="X1384" s="141">
        <v>0</v>
      </c>
      <c r="Y1384" s="141">
        <v>2.6610000000000002E-2</v>
      </c>
      <c r="Z1384" s="142">
        <v>0.44350000000000001</v>
      </c>
    </row>
    <row r="1385" spans="1:26" s="4" customFormat="1" x14ac:dyDescent="0.2">
      <c r="A1385" s="139" t="s">
        <v>209</v>
      </c>
      <c r="B1385" s="31" t="s">
        <v>134</v>
      </c>
      <c r="C1385" s="139">
        <f t="shared" si="21"/>
        <v>8</v>
      </c>
      <c r="D1385" s="139" t="s">
        <v>192</v>
      </c>
      <c r="E1385" s="139" t="s">
        <v>182</v>
      </c>
      <c r="F1385" s="139" t="s">
        <v>917</v>
      </c>
      <c r="G1385" s="139" t="s">
        <v>918</v>
      </c>
      <c r="H1385" s="139" t="s">
        <v>229</v>
      </c>
      <c r="I1385" s="139" t="s">
        <v>231</v>
      </c>
      <c r="J1385" s="139" t="s">
        <v>231</v>
      </c>
      <c r="K1385" s="139" t="s">
        <v>232</v>
      </c>
      <c r="L1385" s="139">
        <v>39.637592777777776</v>
      </c>
      <c r="M1385" s="139">
        <v>-108.153068</v>
      </c>
      <c r="N1385" s="139" t="s">
        <v>392</v>
      </c>
      <c r="O1385" s="139" t="s">
        <v>233</v>
      </c>
      <c r="P1385" s="139">
        <v>0</v>
      </c>
      <c r="Q1385" s="139">
        <v>0</v>
      </c>
      <c r="R1385" s="139">
        <v>0</v>
      </c>
      <c r="S1385" s="139">
        <v>0</v>
      </c>
      <c r="T1385" s="139">
        <v>70</v>
      </c>
      <c r="U1385" s="139" t="s">
        <v>159</v>
      </c>
      <c r="V1385" s="140">
        <v>0</v>
      </c>
      <c r="W1385" s="141">
        <v>0</v>
      </c>
      <c r="X1385" s="141">
        <v>0</v>
      </c>
      <c r="Y1385" s="141">
        <v>4.2509999999999996E-3</v>
      </c>
      <c r="Z1385" s="142">
        <v>7.0849999999999996E-2</v>
      </c>
    </row>
    <row r="1386" spans="1:26" s="4" customFormat="1" x14ac:dyDescent="0.2">
      <c r="A1386" s="139" t="s">
        <v>209</v>
      </c>
      <c r="B1386" s="31" t="s">
        <v>134</v>
      </c>
      <c r="C1386" s="139">
        <f t="shared" si="21"/>
        <v>8</v>
      </c>
      <c r="D1386" s="139" t="s">
        <v>192</v>
      </c>
      <c r="E1386" s="139" t="s">
        <v>182</v>
      </c>
      <c r="F1386" s="139" t="s">
        <v>917</v>
      </c>
      <c r="G1386" s="139" t="s">
        <v>918</v>
      </c>
      <c r="H1386" s="139" t="s">
        <v>231</v>
      </c>
      <c r="I1386" s="139" t="s">
        <v>231</v>
      </c>
      <c r="J1386" s="139" t="s">
        <v>231</v>
      </c>
      <c r="K1386" s="139" t="s">
        <v>232</v>
      </c>
      <c r="L1386" s="139">
        <v>39.468115500000003</v>
      </c>
      <c r="M1386" s="139">
        <v>-107.9268845</v>
      </c>
      <c r="N1386" s="139" t="s">
        <v>275</v>
      </c>
      <c r="O1386" s="139" t="s">
        <v>233</v>
      </c>
      <c r="P1386" s="139">
        <v>21</v>
      </c>
      <c r="Q1386" s="139">
        <v>1</v>
      </c>
      <c r="R1386" s="139">
        <v>160</v>
      </c>
      <c r="S1386" s="139">
        <v>7540</v>
      </c>
      <c r="T1386" s="139">
        <v>854</v>
      </c>
      <c r="U1386" s="139" t="s">
        <v>159</v>
      </c>
      <c r="V1386" s="140">
        <v>19.5</v>
      </c>
      <c r="W1386" s="141">
        <v>2.6</v>
      </c>
      <c r="X1386" s="141">
        <v>6.1</v>
      </c>
      <c r="Y1386" s="141">
        <v>0</v>
      </c>
      <c r="Z1386" s="142">
        <v>0</v>
      </c>
    </row>
    <row r="1387" spans="1:26" s="4" customFormat="1" x14ac:dyDescent="0.2">
      <c r="A1387" s="139" t="s">
        <v>209</v>
      </c>
      <c r="B1387" s="31" t="s">
        <v>134</v>
      </c>
      <c r="C1387" s="139">
        <f t="shared" si="21"/>
        <v>8</v>
      </c>
      <c r="D1387" s="139" t="s">
        <v>192</v>
      </c>
      <c r="E1387" s="139" t="s">
        <v>182</v>
      </c>
      <c r="F1387" s="139" t="s">
        <v>917</v>
      </c>
      <c r="G1387" s="139" t="s">
        <v>918</v>
      </c>
      <c r="H1387" s="139" t="s">
        <v>231</v>
      </c>
      <c r="I1387" s="139" t="s">
        <v>231</v>
      </c>
      <c r="J1387" s="139" t="s">
        <v>231</v>
      </c>
      <c r="K1387" s="139" t="s">
        <v>232</v>
      </c>
      <c r="L1387" s="139">
        <v>39.468115500000003</v>
      </c>
      <c r="M1387" s="139">
        <v>-107.9268845</v>
      </c>
      <c r="N1387" s="139" t="s">
        <v>261</v>
      </c>
      <c r="O1387" s="139" t="s">
        <v>233</v>
      </c>
      <c r="P1387" s="139">
        <v>21</v>
      </c>
      <c r="Q1387" s="139">
        <v>1</v>
      </c>
      <c r="R1387" s="139">
        <v>160</v>
      </c>
      <c r="S1387" s="139">
        <v>7540</v>
      </c>
      <c r="T1387" s="139">
        <v>854</v>
      </c>
      <c r="U1387" s="139" t="s">
        <v>159</v>
      </c>
      <c r="V1387" s="140">
        <v>39</v>
      </c>
      <c r="W1387" s="141">
        <v>5.2</v>
      </c>
      <c r="X1387" s="141">
        <v>12.2</v>
      </c>
      <c r="Y1387" s="141">
        <v>0</v>
      </c>
      <c r="Z1387" s="142">
        <v>0</v>
      </c>
    </row>
    <row r="1388" spans="1:26" s="4" customFormat="1" x14ac:dyDescent="0.2">
      <c r="A1388" s="139" t="s">
        <v>209</v>
      </c>
      <c r="B1388" s="31" t="s">
        <v>134</v>
      </c>
      <c r="C1388" s="139">
        <f t="shared" si="21"/>
        <v>8</v>
      </c>
      <c r="D1388" s="139" t="s">
        <v>192</v>
      </c>
      <c r="E1388" s="139" t="s">
        <v>182</v>
      </c>
      <c r="F1388" s="139" t="s">
        <v>917</v>
      </c>
      <c r="G1388" s="139" t="s">
        <v>918</v>
      </c>
      <c r="H1388" s="139" t="s">
        <v>231</v>
      </c>
      <c r="I1388" s="139" t="s">
        <v>231</v>
      </c>
      <c r="J1388" s="139" t="s">
        <v>231</v>
      </c>
      <c r="K1388" s="139" t="s">
        <v>232</v>
      </c>
      <c r="L1388" s="139">
        <v>39.468115500000003</v>
      </c>
      <c r="M1388" s="139">
        <v>-107.9268845</v>
      </c>
      <c r="N1388" s="139" t="s">
        <v>392</v>
      </c>
      <c r="O1388" s="139" t="s">
        <v>233</v>
      </c>
      <c r="P1388" s="139">
        <v>0</v>
      </c>
      <c r="Q1388" s="139">
        <v>0</v>
      </c>
      <c r="R1388" s="139">
        <v>0</v>
      </c>
      <c r="S1388" s="139">
        <v>0</v>
      </c>
      <c r="T1388" s="139">
        <v>70</v>
      </c>
      <c r="U1388" s="139" t="s">
        <v>159</v>
      </c>
      <c r="V1388" s="140">
        <v>3.64</v>
      </c>
      <c r="W1388" s="141">
        <v>1.8</v>
      </c>
      <c r="X1388" s="141">
        <v>3.4</v>
      </c>
      <c r="Y1388" s="141">
        <v>0</v>
      </c>
      <c r="Z1388" s="142">
        <v>0</v>
      </c>
    </row>
    <row r="1389" spans="1:26" s="4" customFormat="1" x14ac:dyDescent="0.2">
      <c r="A1389" s="139" t="s">
        <v>209</v>
      </c>
      <c r="B1389" s="31" t="s">
        <v>134</v>
      </c>
      <c r="C1389" s="139">
        <f t="shared" si="21"/>
        <v>8</v>
      </c>
      <c r="D1389" s="139" t="s">
        <v>192</v>
      </c>
      <c r="E1389" s="139" t="s">
        <v>182</v>
      </c>
      <c r="F1389" s="139" t="s">
        <v>919</v>
      </c>
      <c r="G1389" s="139" t="s">
        <v>920</v>
      </c>
      <c r="H1389" s="139" t="s">
        <v>283</v>
      </c>
      <c r="I1389" s="139" t="s">
        <v>231</v>
      </c>
      <c r="J1389" s="139" t="s">
        <v>231</v>
      </c>
      <c r="K1389" s="139" t="s">
        <v>232</v>
      </c>
      <c r="L1389" s="139">
        <v>39.468115500000003</v>
      </c>
      <c r="M1389" s="139">
        <v>-107.9268845</v>
      </c>
      <c r="N1389" s="139" t="s">
        <v>261</v>
      </c>
      <c r="O1389" s="139" t="s">
        <v>233</v>
      </c>
      <c r="P1389" s="139">
        <v>30</v>
      </c>
      <c r="Q1389" s="139">
        <v>1</v>
      </c>
      <c r="R1389" s="139">
        <v>0</v>
      </c>
      <c r="S1389" s="139">
        <v>0</v>
      </c>
      <c r="T1389" s="139">
        <v>0</v>
      </c>
      <c r="U1389" s="139" t="s">
        <v>159</v>
      </c>
      <c r="V1389" s="140">
        <v>0</v>
      </c>
      <c r="W1389" s="141">
        <v>0</v>
      </c>
      <c r="X1389" s="141">
        <v>0</v>
      </c>
      <c r="Y1389" s="141">
        <v>0</v>
      </c>
      <c r="Z1389" s="142">
        <v>0</v>
      </c>
    </row>
    <row r="1390" spans="1:26" s="4" customFormat="1" x14ac:dyDescent="0.2">
      <c r="A1390" s="139" t="s">
        <v>209</v>
      </c>
      <c r="B1390" s="31" t="s">
        <v>134</v>
      </c>
      <c r="C1390" s="139">
        <f t="shared" si="21"/>
        <v>8</v>
      </c>
      <c r="D1390" s="139" t="s">
        <v>192</v>
      </c>
      <c r="E1390" s="139" t="s">
        <v>182</v>
      </c>
      <c r="F1390" s="139" t="s">
        <v>919</v>
      </c>
      <c r="G1390" s="139" t="s">
        <v>920</v>
      </c>
      <c r="H1390" s="139" t="s">
        <v>243</v>
      </c>
      <c r="I1390" s="139" t="s">
        <v>231</v>
      </c>
      <c r="J1390" s="139" t="s">
        <v>231</v>
      </c>
      <c r="K1390" s="139" t="s">
        <v>232</v>
      </c>
      <c r="L1390" s="139">
        <v>39.468115500000003</v>
      </c>
      <c r="M1390" s="139">
        <v>-107.9268845</v>
      </c>
      <c r="N1390" s="139" t="s">
        <v>72</v>
      </c>
      <c r="O1390" s="139" t="s">
        <v>233</v>
      </c>
      <c r="P1390" s="139">
        <v>0</v>
      </c>
      <c r="Q1390" s="139">
        <v>0</v>
      </c>
      <c r="R1390" s="139">
        <v>0</v>
      </c>
      <c r="S1390" s="139">
        <v>0</v>
      </c>
      <c r="T1390" s="139">
        <v>0</v>
      </c>
      <c r="U1390" s="139" t="s">
        <v>137</v>
      </c>
      <c r="V1390" s="140">
        <v>0</v>
      </c>
      <c r="W1390" s="141">
        <v>0</v>
      </c>
      <c r="X1390" s="141">
        <v>0</v>
      </c>
      <c r="Y1390" s="141">
        <v>0</v>
      </c>
      <c r="Z1390" s="142">
        <v>0</v>
      </c>
    </row>
    <row r="1391" spans="1:26" s="4" customFormat="1" x14ac:dyDescent="0.2">
      <c r="A1391" s="139" t="s">
        <v>209</v>
      </c>
      <c r="B1391" s="31" t="s">
        <v>134</v>
      </c>
      <c r="C1391" s="139">
        <f t="shared" si="21"/>
        <v>8</v>
      </c>
      <c r="D1391" s="139" t="s">
        <v>192</v>
      </c>
      <c r="E1391" s="139" t="s">
        <v>182</v>
      </c>
      <c r="F1391" s="139" t="s">
        <v>919</v>
      </c>
      <c r="G1391" s="139" t="s">
        <v>920</v>
      </c>
      <c r="H1391" s="139" t="s">
        <v>276</v>
      </c>
      <c r="I1391" s="139" t="s">
        <v>231</v>
      </c>
      <c r="J1391" s="139" t="s">
        <v>231</v>
      </c>
      <c r="K1391" s="139" t="s">
        <v>232</v>
      </c>
      <c r="L1391" s="139">
        <v>39.468115500000003</v>
      </c>
      <c r="M1391" s="139">
        <v>-107.9268845</v>
      </c>
      <c r="N1391" s="139" t="s">
        <v>261</v>
      </c>
      <c r="O1391" s="139" t="s">
        <v>233</v>
      </c>
      <c r="P1391" s="139">
        <v>30</v>
      </c>
      <c r="Q1391" s="139">
        <v>1</v>
      </c>
      <c r="R1391" s="139">
        <v>0</v>
      </c>
      <c r="S1391" s="139">
        <v>0</v>
      </c>
      <c r="T1391" s="139">
        <v>0</v>
      </c>
      <c r="U1391" s="139" t="s">
        <v>159</v>
      </c>
      <c r="V1391" s="140">
        <v>0</v>
      </c>
      <c r="W1391" s="141">
        <v>0</v>
      </c>
      <c r="X1391" s="141">
        <v>0</v>
      </c>
      <c r="Y1391" s="141">
        <v>0</v>
      </c>
      <c r="Z1391" s="142">
        <v>0</v>
      </c>
    </row>
    <row r="1392" spans="1:26" s="4" customFormat="1" x14ac:dyDescent="0.2">
      <c r="A1392" s="139" t="s">
        <v>209</v>
      </c>
      <c r="B1392" s="31" t="s">
        <v>134</v>
      </c>
      <c r="C1392" s="139">
        <f t="shared" si="21"/>
        <v>8</v>
      </c>
      <c r="D1392" s="139" t="s">
        <v>192</v>
      </c>
      <c r="E1392" s="139" t="s">
        <v>182</v>
      </c>
      <c r="F1392" s="139" t="s">
        <v>919</v>
      </c>
      <c r="G1392" s="139" t="s">
        <v>920</v>
      </c>
      <c r="H1392" s="139" t="s">
        <v>231</v>
      </c>
      <c r="I1392" s="139" t="s">
        <v>231</v>
      </c>
      <c r="J1392" s="139" t="s">
        <v>231</v>
      </c>
      <c r="K1392" s="139" t="s">
        <v>232</v>
      </c>
      <c r="L1392" s="139">
        <v>39.468115500000003</v>
      </c>
      <c r="M1392" s="139">
        <v>-107.9268845</v>
      </c>
      <c r="N1392" s="139" t="s">
        <v>252</v>
      </c>
      <c r="O1392" s="139" t="s">
        <v>233</v>
      </c>
      <c r="P1392" s="139">
        <v>30</v>
      </c>
      <c r="Q1392" s="139">
        <v>1.69</v>
      </c>
      <c r="R1392" s="139">
        <v>15</v>
      </c>
      <c r="S1392" s="139">
        <v>12000</v>
      </c>
      <c r="T1392" s="139">
        <v>800</v>
      </c>
      <c r="U1392" s="139" t="s">
        <v>110</v>
      </c>
      <c r="V1392" s="140">
        <v>18.96</v>
      </c>
      <c r="W1392" s="141">
        <v>13.77</v>
      </c>
      <c r="X1392" s="141">
        <v>0</v>
      </c>
      <c r="Y1392" s="141">
        <v>0</v>
      </c>
      <c r="Z1392" s="142">
        <v>0</v>
      </c>
    </row>
    <row r="1393" spans="1:26" s="4" customFormat="1" x14ac:dyDescent="0.2">
      <c r="A1393" s="139" t="s">
        <v>209</v>
      </c>
      <c r="B1393" s="31" t="s">
        <v>134</v>
      </c>
      <c r="C1393" s="139">
        <f t="shared" si="21"/>
        <v>8</v>
      </c>
      <c r="D1393" s="139" t="s">
        <v>192</v>
      </c>
      <c r="E1393" s="139" t="s">
        <v>182</v>
      </c>
      <c r="F1393" s="139" t="s">
        <v>919</v>
      </c>
      <c r="G1393" s="139" t="s">
        <v>920</v>
      </c>
      <c r="H1393" s="139" t="s">
        <v>231</v>
      </c>
      <c r="I1393" s="139" t="s">
        <v>231</v>
      </c>
      <c r="J1393" s="139" t="s">
        <v>231</v>
      </c>
      <c r="K1393" s="139" t="s">
        <v>232</v>
      </c>
      <c r="L1393" s="139">
        <v>39.468115500000003</v>
      </c>
      <c r="M1393" s="139">
        <v>-107.9268845</v>
      </c>
      <c r="N1393" s="139" t="s">
        <v>319</v>
      </c>
      <c r="O1393" s="139" t="s">
        <v>233</v>
      </c>
      <c r="P1393" s="139">
        <v>24</v>
      </c>
      <c r="Q1393" s="139">
        <v>1.69</v>
      </c>
      <c r="R1393" s="139">
        <v>1</v>
      </c>
      <c r="S1393" s="139">
        <v>35</v>
      </c>
      <c r="T1393" s="139">
        <v>1000</v>
      </c>
      <c r="U1393" s="139" t="s">
        <v>85</v>
      </c>
      <c r="V1393" s="140">
        <v>1.52</v>
      </c>
      <c r="W1393" s="141">
        <v>0</v>
      </c>
      <c r="X1393" s="141">
        <v>8.26</v>
      </c>
      <c r="Y1393" s="141">
        <v>0</v>
      </c>
      <c r="Z1393" s="142">
        <v>0</v>
      </c>
    </row>
    <row r="1394" spans="1:26" s="4" customFormat="1" x14ac:dyDescent="0.2">
      <c r="A1394" s="139" t="s">
        <v>209</v>
      </c>
      <c r="B1394" s="31" t="s">
        <v>134</v>
      </c>
      <c r="C1394" s="139">
        <f t="shared" si="21"/>
        <v>8</v>
      </c>
      <c r="D1394" s="139" t="s">
        <v>192</v>
      </c>
      <c r="E1394" s="139" t="s">
        <v>182</v>
      </c>
      <c r="F1394" s="139" t="s">
        <v>919</v>
      </c>
      <c r="G1394" s="139" t="s">
        <v>920</v>
      </c>
      <c r="H1394" s="139" t="s">
        <v>231</v>
      </c>
      <c r="I1394" s="139" t="s">
        <v>231</v>
      </c>
      <c r="J1394" s="139" t="s">
        <v>231</v>
      </c>
      <c r="K1394" s="139" t="s">
        <v>232</v>
      </c>
      <c r="L1394" s="139">
        <v>39.518173611111109</v>
      </c>
      <c r="M1394" s="139">
        <v>-108.24908622222222</v>
      </c>
      <c r="N1394" s="139" t="s">
        <v>275</v>
      </c>
      <c r="O1394" s="139" t="s">
        <v>233</v>
      </c>
      <c r="P1394" s="139">
        <v>43</v>
      </c>
      <c r="Q1394" s="139">
        <v>1.67</v>
      </c>
      <c r="R1394" s="139">
        <v>123</v>
      </c>
      <c r="S1394" s="139">
        <v>32150</v>
      </c>
      <c r="T1394" s="139">
        <v>876</v>
      </c>
      <c r="U1394" s="139" t="s">
        <v>159</v>
      </c>
      <c r="V1394" s="140">
        <v>33.866436</v>
      </c>
      <c r="W1394" s="141">
        <v>11.683859999999999</v>
      </c>
      <c r="X1394" s="141">
        <v>22.644749999999998</v>
      </c>
      <c r="Y1394" s="141">
        <v>0</v>
      </c>
      <c r="Z1394" s="142">
        <v>0</v>
      </c>
    </row>
    <row r="1395" spans="1:26" s="4" customFormat="1" x14ac:dyDescent="0.2">
      <c r="A1395" s="139" t="s">
        <v>209</v>
      </c>
      <c r="B1395" s="31" t="s">
        <v>134</v>
      </c>
      <c r="C1395" s="139">
        <f t="shared" si="21"/>
        <v>8</v>
      </c>
      <c r="D1395" s="139" t="s">
        <v>192</v>
      </c>
      <c r="E1395" s="139" t="s">
        <v>182</v>
      </c>
      <c r="F1395" s="139" t="s">
        <v>919</v>
      </c>
      <c r="G1395" s="139" t="s">
        <v>920</v>
      </c>
      <c r="H1395" s="139" t="s">
        <v>231</v>
      </c>
      <c r="I1395" s="139" t="s">
        <v>231</v>
      </c>
      <c r="J1395" s="139" t="s">
        <v>231</v>
      </c>
      <c r="K1395" s="139" t="s">
        <v>232</v>
      </c>
      <c r="L1395" s="139">
        <v>39.532333583333333</v>
      </c>
      <c r="M1395" s="139">
        <v>-108.2235836388889</v>
      </c>
      <c r="N1395" s="139" t="s">
        <v>261</v>
      </c>
      <c r="O1395" s="139" t="s">
        <v>233</v>
      </c>
      <c r="P1395" s="139">
        <v>30</v>
      </c>
      <c r="Q1395" s="139">
        <v>1</v>
      </c>
      <c r="R1395" s="139">
        <v>0</v>
      </c>
      <c r="S1395" s="139">
        <v>0</v>
      </c>
      <c r="T1395" s="139">
        <v>0</v>
      </c>
      <c r="U1395" s="139" t="s">
        <v>159</v>
      </c>
      <c r="V1395" s="140">
        <v>2.177</v>
      </c>
      <c r="W1395" s="141">
        <v>24.164999999999999</v>
      </c>
      <c r="X1395" s="141">
        <v>8.3818000000000001</v>
      </c>
      <c r="Y1395" s="141">
        <v>0</v>
      </c>
      <c r="Z1395" s="142">
        <v>0</v>
      </c>
    </row>
    <row r="1396" spans="1:26" s="4" customFormat="1" x14ac:dyDescent="0.2">
      <c r="A1396" s="139" t="s">
        <v>209</v>
      </c>
      <c r="B1396" s="31" t="s">
        <v>134</v>
      </c>
      <c r="C1396" s="139">
        <f t="shared" si="21"/>
        <v>8</v>
      </c>
      <c r="D1396" s="139" t="s">
        <v>192</v>
      </c>
      <c r="E1396" s="139" t="s">
        <v>182</v>
      </c>
      <c r="F1396" s="139" t="s">
        <v>919</v>
      </c>
      <c r="G1396" s="139" t="s">
        <v>920</v>
      </c>
      <c r="H1396" s="139" t="s">
        <v>231</v>
      </c>
      <c r="I1396" s="139" t="s">
        <v>231</v>
      </c>
      <c r="J1396" s="139" t="s">
        <v>231</v>
      </c>
      <c r="K1396" s="139" t="s">
        <v>232</v>
      </c>
      <c r="L1396" s="139">
        <v>39.526800138888888</v>
      </c>
      <c r="M1396" s="139">
        <v>-108.22903802777778</v>
      </c>
      <c r="N1396" s="139" t="s">
        <v>921</v>
      </c>
      <c r="O1396" s="139" t="s">
        <v>233</v>
      </c>
      <c r="P1396" s="139">
        <v>24</v>
      </c>
      <c r="Q1396" s="139">
        <v>1.69</v>
      </c>
      <c r="R1396" s="139">
        <v>10</v>
      </c>
      <c r="S1396" s="139">
        <v>7025</v>
      </c>
      <c r="T1396" s="139">
        <v>1000</v>
      </c>
      <c r="U1396" s="139" t="s">
        <v>208</v>
      </c>
      <c r="V1396" s="140">
        <v>0</v>
      </c>
      <c r="W1396" s="141">
        <v>1.1695</v>
      </c>
      <c r="X1396" s="141">
        <v>0</v>
      </c>
      <c r="Y1396" s="141">
        <v>0</v>
      </c>
      <c r="Z1396" s="142">
        <v>0</v>
      </c>
    </row>
    <row r="1397" spans="1:26" s="4" customFormat="1" x14ac:dyDescent="0.2">
      <c r="A1397" s="139" t="s">
        <v>209</v>
      </c>
      <c r="B1397" s="31" t="s">
        <v>134</v>
      </c>
      <c r="C1397" s="139">
        <f t="shared" si="21"/>
        <v>8</v>
      </c>
      <c r="D1397" s="139" t="s">
        <v>192</v>
      </c>
      <c r="E1397" s="139" t="s">
        <v>182</v>
      </c>
      <c r="F1397" s="139" t="s">
        <v>919</v>
      </c>
      <c r="G1397" s="139" t="s">
        <v>920</v>
      </c>
      <c r="H1397" s="139" t="s">
        <v>231</v>
      </c>
      <c r="I1397" s="139" t="s">
        <v>231</v>
      </c>
      <c r="J1397" s="139" t="s">
        <v>231</v>
      </c>
      <c r="K1397" s="139" t="s">
        <v>232</v>
      </c>
      <c r="L1397" s="139">
        <v>39.492992083333334</v>
      </c>
      <c r="M1397" s="139">
        <v>-107.60372741666666</v>
      </c>
      <c r="N1397" s="139" t="s">
        <v>239</v>
      </c>
      <c r="O1397" s="139" t="s">
        <v>233</v>
      </c>
      <c r="P1397" s="139">
        <v>0</v>
      </c>
      <c r="Q1397" s="139">
        <v>0</v>
      </c>
      <c r="R1397" s="139">
        <v>0</v>
      </c>
      <c r="S1397" s="139">
        <v>0</v>
      </c>
      <c r="T1397" s="139">
        <v>70</v>
      </c>
      <c r="U1397" s="139" t="s">
        <v>111</v>
      </c>
      <c r="V1397" s="140">
        <v>0</v>
      </c>
      <c r="W1397" s="141">
        <v>23.38</v>
      </c>
      <c r="X1397" s="141">
        <v>0</v>
      </c>
      <c r="Y1397" s="141">
        <v>0</v>
      </c>
      <c r="Z1397" s="142">
        <v>0</v>
      </c>
    </row>
    <row r="1398" spans="1:26" s="4" customFormat="1" x14ac:dyDescent="0.2">
      <c r="A1398" s="139" t="s">
        <v>209</v>
      </c>
      <c r="B1398" s="31" t="s">
        <v>134</v>
      </c>
      <c r="C1398" s="139">
        <f t="shared" si="21"/>
        <v>8</v>
      </c>
      <c r="D1398" s="139" t="s">
        <v>192</v>
      </c>
      <c r="E1398" s="139" t="s">
        <v>182</v>
      </c>
      <c r="F1398" s="139" t="s">
        <v>919</v>
      </c>
      <c r="G1398" s="139" t="s">
        <v>920</v>
      </c>
      <c r="H1398" s="139" t="s">
        <v>231</v>
      </c>
      <c r="I1398" s="139" t="s">
        <v>231</v>
      </c>
      <c r="J1398" s="139" t="s">
        <v>231</v>
      </c>
      <c r="K1398" s="139" t="s">
        <v>232</v>
      </c>
      <c r="L1398" s="139">
        <v>39.517498361111109</v>
      </c>
      <c r="M1398" s="139">
        <v>-108.17102461111112</v>
      </c>
      <c r="N1398" s="139" t="s">
        <v>72</v>
      </c>
      <c r="O1398" s="139" t="s">
        <v>233</v>
      </c>
      <c r="P1398" s="139">
        <v>0</v>
      </c>
      <c r="Q1398" s="139">
        <v>0</v>
      </c>
      <c r="R1398" s="139">
        <v>0</v>
      </c>
      <c r="S1398" s="139">
        <v>0</v>
      </c>
      <c r="T1398" s="139">
        <v>0</v>
      </c>
      <c r="U1398" s="139" t="s">
        <v>137</v>
      </c>
      <c r="V1398" s="140">
        <v>0.41523300000000002</v>
      </c>
      <c r="W1398" s="141">
        <v>17.13</v>
      </c>
      <c r="X1398" s="141">
        <v>2.2760910000000001</v>
      </c>
      <c r="Y1398" s="141">
        <v>0</v>
      </c>
      <c r="Z1398" s="142">
        <v>0</v>
      </c>
    </row>
    <row r="1399" spans="1:26" s="4" customFormat="1" x14ac:dyDescent="0.2">
      <c r="A1399" s="139" t="s">
        <v>209</v>
      </c>
      <c r="B1399" s="31" t="s">
        <v>134</v>
      </c>
      <c r="C1399" s="139">
        <f t="shared" si="21"/>
        <v>8</v>
      </c>
      <c r="D1399" s="139" t="s">
        <v>192</v>
      </c>
      <c r="E1399" s="139" t="s">
        <v>182</v>
      </c>
      <c r="F1399" s="139" t="s">
        <v>919</v>
      </c>
      <c r="G1399" s="139" t="s">
        <v>920</v>
      </c>
      <c r="H1399" s="139" t="s">
        <v>231</v>
      </c>
      <c r="I1399" s="139" t="s">
        <v>231</v>
      </c>
      <c r="J1399" s="139" t="s">
        <v>231</v>
      </c>
      <c r="K1399" s="139" t="s">
        <v>232</v>
      </c>
      <c r="L1399" s="139">
        <v>39.519849527777779</v>
      </c>
      <c r="M1399" s="139">
        <v>-108.15623411111112</v>
      </c>
      <c r="N1399" s="139" t="s">
        <v>238</v>
      </c>
      <c r="O1399" s="139" t="s">
        <v>233</v>
      </c>
      <c r="P1399" s="139">
        <v>0</v>
      </c>
      <c r="Q1399" s="139">
        <v>0</v>
      </c>
      <c r="R1399" s="139">
        <v>0</v>
      </c>
      <c r="S1399" s="139">
        <v>0</v>
      </c>
      <c r="T1399" s="139">
        <v>70</v>
      </c>
      <c r="U1399" s="139" t="s">
        <v>110</v>
      </c>
      <c r="V1399" s="140">
        <v>0</v>
      </c>
      <c r="W1399" s="141">
        <v>0.34255400000000003</v>
      </c>
      <c r="X1399" s="141">
        <v>0</v>
      </c>
      <c r="Y1399" s="141">
        <v>0</v>
      </c>
      <c r="Z1399" s="142">
        <v>0</v>
      </c>
    </row>
    <row r="1400" spans="1:26" s="4" customFormat="1" x14ac:dyDescent="0.2">
      <c r="A1400" s="139" t="s">
        <v>209</v>
      </c>
      <c r="B1400" s="31" t="s">
        <v>134</v>
      </c>
      <c r="C1400" s="139">
        <f t="shared" si="21"/>
        <v>8</v>
      </c>
      <c r="D1400" s="139" t="s">
        <v>192</v>
      </c>
      <c r="E1400" s="139" t="s">
        <v>182</v>
      </c>
      <c r="F1400" s="139" t="s">
        <v>919</v>
      </c>
      <c r="G1400" s="139" t="s">
        <v>920</v>
      </c>
      <c r="H1400" s="139" t="s">
        <v>231</v>
      </c>
      <c r="I1400" s="139" t="s">
        <v>231</v>
      </c>
      <c r="J1400" s="139" t="s">
        <v>231</v>
      </c>
      <c r="K1400" s="139" t="s">
        <v>232</v>
      </c>
      <c r="L1400" s="139">
        <v>39.507373916666666</v>
      </c>
      <c r="M1400" s="139">
        <v>-107.68470008333335</v>
      </c>
      <c r="N1400" s="139" t="s">
        <v>275</v>
      </c>
      <c r="O1400" s="139" t="s">
        <v>233</v>
      </c>
      <c r="P1400" s="139">
        <v>38</v>
      </c>
      <c r="Q1400" s="139">
        <v>1.67</v>
      </c>
      <c r="R1400" s="139">
        <v>123</v>
      </c>
      <c r="S1400" s="139">
        <v>32150</v>
      </c>
      <c r="T1400" s="139">
        <v>876</v>
      </c>
      <c r="U1400" s="139" t="s">
        <v>159</v>
      </c>
      <c r="V1400" s="140">
        <v>33.866436</v>
      </c>
      <c r="W1400" s="141">
        <v>11.683859999999999</v>
      </c>
      <c r="X1400" s="141">
        <v>22.644749999999998</v>
      </c>
      <c r="Y1400" s="141">
        <v>0</v>
      </c>
      <c r="Z1400" s="142">
        <v>0</v>
      </c>
    </row>
    <row r="1401" spans="1:26" s="4" customFormat="1" x14ac:dyDescent="0.2">
      <c r="A1401" s="139" t="s">
        <v>209</v>
      </c>
      <c r="B1401" s="31" t="s">
        <v>134</v>
      </c>
      <c r="C1401" s="139">
        <f t="shared" si="21"/>
        <v>8</v>
      </c>
      <c r="D1401" s="139" t="s">
        <v>192</v>
      </c>
      <c r="E1401" s="139" t="s">
        <v>182</v>
      </c>
      <c r="F1401" s="139" t="s">
        <v>919</v>
      </c>
      <c r="G1401" s="139" t="s">
        <v>920</v>
      </c>
      <c r="H1401" s="139" t="s">
        <v>231</v>
      </c>
      <c r="I1401" s="139" t="s">
        <v>231</v>
      </c>
      <c r="J1401" s="139" t="s">
        <v>231</v>
      </c>
      <c r="K1401" s="139" t="s">
        <v>232</v>
      </c>
      <c r="L1401" s="139">
        <v>39.51656938888889</v>
      </c>
      <c r="M1401" s="139">
        <v>-108.22331077777778</v>
      </c>
      <c r="N1401" s="139" t="s">
        <v>275</v>
      </c>
      <c r="O1401" s="139" t="s">
        <v>233</v>
      </c>
      <c r="P1401" s="139">
        <v>43</v>
      </c>
      <c r="Q1401" s="139">
        <v>1.67</v>
      </c>
      <c r="R1401" s="139">
        <v>123</v>
      </c>
      <c r="S1401" s="139">
        <v>32150</v>
      </c>
      <c r="T1401" s="139">
        <v>876</v>
      </c>
      <c r="U1401" s="139" t="s">
        <v>159</v>
      </c>
      <c r="V1401" s="140">
        <v>33.866436</v>
      </c>
      <c r="W1401" s="141">
        <v>11.683859999999999</v>
      </c>
      <c r="X1401" s="141">
        <v>22.644749999999998</v>
      </c>
      <c r="Y1401" s="141">
        <v>0</v>
      </c>
      <c r="Z1401" s="142">
        <v>0</v>
      </c>
    </row>
    <row r="1402" spans="1:26" s="4" customFormat="1" x14ac:dyDescent="0.2">
      <c r="A1402" s="139" t="s">
        <v>209</v>
      </c>
      <c r="B1402" s="31" t="s">
        <v>134</v>
      </c>
      <c r="C1402" s="139">
        <f t="shared" si="21"/>
        <v>8</v>
      </c>
      <c r="D1402" s="139" t="s">
        <v>192</v>
      </c>
      <c r="E1402" s="139" t="s">
        <v>182</v>
      </c>
      <c r="F1402" s="139" t="s">
        <v>919</v>
      </c>
      <c r="G1402" s="139" t="s">
        <v>920</v>
      </c>
      <c r="H1402" s="139" t="s">
        <v>231</v>
      </c>
      <c r="I1402" s="139" t="s">
        <v>231</v>
      </c>
      <c r="J1402" s="139" t="s">
        <v>231</v>
      </c>
      <c r="K1402" s="139" t="s">
        <v>232</v>
      </c>
      <c r="L1402" s="139">
        <v>39.535022666666663</v>
      </c>
      <c r="M1402" s="139">
        <v>-108.22246727777778</v>
      </c>
      <c r="N1402" s="139" t="s">
        <v>261</v>
      </c>
      <c r="O1402" s="139" t="s">
        <v>233</v>
      </c>
      <c r="P1402" s="139">
        <v>30</v>
      </c>
      <c r="Q1402" s="139">
        <v>1</v>
      </c>
      <c r="R1402" s="139">
        <v>0</v>
      </c>
      <c r="S1402" s="139">
        <v>0</v>
      </c>
      <c r="T1402" s="139">
        <v>0</v>
      </c>
      <c r="U1402" s="139" t="s">
        <v>159</v>
      </c>
      <c r="V1402" s="140">
        <v>2.177</v>
      </c>
      <c r="W1402" s="141">
        <v>24.164999999999999</v>
      </c>
      <c r="X1402" s="141">
        <v>8.3818000000000001</v>
      </c>
      <c r="Y1402" s="141">
        <v>0</v>
      </c>
      <c r="Z1402" s="142">
        <v>0</v>
      </c>
    </row>
    <row r="1403" spans="1:26" s="4" customFormat="1" x14ac:dyDescent="0.2">
      <c r="A1403" s="139" t="s">
        <v>209</v>
      </c>
      <c r="B1403" s="31" t="s">
        <v>134</v>
      </c>
      <c r="C1403" s="139">
        <f t="shared" si="21"/>
        <v>8</v>
      </c>
      <c r="D1403" s="139" t="s">
        <v>192</v>
      </c>
      <c r="E1403" s="139" t="s">
        <v>182</v>
      </c>
      <c r="F1403" s="139" t="s">
        <v>922</v>
      </c>
      <c r="G1403" s="139" t="s">
        <v>923</v>
      </c>
      <c r="H1403" s="139" t="s">
        <v>259</v>
      </c>
      <c r="I1403" s="139" t="s">
        <v>231</v>
      </c>
      <c r="J1403" s="139" t="s">
        <v>231</v>
      </c>
      <c r="K1403" s="139" t="s">
        <v>257</v>
      </c>
      <c r="L1403" s="139">
        <v>39.518173611111109</v>
      </c>
      <c r="M1403" s="139">
        <v>-108.24908622222222</v>
      </c>
      <c r="N1403" s="139" t="s">
        <v>261</v>
      </c>
      <c r="O1403" s="139" t="s">
        <v>258</v>
      </c>
      <c r="P1403" s="139">
        <v>0</v>
      </c>
      <c r="Q1403" s="139">
        <v>0</v>
      </c>
      <c r="R1403" s="139">
        <v>0</v>
      </c>
      <c r="S1403" s="139">
        <v>0</v>
      </c>
      <c r="T1403" s="139">
        <v>0</v>
      </c>
      <c r="U1403" s="139" t="s">
        <v>159</v>
      </c>
      <c r="V1403" s="140">
        <v>0</v>
      </c>
      <c r="W1403" s="141">
        <v>0</v>
      </c>
      <c r="X1403" s="141">
        <v>0</v>
      </c>
      <c r="Y1403" s="141">
        <v>0</v>
      </c>
      <c r="Z1403" s="142">
        <v>0</v>
      </c>
    </row>
    <row r="1404" spans="1:26" s="4" customFormat="1" x14ac:dyDescent="0.2">
      <c r="A1404" s="139" t="s">
        <v>209</v>
      </c>
      <c r="B1404" s="31" t="s">
        <v>134</v>
      </c>
      <c r="C1404" s="139">
        <f t="shared" si="21"/>
        <v>8</v>
      </c>
      <c r="D1404" s="139" t="s">
        <v>192</v>
      </c>
      <c r="E1404" s="139" t="s">
        <v>182</v>
      </c>
      <c r="F1404" s="139" t="s">
        <v>922</v>
      </c>
      <c r="G1404" s="139" t="s">
        <v>923</v>
      </c>
      <c r="H1404" s="139" t="s">
        <v>231</v>
      </c>
      <c r="I1404" s="139" t="s">
        <v>231</v>
      </c>
      <c r="J1404" s="139" t="s">
        <v>231</v>
      </c>
      <c r="K1404" s="139" t="s">
        <v>257</v>
      </c>
      <c r="L1404" s="139">
        <v>39.671885194444442</v>
      </c>
      <c r="M1404" s="139">
        <v>-108.15948950000001</v>
      </c>
      <c r="N1404" s="139" t="s">
        <v>254</v>
      </c>
      <c r="O1404" s="139" t="s">
        <v>258</v>
      </c>
      <c r="P1404" s="139">
        <v>20</v>
      </c>
      <c r="Q1404" s="139">
        <v>2</v>
      </c>
      <c r="R1404" s="139">
        <v>10</v>
      </c>
      <c r="S1404" s="139">
        <v>5916</v>
      </c>
      <c r="T1404" s="139">
        <v>700</v>
      </c>
      <c r="U1404" s="139" t="s">
        <v>108</v>
      </c>
      <c r="V1404" s="140">
        <v>0</v>
      </c>
      <c r="W1404" s="141">
        <v>0.28164899999999998</v>
      </c>
      <c r="X1404" s="141">
        <v>0</v>
      </c>
      <c r="Y1404" s="141">
        <v>0</v>
      </c>
      <c r="Z1404" s="142">
        <v>0</v>
      </c>
    </row>
    <row r="1405" spans="1:26" s="4" customFormat="1" x14ac:dyDescent="0.2">
      <c r="A1405" s="139" t="s">
        <v>209</v>
      </c>
      <c r="B1405" s="31" t="s">
        <v>134</v>
      </c>
      <c r="C1405" s="139">
        <f t="shared" si="21"/>
        <v>8</v>
      </c>
      <c r="D1405" s="139" t="s">
        <v>192</v>
      </c>
      <c r="E1405" s="139" t="s">
        <v>182</v>
      </c>
      <c r="F1405" s="139" t="s">
        <v>924</v>
      </c>
      <c r="G1405" s="139" t="s">
        <v>925</v>
      </c>
      <c r="H1405" s="139" t="s">
        <v>235</v>
      </c>
      <c r="I1405" s="139" t="s">
        <v>231</v>
      </c>
      <c r="J1405" s="139" t="s">
        <v>231</v>
      </c>
      <c r="K1405" s="139" t="s">
        <v>257</v>
      </c>
      <c r="L1405" s="139">
        <v>39.532333583333333</v>
      </c>
      <c r="M1405" s="139">
        <v>-108.2235836388889</v>
      </c>
      <c r="N1405" s="139" t="s">
        <v>392</v>
      </c>
      <c r="O1405" s="139" t="s">
        <v>258</v>
      </c>
      <c r="P1405" s="139">
        <v>6</v>
      </c>
      <c r="Q1405" s="139">
        <v>0.21</v>
      </c>
      <c r="R1405" s="139">
        <v>135</v>
      </c>
      <c r="S1405" s="139">
        <v>277</v>
      </c>
      <c r="T1405" s="139">
        <v>1000</v>
      </c>
      <c r="U1405" s="139" t="s">
        <v>159</v>
      </c>
      <c r="V1405" s="140">
        <v>0</v>
      </c>
      <c r="W1405" s="141">
        <v>0</v>
      </c>
      <c r="X1405" s="141">
        <v>0</v>
      </c>
      <c r="Y1405" s="141">
        <v>0</v>
      </c>
      <c r="Z1405" s="142">
        <v>0</v>
      </c>
    </row>
    <row r="1406" spans="1:26" s="4" customFormat="1" x14ac:dyDescent="0.2">
      <c r="A1406" s="139" t="s">
        <v>209</v>
      </c>
      <c r="B1406" s="31" t="s">
        <v>134</v>
      </c>
      <c r="C1406" s="139">
        <f t="shared" si="21"/>
        <v>8</v>
      </c>
      <c r="D1406" s="139" t="s">
        <v>192</v>
      </c>
      <c r="E1406" s="139" t="s">
        <v>182</v>
      </c>
      <c r="F1406" s="139" t="s">
        <v>924</v>
      </c>
      <c r="G1406" s="139" t="s">
        <v>925</v>
      </c>
      <c r="H1406" s="139" t="s">
        <v>231</v>
      </c>
      <c r="I1406" s="139" t="s">
        <v>231</v>
      </c>
      <c r="J1406" s="139" t="s">
        <v>231</v>
      </c>
      <c r="K1406" s="139" t="s">
        <v>257</v>
      </c>
      <c r="L1406" s="139">
        <v>39.671885194444442</v>
      </c>
      <c r="M1406" s="139">
        <v>-108.15948950000001</v>
      </c>
      <c r="N1406" s="139" t="s">
        <v>254</v>
      </c>
      <c r="O1406" s="139" t="s">
        <v>258</v>
      </c>
      <c r="P1406" s="139">
        <v>20</v>
      </c>
      <c r="Q1406" s="139">
        <v>2</v>
      </c>
      <c r="R1406" s="139">
        <v>10</v>
      </c>
      <c r="S1406" s="139">
        <v>5916</v>
      </c>
      <c r="T1406" s="139">
        <v>700</v>
      </c>
      <c r="U1406" s="139" t="s">
        <v>108</v>
      </c>
      <c r="V1406" s="140">
        <v>0</v>
      </c>
      <c r="W1406" s="141">
        <v>0.64205000000000001</v>
      </c>
      <c r="X1406" s="141">
        <v>0</v>
      </c>
      <c r="Y1406" s="141">
        <v>0</v>
      </c>
      <c r="Z1406" s="142">
        <v>0</v>
      </c>
    </row>
    <row r="1407" spans="1:26" s="4" customFormat="1" x14ac:dyDescent="0.2">
      <c r="A1407" s="139" t="s">
        <v>209</v>
      </c>
      <c r="B1407" s="31" t="s">
        <v>134</v>
      </c>
      <c r="C1407" s="139">
        <f t="shared" si="21"/>
        <v>8</v>
      </c>
      <c r="D1407" s="139" t="s">
        <v>192</v>
      </c>
      <c r="E1407" s="139" t="s">
        <v>182</v>
      </c>
      <c r="F1407" s="139" t="s">
        <v>926</v>
      </c>
      <c r="G1407" s="139" t="s">
        <v>927</v>
      </c>
      <c r="H1407" s="139" t="s">
        <v>234</v>
      </c>
      <c r="I1407" s="139" t="s">
        <v>231</v>
      </c>
      <c r="J1407" s="139" t="s">
        <v>231</v>
      </c>
      <c r="K1407" s="139" t="s">
        <v>257</v>
      </c>
      <c r="L1407" s="139">
        <v>39.526800138888888</v>
      </c>
      <c r="M1407" s="139">
        <v>-108.22903802777778</v>
      </c>
      <c r="N1407" s="139" t="s">
        <v>261</v>
      </c>
      <c r="O1407" s="139" t="s">
        <v>258</v>
      </c>
      <c r="P1407" s="139">
        <v>0</v>
      </c>
      <c r="Q1407" s="139">
        <v>0</v>
      </c>
      <c r="R1407" s="139">
        <v>0</v>
      </c>
      <c r="S1407" s="139">
        <v>2231</v>
      </c>
      <c r="T1407" s="139">
        <v>993</v>
      </c>
      <c r="U1407" s="139" t="s">
        <v>159</v>
      </c>
      <c r="V1407" s="140">
        <v>0</v>
      </c>
      <c r="W1407" s="141">
        <v>0</v>
      </c>
      <c r="X1407" s="141">
        <v>0</v>
      </c>
      <c r="Y1407" s="141">
        <v>0</v>
      </c>
      <c r="Z1407" s="142">
        <v>0.16894100000000001</v>
      </c>
    </row>
    <row r="1408" spans="1:26" s="4" customFormat="1" x14ac:dyDescent="0.2">
      <c r="A1408" s="139" t="s">
        <v>209</v>
      </c>
      <c r="B1408" s="31" t="s">
        <v>134</v>
      </c>
      <c r="C1408" s="139">
        <f t="shared" si="21"/>
        <v>8</v>
      </c>
      <c r="D1408" s="139" t="s">
        <v>192</v>
      </c>
      <c r="E1408" s="139" t="s">
        <v>182</v>
      </c>
      <c r="F1408" s="139" t="s">
        <v>926</v>
      </c>
      <c r="G1408" s="139" t="s">
        <v>927</v>
      </c>
      <c r="H1408" s="139" t="s">
        <v>235</v>
      </c>
      <c r="I1408" s="139" t="s">
        <v>231</v>
      </c>
      <c r="J1408" s="139" t="s">
        <v>231</v>
      </c>
      <c r="K1408" s="139" t="s">
        <v>257</v>
      </c>
      <c r="L1408" s="139">
        <v>39.526800138888888</v>
      </c>
      <c r="M1408" s="139">
        <v>-108.22903802777778</v>
      </c>
      <c r="N1408" s="139" t="s">
        <v>261</v>
      </c>
      <c r="O1408" s="139" t="s">
        <v>258</v>
      </c>
      <c r="P1408" s="139">
        <v>26</v>
      </c>
      <c r="Q1408" s="139">
        <v>1.33</v>
      </c>
      <c r="R1408" s="139">
        <v>54</v>
      </c>
      <c r="S1408" s="139">
        <v>14165</v>
      </c>
      <c r="T1408" s="139">
        <v>783</v>
      </c>
      <c r="U1408" s="139" t="s">
        <v>159</v>
      </c>
      <c r="V1408" s="140">
        <v>0</v>
      </c>
      <c r="W1408" s="141">
        <v>0</v>
      </c>
      <c r="X1408" s="141">
        <v>0</v>
      </c>
      <c r="Y1408" s="141">
        <v>0</v>
      </c>
      <c r="Z1408" s="142">
        <v>0.16894100000000001</v>
      </c>
    </row>
    <row r="1409" spans="1:26" s="4" customFormat="1" x14ac:dyDescent="0.2">
      <c r="A1409" s="139" t="s">
        <v>209</v>
      </c>
      <c r="B1409" s="31" t="s">
        <v>134</v>
      </c>
      <c r="C1409" s="139">
        <f t="shared" si="21"/>
        <v>8</v>
      </c>
      <c r="D1409" s="139" t="s">
        <v>192</v>
      </c>
      <c r="E1409" s="139" t="s">
        <v>182</v>
      </c>
      <c r="F1409" s="139" t="s">
        <v>926</v>
      </c>
      <c r="G1409" s="139" t="s">
        <v>927</v>
      </c>
      <c r="H1409" s="139" t="s">
        <v>231</v>
      </c>
      <c r="I1409" s="139" t="s">
        <v>231</v>
      </c>
      <c r="J1409" s="139" t="s">
        <v>231</v>
      </c>
      <c r="K1409" s="139" t="s">
        <v>257</v>
      </c>
      <c r="L1409" s="139">
        <v>39.491283750000001</v>
      </c>
      <c r="M1409" s="139">
        <v>-107.86165866666667</v>
      </c>
      <c r="N1409" s="139" t="s">
        <v>261</v>
      </c>
      <c r="O1409" s="139" t="s">
        <v>258</v>
      </c>
      <c r="P1409" s="139">
        <v>0</v>
      </c>
      <c r="Q1409" s="139">
        <v>0</v>
      </c>
      <c r="R1409" s="139">
        <v>0</v>
      </c>
      <c r="S1409" s="139">
        <v>2231</v>
      </c>
      <c r="T1409" s="139">
        <v>993</v>
      </c>
      <c r="U1409" s="139" t="s">
        <v>159</v>
      </c>
      <c r="V1409" s="140">
        <v>3.7508210000000002</v>
      </c>
      <c r="W1409" s="141">
        <v>3.6440929999999998</v>
      </c>
      <c r="X1409" s="141">
        <v>7.5016429999999996</v>
      </c>
      <c r="Y1409" s="141">
        <v>0</v>
      </c>
      <c r="Z1409" s="142">
        <v>0</v>
      </c>
    </row>
    <row r="1410" spans="1:26" s="4" customFormat="1" x14ac:dyDescent="0.2">
      <c r="A1410" s="139" t="s">
        <v>209</v>
      </c>
      <c r="B1410" s="31" t="s">
        <v>134</v>
      </c>
      <c r="C1410" s="139">
        <f t="shared" si="21"/>
        <v>8</v>
      </c>
      <c r="D1410" s="139" t="s">
        <v>192</v>
      </c>
      <c r="E1410" s="139" t="s">
        <v>182</v>
      </c>
      <c r="F1410" s="139" t="s">
        <v>926</v>
      </c>
      <c r="G1410" s="139" t="s">
        <v>927</v>
      </c>
      <c r="H1410" s="139" t="s">
        <v>231</v>
      </c>
      <c r="I1410" s="139" t="s">
        <v>231</v>
      </c>
      <c r="J1410" s="139" t="s">
        <v>231</v>
      </c>
      <c r="K1410" s="139" t="s">
        <v>257</v>
      </c>
      <c r="L1410" s="139">
        <v>39.491283750000001</v>
      </c>
      <c r="M1410" s="139">
        <v>-107.86165866666667</v>
      </c>
      <c r="N1410" s="139" t="s">
        <v>261</v>
      </c>
      <c r="O1410" s="139" t="s">
        <v>258</v>
      </c>
      <c r="P1410" s="139">
        <v>26</v>
      </c>
      <c r="Q1410" s="139">
        <v>1.33</v>
      </c>
      <c r="R1410" s="139">
        <v>54</v>
      </c>
      <c r="S1410" s="139">
        <v>14165</v>
      </c>
      <c r="T1410" s="139">
        <v>783</v>
      </c>
      <c r="U1410" s="139" t="s">
        <v>159</v>
      </c>
      <c r="V1410" s="140">
        <v>3.7508210000000002</v>
      </c>
      <c r="W1410" s="141">
        <v>3.6440929999999998</v>
      </c>
      <c r="X1410" s="141">
        <v>7.5016429999999996</v>
      </c>
      <c r="Y1410" s="141">
        <v>0</v>
      </c>
      <c r="Z1410" s="142">
        <v>0</v>
      </c>
    </row>
    <row r="1411" spans="1:26" s="4" customFormat="1" x14ac:dyDescent="0.2">
      <c r="A1411" s="139" t="s">
        <v>209</v>
      </c>
      <c r="B1411" s="31" t="s">
        <v>134</v>
      </c>
      <c r="C1411" s="139">
        <f t="shared" si="21"/>
        <v>8</v>
      </c>
      <c r="D1411" s="139" t="s">
        <v>192</v>
      </c>
      <c r="E1411" s="139" t="s">
        <v>182</v>
      </c>
      <c r="F1411" s="139" t="s">
        <v>928</v>
      </c>
      <c r="G1411" s="139" t="s">
        <v>929</v>
      </c>
      <c r="H1411" s="139" t="s">
        <v>234</v>
      </c>
      <c r="I1411" s="139" t="s">
        <v>231</v>
      </c>
      <c r="J1411" s="139" t="s">
        <v>231</v>
      </c>
      <c r="K1411" s="139" t="s">
        <v>257</v>
      </c>
      <c r="L1411" s="139">
        <v>39.394385499999999</v>
      </c>
      <c r="M1411" s="139">
        <v>-108.08500599999999</v>
      </c>
      <c r="N1411" s="139" t="s">
        <v>275</v>
      </c>
      <c r="O1411" s="139" t="s">
        <v>258</v>
      </c>
      <c r="P1411" s="139">
        <v>28</v>
      </c>
      <c r="Q1411" s="139">
        <v>1</v>
      </c>
      <c r="R1411" s="139">
        <v>162</v>
      </c>
      <c r="S1411" s="139">
        <v>7685</v>
      </c>
      <c r="T1411" s="139">
        <v>855</v>
      </c>
      <c r="U1411" s="139" t="s">
        <v>159</v>
      </c>
      <c r="V1411" s="140">
        <v>0</v>
      </c>
      <c r="W1411" s="141">
        <v>0</v>
      </c>
      <c r="X1411" s="141">
        <v>0</v>
      </c>
      <c r="Y1411" s="141">
        <v>0</v>
      </c>
      <c r="Z1411" s="142">
        <v>0.45</v>
      </c>
    </row>
    <row r="1412" spans="1:26" s="4" customFormat="1" x14ac:dyDescent="0.2">
      <c r="A1412" s="139" t="s">
        <v>209</v>
      </c>
      <c r="B1412" s="31" t="s">
        <v>134</v>
      </c>
      <c r="C1412" s="139">
        <f t="shared" si="21"/>
        <v>8</v>
      </c>
      <c r="D1412" s="139" t="s">
        <v>192</v>
      </c>
      <c r="E1412" s="139" t="s">
        <v>182</v>
      </c>
      <c r="F1412" s="139" t="s">
        <v>928</v>
      </c>
      <c r="G1412" s="139" t="s">
        <v>929</v>
      </c>
      <c r="H1412" s="139" t="s">
        <v>235</v>
      </c>
      <c r="I1412" s="139" t="s">
        <v>231</v>
      </c>
      <c r="J1412" s="139" t="s">
        <v>231</v>
      </c>
      <c r="K1412" s="139" t="s">
        <v>257</v>
      </c>
      <c r="L1412" s="139">
        <v>39.394385499999999</v>
      </c>
      <c r="M1412" s="139">
        <v>-108.08500599999999</v>
      </c>
      <c r="N1412" s="139" t="s">
        <v>275</v>
      </c>
      <c r="O1412" s="139" t="s">
        <v>258</v>
      </c>
      <c r="P1412" s="139">
        <v>28</v>
      </c>
      <c r="Q1412" s="139">
        <v>1</v>
      </c>
      <c r="R1412" s="139">
        <v>163</v>
      </c>
      <c r="S1412" s="139">
        <v>7685</v>
      </c>
      <c r="T1412" s="139">
        <v>855</v>
      </c>
      <c r="U1412" s="139" t="s">
        <v>159</v>
      </c>
      <c r="V1412" s="140">
        <v>0</v>
      </c>
      <c r="W1412" s="141">
        <v>0</v>
      </c>
      <c r="X1412" s="141">
        <v>0</v>
      </c>
      <c r="Y1412" s="141">
        <v>0.03</v>
      </c>
      <c r="Z1412" s="142">
        <v>0.45</v>
      </c>
    </row>
    <row r="1413" spans="1:26" s="4" customFormat="1" x14ac:dyDescent="0.2">
      <c r="A1413" s="139" t="s">
        <v>209</v>
      </c>
      <c r="B1413" s="31" t="s">
        <v>134</v>
      </c>
      <c r="C1413" s="139">
        <f t="shared" si="21"/>
        <v>8</v>
      </c>
      <c r="D1413" s="139" t="s">
        <v>192</v>
      </c>
      <c r="E1413" s="139" t="s">
        <v>182</v>
      </c>
      <c r="F1413" s="139" t="s">
        <v>928</v>
      </c>
      <c r="G1413" s="139" t="s">
        <v>929</v>
      </c>
      <c r="H1413" s="139" t="s">
        <v>259</v>
      </c>
      <c r="I1413" s="139" t="s">
        <v>231</v>
      </c>
      <c r="J1413" s="139" t="s">
        <v>231</v>
      </c>
      <c r="K1413" s="139" t="s">
        <v>257</v>
      </c>
      <c r="L1413" s="139">
        <v>39.394385499999999</v>
      </c>
      <c r="M1413" s="139">
        <v>-108.08500599999999</v>
      </c>
      <c r="N1413" s="139" t="s">
        <v>275</v>
      </c>
      <c r="O1413" s="139" t="s">
        <v>258</v>
      </c>
      <c r="P1413" s="139">
        <v>28</v>
      </c>
      <c r="Q1413" s="139">
        <v>1</v>
      </c>
      <c r="R1413" s="139">
        <v>163</v>
      </c>
      <c r="S1413" s="139">
        <v>7685</v>
      </c>
      <c r="T1413" s="139">
        <v>855</v>
      </c>
      <c r="U1413" s="139" t="s">
        <v>159</v>
      </c>
      <c r="V1413" s="140">
        <v>0</v>
      </c>
      <c r="W1413" s="141">
        <v>0</v>
      </c>
      <c r="X1413" s="141">
        <v>0</v>
      </c>
      <c r="Y1413" s="141">
        <v>0</v>
      </c>
      <c r="Z1413" s="142">
        <v>0</v>
      </c>
    </row>
    <row r="1414" spans="1:26" s="4" customFormat="1" x14ac:dyDescent="0.2">
      <c r="A1414" s="139" t="s">
        <v>209</v>
      </c>
      <c r="B1414" s="31" t="s">
        <v>134</v>
      </c>
      <c r="C1414" s="139">
        <f t="shared" si="21"/>
        <v>8</v>
      </c>
      <c r="D1414" s="139" t="s">
        <v>192</v>
      </c>
      <c r="E1414" s="139" t="s">
        <v>182</v>
      </c>
      <c r="F1414" s="139" t="s">
        <v>928</v>
      </c>
      <c r="G1414" s="139" t="s">
        <v>929</v>
      </c>
      <c r="H1414" s="139" t="s">
        <v>273</v>
      </c>
      <c r="I1414" s="139" t="s">
        <v>231</v>
      </c>
      <c r="J1414" s="139" t="s">
        <v>231</v>
      </c>
      <c r="K1414" s="139" t="s">
        <v>257</v>
      </c>
      <c r="L1414" s="139">
        <v>39.394385499999999</v>
      </c>
      <c r="M1414" s="139">
        <v>-108.08500599999999</v>
      </c>
      <c r="N1414" s="139" t="s">
        <v>275</v>
      </c>
      <c r="O1414" s="139" t="s">
        <v>258</v>
      </c>
      <c r="P1414" s="139">
        <v>28</v>
      </c>
      <c r="Q1414" s="139">
        <v>1</v>
      </c>
      <c r="R1414" s="139">
        <v>163</v>
      </c>
      <c r="S1414" s="139">
        <v>7685</v>
      </c>
      <c r="T1414" s="139">
        <v>855</v>
      </c>
      <c r="U1414" s="139" t="s">
        <v>159</v>
      </c>
      <c r="V1414" s="140">
        <v>0</v>
      </c>
      <c r="W1414" s="141">
        <v>0</v>
      </c>
      <c r="X1414" s="141">
        <v>0</v>
      </c>
      <c r="Y1414" s="141">
        <v>0</v>
      </c>
      <c r="Z1414" s="142">
        <v>0</v>
      </c>
    </row>
    <row r="1415" spans="1:26" s="4" customFormat="1" x14ac:dyDescent="0.2">
      <c r="A1415" s="139" t="s">
        <v>209</v>
      </c>
      <c r="B1415" s="31" t="s">
        <v>134</v>
      </c>
      <c r="C1415" s="139">
        <f t="shared" ref="C1415:C1478" si="22">VALUE(LEFT($D1415,LEN(D1415)-3))</f>
        <v>8</v>
      </c>
      <c r="D1415" s="139" t="s">
        <v>192</v>
      </c>
      <c r="E1415" s="139" t="s">
        <v>182</v>
      </c>
      <c r="F1415" s="139" t="s">
        <v>928</v>
      </c>
      <c r="G1415" s="139" t="s">
        <v>929</v>
      </c>
      <c r="H1415" s="139" t="s">
        <v>264</v>
      </c>
      <c r="I1415" s="139" t="s">
        <v>231</v>
      </c>
      <c r="J1415" s="139" t="s">
        <v>231</v>
      </c>
      <c r="K1415" s="139" t="s">
        <v>257</v>
      </c>
      <c r="L1415" s="139">
        <v>39.394385499999999</v>
      </c>
      <c r="M1415" s="139">
        <v>-108.08500599999999</v>
      </c>
      <c r="N1415" s="139" t="s">
        <v>275</v>
      </c>
      <c r="O1415" s="139" t="s">
        <v>258</v>
      </c>
      <c r="P1415" s="139">
        <v>28</v>
      </c>
      <c r="Q1415" s="139">
        <v>1</v>
      </c>
      <c r="R1415" s="139">
        <v>163</v>
      </c>
      <c r="S1415" s="139">
        <v>7685</v>
      </c>
      <c r="T1415" s="139">
        <v>855</v>
      </c>
      <c r="U1415" s="139" t="s">
        <v>159</v>
      </c>
      <c r="V1415" s="140">
        <v>0</v>
      </c>
      <c r="W1415" s="141">
        <v>0</v>
      </c>
      <c r="X1415" s="141">
        <v>0</v>
      </c>
      <c r="Y1415" s="141">
        <v>0</v>
      </c>
      <c r="Z1415" s="142">
        <v>0</v>
      </c>
    </row>
    <row r="1416" spans="1:26" s="4" customFormat="1" x14ac:dyDescent="0.2">
      <c r="A1416" s="139" t="s">
        <v>209</v>
      </c>
      <c r="B1416" s="31" t="s">
        <v>134</v>
      </c>
      <c r="C1416" s="139">
        <f t="shared" si="22"/>
        <v>8</v>
      </c>
      <c r="D1416" s="139" t="s">
        <v>192</v>
      </c>
      <c r="E1416" s="139" t="s">
        <v>182</v>
      </c>
      <c r="F1416" s="139" t="s">
        <v>928</v>
      </c>
      <c r="G1416" s="139" t="s">
        <v>929</v>
      </c>
      <c r="H1416" s="139" t="s">
        <v>236</v>
      </c>
      <c r="I1416" s="139" t="s">
        <v>231</v>
      </c>
      <c r="J1416" s="139" t="s">
        <v>231</v>
      </c>
      <c r="K1416" s="139" t="s">
        <v>257</v>
      </c>
      <c r="L1416" s="139">
        <v>39.394385499999999</v>
      </c>
      <c r="M1416" s="139">
        <v>-108.08500599999999</v>
      </c>
      <c r="N1416" s="139" t="s">
        <v>275</v>
      </c>
      <c r="O1416" s="139" t="s">
        <v>258</v>
      </c>
      <c r="P1416" s="139">
        <v>28</v>
      </c>
      <c r="Q1416" s="139">
        <v>1</v>
      </c>
      <c r="R1416" s="139">
        <v>163</v>
      </c>
      <c r="S1416" s="139">
        <v>7685</v>
      </c>
      <c r="T1416" s="139">
        <v>855</v>
      </c>
      <c r="U1416" s="139" t="s">
        <v>159</v>
      </c>
      <c r="V1416" s="140">
        <v>0</v>
      </c>
      <c r="W1416" s="141">
        <v>0</v>
      </c>
      <c r="X1416" s="141">
        <v>0</v>
      </c>
      <c r="Y1416" s="141">
        <v>0</v>
      </c>
      <c r="Z1416" s="142">
        <v>0</v>
      </c>
    </row>
    <row r="1417" spans="1:26" s="4" customFormat="1" x14ac:dyDescent="0.2">
      <c r="A1417" s="139" t="s">
        <v>209</v>
      </c>
      <c r="B1417" s="31" t="s">
        <v>134</v>
      </c>
      <c r="C1417" s="139">
        <f t="shared" si="22"/>
        <v>8</v>
      </c>
      <c r="D1417" s="139" t="s">
        <v>192</v>
      </c>
      <c r="E1417" s="139" t="s">
        <v>182</v>
      </c>
      <c r="F1417" s="139" t="s">
        <v>928</v>
      </c>
      <c r="G1417" s="139" t="s">
        <v>929</v>
      </c>
      <c r="H1417" s="139" t="s">
        <v>229</v>
      </c>
      <c r="I1417" s="139" t="s">
        <v>231</v>
      </c>
      <c r="J1417" s="139" t="s">
        <v>231</v>
      </c>
      <c r="K1417" s="139" t="s">
        <v>257</v>
      </c>
      <c r="L1417" s="139">
        <v>39.394385499999999</v>
      </c>
      <c r="M1417" s="139">
        <v>-108.08500599999999</v>
      </c>
      <c r="N1417" s="139" t="s">
        <v>275</v>
      </c>
      <c r="O1417" s="139" t="s">
        <v>258</v>
      </c>
      <c r="P1417" s="139">
        <v>28</v>
      </c>
      <c r="Q1417" s="139">
        <v>1</v>
      </c>
      <c r="R1417" s="139">
        <v>163</v>
      </c>
      <c r="S1417" s="139">
        <v>7685</v>
      </c>
      <c r="T1417" s="139">
        <v>855</v>
      </c>
      <c r="U1417" s="139" t="s">
        <v>159</v>
      </c>
      <c r="V1417" s="140">
        <v>0</v>
      </c>
      <c r="W1417" s="141">
        <v>0</v>
      </c>
      <c r="X1417" s="141">
        <v>0</v>
      </c>
      <c r="Y1417" s="141">
        <v>0.03</v>
      </c>
      <c r="Z1417" s="142">
        <v>0.45</v>
      </c>
    </row>
    <row r="1418" spans="1:26" s="4" customFormat="1" x14ac:dyDescent="0.2">
      <c r="A1418" s="139" t="s">
        <v>209</v>
      </c>
      <c r="B1418" s="31" t="s">
        <v>134</v>
      </c>
      <c r="C1418" s="139">
        <f t="shared" si="22"/>
        <v>8</v>
      </c>
      <c r="D1418" s="139" t="s">
        <v>192</v>
      </c>
      <c r="E1418" s="139" t="s">
        <v>182</v>
      </c>
      <c r="F1418" s="139" t="s">
        <v>928</v>
      </c>
      <c r="G1418" s="139" t="s">
        <v>929</v>
      </c>
      <c r="H1418" s="139" t="s">
        <v>260</v>
      </c>
      <c r="I1418" s="139" t="s">
        <v>231</v>
      </c>
      <c r="J1418" s="139" t="s">
        <v>231</v>
      </c>
      <c r="K1418" s="139" t="s">
        <v>257</v>
      </c>
      <c r="L1418" s="139">
        <v>39.394385499999999</v>
      </c>
      <c r="M1418" s="139">
        <v>-108.08500599999999</v>
      </c>
      <c r="N1418" s="139" t="s">
        <v>83</v>
      </c>
      <c r="O1418" s="139" t="s">
        <v>258</v>
      </c>
      <c r="P1418" s="139">
        <v>28</v>
      </c>
      <c r="Q1418" s="139">
        <v>1</v>
      </c>
      <c r="R1418" s="139">
        <v>163</v>
      </c>
      <c r="S1418" s="139">
        <v>7685</v>
      </c>
      <c r="T1418" s="139">
        <v>855</v>
      </c>
      <c r="U1418" s="139" t="s">
        <v>159</v>
      </c>
      <c r="V1418" s="140">
        <v>0</v>
      </c>
      <c r="W1418" s="141">
        <v>0</v>
      </c>
      <c r="X1418" s="141">
        <v>0</v>
      </c>
      <c r="Y1418" s="141">
        <v>0</v>
      </c>
      <c r="Z1418" s="142">
        <v>0</v>
      </c>
    </row>
    <row r="1419" spans="1:26" s="4" customFormat="1" x14ac:dyDescent="0.2">
      <c r="A1419" s="139" t="s">
        <v>209</v>
      </c>
      <c r="B1419" s="31" t="s">
        <v>134</v>
      </c>
      <c r="C1419" s="139">
        <f t="shared" si="22"/>
        <v>8</v>
      </c>
      <c r="D1419" s="139" t="s">
        <v>192</v>
      </c>
      <c r="E1419" s="139" t="s">
        <v>182</v>
      </c>
      <c r="F1419" s="139" t="s">
        <v>928</v>
      </c>
      <c r="G1419" s="139" t="s">
        <v>929</v>
      </c>
      <c r="H1419" s="139" t="s">
        <v>231</v>
      </c>
      <c r="I1419" s="139" t="s">
        <v>231</v>
      </c>
      <c r="J1419" s="139" t="s">
        <v>231</v>
      </c>
      <c r="K1419" s="139" t="s">
        <v>257</v>
      </c>
      <c r="L1419" s="139">
        <v>39.579842666666671</v>
      </c>
      <c r="M1419" s="139">
        <v>-108.19065363888889</v>
      </c>
      <c r="N1419" s="139" t="s">
        <v>868</v>
      </c>
      <c r="O1419" s="139" t="s">
        <v>258</v>
      </c>
      <c r="P1419" s="139">
        <v>0</v>
      </c>
      <c r="Q1419" s="139">
        <v>0</v>
      </c>
      <c r="R1419" s="139">
        <v>0</v>
      </c>
      <c r="S1419" s="139">
        <v>0</v>
      </c>
      <c r="T1419" s="139">
        <v>70</v>
      </c>
      <c r="U1419" s="139" t="s">
        <v>208</v>
      </c>
      <c r="V1419" s="140">
        <v>0</v>
      </c>
      <c r="W1419" s="141">
        <v>6.1</v>
      </c>
      <c r="X1419" s="141">
        <v>0</v>
      </c>
      <c r="Y1419" s="141">
        <v>0</v>
      </c>
      <c r="Z1419" s="142">
        <v>0</v>
      </c>
    </row>
    <row r="1420" spans="1:26" s="4" customFormat="1" x14ac:dyDescent="0.2">
      <c r="A1420" s="139" t="s">
        <v>209</v>
      </c>
      <c r="B1420" s="31" t="s">
        <v>134</v>
      </c>
      <c r="C1420" s="139">
        <f t="shared" si="22"/>
        <v>8</v>
      </c>
      <c r="D1420" s="139" t="s">
        <v>192</v>
      </c>
      <c r="E1420" s="139" t="s">
        <v>182</v>
      </c>
      <c r="F1420" s="139" t="s">
        <v>928</v>
      </c>
      <c r="G1420" s="139" t="s">
        <v>929</v>
      </c>
      <c r="H1420" s="139" t="s">
        <v>231</v>
      </c>
      <c r="I1420" s="139" t="s">
        <v>231</v>
      </c>
      <c r="J1420" s="139" t="s">
        <v>231</v>
      </c>
      <c r="K1420" s="139" t="s">
        <v>257</v>
      </c>
      <c r="L1420" s="139">
        <v>39.527877055555557</v>
      </c>
      <c r="M1420" s="139">
        <v>-107.69374188888889</v>
      </c>
      <c r="N1420" s="139" t="s">
        <v>239</v>
      </c>
      <c r="O1420" s="139" t="s">
        <v>258</v>
      </c>
      <c r="P1420" s="139">
        <v>0</v>
      </c>
      <c r="Q1420" s="139">
        <v>0</v>
      </c>
      <c r="R1420" s="139">
        <v>0</v>
      </c>
      <c r="S1420" s="139">
        <v>0</v>
      </c>
      <c r="T1420" s="139">
        <v>70</v>
      </c>
      <c r="U1420" s="139" t="s">
        <v>111</v>
      </c>
      <c r="V1420" s="140">
        <v>0</v>
      </c>
      <c r="W1420" s="141">
        <v>11.4</v>
      </c>
      <c r="X1420" s="141">
        <v>0</v>
      </c>
      <c r="Y1420" s="141">
        <v>0</v>
      </c>
      <c r="Z1420" s="142">
        <v>0</v>
      </c>
    </row>
    <row r="1421" spans="1:26" s="4" customFormat="1" x14ac:dyDescent="0.2">
      <c r="A1421" s="139" t="s">
        <v>209</v>
      </c>
      <c r="B1421" s="31" t="s">
        <v>134</v>
      </c>
      <c r="C1421" s="139">
        <f t="shared" si="22"/>
        <v>8</v>
      </c>
      <c r="D1421" s="139" t="s">
        <v>192</v>
      </c>
      <c r="E1421" s="139" t="s">
        <v>182</v>
      </c>
      <c r="F1421" s="139" t="s">
        <v>928</v>
      </c>
      <c r="G1421" s="139" t="s">
        <v>929</v>
      </c>
      <c r="H1421" s="139" t="s">
        <v>231</v>
      </c>
      <c r="I1421" s="139" t="s">
        <v>231</v>
      </c>
      <c r="J1421" s="139" t="s">
        <v>231</v>
      </c>
      <c r="K1421" s="139" t="s">
        <v>257</v>
      </c>
      <c r="L1421" s="139">
        <v>39.530923611111113</v>
      </c>
      <c r="M1421" s="139">
        <v>-107.67629413888889</v>
      </c>
      <c r="N1421" s="139" t="s">
        <v>275</v>
      </c>
      <c r="O1421" s="139" t="s">
        <v>258</v>
      </c>
      <c r="P1421" s="139">
        <v>28</v>
      </c>
      <c r="Q1421" s="139">
        <v>1</v>
      </c>
      <c r="R1421" s="139">
        <v>162</v>
      </c>
      <c r="S1421" s="139">
        <v>7685</v>
      </c>
      <c r="T1421" s="139">
        <v>855</v>
      </c>
      <c r="U1421" s="139" t="s">
        <v>159</v>
      </c>
      <c r="V1421" s="140">
        <v>21.986872000000002</v>
      </c>
      <c r="W1421" s="141">
        <v>6.4667219999999999</v>
      </c>
      <c r="X1421" s="141">
        <v>6.4667329999999996</v>
      </c>
      <c r="Y1421" s="141">
        <v>0</v>
      </c>
      <c r="Z1421" s="142">
        <v>0</v>
      </c>
    </row>
    <row r="1422" spans="1:26" s="4" customFormat="1" x14ac:dyDescent="0.2">
      <c r="A1422" s="139" t="s">
        <v>209</v>
      </c>
      <c r="B1422" s="31" t="s">
        <v>134</v>
      </c>
      <c r="C1422" s="139">
        <f t="shared" si="22"/>
        <v>8</v>
      </c>
      <c r="D1422" s="139" t="s">
        <v>192</v>
      </c>
      <c r="E1422" s="139" t="s">
        <v>182</v>
      </c>
      <c r="F1422" s="139" t="s">
        <v>928</v>
      </c>
      <c r="G1422" s="139" t="s">
        <v>929</v>
      </c>
      <c r="H1422" s="139" t="s">
        <v>231</v>
      </c>
      <c r="I1422" s="139" t="s">
        <v>231</v>
      </c>
      <c r="J1422" s="139" t="s">
        <v>231</v>
      </c>
      <c r="K1422" s="139" t="s">
        <v>257</v>
      </c>
      <c r="L1422" s="139">
        <v>39.525198055555556</v>
      </c>
      <c r="M1422" s="139">
        <v>-107.64253327777779</v>
      </c>
      <c r="N1422" s="139" t="s">
        <v>275</v>
      </c>
      <c r="O1422" s="139" t="s">
        <v>258</v>
      </c>
      <c r="P1422" s="139">
        <v>28</v>
      </c>
      <c r="Q1422" s="139">
        <v>1</v>
      </c>
      <c r="R1422" s="139">
        <v>163</v>
      </c>
      <c r="S1422" s="139">
        <v>7685</v>
      </c>
      <c r="T1422" s="139">
        <v>855</v>
      </c>
      <c r="U1422" s="139" t="s">
        <v>159</v>
      </c>
      <c r="V1422" s="140">
        <v>21.986872000000002</v>
      </c>
      <c r="W1422" s="141">
        <v>6.4667219999999999</v>
      </c>
      <c r="X1422" s="141">
        <v>6.4667329999999996</v>
      </c>
      <c r="Y1422" s="141">
        <v>0</v>
      </c>
      <c r="Z1422" s="142">
        <v>0</v>
      </c>
    </row>
    <row r="1423" spans="1:26" s="4" customFormat="1" x14ac:dyDescent="0.2">
      <c r="A1423" s="139" t="s">
        <v>209</v>
      </c>
      <c r="B1423" s="31" t="s">
        <v>134</v>
      </c>
      <c r="C1423" s="139">
        <f t="shared" si="22"/>
        <v>8</v>
      </c>
      <c r="D1423" s="139" t="s">
        <v>192</v>
      </c>
      <c r="E1423" s="139" t="s">
        <v>182</v>
      </c>
      <c r="F1423" s="139" t="s">
        <v>928</v>
      </c>
      <c r="G1423" s="139" t="s">
        <v>929</v>
      </c>
      <c r="H1423" s="139" t="s">
        <v>231</v>
      </c>
      <c r="I1423" s="139" t="s">
        <v>231</v>
      </c>
      <c r="J1423" s="139" t="s">
        <v>231</v>
      </c>
      <c r="K1423" s="139" t="s">
        <v>257</v>
      </c>
      <c r="L1423" s="139">
        <v>39.5276675</v>
      </c>
      <c r="M1423" s="139">
        <v>-107.68166405555556</v>
      </c>
      <c r="N1423" s="139" t="s">
        <v>275</v>
      </c>
      <c r="O1423" s="139" t="s">
        <v>258</v>
      </c>
      <c r="P1423" s="139">
        <v>28</v>
      </c>
      <c r="Q1423" s="139">
        <v>1</v>
      </c>
      <c r="R1423" s="139">
        <v>163</v>
      </c>
      <c r="S1423" s="139">
        <v>7685</v>
      </c>
      <c r="T1423" s="139">
        <v>855</v>
      </c>
      <c r="U1423" s="139" t="s">
        <v>159</v>
      </c>
      <c r="V1423" s="140">
        <v>21.986872000000002</v>
      </c>
      <c r="W1423" s="141">
        <v>6.4667219999999999</v>
      </c>
      <c r="X1423" s="141">
        <v>6.4667329999999996</v>
      </c>
      <c r="Y1423" s="141">
        <v>0</v>
      </c>
      <c r="Z1423" s="142">
        <v>0</v>
      </c>
    </row>
    <row r="1424" spans="1:26" s="4" customFormat="1" x14ac:dyDescent="0.2">
      <c r="A1424" s="139" t="s">
        <v>209</v>
      </c>
      <c r="B1424" s="31" t="s">
        <v>134</v>
      </c>
      <c r="C1424" s="139">
        <f t="shared" si="22"/>
        <v>8</v>
      </c>
      <c r="D1424" s="139" t="s">
        <v>192</v>
      </c>
      <c r="E1424" s="139" t="s">
        <v>182</v>
      </c>
      <c r="F1424" s="139" t="s">
        <v>930</v>
      </c>
      <c r="G1424" s="139" t="s">
        <v>931</v>
      </c>
      <c r="H1424" s="139" t="s">
        <v>234</v>
      </c>
      <c r="I1424" s="139" t="s">
        <v>231</v>
      </c>
      <c r="J1424" s="139" t="s">
        <v>231</v>
      </c>
      <c r="K1424" s="139" t="s">
        <v>257</v>
      </c>
      <c r="L1424" s="139">
        <v>39.579842666666671</v>
      </c>
      <c r="M1424" s="139">
        <v>-108.19065363888889</v>
      </c>
      <c r="N1424" s="139" t="s">
        <v>237</v>
      </c>
      <c r="O1424" s="139" t="s">
        <v>258</v>
      </c>
      <c r="P1424" s="139">
        <v>0</v>
      </c>
      <c r="Q1424" s="139">
        <v>0</v>
      </c>
      <c r="R1424" s="139">
        <v>0</v>
      </c>
      <c r="S1424" s="139">
        <v>1073</v>
      </c>
      <c r="T1424" s="139">
        <v>1029</v>
      </c>
      <c r="U1424" s="139" t="s">
        <v>159</v>
      </c>
      <c r="V1424" s="140">
        <v>0</v>
      </c>
      <c r="W1424" s="141">
        <v>0</v>
      </c>
      <c r="X1424" s="141">
        <v>0</v>
      </c>
      <c r="Y1424" s="141">
        <v>0</v>
      </c>
      <c r="Z1424" s="142">
        <v>7.8539999999999999E-2</v>
      </c>
    </row>
    <row r="1425" spans="1:26" s="4" customFormat="1" x14ac:dyDescent="0.2">
      <c r="A1425" s="139" t="s">
        <v>209</v>
      </c>
      <c r="B1425" s="31" t="s">
        <v>134</v>
      </c>
      <c r="C1425" s="139">
        <f t="shared" si="22"/>
        <v>8</v>
      </c>
      <c r="D1425" s="139" t="s">
        <v>192</v>
      </c>
      <c r="E1425" s="139" t="s">
        <v>182</v>
      </c>
      <c r="F1425" s="139" t="s">
        <v>930</v>
      </c>
      <c r="G1425" s="139" t="s">
        <v>931</v>
      </c>
      <c r="H1425" s="139" t="s">
        <v>231</v>
      </c>
      <c r="I1425" s="139" t="s">
        <v>231</v>
      </c>
      <c r="J1425" s="139" t="s">
        <v>231</v>
      </c>
      <c r="K1425" s="139" t="s">
        <v>257</v>
      </c>
      <c r="L1425" s="139">
        <v>39.522211499999997</v>
      </c>
      <c r="M1425" s="139">
        <v>-107.56153755555555</v>
      </c>
      <c r="N1425" s="139" t="s">
        <v>237</v>
      </c>
      <c r="O1425" s="139" t="s">
        <v>258</v>
      </c>
      <c r="P1425" s="139">
        <v>0</v>
      </c>
      <c r="Q1425" s="139">
        <v>0</v>
      </c>
      <c r="R1425" s="139">
        <v>0</v>
      </c>
      <c r="S1425" s="139">
        <v>1073</v>
      </c>
      <c r="T1425" s="139">
        <v>1029</v>
      </c>
      <c r="U1425" s="139" t="s">
        <v>159</v>
      </c>
      <c r="V1425" s="140">
        <v>2.3929879999999999</v>
      </c>
      <c r="W1425" s="141">
        <v>1.6644209999999999</v>
      </c>
      <c r="X1425" s="141">
        <v>4.7454169999999998</v>
      </c>
      <c r="Y1425" s="141">
        <v>0</v>
      </c>
      <c r="Z1425" s="142">
        <v>0</v>
      </c>
    </row>
    <row r="1426" spans="1:26" s="4" customFormat="1" x14ac:dyDescent="0.2">
      <c r="A1426" s="139" t="s">
        <v>209</v>
      </c>
      <c r="B1426" s="31" t="s">
        <v>134</v>
      </c>
      <c r="C1426" s="139">
        <f t="shared" si="22"/>
        <v>8</v>
      </c>
      <c r="D1426" s="139" t="s">
        <v>192</v>
      </c>
      <c r="E1426" s="139" t="s">
        <v>182</v>
      </c>
      <c r="F1426" s="139" t="s">
        <v>932</v>
      </c>
      <c r="G1426" s="139" t="s">
        <v>933</v>
      </c>
      <c r="H1426" s="139" t="s">
        <v>273</v>
      </c>
      <c r="I1426" s="139" t="s">
        <v>231</v>
      </c>
      <c r="J1426" s="139" t="s">
        <v>231</v>
      </c>
      <c r="K1426" s="139" t="s">
        <v>232</v>
      </c>
      <c r="L1426" s="139">
        <v>39.522146972222224</v>
      </c>
      <c r="M1426" s="139">
        <v>-107.59519105555556</v>
      </c>
      <c r="N1426" s="139" t="s">
        <v>261</v>
      </c>
      <c r="O1426" s="139" t="s">
        <v>233</v>
      </c>
      <c r="P1426" s="139">
        <v>0</v>
      </c>
      <c r="Q1426" s="139">
        <v>0</v>
      </c>
      <c r="R1426" s="139">
        <v>0</v>
      </c>
      <c r="S1426" s="139">
        <v>970</v>
      </c>
      <c r="T1426" s="139">
        <v>1064</v>
      </c>
      <c r="U1426" s="139" t="s">
        <v>159</v>
      </c>
      <c r="V1426" s="140">
        <v>0</v>
      </c>
      <c r="W1426" s="141">
        <v>0</v>
      </c>
      <c r="X1426" s="141">
        <v>0</v>
      </c>
      <c r="Y1426" s="141">
        <v>0</v>
      </c>
      <c r="Z1426" s="142">
        <v>0.13489999999999999</v>
      </c>
    </row>
    <row r="1427" spans="1:26" s="4" customFormat="1" x14ac:dyDescent="0.2">
      <c r="A1427" s="139" t="s">
        <v>209</v>
      </c>
      <c r="B1427" s="31" t="s">
        <v>134</v>
      </c>
      <c r="C1427" s="139">
        <f t="shared" si="22"/>
        <v>8</v>
      </c>
      <c r="D1427" s="139" t="s">
        <v>192</v>
      </c>
      <c r="E1427" s="139" t="s">
        <v>182</v>
      </c>
      <c r="F1427" s="139" t="s">
        <v>932</v>
      </c>
      <c r="G1427" s="139" t="s">
        <v>933</v>
      </c>
      <c r="H1427" s="139" t="s">
        <v>231</v>
      </c>
      <c r="I1427" s="139" t="s">
        <v>231</v>
      </c>
      <c r="J1427" s="139" t="s">
        <v>231</v>
      </c>
      <c r="K1427" s="139" t="s">
        <v>232</v>
      </c>
      <c r="L1427" s="139">
        <v>39.53598072222222</v>
      </c>
      <c r="M1427" s="139">
        <v>-107.57922141666667</v>
      </c>
      <c r="N1427" s="139" t="s">
        <v>261</v>
      </c>
      <c r="O1427" s="139" t="s">
        <v>233</v>
      </c>
      <c r="P1427" s="139">
        <v>0</v>
      </c>
      <c r="Q1427" s="139">
        <v>0</v>
      </c>
      <c r="R1427" s="139">
        <v>0</v>
      </c>
      <c r="S1427" s="139">
        <v>970</v>
      </c>
      <c r="T1427" s="139">
        <v>1064</v>
      </c>
      <c r="U1427" s="139" t="s">
        <v>159</v>
      </c>
      <c r="V1427" s="140">
        <v>1.950728</v>
      </c>
      <c r="W1427" s="141">
        <v>1.3734759999999999</v>
      </c>
      <c r="X1427" s="141">
        <v>3.901456</v>
      </c>
      <c r="Y1427" s="141">
        <v>0</v>
      </c>
      <c r="Z1427" s="142">
        <v>0</v>
      </c>
    </row>
    <row r="1428" spans="1:26" s="4" customFormat="1" x14ac:dyDescent="0.2">
      <c r="A1428" s="139" t="s">
        <v>209</v>
      </c>
      <c r="B1428" s="31" t="s">
        <v>134</v>
      </c>
      <c r="C1428" s="139">
        <f t="shared" si="22"/>
        <v>8</v>
      </c>
      <c r="D1428" s="139" t="s">
        <v>192</v>
      </c>
      <c r="E1428" s="139" t="s">
        <v>182</v>
      </c>
      <c r="F1428" s="139" t="s">
        <v>932</v>
      </c>
      <c r="G1428" s="139" t="s">
        <v>933</v>
      </c>
      <c r="H1428" s="139" t="s">
        <v>231</v>
      </c>
      <c r="I1428" s="139" t="s">
        <v>231</v>
      </c>
      <c r="J1428" s="139" t="s">
        <v>231</v>
      </c>
      <c r="K1428" s="139" t="s">
        <v>232</v>
      </c>
      <c r="L1428" s="139">
        <v>39.53598072222222</v>
      </c>
      <c r="M1428" s="139">
        <v>-107.57922141666667</v>
      </c>
      <c r="N1428" s="139" t="s">
        <v>268</v>
      </c>
      <c r="O1428" s="139" t="s">
        <v>233</v>
      </c>
      <c r="P1428" s="139">
        <v>0</v>
      </c>
      <c r="Q1428" s="139">
        <v>0</v>
      </c>
      <c r="R1428" s="139">
        <v>0</v>
      </c>
      <c r="S1428" s="139">
        <v>0</v>
      </c>
      <c r="T1428" s="139">
        <v>70</v>
      </c>
      <c r="U1428" s="139" t="s">
        <v>208</v>
      </c>
      <c r="V1428" s="140">
        <v>0</v>
      </c>
      <c r="W1428" s="141">
        <v>10.879533</v>
      </c>
      <c r="X1428" s="141">
        <v>0</v>
      </c>
      <c r="Y1428" s="141">
        <v>0</v>
      </c>
      <c r="Z1428" s="142">
        <v>0</v>
      </c>
    </row>
    <row r="1429" spans="1:26" s="4" customFormat="1" x14ac:dyDescent="0.2">
      <c r="A1429" s="139" t="s">
        <v>209</v>
      </c>
      <c r="B1429" s="31" t="s">
        <v>134</v>
      </c>
      <c r="C1429" s="139">
        <f t="shared" si="22"/>
        <v>8</v>
      </c>
      <c r="D1429" s="139" t="s">
        <v>192</v>
      </c>
      <c r="E1429" s="139" t="s">
        <v>182</v>
      </c>
      <c r="F1429" s="139" t="s">
        <v>932</v>
      </c>
      <c r="G1429" s="139" t="s">
        <v>933</v>
      </c>
      <c r="H1429" s="139" t="s">
        <v>231</v>
      </c>
      <c r="I1429" s="139" t="s">
        <v>231</v>
      </c>
      <c r="J1429" s="139" t="s">
        <v>231</v>
      </c>
      <c r="K1429" s="139" t="s">
        <v>232</v>
      </c>
      <c r="L1429" s="139">
        <v>39.53598072222222</v>
      </c>
      <c r="M1429" s="139">
        <v>-107.57922141666667</v>
      </c>
      <c r="N1429" s="139" t="s">
        <v>254</v>
      </c>
      <c r="O1429" s="139" t="s">
        <v>233</v>
      </c>
      <c r="P1429" s="139">
        <v>20</v>
      </c>
      <c r="Q1429" s="139">
        <v>2</v>
      </c>
      <c r="R1429" s="139">
        <v>10</v>
      </c>
      <c r="S1429" s="139">
        <v>5916</v>
      </c>
      <c r="T1429" s="139">
        <v>700</v>
      </c>
      <c r="U1429" s="139" t="s">
        <v>108</v>
      </c>
      <c r="V1429" s="140">
        <v>0</v>
      </c>
      <c r="W1429" s="141">
        <v>0.58305700000000005</v>
      </c>
      <c r="X1429" s="141">
        <v>0</v>
      </c>
      <c r="Y1429" s="141">
        <v>0</v>
      </c>
      <c r="Z1429" s="142">
        <v>0</v>
      </c>
    </row>
    <row r="1430" spans="1:26" s="4" customFormat="1" x14ac:dyDescent="0.2">
      <c r="A1430" s="139" t="s">
        <v>209</v>
      </c>
      <c r="B1430" s="31" t="s">
        <v>134</v>
      </c>
      <c r="C1430" s="139">
        <f t="shared" si="22"/>
        <v>8</v>
      </c>
      <c r="D1430" s="139" t="s">
        <v>192</v>
      </c>
      <c r="E1430" s="139" t="s">
        <v>182</v>
      </c>
      <c r="F1430" s="139" t="s">
        <v>934</v>
      </c>
      <c r="G1430" s="139" t="s">
        <v>935</v>
      </c>
      <c r="H1430" s="139" t="s">
        <v>273</v>
      </c>
      <c r="I1430" s="139" t="s">
        <v>231</v>
      </c>
      <c r="J1430" s="139" t="s">
        <v>231</v>
      </c>
      <c r="K1430" s="139" t="s">
        <v>257</v>
      </c>
      <c r="L1430" s="139">
        <v>39.522213444444446</v>
      </c>
      <c r="M1430" s="139">
        <v>-107.56155127777778</v>
      </c>
      <c r="N1430" s="139" t="s">
        <v>261</v>
      </c>
      <c r="O1430" s="139" t="s">
        <v>258</v>
      </c>
      <c r="P1430" s="139">
        <v>0</v>
      </c>
      <c r="Q1430" s="139">
        <v>0</v>
      </c>
      <c r="R1430" s="139">
        <v>0</v>
      </c>
      <c r="S1430" s="139">
        <v>0</v>
      </c>
      <c r="T1430" s="139">
        <v>70</v>
      </c>
      <c r="U1430" s="139" t="s">
        <v>159</v>
      </c>
      <c r="V1430" s="140">
        <v>0</v>
      </c>
      <c r="W1430" s="141">
        <v>0</v>
      </c>
      <c r="X1430" s="141">
        <v>0</v>
      </c>
      <c r="Y1430" s="141">
        <v>0</v>
      </c>
      <c r="Z1430" s="142">
        <v>0.17671600000000001</v>
      </c>
    </row>
    <row r="1431" spans="1:26" s="4" customFormat="1" x14ac:dyDescent="0.2">
      <c r="A1431" s="139" t="s">
        <v>209</v>
      </c>
      <c r="B1431" s="31" t="s">
        <v>134</v>
      </c>
      <c r="C1431" s="139">
        <f t="shared" si="22"/>
        <v>8</v>
      </c>
      <c r="D1431" s="139" t="s">
        <v>192</v>
      </c>
      <c r="E1431" s="139" t="s">
        <v>182</v>
      </c>
      <c r="F1431" s="139" t="s">
        <v>934</v>
      </c>
      <c r="G1431" s="139" t="s">
        <v>935</v>
      </c>
      <c r="H1431" s="139" t="s">
        <v>231</v>
      </c>
      <c r="I1431" s="139" t="s">
        <v>231</v>
      </c>
      <c r="J1431" s="139" t="s">
        <v>231</v>
      </c>
      <c r="K1431" s="139" t="s">
        <v>257</v>
      </c>
      <c r="L1431" s="139">
        <v>39.53598072222222</v>
      </c>
      <c r="M1431" s="139">
        <v>-107.57922141666667</v>
      </c>
      <c r="N1431" s="139" t="s">
        <v>261</v>
      </c>
      <c r="O1431" s="139" t="s">
        <v>258</v>
      </c>
      <c r="P1431" s="139">
        <v>0</v>
      </c>
      <c r="Q1431" s="139">
        <v>0</v>
      </c>
      <c r="R1431" s="139">
        <v>0</v>
      </c>
      <c r="S1431" s="139">
        <v>0</v>
      </c>
      <c r="T1431" s="139">
        <v>70</v>
      </c>
      <c r="U1431" s="139" t="s">
        <v>159</v>
      </c>
      <c r="V1431" s="140">
        <v>1.9589380000000001</v>
      </c>
      <c r="W1431" s="141">
        <v>1.371256</v>
      </c>
      <c r="X1431" s="141">
        <v>3.917875</v>
      </c>
      <c r="Y1431" s="141">
        <v>0</v>
      </c>
      <c r="Z1431" s="142">
        <v>0</v>
      </c>
    </row>
    <row r="1432" spans="1:26" s="4" customFormat="1" x14ac:dyDescent="0.2">
      <c r="A1432" s="139" t="s">
        <v>209</v>
      </c>
      <c r="B1432" s="31" t="s">
        <v>134</v>
      </c>
      <c r="C1432" s="139">
        <f t="shared" si="22"/>
        <v>8</v>
      </c>
      <c r="D1432" s="139" t="s">
        <v>192</v>
      </c>
      <c r="E1432" s="139" t="s">
        <v>182</v>
      </c>
      <c r="F1432" s="139" t="s">
        <v>934</v>
      </c>
      <c r="G1432" s="139" t="s">
        <v>935</v>
      </c>
      <c r="H1432" s="139" t="s">
        <v>231</v>
      </c>
      <c r="I1432" s="139" t="s">
        <v>231</v>
      </c>
      <c r="J1432" s="139" t="s">
        <v>231</v>
      </c>
      <c r="K1432" s="139" t="s">
        <v>257</v>
      </c>
      <c r="L1432" s="139">
        <v>39.508957277777775</v>
      </c>
      <c r="M1432" s="139">
        <v>-107.52388416666666</v>
      </c>
      <c r="N1432" s="139" t="s">
        <v>254</v>
      </c>
      <c r="O1432" s="139" t="s">
        <v>258</v>
      </c>
      <c r="P1432" s="139">
        <v>17</v>
      </c>
      <c r="Q1432" s="139">
        <v>1.42</v>
      </c>
      <c r="R1432" s="139">
        <v>8</v>
      </c>
      <c r="S1432" s="139">
        <v>2314</v>
      </c>
      <c r="T1432" s="139">
        <v>137</v>
      </c>
      <c r="U1432" s="139" t="s">
        <v>108</v>
      </c>
      <c r="V1432" s="140">
        <v>0</v>
      </c>
      <c r="W1432" s="141">
        <v>2.0461100000000001</v>
      </c>
      <c r="X1432" s="141">
        <v>0</v>
      </c>
      <c r="Y1432" s="141">
        <v>0</v>
      </c>
      <c r="Z1432" s="142">
        <v>0</v>
      </c>
    </row>
    <row r="1433" spans="1:26" s="4" customFormat="1" x14ac:dyDescent="0.2">
      <c r="A1433" s="139" t="s">
        <v>209</v>
      </c>
      <c r="B1433" s="31" t="s">
        <v>134</v>
      </c>
      <c r="C1433" s="139">
        <f t="shared" si="22"/>
        <v>8</v>
      </c>
      <c r="D1433" s="139" t="s">
        <v>192</v>
      </c>
      <c r="E1433" s="139" t="s">
        <v>182</v>
      </c>
      <c r="F1433" s="139" t="s">
        <v>936</v>
      </c>
      <c r="G1433" s="139" t="s">
        <v>937</v>
      </c>
      <c r="H1433" s="139" t="s">
        <v>259</v>
      </c>
      <c r="I1433" s="139" t="s">
        <v>231</v>
      </c>
      <c r="J1433" s="139" t="s">
        <v>231</v>
      </c>
      <c r="K1433" s="139" t="s">
        <v>257</v>
      </c>
      <c r="L1433" s="139">
        <v>39.53076733333333</v>
      </c>
      <c r="M1433" s="139">
        <v>-107.56528638888889</v>
      </c>
      <c r="N1433" s="139" t="s">
        <v>261</v>
      </c>
      <c r="O1433" s="139" t="s">
        <v>258</v>
      </c>
      <c r="P1433" s="139">
        <v>25</v>
      </c>
      <c r="Q1433" s="139">
        <v>1.0900000000000001</v>
      </c>
      <c r="R1433" s="139">
        <v>54</v>
      </c>
      <c r="S1433" s="139">
        <v>9413</v>
      </c>
      <c r="T1433" s="139">
        <v>814</v>
      </c>
      <c r="U1433" s="139" t="s">
        <v>159</v>
      </c>
      <c r="V1433" s="140">
        <v>0</v>
      </c>
      <c r="W1433" s="141">
        <v>0</v>
      </c>
      <c r="X1433" s="141">
        <v>0</v>
      </c>
      <c r="Y1433" s="141">
        <v>0</v>
      </c>
      <c r="Z1433" s="142">
        <v>0</v>
      </c>
    </row>
    <row r="1434" spans="1:26" s="4" customFormat="1" x14ac:dyDescent="0.2">
      <c r="A1434" s="139" t="s">
        <v>209</v>
      </c>
      <c r="B1434" s="31" t="s">
        <v>134</v>
      </c>
      <c r="C1434" s="139">
        <f t="shared" si="22"/>
        <v>8</v>
      </c>
      <c r="D1434" s="139" t="s">
        <v>192</v>
      </c>
      <c r="E1434" s="139" t="s">
        <v>182</v>
      </c>
      <c r="F1434" s="139" t="s">
        <v>936</v>
      </c>
      <c r="G1434" s="139" t="s">
        <v>937</v>
      </c>
      <c r="H1434" s="139" t="s">
        <v>264</v>
      </c>
      <c r="I1434" s="139" t="s">
        <v>231</v>
      </c>
      <c r="J1434" s="139" t="s">
        <v>231</v>
      </c>
      <c r="K1434" s="139" t="s">
        <v>257</v>
      </c>
      <c r="L1434" s="139">
        <v>39.53076733333333</v>
      </c>
      <c r="M1434" s="139">
        <v>-107.56528638888889</v>
      </c>
      <c r="N1434" s="139" t="s">
        <v>261</v>
      </c>
      <c r="O1434" s="139" t="s">
        <v>258</v>
      </c>
      <c r="P1434" s="139">
        <v>25</v>
      </c>
      <c r="Q1434" s="139">
        <v>1.0900000000000001</v>
      </c>
      <c r="R1434" s="139">
        <v>54</v>
      </c>
      <c r="S1434" s="139">
        <v>9413</v>
      </c>
      <c r="T1434" s="139">
        <v>814</v>
      </c>
      <c r="U1434" s="139" t="s">
        <v>159</v>
      </c>
      <c r="V1434" s="140">
        <v>0</v>
      </c>
      <c r="W1434" s="141">
        <v>0</v>
      </c>
      <c r="X1434" s="141">
        <v>0</v>
      </c>
      <c r="Y1434" s="141">
        <v>0</v>
      </c>
      <c r="Z1434" s="142">
        <v>0.13489999999999999</v>
      </c>
    </row>
    <row r="1435" spans="1:26" s="4" customFormat="1" x14ac:dyDescent="0.2">
      <c r="A1435" s="139" t="s">
        <v>209</v>
      </c>
      <c r="B1435" s="31" t="s">
        <v>134</v>
      </c>
      <c r="C1435" s="139">
        <f t="shared" si="22"/>
        <v>8</v>
      </c>
      <c r="D1435" s="139" t="s">
        <v>192</v>
      </c>
      <c r="E1435" s="139" t="s">
        <v>182</v>
      </c>
      <c r="F1435" s="139" t="s">
        <v>936</v>
      </c>
      <c r="G1435" s="139" t="s">
        <v>937</v>
      </c>
      <c r="H1435" s="139" t="s">
        <v>260</v>
      </c>
      <c r="I1435" s="139" t="s">
        <v>231</v>
      </c>
      <c r="J1435" s="139" t="s">
        <v>231</v>
      </c>
      <c r="K1435" s="139" t="s">
        <v>257</v>
      </c>
      <c r="L1435" s="139">
        <v>39.53076733333333</v>
      </c>
      <c r="M1435" s="139">
        <v>-107.56528638888889</v>
      </c>
      <c r="N1435" s="139" t="s">
        <v>261</v>
      </c>
      <c r="O1435" s="139" t="s">
        <v>258</v>
      </c>
      <c r="P1435" s="139">
        <v>0</v>
      </c>
      <c r="Q1435" s="139">
        <v>0</v>
      </c>
      <c r="R1435" s="139">
        <v>0</v>
      </c>
      <c r="S1435" s="139">
        <v>970</v>
      </c>
      <c r="T1435" s="139">
        <v>1064</v>
      </c>
      <c r="U1435" s="139" t="s">
        <v>159</v>
      </c>
      <c r="V1435" s="140">
        <v>0</v>
      </c>
      <c r="W1435" s="141">
        <v>0</v>
      </c>
      <c r="X1435" s="141">
        <v>0</v>
      </c>
      <c r="Y1435" s="141">
        <v>0</v>
      </c>
      <c r="Z1435" s="142">
        <v>0.159162</v>
      </c>
    </row>
    <row r="1436" spans="1:26" s="4" customFormat="1" x14ac:dyDescent="0.2">
      <c r="A1436" s="139" t="s">
        <v>209</v>
      </c>
      <c r="B1436" s="31" t="s">
        <v>134</v>
      </c>
      <c r="C1436" s="139">
        <f t="shared" si="22"/>
        <v>8</v>
      </c>
      <c r="D1436" s="139" t="s">
        <v>192</v>
      </c>
      <c r="E1436" s="139" t="s">
        <v>182</v>
      </c>
      <c r="F1436" s="139" t="s">
        <v>936</v>
      </c>
      <c r="G1436" s="139" t="s">
        <v>937</v>
      </c>
      <c r="H1436" s="139" t="s">
        <v>231</v>
      </c>
      <c r="I1436" s="139" t="s">
        <v>231</v>
      </c>
      <c r="J1436" s="139" t="s">
        <v>231</v>
      </c>
      <c r="K1436" s="139" t="s">
        <v>257</v>
      </c>
      <c r="L1436" s="139">
        <v>39.508957277777775</v>
      </c>
      <c r="M1436" s="139">
        <v>-107.52388416666666</v>
      </c>
      <c r="N1436" s="139" t="s">
        <v>261</v>
      </c>
      <c r="O1436" s="139" t="s">
        <v>258</v>
      </c>
      <c r="P1436" s="139">
        <v>0</v>
      </c>
      <c r="Q1436" s="139">
        <v>0</v>
      </c>
      <c r="R1436" s="139">
        <v>0</v>
      </c>
      <c r="S1436" s="139">
        <v>970</v>
      </c>
      <c r="T1436" s="139">
        <v>1064</v>
      </c>
      <c r="U1436" s="139" t="s">
        <v>159</v>
      </c>
      <c r="V1436" s="140">
        <v>1.9448620000000001</v>
      </c>
      <c r="W1436" s="141">
        <v>1.369346</v>
      </c>
      <c r="X1436" s="141">
        <v>3.8897249999999999</v>
      </c>
      <c r="Y1436" s="141">
        <v>0</v>
      </c>
      <c r="Z1436" s="142">
        <v>0</v>
      </c>
    </row>
    <row r="1437" spans="1:26" s="4" customFormat="1" x14ac:dyDescent="0.2">
      <c r="A1437" s="139" t="s">
        <v>209</v>
      </c>
      <c r="B1437" s="31" t="s">
        <v>134</v>
      </c>
      <c r="C1437" s="139">
        <f t="shared" si="22"/>
        <v>8</v>
      </c>
      <c r="D1437" s="139" t="s">
        <v>192</v>
      </c>
      <c r="E1437" s="139" t="s">
        <v>182</v>
      </c>
      <c r="F1437" s="139" t="s">
        <v>936</v>
      </c>
      <c r="G1437" s="139" t="s">
        <v>937</v>
      </c>
      <c r="H1437" s="139" t="s">
        <v>231</v>
      </c>
      <c r="I1437" s="139" t="s">
        <v>231</v>
      </c>
      <c r="J1437" s="139" t="s">
        <v>231</v>
      </c>
      <c r="K1437" s="139" t="s">
        <v>257</v>
      </c>
      <c r="L1437" s="139">
        <v>39.515013916666668</v>
      </c>
      <c r="M1437" s="139">
        <v>-107.56102344444446</v>
      </c>
      <c r="N1437" s="139" t="s">
        <v>261</v>
      </c>
      <c r="O1437" s="139" t="s">
        <v>258</v>
      </c>
      <c r="P1437" s="139">
        <v>25</v>
      </c>
      <c r="Q1437" s="139">
        <v>1.0900000000000001</v>
      </c>
      <c r="R1437" s="139">
        <v>54</v>
      </c>
      <c r="S1437" s="139">
        <v>9413</v>
      </c>
      <c r="T1437" s="139">
        <v>814</v>
      </c>
      <c r="U1437" s="139" t="s">
        <v>159</v>
      </c>
      <c r="V1437" s="140">
        <v>1.950728</v>
      </c>
      <c r="W1437" s="141">
        <v>1.3734759999999999</v>
      </c>
      <c r="X1437" s="141">
        <v>3.901456</v>
      </c>
      <c r="Y1437" s="141">
        <v>0</v>
      </c>
      <c r="Z1437" s="142">
        <v>0</v>
      </c>
    </row>
    <row r="1438" spans="1:26" s="4" customFormat="1" x14ac:dyDescent="0.2">
      <c r="A1438" s="139" t="s">
        <v>209</v>
      </c>
      <c r="B1438" s="31" t="s">
        <v>134</v>
      </c>
      <c r="C1438" s="139">
        <f t="shared" si="22"/>
        <v>8</v>
      </c>
      <c r="D1438" s="139" t="s">
        <v>192</v>
      </c>
      <c r="E1438" s="139" t="s">
        <v>182</v>
      </c>
      <c r="F1438" s="139" t="s">
        <v>936</v>
      </c>
      <c r="G1438" s="139" t="s">
        <v>937</v>
      </c>
      <c r="H1438" s="139" t="s">
        <v>231</v>
      </c>
      <c r="I1438" s="139" t="s">
        <v>231</v>
      </c>
      <c r="J1438" s="139" t="s">
        <v>231</v>
      </c>
      <c r="K1438" s="139" t="s">
        <v>257</v>
      </c>
      <c r="L1438" s="139">
        <v>39.515013916666668</v>
      </c>
      <c r="M1438" s="139">
        <v>-107.56102344444446</v>
      </c>
      <c r="N1438" s="139" t="s">
        <v>268</v>
      </c>
      <c r="O1438" s="139" t="s">
        <v>258</v>
      </c>
      <c r="P1438" s="139">
        <v>0</v>
      </c>
      <c r="Q1438" s="139">
        <v>0</v>
      </c>
      <c r="R1438" s="139">
        <v>0</v>
      </c>
      <c r="S1438" s="139">
        <v>0</v>
      </c>
      <c r="T1438" s="139">
        <v>70</v>
      </c>
      <c r="U1438" s="139" t="s">
        <v>208</v>
      </c>
      <c r="V1438" s="140">
        <v>0</v>
      </c>
      <c r="W1438" s="141">
        <v>6.0674669999999997</v>
      </c>
      <c r="X1438" s="141">
        <v>0</v>
      </c>
      <c r="Y1438" s="141">
        <v>0</v>
      </c>
      <c r="Z1438" s="142">
        <v>0</v>
      </c>
    </row>
    <row r="1439" spans="1:26" s="4" customFormat="1" x14ac:dyDescent="0.2">
      <c r="A1439" s="139" t="s">
        <v>209</v>
      </c>
      <c r="B1439" s="31" t="s">
        <v>134</v>
      </c>
      <c r="C1439" s="139">
        <f t="shared" si="22"/>
        <v>8</v>
      </c>
      <c r="D1439" s="139" t="s">
        <v>192</v>
      </c>
      <c r="E1439" s="139" t="s">
        <v>182</v>
      </c>
      <c r="F1439" s="139" t="s">
        <v>936</v>
      </c>
      <c r="G1439" s="139" t="s">
        <v>937</v>
      </c>
      <c r="H1439" s="139" t="s">
        <v>231</v>
      </c>
      <c r="I1439" s="139" t="s">
        <v>231</v>
      </c>
      <c r="J1439" s="139" t="s">
        <v>231</v>
      </c>
      <c r="K1439" s="139" t="s">
        <v>257</v>
      </c>
      <c r="L1439" s="139">
        <v>39.515013916666668</v>
      </c>
      <c r="M1439" s="139">
        <v>-107.56102344444446</v>
      </c>
      <c r="N1439" s="139" t="s">
        <v>254</v>
      </c>
      <c r="O1439" s="139" t="s">
        <v>258</v>
      </c>
      <c r="P1439" s="139">
        <v>17</v>
      </c>
      <c r="Q1439" s="139">
        <v>1.42</v>
      </c>
      <c r="R1439" s="139">
        <v>8</v>
      </c>
      <c r="S1439" s="139">
        <v>2314</v>
      </c>
      <c r="T1439" s="139">
        <v>137</v>
      </c>
      <c r="U1439" s="139" t="s">
        <v>108</v>
      </c>
      <c r="V1439" s="140">
        <v>0</v>
      </c>
      <c r="W1439" s="141">
        <v>2.1312829999999998</v>
      </c>
      <c r="X1439" s="141">
        <v>0</v>
      </c>
      <c r="Y1439" s="141">
        <v>0</v>
      </c>
      <c r="Z1439" s="142">
        <v>0</v>
      </c>
    </row>
    <row r="1440" spans="1:26" s="4" customFormat="1" x14ac:dyDescent="0.2">
      <c r="A1440" s="139" t="s">
        <v>209</v>
      </c>
      <c r="B1440" s="31" t="s">
        <v>134</v>
      </c>
      <c r="C1440" s="139">
        <f t="shared" si="22"/>
        <v>8</v>
      </c>
      <c r="D1440" s="139" t="s">
        <v>192</v>
      </c>
      <c r="E1440" s="139" t="s">
        <v>182</v>
      </c>
      <c r="F1440" s="139" t="s">
        <v>938</v>
      </c>
      <c r="G1440" s="139" t="s">
        <v>939</v>
      </c>
      <c r="H1440" s="139" t="s">
        <v>260</v>
      </c>
      <c r="I1440" s="139" t="s">
        <v>231</v>
      </c>
      <c r="J1440" s="139" t="s">
        <v>231</v>
      </c>
      <c r="K1440" s="139" t="s">
        <v>257</v>
      </c>
      <c r="L1440" s="139">
        <v>39.53598072222222</v>
      </c>
      <c r="M1440" s="139">
        <v>-107.57922141666667</v>
      </c>
      <c r="N1440" s="139" t="s">
        <v>275</v>
      </c>
      <c r="O1440" s="139" t="s">
        <v>258</v>
      </c>
      <c r="P1440" s="139">
        <v>0</v>
      </c>
      <c r="Q1440" s="139">
        <v>0</v>
      </c>
      <c r="R1440" s="139">
        <v>0</v>
      </c>
      <c r="S1440" s="139">
        <v>0</v>
      </c>
      <c r="T1440" s="139">
        <v>0</v>
      </c>
      <c r="U1440" s="139" t="s">
        <v>159</v>
      </c>
      <c r="V1440" s="140">
        <v>0</v>
      </c>
      <c r="W1440" s="141">
        <v>0</v>
      </c>
      <c r="X1440" s="141">
        <v>0</v>
      </c>
      <c r="Y1440" s="141">
        <v>0</v>
      </c>
      <c r="Z1440" s="142">
        <v>0</v>
      </c>
    </row>
    <row r="1441" spans="1:26" s="4" customFormat="1" x14ac:dyDescent="0.2">
      <c r="A1441" s="139" t="s">
        <v>209</v>
      </c>
      <c r="B1441" s="31" t="s">
        <v>134</v>
      </c>
      <c r="C1441" s="139">
        <f t="shared" si="22"/>
        <v>8</v>
      </c>
      <c r="D1441" s="139" t="s">
        <v>192</v>
      </c>
      <c r="E1441" s="139" t="s">
        <v>182</v>
      </c>
      <c r="F1441" s="139" t="s">
        <v>938</v>
      </c>
      <c r="G1441" s="139" t="s">
        <v>939</v>
      </c>
      <c r="H1441" s="139" t="s">
        <v>231</v>
      </c>
      <c r="I1441" s="139" t="s">
        <v>231</v>
      </c>
      <c r="J1441" s="139" t="s">
        <v>231</v>
      </c>
      <c r="K1441" s="139" t="s">
        <v>257</v>
      </c>
      <c r="L1441" s="139">
        <v>39.451186666666672</v>
      </c>
      <c r="M1441" s="139">
        <v>-108.24479694444445</v>
      </c>
      <c r="N1441" s="139" t="s">
        <v>72</v>
      </c>
      <c r="O1441" s="139" t="s">
        <v>258</v>
      </c>
      <c r="P1441" s="139">
        <v>0</v>
      </c>
      <c r="Q1441" s="139">
        <v>0</v>
      </c>
      <c r="R1441" s="139">
        <v>0</v>
      </c>
      <c r="S1441" s="139">
        <v>0</v>
      </c>
      <c r="T1441" s="139">
        <v>70</v>
      </c>
      <c r="U1441" s="139" t="s">
        <v>137</v>
      </c>
      <c r="V1441" s="140">
        <v>1.4000010000000001</v>
      </c>
      <c r="W1441" s="141">
        <v>6.0002E-2</v>
      </c>
      <c r="X1441" s="141">
        <v>7.6399990000000004</v>
      </c>
      <c r="Y1441" s="141">
        <v>0</v>
      </c>
      <c r="Z1441" s="142">
        <v>0</v>
      </c>
    </row>
    <row r="1442" spans="1:26" s="4" customFormat="1" x14ac:dyDescent="0.2">
      <c r="A1442" s="139" t="s">
        <v>209</v>
      </c>
      <c r="B1442" s="31" t="s">
        <v>134</v>
      </c>
      <c r="C1442" s="139">
        <f t="shared" si="22"/>
        <v>8</v>
      </c>
      <c r="D1442" s="139" t="s">
        <v>192</v>
      </c>
      <c r="E1442" s="139" t="s">
        <v>182</v>
      </c>
      <c r="F1442" s="139" t="s">
        <v>938</v>
      </c>
      <c r="G1442" s="139" t="s">
        <v>939</v>
      </c>
      <c r="H1442" s="139" t="s">
        <v>231</v>
      </c>
      <c r="I1442" s="139" t="s">
        <v>231</v>
      </c>
      <c r="J1442" s="139" t="s">
        <v>231</v>
      </c>
      <c r="K1442" s="139" t="s">
        <v>257</v>
      </c>
      <c r="L1442" s="139">
        <v>39.465758166666674</v>
      </c>
      <c r="M1442" s="139">
        <v>-108.24246330555556</v>
      </c>
      <c r="N1442" s="139" t="s">
        <v>268</v>
      </c>
      <c r="O1442" s="139" t="s">
        <v>258</v>
      </c>
      <c r="P1442" s="139">
        <v>0</v>
      </c>
      <c r="Q1442" s="139">
        <v>0</v>
      </c>
      <c r="R1442" s="139">
        <v>0</v>
      </c>
      <c r="S1442" s="139">
        <v>0</v>
      </c>
      <c r="T1442" s="139">
        <v>70</v>
      </c>
      <c r="U1442" s="139" t="s">
        <v>208</v>
      </c>
      <c r="V1442" s="140">
        <v>0</v>
      </c>
      <c r="W1442" s="141">
        <v>15.076867999999999</v>
      </c>
      <c r="X1442" s="141">
        <v>0</v>
      </c>
      <c r="Y1442" s="141">
        <v>0</v>
      </c>
      <c r="Z1442" s="142">
        <v>0</v>
      </c>
    </row>
    <row r="1443" spans="1:26" s="4" customFormat="1" x14ac:dyDescent="0.2">
      <c r="A1443" s="139" t="s">
        <v>209</v>
      </c>
      <c r="B1443" s="31" t="s">
        <v>134</v>
      </c>
      <c r="C1443" s="139">
        <f t="shared" si="22"/>
        <v>8</v>
      </c>
      <c r="D1443" s="139" t="s">
        <v>192</v>
      </c>
      <c r="E1443" s="139" t="s">
        <v>182</v>
      </c>
      <c r="F1443" s="139" t="s">
        <v>938</v>
      </c>
      <c r="G1443" s="139" t="s">
        <v>939</v>
      </c>
      <c r="H1443" s="139" t="s">
        <v>231</v>
      </c>
      <c r="I1443" s="139" t="s">
        <v>231</v>
      </c>
      <c r="J1443" s="139" t="s">
        <v>231</v>
      </c>
      <c r="K1443" s="139" t="s">
        <v>257</v>
      </c>
      <c r="L1443" s="139">
        <v>39.471080083333334</v>
      </c>
      <c r="M1443" s="139">
        <v>-108.24546044444445</v>
      </c>
      <c r="N1443" s="139" t="s">
        <v>254</v>
      </c>
      <c r="O1443" s="139" t="s">
        <v>258</v>
      </c>
      <c r="P1443" s="139">
        <v>20</v>
      </c>
      <c r="Q1443" s="139">
        <v>2</v>
      </c>
      <c r="R1443" s="139">
        <v>10</v>
      </c>
      <c r="S1443" s="139">
        <v>5916</v>
      </c>
      <c r="T1443" s="139">
        <v>700</v>
      </c>
      <c r="U1443" s="139" t="s">
        <v>108</v>
      </c>
      <c r="V1443" s="140">
        <v>0</v>
      </c>
      <c r="W1443" s="141">
        <v>6.3150839999999997</v>
      </c>
      <c r="X1443" s="141">
        <v>0</v>
      </c>
      <c r="Y1443" s="141">
        <v>0</v>
      </c>
      <c r="Z1443" s="142">
        <v>0</v>
      </c>
    </row>
    <row r="1444" spans="1:26" s="4" customFormat="1" x14ac:dyDescent="0.2">
      <c r="A1444" s="139" t="s">
        <v>209</v>
      </c>
      <c r="B1444" s="31" t="s">
        <v>134</v>
      </c>
      <c r="C1444" s="139">
        <f t="shared" si="22"/>
        <v>8</v>
      </c>
      <c r="D1444" s="139" t="s">
        <v>192</v>
      </c>
      <c r="E1444" s="139" t="s">
        <v>182</v>
      </c>
      <c r="F1444" s="139" t="s">
        <v>938</v>
      </c>
      <c r="G1444" s="139" t="s">
        <v>939</v>
      </c>
      <c r="H1444" s="139" t="s">
        <v>231</v>
      </c>
      <c r="I1444" s="139" t="s">
        <v>231</v>
      </c>
      <c r="J1444" s="139" t="s">
        <v>231</v>
      </c>
      <c r="K1444" s="139" t="s">
        <v>257</v>
      </c>
      <c r="L1444" s="139">
        <v>39.471080083333334</v>
      </c>
      <c r="M1444" s="139">
        <v>-108.24546044444445</v>
      </c>
      <c r="N1444" s="139" t="s">
        <v>710</v>
      </c>
      <c r="O1444" s="139" t="s">
        <v>258</v>
      </c>
      <c r="P1444" s="139">
        <v>0</v>
      </c>
      <c r="Q1444" s="139">
        <v>0</v>
      </c>
      <c r="R1444" s="139">
        <v>0</v>
      </c>
      <c r="S1444" s="139">
        <v>0</v>
      </c>
      <c r="T1444" s="139">
        <v>0</v>
      </c>
      <c r="U1444" s="139" t="s">
        <v>108</v>
      </c>
      <c r="V1444" s="140">
        <v>0</v>
      </c>
      <c r="W1444" s="141">
        <v>0.189998</v>
      </c>
      <c r="X1444" s="141">
        <v>0</v>
      </c>
      <c r="Y1444" s="141">
        <v>0</v>
      </c>
      <c r="Z1444" s="142">
        <v>0</v>
      </c>
    </row>
    <row r="1445" spans="1:26" s="4" customFormat="1" x14ac:dyDescent="0.2">
      <c r="A1445" s="139" t="s">
        <v>209</v>
      </c>
      <c r="B1445" s="31" t="s">
        <v>134</v>
      </c>
      <c r="C1445" s="139">
        <f t="shared" si="22"/>
        <v>8</v>
      </c>
      <c r="D1445" s="139" t="s">
        <v>192</v>
      </c>
      <c r="E1445" s="139" t="s">
        <v>182</v>
      </c>
      <c r="F1445" s="139" t="s">
        <v>940</v>
      </c>
      <c r="G1445" s="139" t="s">
        <v>941</v>
      </c>
      <c r="H1445" s="139" t="s">
        <v>259</v>
      </c>
      <c r="I1445" s="139" t="s">
        <v>231</v>
      </c>
      <c r="J1445" s="139" t="s">
        <v>231</v>
      </c>
      <c r="K1445" s="139" t="s">
        <v>257</v>
      </c>
      <c r="L1445" s="139">
        <v>39.508957277777775</v>
      </c>
      <c r="M1445" s="139">
        <v>-107.52388416666666</v>
      </c>
      <c r="N1445" s="139" t="s">
        <v>261</v>
      </c>
      <c r="O1445" s="139" t="s">
        <v>258</v>
      </c>
      <c r="P1445" s="139">
        <v>0</v>
      </c>
      <c r="Q1445" s="139">
        <v>0</v>
      </c>
      <c r="R1445" s="139">
        <v>0</v>
      </c>
      <c r="S1445" s="139">
        <v>944</v>
      </c>
      <c r="T1445" s="139">
        <v>1044</v>
      </c>
      <c r="U1445" s="139" t="s">
        <v>159</v>
      </c>
      <c r="V1445" s="140">
        <v>0</v>
      </c>
      <c r="W1445" s="141">
        <v>0</v>
      </c>
      <c r="X1445" s="141">
        <v>0</v>
      </c>
      <c r="Y1445" s="141">
        <v>0</v>
      </c>
      <c r="Z1445" s="142">
        <v>0</v>
      </c>
    </row>
    <row r="1446" spans="1:26" s="4" customFormat="1" x14ac:dyDescent="0.2">
      <c r="A1446" s="139" t="s">
        <v>209</v>
      </c>
      <c r="B1446" s="31" t="s">
        <v>134</v>
      </c>
      <c r="C1446" s="139">
        <f t="shared" si="22"/>
        <v>8</v>
      </c>
      <c r="D1446" s="139" t="s">
        <v>192</v>
      </c>
      <c r="E1446" s="139" t="s">
        <v>182</v>
      </c>
      <c r="F1446" s="139" t="s">
        <v>940</v>
      </c>
      <c r="G1446" s="139" t="s">
        <v>941</v>
      </c>
      <c r="H1446" s="139" t="s">
        <v>231</v>
      </c>
      <c r="I1446" s="139" t="s">
        <v>231</v>
      </c>
      <c r="J1446" s="139" t="s">
        <v>231</v>
      </c>
      <c r="K1446" s="139" t="s">
        <v>257</v>
      </c>
      <c r="L1446" s="139">
        <v>39.451815083333337</v>
      </c>
      <c r="M1446" s="139">
        <v>-107.90308850000002</v>
      </c>
      <c r="N1446" s="139" t="s">
        <v>268</v>
      </c>
      <c r="O1446" s="139" t="s">
        <v>258</v>
      </c>
      <c r="P1446" s="139">
        <v>0</v>
      </c>
      <c r="Q1446" s="139">
        <v>0</v>
      </c>
      <c r="R1446" s="139">
        <v>0</v>
      </c>
      <c r="S1446" s="139">
        <v>0</v>
      </c>
      <c r="T1446" s="139">
        <v>70</v>
      </c>
      <c r="U1446" s="139" t="s">
        <v>208</v>
      </c>
      <c r="V1446" s="140">
        <v>0</v>
      </c>
      <c r="W1446" s="141">
        <v>6.8525099999999997</v>
      </c>
      <c r="X1446" s="141">
        <v>0</v>
      </c>
      <c r="Y1446" s="141">
        <v>0</v>
      </c>
      <c r="Z1446" s="142">
        <v>0</v>
      </c>
    </row>
    <row r="1447" spans="1:26" s="4" customFormat="1" x14ac:dyDescent="0.2">
      <c r="A1447" s="139" t="s">
        <v>209</v>
      </c>
      <c r="B1447" s="31" t="s">
        <v>134</v>
      </c>
      <c r="C1447" s="139">
        <f t="shared" si="22"/>
        <v>8</v>
      </c>
      <c r="D1447" s="139" t="s">
        <v>192</v>
      </c>
      <c r="E1447" s="139" t="s">
        <v>182</v>
      </c>
      <c r="F1447" s="139" t="s">
        <v>940</v>
      </c>
      <c r="G1447" s="139" t="s">
        <v>941</v>
      </c>
      <c r="H1447" s="139" t="s">
        <v>231</v>
      </c>
      <c r="I1447" s="139" t="s">
        <v>231</v>
      </c>
      <c r="J1447" s="139" t="s">
        <v>231</v>
      </c>
      <c r="K1447" s="139" t="s">
        <v>257</v>
      </c>
      <c r="L1447" s="139">
        <v>39.451815083333337</v>
      </c>
      <c r="M1447" s="139">
        <v>-107.90308850000002</v>
      </c>
      <c r="N1447" s="139" t="s">
        <v>254</v>
      </c>
      <c r="O1447" s="139" t="s">
        <v>258</v>
      </c>
      <c r="P1447" s="139">
        <v>20</v>
      </c>
      <c r="Q1447" s="139">
        <v>2</v>
      </c>
      <c r="R1447" s="139">
        <v>10</v>
      </c>
      <c r="S1447" s="139">
        <v>5916</v>
      </c>
      <c r="T1447" s="139">
        <v>700</v>
      </c>
      <c r="U1447" s="139" t="s">
        <v>108</v>
      </c>
      <c r="V1447" s="140">
        <v>0</v>
      </c>
      <c r="W1447" s="141">
        <v>5.7342999999999998E-2</v>
      </c>
      <c r="X1447" s="141">
        <v>0</v>
      </c>
      <c r="Y1447" s="141">
        <v>0</v>
      </c>
      <c r="Z1447" s="142">
        <v>0</v>
      </c>
    </row>
    <row r="1448" spans="1:26" s="4" customFormat="1" x14ac:dyDescent="0.2">
      <c r="A1448" s="139" t="s">
        <v>209</v>
      </c>
      <c r="B1448" s="31" t="s">
        <v>134</v>
      </c>
      <c r="C1448" s="139">
        <f t="shared" si="22"/>
        <v>8</v>
      </c>
      <c r="D1448" s="139" t="s">
        <v>192</v>
      </c>
      <c r="E1448" s="139" t="s">
        <v>182</v>
      </c>
      <c r="F1448" s="139" t="s">
        <v>942</v>
      </c>
      <c r="G1448" s="139" t="s">
        <v>943</v>
      </c>
      <c r="H1448" s="139" t="s">
        <v>273</v>
      </c>
      <c r="I1448" s="139" t="s">
        <v>231</v>
      </c>
      <c r="J1448" s="139" t="s">
        <v>231</v>
      </c>
      <c r="K1448" s="139" t="s">
        <v>257</v>
      </c>
      <c r="L1448" s="139">
        <v>39.515013916666668</v>
      </c>
      <c r="M1448" s="139">
        <v>-107.56102344444446</v>
      </c>
      <c r="N1448" s="139" t="s">
        <v>275</v>
      </c>
      <c r="O1448" s="139" t="s">
        <v>258</v>
      </c>
      <c r="P1448" s="139">
        <v>0</v>
      </c>
      <c r="Q1448" s="139">
        <v>0</v>
      </c>
      <c r="R1448" s="139">
        <v>0</v>
      </c>
      <c r="S1448" s="139">
        <v>6474</v>
      </c>
      <c r="T1448" s="139">
        <v>1013</v>
      </c>
      <c r="U1448" s="139" t="s">
        <v>159</v>
      </c>
      <c r="V1448" s="140">
        <v>0</v>
      </c>
      <c r="W1448" s="141">
        <v>0</v>
      </c>
      <c r="X1448" s="141">
        <v>0</v>
      </c>
      <c r="Y1448" s="141">
        <v>0</v>
      </c>
      <c r="Z1448" s="142">
        <v>0.35572500000000001</v>
      </c>
    </row>
    <row r="1449" spans="1:26" s="4" customFormat="1" x14ac:dyDescent="0.2">
      <c r="A1449" s="139" t="s">
        <v>209</v>
      </c>
      <c r="B1449" s="31" t="s">
        <v>134</v>
      </c>
      <c r="C1449" s="139">
        <f t="shared" si="22"/>
        <v>8</v>
      </c>
      <c r="D1449" s="139" t="s">
        <v>192</v>
      </c>
      <c r="E1449" s="139" t="s">
        <v>182</v>
      </c>
      <c r="F1449" s="139" t="s">
        <v>942</v>
      </c>
      <c r="G1449" s="139" t="s">
        <v>943</v>
      </c>
      <c r="H1449" s="139" t="s">
        <v>231</v>
      </c>
      <c r="I1449" s="139" t="s">
        <v>231</v>
      </c>
      <c r="J1449" s="139" t="s">
        <v>231</v>
      </c>
      <c r="K1449" s="139" t="s">
        <v>257</v>
      </c>
      <c r="L1449" s="139">
        <v>39.550131499999999</v>
      </c>
      <c r="M1449" s="139">
        <v>-108.17576388888889</v>
      </c>
      <c r="N1449" s="139" t="s">
        <v>267</v>
      </c>
      <c r="O1449" s="139" t="s">
        <v>258</v>
      </c>
      <c r="P1449" s="139">
        <v>0</v>
      </c>
      <c r="Q1449" s="139">
        <v>0</v>
      </c>
      <c r="R1449" s="139">
        <v>0</v>
      </c>
      <c r="S1449" s="139">
        <v>0</v>
      </c>
      <c r="T1449" s="139">
        <v>70</v>
      </c>
      <c r="U1449" s="139" t="s">
        <v>110</v>
      </c>
      <c r="V1449" s="140">
        <v>0</v>
      </c>
      <c r="W1449" s="141">
        <v>2.4951400000000001</v>
      </c>
      <c r="X1449" s="141">
        <v>0</v>
      </c>
      <c r="Y1449" s="141">
        <v>0</v>
      </c>
      <c r="Z1449" s="142">
        <v>0</v>
      </c>
    </row>
    <row r="1450" spans="1:26" s="4" customFormat="1" x14ac:dyDescent="0.2">
      <c r="A1450" s="139" t="s">
        <v>209</v>
      </c>
      <c r="B1450" s="31" t="s">
        <v>134</v>
      </c>
      <c r="C1450" s="139">
        <f t="shared" si="22"/>
        <v>8</v>
      </c>
      <c r="D1450" s="139" t="s">
        <v>192</v>
      </c>
      <c r="E1450" s="139" t="s">
        <v>182</v>
      </c>
      <c r="F1450" s="139" t="s">
        <v>942</v>
      </c>
      <c r="G1450" s="139" t="s">
        <v>943</v>
      </c>
      <c r="H1450" s="139" t="s">
        <v>231</v>
      </c>
      <c r="I1450" s="139" t="s">
        <v>231</v>
      </c>
      <c r="J1450" s="139" t="s">
        <v>231</v>
      </c>
      <c r="K1450" s="139" t="s">
        <v>257</v>
      </c>
      <c r="L1450" s="139">
        <v>39.538446694444453</v>
      </c>
      <c r="M1450" s="139">
        <v>-108.14432961111112</v>
      </c>
      <c r="N1450" s="139" t="s">
        <v>275</v>
      </c>
      <c r="O1450" s="139" t="s">
        <v>258</v>
      </c>
      <c r="P1450" s="139">
        <v>0</v>
      </c>
      <c r="Q1450" s="139">
        <v>0</v>
      </c>
      <c r="R1450" s="139">
        <v>0</v>
      </c>
      <c r="S1450" s="139">
        <v>6474</v>
      </c>
      <c r="T1450" s="139">
        <v>1013</v>
      </c>
      <c r="U1450" s="139" t="s">
        <v>159</v>
      </c>
      <c r="V1450" s="140">
        <v>9.9853159999999992</v>
      </c>
      <c r="W1450" s="141">
        <v>6.9617620000000002</v>
      </c>
      <c r="X1450" s="141">
        <v>14.828194</v>
      </c>
      <c r="Y1450" s="141">
        <v>0</v>
      </c>
      <c r="Z1450" s="142">
        <v>0</v>
      </c>
    </row>
    <row r="1451" spans="1:26" s="4" customFormat="1" x14ac:dyDescent="0.2">
      <c r="A1451" s="139" t="s">
        <v>209</v>
      </c>
      <c r="B1451" s="31" t="s">
        <v>134</v>
      </c>
      <c r="C1451" s="139">
        <f t="shared" si="22"/>
        <v>8</v>
      </c>
      <c r="D1451" s="139" t="s">
        <v>192</v>
      </c>
      <c r="E1451" s="139" t="s">
        <v>182</v>
      </c>
      <c r="F1451" s="139" t="s">
        <v>942</v>
      </c>
      <c r="G1451" s="139" t="s">
        <v>943</v>
      </c>
      <c r="H1451" s="139" t="s">
        <v>231</v>
      </c>
      <c r="I1451" s="139" t="s">
        <v>231</v>
      </c>
      <c r="J1451" s="139" t="s">
        <v>231</v>
      </c>
      <c r="K1451" s="139" t="s">
        <v>257</v>
      </c>
      <c r="L1451" s="139">
        <v>39.557793222222216</v>
      </c>
      <c r="M1451" s="139">
        <v>-108.11833919444443</v>
      </c>
      <c r="N1451" s="139" t="s">
        <v>254</v>
      </c>
      <c r="O1451" s="139" t="s">
        <v>258</v>
      </c>
      <c r="P1451" s="139">
        <v>17</v>
      </c>
      <c r="Q1451" s="139">
        <v>1.42</v>
      </c>
      <c r="R1451" s="139">
        <v>8</v>
      </c>
      <c r="S1451" s="139">
        <v>2314</v>
      </c>
      <c r="T1451" s="139">
        <v>137</v>
      </c>
      <c r="U1451" s="139" t="s">
        <v>108</v>
      </c>
      <c r="V1451" s="140">
        <v>0</v>
      </c>
      <c r="W1451" s="141">
        <v>2.4826549999999998</v>
      </c>
      <c r="X1451" s="141">
        <v>0</v>
      </c>
      <c r="Y1451" s="141">
        <v>0</v>
      </c>
      <c r="Z1451" s="142">
        <v>0</v>
      </c>
    </row>
    <row r="1452" spans="1:26" s="4" customFormat="1" x14ac:dyDescent="0.2">
      <c r="A1452" s="139" t="s">
        <v>209</v>
      </c>
      <c r="B1452" s="31" t="s">
        <v>134</v>
      </c>
      <c r="C1452" s="139">
        <f t="shared" si="22"/>
        <v>8</v>
      </c>
      <c r="D1452" s="139" t="s">
        <v>192</v>
      </c>
      <c r="E1452" s="139" t="s">
        <v>182</v>
      </c>
      <c r="F1452" s="139" t="s">
        <v>944</v>
      </c>
      <c r="G1452" s="139" t="s">
        <v>945</v>
      </c>
      <c r="H1452" s="139" t="s">
        <v>234</v>
      </c>
      <c r="I1452" s="139" t="s">
        <v>231</v>
      </c>
      <c r="J1452" s="139" t="s">
        <v>231</v>
      </c>
      <c r="K1452" s="139" t="s">
        <v>257</v>
      </c>
      <c r="L1452" s="139">
        <v>39.451815083333337</v>
      </c>
      <c r="M1452" s="139">
        <v>-107.90308850000002</v>
      </c>
      <c r="N1452" s="139" t="s">
        <v>275</v>
      </c>
      <c r="O1452" s="139" t="s">
        <v>258</v>
      </c>
      <c r="P1452" s="139">
        <v>25</v>
      </c>
      <c r="Q1452" s="139">
        <v>1</v>
      </c>
      <c r="R1452" s="139">
        <v>162</v>
      </c>
      <c r="S1452" s="139">
        <v>7651</v>
      </c>
      <c r="T1452" s="139">
        <v>854</v>
      </c>
      <c r="U1452" s="139" t="s">
        <v>159</v>
      </c>
      <c r="V1452" s="140">
        <v>0</v>
      </c>
      <c r="W1452" s="141">
        <v>0</v>
      </c>
      <c r="X1452" s="141">
        <v>0</v>
      </c>
      <c r="Y1452" s="141">
        <v>2.5319999999999999E-2</v>
      </c>
      <c r="Z1452" s="142">
        <v>0.42199999999999999</v>
      </c>
    </row>
    <row r="1453" spans="1:26" s="4" customFormat="1" x14ac:dyDescent="0.2">
      <c r="A1453" s="139" t="s">
        <v>209</v>
      </c>
      <c r="B1453" s="31" t="s">
        <v>134</v>
      </c>
      <c r="C1453" s="139">
        <f t="shared" si="22"/>
        <v>8</v>
      </c>
      <c r="D1453" s="139" t="s">
        <v>192</v>
      </c>
      <c r="E1453" s="139" t="s">
        <v>182</v>
      </c>
      <c r="F1453" s="139" t="s">
        <v>944</v>
      </c>
      <c r="G1453" s="139" t="s">
        <v>945</v>
      </c>
      <c r="H1453" s="139" t="s">
        <v>235</v>
      </c>
      <c r="I1453" s="139" t="s">
        <v>231</v>
      </c>
      <c r="J1453" s="139" t="s">
        <v>231</v>
      </c>
      <c r="K1453" s="139" t="s">
        <v>257</v>
      </c>
      <c r="L1453" s="139">
        <v>39.451815083333337</v>
      </c>
      <c r="M1453" s="139">
        <v>-107.90308850000002</v>
      </c>
      <c r="N1453" s="139" t="s">
        <v>275</v>
      </c>
      <c r="O1453" s="139" t="s">
        <v>258</v>
      </c>
      <c r="P1453" s="139">
        <v>25</v>
      </c>
      <c r="Q1453" s="139">
        <v>1</v>
      </c>
      <c r="R1453" s="139">
        <v>162</v>
      </c>
      <c r="S1453" s="139">
        <v>7691</v>
      </c>
      <c r="T1453" s="139">
        <v>854</v>
      </c>
      <c r="U1453" s="139" t="s">
        <v>159</v>
      </c>
      <c r="V1453" s="140">
        <v>0</v>
      </c>
      <c r="W1453" s="141">
        <v>0</v>
      </c>
      <c r="X1453" s="141">
        <v>0</v>
      </c>
      <c r="Y1453" s="141">
        <v>2.5319999999999999E-2</v>
      </c>
      <c r="Z1453" s="142">
        <v>0.42199999999999999</v>
      </c>
    </row>
    <row r="1454" spans="1:26" s="4" customFormat="1" x14ac:dyDescent="0.2">
      <c r="A1454" s="139" t="s">
        <v>209</v>
      </c>
      <c r="B1454" s="31" t="s">
        <v>134</v>
      </c>
      <c r="C1454" s="139">
        <f t="shared" si="22"/>
        <v>8</v>
      </c>
      <c r="D1454" s="139" t="s">
        <v>192</v>
      </c>
      <c r="E1454" s="139" t="s">
        <v>182</v>
      </c>
      <c r="F1454" s="139" t="s">
        <v>944</v>
      </c>
      <c r="G1454" s="139" t="s">
        <v>945</v>
      </c>
      <c r="H1454" s="139" t="s">
        <v>231</v>
      </c>
      <c r="I1454" s="139" t="s">
        <v>231</v>
      </c>
      <c r="J1454" s="139" t="s">
        <v>231</v>
      </c>
      <c r="K1454" s="139" t="s">
        <v>257</v>
      </c>
      <c r="L1454" s="139">
        <v>39.510344277777776</v>
      </c>
      <c r="M1454" s="139">
        <v>-108.17423930555556</v>
      </c>
      <c r="N1454" s="139" t="s">
        <v>275</v>
      </c>
      <c r="O1454" s="139" t="s">
        <v>258</v>
      </c>
      <c r="P1454" s="139">
        <v>25</v>
      </c>
      <c r="Q1454" s="139">
        <v>1</v>
      </c>
      <c r="R1454" s="139">
        <v>162</v>
      </c>
      <c r="S1454" s="139">
        <v>7651</v>
      </c>
      <c r="T1454" s="139">
        <v>854</v>
      </c>
      <c r="U1454" s="139" t="s">
        <v>159</v>
      </c>
      <c r="V1454" s="140">
        <v>19.420819999999999</v>
      </c>
      <c r="W1454" s="141">
        <v>2.0068169999999999</v>
      </c>
      <c r="X1454" s="141">
        <v>7.3410659999999996</v>
      </c>
      <c r="Y1454" s="141">
        <v>0</v>
      </c>
      <c r="Z1454" s="142">
        <v>0</v>
      </c>
    </row>
    <row r="1455" spans="1:26" s="4" customFormat="1" x14ac:dyDescent="0.2">
      <c r="A1455" s="139" t="s">
        <v>209</v>
      </c>
      <c r="B1455" s="31" t="s">
        <v>134</v>
      </c>
      <c r="C1455" s="139">
        <f t="shared" si="22"/>
        <v>8</v>
      </c>
      <c r="D1455" s="139" t="s">
        <v>192</v>
      </c>
      <c r="E1455" s="139" t="s">
        <v>182</v>
      </c>
      <c r="F1455" s="139" t="s">
        <v>944</v>
      </c>
      <c r="G1455" s="139" t="s">
        <v>945</v>
      </c>
      <c r="H1455" s="139" t="s">
        <v>231</v>
      </c>
      <c r="I1455" s="139" t="s">
        <v>231</v>
      </c>
      <c r="J1455" s="139" t="s">
        <v>231</v>
      </c>
      <c r="K1455" s="139" t="s">
        <v>257</v>
      </c>
      <c r="L1455" s="139">
        <v>39.465588972222228</v>
      </c>
      <c r="M1455" s="139">
        <v>-108.17038430555556</v>
      </c>
      <c r="N1455" s="139" t="s">
        <v>275</v>
      </c>
      <c r="O1455" s="139" t="s">
        <v>258</v>
      </c>
      <c r="P1455" s="139">
        <v>25</v>
      </c>
      <c r="Q1455" s="139">
        <v>1</v>
      </c>
      <c r="R1455" s="139">
        <v>162</v>
      </c>
      <c r="S1455" s="139">
        <v>7691</v>
      </c>
      <c r="T1455" s="139">
        <v>854</v>
      </c>
      <c r="U1455" s="139" t="s">
        <v>159</v>
      </c>
      <c r="V1455" s="140">
        <v>19.420819999999999</v>
      </c>
      <c r="W1455" s="141">
        <v>2.0068169999999999</v>
      </c>
      <c r="X1455" s="141">
        <v>7.3410659999999996</v>
      </c>
      <c r="Y1455" s="141">
        <v>0</v>
      </c>
      <c r="Z1455" s="142">
        <v>0</v>
      </c>
    </row>
    <row r="1456" spans="1:26" s="4" customFormat="1" x14ac:dyDescent="0.2">
      <c r="A1456" s="139" t="s">
        <v>209</v>
      </c>
      <c r="B1456" s="31" t="s">
        <v>134</v>
      </c>
      <c r="C1456" s="139">
        <f t="shared" si="22"/>
        <v>8</v>
      </c>
      <c r="D1456" s="139" t="s">
        <v>192</v>
      </c>
      <c r="E1456" s="139" t="s">
        <v>182</v>
      </c>
      <c r="F1456" s="139" t="s">
        <v>946</v>
      </c>
      <c r="G1456" s="139" t="s">
        <v>947</v>
      </c>
      <c r="H1456" s="139" t="s">
        <v>230</v>
      </c>
      <c r="I1456" s="139" t="s">
        <v>231</v>
      </c>
      <c r="J1456" s="139" t="s">
        <v>231</v>
      </c>
      <c r="K1456" s="139" t="s">
        <v>232</v>
      </c>
      <c r="L1456" s="139">
        <v>39.63301386111111</v>
      </c>
      <c r="M1456" s="139">
        <v>-108.17518183333334</v>
      </c>
      <c r="N1456" s="139" t="s">
        <v>261</v>
      </c>
      <c r="O1456" s="139" t="s">
        <v>233</v>
      </c>
      <c r="P1456" s="139">
        <v>12</v>
      </c>
      <c r="Q1456" s="139">
        <v>0.33</v>
      </c>
      <c r="R1456" s="139">
        <v>177</v>
      </c>
      <c r="S1456" s="139">
        <v>942</v>
      </c>
      <c r="T1456" s="139">
        <v>1350</v>
      </c>
      <c r="U1456" s="139" t="s">
        <v>159</v>
      </c>
      <c r="V1456" s="140">
        <v>0</v>
      </c>
      <c r="W1456" s="141">
        <v>0</v>
      </c>
      <c r="X1456" s="141">
        <v>0</v>
      </c>
      <c r="Y1456" s="141">
        <v>3.0000000000000001E-3</v>
      </c>
      <c r="Z1456" s="142">
        <v>4.3999999999999997E-2</v>
      </c>
    </row>
    <row r="1457" spans="1:26" s="4" customFormat="1" x14ac:dyDescent="0.2">
      <c r="A1457" s="139" t="s">
        <v>209</v>
      </c>
      <c r="B1457" s="31" t="s">
        <v>134</v>
      </c>
      <c r="C1457" s="139">
        <f t="shared" si="22"/>
        <v>8</v>
      </c>
      <c r="D1457" s="139" t="s">
        <v>192</v>
      </c>
      <c r="E1457" s="139" t="s">
        <v>182</v>
      </c>
      <c r="F1457" s="139" t="s">
        <v>946</v>
      </c>
      <c r="G1457" s="139" t="s">
        <v>947</v>
      </c>
      <c r="H1457" s="139" t="s">
        <v>234</v>
      </c>
      <c r="I1457" s="139" t="s">
        <v>231</v>
      </c>
      <c r="J1457" s="139" t="s">
        <v>231</v>
      </c>
      <c r="K1457" s="139" t="s">
        <v>232</v>
      </c>
      <c r="L1457" s="139">
        <v>39.63301386111111</v>
      </c>
      <c r="M1457" s="139">
        <v>-108.17518183333334</v>
      </c>
      <c r="N1457" s="139" t="s">
        <v>275</v>
      </c>
      <c r="O1457" s="139" t="s">
        <v>233</v>
      </c>
      <c r="P1457" s="139">
        <v>12</v>
      </c>
      <c r="Q1457" s="139">
        <v>0.33</v>
      </c>
      <c r="R1457" s="139">
        <v>177</v>
      </c>
      <c r="S1457" s="139">
        <v>924</v>
      </c>
      <c r="T1457" s="139">
        <v>1350</v>
      </c>
      <c r="U1457" s="139" t="s">
        <v>159</v>
      </c>
      <c r="V1457" s="140">
        <v>0</v>
      </c>
      <c r="W1457" s="141">
        <v>0</v>
      </c>
      <c r="X1457" s="141">
        <v>0</v>
      </c>
      <c r="Y1457" s="141">
        <v>1E-3</v>
      </c>
      <c r="Z1457" s="142">
        <v>1.7999999999999999E-2</v>
      </c>
    </row>
    <row r="1458" spans="1:26" s="4" customFormat="1" x14ac:dyDescent="0.2">
      <c r="A1458" s="139" t="s">
        <v>209</v>
      </c>
      <c r="B1458" s="31" t="s">
        <v>134</v>
      </c>
      <c r="C1458" s="139">
        <f t="shared" si="22"/>
        <v>8</v>
      </c>
      <c r="D1458" s="139" t="s">
        <v>192</v>
      </c>
      <c r="E1458" s="139" t="s">
        <v>182</v>
      </c>
      <c r="F1458" s="139" t="s">
        <v>946</v>
      </c>
      <c r="G1458" s="139" t="s">
        <v>947</v>
      </c>
      <c r="H1458" s="139" t="s">
        <v>231</v>
      </c>
      <c r="I1458" s="139" t="s">
        <v>231</v>
      </c>
      <c r="J1458" s="139" t="s">
        <v>231</v>
      </c>
      <c r="K1458" s="139" t="s">
        <v>232</v>
      </c>
      <c r="L1458" s="139">
        <v>39.67206925</v>
      </c>
      <c r="M1458" s="139">
        <v>-108.11517683333334</v>
      </c>
      <c r="N1458" s="139" t="s">
        <v>275</v>
      </c>
      <c r="O1458" s="139" t="s">
        <v>233</v>
      </c>
      <c r="P1458" s="139">
        <v>12</v>
      </c>
      <c r="Q1458" s="139">
        <v>0.33</v>
      </c>
      <c r="R1458" s="139">
        <v>177</v>
      </c>
      <c r="S1458" s="139">
        <v>924</v>
      </c>
      <c r="T1458" s="139">
        <v>1350</v>
      </c>
      <c r="U1458" s="139" t="s">
        <v>159</v>
      </c>
      <c r="V1458" s="140">
        <v>0.99299999999999999</v>
      </c>
      <c r="W1458" s="141">
        <v>5.7000000000000002E-2</v>
      </c>
      <c r="X1458" s="141">
        <v>0.92500000000000004</v>
      </c>
      <c r="Y1458" s="141">
        <v>0</v>
      </c>
      <c r="Z1458" s="142">
        <v>0</v>
      </c>
    </row>
    <row r="1459" spans="1:26" s="4" customFormat="1" x14ac:dyDescent="0.2">
      <c r="A1459" s="139" t="s">
        <v>209</v>
      </c>
      <c r="B1459" s="31" t="s">
        <v>134</v>
      </c>
      <c r="C1459" s="139">
        <f t="shared" si="22"/>
        <v>8</v>
      </c>
      <c r="D1459" s="139" t="s">
        <v>192</v>
      </c>
      <c r="E1459" s="139" t="s">
        <v>182</v>
      </c>
      <c r="F1459" s="139" t="s">
        <v>946</v>
      </c>
      <c r="G1459" s="139" t="s">
        <v>947</v>
      </c>
      <c r="H1459" s="139" t="s">
        <v>231</v>
      </c>
      <c r="I1459" s="139" t="s">
        <v>231</v>
      </c>
      <c r="J1459" s="139" t="s">
        <v>231</v>
      </c>
      <c r="K1459" s="139" t="s">
        <v>232</v>
      </c>
      <c r="L1459" s="139">
        <v>39.67206925</v>
      </c>
      <c r="M1459" s="139">
        <v>-108.11517683333334</v>
      </c>
      <c r="N1459" s="139" t="s">
        <v>261</v>
      </c>
      <c r="O1459" s="139" t="s">
        <v>233</v>
      </c>
      <c r="P1459" s="139">
        <v>12</v>
      </c>
      <c r="Q1459" s="139">
        <v>0.33</v>
      </c>
      <c r="R1459" s="139">
        <v>177</v>
      </c>
      <c r="S1459" s="139">
        <v>942</v>
      </c>
      <c r="T1459" s="139">
        <v>1350</v>
      </c>
      <c r="U1459" s="139" t="s">
        <v>159</v>
      </c>
      <c r="V1459" s="140">
        <v>2.3620000000000001</v>
      </c>
      <c r="W1459" s="141">
        <v>0.13700000000000001</v>
      </c>
      <c r="X1459" s="141">
        <v>2.2000000000000002</v>
      </c>
      <c r="Y1459" s="141">
        <v>0</v>
      </c>
      <c r="Z1459" s="142">
        <v>0</v>
      </c>
    </row>
    <row r="1460" spans="1:26" s="4" customFormat="1" x14ac:dyDescent="0.2">
      <c r="A1460" s="139" t="s">
        <v>209</v>
      </c>
      <c r="B1460" s="31" t="s">
        <v>134</v>
      </c>
      <c r="C1460" s="139">
        <f t="shared" si="22"/>
        <v>8</v>
      </c>
      <c r="D1460" s="139" t="s">
        <v>192</v>
      </c>
      <c r="E1460" s="139" t="s">
        <v>182</v>
      </c>
      <c r="F1460" s="139" t="s">
        <v>948</v>
      </c>
      <c r="G1460" s="139" t="s">
        <v>949</v>
      </c>
      <c r="H1460" s="139" t="s">
        <v>230</v>
      </c>
      <c r="I1460" s="139" t="s">
        <v>231</v>
      </c>
      <c r="J1460" s="139" t="s">
        <v>231</v>
      </c>
      <c r="K1460" s="139" t="s">
        <v>257</v>
      </c>
      <c r="L1460" s="139">
        <v>39.67206925</v>
      </c>
      <c r="M1460" s="139">
        <v>-108.11517683333334</v>
      </c>
      <c r="N1460" s="139" t="s">
        <v>261</v>
      </c>
      <c r="O1460" s="139" t="s">
        <v>258</v>
      </c>
      <c r="P1460" s="139">
        <v>12</v>
      </c>
      <c r="Q1460" s="139">
        <v>0.33</v>
      </c>
      <c r="R1460" s="139">
        <v>177</v>
      </c>
      <c r="S1460" s="139">
        <v>924</v>
      </c>
      <c r="T1460" s="139">
        <v>1350</v>
      </c>
      <c r="U1460" s="139" t="s">
        <v>159</v>
      </c>
      <c r="V1460" s="140">
        <v>0</v>
      </c>
      <c r="W1460" s="141">
        <v>0</v>
      </c>
      <c r="X1460" s="141">
        <v>0</v>
      </c>
      <c r="Y1460" s="141">
        <v>4.4099999999999999E-3</v>
      </c>
      <c r="Z1460" s="142">
        <v>7.3499999999999996E-2</v>
      </c>
    </row>
    <row r="1461" spans="1:26" s="4" customFormat="1" x14ac:dyDescent="0.2">
      <c r="A1461" s="139" t="s">
        <v>209</v>
      </c>
      <c r="B1461" s="31" t="s">
        <v>134</v>
      </c>
      <c r="C1461" s="139">
        <f t="shared" si="22"/>
        <v>8</v>
      </c>
      <c r="D1461" s="139" t="s">
        <v>192</v>
      </c>
      <c r="E1461" s="139" t="s">
        <v>182</v>
      </c>
      <c r="F1461" s="139" t="s">
        <v>948</v>
      </c>
      <c r="G1461" s="139" t="s">
        <v>949</v>
      </c>
      <c r="H1461" s="139" t="s">
        <v>234</v>
      </c>
      <c r="I1461" s="139" t="s">
        <v>231</v>
      </c>
      <c r="J1461" s="139" t="s">
        <v>231</v>
      </c>
      <c r="K1461" s="139" t="s">
        <v>257</v>
      </c>
      <c r="L1461" s="139">
        <v>39.67206925</v>
      </c>
      <c r="M1461" s="139">
        <v>-108.11517683333334</v>
      </c>
      <c r="N1461" s="139" t="s">
        <v>261</v>
      </c>
      <c r="O1461" s="139" t="s">
        <v>258</v>
      </c>
      <c r="P1461" s="139">
        <v>12</v>
      </c>
      <c r="Q1461" s="139">
        <v>0.33</v>
      </c>
      <c r="R1461" s="139">
        <v>177</v>
      </c>
      <c r="S1461" s="139">
        <v>924</v>
      </c>
      <c r="T1461" s="139">
        <v>1350</v>
      </c>
      <c r="U1461" s="139" t="s">
        <v>159</v>
      </c>
      <c r="V1461" s="140">
        <v>0</v>
      </c>
      <c r="W1461" s="141">
        <v>0</v>
      </c>
      <c r="X1461" s="141">
        <v>0</v>
      </c>
      <c r="Y1461" s="141">
        <v>4.4099999999999999E-3</v>
      </c>
      <c r="Z1461" s="142">
        <v>7.3499999999999996E-2</v>
      </c>
    </row>
    <row r="1462" spans="1:26" s="4" customFormat="1" x14ac:dyDescent="0.2">
      <c r="A1462" s="139" t="s">
        <v>209</v>
      </c>
      <c r="B1462" s="31" t="s">
        <v>134</v>
      </c>
      <c r="C1462" s="139">
        <f t="shared" si="22"/>
        <v>8</v>
      </c>
      <c r="D1462" s="139" t="s">
        <v>192</v>
      </c>
      <c r="E1462" s="139" t="s">
        <v>182</v>
      </c>
      <c r="F1462" s="139" t="s">
        <v>948</v>
      </c>
      <c r="G1462" s="139" t="s">
        <v>949</v>
      </c>
      <c r="H1462" s="139" t="s">
        <v>235</v>
      </c>
      <c r="I1462" s="139" t="s">
        <v>231</v>
      </c>
      <c r="J1462" s="139" t="s">
        <v>231</v>
      </c>
      <c r="K1462" s="139" t="s">
        <v>257</v>
      </c>
      <c r="L1462" s="139">
        <v>39.67206925</v>
      </c>
      <c r="M1462" s="139">
        <v>-108.11517683333334</v>
      </c>
      <c r="N1462" s="139" t="s">
        <v>261</v>
      </c>
      <c r="O1462" s="139" t="s">
        <v>258</v>
      </c>
      <c r="P1462" s="139">
        <v>12</v>
      </c>
      <c r="Q1462" s="139">
        <v>0.33</v>
      </c>
      <c r="R1462" s="139">
        <v>177</v>
      </c>
      <c r="S1462" s="139">
        <v>924</v>
      </c>
      <c r="T1462" s="139">
        <v>1350</v>
      </c>
      <c r="U1462" s="139" t="s">
        <v>159</v>
      </c>
      <c r="V1462" s="140">
        <v>0</v>
      </c>
      <c r="W1462" s="141">
        <v>0</v>
      </c>
      <c r="X1462" s="141">
        <v>0</v>
      </c>
      <c r="Y1462" s="141">
        <v>4.4099999999999999E-3</v>
      </c>
      <c r="Z1462" s="142">
        <v>7.3499999999999996E-2</v>
      </c>
    </row>
    <row r="1463" spans="1:26" s="4" customFormat="1" x14ac:dyDescent="0.2">
      <c r="A1463" s="139" t="s">
        <v>209</v>
      </c>
      <c r="B1463" s="31" t="s">
        <v>134</v>
      </c>
      <c r="C1463" s="139">
        <f t="shared" si="22"/>
        <v>8</v>
      </c>
      <c r="D1463" s="139" t="s">
        <v>192</v>
      </c>
      <c r="E1463" s="139" t="s">
        <v>182</v>
      </c>
      <c r="F1463" s="139" t="s">
        <v>948</v>
      </c>
      <c r="G1463" s="139" t="s">
        <v>949</v>
      </c>
      <c r="H1463" s="139" t="s">
        <v>229</v>
      </c>
      <c r="I1463" s="139" t="s">
        <v>231</v>
      </c>
      <c r="J1463" s="139" t="s">
        <v>231</v>
      </c>
      <c r="K1463" s="139" t="s">
        <v>257</v>
      </c>
      <c r="L1463" s="139">
        <v>39.67206925</v>
      </c>
      <c r="M1463" s="139">
        <v>-108.11517683333334</v>
      </c>
      <c r="N1463" s="139" t="s">
        <v>261</v>
      </c>
      <c r="O1463" s="139" t="s">
        <v>258</v>
      </c>
      <c r="P1463" s="139">
        <v>12</v>
      </c>
      <c r="Q1463" s="139">
        <v>0.42</v>
      </c>
      <c r="R1463" s="139">
        <v>115.5</v>
      </c>
      <c r="S1463" s="139">
        <v>945</v>
      </c>
      <c r="T1463" s="139">
        <v>1304</v>
      </c>
      <c r="U1463" s="139" t="s">
        <v>159</v>
      </c>
      <c r="V1463" s="140">
        <v>0</v>
      </c>
      <c r="W1463" s="141">
        <v>0</v>
      </c>
      <c r="X1463" s="141">
        <v>0</v>
      </c>
      <c r="Y1463" s="141">
        <v>5.1989999999999996E-3</v>
      </c>
      <c r="Z1463" s="142">
        <v>8.6650000000000005E-2</v>
      </c>
    </row>
    <row r="1464" spans="1:26" s="4" customFormat="1" x14ac:dyDescent="0.2">
      <c r="A1464" s="139" t="s">
        <v>209</v>
      </c>
      <c r="B1464" s="31" t="s">
        <v>134</v>
      </c>
      <c r="C1464" s="139">
        <f t="shared" si="22"/>
        <v>8</v>
      </c>
      <c r="D1464" s="139" t="s">
        <v>192</v>
      </c>
      <c r="E1464" s="139" t="s">
        <v>182</v>
      </c>
      <c r="F1464" s="139" t="s">
        <v>948</v>
      </c>
      <c r="G1464" s="139" t="s">
        <v>949</v>
      </c>
      <c r="H1464" s="139" t="s">
        <v>231</v>
      </c>
      <c r="I1464" s="139" t="s">
        <v>231</v>
      </c>
      <c r="J1464" s="139" t="s">
        <v>231</v>
      </c>
      <c r="K1464" s="139" t="s">
        <v>257</v>
      </c>
      <c r="L1464" s="139">
        <v>39.464732472222224</v>
      </c>
      <c r="M1464" s="139">
        <v>-108.01928361111111</v>
      </c>
      <c r="N1464" s="139" t="s">
        <v>239</v>
      </c>
      <c r="O1464" s="139" t="s">
        <v>258</v>
      </c>
      <c r="P1464" s="139">
        <v>0</v>
      </c>
      <c r="Q1464" s="139">
        <v>0</v>
      </c>
      <c r="R1464" s="139">
        <v>0</v>
      </c>
      <c r="S1464" s="139">
        <v>0</v>
      </c>
      <c r="T1464" s="139">
        <v>70</v>
      </c>
      <c r="U1464" s="139" t="s">
        <v>111</v>
      </c>
      <c r="V1464" s="140">
        <v>0</v>
      </c>
      <c r="W1464" s="141">
        <v>4.9000000000000004</v>
      </c>
      <c r="X1464" s="141">
        <v>0</v>
      </c>
      <c r="Y1464" s="141">
        <v>0</v>
      </c>
      <c r="Z1464" s="142">
        <v>0</v>
      </c>
    </row>
    <row r="1465" spans="1:26" s="4" customFormat="1" x14ac:dyDescent="0.2">
      <c r="A1465" s="139" t="s">
        <v>209</v>
      </c>
      <c r="B1465" s="31" t="s">
        <v>134</v>
      </c>
      <c r="C1465" s="139">
        <f t="shared" si="22"/>
        <v>8</v>
      </c>
      <c r="D1465" s="139" t="s">
        <v>192</v>
      </c>
      <c r="E1465" s="139" t="s">
        <v>182</v>
      </c>
      <c r="F1465" s="139" t="s">
        <v>948</v>
      </c>
      <c r="G1465" s="139" t="s">
        <v>949</v>
      </c>
      <c r="H1465" s="139" t="s">
        <v>231</v>
      </c>
      <c r="I1465" s="139" t="s">
        <v>231</v>
      </c>
      <c r="J1465" s="139" t="s">
        <v>231</v>
      </c>
      <c r="K1465" s="139" t="s">
        <v>257</v>
      </c>
      <c r="L1465" s="139">
        <v>39.439118722222226</v>
      </c>
      <c r="M1465" s="139">
        <v>-108.12447183333333</v>
      </c>
      <c r="N1465" s="139" t="s">
        <v>261</v>
      </c>
      <c r="O1465" s="139" t="s">
        <v>258</v>
      </c>
      <c r="P1465" s="139">
        <v>12</v>
      </c>
      <c r="Q1465" s="139">
        <v>0.33</v>
      </c>
      <c r="R1465" s="139">
        <v>177</v>
      </c>
      <c r="S1465" s="139">
        <v>924</v>
      </c>
      <c r="T1465" s="139">
        <v>1350</v>
      </c>
      <c r="U1465" s="139" t="s">
        <v>159</v>
      </c>
      <c r="V1465" s="140">
        <v>3.6414930000000001</v>
      </c>
      <c r="W1465" s="141">
        <v>0</v>
      </c>
      <c r="X1465" s="141">
        <v>3.3927879999999999</v>
      </c>
      <c r="Y1465" s="141">
        <v>0</v>
      </c>
      <c r="Z1465" s="142">
        <v>0</v>
      </c>
    </row>
    <row r="1466" spans="1:26" s="4" customFormat="1" x14ac:dyDescent="0.2">
      <c r="A1466" s="139" t="s">
        <v>209</v>
      </c>
      <c r="B1466" s="31" t="s">
        <v>134</v>
      </c>
      <c r="C1466" s="139">
        <f t="shared" si="22"/>
        <v>8</v>
      </c>
      <c r="D1466" s="139" t="s">
        <v>192</v>
      </c>
      <c r="E1466" s="139" t="s">
        <v>182</v>
      </c>
      <c r="F1466" s="139" t="s">
        <v>948</v>
      </c>
      <c r="G1466" s="139" t="s">
        <v>949</v>
      </c>
      <c r="H1466" s="139" t="s">
        <v>231</v>
      </c>
      <c r="I1466" s="139" t="s">
        <v>231</v>
      </c>
      <c r="J1466" s="139" t="s">
        <v>231</v>
      </c>
      <c r="K1466" s="139" t="s">
        <v>257</v>
      </c>
      <c r="L1466" s="139">
        <v>39.472597638888892</v>
      </c>
      <c r="M1466" s="139">
        <v>-107.58207530555556</v>
      </c>
      <c r="N1466" s="139" t="s">
        <v>261</v>
      </c>
      <c r="O1466" s="139" t="s">
        <v>258</v>
      </c>
      <c r="P1466" s="139">
        <v>12</v>
      </c>
      <c r="Q1466" s="139">
        <v>0.33</v>
      </c>
      <c r="R1466" s="139">
        <v>177</v>
      </c>
      <c r="S1466" s="139">
        <v>924</v>
      </c>
      <c r="T1466" s="139">
        <v>1350</v>
      </c>
      <c r="U1466" s="139" t="s">
        <v>159</v>
      </c>
      <c r="V1466" s="140">
        <v>3.6414930000000001</v>
      </c>
      <c r="W1466" s="141">
        <v>0.21043600000000001</v>
      </c>
      <c r="X1466" s="141">
        <v>3.3927879999999999</v>
      </c>
      <c r="Y1466" s="141">
        <v>0</v>
      </c>
      <c r="Z1466" s="142">
        <v>0</v>
      </c>
    </row>
    <row r="1467" spans="1:26" s="4" customFormat="1" x14ac:dyDescent="0.2">
      <c r="A1467" s="139" t="s">
        <v>209</v>
      </c>
      <c r="B1467" s="31" t="s">
        <v>134</v>
      </c>
      <c r="C1467" s="139">
        <f t="shared" si="22"/>
        <v>8</v>
      </c>
      <c r="D1467" s="139" t="s">
        <v>192</v>
      </c>
      <c r="E1467" s="139" t="s">
        <v>182</v>
      </c>
      <c r="F1467" s="139" t="s">
        <v>948</v>
      </c>
      <c r="G1467" s="139" t="s">
        <v>949</v>
      </c>
      <c r="H1467" s="139" t="s">
        <v>231</v>
      </c>
      <c r="I1467" s="139" t="s">
        <v>231</v>
      </c>
      <c r="J1467" s="139" t="s">
        <v>231</v>
      </c>
      <c r="K1467" s="139" t="s">
        <v>257</v>
      </c>
      <c r="L1467" s="139">
        <v>39.464738500000003</v>
      </c>
      <c r="M1467" s="139">
        <v>-107.99141330555555</v>
      </c>
      <c r="N1467" s="139" t="s">
        <v>261</v>
      </c>
      <c r="O1467" s="139" t="s">
        <v>258</v>
      </c>
      <c r="P1467" s="139">
        <v>12</v>
      </c>
      <c r="Q1467" s="139">
        <v>0.33</v>
      </c>
      <c r="R1467" s="139">
        <v>177</v>
      </c>
      <c r="S1467" s="139">
        <v>924</v>
      </c>
      <c r="T1467" s="139">
        <v>1350</v>
      </c>
      <c r="U1467" s="139" t="s">
        <v>159</v>
      </c>
      <c r="V1467" s="140">
        <v>3.6414930000000001</v>
      </c>
      <c r="W1467" s="141">
        <v>0.21043600000000001</v>
      </c>
      <c r="X1467" s="141">
        <v>3.3927879999999999</v>
      </c>
      <c r="Y1467" s="141">
        <v>0</v>
      </c>
      <c r="Z1467" s="142">
        <v>0</v>
      </c>
    </row>
    <row r="1468" spans="1:26" s="4" customFormat="1" x14ac:dyDescent="0.2">
      <c r="A1468" s="139" t="s">
        <v>209</v>
      </c>
      <c r="B1468" s="31" t="s">
        <v>134</v>
      </c>
      <c r="C1468" s="139">
        <f t="shared" si="22"/>
        <v>8</v>
      </c>
      <c r="D1468" s="139" t="s">
        <v>192</v>
      </c>
      <c r="E1468" s="139" t="s">
        <v>182</v>
      </c>
      <c r="F1468" s="139" t="s">
        <v>948</v>
      </c>
      <c r="G1468" s="139" t="s">
        <v>949</v>
      </c>
      <c r="H1468" s="139" t="s">
        <v>231</v>
      </c>
      <c r="I1468" s="139" t="s">
        <v>231</v>
      </c>
      <c r="J1468" s="139" t="s">
        <v>231</v>
      </c>
      <c r="K1468" s="139" t="s">
        <v>257</v>
      </c>
      <c r="L1468" s="139">
        <v>39.501629277777788</v>
      </c>
      <c r="M1468" s="139">
        <v>-107.94076594444445</v>
      </c>
      <c r="N1468" s="139" t="s">
        <v>261</v>
      </c>
      <c r="O1468" s="139" t="s">
        <v>258</v>
      </c>
      <c r="P1468" s="139">
        <v>12</v>
      </c>
      <c r="Q1468" s="139">
        <v>0.42</v>
      </c>
      <c r="R1468" s="139">
        <v>115.5</v>
      </c>
      <c r="S1468" s="139">
        <v>945</v>
      </c>
      <c r="T1468" s="139">
        <v>1304</v>
      </c>
      <c r="U1468" s="139" t="s">
        <v>159</v>
      </c>
      <c r="V1468" s="140">
        <v>4.2052420000000001</v>
      </c>
      <c r="W1468" s="141">
        <v>2.1721249999999999</v>
      </c>
      <c r="X1468" s="141">
        <v>4.2834409999999998</v>
      </c>
      <c r="Y1468" s="141">
        <v>0</v>
      </c>
      <c r="Z1468" s="142">
        <v>0</v>
      </c>
    </row>
    <row r="1469" spans="1:26" s="4" customFormat="1" x14ac:dyDescent="0.2">
      <c r="A1469" s="139" t="s">
        <v>209</v>
      </c>
      <c r="B1469" s="31" t="s">
        <v>134</v>
      </c>
      <c r="C1469" s="139">
        <f t="shared" si="22"/>
        <v>8</v>
      </c>
      <c r="D1469" s="139" t="s">
        <v>192</v>
      </c>
      <c r="E1469" s="139" t="s">
        <v>182</v>
      </c>
      <c r="F1469" s="139" t="s">
        <v>948</v>
      </c>
      <c r="G1469" s="139" t="s">
        <v>949</v>
      </c>
      <c r="H1469" s="139" t="s">
        <v>231</v>
      </c>
      <c r="I1469" s="139" t="s">
        <v>231</v>
      </c>
      <c r="J1469" s="139" t="s">
        <v>231</v>
      </c>
      <c r="K1469" s="139" t="s">
        <v>257</v>
      </c>
      <c r="L1469" s="139">
        <v>39.519935722222222</v>
      </c>
      <c r="M1469" s="139">
        <v>-107.88184152777777</v>
      </c>
      <c r="N1469" s="139" t="s">
        <v>254</v>
      </c>
      <c r="O1469" s="139" t="s">
        <v>258</v>
      </c>
      <c r="P1469" s="139">
        <v>20</v>
      </c>
      <c r="Q1469" s="139">
        <v>2</v>
      </c>
      <c r="R1469" s="139">
        <v>10</v>
      </c>
      <c r="S1469" s="139">
        <v>5916</v>
      </c>
      <c r="T1469" s="139">
        <v>700</v>
      </c>
      <c r="U1469" s="139" t="s">
        <v>108</v>
      </c>
      <c r="V1469" s="140">
        <v>0</v>
      </c>
      <c r="W1469" s="141">
        <v>1.6352009999999999</v>
      </c>
      <c r="X1469" s="141">
        <v>0</v>
      </c>
      <c r="Y1469" s="141">
        <v>0</v>
      </c>
      <c r="Z1469" s="142">
        <v>0</v>
      </c>
    </row>
    <row r="1470" spans="1:26" s="4" customFormat="1" x14ac:dyDescent="0.2">
      <c r="A1470" s="139" t="s">
        <v>209</v>
      </c>
      <c r="B1470" s="31" t="s">
        <v>134</v>
      </c>
      <c r="C1470" s="139">
        <f t="shared" si="22"/>
        <v>8</v>
      </c>
      <c r="D1470" s="139" t="s">
        <v>192</v>
      </c>
      <c r="E1470" s="139" t="s">
        <v>182</v>
      </c>
      <c r="F1470" s="139" t="s">
        <v>950</v>
      </c>
      <c r="G1470" s="139" t="s">
        <v>951</v>
      </c>
      <c r="H1470" s="139" t="s">
        <v>235</v>
      </c>
      <c r="I1470" s="139" t="s">
        <v>231</v>
      </c>
      <c r="J1470" s="139" t="s">
        <v>231</v>
      </c>
      <c r="K1470" s="139" t="s">
        <v>257</v>
      </c>
      <c r="L1470" s="139">
        <v>39.52653594444444</v>
      </c>
      <c r="M1470" s="139">
        <v>-107.84821325</v>
      </c>
      <c r="N1470" s="139" t="s">
        <v>261</v>
      </c>
      <c r="O1470" s="139" t="s">
        <v>258</v>
      </c>
      <c r="P1470" s="139">
        <v>0</v>
      </c>
      <c r="Q1470" s="139">
        <v>0</v>
      </c>
      <c r="R1470" s="139">
        <v>0</v>
      </c>
      <c r="S1470" s="139">
        <v>0</v>
      </c>
      <c r="T1470" s="139">
        <v>0</v>
      </c>
      <c r="U1470" s="139" t="s">
        <v>159</v>
      </c>
      <c r="V1470" s="140">
        <v>0</v>
      </c>
      <c r="W1470" s="141">
        <v>0</v>
      </c>
      <c r="X1470" s="141">
        <v>0</v>
      </c>
      <c r="Y1470" s="141">
        <v>0</v>
      </c>
      <c r="Z1470" s="142">
        <v>0.10627</v>
      </c>
    </row>
    <row r="1471" spans="1:26" s="4" customFormat="1" x14ac:dyDescent="0.2">
      <c r="A1471" s="139" t="s">
        <v>209</v>
      </c>
      <c r="B1471" s="31" t="s">
        <v>134</v>
      </c>
      <c r="C1471" s="139">
        <f t="shared" si="22"/>
        <v>8</v>
      </c>
      <c r="D1471" s="139" t="s">
        <v>192</v>
      </c>
      <c r="E1471" s="139" t="s">
        <v>182</v>
      </c>
      <c r="F1471" s="139" t="s">
        <v>950</v>
      </c>
      <c r="G1471" s="139" t="s">
        <v>951</v>
      </c>
      <c r="H1471" s="139" t="s">
        <v>229</v>
      </c>
      <c r="I1471" s="139" t="s">
        <v>231</v>
      </c>
      <c r="J1471" s="139" t="s">
        <v>231</v>
      </c>
      <c r="K1471" s="139" t="s">
        <v>257</v>
      </c>
      <c r="L1471" s="139">
        <v>39.52653594444444</v>
      </c>
      <c r="M1471" s="139">
        <v>-107.84821325</v>
      </c>
      <c r="N1471" s="139" t="s">
        <v>261</v>
      </c>
      <c r="O1471" s="139" t="s">
        <v>258</v>
      </c>
      <c r="P1471" s="139">
        <v>0</v>
      </c>
      <c r="Q1471" s="139">
        <v>0</v>
      </c>
      <c r="R1471" s="139">
        <v>0</v>
      </c>
      <c r="S1471" s="139">
        <v>0</v>
      </c>
      <c r="T1471" s="139">
        <v>0</v>
      </c>
      <c r="U1471" s="139" t="s">
        <v>159</v>
      </c>
      <c r="V1471" s="140">
        <v>0</v>
      </c>
      <c r="W1471" s="141">
        <v>0</v>
      </c>
      <c r="X1471" s="141">
        <v>0</v>
      </c>
      <c r="Y1471" s="141">
        <v>0</v>
      </c>
      <c r="Z1471" s="142">
        <v>0.10627</v>
      </c>
    </row>
    <row r="1472" spans="1:26" s="4" customFormat="1" x14ac:dyDescent="0.2">
      <c r="A1472" s="139" t="s">
        <v>209</v>
      </c>
      <c r="B1472" s="31" t="s">
        <v>134</v>
      </c>
      <c r="C1472" s="139">
        <f t="shared" si="22"/>
        <v>8</v>
      </c>
      <c r="D1472" s="139" t="s">
        <v>192</v>
      </c>
      <c r="E1472" s="139" t="s">
        <v>182</v>
      </c>
      <c r="F1472" s="139" t="s">
        <v>950</v>
      </c>
      <c r="G1472" s="139" t="s">
        <v>951</v>
      </c>
      <c r="H1472" s="139" t="s">
        <v>231</v>
      </c>
      <c r="I1472" s="139" t="s">
        <v>231</v>
      </c>
      <c r="J1472" s="139" t="s">
        <v>231</v>
      </c>
      <c r="K1472" s="139" t="s">
        <v>257</v>
      </c>
      <c r="L1472" s="139">
        <v>39.467750277777789</v>
      </c>
      <c r="M1472" s="139">
        <v>-107.91015636111112</v>
      </c>
      <c r="N1472" s="139" t="s">
        <v>261</v>
      </c>
      <c r="O1472" s="139" t="s">
        <v>258</v>
      </c>
      <c r="P1472" s="139">
        <v>0</v>
      </c>
      <c r="Q1472" s="139">
        <v>0</v>
      </c>
      <c r="R1472" s="139">
        <v>0</v>
      </c>
      <c r="S1472" s="139">
        <v>0</v>
      </c>
      <c r="T1472" s="139">
        <v>0</v>
      </c>
      <c r="U1472" s="139" t="s">
        <v>159</v>
      </c>
      <c r="V1472" s="140">
        <v>2.3336730000000001</v>
      </c>
      <c r="W1472" s="141">
        <v>1.5125660000000001</v>
      </c>
      <c r="X1472" s="141">
        <v>4.2784000000000004</v>
      </c>
      <c r="Y1472" s="141">
        <v>0</v>
      </c>
      <c r="Z1472" s="142">
        <v>0</v>
      </c>
    </row>
    <row r="1473" spans="1:26" s="4" customFormat="1" x14ac:dyDescent="0.2">
      <c r="A1473" s="139" t="s">
        <v>209</v>
      </c>
      <c r="B1473" s="31" t="s">
        <v>134</v>
      </c>
      <c r="C1473" s="139">
        <f t="shared" si="22"/>
        <v>8</v>
      </c>
      <c r="D1473" s="139" t="s">
        <v>192</v>
      </c>
      <c r="E1473" s="139" t="s">
        <v>182</v>
      </c>
      <c r="F1473" s="139" t="s">
        <v>950</v>
      </c>
      <c r="G1473" s="139" t="s">
        <v>951</v>
      </c>
      <c r="H1473" s="139" t="s">
        <v>231</v>
      </c>
      <c r="I1473" s="139" t="s">
        <v>231</v>
      </c>
      <c r="J1473" s="139" t="s">
        <v>231</v>
      </c>
      <c r="K1473" s="139" t="s">
        <v>257</v>
      </c>
      <c r="L1473" s="139">
        <v>39.521432166666663</v>
      </c>
      <c r="M1473" s="139">
        <v>-107.85142169444444</v>
      </c>
      <c r="N1473" s="139" t="s">
        <v>261</v>
      </c>
      <c r="O1473" s="139" t="s">
        <v>258</v>
      </c>
      <c r="P1473" s="139">
        <v>0</v>
      </c>
      <c r="Q1473" s="139">
        <v>0</v>
      </c>
      <c r="R1473" s="139">
        <v>0</v>
      </c>
      <c r="S1473" s="139">
        <v>0</v>
      </c>
      <c r="T1473" s="139">
        <v>0</v>
      </c>
      <c r="U1473" s="139" t="s">
        <v>159</v>
      </c>
      <c r="V1473" s="140">
        <v>2.3336730000000001</v>
      </c>
      <c r="W1473" s="141">
        <v>1.5125660000000001</v>
      </c>
      <c r="X1473" s="141">
        <v>4.2784000000000004</v>
      </c>
      <c r="Y1473" s="141">
        <v>0</v>
      </c>
      <c r="Z1473" s="142">
        <v>0</v>
      </c>
    </row>
    <row r="1474" spans="1:26" s="4" customFormat="1" x14ac:dyDescent="0.2">
      <c r="A1474" s="139" t="s">
        <v>209</v>
      </c>
      <c r="B1474" s="31" t="s">
        <v>134</v>
      </c>
      <c r="C1474" s="139">
        <f t="shared" si="22"/>
        <v>8</v>
      </c>
      <c r="D1474" s="139" t="s">
        <v>192</v>
      </c>
      <c r="E1474" s="139" t="s">
        <v>182</v>
      </c>
      <c r="F1474" s="139" t="s">
        <v>950</v>
      </c>
      <c r="G1474" s="139" t="s">
        <v>951</v>
      </c>
      <c r="H1474" s="139" t="s">
        <v>231</v>
      </c>
      <c r="I1474" s="139" t="s">
        <v>231</v>
      </c>
      <c r="J1474" s="139" t="s">
        <v>231</v>
      </c>
      <c r="K1474" s="139" t="s">
        <v>257</v>
      </c>
      <c r="L1474" s="139">
        <v>39.46867811111111</v>
      </c>
      <c r="M1474" s="139">
        <v>-107.93425686111111</v>
      </c>
      <c r="N1474" s="139" t="s">
        <v>254</v>
      </c>
      <c r="O1474" s="139" t="s">
        <v>258</v>
      </c>
      <c r="P1474" s="139">
        <v>20</v>
      </c>
      <c r="Q1474" s="139">
        <v>2</v>
      </c>
      <c r="R1474" s="139">
        <v>10</v>
      </c>
      <c r="S1474" s="139">
        <v>5916</v>
      </c>
      <c r="T1474" s="139">
        <v>700</v>
      </c>
      <c r="U1474" s="139" t="s">
        <v>108</v>
      </c>
      <c r="V1474" s="140">
        <v>0</v>
      </c>
      <c r="W1474" s="141">
        <v>0.49843599999999999</v>
      </c>
      <c r="X1474" s="141">
        <v>0</v>
      </c>
      <c r="Y1474" s="141">
        <v>0</v>
      </c>
      <c r="Z1474" s="142">
        <v>0</v>
      </c>
    </row>
    <row r="1475" spans="1:26" s="4" customFormat="1" x14ac:dyDescent="0.2">
      <c r="A1475" s="139" t="s">
        <v>209</v>
      </c>
      <c r="B1475" s="31" t="s">
        <v>134</v>
      </c>
      <c r="C1475" s="139">
        <f t="shared" si="22"/>
        <v>8</v>
      </c>
      <c r="D1475" s="139" t="s">
        <v>192</v>
      </c>
      <c r="E1475" s="139" t="s">
        <v>182</v>
      </c>
      <c r="F1475" s="139" t="s">
        <v>952</v>
      </c>
      <c r="G1475" s="139" t="s">
        <v>953</v>
      </c>
      <c r="H1475" s="139" t="s">
        <v>235</v>
      </c>
      <c r="I1475" s="139" t="s">
        <v>231</v>
      </c>
      <c r="J1475" s="139" t="s">
        <v>231</v>
      </c>
      <c r="K1475" s="139" t="s">
        <v>257</v>
      </c>
      <c r="L1475" s="139">
        <v>39.463393527777782</v>
      </c>
      <c r="M1475" s="139">
        <v>-108.00767905555556</v>
      </c>
      <c r="N1475" s="139" t="s">
        <v>261</v>
      </c>
      <c r="O1475" s="139" t="s">
        <v>258</v>
      </c>
      <c r="P1475" s="139">
        <v>0</v>
      </c>
      <c r="Q1475" s="139">
        <v>0</v>
      </c>
      <c r="R1475" s="139">
        <v>0</v>
      </c>
      <c r="S1475" s="139">
        <v>0</v>
      </c>
      <c r="T1475" s="139">
        <v>0</v>
      </c>
      <c r="U1475" s="139" t="s">
        <v>159</v>
      </c>
      <c r="V1475" s="140">
        <v>0</v>
      </c>
      <c r="W1475" s="141">
        <v>0</v>
      </c>
      <c r="X1475" s="141">
        <v>0</v>
      </c>
      <c r="Y1475" s="141">
        <v>0</v>
      </c>
      <c r="Z1475" s="142">
        <v>0</v>
      </c>
    </row>
    <row r="1476" spans="1:26" s="4" customFormat="1" x14ac:dyDescent="0.2">
      <c r="A1476" s="139" t="s">
        <v>209</v>
      </c>
      <c r="B1476" s="31" t="s">
        <v>134</v>
      </c>
      <c r="C1476" s="139">
        <f t="shared" si="22"/>
        <v>8</v>
      </c>
      <c r="D1476" s="139" t="s">
        <v>192</v>
      </c>
      <c r="E1476" s="139" t="s">
        <v>182</v>
      </c>
      <c r="F1476" s="139" t="s">
        <v>952</v>
      </c>
      <c r="G1476" s="139" t="s">
        <v>953</v>
      </c>
      <c r="H1476" s="139" t="s">
        <v>231</v>
      </c>
      <c r="I1476" s="139" t="s">
        <v>231</v>
      </c>
      <c r="J1476" s="139" t="s">
        <v>231</v>
      </c>
      <c r="K1476" s="139" t="s">
        <v>257</v>
      </c>
      <c r="L1476" s="139">
        <v>39.497984611111114</v>
      </c>
      <c r="M1476" s="139">
        <v>-107.507824</v>
      </c>
      <c r="N1476" s="139" t="s">
        <v>254</v>
      </c>
      <c r="O1476" s="139" t="s">
        <v>258</v>
      </c>
      <c r="P1476" s="139">
        <v>20</v>
      </c>
      <c r="Q1476" s="139">
        <v>2</v>
      </c>
      <c r="R1476" s="139">
        <v>10</v>
      </c>
      <c r="S1476" s="139">
        <v>5916</v>
      </c>
      <c r="T1476" s="139">
        <v>700</v>
      </c>
      <c r="U1476" s="139" t="s">
        <v>108</v>
      </c>
      <c r="V1476" s="140">
        <v>0</v>
      </c>
      <c r="W1476" s="141">
        <v>2.468264</v>
      </c>
      <c r="X1476" s="141">
        <v>0</v>
      </c>
      <c r="Y1476" s="141">
        <v>0</v>
      </c>
      <c r="Z1476" s="142">
        <v>0</v>
      </c>
    </row>
    <row r="1477" spans="1:26" s="4" customFormat="1" x14ac:dyDescent="0.2">
      <c r="A1477" s="139" t="s">
        <v>209</v>
      </c>
      <c r="B1477" s="31" t="s">
        <v>134</v>
      </c>
      <c r="C1477" s="139">
        <f t="shared" si="22"/>
        <v>8</v>
      </c>
      <c r="D1477" s="139" t="s">
        <v>192</v>
      </c>
      <c r="E1477" s="139" t="s">
        <v>182</v>
      </c>
      <c r="F1477" s="139" t="s">
        <v>954</v>
      </c>
      <c r="G1477" s="139" t="s">
        <v>955</v>
      </c>
      <c r="H1477" s="139" t="s">
        <v>259</v>
      </c>
      <c r="I1477" s="139" t="s">
        <v>231</v>
      </c>
      <c r="J1477" s="139" t="s">
        <v>231</v>
      </c>
      <c r="K1477" s="139" t="s">
        <v>257</v>
      </c>
      <c r="L1477" s="139">
        <v>39.510276833333336</v>
      </c>
      <c r="M1477" s="139">
        <v>-107.55764266666667</v>
      </c>
      <c r="N1477" s="139" t="s">
        <v>261</v>
      </c>
      <c r="O1477" s="139" t="s">
        <v>258</v>
      </c>
      <c r="P1477" s="139">
        <v>0</v>
      </c>
      <c r="Q1477" s="139">
        <v>0</v>
      </c>
      <c r="R1477" s="139">
        <v>0</v>
      </c>
      <c r="S1477" s="139">
        <v>0</v>
      </c>
      <c r="T1477" s="139">
        <v>0</v>
      </c>
      <c r="U1477" s="139" t="s">
        <v>159</v>
      </c>
      <c r="V1477" s="140">
        <v>0</v>
      </c>
      <c r="W1477" s="141">
        <v>0</v>
      </c>
      <c r="X1477" s="141">
        <v>0</v>
      </c>
      <c r="Y1477" s="141">
        <v>0</v>
      </c>
      <c r="Z1477" s="142">
        <v>0.17671600000000001</v>
      </c>
    </row>
    <row r="1478" spans="1:26" s="4" customFormat="1" x14ac:dyDescent="0.2">
      <c r="A1478" s="139" t="s">
        <v>209</v>
      </c>
      <c r="B1478" s="31" t="s">
        <v>134</v>
      </c>
      <c r="C1478" s="139">
        <f t="shared" si="22"/>
        <v>8</v>
      </c>
      <c r="D1478" s="139" t="s">
        <v>192</v>
      </c>
      <c r="E1478" s="139" t="s">
        <v>182</v>
      </c>
      <c r="F1478" s="139" t="s">
        <v>954</v>
      </c>
      <c r="G1478" s="139" t="s">
        <v>955</v>
      </c>
      <c r="H1478" s="139" t="s">
        <v>231</v>
      </c>
      <c r="I1478" s="139" t="s">
        <v>231</v>
      </c>
      <c r="J1478" s="139" t="s">
        <v>231</v>
      </c>
      <c r="K1478" s="139" t="s">
        <v>257</v>
      </c>
      <c r="L1478" s="139">
        <v>39.497089222222222</v>
      </c>
      <c r="M1478" s="139">
        <v>-107.61962752777777</v>
      </c>
      <c r="N1478" s="139" t="s">
        <v>261</v>
      </c>
      <c r="O1478" s="139" t="s">
        <v>258</v>
      </c>
      <c r="P1478" s="139">
        <v>0</v>
      </c>
      <c r="Q1478" s="139">
        <v>0</v>
      </c>
      <c r="R1478" s="139">
        <v>0</v>
      </c>
      <c r="S1478" s="139">
        <v>0</v>
      </c>
      <c r="T1478" s="139">
        <v>0</v>
      </c>
      <c r="U1478" s="139" t="s">
        <v>159</v>
      </c>
      <c r="V1478" s="140">
        <v>1.9589380000000001</v>
      </c>
      <c r="W1478" s="141">
        <v>1.371256</v>
      </c>
      <c r="X1478" s="141">
        <v>3.917875</v>
      </c>
      <c r="Y1478" s="141">
        <v>0</v>
      </c>
      <c r="Z1478" s="142">
        <v>0</v>
      </c>
    </row>
    <row r="1479" spans="1:26" s="4" customFormat="1" x14ac:dyDescent="0.2">
      <c r="A1479" s="139" t="s">
        <v>209</v>
      </c>
      <c r="B1479" s="31" t="s">
        <v>134</v>
      </c>
      <c r="C1479" s="139">
        <f t="shared" ref="C1479:C1542" si="23">VALUE(LEFT($D1479,LEN(D1479)-3))</f>
        <v>8</v>
      </c>
      <c r="D1479" s="139" t="s">
        <v>192</v>
      </c>
      <c r="E1479" s="139" t="s">
        <v>182</v>
      </c>
      <c r="F1479" s="139" t="s">
        <v>954</v>
      </c>
      <c r="G1479" s="139" t="s">
        <v>955</v>
      </c>
      <c r="H1479" s="139" t="s">
        <v>231</v>
      </c>
      <c r="I1479" s="139" t="s">
        <v>231</v>
      </c>
      <c r="J1479" s="139" t="s">
        <v>231</v>
      </c>
      <c r="K1479" s="139" t="s">
        <v>257</v>
      </c>
      <c r="L1479" s="139">
        <v>39.474991111111116</v>
      </c>
      <c r="M1479" s="139">
        <v>-108.11109277777777</v>
      </c>
      <c r="N1479" s="139" t="s">
        <v>254</v>
      </c>
      <c r="O1479" s="139" t="s">
        <v>258</v>
      </c>
      <c r="P1479" s="139">
        <v>0</v>
      </c>
      <c r="Q1479" s="139">
        <v>0</v>
      </c>
      <c r="R1479" s="139">
        <v>0</v>
      </c>
      <c r="S1479" s="139">
        <v>0</v>
      </c>
      <c r="T1479" s="139">
        <v>70</v>
      </c>
      <c r="U1479" s="139" t="s">
        <v>108</v>
      </c>
      <c r="V1479" s="140">
        <v>0</v>
      </c>
      <c r="W1479" s="141">
        <v>1.5348820000000001</v>
      </c>
      <c r="X1479" s="141">
        <v>0</v>
      </c>
      <c r="Y1479" s="141">
        <v>0</v>
      </c>
      <c r="Z1479" s="142">
        <v>0</v>
      </c>
    </row>
    <row r="1480" spans="1:26" s="4" customFormat="1" x14ac:dyDescent="0.2">
      <c r="A1480" s="139" t="s">
        <v>209</v>
      </c>
      <c r="B1480" s="31" t="s">
        <v>134</v>
      </c>
      <c r="C1480" s="139">
        <f t="shared" si="23"/>
        <v>8</v>
      </c>
      <c r="D1480" s="139" t="s">
        <v>192</v>
      </c>
      <c r="E1480" s="139" t="s">
        <v>182</v>
      </c>
      <c r="F1480" s="139" t="s">
        <v>954</v>
      </c>
      <c r="G1480" s="139" t="s">
        <v>955</v>
      </c>
      <c r="H1480" s="139" t="s">
        <v>231</v>
      </c>
      <c r="I1480" s="139" t="s">
        <v>231</v>
      </c>
      <c r="J1480" s="139" t="s">
        <v>231</v>
      </c>
      <c r="K1480" s="139" t="s">
        <v>257</v>
      </c>
      <c r="L1480" s="139">
        <v>39.478068</v>
      </c>
      <c r="M1480" s="139">
        <v>-107.59547763888888</v>
      </c>
      <c r="N1480" s="139" t="s">
        <v>268</v>
      </c>
      <c r="O1480" s="139" t="s">
        <v>258</v>
      </c>
      <c r="P1480" s="139">
        <v>0</v>
      </c>
      <c r="Q1480" s="139">
        <v>0</v>
      </c>
      <c r="R1480" s="139">
        <v>0</v>
      </c>
      <c r="S1480" s="139">
        <v>0</v>
      </c>
      <c r="T1480" s="139">
        <v>70</v>
      </c>
      <c r="U1480" s="139" t="s">
        <v>208</v>
      </c>
      <c r="V1480" s="140">
        <v>0</v>
      </c>
      <c r="W1480" s="141">
        <v>6.5995650000000001</v>
      </c>
      <c r="X1480" s="141">
        <v>0</v>
      </c>
      <c r="Y1480" s="141">
        <v>0</v>
      </c>
      <c r="Z1480" s="142">
        <v>0</v>
      </c>
    </row>
    <row r="1481" spans="1:26" s="4" customFormat="1" x14ac:dyDescent="0.2">
      <c r="A1481" s="139" t="s">
        <v>209</v>
      </c>
      <c r="B1481" s="31" t="s">
        <v>134</v>
      </c>
      <c r="C1481" s="139">
        <f t="shared" si="23"/>
        <v>8</v>
      </c>
      <c r="D1481" s="139" t="s">
        <v>192</v>
      </c>
      <c r="E1481" s="139" t="s">
        <v>182</v>
      </c>
      <c r="F1481" s="139" t="s">
        <v>956</v>
      </c>
      <c r="G1481" s="139" t="s">
        <v>957</v>
      </c>
      <c r="H1481" s="139" t="s">
        <v>245</v>
      </c>
      <c r="I1481" s="139" t="s">
        <v>231</v>
      </c>
      <c r="J1481" s="139" t="s">
        <v>231</v>
      </c>
      <c r="K1481" s="139" t="s">
        <v>257</v>
      </c>
      <c r="L1481" s="139">
        <v>39.651422027777777</v>
      </c>
      <c r="M1481" s="139">
        <v>-108.15453058333335</v>
      </c>
      <c r="N1481" s="139" t="s">
        <v>266</v>
      </c>
      <c r="O1481" s="139" t="s">
        <v>258</v>
      </c>
      <c r="P1481" s="139">
        <v>5</v>
      </c>
      <c r="Q1481" s="139">
        <v>0.67</v>
      </c>
      <c r="R1481" s="139">
        <v>22</v>
      </c>
      <c r="S1481" s="139">
        <v>457</v>
      </c>
      <c r="T1481" s="139">
        <v>845</v>
      </c>
      <c r="U1481" s="139" t="s">
        <v>140</v>
      </c>
      <c r="V1481" s="140">
        <v>0</v>
      </c>
      <c r="W1481" s="141">
        <v>0</v>
      </c>
      <c r="X1481" s="141">
        <v>0</v>
      </c>
      <c r="Y1481" s="141">
        <v>1.1245E-2</v>
      </c>
      <c r="Z1481" s="142">
        <v>7.7999999999999996E-3</v>
      </c>
    </row>
    <row r="1482" spans="1:26" s="4" customFormat="1" x14ac:dyDescent="0.2">
      <c r="A1482" s="139" t="s">
        <v>209</v>
      </c>
      <c r="B1482" s="31" t="s">
        <v>134</v>
      </c>
      <c r="C1482" s="139">
        <f t="shared" si="23"/>
        <v>8</v>
      </c>
      <c r="D1482" s="139" t="s">
        <v>192</v>
      </c>
      <c r="E1482" s="139" t="s">
        <v>182</v>
      </c>
      <c r="F1482" s="139" t="s">
        <v>956</v>
      </c>
      <c r="G1482" s="139" t="s">
        <v>957</v>
      </c>
      <c r="H1482" s="139" t="s">
        <v>297</v>
      </c>
      <c r="I1482" s="139" t="s">
        <v>231</v>
      </c>
      <c r="J1482" s="139" t="s">
        <v>231</v>
      </c>
      <c r="K1482" s="139" t="s">
        <v>257</v>
      </c>
      <c r="L1482" s="139">
        <v>39.651422027777777</v>
      </c>
      <c r="M1482" s="139">
        <v>-108.15453058333335</v>
      </c>
      <c r="N1482" s="139" t="s">
        <v>72</v>
      </c>
      <c r="O1482" s="139" t="s">
        <v>258</v>
      </c>
      <c r="P1482" s="139">
        <v>35</v>
      </c>
      <c r="Q1482" s="139">
        <v>2</v>
      </c>
      <c r="R1482" s="139">
        <v>10</v>
      </c>
      <c r="S1482" s="139">
        <v>5916</v>
      </c>
      <c r="T1482" s="139">
        <v>700</v>
      </c>
      <c r="U1482" s="139" t="s">
        <v>137</v>
      </c>
      <c r="V1482" s="140">
        <v>0</v>
      </c>
      <c r="W1482" s="141">
        <v>0</v>
      </c>
      <c r="X1482" s="141">
        <v>0</v>
      </c>
      <c r="Y1482" s="141">
        <v>18.300008999999999</v>
      </c>
      <c r="Z1482" s="142">
        <v>0</v>
      </c>
    </row>
    <row r="1483" spans="1:26" s="4" customFormat="1" x14ac:dyDescent="0.2">
      <c r="A1483" s="139" t="s">
        <v>209</v>
      </c>
      <c r="B1483" s="31" t="s">
        <v>134</v>
      </c>
      <c r="C1483" s="139">
        <f t="shared" si="23"/>
        <v>8</v>
      </c>
      <c r="D1483" s="139" t="s">
        <v>192</v>
      </c>
      <c r="E1483" s="139" t="s">
        <v>182</v>
      </c>
      <c r="F1483" s="139" t="s">
        <v>956</v>
      </c>
      <c r="G1483" s="139" t="s">
        <v>957</v>
      </c>
      <c r="H1483" s="139" t="s">
        <v>263</v>
      </c>
      <c r="I1483" s="139" t="s">
        <v>231</v>
      </c>
      <c r="J1483" s="139" t="s">
        <v>231</v>
      </c>
      <c r="K1483" s="139" t="s">
        <v>257</v>
      </c>
      <c r="L1483" s="139">
        <v>39.651422027777777</v>
      </c>
      <c r="M1483" s="139">
        <v>-108.15453058333335</v>
      </c>
      <c r="N1483" s="139" t="s">
        <v>69</v>
      </c>
      <c r="O1483" s="139" t="s">
        <v>258</v>
      </c>
      <c r="P1483" s="139">
        <v>20</v>
      </c>
      <c r="Q1483" s="139">
        <v>1.5</v>
      </c>
      <c r="R1483" s="139">
        <v>8.1</v>
      </c>
      <c r="S1483" s="139">
        <v>9747</v>
      </c>
      <c r="T1483" s="139">
        <v>148</v>
      </c>
      <c r="U1483" s="139" t="s">
        <v>158</v>
      </c>
      <c r="V1483" s="140">
        <v>0</v>
      </c>
      <c r="W1483" s="141">
        <v>0</v>
      </c>
      <c r="X1483" s="141">
        <v>0</v>
      </c>
      <c r="Y1483" s="141">
        <v>3.1536000000000002E-2</v>
      </c>
      <c r="Z1483" s="142">
        <v>0.39945599999999998</v>
      </c>
    </row>
    <row r="1484" spans="1:26" s="4" customFormat="1" x14ac:dyDescent="0.2">
      <c r="A1484" s="139" t="s">
        <v>209</v>
      </c>
      <c r="B1484" s="31" t="s">
        <v>134</v>
      </c>
      <c r="C1484" s="139">
        <f t="shared" si="23"/>
        <v>8</v>
      </c>
      <c r="D1484" s="139" t="s">
        <v>192</v>
      </c>
      <c r="E1484" s="139" t="s">
        <v>182</v>
      </c>
      <c r="F1484" s="139" t="s">
        <v>956</v>
      </c>
      <c r="G1484" s="139" t="s">
        <v>957</v>
      </c>
      <c r="H1484" s="139" t="s">
        <v>231</v>
      </c>
      <c r="I1484" s="139" t="s">
        <v>231</v>
      </c>
      <c r="J1484" s="139" t="s">
        <v>231</v>
      </c>
      <c r="K1484" s="139" t="s">
        <v>257</v>
      </c>
      <c r="L1484" s="139">
        <v>39.651422027777777</v>
      </c>
      <c r="M1484" s="139">
        <v>-108.15453058333335</v>
      </c>
      <c r="N1484" s="139" t="s">
        <v>275</v>
      </c>
      <c r="O1484" s="139" t="s">
        <v>258</v>
      </c>
      <c r="P1484" s="139">
        <v>65</v>
      </c>
      <c r="Q1484" s="139">
        <v>1.5</v>
      </c>
      <c r="R1484" s="139">
        <v>137</v>
      </c>
      <c r="S1484" s="139">
        <v>31094</v>
      </c>
      <c r="T1484" s="139">
        <v>721</v>
      </c>
      <c r="U1484" s="139" t="s">
        <v>159</v>
      </c>
      <c r="V1484" s="140">
        <v>21.320979999999999</v>
      </c>
      <c r="W1484" s="141">
        <v>22.396913000000001</v>
      </c>
      <c r="X1484" s="141">
        <v>8.2086079999999999</v>
      </c>
      <c r="Y1484" s="141">
        <v>0</v>
      </c>
      <c r="Z1484" s="142">
        <v>0</v>
      </c>
    </row>
    <row r="1485" spans="1:26" s="4" customFormat="1" x14ac:dyDescent="0.2">
      <c r="A1485" s="139" t="s">
        <v>209</v>
      </c>
      <c r="B1485" s="31" t="s">
        <v>134</v>
      </c>
      <c r="C1485" s="139">
        <f t="shared" si="23"/>
        <v>8</v>
      </c>
      <c r="D1485" s="139" t="s">
        <v>192</v>
      </c>
      <c r="E1485" s="139" t="s">
        <v>182</v>
      </c>
      <c r="F1485" s="139" t="s">
        <v>956</v>
      </c>
      <c r="G1485" s="139" t="s">
        <v>957</v>
      </c>
      <c r="H1485" s="139" t="s">
        <v>231</v>
      </c>
      <c r="I1485" s="139" t="s">
        <v>231</v>
      </c>
      <c r="J1485" s="139" t="s">
        <v>231</v>
      </c>
      <c r="K1485" s="139" t="s">
        <v>257</v>
      </c>
      <c r="L1485" s="139">
        <v>39.651422027777777</v>
      </c>
      <c r="M1485" s="139">
        <v>-108.15453058333335</v>
      </c>
      <c r="N1485" s="139" t="s">
        <v>252</v>
      </c>
      <c r="O1485" s="139" t="s">
        <v>258</v>
      </c>
      <c r="P1485" s="139">
        <v>8</v>
      </c>
      <c r="Q1485" s="139">
        <v>0.33</v>
      </c>
      <c r="R1485" s="139">
        <v>0</v>
      </c>
      <c r="S1485" s="139">
        <v>9</v>
      </c>
      <c r="T1485" s="139">
        <v>160</v>
      </c>
      <c r="U1485" s="139" t="s">
        <v>110</v>
      </c>
      <c r="V1485" s="140">
        <v>0</v>
      </c>
      <c r="W1485" s="141">
        <v>67.741481000000007</v>
      </c>
      <c r="X1485" s="141">
        <v>0</v>
      </c>
      <c r="Y1485" s="141">
        <v>0</v>
      </c>
      <c r="Z1485" s="142">
        <v>0</v>
      </c>
    </row>
    <row r="1486" spans="1:26" s="4" customFormat="1" x14ac:dyDescent="0.2">
      <c r="A1486" s="139" t="s">
        <v>209</v>
      </c>
      <c r="B1486" s="31" t="s">
        <v>134</v>
      </c>
      <c r="C1486" s="139">
        <f t="shared" si="23"/>
        <v>8</v>
      </c>
      <c r="D1486" s="139" t="s">
        <v>192</v>
      </c>
      <c r="E1486" s="139" t="s">
        <v>182</v>
      </c>
      <c r="F1486" s="139" t="s">
        <v>956</v>
      </c>
      <c r="G1486" s="139" t="s">
        <v>957</v>
      </c>
      <c r="H1486" s="139" t="s">
        <v>231</v>
      </c>
      <c r="I1486" s="139" t="s">
        <v>231</v>
      </c>
      <c r="J1486" s="139" t="s">
        <v>231</v>
      </c>
      <c r="K1486" s="139" t="s">
        <v>257</v>
      </c>
      <c r="L1486" s="139">
        <v>39.651422027777777</v>
      </c>
      <c r="M1486" s="139">
        <v>-108.15453058333335</v>
      </c>
      <c r="N1486" s="139" t="s">
        <v>69</v>
      </c>
      <c r="O1486" s="139" t="s">
        <v>258</v>
      </c>
      <c r="P1486" s="139">
        <v>20</v>
      </c>
      <c r="Q1486" s="139">
        <v>1.5</v>
      </c>
      <c r="R1486" s="139">
        <v>8.1</v>
      </c>
      <c r="S1486" s="139">
        <v>9747</v>
      </c>
      <c r="T1486" s="139">
        <v>148</v>
      </c>
      <c r="U1486" s="139" t="s">
        <v>158</v>
      </c>
      <c r="V1486" s="140">
        <v>5.2560000000000002</v>
      </c>
      <c r="W1486" s="141">
        <v>0.28908</v>
      </c>
      <c r="X1486" s="141">
        <v>4.4150400000000003</v>
      </c>
      <c r="Y1486" s="141">
        <v>0</v>
      </c>
      <c r="Z1486" s="142">
        <v>0</v>
      </c>
    </row>
    <row r="1487" spans="1:26" s="4" customFormat="1" x14ac:dyDescent="0.2">
      <c r="A1487" s="139" t="s">
        <v>209</v>
      </c>
      <c r="B1487" s="31" t="s">
        <v>134</v>
      </c>
      <c r="C1487" s="139">
        <f t="shared" si="23"/>
        <v>8</v>
      </c>
      <c r="D1487" s="139" t="s">
        <v>192</v>
      </c>
      <c r="E1487" s="139" t="s">
        <v>182</v>
      </c>
      <c r="F1487" s="139" t="s">
        <v>956</v>
      </c>
      <c r="G1487" s="139" t="s">
        <v>957</v>
      </c>
      <c r="H1487" s="139" t="s">
        <v>231</v>
      </c>
      <c r="I1487" s="139" t="s">
        <v>231</v>
      </c>
      <c r="J1487" s="139" t="s">
        <v>231</v>
      </c>
      <c r="K1487" s="139" t="s">
        <v>257</v>
      </c>
      <c r="L1487" s="139">
        <v>39.651422027777777</v>
      </c>
      <c r="M1487" s="139">
        <v>-108.15453058333335</v>
      </c>
      <c r="N1487" s="139" t="s">
        <v>72</v>
      </c>
      <c r="O1487" s="139" t="s">
        <v>258</v>
      </c>
      <c r="P1487" s="139">
        <v>35</v>
      </c>
      <c r="Q1487" s="139">
        <v>2</v>
      </c>
      <c r="R1487" s="139">
        <v>10</v>
      </c>
      <c r="S1487" s="139">
        <v>5916</v>
      </c>
      <c r="T1487" s="139">
        <v>700</v>
      </c>
      <c r="U1487" s="139" t="s">
        <v>137</v>
      </c>
      <c r="V1487" s="140">
        <v>14.599988</v>
      </c>
      <c r="W1487" s="141">
        <v>0.69997399999999999</v>
      </c>
      <c r="X1487" s="141">
        <v>17.899984</v>
      </c>
      <c r="Y1487" s="141">
        <v>0</v>
      </c>
      <c r="Z1487" s="142">
        <v>0</v>
      </c>
    </row>
    <row r="1488" spans="1:26" s="4" customFormat="1" x14ac:dyDescent="0.2">
      <c r="A1488" s="139" t="s">
        <v>209</v>
      </c>
      <c r="B1488" s="31" t="s">
        <v>134</v>
      </c>
      <c r="C1488" s="139">
        <f t="shared" si="23"/>
        <v>8</v>
      </c>
      <c r="D1488" s="139" t="s">
        <v>192</v>
      </c>
      <c r="E1488" s="139" t="s">
        <v>182</v>
      </c>
      <c r="F1488" s="139" t="s">
        <v>956</v>
      </c>
      <c r="G1488" s="139" t="s">
        <v>957</v>
      </c>
      <c r="H1488" s="139" t="s">
        <v>231</v>
      </c>
      <c r="I1488" s="139" t="s">
        <v>231</v>
      </c>
      <c r="J1488" s="139" t="s">
        <v>231</v>
      </c>
      <c r="K1488" s="139" t="s">
        <v>257</v>
      </c>
      <c r="L1488" s="139">
        <v>39.651422027777777</v>
      </c>
      <c r="M1488" s="139">
        <v>-108.15453058333335</v>
      </c>
      <c r="N1488" s="139" t="s">
        <v>319</v>
      </c>
      <c r="O1488" s="139" t="s">
        <v>258</v>
      </c>
      <c r="P1488" s="139">
        <v>35</v>
      </c>
      <c r="Q1488" s="139">
        <v>2</v>
      </c>
      <c r="R1488" s="139">
        <v>10</v>
      </c>
      <c r="S1488" s="139">
        <v>5916</v>
      </c>
      <c r="T1488" s="139">
        <v>700</v>
      </c>
      <c r="U1488" s="139" t="s">
        <v>85</v>
      </c>
      <c r="V1488" s="140">
        <v>0</v>
      </c>
      <c r="W1488" s="141">
        <v>10.491469</v>
      </c>
      <c r="X1488" s="141">
        <v>0</v>
      </c>
      <c r="Y1488" s="141">
        <v>0</v>
      </c>
      <c r="Z1488" s="142">
        <v>0</v>
      </c>
    </row>
    <row r="1489" spans="1:26" s="4" customFormat="1" x14ac:dyDescent="0.2">
      <c r="A1489" s="139" t="s">
        <v>209</v>
      </c>
      <c r="B1489" s="31" t="s">
        <v>134</v>
      </c>
      <c r="C1489" s="139">
        <f t="shared" si="23"/>
        <v>8</v>
      </c>
      <c r="D1489" s="139" t="s">
        <v>192</v>
      </c>
      <c r="E1489" s="139" t="s">
        <v>182</v>
      </c>
      <c r="F1489" s="139" t="s">
        <v>956</v>
      </c>
      <c r="G1489" s="139" t="s">
        <v>957</v>
      </c>
      <c r="H1489" s="139" t="s">
        <v>231</v>
      </c>
      <c r="I1489" s="139" t="s">
        <v>231</v>
      </c>
      <c r="J1489" s="139" t="s">
        <v>231</v>
      </c>
      <c r="K1489" s="139" t="s">
        <v>257</v>
      </c>
      <c r="L1489" s="139">
        <v>39.651422027777777</v>
      </c>
      <c r="M1489" s="139">
        <v>-108.15453058333335</v>
      </c>
      <c r="N1489" s="139" t="s">
        <v>286</v>
      </c>
      <c r="O1489" s="139" t="s">
        <v>258</v>
      </c>
      <c r="P1489" s="139">
        <v>0</v>
      </c>
      <c r="Q1489" s="139">
        <v>0</v>
      </c>
      <c r="R1489" s="139">
        <v>0</v>
      </c>
      <c r="S1489" s="139">
        <v>0</v>
      </c>
      <c r="T1489" s="139">
        <v>70</v>
      </c>
      <c r="U1489" s="139" t="s">
        <v>111</v>
      </c>
      <c r="V1489" s="140">
        <v>0</v>
      </c>
      <c r="W1489" s="141">
        <v>25.22</v>
      </c>
      <c r="X1489" s="141">
        <v>0</v>
      </c>
      <c r="Y1489" s="141">
        <v>0</v>
      </c>
      <c r="Z1489" s="142">
        <v>0</v>
      </c>
    </row>
    <row r="1490" spans="1:26" s="4" customFormat="1" x14ac:dyDescent="0.2">
      <c r="A1490" s="139" t="s">
        <v>209</v>
      </c>
      <c r="B1490" s="31" t="s">
        <v>134</v>
      </c>
      <c r="C1490" s="139">
        <f t="shared" si="23"/>
        <v>8</v>
      </c>
      <c r="D1490" s="139" t="s">
        <v>192</v>
      </c>
      <c r="E1490" s="139" t="s">
        <v>182</v>
      </c>
      <c r="F1490" s="139" t="s">
        <v>956</v>
      </c>
      <c r="G1490" s="139" t="s">
        <v>957</v>
      </c>
      <c r="H1490" s="139" t="s">
        <v>231</v>
      </c>
      <c r="I1490" s="139" t="s">
        <v>231</v>
      </c>
      <c r="J1490" s="139" t="s">
        <v>231</v>
      </c>
      <c r="K1490" s="139" t="s">
        <v>257</v>
      </c>
      <c r="L1490" s="139">
        <v>39.651422027777777</v>
      </c>
      <c r="M1490" s="139">
        <v>-108.15453058333335</v>
      </c>
      <c r="N1490" s="139" t="s">
        <v>958</v>
      </c>
      <c r="O1490" s="139" t="s">
        <v>258</v>
      </c>
      <c r="P1490" s="139">
        <v>46</v>
      </c>
      <c r="Q1490" s="139">
        <v>2</v>
      </c>
      <c r="R1490" s="139">
        <v>65</v>
      </c>
      <c r="S1490" s="139">
        <v>0</v>
      </c>
      <c r="T1490" s="139">
        <v>1273</v>
      </c>
      <c r="U1490" s="139" t="s">
        <v>137</v>
      </c>
      <c r="V1490" s="140">
        <v>0.99506099999999997</v>
      </c>
      <c r="W1490" s="141">
        <v>0</v>
      </c>
      <c r="X1490" s="141">
        <v>5.4143030000000003</v>
      </c>
      <c r="Y1490" s="141">
        <v>0</v>
      </c>
      <c r="Z1490" s="142">
        <v>0</v>
      </c>
    </row>
    <row r="1491" spans="1:26" s="4" customFormat="1" x14ac:dyDescent="0.2">
      <c r="A1491" s="139" t="s">
        <v>209</v>
      </c>
      <c r="B1491" s="31" t="s">
        <v>134</v>
      </c>
      <c r="C1491" s="139">
        <f t="shared" si="23"/>
        <v>8</v>
      </c>
      <c r="D1491" s="139" t="s">
        <v>192</v>
      </c>
      <c r="E1491" s="139" t="s">
        <v>182</v>
      </c>
      <c r="F1491" s="139" t="s">
        <v>956</v>
      </c>
      <c r="G1491" s="139" t="s">
        <v>957</v>
      </c>
      <c r="H1491" s="139" t="s">
        <v>231</v>
      </c>
      <c r="I1491" s="139" t="s">
        <v>231</v>
      </c>
      <c r="J1491" s="139" t="s">
        <v>231</v>
      </c>
      <c r="K1491" s="139" t="s">
        <v>257</v>
      </c>
      <c r="L1491" s="139">
        <v>39.541535750000001</v>
      </c>
      <c r="M1491" s="139">
        <v>-107.57360922222222</v>
      </c>
      <c r="N1491" s="139" t="s">
        <v>275</v>
      </c>
      <c r="O1491" s="139" t="s">
        <v>258</v>
      </c>
      <c r="P1491" s="139">
        <v>50</v>
      </c>
      <c r="Q1491" s="139">
        <v>1</v>
      </c>
      <c r="R1491" s="139">
        <v>83</v>
      </c>
      <c r="S1491" s="139">
        <v>0</v>
      </c>
      <c r="T1491" s="139">
        <v>803</v>
      </c>
      <c r="U1491" s="139" t="s">
        <v>159</v>
      </c>
      <c r="V1491" s="140">
        <v>13.170878</v>
      </c>
      <c r="W1491" s="141">
        <v>6.9147020000000001</v>
      </c>
      <c r="X1491" s="141">
        <v>2.397097</v>
      </c>
      <c r="Y1491" s="141">
        <v>0</v>
      </c>
      <c r="Z1491" s="142">
        <v>0</v>
      </c>
    </row>
    <row r="1492" spans="1:26" s="4" customFormat="1" x14ac:dyDescent="0.2">
      <c r="A1492" s="139" t="s">
        <v>209</v>
      </c>
      <c r="B1492" s="31" t="s">
        <v>134</v>
      </c>
      <c r="C1492" s="139">
        <f t="shared" si="23"/>
        <v>8</v>
      </c>
      <c r="D1492" s="139" t="s">
        <v>192</v>
      </c>
      <c r="E1492" s="139" t="s">
        <v>182</v>
      </c>
      <c r="F1492" s="139" t="s">
        <v>956</v>
      </c>
      <c r="G1492" s="139" t="s">
        <v>957</v>
      </c>
      <c r="H1492" s="139" t="s">
        <v>231</v>
      </c>
      <c r="I1492" s="139" t="s">
        <v>231</v>
      </c>
      <c r="J1492" s="139" t="s">
        <v>231</v>
      </c>
      <c r="K1492" s="139" t="s">
        <v>257</v>
      </c>
      <c r="L1492" s="139">
        <v>39.541535750000001</v>
      </c>
      <c r="M1492" s="139">
        <v>-107.57360922222222</v>
      </c>
      <c r="N1492" s="139" t="s">
        <v>275</v>
      </c>
      <c r="O1492" s="139" t="s">
        <v>258</v>
      </c>
      <c r="P1492" s="139">
        <v>65</v>
      </c>
      <c r="Q1492" s="139">
        <v>1.5</v>
      </c>
      <c r="R1492" s="139">
        <v>137</v>
      </c>
      <c r="S1492" s="139">
        <v>31094</v>
      </c>
      <c r="T1492" s="139">
        <v>721</v>
      </c>
      <c r="U1492" s="139" t="s">
        <v>159</v>
      </c>
      <c r="V1492" s="140">
        <v>21.320979999999999</v>
      </c>
      <c r="W1492" s="141">
        <v>22.387073000000001</v>
      </c>
      <c r="X1492" s="141">
        <v>8.2086079999999999</v>
      </c>
      <c r="Y1492" s="141">
        <v>0</v>
      </c>
      <c r="Z1492" s="142">
        <v>0</v>
      </c>
    </row>
    <row r="1493" spans="1:26" s="4" customFormat="1" x14ac:dyDescent="0.2">
      <c r="A1493" s="139" t="s">
        <v>209</v>
      </c>
      <c r="B1493" s="31" t="s">
        <v>134</v>
      </c>
      <c r="C1493" s="139">
        <f t="shared" si="23"/>
        <v>8</v>
      </c>
      <c r="D1493" s="139" t="s">
        <v>192</v>
      </c>
      <c r="E1493" s="139" t="s">
        <v>182</v>
      </c>
      <c r="F1493" s="139" t="s">
        <v>956</v>
      </c>
      <c r="G1493" s="139" t="s">
        <v>957</v>
      </c>
      <c r="H1493" s="139" t="s">
        <v>231</v>
      </c>
      <c r="I1493" s="139" t="s">
        <v>231</v>
      </c>
      <c r="J1493" s="139" t="s">
        <v>231</v>
      </c>
      <c r="K1493" s="139" t="s">
        <v>257</v>
      </c>
      <c r="L1493" s="139">
        <v>39.526662694444447</v>
      </c>
      <c r="M1493" s="139">
        <v>-107.56650963888889</v>
      </c>
      <c r="N1493" s="139" t="s">
        <v>275</v>
      </c>
      <c r="O1493" s="139" t="s">
        <v>258</v>
      </c>
      <c r="P1493" s="139">
        <v>50</v>
      </c>
      <c r="Q1493" s="139">
        <v>1</v>
      </c>
      <c r="R1493" s="139">
        <v>83</v>
      </c>
      <c r="S1493" s="139">
        <v>0</v>
      </c>
      <c r="T1493" s="139">
        <v>803</v>
      </c>
      <c r="U1493" s="139" t="s">
        <v>159</v>
      </c>
      <c r="V1493" s="140">
        <v>26.341756</v>
      </c>
      <c r="W1493" s="141">
        <v>13.829404</v>
      </c>
      <c r="X1493" s="141">
        <v>4.7938879999999999</v>
      </c>
      <c r="Y1493" s="141">
        <v>0</v>
      </c>
      <c r="Z1493" s="142">
        <v>0</v>
      </c>
    </row>
    <row r="1494" spans="1:26" s="4" customFormat="1" x14ac:dyDescent="0.2">
      <c r="A1494" s="139" t="s">
        <v>209</v>
      </c>
      <c r="B1494" s="31" t="s">
        <v>134</v>
      </c>
      <c r="C1494" s="139">
        <f t="shared" si="23"/>
        <v>8</v>
      </c>
      <c r="D1494" s="139" t="s">
        <v>192</v>
      </c>
      <c r="E1494" s="139" t="s">
        <v>182</v>
      </c>
      <c r="F1494" s="139" t="s">
        <v>956</v>
      </c>
      <c r="G1494" s="139" t="s">
        <v>957</v>
      </c>
      <c r="H1494" s="139" t="s">
        <v>231</v>
      </c>
      <c r="I1494" s="139" t="s">
        <v>231</v>
      </c>
      <c r="J1494" s="139" t="s">
        <v>231</v>
      </c>
      <c r="K1494" s="139" t="s">
        <v>257</v>
      </c>
      <c r="L1494" s="139">
        <v>39.526662694444447</v>
      </c>
      <c r="M1494" s="139">
        <v>-107.56650963888889</v>
      </c>
      <c r="N1494" s="139" t="s">
        <v>266</v>
      </c>
      <c r="O1494" s="139" t="s">
        <v>258</v>
      </c>
      <c r="P1494" s="139">
        <v>5</v>
      </c>
      <c r="Q1494" s="139">
        <v>0.67</v>
      </c>
      <c r="R1494" s="139">
        <v>22</v>
      </c>
      <c r="S1494" s="139">
        <v>457</v>
      </c>
      <c r="T1494" s="139">
        <v>845</v>
      </c>
      <c r="U1494" s="139" t="s">
        <v>140</v>
      </c>
      <c r="V1494" s="140">
        <v>4.6800000000000001E-2</v>
      </c>
      <c r="W1494" s="141">
        <v>4.8750000000000002E-2</v>
      </c>
      <c r="X1494" s="141">
        <v>1.0659999999999999E-2</v>
      </c>
      <c r="Y1494" s="141">
        <v>0</v>
      </c>
      <c r="Z1494" s="142">
        <v>0</v>
      </c>
    </row>
    <row r="1495" spans="1:26" s="4" customFormat="1" x14ac:dyDescent="0.2">
      <c r="A1495" s="139" t="s">
        <v>209</v>
      </c>
      <c r="B1495" s="31" t="s">
        <v>134</v>
      </c>
      <c r="C1495" s="139">
        <f t="shared" si="23"/>
        <v>8</v>
      </c>
      <c r="D1495" s="139" t="s">
        <v>192</v>
      </c>
      <c r="E1495" s="139" t="s">
        <v>182</v>
      </c>
      <c r="F1495" s="139" t="s">
        <v>956</v>
      </c>
      <c r="G1495" s="139" t="s">
        <v>957</v>
      </c>
      <c r="H1495" s="139" t="s">
        <v>231</v>
      </c>
      <c r="I1495" s="139" t="s">
        <v>231</v>
      </c>
      <c r="J1495" s="139" t="s">
        <v>231</v>
      </c>
      <c r="K1495" s="139" t="s">
        <v>257</v>
      </c>
      <c r="L1495" s="139">
        <v>39.526662694444447</v>
      </c>
      <c r="M1495" s="139">
        <v>-107.56650963888889</v>
      </c>
      <c r="N1495" s="139" t="s">
        <v>268</v>
      </c>
      <c r="O1495" s="139" t="s">
        <v>258</v>
      </c>
      <c r="P1495" s="139">
        <v>0</v>
      </c>
      <c r="Q1495" s="139">
        <v>0</v>
      </c>
      <c r="R1495" s="139">
        <v>0</v>
      </c>
      <c r="S1495" s="139">
        <v>0</v>
      </c>
      <c r="T1495" s="139">
        <v>70</v>
      </c>
      <c r="U1495" s="139" t="s">
        <v>208</v>
      </c>
      <c r="V1495" s="140">
        <v>0</v>
      </c>
      <c r="W1495" s="141">
        <v>14.401439999999999</v>
      </c>
      <c r="X1495" s="141">
        <v>0</v>
      </c>
      <c r="Y1495" s="141">
        <v>0</v>
      </c>
      <c r="Z1495" s="142">
        <v>0</v>
      </c>
    </row>
    <row r="1496" spans="1:26" s="4" customFormat="1" x14ac:dyDescent="0.2">
      <c r="A1496" s="139" t="s">
        <v>209</v>
      </c>
      <c r="B1496" s="31" t="s">
        <v>134</v>
      </c>
      <c r="C1496" s="139">
        <f t="shared" si="23"/>
        <v>8</v>
      </c>
      <c r="D1496" s="139" t="s">
        <v>192</v>
      </c>
      <c r="E1496" s="139" t="s">
        <v>182</v>
      </c>
      <c r="F1496" s="139" t="s">
        <v>956</v>
      </c>
      <c r="G1496" s="139" t="s">
        <v>957</v>
      </c>
      <c r="H1496" s="139" t="s">
        <v>231</v>
      </c>
      <c r="I1496" s="139" t="s">
        <v>231</v>
      </c>
      <c r="J1496" s="139" t="s">
        <v>231</v>
      </c>
      <c r="K1496" s="139" t="s">
        <v>257</v>
      </c>
      <c r="L1496" s="139">
        <v>39.469378666666671</v>
      </c>
      <c r="M1496" s="139">
        <v>-108.15521236111111</v>
      </c>
      <c r="N1496" s="139" t="s">
        <v>275</v>
      </c>
      <c r="O1496" s="139" t="s">
        <v>258</v>
      </c>
      <c r="P1496" s="139">
        <v>65</v>
      </c>
      <c r="Q1496" s="139">
        <v>1.5</v>
      </c>
      <c r="R1496" s="139">
        <v>137</v>
      </c>
      <c r="S1496" s="139">
        <v>31094</v>
      </c>
      <c r="T1496" s="139">
        <v>721</v>
      </c>
      <c r="U1496" s="139" t="s">
        <v>159</v>
      </c>
      <c r="V1496" s="140">
        <v>21.320979999999999</v>
      </c>
      <c r="W1496" s="141">
        <v>22.387073000000001</v>
      </c>
      <c r="X1496" s="141">
        <v>8.2086079999999999</v>
      </c>
      <c r="Y1496" s="141">
        <v>0</v>
      </c>
      <c r="Z1496" s="142">
        <v>0</v>
      </c>
    </row>
    <row r="1497" spans="1:26" s="4" customFormat="1" x14ac:dyDescent="0.2">
      <c r="A1497" s="139" t="s">
        <v>209</v>
      </c>
      <c r="B1497" s="31" t="s">
        <v>134</v>
      </c>
      <c r="C1497" s="139">
        <f t="shared" si="23"/>
        <v>8</v>
      </c>
      <c r="D1497" s="139" t="s">
        <v>192</v>
      </c>
      <c r="E1497" s="139" t="s">
        <v>182</v>
      </c>
      <c r="F1497" s="139" t="s">
        <v>956</v>
      </c>
      <c r="G1497" s="139" t="s">
        <v>957</v>
      </c>
      <c r="H1497" s="139" t="s">
        <v>231</v>
      </c>
      <c r="I1497" s="139" t="s">
        <v>231</v>
      </c>
      <c r="J1497" s="139" t="s">
        <v>231</v>
      </c>
      <c r="K1497" s="139" t="s">
        <v>257</v>
      </c>
      <c r="L1497" s="139">
        <v>39.47386075</v>
      </c>
      <c r="M1497" s="139">
        <v>-108.10255597222222</v>
      </c>
      <c r="N1497" s="139" t="s">
        <v>275</v>
      </c>
      <c r="O1497" s="139" t="s">
        <v>258</v>
      </c>
      <c r="P1497" s="139">
        <v>65</v>
      </c>
      <c r="Q1497" s="139">
        <v>1.5</v>
      </c>
      <c r="R1497" s="139">
        <v>137</v>
      </c>
      <c r="S1497" s="139">
        <v>31094</v>
      </c>
      <c r="T1497" s="139">
        <v>721</v>
      </c>
      <c r="U1497" s="139" t="s">
        <v>159</v>
      </c>
      <c r="V1497" s="140">
        <v>21.320979999999999</v>
      </c>
      <c r="W1497" s="141">
        <v>29.998677000000001</v>
      </c>
      <c r="X1497" s="141">
        <v>8.2086079999999999</v>
      </c>
      <c r="Y1497" s="141">
        <v>0</v>
      </c>
      <c r="Z1497" s="142">
        <v>0</v>
      </c>
    </row>
    <row r="1498" spans="1:26" s="4" customFormat="1" x14ac:dyDescent="0.2">
      <c r="A1498" s="139" t="s">
        <v>209</v>
      </c>
      <c r="B1498" s="31" t="s">
        <v>134</v>
      </c>
      <c r="C1498" s="139">
        <f t="shared" si="23"/>
        <v>8</v>
      </c>
      <c r="D1498" s="139" t="s">
        <v>192</v>
      </c>
      <c r="E1498" s="139" t="s">
        <v>182</v>
      </c>
      <c r="F1498" s="139" t="s">
        <v>956</v>
      </c>
      <c r="G1498" s="139" t="s">
        <v>957</v>
      </c>
      <c r="H1498" s="139" t="s">
        <v>231</v>
      </c>
      <c r="I1498" s="139" t="s">
        <v>231</v>
      </c>
      <c r="J1498" s="139" t="s">
        <v>231</v>
      </c>
      <c r="K1498" s="139" t="s">
        <v>257</v>
      </c>
      <c r="L1498" s="139">
        <v>39.462419222222223</v>
      </c>
      <c r="M1498" s="139">
        <v>-108.04583941666667</v>
      </c>
      <c r="N1498" s="139" t="s">
        <v>275</v>
      </c>
      <c r="O1498" s="139" t="s">
        <v>258</v>
      </c>
      <c r="P1498" s="139">
        <v>65</v>
      </c>
      <c r="Q1498" s="139">
        <v>1.5</v>
      </c>
      <c r="R1498" s="139">
        <v>137</v>
      </c>
      <c r="S1498" s="139">
        <v>31094</v>
      </c>
      <c r="T1498" s="139">
        <v>721</v>
      </c>
      <c r="U1498" s="139" t="s">
        <v>159</v>
      </c>
      <c r="V1498" s="140">
        <v>21.320979999999999</v>
      </c>
      <c r="W1498" s="141">
        <v>22.387073000000001</v>
      </c>
      <c r="X1498" s="141">
        <v>8.2086079999999999</v>
      </c>
      <c r="Y1498" s="141">
        <v>0</v>
      </c>
      <c r="Z1498" s="142">
        <v>0</v>
      </c>
    </row>
    <row r="1499" spans="1:26" s="4" customFormat="1" x14ac:dyDescent="0.2">
      <c r="A1499" s="139" t="s">
        <v>209</v>
      </c>
      <c r="B1499" s="31" t="s">
        <v>134</v>
      </c>
      <c r="C1499" s="139">
        <f t="shared" si="23"/>
        <v>8</v>
      </c>
      <c r="D1499" s="139" t="s">
        <v>192</v>
      </c>
      <c r="E1499" s="139" t="s">
        <v>182</v>
      </c>
      <c r="F1499" s="139" t="s">
        <v>959</v>
      </c>
      <c r="G1499" s="139" t="s">
        <v>960</v>
      </c>
      <c r="H1499" s="139" t="s">
        <v>229</v>
      </c>
      <c r="I1499" s="139" t="s">
        <v>231</v>
      </c>
      <c r="J1499" s="139" t="s">
        <v>231</v>
      </c>
      <c r="K1499" s="139" t="s">
        <v>257</v>
      </c>
      <c r="L1499" s="139">
        <v>39.541535750000001</v>
      </c>
      <c r="M1499" s="139">
        <v>-107.57360922222222</v>
      </c>
      <c r="N1499" s="139" t="s">
        <v>261</v>
      </c>
      <c r="O1499" s="139" t="s">
        <v>258</v>
      </c>
      <c r="P1499" s="139">
        <v>0</v>
      </c>
      <c r="Q1499" s="139">
        <v>0</v>
      </c>
      <c r="R1499" s="139">
        <v>0</v>
      </c>
      <c r="S1499" s="139">
        <v>634</v>
      </c>
      <c r="T1499" s="139">
        <v>1036</v>
      </c>
      <c r="U1499" s="139" t="s">
        <v>159</v>
      </c>
      <c r="V1499" s="140">
        <v>0</v>
      </c>
      <c r="W1499" s="141">
        <v>0</v>
      </c>
      <c r="X1499" s="141">
        <v>0</v>
      </c>
      <c r="Y1499" s="141">
        <v>0</v>
      </c>
      <c r="Z1499" s="142">
        <v>0.117233</v>
      </c>
    </row>
    <row r="1500" spans="1:26" s="4" customFormat="1" x14ac:dyDescent="0.2">
      <c r="A1500" s="139" t="s">
        <v>209</v>
      </c>
      <c r="B1500" s="31" t="s">
        <v>134</v>
      </c>
      <c r="C1500" s="139">
        <f t="shared" si="23"/>
        <v>8</v>
      </c>
      <c r="D1500" s="139" t="s">
        <v>192</v>
      </c>
      <c r="E1500" s="139" t="s">
        <v>182</v>
      </c>
      <c r="F1500" s="139" t="s">
        <v>959</v>
      </c>
      <c r="G1500" s="139" t="s">
        <v>960</v>
      </c>
      <c r="H1500" s="139" t="s">
        <v>231</v>
      </c>
      <c r="I1500" s="139" t="s">
        <v>231</v>
      </c>
      <c r="J1500" s="139" t="s">
        <v>231</v>
      </c>
      <c r="K1500" s="139" t="s">
        <v>257</v>
      </c>
      <c r="L1500" s="139">
        <v>39.394865194444442</v>
      </c>
      <c r="M1500" s="139">
        <v>-108.08490213888888</v>
      </c>
      <c r="N1500" s="139" t="s">
        <v>261</v>
      </c>
      <c r="O1500" s="139" t="s">
        <v>258</v>
      </c>
      <c r="P1500" s="139">
        <v>0</v>
      </c>
      <c r="Q1500" s="139">
        <v>0</v>
      </c>
      <c r="R1500" s="139">
        <v>0</v>
      </c>
      <c r="S1500" s="139">
        <v>634</v>
      </c>
      <c r="T1500" s="139">
        <v>1036</v>
      </c>
      <c r="U1500" s="139" t="s">
        <v>159</v>
      </c>
      <c r="V1500" s="140">
        <v>1.3724639999999999</v>
      </c>
      <c r="W1500" s="141">
        <v>0.97933199999999998</v>
      </c>
      <c r="X1500" s="141">
        <v>2.7491240000000001</v>
      </c>
      <c r="Y1500" s="141">
        <v>0</v>
      </c>
      <c r="Z1500" s="142">
        <v>0</v>
      </c>
    </row>
    <row r="1501" spans="1:26" s="4" customFormat="1" x14ac:dyDescent="0.2">
      <c r="A1501" s="139" t="s">
        <v>209</v>
      </c>
      <c r="B1501" s="31" t="s">
        <v>134</v>
      </c>
      <c r="C1501" s="139">
        <f t="shared" si="23"/>
        <v>8</v>
      </c>
      <c r="D1501" s="139" t="s">
        <v>192</v>
      </c>
      <c r="E1501" s="139" t="s">
        <v>182</v>
      </c>
      <c r="F1501" s="139" t="s">
        <v>959</v>
      </c>
      <c r="G1501" s="139" t="s">
        <v>960</v>
      </c>
      <c r="H1501" s="139" t="s">
        <v>231</v>
      </c>
      <c r="I1501" s="139" t="s">
        <v>231</v>
      </c>
      <c r="J1501" s="139" t="s">
        <v>231</v>
      </c>
      <c r="K1501" s="139" t="s">
        <v>257</v>
      </c>
      <c r="L1501" s="139">
        <v>39.486012388888888</v>
      </c>
      <c r="M1501" s="139">
        <v>-107.568022</v>
      </c>
      <c r="N1501" s="139" t="s">
        <v>254</v>
      </c>
      <c r="O1501" s="139" t="s">
        <v>258</v>
      </c>
      <c r="P1501" s="139">
        <v>17</v>
      </c>
      <c r="Q1501" s="139">
        <v>1.42</v>
      </c>
      <c r="R1501" s="139">
        <v>8</v>
      </c>
      <c r="S1501" s="139">
        <v>2314</v>
      </c>
      <c r="T1501" s="139">
        <v>137</v>
      </c>
      <c r="U1501" s="139" t="s">
        <v>108</v>
      </c>
      <c r="V1501" s="140">
        <v>0</v>
      </c>
      <c r="W1501" s="141">
        <v>1.848886</v>
      </c>
      <c r="X1501" s="141">
        <v>0</v>
      </c>
      <c r="Y1501" s="141">
        <v>0</v>
      </c>
      <c r="Z1501" s="142">
        <v>0</v>
      </c>
    </row>
    <row r="1502" spans="1:26" s="4" customFormat="1" x14ac:dyDescent="0.2">
      <c r="A1502" s="139" t="s">
        <v>209</v>
      </c>
      <c r="B1502" s="31" t="s">
        <v>134</v>
      </c>
      <c r="C1502" s="139">
        <f t="shared" si="23"/>
        <v>8</v>
      </c>
      <c r="D1502" s="139" t="s">
        <v>192</v>
      </c>
      <c r="E1502" s="139" t="s">
        <v>182</v>
      </c>
      <c r="F1502" s="139" t="s">
        <v>961</v>
      </c>
      <c r="G1502" s="139" t="s">
        <v>962</v>
      </c>
      <c r="H1502" s="139" t="s">
        <v>235</v>
      </c>
      <c r="I1502" s="139" t="s">
        <v>231</v>
      </c>
      <c r="J1502" s="139" t="s">
        <v>231</v>
      </c>
      <c r="K1502" s="139" t="s">
        <v>257</v>
      </c>
      <c r="L1502" s="139">
        <v>39.526662694444447</v>
      </c>
      <c r="M1502" s="139">
        <v>-107.56650963888889</v>
      </c>
      <c r="N1502" s="139" t="s">
        <v>261</v>
      </c>
      <c r="O1502" s="139" t="s">
        <v>258</v>
      </c>
      <c r="P1502" s="139">
        <v>0</v>
      </c>
      <c r="Q1502" s="139">
        <v>0</v>
      </c>
      <c r="R1502" s="139">
        <v>0</v>
      </c>
      <c r="S1502" s="139">
        <v>973</v>
      </c>
      <c r="T1502" s="139">
        <v>1004</v>
      </c>
      <c r="U1502" s="139" t="s">
        <v>159</v>
      </c>
      <c r="V1502" s="140">
        <v>0</v>
      </c>
      <c r="W1502" s="141">
        <v>0</v>
      </c>
      <c r="X1502" s="141">
        <v>0</v>
      </c>
      <c r="Y1502" s="141">
        <v>0</v>
      </c>
      <c r="Z1502" s="142">
        <v>0.135936</v>
      </c>
    </row>
    <row r="1503" spans="1:26" s="4" customFormat="1" x14ac:dyDescent="0.2">
      <c r="A1503" s="139" t="s">
        <v>209</v>
      </c>
      <c r="B1503" s="31" t="s">
        <v>134</v>
      </c>
      <c r="C1503" s="139">
        <f t="shared" si="23"/>
        <v>8</v>
      </c>
      <c r="D1503" s="139" t="s">
        <v>192</v>
      </c>
      <c r="E1503" s="139" t="s">
        <v>182</v>
      </c>
      <c r="F1503" s="139" t="s">
        <v>961</v>
      </c>
      <c r="G1503" s="139" t="s">
        <v>962</v>
      </c>
      <c r="H1503" s="139" t="s">
        <v>259</v>
      </c>
      <c r="I1503" s="139" t="s">
        <v>231</v>
      </c>
      <c r="J1503" s="139" t="s">
        <v>231</v>
      </c>
      <c r="K1503" s="139" t="s">
        <v>257</v>
      </c>
      <c r="L1503" s="139">
        <v>39.526662694444447</v>
      </c>
      <c r="M1503" s="139">
        <v>-107.56650963888889</v>
      </c>
      <c r="N1503" s="139" t="s">
        <v>261</v>
      </c>
      <c r="O1503" s="139" t="s">
        <v>258</v>
      </c>
      <c r="P1503" s="139">
        <v>25</v>
      </c>
      <c r="Q1503" s="139">
        <v>1.0900000000000001</v>
      </c>
      <c r="R1503" s="139">
        <v>54</v>
      </c>
      <c r="S1503" s="139">
        <v>9413</v>
      </c>
      <c r="T1503" s="139">
        <v>814</v>
      </c>
      <c r="U1503" s="139" t="s">
        <v>159</v>
      </c>
      <c r="V1503" s="140">
        <v>0</v>
      </c>
      <c r="W1503" s="141">
        <v>0</v>
      </c>
      <c r="X1503" s="141">
        <v>0</v>
      </c>
      <c r="Y1503" s="141">
        <v>0</v>
      </c>
      <c r="Z1503" s="142">
        <v>0.15557099999999999</v>
      </c>
    </row>
    <row r="1504" spans="1:26" s="4" customFormat="1" x14ac:dyDescent="0.2">
      <c r="A1504" s="139" t="s">
        <v>209</v>
      </c>
      <c r="B1504" s="31" t="s">
        <v>134</v>
      </c>
      <c r="C1504" s="139">
        <f t="shared" si="23"/>
        <v>8</v>
      </c>
      <c r="D1504" s="139" t="s">
        <v>192</v>
      </c>
      <c r="E1504" s="139" t="s">
        <v>182</v>
      </c>
      <c r="F1504" s="139" t="s">
        <v>961</v>
      </c>
      <c r="G1504" s="139" t="s">
        <v>962</v>
      </c>
      <c r="H1504" s="139" t="s">
        <v>231</v>
      </c>
      <c r="I1504" s="139" t="s">
        <v>231</v>
      </c>
      <c r="J1504" s="139" t="s">
        <v>231</v>
      </c>
      <c r="K1504" s="139" t="s">
        <v>257</v>
      </c>
      <c r="L1504" s="139">
        <v>39.548140777777775</v>
      </c>
      <c r="M1504" s="139">
        <v>-108.05728291666667</v>
      </c>
      <c r="N1504" s="139" t="s">
        <v>261</v>
      </c>
      <c r="O1504" s="139" t="s">
        <v>258</v>
      </c>
      <c r="P1504" s="139">
        <v>0</v>
      </c>
      <c r="Q1504" s="139">
        <v>0</v>
      </c>
      <c r="R1504" s="139">
        <v>0</v>
      </c>
      <c r="S1504" s="139">
        <v>973</v>
      </c>
      <c r="T1504" s="139">
        <v>1004</v>
      </c>
      <c r="U1504" s="139" t="s">
        <v>159</v>
      </c>
      <c r="V1504" s="140">
        <v>2.1706449999999999</v>
      </c>
      <c r="W1504" s="141">
        <v>1.370851</v>
      </c>
      <c r="X1504" s="141">
        <v>3.8940000000000001</v>
      </c>
      <c r="Y1504" s="141">
        <v>0</v>
      </c>
      <c r="Z1504" s="142">
        <v>0</v>
      </c>
    </row>
    <row r="1505" spans="1:26" s="4" customFormat="1" x14ac:dyDescent="0.2">
      <c r="A1505" s="139" t="s">
        <v>209</v>
      </c>
      <c r="B1505" s="31" t="s">
        <v>134</v>
      </c>
      <c r="C1505" s="139">
        <f t="shared" si="23"/>
        <v>8</v>
      </c>
      <c r="D1505" s="139" t="s">
        <v>192</v>
      </c>
      <c r="E1505" s="139" t="s">
        <v>182</v>
      </c>
      <c r="F1505" s="139" t="s">
        <v>961</v>
      </c>
      <c r="G1505" s="139" t="s">
        <v>962</v>
      </c>
      <c r="H1505" s="139" t="s">
        <v>231</v>
      </c>
      <c r="I1505" s="139" t="s">
        <v>231</v>
      </c>
      <c r="J1505" s="139" t="s">
        <v>231</v>
      </c>
      <c r="K1505" s="139" t="s">
        <v>257</v>
      </c>
      <c r="L1505" s="139">
        <v>39.397798416666667</v>
      </c>
      <c r="M1505" s="139">
        <v>-108.08564541666667</v>
      </c>
      <c r="N1505" s="139" t="s">
        <v>261</v>
      </c>
      <c r="O1505" s="139" t="s">
        <v>258</v>
      </c>
      <c r="P1505" s="139">
        <v>25</v>
      </c>
      <c r="Q1505" s="139">
        <v>1.0900000000000001</v>
      </c>
      <c r="R1505" s="139">
        <v>54</v>
      </c>
      <c r="S1505" s="139">
        <v>9413</v>
      </c>
      <c r="T1505" s="139">
        <v>814</v>
      </c>
      <c r="U1505" s="139" t="s">
        <v>159</v>
      </c>
      <c r="V1505" s="140">
        <v>1.8797710000000001</v>
      </c>
      <c r="W1505" s="141">
        <v>1.3706670000000001</v>
      </c>
      <c r="X1505" s="141">
        <v>3.761892</v>
      </c>
      <c r="Y1505" s="141">
        <v>0</v>
      </c>
      <c r="Z1505" s="142">
        <v>0</v>
      </c>
    </row>
    <row r="1506" spans="1:26" s="4" customFormat="1" x14ac:dyDescent="0.2">
      <c r="A1506" s="139" t="s">
        <v>209</v>
      </c>
      <c r="B1506" s="31" t="s">
        <v>134</v>
      </c>
      <c r="C1506" s="139">
        <f t="shared" si="23"/>
        <v>8</v>
      </c>
      <c r="D1506" s="139" t="s">
        <v>192</v>
      </c>
      <c r="E1506" s="139" t="s">
        <v>182</v>
      </c>
      <c r="F1506" s="139" t="s">
        <v>961</v>
      </c>
      <c r="G1506" s="139" t="s">
        <v>962</v>
      </c>
      <c r="H1506" s="139" t="s">
        <v>231</v>
      </c>
      <c r="I1506" s="139" t="s">
        <v>231</v>
      </c>
      <c r="J1506" s="139" t="s">
        <v>231</v>
      </c>
      <c r="K1506" s="139" t="s">
        <v>257</v>
      </c>
      <c r="L1506" s="139">
        <v>39.410598111111106</v>
      </c>
      <c r="M1506" s="139">
        <v>-108.07515611111111</v>
      </c>
      <c r="N1506" s="139" t="s">
        <v>254</v>
      </c>
      <c r="O1506" s="139" t="s">
        <v>258</v>
      </c>
      <c r="P1506" s="139">
        <v>17</v>
      </c>
      <c r="Q1506" s="139">
        <v>1.42</v>
      </c>
      <c r="R1506" s="139">
        <v>8</v>
      </c>
      <c r="S1506" s="139">
        <v>2314</v>
      </c>
      <c r="T1506" s="139">
        <v>137</v>
      </c>
      <c r="U1506" s="139" t="s">
        <v>108</v>
      </c>
      <c r="V1506" s="140">
        <v>0</v>
      </c>
      <c r="W1506" s="141">
        <v>4.3442679999999996</v>
      </c>
      <c r="X1506" s="141">
        <v>0</v>
      </c>
      <c r="Y1506" s="141">
        <v>0</v>
      </c>
      <c r="Z1506" s="142">
        <v>0</v>
      </c>
    </row>
    <row r="1507" spans="1:26" s="4" customFormat="1" x14ac:dyDescent="0.2">
      <c r="A1507" s="139" t="s">
        <v>209</v>
      </c>
      <c r="B1507" s="31" t="s">
        <v>134</v>
      </c>
      <c r="C1507" s="139">
        <f t="shared" si="23"/>
        <v>8</v>
      </c>
      <c r="D1507" s="139" t="s">
        <v>192</v>
      </c>
      <c r="E1507" s="139" t="s">
        <v>182</v>
      </c>
      <c r="F1507" s="139" t="s">
        <v>961</v>
      </c>
      <c r="G1507" s="139" t="s">
        <v>962</v>
      </c>
      <c r="H1507" s="139" t="s">
        <v>231</v>
      </c>
      <c r="I1507" s="139" t="s">
        <v>231</v>
      </c>
      <c r="J1507" s="139" t="s">
        <v>231</v>
      </c>
      <c r="K1507" s="139" t="s">
        <v>257</v>
      </c>
      <c r="L1507" s="139">
        <v>39.412338999999996</v>
      </c>
      <c r="M1507" s="139">
        <v>-108.06955497222222</v>
      </c>
      <c r="N1507" s="139" t="s">
        <v>268</v>
      </c>
      <c r="O1507" s="139" t="s">
        <v>258</v>
      </c>
      <c r="P1507" s="139">
        <v>0</v>
      </c>
      <c r="Q1507" s="139">
        <v>0</v>
      </c>
      <c r="R1507" s="139">
        <v>0</v>
      </c>
      <c r="S1507" s="139">
        <v>0</v>
      </c>
      <c r="T1507" s="139">
        <v>70</v>
      </c>
      <c r="U1507" s="139" t="s">
        <v>208</v>
      </c>
      <c r="V1507" s="140">
        <v>0</v>
      </c>
      <c r="W1507" s="141">
        <v>7.7847489999999997</v>
      </c>
      <c r="X1507" s="141">
        <v>0</v>
      </c>
      <c r="Y1507" s="141">
        <v>0</v>
      </c>
      <c r="Z1507" s="142">
        <v>0</v>
      </c>
    </row>
    <row r="1508" spans="1:26" s="4" customFormat="1" x14ac:dyDescent="0.2">
      <c r="A1508" s="139" t="s">
        <v>209</v>
      </c>
      <c r="B1508" s="31" t="s">
        <v>134</v>
      </c>
      <c r="C1508" s="139">
        <f t="shared" si="23"/>
        <v>8</v>
      </c>
      <c r="D1508" s="139" t="s">
        <v>192</v>
      </c>
      <c r="E1508" s="139" t="s">
        <v>182</v>
      </c>
      <c r="F1508" s="139" t="s">
        <v>963</v>
      </c>
      <c r="G1508" s="139" t="s">
        <v>964</v>
      </c>
      <c r="H1508" s="139" t="s">
        <v>235</v>
      </c>
      <c r="I1508" s="139" t="s">
        <v>231</v>
      </c>
      <c r="J1508" s="139" t="s">
        <v>231</v>
      </c>
      <c r="K1508" s="139" t="s">
        <v>257</v>
      </c>
      <c r="L1508" s="139">
        <v>39.48570052777778</v>
      </c>
      <c r="M1508" s="139">
        <v>-107.56934155555555</v>
      </c>
      <c r="N1508" s="139" t="s">
        <v>391</v>
      </c>
      <c r="O1508" s="139" t="s">
        <v>258</v>
      </c>
      <c r="P1508" s="139">
        <v>9</v>
      </c>
      <c r="Q1508" s="139">
        <v>0.66</v>
      </c>
      <c r="R1508" s="139">
        <v>90</v>
      </c>
      <c r="S1508" s="139">
        <v>1896</v>
      </c>
      <c r="T1508" s="139">
        <v>865</v>
      </c>
      <c r="U1508" s="139" t="s">
        <v>159</v>
      </c>
      <c r="V1508" s="140">
        <v>0</v>
      </c>
      <c r="W1508" s="141">
        <v>0</v>
      </c>
      <c r="X1508" s="141">
        <v>0</v>
      </c>
      <c r="Y1508" s="141">
        <v>0</v>
      </c>
      <c r="Z1508" s="142">
        <v>0</v>
      </c>
    </row>
    <row r="1509" spans="1:26" s="4" customFormat="1" x14ac:dyDescent="0.2">
      <c r="A1509" s="139" t="s">
        <v>209</v>
      </c>
      <c r="B1509" s="31" t="s">
        <v>134</v>
      </c>
      <c r="C1509" s="139">
        <f t="shared" si="23"/>
        <v>8</v>
      </c>
      <c r="D1509" s="139" t="s">
        <v>192</v>
      </c>
      <c r="E1509" s="139" t="s">
        <v>182</v>
      </c>
      <c r="F1509" s="139" t="s">
        <v>963</v>
      </c>
      <c r="G1509" s="139" t="s">
        <v>964</v>
      </c>
      <c r="H1509" s="139" t="s">
        <v>259</v>
      </c>
      <c r="I1509" s="139" t="s">
        <v>231</v>
      </c>
      <c r="J1509" s="139" t="s">
        <v>231</v>
      </c>
      <c r="K1509" s="139" t="s">
        <v>257</v>
      </c>
      <c r="L1509" s="139">
        <v>39.48570052777778</v>
      </c>
      <c r="M1509" s="139">
        <v>-107.56934155555555</v>
      </c>
      <c r="N1509" s="139" t="s">
        <v>391</v>
      </c>
      <c r="O1509" s="139" t="s">
        <v>258</v>
      </c>
      <c r="P1509" s="139">
        <v>9</v>
      </c>
      <c r="Q1509" s="139">
        <v>0.66</v>
      </c>
      <c r="R1509" s="139">
        <v>99.6</v>
      </c>
      <c r="S1509" s="139">
        <v>2087</v>
      </c>
      <c r="T1509" s="139">
        <v>875</v>
      </c>
      <c r="U1509" s="139" t="s">
        <v>159</v>
      </c>
      <c r="V1509" s="140">
        <v>0</v>
      </c>
      <c r="W1509" s="141">
        <v>0</v>
      </c>
      <c r="X1509" s="141">
        <v>0</v>
      </c>
      <c r="Y1509" s="141">
        <v>0</v>
      </c>
      <c r="Z1509" s="142">
        <v>0</v>
      </c>
    </row>
    <row r="1510" spans="1:26" s="4" customFormat="1" x14ac:dyDescent="0.2">
      <c r="A1510" s="139" t="s">
        <v>209</v>
      </c>
      <c r="B1510" s="31" t="s">
        <v>134</v>
      </c>
      <c r="C1510" s="139">
        <f t="shared" si="23"/>
        <v>8</v>
      </c>
      <c r="D1510" s="139" t="s">
        <v>192</v>
      </c>
      <c r="E1510" s="139" t="s">
        <v>182</v>
      </c>
      <c r="F1510" s="139" t="s">
        <v>963</v>
      </c>
      <c r="G1510" s="139" t="s">
        <v>964</v>
      </c>
      <c r="H1510" s="139" t="s">
        <v>229</v>
      </c>
      <c r="I1510" s="139" t="s">
        <v>231</v>
      </c>
      <c r="J1510" s="139" t="s">
        <v>231</v>
      </c>
      <c r="K1510" s="139" t="s">
        <v>257</v>
      </c>
      <c r="L1510" s="139">
        <v>39.48570052777778</v>
      </c>
      <c r="M1510" s="139">
        <v>-107.56934155555555</v>
      </c>
      <c r="N1510" s="139" t="s">
        <v>391</v>
      </c>
      <c r="O1510" s="139" t="s">
        <v>258</v>
      </c>
      <c r="P1510" s="139">
        <v>9</v>
      </c>
      <c r="Q1510" s="139">
        <v>0.66</v>
      </c>
      <c r="R1510" s="139">
        <v>90</v>
      </c>
      <c r="S1510" s="139">
        <v>1986</v>
      </c>
      <c r="T1510" s="139">
        <v>865</v>
      </c>
      <c r="U1510" s="139" t="s">
        <v>159</v>
      </c>
      <c r="V1510" s="140">
        <v>0</v>
      </c>
      <c r="W1510" s="141">
        <v>0</v>
      </c>
      <c r="X1510" s="141">
        <v>0</v>
      </c>
      <c r="Y1510" s="141">
        <v>0</v>
      </c>
      <c r="Z1510" s="142">
        <v>0</v>
      </c>
    </row>
    <row r="1511" spans="1:26" s="4" customFormat="1" x14ac:dyDescent="0.2">
      <c r="A1511" s="139" t="s">
        <v>209</v>
      </c>
      <c r="B1511" s="31" t="s">
        <v>134</v>
      </c>
      <c r="C1511" s="139">
        <f t="shared" si="23"/>
        <v>8</v>
      </c>
      <c r="D1511" s="139" t="s">
        <v>192</v>
      </c>
      <c r="E1511" s="139" t="s">
        <v>182</v>
      </c>
      <c r="F1511" s="139" t="s">
        <v>963</v>
      </c>
      <c r="G1511" s="139" t="s">
        <v>964</v>
      </c>
      <c r="H1511" s="139" t="s">
        <v>231</v>
      </c>
      <c r="I1511" s="139" t="s">
        <v>231</v>
      </c>
      <c r="J1511" s="139" t="s">
        <v>231</v>
      </c>
      <c r="K1511" s="139" t="s">
        <v>257</v>
      </c>
      <c r="L1511" s="139">
        <v>39.570354305555561</v>
      </c>
      <c r="M1511" s="139">
        <v>-108.21548175000001</v>
      </c>
      <c r="N1511" s="139" t="s">
        <v>254</v>
      </c>
      <c r="O1511" s="139" t="s">
        <v>258</v>
      </c>
      <c r="P1511" s="139">
        <v>20</v>
      </c>
      <c r="Q1511" s="139">
        <v>2</v>
      </c>
      <c r="R1511" s="139">
        <v>10</v>
      </c>
      <c r="S1511" s="139">
        <v>5916</v>
      </c>
      <c r="T1511" s="139">
        <v>700</v>
      </c>
      <c r="U1511" s="139" t="s">
        <v>108</v>
      </c>
      <c r="V1511" s="140">
        <v>0</v>
      </c>
      <c r="W1511" s="141">
        <v>1.1689750000000001</v>
      </c>
      <c r="X1511" s="141">
        <v>0</v>
      </c>
      <c r="Y1511" s="141">
        <v>0</v>
      </c>
      <c r="Z1511" s="142">
        <v>0</v>
      </c>
    </row>
    <row r="1512" spans="1:26" s="4" customFormat="1" x14ac:dyDescent="0.2">
      <c r="A1512" s="139" t="s">
        <v>209</v>
      </c>
      <c r="B1512" s="31" t="s">
        <v>134</v>
      </c>
      <c r="C1512" s="139">
        <f t="shared" si="23"/>
        <v>8</v>
      </c>
      <c r="D1512" s="139" t="s">
        <v>192</v>
      </c>
      <c r="E1512" s="139" t="s">
        <v>182</v>
      </c>
      <c r="F1512" s="139" t="s">
        <v>965</v>
      </c>
      <c r="G1512" s="139" t="s">
        <v>966</v>
      </c>
      <c r="H1512" s="139" t="s">
        <v>260</v>
      </c>
      <c r="I1512" s="139" t="s">
        <v>231</v>
      </c>
      <c r="J1512" s="139" t="s">
        <v>231</v>
      </c>
      <c r="K1512" s="139" t="s">
        <v>257</v>
      </c>
      <c r="L1512" s="139">
        <v>39.480998222222226</v>
      </c>
      <c r="M1512" s="139">
        <v>-107.99256391666667</v>
      </c>
      <c r="N1512" s="139" t="s">
        <v>275</v>
      </c>
      <c r="O1512" s="139" t="s">
        <v>258</v>
      </c>
      <c r="P1512" s="139">
        <v>0</v>
      </c>
      <c r="Q1512" s="139">
        <v>0</v>
      </c>
      <c r="R1512" s="139">
        <v>0</v>
      </c>
      <c r="S1512" s="139">
        <v>0</v>
      </c>
      <c r="T1512" s="139">
        <v>0</v>
      </c>
      <c r="U1512" s="139" t="s">
        <v>159</v>
      </c>
      <c r="V1512" s="140">
        <v>0</v>
      </c>
      <c r="W1512" s="141">
        <v>0</v>
      </c>
      <c r="X1512" s="141">
        <v>0</v>
      </c>
      <c r="Y1512" s="141">
        <v>0</v>
      </c>
      <c r="Z1512" s="142">
        <v>0</v>
      </c>
    </row>
    <row r="1513" spans="1:26" s="4" customFormat="1" x14ac:dyDescent="0.2">
      <c r="A1513" s="139" t="s">
        <v>209</v>
      </c>
      <c r="B1513" s="31" t="s">
        <v>134</v>
      </c>
      <c r="C1513" s="139">
        <f t="shared" si="23"/>
        <v>8</v>
      </c>
      <c r="D1513" s="139" t="s">
        <v>192</v>
      </c>
      <c r="E1513" s="139" t="s">
        <v>182</v>
      </c>
      <c r="F1513" s="139" t="s">
        <v>965</v>
      </c>
      <c r="G1513" s="139" t="s">
        <v>966</v>
      </c>
      <c r="H1513" s="139" t="s">
        <v>231</v>
      </c>
      <c r="I1513" s="139" t="s">
        <v>231</v>
      </c>
      <c r="J1513" s="139" t="s">
        <v>231</v>
      </c>
      <c r="K1513" s="139" t="s">
        <v>257</v>
      </c>
      <c r="L1513" s="139">
        <v>39.586602305555559</v>
      </c>
      <c r="M1513" s="139">
        <v>-108.23163669444445</v>
      </c>
      <c r="N1513" s="139" t="s">
        <v>254</v>
      </c>
      <c r="O1513" s="139" t="s">
        <v>258</v>
      </c>
      <c r="P1513" s="139">
        <v>20</v>
      </c>
      <c r="Q1513" s="139">
        <v>2</v>
      </c>
      <c r="R1513" s="139">
        <v>10</v>
      </c>
      <c r="S1513" s="139">
        <v>5916</v>
      </c>
      <c r="T1513" s="139">
        <v>700</v>
      </c>
      <c r="U1513" s="139" t="s">
        <v>108</v>
      </c>
      <c r="V1513" s="140">
        <v>0</v>
      </c>
      <c r="W1513" s="141">
        <v>1.9491000000000001</v>
      </c>
      <c r="X1513" s="141">
        <v>0</v>
      </c>
      <c r="Y1513" s="141">
        <v>0</v>
      </c>
      <c r="Z1513" s="142">
        <v>0</v>
      </c>
    </row>
    <row r="1514" spans="1:26" s="4" customFormat="1" x14ac:dyDescent="0.2">
      <c r="A1514" s="139" t="s">
        <v>209</v>
      </c>
      <c r="B1514" s="31" t="s">
        <v>134</v>
      </c>
      <c r="C1514" s="139">
        <f t="shared" si="23"/>
        <v>8</v>
      </c>
      <c r="D1514" s="139" t="s">
        <v>192</v>
      </c>
      <c r="E1514" s="139" t="s">
        <v>182</v>
      </c>
      <c r="F1514" s="139" t="s">
        <v>967</v>
      </c>
      <c r="G1514" s="139" t="s">
        <v>968</v>
      </c>
      <c r="H1514" s="139" t="s">
        <v>235</v>
      </c>
      <c r="I1514" s="139" t="s">
        <v>231</v>
      </c>
      <c r="J1514" s="139" t="s">
        <v>231</v>
      </c>
      <c r="K1514" s="139" t="s">
        <v>257</v>
      </c>
      <c r="L1514" s="139">
        <v>39.488880888888893</v>
      </c>
      <c r="M1514" s="139">
        <v>-107.56752272222222</v>
      </c>
      <c r="N1514" s="139" t="s">
        <v>275</v>
      </c>
      <c r="O1514" s="139" t="s">
        <v>258</v>
      </c>
      <c r="P1514" s="139">
        <v>28</v>
      </c>
      <c r="Q1514" s="139">
        <v>1.48</v>
      </c>
      <c r="R1514" s="139">
        <v>63</v>
      </c>
      <c r="S1514" s="139">
        <v>20418</v>
      </c>
      <c r="T1514" s="139">
        <v>743</v>
      </c>
      <c r="U1514" s="139" t="s">
        <v>159</v>
      </c>
      <c r="V1514" s="140">
        <v>0</v>
      </c>
      <c r="W1514" s="141">
        <v>0</v>
      </c>
      <c r="X1514" s="141">
        <v>0</v>
      </c>
      <c r="Y1514" s="141">
        <v>0</v>
      </c>
      <c r="Z1514" s="142">
        <v>0.33451199999999998</v>
      </c>
    </row>
    <row r="1515" spans="1:26" s="4" customFormat="1" x14ac:dyDescent="0.2">
      <c r="A1515" s="139" t="s">
        <v>209</v>
      </c>
      <c r="B1515" s="31" t="s">
        <v>134</v>
      </c>
      <c r="C1515" s="139">
        <f t="shared" si="23"/>
        <v>8</v>
      </c>
      <c r="D1515" s="139" t="s">
        <v>192</v>
      </c>
      <c r="E1515" s="139" t="s">
        <v>182</v>
      </c>
      <c r="F1515" s="139" t="s">
        <v>967</v>
      </c>
      <c r="G1515" s="139" t="s">
        <v>968</v>
      </c>
      <c r="H1515" s="139" t="s">
        <v>231</v>
      </c>
      <c r="I1515" s="139" t="s">
        <v>231</v>
      </c>
      <c r="J1515" s="139" t="s">
        <v>231</v>
      </c>
      <c r="K1515" s="139" t="s">
        <v>257</v>
      </c>
      <c r="L1515" s="139">
        <v>39.496532944444446</v>
      </c>
      <c r="M1515" s="139">
        <v>-107.57530097222222</v>
      </c>
      <c r="N1515" s="139" t="s">
        <v>275</v>
      </c>
      <c r="O1515" s="139" t="s">
        <v>258</v>
      </c>
      <c r="P1515" s="139">
        <v>28</v>
      </c>
      <c r="Q1515" s="139">
        <v>1.48</v>
      </c>
      <c r="R1515" s="139">
        <v>63</v>
      </c>
      <c r="S1515" s="139">
        <v>20418</v>
      </c>
      <c r="T1515" s="139">
        <v>743</v>
      </c>
      <c r="U1515" s="139" t="s">
        <v>159</v>
      </c>
      <c r="V1515" s="140">
        <v>19.372125</v>
      </c>
      <c r="W1515" s="141">
        <v>6.7808250000000001</v>
      </c>
      <c r="X1515" s="141">
        <v>14.541297999999999</v>
      </c>
      <c r="Y1515" s="141">
        <v>0</v>
      </c>
      <c r="Z1515" s="142">
        <v>0</v>
      </c>
    </row>
    <row r="1516" spans="1:26" s="4" customFormat="1" x14ac:dyDescent="0.2">
      <c r="A1516" s="139" t="s">
        <v>209</v>
      </c>
      <c r="B1516" s="31" t="s">
        <v>134</v>
      </c>
      <c r="C1516" s="139">
        <f t="shared" si="23"/>
        <v>8</v>
      </c>
      <c r="D1516" s="139" t="s">
        <v>192</v>
      </c>
      <c r="E1516" s="139" t="s">
        <v>182</v>
      </c>
      <c r="F1516" s="139" t="s">
        <v>967</v>
      </c>
      <c r="G1516" s="139" t="s">
        <v>968</v>
      </c>
      <c r="H1516" s="139" t="s">
        <v>231</v>
      </c>
      <c r="I1516" s="139" t="s">
        <v>231</v>
      </c>
      <c r="J1516" s="139" t="s">
        <v>231</v>
      </c>
      <c r="K1516" s="139" t="s">
        <v>257</v>
      </c>
      <c r="L1516" s="139">
        <v>39.496532944444446</v>
      </c>
      <c r="M1516" s="139">
        <v>-107.57530097222222</v>
      </c>
      <c r="N1516" s="139" t="s">
        <v>254</v>
      </c>
      <c r="O1516" s="139" t="s">
        <v>258</v>
      </c>
      <c r="P1516" s="139">
        <v>20</v>
      </c>
      <c r="Q1516" s="139">
        <v>2</v>
      </c>
      <c r="R1516" s="139">
        <v>10</v>
      </c>
      <c r="S1516" s="139">
        <v>5916</v>
      </c>
      <c r="T1516" s="139">
        <v>700</v>
      </c>
      <c r="U1516" s="139" t="s">
        <v>108</v>
      </c>
      <c r="V1516" s="140">
        <v>0</v>
      </c>
      <c r="W1516" s="141">
        <v>1.232837</v>
      </c>
      <c r="X1516" s="141">
        <v>0</v>
      </c>
      <c r="Y1516" s="141">
        <v>0</v>
      </c>
      <c r="Z1516" s="142">
        <v>0</v>
      </c>
    </row>
    <row r="1517" spans="1:26" s="4" customFormat="1" x14ac:dyDescent="0.2">
      <c r="A1517" s="139" t="s">
        <v>209</v>
      </c>
      <c r="B1517" s="31" t="s">
        <v>134</v>
      </c>
      <c r="C1517" s="139">
        <f t="shared" si="23"/>
        <v>8</v>
      </c>
      <c r="D1517" s="139" t="s">
        <v>192</v>
      </c>
      <c r="E1517" s="139" t="s">
        <v>182</v>
      </c>
      <c r="F1517" s="139" t="s">
        <v>969</v>
      </c>
      <c r="G1517" s="139" t="s">
        <v>970</v>
      </c>
      <c r="H1517" s="139" t="s">
        <v>235</v>
      </c>
      <c r="I1517" s="139" t="s">
        <v>231</v>
      </c>
      <c r="J1517" s="139" t="s">
        <v>231</v>
      </c>
      <c r="K1517" s="139" t="s">
        <v>232</v>
      </c>
      <c r="L1517" s="139">
        <v>39.468467916666668</v>
      </c>
      <c r="M1517" s="139">
        <v>-108.24457602777778</v>
      </c>
      <c r="N1517" s="139" t="s">
        <v>275</v>
      </c>
      <c r="O1517" s="139" t="s">
        <v>233</v>
      </c>
      <c r="P1517" s="139">
        <v>10</v>
      </c>
      <c r="Q1517" s="139">
        <v>0.67</v>
      </c>
      <c r="R1517" s="139">
        <v>114</v>
      </c>
      <c r="S1517" s="139">
        <v>2397</v>
      </c>
      <c r="T1517" s="139">
        <v>828</v>
      </c>
      <c r="U1517" s="139" t="s">
        <v>159</v>
      </c>
      <c r="V1517" s="140">
        <v>0</v>
      </c>
      <c r="W1517" s="141">
        <v>0</v>
      </c>
      <c r="X1517" s="141">
        <v>0</v>
      </c>
      <c r="Y1517" s="141">
        <v>0.01</v>
      </c>
      <c r="Z1517" s="142">
        <v>0.15</v>
      </c>
    </row>
    <row r="1518" spans="1:26" s="4" customFormat="1" x14ac:dyDescent="0.2">
      <c r="A1518" s="139" t="s">
        <v>209</v>
      </c>
      <c r="B1518" s="31" t="s">
        <v>134</v>
      </c>
      <c r="C1518" s="139">
        <f t="shared" si="23"/>
        <v>8</v>
      </c>
      <c r="D1518" s="139" t="s">
        <v>192</v>
      </c>
      <c r="E1518" s="139" t="s">
        <v>182</v>
      </c>
      <c r="F1518" s="139" t="s">
        <v>969</v>
      </c>
      <c r="G1518" s="139" t="s">
        <v>970</v>
      </c>
      <c r="H1518" s="139" t="s">
        <v>231</v>
      </c>
      <c r="I1518" s="139" t="s">
        <v>231</v>
      </c>
      <c r="J1518" s="139" t="s">
        <v>231</v>
      </c>
      <c r="K1518" s="139" t="s">
        <v>232</v>
      </c>
      <c r="L1518" s="139">
        <v>39.503076111111113</v>
      </c>
      <c r="M1518" s="139">
        <v>-107.57392299999999</v>
      </c>
      <c r="N1518" s="139" t="s">
        <v>275</v>
      </c>
      <c r="O1518" s="139" t="s">
        <v>233</v>
      </c>
      <c r="P1518" s="139">
        <v>10</v>
      </c>
      <c r="Q1518" s="139">
        <v>0.67</v>
      </c>
      <c r="R1518" s="139">
        <v>114</v>
      </c>
      <c r="S1518" s="139">
        <v>2397</v>
      </c>
      <c r="T1518" s="139">
        <v>828</v>
      </c>
      <c r="U1518" s="139" t="s">
        <v>159</v>
      </c>
      <c r="V1518" s="140">
        <v>8.2100000000000009</v>
      </c>
      <c r="W1518" s="141">
        <v>2.63</v>
      </c>
      <c r="X1518" s="141">
        <v>7.26</v>
      </c>
      <c r="Y1518" s="141">
        <v>0</v>
      </c>
      <c r="Z1518" s="142">
        <v>0</v>
      </c>
    </row>
    <row r="1519" spans="1:26" s="4" customFormat="1" x14ac:dyDescent="0.2">
      <c r="A1519" s="139" t="s">
        <v>209</v>
      </c>
      <c r="B1519" s="31" t="s">
        <v>134</v>
      </c>
      <c r="C1519" s="139">
        <f t="shared" si="23"/>
        <v>8</v>
      </c>
      <c r="D1519" s="139" t="s">
        <v>192</v>
      </c>
      <c r="E1519" s="139" t="s">
        <v>182</v>
      </c>
      <c r="F1519" s="139" t="s">
        <v>971</v>
      </c>
      <c r="G1519" s="139" t="s">
        <v>972</v>
      </c>
      <c r="H1519" s="139" t="s">
        <v>235</v>
      </c>
      <c r="I1519" s="139" t="s">
        <v>231</v>
      </c>
      <c r="J1519" s="139" t="s">
        <v>231</v>
      </c>
      <c r="K1519" s="139" t="s">
        <v>257</v>
      </c>
      <c r="L1519" s="139">
        <v>39.480013416666665</v>
      </c>
      <c r="M1519" s="139">
        <v>-107.57903869444444</v>
      </c>
      <c r="N1519" s="139" t="s">
        <v>883</v>
      </c>
      <c r="O1519" s="139" t="s">
        <v>258</v>
      </c>
      <c r="P1519" s="139">
        <v>20</v>
      </c>
      <c r="Q1519" s="139">
        <v>2</v>
      </c>
      <c r="R1519" s="139">
        <v>10</v>
      </c>
      <c r="S1519" s="139">
        <v>5916</v>
      </c>
      <c r="T1519" s="139">
        <v>700</v>
      </c>
      <c r="U1519" s="139" t="s">
        <v>159</v>
      </c>
      <c r="V1519" s="140">
        <v>0</v>
      </c>
      <c r="W1519" s="141">
        <v>0</v>
      </c>
      <c r="X1519" s="141">
        <v>0</v>
      </c>
      <c r="Y1519" s="141">
        <v>0</v>
      </c>
      <c r="Z1519" s="142">
        <v>0</v>
      </c>
    </row>
    <row r="1520" spans="1:26" s="4" customFormat="1" x14ac:dyDescent="0.2">
      <c r="A1520" s="139" t="s">
        <v>209</v>
      </c>
      <c r="B1520" s="31" t="s">
        <v>134</v>
      </c>
      <c r="C1520" s="139">
        <f t="shared" si="23"/>
        <v>8</v>
      </c>
      <c r="D1520" s="139" t="s">
        <v>192</v>
      </c>
      <c r="E1520" s="139" t="s">
        <v>182</v>
      </c>
      <c r="F1520" s="139" t="s">
        <v>971</v>
      </c>
      <c r="G1520" s="139" t="s">
        <v>972</v>
      </c>
      <c r="H1520" s="139" t="s">
        <v>231</v>
      </c>
      <c r="I1520" s="139" t="s">
        <v>231</v>
      </c>
      <c r="J1520" s="139" t="s">
        <v>231</v>
      </c>
      <c r="K1520" s="139" t="s">
        <v>257</v>
      </c>
      <c r="L1520" s="139">
        <v>39.474178027777782</v>
      </c>
      <c r="M1520" s="139">
        <v>-107.80003138888888</v>
      </c>
      <c r="N1520" s="139" t="s">
        <v>254</v>
      </c>
      <c r="O1520" s="139" t="s">
        <v>258</v>
      </c>
      <c r="P1520" s="139">
        <v>20</v>
      </c>
      <c r="Q1520" s="139">
        <v>2</v>
      </c>
      <c r="R1520" s="139">
        <v>10</v>
      </c>
      <c r="S1520" s="139">
        <v>5916</v>
      </c>
      <c r="T1520" s="139">
        <v>700</v>
      </c>
      <c r="U1520" s="139" t="s">
        <v>108</v>
      </c>
      <c r="V1520" s="140">
        <v>0</v>
      </c>
      <c r="W1520" s="141">
        <v>1.1112580000000001</v>
      </c>
      <c r="X1520" s="141">
        <v>0</v>
      </c>
      <c r="Y1520" s="141">
        <v>0</v>
      </c>
      <c r="Z1520" s="142">
        <v>0</v>
      </c>
    </row>
    <row r="1521" spans="1:26" s="4" customFormat="1" x14ac:dyDescent="0.2">
      <c r="A1521" s="139" t="s">
        <v>209</v>
      </c>
      <c r="B1521" s="31" t="s">
        <v>134</v>
      </c>
      <c r="C1521" s="139">
        <f t="shared" si="23"/>
        <v>8</v>
      </c>
      <c r="D1521" s="139" t="s">
        <v>192</v>
      </c>
      <c r="E1521" s="139" t="s">
        <v>182</v>
      </c>
      <c r="F1521" s="139" t="s">
        <v>973</v>
      </c>
      <c r="G1521" s="139" t="s">
        <v>974</v>
      </c>
      <c r="H1521" s="139" t="s">
        <v>259</v>
      </c>
      <c r="I1521" s="139" t="s">
        <v>231</v>
      </c>
      <c r="J1521" s="139" t="s">
        <v>231</v>
      </c>
      <c r="K1521" s="139" t="s">
        <v>232</v>
      </c>
      <c r="L1521" s="139">
        <v>39.516006472222223</v>
      </c>
      <c r="M1521" s="139">
        <v>-107.54421033333333</v>
      </c>
      <c r="N1521" s="139" t="s">
        <v>261</v>
      </c>
      <c r="O1521" s="139" t="s">
        <v>233</v>
      </c>
      <c r="P1521" s="139">
        <v>542</v>
      </c>
      <c r="Q1521" s="139">
        <v>1.3</v>
      </c>
      <c r="R1521" s="139">
        <v>11.3</v>
      </c>
      <c r="S1521" s="139">
        <v>944</v>
      </c>
      <c r="T1521" s="139">
        <v>1044</v>
      </c>
      <c r="U1521" s="139" t="s">
        <v>159</v>
      </c>
      <c r="V1521" s="140">
        <v>0</v>
      </c>
      <c r="W1521" s="141">
        <v>0</v>
      </c>
      <c r="X1521" s="141">
        <v>0</v>
      </c>
      <c r="Y1521" s="141">
        <v>0</v>
      </c>
      <c r="Z1521" s="142">
        <v>0</v>
      </c>
    </row>
    <row r="1522" spans="1:26" s="4" customFormat="1" x14ac:dyDescent="0.2">
      <c r="A1522" s="139" t="s">
        <v>209</v>
      </c>
      <c r="B1522" s="31" t="s">
        <v>134</v>
      </c>
      <c r="C1522" s="139">
        <f t="shared" si="23"/>
        <v>8</v>
      </c>
      <c r="D1522" s="139" t="s">
        <v>192</v>
      </c>
      <c r="E1522" s="139" t="s">
        <v>182</v>
      </c>
      <c r="F1522" s="139" t="s">
        <v>973</v>
      </c>
      <c r="G1522" s="139" t="s">
        <v>974</v>
      </c>
      <c r="H1522" s="139" t="s">
        <v>231</v>
      </c>
      <c r="I1522" s="139" t="s">
        <v>231</v>
      </c>
      <c r="J1522" s="139" t="s">
        <v>231</v>
      </c>
      <c r="K1522" s="139" t="s">
        <v>232</v>
      </c>
      <c r="L1522" s="139">
        <v>39.530041888888888</v>
      </c>
      <c r="M1522" s="139">
        <v>-107.57565652777778</v>
      </c>
      <c r="N1522" s="139" t="s">
        <v>254</v>
      </c>
      <c r="O1522" s="139" t="s">
        <v>233</v>
      </c>
      <c r="P1522" s="139">
        <v>20</v>
      </c>
      <c r="Q1522" s="139">
        <v>2</v>
      </c>
      <c r="R1522" s="139">
        <v>10</v>
      </c>
      <c r="S1522" s="139">
        <v>5916</v>
      </c>
      <c r="T1522" s="139">
        <v>700</v>
      </c>
      <c r="U1522" s="139" t="s">
        <v>108</v>
      </c>
      <c r="V1522" s="140">
        <v>0</v>
      </c>
      <c r="W1522" s="141">
        <v>3.7388999999999999E-2</v>
      </c>
      <c r="X1522" s="141">
        <v>0</v>
      </c>
      <c r="Y1522" s="141">
        <v>0</v>
      </c>
      <c r="Z1522" s="142">
        <v>0</v>
      </c>
    </row>
    <row r="1523" spans="1:26" s="4" customFormat="1" x14ac:dyDescent="0.2">
      <c r="A1523" s="139" t="s">
        <v>209</v>
      </c>
      <c r="B1523" s="31" t="s">
        <v>134</v>
      </c>
      <c r="C1523" s="139">
        <f t="shared" si="23"/>
        <v>8</v>
      </c>
      <c r="D1523" s="139" t="s">
        <v>192</v>
      </c>
      <c r="E1523" s="139" t="s">
        <v>182</v>
      </c>
      <c r="F1523" s="139" t="s">
        <v>973</v>
      </c>
      <c r="G1523" s="139" t="s">
        <v>974</v>
      </c>
      <c r="H1523" s="139" t="s">
        <v>231</v>
      </c>
      <c r="I1523" s="139" t="s">
        <v>231</v>
      </c>
      <c r="J1523" s="139" t="s">
        <v>231</v>
      </c>
      <c r="K1523" s="139" t="s">
        <v>232</v>
      </c>
      <c r="L1523" s="139">
        <v>39.510928611111112</v>
      </c>
      <c r="M1523" s="139">
        <v>-108.00875897222222</v>
      </c>
      <c r="N1523" s="139" t="s">
        <v>268</v>
      </c>
      <c r="O1523" s="139" t="s">
        <v>233</v>
      </c>
      <c r="P1523" s="139">
        <v>0</v>
      </c>
      <c r="Q1523" s="139">
        <v>0</v>
      </c>
      <c r="R1523" s="139">
        <v>0</v>
      </c>
      <c r="S1523" s="139">
        <v>0</v>
      </c>
      <c r="T1523" s="139">
        <v>70</v>
      </c>
      <c r="U1523" s="139" t="s">
        <v>208</v>
      </c>
      <c r="V1523" s="140">
        <v>0</v>
      </c>
      <c r="W1523" s="141">
        <v>7.9194779999999998</v>
      </c>
      <c r="X1523" s="141">
        <v>0</v>
      </c>
      <c r="Y1523" s="141">
        <v>0</v>
      </c>
      <c r="Z1523" s="142">
        <v>0</v>
      </c>
    </row>
    <row r="1524" spans="1:26" s="4" customFormat="1" x14ac:dyDescent="0.2">
      <c r="A1524" s="139" t="s">
        <v>209</v>
      </c>
      <c r="B1524" s="31" t="s">
        <v>134</v>
      </c>
      <c r="C1524" s="139">
        <f t="shared" si="23"/>
        <v>8</v>
      </c>
      <c r="D1524" s="139" t="s">
        <v>192</v>
      </c>
      <c r="E1524" s="139" t="s">
        <v>182</v>
      </c>
      <c r="F1524" s="139" t="s">
        <v>975</v>
      </c>
      <c r="G1524" s="139" t="s">
        <v>976</v>
      </c>
      <c r="H1524" s="139" t="s">
        <v>259</v>
      </c>
      <c r="I1524" s="139" t="s">
        <v>231</v>
      </c>
      <c r="J1524" s="139" t="s">
        <v>231</v>
      </c>
      <c r="K1524" s="139" t="s">
        <v>257</v>
      </c>
      <c r="L1524" s="139">
        <v>39.525926138888885</v>
      </c>
      <c r="M1524" s="139">
        <v>-107.59617083333333</v>
      </c>
      <c r="N1524" s="139" t="s">
        <v>261</v>
      </c>
      <c r="O1524" s="139" t="s">
        <v>258</v>
      </c>
      <c r="P1524" s="139">
        <v>0</v>
      </c>
      <c r="Q1524" s="139">
        <v>0</v>
      </c>
      <c r="R1524" s="139">
        <v>0</v>
      </c>
      <c r="S1524" s="139">
        <v>0</v>
      </c>
      <c r="T1524" s="139">
        <v>70</v>
      </c>
      <c r="U1524" s="139" t="s">
        <v>159</v>
      </c>
      <c r="V1524" s="140">
        <v>0</v>
      </c>
      <c r="W1524" s="141">
        <v>0</v>
      </c>
      <c r="X1524" s="141">
        <v>0</v>
      </c>
      <c r="Y1524" s="141">
        <v>0</v>
      </c>
      <c r="Z1524" s="142">
        <v>0.17671600000000001</v>
      </c>
    </row>
    <row r="1525" spans="1:26" s="4" customFormat="1" x14ac:dyDescent="0.2">
      <c r="A1525" s="139" t="s">
        <v>209</v>
      </c>
      <c r="B1525" s="31" t="s">
        <v>134</v>
      </c>
      <c r="C1525" s="139">
        <f t="shared" si="23"/>
        <v>8</v>
      </c>
      <c r="D1525" s="139" t="s">
        <v>192</v>
      </c>
      <c r="E1525" s="139" t="s">
        <v>182</v>
      </c>
      <c r="F1525" s="139" t="s">
        <v>975</v>
      </c>
      <c r="G1525" s="139" t="s">
        <v>976</v>
      </c>
      <c r="H1525" s="139" t="s">
        <v>231</v>
      </c>
      <c r="I1525" s="139" t="s">
        <v>231</v>
      </c>
      <c r="J1525" s="139" t="s">
        <v>231</v>
      </c>
      <c r="K1525" s="139" t="s">
        <v>257</v>
      </c>
      <c r="L1525" s="139">
        <v>39.530041888888888</v>
      </c>
      <c r="M1525" s="139">
        <v>-107.57565652777778</v>
      </c>
      <c r="N1525" s="139" t="s">
        <v>261</v>
      </c>
      <c r="O1525" s="139" t="s">
        <v>258</v>
      </c>
      <c r="P1525" s="139">
        <v>0</v>
      </c>
      <c r="Q1525" s="139">
        <v>0</v>
      </c>
      <c r="R1525" s="139">
        <v>0</v>
      </c>
      <c r="S1525" s="139">
        <v>0</v>
      </c>
      <c r="T1525" s="139">
        <v>70</v>
      </c>
      <c r="U1525" s="139" t="s">
        <v>159</v>
      </c>
      <c r="V1525" s="140">
        <v>1.9589380000000001</v>
      </c>
      <c r="W1525" s="141">
        <v>1.371256</v>
      </c>
      <c r="X1525" s="141">
        <v>3.917875</v>
      </c>
      <c r="Y1525" s="141">
        <v>0</v>
      </c>
      <c r="Z1525" s="142">
        <v>0</v>
      </c>
    </row>
    <row r="1526" spans="1:26" s="4" customFormat="1" x14ac:dyDescent="0.2">
      <c r="A1526" s="139" t="s">
        <v>209</v>
      </c>
      <c r="B1526" s="31" t="s">
        <v>134</v>
      </c>
      <c r="C1526" s="139">
        <f t="shared" si="23"/>
        <v>8</v>
      </c>
      <c r="D1526" s="139" t="s">
        <v>192</v>
      </c>
      <c r="E1526" s="139" t="s">
        <v>182</v>
      </c>
      <c r="F1526" s="139" t="s">
        <v>975</v>
      </c>
      <c r="G1526" s="139" t="s">
        <v>976</v>
      </c>
      <c r="H1526" s="139" t="s">
        <v>231</v>
      </c>
      <c r="I1526" s="139" t="s">
        <v>231</v>
      </c>
      <c r="J1526" s="139" t="s">
        <v>231</v>
      </c>
      <c r="K1526" s="139" t="s">
        <v>257</v>
      </c>
      <c r="L1526" s="139">
        <v>39.481359527777776</v>
      </c>
      <c r="M1526" s="139">
        <v>-107.60051219444443</v>
      </c>
      <c r="N1526" s="139" t="s">
        <v>268</v>
      </c>
      <c r="O1526" s="139" t="s">
        <v>258</v>
      </c>
      <c r="P1526" s="139">
        <v>0</v>
      </c>
      <c r="Q1526" s="139">
        <v>0</v>
      </c>
      <c r="R1526" s="139">
        <v>0</v>
      </c>
      <c r="S1526" s="139">
        <v>0</v>
      </c>
      <c r="T1526" s="139">
        <v>70</v>
      </c>
      <c r="U1526" s="139" t="s">
        <v>208</v>
      </c>
      <c r="V1526" s="140">
        <v>0</v>
      </c>
      <c r="W1526" s="141">
        <v>3.7711800000000002</v>
      </c>
      <c r="X1526" s="141">
        <v>0</v>
      </c>
      <c r="Y1526" s="141">
        <v>0</v>
      </c>
      <c r="Z1526" s="142">
        <v>0</v>
      </c>
    </row>
    <row r="1527" spans="1:26" s="4" customFormat="1" x14ac:dyDescent="0.2">
      <c r="A1527" s="139" t="s">
        <v>209</v>
      </c>
      <c r="B1527" s="31" t="s">
        <v>134</v>
      </c>
      <c r="C1527" s="139">
        <f t="shared" si="23"/>
        <v>8</v>
      </c>
      <c r="D1527" s="139" t="s">
        <v>192</v>
      </c>
      <c r="E1527" s="139" t="s">
        <v>182</v>
      </c>
      <c r="F1527" s="139" t="s">
        <v>975</v>
      </c>
      <c r="G1527" s="139" t="s">
        <v>976</v>
      </c>
      <c r="H1527" s="139" t="s">
        <v>231</v>
      </c>
      <c r="I1527" s="139" t="s">
        <v>231</v>
      </c>
      <c r="J1527" s="139" t="s">
        <v>231</v>
      </c>
      <c r="K1527" s="139" t="s">
        <v>257</v>
      </c>
      <c r="L1527" s="139">
        <v>39.474853222222222</v>
      </c>
      <c r="M1527" s="139">
        <v>-107.92965308333333</v>
      </c>
      <c r="N1527" s="139" t="s">
        <v>254</v>
      </c>
      <c r="O1527" s="139" t="s">
        <v>258</v>
      </c>
      <c r="P1527" s="139">
        <v>20</v>
      </c>
      <c r="Q1527" s="139">
        <v>2</v>
      </c>
      <c r="R1527" s="139">
        <v>10</v>
      </c>
      <c r="S1527" s="139">
        <v>5916</v>
      </c>
      <c r="T1527" s="139">
        <v>700</v>
      </c>
      <c r="U1527" s="139" t="s">
        <v>108</v>
      </c>
      <c r="V1527" s="140">
        <v>0</v>
      </c>
      <c r="W1527" s="141">
        <v>9.1024999999999995E-2</v>
      </c>
      <c r="X1527" s="141">
        <v>0</v>
      </c>
      <c r="Y1527" s="141">
        <v>0</v>
      </c>
      <c r="Z1527" s="142">
        <v>0</v>
      </c>
    </row>
    <row r="1528" spans="1:26" s="4" customFormat="1" x14ac:dyDescent="0.2">
      <c r="A1528" s="139" t="s">
        <v>209</v>
      </c>
      <c r="B1528" s="31" t="s">
        <v>134</v>
      </c>
      <c r="C1528" s="139">
        <f t="shared" si="23"/>
        <v>8</v>
      </c>
      <c r="D1528" s="139" t="s">
        <v>192</v>
      </c>
      <c r="E1528" s="139" t="s">
        <v>182</v>
      </c>
      <c r="F1528" s="139" t="s">
        <v>977</v>
      </c>
      <c r="G1528" s="139" t="s">
        <v>978</v>
      </c>
      <c r="H1528" s="139" t="s">
        <v>259</v>
      </c>
      <c r="I1528" s="139" t="s">
        <v>231</v>
      </c>
      <c r="J1528" s="139" t="s">
        <v>231</v>
      </c>
      <c r="K1528" s="139" t="s">
        <v>257</v>
      </c>
      <c r="L1528" s="139">
        <v>39.530041888888888</v>
      </c>
      <c r="M1528" s="139">
        <v>-107.57565652777778</v>
      </c>
      <c r="N1528" s="139" t="s">
        <v>261</v>
      </c>
      <c r="O1528" s="139" t="s">
        <v>258</v>
      </c>
      <c r="P1528" s="139">
        <v>25</v>
      </c>
      <c r="Q1528" s="139">
        <v>1.0900000000000001</v>
      </c>
      <c r="R1528" s="139">
        <v>54</v>
      </c>
      <c r="S1528" s="139">
        <v>9413</v>
      </c>
      <c r="T1528" s="139">
        <v>814</v>
      </c>
      <c r="U1528" s="139" t="s">
        <v>159</v>
      </c>
      <c r="V1528" s="140">
        <v>0</v>
      </c>
      <c r="W1528" s="141">
        <v>0</v>
      </c>
      <c r="X1528" s="141">
        <v>0</v>
      </c>
      <c r="Y1528" s="141">
        <v>0</v>
      </c>
      <c r="Z1528" s="142">
        <v>0</v>
      </c>
    </row>
    <row r="1529" spans="1:26" s="4" customFormat="1" x14ac:dyDescent="0.2">
      <c r="A1529" s="139" t="s">
        <v>209</v>
      </c>
      <c r="B1529" s="31" t="s">
        <v>134</v>
      </c>
      <c r="C1529" s="139">
        <f t="shared" si="23"/>
        <v>8</v>
      </c>
      <c r="D1529" s="139" t="s">
        <v>192</v>
      </c>
      <c r="E1529" s="139" t="s">
        <v>182</v>
      </c>
      <c r="F1529" s="139" t="s">
        <v>977</v>
      </c>
      <c r="G1529" s="139" t="s">
        <v>978</v>
      </c>
      <c r="H1529" s="139" t="s">
        <v>231</v>
      </c>
      <c r="I1529" s="139" t="s">
        <v>231</v>
      </c>
      <c r="J1529" s="139" t="s">
        <v>231</v>
      </c>
      <c r="K1529" s="139" t="s">
        <v>257</v>
      </c>
      <c r="L1529" s="139">
        <v>39.525999722222224</v>
      </c>
      <c r="M1529" s="139">
        <v>-107.58706444444444</v>
      </c>
      <c r="N1529" s="139" t="s">
        <v>268</v>
      </c>
      <c r="O1529" s="139" t="s">
        <v>258</v>
      </c>
      <c r="P1529" s="139">
        <v>0</v>
      </c>
      <c r="Q1529" s="139">
        <v>0</v>
      </c>
      <c r="R1529" s="139">
        <v>0</v>
      </c>
      <c r="S1529" s="139">
        <v>0</v>
      </c>
      <c r="T1529" s="139">
        <v>70</v>
      </c>
      <c r="U1529" s="139" t="s">
        <v>208</v>
      </c>
      <c r="V1529" s="140">
        <v>0</v>
      </c>
      <c r="W1529" s="141">
        <v>9.4279499999999992</v>
      </c>
      <c r="X1529" s="141">
        <v>0</v>
      </c>
      <c r="Y1529" s="141">
        <v>0</v>
      </c>
      <c r="Z1529" s="142">
        <v>0</v>
      </c>
    </row>
    <row r="1530" spans="1:26" s="4" customFormat="1" x14ac:dyDescent="0.2">
      <c r="A1530" s="139" t="s">
        <v>209</v>
      </c>
      <c r="B1530" s="31" t="s">
        <v>134</v>
      </c>
      <c r="C1530" s="139">
        <f t="shared" si="23"/>
        <v>8</v>
      </c>
      <c r="D1530" s="139" t="s">
        <v>192</v>
      </c>
      <c r="E1530" s="139" t="s">
        <v>182</v>
      </c>
      <c r="F1530" s="139" t="s">
        <v>977</v>
      </c>
      <c r="G1530" s="139" t="s">
        <v>978</v>
      </c>
      <c r="H1530" s="139" t="s">
        <v>231</v>
      </c>
      <c r="I1530" s="139" t="s">
        <v>231</v>
      </c>
      <c r="J1530" s="139" t="s">
        <v>231</v>
      </c>
      <c r="K1530" s="139" t="s">
        <v>257</v>
      </c>
      <c r="L1530" s="139">
        <v>39.525999722222224</v>
      </c>
      <c r="M1530" s="139">
        <v>-107.58706444444444</v>
      </c>
      <c r="N1530" s="139" t="s">
        <v>254</v>
      </c>
      <c r="O1530" s="139" t="s">
        <v>258</v>
      </c>
      <c r="P1530" s="139">
        <v>20</v>
      </c>
      <c r="Q1530" s="139">
        <v>2</v>
      </c>
      <c r="R1530" s="139">
        <v>10</v>
      </c>
      <c r="S1530" s="139">
        <v>5916</v>
      </c>
      <c r="T1530" s="139">
        <v>700</v>
      </c>
      <c r="U1530" s="139" t="s">
        <v>108</v>
      </c>
      <c r="V1530" s="140">
        <v>0</v>
      </c>
      <c r="W1530" s="141">
        <v>1.9734640000000001</v>
      </c>
      <c r="X1530" s="141">
        <v>0</v>
      </c>
      <c r="Y1530" s="141">
        <v>0</v>
      </c>
      <c r="Z1530" s="142">
        <v>0</v>
      </c>
    </row>
    <row r="1531" spans="1:26" s="4" customFormat="1" x14ac:dyDescent="0.2">
      <c r="A1531" s="139" t="s">
        <v>209</v>
      </c>
      <c r="B1531" s="31" t="s">
        <v>134</v>
      </c>
      <c r="C1531" s="139">
        <f t="shared" si="23"/>
        <v>8</v>
      </c>
      <c r="D1531" s="139" t="s">
        <v>192</v>
      </c>
      <c r="E1531" s="139" t="s">
        <v>182</v>
      </c>
      <c r="F1531" s="139" t="s">
        <v>979</v>
      </c>
      <c r="G1531" s="139" t="s">
        <v>980</v>
      </c>
      <c r="H1531" s="139" t="s">
        <v>230</v>
      </c>
      <c r="I1531" s="139" t="s">
        <v>231</v>
      </c>
      <c r="J1531" s="139" t="s">
        <v>231</v>
      </c>
      <c r="K1531" s="139" t="s">
        <v>232</v>
      </c>
      <c r="L1531" s="139">
        <v>39.675750916666665</v>
      </c>
      <c r="M1531" s="139">
        <v>-108.13863711111112</v>
      </c>
      <c r="N1531" s="139" t="s">
        <v>261</v>
      </c>
      <c r="O1531" s="139" t="s">
        <v>233</v>
      </c>
      <c r="P1531" s="139">
        <v>26</v>
      </c>
      <c r="Q1531" s="139">
        <v>1.33</v>
      </c>
      <c r="R1531" s="139">
        <v>54</v>
      </c>
      <c r="S1531" s="139">
        <v>14165</v>
      </c>
      <c r="T1531" s="139">
        <v>783</v>
      </c>
      <c r="U1531" s="139" t="s">
        <v>159</v>
      </c>
      <c r="V1531" s="140">
        <v>0</v>
      </c>
      <c r="W1531" s="141">
        <v>0</v>
      </c>
      <c r="X1531" s="141">
        <v>0</v>
      </c>
      <c r="Y1531" s="141">
        <v>0</v>
      </c>
      <c r="Z1531" s="142">
        <v>0</v>
      </c>
    </row>
    <row r="1532" spans="1:26" s="4" customFormat="1" x14ac:dyDescent="0.2">
      <c r="A1532" s="139" t="s">
        <v>209</v>
      </c>
      <c r="B1532" s="31" t="s">
        <v>134</v>
      </c>
      <c r="C1532" s="139">
        <f t="shared" si="23"/>
        <v>8</v>
      </c>
      <c r="D1532" s="139" t="s">
        <v>192</v>
      </c>
      <c r="E1532" s="139" t="s">
        <v>182</v>
      </c>
      <c r="F1532" s="139" t="s">
        <v>979</v>
      </c>
      <c r="G1532" s="139" t="s">
        <v>980</v>
      </c>
      <c r="H1532" s="139" t="s">
        <v>231</v>
      </c>
      <c r="I1532" s="139" t="s">
        <v>231</v>
      </c>
      <c r="J1532" s="139" t="s">
        <v>231</v>
      </c>
      <c r="K1532" s="139" t="s">
        <v>232</v>
      </c>
      <c r="L1532" s="139">
        <v>39.460779833333333</v>
      </c>
      <c r="M1532" s="139">
        <v>-108.00152283333334</v>
      </c>
      <c r="N1532" s="139" t="s">
        <v>261</v>
      </c>
      <c r="O1532" s="139" t="s">
        <v>233</v>
      </c>
      <c r="P1532" s="139">
        <v>26</v>
      </c>
      <c r="Q1532" s="139">
        <v>1.33</v>
      </c>
      <c r="R1532" s="139">
        <v>54</v>
      </c>
      <c r="S1532" s="139">
        <v>14165</v>
      </c>
      <c r="T1532" s="139">
        <v>783</v>
      </c>
      <c r="U1532" s="139" t="s">
        <v>159</v>
      </c>
      <c r="V1532" s="140">
        <v>10.219495999999999</v>
      </c>
      <c r="W1532" s="141">
        <v>1.4700660000000001</v>
      </c>
      <c r="X1532" s="141">
        <v>10.62504</v>
      </c>
      <c r="Y1532" s="141">
        <v>0</v>
      </c>
      <c r="Z1532" s="142">
        <v>0</v>
      </c>
    </row>
    <row r="1533" spans="1:26" s="4" customFormat="1" x14ac:dyDescent="0.2">
      <c r="A1533" s="139" t="s">
        <v>209</v>
      </c>
      <c r="B1533" s="31" t="s">
        <v>134</v>
      </c>
      <c r="C1533" s="139">
        <f t="shared" si="23"/>
        <v>8</v>
      </c>
      <c r="D1533" s="139" t="s">
        <v>192</v>
      </c>
      <c r="E1533" s="139" t="s">
        <v>182</v>
      </c>
      <c r="F1533" s="139" t="s">
        <v>981</v>
      </c>
      <c r="G1533" s="139" t="s">
        <v>982</v>
      </c>
      <c r="H1533" s="139" t="s">
        <v>259</v>
      </c>
      <c r="I1533" s="139" t="s">
        <v>231</v>
      </c>
      <c r="J1533" s="139" t="s">
        <v>231</v>
      </c>
      <c r="K1533" s="139" t="s">
        <v>232</v>
      </c>
      <c r="L1533" s="139">
        <v>39.525999722222224</v>
      </c>
      <c r="M1533" s="139">
        <v>-107.58706444444444</v>
      </c>
      <c r="N1533" s="139" t="s">
        <v>275</v>
      </c>
      <c r="O1533" s="139" t="s">
        <v>233</v>
      </c>
      <c r="P1533" s="139">
        <v>0</v>
      </c>
      <c r="Q1533" s="139">
        <v>0</v>
      </c>
      <c r="R1533" s="139">
        <v>0</v>
      </c>
      <c r="S1533" s="139">
        <v>9126</v>
      </c>
      <c r="T1533" s="139">
        <v>992</v>
      </c>
      <c r="U1533" s="139" t="s">
        <v>159</v>
      </c>
      <c r="V1533" s="140">
        <v>0</v>
      </c>
      <c r="W1533" s="141">
        <v>0</v>
      </c>
      <c r="X1533" s="141">
        <v>0</v>
      </c>
      <c r="Y1533" s="141">
        <v>0</v>
      </c>
      <c r="Z1533" s="142">
        <v>0.57026299999999996</v>
      </c>
    </row>
    <row r="1534" spans="1:26" s="4" customFormat="1" x14ac:dyDescent="0.2">
      <c r="A1534" s="139" t="s">
        <v>209</v>
      </c>
      <c r="B1534" s="31" t="s">
        <v>134</v>
      </c>
      <c r="C1534" s="139">
        <f t="shared" si="23"/>
        <v>8</v>
      </c>
      <c r="D1534" s="139" t="s">
        <v>192</v>
      </c>
      <c r="E1534" s="139" t="s">
        <v>182</v>
      </c>
      <c r="F1534" s="139" t="s">
        <v>981</v>
      </c>
      <c r="G1534" s="139" t="s">
        <v>982</v>
      </c>
      <c r="H1534" s="139" t="s">
        <v>231</v>
      </c>
      <c r="I1534" s="139" t="s">
        <v>231</v>
      </c>
      <c r="J1534" s="139" t="s">
        <v>231</v>
      </c>
      <c r="K1534" s="139" t="s">
        <v>232</v>
      </c>
      <c r="L1534" s="139">
        <v>39.513568055555552</v>
      </c>
      <c r="M1534" s="139">
        <v>-107.57465163888888</v>
      </c>
      <c r="N1534" s="139" t="s">
        <v>275</v>
      </c>
      <c r="O1534" s="139" t="s">
        <v>233</v>
      </c>
      <c r="P1534" s="139">
        <v>0</v>
      </c>
      <c r="Q1534" s="139">
        <v>0</v>
      </c>
      <c r="R1534" s="139">
        <v>0</v>
      </c>
      <c r="S1534" s="139">
        <v>9126</v>
      </c>
      <c r="T1534" s="139">
        <v>992</v>
      </c>
      <c r="U1534" s="139" t="s">
        <v>159</v>
      </c>
      <c r="V1534" s="140">
        <v>13.314728000000001</v>
      </c>
      <c r="W1534" s="141">
        <v>9.3260349999999992</v>
      </c>
      <c r="X1534" s="141">
        <v>26.627378</v>
      </c>
      <c r="Y1534" s="141">
        <v>0</v>
      </c>
      <c r="Z1534" s="142">
        <v>0</v>
      </c>
    </row>
    <row r="1535" spans="1:26" s="4" customFormat="1" x14ac:dyDescent="0.2">
      <c r="A1535" s="139" t="s">
        <v>209</v>
      </c>
      <c r="B1535" s="31" t="s">
        <v>134</v>
      </c>
      <c r="C1535" s="139">
        <f t="shared" si="23"/>
        <v>8</v>
      </c>
      <c r="D1535" s="139" t="s">
        <v>192</v>
      </c>
      <c r="E1535" s="139" t="s">
        <v>182</v>
      </c>
      <c r="F1535" s="139" t="s">
        <v>981</v>
      </c>
      <c r="G1535" s="139" t="s">
        <v>982</v>
      </c>
      <c r="H1535" s="139" t="s">
        <v>231</v>
      </c>
      <c r="I1535" s="139" t="s">
        <v>231</v>
      </c>
      <c r="J1535" s="139" t="s">
        <v>231</v>
      </c>
      <c r="K1535" s="139" t="s">
        <v>232</v>
      </c>
      <c r="L1535" s="139">
        <v>39.460324194444446</v>
      </c>
      <c r="M1535" s="139">
        <v>-107.48775208333335</v>
      </c>
      <c r="N1535" s="139" t="s">
        <v>268</v>
      </c>
      <c r="O1535" s="139" t="s">
        <v>233</v>
      </c>
      <c r="P1535" s="139">
        <v>0</v>
      </c>
      <c r="Q1535" s="139">
        <v>0</v>
      </c>
      <c r="R1535" s="139">
        <v>0</v>
      </c>
      <c r="S1535" s="139">
        <v>0</v>
      </c>
      <c r="T1535" s="139">
        <v>7</v>
      </c>
      <c r="U1535" s="139" t="s">
        <v>208</v>
      </c>
      <c r="V1535" s="140">
        <v>0</v>
      </c>
      <c r="W1535" s="141">
        <v>4.5254159999999999</v>
      </c>
      <c r="X1535" s="141">
        <v>0</v>
      </c>
      <c r="Y1535" s="141">
        <v>0</v>
      </c>
      <c r="Z1535" s="142">
        <v>0</v>
      </c>
    </row>
    <row r="1536" spans="1:26" s="4" customFormat="1" x14ac:dyDescent="0.2">
      <c r="A1536" s="139" t="s">
        <v>209</v>
      </c>
      <c r="B1536" s="31" t="s">
        <v>134</v>
      </c>
      <c r="C1536" s="139">
        <f t="shared" si="23"/>
        <v>8</v>
      </c>
      <c r="D1536" s="139" t="s">
        <v>192</v>
      </c>
      <c r="E1536" s="139" t="s">
        <v>182</v>
      </c>
      <c r="F1536" s="139" t="s">
        <v>981</v>
      </c>
      <c r="G1536" s="139" t="s">
        <v>982</v>
      </c>
      <c r="H1536" s="139" t="s">
        <v>231</v>
      </c>
      <c r="I1536" s="139" t="s">
        <v>231</v>
      </c>
      <c r="J1536" s="139" t="s">
        <v>231</v>
      </c>
      <c r="K1536" s="139" t="s">
        <v>232</v>
      </c>
      <c r="L1536" s="139">
        <v>39.460324194444446</v>
      </c>
      <c r="M1536" s="139">
        <v>-107.48775208333335</v>
      </c>
      <c r="N1536" s="139" t="s">
        <v>254</v>
      </c>
      <c r="O1536" s="139" t="s">
        <v>233</v>
      </c>
      <c r="P1536" s="139">
        <v>20</v>
      </c>
      <c r="Q1536" s="139">
        <v>2</v>
      </c>
      <c r="R1536" s="139">
        <v>10</v>
      </c>
      <c r="S1536" s="139">
        <v>5916</v>
      </c>
      <c r="T1536" s="139">
        <v>700</v>
      </c>
      <c r="U1536" s="139" t="s">
        <v>108</v>
      </c>
      <c r="V1536" s="140">
        <v>0</v>
      </c>
      <c r="W1536" s="141">
        <v>0.87709499999999996</v>
      </c>
      <c r="X1536" s="141">
        <v>0</v>
      </c>
      <c r="Y1536" s="141">
        <v>0</v>
      </c>
      <c r="Z1536" s="142">
        <v>0</v>
      </c>
    </row>
    <row r="1537" spans="1:26" s="4" customFormat="1" x14ac:dyDescent="0.2">
      <c r="A1537" s="139" t="s">
        <v>209</v>
      </c>
      <c r="B1537" s="31" t="s">
        <v>134</v>
      </c>
      <c r="C1537" s="139">
        <f t="shared" si="23"/>
        <v>8</v>
      </c>
      <c r="D1537" s="139" t="s">
        <v>192</v>
      </c>
      <c r="E1537" s="139" t="s">
        <v>182</v>
      </c>
      <c r="F1537" s="139" t="s">
        <v>983</v>
      </c>
      <c r="G1537" s="139" t="s">
        <v>984</v>
      </c>
      <c r="H1537" s="139" t="s">
        <v>259</v>
      </c>
      <c r="I1537" s="139" t="s">
        <v>231</v>
      </c>
      <c r="J1537" s="139" t="s">
        <v>231</v>
      </c>
      <c r="K1537" s="139" t="s">
        <v>232</v>
      </c>
      <c r="L1537" s="139">
        <v>39.612316666666665</v>
      </c>
      <c r="M1537" s="139">
        <v>-108.10796166666667</v>
      </c>
      <c r="N1537" s="139" t="s">
        <v>391</v>
      </c>
      <c r="O1537" s="139" t="s">
        <v>233</v>
      </c>
      <c r="P1537" s="139">
        <v>5</v>
      </c>
      <c r="Q1537" s="139">
        <v>0.15</v>
      </c>
      <c r="R1537" s="139">
        <v>1</v>
      </c>
      <c r="S1537" s="139">
        <v>100</v>
      </c>
      <c r="T1537" s="139">
        <v>718</v>
      </c>
      <c r="U1537" s="139" t="s">
        <v>159</v>
      </c>
      <c r="V1537" s="140">
        <v>0</v>
      </c>
      <c r="W1537" s="141">
        <v>0</v>
      </c>
      <c r="X1537" s="141">
        <v>0</v>
      </c>
      <c r="Y1537" s="141">
        <v>0</v>
      </c>
      <c r="Z1537" s="142">
        <v>0</v>
      </c>
    </row>
    <row r="1538" spans="1:26" s="4" customFormat="1" x14ac:dyDescent="0.2">
      <c r="A1538" s="139" t="s">
        <v>209</v>
      </c>
      <c r="B1538" s="31" t="s">
        <v>134</v>
      </c>
      <c r="C1538" s="139">
        <f t="shared" si="23"/>
        <v>8</v>
      </c>
      <c r="D1538" s="139" t="s">
        <v>192</v>
      </c>
      <c r="E1538" s="139" t="s">
        <v>182</v>
      </c>
      <c r="F1538" s="139" t="s">
        <v>983</v>
      </c>
      <c r="G1538" s="139" t="s">
        <v>984</v>
      </c>
      <c r="H1538" s="139" t="s">
        <v>273</v>
      </c>
      <c r="I1538" s="139" t="s">
        <v>231</v>
      </c>
      <c r="J1538" s="139" t="s">
        <v>231</v>
      </c>
      <c r="K1538" s="139" t="s">
        <v>232</v>
      </c>
      <c r="L1538" s="139">
        <v>39.612316666666665</v>
      </c>
      <c r="M1538" s="139">
        <v>-108.10796166666667</v>
      </c>
      <c r="N1538" s="139" t="s">
        <v>391</v>
      </c>
      <c r="O1538" s="139" t="s">
        <v>233</v>
      </c>
      <c r="P1538" s="139">
        <v>2</v>
      </c>
      <c r="Q1538" s="139">
        <v>0.09</v>
      </c>
      <c r="R1538" s="139">
        <v>1</v>
      </c>
      <c r="S1538" s="139">
        <v>68</v>
      </c>
      <c r="T1538" s="139">
        <v>1200</v>
      </c>
      <c r="U1538" s="139" t="s">
        <v>159</v>
      </c>
      <c r="V1538" s="140">
        <v>0</v>
      </c>
      <c r="W1538" s="141">
        <v>0</v>
      </c>
      <c r="X1538" s="141">
        <v>0</v>
      </c>
      <c r="Y1538" s="141">
        <v>2.2880000000000001E-3</v>
      </c>
      <c r="Z1538" s="142">
        <v>5.7200000000000003E-3</v>
      </c>
    </row>
    <row r="1539" spans="1:26" s="4" customFormat="1" x14ac:dyDescent="0.2">
      <c r="A1539" s="139" t="s">
        <v>209</v>
      </c>
      <c r="B1539" s="31" t="s">
        <v>134</v>
      </c>
      <c r="C1539" s="139">
        <f t="shared" si="23"/>
        <v>8</v>
      </c>
      <c r="D1539" s="139" t="s">
        <v>192</v>
      </c>
      <c r="E1539" s="139" t="s">
        <v>182</v>
      </c>
      <c r="F1539" s="139" t="s">
        <v>983</v>
      </c>
      <c r="G1539" s="139" t="s">
        <v>984</v>
      </c>
      <c r="H1539" s="139" t="s">
        <v>229</v>
      </c>
      <c r="I1539" s="139" t="s">
        <v>231</v>
      </c>
      <c r="J1539" s="139" t="s">
        <v>231</v>
      </c>
      <c r="K1539" s="139" t="s">
        <v>232</v>
      </c>
      <c r="L1539" s="139">
        <v>39.612316666666665</v>
      </c>
      <c r="M1539" s="139">
        <v>-108.10796166666667</v>
      </c>
      <c r="N1539" s="139" t="s">
        <v>391</v>
      </c>
      <c r="O1539" s="139" t="s">
        <v>233</v>
      </c>
      <c r="P1539" s="139">
        <v>5</v>
      </c>
      <c r="Q1539" s="139">
        <v>0.15</v>
      </c>
      <c r="R1539" s="139">
        <v>1</v>
      </c>
      <c r="S1539" s="139">
        <v>160</v>
      </c>
      <c r="T1539" s="139">
        <v>718</v>
      </c>
      <c r="U1539" s="139" t="s">
        <v>159</v>
      </c>
      <c r="V1539" s="140">
        <v>0</v>
      </c>
      <c r="W1539" s="141">
        <v>0</v>
      </c>
      <c r="X1539" s="141">
        <v>0</v>
      </c>
      <c r="Y1539" s="141">
        <v>1E-3</v>
      </c>
      <c r="Z1539" s="142">
        <v>0.14000000000000001</v>
      </c>
    </row>
    <row r="1540" spans="1:26" s="4" customFormat="1" x14ac:dyDescent="0.2">
      <c r="A1540" s="139" t="s">
        <v>209</v>
      </c>
      <c r="B1540" s="31" t="s">
        <v>134</v>
      </c>
      <c r="C1540" s="139">
        <f t="shared" si="23"/>
        <v>8</v>
      </c>
      <c r="D1540" s="139" t="s">
        <v>192</v>
      </c>
      <c r="E1540" s="139" t="s">
        <v>182</v>
      </c>
      <c r="F1540" s="139" t="s">
        <v>983</v>
      </c>
      <c r="G1540" s="139" t="s">
        <v>984</v>
      </c>
      <c r="H1540" s="139" t="s">
        <v>260</v>
      </c>
      <c r="I1540" s="139" t="s">
        <v>231</v>
      </c>
      <c r="J1540" s="139" t="s">
        <v>231</v>
      </c>
      <c r="K1540" s="139" t="s">
        <v>232</v>
      </c>
      <c r="L1540" s="139">
        <v>39.612316666666665</v>
      </c>
      <c r="M1540" s="139">
        <v>-108.10796166666667</v>
      </c>
      <c r="N1540" s="139" t="s">
        <v>391</v>
      </c>
      <c r="O1540" s="139" t="s">
        <v>233</v>
      </c>
      <c r="P1540" s="139">
        <v>2</v>
      </c>
      <c r="Q1540" s="139">
        <v>0.09</v>
      </c>
      <c r="R1540" s="139">
        <v>1</v>
      </c>
      <c r="S1540" s="139">
        <v>555</v>
      </c>
      <c r="T1540" s="139">
        <v>1000</v>
      </c>
      <c r="U1540" s="139" t="s">
        <v>159</v>
      </c>
      <c r="V1540" s="140">
        <v>0</v>
      </c>
      <c r="W1540" s="141">
        <v>0</v>
      </c>
      <c r="X1540" s="141">
        <v>0</v>
      </c>
      <c r="Y1540" s="141">
        <v>0</v>
      </c>
      <c r="Z1540" s="142">
        <v>0</v>
      </c>
    </row>
    <row r="1541" spans="1:26" s="4" customFormat="1" x14ac:dyDescent="0.2">
      <c r="A1541" s="139" t="s">
        <v>209</v>
      </c>
      <c r="B1541" s="31" t="s">
        <v>134</v>
      </c>
      <c r="C1541" s="139">
        <f t="shared" si="23"/>
        <v>8</v>
      </c>
      <c r="D1541" s="139" t="s">
        <v>192</v>
      </c>
      <c r="E1541" s="139" t="s">
        <v>182</v>
      </c>
      <c r="F1541" s="139" t="s">
        <v>983</v>
      </c>
      <c r="G1541" s="139" t="s">
        <v>984</v>
      </c>
      <c r="H1541" s="139" t="s">
        <v>231</v>
      </c>
      <c r="I1541" s="139" t="s">
        <v>231</v>
      </c>
      <c r="J1541" s="139" t="s">
        <v>231</v>
      </c>
      <c r="K1541" s="139" t="s">
        <v>232</v>
      </c>
      <c r="L1541" s="139">
        <v>39.468730638888893</v>
      </c>
      <c r="M1541" s="139">
        <v>-107.71571897222222</v>
      </c>
      <c r="N1541" s="139" t="s">
        <v>391</v>
      </c>
      <c r="O1541" s="139" t="s">
        <v>233</v>
      </c>
      <c r="P1541" s="139">
        <v>2</v>
      </c>
      <c r="Q1541" s="139">
        <v>0.09</v>
      </c>
      <c r="R1541" s="139">
        <v>1</v>
      </c>
      <c r="S1541" s="139">
        <v>68</v>
      </c>
      <c r="T1541" s="139">
        <v>1200</v>
      </c>
      <c r="U1541" s="139" t="s">
        <v>159</v>
      </c>
      <c r="V1541" s="140">
        <v>0.13728000000000001</v>
      </c>
      <c r="W1541" s="141">
        <v>1.4872E-2</v>
      </c>
      <c r="X1541" s="141">
        <v>9.7240000000000002</v>
      </c>
      <c r="Y1541" s="141">
        <v>0</v>
      </c>
      <c r="Z1541" s="142">
        <v>0</v>
      </c>
    </row>
    <row r="1542" spans="1:26" s="4" customFormat="1" x14ac:dyDescent="0.2">
      <c r="A1542" s="139" t="s">
        <v>209</v>
      </c>
      <c r="B1542" s="31" t="s">
        <v>134</v>
      </c>
      <c r="C1542" s="139">
        <f t="shared" si="23"/>
        <v>8</v>
      </c>
      <c r="D1542" s="139" t="s">
        <v>192</v>
      </c>
      <c r="E1542" s="139" t="s">
        <v>182</v>
      </c>
      <c r="F1542" s="139" t="s">
        <v>983</v>
      </c>
      <c r="G1542" s="139" t="s">
        <v>984</v>
      </c>
      <c r="H1542" s="139" t="s">
        <v>231</v>
      </c>
      <c r="I1542" s="139" t="s">
        <v>231</v>
      </c>
      <c r="J1542" s="139" t="s">
        <v>231</v>
      </c>
      <c r="K1542" s="139" t="s">
        <v>232</v>
      </c>
      <c r="L1542" s="139">
        <v>39.468730638888893</v>
      </c>
      <c r="M1542" s="139">
        <v>-107.71571897222222</v>
      </c>
      <c r="N1542" s="139" t="s">
        <v>391</v>
      </c>
      <c r="O1542" s="139" t="s">
        <v>233</v>
      </c>
      <c r="P1542" s="139">
        <v>5</v>
      </c>
      <c r="Q1542" s="139">
        <v>0.15</v>
      </c>
      <c r="R1542" s="139">
        <v>1</v>
      </c>
      <c r="S1542" s="139">
        <v>160</v>
      </c>
      <c r="T1542" s="139">
        <v>718</v>
      </c>
      <c r="U1542" s="139" t="s">
        <v>159</v>
      </c>
      <c r="V1542" s="140">
        <v>1.51</v>
      </c>
      <c r="W1542" s="141">
        <v>0.17</v>
      </c>
      <c r="X1542" s="141">
        <v>0.97</v>
      </c>
      <c r="Y1542" s="141">
        <v>0</v>
      </c>
      <c r="Z1542" s="142">
        <v>0</v>
      </c>
    </row>
    <row r="1543" spans="1:26" s="4" customFormat="1" x14ac:dyDescent="0.2">
      <c r="A1543" s="139" t="s">
        <v>209</v>
      </c>
      <c r="B1543" s="31" t="s">
        <v>134</v>
      </c>
      <c r="C1543" s="139">
        <f t="shared" ref="C1543:C1606" si="24">VALUE(LEFT($D1543,LEN(D1543)-3))</f>
        <v>8</v>
      </c>
      <c r="D1543" s="139" t="s">
        <v>192</v>
      </c>
      <c r="E1543" s="139" t="s">
        <v>182</v>
      </c>
      <c r="F1543" s="139" t="s">
        <v>985</v>
      </c>
      <c r="G1543" s="139" t="s">
        <v>986</v>
      </c>
      <c r="H1543" s="139" t="s">
        <v>230</v>
      </c>
      <c r="I1543" s="139" t="s">
        <v>231</v>
      </c>
      <c r="J1543" s="139" t="s">
        <v>231</v>
      </c>
      <c r="K1543" s="139" t="s">
        <v>232</v>
      </c>
      <c r="L1543" s="139">
        <v>39.468730638888893</v>
      </c>
      <c r="M1543" s="139">
        <v>-107.71571897222222</v>
      </c>
      <c r="N1543" s="139" t="s">
        <v>275</v>
      </c>
      <c r="O1543" s="139" t="s">
        <v>233</v>
      </c>
      <c r="P1543" s="139">
        <v>40</v>
      </c>
      <c r="Q1543" s="139">
        <v>1.5</v>
      </c>
      <c r="R1543" s="139">
        <v>6640</v>
      </c>
      <c r="S1543" s="139">
        <v>23538</v>
      </c>
      <c r="T1543" s="139">
        <v>858</v>
      </c>
      <c r="U1543" s="139" t="s">
        <v>159</v>
      </c>
      <c r="V1543" s="140">
        <v>0</v>
      </c>
      <c r="W1543" s="141">
        <v>0</v>
      </c>
      <c r="X1543" s="141">
        <v>0</v>
      </c>
      <c r="Y1543" s="141">
        <v>0</v>
      </c>
      <c r="Z1543" s="142">
        <v>0</v>
      </c>
    </row>
    <row r="1544" spans="1:26" s="4" customFormat="1" x14ac:dyDescent="0.2">
      <c r="A1544" s="139" t="s">
        <v>209</v>
      </c>
      <c r="B1544" s="31" t="s">
        <v>134</v>
      </c>
      <c r="C1544" s="139">
        <f t="shared" si="24"/>
        <v>8</v>
      </c>
      <c r="D1544" s="139" t="s">
        <v>192</v>
      </c>
      <c r="E1544" s="139" t="s">
        <v>182</v>
      </c>
      <c r="F1544" s="139" t="s">
        <v>985</v>
      </c>
      <c r="G1544" s="139" t="s">
        <v>986</v>
      </c>
      <c r="H1544" s="139" t="s">
        <v>234</v>
      </c>
      <c r="I1544" s="139" t="s">
        <v>231</v>
      </c>
      <c r="J1544" s="139" t="s">
        <v>231</v>
      </c>
      <c r="K1544" s="139" t="s">
        <v>232</v>
      </c>
      <c r="L1544" s="139">
        <v>39.468730638888893</v>
      </c>
      <c r="M1544" s="139">
        <v>-107.71571897222222</v>
      </c>
      <c r="N1544" s="139" t="s">
        <v>275</v>
      </c>
      <c r="O1544" s="139" t="s">
        <v>233</v>
      </c>
      <c r="P1544" s="139">
        <v>40</v>
      </c>
      <c r="Q1544" s="139">
        <v>1.5</v>
      </c>
      <c r="R1544" s="139">
        <v>6640</v>
      </c>
      <c r="S1544" s="139">
        <v>23538</v>
      </c>
      <c r="T1544" s="139">
        <v>8580</v>
      </c>
      <c r="U1544" s="139" t="s">
        <v>159</v>
      </c>
      <c r="V1544" s="140">
        <v>0</v>
      </c>
      <c r="W1544" s="141">
        <v>0</v>
      </c>
      <c r="X1544" s="141">
        <v>0</v>
      </c>
      <c r="Y1544" s="141">
        <v>0</v>
      </c>
      <c r="Z1544" s="142">
        <v>0</v>
      </c>
    </row>
    <row r="1545" spans="1:26" s="4" customFormat="1" x14ac:dyDescent="0.2">
      <c r="A1545" s="139" t="s">
        <v>209</v>
      </c>
      <c r="B1545" s="31" t="s">
        <v>134</v>
      </c>
      <c r="C1545" s="139">
        <f t="shared" si="24"/>
        <v>8</v>
      </c>
      <c r="D1545" s="139" t="s">
        <v>192</v>
      </c>
      <c r="E1545" s="139" t="s">
        <v>182</v>
      </c>
      <c r="F1545" s="139" t="s">
        <v>985</v>
      </c>
      <c r="G1545" s="139" t="s">
        <v>986</v>
      </c>
      <c r="H1545" s="139" t="s">
        <v>235</v>
      </c>
      <c r="I1545" s="139" t="s">
        <v>231</v>
      </c>
      <c r="J1545" s="139" t="s">
        <v>231</v>
      </c>
      <c r="K1545" s="139" t="s">
        <v>232</v>
      </c>
      <c r="L1545" s="139">
        <v>39.468730638888893</v>
      </c>
      <c r="M1545" s="139">
        <v>-107.71571897222222</v>
      </c>
      <c r="N1545" s="139" t="s">
        <v>275</v>
      </c>
      <c r="O1545" s="139" t="s">
        <v>233</v>
      </c>
      <c r="P1545" s="139">
        <v>40</v>
      </c>
      <c r="Q1545" s="139">
        <v>1.5</v>
      </c>
      <c r="R1545" s="139">
        <v>6640</v>
      </c>
      <c r="S1545" s="139">
        <v>23538</v>
      </c>
      <c r="T1545" s="139">
        <v>8580</v>
      </c>
      <c r="U1545" s="139" t="s">
        <v>159</v>
      </c>
      <c r="V1545" s="140">
        <v>0</v>
      </c>
      <c r="W1545" s="141">
        <v>0</v>
      </c>
      <c r="X1545" s="141">
        <v>0</v>
      </c>
      <c r="Y1545" s="141">
        <v>0</v>
      </c>
      <c r="Z1545" s="142">
        <v>0</v>
      </c>
    </row>
    <row r="1546" spans="1:26" s="4" customFormat="1" x14ac:dyDescent="0.2">
      <c r="A1546" s="139" t="s">
        <v>209</v>
      </c>
      <c r="B1546" s="31" t="s">
        <v>134</v>
      </c>
      <c r="C1546" s="139">
        <f t="shared" si="24"/>
        <v>8</v>
      </c>
      <c r="D1546" s="139" t="s">
        <v>192</v>
      </c>
      <c r="E1546" s="139" t="s">
        <v>182</v>
      </c>
      <c r="F1546" s="139" t="s">
        <v>985</v>
      </c>
      <c r="G1546" s="139" t="s">
        <v>986</v>
      </c>
      <c r="H1546" s="139" t="s">
        <v>231</v>
      </c>
      <c r="I1546" s="139" t="s">
        <v>231</v>
      </c>
      <c r="J1546" s="139" t="s">
        <v>231</v>
      </c>
      <c r="K1546" s="139" t="s">
        <v>232</v>
      </c>
      <c r="L1546" s="139">
        <v>39.468730638888893</v>
      </c>
      <c r="M1546" s="139">
        <v>-107.71571897222222</v>
      </c>
      <c r="N1546" s="139" t="s">
        <v>252</v>
      </c>
      <c r="O1546" s="139" t="s">
        <v>233</v>
      </c>
      <c r="P1546" s="139">
        <v>20</v>
      </c>
      <c r="Q1546" s="139">
        <v>0</v>
      </c>
      <c r="R1546" s="139">
        <v>0</v>
      </c>
      <c r="S1546" s="139">
        <v>0</v>
      </c>
      <c r="T1546" s="139">
        <v>70</v>
      </c>
      <c r="U1546" s="139" t="s">
        <v>110</v>
      </c>
      <c r="V1546" s="140">
        <v>0</v>
      </c>
      <c r="W1546" s="141">
        <v>3.01</v>
      </c>
      <c r="X1546" s="141">
        <v>0</v>
      </c>
      <c r="Y1546" s="141">
        <v>0</v>
      </c>
      <c r="Z1546" s="142">
        <v>0</v>
      </c>
    </row>
    <row r="1547" spans="1:26" s="4" customFormat="1" x14ac:dyDescent="0.2">
      <c r="A1547" s="139" t="s">
        <v>209</v>
      </c>
      <c r="B1547" s="31" t="s">
        <v>134</v>
      </c>
      <c r="C1547" s="139">
        <f t="shared" si="24"/>
        <v>8</v>
      </c>
      <c r="D1547" s="139" t="s">
        <v>192</v>
      </c>
      <c r="E1547" s="139" t="s">
        <v>182</v>
      </c>
      <c r="F1547" s="139" t="s">
        <v>985</v>
      </c>
      <c r="G1547" s="139" t="s">
        <v>986</v>
      </c>
      <c r="H1547" s="139" t="s">
        <v>231</v>
      </c>
      <c r="I1547" s="139" t="s">
        <v>231</v>
      </c>
      <c r="J1547" s="139" t="s">
        <v>231</v>
      </c>
      <c r="K1547" s="139" t="s">
        <v>232</v>
      </c>
      <c r="L1547" s="139">
        <v>39.468730638888893</v>
      </c>
      <c r="M1547" s="139">
        <v>-107.71571897222222</v>
      </c>
      <c r="N1547" s="139" t="s">
        <v>250</v>
      </c>
      <c r="O1547" s="139" t="s">
        <v>233</v>
      </c>
      <c r="P1547" s="139">
        <v>0</v>
      </c>
      <c r="Q1547" s="139">
        <v>0</v>
      </c>
      <c r="R1547" s="139">
        <v>0</v>
      </c>
      <c r="S1547" s="139">
        <v>0</v>
      </c>
      <c r="T1547" s="139">
        <v>70</v>
      </c>
      <c r="U1547" s="139" t="s">
        <v>111</v>
      </c>
      <c r="V1547" s="140">
        <v>0</v>
      </c>
      <c r="W1547" s="141">
        <v>13.42</v>
      </c>
      <c r="X1547" s="141">
        <v>0</v>
      </c>
      <c r="Y1547" s="141">
        <v>0</v>
      </c>
      <c r="Z1547" s="142">
        <v>0</v>
      </c>
    </row>
    <row r="1548" spans="1:26" s="4" customFormat="1" x14ac:dyDescent="0.2">
      <c r="A1548" s="139" t="s">
        <v>209</v>
      </c>
      <c r="B1548" s="31" t="s">
        <v>134</v>
      </c>
      <c r="C1548" s="139">
        <f t="shared" si="24"/>
        <v>8</v>
      </c>
      <c r="D1548" s="139" t="s">
        <v>192</v>
      </c>
      <c r="E1548" s="139" t="s">
        <v>182</v>
      </c>
      <c r="F1548" s="139" t="s">
        <v>985</v>
      </c>
      <c r="G1548" s="139" t="s">
        <v>986</v>
      </c>
      <c r="H1548" s="139" t="s">
        <v>231</v>
      </c>
      <c r="I1548" s="139" t="s">
        <v>231</v>
      </c>
      <c r="J1548" s="139" t="s">
        <v>231</v>
      </c>
      <c r="K1548" s="139" t="s">
        <v>232</v>
      </c>
      <c r="L1548" s="139">
        <v>39.447021444444438</v>
      </c>
      <c r="M1548" s="139">
        <v>-108.64792077777778</v>
      </c>
      <c r="N1548" s="139" t="s">
        <v>275</v>
      </c>
      <c r="O1548" s="139" t="s">
        <v>233</v>
      </c>
      <c r="P1548" s="139">
        <v>40</v>
      </c>
      <c r="Q1548" s="139">
        <v>1.5</v>
      </c>
      <c r="R1548" s="139">
        <v>0</v>
      </c>
      <c r="S1548" s="139">
        <v>23809</v>
      </c>
      <c r="T1548" s="139">
        <v>858</v>
      </c>
      <c r="U1548" s="139" t="s">
        <v>159</v>
      </c>
      <c r="V1548" s="140">
        <v>24</v>
      </c>
      <c r="W1548" s="141">
        <v>17.5</v>
      </c>
      <c r="X1548" s="141">
        <v>6</v>
      </c>
      <c r="Y1548" s="141">
        <v>0</v>
      </c>
      <c r="Z1548" s="142">
        <v>0</v>
      </c>
    </row>
    <row r="1549" spans="1:26" s="4" customFormat="1" x14ac:dyDescent="0.2">
      <c r="A1549" s="139" t="s">
        <v>209</v>
      </c>
      <c r="B1549" s="31" t="s">
        <v>134</v>
      </c>
      <c r="C1549" s="139">
        <f t="shared" si="24"/>
        <v>8</v>
      </c>
      <c r="D1549" s="139" t="s">
        <v>192</v>
      </c>
      <c r="E1549" s="139" t="s">
        <v>182</v>
      </c>
      <c r="F1549" s="139" t="s">
        <v>985</v>
      </c>
      <c r="G1549" s="139" t="s">
        <v>986</v>
      </c>
      <c r="H1549" s="139" t="s">
        <v>231</v>
      </c>
      <c r="I1549" s="139" t="s">
        <v>231</v>
      </c>
      <c r="J1549" s="139" t="s">
        <v>231</v>
      </c>
      <c r="K1549" s="139" t="s">
        <v>232</v>
      </c>
      <c r="L1549" s="139">
        <v>39.447021444444438</v>
      </c>
      <c r="M1549" s="139">
        <v>-108.64792077777778</v>
      </c>
      <c r="N1549" s="139" t="s">
        <v>275</v>
      </c>
      <c r="O1549" s="139" t="s">
        <v>233</v>
      </c>
      <c r="P1549" s="139">
        <v>40</v>
      </c>
      <c r="Q1549" s="139">
        <v>1.5</v>
      </c>
      <c r="R1549" s="139">
        <v>6640</v>
      </c>
      <c r="S1549" s="139">
        <v>23538</v>
      </c>
      <c r="T1549" s="139">
        <v>8580</v>
      </c>
      <c r="U1549" s="139" t="s">
        <v>159</v>
      </c>
      <c r="V1549" s="140">
        <v>18.059999999999999</v>
      </c>
      <c r="W1549" s="141">
        <v>18.82</v>
      </c>
      <c r="X1549" s="141">
        <v>16.53</v>
      </c>
      <c r="Y1549" s="141">
        <v>0</v>
      </c>
      <c r="Z1549" s="142">
        <v>0</v>
      </c>
    </row>
    <row r="1550" spans="1:26" s="4" customFormat="1" x14ac:dyDescent="0.2">
      <c r="A1550" s="139" t="s">
        <v>209</v>
      </c>
      <c r="B1550" s="31" t="s">
        <v>134</v>
      </c>
      <c r="C1550" s="139">
        <f t="shared" si="24"/>
        <v>8</v>
      </c>
      <c r="D1550" s="139" t="s">
        <v>192</v>
      </c>
      <c r="E1550" s="139" t="s">
        <v>182</v>
      </c>
      <c r="F1550" s="139" t="s">
        <v>985</v>
      </c>
      <c r="G1550" s="139" t="s">
        <v>986</v>
      </c>
      <c r="H1550" s="139" t="s">
        <v>231</v>
      </c>
      <c r="I1550" s="139" t="s">
        <v>231</v>
      </c>
      <c r="J1550" s="139" t="s">
        <v>231</v>
      </c>
      <c r="K1550" s="139" t="s">
        <v>232</v>
      </c>
      <c r="L1550" s="139">
        <v>39.447021444444438</v>
      </c>
      <c r="M1550" s="139">
        <v>-108.64792077777778</v>
      </c>
      <c r="N1550" s="139" t="s">
        <v>275</v>
      </c>
      <c r="O1550" s="139" t="s">
        <v>233</v>
      </c>
      <c r="P1550" s="139">
        <v>45</v>
      </c>
      <c r="Q1550" s="139">
        <v>1.5</v>
      </c>
      <c r="R1550" s="139">
        <v>0</v>
      </c>
      <c r="S1550" s="139">
        <v>32100</v>
      </c>
      <c r="T1550" s="139">
        <v>856</v>
      </c>
      <c r="U1550" s="139" t="s">
        <v>159</v>
      </c>
      <c r="V1550" s="140">
        <v>22.86</v>
      </c>
      <c r="W1550" s="141">
        <v>24</v>
      </c>
      <c r="X1550" s="141">
        <v>8.8000000000000007</v>
      </c>
      <c r="Y1550" s="141">
        <v>0</v>
      </c>
      <c r="Z1550" s="142">
        <v>0</v>
      </c>
    </row>
    <row r="1551" spans="1:26" s="4" customFormat="1" x14ac:dyDescent="0.2">
      <c r="A1551" s="139" t="s">
        <v>209</v>
      </c>
      <c r="B1551" s="31" t="s">
        <v>134</v>
      </c>
      <c r="C1551" s="139">
        <f t="shared" si="24"/>
        <v>8</v>
      </c>
      <c r="D1551" s="139" t="s">
        <v>192</v>
      </c>
      <c r="E1551" s="139" t="s">
        <v>182</v>
      </c>
      <c r="F1551" s="139" t="s">
        <v>985</v>
      </c>
      <c r="G1551" s="139" t="s">
        <v>986</v>
      </c>
      <c r="H1551" s="139" t="s">
        <v>231</v>
      </c>
      <c r="I1551" s="139" t="s">
        <v>231</v>
      </c>
      <c r="J1551" s="139" t="s">
        <v>231</v>
      </c>
      <c r="K1551" s="139" t="s">
        <v>232</v>
      </c>
      <c r="L1551" s="139">
        <v>39.471802611111116</v>
      </c>
      <c r="M1551" s="139">
        <v>-107.96179111111111</v>
      </c>
      <c r="N1551" s="139" t="s">
        <v>252</v>
      </c>
      <c r="O1551" s="139" t="s">
        <v>233</v>
      </c>
      <c r="P1551" s="139">
        <v>20</v>
      </c>
      <c r="Q1551" s="139">
        <v>0.67</v>
      </c>
      <c r="R1551" s="139">
        <v>0</v>
      </c>
      <c r="S1551" s="139">
        <v>0</v>
      </c>
      <c r="T1551" s="139">
        <v>70</v>
      </c>
      <c r="U1551" s="139" t="s">
        <v>110</v>
      </c>
      <c r="V1551" s="140">
        <v>0</v>
      </c>
      <c r="W1551" s="141">
        <v>10.5</v>
      </c>
      <c r="X1551" s="141">
        <v>0</v>
      </c>
      <c r="Y1551" s="141">
        <v>0</v>
      </c>
      <c r="Z1551" s="142">
        <v>0</v>
      </c>
    </row>
    <row r="1552" spans="1:26" s="4" customFormat="1" x14ac:dyDescent="0.2">
      <c r="A1552" s="139" t="s">
        <v>209</v>
      </c>
      <c r="B1552" s="31" t="s">
        <v>134</v>
      </c>
      <c r="C1552" s="139">
        <f t="shared" si="24"/>
        <v>8</v>
      </c>
      <c r="D1552" s="139" t="s">
        <v>192</v>
      </c>
      <c r="E1552" s="139" t="s">
        <v>182</v>
      </c>
      <c r="F1552" s="139" t="s">
        <v>985</v>
      </c>
      <c r="G1552" s="139" t="s">
        <v>986</v>
      </c>
      <c r="H1552" s="139" t="s">
        <v>231</v>
      </c>
      <c r="I1552" s="139" t="s">
        <v>231</v>
      </c>
      <c r="J1552" s="139" t="s">
        <v>231</v>
      </c>
      <c r="K1552" s="139" t="s">
        <v>232</v>
      </c>
      <c r="L1552" s="139">
        <v>39.50935033333333</v>
      </c>
      <c r="M1552" s="139">
        <v>-107.57485588888889</v>
      </c>
      <c r="N1552" s="139" t="s">
        <v>275</v>
      </c>
      <c r="O1552" s="139" t="s">
        <v>233</v>
      </c>
      <c r="P1552" s="139">
        <v>40</v>
      </c>
      <c r="Q1552" s="139">
        <v>1.5</v>
      </c>
      <c r="R1552" s="139">
        <v>6640</v>
      </c>
      <c r="S1552" s="139">
        <v>23538</v>
      </c>
      <c r="T1552" s="139">
        <v>858</v>
      </c>
      <c r="U1552" s="139" t="s">
        <v>159</v>
      </c>
      <c r="V1552" s="140">
        <v>27.8</v>
      </c>
      <c r="W1552" s="141">
        <v>28.3</v>
      </c>
      <c r="X1552" s="141">
        <v>24.6</v>
      </c>
      <c r="Y1552" s="141">
        <v>0</v>
      </c>
      <c r="Z1552" s="142">
        <v>0</v>
      </c>
    </row>
    <row r="1553" spans="1:26" s="4" customFormat="1" x14ac:dyDescent="0.2">
      <c r="A1553" s="139" t="s">
        <v>209</v>
      </c>
      <c r="B1553" s="31" t="s">
        <v>134</v>
      </c>
      <c r="C1553" s="139">
        <f t="shared" si="24"/>
        <v>8</v>
      </c>
      <c r="D1553" s="139" t="s">
        <v>192</v>
      </c>
      <c r="E1553" s="139" t="s">
        <v>182</v>
      </c>
      <c r="F1553" s="139" t="s">
        <v>985</v>
      </c>
      <c r="G1553" s="139" t="s">
        <v>986</v>
      </c>
      <c r="H1553" s="139" t="s">
        <v>231</v>
      </c>
      <c r="I1553" s="139" t="s">
        <v>231</v>
      </c>
      <c r="J1553" s="139" t="s">
        <v>231</v>
      </c>
      <c r="K1553" s="139" t="s">
        <v>232</v>
      </c>
      <c r="L1553" s="139">
        <v>39.50935033333333</v>
      </c>
      <c r="M1553" s="139">
        <v>-107.57485588888889</v>
      </c>
      <c r="N1553" s="139" t="s">
        <v>72</v>
      </c>
      <c r="O1553" s="139" t="s">
        <v>233</v>
      </c>
      <c r="P1553" s="139">
        <v>25</v>
      </c>
      <c r="Q1553" s="139">
        <v>1.5</v>
      </c>
      <c r="R1553" s="139">
        <v>0</v>
      </c>
      <c r="S1553" s="139">
        <v>0</v>
      </c>
      <c r="T1553" s="139">
        <v>0</v>
      </c>
      <c r="U1553" s="139" t="s">
        <v>137</v>
      </c>
      <c r="V1553" s="140">
        <v>0</v>
      </c>
      <c r="W1553" s="141">
        <v>5.0999999999999996</v>
      </c>
      <c r="X1553" s="141">
        <v>0</v>
      </c>
      <c r="Y1553" s="141">
        <v>0</v>
      </c>
      <c r="Z1553" s="142">
        <v>0</v>
      </c>
    </row>
    <row r="1554" spans="1:26" s="4" customFormat="1" x14ac:dyDescent="0.2">
      <c r="A1554" s="139" t="s">
        <v>209</v>
      </c>
      <c r="B1554" s="31" t="s">
        <v>134</v>
      </c>
      <c r="C1554" s="139">
        <f t="shared" si="24"/>
        <v>8</v>
      </c>
      <c r="D1554" s="139" t="s">
        <v>192</v>
      </c>
      <c r="E1554" s="139" t="s">
        <v>182</v>
      </c>
      <c r="F1554" s="139" t="s">
        <v>985</v>
      </c>
      <c r="G1554" s="139" t="s">
        <v>986</v>
      </c>
      <c r="H1554" s="139" t="s">
        <v>231</v>
      </c>
      <c r="I1554" s="139" t="s">
        <v>231</v>
      </c>
      <c r="J1554" s="139" t="s">
        <v>231</v>
      </c>
      <c r="K1554" s="139" t="s">
        <v>232</v>
      </c>
      <c r="L1554" s="139">
        <v>39.515902944444441</v>
      </c>
      <c r="M1554" s="139">
        <v>-107.61440038888888</v>
      </c>
      <c r="N1554" s="139" t="s">
        <v>275</v>
      </c>
      <c r="O1554" s="139" t="s">
        <v>233</v>
      </c>
      <c r="P1554" s="139">
        <v>40</v>
      </c>
      <c r="Q1554" s="139">
        <v>1.5</v>
      </c>
      <c r="R1554" s="139">
        <v>6640</v>
      </c>
      <c r="S1554" s="139">
        <v>23538</v>
      </c>
      <c r="T1554" s="139">
        <v>8580</v>
      </c>
      <c r="U1554" s="139" t="s">
        <v>159</v>
      </c>
      <c r="V1554" s="140">
        <v>55.6</v>
      </c>
      <c r="W1554" s="141">
        <v>56.6</v>
      </c>
      <c r="X1554" s="141">
        <v>31.5</v>
      </c>
      <c r="Y1554" s="141">
        <v>0</v>
      </c>
      <c r="Z1554" s="142">
        <v>0</v>
      </c>
    </row>
    <row r="1555" spans="1:26" s="4" customFormat="1" x14ac:dyDescent="0.2">
      <c r="A1555" s="139" t="s">
        <v>209</v>
      </c>
      <c r="B1555" s="31" t="s">
        <v>134</v>
      </c>
      <c r="C1555" s="139">
        <f t="shared" si="24"/>
        <v>8</v>
      </c>
      <c r="D1555" s="139" t="s">
        <v>192</v>
      </c>
      <c r="E1555" s="139" t="s">
        <v>182</v>
      </c>
      <c r="F1555" s="139" t="s">
        <v>985</v>
      </c>
      <c r="G1555" s="139" t="s">
        <v>986</v>
      </c>
      <c r="H1555" s="139" t="s">
        <v>231</v>
      </c>
      <c r="I1555" s="139" t="s">
        <v>231</v>
      </c>
      <c r="J1555" s="139" t="s">
        <v>231</v>
      </c>
      <c r="K1555" s="139" t="s">
        <v>232</v>
      </c>
      <c r="L1555" s="139">
        <v>39.485453749999998</v>
      </c>
      <c r="M1555" s="139">
        <v>-108.17416802777778</v>
      </c>
      <c r="N1555" s="139" t="s">
        <v>483</v>
      </c>
      <c r="O1555" s="139" t="s">
        <v>233</v>
      </c>
      <c r="P1555" s="139">
        <v>0</v>
      </c>
      <c r="Q1555" s="139">
        <v>0</v>
      </c>
      <c r="R1555" s="139">
        <v>0</v>
      </c>
      <c r="S1555" s="139">
        <v>0</v>
      </c>
      <c r="T1555" s="139">
        <v>70</v>
      </c>
      <c r="U1555" s="139" t="s">
        <v>108</v>
      </c>
      <c r="V1555" s="140">
        <v>0</v>
      </c>
      <c r="W1555" s="141">
        <v>1.06</v>
      </c>
      <c r="X1555" s="141">
        <v>0</v>
      </c>
      <c r="Y1555" s="141">
        <v>0</v>
      </c>
      <c r="Z1555" s="142">
        <v>0</v>
      </c>
    </row>
    <row r="1556" spans="1:26" s="4" customFormat="1" x14ac:dyDescent="0.2">
      <c r="A1556" s="139" t="s">
        <v>209</v>
      </c>
      <c r="B1556" s="31" t="s">
        <v>134</v>
      </c>
      <c r="C1556" s="139">
        <f t="shared" si="24"/>
        <v>8</v>
      </c>
      <c r="D1556" s="139" t="s">
        <v>192</v>
      </c>
      <c r="E1556" s="139" t="s">
        <v>182</v>
      </c>
      <c r="F1556" s="139" t="s">
        <v>987</v>
      </c>
      <c r="G1556" s="139" t="s">
        <v>988</v>
      </c>
      <c r="H1556" s="139" t="s">
        <v>234</v>
      </c>
      <c r="I1556" s="139" t="s">
        <v>231</v>
      </c>
      <c r="J1556" s="139" t="s">
        <v>231</v>
      </c>
      <c r="K1556" s="139" t="s">
        <v>232</v>
      </c>
      <c r="L1556" s="139">
        <v>39.447021444444438</v>
      </c>
      <c r="M1556" s="139">
        <v>-108.64792077777778</v>
      </c>
      <c r="N1556" s="139" t="s">
        <v>275</v>
      </c>
      <c r="O1556" s="139" t="s">
        <v>233</v>
      </c>
      <c r="P1556" s="139">
        <v>28</v>
      </c>
      <c r="Q1556" s="139">
        <v>1.48</v>
      </c>
      <c r="R1556" s="139">
        <v>63</v>
      </c>
      <c r="S1556" s="139">
        <v>20418</v>
      </c>
      <c r="T1556" s="139">
        <v>743</v>
      </c>
      <c r="U1556" s="139" t="s">
        <v>159</v>
      </c>
      <c r="V1556" s="140">
        <v>0</v>
      </c>
      <c r="W1556" s="141">
        <v>0</v>
      </c>
      <c r="X1556" s="141">
        <v>0</v>
      </c>
      <c r="Y1556" s="141">
        <v>0</v>
      </c>
      <c r="Z1556" s="142">
        <v>1.6570000000000001E-3</v>
      </c>
    </row>
    <row r="1557" spans="1:26" s="4" customFormat="1" x14ac:dyDescent="0.2">
      <c r="A1557" s="139" t="s">
        <v>209</v>
      </c>
      <c r="B1557" s="31" t="s">
        <v>134</v>
      </c>
      <c r="C1557" s="139">
        <f t="shared" si="24"/>
        <v>8</v>
      </c>
      <c r="D1557" s="139" t="s">
        <v>192</v>
      </c>
      <c r="E1557" s="139" t="s">
        <v>182</v>
      </c>
      <c r="F1557" s="139" t="s">
        <v>987</v>
      </c>
      <c r="G1557" s="139" t="s">
        <v>988</v>
      </c>
      <c r="H1557" s="139" t="s">
        <v>231</v>
      </c>
      <c r="I1557" s="139" t="s">
        <v>231</v>
      </c>
      <c r="J1557" s="139" t="s">
        <v>231</v>
      </c>
      <c r="K1557" s="139" t="s">
        <v>232</v>
      </c>
      <c r="L1557" s="139">
        <v>39.421748027777774</v>
      </c>
      <c r="M1557" s="139">
        <v>-108.98959452777778</v>
      </c>
      <c r="N1557" s="139" t="s">
        <v>238</v>
      </c>
      <c r="O1557" s="139" t="s">
        <v>233</v>
      </c>
      <c r="P1557" s="139">
        <v>10</v>
      </c>
      <c r="Q1557" s="139">
        <v>0</v>
      </c>
      <c r="R1557" s="139">
        <v>0</v>
      </c>
      <c r="S1557" s="139">
        <v>0</v>
      </c>
      <c r="T1557" s="139">
        <v>800</v>
      </c>
      <c r="U1557" s="139" t="s">
        <v>110</v>
      </c>
      <c r="V1557" s="140">
        <v>0</v>
      </c>
      <c r="W1557" s="141">
        <v>9.6312549999999995</v>
      </c>
      <c r="X1557" s="141">
        <v>0</v>
      </c>
      <c r="Y1557" s="141">
        <v>0</v>
      </c>
      <c r="Z1557" s="142">
        <v>0</v>
      </c>
    </row>
    <row r="1558" spans="1:26" s="4" customFormat="1" x14ac:dyDescent="0.2">
      <c r="A1558" s="139" t="s">
        <v>209</v>
      </c>
      <c r="B1558" s="31" t="s">
        <v>134</v>
      </c>
      <c r="C1558" s="139">
        <f t="shared" si="24"/>
        <v>8</v>
      </c>
      <c r="D1558" s="139" t="s">
        <v>192</v>
      </c>
      <c r="E1558" s="139" t="s">
        <v>182</v>
      </c>
      <c r="F1558" s="139" t="s">
        <v>987</v>
      </c>
      <c r="G1558" s="139" t="s">
        <v>988</v>
      </c>
      <c r="H1558" s="139" t="s">
        <v>231</v>
      </c>
      <c r="I1558" s="139" t="s">
        <v>231</v>
      </c>
      <c r="J1558" s="139" t="s">
        <v>231</v>
      </c>
      <c r="K1558" s="139" t="s">
        <v>232</v>
      </c>
      <c r="L1558" s="139">
        <v>39.425427166666665</v>
      </c>
      <c r="M1558" s="139">
        <v>-108.99318602777778</v>
      </c>
      <c r="N1558" s="139" t="s">
        <v>275</v>
      </c>
      <c r="O1558" s="139" t="s">
        <v>233</v>
      </c>
      <c r="P1558" s="139">
        <v>28</v>
      </c>
      <c r="Q1558" s="139">
        <v>1.48</v>
      </c>
      <c r="R1558" s="139">
        <v>63</v>
      </c>
      <c r="S1558" s="139">
        <v>20418</v>
      </c>
      <c r="T1558" s="139">
        <v>743</v>
      </c>
      <c r="U1558" s="139" t="s">
        <v>159</v>
      </c>
      <c r="V1558" s="140">
        <v>6.5113859999999999</v>
      </c>
      <c r="W1558" s="141">
        <v>4.5561470000000002</v>
      </c>
      <c r="X1558" s="141">
        <v>9.7733299999999996</v>
      </c>
      <c r="Y1558" s="141">
        <v>0</v>
      </c>
      <c r="Z1558" s="142">
        <v>0</v>
      </c>
    </row>
    <row r="1559" spans="1:26" s="4" customFormat="1" x14ac:dyDescent="0.2">
      <c r="A1559" s="139" t="s">
        <v>209</v>
      </c>
      <c r="B1559" s="31" t="s">
        <v>134</v>
      </c>
      <c r="C1559" s="139">
        <f t="shared" si="24"/>
        <v>8</v>
      </c>
      <c r="D1559" s="139" t="s">
        <v>192</v>
      </c>
      <c r="E1559" s="139" t="s">
        <v>182</v>
      </c>
      <c r="F1559" s="139" t="s">
        <v>987</v>
      </c>
      <c r="G1559" s="139" t="s">
        <v>988</v>
      </c>
      <c r="H1559" s="139" t="s">
        <v>231</v>
      </c>
      <c r="I1559" s="139" t="s">
        <v>231</v>
      </c>
      <c r="J1559" s="139" t="s">
        <v>231</v>
      </c>
      <c r="K1559" s="139" t="s">
        <v>232</v>
      </c>
      <c r="L1559" s="139">
        <v>39.425427166666665</v>
      </c>
      <c r="M1559" s="139">
        <v>-108.99318602777778</v>
      </c>
      <c r="N1559" s="139" t="s">
        <v>286</v>
      </c>
      <c r="O1559" s="139" t="s">
        <v>233</v>
      </c>
      <c r="P1559" s="139">
        <v>0</v>
      </c>
      <c r="Q1559" s="139">
        <v>0</v>
      </c>
      <c r="R1559" s="139">
        <v>0</v>
      </c>
      <c r="S1559" s="139">
        <v>0</v>
      </c>
      <c r="T1559" s="139">
        <v>0</v>
      </c>
      <c r="U1559" s="139" t="s">
        <v>111</v>
      </c>
      <c r="V1559" s="140">
        <v>0</v>
      </c>
      <c r="W1559" s="141">
        <v>5.89</v>
      </c>
      <c r="X1559" s="141">
        <v>0</v>
      </c>
      <c r="Y1559" s="141">
        <v>0</v>
      </c>
      <c r="Z1559" s="142">
        <v>0</v>
      </c>
    </row>
    <row r="1560" spans="1:26" s="4" customFormat="1" x14ac:dyDescent="0.2">
      <c r="A1560" s="139" t="s">
        <v>209</v>
      </c>
      <c r="B1560" s="31" t="s">
        <v>134</v>
      </c>
      <c r="C1560" s="139">
        <f t="shared" si="24"/>
        <v>8</v>
      </c>
      <c r="D1560" s="139" t="s">
        <v>192</v>
      </c>
      <c r="E1560" s="139" t="s">
        <v>182</v>
      </c>
      <c r="F1560" s="139" t="s">
        <v>989</v>
      </c>
      <c r="G1560" s="139" t="s">
        <v>990</v>
      </c>
      <c r="H1560" s="139" t="s">
        <v>230</v>
      </c>
      <c r="I1560" s="139" t="s">
        <v>231</v>
      </c>
      <c r="J1560" s="139" t="s">
        <v>231</v>
      </c>
      <c r="K1560" s="139" t="s">
        <v>232</v>
      </c>
      <c r="L1560" s="139">
        <v>39.610426805555555</v>
      </c>
      <c r="M1560" s="139">
        <v>-108.14423233333333</v>
      </c>
      <c r="N1560" s="139" t="s">
        <v>261</v>
      </c>
      <c r="O1560" s="139" t="s">
        <v>233</v>
      </c>
      <c r="P1560" s="139">
        <v>22</v>
      </c>
      <c r="Q1560" s="139">
        <v>1</v>
      </c>
      <c r="R1560" s="139">
        <v>50</v>
      </c>
      <c r="S1560" s="139">
        <v>2373</v>
      </c>
      <c r="T1560" s="139">
        <v>973</v>
      </c>
      <c r="U1560" s="139" t="s">
        <v>159</v>
      </c>
      <c r="V1560" s="140">
        <v>0</v>
      </c>
      <c r="W1560" s="141">
        <v>0</v>
      </c>
      <c r="X1560" s="141">
        <v>0</v>
      </c>
      <c r="Y1560" s="141">
        <v>0</v>
      </c>
      <c r="Z1560" s="142">
        <v>0.2185</v>
      </c>
    </row>
    <row r="1561" spans="1:26" s="4" customFormat="1" x14ac:dyDescent="0.2">
      <c r="A1561" s="139" t="s">
        <v>209</v>
      </c>
      <c r="B1561" s="31" t="s">
        <v>134</v>
      </c>
      <c r="C1561" s="139">
        <f t="shared" si="24"/>
        <v>8</v>
      </c>
      <c r="D1561" s="139" t="s">
        <v>192</v>
      </c>
      <c r="E1561" s="139" t="s">
        <v>182</v>
      </c>
      <c r="F1561" s="139" t="s">
        <v>989</v>
      </c>
      <c r="G1561" s="139" t="s">
        <v>990</v>
      </c>
      <c r="H1561" s="139" t="s">
        <v>231</v>
      </c>
      <c r="I1561" s="139" t="s">
        <v>231</v>
      </c>
      <c r="J1561" s="139" t="s">
        <v>231</v>
      </c>
      <c r="K1561" s="139" t="s">
        <v>232</v>
      </c>
      <c r="L1561" s="139">
        <v>39.446053694444444</v>
      </c>
      <c r="M1561" s="139">
        <v>-109.02147747222222</v>
      </c>
      <c r="N1561" s="139" t="s">
        <v>261</v>
      </c>
      <c r="O1561" s="139" t="s">
        <v>233</v>
      </c>
      <c r="P1561" s="139">
        <v>22</v>
      </c>
      <c r="Q1561" s="139">
        <v>1</v>
      </c>
      <c r="R1561" s="139">
        <v>50</v>
      </c>
      <c r="S1561" s="139">
        <v>2373</v>
      </c>
      <c r="T1561" s="139">
        <v>973</v>
      </c>
      <c r="U1561" s="139" t="s">
        <v>159</v>
      </c>
      <c r="V1561" s="140">
        <v>4.094983</v>
      </c>
      <c r="W1561" s="141">
        <v>2.9249879999999999</v>
      </c>
      <c r="X1561" s="141">
        <v>9.0089629999999996</v>
      </c>
      <c r="Y1561" s="141">
        <v>0</v>
      </c>
      <c r="Z1561" s="142">
        <v>0</v>
      </c>
    </row>
    <row r="1562" spans="1:26" s="4" customFormat="1" x14ac:dyDescent="0.2">
      <c r="A1562" s="139" t="s">
        <v>209</v>
      </c>
      <c r="B1562" s="31" t="s">
        <v>134</v>
      </c>
      <c r="C1562" s="139">
        <f t="shared" si="24"/>
        <v>8</v>
      </c>
      <c r="D1562" s="139" t="s">
        <v>192</v>
      </c>
      <c r="E1562" s="139" t="s">
        <v>182</v>
      </c>
      <c r="F1562" s="139" t="s">
        <v>991</v>
      </c>
      <c r="G1562" s="139" t="s">
        <v>992</v>
      </c>
      <c r="H1562" s="139" t="s">
        <v>234</v>
      </c>
      <c r="I1562" s="139" t="s">
        <v>231</v>
      </c>
      <c r="J1562" s="139" t="s">
        <v>231</v>
      </c>
      <c r="K1562" s="139" t="s">
        <v>232</v>
      </c>
      <c r="L1562" s="139">
        <v>39.381379333333335</v>
      </c>
      <c r="M1562" s="139">
        <v>-108.08903425</v>
      </c>
      <c r="N1562" s="139" t="s">
        <v>261</v>
      </c>
      <c r="O1562" s="139" t="s">
        <v>233</v>
      </c>
      <c r="P1562" s="139">
        <v>12</v>
      </c>
      <c r="Q1562" s="139">
        <v>0.42</v>
      </c>
      <c r="R1562" s="139">
        <v>31.9</v>
      </c>
      <c r="S1562" s="139">
        <v>1043</v>
      </c>
      <c r="T1562" s="139">
        <v>1215</v>
      </c>
      <c r="U1562" s="139" t="s">
        <v>159</v>
      </c>
      <c r="V1562" s="140">
        <v>0</v>
      </c>
      <c r="W1562" s="141">
        <v>0</v>
      </c>
      <c r="X1562" s="141">
        <v>0</v>
      </c>
      <c r="Y1562" s="141">
        <v>0</v>
      </c>
      <c r="Z1562" s="142">
        <v>0</v>
      </c>
    </row>
    <row r="1563" spans="1:26" s="4" customFormat="1" x14ac:dyDescent="0.2">
      <c r="A1563" s="139" t="s">
        <v>209</v>
      </c>
      <c r="B1563" s="31" t="s">
        <v>134</v>
      </c>
      <c r="C1563" s="139">
        <f t="shared" si="24"/>
        <v>8</v>
      </c>
      <c r="D1563" s="139" t="s">
        <v>192</v>
      </c>
      <c r="E1563" s="139" t="s">
        <v>182</v>
      </c>
      <c r="F1563" s="139" t="s">
        <v>991</v>
      </c>
      <c r="G1563" s="139" t="s">
        <v>992</v>
      </c>
      <c r="H1563" s="139" t="s">
        <v>231</v>
      </c>
      <c r="I1563" s="139" t="s">
        <v>231</v>
      </c>
      <c r="J1563" s="139" t="s">
        <v>231</v>
      </c>
      <c r="K1563" s="139" t="s">
        <v>232</v>
      </c>
      <c r="L1563" s="139">
        <v>39.446053694444444</v>
      </c>
      <c r="M1563" s="139">
        <v>-109.02147747222222</v>
      </c>
      <c r="N1563" s="139" t="s">
        <v>254</v>
      </c>
      <c r="O1563" s="139" t="s">
        <v>233</v>
      </c>
      <c r="P1563" s="139">
        <v>20</v>
      </c>
      <c r="Q1563" s="139">
        <v>2</v>
      </c>
      <c r="R1563" s="139">
        <v>10</v>
      </c>
      <c r="S1563" s="139">
        <v>5916</v>
      </c>
      <c r="T1563" s="139">
        <v>700</v>
      </c>
      <c r="U1563" s="139" t="s">
        <v>108</v>
      </c>
      <c r="V1563" s="140">
        <v>0</v>
      </c>
      <c r="W1563" s="141">
        <v>0.12169000000000001</v>
      </c>
      <c r="X1563" s="141">
        <v>0</v>
      </c>
      <c r="Y1563" s="141">
        <v>0</v>
      </c>
      <c r="Z1563" s="142">
        <v>0</v>
      </c>
    </row>
    <row r="1564" spans="1:26" s="4" customFormat="1" x14ac:dyDescent="0.2">
      <c r="A1564" s="139" t="s">
        <v>209</v>
      </c>
      <c r="B1564" s="31" t="s">
        <v>134</v>
      </c>
      <c r="C1564" s="139">
        <f t="shared" si="24"/>
        <v>8</v>
      </c>
      <c r="D1564" s="139" t="s">
        <v>192</v>
      </c>
      <c r="E1564" s="139" t="s">
        <v>182</v>
      </c>
      <c r="F1564" s="139" t="s">
        <v>993</v>
      </c>
      <c r="G1564" s="139" t="s">
        <v>994</v>
      </c>
      <c r="H1564" s="139" t="s">
        <v>273</v>
      </c>
      <c r="I1564" s="139" t="s">
        <v>231</v>
      </c>
      <c r="J1564" s="139" t="s">
        <v>231</v>
      </c>
      <c r="K1564" s="139" t="s">
        <v>232</v>
      </c>
      <c r="L1564" s="139">
        <v>39.668879944444441</v>
      </c>
      <c r="M1564" s="139">
        <v>-108.13391486111112</v>
      </c>
      <c r="N1564" s="139" t="s">
        <v>261</v>
      </c>
      <c r="O1564" s="139" t="s">
        <v>233</v>
      </c>
      <c r="P1564" s="139">
        <v>25</v>
      </c>
      <c r="Q1564" s="139">
        <v>1.0900000000000001</v>
      </c>
      <c r="R1564" s="139">
        <v>54</v>
      </c>
      <c r="S1564" s="139">
        <v>9413</v>
      </c>
      <c r="T1564" s="139">
        <v>814</v>
      </c>
      <c r="U1564" s="139" t="s">
        <v>159</v>
      </c>
      <c r="V1564" s="140">
        <v>0</v>
      </c>
      <c r="W1564" s="141">
        <v>0</v>
      </c>
      <c r="X1564" s="141">
        <v>0</v>
      </c>
      <c r="Y1564" s="141">
        <v>0</v>
      </c>
      <c r="Z1564" s="142">
        <v>0</v>
      </c>
    </row>
    <row r="1565" spans="1:26" s="4" customFormat="1" x14ac:dyDescent="0.2">
      <c r="A1565" s="139" t="s">
        <v>209</v>
      </c>
      <c r="B1565" s="31" t="s">
        <v>134</v>
      </c>
      <c r="C1565" s="139">
        <f t="shared" si="24"/>
        <v>8</v>
      </c>
      <c r="D1565" s="139" t="s">
        <v>192</v>
      </c>
      <c r="E1565" s="139" t="s">
        <v>182</v>
      </c>
      <c r="F1565" s="139" t="s">
        <v>993</v>
      </c>
      <c r="G1565" s="139" t="s">
        <v>994</v>
      </c>
      <c r="H1565" s="139" t="s">
        <v>264</v>
      </c>
      <c r="I1565" s="139" t="s">
        <v>231</v>
      </c>
      <c r="J1565" s="139" t="s">
        <v>231</v>
      </c>
      <c r="K1565" s="139" t="s">
        <v>232</v>
      </c>
      <c r="L1565" s="139">
        <v>39.668879944444441</v>
      </c>
      <c r="M1565" s="139">
        <v>-108.13391486111112</v>
      </c>
      <c r="N1565" s="139" t="s">
        <v>261</v>
      </c>
      <c r="O1565" s="139" t="s">
        <v>233</v>
      </c>
      <c r="P1565" s="139">
        <v>25</v>
      </c>
      <c r="Q1565" s="139">
        <v>1.33</v>
      </c>
      <c r="R1565" s="139">
        <v>88</v>
      </c>
      <c r="S1565" s="139">
        <v>7035</v>
      </c>
      <c r="T1565" s="139">
        <v>1125</v>
      </c>
      <c r="U1565" s="139" t="s">
        <v>159</v>
      </c>
      <c r="V1565" s="140">
        <v>0</v>
      </c>
      <c r="W1565" s="141">
        <v>0</v>
      </c>
      <c r="X1565" s="141">
        <v>0</v>
      </c>
      <c r="Y1565" s="141">
        <v>0</v>
      </c>
      <c r="Z1565" s="142">
        <v>1.003064</v>
      </c>
    </row>
    <row r="1566" spans="1:26" s="4" customFormat="1" x14ac:dyDescent="0.2">
      <c r="A1566" s="139" t="s">
        <v>209</v>
      </c>
      <c r="B1566" s="31" t="s">
        <v>134</v>
      </c>
      <c r="C1566" s="139">
        <f t="shared" si="24"/>
        <v>8</v>
      </c>
      <c r="D1566" s="139" t="s">
        <v>192</v>
      </c>
      <c r="E1566" s="139" t="s">
        <v>182</v>
      </c>
      <c r="F1566" s="139" t="s">
        <v>993</v>
      </c>
      <c r="G1566" s="139" t="s">
        <v>994</v>
      </c>
      <c r="H1566" s="139" t="s">
        <v>236</v>
      </c>
      <c r="I1566" s="139" t="s">
        <v>231</v>
      </c>
      <c r="J1566" s="139" t="s">
        <v>231</v>
      </c>
      <c r="K1566" s="139" t="s">
        <v>232</v>
      </c>
      <c r="L1566" s="139">
        <v>39.668879944444441</v>
      </c>
      <c r="M1566" s="139">
        <v>-108.13391486111112</v>
      </c>
      <c r="N1566" s="139" t="s">
        <v>261</v>
      </c>
      <c r="O1566" s="139" t="s">
        <v>233</v>
      </c>
      <c r="P1566" s="139">
        <v>25</v>
      </c>
      <c r="Q1566" s="139">
        <v>1.33</v>
      </c>
      <c r="R1566" s="139">
        <v>88</v>
      </c>
      <c r="S1566" s="139">
        <v>7035</v>
      </c>
      <c r="T1566" s="139">
        <v>1125</v>
      </c>
      <c r="U1566" s="139" t="s">
        <v>159</v>
      </c>
      <c r="V1566" s="140">
        <v>0</v>
      </c>
      <c r="W1566" s="141">
        <v>0</v>
      </c>
      <c r="X1566" s="141">
        <v>0</v>
      </c>
      <c r="Y1566" s="141">
        <v>0</v>
      </c>
      <c r="Z1566" s="142">
        <v>1.003064</v>
      </c>
    </row>
    <row r="1567" spans="1:26" s="4" customFormat="1" x14ac:dyDescent="0.2">
      <c r="A1567" s="139" t="s">
        <v>209</v>
      </c>
      <c r="B1567" s="31" t="s">
        <v>134</v>
      </c>
      <c r="C1567" s="139">
        <f t="shared" si="24"/>
        <v>8</v>
      </c>
      <c r="D1567" s="139" t="s">
        <v>192</v>
      </c>
      <c r="E1567" s="139" t="s">
        <v>182</v>
      </c>
      <c r="F1567" s="139" t="s">
        <v>993</v>
      </c>
      <c r="G1567" s="139" t="s">
        <v>994</v>
      </c>
      <c r="H1567" s="139" t="s">
        <v>241</v>
      </c>
      <c r="I1567" s="139" t="s">
        <v>231</v>
      </c>
      <c r="J1567" s="139" t="s">
        <v>231</v>
      </c>
      <c r="K1567" s="139" t="s">
        <v>232</v>
      </c>
      <c r="L1567" s="139">
        <v>39.668879944444441</v>
      </c>
      <c r="M1567" s="139">
        <v>-108.13391486111112</v>
      </c>
      <c r="N1567" s="139" t="s">
        <v>261</v>
      </c>
      <c r="O1567" s="139" t="s">
        <v>233</v>
      </c>
      <c r="P1567" s="139">
        <v>25</v>
      </c>
      <c r="Q1567" s="139">
        <v>1.33</v>
      </c>
      <c r="R1567" s="139">
        <v>88</v>
      </c>
      <c r="S1567" s="139">
        <v>7035</v>
      </c>
      <c r="T1567" s="139">
        <v>1125</v>
      </c>
      <c r="U1567" s="139" t="s">
        <v>159</v>
      </c>
      <c r="V1567" s="140">
        <v>0</v>
      </c>
      <c r="W1567" s="141">
        <v>0</v>
      </c>
      <c r="X1567" s="141">
        <v>0</v>
      </c>
      <c r="Y1567" s="141">
        <v>0</v>
      </c>
      <c r="Z1567" s="142">
        <v>1.057776</v>
      </c>
    </row>
    <row r="1568" spans="1:26" s="4" customFormat="1" x14ac:dyDescent="0.2">
      <c r="A1568" s="139" t="s">
        <v>209</v>
      </c>
      <c r="B1568" s="31" t="s">
        <v>134</v>
      </c>
      <c r="C1568" s="139">
        <f t="shared" si="24"/>
        <v>8</v>
      </c>
      <c r="D1568" s="139" t="s">
        <v>192</v>
      </c>
      <c r="E1568" s="139" t="s">
        <v>182</v>
      </c>
      <c r="F1568" s="139" t="s">
        <v>993</v>
      </c>
      <c r="G1568" s="139" t="s">
        <v>994</v>
      </c>
      <c r="H1568" s="139" t="s">
        <v>283</v>
      </c>
      <c r="I1568" s="139" t="s">
        <v>231</v>
      </c>
      <c r="J1568" s="139" t="s">
        <v>231</v>
      </c>
      <c r="K1568" s="139" t="s">
        <v>232</v>
      </c>
      <c r="L1568" s="139">
        <v>39.668879944444441</v>
      </c>
      <c r="M1568" s="139">
        <v>-108.13391486111112</v>
      </c>
      <c r="N1568" s="139" t="s">
        <v>261</v>
      </c>
      <c r="O1568" s="139" t="s">
        <v>233</v>
      </c>
      <c r="P1568" s="139">
        <v>25</v>
      </c>
      <c r="Q1568" s="139">
        <v>1.33</v>
      </c>
      <c r="R1568" s="139">
        <v>88</v>
      </c>
      <c r="S1568" s="139">
        <v>7035</v>
      </c>
      <c r="T1568" s="139">
        <v>1125</v>
      </c>
      <c r="U1568" s="139" t="s">
        <v>159</v>
      </c>
      <c r="V1568" s="140">
        <v>0</v>
      </c>
      <c r="W1568" s="141">
        <v>0</v>
      </c>
      <c r="X1568" s="141">
        <v>0</v>
      </c>
      <c r="Y1568" s="141">
        <v>0</v>
      </c>
      <c r="Z1568" s="142">
        <v>1.0030920000000001</v>
      </c>
    </row>
    <row r="1569" spans="1:26" s="4" customFormat="1" x14ac:dyDescent="0.2">
      <c r="A1569" s="139" t="s">
        <v>209</v>
      </c>
      <c r="B1569" s="31" t="s">
        <v>134</v>
      </c>
      <c r="C1569" s="139">
        <f t="shared" si="24"/>
        <v>8</v>
      </c>
      <c r="D1569" s="139" t="s">
        <v>192</v>
      </c>
      <c r="E1569" s="139" t="s">
        <v>182</v>
      </c>
      <c r="F1569" s="139" t="s">
        <v>993</v>
      </c>
      <c r="G1569" s="139" t="s">
        <v>994</v>
      </c>
      <c r="H1569" s="139" t="s">
        <v>243</v>
      </c>
      <c r="I1569" s="139" t="s">
        <v>231</v>
      </c>
      <c r="J1569" s="139" t="s">
        <v>231</v>
      </c>
      <c r="K1569" s="139" t="s">
        <v>232</v>
      </c>
      <c r="L1569" s="139">
        <v>39.668879944444441</v>
      </c>
      <c r="M1569" s="139">
        <v>-108.13391486111112</v>
      </c>
      <c r="N1569" s="139" t="s">
        <v>261</v>
      </c>
      <c r="O1569" s="139" t="s">
        <v>233</v>
      </c>
      <c r="P1569" s="139">
        <v>25</v>
      </c>
      <c r="Q1569" s="139">
        <v>1.33</v>
      </c>
      <c r="R1569" s="139">
        <v>88</v>
      </c>
      <c r="S1569" s="139">
        <v>7035</v>
      </c>
      <c r="T1569" s="139">
        <v>1125</v>
      </c>
      <c r="U1569" s="139" t="s">
        <v>159</v>
      </c>
      <c r="V1569" s="140">
        <v>0</v>
      </c>
      <c r="W1569" s="141">
        <v>0</v>
      </c>
      <c r="X1569" s="141">
        <v>0</v>
      </c>
      <c r="Y1569" s="141">
        <v>0</v>
      </c>
      <c r="Z1569" s="142">
        <v>1.003064</v>
      </c>
    </row>
    <row r="1570" spans="1:26" s="4" customFormat="1" x14ac:dyDescent="0.2">
      <c r="A1570" s="139" t="s">
        <v>209</v>
      </c>
      <c r="B1570" s="31" t="s">
        <v>134</v>
      </c>
      <c r="C1570" s="139">
        <f t="shared" si="24"/>
        <v>8</v>
      </c>
      <c r="D1570" s="139" t="s">
        <v>192</v>
      </c>
      <c r="E1570" s="139" t="s">
        <v>182</v>
      </c>
      <c r="F1570" s="139" t="s">
        <v>993</v>
      </c>
      <c r="G1570" s="139" t="s">
        <v>994</v>
      </c>
      <c r="H1570" s="139" t="s">
        <v>260</v>
      </c>
      <c r="I1570" s="139" t="s">
        <v>231</v>
      </c>
      <c r="J1570" s="139" t="s">
        <v>231</v>
      </c>
      <c r="K1570" s="139" t="s">
        <v>232</v>
      </c>
      <c r="L1570" s="139">
        <v>39.668879944444441</v>
      </c>
      <c r="M1570" s="139">
        <v>-108.13391486111112</v>
      </c>
      <c r="N1570" s="139" t="s">
        <v>261</v>
      </c>
      <c r="O1570" s="139" t="s">
        <v>233</v>
      </c>
      <c r="P1570" s="139">
        <v>25</v>
      </c>
      <c r="Q1570" s="139">
        <v>1.33</v>
      </c>
      <c r="R1570" s="139">
        <v>88</v>
      </c>
      <c r="S1570" s="139">
        <v>7035</v>
      </c>
      <c r="T1570" s="139">
        <v>1125</v>
      </c>
      <c r="U1570" s="139" t="s">
        <v>159</v>
      </c>
      <c r="V1570" s="140">
        <v>0</v>
      </c>
      <c r="W1570" s="141">
        <v>0</v>
      </c>
      <c r="X1570" s="141">
        <v>0</v>
      </c>
      <c r="Y1570" s="141">
        <v>0</v>
      </c>
      <c r="Z1570" s="142">
        <v>1.003064</v>
      </c>
    </row>
    <row r="1571" spans="1:26" s="4" customFormat="1" x14ac:dyDescent="0.2">
      <c r="A1571" s="139" t="s">
        <v>209</v>
      </c>
      <c r="B1571" s="31" t="s">
        <v>134</v>
      </c>
      <c r="C1571" s="139">
        <f t="shared" si="24"/>
        <v>8</v>
      </c>
      <c r="D1571" s="139" t="s">
        <v>192</v>
      </c>
      <c r="E1571" s="139" t="s">
        <v>182</v>
      </c>
      <c r="F1571" s="139" t="s">
        <v>993</v>
      </c>
      <c r="G1571" s="139" t="s">
        <v>994</v>
      </c>
      <c r="H1571" s="139" t="s">
        <v>274</v>
      </c>
      <c r="I1571" s="139" t="s">
        <v>231</v>
      </c>
      <c r="J1571" s="139" t="s">
        <v>231</v>
      </c>
      <c r="K1571" s="139" t="s">
        <v>232</v>
      </c>
      <c r="L1571" s="139">
        <v>39.668879944444441</v>
      </c>
      <c r="M1571" s="139">
        <v>-108.13391486111112</v>
      </c>
      <c r="N1571" s="139" t="s">
        <v>261</v>
      </c>
      <c r="O1571" s="139" t="s">
        <v>233</v>
      </c>
      <c r="P1571" s="139">
        <v>25</v>
      </c>
      <c r="Q1571" s="139">
        <v>1.33</v>
      </c>
      <c r="R1571" s="139">
        <v>88</v>
      </c>
      <c r="S1571" s="139">
        <v>7035</v>
      </c>
      <c r="T1571" s="139">
        <v>1125</v>
      </c>
      <c r="U1571" s="139" t="s">
        <v>159</v>
      </c>
      <c r="V1571" s="140">
        <v>0</v>
      </c>
      <c r="W1571" s="141">
        <v>0</v>
      </c>
      <c r="X1571" s="141">
        <v>0</v>
      </c>
      <c r="Y1571" s="141">
        <v>0</v>
      </c>
      <c r="Z1571" s="142">
        <v>1.003064</v>
      </c>
    </row>
    <row r="1572" spans="1:26" s="4" customFormat="1" x14ac:dyDescent="0.2">
      <c r="A1572" s="139" t="s">
        <v>209</v>
      </c>
      <c r="B1572" s="31" t="s">
        <v>134</v>
      </c>
      <c r="C1572" s="139">
        <f t="shared" si="24"/>
        <v>8</v>
      </c>
      <c r="D1572" s="139" t="s">
        <v>192</v>
      </c>
      <c r="E1572" s="139" t="s">
        <v>182</v>
      </c>
      <c r="F1572" s="139" t="s">
        <v>993</v>
      </c>
      <c r="G1572" s="139" t="s">
        <v>994</v>
      </c>
      <c r="H1572" s="139" t="s">
        <v>276</v>
      </c>
      <c r="I1572" s="139" t="s">
        <v>231</v>
      </c>
      <c r="J1572" s="139" t="s">
        <v>231</v>
      </c>
      <c r="K1572" s="139" t="s">
        <v>232</v>
      </c>
      <c r="L1572" s="139">
        <v>39.668879944444441</v>
      </c>
      <c r="M1572" s="139">
        <v>-108.13391486111112</v>
      </c>
      <c r="N1572" s="139" t="s">
        <v>261</v>
      </c>
      <c r="O1572" s="139" t="s">
        <v>233</v>
      </c>
      <c r="P1572" s="139">
        <v>25</v>
      </c>
      <c r="Q1572" s="139">
        <v>1.33</v>
      </c>
      <c r="R1572" s="139">
        <v>88</v>
      </c>
      <c r="S1572" s="139">
        <v>7035</v>
      </c>
      <c r="T1572" s="139">
        <v>1125</v>
      </c>
      <c r="U1572" s="139" t="s">
        <v>159</v>
      </c>
      <c r="V1572" s="140">
        <v>0</v>
      </c>
      <c r="W1572" s="141">
        <v>0</v>
      </c>
      <c r="X1572" s="141">
        <v>0</v>
      </c>
      <c r="Y1572" s="141">
        <v>0</v>
      </c>
      <c r="Z1572" s="142">
        <v>1.003064</v>
      </c>
    </row>
    <row r="1573" spans="1:26" s="4" customFormat="1" x14ac:dyDescent="0.2">
      <c r="A1573" s="139" t="s">
        <v>209</v>
      </c>
      <c r="B1573" s="31" t="s">
        <v>134</v>
      </c>
      <c r="C1573" s="139">
        <f t="shared" si="24"/>
        <v>8</v>
      </c>
      <c r="D1573" s="139" t="s">
        <v>192</v>
      </c>
      <c r="E1573" s="139" t="s">
        <v>182</v>
      </c>
      <c r="F1573" s="139" t="s">
        <v>993</v>
      </c>
      <c r="G1573" s="139" t="s">
        <v>994</v>
      </c>
      <c r="H1573" s="139" t="s">
        <v>256</v>
      </c>
      <c r="I1573" s="139" t="s">
        <v>231</v>
      </c>
      <c r="J1573" s="139" t="s">
        <v>231</v>
      </c>
      <c r="K1573" s="139" t="s">
        <v>232</v>
      </c>
      <c r="L1573" s="139">
        <v>39.668879944444441</v>
      </c>
      <c r="M1573" s="139">
        <v>-108.13391486111112</v>
      </c>
      <c r="N1573" s="139" t="s">
        <v>261</v>
      </c>
      <c r="O1573" s="139" t="s">
        <v>233</v>
      </c>
      <c r="P1573" s="139">
        <v>25</v>
      </c>
      <c r="Q1573" s="139">
        <v>1.0900000000000001</v>
      </c>
      <c r="R1573" s="139">
        <v>54</v>
      </c>
      <c r="S1573" s="139">
        <v>9413</v>
      </c>
      <c r="T1573" s="139">
        <v>814</v>
      </c>
      <c r="U1573" s="139" t="s">
        <v>159</v>
      </c>
      <c r="V1573" s="140">
        <v>0</v>
      </c>
      <c r="W1573" s="141">
        <v>0</v>
      </c>
      <c r="X1573" s="141">
        <v>0</v>
      </c>
      <c r="Y1573" s="141">
        <v>0</v>
      </c>
      <c r="Z1573" s="142">
        <v>0.38451200000000002</v>
      </c>
    </row>
    <row r="1574" spans="1:26" s="4" customFormat="1" x14ac:dyDescent="0.2">
      <c r="A1574" s="139" t="s">
        <v>209</v>
      </c>
      <c r="B1574" s="31" t="s">
        <v>134</v>
      </c>
      <c r="C1574" s="139">
        <f t="shared" si="24"/>
        <v>8</v>
      </c>
      <c r="D1574" s="139" t="s">
        <v>192</v>
      </c>
      <c r="E1574" s="139" t="s">
        <v>182</v>
      </c>
      <c r="F1574" s="139" t="s">
        <v>993</v>
      </c>
      <c r="G1574" s="139" t="s">
        <v>994</v>
      </c>
      <c r="H1574" s="139" t="s">
        <v>231</v>
      </c>
      <c r="I1574" s="139" t="s">
        <v>231</v>
      </c>
      <c r="J1574" s="139" t="s">
        <v>231</v>
      </c>
      <c r="K1574" s="139" t="s">
        <v>232</v>
      </c>
      <c r="L1574" s="139">
        <v>39.668879944444441</v>
      </c>
      <c r="M1574" s="139">
        <v>-108.13391486111112</v>
      </c>
      <c r="N1574" s="139" t="s">
        <v>261</v>
      </c>
      <c r="O1574" s="139" t="s">
        <v>233</v>
      </c>
      <c r="P1574" s="139">
        <v>25</v>
      </c>
      <c r="Q1574" s="139">
        <v>1.0900000000000001</v>
      </c>
      <c r="R1574" s="139">
        <v>54</v>
      </c>
      <c r="S1574" s="139">
        <v>9413</v>
      </c>
      <c r="T1574" s="139">
        <v>814</v>
      </c>
      <c r="U1574" s="139" t="s">
        <v>159</v>
      </c>
      <c r="V1574" s="140">
        <v>7.1525869999999996</v>
      </c>
      <c r="W1574" s="141">
        <v>7.1454500000000003</v>
      </c>
      <c r="X1574" s="141">
        <v>14.276597000000001</v>
      </c>
      <c r="Y1574" s="141">
        <v>0</v>
      </c>
      <c r="Z1574" s="142">
        <v>0</v>
      </c>
    </row>
    <row r="1575" spans="1:26" s="4" customFormat="1" x14ac:dyDescent="0.2">
      <c r="A1575" s="139" t="s">
        <v>209</v>
      </c>
      <c r="B1575" s="31" t="s">
        <v>134</v>
      </c>
      <c r="C1575" s="139">
        <f t="shared" si="24"/>
        <v>8</v>
      </c>
      <c r="D1575" s="139" t="s">
        <v>192</v>
      </c>
      <c r="E1575" s="139" t="s">
        <v>182</v>
      </c>
      <c r="F1575" s="139" t="s">
        <v>993</v>
      </c>
      <c r="G1575" s="139" t="s">
        <v>994</v>
      </c>
      <c r="H1575" s="139" t="s">
        <v>231</v>
      </c>
      <c r="I1575" s="139" t="s">
        <v>231</v>
      </c>
      <c r="J1575" s="139" t="s">
        <v>231</v>
      </c>
      <c r="K1575" s="139" t="s">
        <v>232</v>
      </c>
      <c r="L1575" s="139">
        <v>39.668879944444441</v>
      </c>
      <c r="M1575" s="139">
        <v>-108.13391486111112</v>
      </c>
      <c r="N1575" s="139" t="s">
        <v>72</v>
      </c>
      <c r="O1575" s="139" t="s">
        <v>233</v>
      </c>
      <c r="P1575" s="139">
        <v>0</v>
      </c>
      <c r="Q1575" s="139">
        <v>5</v>
      </c>
      <c r="R1575" s="139">
        <v>0</v>
      </c>
      <c r="S1575" s="139">
        <v>0</v>
      </c>
      <c r="T1575" s="139">
        <v>0</v>
      </c>
      <c r="U1575" s="139" t="s">
        <v>137</v>
      </c>
      <c r="V1575" s="140">
        <v>0.68000400000000005</v>
      </c>
      <c r="W1575" s="141">
        <v>0</v>
      </c>
      <c r="X1575" s="141">
        <v>2.3099959999999999</v>
      </c>
      <c r="Y1575" s="141">
        <v>0</v>
      </c>
      <c r="Z1575" s="142">
        <v>0</v>
      </c>
    </row>
    <row r="1576" spans="1:26" s="4" customFormat="1" x14ac:dyDescent="0.2">
      <c r="A1576" s="139" t="s">
        <v>209</v>
      </c>
      <c r="B1576" s="31" t="s">
        <v>134</v>
      </c>
      <c r="C1576" s="139">
        <f t="shared" si="24"/>
        <v>8</v>
      </c>
      <c r="D1576" s="139" t="s">
        <v>192</v>
      </c>
      <c r="E1576" s="139" t="s">
        <v>182</v>
      </c>
      <c r="F1576" s="139" t="s">
        <v>993</v>
      </c>
      <c r="G1576" s="139" t="s">
        <v>994</v>
      </c>
      <c r="H1576" s="139" t="s">
        <v>231</v>
      </c>
      <c r="I1576" s="139" t="s">
        <v>231</v>
      </c>
      <c r="J1576" s="139" t="s">
        <v>231</v>
      </c>
      <c r="K1576" s="139" t="s">
        <v>232</v>
      </c>
      <c r="L1576" s="139">
        <v>39.668879944444441</v>
      </c>
      <c r="M1576" s="139">
        <v>-108.13391486111112</v>
      </c>
      <c r="N1576" s="139" t="s">
        <v>239</v>
      </c>
      <c r="O1576" s="139" t="s">
        <v>233</v>
      </c>
      <c r="P1576" s="139">
        <v>0</v>
      </c>
      <c r="Q1576" s="139">
        <v>0</v>
      </c>
      <c r="R1576" s="139">
        <v>0</v>
      </c>
      <c r="S1576" s="139">
        <v>0</v>
      </c>
      <c r="T1576" s="139">
        <v>70</v>
      </c>
      <c r="U1576" s="139" t="s">
        <v>111</v>
      </c>
      <c r="V1576" s="140">
        <v>0</v>
      </c>
      <c r="W1576" s="141">
        <v>26.21</v>
      </c>
      <c r="X1576" s="141">
        <v>0</v>
      </c>
      <c r="Y1576" s="141">
        <v>0</v>
      </c>
      <c r="Z1576" s="142">
        <v>0</v>
      </c>
    </row>
    <row r="1577" spans="1:26" s="4" customFormat="1" x14ac:dyDescent="0.2">
      <c r="A1577" s="139" t="s">
        <v>209</v>
      </c>
      <c r="B1577" s="31" t="s">
        <v>134</v>
      </c>
      <c r="C1577" s="139">
        <f t="shared" si="24"/>
        <v>8</v>
      </c>
      <c r="D1577" s="139" t="s">
        <v>192</v>
      </c>
      <c r="E1577" s="139" t="s">
        <v>182</v>
      </c>
      <c r="F1577" s="139" t="s">
        <v>993</v>
      </c>
      <c r="G1577" s="139" t="s">
        <v>994</v>
      </c>
      <c r="H1577" s="139" t="s">
        <v>231</v>
      </c>
      <c r="I1577" s="139" t="s">
        <v>231</v>
      </c>
      <c r="J1577" s="139" t="s">
        <v>231</v>
      </c>
      <c r="K1577" s="139" t="s">
        <v>232</v>
      </c>
      <c r="L1577" s="139">
        <v>39.395465277777774</v>
      </c>
      <c r="M1577" s="139">
        <v>-108.05896030555556</v>
      </c>
      <c r="N1577" s="139" t="s">
        <v>261</v>
      </c>
      <c r="O1577" s="139" t="s">
        <v>233</v>
      </c>
      <c r="P1577" s="139">
        <v>25</v>
      </c>
      <c r="Q1577" s="139">
        <v>1.33</v>
      </c>
      <c r="R1577" s="139">
        <v>88</v>
      </c>
      <c r="S1577" s="139">
        <v>7035</v>
      </c>
      <c r="T1577" s="139">
        <v>1125</v>
      </c>
      <c r="U1577" s="139" t="s">
        <v>159</v>
      </c>
      <c r="V1577" s="140">
        <v>28.761144999999999</v>
      </c>
      <c r="W1577" s="141">
        <v>32.898403999999999</v>
      </c>
      <c r="X1577" s="141">
        <v>41.144491999999993</v>
      </c>
      <c r="Y1577" s="141">
        <v>0</v>
      </c>
      <c r="Z1577" s="142">
        <v>0</v>
      </c>
    </row>
    <row r="1578" spans="1:26" s="4" customFormat="1" x14ac:dyDescent="0.2">
      <c r="A1578" s="139" t="s">
        <v>209</v>
      </c>
      <c r="B1578" s="31" t="s">
        <v>134</v>
      </c>
      <c r="C1578" s="139">
        <f t="shared" si="24"/>
        <v>8</v>
      </c>
      <c r="D1578" s="139" t="s">
        <v>192</v>
      </c>
      <c r="E1578" s="139" t="s">
        <v>182</v>
      </c>
      <c r="F1578" s="139" t="s">
        <v>993</v>
      </c>
      <c r="G1578" s="139" t="s">
        <v>994</v>
      </c>
      <c r="H1578" s="139" t="s">
        <v>231</v>
      </c>
      <c r="I1578" s="139" t="s">
        <v>231</v>
      </c>
      <c r="J1578" s="139" t="s">
        <v>231</v>
      </c>
      <c r="K1578" s="139" t="s">
        <v>232</v>
      </c>
      <c r="L1578" s="139">
        <v>39.395465277777774</v>
      </c>
      <c r="M1578" s="139">
        <v>-108.05896030555556</v>
      </c>
      <c r="N1578" s="139" t="s">
        <v>268</v>
      </c>
      <c r="O1578" s="139" t="s">
        <v>233</v>
      </c>
      <c r="P1578" s="139">
        <v>0</v>
      </c>
      <c r="Q1578" s="139">
        <v>0</v>
      </c>
      <c r="R1578" s="139">
        <v>0</v>
      </c>
      <c r="S1578" s="139">
        <v>0</v>
      </c>
      <c r="T1578" s="139">
        <v>70</v>
      </c>
      <c r="U1578" s="139" t="s">
        <v>208</v>
      </c>
      <c r="V1578" s="140">
        <v>0</v>
      </c>
      <c r="W1578" s="141">
        <v>8.1</v>
      </c>
      <c r="X1578" s="141">
        <v>0</v>
      </c>
      <c r="Y1578" s="141">
        <v>0</v>
      </c>
      <c r="Z1578" s="142">
        <v>0</v>
      </c>
    </row>
    <row r="1579" spans="1:26" s="4" customFormat="1" x14ac:dyDescent="0.2">
      <c r="A1579" s="139" t="s">
        <v>209</v>
      </c>
      <c r="B1579" s="31" t="s">
        <v>134</v>
      </c>
      <c r="C1579" s="139">
        <f t="shared" si="24"/>
        <v>8</v>
      </c>
      <c r="D1579" s="139" t="s">
        <v>192</v>
      </c>
      <c r="E1579" s="139" t="s">
        <v>182</v>
      </c>
      <c r="F1579" s="139" t="s">
        <v>993</v>
      </c>
      <c r="G1579" s="139" t="s">
        <v>994</v>
      </c>
      <c r="H1579" s="139" t="s">
        <v>231</v>
      </c>
      <c r="I1579" s="139" t="s">
        <v>231</v>
      </c>
      <c r="J1579" s="139" t="s">
        <v>231</v>
      </c>
      <c r="K1579" s="139" t="s">
        <v>232</v>
      </c>
      <c r="L1579" s="139">
        <v>39.502268972222225</v>
      </c>
      <c r="M1579" s="139">
        <v>-107.60345397222221</v>
      </c>
      <c r="N1579" s="139" t="s">
        <v>261</v>
      </c>
      <c r="O1579" s="139" t="s">
        <v>233</v>
      </c>
      <c r="P1579" s="139">
        <v>25</v>
      </c>
      <c r="Q1579" s="139">
        <v>1.33</v>
      </c>
      <c r="R1579" s="139">
        <v>88</v>
      </c>
      <c r="S1579" s="139">
        <v>7035</v>
      </c>
      <c r="T1579" s="139">
        <v>1125</v>
      </c>
      <c r="U1579" s="139" t="s">
        <v>159</v>
      </c>
      <c r="V1579" s="140">
        <v>9.5342439999999993</v>
      </c>
      <c r="W1579" s="141">
        <v>10.905628</v>
      </c>
      <c r="X1579" s="141">
        <v>13.642939999999999</v>
      </c>
      <c r="Y1579" s="141">
        <v>0</v>
      </c>
      <c r="Z1579" s="142">
        <v>0</v>
      </c>
    </row>
    <row r="1580" spans="1:26" s="4" customFormat="1" x14ac:dyDescent="0.2">
      <c r="A1580" s="139" t="s">
        <v>209</v>
      </c>
      <c r="B1580" s="31" t="s">
        <v>134</v>
      </c>
      <c r="C1580" s="139">
        <f t="shared" si="24"/>
        <v>8</v>
      </c>
      <c r="D1580" s="139" t="s">
        <v>192</v>
      </c>
      <c r="E1580" s="139" t="s">
        <v>182</v>
      </c>
      <c r="F1580" s="139" t="s">
        <v>995</v>
      </c>
      <c r="G1580" s="139" t="s">
        <v>996</v>
      </c>
      <c r="H1580" s="139" t="s">
        <v>274</v>
      </c>
      <c r="I1580" s="139" t="s">
        <v>231</v>
      </c>
      <c r="J1580" s="139" t="s">
        <v>231</v>
      </c>
      <c r="K1580" s="139" t="s">
        <v>232</v>
      </c>
      <c r="L1580" s="139">
        <v>39.395465277777774</v>
      </c>
      <c r="M1580" s="139">
        <v>-108.05896030555556</v>
      </c>
      <c r="N1580" s="139" t="s">
        <v>266</v>
      </c>
      <c r="O1580" s="139" t="s">
        <v>233</v>
      </c>
      <c r="P1580" s="139">
        <v>5</v>
      </c>
      <c r="Q1580" s="139">
        <v>0.66</v>
      </c>
      <c r="R1580" s="139">
        <v>22</v>
      </c>
      <c r="S1580" s="139">
        <v>457</v>
      </c>
      <c r="T1580" s="139">
        <v>845</v>
      </c>
      <c r="U1580" s="139" t="s">
        <v>140</v>
      </c>
      <c r="V1580" s="140">
        <v>0</v>
      </c>
      <c r="W1580" s="141">
        <v>0</v>
      </c>
      <c r="X1580" s="141">
        <v>0</v>
      </c>
      <c r="Y1580" s="141">
        <v>1.0999999999999999E-2</v>
      </c>
      <c r="Z1580" s="142">
        <v>8.0000000000000002E-3</v>
      </c>
    </row>
    <row r="1581" spans="1:26" s="4" customFormat="1" x14ac:dyDescent="0.2">
      <c r="A1581" s="139" t="s">
        <v>209</v>
      </c>
      <c r="B1581" s="31" t="s">
        <v>134</v>
      </c>
      <c r="C1581" s="139">
        <f t="shared" si="24"/>
        <v>8</v>
      </c>
      <c r="D1581" s="139" t="s">
        <v>192</v>
      </c>
      <c r="E1581" s="139" t="s">
        <v>182</v>
      </c>
      <c r="F1581" s="139" t="s">
        <v>995</v>
      </c>
      <c r="G1581" s="139" t="s">
        <v>996</v>
      </c>
      <c r="H1581" s="139" t="s">
        <v>231</v>
      </c>
      <c r="I1581" s="139" t="s">
        <v>231</v>
      </c>
      <c r="J1581" s="139" t="s">
        <v>231</v>
      </c>
      <c r="K1581" s="139" t="s">
        <v>232</v>
      </c>
      <c r="L1581" s="139">
        <v>39.395465277777774</v>
      </c>
      <c r="M1581" s="139">
        <v>-108.05896030555556</v>
      </c>
      <c r="N1581" s="139" t="s">
        <v>238</v>
      </c>
      <c r="O1581" s="139" t="s">
        <v>233</v>
      </c>
      <c r="P1581" s="139">
        <v>15</v>
      </c>
      <c r="Q1581" s="139">
        <v>0</v>
      </c>
      <c r="R1581" s="139">
        <v>0</v>
      </c>
      <c r="S1581" s="139">
        <v>0</v>
      </c>
      <c r="T1581" s="139">
        <v>70</v>
      </c>
      <c r="U1581" s="139" t="s">
        <v>110</v>
      </c>
      <c r="V1581" s="140">
        <v>0</v>
      </c>
      <c r="W1581" s="141">
        <v>9.64</v>
      </c>
      <c r="X1581" s="141">
        <v>0</v>
      </c>
      <c r="Y1581" s="141">
        <v>0</v>
      </c>
      <c r="Z1581" s="142">
        <v>0</v>
      </c>
    </row>
    <row r="1582" spans="1:26" s="4" customFormat="1" x14ac:dyDescent="0.2">
      <c r="A1582" s="139" t="s">
        <v>209</v>
      </c>
      <c r="B1582" s="31" t="s">
        <v>134</v>
      </c>
      <c r="C1582" s="139">
        <f t="shared" si="24"/>
        <v>8</v>
      </c>
      <c r="D1582" s="139" t="s">
        <v>192</v>
      </c>
      <c r="E1582" s="139" t="s">
        <v>182</v>
      </c>
      <c r="F1582" s="139" t="s">
        <v>995</v>
      </c>
      <c r="G1582" s="139" t="s">
        <v>996</v>
      </c>
      <c r="H1582" s="139" t="s">
        <v>231</v>
      </c>
      <c r="I1582" s="139" t="s">
        <v>231</v>
      </c>
      <c r="J1582" s="139" t="s">
        <v>231</v>
      </c>
      <c r="K1582" s="139" t="s">
        <v>232</v>
      </c>
      <c r="L1582" s="139">
        <v>39.395465277777774</v>
      </c>
      <c r="M1582" s="139">
        <v>-108.05896030555556</v>
      </c>
      <c r="N1582" s="139" t="s">
        <v>72</v>
      </c>
      <c r="O1582" s="139" t="s">
        <v>233</v>
      </c>
      <c r="P1582" s="139">
        <v>25</v>
      </c>
      <c r="Q1582" s="139">
        <v>1.5</v>
      </c>
      <c r="R1582" s="139">
        <v>0</v>
      </c>
      <c r="S1582" s="139">
        <v>0</v>
      </c>
      <c r="T1582" s="139">
        <v>0</v>
      </c>
      <c r="U1582" s="139" t="s">
        <v>137</v>
      </c>
      <c r="V1582" s="140">
        <v>0</v>
      </c>
      <c r="W1582" s="141">
        <v>16.892028</v>
      </c>
      <c r="X1582" s="141">
        <v>0</v>
      </c>
      <c r="Y1582" s="141">
        <v>0</v>
      </c>
      <c r="Z1582" s="142">
        <v>0</v>
      </c>
    </row>
    <row r="1583" spans="1:26" s="4" customFormat="1" x14ac:dyDescent="0.2">
      <c r="A1583" s="139" t="s">
        <v>209</v>
      </c>
      <c r="B1583" s="31" t="s">
        <v>134</v>
      </c>
      <c r="C1583" s="139">
        <f t="shared" si="24"/>
        <v>8</v>
      </c>
      <c r="D1583" s="139" t="s">
        <v>192</v>
      </c>
      <c r="E1583" s="139" t="s">
        <v>182</v>
      </c>
      <c r="F1583" s="139" t="s">
        <v>995</v>
      </c>
      <c r="G1583" s="139" t="s">
        <v>996</v>
      </c>
      <c r="H1583" s="139" t="s">
        <v>231</v>
      </c>
      <c r="I1583" s="139" t="s">
        <v>231</v>
      </c>
      <c r="J1583" s="139" t="s">
        <v>231</v>
      </c>
      <c r="K1583" s="139" t="s">
        <v>232</v>
      </c>
      <c r="L1583" s="139">
        <v>39.395465277777774</v>
      </c>
      <c r="M1583" s="139">
        <v>-108.05896030555556</v>
      </c>
      <c r="N1583" s="139" t="s">
        <v>239</v>
      </c>
      <c r="O1583" s="139" t="s">
        <v>233</v>
      </c>
      <c r="P1583" s="139">
        <v>0</v>
      </c>
      <c r="Q1583" s="139">
        <v>0</v>
      </c>
      <c r="R1583" s="139">
        <v>0</v>
      </c>
      <c r="S1583" s="139">
        <v>0</v>
      </c>
      <c r="T1583" s="139">
        <v>70</v>
      </c>
      <c r="U1583" s="139" t="s">
        <v>111</v>
      </c>
      <c r="V1583" s="140">
        <v>0</v>
      </c>
      <c r="W1583" s="141">
        <v>2.82</v>
      </c>
      <c r="X1583" s="141">
        <v>0</v>
      </c>
      <c r="Y1583" s="141">
        <v>0</v>
      </c>
      <c r="Z1583" s="142">
        <v>0</v>
      </c>
    </row>
    <row r="1584" spans="1:26" s="4" customFormat="1" x14ac:dyDescent="0.2">
      <c r="A1584" s="139" t="s">
        <v>209</v>
      </c>
      <c r="B1584" s="31" t="s">
        <v>134</v>
      </c>
      <c r="C1584" s="139">
        <f t="shared" si="24"/>
        <v>8</v>
      </c>
      <c r="D1584" s="139" t="s">
        <v>192</v>
      </c>
      <c r="E1584" s="139" t="s">
        <v>182</v>
      </c>
      <c r="F1584" s="139" t="s">
        <v>995</v>
      </c>
      <c r="G1584" s="139" t="s">
        <v>996</v>
      </c>
      <c r="H1584" s="139" t="s">
        <v>231</v>
      </c>
      <c r="I1584" s="139" t="s">
        <v>231</v>
      </c>
      <c r="J1584" s="139" t="s">
        <v>231</v>
      </c>
      <c r="K1584" s="139" t="s">
        <v>232</v>
      </c>
      <c r="L1584" s="139">
        <v>39.48886402777778</v>
      </c>
      <c r="M1584" s="139">
        <v>-108.11928730555555</v>
      </c>
      <c r="N1584" s="139" t="s">
        <v>261</v>
      </c>
      <c r="O1584" s="139" t="s">
        <v>233</v>
      </c>
      <c r="P1584" s="139">
        <v>22</v>
      </c>
      <c r="Q1584" s="139">
        <v>1</v>
      </c>
      <c r="R1584" s="139">
        <v>147</v>
      </c>
      <c r="S1584" s="139">
        <v>6938</v>
      </c>
      <c r="T1584" s="139">
        <v>849</v>
      </c>
      <c r="U1584" s="139" t="s">
        <v>159</v>
      </c>
      <c r="V1584" s="140">
        <v>17.5</v>
      </c>
      <c r="W1584" s="141">
        <v>2.85</v>
      </c>
      <c r="X1584" s="141">
        <v>1.806</v>
      </c>
      <c r="Y1584" s="141">
        <v>0</v>
      </c>
      <c r="Z1584" s="142">
        <v>0</v>
      </c>
    </row>
    <row r="1585" spans="1:26" s="4" customFormat="1" x14ac:dyDescent="0.2">
      <c r="A1585" s="139" t="s">
        <v>209</v>
      </c>
      <c r="B1585" s="31" t="s">
        <v>134</v>
      </c>
      <c r="C1585" s="139">
        <f t="shared" si="24"/>
        <v>8</v>
      </c>
      <c r="D1585" s="139" t="s">
        <v>192</v>
      </c>
      <c r="E1585" s="139" t="s">
        <v>182</v>
      </c>
      <c r="F1585" s="139" t="s">
        <v>995</v>
      </c>
      <c r="G1585" s="139" t="s">
        <v>996</v>
      </c>
      <c r="H1585" s="139" t="s">
        <v>231</v>
      </c>
      <c r="I1585" s="139" t="s">
        <v>231</v>
      </c>
      <c r="J1585" s="139" t="s">
        <v>231</v>
      </c>
      <c r="K1585" s="139" t="s">
        <v>232</v>
      </c>
      <c r="L1585" s="139">
        <v>39.390918000000006</v>
      </c>
      <c r="M1585" s="139">
        <v>-108.08330472222222</v>
      </c>
      <c r="N1585" s="139" t="s">
        <v>261</v>
      </c>
      <c r="O1585" s="139" t="s">
        <v>233</v>
      </c>
      <c r="P1585" s="139">
        <v>22</v>
      </c>
      <c r="Q1585" s="139">
        <v>1</v>
      </c>
      <c r="R1585" s="139">
        <v>0</v>
      </c>
      <c r="S1585" s="139">
        <v>6938</v>
      </c>
      <c r="T1585" s="139">
        <v>849</v>
      </c>
      <c r="U1585" s="139" t="s">
        <v>159</v>
      </c>
      <c r="V1585" s="140">
        <v>17.5</v>
      </c>
      <c r="W1585" s="141">
        <v>2.85</v>
      </c>
      <c r="X1585" s="141">
        <v>1.806</v>
      </c>
      <c r="Y1585" s="141">
        <v>0</v>
      </c>
      <c r="Z1585" s="142">
        <v>0</v>
      </c>
    </row>
    <row r="1586" spans="1:26" s="4" customFormat="1" x14ac:dyDescent="0.2">
      <c r="A1586" s="139" t="s">
        <v>209</v>
      </c>
      <c r="B1586" s="31" t="s">
        <v>134</v>
      </c>
      <c r="C1586" s="139">
        <f t="shared" si="24"/>
        <v>8</v>
      </c>
      <c r="D1586" s="139" t="s">
        <v>192</v>
      </c>
      <c r="E1586" s="139" t="s">
        <v>182</v>
      </c>
      <c r="F1586" s="139" t="s">
        <v>995</v>
      </c>
      <c r="G1586" s="139" t="s">
        <v>996</v>
      </c>
      <c r="H1586" s="139" t="s">
        <v>231</v>
      </c>
      <c r="I1586" s="139" t="s">
        <v>231</v>
      </c>
      <c r="J1586" s="139" t="s">
        <v>231</v>
      </c>
      <c r="K1586" s="139" t="s">
        <v>232</v>
      </c>
      <c r="L1586" s="139">
        <v>39.478810055555556</v>
      </c>
      <c r="M1586" s="139">
        <v>-108.09637877777777</v>
      </c>
      <c r="N1586" s="139" t="s">
        <v>275</v>
      </c>
      <c r="O1586" s="139" t="s">
        <v>233</v>
      </c>
      <c r="P1586" s="139">
        <v>220</v>
      </c>
      <c r="Q1586" s="139">
        <v>1</v>
      </c>
      <c r="R1586" s="139">
        <v>0</v>
      </c>
      <c r="S1586" s="139">
        <v>6938</v>
      </c>
      <c r="T1586" s="139">
        <v>849</v>
      </c>
      <c r="U1586" s="139" t="s">
        <v>159</v>
      </c>
      <c r="V1586" s="140">
        <v>17.5</v>
      </c>
      <c r="W1586" s="141">
        <v>5.7</v>
      </c>
      <c r="X1586" s="141">
        <v>1.8</v>
      </c>
      <c r="Y1586" s="141">
        <v>0</v>
      </c>
      <c r="Z1586" s="142">
        <v>0</v>
      </c>
    </row>
    <row r="1587" spans="1:26" s="4" customFormat="1" x14ac:dyDescent="0.2">
      <c r="A1587" s="139" t="s">
        <v>209</v>
      </c>
      <c r="B1587" s="31" t="s">
        <v>134</v>
      </c>
      <c r="C1587" s="139">
        <f t="shared" si="24"/>
        <v>8</v>
      </c>
      <c r="D1587" s="139" t="s">
        <v>192</v>
      </c>
      <c r="E1587" s="139" t="s">
        <v>182</v>
      </c>
      <c r="F1587" s="139" t="s">
        <v>995</v>
      </c>
      <c r="G1587" s="139" t="s">
        <v>996</v>
      </c>
      <c r="H1587" s="139" t="s">
        <v>231</v>
      </c>
      <c r="I1587" s="139" t="s">
        <v>231</v>
      </c>
      <c r="J1587" s="139" t="s">
        <v>231</v>
      </c>
      <c r="K1587" s="139" t="s">
        <v>232</v>
      </c>
      <c r="L1587" s="139">
        <v>39.478810055555556</v>
      </c>
      <c r="M1587" s="139">
        <v>-108.09637877777777</v>
      </c>
      <c r="N1587" s="139" t="s">
        <v>261</v>
      </c>
      <c r="O1587" s="139" t="s">
        <v>233</v>
      </c>
      <c r="P1587" s="139">
        <v>22</v>
      </c>
      <c r="Q1587" s="139">
        <v>1</v>
      </c>
      <c r="R1587" s="139">
        <v>0</v>
      </c>
      <c r="S1587" s="139">
        <v>6938</v>
      </c>
      <c r="T1587" s="139">
        <v>849</v>
      </c>
      <c r="U1587" s="139" t="s">
        <v>159</v>
      </c>
      <c r="V1587" s="140">
        <v>17.5</v>
      </c>
      <c r="W1587" s="141">
        <v>5.7</v>
      </c>
      <c r="X1587" s="141">
        <v>1.8</v>
      </c>
      <c r="Y1587" s="141">
        <v>0</v>
      </c>
      <c r="Z1587" s="142">
        <v>0</v>
      </c>
    </row>
    <row r="1588" spans="1:26" s="4" customFormat="1" x14ac:dyDescent="0.2">
      <c r="A1588" s="139" t="s">
        <v>209</v>
      </c>
      <c r="B1588" s="31" t="s">
        <v>134</v>
      </c>
      <c r="C1588" s="139">
        <f t="shared" si="24"/>
        <v>8</v>
      </c>
      <c r="D1588" s="139" t="s">
        <v>192</v>
      </c>
      <c r="E1588" s="139" t="s">
        <v>182</v>
      </c>
      <c r="F1588" s="139" t="s">
        <v>995</v>
      </c>
      <c r="G1588" s="139" t="s">
        <v>996</v>
      </c>
      <c r="H1588" s="139" t="s">
        <v>231</v>
      </c>
      <c r="I1588" s="139" t="s">
        <v>231</v>
      </c>
      <c r="J1588" s="139" t="s">
        <v>231</v>
      </c>
      <c r="K1588" s="139" t="s">
        <v>232</v>
      </c>
      <c r="L1588" s="139">
        <v>39.507329111111119</v>
      </c>
      <c r="M1588" s="139">
        <v>-107.63039036111111</v>
      </c>
      <c r="N1588" s="139" t="s">
        <v>261</v>
      </c>
      <c r="O1588" s="139" t="s">
        <v>233</v>
      </c>
      <c r="P1588" s="139">
        <v>22</v>
      </c>
      <c r="Q1588" s="139">
        <v>1</v>
      </c>
      <c r="R1588" s="139">
        <v>0</v>
      </c>
      <c r="S1588" s="139">
        <v>6938</v>
      </c>
      <c r="T1588" s="139">
        <v>849</v>
      </c>
      <c r="U1588" s="139" t="s">
        <v>159</v>
      </c>
      <c r="V1588" s="140">
        <v>35</v>
      </c>
      <c r="W1588" s="141">
        <v>11.4</v>
      </c>
      <c r="X1588" s="141">
        <v>3.6</v>
      </c>
      <c r="Y1588" s="141">
        <v>0</v>
      </c>
      <c r="Z1588" s="142">
        <v>0</v>
      </c>
    </row>
    <row r="1589" spans="1:26" s="4" customFormat="1" x14ac:dyDescent="0.2">
      <c r="A1589" s="139" t="s">
        <v>209</v>
      </c>
      <c r="B1589" s="31" t="s">
        <v>134</v>
      </c>
      <c r="C1589" s="139">
        <f t="shared" si="24"/>
        <v>8</v>
      </c>
      <c r="D1589" s="139" t="s">
        <v>192</v>
      </c>
      <c r="E1589" s="139" t="s">
        <v>182</v>
      </c>
      <c r="F1589" s="139" t="s">
        <v>995</v>
      </c>
      <c r="G1589" s="139" t="s">
        <v>996</v>
      </c>
      <c r="H1589" s="139" t="s">
        <v>231</v>
      </c>
      <c r="I1589" s="139" t="s">
        <v>231</v>
      </c>
      <c r="J1589" s="139" t="s">
        <v>231</v>
      </c>
      <c r="K1589" s="139" t="s">
        <v>232</v>
      </c>
      <c r="L1589" s="139">
        <v>39.466803250000005</v>
      </c>
      <c r="M1589" s="139">
        <v>-108.05081883333332</v>
      </c>
      <c r="N1589" s="139" t="s">
        <v>261</v>
      </c>
      <c r="O1589" s="139" t="s">
        <v>233</v>
      </c>
      <c r="P1589" s="139">
        <v>22</v>
      </c>
      <c r="Q1589" s="139">
        <v>1</v>
      </c>
      <c r="R1589" s="139">
        <v>0</v>
      </c>
      <c r="S1589" s="139">
        <v>6938</v>
      </c>
      <c r="T1589" s="139">
        <v>849</v>
      </c>
      <c r="U1589" s="139" t="s">
        <v>159</v>
      </c>
      <c r="V1589" s="140">
        <v>17.5</v>
      </c>
      <c r="W1589" s="141">
        <v>5.7</v>
      </c>
      <c r="X1589" s="141">
        <v>1.8</v>
      </c>
      <c r="Y1589" s="141">
        <v>0</v>
      </c>
      <c r="Z1589" s="142">
        <v>0</v>
      </c>
    </row>
    <row r="1590" spans="1:26" s="4" customFormat="1" x14ac:dyDescent="0.2">
      <c r="A1590" s="139" t="s">
        <v>209</v>
      </c>
      <c r="B1590" s="31" t="s">
        <v>134</v>
      </c>
      <c r="C1590" s="139">
        <f t="shared" si="24"/>
        <v>8</v>
      </c>
      <c r="D1590" s="139" t="s">
        <v>192</v>
      </c>
      <c r="E1590" s="139" t="s">
        <v>182</v>
      </c>
      <c r="F1590" s="139" t="s">
        <v>995</v>
      </c>
      <c r="G1590" s="139" t="s">
        <v>996</v>
      </c>
      <c r="H1590" s="139" t="s">
        <v>231</v>
      </c>
      <c r="I1590" s="139" t="s">
        <v>231</v>
      </c>
      <c r="J1590" s="139" t="s">
        <v>231</v>
      </c>
      <c r="K1590" s="139" t="s">
        <v>232</v>
      </c>
      <c r="L1590" s="139">
        <v>39.480569805555561</v>
      </c>
      <c r="M1590" s="139">
        <v>-108.01059202777778</v>
      </c>
      <c r="N1590" s="139" t="s">
        <v>261</v>
      </c>
      <c r="O1590" s="139" t="s">
        <v>233</v>
      </c>
      <c r="P1590" s="139">
        <v>15</v>
      </c>
      <c r="Q1590" s="139">
        <v>1.5</v>
      </c>
      <c r="R1590" s="139">
        <v>0</v>
      </c>
      <c r="S1590" s="139">
        <v>32100</v>
      </c>
      <c r="T1590" s="139">
        <v>862</v>
      </c>
      <c r="U1590" s="139" t="s">
        <v>159</v>
      </c>
      <c r="V1590" s="140">
        <v>22.86</v>
      </c>
      <c r="W1590" s="141">
        <v>23.6</v>
      </c>
      <c r="X1590" s="141">
        <v>8.8000000000000007</v>
      </c>
      <c r="Y1590" s="141">
        <v>0</v>
      </c>
      <c r="Z1590" s="142">
        <v>0</v>
      </c>
    </row>
    <row r="1591" spans="1:26" s="4" customFormat="1" x14ac:dyDescent="0.2">
      <c r="A1591" s="139" t="s">
        <v>209</v>
      </c>
      <c r="B1591" s="31" t="s">
        <v>134</v>
      </c>
      <c r="C1591" s="139">
        <f t="shared" si="24"/>
        <v>8</v>
      </c>
      <c r="D1591" s="139" t="s">
        <v>192</v>
      </c>
      <c r="E1591" s="139" t="s">
        <v>182</v>
      </c>
      <c r="F1591" s="139" t="s">
        <v>995</v>
      </c>
      <c r="G1591" s="139" t="s">
        <v>996</v>
      </c>
      <c r="H1591" s="139" t="s">
        <v>231</v>
      </c>
      <c r="I1591" s="139" t="s">
        <v>231</v>
      </c>
      <c r="J1591" s="139" t="s">
        <v>231</v>
      </c>
      <c r="K1591" s="139" t="s">
        <v>232</v>
      </c>
      <c r="L1591" s="139">
        <v>39.561624222222221</v>
      </c>
      <c r="M1591" s="139">
        <v>-108.28519669444444</v>
      </c>
      <c r="N1591" s="139" t="s">
        <v>266</v>
      </c>
      <c r="O1591" s="139" t="s">
        <v>233</v>
      </c>
      <c r="P1591" s="139">
        <v>5</v>
      </c>
      <c r="Q1591" s="139">
        <v>0.66</v>
      </c>
      <c r="R1591" s="139">
        <v>22</v>
      </c>
      <c r="S1591" s="139">
        <v>457</v>
      </c>
      <c r="T1591" s="139">
        <v>845</v>
      </c>
      <c r="U1591" s="139" t="s">
        <v>140</v>
      </c>
      <c r="V1591" s="140">
        <v>8.0000000000000002E-3</v>
      </c>
      <c r="W1591" s="141">
        <v>0.05</v>
      </c>
      <c r="X1591" s="141">
        <v>1.0999999999999999E-2</v>
      </c>
      <c r="Y1591" s="141">
        <v>0</v>
      </c>
      <c r="Z1591" s="142">
        <v>0</v>
      </c>
    </row>
    <row r="1592" spans="1:26" s="4" customFormat="1" x14ac:dyDescent="0.2">
      <c r="A1592" s="139" t="s">
        <v>209</v>
      </c>
      <c r="B1592" s="31" t="s">
        <v>134</v>
      </c>
      <c r="C1592" s="139">
        <f t="shared" si="24"/>
        <v>8</v>
      </c>
      <c r="D1592" s="139" t="s">
        <v>192</v>
      </c>
      <c r="E1592" s="139" t="s">
        <v>182</v>
      </c>
      <c r="F1592" s="139" t="s">
        <v>997</v>
      </c>
      <c r="G1592" s="139" t="s">
        <v>998</v>
      </c>
      <c r="H1592" s="139" t="s">
        <v>230</v>
      </c>
      <c r="I1592" s="139" t="s">
        <v>231</v>
      </c>
      <c r="J1592" s="139" t="s">
        <v>231</v>
      </c>
      <c r="K1592" s="139" t="s">
        <v>232</v>
      </c>
      <c r="L1592" s="139">
        <v>39.546475694444446</v>
      </c>
      <c r="M1592" s="139">
        <v>-108.23056088888889</v>
      </c>
      <c r="N1592" s="139" t="s">
        <v>261</v>
      </c>
      <c r="O1592" s="139" t="s">
        <v>233</v>
      </c>
      <c r="P1592" s="139">
        <v>0</v>
      </c>
      <c r="Q1592" s="139">
        <v>0</v>
      </c>
      <c r="R1592" s="139">
        <v>0</v>
      </c>
      <c r="S1592" s="139">
        <v>1168</v>
      </c>
      <c r="T1592" s="139">
        <v>1004</v>
      </c>
      <c r="U1592" s="139" t="s">
        <v>159</v>
      </c>
      <c r="V1592" s="140">
        <v>0</v>
      </c>
      <c r="W1592" s="141">
        <v>0</v>
      </c>
      <c r="X1592" s="141">
        <v>0</v>
      </c>
      <c r="Y1592" s="141">
        <v>0</v>
      </c>
      <c r="Z1592" s="142">
        <v>8.5114999999999996E-2</v>
      </c>
    </row>
    <row r="1593" spans="1:26" s="4" customFormat="1" x14ac:dyDescent="0.2">
      <c r="A1593" s="139" t="s">
        <v>209</v>
      </c>
      <c r="B1593" s="31" t="s">
        <v>134</v>
      </c>
      <c r="C1593" s="139">
        <f t="shared" si="24"/>
        <v>8</v>
      </c>
      <c r="D1593" s="139" t="s">
        <v>192</v>
      </c>
      <c r="E1593" s="139" t="s">
        <v>182</v>
      </c>
      <c r="F1593" s="139" t="s">
        <v>997</v>
      </c>
      <c r="G1593" s="139" t="s">
        <v>998</v>
      </c>
      <c r="H1593" s="139" t="s">
        <v>231</v>
      </c>
      <c r="I1593" s="139" t="s">
        <v>231</v>
      </c>
      <c r="J1593" s="139" t="s">
        <v>231</v>
      </c>
      <c r="K1593" s="139" t="s">
        <v>232</v>
      </c>
      <c r="L1593" s="139">
        <v>39.522379083333334</v>
      </c>
      <c r="M1593" s="139">
        <v>-107.58014966666666</v>
      </c>
      <c r="N1593" s="139" t="s">
        <v>261</v>
      </c>
      <c r="O1593" s="139" t="s">
        <v>233</v>
      </c>
      <c r="P1593" s="139">
        <v>0</v>
      </c>
      <c r="Q1593" s="139">
        <v>0</v>
      </c>
      <c r="R1593" s="139">
        <v>0</v>
      </c>
      <c r="S1593" s="139">
        <v>1168</v>
      </c>
      <c r="T1593" s="139">
        <v>1004</v>
      </c>
      <c r="U1593" s="139" t="s">
        <v>159</v>
      </c>
      <c r="V1593" s="140">
        <v>2.4629650000000001</v>
      </c>
      <c r="W1593" s="141">
        <v>1.862255</v>
      </c>
      <c r="X1593" s="141">
        <v>5.3329659999999999</v>
      </c>
      <c r="Y1593" s="141">
        <v>0</v>
      </c>
      <c r="Z1593" s="142">
        <v>0</v>
      </c>
    </row>
    <row r="1594" spans="1:26" s="4" customFormat="1" x14ac:dyDescent="0.2">
      <c r="A1594" s="139" t="s">
        <v>209</v>
      </c>
      <c r="B1594" s="31" t="s">
        <v>134</v>
      </c>
      <c r="C1594" s="139">
        <f t="shared" si="24"/>
        <v>8</v>
      </c>
      <c r="D1594" s="139" t="s">
        <v>192</v>
      </c>
      <c r="E1594" s="139" t="s">
        <v>182</v>
      </c>
      <c r="F1594" s="139" t="s">
        <v>999</v>
      </c>
      <c r="G1594" s="139" t="s">
        <v>1000</v>
      </c>
      <c r="H1594" s="139" t="s">
        <v>234</v>
      </c>
      <c r="I1594" s="139" t="s">
        <v>231</v>
      </c>
      <c r="J1594" s="139" t="s">
        <v>231</v>
      </c>
      <c r="K1594" s="139" t="s">
        <v>232</v>
      </c>
      <c r="L1594" s="139">
        <v>39.684610972222217</v>
      </c>
      <c r="M1594" s="139">
        <v>-108.15718580555556</v>
      </c>
      <c r="N1594" s="139" t="s">
        <v>261</v>
      </c>
      <c r="O1594" s="139" t="s">
        <v>233</v>
      </c>
      <c r="P1594" s="139">
        <v>2</v>
      </c>
      <c r="Q1594" s="139">
        <v>0.21</v>
      </c>
      <c r="R1594" s="139">
        <v>22</v>
      </c>
      <c r="S1594" s="139">
        <v>406</v>
      </c>
      <c r="T1594" s="139">
        <v>1238</v>
      </c>
      <c r="U1594" s="139" t="s">
        <v>159</v>
      </c>
      <c r="V1594" s="140">
        <v>0</v>
      </c>
      <c r="W1594" s="141">
        <v>0</v>
      </c>
      <c r="X1594" s="141">
        <v>0</v>
      </c>
      <c r="Y1594" s="141">
        <v>0</v>
      </c>
      <c r="Z1594" s="142">
        <v>2.546E-2</v>
      </c>
    </row>
    <row r="1595" spans="1:26" s="4" customFormat="1" x14ac:dyDescent="0.2">
      <c r="A1595" s="139" t="s">
        <v>209</v>
      </c>
      <c r="B1595" s="31" t="s">
        <v>134</v>
      </c>
      <c r="C1595" s="139">
        <f t="shared" si="24"/>
        <v>8</v>
      </c>
      <c r="D1595" s="139" t="s">
        <v>192</v>
      </c>
      <c r="E1595" s="139" t="s">
        <v>182</v>
      </c>
      <c r="F1595" s="139" t="s">
        <v>999</v>
      </c>
      <c r="G1595" s="139" t="s">
        <v>1000</v>
      </c>
      <c r="H1595" s="139" t="s">
        <v>231</v>
      </c>
      <c r="I1595" s="139" t="s">
        <v>231</v>
      </c>
      <c r="J1595" s="139" t="s">
        <v>231</v>
      </c>
      <c r="K1595" s="139" t="s">
        <v>232</v>
      </c>
      <c r="L1595" s="139">
        <v>39.690148166666667</v>
      </c>
      <c r="M1595" s="139">
        <v>-108.12040308333333</v>
      </c>
      <c r="N1595" s="139" t="s">
        <v>261</v>
      </c>
      <c r="O1595" s="139" t="s">
        <v>233</v>
      </c>
      <c r="P1595" s="139">
        <v>2</v>
      </c>
      <c r="Q1595" s="139">
        <v>0.21</v>
      </c>
      <c r="R1595" s="139">
        <v>22</v>
      </c>
      <c r="S1595" s="139">
        <v>406</v>
      </c>
      <c r="T1595" s="139">
        <v>1238</v>
      </c>
      <c r="U1595" s="139" t="s">
        <v>159</v>
      </c>
      <c r="V1595" s="140">
        <v>0.91825699999999999</v>
      </c>
      <c r="W1595" s="141">
        <v>0.52471900000000005</v>
      </c>
      <c r="X1595" s="141">
        <v>7.8708E-2</v>
      </c>
      <c r="Y1595" s="141">
        <v>0</v>
      </c>
      <c r="Z1595" s="142">
        <v>0</v>
      </c>
    </row>
    <row r="1596" spans="1:26" s="4" customFormat="1" x14ac:dyDescent="0.2">
      <c r="A1596" s="139" t="s">
        <v>209</v>
      </c>
      <c r="B1596" s="31" t="s">
        <v>134</v>
      </c>
      <c r="C1596" s="139">
        <f t="shared" si="24"/>
        <v>8</v>
      </c>
      <c r="D1596" s="139" t="s">
        <v>192</v>
      </c>
      <c r="E1596" s="139" t="s">
        <v>182</v>
      </c>
      <c r="F1596" s="139" t="s">
        <v>999</v>
      </c>
      <c r="G1596" s="139" t="s">
        <v>1000</v>
      </c>
      <c r="H1596" s="139" t="s">
        <v>231</v>
      </c>
      <c r="I1596" s="139" t="s">
        <v>231</v>
      </c>
      <c r="J1596" s="139" t="s">
        <v>231</v>
      </c>
      <c r="K1596" s="139" t="s">
        <v>232</v>
      </c>
      <c r="L1596" s="139">
        <v>39.690148166666667</v>
      </c>
      <c r="M1596" s="139">
        <v>-108.12040308333333</v>
      </c>
      <c r="N1596" s="139" t="s">
        <v>238</v>
      </c>
      <c r="O1596" s="139" t="s">
        <v>233</v>
      </c>
      <c r="P1596" s="139">
        <v>10</v>
      </c>
      <c r="Q1596" s="139">
        <v>0</v>
      </c>
      <c r="R1596" s="139">
        <v>0</v>
      </c>
      <c r="S1596" s="139">
        <v>0</v>
      </c>
      <c r="T1596" s="139">
        <v>0</v>
      </c>
      <c r="U1596" s="139" t="s">
        <v>110</v>
      </c>
      <c r="V1596" s="140">
        <v>0</v>
      </c>
      <c r="W1596" s="141">
        <v>4.1199380000000003</v>
      </c>
      <c r="X1596" s="141">
        <v>5.6283000000000003</v>
      </c>
      <c r="Y1596" s="141">
        <v>0</v>
      </c>
      <c r="Z1596" s="142">
        <v>0</v>
      </c>
    </row>
    <row r="1597" spans="1:26" s="4" customFormat="1" x14ac:dyDescent="0.2">
      <c r="A1597" s="139" t="s">
        <v>209</v>
      </c>
      <c r="B1597" s="31" t="s">
        <v>134</v>
      </c>
      <c r="C1597" s="139">
        <f t="shared" si="24"/>
        <v>8</v>
      </c>
      <c r="D1597" s="139" t="s">
        <v>192</v>
      </c>
      <c r="E1597" s="139" t="s">
        <v>182</v>
      </c>
      <c r="F1597" s="139" t="s">
        <v>1001</v>
      </c>
      <c r="G1597" s="139" t="s">
        <v>1002</v>
      </c>
      <c r="H1597" s="139" t="s">
        <v>259</v>
      </c>
      <c r="I1597" s="139" t="s">
        <v>231</v>
      </c>
      <c r="J1597" s="139" t="s">
        <v>231</v>
      </c>
      <c r="K1597" s="139" t="s">
        <v>232</v>
      </c>
      <c r="L1597" s="139">
        <v>39.690148166666667</v>
      </c>
      <c r="M1597" s="139">
        <v>-108.12040308333333</v>
      </c>
      <c r="N1597" s="139" t="s">
        <v>261</v>
      </c>
      <c r="O1597" s="139" t="s">
        <v>233</v>
      </c>
      <c r="P1597" s="139">
        <v>0</v>
      </c>
      <c r="Q1597" s="139">
        <v>0</v>
      </c>
      <c r="R1597" s="139">
        <v>0</v>
      </c>
      <c r="S1597" s="139">
        <v>0</v>
      </c>
      <c r="T1597" s="139">
        <v>0</v>
      </c>
      <c r="U1597" s="139" t="s">
        <v>159</v>
      </c>
      <c r="V1597" s="140">
        <v>0</v>
      </c>
      <c r="W1597" s="141">
        <v>0</v>
      </c>
      <c r="X1597" s="141">
        <v>0</v>
      </c>
      <c r="Y1597" s="141">
        <v>0</v>
      </c>
      <c r="Z1597" s="142">
        <v>0.56745199999999996</v>
      </c>
    </row>
    <row r="1598" spans="1:26" s="4" customFormat="1" x14ac:dyDescent="0.2">
      <c r="A1598" s="139" t="s">
        <v>209</v>
      </c>
      <c r="B1598" s="31" t="s">
        <v>134</v>
      </c>
      <c r="C1598" s="139">
        <f t="shared" si="24"/>
        <v>8</v>
      </c>
      <c r="D1598" s="139" t="s">
        <v>192</v>
      </c>
      <c r="E1598" s="139" t="s">
        <v>182</v>
      </c>
      <c r="F1598" s="139" t="s">
        <v>1001</v>
      </c>
      <c r="G1598" s="139" t="s">
        <v>1002</v>
      </c>
      <c r="H1598" s="139" t="s">
        <v>273</v>
      </c>
      <c r="I1598" s="139" t="s">
        <v>231</v>
      </c>
      <c r="J1598" s="139" t="s">
        <v>231</v>
      </c>
      <c r="K1598" s="139" t="s">
        <v>232</v>
      </c>
      <c r="L1598" s="139">
        <v>39.690148166666667</v>
      </c>
      <c r="M1598" s="139">
        <v>-108.12040308333333</v>
      </c>
      <c r="N1598" s="139" t="s">
        <v>261</v>
      </c>
      <c r="O1598" s="139" t="s">
        <v>233</v>
      </c>
      <c r="P1598" s="139">
        <v>0</v>
      </c>
      <c r="Q1598" s="139">
        <v>0</v>
      </c>
      <c r="R1598" s="139">
        <v>0</v>
      </c>
      <c r="S1598" s="139">
        <v>0</v>
      </c>
      <c r="T1598" s="139">
        <v>0</v>
      </c>
      <c r="U1598" s="139" t="s">
        <v>159</v>
      </c>
      <c r="V1598" s="140">
        <v>0</v>
      </c>
      <c r="W1598" s="141">
        <v>0</v>
      </c>
      <c r="X1598" s="141">
        <v>0</v>
      </c>
      <c r="Y1598" s="141">
        <v>0</v>
      </c>
      <c r="Z1598" s="142">
        <v>0.56745199999999996</v>
      </c>
    </row>
    <row r="1599" spans="1:26" s="4" customFormat="1" x14ac:dyDescent="0.2">
      <c r="A1599" s="139" t="s">
        <v>209</v>
      </c>
      <c r="B1599" s="31" t="s">
        <v>134</v>
      </c>
      <c r="C1599" s="139">
        <f t="shared" si="24"/>
        <v>8</v>
      </c>
      <c r="D1599" s="139" t="s">
        <v>192</v>
      </c>
      <c r="E1599" s="139" t="s">
        <v>182</v>
      </c>
      <c r="F1599" s="139" t="s">
        <v>1001</v>
      </c>
      <c r="G1599" s="139" t="s">
        <v>1002</v>
      </c>
      <c r="H1599" s="139" t="s">
        <v>264</v>
      </c>
      <c r="I1599" s="139" t="s">
        <v>231</v>
      </c>
      <c r="J1599" s="139" t="s">
        <v>231</v>
      </c>
      <c r="K1599" s="139" t="s">
        <v>232</v>
      </c>
      <c r="L1599" s="139">
        <v>39.690148166666667</v>
      </c>
      <c r="M1599" s="139">
        <v>-108.12040308333333</v>
      </c>
      <c r="N1599" s="139" t="s">
        <v>261</v>
      </c>
      <c r="O1599" s="139" t="s">
        <v>233</v>
      </c>
      <c r="P1599" s="139">
        <v>0</v>
      </c>
      <c r="Q1599" s="139">
        <v>0</v>
      </c>
      <c r="R1599" s="139">
        <v>0</v>
      </c>
      <c r="S1599" s="139">
        <v>0</v>
      </c>
      <c r="T1599" s="139">
        <v>0</v>
      </c>
      <c r="U1599" s="139" t="s">
        <v>159</v>
      </c>
      <c r="V1599" s="140">
        <v>0</v>
      </c>
      <c r="W1599" s="141">
        <v>0</v>
      </c>
      <c r="X1599" s="141">
        <v>0</v>
      </c>
      <c r="Y1599" s="141">
        <v>0</v>
      </c>
      <c r="Z1599" s="142">
        <v>0.56745199999999996</v>
      </c>
    </row>
    <row r="1600" spans="1:26" s="4" customFormat="1" x14ac:dyDescent="0.2">
      <c r="A1600" s="139" t="s">
        <v>209</v>
      </c>
      <c r="B1600" s="31" t="s">
        <v>134</v>
      </c>
      <c r="C1600" s="139">
        <f t="shared" si="24"/>
        <v>8</v>
      </c>
      <c r="D1600" s="139" t="s">
        <v>192</v>
      </c>
      <c r="E1600" s="139" t="s">
        <v>182</v>
      </c>
      <c r="F1600" s="139" t="s">
        <v>1001</v>
      </c>
      <c r="G1600" s="139" t="s">
        <v>1002</v>
      </c>
      <c r="H1600" s="139" t="s">
        <v>236</v>
      </c>
      <c r="I1600" s="139" t="s">
        <v>231</v>
      </c>
      <c r="J1600" s="139" t="s">
        <v>231</v>
      </c>
      <c r="K1600" s="139" t="s">
        <v>232</v>
      </c>
      <c r="L1600" s="139">
        <v>39.690148166666667</v>
      </c>
      <c r="M1600" s="139">
        <v>-108.12040308333333</v>
      </c>
      <c r="N1600" s="139" t="s">
        <v>261</v>
      </c>
      <c r="O1600" s="139" t="s">
        <v>233</v>
      </c>
      <c r="P1600" s="139">
        <v>0</v>
      </c>
      <c r="Q1600" s="139">
        <v>0</v>
      </c>
      <c r="R1600" s="139">
        <v>0</v>
      </c>
      <c r="S1600" s="139">
        <v>0</v>
      </c>
      <c r="T1600" s="139">
        <v>0</v>
      </c>
      <c r="U1600" s="139" t="s">
        <v>159</v>
      </c>
      <c r="V1600" s="140">
        <v>0</v>
      </c>
      <c r="W1600" s="141">
        <v>0</v>
      </c>
      <c r="X1600" s="141">
        <v>0</v>
      </c>
      <c r="Y1600" s="141">
        <v>0</v>
      </c>
      <c r="Z1600" s="142">
        <v>0.56745199999999996</v>
      </c>
    </row>
    <row r="1601" spans="1:26" s="4" customFormat="1" x14ac:dyDescent="0.2">
      <c r="A1601" s="139" t="s">
        <v>209</v>
      </c>
      <c r="B1601" s="31" t="s">
        <v>134</v>
      </c>
      <c r="C1601" s="139">
        <f t="shared" si="24"/>
        <v>8</v>
      </c>
      <c r="D1601" s="139" t="s">
        <v>192</v>
      </c>
      <c r="E1601" s="139" t="s">
        <v>182</v>
      </c>
      <c r="F1601" s="139" t="s">
        <v>1001</v>
      </c>
      <c r="G1601" s="139" t="s">
        <v>1002</v>
      </c>
      <c r="H1601" s="139" t="s">
        <v>241</v>
      </c>
      <c r="I1601" s="139" t="s">
        <v>231</v>
      </c>
      <c r="J1601" s="139" t="s">
        <v>231</v>
      </c>
      <c r="K1601" s="139" t="s">
        <v>232</v>
      </c>
      <c r="L1601" s="139">
        <v>39.690148166666667</v>
      </c>
      <c r="M1601" s="139">
        <v>-108.12040308333333</v>
      </c>
      <c r="N1601" s="139" t="s">
        <v>261</v>
      </c>
      <c r="O1601" s="139" t="s">
        <v>233</v>
      </c>
      <c r="P1601" s="139">
        <v>0</v>
      </c>
      <c r="Q1601" s="139">
        <v>0</v>
      </c>
      <c r="R1601" s="139">
        <v>0</v>
      </c>
      <c r="S1601" s="139">
        <v>0</v>
      </c>
      <c r="T1601" s="139">
        <v>0</v>
      </c>
      <c r="U1601" s="139" t="s">
        <v>159</v>
      </c>
      <c r="V1601" s="140">
        <v>0</v>
      </c>
      <c r="W1601" s="141">
        <v>0</v>
      </c>
      <c r="X1601" s="141">
        <v>0</v>
      </c>
      <c r="Y1601" s="141">
        <v>0</v>
      </c>
      <c r="Z1601" s="142">
        <v>0.13528499999999999</v>
      </c>
    </row>
    <row r="1602" spans="1:26" s="4" customFormat="1" x14ac:dyDescent="0.2">
      <c r="A1602" s="139" t="s">
        <v>209</v>
      </c>
      <c r="B1602" s="31" t="s">
        <v>134</v>
      </c>
      <c r="C1602" s="139">
        <f t="shared" si="24"/>
        <v>8</v>
      </c>
      <c r="D1602" s="139" t="s">
        <v>192</v>
      </c>
      <c r="E1602" s="139" t="s">
        <v>182</v>
      </c>
      <c r="F1602" s="139" t="s">
        <v>1001</v>
      </c>
      <c r="G1602" s="139" t="s">
        <v>1002</v>
      </c>
      <c r="H1602" s="139" t="s">
        <v>243</v>
      </c>
      <c r="I1602" s="139" t="s">
        <v>231</v>
      </c>
      <c r="J1602" s="139" t="s">
        <v>231</v>
      </c>
      <c r="K1602" s="139" t="s">
        <v>232</v>
      </c>
      <c r="L1602" s="139">
        <v>39.690148166666667</v>
      </c>
      <c r="M1602" s="139">
        <v>-108.12040308333333</v>
      </c>
      <c r="N1602" s="139" t="s">
        <v>261</v>
      </c>
      <c r="O1602" s="139" t="s">
        <v>233</v>
      </c>
      <c r="P1602" s="139">
        <v>0</v>
      </c>
      <c r="Q1602" s="139">
        <v>0</v>
      </c>
      <c r="R1602" s="139">
        <v>0</v>
      </c>
      <c r="S1602" s="139">
        <v>0</v>
      </c>
      <c r="T1602" s="139">
        <v>0</v>
      </c>
      <c r="U1602" s="139" t="s">
        <v>159</v>
      </c>
      <c r="V1602" s="140">
        <v>0</v>
      </c>
      <c r="W1602" s="141">
        <v>0</v>
      </c>
      <c r="X1602" s="141">
        <v>0</v>
      </c>
      <c r="Y1602" s="141">
        <v>0</v>
      </c>
      <c r="Z1602" s="142">
        <v>0.13528499999999999</v>
      </c>
    </row>
    <row r="1603" spans="1:26" s="4" customFormat="1" x14ac:dyDescent="0.2">
      <c r="A1603" s="139" t="s">
        <v>209</v>
      </c>
      <c r="B1603" s="31" t="s">
        <v>134</v>
      </c>
      <c r="C1603" s="139">
        <f t="shared" si="24"/>
        <v>8</v>
      </c>
      <c r="D1603" s="139" t="s">
        <v>192</v>
      </c>
      <c r="E1603" s="139" t="s">
        <v>182</v>
      </c>
      <c r="F1603" s="139" t="s">
        <v>1001</v>
      </c>
      <c r="G1603" s="139" t="s">
        <v>1002</v>
      </c>
      <c r="H1603" s="139" t="s">
        <v>229</v>
      </c>
      <c r="I1603" s="139" t="s">
        <v>231</v>
      </c>
      <c r="J1603" s="139" t="s">
        <v>231</v>
      </c>
      <c r="K1603" s="139" t="s">
        <v>232</v>
      </c>
      <c r="L1603" s="139">
        <v>39.690148166666667</v>
      </c>
      <c r="M1603" s="139">
        <v>-108.12040308333333</v>
      </c>
      <c r="N1603" s="139" t="s">
        <v>261</v>
      </c>
      <c r="O1603" s="139" t="s">
        <v>233</v>
      </c>
      <c r="P1603" s="139">
        <v>0</v>
      </c>
      <c r="Q1603" s="139">
        <v>0</v>
      </c>
      <c r="R1603" s="139">
        <v>0</v>
      </c>
      <c r="S1603" s="139">
        <v>0</v>
      </c>
      <c r="T1603" s="139">
        <v>0</v>
      </c>
      <c r="U1603" s="139" t="s">
        <v>159</v>
      </c>
      <c r="V1603" s="140">
        <v>0</v>
      </c>
      <c r="W1603" s="141">
        <v>0</v>
      </c>
      <c r="X1603" s="141">
        <v>0</v>
      </c>
      <c r="Y1603" s="141">
        <v>0</v>
      </c>
      <c r="Z1603" s="142">
        <v>0.56745199999999996</v>
      </c>
    </row>
    <row r="1604" spans="1:26" s="4" customFormat="1" x14ac:dyDescent="0.2">
      <c r="A1604" s="139" t="s">
        <v>209</v>
      </c>
      <c r="B1604" s="31" t="s">
        <v>134</v>
      </c>
      <c r="C1604" s="139">
        <f t="shared" si="24"/>
        <v>8</v>
      </c>
      <c r="D1604" s="139" t="s">
        <v>192</v>
      </c>
      <c r="E1604" s="139" t="s">
        <v>182</v>
      </c>
      <c r="F1604" s="139" t="s">
        <v>1001</v>
      </c>
      <c r="G1604" s="139" t="s">
        <v>1002</v>
      </c>
      <c r="H1604" s="139" t="s">
        <v>260</v>
      </c>
      <c r="I1604" s="139" t="s">
        <v>231</v>
      </c>
      <c r="J1604" s="139" t="s">
        <v>231</v>
      </c>
      <c r="K1604" s="139" t="s">
        <v>232</v>
      </c>
      <c r="L1604" s="139">
        <v>39.690148166666667</v>
      </c>
      <c r="M1604" s="139">
        <v>-108.12040308333333</v>
      </c>
      <c r="N1604" s="139" t="s">
        <v>261</v>
      </c>
      <c r="O1604" s="139" t="s">
        <v>233</v>
      </c>
      <c r="P1604" s="139">
        <v>0</v>
      </c>
      <c r="Q1604" s="139">
        <v>0</v>
      </c>
      <c r="R1604" s="139">
        <v>0</v>
      </c>
      <c r="S1604" s="139">
        <v>0</v>
      </c>
      <c r="T1604" s="139">
        <v>0</v>
      </c>
      <c r="U1604" s="139" t="s">
        <v>159</v>
      </c>
      <c r="V1604" s="140">
        <v>0</v>
      </c>
      <c r="W1604" s="141">
        <v>0</v>
      </c>
      <c r="X1604" s="141">
        <v>0</v>
      </c>
      <c r="Y1604" s="141">
        <v>0</v>
      </c>
      <c r="Z1604" s="142">
        <v>0.56745199999999996</v>
      </c>
    </row>
    <row r="1605" spans="1:26" s="4" customFormat="1" x14ac:dyDescent="0.2">
      <c r="A1605" s="139" t="s">
        <v>209</v>
      </c>
      <c r="B1605" s="31" t="s">
        <v>134</v>
      </c>
      <c r="C1605" s="139">
        <f t="shared" si="24"/>
        <v>8</v>
      </c>
      <c r="D1605" s="139" t="s">
        <v>192</v>
      </c>
      <c r="E1605" s="139" t="s">
        <v>182</v>
      </c>
      <c r="F1605" s="139" t="s">
        <v>1001</v>
      </c>
      <c r="G1605" s="139" t="s">
        <v>1002</v>
      </c>
      <c r="H1605" s="139" t="s">
        <v>231</v>
      </c>
      <c r="I1605" s="139" t="s">
        <v>231</v>
      </c>
      <c r="J1605" s="139" t="s">
        <v>231</v>
      </c>
      <c r="K1605" s="139" t="s">
        <v>232</v>
      </c>
      <c r="L1605" s="139">
        <v>39.690148166666667</v>
      </c>
      <c r="M1605" s="139">
        <v>-108.12040308333333</v>
      </c>
      <c r="N1605" s="139" t="s">
        <v>238</v>
      </c>
      <c r="O1605" s="139" t="s">
        <v>233</v>
      </c>
      <c r="P1605" s="139">
        <v>8</v>
      </c>
      <c r="Q1605" s="139">
        <v>0.33</v>
      </c>
      <c r="R1605" s="139">
        <v>0</v>
      </c>
      <c r="S1605" s="139">
        <v>9</v>
      </c>
      <c r="T1605" s="139">
        <v>160</v>
      </c>
      <c r="U1605" s="139" t="s">
        <v>110</v>
      </c>
      <c r="V1605" s="140">
        <v>0</v>
      </c>
      <c r="W1605" s="141">
        <v>8.5927889999999998</v>
      </c>
      <c r="X1605" s="141">
        <v>0</v>
      </c>
      <c r="Y1605" s="141">
        <v>0</v>
      </c>
      <c r="Z1605" s="142">
        <v>0</v>
      </c>
    </row>
    <row r="1606" spans="1:26" s="4" customFormat="1" x14ac:dyDescent="0.2">
      <c r="A1606" s="139" t="s">
        <v>209</v>
      </c>
      <c r="B1606" s="31" t="s">
        <v>134</v>
      </c>
      <c r="C1606" s="139">
        <f t="shared" si="24"/>
        <v>8</v>
      </c>
      <c r="D1606" s="139" t="s">
        <v>192</v>
      </c>
      <c r="E1606" s="139" t="s">
        <v>182</v>
      </c>
      <c r="F1606" s="139" t="s">
        <v>1001</v>
      </c>
      <c r="G1606" s="139" t="s">
        <v>1002</v>
      </c>
      <c r="H1606" s="139" t="s">
        <v>231</v>
      </c>
      <c r="I1606" s="139" t="s">
        <v>231</v>
      </c>
      <c r="J1606" s="139" t="s">
        <v>231</v>
      </c>
      <c r="K1606" s="139" t="s">
        <v>232</v>
      </c>
      <c r="L1606" s="139">
        <v>39.690148166666667</v>
      </c>
      <c r="M1606" s="139">
        <v>-108.12040308333333</v>
      </c>
      <c r="N1606" s="139" t="s">
        <v>286</v>
      </c>
      <c r="O1606" s="139" t="s">
        <v>233</v>
      </c>
      <c r="P1606" s="139">
        <v>0</v>
      </c>
      <c r="Q1606" s="139">
        <v>0</v>
      </c>
      <c r="R1606" s="139">
        <v>0</v>
      </c>
      <c r="S1606" s="139">
        <v>0</v>
      </c>
      <c r="T1606" s="139">
        <v>70</v>
      </c>
      <c r="U1606" s="139" t="s">
        <v>111</v>
      </c>
      <c r="V1606" s="140">
        <v>0</v>
      </c>
      <c r="W1606" s="141">
        <v>38.340000000000003</v>
      </c>
      <c r="X1606" s="141">
        <v>0</v>
      </c>
      <c r="Y1606" s="141">
        <v>0</v>
      </c>
      <c r="Z1606" s="142">
        <v>0</v>
      </c>
    </row>
    <row r="1607" spans="1:26" s="4" customFormat="1" x14ac:dyDescent="0.2">
      <c r="A1607" s="139" t="s">
        <v>209</v>
      </c>
      <c r="B1607" s="31" t="s">
        <v>134</v>
      </c>
      <c r="C1607" s="139">
        <f t="shared" ref="C1607:C1670" si="25">VALUE(LEFT($D1607,LEN(D1607)-3))</f>
        <v>8</v>
      </c>
      <c r="D1607" s="139" t="s">
        <v>192</v>
      </c>
      <c r="E1607" s="139" t="s">
        <v>182</v>
      </c>
      <c r="F1607" s="139" t="s">
        <v>1001</v>
      </c>
      <c r="G1607" s="139" t="s">
        <v>1002</v>
      </c>
      <c r="H1607" s="139" t="s">
        <v>231</v>
      </c>
      <c r="I1607" s="139" t="s">
        <v>231</v>
      </c>
      <c r="J1607" s="139" t="s">
        <v>231</v>
      </c>
      <c r="K1607" s="139" t="s">
        <v>232</v>
      </c>
      <c r="L1607" s="139">
        <v>39.506171944444446</v>
      </c>
      <c r="M1607" s="139">
        <v>-108.39508447222222</v>
      </c>
      <c r="N1607" s="139" t="s">
        <v>261</v>
      </c>
      <c r="O1607" s="139" t="s">
        <v>233</v>
      </c>
      <c r="P1607" s="139">
        <v>0</v>
      </c>
      <c r="Q1607" s="139">
        <v>0</v>
      </c>
      <c r="R1607" s="139">
        <v>0</v>
      </c>
      <c r="S1607" s="139">
        <v>0</v>
      </c>
      <c r="T1607" s="139">
        <v>0</v>
      </c>
      <c r="U1607" s="139" t="s">
        <v>159</v>
      </c>
      <c r="V1607" s="140">
        <v>5.4363859999999997</v>
      </c>
      <c r="W1607" s="141">
        <v>5.4363859999999997</v>
      </c>
      <c r="X1607" s="141">
        <v>12.115373999999999</v>
      </c>
      <c r="Y1607" s="141">
        <v>0</v>
      </c>
      <c r="Z1607" s="142">
        <v>0</v>
      </c>
    </row>
    <row r="1608" spans="1:26" s="4" customFormat="1" x14ac:dyDescent="0.2">
      <c r="A1608" s="139" t="s">
        <v>209</v>
      </c>
      <c r="B1608" s="31" t="s">
        <v>134</v>
      </c>
      <c r="C1608" s="139">
        <f t="shared" si="25"/>
        <v>8</v>
      </c>
      <c r="D1608" s="139" t="s">
        <v>192</v>
      </c>
      <c r="E1608" s="139" t="s">
        <v>182</v>
      </c>
      <c r="F1608" s="139" t="s">
        <v>1001</v>
      </c>
      <c r="G1608" s="139" t="s">
        <v>1002</v>
      </c>
      <c r="H1608" s="139" t="s">
        <v>231</v>
      </c>
      <c r="I1608" s="139" t="s">
        <v>231</v>
      </c>
      <c r="J1608" s="139" t="s">
        <v>231</v>
      </c>
      <c r="K1608" s="139" t="s">
        <v>232</v>
      </c>
      <c r="L1608" s="139">
        <v>39.667183583333333</v>
      </c>
      <c r="M1608" s="139">
        <v>-108.16574219444445</v>
      </c>
      <c r="N1608" s="139" t="s">
        <v>261</v>
      </c>
      <c r="O1608" s="139" t="s">
        <v>233</v>
      </c>
      <c r="P1608" s="139">
        <v>0</v>
      </c>
      <c r="Q1608" s="139">
        <v>0</v>
      </c>
      <c r="R1608" s="139">
        <v>0</v>
      </c>
      <c r="S1608" s="139">
        <v>0</v>
      </c>
      <c r="T1608" s="139">
        <v>0</v>
      </c>
      <c r="U1608" s="139" t="s">
        <v>159</v>
      </c>
      <c r="V1608" s="140">
        <v>7.6841249999999999</v>
      </c>
      <c r="W1608" s="141">
        <v>7.8948499999999999</v>
      </c>
      <c r="X1608" s="141">
        <v>19.139557</v>
      </c>
      <c r="Y1608" s="141">
        <v>0</v>
      </c>
      <c r="Z1608" s="142">
        <v>0</v>
      </c>
    </row>
    <row r="1609" spans="1:26" s="4" customFormat="1" x14ac:dyDescent="0.2">
      <c r="A1609" s="139" t="s">
        <v>209</v>
      </c>
      <c r="B1609" s="31" t="s">
        <v>134</v>
      </c>
      <c r="C1609" s="139">
        <f t="shared" si="25"/>
        <v>8</v>
      </c>
      <c r="D1609" s="139" t="s">
        <v>192</v>
      </c>
      <c r="E1609" s="139" t="s">
        <v>182</v>
      </c>
      <c r="F1609" s="139" t="s">
        <v>1001</v>
      </c>
      <c r="G1609" s="139" t="s">
        <v>1002</v>
      </c>
      <c r="H1609" s="139" t="s">
        <v>231</v>
      </c>
      <c r="I1609" s="139" t="s">
        <v>231</v>
      </c>
      <c r="J1609" s="139" t="s">
        <v>231</v>
      </c>
      <c r="K1609" s="139" t="s">
        <v>232</v>
      </c>
      <c r="L1609" s="139">
        <v>39.425210444444446</v>
      </c>
      <c r="M1609" s="139">
        <v>-108.07637119444443</v>
      </c>
      <c r="N1609" s="139" t="s">
        <v>238</v>
      </c>
      <c r="O1609" s="139" t="s">
        <v>233</v>
      </c>
      <c r="P1609" s="139">
        <v>8</v>
      </c>
      <c r="Q1609" s="139">
        <v>0.33</v>
      </c>
      <c r="R1609" s="139">
        <v>0</v>
      </c>
      <c r="S1609" s="139">
        <v>9</v>
      </c>
      <c r="T1609" s="139">
        <v>160</v>
      </c>
      <c r="U1609" s="139" t="s">
        <v>110</v>
      </c>
      <c r="V1609" s="140">
        <v>0</v>
      </c>
      <c r="W1609" s="141">
        <v>4.01187</v>
      </c>
      <c r="X1609" s="141">
        <v>0</v>
      </c>
      <c r="Y1609" s="141">
        <v>0</v>
      </c>
      <c r="Z1609" s="142">
        <v>0</v>
      </c>
    </row>
    <row r="1610" spans="1:26" s="4" customFormat="1" x14ac:dyDescent="0.2">
      <c r="A1610" s="139" t="s">
        <v>209</v>
      </c>
      <c r="B1610" s="31" t="s">
        <v>134</v>
      </c>
      <c r="C1610" s="139">
        <f t="shared" si="25"/>
        <v>8</v>
      </c>
      <c r="D1610" s="139" t="s">
        <v>192</v>
      </c>
      <c r="E1610" s="139" t="s">
        <v>182</v>
      </c>
      <c r="F1610" s="139" t="s">
        <v>1001</v>
      </c>
      <c r="G1610" s="139" t="s">
        <v>1002</v>
      </c>
      <c r="H1610" s="139" t="s">
        <v>231</v>
      </c>
      <c r="I1610" s="139" t="s">
        <v>231</v>
      </c>
      <c r="J1610" s="139" t="s">
        <v>231</v>
      </c>
      <c r="K1610" s="139" t="s">
        <v>232</v>
      </c>
      <c r="L1610" s="139">
        <v>39.461321500000004</v>
      </c>
      <c r="M1610" s="139">
        <v>-108.05181211111112</v>
      </c>
      <c r="N1610" s="139" t="s">
        <v>261</v>
      </c>
      <c r="O1610" s="139" t="s">
        <v>233</v>
      </c>
      <c r="P1610" s="139">
        <v>0</v>
      </c>
      <c r="Q1610" s="139">
        <v>0</v>
      </c>
      <c r="R1610" s="139">
        <v>0</v>
      </c>
      <c r="S1610" s="139">
        <v>0</v>
      </c>
      <c r="T1610" s="139">
        <v>0</v>
      </c>
      <c r="U1610" s="139" t="s">
        <v>159</v>
      </c>
      <c r="V1610" s="140">
        <v>5.4363859999999997</v>
      </c>
      <c r="W1610" s="141">
        <v>5.4363859999999997</v>
      </c>
      <c r="X1610" s="141">
        <v>12.115373999999999</v>
      </c>
      <c r="Y1610" s="141">
        <v>0</v>
      </c>
      <c r="Z1610" s="142">
        <v>0</v>
      </c>
    </row>
    <row r="1611" spans="1:26" s="4" customFormat="1" x14ac:dyDescent="0.2">
      <c r="A1611" s="139" t="s">
        <v>209</v>
      </c>
      <c r="B1611" s="31" t="s">
        <v>134</v>
      </c>
      <c r="C1611" s="139">
        <f t="shared" si="25"/>
        <v>8</v>
      </c>
      <c r="D1611" s="139" t="s">
        <v>192</v>
      </c>
      <c r="E1611" s="139" t="s">
        <v>182</v>
      </c>
      <c r="F1611" s="139" t="s">
        <v>1001</v>
      </c>
      <c r="G1611" s="139" t="s">
        <v>1002</v>
      </c>
      <c r="H1611" s="139" t="s">
        <v>231</v>
      </c>
      <c r="I1611" s="139" t="s">
        <v>231</v>
      </c>
      <c r="J1611" s="139" t="s">
        <v>231</v>
      </c>
      <c r="K1611" s="139" t="s">
        <v>232</v>
      </c>
      <c r="L1611" s="139">
        <v>39.574181888888894</v>
      </c>
      <c r="M1611" s="139">
        <v>-108.22979102777778</v>
      </c>
      <c r="N1611" s="139" t="s">
        <v>261</v>
      </c>
      <c r="O1611" s="139" t="s">
        <v>233</v>
      </c>
      <c r="P1611" s="139">
        <v>0</v>
      </c>
      <c r="Q1611" s="139">
        <v>0</v>
      </c>
      <c r="R1611" s="139">
        <v>0</v>
      </c>
      <c r="S1611" s="139">
        <v>0</v>
      </c>
      <c r="T1611" s="139">
        <v>0</v>
      </c>
      <c r="U1611" s="139" t="s">
        <v>159</v>
      </c>
      <c r="V1611" s="140">
        <v>5.4363859999999997</v>
      </c>
      <c r="W1611" s="141">
        <v>5.4363859999999997</v>
      </c>
      <c r="X1611" s="141">
        <v>12.115373999999999</v>
      </c>
      <c r="Y1611" s="141">
        <v>0</v>
      </c>
      <c r="Z1611" s="142">
        <v>0</v>
      </c>
    </row>
    <row r="1612" spans="1:26" s="4" customFormat="1" x14ac:dyDescent="0.2">
      <c r="A1612" s="139" t="s">
        <v>209</v>
      </c>
      <c r="B1612" s="31" t="s">
        <v>134</v>
      </c>
      <c r="C1612" s="139">
        <f t="shared" si="25"/>
        <v>8</v>
      </c>
      <c r="D1612" s="139" t="s">
        <v>192</v>
      </c>
      <c r="E1612" s="139" t="s">
        <v>182</v>
      </c>
      <c r="F1612" s="139" t="s">
        <v>1001</v>
      </c>
      <c r="G1612" s="139" t="s">
        <v>1002</v>
      </c>
      <c r="H1612" s="139" t="s">
        <v>231</v>
      </c>
      <c r="I1612" s="139" t="s">
        <v>231</v>
      </c>
      <c r="J1612" s="139" t="s">
        <v>231</v>
      </c>
      <c r="K1612" s="139" t="s">
        <v>232</v>
      </c>
      <c r="L1612" s="139">
        <v>39.419034777777775</v>
      </c>
      <c r="M1612" s="139">
        <v>-108.07046830555556</v>
      </c>
      <c r="N1612" s="139" t="s">
        <v>261</v>
      </c>
      <c r="O1612" s="139" t="s">
        <v>233</v>
      </c>
      <c r="P1612" s="139">
        <v>0</v>
      </c>
      <c r="Q1612" s="139">
        <v>0</v>
      </c>
      <c r="R1612" s="139">
        <v>0</v>
      </c>
      <c r="S1612" s="139">
        <v>0</v>
      </c>
      <c r="T1612" s="139">
        <v>0</v>
      </c>
      <c r="U1612" s="139" t="s">
        <v>159</v>
      </c>
      <c r="V1612" s="140">
        <v>5.4363859999999997</v>
      </c>
      <c r="W1612" s="141">
        <v>5.4363859999999997</v>
      </c>
      <c r="X1612" s="141">
        <v>12.115373999999999</v>
      </c>
      <c r="Y1612" s="141">
        <v>0</v>
      </c>
      <c r="Z1612" s="142">
        <v>0</v>
      </c>
    </row>
    <row r="1613" spans="1:26" s="4" customFormat="1" x14ac:dyDescent="0.2">
      <c r="A1613" s="139" t="s">
        <v>209</v>
      </c>
      <c r="B1613" s="31" t="s">
        <v>134</v>
      </c>
      <c r="C1613" s="139">
        <f t="shared" si="25"/>
        <v>8</v>
      </c>
      <c r="D1613" s="139" t="s">
        <v>192</v>
      </c>
      <c r="E1613" s="139" t="s">
        <v>182</v>
      </c>
      <c r="F1613" s="139" t="s">
        <v>1001</v>
      </c>
      <c r="G1613" s="139" t="s">
        <v>1002</v>
      </c>
      <c r="H1613" s="139" t="s">
        <v>231</v>
      </c>
      <c r="I1613" s="139" t="s">
        <v>231</v>
      </c>
      <c r="J1613" s="139" t="s">
        <v>231</v>
      </c>
      <c r="K1613" s="139" t="s">
        <v>232</v>
      </c>
      <c r="L1613" s="139">
        <v>39.57863591666667</v>
      </c>
      <c r="M1613" s="139">
        <v>-108.25494841666666</v>
      </c>
      <c r="N1613" s="139" t="s">
        <v>261</v>
      </c>
      <c r="O1613" s="139" t="s">
        <v>233</v>
      </c>
      <c r="P1613" s="139">
        <v>0</v>
      </c>
      <c r="Q1613" s="139">
        <v>0</v>
      </c>
      <c r="R1613" s="139">
        <v>0</v>
      </c>
      <c r="S1613" s="139">
        <v>0</v>
      </c>
      <c r="T1613" s="139">
        <v>0</v>
      </c>
      <c r="U1613" s="139" t="s">
        <v>159</v>
      </c>
      <c r="V1613" s="140">
        <v>5.4363859999999997</v>
      </c>
      <c r="W1613" s="141">
        <v>5.4363859999999997</v>
      </c>
      <c r="X1613" s="141">
        <v>12.115373999999999</v>
      </c>
      <c r="Y1613" s="141">
        <v>0</v>
      </c>
      <c r="Z1613" s="142">
        <v>0</v>
      </c>
    </row>
    <row r="1614" spans="1:26" s="4" customFormat="1" x14ac:dyDescent="0.2">
      <c r="A1614" s="139" t="s">
        <v>209</v>
      </c>
      <c r="B1614" s="31" t="s">
        <v>134</v>
      </c>
      <c r="C1614" s="139">
        <f t="shared" si="25"/>
        <v>8</v>
      </c>
      <c r="D1614" s="139" t="s">
        <v>192</v>
      </c>
      <c r="E1614" s="139" t="s">
        <v>182</v>
      </c>
      <c r="F1614" s="139" t="s">
        <v>1001</v>
      </c>
      <c r="G1614" s="139" t="s">
        <v>1002</v>
      </c>
      <c r="H1614" s="139" t="s">
        <v>231</v>
      </c>
      <c r="I1614" s="139" t="s">
        <v>231</v>
      </c>
      <c r="J1614" s="139" t="s">
        <v>231</v>
      </c>
      <c r="K1614" s="139" t="s">
        <v>232</v>
      </c>
      <c r="L1614" s="139">
        <v>39.504548972222224</v>
      </c>
      <c r="M1614" s="139">
        <v>-108.07269069444445</v>
      </c>
      <c r="N1614" s="139" t="s">
        <v>261</v>
      </c>
      <c r="O1614" s="139" t="s">
        <v>233</v>
      </c>
      <c r="P1614" s="139">
        <v>0</v>
      </c>
      <c r="Q1614" s="139">
        <v>0</v>
      </c>
      <c r="R1614" s="139">
        <v>0</v>
      </c>
      <c r="S1614" s="139">
        <v>0</v>
      </c>
      <c r="T1614" s="139">
        <v>0</v>
      </c>
      <c r="U1614" s="139" t="s">
        <v>159</v>
      </c>
      <c r="V1614" s="140">
        <v>2.2477390000000002</v>
      </c>
      <c r="W1614" s="141">
        <v>2.4584640000000002</v>
      </c>
      <c r="X1614" s="141">
        <v>7.0241829999999998</v>
      </c>
      <c r="Y1614" s="141">
        <v>0</v>
      </c>
      <c r="Z1614" s="142">
        <v>0</v>
      </c>
    </row>
    <row r="1615" spans="1:26" s="4" customFormat="1" x14ac:dyDescent="0.2">
      <c r="A1615" s="139" t="s">
        <v>209</v>
      </c>
      <c r="B1615" s="31" t="s">
        <v>134</v>
      </c>
      <c r="C1615" s="139">
        <f t="shared" si="25"/>
        <v>8</v>
      </c>
      <c r="D1615" s="139" t="s">
        <v>192</v>
      </c>
      <c r="E1615" s="139" t="s">
        <v>182</v>
      </c>
      <c r="F1615" s="139" t="s">
        <v>1003</v>
      </c>
      <c r="G1615" s="139" t="s">
        <v>1004</v>
      </c>
      <c r="H1615" s="139" t="s">
        <v>230</v>
      </c>
      <c r="I1615" s="139" t="s">
        <v>231</v>
      </c>
      <c r="J1615" s="139" t="s">
        <v>231</v>
      </c>
      <c r="K1615" s="139" t="s">
        <v>257</v>
      </c>
      <c r="L1615" s="139">
        <v>39.506171944444446</v>
      </c>
      <c r="M1615" s="139">
        <v>-108.39508447222222</v>
      </c>
      <c r="N1615" s="139" t="s">
        <v>261</v>
      </c>
      <c r="O1615" s="139" t="s">
        <v>258</v>
      </c>
      <c r="P1615" s="139">
        <v>25</v>
      </c>
      <c r="Q1615" s="139">
        <v>1.0900000000000001</v>
      </c>
      <c r="R1615" s="139">
        <v>54</v>
      </c>
      <c r="S1615" s="139">
        <v>9413</v>
      </c>
      <c r="T1615" s="139">
        <v>814</v>
      </c>
      <c r="U1615" s="139" t="s">
        <v>159</v>
      </c>
      <c r="V1615" s="140">
        <v>0</v>
      </c>
      <c r="W1615" s="141">
        <v>0</v>
      </c>
      <c r="X1615" s="141">
        <v>0</v>
      </c>
      <c r="Y1615" s="141">
        <v>0</v>
      </c>
      <c r="Z1615" s="142">
        <v>3.3250000000000002E-2</v>
      </c>
    </row>
    <row r="1616" spans="1:26" s="4" customFormat="1" x14ac:dyDescent="0.2">
      <c r="A1616" s="139" t="s">
        <v>209</v>
      </c>
      <c r="B1616" s="31" t="s">
        <v>134</v>
      </c>
      <c r="C1616" s="139">
        <f t="shared" si="25"/>
        <v>8</v>
      </c>
      <c r="D1616" s="139" t="s">
        <v>192</v>
      </c>
      <c r="E1616" s="139" t="s">
        <v>182</v>
      </c>
      <c r="F1616" s="139" t="s">
        <v>1003</v>
      </c>
      <c r="G1616" s="139" t="s">
        <v>1004</v>
      </c>
      <c r="H1616" s="139" t="s">
        <v>231</v>
      </c>
      <c r="I1616" s="139" t="s">
        <v>231</v>
      </c>
      <c r="J1616" s="139" t="s">
        <v>231</v>
      </c>
      <c r="K1616" s="139" t="s">
        <v>257</v>
      </c>
      <c r="L1616" s="139">
        <v>39.665646750000001</v>
      </c>
      <c r="M1616" s="139">
        <v>-108.12242741666665</v>
      </c>
      <c r="N1616" s="139" t="s">
        <v>261</v>
      </c>
      <c r="O1616" s="139" t="s">
        <v>258</v>
      </c>
      <c r="P1616" s="139">
        <v>25</v>
      </c>
      <c r="Q1616" s="139">
        <v>1.0900000000000001</v>
      </c>
      <c r="R1616" s="139">
        <v>54</v>
      </c>
      <c r="S1616" s="139">
        <v>9413</v>
      </c>
      <c r="T1616" s="139">
        <v>814</v>
      </c>
      <c r="U1616" s="139" t="s">
        <v>159</v>
      </c>
      <c r="V1616" s="140">
        <v>7.7350000000000003</v>
      </c>
      <c r="W1616" s="141">
        <v>0.1036</v>
      </c>
      <c r="X1616" s="141">
        <v>13.02</v>
      </c>
      <c r="Y1616" s="141">
        <v>0</v>
      </c>
      <c r="Z1616" s="142">
        <v>0</v>
      </c>
    </row>
    <row r="1617" spans="1:26" s="4" customFormat="1" x14ac:dyDescent="0.2">
      <c r="A1617" s="139" t="s">
        <v>209</v>
      </c>
      <c r="B1617" s="31" t="s">
        <v>134</v>
      </c>
      <c r="C1617" s="139">
        <f t="shared" si="25"/>
        <v>8</v>
      </c>
      <c r="D1617" s="139" t="s">
        <v>192</v>
      </c>
      <c r="E1617" s="139" t="s">
        <v>182</v>
      </c>
      <c r="F1617" s="139" t="s">
        <v>1005</v>
      </c>
      <c r="G1617" s="139" t="s">
        <v>1006</v>
      </c>
      <c r="H1617" s="139" t="s">
        <v>230</v>
      </c>
      <c r="I1617" s="139" t="s">
        <v>231</v>
      </c>
      <c r="J1617" s="139" t="s">
        <v>231</v>
      </c>
      <c r="K1617" s="139" t="s">
        <v>232</v>
      </c>
      <c r="L1617" s="139">
        <v>39.667183583333333</v>
      </c>
      <c r="M1617" s="139">
        <v>-108.16574219444445</v>
      </c>
      <c r="N1617" s="139" t="s">
        <v>261</v>
      </c>
      <c r="O1617" s="139" t="s">
        <v>233</v>
      </c>
      <c r="P1617" s="139">
        <v>2</v>
      </c>
      <c r="Q1617" s="139">
        <v>0.19</v>
      </c>
      <c r="R1617" s="139">
        <v>22</v>
      </c>
      <c r="S1617" s="139">
        <v>406</v>
      </c>
      <c r="T1617" s="139">
        <v>1238</v>
      </c>
      <c r="U1617" s="139" t="s">
        <v>159</v>
      </c>
      <c r="V1617" s="140">
        <v>0</v>
      </c>
      <c r="W1617" s="141">
        <v>0</v>
      </c>
      <c r="X1617" s="141">
        <v>0</v>
      </c>
      <c r="Y1617" s="141">
        <v>0</v>
      </c>
      <c r="Z1617" s="142">
        <v>2.546E-2</v>
      </c>
    </row>
    <row r="1618" spans="1:26" s="4" customFormat="1" x14ac:dyDescent="0.2">
      <c r="A1618" s="139" t="s">
        <v>209</v>
      </c>
      <c r="B1618" s="31" t="s">
        <v>134</v>
      </c>
      <c r="C1618" s="139">
        <f t="shared" si="25"/>
        <v>8</v>
      </c>
      <c r="D1618" s="139" t="s">
        <v>192</v>
      </c>
      <c r="E1618" s="139" t="s">
        <v>182</v>
      </c>
      <c r="F1618" s="139" t="s">
        <v>1005</v>
      </c>
      <c r="G1618" s="139" t="s">
        <v>1006</v>
      </c>
      <c r="H1618" s="139" t="s">
        <v>231</v>
      </c>
      <c r="I1618" s="139" t="s">
        <v>231</v>
      </c>
      <c r="J1618" s="139" t="s">
        <v>231</v>
      </c>
      <c r="K1618" s="139" t="s">
        <v>232</v>
      </c>
      <c r="L1618" s="139">
        <v>39.665646750000001</v>
      </c>
      <c r="M1618" s="139">
        <v>-108.12242741666665</v>
      </c>
      <c r="N1618" s="139" t="s">
        <v>261</v>
      </c>
      <c r="O1618" s="139" t="s">
        <v>233</v>
      </c>
      <c r="P1618" s="139">
        <v>2</v>
      </c>
      <c r="Q1618" s="139">
        <v>0.19</v>
      </c>
      <c r="R1618" s="139">
        <v>22</v>
      </c>
      <c r="S1618" s="139">
        <v>406</v>
      </c>
      <c r="T1618" s="139">
        <v>1238</v>
      </c>
      <c r="U1618" s="139" t="s">
        <v>159</v>
      </c>
      <c r="V1618" s="140">
        <v>0.91825699999999999</v>
      </c>
      <c r="W1618" s="141">
        <v>0.52471900000000005</v>
      </c>
      <c r="X1618" s="141">
        <v>7.8708E-2</v>
      </c>
      <c r="Y1618" s="141">
        <v>0</v>
      </c>
      <c r="Z1618" s="142">
        <v>0</v>
      </c>
    </row>
    <row r="1619" spans="1:26" s="4" customFormat="1" x14ac:dyDescent="0.2">
      <c r="A1619" s="139" t="s">
        <v>209</v>
      </c>
      <c r="B1619" s="31" t="s">
        <v>134</v>
      </c>
      <c r="C1619" s="139">
        <f t="shared" si="25"/>
        <v>8</v>
      </c>
      <c r="D1619" s="139" t="s">
        <v>192</v>
      </c>
      <c r="E1619" s="139" t="s">
        <v>182</v>
      </c>
      <c r="F1619" s="139" t="s">
        <v>1005</v>
      </c>
      <c r="G1619" s="139" t="s">
        <v>1006</v>
      </c>
      <c r="H1619" s="139" t="s">
        <v>231</v>
      </c>
      <c r="I1619" s="139" t="s">
        <v>231</v>
      </c>
      <c r="J1619" s="139" t="s">
        <v>231</v>
      </c>
      <c r="K1619" s="139" t="s">
        <v>232</v>
      </c>
      <c r="L1619" s="139">
        <v>39.665646750000001</v>
      </c>
      <c r="M1619" s="139">
        <v>-108.12242741666665</v>
      </c>
      <c r="N1619" s="139" t="s">
        <v>238</v>
      </c>
      <c r="O1619" s="139" t="s">
        <v>233</v>
      </c>
      <c r="P1619" s="139">
        <v>0</v>
      </c>
      <c r="Q1619" s="139">
        <v>0</v>
      </c>
      <c r="R1619" s="139">
        <v>0</v>
      </c>
      <c r="S1619" s="139">
        <v>0</v>
      </c>
      <c r="T1619" s="139">
        <v>70</v>
      </c>
      <c r="U1619" s="139" t="s">
        <v>110</v>
      </c>
      <c r="V1619" s="140">
        <v>0</v>
      </c>
      <c r="W1619" s="141">
        <v>18.754832</v>
      </c>
      <c r="X1619" s="141">
        <v>0</v>
      </c>
      <c r="Y1619" s="141">
        <v>0</v>
      </c>
      <c r="Z1619" s="142">
        <v>0</v>
      </c>
    </row>
    <row r="1620" spans="1:26" s="4" customFormat="1" x14ac:dyDescent="0.2">
      <c r="A1620" s="139" t="s">
        <v>209</v>
      </c>
      <c r="B1620" s="31" t="s">
        <v>134</v>
      </c>
      <c r="C1620" s="139">
        <f t="shared" si="25"/>
        <v>8</v>
      </c>
      <c r="D1620" s="139" t="s">
        <v>192</v>
      </c>
      <c r="E1620" s="139" t="s">
        <v>182</v>
      </c>
      <c r="F1620" s="139" t="s">
        <v>1007</v>
      </c>
      <c r="G1620" s="139" t="s">
        <v>1008</v>
      </c>
      <c r="H1620" s="139" t="s">
        <v>259</v>
      </c>
      <c r="I1620" s="139" t="s">
        <v>231</v>
      </c>
      <c r="J1620" s="139" t="s">
        <v>231</v>
      </c>
      <c r="K1620" s="139" t="s">
        <v>232</v>
      </c>
      <c r="L1620" s="139">
        <v>39.665646750000001</v>
      </c>
      <c r="M1620" s="139">
        <v>-108.12242741666665</v>
      </c>
      <c r="N1620" s="139" t="s">
        <v>261</v>
      </c>
      <c r="O1620" s="139" t="s">
        <v>233</v>
      </c>
      <c r="P1620" s="139">
        <v>0</v>
      </c>
      <c r="Q1620" s="139">
        <v>2</v>
      </c>
      <c r="R1620" s="139">
        <v>0</v>
      </c>
      <c r="S1620" s="139">
        <v>0</v>
      </c>
      <c r="T1620" s="139">
        <v>0</v>
      </c>
      <c r="U1620" s="139" t="s">
        <v>159</v>
      </c>
      <c r="V1620" s="140">
        <v>0</v>
      </c>
      <c r="W1620" s="141">
        <v>0</v>
      </c>
      <c r="X1620" s="141">
        <v>0</v>
      </c>
      <c r="Y1620" s="141">
        <v>0</v>
      </c>
      <c r="Z1620" s="142">
        <v>1.3291580000000001</v>
      </c>
    </row>
    <row r="1621" spans="1:26" s="4" customFormat="1" x14ac:dyDescent="0.2">
      <c r="A1621" s="139" t="s">
        <v>209</v>
      </c>
      <c r="B1621" s="31" t="s">
        <v>134</v>
      </c>
      <c r="C1621" s="139">
        <f t="shared" si="25"/>
        <v>8</v>
      </c>
      <c r="D1621" s="139" t="s">
        <v>192</v>
      </c>
      <c r="E1621" s="139" t="s">
        <v>182</v>
      </c>
      <c r="F1621" s="139" t="s">
        <v>1007</v>
      </c>
      <c r="G1621" s="139" t="s">
        <v>1008</v>
      </c>
      <c r="H1621" s="139" t="s">
        <v>273</v>
      </c>
      <c r="I1621" s="139" t="s">
        <v>231</v>
      </c>
      <c r="J1621" s="139" t="s">
        <v>231</v>
      </c>
      <c r="K1621" s="139" t="s">
        <v>232</v>
      </c>
      <c r="L1621" s="139">
        <v>39.665646750000001</v>
      </c>
      <c r="M1621" s="139">
        <v>-108.12242741666665</v>
      </c>
      <c r="N1621" s="139" t="s">
        <v>261</v>
      </c>
      <c r="O1621" s="139" t="s">
        <v>233</v>
      </c>
      <c r="P1621" s="139">
        <v>0</v>
      </c>
      <c r="Q1621" s="139">
        <v>2</v>
      </c>
      <c r="R1621" s="139">
        <v>0</v>
      </c>
      <c r="S1621" s="139">
        <v>0</v>
      </c>
      <c r="T1621" s="139">
        <v>0</v>
      </c>
      <c r="U1621" s="139" t="s">
        <v>159</v>
      </c>
      <c r="V1621" s="140">
        <v>0</v>
      </c>
      <c r="W1621" s="141">
        <v>0</v>
      </c>
      <c r="X1621" s="141">
        <v>0</v>
      </c>
      <c r="Y1621" s="141">
        <v>0</v>
      </c>
      <c r="Z1621" s="142">
        <v>1.3291580000000001</v>
      </c>
    </row>
    <row r="1622" spans="1:26" s="4" customFormat="1" x14ac:dyDescent="0.2">
      <c r="A1622" s="139" t="s">
        <v>209</v>
      </c>
      <c r="B1622" s="31" t="s">
        <v>134</v>
      </c>
      <c r="C1622" s="139">
        <f t="shared" si="25"/>
        <v>8</v>
      </c>
      <c r="D1622" s="139" t="s">
        <v>192</v>
      </c>
      <c r="E1622" s="139" t="s">
        <v>182</v>
      </c>
      <c r="F1622" s="139" t="s">
        <v>1007</v>
      </c>
      <c r="G1622" s="139" t="s">
        <v>1008</v>
      </c>
      <c r="H1622" s="139" t="s">
        <v>264</v>
      </c>
      <c r="I1622" s="139" t="s">
        <v>231</v>
      </c>
      <c r="J1622" s="139" t="s">
        <v>231</v>
      </c>
      <c r="K1622" s="139" t="s">
        <v>232</v>
      </c>
      <c r="L1622" s="139">
        <v>39.665646750000001</v>
      </c>
      <c r="M1622" s="139">
        <v>-108.12242741666665</v>
      </c>
      <c r="N1622" s="139" t="s">
        <v>261</v>
      </c>
      <c r="O1622" s="139" t="s">
        <v>233</v>
      </c>
      <c r="P1622" s="139">
        <v>10</v>
      </c>
      <c r="Q1622" s="139">
        <v>2</v>
      </c>
      <c r="R1622" s="139">
        <v>0</v>
      </c>
      <c r="S1622" s="139">
        <v>0</v>
      </c>
      <c r="T1622" s="139">
        <v>1250</v>
      </c>
      <c r="U1622" s="139" t="s">
        <v>159</v>
      </c>
      <c r="V1622" s="140">
        <v>0</v>
      </c>
      <c r="W1622" s="141">
        <v>0</v>
      </c>
      <c r="X1622" s="141">
        <v>0</v>
      </c>
      <c r="Y1622" s="141">
        <v>0</v>
      </c>
      <c r="Z1622" s="142">
        <v>0.27438000000000001</v>
      </c>
    </row>
    <row r="1623" spans="1:26" s="4" customFormat="1" x14ac:dyDescent="0.2">
      <c r="A1623" s="139" t="s">
        <v>209</v>
      </c>
      <c r="B1623" s="31" t="s">
        <v>134</v>
      </c>
      <c r="C1623" s="139">
        <f t="shared" si="25"/>
        <v>8</v>
      </c>
      <c r="D1623" s="139" t="s">
        <v>192</v>
      </c>
      <c r="E1623" s="139" t="s">
        <v>182</v>
      </c>
      <c r="F1623" s="139" t="s">
        <v>1007</v>
      </c>
      <c r="G1623" s="139" t="s">
        <v>1008</v>
      </c>
      <c r="H1623" s="139" t="s">
        <v>260</v>
      </c>
      <c r="I1623" s="139" t="s">
        <v>231</v>
      </c>
      <c r="J1623" s="139" t="s">
        <v>231</v>
      </c>
      <c r="K1623" s="139" t="s">
        <v>232</v>
      </c>
      <c r="L1623" s="139">
        <v>39.665646750000001</v>
      </c>
      <c r="M1623" s="139">
        <v>-108.12242741666665</v>
      </c>
      <c r="N1623" s="139" t="s">
        <v>261</v>
      </c>
      <c r="O1623" s="139" t="s">
        <v>233</v>
      </c>
      <c r="P1623" s="139">
        <v>0</v>
      </c>
      <c r="Q1623" s="139">
        <v>0</v>
      </c>
      <c r="R1623" s="139">
        <v>0</v>
      </c>
      <c r="S1623" s="139">
        <v>0</v>
      </c>
      <c r="T1623" s="139">
        <v>70</v>
      </c>
      <c r="U1623" s="139" t="s">
        <v>159</v>
      </c>
      <c r="V1623" s="140">
        <v>0</v>
      </c>
      <c r="W1623" s="141">
        <v>0</v>
      </c>
      <c r="X1623" s="141">
        <v>0</v>
      </c>
      <c r="Y1623" s="141">
        <v>0</v>
      </c>
      <c r="Z1623" s="142">
        <v>0.26284999999999997</v>
      </c>
    </row>
    <row r="1624" spans="1:26" s="4" customFormat="1" x14ac:dyDescent="0.2">
      <c r="A1624" s="139" t="s">
        <v>209</v>
      </c>
      <c r="B1624" s="31" t="s">
        <v>134</v>
      </c>
      <c r="C1624" s="139">
        <f t="shared" si="25"/>
        <v>8</v>
      </c>
      <c r="D1624" s="139" t="s">
        <v>192</v>
      </c>
      <c r="E1624" s="139" t="s">
        <v>182</v>
      </c>
      <c r="F1624" s="139" t="s">
        <v>1007</v>
      </c>
      <c r="G1624" s="139" t="s">
        <v>1008</v>
      </c>
      <c r="H1624" s="139" t="s">
        <v>231</v>
      </c>
      <c r="I1624" s="139" t="s">
        <v>231</v>
      </c>
      <c r="J1624" s="139" t="s">
        <v>231</v>
      </c>
      <c r="K1624" s="139" t="s">
        <v>232</v>
      </c>
      <c r="L1624" s="139">
        <v>39.684475527777778</v>
      </c>
      <c r="M1624" s="139">
        <v>-108.12338991666665</v>
      </c>
      <c r="N1624" s="139" t="s">
        <v>252</v>
      </c>
      <c r="O1624" s="139" t="s">
        <v>233</v>
      </c>
      <c r="P1624" s="139">
        <v>0</v>
      </c>
      <c r="Q1624" s="139">
        <v>0</v>
      </c>
      <c r="R1624" s="139">
        <v>0</v>
      </c>
      <c r="S1624" s="139">
        <v>0</v>
      </c>
      <c r="T1624" s="139">
        <v>0</v>
      </c>
      <c r="U1624" s="139" t="s">
        <v>110</v>
      </c>
      <c r="V1624" s="140">
        <v>0</v>
      </c>
      <c r="W1624" s="141">
        <v>8.0929629999999992</v>
      </c>
      <c r="X1624" s="141">
        <v>0</v>
      </c>
      <c r="Y1624" s="141">
        <v>0</v>
      </c>
      <c r="Z1624" s="142">
        <v>0</v>
      </c>
    </row>
    <row r="1625" spans="1:26" s="4" customFormat="1" x14ac:dyDescent="0.2">
      <c r="A1625" s="139" t="s">
        <v>209</v>
      </c>
      <c r="B1625" s="31" t="s">
        <v>134</v>
      </c>
      <c r="C1625" s="139">
        <f t="shared" si="25"/>
        <v>8</v>
      </c>
      <c r="D1625" s="139" t="s">
        <v>192</v>
      </c>
      <c r="E1625" s="139" t="s">
        <v>182</v>
      </c>
      <c r="F1625" s="139" t="s">
        <v>1007</v>
      </c>
      <c r="G1625" s="139" t="s">
        <v>1008</v>
      </c>
      <c r="H1625" s="139" t="s">
        <v>231</v>
      </c>
      <c r="I1625" s="139" t="s">
        <v>231</v>
      </c>
      <c r="J1625" s="139" t="s">
        <v>231</v>
      </c>
      <c r="K1625" s="139" t="s">
        <v>232</v>
      </c>
      <c r="L1625" s="139">
        <v>39.684475527777778</v>
      </c>
      <c r="M1625" s="139">
        <v>-108.12338991666665</v>
      </c>
      <c r="N1625" s="139" t="s">
        <v>252</v>
      </c>
      <c r="O1625" s="139" t="s">
        <v>233</v>
      </c>
      <c r="P1625" s="139">
        <v>0</v>
      </c>
      <c r="Q1625" s="139">
        <v>0</v>
      </c>
      <c r="R1625" s="139">
        <v>0</v>
      </c>
      <c r="S1625" s="139">
        <v>0</v>
      </c>
      <c r="T1625" s="139">
        <v>70</v>
      </c>
      <c r="U1625" s="139" t="s">
        <v>110</v>
      </c>
      <c r="V1625" s="140">
        <v>0</v>
      </c>
      <c r="W1625" s="141">
        <v>11.890422999999998</v>
      </c>
      <c r="X1625" s="141">
        <v>0</v>
      </c>
      <c r="Y1625" s="141">
        <v>0</v>
      </c>
      <c r="Z1625" s="142">
        <v>0</v>
      </c>
    </row>
    <row r="1626" spans="1:26" s="4" customFormat="1" x14ac:dyDescent="0.2">
      <c r="A1626" s="139" t="s">
        <v>209</v>
      </c>
      <c r="B1626" s="31" t="s">
        <v>134</v>
      </c>
      <c r="C1626" s="139">
        <f t="shared" si="25"/>
        <v>8</v>
      </c>
      <c r="D1626" s="139" t="s">
        <v>192</v>
      </c>
      <c r="E1626" s="139" t="s">
        <v>182</v>
      </c>
      <c r="F1626" s="139" t="s">
        <v>1007</v>
      </c>
      <c r="G1626" s="139" t="s">
        <v>1008</v>
      </c>
      <c r="H1626" s="139" t="s">
        <v>231</v>
      </c>
      <c r="I1626" s="139" t="s">
        <v>231</v>
      </c>
      <c r="J1626" s="139" t="s">
        <v>231</v>
      </c>
      <c r="K1626" s="139" t="s">
        <v>232</v>
      </c>
      <c r="L1626" s="139">
        <v>39.684475527777778</v>
      </c>
      <c r="M1626" s="139">
        <v>-108.12338991666665</v>
      </c>
      <c r="N1626" s="139" t="s">
        <v>261</v>
      </c>
      <c r="O1626" s="139" t="s">
        <v>233</v>
      </c>
      <c r="P1626" s="139">
        <v>0</v>
      </c>
      <c r="Q1626" s="139">
        <v>2</v>
      </c>
      <c r="R1626" s="139">
        <v>0</v>
      </c>
      <c r="S1626" s="139">
        <v>0</v>
      </c>
      <c r="T1626" s="139">
        <v>0</v>
      </c>
      <c r="U1626" s="139" t="s">
        <v>159</v>
      </c>
      <c r="V1626" s="140">
        <v>29.135684000000001</v>
      </c>
      <c r="W1626" s="141">
        <v>15.559778</v>
      </c>
      <c r="X1626" s="141">
        <v>29.174582000000001</v>
      </c>
      <c r="Y1626" s="141">
        <v>0</v>
      </c>
      <c r="Z1626" s="142">
        <v>0</v>
      </c>
    </row>
    <row r="1627" spans="1:26" s="4" customFormat="1" x14ac:dyDescent="0.2">
      <c r="A1627" s="139" t="s">
        <v>209</v>
      </c>
      <c r="B1627" s="31" t="s">
        <v>134</v>
      </c>
      <c r="C1627" s="139">
        <f t="shared" si="25"/>
        <v>8</v>
      </c>
      <c r="D1627" s="139" t="s">
        <v>192</v>
      </c>
      <c r="E1627" s="139" t="s">
        <v>182</v>
      </c>
      <c r="F1627" s="139" t="s">
        <v>1007</v>
      </c>
      <c r="G1627" s="139" t="s">
        <v>1008</v>
      </c>
      <c r="H1627" s="139" t="s">
        <v>231</v>
      </c>
      <c r="I1627" s="139" t="s">
        <v>231</v>
      </c>
      <c r="J1627" s="139" t="s">
        <v>231</v>
      </c>
      <c r="K1627" s="139" t="s">
        <v>232</v>
      </c>
      <c r="L1627" s="139">
        <v>39.684475527777778</v>
      </c>
      <c r="M1627" s="139">
        <v>-108.12338991666665</v>
      </c>
      <c r="N1627" s="139" t="s">
        <v>286</v>
      </c>
      <c r="O1627" s="139" t="s">
        <v>233</v>
      </c>
      <c r="P1627" s="139">
        <v>0</v>
      </c>
      <c r="Q1627" s="139">
        <v>0</v>
      </c>
      <c r="R1627" s="139">
        <v>0</v>
      </c>
      <c r="S1627" s="139">
        <v>0</v>
      </c>
      <c r="T1627" s="139">
        <v>70</v>
      </c>
      <c r="U1627" s="139" t="s">
        <v>111</v>
      </c>
      <c r="V1627" s="140">
        <v>0</v>
      </c>
      <c r="W1627" s="141">
        <v>32.11</v>
      </c>
      <c r="X1627" s="141">
        <v>0</v>
      </c>
      <c r="Y1627" s="141">
        <v>0</v>
      </c>
      <c r="Z1627" s="142">
        <v>0</v>
      </c>
    </row>
    <row r="1628" spans="1:26" s="4" customFormat="1" x14ac:dyDescent="0.2">
      <c r="A1628" s="139" t="s">
        <v>209</v>
      </c>
      <c r="B1628" s="31" t="s">
        <v>134</v>
      </c>
      <c r="C1628" s="139">
        <f t="shared" si="25"/>
        <v>8</v>
      </c>
      <c r="D1628" s="139" t="s">
        <v>192</v>
      </c>
      <c r="E1628" s="139" t="s">
        <v>182</v>
      </c>
      <c r="F1628" s="139" t="s">
        <v>1007</v>
      </c>
      <c r="G1628" s="139" t="s">
        <v>1008</v>
      </c>
      <c r="H1628" s="139" t="s">
        <v>231</v>
      </c>
      <c r="I1628" s="139" t="s">
        <v>231</v>
      </c>
      <c r="J1628" s="139" t="s">
        <v>231</v>
      </c>
      <c r="K1628" s="139" t="s">
        <v>232</v>
      </c>
      <c r="L1628" s="139">
        <v>39.480536361111113</v>
      </c>
      <c r="M1628" s="139">
        <v>-107.20490802777778</v>
      </c>
      <c r="N1628" s="139" t="s">
        <v>261</v>
      </c>
      <c r="O1628" s="139" t="s">
        <v>233</v>
      </c>
      <c r="P1628" s="139">
        <v>0</v>
      </c>
      <c r="Q1628" s="139">
        <v>0</v>
      </c>
      <c r="R1628" s="139">
        <v>0</v>
      </c>
      <c r="S1628" s="139">
        <v>0</v>
      </c>
      <c r="T1628" s="139">
        <v>70</v>
      </c>
      <c r="U1628" s="139" t="s">
        <v>159</v>
      </c>
      <c r="V1628" s="140">
        <v>1.047474</v>
      </c>
      <c r="W1628" s="141">
        <v>0.400843</v>
      </c>
      <c r="X1628" s="141">
        <v>3.5263369999999998</v>
      </c>
      <c r="Y1628" s="141">
        <v>0</v>
      </c>
      <c r="Z1628" s="142">
        <v>0</v>
      </c>
    </row>
    <row r="1629" spans="1:26" s="4" customFormat="1" x14ac:dyDescent="0.2">
      <c r="A1629" s="139" t="s">
        <v>209</v>
      </c>
      <c r="B1629" s="31" t="s">
        <v>134</v>
      </c>
      <c r="C1629" s="139">
        <f t="shared" si="25"/>
        <v>8</v>
      </c>
      <c r="D1629" s="139" t="s">
        <v>192</v>
      </c>
      <c r="E1629" s="139" t="s">
        <v>182</v>
      </c>
      <c r="F1629" s="139" t="s">
        <v>1007</v>
      </c>
      <c r="G1629" s="139" t="s">
        <v>1008</v>
      </c>
      <c r="H1629" s="139" t="s">
        <v>231</v>
      </c>
      <c r="I1629" s="139" t="s">
        <v>231</v>
      </c>
      <c r="J1629" s="139" t="s">
        <v>231</v>
      </c>
      <c r="K1629" s="139" t="s">
        <v>232</v>
      </c>
      <c r="L1629" s="139">
        <v>39.480536361111113</v>
      </c>
      <c r="M1629" s="139">
        <v>-107.20490802777778</v>
      </c>
      <c r="N1629" s="139" t="s">
        <v>261</v>
      </c>
      <c r="O1629" s="139" t="s">
        <v>233</v>
      </c>
      <c r="P1629" s="139">
        <v>10</v>
      </c>
      <c r="Q1629" s="139">
        <v>2</v>
      </c>
      <c r="R1629" s="139">
        <v>0</v>
      </c>
      <c r="S1629" s="139">
        <v>0</v>
      </c>
      <c r="T1629" s="139">
        <v>1250</v>
      </c>
      <c r="U1629" s="139" t="s">
        <v>159</v>
      </c>
      <c r="V1629" s="140">
        <v>3.940655</v>
      </c>
      <c r="W1629" s="141">
        <v>3.6173980000000001</v>
      </c>
      <c r="X1629" s="141">
        <v>7.7466200000000001</v>
      </c>
      <c r="Y1629" s="141">
        <v>0</v>
      </c>
      <c r="Z1629" s="142">
        <v>0</v>
      </c>
    </row>
    <row r="1630" spans="1:26" s="4" customFormat="1" x14ac:dyDescent="0.2">
      <c r="A1630" s="139" t="s">
        <v>209</v>
      </c>
      <c r="B1630" s="31" t="s">
        <v>134</v>
      </c>
      <c r="C1630" s="139">
        <f t="shared" si="25"/>
        <v>8</v>
      </c>
      <c r="D1630" s="139" t="s">
        <v>192</v>
      </c>
      <c r="E1630" s="139" t="s">
        <v>182</v>
      </c>
      <c r="F1630" s="139" t="s">
        <v>1009</v>
      </c>
      <c r="G1630" s="139" t="s">
        <v>1010</v>
      </c>
      <c r="H1630" s="139" t="s">
        <v>259</v>
      </c>
      <c r="I1630" s="139" t="s">
        <v>231</v>
      </c>
      <c r="J1630" s="139" t="s">
        <v>231</v>
      </c>
      <c r="K1630" s="139" t="s">
        <v>232</v>
      </c>
      <c r="L1630" s="139">
        <v>39.684475527777778</v>
      </c>
      <c r="M1630" s="139">
        <v>-108.12338991666665</v>
      </c>
      <c r="N1630" s="139" t="s">
        <v>261</v>
      </c>
      <c r="O1630" s="139" t="s">
        <v>233</v>
      </c>
      <c r="P1630" s="139">
        <v>0</v>
      </c>
      <c r="Q1630" s="139">
        <v>0.21</v>
      </c>
      <c r="R1630" s="139">
        <v>0</v>
      </c>
      <c r="S1630" s="139">
        <v>0</v>
      </c>
      <c r="T1630" s="139">
        <v>70</v>
      </c>
      <c r="U1630" s="139" t="s">
        <v>159</v>
      </c>
      <c r="V1630" s="140">
        <v>0</v>
      </c>
      <c r="W1630" s="141">
        <v>0</v>
      </c>
      <c r="X1630" s="141">
        <v>0</v>
      </c>
      <c r="Y1630" s="141">
        <v>0</v>
      </c>
      <c r="Z1630" s="142">
        <v>0.26284999999999997</v>
      </c>
    </row>
    <row r="1631" spans="1:26" s="4" customFormat="1" x14ac:dyDescent="0.2">
      <c r="A1631" s="139" t="s">
        <v>209</v>
      </c>
      <c r="B1631" s="31" t="s">
        <v>134</v>
      </c>
      <c r="C1631" s="139">
        <f t="shared" si="25"/>
        <v>8</v>
      </c>
      <c r="D1631" s="139" t="s">
        <v>192</v>
      </c>
      <c r="E1631" s="139" t="s">
        <v>182</v>
      </c>
      <c r="F1631" s="139" t="s">
        <v>1009</v>
      </c>
      <c r="G1631" s="139" t="s">
        <v>1010</v>
      </c>
      <c r="H1631" s="139" t="s">
        <v>273</v>
      </c>
      <c r="I1631" s="139" t="s">
        <v>231</v>
      </c>
      <c r="J1631" s="139" t="s">
        <v>231</v>
      </c>
      <c r="K1631" s="139" t="s">
        <v>232</v>
      </c>
      <c r="L1631" s="139">
        <v>39.684475527777778</v>
      </c>
      <c r="M1631" s="139">
        <v>-108.12338991666665</v>
      </c>
      <c r="N1631" s="139" t="s">
        <v>261</v>
      </c>
      <c r="O1631" s="139" t="s">
        <v>233</v>
      </c>
      <c r="P1631" s="139">
        <v>0</v>
      </c>
      <c r="Q1631" s="139">
        <v>0</v>
      </c>
      <c r="R1631" s="139">
        <v>0</v>
      </c>
      <c r="S1631" s="139">
        <v>0</v>
      </c>
      <c r="T1631" s="139">
        <v>0</v>
      </c>
      <c r="U1631" s="139" t="s">
        <v>159</v>
      </c>
      <c r="V1631" s="140">
        <v>0</v>
      </c>
      <c r="W1631" s="141">
        <v>0</v>
      </c>
      <c r="X1631" s="141">
        <v>0</v>
      </c>
      <c r="Y1631" s="141">
        <v>0</v>
      </c>
      <c r="Z1631" s="142">
        <v>1.2737229999999999</v>
      </c>
    </row>
    <row r="1632" spans="1:26" s="4" customFormat="1" x14ac:dyDescent="0.2">
      <c r="A1632" s="139" t="s">
        <v>209</v>
      </c>
      <c r="B1632" s="31" t="s">
        <v>134</v>
      </c>
      <c r="C1632" s="139">
        <f t="shared" si="25"/>
        <v>8</v>
      </c>
      <c r="D1632" s="139" t="s">
        <v>192</v>
      </c>
      <c r="E1632" s="139" t="s">
        <v>182</v>
      </c>
      <c r="F1632" s="139" t="s">
        <v>1009</v>
      </c>
      <c r="G1632" s="139" t="s">
        <v>1010</v>
      </c>
      <c r="H1632" s="139" t="s">
        <v>260</v>
      </c>
      <c r="I1632" s="139" t="s">
        <v>231</v>
      </c>
      <c r="J1632" s="139" t="s">
        <v>231</v>
      </c>
      <c r="K1632" s="139" t="s">
        <v>232</v>
      </c>
      <c r="L1632" s="139">
        <v>39.684475527777778</v>
      </c>
      <c r="M1632" s="139">
        <v>-108.12338991666665</v>
      </c>
      <c r="N1632" s="139" t="s">
        <v>261</v>
      </c>
      <c r="O1632" s="139" t="s">
        <v>233</v>
      </c>
      <c r="P1632" s="139">
        <v>0</v>
      </c>
      <c r="Q1632" s="139">
        <v>0.21</v>
      </c>
      <c r="R1632" s="139">
        <v>0</v>
      </c>
      <c r="S1632" s="139">
        <v>0</v>
      </c>
      <c r="T1632" s="139">
        <v>0</v>
      </c>
      <c r="U1632" s="139" t="s">
        <v>159</v>
      </c>
      <c r="V1632" s="140">
        <v>0</v>
      </c>
      <c r="W1632" s="141">
        <v>0</v>
      </c>
      <c r="X1632" s="141">
        <v>0</v>
      </c>
      <c r="Y1632" s="141">
        <v>0</v>
      </c>
      <c r="Z1632" s="142">
        <v>1.2737229999999999</v>
      </c>
    </row>
    <row r="1633" spans="1:26" s="4" customFormat="1" x14ac:dyDescent="0.2">
      <c r="A1633" s="139" t="s">
        <v>209</v>
      </c>
      <c r="B1633" s="31" t="s">
        <v>134</v>
      </c>
      <c r="C1633" s="139">
        <f t="shared" si="25"/>
        <v>8</v>
      </c>
      <c r="D1633" s="139" t="s">
        <v>192</v>
      </c>
      <c r="E1633" s="139" t="s">
        <v>182</v>
      </c>
      <c r="F1633" s="139" t="s">
        <v>1009</v>
      </c>
      <c r="G1633" s="139" t="s">
        <v>1010</v>
      </c>
      <c r="H1633" s="139" t="s">
        <v>231</v>
      </c>
      <c r="I1633" s="139" t="s">
        <v>231</v>
      </c>
      <c r="J1633" s="139" t="s">
        <v>231</v>
      </c>
      <c r="K1633" s="139" t="s">
        <v>232</v>
      </c>
      <c r="L1633" s="139">
        <v>39.462154611111117</v>
      </c>
      <c r="M1633" s="139">
        <v>-107.94317338888889</v>
      </c>
      <c r="N1633" s="139" t="s">
        <v>238</v>
      </c>
      <c r="O1633" s="139" t="s">
        <v>233</v>
      </c>
      <c r="P1633" s="139">
        <v>0</v>
      </c>
      <c r="Q1633" s="139">
        <v>0</v>
      </c>
      <c r="R1633" s="139">
        <v>0</v>
      </c>
      <c r="S1633" s="139">
        <v>0</v>
      </c>
      <c r="T1633" s="139">
        <v>70</v>
      </c>
      <c r="U1633" s="139" t="s">
        <v>110</v>
      </c>
      <c r="V1633" s="140">
        <v>0</v>
      </c>
      <c r="W1633" s="141">
        <v>8.0936970000000006</v>
      </c>
      <c r="X1633" s="141">
        <v>0</v>
      </c>
      <c r="Y1633" s="141">
        <v>0</v>
      </c>
      <c r="Z1633" s="142">
        <v>0</v>
      </c>
    </row>
    <row r="1634" spans="1:26" s="4" customFormat="1" x14ac:dyDescent="0.2">
      <c r="A1634" s="139" t="s">
        <v>209</v>
      </c>
      <c r="B1634" s="31" t="s">
        <v>134</v>
      </c>
      <c r="C1634" s="139">
        <f t="shared" si="25"/>
        <v>8</v>
      </c>
      <c r="D1634" s="139" t="s">
        <v>192</v>
      </c>
      <c r="E1634" s="139" t="s">
        <v>182</v>
      </c>
      <c r="F1634" s="139" t="s">
        <v>1009</v>
      </c>
      <c r="G1634" s="139" t="s">
        <v>1010</v>
      </c>
      <c r="H1634" s="139" t="s">
        <v>231</v>
      </c>
      <c r="I1634" s="139" t="s">
        <v>231</v>
      </c>
      <c r="J1634" s="139" t="s">
        <v>231</v>
      </c>
      <c r="K1634" s="139" t="s">
        <v>232</v>
      </c>
      <c r="L1634" s="139">
        <v>39.507288861111114</v>
      </c>
      <c r="M1634" s="139">
        <v>-107.85014169444446</v>
      </c>
      <c r="N1634" s="139" t="s">
        <v>261</v>
      </c>
      <c r="O1634" s="139" t="s">
        <v>233</v>
      </c>
      <c r="P1634" s="139">
        <v>0</v>
      </c>
      <c r="Q1634" s="139">
        <v>0.21</v>
      </c>
      <c r="R1634" s="139">
        <v>0</v>
      </c>
      <c r="S1634" s="139">
        <v>0</v>
      </c>
      <c r="T1634" s="139">
        <v>70</v>
      </c>
      <c r="U1634" s="139" t="s">
        <v>159</v>
      </c>
      <c r="V1634" s="140">
        <v>1.966771</v>
      </c>
      <c r="W1634" s="141">
        <v>2.4584640000000002</v>
      </c>
      <c r="X1634" s="141">
        <v>1.966771</v>
      </c>
      <c r="Y1634" s="141">
        <v>0</v>
      </c>
      <c r="Z1634" s="142">
        <v>0</v>
      </c>
    </row>
    <row r="1635" spans="1:26" s="4" customFormat="1" x14ac:dyDescent="0.2">
      <c r="A1635" s="139" t="s">
        <v>209</v>
      </c>
      <c r="B1635" s="31" t="s">
        <v>134</v>
      </c>
      <c r="C1635" s="139">
        <f t="shared" si="25"/>
        <v>8</v>
      </c>
      <c r="D1635" s="139" t="s">
        <v>192</v>
      </c>
      <c r="E1635" s="139" t="s">
        <v>182</v>
      </c>
      <c r="F1635" s="139" t="s">
        <v>1009</v>
      </c>
      <c r="G1635" s="139" t="s">
        <v>1010</v>
      </c>
      <c r="H1635" s="139" t="s">
        <v>231</v>
      </c>
      <c r="I1635" s="139" t="s">
        <v>231</v>
      </c>
      <c r="J1635" s="139" t="s">
        <v>231</v>
      </c>
      <c r="K1635" s="139" t="s">
        <v>232</v>
      </c>
      <c r="L1635" s="139">
        <v>39.420321638888886</v>
      </c>
      <c r="M1635" s="139">
        <v>-108.06025713888889</v>
      </c>
      <c r="N1635" s="139" t="s">
        <v>261</v>
      </c>
      <c r="O1635" s="139" t="s">
        <v>233</v>
      </c>
      <c r="P1635" s="139">
        <v>0</v>
      </c>
      <c r="Q1635" s="139">
        <v>0.21</v>
      </c>
      <c r="R1635" s="139">
        <v>0</v>
      </c>
      <c r="S1635" s="139">
        <v>0</v>
      </c>
      <c r="T1635" s="139">
        <v>0</v>
      </c>
      <c r="U1635" s="139" t="s">
        <v>159</v>
      </c>
      <c r="V1635" s="140">
        <v>13.960262999999999</v>
      </c>
      <c r="W1635" s="141">
        <v>7.4554140000000002</v>
      </c>
      <c r="X1635" s="141">
        <v>13.978902</v>
      </c>
      <c r="Y1635" s="141">
        <v>0</v>
      </c>
      <c r="Z1635" s="142">
        <v>0</v>
      </c>
    </row>
    <row r="1636" spans="1:26" s="4" customFormat="1" x14ac:dyDescent="0.2">
      <c r="A1636" s="139" t="s">
        <v>209</v>
      </c>
      <c r="B1636" s="31" t="s">
        <v>134</v>
      </c>
      <c r="C1636" s="139">
        <f t="shared" si="25"/>
        <v>8</v>
      </c>
      <c r="D1636" s="139" t="s">
        <v>192</v>
      </c>
      <c r="E1636" s="139" t="s">
        <v>182</v>
      </c>
      <c r="F1636" s="139" t="s">
        <v>1009</v>
      </c>
      <c r="G1636" s="139" t="s">
        <v>1010</v>
      </c>
      <c r="H1636" s="139" t="s">
        <v>231</v>
      </c>
      <c r="I1636" s="139" t="s">
        <v>231</v>
      </c>
      <c r="J1636" s="139" t="s">
        <v>231</v>
      </c>
      <c r="K1636" s="139" t="s">
        <v>232</v>
      </c>
      <c r="L1636" s="139">
        <v>39.480536361111113</v>
      </c>
      <c r="M1636" s="139">
        <v>-107.20490802777778</v>
      </c>
      <c r="N1636" s="139" t="s">
        <v>238</v>
      </c>
      <c r="O1636" s="139" t="s">
        <v>233</v>
      </c>
      <c r="P1636" s="139">
        <v>0</v>
      </c>
      <c r="Q1636" s="139">
        <v>0</v>
      </c>
      <c r="R1636" s="139">
        <v>0</v>
      </c>
      <c r="S1636" s="139">
        <v>0</v>
      </c>
      <c r="T1636" s="139">
        <v>70</v>
      </c>
      <c r="U1636" s="139" t="s">
        <v>110</v>
      </c>
      <c r="V1636" s="140">
        <v>0</v>
      </c>
      <c r="W1636" s="141">
        <v>14.011077</v>
      </c>
      <c r="X1636" s="141">
        <v>0</v>
      </c>
      <c r="Y1636" s="141">
        <v>0</v>
      </c>
      <c r="Z1636" s="142">
        <v>0</v>
      </c>
    </row>
    <row r="1637" spans="1:26" s="4" customFormat="1" x14ac:dyDescent="0.2">
      <c r="A1637" s="139" t="s">
        <v>209</v>
      </c>
      <c r="B1637" s="31" t="s">
        <v>134</v>
      </c>
      <c r="C1637" s="139">
        <f t="shared" si="25"/>
        <v>8</v>
      </c>
      <c r="D1637" s="139" t="s">
        <v>192</v>
      </c>
      <c r="E1637" s="139" t="s">
        <v>182</v>
      </c>
      <c r="F1637" s="139" t="s">
        <v>1009</v>
      </c>
      <c r="G1637" s="139" t="s">
        <v>1010</v>
      </c>
      <c r="H1637" s="139" t="s">
        <v>231</v>
      </c>
      <c r="I1637" s="139" t="s">
        <v>231</v>
      </c>
      <c r="J1637" s="139" t="s">
        <v>231</v>
      </c>
      <c r="K1637" s="139" t="s">
        <v>232</v>
      </c>
      <c r="L1637" s="139">
        <v>39.42670419444444</v>
      </c>
      <c r="M1637" s="139">
        <v>-108.08828952777777</v>
      </c>
      <c r="N1637" s="139" t="s">
        <v>250</v>
      </c>
      <c r="O1637" s="139" t="s">
        <v>233</v>
      </c>
      <c r="P1637" s="139">
        <v>0</v>
      </c>
      <c r="Q1637" s="139">
        <v>0</v>
      </c>
      <c r="R1637" s="139">
        <v>0</v>
      </c>
      <c r="S1637" s="139">
        <v>0</v>
      </c>
      <c r="T1637" s="139">
        <v>70</v>
      </c>
      <c r="U1637" s="139" t="s">
        <v>111</v>
      </c>
      <c r="V1637" s="140">
        <v>0</v>
      </c>
      <c r="W1637" s="141">
        <v>32.11</v>
      </c>
      <c r="X1637" s="141">
        <v>0</v>
      </c>
      <c r="Y1637" s="141">
        <v>0</v>
      </c>
      <c r="Z1637" s="142">
        <v>0</v>
      </c>
    </row>
    <row r="1638" spans="1:26" s="4" customFormat="1" x14ac:dyDescent="0.2">
      <c r="A1638" s="139" t="s">
        <v>209</v>
      </c>
      <c r="B1638" s="31" t="s">
        <v>134</v>
      </c>
      <c r="C1638" s="139">
        <f t="shared" si="25"/>
        <v>8</v>
      </c>
      <c r="D1638" s="139" t="s">
        <v>192</v>
      </c>
      <c r="E1638" s="139" t="s">
        <v>182</v>
      </c>
      <c r="F1638" s="139" t="s">
        <v>1009</v>
      </c>
      <c r="G1638" s="139" t="s">
        <v>1010</v>
      </c>
      <c r="H1638" s="139" t="s">
        <v>231</v>
      </c>
      <c r="I1638" s="139" t="s">
        <v>231</v>
      </c>
      <c r="J1638" s="139" t="s">
        <v>231</v>
      </c>
      <c r="K1638" s="139" t="s">
        <v>232</v>
      </c>
      <c r="L1638" s="139">
        <v>39.465004333333333</v>
      </c>
      <c r="M1638" s="139">
        <v>-107.96851486111112</v>
      </c>
      <c r="N1638" s="139" t="s">
        <v>261</v>
      </c>
      <c r="O1638" s="139" t="s">
        <v>233</v>
      </c>
      <c r="P1638" s="139">
        <v>0</v>
      </c>
      <c r="Q1638" s="139">
        <v>0</v>
      </c>
      <c r="R1638" s="139">
        <v>0</v>
      </c>
      <c r="S1638" s="139">
        <v>0</v>
      </c>
      <c r="T1638" s="139">
        <v>0</v>
      </c>
      <c r="U1638" s="139" t="s">
        <v>159</v>
      </c>
      <c r="V1638" s="140">
        <v>13.960262999999999</v>
      </c>
      <c r="W1638" s="141">
        <v>7.4554140000000002</v>
      </c>
      <c r="X1638" s="141">
        <v>13.978902</v>
      </c>
      <c r="Y1638" s="141">
        <v>0</v>
      </c>
      <c r="Z1638" s="142">
        <v>0</v>
      </c>
    </row>
    <row r="1639" spans="1:26" s="4" customFormat="1" x14ac:dyDescent="0.2">
      <c r="A1639" s="139" t="s">
        <v>209</v>
      </c>
      <c r="B1639" s="31" t="s">
        <v>134</v>
      </c>
      <c r="C1639" s="139">
        <f t="shared" si="25"/>
        <v>8</v>
      </c>
      <c r="D1639" s="139" t="s">
        <v>192</v>
      </c>
      <c r="E1639" s="139" t="s">
        <v>182</v>
      </c>
      <c r="F1639" s="139" t="s">
        <v>1011</v>
      </c>
      <c r="G1639" s="139" t="s">
        <v>1012</v>
      </c>
      <c r="H1639" s="139" t="s">
        <v>234</v>
      </c>
      <c r="I1639" s="139" t="s">
        <v>231</v>
      </c>
      <c r="J1639" s="139" t="s">
        <v>231</v>
      </c>
      <c r="K1639" s="139" t="s">
        <v>232</v>
      </c>
      <c r="L1639" s="139">
        <v>39.462154611111117</v>
      </c>
      <c r="M1639" s="139">
        <v>-107.94317338888889</v>
      </c>
      <c r="N1639" s="139" t="s">
        <v>261</v>
      </c>
      <c r="O1639" s="139" t="s">
        <v>233</v>
      </c>
      <c r="P1639" s="139">
        <v>0</v>
      </c>
      <c r="Q1639" s="139">
        <v>0</v>
      </c>
      <c r="R1639" s="139">
        <v>0</v>
      </c>
      <c r="S1639" s="139">
        <v>0</v>
      </c>
      <c r="T1639" s="139">
        <v>70</v>
      </c>
      <c r="U1639" s="139" t="s">
        <v>159</v>
      </c>
      <c r="V1639" s="140">
        <v>0</v>
      </c>
      <c r="W1639" s="141">
        <v>0</v>
      </c>
      <c r="X1639" s="141">
        <v>0</v>
      </c>
      <c r="Y1639" s="141">
        <v>2.0010000000000002E-3</v>
      </c>
      <c r="Z1639" s="142">
        <v>5.9993999999999999E-2</v>
      </c>
    </row>
    <row r="1640" spans="1:26" s="4" customFormat="1" x14ac:dyDescent="0.2">
      <c r="A1640" s="139" t="s">
        <v>209</v>
      </c>
      <c r="B1640" s="31" t="s">
        <v>134</v>
      </c>
      <c r="C1640" s="139">
        <f t="shared" si="25"/>
        <v>8</v>
      </c>
      <c r="D1640" s="139" t="s">
        <v>192</v>
      </c>
      <c r="E1640" s="139" t="s">
        <v>182</v>
      </c>
      <c r="F1640" s="139" t="s">
        <v>1011</v>
      </c>
      <c r="G1640" s="139" t="s">
        <v>1012</v>
      </c>
      <c r="H1640" s="139" t="s">
        <v>231</v>
      </c>
      <c r="I1640" s="139" t="s">
        <v>231</v>
      </c>
      <c r="J1640" s="139" t="s">
        <v>231</v>
      </c>
      <c r="K1640" s="139" t="s">
        <v>232</v>
      </c>
      <c r="L1640" s="139">
        <v>39.664018583333331</v>
      </c>
      <c r="M1640" s="139">
        <v>-108.11349575</v>
      </c>
      <c r="N1640" s="139" t="s">
        <v>261</v>
      </c>
      <c r="O1640" s="139" t="s">
        <v>233</v>
      </c>
      <c r="P1640" s="139">
        <v>0</v>
      </c>
      <c r="Q1640" s="139">
        <v>0</v>
      </c>
      <c r="R1640" s="139">
        <v>0</v>
      </c>
      <c r="S1640" s="139">
        <v>0</v>
      </c>
      <c r="T1640" s="139">
        <v>70</v>
      </c>
      <c r="U1640" s="139" t="s">
        <v>159</v>
      </c>
      <c r="V1640" s="140">
        <v>1.4599979999999999</v>
      </c>
      <c r="W1640" s="141">
        <v>1.4599979999999999</v>
      </c>
      <c r="X1640" s="141">
        <v>2.3799959999999998</v>
      </c>
      <c r="Y1640" s="141">
        <v>0</v>
      </c>
      <c r="Z1640" s="142">
        <v>0</v>
      </c>
    </row>
    <row r="1641" spans="1:26" s="4" customFormat="1" x14ac:dyDescent="0.2">
      <c r="A1641" s="139" t="s">
        <v>209</v>
      </c>
      <c r="B1641" s="31" t="s">
        <v>134</v>
      </c>
      <c r="C1641" s="139">
        <f t="shared" si="25"/>
        <v>8</v>
      </c>
      <c r="D1641" s="139" t="s">
        <v>192</v>
      </c>
      <c r="E1641" s="139" t="s">
        <v>182</v>
      </c>
      <c r="F1641" s="139" t="s">
        <v>1013</v>
      </c>
      <c r="G1641" s="139" t="s">
        <v>1014</v>
      </c>
      <c r="H1641" s="139" t="s">
        <v>230</v>
      </c>
      <c r="I1641" s="139" t="s">
        <v>231</v>
      </c>
      <c r="J1641" s="139" t="s">
        <v>231</v>
      </c>
      <c r="K1641" s="139" t="s">
        <v>232</v>
      </c>
      <c r="L1641" s="139">
        <v>39.507288861111114</v>
      </c>
      <c r="M1641" s="139">
        <v>-107.85014169444446</v>
      </c>
      <c r="N1641" s="139" t="s">
        <v>261</v>
      </c>
      <c r="O1641" s="139" t="s">
        <v>233</v>
      </c>
      <c r="P1641" s="139">
        <v>10</v>
      </c>
      <c r="Q1641" s="139">
        <v>0.5</v>
      </c>
      <c r="R1641" s="139">
        <v>83</v>
      </c>
      <c r="S1641" s="139">
        <v>986</v>
      </c>
      <c r="T1641" s="139">
        <v>1030</v>
      </c>
      <c r="U1641" s="139" t="s">
        <v>159</v>
      </c>
      <c r="V1641" s="140">
        <v>0</v>
      </c>
      <c r="W1641" s="141">
        <v>0</v>
      </c>
      <c r="X1641" s="141">
        <v>0</v>
      </c>
      <c r="Y1641" s="141">
        <v>0</v>
      </c>
      <c r="Z1641" s="142">
        <v>0.14512</v>
      </c>
    </row>
    <row r="1642" spans="1:26" s="4" customFormat="1" x14ac:dyDescent="0.2">
      <c r="A1642" s="139" t="s">
        <v>209</v>
      </c>
      <c r="B1642" s="31" t="s">
        <v>134</v>
      </c>
      <c r="C1642" s="139">
        <f t="shared" si="25"/>
        <v>8</v>
      </c>
      <c r="D1642" s="139" t="s">
        <v>192</v>
      </c>
      <c r="E1642" s="139" t="s">
        <v>182</v>
      </c>
      <c r="F1642" s="139" t="s">
        <v>1013</v>
      </c>
      <c r="G1642" s="139" t="s">
        <v>1014</v>
      </c>
      <c r="H1642" s="139" t="s">
        <v>231</v>
      </c>
      <c r="I1642" s="139" t="s">
        <v>231</v>
      </c>
      <c r="J1642" s="139" t="s">
        <v>231</v>
      </c>
      <c r="K1642" s="139" t="s">
        <v>232</v>
      </c>
      <c r="L1642" s="139">
        <v>39.406802916666663</v>
      </c>
      <c r="M1642" s="139">
        <v>-108.10628997222221</v>
      </c>
      <c r="N1642" s="139" t="s">
        <v>261</v>
      </c>
      <c r="O1642" s="139" t="s">
        <v>233</v>
      </c>
      <c r="P1642" s="139">
        <v>10</v>
      </c>
      <c r="Q1642" s="139">
        <v>0.5</v>
      </c>
      <c r="R1642" s="139">
        <v>83</v>
      </c>
      <c r="S1642" s="139">
        <v>986</v>
      </c>
      <c r="T1642" s="139">
        <v>1030</v>
      </c>
      <c r="U1642" s="139" t="s">
        <v>159</v>
      </c>
      <c r="V1642" s="140">
        <v>3.0852149999999998</v>
      </c>
      <c r="W1642" s="141">
        <v>0.90107899999999996</v>
      </c>
      <c r="X1642" s="141">
        <v>3.0852149999999998</v>
      </c>
      <c r="Y1642" s="141">
        <v>0</v>
      </c>
      <c r="Z1642" s="142">
        <v>0</v>
      </c>
    </row>
    <row r="1643" spans="1:26" s="4" customFormat="1" x14ac:dyDescent="0.2">
      <c r="A1643" s="139" t="s">
        <v>209</v>
      </c>
      <c r="B1643" s="31" t="s">
        <v>134</v>
      </c>
      <c r="C1643" s="139">
        <f t="shared" si="25"/>
        <v>8</v>
      </c>
      <c r="D1643" s="139" t="s">
        <v>192</v>
      </c>
      <c r="E1643" s="139" t="s">
        <v>182</v>
      </c>
      <c r="F1643" s="139" t="s">
        <v>1015</v>
      </c>
      <c r="G1643" s="139" t="s">
        <v>1016</v>
      </c>
      <c r="H1643" s="139" t="s">
        <v>230</v>
      </c>
      <c r="I1643" s="139" t="s">
        <v>231</v>
      </c>
      <c r="J1643" s="139" t="s">
        <v>231</v>
      </c>
      <c r="K1643" s="139" t="s">
        <v>232</v>
      </c>
      <c r="L1643" s="139">
        <v>39.664018583333331</v>
      </c>
      <c r="M1643" s="139">
        <v>-108.11349575</v>
      </c>
      <c r="N1643" s="139" t="s">
        <v>261</v>
      </c>
      <c r="O1643" s="139" t="s">
        <v>233</v>
      </c>
      <c r="P1643" s="139">
        <v>0</v>
      </c>
      <c r="Q1643" s="139">
        <v>0.33</v>
      </c>
      <c r="R1643" s="139">
        <v>0</v>
      </c>
      <c r="S1643" s="139">
        <v>0</v>
      </c>
      <c r="T1643" s="139">
        <v>0</v>
      </c>
      <c r="U1643" s="139" t="s">
        <v>159</v>
      </c>
      <c r="V1643" s="140">
        <v>0</v>
      </c>
      <c r="W1643" s="141">
        <v>0</v>
      </c>
      <c r="X1643" s="141">
        <v>0</v>
      </c>
      <c r="Y1643" s="141">
        <v>0</v>
      </c>
      <c r="Z1643" s="142">
        <v>0.13781099999999999</v>
      </c>
    </row>
    <row r="1644" spans="1:26" s="4" customFormat="1" x14ac:dyDescent="0.2">
      <c r="A1644" s="139" t="s">
        <v>209</v>
      </c>
      <c r="B1644" s="31" t="s">
        <v>134</v>
      </c>
      <c r="C1644" s="139">
        <f t="shared" si="25"/>
        <v>8</v>
      </c>
      <c r="D1644" s="139" t="s">
        <v>192</v>
      </c>
      <c r="E1644" s="139" t="s">
        <v>182</v>
      </c>
      <c r="F1644" s="139" t="s">
        <v>1015</v>
      </c>
      <c r="G1644" s="139" t="s">
        <v>1016</v>
      </c>
      <c r="H1644" s="139" t="s">
        <v>231</v>
      </c>
      <c r="I1644" s="139" t="s">
        <v>231</v>
      </c>
      <c r="J1644" s="139" t="s">
        <v>231</v>
      </c>
      <c r="K1644" s="139" t="s">
        <v>232</v>
      </c>
      <c r="L1644" s="139">
        <v>39.432500277777777</v>
      </c>
      <c r="M1644" s="139">
        <v>-108.0692</v>
      </c>
      <c r="N1644" s="139" t="s">
        <v>261</v>
      </c>
      <c r="O1644" s="139" t="s">
        <v>233</v>
      </c>
      <c r="P1644" s="139">
        <v>0</v>
      </c>
      <c r="Q1644" s="139">
        <v>0.33</v>
      </c>
      <c r="R1644" s="139">
        <v>0</v>
      </c>
      <c r="S1644" s="139">
        <v>0</v>
      </c>
      <c r="T1644" s="139">
        <v>0</v>
      </c>
      <c r="U1644" s="139" t="s">
        <v>159</v>
      </c>
      <c r="V1644" s="140">
        <v>1.8228569999999999</v>
      </c>
      <c r="W1644" s="141">
        <v>1.2776350000000001</v>
      </c>
      <c r="X1644" s="141">
        <v>3.8819759999999999</v>
      </c>
      <c r="Y1644" s="141">
        <v>0</v>
      </c>
      <c r="Z1644" s="142">
        <v>0</v>
      </c>
    </row>
    <row r="1645" spans="1:26" s="4" customFormat="1" x14ac:dyDescent="0.2">
      <c r="A1645" s="139" t="s">
        <v>209</v>
      </c>
      <c r="B1645" s="31" t="s">
        <v>134</v>
      </c>
      <c r="C1645" s="139">
        <f t="shared" si="25"/>
        <v>8</v>
      </c>
      <c r="D1645" s="139" t="s">
        <v>192</v>
      </c>
      <c r="E1645" s="139" t="s">
        <v>182</v>
      </c>
      <c r="F1645" s="139" t="s">
        <v>1017</v>
      </c>
      <c r="G1645" s="139" t="s">
        <v>1018</v>
      </c>
      <c r="H1645" s="139" t="s">
        <v>230</v>
      </c>
      <c r="I1645" s="139" t="s">
        <v>231</v>
      </c>
      <c r="J1645" s="139" t="s">
        <v>231</v>
      </c>
      <c r="K1645" s="139" t="s">
        <v>232</v>
      </c>
      <c r="L1645" s="139">
        <v>39.649479722222225</v>
      </c>
      <c r="M1645" s="139">
        <v>-108.26240386111111</v>
      </c>
      <c r="N1645" s="139" t="s">
        <v>391</v>
      </c>
      <c r="O1645" s="139" t="s">
        <v>233</v>
      </c>
      <c r="P1645" s="139">
        <v>26</v>
      </c>
      <c r="Q1645" s="139">
        <v>1.42</v>
      </c>
      <c r="R1645" s="139">
        <v>60</v>
      </c>
      <c r="S1645" s="139">
        <v>17910</v>
      </c>
      <c r="T1645" s="139">
        <v>490</v>
      </c>
      <c r="U1645" s="139" t="s">
        <v>159</v>
      </c>
      <c r="V1645" s="140">
        <v>0</v>
      </c>
      <c r="W1645" s="141">
        <v>0</v>
      </c>
      <c r="X1645" s="141">
        <v>0</v>
      </c>
      <c r="Y1645" s="141">
        <v>1.0381E-2</v>
      </c>
      <c r="Z1645" s="142">
        <v>2.2837320000000001</v>
      </c>
    </row>
    <row r="1646" spans="1:26" s="4" customFormat="1" x14ac:dyDescent="0.2">
      <c r="A1646" s="139" t="s">
        <v>209</v>
      </c>
      <c r="B1646" s="31" t="s">
        <v>134</v>
      </c>
      <c r="C1646" s="139">
        <f t="shared" si="25"/>
        <v>8</v>
      </c>
      <c r="D1646" s="139" t="s">
        <v>192</v>
      </c>
      <c r="E1646" s="139" t="s">
        <v>182</v>
      </c>
      <c r="F1646" s="139" t="s">
        <v>1017</v>
      </c>
      <c r="G1646" s="139" t="s">
        <v>1018</v>
      </c>
      <c r="H1646" s="139" t="s">
        <v>234</v>
      </c>
      <c r="I1646" s="139" t="s">
        <v>231</v>
      </c>
      <c r="J1646" s="139" t="s">
        <v>231</v>
      </c>
      <c r="K1646" s="139" t="s">
        <v>232</v>
      </c>
      <c r="L1646" s="139">
        <v>39.649479722222225</v>
      </c>
      <c r="M1646" s="139">
        <v>-108.26240386111111</v>
      </c>
      <c r="N1646" s="139" t="s">
        <v>391</v>
      </c>
      <c r="O1646" s="139" t="s">
        <v>233</v>
      </c>
      <c r="P1646" s="139">
        <v>26</v>
      </c>
      <c r="Q1646" s="139">
        <v>1.42</v>
      </c>
      <c r="R1646" s="139">
        <v>60</v>
      </c>
      <c r="S1646" s="139">
        <v>17910</v>
      </c>
      <c r="T1646" s="139">
        <v>490</v>
      </c>
      <c r="U1646" s="139" t="s">
        <v>159</v>
      </c>
      <c r="V1646" s="140">
        <v>0</v>
      </c>
      <c r="W1646" s="141">
        <v>0</v>
      </c>
      <c r="X1646" s="141">
        <v>0</v>
      </c>
      <c r="Y1646" s="141">
        <v>2.5219999999999999E-3</v>
      </c>
      <c r="Z1646" s="142">
        <v>0.55477399999999999</v>
      </c>
    </row>
    <row r="1647" spans="1:26" s="4" customFormat="1" x14ac:dyDescent="0.2">
      <c r="A1647" s="139" t="s">
        <v>209</v>
      </c>
      <c r="B1647" s="31" t="s">
        <v>134</v>
      </c>
      <c r="C1647" s="139">
        <f t="shared" si="25"/>
        <v>8</v>
      </c>
      <c r="D1647" s="139" t="s">
        <v>192</v>
      </c>
      <c r="E1647" s="139" t="s">
        <v>182</v>
      </c>
      <c r="F1647" s="139" t="s">
        <v>1017</v>
      </c>
      <c r="G1647" s="139" t="s">
        <v>1018</v>
      </c>
      <c r="H1647" s="139" t="s">
        <v>231</v>
      </c>
      <c r="I1647" s="139" t="s">
        <v>231</v>
      </c>
      <c r="J1647" s="139" t="s">
        <v>231</v>
      </c>
      <c r="K1647" s="139" t="s">
        <v>232</v>
      </c>
      <c r="L1647" s="139">
        <v>39.156206305555557</v>
      </c>
      <c r="M1647" s="139">
        <v>-107.47773725</v>
      </c>
      <c r="N1647" s="139" t="s">
        <v>391</v>
      </c>
      <c r="O1647" s="139" t="s">
        <v>233</v>
      </c>
      <c r="P1647" s="139">
        <v>26</v>
      </c>
      <c r="Q1647" s="139">
        <v>1.42</v>
      </c>
      <c r="R1647" s="139">
        <v>60</v>
      </c>
      <c r="S1647" s="139">
        <v>17910</v>
      </c>
      <c r="T1647" s="139">
        <v>490</v>
      </c>
      <c r="U1647" s="139" t="s">
        <v>159</v>
      </c>
      <c r="V1647" s="140">
        <v>39.997129000000001</v>
      </c>
      <c r="W1647" s="141">
        <v>3.1868679999999996</v>
      </c>
      <c r="X1647" s="141">
        <v>8.6187360000000002</v>
      </c>
      <c r="Y1647" s="141">
        <v>0</v>
      </c>
      <c r="Z1647" s="142">
        <v>0</v>
      </c>
    </row>
    <row r="1648" spans="1:26" s="4" customFormat="1" x14ac:dyDescent="0.2">
      <c r="A1648" s="139" t="s">
        <v>209</v>
      </c>
      <c r="B1648" s="31" t="s">
        <v>134</v>
      </c>
      <c r="C1648" s="139">
        <f t="shared" si="25"/>
        <v>8</v>
      </c>
      <c r="D1648" s="139" t="s">
        <v>192</v>
      </c>
      <c r="E1648" s="139" t="s">
        <v>182</v>
      </c>
      <c r="F1648" s="139" t="s">
        <v>1019</v>
      </c>
      <c r="G1648" s="139" t="s">
        <v>1020</v>
      </c>
      <c r="H1648" s="139" t="s">
        <v>231</v>
      </c>
      <c r="I1648" s="139" t="s">
        <v>231</v>
      </c>
      <c r="J1648" s="139" t="s">
        <v>231</v>
      </c>
      <c r="K1648" s="139" t="s">
        <v>451</v>
      </c>
      <c r="L1648" s="139">
        <v>39.477356777777779</v>
      </c>
      <c r="M1648" s="139">
        <v>-108.00795775</v>
      </c>
      <c r="N1648" s="139" t="s">
        <v>261</v>
      </c>
      <c r="O1648" s="139" t="s">
        <v>452</v>
      </c>
      <c r="P1648" s="139">
        <v>30</v>
      </c>
      <c r="Q1648" s="139">
        <v>0.8</v>
      </c>
      <c r="R1648" s="139">
        <v>198.7</v>
      </c>
      <c r="S1648" s="139">
        <v>4200</v>
      </c>
      <c r="T1648" s="139">
        <v>850</v>
      </c>
      <c r="U1648" s="139" t="s">
        <v>159</v>
      </c>
      <c r="V1648" s="140">
        <v>9.8049999999999997</v>
      </c>
      <c r="W1648" s="141">
        <v>7.3540000000000001</v>
      </c>
      <c r="X1648" s="141">
        <v>12.257</v>
      </c>
      <c r="Y1648" s="141">
        <v>0</v>
      </c>
      <c r="Z1648" s="142">
        <v>0</v>
      </c>
    </row>
    <row r="1649" spans="1:26" s="4" customFormat="1" x14ac:dyDescent="0.2">
      <c r="A1649" s="139" t="s">
        <v>209</v>
      </c>
      <c r="B1649" s="31" t="s">
        <v>134</v>
      </c>
      <c r="C1649" s="139">
        <f t="shared" si="25"/>
        <v>8</v>
      </c>
      <c r="D1649" s="139" t="s">
        <v>192</v>
      </c>
      <c r="E1649" s="139" t="s">
        <v>182</v>
      </c>
      <c r="F1649" s="139" t="s">
        <v>1019</v>
      </c>
      <c r="G1649" s="139" t="s">
        <v>1020</v>
      </c>
      <c r="H1649" s="139" t="s">
        <v>231</v>
      </c>
      <c r="I1649" s="139" t="s">
        <v>231</v>
      </c>
      <c r="J1649" s="139" t="s">
        <v>231</v>
      </c>
      <c r="K1649" s="139" t="s">
        <v>451</v>
      </c>
      <c r="L1649" s="139">
        <v>39.387474722222223</v>
      </c>
      <c r="M1649" s="139">
        <v>-108.25665319444444</v>
      </c>
      <c r="N1649" s="139" t="s">
        <v>83</v>
      </c>
      <c r="O1649" s="139" t="s">
        <v>452</v>
      </c>
      <c r="P1649" s="139">
        <v>20</v>
      </c>
      <c r="Q1649" s="139">
        <v>1</v>
      </c>
      <c r="R1649" s="139">
        <v>104.6</v>
      </c>
      <c r="S1649" s="139">
        <v>4927</v>
      </c>
      <c r="T1649" s="139">
        <v>780</v>
      </c>
      <c r="U1649" s="139" t="s">
        <v>159</v>
      </c>
      <c r="V1649" s="140">
        <v>9.7070000000000007</v>
      </c>
      <c r="W1649" s="141">
        <v>3.89</v>
      </c>
      <c r="X1649" s="141">
        <v>13.634</v>
      </c>
      <c r="Y1649" s="141">
        <v>0</v>
      </c>
      <c r="Z1649" s="142">
        <v>0</v>
      </c>
    </row>
    <row r="1650" spans="1:26" s="4" customFormat="1" x14ac:dyDescent="0.2">
      <c r="A1650" s="139" t="s">
        <v>209</v>
      </c>
      <c r="B1650" s="31" t="s">
        <v>134</v>
      </c>
      <c r="C1650" s="139">
        <f t="shared" si="25"/>
        <v>8</v>
      </c>
      <c r="D1650" s="139" t="s">
        <v>192</v>
      </c>
      <c r="E1650" s="139" t="s">
        <v>182</v>
      </c>
      <c r="F1650" s="139" t="s">
        <v>1019</v>
      </c>
      <c r="G1650" s="139" t="s">
        <v>1020</v>
      </c>
      <c r="H1650" s="139" t="s">
        <v>231</v>
      </c>
      <c r="I1650" s="139" t="s">
        <v>231</v>
      </c>
      <c r="J1650" s="139" t="s">
        <v>231</v>
      </c>
      <c r="K1650" s="139" t="s">
        <v>451</v>
      </c>
      <c r="L1650" s="139">
        <v>39.387474722222223</v>
      </c>
      <c r="M1650" s="139">
        <v>-108.25665319444444</v>
      </c>
      <c r="N1650" s="139" t="s">
        <v>261</v>
      </c>
      <c r="O1650" s="139" t="s">
        <v>452</v>
      </c>
      <c r="P1650" s="139">
        <v>20</v>
      </c>
      <c r="Q1650" s="139">
        <v>1</v>
      </c>
      <c r="R1650" s="139">
        <v>2.8</v>
      </c>
      <c r="S1650" s="139">
        <v>7981</v>
      </c>
      <c r="T1650" s="139">
        <v>1192</v>
      </c>
      <c r="U1650" s="139" t="s">
        <v>159</v>
      </c>
      <c r="V1650" s="140">
        <v>4.7329999999999997</v>
      </c>
      <c r="W1650" s="141">
        <v>2.3660000000000001</v>
      </c>
      <c r="X1650" s="141">
        <v>4.7329999999999997</v>
      </c>
      <c r="Y1650" s="141">
        <v>0</v>
      </c>
      <c r="Z1650" s="142">
        <v>0</v>
      </c>
    </row>
    <row r="1651" spans="1:26" s="4" customFormat="1" x14ac:dyDescent="0.2">
      <c r="A1651" s="139" t="s">
        <v>209</v>
      </c>
      <c r="B1651" s="31" t="s">
        <v>134</v>
      </c>
      <c r="C1651" s="139">
        <f t="shared" si="25"/>
        <v>8</v>
      </c>
      <c r="D1651" s="139" t="s">
        <v>192</v>
      </c>
      <c r="E1651" s="139" t="s">
        <v>182</v>
      </c>
      <c r="F1651" s="139" t="s">
        <v>1021</v>
      </c>
      <c r="G1651" s="139" t="s">
        <v>1022</v>
      </c>
      <c r="H1651" s="139" t="s">
        <v>231</v>
      </c>
      <c r="I1651" s="139" t="s">
        <v>231</v>
      </c>
      <c r="J1651" s="139" t="s">
        <v>231</v>
      </c>
      <c r="K1651" s="139" t="s">
        <v>451</v>
      </c>
      <c r="L1651" s="139">
        <v>39.566332305555555</v>
      </c>
      <c r="M1651" s="139">
        <v>-108.11246466666667</v>
      </c>
      <c r="N1651" s="139" t="s">
        <v>83</v>
      </c>
      <c r="O1651" s="139" t="s">
        <v>452</v>
      </c>
      <c r="P1651" s="139">
        <v>17</v>
      </c>
      <c r="Q1651" s="139">
        <v>0.42</v>
      </c>
      <c r="R1651" s="139">
        <v>135.4</v>
      </c>
      <c r="S1651" s="139">
        <v>1108</v>
      </c>
      <c r="T1651" s="139">
        <v>1350</v>
      </c>
      <c r="U1651" s="139" t="s">
        <v>159</v>
      </c>
      <c r="V1651" s="140">
        <v>1.82</v>
      </c>
      <c r="W1651" s="141">
        <v>0.93</v>
      </c>
      <c r="X1651" s="141">
        <v>3.63</v>
      </c>
      <c r="Y1651" s="141">
        <v>0</v>
      </c>
      <c r="Z1651" s="142">
        <v>0</v>
      </c>
    </row>
    <row r="1652" spans="1:26" s="4" customFormat="1" x14ac:dyDescent="0.2">
      <c r="A1652" s="139" t="s">
        <v>209</v>
      </c>
      <c r="B1652" s="31" t="s">
        <v>134</v>
      </c>
      <c r="C1652" s="139">
        <f t="shared" si="25"/>
        <v>8</v>
      </c>
      <c r="D1652" s="139" t="s">
        <v>192</v>
      </c>
      <c r="E1652" s="139" t="s">
        <v>182</v>
      </c>
      <c r="F1652" s="139" t="s">
        <v>1021</v>
      </c>
      <c r="G1652" s="139" t="s">
        <v>1022</v>
      </c>
      <c r="H1652" s="139" t="s">
        <v>231</v>
      </c>
      <c r="I1652" s="139" t="s">
        <v>231</v>
      </c>
      <c r="J1652" s="139" t="s">
        <v>231</v>
      </c>
      <c r="K1652" s="139" t="s">
        <v>451</v>
      </c>
      <c r="L1652" s="139">
        <v>39.566332305555555</v>
      </c>
      <c r="M1652" s="139">
        <v>-108.11246466666667</v>
      </c>
      <c r="N1652" s="139" t="s">
        <v>83</v>
      </c>
      <c r="O1652" s="139" t="s">
        <v>452</v>
      </c>
      <c r="P1652" s="139">
        <v>30</v>
      </c>
      <c r="Q1652" s="139">
        <v>0.8</v>
      </c>
      <c r="R1652" s="139">
        <v>92.4</v>
      </c>
      <c r="S1652" s="139">
        <v>3000</v>
      </c>
      <c r="T1652" s="139">
        <v>1000</v>
      </c>
      <c r="U1652" s="139" t="s">
        <v>159</v>
      </c>
      <c r="V1652" s="140">
        <v>54</v>
      </c>
      <c r="W1652" s="141">
        <v>1</v>
      </c>
      <c r="X1652" s="141">
        <v>60</v>
      </c>
      <c r="Y1652" s="141">
        <v>0</v>
      </c>
      <c r="Z1652" s="142">
        <v>0</v>
      </c>
    </row>
    <row r="1653" spans="1:26" s="4" customFormat="1" x14ac:dyDescent="0.2">
      <c r="A1653" s="139" t="s">
        <v>209</v>
      </c>
      <c r="B1653" s="31" t="s">
        <v>134</v>
      </c>
      <c r="C1653" s="139">
        <f t="shared" si="25"/>
        <v>8</v>
      </c>
      <c r="D1653" s="139" t="s">
        <v>192</v>
      </c>
      <c r="E1653" s="139" t="s">
        <v>182</v>
      </c>
      <c r="F1653" s="139" t="s">
        <v>1021</v>
      </c>
      <c r="G1653" s="139" t="s">
        <v>1022</v>
      </c>
      <c r="H1653" s="139" t="s">
        <v>231</v>
      </c>
      <c r="I1653" s="139" t="s">
        <v>231</v>
      </c>
      <c r="J1653" s="139" t="s">
        <v>231</v>
      </c>
      <c r="K1653" s="139" t="s">
        <v>451</v>
      </c>
      <c r="L1653" s="139">
        <v>39.566332305555555</v>
      </c>
      <c r="M1653" s="139">
        <v>-108.11246466666667</v>
      </c>
      <c r="N1653" s="139" t="s">
        <v>252</v>
      </c>
      <c r="O1653" s="139" t="s">
        <v>452</v>
      </c>
      <c r="P1653" s="139">
        <v>15</v>
      </c>
      <c r="Q1653" s="139">
        <v>0</v>
      </c>
      <c r="R1653" s="139">
        <v>0</v>
      </c>
      <c r="S1653" s="139">
        <v>0</v>
      </c>
      <c r="T1653" s="139">
        <v>70</v>
      </c>
      <c r="U1653" s="139" t="s">
        <v>110</v>
      </c>
      <c r="V1653" s="140">
        <v>0</v>
      </c>
      <c r="W1653" s="141">
        <v>1.7</v>
      </c>
      <c r="X1653" s="141">
        <v>0</v>
      </c>
      <c r="Y1653" s="141">
        <v>0</v>
      </c>
      <c r="Z1653" s="142">
        <v>0</v>
      </c>
    </row>
    <row r="1654" spans="1:26" s="4" customFormat="1" x14ac:dyDescent="0.2">
      <c r="A1654" s="139" t="s">
        <v>209</v>
      </c>
      <c r="B1654" s="31" t="s">
        <v>134</v>
      </c>
      <c r="C1654" s="139">
        <f t="shared" si="25"/>
        <v>8</v>
      </c>
      <c r="D1654" s="139" t="s">
        <v>192</v>
      </c>
      <c r="E1654" s="139" t="s">
        <v>182</v>
      </c>
      <c r="F1654" s="139" t="s">
        <v>1021</v>
      </c>
      <c r="G1654" s="139" t="s">
        <v>1022</v>
      </c>
      <c r="H1654" s="139" t="s">
        <v>231</v>
      </c>
      <c r="I1654" s="139" t="s">
        <v>231</v>
      </c>
      <c r="J1654" s="139" t="s">
        <v>231</v>
      </c>
      <c r="K1654" s="139" t="s">
        <v>451</v>
      </c>
      <c r="L1654" s="139">
        <v>39.566332305555555</v>
      </c>
      <c r="M1654" s="139">
        <v>-108.11246466666667</v>
      </c>
      <c r="N1654" s="139" t="s">
        <v>250</v>
      </c>
      <c r="O1654" s="139" t="s">
        <v>452</v>
      </c>
      <c r="P1654" s="139">
        <v>0</v>
      </c>
      <c r="Q1654" s="139">
        <v>0</v>
      </c>
      <c r="R1654" s="139">
        <v>0</v>
      </c>
      <c r="S1654" s="139">
        <v>0</v>
      </c>
      <c r="T1654" s="139">
        <v>70</v>
      </c>
      <c r="U1654" s="139" t="s">
        <v>111</v>
      </c>
      <c r="V1654" s="140">
        <v>0</v>
      </c>
      <c r="W1654" s="141">
        <v>2.2999999999999998</v>
      </c>
      <c r="X1654" s="141">
        <v>0</v>
      </c>
      <c r="Y1654" s="141">
        <v>0</v>
      </c>
      <c r="Z1654" s="142">
        <v>0</v>
      </c>
    </row>
    <row r="1655" spans="1:26" s="4" customFormat="1" x14ac:dyDescent="0.2">
      <c r="A1655" s="139" t="s">
        <v>209</v>
      </c>
      <c r="B1655" s="31" t="s">
        <v>134</v>
      </c>
      <c r="C1655" s="139">
        <f t="shared" si="25"/>
        <v>8</v>
      </c>
      <c r="D1655" s="139" t="s">
        <v>192</v>
      </c>
      <c r="E1655" s="139" t="s">
        <v>182</v>
      </c>
      <c r="F1655" s="139" t="s">
        <v>1023</v>
      </c>
      <c r="G1655" s="139" t="s">
        <v>1024</v>
      </c>
      <c r="H1655" s="139" t="s">
        <v>231</v>
      </c>
      <c r="I1655" s="139" t="s">
        <v>231</v>
      </c>
      <c r="J1655" s="139" t="s">
        <v>231</v>
      </c>
      <c r="K1655" s="139" t="s">
        <v>451</v>
      </c>
      <c r="L1655" s="139">
        <v>39.491738527777777</v>
      </c>
      <c r="M1655" s="139">
        <v>-107.70836452777779</v>
      </c>
      <c r="N1655" s="139" t="s">
        <v>83</v>
      </c>
      <c r="O1655" s="139" t="s">
        <v>452</v>
      </c>
      <c r="P1655" s="139">
        <v>25</v>
      </c>
      <c r="Q1655" s="139">
        <v>0.75</v>
      </c>
      <c r="R1655" s="139">
        <v>100</v>
      </c>
      <c r="S1655" s="139">
        <v>2650</v>
      </c>
      <c r="T1655" s="139">
        <v>500</v>
      </c>
      <c r="U1655" s="139" t="s">
        <v>159</v>
      </c>
      <c r="V1655" s="140">
        <v>16.955148000000001</v>
      </c>
      <c r="W1655" s="141">
        <v>5.4482680000000006</v>
      </c>
      <c r="X1655" s="141">
        <v>3.284478</v>
      </c>
      <c r="Y1655" s="141">
        <v>0</v>
      </c>
      <c r="Z1655" s="142">
        <v>0</v>
      </c>
    </row>
    <row r="1656" spans="1:26" s="4" customFormat="1" x14ac:dyDescent="0.2">
      <c r="A1656" s="139" t="s">
        <v>209</v>
      </c>
      <c r="B1656" s="31" t="s">
        <v>134</v>
      </c>
      <c r="C1656" s="139">
        <f t="shared" si="25"/>
        <v>8</v>
      </c>
      <c r="D1656" s="139" t="s">
        <v>192</v>
      </c>
      <c r="E1656" s="139" t="s">
        <v>182</v>
      </c>
      <c r="F1656" s="139" t="s">
        <v>1023</v>
      </c>
      <c r="G1656" s="139" t="s">
        <v>1024</v>
      </c>
      <c r="H1656" s="139" t="s">
        <v>231</v>
      </c>
      <c r="I1656" s="139" t="s">
        <v>231</v>
      </c>
      <c r="J1656" s="139" t="s">
        <v>231</v>
      </c>
      <c r="K1656" s="139" t="s">
        <v>451</v>
      </c>
      <c r="L1656" s="139">
        <v>39.491738527777777</v>
      </c>
      <c r="M1656" s="139">
        <v>-107.70836452777779</v>
      </c>
      <c r="N1656" s="139" t="s">
        <v>83</v>
      </c>
      <c r="O1656" s="139" t="s">
        <v>452</v>
      </c>
      <c r="P1656" s="139">
        <v>40</v>
      </c>
      <c r="Q1656" s="139">
        <v>1.17</v>
      </c>
      <c r="R1656" s="139">
        <v>101.8</v>
      </c>
      <c r="S1656" s="139">
        <v>6568</v>
      </c>
      <c r="T1656" s="139">
        <v>1125</v>
      </c>
      <c r="U1656" s="139" t="s">
        <v>159</v>
      </c>
      <c r="V1656" s="140">
        <v>0.242447</v>
      </c>
      <c r="W1656" s="141">
        <v>4.6581999999999998E-2</v>
      </c>
      <c r="X1656" s="141">
        <v>0.335339</v>
      </c>
      <c r="Y1656" s="141">
        <v>0</v>
      </c>
      <c r="Z1656" s="142">
        <v>0</v>
      </c>
    </row>
    <row r="1657" spans="1:26" s="4" customFormat="1" x14ac:dyDescent="0.2">
      <c r="A1657" s="139" t="s">
        <v>209</v>
      </c>
      <c r="B1657" s="31" t="s">
        <v>134</v>
      </c>
      <c r="C1657" s="139">
        <f t="shared" si="25"/>
        <v>8</v>
      </c>
      <c r="D1657" s="139" t="s">
        <v>192</v>
      </c>
      <c r="E1657" s="139" t="s">
        <v>182</v>
      </c>
      <c r="F1657" s="139" t="s">
        <v>1023</v>
      </c>
      <c r="G1657" s="139" t="s">
        <v>1024</v>
      </c>
      <c r="H1657" s="139" t="s">
        <v>231</v>
      </c>
      <c r="I1657" s="139" t="s">
        <v>231</v>
      </c>
      <c r="J1657" s="139" t="s">
        <v>231</v>
      </c>
      <c r="K1657" s="139" t="s">
        <v>451</v>
      </c>
      <c r="L1657" s="139">
        <v>39.491738527777777</v>
      </c>
      <c r="M1657" s="139">
        <v>-107.70836452777779</v>
      </c>
      <c r="N1657" s="139" t="s">
        <v>252</v>
      </c>
      <c r="O1657" s="139" t="s">
        <v>452</v>
      </c>
      <c r="P1657" s="139">
        <v>0</v>
      </c>
      <c r="Q1657" s="139">
        <v>0</v>
      </c>
      <c r="R1657" s="139">
        <v>0</v>
      </c>
      <c r="S1657" s="139">
        <v>0</v>
      </c>
      <c r="T1657" s="139">
        <v>0</v>
      </c>
      <c r="U1657" s="139" t="s">
        <v>110</v>
      </c>
      <c r="V1657" s="140">
        <v>0</v>
      </c>
      <c r="W1657" s="141">
        <v>4.32</v>
      </c>
      <c r="X1657" s="141">
        <v>0</v>
      </c>
      <c r="Y1657" s="141">
        <v>0</v>
      </c>
      <c r="Z1657" s="142">
        <v>0</v>
      </c>
    </row>
    <row r="1658" spans="1:26" s="4" customFormat="1" x14ac:dyDescent="0.2">
      <c r="A1658" s="139" t="s">
        <v>209</v>
      </c>
      <c r="B1658" s="31" t="s">
        <v>134</v>
      </c>
      <c r="C1658" s="139">
        <f t="shared" si="25"/>
        <v>8</v>
      </c>
      <c r="D1658" s="139" t="s">
        <v>192</v>
      </c>
      <c r="E1658" s="139" t="s">
        <v>182</v>
      </c>
      <c r="F1658" s="139" t="s">
        <v>1023</v>
      </c>
      <c r="G1658" s="139" t="s">
        <v>1024</v>
      </c>
      <c r="H1658" s="139" t="s">
        <v>231</v>
      </c>
      <c r="I1658" s="139" t="s">
        <v>231</v>
      </c>
      <c r="J1658" s="139" t="s">
        <v>231</v>
      </c>
      <c r="K1658" s="139" t="s">
        <v>451</v>
      </c>
      <c r="L1658" s="139">
        <v>39.491738527777777</v>
      </c>
      <c r="M1658" s="139">
        <v>-107.70836452777779</v>
      </c>
      <c r="N1658" s="139" t="s">
        <v>261</v>
      </c>
      <c r="O1658" s="139" t="s">
        <v>452</v>
      </c>
      <c r="P1658" s="139">
        <v>40</v>
      </c>
      <c r="Q1658" s="139">
        <v>1.17</v>
      </c>
      <c r="R1658" s="139">
        <v>101.8</v>
      </c>
      <c r="S1658" s="139">
        <v>6568</v>
      </c>
      <c r="T1658" s="139">
        <v>1125</v>
      </c>
      <c r="U1658" s="139" t="s">
        <v>159</v>
      </c>
      <c r="V1658" s="140">
        <v>0.39</v>
      </c>
      <c r="W1658" s="141">
        <v>7.4999999999999997E-2</v>
      </c>
      <c r="X1658" s="141">
        <v>0.53800000000000003</v>
      </c>
      <c r="Y1658" s="141">
        <v>0</v>
      </c>
      <c r="Z1658" s="142">
        <v>0</v>
      </c>
    </row>
    <row r="1659" spans="1:26" s="4" customFormat="1" x14ac:dyDescent="0.2">
      <c r="A1659" s="139" t="s">
        <v>209</v>
      </c>
      <c r="B1659" s="31" t="s">
        <v>134</v>
      </c>
      <c r="C1659" s="139">
        <f t="shared" si="25"/>
        <v>8</v>
      </c>
      <c r="D1659" s="139" t="s">
        <v>192</v>
      </c>
      <c r="E1659" s="139" t="s">
        <v>182</v>
      </c>
      <c r="F1659" s="139" t="s">
        <v>1023</v>
      </c>
      <c r="G1659" s="139" t="s">
        <v>1024</v>
      </c>
      <c r="H1659" s="139" t="s">
        <v>231</v>
      </c>
      <c r="I1659" s="139" t="s">
        <v>231</v>
      </c>
      <c r="J1659" s="139" t="s">
        <v>231</v>
      </c>
      <c r="K1659" s="139" t="s">
        <v>451</v>
      </c>
      <c r="L1659" s="139">
        <v>39.491738527777777</v>
      </c>
      <c r="M1659" s="139">
        <v>-107.70836452777779</v>
      </c>
      <c r="N1659" s="139" t="s">
        <v>291</v>
      </c>
      <c r="O1659" s="139" t="s">
        <v>452</v>
      </c>
      <c r="P1659" s="139">
        <v>0</v>
      </c>
      <c r="Q1659" s="139">
        <v>0</v>
      </c>
      <c r="R1659" s="139">
        <v>0</v>
      </c>
      <c r="S1659" s="139">
        <v>0</v>
      </c>
      <c r="T1659" s="139">
        <v>0</v>
      </c>
      <c r="U1659" s="139" t="s">
        <v>140</v>
      </c>
      <c r="V1659" s="140">
        <v>0</v>
      </c>
      <c r="W1659" s="141">
        <v>6.9</v>
      </c>
      <c r="X1659" s="141">
        <v>0</v>
      </c>
      <c r="Y1659" s="141">
        <v>0</v>
      </c>
      <c r="Z1659" s="142">
        <v>0</v>
      </c>
    </row>
    <row r="1660" spans="1:26" s="4" customFormat="1" x14ac:dyDescent="0.2">
      <c r="A1660" s="139" t="s">
        <v>209</v>
      </c>
      <c r="B1660" s="31" t="s">
        <v>134</v>
      </c>
      <c r="C1660" s="139">
        <f t="shared" si="25"/>
        <v>8</v>
      </c>
      <c r="D1660" s="139" t="s">
        <v>192</v>
      </c>
      <c r="E1660" s="139" t="s">
        <v>182</v>
      </c>
      <c r="F1660" s="139" t="s">
        <v>1023</v>
      </c>
      <c r="G1660" s="139" t="s">
        <v>1024</v>
      </c>
      <c r="H1660" s="139" t="s">
        <v>231</v>
      </c>
      <c r="I1660" s="139" t="s">
        <v>231</v>
      </c>
      <c r="J1660" s="139" t="s">
        <v>231</v>
      </c>
      <c r="K1660" s="139" t="s">
        <v>451</v>
      </c>
      <c r="L1660" s="139">
        <v>39.491738527777777</v>
      </c>
      <c r="M1660" s="139">
        <v>-107.70836452777779</v>
      </c>
      <c r="N1660" s="139" t="s">
        <v>251</v>
      </c>
      <c r="O1660" s="139" t="s">
        <v>452</v>
      </c>
      <c r="P1660" s="139">
        <v>0</v>
      </c>
      <c r="Q1660" s="139">
        <v>0</v>
      </c>
      <c r="R1660" s="139">
        <v>0</v>
      </c>
      <c r="S1660" s="139">
        <v>0</v>
      </c>
      <c r="T1660" s="139">
        <v>0</v>
      </c>
      <c r="U1660" s="139" t="s">
        <v>111</v>
      </c>
      <c r="V1660" s="140">
        <v>0</v>
      </c>
      <c r="W1660" s="141">
        <v>5.36</v>
      </c>
      <c r="X1660" s="141">
        <v>0</v>
      </c>
      <c r="Y1660" s="141">
        <v>0</v>
      </c>
      <c r="Z1660" s="142">
        <v>0</v>
      </c>
    </row>
    <row r="1661" spans="1:26" s="4" customFormat="1" x14ac:dyDescent="0.2">
      <c r="A1661" s="139" t="s">
        <v>209</v>
      </c>
      <c r="B1661" s="31" t="s">
        <v>134</v>
      </c>
      <c r="C1661" s="139">
        <f t="shared" si="25"/>
        <v>8</v>
      </c>
      <c r="D1661" s="139" t="s">
        <v>192</v>
      </c>
      <c r="E1661" s="139" t="s">
        <v>182</v>
      </c>
      <c r="F1661" s="139" t="s">
        <v>1025</v>
      </c>
      <c r="G1661" s="139" t="s">
        <v>1026</v>
      </c>
      <c r="H1661" s="139" t="s">
        <v>231</v>
      </c>
      <c r="I1661" s="139" t="s">
        <v>231</v>
      </c>
      <c r="J1661" s="139" t="s">
        <v>231</v>
      </c>
      <c r="K1661" s="139" t="s">
        <v>232</v>
      </c>
      <c r="L1661" s="139">
        <v>39.507954777777776</v>
      </c>
      <c r="M1661" s="139">
        <v>-107.89424580555556</v>
      </c>
      <c r="N1661" s="139" t="s">
        <v>261</v>
      </c>
      <c r="O1661" s="139" t="s">
        <v>233</v>
      </c>
      <c r="P1661" s="139">
        <v>12</v>
      </c>
      <c r="Q1661" s="139">
        <v>0.33</v>
      </c>
      <c r="R1661" s="139">
        <v>36</v>
      </c>
      <c r="S1661" s="139">
        <v>461</v>
      </c>
      <c r="T1661" s="139">
        <v>1046</v>
      </c>
      <c r="U1661" s="139" t="s">
        <v>159</v>
      </c>
      <c r="V1661" s="140">
        <v>14.432812999999999</v>
      </c>
      <c r="W1661" s="141">
        <v>0.27508500000000002</v>
      </c>
      <c r="X1661" s="141">
        <v>0.78857900000000003</v>
      </c>
      <c r="Y1661" s="141">
        <v>0</v>
      </c>
      <c r="Z1661" s="142">
        <v>0</v>
      </c>
    </row>
    <row r="1662" spans="1:26" s="4" customFormat="1" x14ac:dyDescent="0.2">
      <c r="A1662" s="139" t="s">
        <v>209</v>
      </c>
      <c r="B1662" s="31" t="s">
        <v>134</v>
      </c>
      <c r="C1662" s="139">
        <f t="shared" si="25"/>
        <v>8</v>
      </c>
      <c r="D1662" s="139" t="s">
        <v>192</v>
      </c>
      <c r="E1662" s="139" t="s">
        <v>182</v>
      </c>
      <c r="F1662" s="139" t="s">
        <v>1027</v>
      </c>
      <c r="G1662" s="139" t="s">
        <v>536</v>
      </c>
      <c r="H1662" s="139" t="s">
        <v>231</v>
      </c>
      <c r="I1662" s="139" t="s">
        <v>231</v>
      </c>
      <c r="J1662" s="139" t="s">
        <v>231</v>
      </c>
      <c r="K1662" s="139" t="s">
        <v>232</v>
      </c>
      <c r="L1662" s="139">
        <v>39.507954777777776</v>
      </c>
      <c r="M1662" s="139">
        <v>-107.89424580555556</v>
      </c>
      <c r="N1662" s="139" t="s">
        <v>254</v>
      </c>
      <c r="O1662" s="139" t="s">
        <v>233</v>
      </c>
      <c r="P1662" s="139">
        <v>17</v>
      </c>
      <c r="Q1662" s="139">
        <v>1.42</v>
      </c>
      <c r="R1662" s="139">
        <v>8</v>
      </c>
      <c r="S1662" s="139">
        <v>2314</v>
      </c>
      <c r="T1662" s="139">
        <v>137</v>
      </c>
      <c r="U1662" s="139" t="s">
        <v>108</v>
      </c>
      <c r="V1662" s="140">
        <v>0</v>
      </c>
      <c r="W1662" s="141">
        <v>1.7221500000000001</v>
      </c>
      <c r="X1662" s="141">
        <v>0</v>
      </c>
      <c r="Y1662" s="141">
        <v>0</v>
      </c>
      <c r="Z1662" s="142">
        <v>0</v>
      </c>
    </row>
    <row r="1663" spans="1:26" s="4" customFormat="1" x14ac:dyDescent="0.2">
      <c r="A1663" s="139" t="s">
        <v>209</v>
      </c>
      <c r="B1663" s="31" t="s">
        <v>134</v>
      </c>
      <c r="C1663" s="139">
        <f t="shared" si="25"/>
        <v>8</v>
      </c>
      <c r="D1663" s="139" t="s">
        <v>192</v>
      </c>
      <c r="E1663" s="139" t="s">
        <v>182</v>
      </c>
      <c r="F1663" s="139" t="s">
        <v>1028</v>
      </c>
      <c r="G1663" s="139" t="s">
        <v>1029</v>
      </c>
      <c r="H1663" s="139" t="s">
        <v>231</v>
      </c>
      <c r="I1663" s="139" t="s">
        <v>231</v>
      </c>
      <c r="J1663" s="139" t="s">
        <v>231</v>
      </c>
      <c r="K1663" s="139" t="s">
        <v>232</v>
      </c>
      <c r="L1663" s="139">
        <v>39.507954777777776</v>
      </c>
      <c r="M1663" s="139">
        <v>-107.89424580555556</v>
      </c>
      <c r="N1663" s="139" t="s">
        <v>254</v>
      </c>
      <c r="O1663" s="139" t="s">
        <v>233</v>
      </c>
      <c r="P1663" s="139">
        <v>17</v>
      </c>
      <c r="Q1663" s="139">
        <v>1.42</v>
      </c>
      <c r="R1663" s="139">
        <v>0</v>
      </c>
      <c r="S1663" s="139">
        <v>2314</v>
      </c>
      <c r="T1663" s="139">
        <v>137</v>
      </c>
      <c r="U1663" s="139" t="s">
        <v>108</v>
      </c>
      <c r="V1663" s="140">
        <v>0</v>
      </c>
      <c r="W1663" s="141">
        <v>1.4963120000000001</v>
      </c>
      <c r="X1663" s="141">
        <v>0</v>
      </c>
      <c r="Y1663" s="141">
        <v>0</v>
      </c>
      <c r="Z1663" s="142">
        <v>0</v>
      </c>
    </row>
    <row r="1664" spans="1:26" s="4" customFormat="1" x14ac:dyDescent="0.2">
      <c r="A1664" s="139" t="s">
        <v>209</v>
      </c>
      <c r="B1664" s="31" t="s">
        <v>134</v>
      </c>
      <c r="C1664" s="139">
        <f t="shared" si="25"/>
        <v>8</v>
      </c>
      <c r="D1664" s="139" t="s">
        <v>192</v>
      </c>
      <c r="E1664" s="139" t="s">
        <v>182</v>
      </c>
      <c r="F1664" s="139" t="s">
        <v>1030</v>
      </c>
      <c r="G1664" s="139" t="s">
        <v>800</v>
      </c>
      <c r="H1664" s="139" t="s">
        <v>231</v>
      </c>
      <c r="I1664" s="139" t="s">
        <v>231</v>
      </c>
      <c r="J1664" s="139" t="s">
        <v>231</v>
      </c>
      <c r="K1664" s="139" t="s">
        <v>232</v>
      </c>
      <c r="L1664" s="139">
        <v>39.466694333333336</v>
      </c>
      <c r="M1664" s="139">
        <v>-108.05148205555555</v>
      </c>
      <c r="N1664" s="139" t="s">
        <v>275</v>
      </c>
      <c r="O1664" s="139" t="s">
        <v>233</v>
      </c>
      <c r="P1664" s="139">
        <v>21</v>
      </c>
      <c r="Q1664" s="139">
        <v>1</v>
      </c>
      <c r="R1664" s="139">
        <v>163.1</v>
      </c>
      <c r="S1664" s="139">
        <v>7685</v>
      </c>
      <c r="T1664" s="139">
        <v>855</v>
      </c>
      <c r="U1664" s="139" t="s">
        <v>159</v>
      </c>
      <c r="V1664" s="140">
        <v>6.47</v>
      </c>
      <c r="W1664" s="141">
        <v>6.47</v>
      </c>
      <c r="X1664" s="141">
        <v>6.47</v>
      </c>
      <c r="Y1664" s="141">
        <v>0</v>
      </c>
      <c r="Z1664" s="142">
        <v>0</v>
      </c>
    </row>
    <row r="1665" spans="1:26" s="4" customFormat="1" x14ac:dyDescent="0.2">
      <c r="A1665" s="139" t="s">
        <v>209</v>
      </c>
      <c r="B1665" s="31" t="s">
        <v>134</v>
      </c>
      <c r="C1665" s="139">
        <f t="shared" si="25"/>
        <v>8</v>
      </c>
      <c r="D1665" s="139" t="s">
        <v>192</v>
      </c>
      <c r="E1665" s="139" t="s">
        <v>182</v>
      </c>
      <c r="F1665" s="139" t="s">
        <v>1030</v>
      </c>
      <c r="G1665" s="139" t="s">
        <v>800</v>
      </c>
      <c r="H1665" s="139" t="s">
        <v>231</v>
      </c>
      <c r="I1665" s="139" t="s">
        <v>231</v>
      </c>
      <c r="J1665" s="139" t="s">
        <v>231</v>
      </c>
      <c r="K1665" s="139" t="s">
        <v>232</v>
      </c>
      <c r="L1665" s="139">
        <v>39.466694333333336</v>
      </c>
      <c r="M1665" s="139">
        <v>-108.05148205555555</v>
      </c>
      <c r="N1665" s="139" t="s">
        <v>275</v>
      </c>
      <c r="O1665" s="139" t="s">
        <v>233</v>
      </c>
      <c r="P1665" s="139">
        <v>30</v>
      </c>
      <c r="Q1665" s="139">
        <v>1</v>
      </c>
      <c r="R1665" s="139">
        <v>163</v>
      </c>
      <c r="S1665" s="139">
        <v>7651</v>
      </c>
      <c r="T1665" s="139">
        <v>854</v>
      </c>
      <c r="U1665" s="139" t="s">
        <v>159</v>
      </c>
      <c r="V1665" s="140">
        <v>44</v>
      </c>
      <c r="W1665" s="141">
        <v>12.94</v>
      </c>
      <c r="X1665" s="141">
        <v>12.94</v>
      </c>
      <c r="Y1665" s="141">
        <v>0</v>
      </c>
      <c r="Z1665" s="142">
        <v>0</v>
      </c>
    </row>
    <row r="1666" spans="1:26" s="4" customFormat="1" x14ac:dyDescent="0.2">
      <c r="A1666" s="139" t="s">
        <v>209</v>
      </c>
      <c r="B1666" s="31" t="s">
        <v>134</v>
      </c>
      <c r="C1666" s="139">
        <f t="shared" si="25"/>
        <v>8</v>
      </c>
      <c r="D1666" s="139" t="s">
        <v>192</v>
      </c>
      <c r="E1666" s="139" t="s">
        <v>182</v>
      </c>
      <c r="F1666" s="139" t="s">
        <v>1030</v>
      </c>
      <c r="G1666" s="139" t="s">
        <v>800</v>
      </c>
      <c r="H1666" s="139" t="s">
        <v>231</v>
      </c>
      <c r="I1666" s="139" t="s">
        <v>231</v>
      </c>
      <c r="J1666" s="139" t="s">
        <v>231</v>
      </c>
      <c r="K1666" s="139" t="s">
        <v>232</v>
      </c>
      <c r="L1666" s="139">
        <v>39.466694333333336</v>
      </c>
      <c r="M1666" s="139">
        <v>-108.05148205555555</v>
      </c>
      <c r="N1666" s="139" t="s">
        <v>275</v>
      </c>
      <c r="O1666" s="139" t="s">
        <v>233</v>
      </c>
      <c r="P1666" s="139">
        <v>30</v>
      </c>
      <c r="Q1666" s="139">
        <v>1</v>
      </c>
      <c r="R1666" s="139">
        <v>127.5</v>
      </c>
      <c r="S1666" s="139">
        <v>7651</v>
      </c>
      <c r="T1666" s="139">
        <v>854</v>
      </c>
      <c r="U1666" s="139" t="s">
        <v>159</v>
      </c>
      <c r="V1666" s="140">
        <v>44</v>
      </c>
      <c r="W1666" s="141">
        <v>19.41</v>
      </c>
      <c r="X1666" s="141">
        <v>32.35</v>
      </c>
      <c r="Y1666" s="141">
        <v>0</v>
      </c>
      <c r="Z1666" s="142">
        <v>0</v>
      </c>
    </row>
    <row r="1667" spans="1:26" s="4" customFormat="1" x14ac:dyDescent="0.2">
      <c r="A1667" s="139" t="s">
        <v>209</v>
      </c>
      <c r="B1667" s="31" t="s">
        <v>134</v>
      </c>
      <c r="C1667" s="139">
        <f t="shared" si="25"/>
        <v>8</v>
      </c>
      <c r="D1667" s="139" t="s">
        <v>192</v>
      </c>
      <c r="E1667" s="139" t="s">
        <v>182</v>
      </c>
      <c r="F1667" s="139" t="s">
        <v>1030</v>
      </c>
      <c r="G1667" s="139" t="s">
        <v>800</v>
      </c>
      <c r="H1667" s="139" t="s">
        <v>231</v>
      </c>
      <c r="I1667" s="139" t="s">
        <v>231</v>
      </c>
      <c r="J1667" s="139" t="s">
        <v>231</v>
      </c>
      <c r="K1667" s="139" t="s">
        <v>232</v>
      </c>
      <c r="L1667" s="139">
        <v>39.466694333333336</v>
      </c>
      <c r="M1667" s="139">
        <v>-108.05148205555555</v>
      </c>
      <c r="N1667" s="139" t="s">
        <v>83</v>
      </c>
      <c r="O1667" s="139" t="s">
        <v>233</v>
      </c>
      <c r="P1667" s="139">
        <v>20</v>
      </c>
      <c r="Q1667" s="139">
        <v>1</v>
      </c>
      <c r="R1667" s="139">
        <v>163</v>
      </c>
      <c r="S1667" s="139">
        <v>7651</v>
      </c>
      <c r="T1667" s="139">
        <v>854</v>
      </c>
      <c r="U1667" s="139" t="s">
        <v>159</v>
      </c>
      <c r="V1667" s="140">
        <v>22</v>
      </c>
      <c r="W1667" s="141">
        <v>6.47</v>
      </c>
      <c r="X1667" s="141">
        <v>6.47</v>
      </c>
      <c r="Y1667" s="141">
        <v>0</v>
      </c>
      <c r="Z1667" s="142">
        <v>0</v>
      </c>
    </row>
    <row r="1668" spans="1:26" s="4" customFormat="1" x14ac:dyDescent="0.2">
      <c r="A1668" s="139" t="s">
        <v>209</v>
      </c>
      <c r="B1668" s="31" t="s">
        <v>134</v>
      </c>
      <c r="C1668" s="139">
        <f t="shared" si="25"/>
        <v>8</v>
      </c>
      <c r="D1668" s="139" t="s">
        <v>192</v>
      </c>
      <c r="E1668" s="139" t="s">
        <v>182</v>
      </c>
      <c r="F1668" s="139" t="s">
        <v>1030</v>
      </c>
      <c r="G1668" s="139" t="s">
        <v>800</v>
      </c>
      <c r="H1668" s="139" t="s">
        <v>231</v>
      </c>
      <c r="I1668" s="139" t="s">
        <v>231</v>
      </c>
      <c r="J1668" s="139" t="s">
        <v>231</v>
      </c>
      <c r="K1668" s="139" t="s">
        <v>232</v>
      </c>
      <c r="L1668" s="139">
        <v>39.466694333333336</v>
      </c>
      <c r="M1668" s="139">
        <v>-108.05148205555555</v>
      </c>
      <c r="N1668" s="139" t="s">
        <v>239</v>
      </c>
      <c r="O1668" s="139" t="s">
        <v>233</v>
      </c>
      <c r="P1668" s="139">
        <v>0</v>
      </c>
      <c r="Q1668" s="139">
        <v>0</v>
      </c>
      <c r="R1668" s="139">
        <v>0</v>
      </c>
      <c r="S1668" s="139">
        <v>0</v>
      </c>
      <c r="T1668" s="139">
        <v>70</v>
      </c>
      <c r="U1668" s="139" t="s">
        <v>111</v>
      </c>
      <c r="V1668" s="140">
        <v>0</v>
      </c>
      <c r="W1668" s="141">
        <v>5.0999999999999996</v>
      </c>
      <c r="X1668" s="141">
        <v>0</v>
      </c>
      <c r="Y1668" s="141">
        <v>0</v>
      </c>
      <c r="Z1668" s="142">
        <v>0</v>
      </c>
    </row>
    <row r="1669" spans="1:26" s="4" customFormat="1" x14ac:dyDescent="0.2">
      <c r="A1669" s="139" t="s">
        <v>209</v>
      </c>
      <c r="B1669" s="31" t="s">
        <v>134</v>
      </c>
      <c r="C1669" s="139">
        <f t="shared" si="25"/>
        <v>8</v>
      </c>
      <c r="D1669" s="139" t="s">
        <v>192</v>
      </c>
      <c r="E1669" s="139" t="s">
        <v>182</v>
      </c>
      <c r="F1669" s="139" t="s">
        <v>1030</v>
      </c>
      <c r="G1669" s="139" t="s">
        <v>800</v>
      </c>
      <c r="H1669" s="139" t="s">
        <v>231</v>
      </c>
      <c r="I1669" s="139" t="s">
        <v>231</v>
      </c>
      <c r="J1669" s="139" t="s">
        <v>231</v>
      </c>
      <c r="K1669" s="139" t="s">
        <v>232</v>
      </c>
      <c r="L1669" s="139">
        <v>39.469794694444445</v>
      </c>
      <c r="M1669" s="139">
        <v>-108.07713544444444</v>
      </c>
      <c r="N1669" s="139" t="s">
        <v>868</v>
      </c>
      <c r="O1669" s="139" t="s">
        <v>233</v>
      </c>
      <c r="P1669" s="139">
        <v>0</v>
      </c>
      <c r="Q1669" s="139">
        <v>0</v>
      </c>
      <c r="R1669" s="139">
        <v>0</v>
      </c>
      <c r="S1669" s="139">
        <v>0</v>
      </c>
      <c r="T1669" s="139">
        <v>70</v>
      </c>
      <c r="U1669" s="139" t="s">
        <v>208</v>
      </c>
      <c r="V1669" s="140">
        <v>0</v>
      </c>
      <c r="W1669" s="141">
        <v>3.2</v>
      </c>
      <c r="X1669" s="141">
        <v>0</v>
      </c>
      <c r="Y1669" s="141">
        <v>0</v>
      </c>
      <c r="Z1669" s="142">
        <v>0</v>
      </c>
    </row>
    <row r="1670" spans="1:26" s="4" customFormat="1" x14ac:dyDescent="0.2">
      <c r="A1670" s="139" t="s">
        <v>209</v>
      </c>
      <c r="B1670" s="31" t="s">
        <v>134</v>
      </c>
      <c r="C1670" s="139">
        <f t="shared" si="25"/>
        <v>8</v>
      </c>
      <c r="D1670" s="139" t="s">
        <v>192</v>
      </c>
      <c r="E1670" s="139" t="s">
        <v>182</v>
      </c>
      <c r="F1670" s="139" t="s">
        <v>1030</v>
      </c>
      <c r="G1670" s="139" t="s">
        <v>800</v>
      </c>
      <c r="H1670" s="139" t="s">
        <v>231</v>
      </c>
      <c r="I1670" s="139" t="s">
        <v>231</v>
      </c>
      <c r="J1670" s="139" t="s">
        <v>231</v>
      </c>
      <c r="K1670" s="139" t="s">
        <v>232</v>
      </c>
      <c r="L1670" s="139">
        <v>39.469794694444445</v>
      </c>
      <c r="M1670" s="139">
        <v>-108.07713544444444</v>
      </c>
      <c r="N1670" s="139" t="s">
        <v>254</v>
      </c>
      <c r="O1670" s="139" t="s">
        <v>233</v>
      </c>
      <c r="P1670" s="139">
        <v>15</v>
      </c>
      <c r="Q1670" s="139">
        <v>0.2</v>
      </c>
      <c r="R1670" s="139">
        <v>1</v>
      </c>
      <c r="S1670" s="139">
        <v>1</v>
      </c>
      <c r="T1670" s="139">
        <v>70</v>
      </c>
      <c r="U1670" s="139" t="s">
        <v>108</v>
      </c>
      <c r="V1670" s="140">
        <v>0.17</v>
      </c>
      <c r="W1670" s="141">
        <v>6.4910999999999996E-2</v>
      </c>
      <c r="X1670" s="141">
        <v>0.92</v>
      </c>
      <c r="Y1670" s="141">
        <v>0</v>
      </c>
      <c r="Z1670" s="142">
        <v>0</v>
      </c>
    </row>
    <row r="1671" spans="1:26" s="4" customFormat="1" x14ac:dyDescent="0.2">
      <c r="A1671" s="139" t="s">
        <v>209</v>
      </c>
      <c r="B1671" s="31" t="s">
        <v>134</v>
      </c>
      <c r="C1671" s="139">
        <f t="shared" ref="C1671:C1734" si="26">VALUE(LEFT($D1671,LEN(D1671)-3))</f>
        <v>8</v>
      </c>
      <c r="D1671" s="139" t="s">
        <v>192</v>
      </c>
      <c r="E1671" s="139" t="s">
        <v>182</v>
      </c>
      <c r="F1671" s="139" t="s">
        <v>1031</v>
      </c>
      <c r="G1671" s="139" t="s">
        <v>802</v>
      </c>
      <c r="H1671" s="139" t="s">
        <v>231</v>
      </c>
      <c r="I1671" s="139" t="s">
        <v>231</v>
      </c>
      <c r="J1671" s="139" t="s">
        <v>231</v>
      </c>
      <c r="K1671" s="139" t="s">
        <v>232</v>
      </c>
      <c r="L1671" s="139">
        <v>39.469794694444445</v>
      </c>
      <c r="M1671" s="139">
        <v>-108.07713544444444</v>
      </c>
      <c r="N1671" s="139" t="s">
        <v>275</v>
      </c>
      <c r="O1671" s="139" t="s">
        <v>233</v>
      </c>
      <c r="P1671" s="139">
        <v>24</v>
      </c>
      <c r="Q1671" s="139">
        <v>1</v>
      </c>
      <c r="R1671" s="139">
        <v>163.1</v>
      </c>
      <c r="S1671" s="139">
        <v>7179</v>
      </c>
      <c r="T1671" s="139">
        <v>869</v>
      </c>
      <c r="U1671" s="139" t="s">
        <v>159</v>
      </c>
      <c r="V1671" s="140">
        <v>38.6</v>
      </c>
      <c r="W1671" s="141">
        <v>11.4</v>
      </c>
      <c r="X1671" s="141">
        <v>11.4</v>
      </c>
      <c r="Y1671" s="141">
        <v>0</v>
      </c>
      <c r="Z1671" s="142">
        <v>0</v>
      </c>
    </row>
    <row r="1672" spans="1:26" s="4" customFormat="1" x14ac:dyDescent="0.2">
      <c r="A1672" s="139" t="s">
        <v>209</v>
      </c>
      <c r="B1672" s="31" t="s">
        <v>134</v>
      </c>
      <c r="C1672" s="139">
        <f t="shared" si="26"/>
        <v>8</v>
      </c>
      <c r="D1672" s="139" t="s">
        <v>192</v>
      </c>
      <c r="E1672" s="139" t="s">
        <v>182</v>
      </c>
      <c r="F1672" s="139" t="s">
        <v>1031</v>
      </c>
      <c r="G1672" s="139" t="s">
        <v>802</v>
      </c>
      <c r="H1672" s="139" t="s">
        <v>231</v>
      </c>
      <c r="I1672" s="139" t="s">
        <v>231</v>
      </c>
      <c r="J1672" s="139" t="s">
        <v>231</v>
      </c>
      <c r="K1672" s="139" t="s">
        <v>232</v>
      </c>
      <c r="L1672" s="139">
        <v>39.469794694444445</v>
      </c>
      <c r="M1672" s="139">
        <v>-108.07713544444444</v>
      </c>
      <c r="N1672" s="139" t="s">
        <v>239</v>
      </c>
      <c r="O1672" s="139" t="s">
        <v>233</v>
      </c>
      <c r="P1672" s="139">
        <v>0</v>
      </c>
      <c r="Q1672" s="139">
        <v>0</v>
      </c>
      <c r="R1672" s="139">
        <v>0</v>
      </c>
      <c r="S1672" s="139">
        <v>0</v>
      </c>
      <c r="T1672" s="139">
        <v>70</v>
      </c>
      <c r="U1672" s="139" t="s">
        <v>111</v>
      </c>
      <c r="V1672" s="140">
        <v>0</v>
      </c>
      <c r="W1672" s="141">
        <v>6.05</v>
      </c>
      <c r="X1672" s="141">
        <v>0</v>
      </c>
      <c r="Y1672" s="141">
        <v>0</v>
      </c>
      <c r="Z1672" s="142">
        <v>0</v>
      </c>
    </row>
    <row r="1673" spans="1:26" s="4" customFormat="1" x14ac:dyDescent="0.2">
      <c r="A1673" s="139" t="s">
        <v>209</v>
      </c>
      <c r="B1673" s="31" t="s">
        <v>134</v>
      </c>
      <c r="C1673" s="139">
        <f t="shared" si="26"/>
        <v>8</v>
      </c>
      <c r="D1673" s="139" t="s">
        <v>192</v>
      </c>
      <c r="E1673" s="139" t="s">
        <v>182</v>
      </c>
      <c r="F1673" s="139" t="s">
        <v>1031</v>
      </c>
      <c r="G1673" s="139" t="s">
        <v>802</v>
      </c>
      <c r="H1673" s="139" t="s">
        <v>231</v>
      </c>
      <c r="I1673" s="139" t="s">
        <v>231</v>
      </c>
      <c r="J1673" s="139" t="s">
        <v>231</v>
      </c>
      <c r="K1673" s="139" t="s">
        <v>232</v>
      </c>
      <c r="L1673" s="139">
        <v>39.483438527777778</v>
      </c>
      <c r="M1673" s="139">
        <v>-107.97973516666667</v>
      </c>
      <c r="N1673" s="139" t="s">
        <v>275</v>
      </c>
      <c r="O1673" s="139" t="s">
        <v>233</v>
      </c>
      <c r="P1673" s="139">
        <v>23</v>
      </c>
      <c r="Q1673" s="139">
        <v>1</v>
      </c>
      <c r="R1673" s="139">
        <v>152.30000000000001</v>
      </c>
      <c r="S1673" s="139">
        <v>7179</v>
      </c>
      <c r="T1673" s="139">
        <v>869</v>
      </c>
      <c r="U1673" s="139" t="s">
        <v>159</v>
      </c>
      <c r="V1673" s="140">
        <v>19.3</v>
      </c>
      <c r="W1673" s="141">
        <v>5.7</v>
      </c>
      <c r="X1673" s="141">
        <v>5.7</v>
      </c>
      <c r="Y1673" s="141">
        <v>0</v>
      </c>
      <c r="Z1673" s="142">
        <v>0</v>
      </c>
    </row>
    <row r="1674" spans="1:26" s="4" customFormat="1" x14ac:dyDescent="0.2">
      <c r="A1674" s="139" t="s">
        <v>209</v>
      </c>
      <c r="B1674" s="31" t="s">
        <v>134</v>
      </c>
      <c r="C1674" s="139">
        <f t="shared" si="26"/>
        <v>8</v>
      </c>
      <c r="D1674" s="139" t="s">
        <v>192</v>
      </c>
      <c r="E1674" s="139" t="s">
        <v>182</v>
      </c>
      <c r="F1674" s="139" t="s">
        <v>1031</v>
      </c>
      <c r="G1674" s="139" t="s">
        <v>802</v>
      </c>
      <c r="H1674" s="139" t="s">
        <v>231</v>
      </c>
      <c r="I1674" s="139" t="s">
        <v>231</v>
      </c>
      <c r="J1674" s="139" t="s">
        <v>231</v>
      </c>
      <c r="K1674" s="139" t="s">
        <v>232</v>
      </c>
      <c r="L1674" s="139">
        <v>39.508300166666665</v>
      </c>
      <c r="M1674" s="139">
        <v>-107.88900008333334</v>
      </c>
      <c r="N1674" s="139" t="s">
        <v>275</v>
      </c>
      <c r="O1674" s="139" t="s">
        <v>233</v>
      </c>
      <c r="P1674" s="139">
        <v>23</v>
      </c>
      <c r="Q1674" s="139">
        <v>1</v>
      </c>
      <c r="R1674" s="139">
        <v>163.1</v>
      </c>
      <c r="S1674" s="139">
        <v>7684</v>
      </c>
      <c r="T1674" s="139">
        <v>855</v>
      </c>
      <c r="U1674" s="139" t="s">
        <v>159</v>
      </c>
      <c r="V1674" s="140">
        <v>19.3</v>
      </c>
      <c r="W1674" s="141">
        <v>5.7</v>
      </c>
      <c r="X1674" s="141">
        <v>5.7</v>
      </c>
      <c r="Y1674" s="141">
        <v>0</v>
      </c>
      <c r="Z1674" s="142">
        <v>0</v>
      </c>
    </row>
    <row r="1675" spans="1:26" s="4" customFormat="1" x14ac:dyDescent="0.2">
      <c r="A1675" s="139" t="s">
        <v>209</v>
      </c>
      <c r="B1675" s="31" t="s">
        <v>134</v>
      </c>
      <c r="C1675" s="139">
        <f t="shared" si="26"/>
        <v>8</v>
      </c>
      <c r="D1675" s="139" t="s">
        <v>192</v>
      </c>
      <c r="E1675" s="139" t="s">
        <v>182</v>
      </c>
      <c r="F1675" s="139" t="s">
        <v>1031</v>
      </c>
      <c r="G1675" s="139" t="s">
        <v>802</v>
      </c>
      <c r="H1675" s="139" t="s">
        <v>231</v>
      </c>
      <c r="I1675" s="139" t="s">
        <v>231</v>
      </c>
      <c r="J1675" s="139" t="s">
        <v>231</v>
      </c>
      <c r="K1675" s="139" t="s">
        <v>232</v>
      </c>
      <c r="L1675" s="139">
        <v>39.489242861111109</v>
      </c>
      <c r="M1675" s="139">
        <v>-107.72370494444445</v>
      </c>
      <c r="N1675" s="139" t="s">
        <v>275</v>
      </c>
      <c r="O1675" s="139" t="s">
        <v>233</v>
      </c>
      <c r="P1675" s="139">
        <v>23</v>
      </c>
      <c r="Q1675" s="139">
        <v>1</v>
      </c>
      <c r="R1675" s="139">
        <v>163</v>
      </c>
      <c r="S1675" s="139">
        <v>7684</v>
      </c>
      <c r="T1675" s="139">
        <v>855</v>
      </c>
      <c r="U1675" s="139" t="s">
        <v>159</v>
      </c>
      <c r="V1675" s="140">
        <v>19.3</v>
      </c>
      <c r="W1675" s="141">
        <v>5.7</v>
      </c>
      <c r="X1675" s="141">
        <v>5.7</v>
      </c>
      <c r="Y1675" s="141">
        <v>0</v>
      </c>
      <c r="Z1675" s="142">
        <v>0</v>
      </c>
    </row>
    <row r="1676" spans="1:26" s="4" customFormat="1" x14ac:dyDescent="0.2">
      <c r="A1676" s="139" t="s">
        <v>209</v>
      </c>
      <c r="B1676" s="31" t="s">
        <v>134</v>
      </c>
      <c r="C1676" s="139">
        <f t="shared" si="26"/>
        <v>8</v>
      </c>
      <c r="D1676" s="139" t="s">
        <v>192</v>
      </c>
      <c r="E1676" s="139" t="s">
        <v>182</v>
      </c>
      <c r="F1676" s="139" t="s">
        <v>1031</v>
      </c>
      <c r="G1676" s="139" t="s">
        <v>802</v>
      </c>
      <c r="H1676" s="139" t="s">
        <v>231</v>
      </c>
      <c r="I1676" s="139" t="s">
        <v>231</v>
      </c>
      <c r="J1676" s="139" t="s">
        <v>231</v>
      </c>
      <c r="K1676" s="139" t="s">
        <v>232</v>
      </c>
      <c r="L1676" s="139">
        <v>39.489242861111109</v>
      </c>
      <c r="M1676" s="139">
        <v>-107.72370494444445</v>
      </c>
      <c r="N1676" s="139" t="s">
        <v>275</v>
      </c>
      <c r="O1676" s="139" t="s">
        <v>233</v>
      </c>
      <c r="P1676" s="139">
        <v>23</v>
      </c>
      <c r="Q1676" s="139">
        <v>1</v>
      </c>
      <c r="R1676" s="139">
        <v>163.1</v>
      </c>
      <c r="S1676" s="139">
        <v>7684</v>
      </c>
      <c r="T1676" s="139">
        <v>855</v>
      </c>
      <c r="U1676" s="139" t="s">
        <v>159</v>
      </c>
      <c r="V1676" s="140">
        <v>19.3</v>
      </c>
      <c r="W1676" s="141">
        <v>5.7</v>
      </c>
      <c r="X1676" s="141">
        <v>5.7</v>
      </c>
      <c r="Y1676" s="141">
        <v>0</v>
      </c>
      <c r="Z1676" s="142">
        <v>0</v>
      </c>
    </row>
    <row r="1677" spans="1:26" s="4" customFormat="1" x14ac:dyDescent="0.2">
      <c r="A1677" s="139" t="s">
        <v>209</v>
      </c>
      <c r="B1677" s="31" t="s">
        <v>134</v>
      </c>
      <c r="C1677" s="139">
        <f t="shared" si="26"/>
        <v>8</v>
      </c>
      <c r="D1677" s="139" t="s">
        <v>192</v>
      </c>
      <c r="E1677" s="139" t="s">
        <v>182</v>
      </c>
      <c r="F1677" s="139" t="s">
        <v>1032</v>
      </c>
      <c r="G1677" s="139" t="s">
        <v>395</v>
      </c>
      <c r="H1677" s="139" t="s">
        <v>231</v>
      </c>
      <c r="I1677" s="139" t="s">
        <v>231</v>
      </c>
      <c r="J1677" s="139" t="s">
        <v>231</v>
      </c>
      <c r="K1677" s="139" t="s">
        <v>232</v>
      </c>
      <c r="L1677" s="139">
        <v>39.465072527777778</v>
      </c>
      <c r="M1677" s="139">
        <v>-107.75608430555556</v>
      </c>
      <c r="N1677" s="139" t="s">
        <v>275</v>
      </c>
      <c r="O1677" s="139" t="s">
        <v>233</v>
      </c>
      <c r="P1677" s="139">
        <v>22</v>
      </c>
      <c r="Q1677" s="139">
        <v>1.1599999999999999</v>
      </c>
      <c r="R1677" s="139">
        <v>30.4</v>
      </c>
      <c r="S1677" s="139">
        <v>7808</v>
      </c>
      <c r="T1677" s="139">
        <v>1181</v>
      </c>
      <c r="U1677" s="139" t="s">
        <v>159</v>
      </c>
      <c r="V1677" s="140">
        <v>13.98</v>
      </c>
      <c r="W1677" s="141">
        <v>4.45</v>
      </c>
      <c r="X1677" s="141">
        <v>27.78</v>
      </c>
      <c r="Y1677" s="141">
        <v>0</v>
      </c>
      <c r="Z1677" s="142">
        <v>0</v>
      </c>
    </row>
    <row r="1678" spans="1:26" s="4" customFormat="1" x14ac:dyDescent="0.2">
      <c r="A1678" s="139" t="s">
        <v>209</v>
      </c>
      <c r="B1678" s="31" t="s">
        <v>134</v>
      </c>
      <c r="C1678" s="139">
        <f t="shared" si="26"/>
        <v>8</v>
      </c>
      <c r="D1678" s="139" t="s">
        <v>192</v>
      </c>
      <c r="E1678" s="139" t="s">
        <v>182</v>
      </c>
      <c r="F1678" s="139" t="s">
        <v>1032</v>
      </c>
      <c r="G1678" s="139" t="s">
        <v>395</v>
      </c>
      <c r="H1678" s="139" t="s">
        <v>231</v>
      </c>
      <c r="I1678" s="139" t="s">
        <v>231</v>
      </c>
      <c r="J1678" s="139" t="s">
        <v>231</v>
      </c>
      <c r="K1678" s="139" t="s">
        <v>232</v>
      </c>
      <c r="L1678" s="139">
        <v>39.465072527777778</v>
      </c>
      <c r="M1678" s="139">
        <v>-107.75608430555556</v>
      </c>
      <c r="N1678" s="139" t="s">
        <v>252</v>
      </c>
      <c r="O1678" s="139" t="s">
        <v>233</v>
      </c>
      <c r="P1678" s="139">
        <v>0</v>
      </c>
      <c r="Q1678" s="139">
        <v>0</v>
      </c>
      <c r="R1678" s="139">
        <v>0</v>
      </c>
      <c r="S1678" s="139">
        <v>0</v>
      </c>
      <c r="T1678" s="139">
        <v>70</v>
      </c>
      <c r="U1678" s="139" t="s">
        <v>110</v>
      </c>
      <c r="V1678" s="140">
        <v>0</v>
      </c>
      <c r="W1678" s="141">
        <v>10.78</v>
      </c>
      <c r="X1678" s="141">
        <v>0</v>
      </c>
      <c r="Y1678" s="141">
        <v>0</v>
      </c>
      <c r="Z1678" s="142">
        <v>0</v>
      </c>
    </row>
    <row r="1679" spans="1:26" s="4" customFormat="1" x14ac:dyDescent="0.2">
      <c r="A1679" s="139" t="s">
        <v>209</v>
      </c>
      <c r="B1679" s="31" t="s">
        <v>134</v>
      </c>
      <c r="C1679" s="139">
        <f t="shared" si="26"/>
        <v>8</v>
      </c>
      <c r="D1679" s="139" t="s">
        <v>192</v>
      </c>
      <c r="E1679" s="139" t="s">
        <v>182</v>
      </c>
      <c r="F1679" s="139" t="s">
        <v>1032</v>
      </c>
      <c r="G1679" s="139" t="s">
        <v>395</v>
      </c>
      <c r="H1679" s="139" t="s">
        <v>231</v>
      </c>
      <c r="I1679" s="139" t="s">
        <v>231</v>
      </c>
      <c r="J1679" s="139" t="s">
        <v>231</v>
      </c>
      <c r="K1679" s="139" t="s">
        <v>232</v>
      </c>
      <c r="L1679" s="139">
        <v>39.465072527777778</v>
      </c>
      <c r="M1679" s="139">
        <v>-107.75608430555556</v>
      </c>
      <c r="N1679" s="139" t="s">
        <v>252</v>
      </c>
      <c r="O1679" s="139" t="s">
        <v>233</v>
      </c>
      <c r="P1679" s="139">
        <v>10</v>
      </c>
      <c r="Q1679" s="139">
        <v>0</v>
      </c>
      <c r="R1679" s="139">
        <v>0</v>
      </c>
      <c r="S1679" s="139">
        <v>0</v>
      </c>
      <c r="T1679" s="139">
        <v>800</v>
      </c>
      <c r="U1679" s="139" t="s">
        <v>110</v>
      </c>
      <c r="V1679" s="140">
        <v>0</v>
      </c>
      <c r="W1679" s="141">
        <v>6.681781</v>
      </c>
      <c r="X1679" s="141">
        <v>0</v>
      </c>
      <c r="Y1679" s="141">
        <v>0</v>
      </c>
      <c r="Z1679" s="142">
        <v>0</v>
      </c>
    </row>
    <row r="1680" spans="1:26" s="4" customFormat="1" x14ac:dyDescent="0.2">
      <c r="A1680" s="139" t="s">
        <v>209</v>
      </c>
      <c r="B1680" s="31" t="s">
        <v>134</v>
      </c>
      <c r="C1680" s="139">
        <f t="shared" si="26"/>
        <v>8</v>
      </c>
      <c r="D1680" s="139" t="s">
        <v>192</v>
      </c>
      <c r="E1680" s="139" t="s">
        <v>182</v>
      </c>
      <c r="F1680" s="139" t="s">
        <v>1032</v>
      </c>
      <c r="G1680" s="139" t="s">
        <v>395</v>
      </c>
      <c r="H1680" s="139" t="s">
        <v>231</v>
      </c>
      <c r="I1680" s="139" t="s">
        <v>231</v>
      </c>
      <c r="J1680" s="139" t="s">
        <v>231</v>
      </c>
      <c r="K1680" s="139" t="s">
        <v>232</v>
      </c>
      <c r="L1680" s="139">
        <v>39.465072527777778</v>
      </c>
      <c r="M1680" s="139">
        <v>-107.75608430555556</v>
      </c>
      <c r="N1680" s="139" t="s">
        <v>237</v>
      </c>
      <c r="O1680" s="139" t="s">
        <v>233</v>
      </c>
      <c r="P1680" s="139">
        <v>29</v>
      </c>
      <c r="Q1680" s="139">
        <v>1.62</v>
      </c>
      <c r="R1680" s="139">
        <v>55</v>
      </c>
      <c r="S1680" s="139">
        <v>21294</v>
      </c>
      <c r="T1680" s="139">
        <v>705</v>
      </c>
      <c r="U1680" s="139" t="s">
        <v>159</v>
      </c>
      <c r="V1680" s="140">
        <v>15.543820999999999</v>
      </c>
      <c r="W1680" s="141">
        <v>4.9435510000000003</v>
      </c>
      <c r="X1680" s="141">
        <v>30.876933999999999</v>
      </c>
      <c r="Y1680" s="141">
        <v>0</v>
      </c>
      <c r="Z1680" s="142">
        <v>0</v>
      </c>
    </row>
    <row r="1681" spans="1:26" s="4" customFormat="1" x14ac:dyDescent="0.2">
      <c r="A1681" s="139" t="s">
        <v>209</v>
      </c>
      <c r="B1681" s="31" t="s">
        <v>134</v>
      </c>
      <c r="C1681" s="139">
        <f t="shared" si="26"/>
        <v>8</v>
      </c>
      <c r="D1681" s="139" t="s">
        <v>192</v>
      </c>
      <c r="E1681" s="139" t="s">
        <v>182</v>
      </c>
      <c r="F1681" s="139" t="s">
        <v>1032</v>
      </c>
      <c r="G1681" s="139" t="s">
        <v>395</v>
      </c>
      <c r="H1681" s="139" t="s">
        <v>231</v>
      </c>
      <c r="I1681" s="139" t="s">
        <v>231</v>
      </c>
      <c r="J1681" s="139" t="s">
        <v>231</v>
      </c>
      <c r="K1681" s="139" t="s">
        <v>232</v>
      </c>
      <c r="L1681" s="139">
        <v>39.465072527777778</v>
      </c>
      <c r="M1681" s="139">
        <v>-107.75608430555556</v>
      </c>
      <c r="N1681" s="139" t="s">
        <v>239</v>
      </c>
      <c r="O1681" s="139" t="s">
        <v>233</v>
      </c>
      <c r="P1681" s="139">
        <v>0</v>
      </c>
      <c r="Q1681" s="139">
        <v>0</v>
      </c>
      <c r="R1681" s="139">
        <v>0</v>
      </c>
      <c r="S1681" s="139">
        <v>0</v>
      </c>
      <c r="T1681" s="139">
        <v>70</v>
      </c>
      <c r="U1681" s="139" t="s">
        <v>111</v>
      </c>
      <c r="V1681" s="140">
        <v>0</v>
      </c>
      <c r="W1681" s="141">
        <v>10.8</v>
      </c>
      <c r="X1681" s="141">
        <v>0</v>
      </c>
      <c r="Y1681" s="141">
        <v>0</v>
      </c>
      <c r="Z1681" s="142">
        <v>0</v>
      </c>
    </row>
    <row r="1682" spans="1:26" s="4" customFormat="1" x14ac:dyDescent="0.2">
      <c r="A1682" s="139" t="s">
        <v>209</v>
      </c>
      <c r="B1682" s="31" t="s">
        <v>134</v>
      </c>
      <c r="C1682" s="139">
        <f t="shared" si="26"/>
        <v>8</v>
      </c>
      <c r="D1682" s="139" t="s">
        <v>192</v>
      </c>
      <c r="E1682" s="139" t="s">
        <v>182</v>
      </c>
      <c r="F1682" s="139" t="s">
        <v>1033</v>
      </c>
      <c r="G1682" s="139" t="s">
        <v>553</v>
      </c>
      <c r="H1682" s="139" t="s">
        <v>231</v>
      </c>
      <c r="I1682" s="139" t="s">
        <v>231</v>
      </c>
      <c r="J1682" s="139" t="s">
        <v>231</v>
      </c>
      <c r="K1682" s="139" t="s">
        <v>232</v>
      </c>
      <c r="L1682" s="139">
        <v>39.523777777777774</v>
      </c>
      <c r="M1682" s="139">
        <v>-107.930025</v>
      </c>
      <c r="N1682" s="139" t="s">
        <v>254</v>
      </c>
      <c r="O1682" s="139" t="s">
        <v>233</v>
      </c>
      <c r="P1682" s="139">
        <v>20</v>
      </c>
      <c r="Q1682" s="139">
        <v>2</v>
      </c>
      <c r="R1682" s="139">
        <v>10</v>
      </c>
      <c r="S1682" s="139">
        <v>5916</v>
      </c>
      <c r="T1682" s="139">
        <v>700</v>
      </c>
      <c r="U1682" s="139" t="s">
        <v>108</v>
      </c>
      <c r="V1682" s="140">
        <v>0</v>
      </c>
      <c r="W1682" s="141">
        <v>2.1697220000000002</v>
      </c>
      <c r="X1682" s="141">
        <v>0</v>
      </c>
      <c r="Y1682" s="141">
        <v>0</v>
      </c>
      <c r="Z1682" s="142">
        <v>0</v>
      </c>
    </row>
    <row r="1683" spans="1:26" s="4" customFormat="1" x14ac:dyDescent="0.2">
      <c r="A1683" s="139" t="s">
        <v>209</v>
      </c>
      <c r="B1683" s="31" t="s">
        <v>134</v>
      </c>
      <c r="C1683" s="139">
        <f t="shared" si="26"/>
        <v>8</v>
      </c>
      <c r="D1683" s="139" t="s">
        <v>192</v>
      </c>
      <c r="E1683" s="139" t="s">
        <v>182</v>
      </c>
      <c r="F1683" s="139" t="s">
        <v>1034</v>
      </c>
      <c r="G1683" s="139" t="s">
        <v>633</v>
      </c>
      <c r="H1683" s="139" t="s">
        <v>231</v>
      </c>
      <c r="I1683" s="139" t="s">
        <v>231</v>
      </c>
      <c r="J1683" s="139" t="s">
        <v>231</v>
      </c>
      <c r="K1683" s="139" t="s">
        <v>232</v>
      </c>
      <c r="L1683" s="139">
        <v>39.522988888888889</v>
      </c>
      <c r="M1683" s="139">
        <v>-107.922825</v>
      </c>
      <c r="N1683" s="139" t="s">
        <v>267</v>
      </c>
      <c r="O1683" s="139" t="s">
        <v>233</v>
      </c>
      <c r="P1683" s="139">
        <v>0</v>
      </c>
      <c r="Q1683" s="139">
        <v>0</v>
      </c>
      <c r="R1683" s="139">
        <v>0</v>
      </c>
      <c r="S1683" s="139">
        <v>0</v>
      </c>
      <c r="T1683" s="139">
        <v>70</v>
      </c>
      <c r="U1683" s="139" t="s">
        <v>110</v>
      </c>
      <c r="V1683" s="140">
        <v>0</v>
      </c>
      <c r="W1683" s="141">
        <v>3.3</v>
      </c>
      <c r="X1683" s="141">
        <v>0</v>
      </c>
      <c r="Y1683" s="141">
        <v>0</v>
      </c>
      <c r="Z1683" s="142">
        <v>0</v>
      </c>
    </row>
    <row r="1684" spans="1:26" s="4" customFormat="1" x14ac:dyDescent="0.2">
      <c r="A1684" s="139" t="s">
        <v>209</v>
      </c>
      <c r="B1684" s="31" t="s">
        <v>134</v>
      </c>
      <c r="C1684" s="139">
        <f t="shared" si="26"/>
        <v>8</v>
      </c>
      <c r="D1684" s="139" t="s">
        <v>192</v>
      </c>
      <c r="E1684" s="139" t="s">
        <v>182</v>
      </c>
      <c r="F1684" s="139" t="s">
        <v>1035</v>
      </c>
      <c r="G1684" s="139" t="s">
        <v>1036</v>
      </c>
      <c r="H1684" s="139" t="s">
        <v>231</v>
      </c>
      <c r="I1684" s="139" t="s">
        <v>231</v>
      </c>
      <c r="J1684" s="139" t="s">
        <v>231</v>
      </c>
      <c r="K1684" s="139" t="s">
        <v>257</v>
      </c>
      <c r="L1684" s="139">
        <v>39.474424916666671</v>
      </c>
      <c r="M1684" s="139">
        <v>-108.06431627777778</v>
      </c>
      <c r="N1684" s="139" t="s">
        <v>254</v>
      </c>
      <c r="O1684" s="139" t="s">
        <v>258</v>
      </c>
      <c r="P1684" s="139">
        <v>17</v>
      </c>
      <c r="Q1684" s="139">
        <v>1.42</v>
      </c>
      <c r="R1684" s="139">
        <v>8</v>
      </c>
      <c r="S1684" s="139">
        <v>2314</v>
      </c>
      <c r="T1684" s="139">
        <v>137</v>
      </c>
      <c r="U1684" s="139" t="s">
        <v>108</v>
      </c>
      <c r="V1684" s="140">
        <v>0</v>
      </c>
      <c r="W1684" s="141">
        <v>0.66491900000000004</v>
      </c>
      <c r="X1684" s="141">
        <v>0</v>
      </c>
      <c r="Y1684" s="141">
        <v>0</v>
      </c>
      <c r="Z1684" s="142">
        <v>0</v>
      </c>
    </row>
    <row r="1685" spans="1:26" s="4" customFormat="1" x14ac:dyDescent="0.2">
      <c r="A1685" s="139" t="s">
        <v>209</v>
      </c>
      <c r="B1685" s="31" t="s">
        <v>134</v>
      </c>
      <c r="C1685" s="139">
        <f t="shared" si="26"/>
        <v>8</v>
      </c>
      <c r="D1685" s="139" t="s">
        <v>192</v>
      </c>
      <c r="E1685" s="139" t="s">
        <v>182</v>
      </c>
      <c r="F1685" s="139" t="s">
        <v>1037</v>
      </c>
      <c r="G1685" s="139" t="s">
        <v>1038</v>
      </c>
      <c r="H1685" s="139" t="s">
        <v>231</v>
      </c>
      <c r="I1685" s="139" t="s">
        <v>231</v>
      </c>
      <c r="J1685" s="139" t="s">
        <v>231</v>
      </c>
      <c r="K1685" s="139" t="s">
        <v>257</v>
      </c>
      <c r="L1685" s="139">
        <v>39.474424916666671</v>
      </c>
      <c r="M1685" s="139">
        <v>-108.06431627777778</v>
      </c>
      <c r="N1685" s="139" t="s">
        <v>254</v>
      </c>
      <c r="O1685" s="139" t="s">
        <v>258</v>
      </c>
      <c r="P1685" s="139">
        <v>17</v>
      </c>
      <c r="Q1685" s="139">
        <v>1.42</v>
      </c>
      <c r="R1685" s="139">
        <v>8</v>
      </c>
      <c r="S1685" s="139">
        <v>2314</v>
      </c>
      <c r="T1685" s="139">
        <v>137</v>
      </c>
      <c r="U1685" s="139" t="s">
        <v>108</v>
      </c>
      <c r="V1685" s="140">
        <v>0</v>
      </c>
      <c r="W1685" s="141">
        <v>2.7359490000000002</v>
      </c>
      <c r="X1685" s="141">
        <v>0</v>
      </c>
      <c r="Y1685" s="141">
        <v>0</v>
      </c>
      <c r="Z1685" s="142">
        <v>0</v>
      </c>
    </row>
    <row r="1686" spans="1:26" s="4" customFormat="1" x14ac:dyDescent="0.2">
      <c r="A1686" s="139" t="s">
        <v>209</v>
      </c>
      <c r="B1686" s="31" t="s">
        <v>134</v>
      </c>
      <c r="C1686" s="139">
        <f t="shared" si="26"/>
        <v>8</v>
      </c>
      <c r="D1686" s="139" t="s">
        <v>192</v>
      </c>
      <c r="E1686" s="139" t="s">
        <v>182</v>
      </c>
      <c r="F1686" s="139" t="s">
        <v>1039</v>
      </c>
      <c r="G1686" s="139" t="s">
        <v>1040</v>
      </c>
      <c r="H1686" s="139" t="s">
        <v>231</v>
      </c>
      <c r="I1686" s="139" t="s">
        <v>231</v>
      </c>
      <c r="J1686" s="139" t="s">
        <v>231</v>
      </c>
      <c r="K1686" s="139" t="s">
        <v>257</v>
      </c>
      <c r="L1686" s="139">
        <v>39.474424916666671</v>
      </c>
      <c r="M1686" s="139">
        <v>-108.06431627777778</v>
      </c>
      <c r="N1686" s="139" t="s">
        <v>254</v>
      </c>
      <c r="O1686" s="139" t="s">
        <v>258</v>
      </c>
      <c r="P1686" s="139">
        <v>17</v>
      </c>
      <c r="Q1686" s="139">
        <v>1.42</v>
      </c>
      <c r="R1686" s="139">
        <v>8</v>
      </c>
      <c r="S1686" s="139">
        <v>2314</v>
      </c>
      <c r="T1686" s="139">
        <v>137</v>
      </c>
      <c r="U1686" s="139" t="s">
        <v>108</v>
      </c>
      <c r="V1686" s="140">
        <v>0</v>
      </c>
      <c r="W1686" s="141">
        <v>1.118463</v>
      </c>
      <c r="X1686" s="141">
        <v>0</v>
      </c>
      <c r="Y1686" s="141">
        <v>0</v>
      </c>
      <c r="Z1686" s="142">
        <v>0</v>
      </c>
    </row>
    <row r="1687" spans="1:26" s="4" customFormat="1" x14ac:dyDescent="0.2">
      <c r="A1687" s="139" t="s">
        <v>209</v>
      </c>
      <c r="B1687" s="31" t="s">
        <v>134</v>
      </c>
      <c r="C1687" s="139">
        <f t="shared" si="26"/>
        <v>8</v>
      </c>
      <c r="D1687" s="139" t="s">
        <v>192</v>
      </c>
      <c r="E1687" s="139" t="s">
        <v>182</v>
      </c>
      <c r="F1687" s="139" t="s">
        <v>1041</v>
      </c>
      <c r="G1687" s="139" t="s">
        <v>689</v>
      </c>
      <c r="H1687" s="139" t="s">
        <v>231</v>
      </c>
      <c r="I1687" s="139" t="s">
        <v>231</v>
      </c>
      <c r="J1687" s="139" t="s">
        <v>231</v>
      </c>
      <c r="K1687" s="139" t="s">
        <v>257</v>
      </c>
      <c r="L1687" s="139">
        <v>39.474424916666671</v>
      </c>
      <c r="M1687" s="139">
        <v>-108.06431627777778</v>
      </c>
      <c r="N1687" s="139" t="s">
        <v>254</v>
      </c>
      <c r="O1687" s="139" t="s">
        <v>258</v>
      </c>
      <c r="P1687" s="139">
        <v>20</v>
      </c>
      <c r="Q1687" s="139">
        <v>2</v>
      </c>
      <c r="R1687" s="139">
        <v>10</v>
      </c>
      <c r="S1687" s="139">
        <v>5916</v>
      </c>
      <c r="T1687" s="139">
        <v>700</v>
      </c>
      <c r="U1687" s="139" t="s">
        <v>108</v>
      </c>
      <c r="V1687" s="140">
        <v>0</v>
      </c>
      <c r="W1687" s="141">
        <v>7.2010000000000005E-2</v>
      </c>
      <c r="X1687" s="141">
        <v>0</v>
      </c>
      <c r="Y1687" s="141">
        <v>0</v>
      </c>
      <c r="Z1687" s="142">
        <v>0</v>
      </c>
    </row>
    <row r="1688" spans="1:26" s="4" customFormat="1" x14ac:dyDescent="0.2">
      <c r="A1688" s="139" t="s">
        <v>209</v>
      </c>
      <c r="B1688" s="31" t="s">
        <v>134</v>
      </c>
      <c r="C1688" s="139">
        <f t="shared" si="26"/>
        <v>8</v>
      </c>
      <c r="D1688" s="139" t="s">
        <v>192</v>
      </c>
      <c r="E1688" s="139" t="s">
        <v>182</v>
      </c>
      <c r="F1688" s="139" t="s">
        <v>1042</v>
      </c>
      <c r="G1688" s="139" t="s">
        <v>691</v>
      </c>
      <c r="H1688" s="139" t="s">
        <v>231</v>
      </c>
      <c r="I1688" s="139" t="s">
        <v>231</v>
      </c>
      <c r="J1688" s="139" t="s">
        <v>231</v>
      </c>
      <c r="K1688" s="139" t="s">
        <v>257</v>
      </c>
      <c r="L1688" s="139">
        <v>39.474424916666671</v>
      </c>
      <c r="M1688" s="139">
        <v>-108.06431627777778</v>
      </c>
      <c r="N1688" s="139" t="s">
        <v>254</v>
      </c>
      <c r="O1688" s="139" t="s">
        <v>258</v>
      </c>
      <c r="P1688" s="139">
        <v>17</v>
      </c>
      <c r="Q1688" s="139">
        <v>1.42</v>
      </c>
      <c r="R1688" s="139">
        <v>8</v>
      </c>
      <c r="S1688" s="139">
        <v>2314</v>
      </c>
      <c r="T1688" s="139">
        <v>137</v>
      </c>
      <c r="U1688" s="139" t="s">
        <v>108</v>
      </c>
      <c r="V1688" s="140">
        <v>0</v>
      </c>
      <c r="W1688" s="141">
        <v>2.0534080000000001</v>
      </c>
      <c r="X1688" s="141">
        <v>0</v>
      </c>
      <c r="Y1688" s="141">
        <v>0</v>
      </c>
      <c r="Z1688" s="142">
        <v>0</v>
      </c>
    </row>
    <row r="1689" spans="1:26" s="4" customFormat="1" x14ac:dyDescent="0.2">
      <c r="A1689" s="139" t="s">
        <v>209</v>
      </c>
      <c r="B1689" s="31" t="s">
        <v>134</v>
      </c>
      <c r="C1689" s="139">
        <f t="shared" si="26"/>
        <v>8</v>
      </c>
      <c r="D1689" s="139" t="s">
        <v>192</v>
      </c>
      <c r="E1689" s="139" t="s">
        <v>182</v>
      </c>
      <c r="F1689" s="139" t="s">
        <v>1043</v>
      </c>
      <c r="G1689" s="139" t="s">
        <v>693</v>
      </c>
      <c r="H1689" s="139" t="s">
        <v>231</v>
      </c>
      <c r="I1689" s="139" t="s">
        <v>231</v>
      </c>
      <c r="J1689" s="139" t="s">
        <v>231</v>
      </c>
      <c r="K1689" s="139" t="s">
        <v>257</v>
      </c>
      <c r="L1689" s="139">
        <v>39.474424916666671</v>
      </c>
      <c r="M1689" s="139">
        <v>-108.06431627777778</v>
      </c>
      <c r="N1689" s="139" t="s">
        <v>254</v>
      </c>
      <c r="O1689" s="139" t="s">
        <v>258</v>
      </c>
      <c r="P1689" s="139">
        <v>17</v>
      </c>
      <c r="Q1689" s="139">
        <v>1.42</v>
      </c>
      <c r="R1689" s="139">
        <v>8</v>
      </c>
      <c r="S1689" s="139">
        <v>2314</v>
      </c>
      <c r="T1689" s="139">
        <v>137</v>
      </c>
      <c r="U1689" s="139" t="s">
        <v>108</v>
      </c>
      <c r="V1689" s="140">
        <v>0</v>
      </c>
      <c r="W1689" s="141">
        <v>0.97143500000000005</v>
      </c>
      <c r="X1689" s="141">
        <v>0</v>
      </c>
      <c r="Y1689" s="141">
        <v>0</v>
      </c>
      <c r="Z1689" s="142">
        <v>0</v>
      </c>
    </row>
    <row r="1690" spans="1:26" s="4" customFormat="1" x14ac:dyDescent="0.2">
      <c r="A1690" s="139" t="s">
        <v>209</v>
      </c>
      <c r="B1690" s="31" t="s">
        <v>134</v>
      </c>
      <c r="C1690" s="139">
        <f t="shared" si="26"/>
        <v>8</v>
      </c>
      <c r="D1690" s="139" t="s">
        <v>192</v>
      </c>
      <c r="E1690" s="139" t="s">
        <v>182</v>
      </c>
      <c r="F1690" s="139" t="s">
        <v>1044</v>
      </c>
      <c r="G1690" s="139" t="s">
        <v>1045</v>
      </c>
      <c r="H1690" s="139" t="s">
        <v>231</v>
      </c>
      <c r="I1690" s="139" t="s">
        <v>231</v>
      </c>
      <c r="J1690" s="139" t="s">
        <v>231</v>
      </c>
      <c r="K1690" s="139" t="s">
        <v>257</v>
      </c>
      <c r="L1690" s="139">
        <v>39.474424916666671</v>
      </c>
      <c r="M1690" s="139">
        <v>-108.06431627777778</v>
      </c>
      <c r="N1690" s="139" t="s">
        <v>254</v>
      </c>
      <c r="O1690" s="139" t="s">
        <v>258</v>
      </c>
      <c r="P1690" s="139">
        <v>17</v>
      </c>
      <c r="Q1690" s="139">
        <v>1.42</v>
      </c>
      <c r="R1690" s="139">
        <v>8</v>
      </c>
      <c r="S1690" s="139">
        <v>2314</v>
      </c>
      <c r="T1690" s="139">
        <v>137</v>
      </c>
      <c r="U1690" s="139" t="s">
        <v>108</v>
      </c>
      <c r="V1690" s="140">
        <v>0</v>
      </c>
      <c r="W1690" s="141">
        <v>1.6220250000000001</v>
      </c>
      <c r="X1690" s="141">
        <v>0</v>
      </c>
      <c r="Y1690" s="141">
        <v>0</v>
      </c>
      <c r="Z1690" s="142">
        <v>0</v>
      </c>
    </row>
    <row r="1691" spans="1:26" s="4" customFormat="1" x14ac:dyDescent="0.2">
      <c r="A1691" s="139" t="s">
        <v>209</v>
      </c>
      <c r="B1691" s="31" t="s">
        <v>134</v>
      </c>
      <c r="C1691" s="139">
        <f t="shared" si="26"/>
        <v>8</v>
      </c>
      <c r="D1691" s="139" t="s">
        <v>192</v>
      </c>
      <c r="E1691" s="139" t="s">
        <v>182</v>
      </c>
      <c r="F1691" s="139" t="s">
        <v>1046</v>
      </c>
      <c r="G1691" s="139" t="s">
        <v>1047</v>
      </c>
      <c r="H1691" s="139" t="s">
        <v>231</v>
      </c>
      <c r="I1691" s="139" t="s">
        <v>231</v>
      </c>
      <c r="J1691" s="139" t="s">
        <v>231</v>
      </c>
      <c r="K1691" s="139" t="s">
        <v>257</v>
      </c>
      <c r="L1691" s="139">
        <v>39.535414638888888</v>
      </c>
      <c r="M1691" s="139">
        <v>-108.13281708333334</v>
      </c>
      <c r="N1691" s="139" t="s">
        <v>254</v>
      </c>
      <c r="O1691" s="139" t="s">
        <v>258</v>
      </c>
      <c r="P1691" s="139">
        <v>17</v>
      </c>
      <c r="Q1691" s="139">
        <v>1.42</v>
      </c>
      <c r="R1691" s="139">
        <v>8</v>
      </c>
      <c r="S1691" s="139">
        <v>2314</v>
      </c>
      <c r="T1691" s="139">
        <v>137</v>
      </c>
      <c r="U1691" s="139" t="s">
        <v>108</v>
      </c>
      <c r="V1691" s="140">
        <v>0</v>
      </c>
      <c r="W1691" s="141">
        <v>4.5084730000000004</v>
      </c>
      <c r="X1691" s="141">
        <v>0</v>
      </c>
      <c r="Y1691" s="141">
        <v>0</v>
      </c>
      <c r="Z1691" s="142">
        <v>0</v>
      </c>
    </row>
    <row r="1692" spans="1:26" s="4" customFormat="1" x14ac:dyDescent="0.2">
      <c r="A1692" s="139" t="s">
        <v>209</v>
      </c>
      <c r="B1692" s="31" t="s">
        <v>134</v>
      </c>
      <c r="C1692" s="139">
        <f t="shared" si="26"/>
        <v>8</v>
      </c>
      <c r="D1692" s="139" t="s">
        <v>192</v>
      </c>
      <c r="E1692" s="139" t="s">
        <v>182</v>
      </c>
      <c r="F1692" s="139" t="s">
        <v>1048</v>
      </c>
      <c r="G1692" s="139" t="s">
        <v>1049</v>
      </c>
      <c r="H1692" s="139" t="s">
        <v>231</v>
      </c>
      <c r="I1692" s="139" t="s">
        <v>231</v>
      </c>
      <c r="J1692" s="139" t="s">
        <v>231</v>
      </c>
      <c r="K1692" s="139" t="s">
        <v>257</v>
      </c>
      <c r="L1692" s="139">
        <v>39.478116666666672</v>
      </c>
      <c r="M1692" s="139">
        <v>-108.10209486111111</v>
      </c>
      <c r="N1692" s="139" t="s">
        <v>393</v>
      </c>
      <c r="O1692" s="139" t="s">
        <v>258</v>
      </c>
      <c r="P1692" s="139">
        <v>0</v>
      </c>
      <c r="Q1692" s="139">
        <v>0</v>
      </c>
      <c r="R1692" s="139">
        <v>0</v>
      </c>
      <c r="S1692" s="139">
        <v>0</v>
      </c>
      <c r="T1692" s="139">
        <v>70</v>
      </c>
      <c r="U1692" s="139" t="s">
        <v>140</v>
      </c>
      <c r="V1692" s="140">
        <v>0</v>
      </c>
      <c r="W1692" s="141">
        <v>0.270368</v>
      </c>
      <c r="X1692" s="141">
        <v>0</v>
      </c>
      <c r="Y1692" s="141">
        <v>0</v>
      </c>
      <c r="Z1692" s="142">
        <v>0</v>
      </c>
    </row>
    <row r="1693" spans="1:26" s="4" customFormat="1" x14ac:dyDescent="0.2">
      <c r="A1693" s="139" t="s">
        <v>209</v>
      </c>
      <c r="B1693" s="31" t="s">
        <v>134</v>
      </c>
      <c r="C1693" s="139">
        <f t="shared" si="26"/>
        <v>8</v>
      </c>
      <c r="D1693" s="139" t="s">
        <v>192</v>
      </c>
      <c r="E1693" s="139" t="s">
        <v>182</v>
      </c>
      <c r="F1693" s="139" t="s">
        <v>1050</v>
      </c>
      <c r="G1693" s="139" t="s">
        <v>1051</v>
      </c>
      <c r="H1693" s="139" t="s">
        <v>231</v>
      </c>
      <c r="I1693" s="139" t="s">
        <v>231</v>
      </c>
      <c r="J1693" s="139" t="s">
        <v>231</v>
      </c>
      <c r="K1693" s="139" t="s">
        <v>232</v>
      </c>
      <c r="L1693" s="139">
        <v>39.478116666666672</v>
      </c>
      <c r="M1693" s="139">
        <v>-108.10209486111111</v>
      </c>
      <c r="N1693" s="139" t="s">
        <v>267</v>
      </c>
      <c r="O1693" s="139" t="s">
        <v>233</v>
      </c>
      <c r="P1693" s="139">
        <v>0</v>
      </c>
      <c r="Q1693" s="139">
        <v>0</v>
      </c>
      <c r="R1693" s="139">
        <v>0</v>
      </c>
      <c r="S1693" s="139">
        <v>0</v>
      </c>
      <c r="T1693" s="139">
        <v>70</v>
      </c>
      <c r="U1693" s="139" t="s">
        <v>110</v>
      </c>
      <c r="V1693" s="140">
        <v>0</v>
      </c>
      <c r="W1693" s="141">
        <v>6.8254999999999999</v>
      </c>
      <c r="X1693" s="141">
        <v>0</v>
      </c>
      <c r="Y1693" s="141">
        <v>0</v>
      </c>
      <c r="Z1693" s="142">
        <v>0</v>
      </c>
    </row>
    <row r="1694" spans="1:26" s="4" customFormat="1" x14ac:dyDescent="0.2">
      <c r="A1694" s="139" t="s">
        <v>209</v>
      </c>
      <c r="B1694" s="31" t="s">
        <v>134</v>
      </c>
      <c r="C1694" s="139">
        <f t="shared" si="26"/>
        <v>8</v>
      </c>
      <c r="D1694" s="139" t="s">
        <v>192</v>
      </c>
      <c r="E1694" s="139" t="s">
        <v>182</v>
      </c>
      <c r="F1694" s="139" t="s">
        <v>1050</v>
      </c>
      <c r="G1694" s="139" t="s">
        <v>1051</v>
      </c>
      <c r="H1694" s="139" t="s">
        <v>231</v>
      </c>
      <c r="I1694" s="139" t="s">
        <v>231</v>
      </c>
      <c r="J1694" s="139" t="s">
        <v>231</v>
      </c>
      <c r="K1694" s="139" t="s">
        <v>232</v>
      </c>
      <c r="L1694" s="139">
        <v>39.478116666666672</v>
      </c>
      <c r="M1694" s="139">
        <v>-108.10209486111111</v>
      </c>
      <c r="N1694" s="139" t="s">
        <v>286</v>
      </c>
      <c r="O1694" s="139" t="s">
        <v>233</v>
      </c>
      <c r="P1694" s="139">
        <v>0</v>
      </c>
      <c r="Q1694" s="139">
        <v>0</v>
      </c>
      <c r="R1694" s="139">
        <v>0</v>
      </c>
      <c r="S1694" s="139">
        <v>0</v>
      </c>
      <c r="T1694" s="139">
        <v>0</v>
      </c>
      <c r="U1694" s="139" t="s">
        <v>111</v>
      </c>
      <c r="V1694" s="140">
        <v>0</v>
      </c>
      <c r="W1694" s="141">
        <v>4</v>
      </c>
      <c r="X1694" s="141">
        <v>0</v>
      </c>
      <c r="Y1694" s="141">
        <v>0</v>
      </c>
      <c r="Z1694" s="142">
        <v>0</v>
      </c>
    </row>
    <row r="1695" spans="1:26" s="4" customFormat="1" x14ac:dyDescent="0.2">
      <c r="A1695" s="139" t="s">
        <v>209</v>
      </c>
      <c r="B1695" s="31" t="s">
        <v>134</v>
      </c>
      <c r="C1695" s="139">
        <f t="shared" si="26"/>
        <v>8</v>
      </c>
      <c r="D1695" s="139" t="s">
        <v>192</v>
      </c>
      <c r="E1695" s="139" t="s">
        <v>182</v>
      </c>
      <c r="F1695" s="139" t="s">
        <v>1052</v>
      </c>
      <c r="G1695" s="139" t="s">
        <v>766</v>
      </c>
      <c r="H1695" s="139" t="s">
        <v>231</v>
      </c>
      <c r="I1695" s="139" t="s">
        <v>231</v>
      </c>
      <c r="J1695" s="139" t="s">
        <v>231</v>
      </c>
      <c r="K1695" s="139" t="s">
        <v>232</v>
      </c>
      <c r="L1695" s="139">
        <v>39.478116666666672</v>
      </c>
      <c r="M1695" s="139">
        <v>-108.10209486111111</v>
      </c>
      <c r="N1695" s="139" t="s">
        <v>261</v>
      </c>
      <c r="O1695" s="139" t="s">
        <v>233</v>
      </c>
      <c r="P1695" s="139">
        <v>16</v>
      </c>
      <c r="Q1695" s="139">
        <v>1</v>
      </c>
      <c r="R1695" s="139">
        <v>2.7</v>
      </c>
      <c r="S1695" s="139">
        <v>2030</v>
      </c>
      <c r="T1695" s="139">
        <v>470</v>
      </c>
      <c r="U1695" s="139" t="s">
        <v>159</v>
      </c>
      <c r="V1695" s="140">
        <v>18.5</v>
      </c>
      <c r="W1695" s="141">
        <v>2.9</v>
      </c>
      <c r="X1695" s="141">
        <v>4.4000000000000004</v>
      </c>
      <c r="Y1695" s="141">
        <v>0</v>
      </c>
      <c r="Z1695" s="142">
        <v>0</v>
      </c>
    </row>
    <row r="1696" spans="1:26" s="4" customFormat="1" x14ac:dyDescent="0.2">
      <c r="A1696" s="139" t="s">
        <v>209</v>
      </c>
      <c r="B1696" s="31" t="s">
        <v>134</v>
      </c>
      <c r="C1696" s="139">
        <f t="shared" si="26"/>
        <v>8</v>
      </c>
      <c r="D1696" s="139" t="s">
        <v>192</v>
      </c>
      <c r="E1696" s="139" t="s">
        <v>182</v>
      </c>
      <c r="F1696" s="139" t="s">
        <v>1053</v>
      </c>
      <c r="G1696" s="139" t="s">
        <v>1054</v>
      </c>
      <c r="H1696" s="139" t="s">
        <v>231</v>
      </c>
      <c r="I1696" s="139" t="s">
        <v>231</v>
      </c>
      <c r="J1696" s="139" t="s">
        <v>231</v>
      </c>
      <c r="K1696" s="139" t="s">
        <v>257</v>
      </c>
      <c r="L1696" s="139">
        <v>39.512459666666665</v>
      </c>
      <c r="M1696" s="139">
        <v>-107.91976286111111</v>
      </c>
      <c r="N1696" s="139" t="s">
        <v>275</v>
      </c>
      <c r="O1696" s="139" t="s">
        <v>258</v>
      </c>
      <c r="P1696" s="139">
        <v>22</v>
      </c>
      <c r="Q1696" s="139">
        <v>0.5</v>
      </c>
      <c r="R1696" s="139">
        <v>22</v>
      </c>
      <c r="S1696" s="139">
        <v>2600</v>
      </c>
      <c r="T1696" s="139">
        <v>500</v>
      </c>
      <c r="U1696" s="139" t="s">
        <v>159</v>
      </c>
      <c r="V1696" s="140">
        <v>9.3223389999999995</v>
      </c>
      <c r="W1696" s="141">
        <v>4.350422</v>
      </c>
      <c r="X1696" s="141">
        <v>18.644698000000002</v>
      </c>
      <c r="Y1696" s="141">
        <v>0</v>
      </c>
      <c r="Z1696" s="142">
        <v>0</v>
      </c>
    </row>
    <row r="1697" spans="1:26" s="4" customFormat="1" x14ac:dyDescent="0.2">
      <c r="A1697" s="139" t="s">
        <v>209</v>
      </c>
      <c r="B1697" s="31" t="s">
        <v>134</v>
      </c>
      <c r="C1697" s="139">
        <f t="shared" si="26"/>
        <v>8</v>
      </c>
      <c r="D1697" s="139" t="s">
        <v>192</v>
      </c>
      <c r="E1697" s="139" t="s">
        <v>182</v>
      </c>
      <c r="F1697" s="139" t="s">
        <v>1055</v>
      </c>
      <c r="G1697" s="139" t="s">
        <v>1056</v>
      </c>
      <c r="H1697" s="139" t="s">
        <v>231</v>
      </c>
      <c r="I1697" s="139" t="s">
        <v>231</v>
      </c>
      <c r="J1697" s="139" t="s">
        <v>231</v>
      </c>
      <c r="K1697" s="139" t="s">
        <v>257</v>
      </c>
      <c r="L1697" s="139">
        <v>39.499317500000004</v>
      </c>
      <c r="M1697" s="139">
        <v>-107.90787069444445</v>
      </c>
      <c r="N1697" s="139" t="s">
        <v>254</v>
      </c>
      <c r="O1697" s="139" t="s">
        <v>258</v>
      </c>
      <c r="P1697" s="139">
        <v>17</v>
      </c>
      <c r="Q1697" s="139">
        <v>1.42</v>
      </c>
      <c r="R1697" s="139">
        <v>8</v>
      </c>
      <c r="S1697" s="139">
        <v>2314</v>
      </c>
      <c r="T1697" s="139">
        <v>137</v>
      </c>
      <c r="U1697" s="139" t="s">
        <v>108</v>
      </c>
      <c r="V1697" s="140">
        <v>0</v>
      </c>
      <c r="W1697" s="141">
        <v>3.7957610000000002</v>
      </c>
      <c r="X1697" s="141">
        <v>0</v>
      </c>
      <c r="Y1697" s="141">
        <v>0</v>
      </c>
      <c r="Z1697" s="142">
        <v>0</v>
      </c>
    </row>
    <row r="1698" spans="1:26" s="4" customFormat="1" x14ac:dyDescent="0.2">
      <c r="A1698" s="139" t="s">
        <v>209</v>
      </c>
      <c r="B1698" s="31" t="s">
        <v>134</v>
      </c>
      <c r="C1698" s="139">
        <f t="shared" si="26"/>
        <v>8</v>
      </c>
      <c r="D1698" s="139" t="s">
        <v>192</v>
      </c>
      <c r="E1698" s="139" t="s">
        <v>182</v>
      </c>
      <c r="F1698" s="139" t="s">
        <v>1057</v>
      </c>
      <c r="G1698" s="139" t="s">
        <v>1058</v>
      </c>
      <c r="H1698" s="139" t="s">
        <v>231</v>
      </c>
      <c r="I1698" s="139" t="s">
        <v>231</v>
      </c>
      <c r="J1698" s="139" t="s">
        <v>231</v>
      </c>
      <c r="K1698" s="139" t="s">
        <v>257</v>
      </c>
      <c r="L1698" s="139">
        <v>39.499317500000004</v>
      </c>
      <c r="M1698" s="139">
        <v>-107.90787069444445</v>
      </c>
      <c r="N1698" s="139" t="s">
        <v>254</v>
      </c>
      <c r="O1698" s="139" t="s">
        <v>258</v>
      </c>
      <c r="P1698" s="139">
        <v>20</v>
      </c>
      <c r="Q1698" s="139">
        <v>2</v>
      </c>
      <c r="R1698" s="139">
        <v>10</v>
      </c>
      <c r="S1698" s="139">
        <v>5916</v>
      </c>
      <c r="T1698" s="139">
        <v>700</v>
      </c>
      <c r="U1698" s="139" t="s">
        <v>108</v>
      </c>
      <c r="V1698" s="140">
        <v>0</v>
      </c>
      <c r="W1698" s="141">
        <v>0.31695600000000002</v>
      </c>
      <c r="X1698" s="141">
        <v>0</v>
      </c>
      <c r="Y1698" s="141">
        <v>0</v>
      </c>
      <c r="Z1698" s="142">
        <v>0</v>
      </c>
    </row>
    <row r="1699" spans="1:26" s="4" customFormat="1" x14ac:dyDescent="0.2">
      <c r="A1699" s="139" t="s">
        <v>209</v>
      </c>
      <c r="B1699" s="31" t="s">
        <v>134</v>
      </c>
      <c r="C1699" s="139">
        <f t="shared" si="26"/>
        <v>8</v>
      </c>
      <c r="D1699" s="139" t="s">
        <v>192</v>
      </c>
      <c r="E1699" s="139" t="s">
        <v>182</v>
      </c>
      <c r="F1699" s="139" t="s">
        <v>1059</v>
      </c>
      <c r="G1699" s="139" t="s">
        <v>1060</v>
      </c>
      <c r="H1699" s="139" t="s">
        <v>231</v>
      </c>
      <c r="I1699" s="139" t="s">
        <v>231</v>
      </c>
      <c r="J1699" s="139" t="s">
        <v>231</v>
      </c>
      <c r="K1699" s="139" t="s">
        <v>257</v>
      </c>
      <c r="L1699" s="139">
        <v>39.499317500000004</v>
      </c>
      <c r="M1699" s="139">
        <v>-107.90787069444445</v>
      </c>
      <c r="N1699" s="139" t="s">
        <v>268</v>
      </c>
      <c r="O1699" s="139" t="s">
        <v>258</v>
      </c>
      <c r="P1699" s="139">
        <v>30</v>
      </c>
      <c r="Q1699" s="139">
        <v>0.5</v>
      </c>
      <c r="R1699" s="139">
        <v>0</v>
      </c>
      <c r="S1699" s="139">
        <v>0</v>
      </c>
      <c r="T1699" s="139">
        <v>0</v>
      </c>
      <c r="U1699" s="139" t="s">
        <v>208</v>
      </c>
      <c r="V1699" s="140">
        <v>0</v>
      </c>
      <c r="W1699" s="141">
        <v>3.9032330000000002</v>
      </c>
      <c r="X1699" s="141">
        <v>0</v>
      </c>
      <c r="Y1699" s="141">
        <v>0</v>
      </c>
      <c r="Z1699" s="142">
        <v>0</v>
      </c>
    </row>
    <row r="1700" spans="1:26" s="4" customFormat="1" x14ac:dyDescent="0.2">
      <c r="A1700" s="139" t="s">
        <v>209</v>
      </c>
      <c r="B1700" s="31" t="s">
        <v>134</v>
      </c>
      <c r="C1700" s="139">
        <f t="shared" si="26"/>
        <v>8</v>
      </c>
      <c r="D1700" s="139" t="s">
        <v>192</v>
      </c>
      <c r="E1700" s="139" t="s">
        <v>182</v>
      </c>
      <c r="F1700" s="139" t="s">
        <v>1059</v>
      </c>
      <c r="G1700" s="139" t="s">
        <v>1060</v>
      </c>
      <c r="H1700" s="139" t="s">
        <v>231</v>
      </c>
      <c r="I1700" s="139" t="s">
        <v>231</v>
      </c>
      <c r="J1700" s="139" t="s">
        <v>231</v>
      </c>
      <c r="K1700" s="139" t="s">
        <v>257</v>
      </c>
      <c r="L1700" s="139">
        <v>39.499317500000004</v>
      </c>
      <c r="M1700" s="139">
        <v>-107.90787069444445</v>
      </c>
      <c r="N1700" s="139" t="s">
        <v>254</v>
      </c>
      <c r="O1700" s="139" t="s">
        <v>258</v>
      </c>
      <c r="P1700" s="139">
        <v>20</v>
      </c>
      <c r="Q1700" s="139">
        <v>2</v>
      </c>
      <c r="R1700" s="139">
        <v>10</v>
      </c>
      <c r="S1700" s="139">
        <v>5916</v>
      </c>
      <c r="T1700" s="139">
        <v>700</v>
      </c>
      <c r="U1700" s="139" t="s">
        <v>108</v>
      </c>
      <c r="V1700" s="140">
        <v>0</v>
      </c>
      <c r="W1700" s="141">
        <v>0.273559</v>
      </c>
      <c r="X1700" s="141">
        <v>0</v>
      </c>
      <c r="Y1700" s="141">
        <v>0</v>
      </c>
      <c r="Z1700" s="142">
        <v>0</v>
      </c>
    </row>
    <row r="1701" spans="1:26" s="4" customFormat="1" x14ac:dyDescent="0.2">
      <c r="A1701" s="139" t="s">
        <v>209</v>
      </c>
      <c r="B1701" s="31" t="s">
        <v>134</v>
      </c>
      <c r="C1701" s="139">
        <f t="shared" si="26"/>
        <v>8</v>
      </c>
      <c r="D1701" s="139" t="s">
        <v>192</v>
      </c>
      <c r="E1701" s="139" t="s">
        <v>182</v>
      </c>
      <c r="F1701" s="139" t="s">
        <v>1061</v>
      </c>
      <c r="G1701" s="139" t="s">
        <v>1062</v>
      </c>
      <c r="H1701" s="139" t="s">
        <v>231</v>
      </c>
      <c r="I1701" s="139" t="s">
        <v>231</v>
      </c>
      <c r="J1701" s="139" t="s">
        <v>231</v>
      </c>
      <c r="K1701" s="139" t="s">
        <v>232</v>
      </c>
      <c r="L1701" s="139">
        <v>39.499317500000004</v>
      </c>
      <c r="M1701" s="139">
        <v>-107.90787069444445</v>
      </c>
      <c r="N1701" s="139" t="s">
        <v>268</v>
      </c>
      <c r="O1701" s="139" t="s">
        <v>233</v>
      </c>
      <c r="P1701" s="139">
        <v>0</v>
      </c>
      <c r="Q1701" s="139">
        <v>0</v>
      </c>
      <c r="R1701" s="139">
        <v>0</v>
      </c>
      <c r="S1701" s="139">
        <v>0</v>
      </c>
      <c r="T1701" s="139">
        <v>70</v>
      </c>
      <c r="U1701" s="139" t="s">
        <v>208</v>
      </c>
      <c r="V1701" s="140">
        <v>0</v>
      </c>
      <c r="W1701" s="141">
        <v>4.834136</v>
      </c>
      <c r="X1701" s="141">
        <v>0</v>
      </c>
      <c r="Y1701" s="141">
        <v>0</v>
      </c>
      <c r="Z1701" s="142">
        <v>0</v>
      </c>
    </row>
    <row r="1702" spans="1:26" s="4" customFormat="1" x14ac:dyDescent="0.2">
      <c r="A1702" s="139" t="s">
        <v>209</v>
      </c>
      <c r="B1702" s="31" t="s">
        <v>134</v>
      </c>
      <c r="C1702" s="139">
        <f t="shared" si="26"/>
        <v>8</v>
      </c>
      <c r="D1702" s="139" t="s">
        <v>192</v>
      </c>
      <c r="E1702" s="139" t="s">
        <v>182</v>
      </c>
      <c r="F1702" s="139" t="s">
        <v>1061</v>
      </c>
      <c r="G1702" s="139" t="s">
        <v>1062</v>
      </c>
      <c r="H1702" s="139" t="s">
        <v>231</v>
      </c>
      <c r="I1702" s="139" t="s">
        <v>231</v>
      </c>
      <c r="J1702" s="139" t="s">
        <v>231</v>
      </c>
      <c r="K1702" s="139" t="s">
        <v>232</v>
      </c>
      <c r="L1702" s="139">
        <v>39.499317500000004</v>
      </c>
      <c r="M1702" s="139">
        <v>-107.90787069444445</v>
      </c>
      <c r="N1702" s="139" t="s">
        <v>254</v>
      </c>
      <c r="O1702" s="139" t="s">
        <v>233</v>
      </c>
      <c r="P1702" s="139">
        <v>20</v>
      </c>
      <c r="Q1702" s="139">
        <v>2</v>
      </c>
      <c r="R1702" s="139">
        <v>10</v>
      </c>
      <c r="S1702" s="139">
        <v>5916</v>
      </c>
      <c r="T1702" s="139">
        <v>700</v>
      </c>
      <c r="U1702" s="139" t="s">
        <v>108</v>
      </c>
      <c r="V1702" s="140">
        <v>0</v>
      </c>
      <c r="W1702" s="141">
        <v>0.19042899999999999</v>
      </c>
      <c r="X1702" s="141">
        <v>0</v>
      </c>
      <c r="Y1702" s="141">
        <v>0</v>
      </c>
      <c r="Z1702" s="142">
        <v>0</v>
      </c>
    </row>
    <row r="1703" spans="1:26" s="4" customFormat="1" x14ac:dyDescent="0.2">
      <c r="A1703" s="139" t="s">
        <v>209</v>
      </c>
      <c r="B1703" s="31" t="s">
        <v>134</v>
      </c>
      <c r="C1703" s="139">
        <f t="shared" si="26"/>
        <v>8</v>
      </c>
      <c r="D1703" s="139" t="s">
        <v>192</v>
      </c>
      <c r="E1703" s="139" t="s">
        <v>182</v>
      </c>
      <c r="F1703" s="139" t="s">
        <v>1063</v>
      </c>
      <c r="G1703" s="139" t="s">
        <v>1064</v>
      </c>
      <c r="H1703" s="139" t="s">
        <v>231</v>
      </c>
      <c r="I1703" s="139" t="s">
        <v>231</v>
      </c>
      <c r="J1703" s="139" t="s">
        <v>231</v>
      </c>
      <c r="K1703" s="139" t="s">
        <v>257</v>
      </c>
      <c r="L1703" s="139">
        <v>39.499317500000004</v>
      </c>
      <c r="M1703" s="139">
        <v>-107.90787069444445</v>
      </c>
      <c r="N1703" s="139" t="s">
        <v>254</v>
      </c>
      <c r="O1703" s="139" t="s">
        <v>258</v>
      </c>
      <c r="P1703" s="139">
        <v>20</v>
      </c>
      <c r="Q1703" s="139">
        <v>2</v>
      </c>
      <c r="R1703" s="139">
        <v>10</v>
      </c>
      <c r="S1703" s="139">
        <v>5916</v>
      </c>
      <c r="T1703" s="139">
        <v>700</v>
      </c>
      <c r="U1703" s="139" t="s">
        <v>108</v>
      </c>
      <c r="V1703" s="140">
        <v>0</v>
      </c>
      <c r="W1703" s="141">
        <v>6.497E-2</v>
      </c>
      <c r="X1703" s="141">
        <v>0</v>
      </c>
      <c r="Y1703" s="141">
        <v>0</v>
      </c>
      <c r="Z1703" s="142">
        <v>0</v>
      </c>
    </row>
    <row r="1704" spans="1:26" s="4" customFormat="1" x14ac:dyDescent="0.2">
      <c r="A1704" s="139" t="s">
        <v>209</v>
      </c>
      <c r="B1704" s="31" t="s">
        <v>134</v>
      </c>
      <c r="C1704" s="139">
        <f t="shared" si="26"/>
        <v>8</v>
      </c>
      <c r="D1704" s="139" t="s">
        <v>192</v>
      </c>
      <c r="E1704" s="139" t="s">
        <v>182</v>
      </c>
      <c r="F1704" s="139" t="s">
        <v>1065</v>
      </c>
      <c r="G1704" s="139" t="s">
        <v>850</v>
      </c>
      <c r="H1704" s="139" t="s">
        <v>231</v>
      </c>
      <c r="I1704" s="139" t="s">
        <v>231</v>
      </c>
      <c r="J1704" s="139" t="s">
        <v>231</v>
      </c>
      <c r="K1704" s="139" t="s">
        <v>232</v>
      </c>
      <c r="L1704" s="139">
        <v>39.50868911111111</v>
      </c>
      <c r="M1704" s="139">
        <v>-108.41999925</v>
      </c>
      <c r="N1704" s="139" t="s">
        <v>238</v>
      </c>
      <c r="O1704" s="139" t="s">
        <v>233</v>
      </c>
      <c r="P1704" s="139">
        <v>29</v>
      </c>
      <c r="Q1704" s="139">
        <v>0</v>
      </c>
      <c r="R1704" s="139">
        <v>0</v>
      </c>
      <c r="S1704" s="139">
        <v>0</v>
      </c>
      <c r="T1704" s="139">
        <v>115</v>
      </c>
      <c r="U1704" s="139" t="s">
        <v>110</v>
      </c>
      <c r="V1704" s="140">
        <v>0</v>
      </c>
      <c r="W1704" s="141">
        <v>22.333438000000001</v>
      </c>
      <c r="X1704" s="141">
        <v>3.399902</v>
      </c>
      <c r="Y1704" s="141">
        <v>0</v>
      </c>
      <c r="Z1704" s="142">
        <v>0</v>
      </c>
    </row>
    <row r="1705" spans="1:26" s="4" customFormat="1" x14ac:dyDescent="0.2">
      <c r="A1705" s="139" t="s">
        <v>209</v>
      </c>
      <c r="B1705" s="31" t="s">
        <v>134</v>
      </c>
      <c r="C1705" s="139">
        <f t="shared" si="26"/>
        <v>8</v>
      </c>
      <c r="D1705" s="139" t="s">
        <v>192</v>
      </c>
      <c r="E1705" s="139" t="s">
        <v>182</v>
      </c>
      <c r="F1705" s="139" t="s">
        <v>1065</v>
      </c>
      <c r="G1705" s="139" t="s">
        <v>850</v>
      </c>
      <c r="H1705" s="139" t="s">
        <v>231</v>
      </c>
      <c r="I1705" s="139" t="s">
        <v>231</v>
      </c>
      <c r="J1705" s="139" t="s">
        <v>231</v>
      </c>
      <c r="K1705" s="139" t="s">
        <v>232</v>
      </c>
      <c r="L1705" s="139">
        <v>39.474265611111115</v>
      </c>
      <c r="M1705" s="139">
        <v>-107.63889733333335</v>
      </c>
      <c r="N1705" s="139" t="s">
        <v>238</v>
      </c>
      <c r="O1705" s="139" t="s">
        <v>233</v>
      </c>
      <c r="P1705" s="139">
        <v>0</v>
      </c>
      <c r="Q1705" s="139">
        <v>0</v>
      </c>
      <c r="R1705" s="139">
        <v>0</v>
      </c>
      <c r="S1705" s="139">
        <v>0</v>
      </c>
      <c r="T1705" s="139">
        <v>70</v>
      </c>
      <c r="U1705" s="139" t="s">
        <v>110</v>
      </c>
      <c r="V1705" s="140">
        <v>0</v>
      </c>
      <c r="W1705" s="141">
        <v>22.333438000000001</v>
      </c>
      <c r="X1705" s="141">
        <v>3.399902</v>
      </c>
      <c r="Y1705" s="141">
        <v>0</v>
      </c>
      <c r="Z1705" s="142">
        <v>0</v>
      </c>
    </row>
    <row r="1706" spans="1:26" s="4" customFormat="1" x14ac:dyDescent="0.2">
      <c r="A1706" s="139" t="s">
        <v>209</v>
      </c>
      <c r="B1706" s="31" t="s">
        <v>134</v>
      </c>
      <c r="C1706" s="139">
        <f t="shared" si="26"/>
        <v>8</v>
      </c>
      <c r="D1706" s="139" t="s">
        <v>192</v>
      </c>
      <c r="E1706" s="139" t="s">
        <v>182</v>
      </c>
      <c r="F1706" s="139" t="s">
        <v>1065</v>
      </c>
      <c r="G1706" s="139" t="s">
        <v>850</v>
      </c>
      <c r="H1706" s="139" t="s">
        <v>231</v>
      </c>
      <c r="I1706" s="139" t="s">
        <v>231</v>
      </c>
      <c r="J1706" s="139" t="s">
        <v>231</v>
      </c>
      <c r="K1706" s="139" t="s">
        <v>232</v>
      </c>
      <c r="L1706" s="139">
        <v>39.485842472222224</v>
      </c>
      <c r="M1706" s="139">
        <v>-107.62188833333333</v>
      </c>
      <c r="N1706" s="139" t="s">
        <v>238</v>
      </c>
      <c r="O1706" s="139" t="s">
        <v>233</v>
      </c>
      <c r="P1706" s="139">
        <v>0</v>
      </c>
      <c r="Q1706" s="139">
        <v>0</v>
      </c>
      <c r="R1706" s="139">
        <v>0</v>
      </c>
      <c r="S1706" s="139">
        <v>0</v>
      </c>
      <c r="T1706" s="139">
        <v>70</v>
      </c>
      <c r="U1706" s="139" t="s">
        <v>110</v>
      </c>
      <c r="V1706" s="140">
        <v>0</v>
      </c>
      <c r="W1706" s="141">
        <v>22.333438000000001</v>
      </c>
      <c r="X1706" s="141">
        <v>3.399902</v>
      </c>
      <c r="Y1706" s="141">
        <v>0</v>
      </c>
      <c r="Z1706" s="142">
        <v>0</v>
      </c>
    </row>
    <row r="1707" spans="1:26" s="4" customFormat="1" x14ac:dyDescent="0.2">
      <c r="A1707" s="139" t="s">
        <v>209</v>
      </c>
      <c r="B1707" s="31" t="s">
        <v>134</v>
      </c>
      <c r="C1707" s="139">
        <f t="shared" si="26"/>
        <v>8</v>
      </c>
      <c r="D1707" s="139" t="s">
        <v>192</v>
      </c>
      <c r="E1707" s="139" t="s">
        <v>182</v>
      </c>
      <c r="F1707" s="139" t="s">
        <v>1065</v>
      </c>
      <c r="G1707" s="139" t="s">
        <v>850</v>
      </c>
      <c r="H1707" s="139" t="s">
        <v>231</v>
      </c>
      <c r="I1707" s="139" t="s">
        <v>231</v>
      </c>
      <c r="J1707" s="139" t="s">
        <v>231</v>
      </c>
      <c r="K1707" s="139" t="s">
        <v>232</v>
      </c>
      <c r="L1707" s="139">
        <v>39.493677305555558</v>
      </c>
      <c r="M1707" s="139">
        <v>-107.68212291666667</v>
      </c>
      <c r="N1707" s="139" t="s">
        <v>286</v>
      </c>
      <c r="O1707" s="139" t="s">
        <v>233</v>
      </c>
      <c r="P1707" s="139">
        <v>0</v>
      </c>
      <c r="Q1707" s="139">
        <v>0</v>
      </c>
      <c r="R1707" s="139">
        <v>0</v>
      </c>
      <c r="S1707" s="139">
        <v>0</v>
      </c>
      <c r="T1707" s="139">
        <v>70</v>
      </c>
      <c r="U1707" s="139" t="s">
        <v>111</v>
      </c>
      <c r="V1707" s="140">
        <v>0</v>
      </c>
      <c r="W1707" s="141">
        <v>108.92</v>
      </c>
      <c r="X1707" s="141">
        <v>0</v>
      </c>
      <c r="Y1707" s="141">
        <v>0</v>
      </c>
      <c r="Z1707" s="142">
        <v>0</v>
      </c>
    </row>
    <row r="1708" spans="1:26" s="4" customFormat="1" x14ac:dyDescent="0.2">
      <c r="A1708" s="139" t="s">
        <v>209</v>
      </c>
      <c r="B1708" s="31" t="s">
        <v>134</v>
      </c>
      <c r="C1708" s="139">
        <f t="shared" si="26"/>
        <v>8</v>
      </c>
      <c r="D1708" s="139" t="s">
        <v>192</v>
      </c>
      <c r="E1708" s="139" t="s">
        <v>182</v>
      </c>
      <c r="F1708" s="139" t="s">
        <v>1065</v>
      </c>
      <c r="G1708" s="139" t="s">
        <v>850</v>
      </c>
      <c r="H1708" s="139" t="s">
        <v>231</v>
      </c>
      <c r="I1708" s="139" t="s">
        <v>231</v>
      </c>
      <c r="J1708" s="139" t="s">
        <v>231</v>
      </c>
      <c r="K1708" s="139" t="s">
        <v>232</v>
      </c>
      <c r="L1708" s="139">
        <v>39.463602638888894</v>
      </c>
      <c r="M1708" s="139">
        <v>-107.89538133333333</v>
      </c>
      <c r="N1708" s="139" t="s">
        <v>238</v>
      </c>
      <c r="O1708" s="139" t="s">
        <v>233</v>
      </c>
      <c r="P1708" s="139">
        <v>29</v>
      </c>
      <c r="Q1708" s="139">
        <v>0</v>
      </c>
      <c r="R1708" s="139">
        <v>0</v>
      </c>
      <c r="S1708" s="139">
        <v>0</v>
      </c>
      <c r="T1708" s="139">
        <v>115</v>
      </c>
      <c r="U1708" s="139" t="s">
        <v>110</v>
      </c>
      <c r="V1708" s="140">
        <v>0</v>
      </c>
      <c r="W1708" s="141">
        <v>22.333438000000001</v>
      </c>
      <c r="X1708" s="141">
        <v>3.399902</v>
      </c>
      <c r="Y1708" s="141">
        <v>0</v>
      </c>
      <c r="Z1708" s="142">
        <v>0</v>
      </c>
    </row>
    <row r="1709" spans="1:26" s="4" customFormat="1" x14ac:dyDescent="0.2">
      <c r="A1709" s="139" t="s">
        <v>209</v>
      </c>
      <c r="B1709" s="31" t="s">
        <v>134</v>
      </c>
      <c r="C1709" s="139">
        <f t="shared" si="26"/>
        <v>8</v>
      </c>
      <c r="D1709" s="139" t="s">
        <v>192</v>
      </c>
      <c r="E1709" s="139" t="s">
        <v>182</v>
      </c>
      <c r="F1709" s="139" t="s">
        <v>1065</v>
      </c>
      <c r="G1709" s="139" t="s">
        <v>850</v>
      </c>
      <c r="H1709" s="139" t="s">
        <v>231</v>
      </c>
      <c r="I1709" s="139" t="s">
        <v>231</v>
      </c>
      <c r="J1709" s="139" t="s">
        <v>231</v>
      </c>
      <c r="K1709" s="139" t="s">
        <v>232</v>
      </c>
      <c r="L1709" s="139">
        <v>39.53179297222222</v>
      </c>
      <c r="M1709" s="139">
        <v>-108.23267213888889</v>
      </c>
      <c r="N1709" s="139" t="s">
        <v>253</v>
      </c>
      <c r="O1709" s="139" t="s">
        <v>233</v>
      </c>
      <c r="P1709" s="139">
        <v>0</v>
      </c>
      <c r="Q1709" s="139">
        <v>0</v>
      </c>
      <c r="R1709" s="139">
        <v>0</v>
      </c>
      <c r="S1709" s="139">
        <v>0</v>
      </c>
      <c r="T1709" s="139">
        <v>70</v>
      </c>
      <c r="U1709" s="139" t="s">
        <v>208</v>
      </c>
      <c r="V1709" s="140">
        <v>0</v>
      </c>
      <c r="W1709" s="141">
        <v>57.640799999999999</v>
      </c>
      <c r="X1709" s="141">
        <v>0</v>
      </c>
      <c r="Y1709" s="141">
        <v>0</v>
      </c>
      <c r="Z1709" s="142">
        <v>0</v>
      </c>
    </row>
    <row r="1710" spans="1:26" s="4" customFormat="1" x14ac:dyDescent="0.2">
      <c r="A1710" s="139" t="s">
        <v>209</v>
      </c>
      <c r="B1710" s="31" t="s">
        <v>134</v>
      </c>
      <c r="C1710" s="139">
        <f t="shared" si="26"/>
        <v>8</v>
      </c>
      <c r="D1710" s="139" t="s">
        <v>192</v>
      </c>
      <c r="E1710" s="139" t="s">
        <v>182</v>
      </c>
      <c r="F1710" s="139" t="s">
        <v>1066</v>
      </c>
      <c r="G1710" s="139" t="s">
        <v>1067</v>
      </c>
      <c r="H1710" s="139" t="s">
        <v>231</v>
      </c>
      <c r="I1710" s="139" t="s">
        <v>231</v>
      </c>
      <c r="J1710" s="139" t="s">
        <v>231</v>
      </c>
      <c r="K1710" s="139" t="s">
        <v>257</v>
      </c>
      <c r="L1710" s="139">
        <v>39.48372341666667</v>
      </c>
      <c r="M1710" s="139">
        <v>-108.24880594444444</v>
      </c>
      <c r="N1710" s="139" t="s">
        <v>254</v>
      </c>
      <c r="O1710" s="139" t="s">
        <v>258</v>
      </c>
      <c r="P1710" s="139">
        <v>20</v>
      </c>
      <c r="Q1710" s="139">
        <v>2</v>
      </c>
      <c r="R1710" s="139">
        <v>10</v>
      </c>
      <c r="S1710" s="139">
        <v>5916</v>
      </c>
      <c r="T1710" s="139">
        <v>700</v>
      </c>
      <c r="U1710" s="139" t="s">
        <v>108</v>
      </c>
      <c r="V1710" s="140">
        <v>0</v>
      </c>
      <c r="W1710" s="141">
        <v>0.17075099999999999</v>
      </c>
      <c r="X1710" s="141">
        <v>0</v>
      </c>
      <c r="Y1710" s="141">
        <v>0</v>
      </c>
      <c r="Z1710" s="142">
        <v>0</v>
      </c>
    </row>
    <row r="1711" spans="1:26" s="4" customFormat="1" x14ac:dyDescent="0.2">
      <c r="A1711" s="139" t="s">
        <v>209</v>
      </c>
      <c r="B1711" s="31" t="s">
        <v>134</v>
      </c>
      <c r="C1711" s="139">
        <f t="shared" si="26"/>
        <v>8</v>
      </c>
      <c r="D1711" s="139" t="s">
        <v>192</v>
      </c>
      <c r="E1711" s="139" t="s">
        <v>182</v>
      </c>
      <c r="F1711" s="139" t="s">
        <v>1068</v>
      </c>
      <c r="G1711" s="139" t="s">
        <v>1069</v>
      </c>
      <c r="H1711" s="139" t="s">
        <v>231</v>
      </c>
      <c r="I1711" s="139" t="s">
        <v>231</v>
      </c>
      <c r="J1711" s="139" t="s">
        <v>231</v>
      </c>
      <c r="K1711" s="139" t="s">
        <v>257</v>
      </c>
      <c r="L1711" s="139">
        <v>39.48372341666667</v>
      </c>
      <c r="M1711" s="139">
        <v>-108.24880594444444</v>
      </c>
      <c r="N1711" s="139" t="s">
        <v>268</v>
      </c>
      <c r="O1711" s="139" t="s">
        <v>258</v>
      </c>
      <c r="P1711" s="139">
        <v>0</v>
      </c>
      <c r="Q1711" s="139">
        <v>0</v>
      </c>
      <c r="R1711" s="139">
        <v>0</v>
      </c>
      <c r="S1711" s="139">
        <v>0</v>
      </c>
      <c r="T1711" s="139">
        <v>70</v>
      </c>
      <c r="U1711" s="139" t="s">
        <v>208</v>
      </c>
      <c r="V1711" s="140">
        <v>0</v>
      </c>
      <c r="W1711" s="141">
        <v>2.356611</v>
      </c>
      <c r="X1711" s="141">
        <v>0</v>
      </c>
      <c r="Y1711" s="141">
        <v>0</v>
      </c>
      <c r="Z1711" s="142">
        <v>0</v>
      </c>
    </row>
    <row r="1712" spans="1:26" s="4" customFormat="1" x14ac:dyDescent="0.2">
      <c r="A1712" s="139" t="s">
        <v>209</v>
      </c>
      <c r="B1712" s="31" t="s">
        <v>134</v>
      </c>
      <c r="C1712" s="139">
        <f t="shared" si="26"/>
        <v>8</v>
      </c>
      <c r="D1712" s="139" t="s">
        <v>192</v>
      </c>
      <c r="E1712" s="139" t="s">
        <v>182</v>
      </c>
      <c r="F1712" s="139" t="s">
        <v>1068</v>
      </c>
      <c r="G1712" s="139" t="s">
        <v>1069</v>
      </c>
      <c r="H1712" s="139" t="s">
        <v>231</v>
      </c>
      <c r="I1712" s="139" t="s">
        <v>231</v>
      </c>
      <c r="J1712" s="139" t="s">
        <v>231</v>
      </c>
      <c r="K1712" s="139" t="s">
        <v>257</v>
      </c>
      <c r="L1712" s="139">
        <v>39.48372341666667</v>
      </c>
      <c r="M1712" s="139">
        <v>-108.24880594444444</v>
      </c>
      <c r="N1712" s="139" t="s">
        <v>254</v>
      </c>
      <c r="O1712" s="139" t="s">
        <v>258</v>
      </c>
      <c r="P1712" s="139">
        <v>20</v>
      </c>
      <c r="Q1712" s="139">
        <v>2</v>
      </c>
      <c r="R1712" s="139">
        <v>10</v>
      </c>
      <c r="S1712" s="139">
        <v>5916</v>
      </c>
      <c r="T1712" s="139">
        <v>700</v>
      </c>
      <c r="U1712" s="139" t="s">
        <v>108</v>
      </c>
      <c r="V1712" s="140">
        <v>0</v>
      </c>
      <c r="W1712" s="141">
        <v>1.5923080000000001</v>
      </c>
      <c r="X1712" s="141">
        <v>0</v>
      </c>
      <c r="Y1712" s="141">
        <v>0</v>
      </c>
      <c r="Z1712" s="142">
        <v>0</v>
      </c>
    </row>
    <row r="1713" spans="1:26" s="4" customFormat="1" x14ac:dyDescent="0.2">
      <c r="A1713" s="139" t="s">
        <v>209</v>
      </c>
      <c r="B1713" s="31" t="s">
        <v>134</v>
      </c>
      <c r="C1713" s="139">
        <f t="shared" si="26"/>
        <v>8</v>
      </c>
      <c r="D1713" s="139" t="s">
        <v>192</v>
      </c>
      <c r="E1713" s="139" t="s">
        <v>182</v>
      </c>
      <c r="F1713" s="139" t="s">
        <v>1070</v>
      </c>
      <c r="G1713" s="139" t="s">
        <v>1071</v>
      </c>
      <c r="H1713" s="139" t="s">
        <v>231</v>
      </c>
      <c r="I1713" s="139" t="s">
        <v>231</v>
      </c>
      <c r="J1713" s="139" t="s">
        <v>231</v>
      </c>
      <c r="K1713" s="139" t="s">
        <v>257</v>
      </c>
      <c r="L1713" s="139">
        <v>39.48372341666667</v>
      </c>
      <c r="M1713" s="139">
        <v>-108.24880594444444</v>
      </c>
      <c r="N1713" s="139" t="s">
        <v>254</v>
      </c>
      <c r="O1713" s="139" t="s">
        <v>258</v>
      </c>
      <c r="P1713" s="139">
        <v>20</v>
      </c>
      <c r="Q1713" s="139">
        <v>2</v>
      </c>
      <c r="R1713" s="139">
        <v>10</v>
      </c>
      <c r="S1713" s="139">
        <v>5916</v>
      </c>
      <c r="T1713" s="139">
        <v>700</v>
      </c>
      <c r="U1713" s="139" t="s">
        <v>108</v>
      </c>
      <c r="V1713" s="140">
        <v>0</v>
      </c>
      <c r="W1713" s="141">
        <v>0.155581</v>
      </c>
      <c r="X1713" s="141">
        <v>0</v>
      </c>
      <c r="Y1713" s="141">
        <v>0</v>
      </c>
      <c r="Z1713" s="142">
        <v>0</v>
      </c>
    </row>
    <row r="1714" spans="1:26" s="4" customFormat="1" x14ac:dyDescent="0.2">
      <c r="A1714" s="139" t="s">
        <v>209</v>
      </c>
      <c r="B1714" s="31" t="s">
        <v>134</v>
      </c>
      <c r="C1714" s="139">
        <f t="shared" si="26"/>
        <v>8</v>
      </c>
      <c r="D1714" s="139" t="s">
        <v>192</v>
      </c>
      <c r="E1714" s="139" t="s">
        <v>182</v>
      </c>
      <c r="F1714" s="139" t="s">
        <v>1072</v>
      </c>
      <c r="G1714" s="139" t="s">
        <v>1073</v>
      </c>
      <c r="H1714" s="139" t="s">
        <v>231</v>
      </c>
      <c r="I1714" s="139" t="s">
        <v>231</v>
      </c>
      <c r="J1714" s="139" t="s">
        <v>231</v>
      </c>
      <c r="K1714" s="139" t="s">
        <v>257</v>
      </c>
      <c r="L1714" s="139">
        <v>39.48372341666667</v>
      </c>
      <c r="M1714" s="139">
        <v>-108.24880594444444</v>
      </c>
      <c r="N1714" s="139" t="s">
        <v>254</v>
      </c>
      <c r="O1714" s="139" t="s">
        <v>258</v>
      </c>
      <c r="P1714" s="139">
        <v>20</v>
      </c>
      <c r="Q1714" s="139">
        <v>2</v>
      </c>
      <c r="R1714" s="139">
        <v>10</v>
      </c>
      <c r="S1714" s="139">
        <v>5916</v>
      </c>
      <c r="T1714" s="139">
        <v>700</v>
      </c>
      <c r="U1714" s="139" t="s">
        <v>108</v>
      </c>
      <c r="V1714" s="140">
        <v>0</v>
      </c>
      <c r="W1714" s="141">
        <v>0.96097299999999997</v>
      </c>
      <c r="X1714" s="141">
        <v>0</v>
      </c>
      <c r="Y1714" s="141">
        <v>0</v>
      </c>
      <c r="Z1714" s="142">
        <v>0</v>
      </c>
    </row>
    <row r="1715" spans="1:26" s="4" customFormat="1" x14ac:dyDescent="0.2">
      <c r="A1715" s="139" t="s">
        <v>209</v>
      </c>
      <c r="B1715" s="31" t="s">
        <v>134</v>
      </c>
      <c r="C1715" s="139">
        <f t="shared" si="26"/>
        <v>8</v>
      </c>
      <c r="D1715" s="139" t="s">
        <v>192</v>
      </c>
      <c r="E1715" s="139" t="s">
        <v>182</v>
      </c>
      <c r="F1715" s="139" t="s">
        <v>1074</v>
      </c>
      <c r="G1715" s="139" t="s">
        <v>1075</v>
      </c>
      <c r="H1715" s="139" t="s">
        <v>231</v>
      </c>
      <c r="I1715" s="139" t="s">
        <v>231</v>
      </c>
      <c r="J1715" s="139" t="s">
        <v>231</v>
      </c>
      <c r="K1715" s="139" t="s">
        <v>257</v>
      </c>
      <c r="L1715" s="139">
        <v>39.48372341666667</v>
      </c>
      <c r="M1715" s="139">
        <v>-108.24880594444444</v>
      </c>
      <c r="N1715" s="139" t="s">
        <v>254</v>
      </c>
      <c r="O1715" s="139" t="s">
        <v>258</v>
      </c>
      <c r="P1715" s="139">
        <v>20</v>
      </c>
      <c r="Q1715" s="139">
        <v>2</v>
      </c>
      <c r="R1715" s="139">
        <v>10</v>
      </c>
      <c r="S1715" s="139">
        <v>5916</v>
      </c>
      <c r="T1715" s="139">
        <v>700</v>
      </c>
      <c r="U1715" s="139" t="s">
        <v>108</v>
      </c>
      <c r="V1715" s="140">
        <v>0</v>
      </c>
      <c r="W1715" s="141">
        <v>0.13047800000000001</v>
      </c>
      <c r="X1715" s="141">
        <v>0</v>
      </c>
      <c r="Y1715" s="141">
        <v>0</v>
      </c>
      <c r="Z1715" s="142">
        <v>0</v>
      </c>
    </row>
    <row r="1716" spans="1:26" s="4" customFormat="1" x14ac:dyDescent="0.2">
      <c r="A1716" s="139" t="s">
        <v>209</v>
      </c>
      <c r="B1716" s="31" t="s">
        <v>134</v>
      </c>
      <c r="C1716" s="139">
        <f t="shared" si="26"/>
        <v>8</v>
      </c>
      <c r="D1716" s="139" t="s">
        <v>192</v>
      </c>
      <c r="E1716" s="139" t="s">
        <v>182</v>
      </c>
      <c r="F1716" s="139" t="s">
        <v>1076</v>
      </c>
      <c r="G1716" s="139" t="s">
        <v>1077</v>
      </c>
      <c r="H1716" s="139" t="s">
        <v>231</v>
      </c>
      <c r="I1716" s="139" t="s">
        <v>231</v>
      </c>
      <c r="J1716" s="139" t="s">
        <v>231</v>
      </c>
      <c r="K1716" s="139" t="s">
        <v>257</v>
      </c>
      <c r="L1716" s="139">
        <v>39.48372341666667</v>
      </c>
      <c r="M1716" s="139">
        <v>-108.24880594444444</v>
      </c>
      <c r="N1716" s="139" t="s">
        <v>254</v>
      </c>
      <c r="O1716" s="139" t="s">
        <v>258</v>
      </c>
      <c r="P1716" s="139">
        <v>17</v>
      </c>
      <c r="Q1716" s="139">
        <v>1.42</v>
      </c>
      <c r="R1716" s="139">
        <v>8</v>
      </c>
      <c r="S1716" s="139">
        <v>2314</v>
      </c>
      <c r="T1716" s="139">
        <v>137</v>
      </c>
      <c r="U1716" s="139" t="s">
        <v>108</v>
      </c>
      <c r="V1716" s="140">
        <v>0</v>
      </c>
      <c r="W1716" s="141">
        <v>1.9021079999999999</v>
      </c>
      <c r="X1716" s="141">
        <v>0</v>
      </c>
      <c r="Y1716" s="141">
        <v>0</v>
      </c>
      <c r="Z1716" s="142">
        <v>0</v>
      </c>
    </row>
    <row r="1717" spans="1:26" s="4" customFormat="1" x14ac:dyDescent="0.2">
      <c r="A1717" s="139" t="s">
        <v>209</v>
      </c>
      <c r="B1717" s="31" t="s">
        <v>134</v>
      </c>
      <c r="C1717" s="139">
        <f t="shared" si="26"/>
        <v>8</v>
      </c>
      <c r="D1717" s="139" t="s">
        <v>192</v>
      </c>
      <c r="E1717" s="139" t="s">
        <v>182</v>
      </c>
      <c r="F1717" s="139" t="s">
        <v>1078</v>
      </c>
      <c r="G1717" s="139" t="s">
        <v>1079</v>
      </c>
      <c r="H1717" s="139" t="s">
        <v>231</v>
      </c>
      <c r="I1717" s="139" t="s">
        <v>231</v>
      </c>
      <c r="J1717" s="139" t="s">
        <v>231</v>
      </c>
      <c r="K1717" s="139" t="s">
        <v>232</v>
      </c>
      <c r="L1717" s="139">
        <v>39.48372341666667</v>
      </c>
      <c r="M1717" s="139">
        <v>-108.24880594444444</v>
      </c>
      <c r="N1717" s="139" t="s">
        <v>254</v>
      </c>
      <c r="O1717" s="139" t="s">
        <v>233</v>
      </c>
      <c r="P1717" s="139">
        <v>20</v>
      </c>
      <c r="Q1717" s="139">
        <v>2</v>
      </c>
      <c r="R1717" s="139">
        <v>10</v>
      </c>
      <c r="S1717" s="139">
        <v>5916</v>
      </c>
      <c r="T1717" s="139">
        <v>700</v>
      </c>
      <c r="U1717" s="139" t="s">
        <v>108</v>
      </c>
      <c r="V1717" s="140">
        <v>0</v>
      </c>
      <c r="W1717" s="141">
        <v>0.906447</v>
      </c>
      <c r="X1717" s="141">
        <v>0</v>
      </c>
      <c r="Y1717" s="141">
        <v>0</v>
      </c>
      <c r="Z1717" s="142">
        <v>0</v>
      </c>
    </row>
    <row r="1718" spans="1:26" s="4" customFormat="1" x14ac:dyDescent="0.2">
      <c r="A1718" s="139" t="s">
        <v>209</v>
      </c>
      <c r="B1718" s="31" t="s">
        <v>134</v>
      </c>
      <c r="C1718" s="139">
        <f t="shared" si="26"/>
        <v>8</v>
      </c>
      <c r="D1718" s="139" t="s">
        <v>192</v>
      </c>
      <c r="E1718" s="139" t="s">
        <v>182</v>
      </c>
      <c r="F1718" s="139" t="s">
        <v>1080</v>
      </c>
      <c r="G1718" s="139" t="s">
        <v>1081</v>
      </c>
      <c r="H1718" s="139" t="s">
        <v>231</v>
      </c>
      <c r="I1718" s="139" t="s">
        <v>231</v>
      </c>
      <c r="J1718" s="139" t="s">
        <v>231</v>
      </c>
      <c r="K1718" s="139" t="s">
        <v>232</v>
      </c>
      <c r="L1718" s="139">
        <v>39.402683805555554</v>
      </c>
      <c r="M1718" s="139">
        <v>-108.09941580555555</v>
      </c>
      <c r="N1718" s="139" t="s">
        <v>238</v>
      </c>
      <c r="O1718" s="139" t="s">
        <v>233</v>
      </c>
      <c r="P1718" s="139">
        <v>0</v>
      </c>
      <c r="Q1718" s="139">
        <v>0</v>
      </c>
      <c r="R1718" s="139">
        <v>0</v>
      </c>
      <c r="S1718" s="139">
        <v>0</v>
      </c>
      <c r="T1718" s="139">
        <v>70</v>
      </c>
      <c r="U1718" s="139" t="s">
        <v>110</v>
      </c>
      <c r="V1718" s="140">
        <v>0</v>
      </c>
      <c r="W1718" s="141">
        <v>3.85</v>
      </c>
      <c r="X1718" s="141">
        <v>0</v>
      </c>
      <c r="Y1718" s="141">
        <v>0</v>
      </c>
      <c r="Z1718" s="142">
        <v>0</v>
      </c>
    </row>
    <row r="1719" spans="1:26" s="4" customFormat="1" x14ac:dyDescent="0.2">
      <c r="A1719" s="139" t="s">
        <v>209</v>
      </c>
      <c r="B1719" s="31" t="s">
        <v>134</v>
      </c>
      <c r="C1719" s="139">
        <f t="shared" si="26"/>
        <v>8</v>
      </c>
      <c r="D1719" s="139" t="s">
        <v>192</v>
      </c>
      <c r="E1719" s="139" t="s">
        <v>182</v>
      </c>
      <c r="F1719" s="139" t="s">
        <v>1082</v>
      </c>
      <c r="G1719" s="139" t="s">
        <v>1083</v>
      </c>
      <c r="H1719" s="139" t="s">
        <v>231</v>
      </c>
      <c r="I1719" s="139" t="s">
        <v>231</v>
      </c>
      <c r="J1719" s="139" t="s">
        <v>231</v>
      </c>
      <c r="K1719" s="139" t="s">
        <v>232</v>
      </c>
      <c r="L1719" s="139">
        <v>39.402683805555554</v>
      </c>
      <c r="M1719" s="139">
        <v>-108.09941580555555</v>
      </c>
      <c r="N1719" s="139" t="s">
        <v>238</v>
      </c>
      <c r="O1719" s="139" t="s">
        <v>233</v>
      </c>
      <c r="P1719" s="139">
        <v>0</v>
      </c>
      <c r="Q1719" s="139">
        <v>0</v>
      </c>
      <c r="R1719" s="139">
        <v>0</v>
      </c>
      <c r="S1719" s="139">
        <v>0</v>
      </c>
      <c r="T1719" s="139">
        <v>70</v>
      </c>
      <c r="U1719" s="139" t="s">
        <v>110</v>
      </c>
      <c r="V1719" s="140">
        <v>0</v>
      </c>
      <c r="W1719" s="141">
        <v>3.8533089999999999</v>
      </c>
      <c r="X1719" s="141">
        <v>0</v>
      </c>
      <c r="Y1719" s="141">
        <v>0</v>
      </c>
      <c r="Z1719" s="142">
        <v>0</v>
      </c>
    </row>
    <row r="1720" spans="1:26" s="4" customFormat="1" x14ac:dyDescent="0.2">
      <c r="A1720" s="139" t="s">
        <v>209</v>
      </c>
      <c r="B1720" s="31" t="s">
        <v>134</v>
      </c>
      <c r="C1720" s="139">
        <f t="shared" si="26"/>
        <v>8</v>
      </c>
      <c r="D1720" s="139" t="s">
        <v>192</v>
      </c>
      <c r="E1720" s="139" t="s">
        <v>182</v>
      </c>
      <c r="F1720" s="139" t="s">
        <v>1084</v>
      </c>
      <c r="G1720" s="139" t="s">
        <v>1085</v>
      </c>
      <c r="H1720" s="139" t="s">
        <v>231</v>
      </c>
      <c r="I1720" s="139" t="s">
        <v>231</v>
      </c>
      <c r="J1720" s="139" t="s">
        <v>231</v>
      </c>
      <c r="K1720" s="139" t="s">
        <v>232</v>
      </c>
      <c r="L1720" s="139">
        <v>39.402683805555554</v>
      </c>
      <c r="M1720" s="139">
        <v>-108.09941580555555</v>
      </c>
      <c r="N1720" s="139" t="s">
        <v>238</v>
      </c>
      <c r="O1720" s="139" t="s">
        <v>233</v>
      </c>
      <c r="P1720" s="139">
        <v>0</v>
      </c>
      <c r="Q1720" s="139">
        <v>0</v>
      </c>
      <c r="R1720" s="139">
        <v>0</v>
      </c>
      <c r="S1720" s="139">
        <v>0</v>
      </c>
      <c r="T1720" s="139">
        <v>70</v>
      </c>
      <c r="U1720" s="139" t="s">
        <v>110</v>
      </c>
      <c r="V1720" s="140">
        <v>0</v>
      </c>
      <c r="W1720" s="141">
        <v>3.8497129999999999</v>
      </c>
      <c r="X1720" s="141">
        <v>0</v>
      </c>
      <c r="Y1720" s="141">
        <v>0</v>
      </c>
      <c r="Z1720" s="142">
        <v>0</v>
      </c>
    </row>
    <row r="1721" spans="1:26" s="4" customFormat="1" x14ac:dyDescent="0.2">
      <c r="A1721" s="139" t="s">
        <v>209</v>
      </c>
      <c r="B1721" s="31" t="s">
        <v>134</v>
      </c>
      <c r="C1721" s="139">
        <f t="shared" si="26"/>
        <v>8</v>
      </c>
      <c r="D1721" s="139" t="s">
        <v>192</v>
      </c>
      <c r="E1721" s="139" t="s">
        <v>182</v>
      </c>
      <c r="F1721" s="139" t="s">
        <v>1086</v>
      </c>
      <c r="G1721" s="139" t="s">
        <v>1087</v>
      </c>
      <c r="H1721" s="139" t="s">
        <v>231</v>
      </c>
      <c r="I1721" s="139" t="s">
        <v>231</v>
      </c>
      <c r="J1721" s="139" t="s">
        <v>231</v>
      </c>
      <c r="K1721" s="139" t="s">
        <v>232</v>
      </c>
      <c r="L1721" s="139">
        <v>39.402683805555554</v>
      </c>
      <c r="M1721" s="139">
        <v>-108.09941580555555</v>
      </c>
      <c r="N1721" s="139" t="s">
        <v>254</v>
      </c>
      <c r="O1721" s="139" t="s">
        <v>233</v>
      </c>
      <c r="P1721" s="139">
        <v>20</v>
      </c>
      <c r="Q1721" s="139">
        <v>2.5</v>
      </c>
      <c r="R1721" s="139">
        <v>0</v>
      </c>
      <c r="S1721" s="139">
        <v>0</v>
      </c>
      <c r="T1721" s="139">
        <v>0</v>
      </c>
      <c r="U1721" s="139" t="s">
        <v>108</v>
      </c>
      <c r="V1721" s="140">
        <v>0</v>
      </c>
      <c r="W1721" s="141">
        <v>0.163997</v>
      </c>
      <c r="X1721" s="141">
        <v>0</v>
      </c>
      <c r="Y1721" s="141">
        <v>0</v>
      </c>
      <c r="Z1721" s="142">
        <v>0</v>
      </c>
    </row>
    <row r="1722" spans="1:26" s="4" customFormat="1" x14ac:dyDescent="0.2">
      <c r="A1722" s="139" t="s">
        <v>209</v>
      </c>
      <c r="B1722" s="31" t="s">
        <v>134</v>
      </c>
      <c r="C1722" s="139">
        <f t="shared" si="26"/>
        <v>8</v>
      </c>
      <c r="D1722" s="139" t="s">
        <v>192</v>
      </c>
      <c r="E1722" s="139" t="s">
        <v>182</v>
      </c>
      <c r="F1722" s="139" t="s">
        <v>1088</v>
      </c>
      <c r="G1722" s="139" t="s">
        <v>1089</v>
      </c>
      <c r="H1722" s="139" t="s">
        <v>231</v>
      </c>
      <c r="I1722" s="139" t="s">
        <v>231</v>
      </c>
      <c r="J1722" s="139" t="s">
        <v>231</v>
      </c>
      <c r="K1722" s="139" t="s">
        <v>257</v>
      </c>
      <c r="L1722" s="139">
        <v>39.402683805555554</v>
      </c>
      <c r="M1722" s="139">
        <v>-108.09941580555555</v>
      </c>
      <c r="N1722" s="139" t="s">
        <v>254</v>
      </c>
      <c r="O1722" s="139" t="s">
        <v>258</v>
      </c>
      <c r="P1722" s="139">
        <v>20</v>
      </c>
      <c r="Q1722" s="139">
        <v>2</v>
      </c>
      <c r="R1722" s="139">
        <v>10</v>
      </c>
      <c r="S1722" s="139">
        <v>5916</v>
      </c>
      <c r="T1722" s="139">
        <v>700</v>
      </c>
      <c r="U1722" s="139" t="s">
        <v>108</v>
      </c>
      <c r="V1722" s="140">
        <v>0</v>
      </c>
      <c r="W1722" s="141">
        <v>0.14258199999999999</v>
      </c>
      <c r="X1722" s="141">
        <v>0</v>
      </c>
      <c r="Y1722" s="141">
        <v>0</v>
      </c>
      <c r="Z1722" s="142">
        <v>0</v>
      </c>
    </row>
    <row r="1723" spans="1:26" s="4" customFormat="1" x14ac:dyDescent="0.2">
      <c r="A1723" s="139" t="s">
        <v>209</v>
      </c>
      <c r="B1723" s="31" t="s">
        <v>134</v>
      </c>
      <c r="C1723" s="139">
        <f t="shared" si="26"/>
        <v>8</v>
      </c>
      <c r="D1723" s="139" t="s">
        <v>192</v>
      </c>
      <c r="E1723" s="139" t="s">
        <v>182</v>
      </c>
      <c r="F1723" s="139" t="s">
        <v>1090</v>
      </c>
      <c r="G1723" s="139" t="s">
        <v>1091</v>
      </c>
      <c r="H1723" s="139" t="s">
        <v>231</v>
      </c>
      <c r="I1723" s="139" t="s">
        <v>231</v>
      </c>
      <c r="J1723" s="139" t="s">
        <v>231</v>
      </c>
      <c r="K1723" s="139" t="s">
        <v>232</v>
      </c>
      <c r="L1723" s="139">
        <v>39.36925461111111</v>
      </c>
      <c r="M1723" s="139">
        <v>-108.06360338888888</v>
      </c>
      <c r="N1723" s="139" t="s">
        <v>268</v>
      </c>
      <c r="O1723" s="139" t="s">
        <v>233</v>
      </c>
      <c r="P1723" s="139">
        <v>0</v>
      </c>
      <c r="Q1723" s="139">
        <v>0</v>
      </c>
      <c r="R1723" s="139">
        <v>0</v>
      </c>
      <c r="S1723" s="139">
        <v>0</v>
      </c>
      <c r="T1723" s="139">
        <v>70</v>
      </c>
      <c r="U1723" s="139" t="s">
        <v>208</v>
      </c>
      <c r="V1723" s="140">
        <v>0</v>
      </c>
      <c r="W1723" s="141">
        <v>3.5648499999999999</v>
      </c>
      <c r="X1723" s="141">
        <v>0</v>
      </c>
      <c r="Y1723" s="141">
        <v>0</v>
      </c>
      <c r="Z1723" s="142">
        <v>0</v>
      </c>
    </row>
    <row r="1724" spans="1:26" s="4" customFormat="1" x14ac:dyDescent="0.2">
      <c r="A1724" s="139" t="s">
        <v>209</v>
      </c>
      <c r="B1724" s="31" t="s">
        <v>134</v>
      </c>
      <c r="C1724" s="139">
        <f t="shared" si="26"/>
        <v>8</v>
      </c>
      <c r="D1724" s="139" t="s">
        <v>192</v>
      </c>
      <c r="E1724" s="139" t="s">
        <v>182</v>
      </c>
      <c r="F1724" s="139" t="s">
        <v>1090</v>
      </c>
      <c r="G1724" s="139" t="s">
        <v>1091</v>
      </c>
      <c r="H1724" s="139" t="s">
        <v>231</v>
      </c>
      <c r="I1724" s="139" t="s">
        <v>231</v>
      </c>
      <c r="J1724" s="139" t="s">
        <v>231</v>
      </c>
      <c r="K1724" s="139" t="s">
        <v>232</v>
      </c>
      <c r="L1724" s="139">
        <v>39.36925461111111</v>
      </c>
      <c r="M1724" s="139">
        <v>-108.06360338888888</v>
      </c>
      <c r="N1724" s="139" t="s">
        <v>254</v>
      </c>
      <c r="O1724" s="139" t="s">
        <v>233</v>
      </c>
      <c r="P1724" s="139">
        <v>17</v>
      </c>
      <c r="Q1724" s="139">
        <v>1.42</v>
      </c>
      <c r="R1724" s="139">
        <v>8</v>
      </c>
      <c r="S1724" s="139">
        <v>2314</v>
      </c>
      <c r="T1724" s="139">
        <v>137</v>
      </c>
      <c r="U1724" s="139" t="s">
        <v>108</v>
      </c>
      <c r="V1724" s="140">
        <v>0</v>
      </c>
      <c r="W1724" s="141">
        <v>5.5735359999999998</v>
      </c>
      <c r="X1724" s="141">
        <v>0</v>
      </c>
      <c r="Y1724" s="141">
        <v>0</v>
      </c>
      <c r="Z1724" s="142">
        <v>0</v>
      </c>
    </row>
    <row r="1725" spans="1:26" s="4" customFormat="1" x14ac:dyDescent="0.2">
      <c r="A1725" s="139" t="s">
        <v>209</v>
      </c>
      <c r="B1725" s="31" t="s">
        <v>134</v>
      </c>
      <c r="C1725" s="139">
        <f t="shared" si="26"/>
        <v>8</v>
      </c>
      <c r="D1725" s="139" t="s">
        <v>192</v>
      </c>
      <c r="E1725" s="139" t="s">
        <v>182</v>
      </c>
      <c r="F1725" s="139" t="s">
        <v>1092</v>
      </c>
      <c r="G1725" s="139" t="s">
        <v>1093</v>
      </c>
      <c r="H1725" s="139" t="s">
        <v>231</v>
      </c>
      <c r="I1725" s="139" t="s">
        <v>231</v>
      </c>
      <c r="J1725" s="139" t="s">
        <v>231</v>
      </c>
      <c r="K1725" s="139" t="s">
        <v>232</v>
      </c>
      <c r="L1725" s="139">
        <v>39.36925461111111</v>
      </c>
      <c r="M1725" s="139">
        <v>-108.06360338888888</v>
      </c>
      <c r="N1725" s="139" t="s">
        <v>254</v>
      </c>
      <c r="O1725" s="139" t="s">
        <v>233</v>
      </c>
      <c r="P1725" s="139">
        <v>17</v>
      </c>
      <c r="Q1725" s="139">
        <v>1.42</v>
      </c>
      <c r="R1725" s="139">
        <v>8</v>
      </c>
      <c r="S1725" s="139">
        <v>2314</v>
      </c>
      <c r="T1725" s="139">
        <v>137</v>
      </c>
      <c r="U1725" s="139" t="s">
        <v>108</v>
      </c>
      <c r="V1725" s="140">
        <v>0</v>
      </c>
      <c r="W1725" s="141">
        <v>1.198563</v>
      </c>
      <c r="X1725" s="141">
        <v>0</v>
      </c>
      <c r="Y1725" s="141">
        <v>0</v>
      </c>
      <c r="Z1725" s="142">
        <v>0</v>
      </c>
    </row>
    <row r="1726" spans="1:26" s="4" customFormat="1" x14ac:dyDescent="0.2">
      <c r="A1726" s="139" t="s">
        <v>209</v>
      </c>
      <c r="B1726" s="31" t="s">
        <v>134</v>
      </c>
      <c r="C1726" s="139">
        <f t="shared" si="26"/>
        <v>8</v>
      </c>
      <c r="D1726" s="139" t="s">
        <v>192</v>
      </c>
      <c r="E1726" s="139" t="s">
        <v>182</v>
      </c>
      <c r="F1726" s="139" t="s">
        <v>1094</v>
      </c>
      <c r="G1726" s="139" t="s">
        <v>1095</v>
      </c>
      <c r="H1726" s="139" t="s">
        <v>231</v>
      </c>
      <c r="I1726" s="139" t="s">
        <v>231</v>
      </c>
      <c r="J1726" s="139" t="s">
        <v>231</v>
      </c>
      <c r="K1726" s="139" t="s">
        <v>232</v>
      </c>
      <c r="L1726" s="139">
        <v>39.511011611111108</v>
      </c>
      <c r="M1726" s="139">
        <v>-107.69699038888889</v>
      </c>
      <c r="N1726" s="139" t="s">
        <v>237</v>
      </c>
      <c r="O1726" s="139" t="s">
        <v>233</v>
      </c>
      <c r="P1726" s="139">
        <v>10</v>
      </c>
      <c r="Q1726" s="139">
        <v>0.5</v>
      </c>
      <c r="R1726" s="139">
        <v>40.9</v>
      </c>
      <c r="S1726" s="139">
        <v>500</v>
      </c>
      <c r="T1726" s="139">
        <v>540</v>
      </c>
      <c r="U1726" s="139" t="s">
        <v>159</v>
      </c>
      <c r="V1726" s="140">
        <v>2.5499999999999998</v>
      </c>
      <c r="W1726" s="141">
        <v>0.7</v>
      </c>
      <c r="X1726" s="141">
        <v>1.27</v>
      </c>
      <c r="Y1726" s="141">
        <v>0</v>
      </c>
      <c r="Z1726" s="142">
        <v>0</v>
      </c>
    </row>
    <row r="1727" spans="1:26" s="4" customFormat="1" x14ac:dyDescent="0.2">
      <c r="A1727" s="139" t="s">
        <v>209</v>
      </c>
      <c r="B1727" s="31" t="s">
        <v>134</v>
      </c>
      <c r="C1727" s="139">
        <f t="shared" si="26"/>
        <v>8</v>
      </c>
      <c r="D1727" s="139" t="s">
        <v>192</v>
      </c>
      <c r="E1727" s="139" t="s">
        <v>182</v>
      </c>
      <c r="F1727" s="139" t="s">
        <v>1096</v>
      </c>
      <c r="G1727" s="139" t="s">
        <v>1097</v>
      </c>
      <c r="H1727" s="139" t="s">
        <v>231</v>
      </c>
      <c r="I1727" s="139" t="s">
        <v>231</v>
      </c>
      <c r="J1727" s="139" t="s">
        <v>231</v>
      </c>
      <c r="K1727" s="139" t="s">
        <v>257</v>
      </c>
      <c r="L1727" s="139">
        <v>39.497601000000003</v>
      </c>
      <c r="M1727" s="139">
        <v>-107.88470000000001</v>
      </c>
      <c r="N1727" s="139" t="s">
        <v>254</v>
      </c>
      <c r="O1727" s="139" t="s">
        <v>258</v>
      </c>
      <c r="P1727" s="139">
        <v>20</v>
      </c>
      <c r="Q1727" s="139">
        <v>2</v>
      </c>
      <c r="R1727" s="139">
        <v>10</v>
      </c>
      <c r="S1727" s="139">
        <v>5916</v>
      </c>
      <c r="T1727" s="139">
        <v>700</v>
      </c>
      <c r="U1727" s="139" t="s">
        <v>108</v>
      </c>
      <c r="V1727" s="140">
        <v>0</v>
      </c>
      <c r="W1727" s="141">
        <v>0.15770400000000001</v>
      </c>
      <c r="X1727" s="141">
        <v>0</v>
      </c>
      <c r="Y1727" s="141">
        <v>0</v>
      </c>
      <c r="Z1727" s="142">
        <v>0</v>
      </c>
    </row>
    <row r="1728" spans="1:26" s="4" customFormat="1" x14ac:dyDescent="0.2">
      <c r="A1728" s="139" t="s">
        <v>209</v>
      </c>
      <c r="B1728" s="31" t="s">
        <v>134</v>
      </c>
      <c r="C1728" s="139">
        <f t="shared" si="26"/>
        <v>8</v>
      </c>
      <c r="D1728" s="139" t="s">
        <v>192</v>
      </c>
      <c r="E1728" s="139" t="s">
        <v>182</v>
      </c>
      <c r="F1728" s="139" t="s">
        <v>1098</v>
      </c>
      <c r="G1728" s="139" t="s">
        <v>1099</v>
      </c>
      <c r="H1728" s="139" t="s">
        <v>231</v>
      </c>
      <c r="I1728" s="139" t="s">
        <v>231</v>
      </c>
      <c r="J1728" s="139" t="s">
        <v>231</v>
      </c>
      <c r="K1728" s="139" t="s">
        <v>257</v>
      </c>
      <c r="L1728" s="139">
        <v>39.497601000000003</v>
      </c>
      <c r="M1728" s="139">
        <v>-107.88470000000001</v>
      </c>
      <c r="N1728" s="139" t="s">
        <v>254</v>
      </c>
      <c r="O1728" s="139" t="s">
        <v>258</v>
      </c>
      <c r="P1728" s="139">
        <v>20</v>
      </c>
      <c r="Q1728" s="139">
        <v>2</v>
      </c>
      <c r="R1728" s="139">
        <v>10</v>
      </c>
      <c r="S1728" s="139">
        <v>5916</v>
      </c>
      <c r="T1728" s="139">
        <v>700</v>
      </c>
      <c r="U1728" s="139" t="s">
        <v>108</v>
      </c>
      <c r="V1728" s="140">
        <v>0</v>
      </c>
      <c r="W1728" s="141">
        <v>0.16842399999999999</v>
      </c>
      <c r="X1728" s="141">
        <v>0</v>
      </c>
      <c r="Y1728" s="141">
        <v>0</v>
      </c>
      <c r="Z1728" s="142">
        <v>0</v>
      </c>
    </row>
    <row r="1729" spans="1:26" s="4" customFormat="1" x14ac:dyDescent="0.2">
      <c r="A1729" s="139" t="s">
        <v>209</v>
      </c>
      <c r="B1729" s="31" t="s">
        <v>134</v>
      </c>
      <c r="C1729" s="139">
        <f t="shared" si="26"/>
        <v>8</v>
      </c>
      <c r="D1729" s="139" t="s">
        <v>192</v>
      </c>
      <c r="E1729" s="139" t="s">
        <v>182</v>
      </c>
      <c r="F1729" s="139" t="s">
        <v>1100</v>
      </c>
      <c r="G1729" s="139" t="s">
        <v>1101</v>
      </c>
      <c r="H1729" s="139" t="s">
        <v>231</v>
      </c>
      <c r="I1729" s="139" t="s">
        <v>231</v>
      </c>
      <c r="J1729" s="139" t="s">
        <v>231</v>
      </c>
      <c r="K1729" s="139" t="s">
        <v>257</v>
      </c>
      <c r="L1729" s="139">
        <v>39.497601000000003</v>
      </c>
      <c r="M1729" s="139">
        <v>-107.88470000000001</v>
      </c>
      <c r="N1729" s="139" t="s">
        <v>252</v>
      </c>
      <c r="O1729" s="139" t="s">
        <v>258</v>
      </c>
      <c r="P1729" s="139">
        <v>0</v>
      </c>
      <c r="Q1729" s="139">
        <v>0</v>
      </c>
      <c r="R1729" s="139">
        <v>0</v>
      </c>
      <c r="S1729" s="139">
        <v>0</v>
      </c>
      <c r="T1729" s="139">
        <v>70</v>
      </c>
      <c r="U1729" s="139" t="s">
        <v>110</v>
      </c>
      <c r="V1729" s="140">
        <v>0</v>
      </c>
      <c r="W1729" s="141">
        <v>24.4</v>
      </c>
      <c r="X1729" s="141">
        <v>0</v>
      </c>
      <c r="Y1729" s="141">
        <v>0</v>
      </c>
      <c r="Z1729" s="142">
        <v>0</v>
      </c>
    </row>
    <row r="1730" spans="1:26" s="4" customFormat="1" x14ac:dyDescent="0.2">
      <c r="A1730" s="139" t="s">
        <v>209</v>
      </c>
      <c r="B1730" s="31" t="s">
        <v>134</v>
      </c>
      <c r="C1730" s="139">
        <f t="shared" si="26"/>
        <v>8</v>
      </c>
      <c r="D1730" s="139" t="s">
        <v>192</v>
      </c>
      <c r="E1730" s="139" t="s">
        <v>182</v>
      </c>
      <c r="F1730" s="139" t="s">
        <v>1102</v>
      </c>
      <c r="G1730" s="139" t="s">
        <v>1103</v>
      </c>
      <c r="H1730" s="139" t="s">
        <v>231</v>
      </c>
      <c r="I1730" s="139" t="s">
        <v>231</v>
      </c>
      <c r="J1730" s="139" t="s">
        <v>231</v>
      </c>
      <c r="K1730" s="139" t="s">
        <v>232</v>
      </c>
      <c r="L1730" s="139">
        <v>39.427678833333339</v>
      </c>
      <c r="M1730" s="139">
        <v>-108.08128088888888</v>
      </c>
      <c r="N1730" s="139" t="s">
        <v>267</v>
      </c>
      <c r="O1730" s="139" t="s">
        <v>233</v>
      </c>
      <c r="P1730" s="139">
        <v>13</v>
      </c>
      <c r="Q1730" s="139">
        <v>0.55000000000000004</v>
      </c>
      <c r="R1730" s="139">
        <v>0</v>
      </c>
      <c r="S1730" s="139">
        <v>0</v>
      </c>
      <c r="T1730" s="139">
        <v>70</v>
      </c>
      <c r="U1730" s="139" t="s">
        <v>110</v>
      </c>
      <c r="V1730" s="140">
        <v>0</v>
      </c>
      <c r="W1730" s="141">
        <v>8.2344000000000008</v>
      </c>
      <c r="X1730" s="141">
        <v>0</v>
      </c>
      <c r="Y1730" s="141">
        <v>0</v>
      </c>
      <c r="Z1730" s="142">
        <v>0</v>
      </c>
    </row>
    <row r="1731" spans="1:26" s="4" customFormat="1" x14ac:dyDescent="0.2">
      <c r="A1731" s="139" t="s">
        <v>209</v>
      </c>
      <c r="B1731" s="31" t="s">
        <v>134</v>
      </c>
      <c r="C1731" s="139">
        <f t="shared" si="26"/>
        <v>8</v>
      </c>
      <c r="D1731" s="139" t="s">
        <v>192</v>
      </c>
      <c r="E1731" s="139" t="s">
        <v>182</v>
      </c>
      <c r="F1731" s="139" t="s">
        <v>1102</v>
      </c>
      <c r="G1731" s="139" t="s">
        <v>1103</v>
      </c>
      <c r="H1731" s="139" t="s">
        <v>231</v>
      </c>
      <c r="I1731" s="139" t="s">
        <v>231</v>
      </c>
      <c r="J1731" s="139" t="s">
        <v>231</v>
      </c>
      <c r="K1731" s="139" t="s">
        <v>232</v>
      </c>
      <c r="L1731" s="139">
        <v>39.514544999999998</v>
      </c>
      <c r="M1731" s="139">
        <v>-107.68522447222223</v>
      </c>
      <c r="N1731" s="139" t="s">
        <v>267</v>
      </c>
      <c r="O1731" s="139" t="s">
        <v>233</v>
      </c>
      <c r="P1731" s="139">
        <v>20</v>
      </c>
      <c r="Q1731" s="139">
        <v>0.25</v>
      </c>
      <c r="R1731" s="139">
        <v>0</v>
      </c>
      <c r="S1731" s="139">
        <v>0</v>
      </c>
      <c r="T1731" s="139">
        <v>200</v>
      </c>
      <c r="U1731" s="139" t="s">
        <v>110</v>
      </c>
      <c r="V1731" s="140">
        <v>0</v>
      </c>
      <c r="W1731" s="141">
        <v>17.499834</v>
      </c>
      <c r="X1731" s="141">
        <v>0</v>
      </c>
      <c r="Y1731" s="141">
        <v>0</v>
      </c>
      <c r="Z1731" s="142">
        <v>0</v>
      </c>
    </row>
    <row r="1732" spans="1:26" s="4" customFormat="1" x14ac:dyDescent="0.2">
      <c r="A1732" s="139" t="s">
        <v>209</v>
      </c>
      <c r="B1732" s="31" t="s">
        <v>134</v>
      </c>
      <c r="C1732" s="139">
        <f t="shared" si="26"/>
        <v>8</v>
      </c>
      <c r="D1732" s="139" t="s">
        <v>192</v>
      </c>
      <c r="E1732" s="139" t="s">
        <v>182</v>
      </c>
      <c r="F1732" s="139" t="s">
        <v>1102</v>
      </c>
      <c r="G1732" s="139" t="s">
        <v>1103</v>
      </c>
      <c r="H1732" s="139" t="s">
        <v>231</v>
      </c>
      <c r="I1732" s="139" t="s">
        <v>231</v>
      </c>
      <c r="J1732" s="139" t="s">
        <v>231</v>
      </c>
      <c r="K1732" s="139" t="s">
        <v>232</v>
      </c>
      <c r="L1732" s="139">
        <v>39.529072083333332</v>
      </c>
      <c r="M1732" s="139">
        <v>-108.21363991666666</v>
      </c>
      <c r="N1732" s="139" t="s">
        <v>239</v>
      </c>
      <c r="O1732" s="139" t="s">
        <v>233</v>
      </c>
      <c r="P1732" s="139">
        <v>0</v>
      </c>
      <c r="Q1732" s="139">
        <v>0</v>
      </c>
      <c r="R1732" s="139">
        <v>0</v>
      </c>
      <c r="S1732" s="139">
        <v>0</v>
      </c>
      <c r="T1732" s="139">
        <v>70</v>
      </c>
      <c r="U1732" s="139" t="s">
        <v>111</v>
      </c>
      <c r="V1732" s="140">
        <v>0</v>
      </c>
      <c r="W1732" s="141">
        <v>9.65</v>
      </c>
      <c r="X1732" s="141">
        <v>0</v>
      </c>
      <c r="Y1732" s="141">
        <v>0</v>
      </c>
      <c r="Z1732" s="142">
        <v>0</v>
      </c>
    </row>
    <row r="1733" spans="1:26" s="4" customFormat="1" x14ac:dyDescent="0.2">
      <c r="A1733" s="139" t="s">
        <v>209</v>
      </c>
      <c r="B1733" s="31" t="s">
        <v>134</v>
      </c>
      <c r="C1733" s="139">
        <f t="shared" si="26"/>
        <v>8</v>
      </c>
      <c r="D1733" s="139" t="s">
        <v>192</v>
      </c>
      <c r="E1733" s="139" t="s">
        <v>182</v>
      </c>
      <c r="F1733" s="139" t="s">
        <v>1102</v>
      </c>
      <c r="G1733" s="139" t="s">
        <v>1103</v>
      </c>
      <c r="H1733" s="139" t="s">
        <v>231</v>
      </c>
      <c r="I1733" s="139" t="s">
        <v>231</v>
      </c>
      <c r="J1733" s="139" t="s">
        <v>231</v>
      </c>
      <c r="K1733" s="139" t="s">
        <v>232</v>
      </c>
      <c r="L1733" s="139">
        <v>39.536592611111111</v>
      </c>
      <c r="M1733" s="139">
        <v>-108.23640094444444</v>
      </c>
      <c r="N1733" s="139" t="s">
        <v>254</v>
      </c>
      <c r="O1733" s="139" t="s">
        <v>233</v>
      </c>
      <c r="P1733" s="139">
        <v>17</v>
      </c>
      <c r="Q1733" s="139">
        <v>1.42</v>
      </c>
      <c r="R1733" s="139">
        <v>8</v>
      </c>
      <c r="S1733" s="139">
        <v>2314</v>
      </c>
      <c r="T1733" s="139">
        <v>137</v>
      </c>
      <c r="U1733" s="139" t="s">
        <v>108</v>
      </c>
      <c r="V1733" s="140">
        <v>0</v>
      </c>
      <c r="W1733" s="141">
        <v>1.05376</v>
      </c>
      <c r="X1733" s="141">
        <v>0</v>
      </c>
      <c r="Y1733" s="141">
        <v>0</v>
      </c>
      <c r="Z1733" s="142">
        <v>0</v>
      </c>
    </row>
    <row r="1734" spans="1:26" s="4" customFormat="1" x14ac:dyDescent="0.2">
      <c r="A1734" s="139" t="s">
        <v>209</v>
      </c>
      <c r="B1734" s="31" t="s">
        <v>134</v>
      </c>
      <c r="C1734" s="139">
        <f t="shared" si="26"/>
        <v>8</v>
      </c>
      <c r="D1734" s="139" t="s">
        <v>192</v>
      </c>
      <c r="E1734" s="139" t="s">
        <v>182</v>
      </c>
      <c r="F1734" s="139" t="s">
        <v>1104</v>
      </c>
      <c r="G1734" s="139" t="s">
        <v>1105</v>
      </c>
      <c r="H1734" s="139" t="s">
        <v>231</v>
      </c>
      <c r="I1734" s="139" t="s">
        <v>231</v>
      </c>
      <c r="J1734" s="139" t="s">
        <v>231</v>
      </c>
      <c r="K1734" s="139" t="s">
        <v>257</v>
      </c>
      <c r="L1734" s="139">
        <v>39.533198222222218</v>
      </c>
      <c r="M1734" s="139">
        <v>-108.24262533333334</v>
      </c>
      <c r="N1734" s="139" t="s">
        <v>254</v>
      </c>
      <c r="O1734" s="139" t="s">
        <v>258</v>
      </c>
      <c r="P1734" s="139">
        <v>17</v>
      </c>
      <c r="Q1734" s="139">
        <v>1.42</v>
      </c>
      <c r="R1734" s="139">
        <v>8</v>
      </c>
      <c r="S1734" s="139">
        <v>2314</v>
      </c>
      <c r="T1734" s="139">
        <v>137</v>
      </c>
      <c r="U1734" s="139" t="s">
        <v>108</v>
      </c>
      <c r="V1734" s="140">
        <v>0</v>
      </c>
      <c r="W1734" s="141">
        <v>2.856989</v>
      </c>
      <c r="X1734" s="141">
        <v>0</v>
      </c>
      <c r="Y1734" s="141">
        <v>0</v>
      </c>
      <c r="Z1734" s="142">
        <v>0</v>
      </c>
    </row>
    <row r="1735" spans="1:26" s="4" customFormat="1" x14ac:dyDescent="0.2">
      <c r="A1735" s="139" t="s">
        <v>209</v>
      </c>
      <c r="B1735" s="31" t="s">
        <v>134</v>
      </c>
      <c r="C1735" s="139">
        <f t="shared" ref="C1735:C1798" si="27">VALUE(LEFT($D1735,LEN(D1735)-3))</f>
        <v>8</v>
      </c>
      <c r="D1735" s="139" t="s">
        <v>192</v>
      </c>
      <c r="E1735" s="139" t="s">
        <v>182</v>
      </c>
      <c r="F1735" s="139" t="s">
        <v>1106</v>
      </c>
      <c r="G1735" s="139" t="s">
        <v>1107</v>
      </c>
      <c r="H1735" s="139" t="s">
        <v>231</v>
      </c>
      <c r="I1735" s="139" t="s">
        <v>231</v>
      </c>
      <c r="J1735" s="139" t="s">
        <v>231</v>
      </c>
      <c r="K1735" s="139" t="s">
        <v>257</v>
      </c>
      <c r="L1735" s="139">
        <v>39.485642972222223</v>
      </c>
      <c r="M1735" s="139">
        <v>-107.64920377777779</v>
      </c>
      <c r="N1735" s="139" t="s">
        <v>254</v>
      </c>
      <c r="O1735" s="139" t="s">
        <v>258</v>
      </c>
      <c r="P1735" s="139">
        <v>0</v>
      </c>
      <c r="Q1735" s="139">
        <v>0</v>
      </c>
      <c r="R1735" s="139">
        <v>0</v>
      </c>
      <c r="S1735" s="139">
        <v>0</v>
      </c>
      <c r="T1735" s="139">
        <v>70</v>
      </c>
      <c r="U1735" s="139" t="s">
        <v>108</v>
      </c>
      <c r="V1735" s="140">
        <v>0</v>
      </c>
      <c r="W1735" s="141">
        <v>1.82</v>
      </c>
      <c r="X1735" s="141">
        <v>0</v>
      </c>
      <c r="Y1735" s="141">
        <v>0</v>
      </c>
      <c r="Z1735" s="142">
        <v>0</v>
      </c>
    </row>
    <row r="1736" spans="1:26" s="4" customFormat="1" x14ac:dyDescent="0.2">
      <c r="A1736" s="139" t="s">
        <v>209</v>
      </c>
      <c r="B1736" s="31" t="s">
        <v>134</v>
      </c>
      <c r="C1736" s="139">
        <f t="shared" si="27"/>
        <v>8</v>
      </c>
      <c r="D1736" s="139" t="s">
        <v>192</v>
      </c>
      <c r="E1736" s="139" t="s">
        <v>182</v>
      </c>
      <c r="F1736" s="139" t="s">
        <v>1108</v>
      </c>
      <c r="G1736" s="139" t="s">
        <v>1109</v>
      </c>
      <c r="H1736" s="139" t="s">
        <v>231</v>
      </c>
      <c r="I1736" s="139" t="s">
        <v>231</v>
      </c>
      <c r="J1736" s="139" t="s">
        <v>231</v>
      </c>
      <c r="K1736" s="139" t="s">
        <v>232</v>
      </c>
      <c r="L1736" s="139">
        <v>39.674405305555553</v>
      </c>
      <c r="M1736" s="139">
        <v>-108.38875958333334</v>
      </c>
      <c r="N1736" s="139" t="s">
        <v>254</v>
      </c>
      <c r="O1736" s="139" t="s">
        <v>233</v>
      </c>
      <c r="P1736" s="139">
        <v>20</v>
      </c>
      <c r="Q1736" s="139">
        <v>2</v>
      </c>
      <c r="R1736" s="139">
        <v>10</v>
      </c>
      <c r="S1736" s="139">
        <v>5916</v>
      </c>
      <c r="T1736" s="139">
        <v>700</v>
      </c>
      <c r="U1736" s="139" t="s">
        <v>108</v>
      </c>
      <c r="V1736" s="140">
        <v>0</v>
      </c>
      <c r="W1736" s="141">
        <v>0.50930200000000003</v>
      </c>
      <c r="X1736" s="141">
        <v>0</v>
      </c>
      <c r="Y1736" s="141">
        <v>0</v>
      </c>
      <c r="Z1736" s="142">
        <v>0</v>
      </c>
    </row>
    <row r="1737" spans="1:26" s="4" customFormat="1" x14ac:dyDescent="0.2">
      <c r="A1737" s="139" t="s">
        <v>209</v>
      </c>
      <c r="B1737" s="31" t="s">
        <v>134</v>
      </c>
      <c r="C1737" s="139">
        <f t="shared" si="27"/>
        <v>8</v>
      </c>
      <c r="D1737" s="139" t="s">
        <v>192</v>
      </c>
      <c r="E1737" s="139" t="s">
        <v>182</v>
      </c>
      <c r="F1737" s="139" t="s">
        <v>1110</v>
      </c>
      <c r="G1737" s="139" t="s">
        <v>1111</v>
      </c>
      <c r="H1737" s="139" t="s">
        <v>231</v>
      </c>
      <c r="I1737" s="139" t="s">
        <v>231</v>
      </c>
      <c r="J1737" s="139" t="s">
        <v>231</v>
      </c>
      <c r="K1737" s="139" t="s">
        <v>232</v>
      </c>
      <c r="L1737" s="139">
        <v>39.488014333333332</v>
      </c>
      <c r="M1737" s="139">
        <v>-108.09536902777778</v>
      </c>
      <c r="N1737" s="139" t="s">
        <v>268</v>
      </c>
      <c r="O1737" s="139" t="s">
        <v>233</v>
      </c>
      <c r="P1737" s="139">
        <v>0</v>
      </c>
      <c r="Q1737" s="139">
        <v>0</v>
      </c>
      <c r="R1737" s="139">
        <v>0</v>
      </c>
      <c r="S1737" s="139">
        <v>0</v>
      </c>
      <c r="T1737" s="139">
        <v>70</v>
      </c>
      <c r="U1737" s="139" t="s">
        <v>208</v>
      </c>
      <c r="V1737" s="140">
        <v>0</v>
      </c>
      <c r="W1737" s="141">
        <v>4.2557510000000001</v>
      </c>
      <c r="X1737" s="141">
        <v>0</v>
      </c>
      <c r="Y1737" s="141">
        <v>0</v>
      </c>
      <c r="Z1737" s="142">
        <v>0</v>
      </c>
    </row>
    <row r="1738" spans="1:26" s="4" customFormat="1" x14ac:dyDescent="0.2">
      <c r="A1738" s="139" t="s">
        <v>209</v>
      </c>
      <c r="B1738" s="31" t="s">
        <v>134</v>
      </c>
      <c r="C1738" s="139">
        <f t="shared" si="27"/>
        <v>8</v>
      </c>
      <c r="D1738" s="139" t="s">
        <v>192</v>
      </c>
      <c r="E1738" s="139" t="s">
        <v>182</v>
      </c>
      <c r="F1738" s="139" t="s">
        <v>1110</v>
      </c>
      <c r="G1738" s="139" t="s">
        <v>1111</v>
      </c>
      <c r="H1738" s="139" t="s">
        <v>231</v>
      </c>
      <c r="I1738" s="139" t="s">
        <v>231</v>
      </c>
      <c r="J1738" s="139" t="s">
        <v>231</v>
      </c>
      <c r="K1738" s="139" t="s">
        <v>232</v>
      </c>
      <c r="L1738" s="139">
        <v>39.488014333333332</v>
      </c>
      <c r="M1738" s="139">
        <v>-108.09536902777778</v>
      </c>
      <c r="N1738" s="139" t="s">
        <v>254</v>
      </c>
      <c r="O1738" s="139" t="s">
        <v>233</v>
      </c>
      <c r="P1738" s="139">
        <v>20</v>
      </c>
      <c r="Q1738" s="139">
        <v>2</v>
      </c>
      <c r="R1738" s="139">
        <v>10</v>
      </c>
      <c r="S1738" s="139">
        <v>5916</v>
      </c>
      <c r="T1738" s="139">
        <v>700</v>
      </c>
      <c r="U1738" s="139" t="s">
        <v>108</v>
      </c>
      <c r="V1738" s="140">
        <v>0</v>
      </c>
      <c r="W1738" s="141">
        <v>1.762111</v>
      </c>
      <c r="X1738" s="141">
        <v>0</v>
      </c>
      <c r="Y1738" s="141">
        <v>0</v>
      </c>
      <c r="Z1738" s="142">
        <v>0</v>
      </c>
    </row>
    <row r="1739" spans="1:26" s="4" customFormat="1" x14ac:dyDescent="0.2">
      <c r="A1739" s="139" t="s">
        <v>209</v>
      </c>
      <c r="B1739" s="31" t="s">
        <v>134</v>
      </c>
      <c r="C1739" s="139">
        <f t="shared" si="27"/>
        <v>8</v>
      </c>
      <c r="D1739" s="139" t="s">
        <v>192</v>
      </c>
      <c r="E1739" s="139" t="s">
        <v>182</v>
      </c>
      <c r="F1739" s="139" t="s">
        <v>1112</v>
      </c>
      <c r="G1739" s="139" t="s">
        <v>1113</v>
      </c>
      <c r="H1739" s="139" t="s">
        <v>231</v>
      </c>
      <c r="I1739" s="139" t="s">
        <v>231</v>
      </c>
      <c r="J1739" s="139" t="s">
        <v>231</v>
      </c>
      <c r="K1739" s="139" t="s">
        <v>232</v>
      </c>
      <c r="L1739" s="139">
        <v>39.488014333333332</v>
      </c>
      <c r="M1739" s="139">
        <v>-108.09536902777778</v>
      </c>
      <c r="N1739" s="139" t="s">
        <v>254</v>
      </c>
      <c r="O1739" s="139" t="s">
        <v>233</v>
      </c>
      <c r="P1739" s="139">
        <v>17</v>
      </c>
      <c r="Q1739" s="139">
        <v>1.42</v>
      </c>
      <c r="R1739" s="139">
        <v>8</v>
      </c>
      <c r="S1739" s="139">
        <v>2314</v>
      </c>
      <c r="T1739" s="139">
        <v>137</v>
      </c>
      <c r="U1739" s="139" t="s">
        <v>108</v>
      </c>
      <c r="V1739" s="140">
        <v>0</v>
      </c>
      <c r="W1739" s="141">
        <v>2.278044</v>
      </c>
      <c r="X1739" s="141">
        <v>0</v>
      </c>
      <c r="Y1739" s="141">
        <v>0</v>
      </c>
      <c r="Z1739" s="142">
        <v>0</v>
      </c>
    </row>
    <row r="1740" spans="1:26" s="4" customFormat="1" x14ac:dyDescent="0.2">
      <c r="A1740" s="139" t="s">
        <v>209</v>
      </c>
      <c r="B1740" s="31" t="s">
        <v>134</v>
      </c>
      <c r="C1740" s="139">
        <f t="shared" si="27"/>
        <v>8</v>
      </c>
      <c r="D1740" s="139" t="s">
        <v>192</v>
      </c>
      <c r="E1740" s="139" t="s">
        <v>182</v>
      </c>
      <c r="F1740" s="139" t="s">
        <v>1114</v>
      </c>
      <c r="G1740" s="139" t="s">
        <v>1115</v>
      </c>
      <c r="H1740" s="139" t="s">
        <v>231</v>
      </c>
      <c r="I1740" s="139" t="s">
        <v>231</v>
      </c>
      <c r="J1740" s="139" t="s">
        <v>231</v>
      </c>
      <c r="K1740" s="139" t="s">
        <v>257</v>
      </c>
      <c r="L1740" s="139">
        <v>39.488014333333332</v>
      </c>
      <c r="M1740" s="139">
        <v>-108.09536902777778</v>
      </c>
      <c r="N1740" s="139" t="s">
        <v>254</v>
      </c>
      <c r="O1740" s="139" t="s">
        <v>258</v>
      </c>
      <c r="P1740" s="139">
        <v>20</v>
      </c>
      <c r="Q1740" s="139">
        <v>2</v>
      </c>
      <c r="R1740" s="139">
        <v>10</v>
      </c>
      <c r="S1740" s="139">
        <v>5916</v>
      </c>
      <c r="T1740" s="139">
        <v>700</v>
      </c>
      <c r="U1740" s="139" t="s">
        <v>108</v>
      </c>
      <c r="V1740" s="140">
        <v>0</v>
      </c>
      <c r="W1740" s="141">
        <v>0.103231</v>
      </c>
      <c r="X1740" s="141">
        <v>0</v>
      </c>
      <c r="Y1740" s="141">
        <v>0</v>
      </c>
      <c r="Z1740" s="142">
        <v>0</v>
      </c>
    </row>
    <row r="1741" spans="1:26" s="4" customFormat="1" x14ac:dyDescent="0.2">
      <c r="A1741" s="139" t="s">
        <v>209</v>
      </c>
      <c r="B1741" s="31" t="s">
        <v>134</v>
      </c>
      <c r="C1741" s="139">
        <f t="shared" si="27"/>
        <v>8</v>
      </c>
      <c r="D1741" s="139" t="s">
        <v>192</v>
      </c>
      <c r="E1741" s="139" t="s">
        <v>182</v>
      </c>
      <c r="F1741" s="139" t="s">
        <v>1116</v>
      </c>
      <c r="G1741" s="139" t="s">
        <v>1117</v>
      </c>
      <c r="H1741" s="139" t="s">
        <v>231</v>
      </c>
      <c r="I1741" s="139" t="s">
        <v>231</v>
      </c>
      <c r="J1741" s="139" t="s">
        <v>231</v>
      </c>
      <c r="K1741" s="139" t="s">
        <v>232</v>
      </c>
      <c r="L1741" s="139">
        <v>39.488014333333332</v>
      </c>
      <c r="M1741" s="139">
        <v>-108.09536902777778</v>
      </c>
      <c r="N1741" s="139" t="s">
        <v>254</v>
      </c>
      <c r="O1741" s="139" t="s">
        <v>233</v>
      </c>
      <c r="P1741" s="139">
        <v>17</v>
      </c>
      <c r="Q1741" s="139">
        <v>1.42</v>
      </c>
      <c r="R1741" s="139">
        <v>0</v>
      </c>
      <c r="S1741" s="139">
        <v>2314</v>
      </c>
      <c r="T1741" s="139">
        <v>137</v>
      </c>
      <c r="U1741" s="139" t="s">
        <v>108</v>
      </c>
      <c r="V1741" s="140">
        <v>0</v>
      </c>
      <c r="W1741" s="141">
        <v>0.80100000000000005</v>
      </c>
      <c r="X1741" s="141">
        <v>0</v>
      </c>
      <c r="Y1741" s="141">
        <v>0</v>
      </c>
      <c r="Z1741" s="142">
        <v>0</v>
      </c>
    </row>
    <row r="1742" spans="1:26" s="4" customFormat="1" x14ac:dyDescent="0.2">
      <c r="A1742" s="139" t="s">
        <v>209</v>
      </c>
      <c r="B1742" s="31" t="s">
        <v>134</v>
      </c>
      <c r="C1742" s="139">
        <f t="shared" si="27"/>
        <v>8</v>
      </c>
      <c r="D1742" s="139" t="s">
        <v>192</v>
      </c>
      <c r="E1742" s="139" t="s">
        <v>182</v>
      </c>
      <c r="F1742" s="139" t="s">
        <v>1118</v>
      </c>
      <c r="G1742" s="139" t="s">
        <v>1119</v>
      </c>
      <c r="H1742" s="139" t="s">
        <v>231</v>
      </c>
      <c r="I1742" s="139" t="s">
        <v>231</v>
      </c>
      <c r="J1742" s="139" t="s">
        <v>231</v>
      </c>
      <c r="K1742" s="139" t="s">
        <v>232</v>
      </c>
      <c r="L1742" s="139">
        <v>39.488014333333332</v>
      </c>
      <c r="M1742" s="139">
        <v>-108.09536902777778</v>
      </c>
      <c r="N1742" s="139" t="s">
        <v>254</v>
      </c>
      <c r="O1742" s="139" t="s">
        <v>233</v>
      </c>
      <c r="P1742" s="139">
        <v>20</v>
      </c>
      <c r="Q1742" s="139">
        <v>2</v>
      </c>
      <c r="R1742" s="139">
        <v>10</v>
      </c>
      <c r="S1742" s="139">
        <v>5916</v>
      </c>
      <c r="T1742" s="139">
        <v>700</v>
      </c>
      <c r="U1742" s="139" t="s">
        <v>108</v>
      </c>
      <c r="V1742" s="140">
        <v>0</v>
      </c>
      <c r="W1742" s="141">
        <v>1.121453</v>
      </c>
      <c r="X1742" s="141">
        <v>0</v>
      </c>
      <c r="Y1742" s="141">
        <v>0</v>
      </c>
      <c r="Z1742" s="142">
        <v>0</v>
      </c>
    </row>
    <row r="1743" spans="1:26" s="4" customFormat="1" x14ac:dyDescent="0.2">
      <c r="A1743" s="139" t="s">
        <v>209</v>
      </c>
      <c r="B1743" s="31" t="s">
        <v>134</v>
      </c>
      <c r="C1743" s="139">
        <f t="shared" si="27"/>
        <v>8</v>
      </c>
      <c r="D1743" s="139" t="s">
        <v>192</v>
      </c>
      <c r="E1743" s="139" t="s">
        <v>182</v>
      </c>
      <c r="F1743" s="139" t="s">
        <v>1120</v>
      </c>
      <c r="G1743" s="139" t="s">
        <v>1121</v>
      </c>
      <c r="H1743" s="139" t="s">
        <v>231</v>
      </c>
      <c r="I1743" s="139" t="s">
        <v>231</v>
      </c>
      <c r="J1743" s="139" t="s">
        <v>231</v>
      </c>
      <c r="K1743" s="139" t="s">
        <v>232</v>
      </c>
      <c r="L1743" s="139">
        <v>39.488014333333332</v>
      </c>
      <c r="M1743" s="139">
        <v>-108.09536902777778</v>
      </c>
      <c r="N1743" s="139" t="s">
        <v>254</v>
      </c>
      <c r="O1743" s="139" t="s">
        <v>233</v>
      </c>
      <c r="P1743" s="139">
        <v>20</v>
      </c>
      <c r="Q1743" s="139">
        <v>2</v>
      </c>
      <c r="R1743" s="139">
        <v>10</v>
      </c>
      <c r="S1743" s="139">
        <v>5916</v>
      </c>
      <c r="T1743" s="139">
        <v>700</v>
      </c>
      <c r="U1743" s="139" t="s">
        <v>108</v>
      </c>
      <c r="V1743" s="140">
        <v>0</v>
      </c>
      <c r="W1743" s="141">
        <v>1.132231</v>
      </c>
      <c r="X1743" s="141">
        <v>0</v>
      </c>
      <c r="Y1743" s="141">
        <v>0</v>
      </c>
      <c r="Z1743" s="142">
        <v>0</v>
      </c>
    </row>
    <row r="1744" spans="1:26" s="4" customFormat="1" x14ac:dyDescent="0.2">
      <c r="A1744" s="139" t="s">
        <v>209</v>
      </c>
      <c r="B1744" s="31" t="s">
        <v>134</v>
      </c>
      <c r="C1744" s="139">
        <f t="shared" si="27"/>
        <v>8</v>
      </c>
      <c r="D1744" s="139" t="s">
        <v>192</v>
      </c>
      <c r="E1744" s="139" t="s">
        <v>182</v>
      </c>
      <c r="F1744" s="139" t="s">
        <v>1122</v>
      </c>
      <c r="G1744" s="139" t="s">
        <v>1123</v>
      </c>
      <c r="H1744" s="139" t="s">
        <v>231</v>
      </c>
      <c r="I1744" s="139" t="s">
        <v>231</v>
      </c>
      <c r="J1744" s="139" t="s">
        <v>231</v>
      </c>
      <c r="K1744" s="139" t="s">
        <v>257</v>
      </c>
      <c r="L1744" s="139">
        <v>39.395522861111111</v>
      </c>
      <c r="M1744" s="139">
        <v>-108.05890141666666</v>
      </c>
      <c r="N1744" s="139" t="s">
        <v>254</v>
      </c>
      <c r="O1744" s="139" t="s">
        <v>258</v>
      </c>
      <c r="P1744" s="139">
        <v>20</v>
      </c>
      <c r="Q1744" s="139">
        <v>2</v>
      </c>
      <c r="R1744" s="139">
        <v>10</v>
      </c>
      <c r="S1744" s="139">
        <v>5916</v>
      </c>
      <c r="T1744" s="139">
        <v>700</v>
      </c>
      <c r="U1744" s="139" t="s">
        <v>108</v>
      </c>
      <c r="V1744" s="140">
        <v>0</v>
      </c>
      <c r="W1744" s="141">
        <v>7.3425000000000004E-2</v>
      </c>
      <c r="X1744" s="141">
        <v>0</v>
      </c>
      <c r="Y1744" s="141">
        <v>0</v>
      </c>
      <c r="Z1744" s="142">
        <v>0</v>
      </c>
    </row>
    <row r="1745" spans="1:26" s="4" customFormat="1" x14ac:dyDescent="0.2">
      <c r="A1745" s="139" t="s">
        <v>209</v>
      </c>
      <c r="B1745" s="31" t="s">
        <v>134</v>
      </c>
      <c r="C1745" s="139">
        <f t="shared" si="27"/>
        <v>8</v>
      </c>
      <c r="D1745" s="139" t="s">
        <v>192</v>
      </c>
      <c r="E1745" s="139" t="s">
        <v>182</v>
      </c>
      <c r="F1745" s="139" t="s">
        <v>1124</v>
      </c>
      <c r="G1745" s="139" t="s">
        <v>1125</v>
      </c>
      <c r="H1745" s="139" t="s">
        <v>231</v>
      </c>
      <c r="I1745" s="139" t="s">
        <v>231</v>
      </c>
      <c r="J1745" s="139" t="s">
        <v>231</v>
      </c>
      <c r="K1745" s="139" t="s">
        <v>451</v>
      </c>
      <c r="L1745" s="139">
        <v>39.478516666666671</v>
      </c>
      <c r="M1745" s="139">
        <v>-108.13969166666668</v>
      </c>
      <c r="N1745" s="139" t="s">
        <v>393</v>
      </c>
      <c r="O1745" s="139" t="s">
        <v>452</v>
      </c>
      <c r="P1745" s="139">
        <v>0</v>
      </c>
      <c r="Q1745" s="139">
        <v>0</v>
      </c>
      <c r="R1745" s="139">
        <v>0</v>
      </c>
      <c r="S1745" s="139">
        <v>0</v>
      </c>
      <c r="T1745" s="139">
        <v>70</v>
      </c>
      <c r="U1745" s="139" t="s">
        <v>140</v>
      </c>
      <c r="V1745" s="140">
        <v>0</v>
      </c>
      <c r="W1745" s="141">
        <v>159.6</v>
      </c>
      <c r="X1745" s="141">
        <v>0</v>
      </c>
      <c r="Y1745" s="141">
        <v>0</v>
      </c>
      <c r="Z1745" s="142">
        <v>0</v>
      </c>
    </row>
    <row r="1746" spans="1:26" s="4" customFormat="1" x14ac:dyDescent="0.2">
      <c r="A1746" s="139" t="s">
        <v>209</v>
      </c>
      <c r="B1746" s="31" t="s">
        <v>134</v>
      </c>
      <c r="C1746" s="139">
        <f t="shared" si="27"/>
        <v>8</v>
      </c>
      <c r="D1746" s="139" t="s">
        <v>192</v>
      </c>
      <c r="E1746" s="139" t="s">
        <v>182</v>
      </c>
      <c r="F1746" s="139" t="s">
        <v>1124</v>
      </c>
      <c r="G1746" s="139" t="s">
        <v>1125</v>
      </c>
      <c r="H1746" s="139" t="s">
        <v>231</v>
      </c>
      <c r="I1746" s="139" t="s">
        <v>231</v>
      </c>
      <c r="J1746" s="139" t="s">
        <v>231</v>
      </c>
      <c r="K1746" s="139" t="s">
        <v>451</v>
      </c>
      <c r="L1746" s="139">
        <v>39.50076111111111</v>
      </c>
      <c r="M1746" s="139">
        <v>-108.01963333333333</v>
      </c>
      <c r="N1746" s="139" t="s">
        <v>1126</v>
      </c>
      <c r="O1746" s="139" t="s">
        <v>452</v>
      </c>
      <c r="P1746" s="139">
        <v>0</v>
      </c>
      <c r="Q1746" s="139">
        <v>0</v>
      </c>
      <c r="R1746" s="139">
        <v>0</v>
      </c>
      <c r="S1746" s="139">
        <v>0</v>
      </c>
      <c r="T1746" s="139">
        <v>0</v>
      </c>
      <c r="U1746" s="139" t="s">
        <v>111</v>
      </c>
      <c r="V1746" s="140">
        <v>0</v>
      </c>
      <c r="W1746" s="141">
        <v>10</v>
      </c>
      <c r="X1746" s="141">
        <v>0</v>
      </c>
      <c r="Y1746" s="141">
        <v>0</v>
      </c>
      <c r="Z1746" s="142">
        <v>0</v>
      </c>
    </row>
    <row r="1747" spans="1:26" s="4" customFormat="1" x14ac:dyDescent="0.2">
      <c r="A1747" s="139" t="s">
        <v>209</v>
      </c>
      <c r="B1747" s="31" t="s">
        <v>134</v>
      </c>
      <c r="C1747" s="139">
        <f t="shared" si="27"/>
        <v>8</v>
      </c>
      <c r="D1747" s="139" t="s">
        <v>192</v>
      </c>
      <c r="E1747" s="139" t="s">
        <v>182</v>
      </c>
      <c r="F1747" s="139" t="s">
        <v>1124</v>
      </c>
      <c r="G1747" s="139" t="s">
        <v>1125</v>
      </c>
      <c r="H1747" s="139" t="s">
        <v>231</v>
      </c>
      <c r="I1747" s="139" t="s">
        <v>231</v>
      </c>
      <c r="J1747" s="139" t="s">
        <v>231</v>
      </c>
      <c r="K1747" s="139" t="s">
        <v>451</v>
      </c>
      <c r="L1747" s="139">
        <v>39.486150000000002</v>
      </c>
      <c r="M1747" s="139">
        <v>-108.02916111111111</v>
      </c>
      <c r="N1747" s="139" t="s">
        <v>393</v>
      </c>
      <c r="O1747" s="139" t="s">
        <v>452</v>
      </c>
      <c r="P1747" s="139">
        <v>0</v>
      </c>
      <c r="Q1747" s="139">
        <v>0</v>
      </c>
      <c r="R1747" s="139">
        <v>0</v>
      </c>
      <c r="S1747" s="139">
        <v>0</v>
      </c>
      <c r="T1747" s="139">
        <v>70</v>
      </c>
      <c r="U1747" s="139" t="s">
        <v>140</v>
      </c>
      <c r="V1747" s="140">
        <v>0</v>
      </c>
      <c r="W1747" s="141">
        <v>30.522213000000001</v>
      </c>
      <c r="X1747" s="141">
        <v>0</v>
      </c>
      <c r="Y1747" s="141">
        <v>0</v>
      </c>
      <c r="Z1747" s="142">
        <v>0</v>
      </c>
    </row>
    <row r="1748" spans="1:26" s="4" customFormat="1" x14ac:dyDescent="0.2">
      <c r="A1748" s="139" t="s">
        <v>209</v>
      </c>
      <c r="B1748" s="31" t="s">
        <v>134</v>
      </c>
      <c r="C1748" s="139">
        <f t="shared" si="27"/>
        <v>8</v>
      </c>
      <c r="D1748" s="139" t="s">
        <v>192</v>
      </c>
      <c r="E1748" s="139" t="s">
        <v>182</v>
      </c>
      <c r="F1748" s="139" t="s">
        <v>1124</v>
      </c>
      <c r="G1748" s="139" t="s">
        <v>1125</v>
      </c>
      <c r="H1748" s="139" t="s">
        <v>231</v>
      </c>
      <c r="I1748" s="139" t="s">
        <v>231</v>
      </c>
      <c r="J1748" s="139" t="s">
        <v>231</v>
      </c>
      <c r="K1748" s="139" t="s">
        <v>451</v>
      </c>
      <c r="L1748" s="139">
        <v>39.530486111111109</v>
      </c>
      <c r="M1748" s="139">
        <v>-107.88182499999999</v>
      </c>
      <c r="N1748" s="139" t="s">
        <v>393</v>
      </c>
      <c r="O1748" s="139" t="s">
        <v>452</v>
      </c>
      <c r="P1748" s="139">
        <v>0</v>
      </c>
      <c r="Q1748" s="139">
        <v>0</v>
      </c>
      <c r="R1748" s="139">
        <v>0</v>
      </c>
      <c r="S1748" s="139">
        <v>0</v>
      </c>
      <c r="T1748" s="139">
        <v>70</v>
      </c>
      <c r="U1748" s="139" t="s">
        <v>140</v>
      </c>
      <c r="V1748" s="140">
        <v>0</v>
      </c>
      <c r="W1748" s="141">
        <v>1.4366399999999999</v>
      </c>
      <c r="X1748" s="141">
        <v>0</v>
      </c>
      <c r="Y1748" s="141">
        <v>0</v>
      </c>
      <c r="Z1748" s="142">
        <v>0</v>
      </c>
    </row>
    <row r="1749" spans="1:26" s="4" customFormat="1" x14ac:dyDescent="0.2">
      <c r="A1749" s="139" t="s">
        <v>209</v>
      </c>
      <c r="B1749" s="31" t="s">
        <v>134</v>
      </c>
      <c r="C1749" s="139">
        <f t="shared" si="27"/>
        <v>8</v>
      </c>
      <c r="D1749" s="139" t="s">
        <v>192</v>
      </c>
      <c r="E1749" s="139" t="s">
        <v>182</v>
      </c>
      <c r="F1749" s="139" t="s">
        <v>1127</v>
      </c>
      <c r="G1749" s="139" t="s">
        <v>1128</v>
      </c>
      <c r="H1749" s="139" t="s">
        <v>231</v>
      </c>
      <c r="I1749" s="139" t="s">
        <v>231</v>
      </c>
      <c r="J1749" s="139" t="s">
        <v>231</v>
      </c>
      <c r="K1749" s="139" t="s">
        <v>257</v>
      </c>
      <c r="L1749" s="139">
        <v>39.515777777777785</v>
      </c>
      <c r="M1749" s="139">
        <v>-107.93620277777778</v>
      </c>
      <c r="N1749" s="139" t="s">
        <v>268</v>
      </c>
      <c r="O1749" s="139" t="s">
        <v>258</v>
      </c>
      <c r="P1749" s="139">
        <v>20</v>
      </c>
      <c r="Q1749" s="139">
        <v>2</v>
      </c>
      <c r="R1749" s="139">
        <v>0</v>
      </c>
      <c r="S1749" s="139">
        <v>0</v>
      </c>
      <c r="T1749" s="139">
        <v>0</v>
      </c>
      <c r="U1749" s="139" t="s">
        <v>208</v>
      </c>
      <c r="V1749" s="140">
        <v>0</v>
      </c>
      <c r="W1749" s="141">
        <v>4.5246930000000001</v>
      </c>
      <c r="X1749" s="141">
        <v>0</v>
      </c>
      <c r="Y1749" s="141">
        <v>0</v>
      </c>
      <c r="Z1749" s="142">
        <v>0</v>
      </c>
    </row>
    <row r="1750" spans="1:26" s="4" customFormat="1" x14ac:dyDescent="0.2">
      <c r="A1750" s="139" t="s">
        <v>209</v>
      </c>
      <c r="B1750" s="31" t="s">
        <v>134</v>
      </c>
      <c r="C1750" s="139">
        <f t="shared" si="27"/>
        <v>8</v>
      </c>
      <c r="D1750" s="139" t="s">
        <v>192</v>
      </c>
      <c r="E1750" s="139" t="s">
        <v>182</v>
      </c>
      <c r="F1750" s="139" t="s">
        <v>1129</v>
      </c>
      <c r="G1750" s="139" t="s">
        <v>1130</v>
      </c>
      <c r="H1750" s="139" t="s">
        <v>231</v>
      </c>
      <c r="I1750" s="139" t="s">
        <v>231</v>
      </c>
      <c r="J1750" s="139" t="s">
        <v>231</v>
      </c>
      <c r="K1750" s="139" t="s">
        <v>257</v>
      </c>
      <c r="L1750" s="139">
        <v>39.494507305555558</v>
      </c>
      <c r="M1750" s="139">
        <v>-107.98864458333334</v>
      </c>
      <c r="N1750" s="139" t="s">
        <v>254</v>
      </c>
      <c r="O1750" s="139" t="s">
        <v>258</v>
      </c>
      <c r="P1750" s="139">
        <v>17</v>
      </c>
      <c r="Q1750" s="139">
        <v>1.42</v>
      </c>
      <c r="R1750" s="139">
        <v>8</v>
      </c>
      <c r="S1750" s="139">
        <v>2314</v>
      </c>
      <c r="T1750" s="139">
        <v>137</v>
      </c>
      <c r="U1750" s="139" t="s">
        <v>108</v>
      </c>
      <c r="V1750" s="140">
        <v>0</v>
      </c>
      <c r="W1750" s="141">
        <v>2.5838480000000001</v>
      </c>
      <c r="X1750" s="141">
        <v>0</v>
      </c>
      <c r="Y1750" s="141">
        <v>0</v>
      </c>
      <c r="Z1750" s="142">
        <v>0</v>
      </c>
    </row>
    <row r="1751" spans="1:26" s="4" customFormat="1" x14ac:dyDescent="0.2">
      <c r="A1751" s="139" t="s">
        <v>209</v>
      </c>
      <c r="B1751" s="31" t="s">
        <v>134</v>
      </c>
      <c r="C1751" s="139">
        <f t="shared" si="27"/>
        <v>8</v>
      </c>
      <c r="D1751" s="139" t="s">
        <v>192</v>
      </c>
      <c r="E1751" s="139" t="s">
        <v>182</v>
      </c>
      <c r="F1751" s="139" t="s">
        <v>1131</v>
      </c>
      <c r="G1751" s="139" t="s">
        <v>1132</v>
      </c>
      <c r="H1751" s="139" t="s">
        <v>231</v>
      </c>
      <c r="I1751" s="139" t="s">
        <v>231</v>
      </c>
      <c r="J1751" s="139" t="s">
        <v>231</v>
      </c>
      <c r="K1751" s="139" t="s">
        <v>257</v>
      </c>
      <c r="L1751" s="139">
        <v>39.502591222222222</v>
      </c>
      <c r="M1751" s="139">
        <v>-107.66597666666667</v>
      </c>
      <c r="N1751" s="139" t="s">
        <v>254</v>
      </c>
      <c r="O1751" s="139" t="s">
        <v>258</v>
      </c>
      <c r="P1751" s="139">
        <v>0</v>
      </c>
      <c r="Q1751" s="139">
        <v>0</v>
      </c>
      <c r="R1751" s="139">
        <v>0</v>
      </c>
      <c r="S1751" s="139">
        <v>0</v>
      </c>
      <c r="T1751" s="139">
        <v>70</v>
      </c>
      <c r="U1751" s="139" t="s">
        <v>108</v>
      </c>
      <c r="V1751" s="140">
        <v>0</v>
      </c>
      <c r="W1751" s="141">
        <v>1.074384</v>
      </c>
      <c r="X1751" s="141">
        <v>0</v>
      </c>
      <c r="Y1751" s="141">
        <v>0</v>
      </c>
      <c r="Z1751" s="142">
        <v>0</v>
      </c>
    </row>
    <row r="1752" spans="1:26" s="4" customFormat="1" x14ac:dyDescent="0.2">
      <c r="A1752" s="139" t="s">
        <v>209</v>
      </c>
      <c r="B1752" s="31" t="s">
        <v>134</v>
      </c>
      <c r="C1752" s="139">
        <f t="shared" si="27"/>
        <v>8</v>
      </c>
      <c r="D1752" s="139" t="s">
        <v>192</v>
      </c>
      <c r="E1752" s="139" t="s">
        <v>182</v>
      </c>
      <c r="F1752" s="139" t="s">
        <v>1133</v>
      </c>
      <c r="G1752" s="139" t="s">
        <v>1134</v>
      </c>
      <c r="H1752" s="139" t="s">
        <v>231</v>
      </c>
      <c r="I1752" s="139" t="s">
        <v>231</v>
      </c>
      <c r="J1752" s="139" t="s">
        <v>231</v>
      </c>
      <c r="K1752" s="139" t="s">
        <v>257</v>
      </c>
      <c r="L1752" s="139">
        <v>39.46402777777778</v>
      </c>
      <c r="M1752" s="139">
        <v>-108.11181388888889</v>
      </c>
      <c r="N1752" s="139" t="s">
        <v>254</v>
      </c>
      <c r="O1752" s="139" t="s">
        <v>258</v>
      </c>
      <c r="P1752" s="139">
        <v>20</v>
      </c>
      <c r="Q1752" s="139">
        <v>2</v>
      </c>
      <c r="R1752" s="139">
        <v>10</v>
      </c>
      <c r="S1752" s="139">
        <v>5916</v>
      </c>
      <c r="T1752" s="139">
        <v>700</v>
      </c>
      <c r="U1752" s="139" t="s">
        <v>108</v>
      </c>
      <c r="V1752" s="140">
        <v>0</v>
      </c>
      <c r="W1752" s="141">
        <v>4.2715550000000002</v>
      </c>
      <c r="X1752" s="141">
        <v>0</v>
      </c>
      <c r="Y1752" s="141">
        <v>0</v>
      </c>
      <c r="Z1752" s="142">
        <v>0</v>
      </c>
    </row>
    <row r="1753" spans="1:26" s="4" customFormat="1" x14ac:dyDescent="0.2">
      <c r="A1753" s="139" t="s">
        <v>209</v>
      </c>
      <c r="B1753" s="31" t="s">
        <v>134</v>
      </c>
      <c r="C1753" s="139">
        <f t="shared" si="27"/>
        <v>8</v>
      </c>
      <c r="D1753" s="139" t="s">
        <v>192</v>
      </c>
      <c r="E1753" s="139" t="s">
        <v>182</v>
      </c>
      <c r="F1753" s="139" t="s">
        <v>1135</v>
      </c>
      <c r="G1753" s="139" t="s">
        <v>1136</v>
      </c>
      <c r="H1753" s="139" t="s">
        <v>231</v>
      </c>
      <c r="I1753" s="139" t="s">
        <v>231</v>
      </c>
      <c r="J1753" s="139" t="s">
        <v>231</v>
      </c>
      <c r="K1753" s="139" t="s">
        <v>232</v>
      </c>
      <c r="L1753" s="139">
        <v>39.501854388888887</v>
      </c>
      <c r="M1753" s="139">
        <v>-108.01204116666666</v>
      </c>
      <c r="N1753" s="139" t="s">
        <v>254</v>
      </c>
      <c r="O1753" s="139" t="s">
        <v>233</v>
      </c>
      <c r="P1753" s="139">
        <v>17</v>
      </c>
      <c r="Q1753" s="139">
        <v>1.42</v>
      </c>
      <c r="R1753" s="139">
        <v>8</v>
      </c>
      <c r="S1753" s="139">
        <v>2314</v>
      </c>
      <c r="T1753" s="139">
        <v>137</v>
      </c>
      <c r="U1753" s="139" t="s">
        <v>108</v>
      </c>
      <c r="V1753" s="140">
        <v>0</v>
      </c>
      <c r="W1753" s="141">
        <v>3.0308950000000001</v>
      </c>
      <c r="X1753" s="141">
        <v>0</v>
      </c>
      <c r="Y1753" s="141">
        <v>0</v>
      </c>
      <c r="Z1753" s="142">
        <v>0</v>
      </c>
    </row>
    <row r="1754" spans="1:26" s="4" customFormat="1" x14ac:dyDescent="0.2">
      <c r="A1754" s="139" t="s">
        <v>209</v>
      </c>
      <c r="B1754" s="31" t="s">
        <v>134</v>
      </c>
      <c r="C1754" s="139">
        <f t="shared" si="27"/>
        <v>8</v>
      </c>
      <c r="D1754" s="139" t="s">
        <v>192</v>
      </c>
      <c r="E1754" s="139" t="s">
        <v>182</v>
      </c>
      <c r="F1754" s="139" t="s">
        <v>1137</v>
      </c>
      <c r="G1754" s="139" t="s">
        <v>1138</v>
      </c>
      <c r="H1754" s="139" t="s">
        <v>231</v>
      </c>
      <c r="I1754" s="139" t="s">
        <v>231</v>
      </c>
      <c r="J1754" s="139" t="s">
        <v>231</v>
      </c>
      <c r="K1754" s="139" t="s">
        <v>257</v>
      </c>
      <c r="L1754" s="139">
        <v>39.476311916666667</v>
      </c>
      <c r="M1754" s="139">
        <v>-108.04426005555555</v>
      </c>
      <c r="N1754" s="139" t="s">
        <v>254</v>
      </c>
      <c r="O1754" s="139" t="s">
        <v>258</v>
      </c>
      <c r="P1754" s="139">
        <v>17</v>
      </c>
      <c r="Q1754" s="139">
        <v>1.42</v>
      </c>
      <c r="R1754" s="139">
        <v>8</v>
      </c>
      <c r="S1754" s="139">
        <v>2314</v>
      </c>
      <c r="T1754" s="139">
        <v>137</v>
      </c>
      <c r="U1754" s="139" t="s">
        <v>108</v>
      </c>
      <c r="V1754" s="140">
        <v>0</v>
      </c>
      <c r="W1754" s="141">
        <v>0.55642800000000003</v>
      </c>
      <c r="X1754" s="141">
        <v>0</v>
      </c>
      <c r="Y1754" s="141">
        <v>0</v>
      </c>
      <c r="Z1754" s="142">
        <v>0</v>
      </c>
    </row>
    <row r="1755" spans="1:26" s="4" customFormat="1" x14ac:dyDescent="0.2">
      <c r="A1755" s="139" t="s">
        <v>209</v>
      </c>
      <c r="B1755" s="31" t="s">
        <v>134</v>
      </c>
      <c r="C1755" s="139">
        <f t="shared" si="27"/>
        <v>8</v>
      </c>
      <c r="D1755" s="139" t="s">
        <v>192</v>
      </c>
      <c r="E1755" s="139" t="s">
        <v>182</v>
      </c>
      <c r="F1755" s="139" t="s">
        <v>1139</v>
      </c>
      <c r="G1755" s="139" t="s">
        <v>1140</v>
      </c>
      <c r="H1755" s="139" t="s">
        <v>231</v>
      </c>
      <c r="I1755" s="139" t="s">
        <v>231</v>
      </c>
      <c r="J1755" s="139" t="s">
        <v>231</v>
      </c>
      <c r="K1755" s="139" t="s">
        <v>257</v>
      </c>
      <c r="L1755" s="139">
        <v>39.493433333333336</v>
      </c>
      <c r="M1755" s="139">
        <v>-108.01041666666667</v>
      </c>
      <c r="N1755" s="139" t="s">
        <v>268</v>
      </c>
      <c r="O1755" s="139" t="s">
        <v>258</v>
      </c>
      <c r="P1755" s="139">
        <v>30</v>
      </c>
      <c r="Q1755" s="139">
        <v>0.5</v>
      </c>
      <c r="R1755" s="139">
        <v>0</v>
      </c>
      <c r="S1755" s="139">
        <v>0</v>
      </c>
      <c r="T1755" s="139">
        <v>0</v>
      </c>
      <c r="U1755" s="139" t="s">
        <v>208</v>
      </c>
      <c r="V1755" s="140">
        <v>0</v>
      </c>
      <c r="W1755" s="141">
        <v>3.3001390000000002</v>
      </c>
      <c r="X1755" s="141">
        <v>0</v>
      </c>
      <c r="Y1755" s="141">
        <v>0</v>
      </c>
      <c r="Z1755" s="142">
        <v>0</v>
      </c>
    </row>
    <row r="1756" spans="1:26" s="4" customFormat="1" x14ac:dyDescent="0.2">
      <c r="A1756" s="139" t="s">
        <v>209</v>
      </c>
      <c r="B1756" s="31" t="s">
        <v>134</v>
      </c>
      <c r="C1756" s="139">
        <f t="shared" si="27"/>
        <v>8</v>
      </c>
      <c r="D1756" s="139" t="s">
        <v>192</v>
      </c>
      <c r="E1756" s="139" t="s">
        <v>182</v>
      </c>
      <c r="F1756" s="139" t="s">
        <v>1141</v>
      </c>
      <c r="G1756" s="139" t="s">
        <v>1142</v>
      </c>
      <c r="H1756" s="139" t="s">
        <v>231</v>
      </c>
      <c r="I1756" s="139" t="s">
        <v>231</v>
      </c>
      <c r="J1756" s="139" t="s">
        <v>231</v>
      </c>
      <c r="K1756" s="139" t="s">
        <v>257</v>
      </c>
      <c r="L1756" s="139">
        <v>39.496883500000003</v>
      </c>
      <c r="M1756" s="139">
        <v>-107.91504966666668</v>
      </c>
      <c r="N1756" s="139" t="s">
        <v>254</v>
      </c>
      <c r="O1756" s="139" t="s">
        <v>258</v>
      </c>
      <c r="P1756" s="139">
        <v>17</v>
      </c>
      <c r="Q1756" s="139">
        <v>1.42</v>
      </c>
      <c r="R1756" s="139">
        <v>8</v>
      </c>
      <c r="S1756" s="139">
        <v>2314</v>
      </c>
      <c r="T1756" s="139">
        <v>137</v>
      </c>
      <c r="U1756" s="139" t="s">
        <v>108</v>
      </c>
      <c r="V1756" s="140">
        <v>0</v>
      </c>
      <c r="W1756" s="141">
        <v>3.0070429999999999</v>
      </c>
      <c r="X1756" s="141">
        <v>0</v>
      </c>
      <c r="Y1756" s="141">
        <v>0</v>
      </c>
      <c r="Z1756" s="142">
        <v>0</v>
      </c>
    </row>
    <row r="1757" spans="1:26" s="4" customFormat="1" x14ac:dyDescent="0.2">
      <c r="A1757" s="139" t="s">
        <v>209</v>
      </c>
      <c r="B1757" s="31" t="s">
        <v>134</v>
      </c>
      <c r="C1757" s="139">
        <f t="shared" si="27"/>
        <v>8</v>
      </c>
      <c r="D1757" s="139" t="s">
        <v>192</v>
      </c>
      <c r="E1757" s="139" t="s">
        <v>182</v>
      </c>
      <c r="F1757" s="139" t="s">
        <v>1143</v>
      </c>
      <c r="G1757" s="139" t="s">
        <v>1144</v>
      </c>
      <c r="H1757" s="139" t="s">
        <v>231</v>
      </c>
      <c r="I1757" s="139" t="s">
        <v>231</v>
      </c>
      <c r="J1757" s="139" t="s">
        <v>231</v>
      </c>
      <c r="K1757" s="139" t="s">
        <v>257</v>
      </c>
      <c r="L1757" s="139">
        <v>39.513685527777781</v>
      </c>
      <c r="M1757" s="139">
        <v>-107.91906561111112</v>
      </c>
      <c r="N1757" s="139" t="s">
        <v>254</v>
      </c>
      <c r="O1757" s="139" t="s">
        <v>258</v>
      </c>
      <c r="P1757" s="139">
        <v>17</v>
      </c>
      <c r="Q1757" s="139">
        <v>1.42</v>
      </c>
      <c r="R1757" s="139">
        <v>8.1</v>
      </c>
      <c r="S1757" s="139">
        <v>9747</v>
      </c>
      <c r="T1757" s="139">
        <v>137</v>
      </c>
      <c r="U1757" s="139" t="s">
        <v>108</v>
      </c>
      <c r="V1757" s="140">
        <v>0</v>
      </c>
      <c r="W1757" s="141">
        <v>1.579359</v>
      </c>
      <c r="X1757" s="141">
        <v>0</v>
      </c>
      <c r="Y1757" s="141">
        <v>0</v>
      </c>
      <c r="Z1757" s="142">
        <v>0</v>
      </c>
    </row>
    <row r="1758" spans="1:26" s="4" customFormat="1" x14ac:dyDescent="0.2">
      <c r="A1758" s="139" t="s">
        <v>209</v>
      </c>
      <c r="B1758" s="31" t="s">
        <v>134</v>
      </c>
      <c r="C1758" s="139">
        <f t="shared" si="27"/>
        <v>8</v>
      </c>
      <c r="D1758" s="139" t="s">
        <v>192</v>
      </c>
      <c r="E1758" s="139" t="s">
        <v>182</v>
      </c>
      <c r="F1758" s="139" t="s">
        <v>1145</v>
      </c>
      <c r="G1758" s="139" t="s">
        <v>1146</v>
      </c>
      <c r="H1758" s="139" t="s">
        <v>231</v>
      </c>
      <c r="I1758" s="139" t="s">
        <v>231</v>
      </c>
      <c r="J1758" s="139" t="s">
        <v>231</v>
      </c>
      <c r="K1758" s="139" t="s">
        <v>257</v>
      </c>
      <c r="L1758" s="139">
        <v>39.513685527777781</v>
      </c>
      <c r="M1758" s="139">
        <v>-107.91906561111112</v>
      </c>
      <c r="N1758" s="139" t="s">
        <v>254</v>
      </c>
      <c r="O1758" s="139" t="s">
        <v>258</v>
      </c>
      <c r="P1758" s="139">
        <v>20</v>
      </c>
      <c r="Q1758" s="139">
        <v>2</v>
      </c>
      <c r="R1758" s="139">
        <v>10</v>
      </c>
      <c r="S1758" s="139">
        <v>5916</v>
      </c>
      <c r="T1758" s="139">
        <v>700</v>
      </c>
      <c r="U1758" s="139" t="s">
        <v>108</v>
      </c>
      <c r="V1758" s="140">
        <v>0</v>
      </c>
      <c r="W1758" s="141">
        <v>0.20718800000000001</v>
      </c>
      <c r="X1758" s="141">
        <v>0</v>
      </c>
      <c r="Y1758" s="141">
        <v>0</v>
      </c>
      <c r="Z1758" s="142">
        <v>0</v>
      </c>
    </row>
    <row r="1759" spans="1:26" s="4" customFormat="1" x14ac:dyDescent="0.2">
      <c r="A1759" s="139" t="s">
        <v>209</v>
      </c>
      <c r="B1759" s="31" t="s">
        <v>134</v>
      </c>
      <c r="C1759" s="139">
        <f t="shared" si="27"/>
        <v>8</v>
      </c>
      <c r="D1759" s="139" t="s">
        <v>192</v>
      </c>
      <c r="E1759" s="139" t="s">
        <v>182</v>
      </c>
      <c r="F1759" s="139" t="s">
        <v>1147</v>
      </c>
      <c r="G1759" s="139" t="s">
        <v>1148</v>
      </c>
      <c r="H1759" s="139" t="s">
        <v>231</v>
      </c>
      <c r="I1759" s="139" t="s">
        <v>231</v>
      </c>
      <c r="J1759" s="139" t="s">
        <v>231</v>
      </c>
      <c r="K1759" s="139" t="s">
        <v>257</v>
      </c>
      <c r="L1759" s="139">
        <v>39.493955555555559</v>
      </c>
      <c r="M1759" s="139">
        <v>-107.96806111111113</v>
      </c>
      <c r="N1759" s="139" t="s">
        <v>254</v>
      </c>
      <c r="O1759" s="139" t="s">
        <v>258</v>
      </c>
      <c r="P1759" s="139">
        <v>17</v>
      </c>
      <c r="Q1759" s="139">
        <v>1.42</v>
      </c>
      <c r="R1759" s="139">
        <v>8</v>
      </c>
      <c r="S1759" s="139">
        <v>2314</v>
      </c>
      <c r="T1759" s="139">
        <v>137</v>
      </c>
      <c r="U1759" s="139" t="s">
        <v>108</v>
      </c>
      <c r="V1759" s="140">
        <v>0</v>
      </c>
      <c r="W1759" s="141">
        <v>1.8776330000000001</v>
      </c>
      <c r="X1759" s="141">
        <v>0</v>
      </c>
      <c r="Y1759" s="141">
        <v>0</v>
      </c>
      <c r="Z1759" s="142">
        <v>0</v>
      </c>
    </row>
    <row r="1760" spans="1:26" s="4" customFormat="1" x14ac:dyDescent="0.2">
      <c r="A1760" s="139" t="s">
        <v>209</v>
      </c>
      <c r="B1760" s="31" t="s">
        <v>134</v>
      </c>
      <c r="C1760" s="139">
        <f t="shared" si="27"/>
        <v>8</v>
      </c>
      <c r="D1760" s="139" t="s">
        <v>192</v>
      </c>
      <c r="E1760" s="139" t="s">
        <v>182</v>
      </c>
      <c r="F1760" s="139" t="s">
        <v>1149</v>
      </c>
      <c r="G1760" s="139" t="s">
        <v>1150</v>
      </c>
      <c r="H1760" s="139" t="s">
        <v>231</v>
      </c>
      <c r="I1760" s="139" t="s">
        <v>231</v>
      </c>
      <c r="J1760" s="139" t="s">
        <v>231</v>
      </c>
      <c r="K1760" s="139" t="s">
        <v>257</v>
      </c>
      <c r="L1760" s="139">
        <v>39.46630016666667</v>
      </c>
      <c r="M1760" s="139">
        <v>-108.15870008333334</v>
      </c>
      <c r="N1760" s="139" t="s">
        <v>254</v>
      </c>
      <c r="O1760" s="139" t="s">
        <v>258</v>
      </c>
      <c r="P1760" s="139">
        <v>17</v>
      </c>
      <c r="Q1760" s="139">
        <v>1.42</v>
      </c>
      <c r="R1760" s="139">
        <v>8</v>
      </c>
      <c r="S1760" s="139">
        <v>2314</v>
      </c>
      <c r="T1760" s="139">
        <v>137</v>
      </c>
      <c r="U1760" s="139" t="s">
        <v>108</v>
      </c>
      <c r="V1760" s="140">
        <v>0</v>
      </c>
      <c r="W1760" s="141">
        <v>1.1177509999999999</v>
      </c>
      <c r="X1760" s="141">
        <v>0</v>
      </c>
      <c r="Y1760" s="141">
        <v>0</v>
      </c>
      <c r="Z1760" s="142">
        <v>0</v>
      </c>
    </row>
    <row r="1761" spans="1:26" s="4" customFormat="1" x14ac:dyDescent="0.2">
      <c r="A1761" s="139" t="s">
        <v>209</v>
      </c>
      <c r="B1761" s="31" t="s">
        <v>134</v>
      </c>
      <c r="C1761" s="139">
        <f t="shared" si="27"/>
        <v>8</v>
      </c>
      <c r="D1761" s="139" t="s">
        <v>192</v>
      </c>
      <c r="E1761" s="139" t="s">
        <v>182</v>
      </c>
      <c r="F1761" s="139" t="s">
        <v>1151</v>
      </c>
      <c r="G1761" s="139" t="s">
        <v>1152</v>
      </c>
      <c r="H1761" s="139" t="s">
        <v>231</v>
      </c>
      <c r="I1761" s="139" t="s">
        <v>231</v>
      </c>
      <c r="J1761" s="139" t="s">
        <v>231</v>
      </c>
      <c r="K1761" s="139" t="s">
        <v>257</v>
      </c>
      <c r="L1761" s="139">
        <v>39.514884555555554</v>
      </c>
      <c r="M1761" s="139">
        <v>-107.66646022222223</v>
      </c>
      <c r="N1761" s="139" t="s">
        <v>268</v>
      </c>
      <c r="O1761" s="139" t="s">
        <v>258</v>
      </c>
      <c r="P1761" s="139">
        <v>0</v>
      </c>
      <c r="Q1761" s="139">
        <v>0</v>
      </c>
      <c r="R1761" s="139">
        <v>0</v>
      </c>
      <c r="S1761" s="139">
        <v>0</v>
      </c>
      <c r="T1761" s="139">
        <v>70</v>
      </c>
      <c r="U1761" s="139" t="s">
        <v>208</v>
      </c>
      <c r="V1761" s="140">
        <v>0</v>
      </c>
      <c r="W1761" s="141">
        <v>4.7144919999999999</v>
      </c>
      <c r="X1761" s="141">
        <v>0</v>
      </c>
      <c r="Y1761" s="141">
        <v>0</v>
      </c>
      <c r="Z1761" s="142">
        <v>0</v>
      </c>
    </row>
    <row r="1762" spans="1:26" s="4" customFormat="1" x14ac:dyDescent="0.2">
      <c r="A1762" s="139" t="s">
        <v>209</v>
      </c>
      <c r="B1762" s="31" t="s">
        <v>134</v>
      </c>
      <c r="C1762" s="139">
        <f t="shared" si="27"/>
        <v>8</v>
      </c>
      <c r="D1762" s="139" t="s">
        <v>192</v>
      </c>
      <c r="E1762" s="139" t="s">
        <v>182</v>
      </c>
      <c r="F1762" s="139" t="s">
        <v>1153</v>
      </c>
      <c r="G1762" s="139" t="s">
        <v>1154</v>
      </c>
      <c r="H1762" s="139" t="s">
        <v>231</v>
      </c>
      <c r="I1762" s="139" t="s">
        <v>231</v>
      </c>
      <c r="J1762" s="139" t="s">
        <v>231</v>
      </c>
      <c r="K1762" s="139" t="s">
        <v>257</v>
      </c>
      <c r="L1762" s="139">
        <v>39.44293011111111</v>
      </c>
      <c r="M1762" s="139">
        <v>-107.77615527777778</v>
      </c>
      <c r="N1762" s="139" t="s">
        <v>254</v>
      </c>
      <c r="O1762" s="139" t="s">
        <v>258</v>
      </c>
      <c r="P1762" s="139">
        <v>20</v>
      </c>
      <c r="Q1762" s="139">
        <v>2</v>
      </c>
      <c r="R1762" s="139">
        <v>10</v>
      </c>
      <c r="S1762" s="139">
        <v>5916</v>
      </c>
      <c r="T1762" s="139">
        <v>700</v>
      </c>
      <c r="U1762" s="139" t="s">
        <v>108</v>
      </c>
      <c r="V1762" s="140">
        <v>0</v>
      </c>
      <c r="W1762" s="141">
        <v>1.293704</v>
      </c>
      <c r="X1762" s="141">
        <v>0</v>
      </c>
      <c r="Y1762" s="141">
        <v>0</v>
      </c>
      <c r="Z1762" s="142">
        <v>0</v>
      </c>
    </row>
    <row r="1763" spans="1:26" s="4" customFormat="1" x14ac:dyDescent="0.2">
      <c r="A1763" s="139" t="s">
        <v>209</v>
      </c>
      <c r="B1763" s="31" t="s">
        <v>134</v>
      </c>
      <c r="C1763" s="139">
        <f t="shared" si="27"/>
        <v>8</v>
      </c>
      <c r="D1763" s="139" t="s">
        <v>192</v>
      </c>
      <c r="E1763" s="139" t="s">
        <v>182</v>
      </c>
      <c r="F1763" s="139" t="s">
        <v>1155</v>
      </c>
      <c r="G1763" s="139" t="s">
        <v>1156</v>
      </c>
      <c r="H1763" s="139" t="s">
        <v>231</v>
      </c>
      <c r="I1763" s="139" t="s">
        <v>231</v>
      </c>
      <c r="J1763" s="139" t="s">
        <v>231</v>
      </c>
      <c r="K1763" s="139" t="s">
        <v>257</v>
      </c>
      <c r="L1763" s="139">
        <v>39.499762444444443</v>
      </c>
      <c r="M1763" s="139">
        <v>-108.13470133333334</v>
      </c>
      <c r="N1763" s="139" t="s">
        <v>254</v>
      </c>
      <c r="O1763" s="139" t="s">
        <v>258</v>
      </c>
      <c r="P1763" s="139">
        <v>17</v>
      </c>
      <c r="Q1763" s="139">
        <v>1.42</v>
      </c>
      <c r="R1763" s="139">
        <v>8</v>
      </c>
      <c r="S1763" s="139">
        <v>2314</v>
      </c>
      <c r="T1763" s="139">
        <v>137</v>
      </c>
      <c r="U1763" s="139" t="s">
        <v>108</v>
      </c>
      <c r="V1763" s="140">
        <v>0</v>
      </c>
      <c r="W1763" s="141">
        <v>1.6569130000000001</v>
      </c>
      <c r="X1763" s="141">
        <v>0</v>
      </c>
      <c r="Y1763" s="141">
        <v>0</v>
      </c>
      <c r="Z1763" s="142">
        <v>0</v>
      </c>
    </row>
    <row r="1764" spans="1:26" s="4" customFormat="1" x14ac:dyDescent="0.2">
      <c r="A1764" s="139" t="s">
        <v>209</v>
      </c>
      <c r="B1764" s="31" t="s">
        <v>134</v>
      </c>
      <c r="C1764" s="139">
        <f t="shared" si="27"/>
        <v>8</v>
      </c>
      <c r="D1764" s="139" t="s">
        <v>192</v>
      </c>
      <c r="E1764" s="139" t="s">
        <v>182</v>
      </c>
      <c r="F1764" s="139" t="s">
        <v>1157</v>
      </c>
      <c r="G1764" s="139" t="s">
        <v>1158</v>
      </c>
      <c r="H1764" s="139" t="s">
        <v>231</v>
      </c>
      <c r="I1764" s="139" t="s">
        <v>231</v>
      </c>
      <c r="J1764" s="139" t="s">
        <v>231</v>
      </c>
      <c r="K1764" s="139" t="s">
        <v>257</v>
      </c>
      <c r="L1764" s="139">
        <v>39.471938888888893</v>
      </c>
      <c r="M1764" s="139">
        <v>-107.96808611111112</v>
      </c>
      <c r="N1764" s="139" t="s">
        <v>254</v>
      </c>
      <c r="O1764" s="139" t="s">
        <v>258</v>
      </c>
      <c r="P1764" s="139">
        <v>0</v>
      </c>
      <c r="Q1764" s="139">
        <v>0</v>
      </c>
      <c r="R1764" s="139">
        <v>0</v>
      </c>
      <c r="S1764" s="139">
        <v>0</v>
      </c>
      <c r="T1764" s="139">
        <v>70</v>
      </c>
      <c r="U1764" s="139" t="s">
        <v>108</v>
      </c>
      <c r="V1764" s="140">
        <v>0</v>
      </c>
      <c r="W1764" s="141">
        <v>1.1303639999999999</v>
      </c>
      <c r="X1764" s="141">
        <v>0</v>
      </c>
      <c r="Y1764" s="141">
        <v>0</v>
      </c>
      <c r="Z1764" s="142">
        <v>0</v>
      </c>
    </row>
    <row r="1765" spans="1:26" s="4" customFormat="1" x14ac:dyDescent="0.2">
      <c r="A1765" s="139" t="s">
        <v>209</v>
      </c>
      <c r="B1765" s="31" t="s">
        <v>134</v>
      </c>
      <c r="C1765" s="139">
        <f t="shared" si="27"/>
        <v>8</v>
      </c>
      <c r="D1765" s="139" t="s">
        <v>192</v>
      </c>
      <c r="E1765" s="139" t="s">
        <v>182</v>
      </c>
      <c r="F1765" s="139" t="s">
        <v>1159</v>
      </c>
      <c r="G1765" s="139" t="s">
        <v>1160</v>
      </c>
      <c r="H1765" s="139" t="s">
        <v>231</v>
      </c>
      <c r="I1765" s="139" t="s">
        <v>231</v>
      </c>
      <c r="J1765" s="139" t="s">
        <v>231</v>
      </c>
      <c r="K1765" s="139" t="s">
        <v>257</v>
      </c>
      <c r="L1765" s="139">
        <v>39.481283333333337</v>
      </c>
      <c r="M1765" s="139">
        <v>-108.14355</v>
      </c>
      <c r="N1765" s="139" t="s">
        <v>254</v>
      </c>
      <c r="O1765" s="139" t="s">
        <v>258</v>
      </c>
      <c r="P1765" s="139">
        <v>17</v>
      </c>
      <c r="Q1765" s="139">
        <v>1.42</v>
      </c>
      <c r="R1765" s="139">
        <v>8</v>
      </c>
      <c r="S1765" s="139">
        <v>2314</v>
      </c>
      <c r="T1765" s="139">
        <v>137</v>
      </c>
      <c r="U1765" s="139" t="s">
        <v>108</v>
      </c>
      <c r="V1765" s="140">
        <v>0</v>
      </c>
      <c r="W1765" s="141">
        <v>1.5637300000000001</v>
      </c>
      <c r="X1765" s="141">
        <v>0</v>
      </c>
      <c r="Y1765" s="141">
        <v>0</v>
      </c>
      <c r="Z1765" s="142">
        <v>0</v>
      </c>
    </row>
    <row r="1766" spans="1:26" s="4" customFormat="1" x14ac:dyDescent="0.2">
      <c r="A1766" s="139" t="s">
        <v>209</v>
      </c>
      <c r="B1766" s="31" t="s">
        <v>134</v>
      </c>
      <c r="C1766" s="139">
        <f t="shared" si="27"/>
        <v>8</v>
      </c>
      <c r="D1766" s="139" t="s">
        <v>192</v>
      </c>
      <c r="E1766" s="139" t="s">
        <v>182</v>
      </c>
      <c r="F1766" s="139" t="s">
        <v>1161</v>
      </c>
      <c r="G1766" s="139" t="s">
        <v>1162</v>
      </c>
      <c r="H1766" s="139" t="s">
        <v>231</v>
      </c>
      <c r="I1766" s="139" t="s">
        <v>231</v>
      </c>
      <c r="J1766" s="139" t="s">
        <v>231</v>
      </c>
      <c r="K1766" s="139" t="s">
        <v>257</v>
      </c>
      <c r="L1766" s="139">
        <v>39.489444444444445</v>
      </c>
      <c r="M1766" s="139">
        <v>-108.09711944444446</v>
      </c>
      <c r="N1766" s="139" t="s">
        <v>254</v>
      </c>
      <c r="O1766" s="139" t="s">
        <v>258</v>
      </c>
      <c r="P1766" s="139">
        <v>20</v>
      </c>
      <c r="Q1766" s="139">
        <v>2</v>
      </c>
      <c r="R1766" s="139">
        <v>10</v>
      </c>
      <c r="S1766" s="139">
        <v>5916</v>
      </c>
      <c r="T1766" s="139">
        <v>700</v>
      </c>
      <c r="U1766" s="139" t="s">
        <v>108</v>
      </c>
      <c r="V1766" s="140">
        <v>0</v>
      </c>
      <c r="W1766" s="141">
        <v>1.510059</v>
      </c>
      <c r="X1766" s="141">
        <v>0</v>
      </c>
      <c r="Y1766" s="141">
        <v>0</v>
      </c>
      <c r="Z1766" s="142">
        <v>0</v>
      </c>
    </row>
    <row r="1767" spans="1:26" s="4" customFormat="1" x14ac:dyDescent="0.2">
      <c r="A1767" s="139" t="s">
        <v>209</v>
      </c>
      <c r="B1767" s="31" t="s">
        <v>134</v>
      </c>
      <c r="C1767" s="139">
        <f t="shared" si="27"/>
        <v>8</v>
      </c>
      <c r="D1767" s="139" t="s">
        <v>192</v>
      </c>
      <c r="E1767" s="139" t="s">
        <v>182</v>
      </c>
      <c r="F1767" s="139" t="s">
        <v>1163</v>
      </c>
      <c r="G1767" s="139" t="s">
        <v>1164</v>
      </c>
      <c r="H1767" s="139" t="s">
        <v>231</v>
      </c>
      <c r="I1767" s="139" t="s">
        <v>231</v>
      </c>
      <c r="J1767" s="139" t="s">
        <v>231</v>
      </c>
      <c r="K1767" s="139" t="s">
        <v>232</v>
      </c>
      <c r="L1767" s="139">
        <v>39.489444444444445</v>
      </c>
      <c r="M1767" s="139">
        <v>-108.09711944444446</v>
      </c>
      <c r="N1767" s="139" t="s">
        <v>252</v>
      </c>
      <c r="O1767" s="139" t="s">
        <v>233</v>
      </c>
      <c r="P1767" s="139">
        <v>20</v>
      </c>
      <c r="Q1767" s="139">
        <v>2</v>
      </c>
      <c r="R1767" s="139">
        <v>29.1</v>
      </c>
      <c r="S1767" s="139">
        <v>26845</v>
      </c>
      <c r="T1767" s="139">
        <v>577</v>
      </c>
      <c r="U1767" s="139" t="s">
        <v>110</v>
      </c>
      <c r="V1767" s="140">
        <v>0</v>
      </c>
      <c r="W1767" s="141">
        <v>1.516254</v>
      </c>
      <c r="X1767" s="141">
        <v>0</v>
      </c>
      <c r="Y1767" s="141">
        <v>0</v>
      </c>
      <c r="Z1767" s="142">
        <v>0</v>
      </c>
    </row>
    <row r="1768" spans="1:26" s="4" customFormat="1" x14ac:dyDescent="0.2">
      <c r="A1768" s="139" t="s">
        <v>209</v>
      </c>
      <c r="B1768" s="31" t="s">
        <v>134</v>
      </c>
      <c r="C1768" s="139">
        <f t="shared" si="27"/>
        <v>8</v>
      </c>
      <c r="D1768" s="139" t="s">
        <v>192</v>
      </c>
      <c r="E1768" s="139" t="s">
        <v>182</v>
      </c>
      <c r="F1768" s="139" t="s">
        <v>1165</v>
      </c>
      <c r="G1768" s="139" t="s">
        <v>1166</v>
      </c>
      <c r="H1768" s="139" t="s">
        <v>231</v>
      </c>
      <c r="I1768" s="139" t="s">
        <v>231</v>
      </c>
      <c r="J1768" s="139" t="s">
        <v>231</v>
      </c>
      <c r="K1768" s="139" t="s">
        <v>257</v>
      </c>
      <c r="L1768" s="139">
        <v>39.483102000000002</v>
      </c>
      <c r="M1768" s="139">
        <v>-107.64074061111111</v>
      </c>
      <c r="N1768" s="139" t="s">
        <v>254</v>
      </c>
      <c r="O1768" s="139" t="s">
        <v>258</v>
      </c>
      <c r="P1768" s="139">
        <v>20</v>
      </c>
      <c r="Q1768" s="139">
        <v>2</v>
      </c>
      <c r="R1768" s="139">
        <v>10</v>
      </c>
      <c r="S1768" s="139">
        <v>5916</v>
      </c>
      <c r="T1768" s="139">
        <v>700</v>
      </c>
      <c r="U1768" s="139" t="s">
        <v>108</v>
      </c>
      <c r="V1768" s="140">
        <v>0</v>
      </c>
      <c r="W1768" s="141">
        <v>7.2182999999999997E-2</v>
      </c>
      <c r="X1768" s="141">
        <v>0</v>
      </c>
      <c r="Y1768" s="141">
        <v>0</v>
      </c>
      <c r="Z1768" s="142">
        <v>0</v>
      </c>
    </row>
    <row r="1769" spans="1:26" s="4" customFormat="1" x14ac:dyDescent="0.2">
      <c r="A1769" s="139" t="s">
        <v>209</v>
      </c>
      <c r="B1769" s="31" t="s">
        <v>134</v>
      </c>
      <c r="C1769" s="139">
        <f t="shared" si="27"/>
        <v>8</v>
      </c>
      <c r="D1769" s="139" t="s">
        <v>192</v>
      </c>
      <c r="E1769" s="139" t="s">
        <v>182</v>
      </c>
      <c r="F1769" s="139" t="s">
        <v>1167</v>
      </c>
      <c r="G1769" s="139" t="s">
        <v>1168</v>
      </c>
      <c r="H1769" s="139" t="s">
        <v>231</v>
      </c>
      <c r="I1769" s="139" t="s">
        <v>231</v>
      </c>
      <c r="J1769" s="139" t="s">
        <v>231</v>
      </c>
      <c r="K1769" s="139" t="s">
        <v>257</v>
      </c>
      <c r="L1769" s="139">
        <v>39.49264930555556</v>
      </c>
      <c r="M1769" s="139">
        <v>-107.67441272222223</v>
      </c>
      <c r="N1769" s="139" t="s">
        <v>268</v>
      </c>
      <c r="O1769" s="139" t="s">
        <v>258</v>
      </c>
      <c r="P1769" s="139">
        <v>0</v>
      </c>
      <c r="Q1769" s="139">
        <v>0</v>
      </c>
      <c r="R1769" s="139">
        <v>0</v>
      </c>
      <c r="S1769" s="139">
        <v>0</v>
      </c>
      <c r="T1769" s="139">
        <v>70</v>
      </c>
      <c r="U1769" s="139" t="s">
        <v>208</v>
      </c>
      <c r="V1769" s="140">
        <v>0</v>
      </c>
      <c r="W1769" s="141">
        <v>3.3174860000000002</v>
      </c>
      <c r="X1769" s="141">
        <v>0</v>
      </c>
      <c r="Y1769" s="141">
        <v>0</v>
      </c>
      <c r="Z1769" s="142">
        <v>0</v>
      </c>
    </row>
    <row r="1770" spans="1:26" s="4" customFormat="1" x14ac:dyDescent="0.2">
      <c r="A1770" s="139" t="s">
        <v>209</v>
      </c>
      <c r="B1770" s="31" t="s">
        <v>134</v>
      </c>
      <c r="C1770" s="139">
        <f t="shared" si="27"/>
        <v>8</v>
      </c>
      <c r="D1770" s="139" t="s">
        <v>192</v>
      </c>
      <c r="E1770" s="139" t="s">
        <v>182</v>
      </c>
      <c r="F1770" s="139" t="s">
        <v>1169</v>
      </c>
      <c r="G1770" s="139" t="s">
        <v>1170</v>
      </c>
      <c r="H1770" s="139" t="s">
        <v>231</v>
      </c>
      <c r="I1770" s="139" t="s">
        <v>231</v>
      </c>
      <c r="J1770" s="139" t="s">
        <v>231</v>
      </c>
      <c r="K1770" s="139" t="s">
        <v>257</v>
      </c>
      <c r="L1770" s="139">
        <v>39.522927277777775</v>
      </c>
      <c r="M1770" s="139">
        <v>-107.86200269444444</v>
      </c>
      <c r="N1770" s="139" t="s">
        <v>254</v>
      </c>
      <c r="O1770" s="139" t="s">
        <v>258</v>
      </c>
      <c r="P1770" s="139">
        <v>17</v>
      </c>
      <c r="Q1770" s="139">
        <v>1.42</v>
      </c>
      <c r="R1770" s="139">
        <v>8</v>
      </c>
      <c r="S1770" s="139">
        <v>2314</v>
      </c>
      <c r="T1770" s="139">
        <v>137</v>
      </c>
      <c r="U1770" s="139" t="s">
        <v>108</v>
      </c>
      <c r="V1770" s="140">
        <v>0</v>
      </c>
      <c r="W1770" s="141">
        <v>0.71404699999999999</v>
      </c>
      <c r="X1770" s="141">
        <v>0</v>
      </c>
      <c r="Y1770" s="141">
        <v>0</v>
      </c>
      <c r="Z1770" s="142">
        <v>0</v>
      </c>
    </row>
    <row r="1771" spans="1:26" s="4" customFormat="1" x14ac:dyDescent="0.2">
      <c r="A1771" s="139" t="s">
        <v>209</v>
      </c>
      <c r="B1771" s="31" t="s">
        <v>134</v>
      </c>
      <c r="C1771" s="139">
        <f t="shared" si="27"/>
        <v>8</v>
      </c>
      <c r="D1771" s="139" t="s">
        <v>192</v>
      </c>
      <c r="E1771" s="139" t="s">
        <v>182</v>
      </c>
      <c r="F1771" s="139" t="s">
        <v>1171</v>
      </c>
      <c r="G1771" s="139" t="s">
        <v>1172</v>
      </c>
      <c r="H1771" s="139" t="s">
        <v>231</v>
      </c>
      <c r="I1771" s="139" t="s">
        <v>231</v>
      </c>
      <c r="J1771" s="139" t="s">
        <v>231</v>
      </c>
      <c r="K1771" s="139" t="s">
        <v>257</v>
      </c>
      <c r="L1771" s="139">
        <v>39.522927277777775</v>
      </c>
      <c r="M1771" s="139">
        <v>-107.86200269444444</v>
      </c>
      <c r="N1771" s="139" t="s">
        <v>254</v>
      </c>
      <c r="O1771" s="139" t="s">
        <v>258</v>
      </c>
      <c r="P1771" s="139">
        <v>17</v>
      </c>
      <c r="Q1771" s="139">
        <v>1.42</v>
      </c>
      <c r="R1771" s="139">
        <v>8</v>
      </c>
      <c r="S1771" s="139">
        <v>2314</v>
      </c>
      <c r="T1771" s="139">
        <v>137</v>
      </c>
      <c r="U1771" s="139" t="s">
        <v>108</v>
      </c>
      <c r="V1771" s="140">
        <v>0</v>
      </c>
      <c r="W1771" s="141">
        <v>0.70861799999999997</v>
      </c>
      <c r="X1771" s="141">
        <v>0</v>
      </c>
      <c r="Y1771" s="141">
        <v>0</v>
      </c>
      <c r="Z1771" s="142">
        <v>0</v>
      </c>
    </row>
    <row r="1772" spans="1:26" s="4" customFormat="1" x14ac:dyDescent="0.2">
      <c r="A1772" s="139" t="s">
        <v>209</v>
      </c>
      <c r="B1772" s="31" t="s">
        <v>134</v>
      </c>
      <c r="C1772" s="139">
        <f t="shared" si="27"/>
        <v>8</v>
      </c>
      <c r="D1772" s="139" t="s">
        <v>192</v>
      </c>
      <c r="E1772" s="139" t="s">
        <v>182</v>
      </c>
      <c r="F1772" s="139" t="s">
        <v>1173</v>
      </c>
      <c r="G1772" s="139" t="s">
        <v>1174</v>
      </c>
      <c r="H1772" s="139" t="s">
        <v>231</v>
      </c>
      <c r="I1772" s="139" t="s">
        <v>231</v>
      </c>
      <c r="J1772" s="139" t="s">
        <v>231</v>
      </c>
      <c r="K1772" s="139" t="s">
        <v>257</v>
      </c>
      <c r="L1772" s="139">
        <v>39.522927277777775</v>
      </c>
      <c r="M1772" s="139">
        <v>-107.86200269444444</v>
      </c>
      <c r="N1772" s="139" t="s">
        <v>254</v>
      </c>
      <c r="O1772" s="139" t="s">
        <v>258</v>
      </c>
      <c r="P1772" s="139">
        <v>17</v>
      </c>
      <c r="Q1772" s="139">
        <v>1.42</v>
      </c>
      <c r="R1772" s="139">
        <v>8</v>
      </c>
      <c r="S1772" s="139">
        <v>2314</v>
      </c>
      <c r="T1772" s="139">
        <v>137</v>
      </c>
      <c r="U1772" s="139" t="s">
        <v>108</v>
      </c>
      <c r="V1772" s="140">
        <v>0</v>
      </c>
      <c r="W1772" s="141">
        <v>0.52643499999999999</v>
      </c>
      <c r="X1772" s="141">
        <v>0</v>
      </c>
      <c r="Y1772" s="141">
        <v>0</v>
      </c>
      <c r="Z1772" s="142">
        <v>0</v>
      </c>
    </row>
    <row r="1773" spans="1:26" s="4" customFormat="1" x14ac:dyDescent="0.2">
      <c r="A1773" s="139" t="s">
        <v>209</v>
      </c>
      <c r="B1773" s="31" t="s">
        <v>134</v>
      </c>
      <c r="C1773" s="139">
        <f t="shared" si="27"/>
        <v>8</v>
      </c>
      <c r="D1773" s="139" t="s">
        <v>192</v>
      </c>
      <c r="E1773" s="139" t="s">
        <v>182</v>
      </c>
      <c r="F1773" s="139" t="s">
        <v>1175</v>
      </c>
      <c r="G1773" s="139" t="s">
        <v>1176</v>
      </c>
      <c r="H1773" s="139" t="s">
        <v>231</v>
      </c>
      <c r="I1773" s="139" t="s">
        <v>231</v>
      </c>
      <c r="J1773" s="139" t="s">
        <v>231</v>
      </c>
      <c r="K1773" s="139" t="s">
        <v>257</v>
      </c>
      <c r="L1773" s="139">
        <v>39.522927277777775</v>
      </c>
      <c r="M1773" s="139">
        <v>-107.86200269444444</v>
      </c>
      <c r="N1773" s="139" t="s">
        <v>254</v>
      </c>
      <c r="O1773" s="139" t="s">
        <v>258</v>
      </c>
      <c r="P1773" s="139">
        <v>20</v>
      </c>
      <c r="Q1773" s="139">
        <v>2</v>
      </c>
      <c r="R1773" s="139">
        <v>10</v>
      </c>
      <c r="S1773" s="139">
        <v>5916</v>
      </c>
      <c r="T1773" s="139">
        <v>700</v>
      </c>
      <c r="U1773" s="139" t="s">
        <v>108</v>
      </c>
      <c r="V1773" s="140">
        <v>0</v>
      </c>
      <c r="W1773" s="141">
        <v>0.19672999999999999</v>
      </c>
      <c r="X1773" s="141">
        <v>0</v>
      </c>
      <c r="Y1773" s="141">
        <v>0</v>
      </c>
      <c r="Z1773" s="142">
        <v>0</v>
      </c>
    </row>
    <row r="1774" spans="1:26" s="4" customFormat="1" x14ac:dyDescent="0.2">
      <c r="A1774" s="139" t="s">
        <v>209</v>
      </c>
      <c r="B1774" s="31" t="s">
        <v>134</v>
      </c>
      <c r="C1774" s="139">
        <f t="shared" si="27"/>
        <v>8</v>
      </c>
      <c r="D1774" s="139" t="s">
        <v>192</v>
      </c>
      <c r="E1774" s="139" t="s">
        <v>182</v>
      </c>
      <c r="F1774" s="139" t="s">
        <v>1177</v>
      </c>
      <c r="G1774" s="139" t="s">
        <v>1178</v>
      </c>
      <c r="H1774" s="139" t="s">
        <v>231</v>
      </c>
      <c r="I1774" s="139" t="s">
        <v>231</v>
      </c>
      <c r="J1774" s="139" t="s">
        <v>231</v>
      </c>
      <c r="K1774" s="139" t="s">
        <v>257</v>
      </c>
      <c r="L1774" s="139">
        <v>39.522927277777775</v>
      </c>
      <c r="M1774" s="139">
        <v>-107.86200269444444</v>
      </c>
      <c r="N1774" s="139" t="s">
        <v>254</v>
      </c>
      <c r="O1774" s="139" t="s">
        <v>258</v>
      </c>
      <c r="P1774" s="139">
        <v>17</v>
      </c>
      <c r="Q1774" s="139">
        <v>1.42</v>
      </c>
      <c r="R1774" s="139">
        <v>8</v>
      </c>
      <c r="S1774" s="139">
        <v>2314</v>
      </c>
      <c r="T1774" s="139">
        <v>137</v>
      </c>
      <c r="U1774" s="139" t="s">
        <v>108</v>
      </c>
      <c r="V1774" s="140">
        <v>0</v>
      </c>
      <c r="W1774" s="141">
        <v>1.222326</v>
      </c>
      <c r="X1774" s="141">
        <v>0</v>
      </c>
      <c r="Y1774" s="141">
        <v>0</v>
      </c>
      <c r="Z1774" s="142">
        <v>0</v>
      </c>
    </row>
    <row r="1775" spans="1:26" s="4" customFormat="1" x14ac:dyDescent="0.2">
      <c r="A1775" s="139" t="s">
        <v>209</v>
      </c>
      <c r="B1775" s="31" t="s">
        <v>134</v>
      </c>
      <c r="C1775" s="139">
        <f t="shared" si="27"/>
        <v>8</v>
      </c>
      <c r="D1775" s="139" t="s">
        <v>192</v>
      </c>
      <c r="E1775" s="139" t="s">
        <v>182</v>
      </c>
      <c r="F1775" s="139" t="s">
        <v>1179</v>
      </c>
      <c r="G1775" s="139" t="s">
        <v>1180</v>
      </c>
      <c r="H1775" s="139" t="s">
        <v>231</v>
      </c>
      <c r="I1775" s="139" t="s">
        <v>231</v>
      </c>
      <c r="J1775" s="139" t="s">
        <v>231</v>
      </c>
      <c r="K1775" s="139" t="s">
        <v>257</v>
      </c>
      <c r="L1775" s="139">
        <v>39.522927277777775</v>
      </c>
      <c r="M1775" s="139">
        <v>-107.86200269444444</v>
      </c>
      <c r="N1775" s="139" t="s">
        <v>268</v>
      </c>
      <c r="O1775" s="139" t="s">
        <v>258</v>
      </c>
      <c r="P1775" s="139">
        <v>0</v>
      </c>
      <c r="Q1775" s="139">
        <v>0</v>
      </c>
      <c r="R1775" s="139">
        <v>0</v>
      </c>
      <c r="S1775" s="139">
        <v>0</v>
      </c>
      <c r="T1775" s="139">
        <v>70</v>
      </c>
      <c r="U1775" s="139" t="s">
        <v>208</v>
      </c>
      <c r="V1775" s="140">
        <v>0</v>
      </c>
      <c r="W1775" s="141">
        <v>2.885831</v>
      </c>
      <c r="X1775" s="141">
        <v>0</v>
      </c>
      <c r="Y1775" s="141">
        <v>0</v>
      </c>
      <c r="Z1775" s="142">
        <v>0</v>
      </c>
    </row>
    <row r="1776" spans="1:26" s="4" customFormat="1" x14ac:dyDescent="0.2">
      <c r="A1776" s="139" t="s">
        <v>209</v>
      </c>
      <c r="B1776" s="31" t="s">
        <v>134</v>
      </c>
      <c r="C1776" s="139">
        <f t="shared" si="27"/>
        <v>8</v>
      </c>
      <c r="D1776" s="139" t="s">
        <v>192</v>
      </c>
      <c r="E1776" s="139" t="s">
        <v>182</v>
      </c>
      <c r="F1776" s="139" t="s">
        <v>1179</v>
      </c>
      <c r="G1776" s="139" t="s">
        <v>1180</v>
      </c>
      <c r="H1776" s="139" t="s">
        <v>231</v>
      </c>
      <c r="I1776" s="139" t="s">
        <v>231</v>
      </c>
      <c r="J1776" s="139" t="s">
        <v>231</v>
      </c>
      <c r="K1776" s="139" t="s">
        <v>257</v>
      </c>
      <c r="L1776" s="139">
        <v>39.478310388888893</v>
      </c>
      <c r="M1776" s="139">
        <v>-108.02188886111111</v>
      </c>
      <c r="N1776" s="139" t="s">
        <v>254</v>
      </c>
      <c r="O1776" s="139" t="s">
        <v>258</v>
      </c>
      <c r="P1776" s="139">
        <v>17</v>
      </c>
      <c r="Q1776" s="139">
        <v>1.42</v>
      </c>
      <c r="R1776" s="139">
        <v>8</v>
      </c>
      <c r="S1776" s="139">
        <v>2314</v>
      </c>
      <c r="T1776" s="139">
        <v>137</v>
      </c>
      <c r="U1776" s="139" t="s">
        <v>108</v>
      </c>
      <c r="V1776" s="140">
        <v>0</v>
      </c>
      <c r="W1776" s="141">
        <v>3.8579720000000002</v>
      </c>
      <c r="X1776" s="141">
        <v>0</v>
      </c>
      <c r="Y1776" s="141">
        <v>0</v>
      </c>
      <c r="Z1776" s="142">
        <v>0</v>
      </c>
    </row>
    <row r="1777" spans="1:26" s="4" customFormat="1" x14ac:dyDescent="0.2">
      <c r="A1777" s="139" t="s">
        <v>209</v>
      </c>
      <c r="B1777" s="31" t="s">
        <v>134</v>
      </c>
      <c r="C1777" s="139">
        <f t="shared" si="27"/>
        <v>8</v>
      </c>
      <c r="D1777" s="139" t="s">
        <v>192</v>
      </c>
      <c r="E1777" s="139" t="s">
        <v>182</v>
      </c>
      <c r="F1777" s="139" t="s">
        <v>1181</v>
      </c>
      <c r="G1777" s="139" t="s">
        <v>1182</v>
      </c>
      <c r="H1777" s="139" t="s">
        <v>231</v>
      </c>
      <c r="I1777" s="139" t="s">
        <v>231</v>
      </c>
      <c r="J1777" s="139" t="s">
        <v>231</v>
      </c>
      <c r="K1777" s="139" t="s">
        <v>257</v>
      </c>
      <c r="L1777" s="139">
        <v>39.478310388888893</v>
      </c>
      <c r="M1777" s="139">
        <v>-108.02188886111111</v>
      </c>
      <c r="N1777" s="139" t="s">
        <v>254</v>
      </c>
      <c r="O1777" s="139" t="s">
        <v>258</v>
      </c>
      <c r="P1777" s="139">
        <v>20</v>
      </c>
      <c r="Q1777" s="139">
        <v>2</v>
      </c>
      <c r="R1777" s="139">
        <v>10</v>
      </c>
      <c r="S1777" s="139">
        <v>5916</v>
      </c>
      <c r="T1777" s="139">
        <v>700</v>
      </c>
      <c r="U1777" s="139" t="s">
        <v>108</v>
      </c>
      <c r="V1777" s="140">
        <v>0</v>
      </c>
      <c r="W1777" s="141">
        <v>0.106506</v>
      </c>
      <c r="X1777" s="141">
        <v>0</v>
      </c>
      <c r="Y1777" s="141">
        <v>0</v>
      </c>
      <c r="Z1777" s="142">
        <v>0</v>
      </c>
    </row>
    <row r="1778" spans="1:26" s="4" customFormat="1" x14ac:dyDescent="0.2">
      <c r="A1778" s="139" t="s">
        <v>209</v>
      </c>
      <c r="B1778" s="31" t="s">
        <v>134</v>
      </c>
      <c r="C1778" s="139">
        <f t="shared" si="27"/>
        <v>8</v>
      </c>
      <c r="D1778" s="139" t="s">
        <v>192</v>
      </c>
      <c r="E1778" s="139" t="s">
        <v>182</v>
      </c>
      <c r="F1778" s="139" t="s">
        <v>1183</v>
      </c>
      <c r="G1778" s="139" t="s">
        <v>1184</v>
      </c>
      <c r="H1778" s="139" t="s">
        <v>231</v>
      </c>
      <c r="I1778" s="139" t="s">
        <v>231</v>
      </c>
      <c r="J1778" s="139" t="s">
        <v>231</v>
      </c>
      <c r="K1778" s="139" t="s">
        <v>257</v>
      </c>
      <c r="L1778" s="139">
        <v>39.478310388888893</v>
      </c>
      <c r="M1778" s="139">
        <v>-108.02188886111111</v>
      </c>
      <c r="N1778" s="139" t="s">
        <v>1185</v>
      </c>
      <c r="O1778" s="139" t="s">
        <v>258</v>
      </c>
      <c r="P1778" s="139">
        <v>0</v>
      </c>
      <c r="Q1778" s="139">
        <v>0</v>
      </c>
      <c r="R1778" s="139">
        <v>0</v>
      </c>
      <c r="S1778" s="139">
        <v>0</v>
      </c>
      <c r="T1778" s="139">
        <v>70</v>
      </c>
      <c r="U1778" s="139" t="s">
        <v>108</v>
      </c>
      <c r="V1778" s="140">
        <v>0</v>
      </c>
      <c r="W1778" s="141">
        <v>0.26</v>
      </c>
      <c r="X1778" s="141">
        <v>0</v>
      </c>
      <c r="Y1778" s="141">
        <v>0</v>
      </c>
      <c r="Z1778" s="142">
        <v>0</v>
      </c>
    </row>
    <row r="1779" spans="1:26" s="4" customFormat="1" x14ac:dyDescent="0.2">
      <c r="A1779" s="139" t="s">
        <v>209</v>
      </c>
      <c r="B1779" s="31" t="s">
        <v>134</v>
      </c>
      <c r="C1779" s="139">
        <f t="shared" si="27"/>
        <v>8</v>
      </c>
      <c r="D1779" s="139" t="s">
        <v>192</v>
      </c>
      <c r="E1779" s="139" t="s">
        <v>182</v>
      </c>
      <c r="F1779" s="139" t="s">
        <v>1186</v>
      </c>
      <c r="G1779" s="139" t="s">
        <v>1187</v>
      </c>
      <c r="H1779" s="139" t="s">
        <v>231</v>
      </c>
      <c r="I1779" s="139" t="s">
        <v>231</v>
      </c>
      <c r="J1779" s="139" t="s">
        <v>231</v>
      </c>
      <c r="K1779" s="139" t="s">
        <v>257</v>
      </c>
      <c r="L1779" s="139">
        <v>39.571818694444445</v>
      </c>
      <c r="M1779" s="139">
        <v>-108.34589205555555</v>
      </c>
      <c r="N1779" s="139" t="s">
        <v>254</v>
      </c>
      <c r="O1779" s="139" t="s">
        <v>258</v>
      </c>
      <c r="P1779" s="139">
        <v>20</v>
      </c>
      <c r="Q1779" s="139">
        <v>2</v>
      </c>
      <c r="R1779" s="139">
        <v>10</v>
      </c>
      <c r="S1779" s="139">
        <v>5916</v>
      </c>
      <c r="T1779" s="139">
        <v>700</v>
      </c>
      <c r="U1779" s="139" t="s">
        <v>108</v>
      </c>
      <c r="V1779" s="140">
        <v>0</v>
      </c>
      <c r="W1779" s="141">
        <v>0.377249</v>
      </c>
      <c r="X1779" s="141">
        <v>0</v>
      </c>
      <c r="Y1779" s="141">
        <v>0</v>
      </c>
      <c r="Z1779" s="142">
        <v>0</v>
      </c>
    </row>
    <row r="1780" spans="1:26" s="4" customFormat="1" x14ac:dyDescent="0.2">
      <c r="A1780" s="139" t="s">
        <v>209</v>
      </c>
      <c r="B1780" s="31" t="s">
        <v>134</v>
      </c>
      <c r="C1780" s="139">
        <f t="shared" si="27"/>
        <v>8</v>
      </c>
      <c r="D1780" s="139" t="s">
        <v>192</v>
      </c>
      <c r="E1780" s="139" t="s">
        <v>182</v>
      </c>
      <c r="F1780" s="139" t="s">
        <v>1188</v>
      </c>
      <c r="G1780" s="139" t="s">
        <v>1189</v>
      </c>
      <c r="H1780" s="139" t="s">
        <v>231</v>
      </c>
      <c r="I1780" s="139" t="s">
        <v>231</v>
      </c>
      <c r="J1780" s="139" t="s">
        <v>231</v>
      </c>
      <c r="K1780" s="139" t="s">
        <v>232</v>
      </c>
      <c r="L1780" s="139">
        <v>39.571818694444445</v>
      </c>
      <c r="M1780" s="139">
        <v>-108.34589205555555</v>
      </c>
      <c r="N1780" s="139" t="s">
        <v>254</v>
      </c>
      <c r="O1780" s="139" t="s">
        <v>233</v>
      </c>
      <c r="P1780" s="139">
        <v>17</v>
      </c>
      <c r="Q1780" s="139">
        <v>1.42</v>
      </c>
      <c r="R1780" s="139">
        <v>10</v>
      </c>
      <c r="S1780" s="139">
        <v>2314</v>
      </c>
      <c r="T1780" s="139">
        <v>137</v>
      </c>
      <c r="U1780" s="139" t="s">
        <v>108</v>
      </c>
      <c r="V1780" s="140">
        <v>0</v>
      </c>
      <c r="W1780" s="141">
        <v>0.495</v>
      </c>
      <c r="X1780" s="141">
        <v>0</v>
      </c>
      <c r="Y1780" s="141">
        <v>0</v>
      </c>
      <c r="Z1780" s="142">
        <v>0</v>
      </c>
    </row>
    <row r="1781" spans="1:26" s="4" customFormat="1" x14ac:dyDescent="0.2">
      <c r="A1781" s="139" t="s">
        <v>209</v>
      </c>
      <c r="B1781" s="31" t="s">
        <v>134</v>
      </c>
      <c r="C1781" s="139">
        <f t="shared" si="27"/>
        <v>8</v>
      </c>
      <c r="D1781" s="139" t="s">
        <v>192</v>
      </c>
      <c r="E1781" s="139" t="s">
        <v>182</v>
      </c>
      <c r="F1781" s="139" t="s">
        <v>1190</v>
      </c>
      <c r="G1781" s="139" t="s">
        <v>1191</v>
      </c>
      <c r="H1781" s="139" t="s">
        <v>231</v>
      </c>
      <c r="I1781" s="139" t="s">
        <v>231</v>
      </c>
      <c r="J1781" s="139" t="s">
        <v>231</v>
      </c>
      <c r="K1781" s="139" t="s">
        <v>257</v>
      </c>
      <c r="L1781" s="139">
        <v>39.571818694444445</v>
      </c>
      <c r="M1781" s="139">
        <v>-108.34589205555555</v>
      </c>
      <c r="N1781" s="139" t="s">
        <v>254</v>
      </c>
      <c r="O1781" s="139" t="s">
        <v>258</v>
      </c>
      <c r="P1781" s="139">
        <v>20</v>
      </c>
      <c r="Q1781" s="139">
        <v>2</v>
      </c>
      <c r="R1781" s="139">
        <v>10</v>
      </c>
      <c r="S1781" s="139">
        <v>5916</v>
      </c>
      <c r="T1781" s="139">
        <v>700</v>
      </c>
      <c r="U1781" s="139" t="s">
        <v>108</v>
      </c>
      <c r="V1781" s="140">
        <v>0</v>
      </c>
      <c r="W1781" s="141">
        <v>0.25226199999999999</v>
      </c>
      <c r="X1781" s="141">
        <v>0</v>
      </c>
      <c r="Y1781" s="141">
        <v>0</v>
      </c>
      <c r="Z1781" s="142">
        <v>0</v>
      </c>
    </row>
    <row r="1782" spans="1:26" s="4" customFormat="1" x14ac:dyDescent="0.2">
      <c r="A1782" s="139" t="s">
        <v>209</v>
      </c>
      <c r="B1782" s="31" t="s">
        <v>134</v>
      </c>
      <c r="C1782" s="139">
        <f t="shared" si="27"/>
        <v>8</v>
      </c>
      <c r="D1782" s="139" t="s">
        <v>192</v>
      </c>
      <c r="E1782" s="139" t="s">
        <v>182</v>
      </c>
      <c r="F1782" s="139" t="s">
        <v>1192</v>
      </c>
      <c r="G1782" s="139" t="s">
        <v>1193</v>
      </c>
      <c r="H1782" s="139" t="s">
        <v>231</v>
      </c>
      <c r="I1782" s="139" t="s">
        <v>231</v>
      </c>
      <c r="J1782" s="139" t="s">
        <v>231</v>
      </c>
      <c r="K1782" s="139" t="s">
        <v>257</v>
      </c>
      <c r="L1782" s="139">
        <v>39.571818694444445</v>
      </c>
      <c r="M1782" s="139">
        <v>-108.34589205555555</v>
      </c>
      <c r="N1782" s="139" t="s">
        <v>254</v>
      </c>
      <c r="O1782" s="139" t="s">
        <v>258</v>
      </c>
      <c r="P1782" s="139">
        <v>17</v>
      </c>
      <c r="Q1782" s="139">
        <v>1.42</v>
      </c>
      <c r="R1782" s="139">
        <v>8</v>
      </c>
      <c r="S1782" s="139">
        <v>2314</v>
      </c>
      <c r="T1782" s="139">
        <v>137</v>
      </c>
      <c r="U1782" s="139" t="s">
        <v>108</v>
      </c>
      <c r="V1782" s="140">
        <v>0</v>
      </c>
      <c r="W1782" s="141">
        <v>0.60457700000000003</v>
      </c>
      <c r="X1782" s="141">
        <v>0</v>
      </c>
      <c r="Y1782" s="141">
        <v>0</v>
      </c>
      <c r="Z1782" s="142">
        <v>0</v>
      </c>
    </row>
    <row r="1783" spans="1:26" s="4" customFormat="1" x14ac:dyDescent="0.2">
      <c r="A1783" s="139" t="s">
        <v>209</v>
      </c>
      <c r="B1783" s="31" t="s">
        <v>134</v>
      </c>
      <c r="C1783" s="139">
        <f t="shared" si="27"/>
        <v>8</v>
      </c>
      <c r="D1783" s="139" t="s">
        <v>192</v>
      </c>
      <c r="E1783" s="139" t="s">
        <v>182</v>
      </c>
      <c r="F1783" s="139" t="s">
        <v>1194</v>
      </c>
      <c r="G1783" s="139" t="s">
        <v>1195</v>
      </c>
      <c r="H1783" s="139" t="s">
        <v>231</v>
      </c>
      <c r="I1783" s="139" t="s">
        <v>231</v>
      </c>
      <c r="J1783" s="139" t="s">
        <v>231</v>
      </c>
      <c r="K1783" s="139" t="s">
        <v>257</v>
      </c>
      <c r="L1783" s="139">
        <v>39.571818694444445</v>
      </c>
      <c r="M1783" s="139">
        <v>-108.34589205555555</v>
      </c>
      <c r="N1783" s="139" t="s">
        <v>254</v>
      </c>
      <c r="O1783" s="139" t="s">
        <v>258</v>
      </c>
      <c r="P1783" s="139">
        <v>20</v>
      </c>
      <c r="Q1783" s="139">
        <v>2</v>
      </c>
      <c r="R1783" s="139">
        <v>10</v>
      </c>
      <c r="S1783" s="139">
        <v>5916</v>
      </c>
      <c r="T1783" s="139">
        <v>700</v>
      </c>
      <c r="U1783" s="139" t="s">
        <v>108</v>
      </c>
      <c r="V1783" s="140">
        <v>0</v>
      </c>
      <c r="W1783" s="141">
        <v>0.24737999999999999</v>
      </c>
      <c r="X1783" s="141">
        <v>0</v>
      </c>
      <c r="Y1783" s="141">
        <v>0</v>
      </c>
      <c r="Z1783" s="142">
        <v>0</v>
      </c>
    </row>
    <row r="1784" spans="1:26" s="4" customFormat="1" x14ac:dyDescent="0.2">
      <c r="A1784" s="139" t="s">
        <v>209</v>
      </c>
      <c r="B1784" s="31" t="s">
        <v>134</v>
      </c>
      <c r="C1784" s="139">
        <f t="shared" si="27"/>
        <v>8</v>
      </c>
      <c r="D1784" s="139" t="s">
        <v>192</v>
      </c>
      <c r="E1784" s="139" t="s">
        <v>182</v>
      </c>
      <c r="F1784" s="139" t="s">
        <v>1196</v>
      </c>
      <c r="G1784" s="139" t="s">
        <v>1197</v>
      </c>
      <c r="H1784" s="139" t="s">
        <v>231</v>
      </c>
      <c r="I1784" s="139" t="s">
        <v>231</v>
      </c>
      <c r="J1784" s="139" t="s">
        <v>231</v>
      </c>
      <c r="K1784" s="139" t="s">
        <v>257</v>
      </c>
      <c r="L1784" s="139">
        <v>39.507359527777787</v>
      </c>
      <c r="M1784" s="139">
        <v>-107.64466736111112</v>
      </c>
      <c r="N1784" s="139" t="s">
        <v>254</v>
      </c>
      <c r="O1784" s="139" t="s">
        <v>258</v>
      </c>
      <c r="P1784" s="139">
        <v>17</v>
      </c>
      <c r="Q1784" s="139">
        <v>1.42</v>
      </c>
      <c r="R1784" s="139">
        <v>8</v>
      </c>
      <c r="S1784" s="139">
        <v>2314</v>
      </c>
      <c r="T1784" s="139">
        <v>137</v>
      </c>
      <c r="U1784" s="139" t="s">
        <v>108</v>
      </c>
      <c r="V1784" s="140">
        <v>0</v>
      </c>
      <c r="W1784" s="141">
        <v>2.8898299999999999</v>
      </c>
      <c r="X1784" s="141">
        <v>0</v>
      </c>
      <c r="Y1784" s="141">
        <v>0</v>
      </c>
      <c r="Z1784" s="142">
        <v>0</v>
      </c>
    </row>
    <row r="1785" spans="1:26" s="4" customFormat="1" x14ac:dyDescent="0.2">
      <c r="A1785" s="139" t="s">
        <v>209</v>
      </c>
      <c r="B1785" s="31" t="s">
        <v>134</v>
      </c>
      <c r="C1785" s="139">
        <f t="shared" si="27"/>
        <v>8</v>
      </c>
      <c r="D1785" s="139" t="s">
        <v>192</v>
      </c>
      <c r="E1785" s="139" t="s">
        <v>182</v>
      </c>
      <c r="F1785" s="139" t="s">
        <v>1198</v>
      </c>
      <c r="G1785" s="139" t="s">
        <v>1199</v>
      </c>
      <c r="H1785" s="139" t="s">
        <v>231</v>
      </c>
      <c r="I1785" s="139" t="s">
        <v>231</v>
      </c>
      <c r="J1785" s="139" t="s">
        <v>231</v>
      </c>
      <c r="K1785" s="139" t="s">
        <v>257</v>
      </c>
      <c r="L1785" s="139">
        <v>39.507359527777787</v>
      </c>
      <c r="M1785" s="139">
        <v>-107.64466736111112</v>
      </c>
      <c r="N1785" s="139" t="s">
        <v>254</v>
      </c>
      <c r="O1785" s="139" t="s">
        <v>258</v>
      </c>
      <c r="P1785" s="139">
        <v>17</v>
      </c>
      <c r="Q1785" s="139">
        <v>1.42</v>
      </c>
      <c r="R1785" s="139">
        <v>8</v>
      </c>
      <c r="S1785" s="139">
        <v>2314</v>
      </c>
      <c r="T1785" s="139">
        <v>137</v>
      </c>
      <c r="U1785" s="139" t="s">
        <v>108</v>
      </c>
      <c r="V1785" s="140">
        <v>0</v>
      </c>
      <c r="W1785" s="141">
        <v>3.0820699999999999</v>
      </c>
      <c r="X1785" s="141">
        <v>0</v>
      </c>
      <c r="Y1785" s="141">
        <v>0</v>
      </c>
      <c r="Z1785" s="142">
        <v>0</v>
      </c>
    </row>
    <row r="1786" spans="1:26" s="4" customFormat="1" x14ac:dyDescent="0.2">
      <c r="A1786" s="139" t="s">
        <v>209</v>
      </c>
      <c r="B1786" s="31" t="s">
        <v>134</v>
      </c>
      <c r="C1786" s="139">
        <f t="shared" si="27"/>
        <v>8</v>
      </c>
      <c r="D1786" s="139" t="s">
        <v>192</v>
      </c>
      <c r="E1786" s="139" t="s">
        <v>182</v>
      </c>
      <c r="F1786" s="139" t="s">
        <v>1200</v>
      </c>
      <c r="G1786" s="139" t="s">
        <v>1201</v>
      </c>
      <c r="H1786" s="139" t="s">
        <v>231</v>
      </c>
      <c r="I1786" s="139" t="s">
        <v>231</v>
      </c>
      <c r="J1786" s="139" t="s">
        <v>231</v>
      </c>
      <c r="K1786" s="139" t="s">
        <v>257</v>
      </c>
      <c r="L1786" s="139">
        <v>39.507359527777787</v>
      </c>
      <c r="M1786" s="139">
        <v>-107.64466736111112</v>
      </c>
      <c r="N1786" s="139" t="s">
        <v>254</v>
      </c>
      <c r="O1786" s="139" t="s">
        <v>258</v>
      </c>
      <c r="P1786" s="139">
        <v>17</v>
      </c>
      <c r="Q1786" s="139">
        <v>1.42</v>
      </c>
      <c r="R1786" s="139">
        <v>8</v>
      </c>
      <c r="S1786" s="139">
        <v>2314</v>
      </c>
      <c r="T1786" s="139">
        <v>137</v>
      </c>
      <c r="U1786" s="139" t="s">
        <v>108</v>
      </c>
      <c r="V1786" s="140">
        <v>0</v>
      </c>
      <c r="W1786" s="141">
        <v>1.656379</v>
      </c>
      <c r="X1786" s="141">
        <v>0</v>
      </c>
      <c r="Y1786" s="141">
        <v>0</v>
      </c>
      <c r="Z1786" s="142">
        <v>0</v>
      </c>
    </row>
    <row r="1787" spans="1:26" s="4" customFormat="1" x14ac:dyDescent="0.2">
      <c r="A1787" s="139" t="s">
        <v>209</v>
      </c>
      <c r="B1787" s="31" t="s">
        <v>134</v>
      </c>
      <c r="C1787" s="139">
        <f t="shared" si="27"/>
        <v>8</v>
      </c>
      <c r="D1787" s="139" t="s">
        <v>192</v>
      </c>
      <c r="E1787" s="139" t="s">
        <v>182</v>
      </c>
      <c r="F1787" s="139" t="s">
        <v>1202</v>
      </c>
      <c r="G1787" s="139" t="s">
        <v>1203</v>
      </c>
      <c r="H1787" s="139" t="s">
        <v>231</v>
      </c>
      <c r="I1787" s="139" t="s">
        <v>231</v>
      </c>
      <c r="J1787" s="139" t="s">
        <v>231</v>
      </c>
      <c r="K1787" s="139" t="s">
        <v>257</v>
      </c>
      <c r="L1787" s="139">
        <v>39.507359527777787</v>
      </c>
      <c r="M1787" s="139">
        <v>-107.64466736111112</v>
      </c>
      <c r="N1787" s="139" t="s">
        <v>254</v>
      </c>
      <c r="O1787" s="139" t="s">
        <v>258</v>
      </c>
      <c r="P1787" s="139">
        <v>20</v>
      </c>
      <c r="Q1787" s="139">
        <v>2</v>
      </c>
      <c r="R1787" s="139">
        <v>10</v>
      </c>
      <c r="S1787" s="139">
        <v>5916</v>
      </c>
      <c r="T1787" s="139">
        <v>700</v>
      </c>
      <c r="U1787" s="139" t="s">
        <v>108</v>
      </c>
      <c r="V1787" s="140">
        <v>0</v>
      </c>
      <c r="W1787" s="141">
        <v>8.6633000000000002E-2</v>
      </c>
      <c r="X1787" s="141">
        <v>0</v>
      </c>
      <c r="Y1787" s="141">
        <v>0</v>
      </c>
      <c r="Z1787" s="142">
        <v>0</v>
      </c>
    </row>
    <row r="1788" spans="1:26" s="4" customFormat="1" x14ac:dyDescent="0.2">
      <c r="A1788" s="139" t="s">
        <v>209</v>
      </c>
      <c r="B1788" s="31" t="s">
        <v>134</v>
      </c>
      <c r="C1788" s="139">
        <f t="shared" si="27"/>
        <v>8</v>
      </c>
      <c r="D1788" s="139" t="s">
        <v>192</v>
      </c>
      <c r="E1788" s="139" t="s">
        <v>182</v>
      </c>
      <c r="F1788" s="139" t="s">
        <v>1204</v>
      </c>
      <c r="G1788" s="139" t="s">
        <v>1205</v>
      </c>
      <c r="H1788" s="139" t="s">
        <v>231</v>
      </c>
      <c r="I1788" s="139" t="s">
        <v>231</v>
      </c>
      <c r="J1788" s="139" t="s">
        <v>231</v>
      </c>
      <c r="K1788" s="139" t="s">
        <v>257</v>
      </c>
      <c r="L1788" s="139">
        <v>39.507359527777787</v>
      </c>
      <c r="M1788" s="139">
        <v>-107.64466736111112</v>
      </c>
      <c r="N1788" s="139" t="s">
        <v>254</v>
      </c>
      <c r="O1788" s="139" t="s">
        <v>258</v>
      </c>
      <c r="P1788" s="139">
        <v>17</v>
      </c>
      <c r="Q1788" s="139">
        <v>1.42</v>
      </c>
      <c r="R1788" s="139">
        <v>8</v>
      </c>
      <c r="S1788" s="139">
        <v>2314</v>
      </c>
      <c r="T1788" s="139">
        <v>137</v>
      </c>
      <c r="U1788" s="139" t="s">
        <v>108</v>
      </c>
      <c r="V1788" s="140">
        <v>0</v>
      </c>
      <c r="W1788" s="141">
        <v>1.5884720000000001</v>
      </c>
      <c r="X1788" s="141">
        <v>0</v>
      </c>
      <c r="Y1788" s="141">
        <v>0</v>
      </c>
      <c r="Z1788" s="142">
        <v>0</v>
      </c>
    </row>
    <row r="1789" spans="1:26" s="4" customFormat="1" x14ac:dyDescent="0.2">
      <c r="A1789" s="139" t="s">
        <v>209</v>
      </c>
      <c r="B1789" s="31" t="s">
        <v>134</v>
      </c>
      <c r="C1789" s="139">
        <f t="shared" si="27"/>
        <v>8</v>
      </c>
      <c r="D1789" s="139" t="s">
        <v>192</v>
      </c>
      <c r="E1789" s="139" t="s">
        <v>182</v>
      </c>
      <c r="F1789" s="139" t="s">
        <v>1206</v>
      </c>
      <c r="G1789" s="139" t="s">
        <v>1207</v>
      </c>
      <c r="H1789" s="139" t="s">
        <v>231</v>
      </c>
      <c r="I1789" s="139" t="s">
        <v>231</v>
      </c>
      <c r="J1789" s="139" t="s">
        <v>231</v>
      </c>
      <c r="K1789" s="139" t="s">
        <v>257</v>
      </c>
      <c r="L1789" s="139">
        <v>39.507359527777787</v>
      </c>
      <c r="M1789" s="139">
        <v>-107.64466736111112</v>
      </c>
      <c r="N1789" s="139" t="s">
        <v>254</v>
      </c>
      <c r="O1789" s="139" t="s">
        <v>258</v>
      </c>
      <c r="P1789" s="139">
        <v>17</v>
      </c>
      <c r="Q1789" s="139">
        <v>1.42</v>
      </c>
      <c r="R1789" s="139">
        <v>8</v>
      </c>
      <c r="S1789" s="139">
        <v>2314</v>
      </c>
      <c r="T1789" s="139">
        <v>137</v>
      </c>
      <c r="U1789" s="139" t="s">
        <v>108</v>
      </c>
      <c r="V1789" s="140">
        <v>0</v>
      </c>
      <c r="W1789" s="141">
        <v>0.32929999999999998</v>
      </c>
      <c r="X1789" s="141">
        <v>0</v>
      </c>
      <c r="Y1789" s="141">
        <v>0</v>
      </c>
      <c r="Z1789" s="142">
        <v>0</v>
      </c>
    </row>
    <row r="1790" spans="1:26" s="4" customFormat="1" x14ac:dyDescent="0.2">
      <c r="A1790" s="139" t="s">
        <v>209</v>
      </c>
      <c r="B1790" s="31" t="s">
        <v>134</v>
      </c>
      <c r="C1790" s="139">
        <f t="shared" si="27"/>
        <v>8</v>
      </c>
      <c r="D1790" s="139" t="s">
        <v>192</v>
      </c>
      <c r="E1790" s="139" t="s">
        <v>182</v>
      </c>
      <c r="F1790" s="139" t="s">
        <v>1208</v>
      </c>
      <c r="G1790" s="139" t="s">
        <v>1209</v>
      </c>
      <c r="H1790" s="139" t="s">
        <v>231</v>
      </c>
      <c r="I1790" s="139" t="s">
        <v>231</v>
      </c>
      <c r="J1790" s="139" t="s">
        <v>231</v>
      </c>
      <c r="K1790" s="139" t="s">
        <v>257</v>
      </c>
      <c r="L1790" s="139">
        <v>39.507359527777787</v>
      </c>
      <c r="M1790" s="139">
        <v>-107.64466736111112</v>
      </c>
      <c r="N1790" s="139" t="s">
        <v>238</v>
      </c>
      <c r="O1790" s="139" t="s">
        <v>258</v>
      </c>
      <c r="P1790" s="139">
        <v>0</v>
      </c>
      <c r="Q1790" s="139">
        <v>0</v>
      </c>
      <c r="R1790" s="139">
        <v>0</v>
      </c>
      <c r="S1790" s="139">
        <v>0</v>
      </c>
      <c r="T1790" s="139">
        <v>70</v>
      </c>
      <c r="U1790" s="139" t="s">
        <v>110</v>
      </c>
      <c r="V1790" s="140">
        <v>0</v>
      </c>
      <c r="W1790" s="141">
        <v>3.8533089999999999</v>
      </c>
      <c r="X1790" s="141">
        <v>0</v>
      </c>
      <c r="Y1790" s="141">
        <v>0</v>
      </c>
      <c r="Z1790" s="142">
        <v>0</v>
      </c>
    </row>
    <row r="1791" spans="1:26" s="4" customFormat="1" x14ac:dyDescent="0.2">
      <c r="A1791" s="139" t="s">
        <v>209</v>
      </c>
      <c r="B1791" s="31" t="s">
        <v>134</v>
      </c>
      <c r="C1791" s="139">
        <f t="shared" si="27"/>
        <v>8</v>
      </c>
      <c r="D1791" s="139" t="s">
        <v>192</v>
      </c>
      <c r="E1791" s="139" t="s">
        <v>182</v>
      </c>
      <c r="F1791" s="139" t="s">
        <v>1210</v>
      </c>
      <c r="G1791" s="139" t="s">
        <v>1211</v>
      </c>
      <c r="H1791" s="139" t="s">
        <v>231</v>
      </c>
      <c r="I1791" s="139" t="s">
        <v>231</v>
      </c>
      <c r="J1791" s="139" t="s">
        <v>231</v>
      </c>
      <c r="K1791" s="139" t="s">
        <v>257</v>
      </c>
      <c r="L1791" s="139">
        <v>39.507359527777787</v>
      </c>
      <c r="M1791" s="139">
        <v>-107.64466736111112</v>
      </c>
      <c r="N1791" s="139" t="s">
        <v>254</v>
      </c>
      <c r="O1791" s="139" t="s">
        <v>258</v>
      </c>
      <c r="P1791" s="139">
        <v>17</v>
      </c>
      <c r="Q1791" s="139">
        <v>1.42</v>
      </c>
      <c r="R1791" s="139">
        <v>8</v>
      </c>
      <c r="S1791" s="139">
        <v>2314</v>
      </c>
      <c r="T1791" s="139">
        <v>137</v>
      </c>
      <c r="U1791" s="139" t="s">
        <v>108</v>
      </c>
      <c r="V1791" s="140">
        <v>0</v>
      </c>
      <c r="W1791" s="141">
        <v>1.2998449999999999</v>
      </c>
      <c r="X1791" s="141">
        <v>0</v>
      </c>
      <c r="Y1791" s="141">
        <v>0</v>
      </c>
      <c r="Z1791" s="142">
        <v>0</v>
      </c>
    </row>
    <row r="1792" spans="1:26" s="4" customFormat="1" x14ac:dyDescent="0.2">
      <c r="A1792" s="139" t="s">
        <v>209</v>
      </c>
      <c r="B1792" s="31" t="s">
        <v>134</v>
      </c>
      <c r="C1792" s="139">
        <f t="shared" si="27"/>
        <v>8</v>
      </c>
      <c r="D1792" s="139" t="s">
        <v>192</v>
      </c>
      <c r="E1792" s="139" t="s">
        <v>182</v>
      </c>
      <c r="F1792" s="139" t="s">
        <v>1210</v>
      </c>
      <c r="G1792" s="139" t="s">
        <v>1211</v>
      </c>
      <c r="H1792" s="139" t="s">
        <v>231</v>
      </c>
      <c r="I1792" s="139" t="s">
        <v>231</v>
      </c>
      <c r="J1792" s="139" t="s">
        <v>231</v>
      </c>
      <c r="K1792" s="139" t="s">
        <v>257</v>
      </c>
      <c r="L1792" s="139">
        <v>39.507359527777787</v>
      </c>
      <c r="M1792" s="139">
        <v>-107.64466736111112</v>
      </c>
      <c r="N1792" s="139" t="s">
        <v>710</v>
      </c>
      <c r="O1792" s="139" t="s">
        <v>258</v>
      </c>
      <c r="P1792" s="139">
        <v>0</v>
      </c>
      <c r="Q1792" s="139">
        <v>0</v>
      </c>
      <c r="R1792" s="139">
        <v>0</v>
      </c>
      <c r="S1792" s="139">
        <v>0</v>
      </c>
      <c r="T1792" s="139">
        <v>0</v>
      </c>
      <c r="U1792" s="139" t="s">
        <v>108</v>
      </c>
      <c r="V1792" s="140">
        <v>0</v>
      </c>
      <c r="W1792" s="141">
        <v>0.189999</v>
      </c>
      <c r="X1792" s="141">
        <v>0</v>
      </c>
      <c r="Y1792" s="141">
        <v>0</v>
      </c>
      <c r="Z1792" s="142">
        <v>0</v>
      </c>
    </row>
    <row r="1793" spans="1:26" s="4" customFormat="1" x14ac:dyDescent="0.2">
      <c r="A1793" s="139" t="s">
        <v>209</v>
      </c>
      <c r="B1793" s="31" t="s">
        <v>134</v>
      </c>
      <c r="C1793" s="139">
        <f t="shared" si="27"/>
        <v>8</v>
      </c>
      <c r="D1793" s="139" t="s">
        <v>192</v>
      </c>
      <c r="E1793" s="139" t="s">
        <v>182</v>
      </c>
      <c r="F1793" s="139" t="s">
        <v>1212</v>
      </c>
      <c r="G1793" s="139" t="s">
        <v>900</v>
      </c>
      <c r="H1793" s="139" t="s">
        <v>231</v>
      </c>
      <c r="I1793" s="139" t="s">
        <v>231</v>
      </c>
      <c r="J1793" s="139" t="s">
        <v>231</v>
      </c>
      <c r="K1793" s="139" t="s">
        <v>232</v>
      </c>
      <c r="L1793" s="139">
        <v>39.472100500000003</v>
      </c>
      <c r="M1793" s="139">
        <v>-107.62254755555554</v>
      </c>
      <c r="N1793" s="139" t="s">
        <v>1213</v>
      </c>
      <c r="O1793" s="139" t="s">
        <v>233</v>
      </c>
      <c r="P1793" s="139">
        <v>24</v>
      </c>
      <c r="Q1793" s="139">
        <v>3</v>
      </c>
      <c r="R1793" s="139">
        <v>4.8</v>
      </c>
      <c r="S1793" s="139">
        <v>1963</v>
      </c>
      <c r="T1793" s="139">
        <v>1000</v>
      </c>
      <c r="U1793" s="139" t="s">
        <v>137</v>
      </c>
      <c r="V1793" s="140">
        <v>2.56</v>
      </c>
      <c r="W1793" s="141">
        <v>0</v>
      </c>
      <c r="X1793" s="141">
        <v>5.0999999999999996</v>
      </c>
      <c r="Y1793" s="141">
        <v>0</v>
      </c>
      <c r="Z1793" s="142">
        <v>0</v>
      </c>
    </row>
    <row r="1794" spans="1:26" s="4" customFormat="1" x14ac:dyDescent="0.2">
      <c r="A1794" s="139" t="s">
        <v>209</v>
      </c>
      <c r="B1794" s="31" t="s">
        <v>134</v>
      </c>
      <c r="C1794" s="139">
        <f t="shared" si="27"/>
        <v>8</v>
      </c>
      <c r="D1794" s="139" t="s">
        <v>192</v>
      </c>
      <c r="E1794" s="139" t="s">
        <v>182</v>
      </c>
      <c r="F1794" s="139" t="s">
        <v>1212</v>
      </c>
      <c r="G1794" s="139" t="s">
        <v>900</v>
      </c>
      <c r="H1794" s="139" t="s">
        <v>231</v>
      </c>
      <c r="I1794" s="139" t="s">
        <v>231</v>
      </c>
      <c r="J1794" s="139" t="s">
        <v>231</v>
      </c>
      <c r="K1794" s="139" t="s">
        <v>232</v>
      </c>
      <c r="L1794" s="139">
        <v>39.503965111111114</v>
      </c>
      <c r="M1794" s="139">
        <v>-107.58952408333333</v>
      </c>
      <c r="N1794" s="139" t="s">
        <v>267</v>
      </c>
      <c r="O1794" s="139" t="s">
        <v>233</v>
      </c>
      <c r="P1794" s="139">
        <v>0</v>
      </c>
      <c r="Q1794" s="139">
        <v>0</v>
      </c>
      <c r="R1794" s="139">
        <v>0</v>
      </c>
      <c r="S1794" s="139">
        <v>0</v>
      </c>
      <c r="T1794" s="139">
        <v>70</v>
      </c>
      <c r="U1794" s="139" t="s">
        <v>110</v>
      </c>
      <c r="V1794" s="140">
        <v>0</v>
      </c>
      <c r="W1794" s="141">
        <v>4.4400000000000004</v>
      </c>
      <c r="X1794" s="141">
        <v>0</v>
      </c>
      <c r="Y1794" s="141">
        <v>0</v>
      </c>
      <c r="Z1794" s="142">
        <v>0</v>
      </c>
    </row>
    <row r="1795" spans="1:26" s="4" customFormat="1" x14ac:dyDescent="0.2">
      <c r="A1795" s="139" t="s">
        <v>209</v>
      </c>
      <c r="B1795" s="31" t="s">
        <v>134</v>
      </c>
      <c r="C1795" s="139">
        <f t="shared" si="27"/>
        <v>8</v>
      </c>
      <c r="D1795" s="139" t="s">
        <v>192</v>
      </c>
      <c r="E1795" s="139" t="s">
        <v>182</v>
      </c>
      <c r="F1795" s="139" t="s">
        <v>1212</v>
      </c>
      <c r="G1795" s="139" t="s">
        <v>900</v>
      </c>
      <c r="H1795" s="139" t="s">
        <v>231</v>
      </c>
      <c r="I1795" s="139" t="s">
        <v>231</v>
      </c>
      <c r="J1795" s="139" t="s">
        <v>231</v>
      </c>
      <c r="K1795" s="139" t="s">
        <v>232</v>
      </c>
      <c r="L1795" s="139">
        <v>39.458886916666671</v>
      </c>
      <c r="M1795" s="139">
        <v>-107.94529819444446</v>
      </c>
      <c r="N1795" s="139" t="s">
        <v>267</v>
      </c>
      <c r="O1795" s="139" t="s">
        <v>233</v>
      </c>
      <c r="P1795" s="139">
        <v>15</v>
      </c>
      <c r="Q1795" s="139">
        <v>2</v>
      </c>
      <c r="R1795" s="139">
        <v>4</v>
      </c>
      <c r="S1795" s="139">
        <v>13</v>
      </c>
      <c r="T1795" s="139">
        <v>1000</v>
      </c>
      <c r="U1795" s="139" t="s">
        <v>110</v>
      </c>
      <c r="V1795" s="140">
        <v>0</v>
      </c>
      <c r="W1795" s="141">
        <v>4.4400000000000004</v>
      </c>
      <c r="X1795" s="141">
        <v>0</v>
      </c>
      <c r="Y1795" s="141">
        <v>0</v>
      </c>
      <c r="Z1795" s="142">
        <v>0</v>
      </c>
    </row>
    <row r="1796" spans="1:26" s="4" customFormat="1" x14ac:dyDescent="0.2">
      <c r="A1796" s="139" t="s">
        <v>209</v>
      </c>
      <c r="B1796" s="31" t="s">
        <v>134</v>
      </c>
      <c r="C1796" s="139">
        <f t="shared" si="27"/>
        <v>8</v>
      </c>
      <c r="D1796" s="139" t="s">
        <v>192</v>
      </c>
      <c r="E1796" s="139" t="s">
        <v>182</v>
      </c>
      <c r="F1796" s="139" t="s">
        <v>1212</v>
      </c>
      <c r="G1796" s="139" t="s">
        <v>900</v>
      </c>
      <c r="H1796" s="139" t="s">
        <v>231</v>
      </c>
      <c r="I1796" s="139" t="s">
        <v>231</v>
      </c>
      <c r="J1796" s="139" t="s">
        <v>231</v>
      </c>
      <c r="K1796" s="139" t="s">
        <v>232</v>
      </c>
      <c r="L1796" s="139">
        <v>39.458886916666671</v>
      </c>
      <c r="M1796" s="139">
        <v>-107.94529819444446</v>
      </c>
      <c r="N1796" s="139" t="s">
        <v>239</v>
      </c>
      <c r="O1796" s="139" t="s">
        <v>233</v>
      </c>
      <c r="P1796" s="139">
        <v>0</v>
      </c>
      <c r="Q1796" s="139">
        <v>0</v>
      </c>
      <c r="R1796" s="139">
        <v>0</v>
      </c>
      <c r="S1796" s="139">
        <v>0</v>
      </c>
      <c r="T1796" s="139">
        <v>70</v>
      </c>
      <c r="U1796" s="139" t="s">
        <v>111</v>
      </c>
      <c r="V1796" s="140">
        <v>0</v>
      </c>
      <c r="W1796" s="141">
        <v>47.82</v>
      </c>
      <c r="X1796" s="141">
        <v>0</v>
      </c>
      <c r="Y1796" s="141">
        <v>0</v>
      </c>
      <c r="Z1796" s="142">
        <v>0</v>
      </c>
    </row>
    <row r="1797" spans="1:26" s="4" customFormat="1" x14ac:dyDescent="0.2">
      <c r="A1797" s="139" t="s">
        <v>209</v>
      </c>
      <c r="B1797" s="31" t="s">
        <v>134</v>
      </c>
      <c r="C1797" s="139">
        <f t="shared" si="27"/>
        <v>8</v>
      </c>
      <c r="D1797" s="139" t="s">
        <v>192</v>
      </c>
      <c r="E1797" s="139" t="s">
        <v>182</v>
      </c>
      <c r="F1797" s="139" t="s">
        <v>1212</v>
      </c>
      <c r="G1797" s="139" t="s">
        <v>900</v>
      </c>
      <c r="H1797" s="139" t="s">
        <v>231</v>
      </c>
      <c r="I1797" s="139" t="s">
        <v>231</v>
      </c>
      <c r="J1797" s="139" t="s">
        <v>231</v>
      </c>
      <c r="K1797" s="139" t="s">
        <v>232</v>
      </c>
      <c r="L1797" s="139">
        <v>39.46423333333334</v>
      </c>
      <c r="M1797" s="139">
        <v>-108.10731111111112</v>
      </c>
      <c r="N1797" s="139" t="s">
        <v>267</v>
      </c>
      <c r="O1797" s="139" t="s">
        <v>233</v>
      </c>
      <c r="P1797" s="139">
        <v>15</v>
      </c>
      <c r="Q1797" s="139">
        <v>2</v>
      </c>
      <c r="R1797" s="139">
        <v>4</v>
      </c>
      <c r="S1797" s="139">
        <v>13</v>
      </c>
      <c r="T1797" s="139">
        <v>1000</v>
      </c>
      <c r="U1797" s="139" t="s">
        <v>110</v>
      </c>
      <c r="V1797" s="140">
        <v>0</v>
      </c>
      <c r="W1797" s="141">
        <v>4.4400000000000004</v>
      </c>
      <c r="X1797" s="141">
        <v>0</v>
      </c>
      <c r="Y1797" s="141">
        <v>0</v>
      </c>
      <c r="Z1797" s="142">
        <v>0</v>
      </c>
    </row>
    <row r="1798" spans="1:26" s="4" customFormat="1" x14ac:dyDescent="0.2">
      <c r="A1798" s="139" t="s">
        <v>209</v>
      </c>
      <c r="B1798" s="31" t="s">
        <v>134</v>
      </c>
      <c r="C1798" s="139">
        <f t="shared" si="27"/>
        <v>8</v>
      </c>
      <c r="D1798" s="139" t="s">
        <v>192</v>
      </c>
      <c r="E1798" s="139" t="s">
        <v>182</v>
      </c>
      <c r="F1798" s="139" t="s">
        <v>1212</v>
      </c>
      <c r="G1798" s="139" t="s">
        <v>900</v>
      </c>
      <c r="H1798" s="139" t="s">
        <v>231</v>
      </c>
      <c r="I1798" s="139" t="s">
        <v>231</v>
      </c>
      <c r="J1798" s="139" t="s">
        <v>231</v>
      </c>
      <c r="K1798" s="139" t="s">
        <v>232</v>
      </c>
      <c r="L1798" s="139">
        <v>39.406774999999996</v>
      </c>
      <c r="M1798" s="139">
        <v>-108.08898055555557</v>
      </c>
      <c r="N1798" s="139" t="s">
        <v>252</v>
      </c>
      <c r="O1798" s="139" t="s">
        <v>233</v>
      </c>
      <c r="P1798" s="139">
        <v>0</v>
      </c>
      <c r="Q1798" s="139">
        <v>0</v>
      </c>
      <c r="R1798" s="139">
        <v>0</v>
      </c>
      <c r="S1798" s="139">
        <v>0</v>
      </c>
      <c r="T1798" s="139">
        <v>70</v>
      </c>
      <c r="U1798" s="139" t="s">
        <v>110</v>
      </c>
      <c r="V1798" s="140">
        <v>0</v>
      </c>
      <c r="W1798" s="141">
        <v>4.4400000000000004</v>
      </c>
      <c r="X1798" s="141">
        <v>0</v>
      </c>
      <c r="Y1798" s="141">
        <v>0</v>
      </c>
      <c r="Z1798" s="142">
        <v>0</v>
      </c>
    </row>
    <row r="1799" spans="1:26" s="4" customFormat="1" x14ac:dyDescent="0.2">
      <c r="A1799" s="139" t="s">
        <v>209</v>
      </c>
      <c r="B1799" s="31" t="s">
        <v>134</v>
      </c>
      <c r="C1799" s="139">
        <f t="shared" ref="C1799:C1862" si="28">VALUE(LEFT($D1799,LEN(D1799)-3))</f>
        <v>8</v>
      </c>
      <c r="D1799" s="139" t="s">
        <v>192</v>
      </c>
      <c r="E1799" s="139" t="s">
        <v>182</v>
      </c>
      <c r="F1799" s="139" t="s">
        <v>1212</v>
      </c>
      <c r="G1799" s="139" t="s">
        <v>900</v>
      </c>
      <c r="H1799" s="139" t="s">
        <v>231</v>
      </c>
      <c r="I1799" s="139" t="s">
        <v>231</v>
      </c>
      <c r="J1799" s="139" t="s">
        <v>231</v>
      </c>
      <c r="K1799" s="139" t="s">
        <v>232</v>
      </c>
      <c r="L1799" s="139">
        <v>39.580643388888895</v>
      </c>
      <c r="M1799" s="139">
        <v>-108.13912022222223</v>
      </c>
      <c r="N1799" s="139" t="s">
        <v>275</v>
      </c>
      <c r="O1799" s="139" t="s">
        <v>233</v>
      </c>
      <c r="P1799" s="139">
        <v>40</v>
      </c>
      <c r="Q1799" s="139">
        <v>2.5</v>
      </c>
      <c r="R1799" s="139">
        <v>82.2</v>
      </c>
      <c r="S1799" s="139">
        <v>24213</v>
      </c>
      <c r="T1799" s="139">
        <v>849</v>
      </c>
      <c r="U1799" s="139" t="s">
        <v>159</v>
      </c>
      <c r="V1799" s="140">
        <v>47.41</v>
      </c>
      <c r="W1799" s="141">
        <v>33.19</v>
      </c>
      <c r="X1799" s="141">
        <v>17</v>
      </c>
      <c r="Y1799" s="141">
        <v>0</v>
      </c>
      <c r="Z1799" s="142">
        <v>0</v>
      </c>
    </row>
    <row r="1800" spans="1:26" s="4" customFormat="1" x14ac:dyDescent="0.2">
      <c r="A1800" s="139" t="s">
        <v>209</v>
      </c>
      <c r="B1800" s="31" t="s">
        <v>134</v>
      </c>
      <c r="C1800" s="139">
        <f t="shared" si="28"/>
        <v>8</v>
      </c>
      <c r="D1800" s="139" t="s">
        <v>192</v>
      </c>
      <c r="E1800" s="139" t="s">
        <v>182</v>
      </c>
      <c r="F1800" s="139" t="s">
        <v>1212</v>
      </c>
      <c r="G1800" s="139" t="s">
        <v>900</v>
      </c>
      <c r="H1800" s="139" t="s">
        <v>231</v>
      </c>
      <c r="I1800" s="139" t="s">
        <v>231</v>
      </c>
      <c r="J1800" s="139" t="s">
        <v>231</v>
      </c>
      <c r="K1800" s="139" t="s">
        <v>232</v>
      </c>
      <c r="L1800" s="139">
        <v>39.498213888888891</v>
      </c>
      <c r="M1800" s="139">
        <v>-107.90493333333333</v>
      </c>
      <c r="N1800" s="139" t="s">
        <v>275</v>
      </c>
      <c r="O1800" s="139" t="s">
        <v>233</v>
      </c>
      <c r="P1800" s="139">
        <v>57</v>
      </c>
      <c r="Q1800" s="139">
        <v>2.67</v>
      </c>
      <c r="R1800" s="139">
        <v>95</v>
      </c>
      <c r="S1800" s="139">
        <v>32080</v>
      </c>
      <c r="T1800" s="139">
        <v>863</v>
      </c>
      <c r="U1800" s="139" t="s">
        <v>159</v>
      </c>
      <c r="V1800" s="140">
        <v>83.35</v>
      </c>
      <c r="W1800" s="141">
        <v>57.75</v>
      </c>
      <c r="X1800" s="141">
        <v>35.4</v>
      </c>
      <c r="Y1800" s="141">
        <v>0</v>
      </c>
      <c r="Z1800" s="142">
        <v>0</v>
      </c>
    </row>
    <row r="1801" spans="1:26" s="4" customFormat="1" x14ac:dyDescent="0.2">
      <c r="A1801" s="139" t="s">
        <v>209</v>
      </c>
      <c r="B1801" s="31" t="s">
        <v>134</v>
      </c>
      <c r="C1801" s="139">
        <f t="shared" si="28"/>
        <v>8</v>
      </c>
      <c r="D1801" s="139" t="s">
        <v>192</v>
      </c>
      <c r="E1801" s="139" t="s">
        <v>182</v>
      </c>
      <c r="F1801" s="139" t="s">
        <v>1212</v>
      </c>
      <c r="G1801" s="139" t="s">
        <v>900</v>
      </c>
      <c r="H1801" s="139" t="s">
        <v>231</v>
      </c>
      <c r="I1801" s="139" t="s">
        <v>231</v>
      </c>
      <c r="J1801" s="139" t="s">
        <v>231</v>
      </c>
      <c r="K1801" s="139" t="s">
        <v>232</v>
      </c>
      <c r="L1801" s="139">
        <v>39.456570750000004</v>
      </c>
      <c r="M1801" s="139">
        <v>-107.95278886111112</v>
      </c>
      <c r="N1801" s="139" t="s">
        <v>275</v>
      </c>
      <c r="O1801" s="139" t="s">
        <v>233</v>
      </c>
      <c r="P1801" s="139">
        <v>57</v>
      </c>
      <c r="Q1801" s="139">
        <v>2.7</v>
      </c>
      <c r="R1801" s="139">
        <v>95</v>
      </c>
      <c r="S1801" s="139">
        <v>32080</v>
      </c>
      <c r="T1801" s="139">
        <v>863</v>
      </c>
      <c r="U1801" s="139" t="s">
        <v>159</v>
      </c>
      <c r="V1801" s="140">
        <v>33.049999999999997</v>
      </c>
      <c r="W1801" s="141">
        <v>22.9</v>
      </c>
      <c r="X1801" s="141">
        <v>11.8</v>
      </c>
      <c r="Y1801" s="141">
        <v>0</v>
      </c>
      <c r="Z1801" s="142">
        <v>0</v>
      </c>
    </row>
    <row r="1802" spans="1:26" s="4" customFormat="1" x14ac:dyDescent="0.2">
      <c r="A1802" s="139" t="s">
        <v>209</v>
      </c>
      <c r="B1802" s="31" t="s">
        <v>134</v>
      </c>
      <c r="C1802" s="139">
        <f t="shared" si="28"/>
        <v>8</v>
      </c>
      <c r="D1802" s="139" t="s">
        <v>192</v>
      </c>
      <c r="E1802" s="139" t="s">
        <v>182</v>
      </c>
      <c r="F1802" s="139" t="s">
        <v>1214</v>
      </c>
      <c r="G1802" s="139" t="s">
        <v>1215</v>
      </c>
      <c r="H1802" s="139" t="s">
        <v>231</v>
      </c>
      <c r="I1802" s="139" t="s">
        <v>231</v>
      </c>
      <c r="J1802" s="139" t="s">
        <v>231</v>
      </c>
      <c r="K1802" s="139" t="s">
        <v>257</v>
      </c>
      <c r="L1802" s="139">
        <v>39.526128999999997</v>
      </c>
      <c r="M1802" s="139">
        <v>-107.57840105555555</v>
      </c>
      <c r="N1802" s="139" t="s">
        <v>254</v>
      </c>
      <c r="O1802" s="139" t="s">
        <v>258</v>
      </c>
      <c r="P1802" s="139">
        <v>20</v>
      </c>
      <c r="Q1802" s="139">
        <v>2.84</v>
      </c>
      <c r="R1802" s="139">
        <v>8</v>
      </c>
      <c r="S1802" s="139">
        <v>9747</v>
      </c>
      <c r="T1802" s="139">
        <v>148</v>
      </c>
      <c r="U1802" s="139" t="s">
        <v>108</v>
      </c>
      <c r="V1802" s="140">
        <v>0</v>
      </c>
      <c r="W1802" s="141">
        <v>0.61429800000000001</v>
      </c>
      <c r="X1802" s="141">
        <v>0</v>
      </c>
      <c r="Y1802" s="141">
        <v>0</v>
      </c>
      <c r="Z1802" s="142">
        <v>0</v>
      </c>
    </row>
    <row r="1803" spans="1:26" s="4" customFormat="1" x14ac:dyDescent="0.2">
      <c r="A1803" s="139" t="s">
        <v>209</v>
      </c>
      <c r="B1803" s="31" t="s">
        <v>134</v>
      </c>
      <c r="C1803" s="139">
        <f t="shared" si="28"/>
        <v>8</v>
      </c>
      <c r="D1803" s="139" t="s">
        <v>192</v>
      </c>
      <c r="E1803" s="139" t="s">
        <v>182</v>
      </c>
      <c r="F1803" s="139" t="s">
        <v>1216</v>
      </c>
      <c r="G1803" s="139" t="s">
        <v>1217</v>
      </c>
      <c r="H1803" s="139" t="s">
        <v>231</v>
      </c>
      <c r="I1803" s="139" t="s">
        <v>231</v>
      </c>
      <c r="J1803" s="139" t="s">
        <v>231</v>
      </c>
      <c r="K1803" s="139" t="s">
        <v>257</v>
      </c>
      <c r="L1803" s="139">
        <v>39.526128999999997</v>
      </c>
      <c r="M1803" s="139">
        <v>-107.57840105555555</v>
      </c>
      <c r="N1803" s="139" t="s">
        <v>254</v>
      </c>
      <c r="O1803" s="139" t="s">
        <v>258</v>
      </c>
      <c r="P1803" s="139">
        <v>17</v>
      </c>
      <c r="Q1803" s="139">
        <v>1.42</v>
      </c>
      <c r="R1803" s="139">
        <v>8</v>
      </c>
      <c r="S1803" s="139">
        <v>2314</v>
      </c>
      <c r="T1803" s="139">
        <v>137</v>
      </c>
      <c r="U1803" s="139" t="s">
        <v>108</v>
      </c>
      <c r="V1803" s="140">
        <v>0</v>
      </c>
      <c r="W1803" s="141">
        <v>4.8790690000000003</v>
      </c>
      <c r="X1803" s="141">
        <v>0</v>
      </c>
      <c r="Y1803" s="141">
        <v>0</v>
      </c>
      <c r="Z1803" s="142">
        <v>0</v>
      </c>
    </row>
    <row r="1804" spans="1:26" s="4" customFormat="1" x14ac:dyDescent="0.2">
      <c r="A1804" s="139" t="s">
        <v>209</v>
      </c>
      <c r="B1804" s="31" t="s">
        <v>134</v>
      </c>
      <c r="C1804" s="139">
        <f t="shared" si="28"/>
        <v>8</v>
      </c>
      <c r="D1804" s="139" t="s">
        <v>192</v>
      </c>
      <c r="E1804" s="139" t="s">
        <v>182</v>
      </c>
      <c r="F1804" s="139" t="s">
        <v>1216</v>
      </c>
      <c r="G1804" s="139" t="s">
        <v>1217</v>
      </c>
      <c r="H1804" s="139" t="s">
        <v>231</v>
      </c>
      <c r="I1804" s="139" t="s">
        <v>231</v>
      </c>
      <c r="J1804" s="139" t="s">
        <v>231</v>
      </c>
      <c r="K1804" s="139" t="s">
        <v>257</v>
      </c>
      <c r="L1804" s="139">
        <v>39.526128999999997</v>
      </c>
      <c r="M1804" s="139">
        <v>-107.57840105555555</v>
      </c>
      <c r="N1804" s="139" t="s">
        <v>254</v>
      </c>
      <c r="O1804" s="139" t="s">
        <v>258</v>
      </c>
      <c r="P1804" s="139">
        <v>20</v>
      </c>
      <c r="Q1804" s="139">
        <v>2</v>
      </c>
      <c r="R1804" s="139">
        <v>10</v>
      </c>
      <c r="S1804" s="139">
        <v>5916</v>
      </c>
      <c r="T1804" s="139">
        <v>700</v>
      </c>
      <c r="U1804" s="139" t="s">
        <v>108</v>
      </c>
      <c r="V1804" s="140">
        <v>0</v>
      </c>
      <c r="W1804" s="141">
        <v>1.21</v>
      </c>
      <c r="X1804" s="141">
        <v>0</v>
      </c>
      <c r="Y1804" s="141">
        <v>0</v>
      </c>
      <c r="Z1804" s="142">
        <v>0</v>
      </c>
    </row>
    <row r="1805" spans="1:26" s="4" customFormat="1" x14ac:dyDescent="0.2">
      <c r="A1805" s="139" t="s">
        <v>209</v>
      </c>
      <c r="B1805" s="31" t="s">
        <v>134</v>
      </c>
      <c r="C1805" s="139">
        <f t="shared" si="28"/>
        <v>8</v>
      </c>
      <c r="D1805" s="139" t="s">
        <v>192</v>
      </c>
      <c r="E1805" s="139" t="s">
        <v>182</v>
      </c>
      <c r="F1805" s="139" t="s">
        <v>1218</v>
      </c>
      <c r="G1805" s="139" t="s">
        <v>1219</v>
      </c>
      <c r="H1805" s="139" t="s">
        <v>231</v>
      </c>
      <c r="I1805" s="139" t="s">
        <v>231</v>
      </c>
      <c r="J1805" s="139" t="s">
        <v>231</v>
      </c>
      <c r="K1805" s="139" t="s">
        <v>257</v>
      </c>
      <c r="L1805" s="139">
        <v>39.521156055555558</v>
      </c>
      <c r="M1805" s="139">
        <v>-107.88998391666668</v>
      </c>
      <c r="N1805" s="139" t="s">
        <v>254</v>
      </c>
      <c r="O1805" s="139" t="s">
        <v>258</v>
      </c>
      <c r="P1805" s="139">
        <v>20</v>
      </c>
      <c r="Q1805" s="139">
        <v>2</v>
      </c>
      <c r="R1805" s="139">
        <v>10</v>
      </c>
      <c r="S1805" s="139">
        <v>5916</v>
      </c>
      <c r="T1805" s="139">
        <v>700</v>
      </c>
      <c r="U1805" s="139" t="s">
        <v>108</v>
      </c>
      <c r="V1805" s="140">
        <v>0</v>
      </c>
      <c r="W1805" s="141">
        <v>0.11505899999999999</v>
      </c>
      <c r="X1805" s="141">
        <v>0</v>
      </c>
      <c r="Y1805" s="141">
        <v>0</v>
      </c>
      <c r="Z1805" s="142">
        <v>0</v>
      </c>
    </row>
    <row r="1806" spans="1:26" s="4" customFormat="1" x14ac:dyDescent="0.2">
      <c r="A1806" s="139" t="s">
        <v>209</v>
      </c>
      <c r="B1806" s="31" t="s">
        <v>134</v>
      </c>
      <c r="C1806" s="139">
        <f t="shared" si="28"/>
        <v>8</v>
      </c>
      <c r="D1806" s="139" t="s">
        <v>192</v>
      </c>
      <c r="E1806" s="139" t="s">
        <v>182</v>
      </c>
      <c r="F1806" s="139" t="s">
        <v>1220</v>
      </c>
      <c r="G1806" s="139" t="s">
        <v>1221</v>
      </c>
      <c r="H1806" s="139" t="s">
        <v>231</v>
      </c>
      <c r="I1806" s="139" t="s">
        <v>231</v>
      </c>
      <c r="J1806" s="139" t="s">
        <v>231</v>
      </c>
      <c r="K1806" s="139" t="s">
        <v>257</v>
      </c>
      <c r="L1806" s="139">
        <v>39.521156055555558</v>
      </c>
      <c r="M1806" s="139">
        <v>-107.88998391666668</v>
      </c>
      <c r="N1806" s="139" t="s">
        <v>254</v>
      </c>
      <c r="O1806" s="139" t="s">
        <v>258</v>
      </c>
      <c r="P1806" s="139">
        <v>17</v>
      </c>
      <c r="Q1806" s="139">
        <v>1.42</v>
      </c>
      <c r="R1806" s="139">
        <v>8</v>
      </c>
      <c r="S1806" s="139">
        <v>2314</v>
      </c>
      <c r="T1806" s="139">
        <v>137</v>
      </c>
      <c r="U1806" s="139" t="s">
        <v>108</v>
      </c>
      <c r="V1806" s="140">
        <v>0</v>
      </c>
      <c r="W1806" s="141">
        <v>0.27563300000000002</v>
      </c>
      <c r="X1806" s="141">
        <v>0</v>
      </c>
      <c r="Y1806" s="141">
        <v>0</v>
      </c>
      <c r="Z1806" s="142">
        <v>0</v>
      </c>
    </row>
    <row r="1807" spans="1:26" s="4" customFormat="1" x14ac:dyDescent="0.2">
      <c r="A1807" s="139" t="s">
        <v>209</v>
      </c>
      <c r="B1807" s="31" t="s">
        <v>134</v>
      </c>
      <c r="C1807" s="139">
        <f t="shared" si="28"/>
        <v>8</v>
      </c>
      <c r="D1807" s="139" t="s">
        <v>192</v>
      </c>
      <c r="E1807" s="139" t="s">
        <v>182</v>
      </c>
      <c r="F1807" s="139" t="s">
        <v>1222</v>
      </c>
      <c r="G1807" s="139" t="s">
        <v>1223</v>
      </c>
      <c r="H1807" s="139" t="s">
        <v>231</v>
      </c>
      <c r="I1807" s="139" t="s">
        <v>231</v>
      </c>
      <c r="J1807" s="139" t="s">
        <v>231</v>
      </c>
      <c r="K1807" s="139" t="s">
        <v>257</v>
      </c>
      <c r="L1807" s="139">
        <v>39.521156055555558</v>
      </c>
      <c r="M1807" s="139">
        <v>-107.88998391666668</v>
      </c>
      <c r="N1807" s="139" t="s">
        <v>254</v>
      </c>
      <c r="O1807" s="139" t="s">
        <v>258</v>
      </c>
      <c r="P1807" s="139">
        <v>20</v>
      </c>
      <c r="Q1807" s="139">
        <v>2.84</v>
      </c>
      <c r="R1807" s="139">
        <v>8.1</v>
      </c>
      <c r="S1807" s="139">
        <v>9747</v>
      </c>
      <c r="T1807" s="139">
        <v>148</v>
      </c>
      <c r="U1807" s="139" t="s">
        <v>108</v>
      </c>
      <c r="V1807" s="140">
        <v>0</v>
      </c>
      <c r="W1807" s="141">
        <v>2.3241830000000001</v>
      </c>
      <c r="X1807" s="141">
        <v>0</v>
      </c>
      <c r="Y1807" s="141">
        <v>0</v>
      </c>
      <c r="Z1807" s="142">
        <v>0</v>
      </c>
    </row>
    <row r="1808" spans="1:26" s="4" customFormat="1" x14ac:dyDescent="0.2">
      <c r="A1808" s="139" t="s">
        <v>209</v>
      </c>
      <c r="B1808" s="31" t="s">
        <v>134</v>
      </c>
      <c r="C1808" s="139">
        <f t="shared" si="28"/>
        <v>8</v>
      </c>
      <c r="D1808" s="139" t="s">
        <v>192</v>
      </c>
      <c r="E1808" s="139" t="s">
        <v>182</v>
      </c>
      <c r="F1808" s="139" t="s">
        <v>1224</v>
      </c>
      <c r="G1808" s="139" t="s">
        <v>1225</v>
      </c>
      <c r="H1808" s="139" t="s">
        <v>231</v>
      </c>
      <c r="I1808" s="139" t="s">
        <v>231</v>
      </c>
      <c r="J1808" s="139" t="s">
        <v>231</v>
      </c>
      <c r="K1808" s="139" t="s">
        <v>257</v>
      </c>
      <c r="L1808" s="139">
        <v>39.489598999999998</v>
      </c>
      <c r="M1808" s="139">
        <v>-108.13493597222222</v>
      </c>
      <c r="N1808" s="139" t="s">
        <v>254</v>
      </c>
      <c r="O1808" s="139" t="s">
        <v>258</v>
      </c>
      <c r="P1808" s="139">
        <v>17</v>
      </c>
      <c r="Q1808" s="139">
        <v>1.42</v>
      </c>
      <c r="R1808" s="139">
        <v>8</v>
      </c>
      <c r="S1808" s="139">
        <v>2314</v>
      </c>
      <c r="T1808" s="139">
        <v>137</v>
      </c>
      <c r="U1808" s="139" t="s">
        <v>108</v>
      </c>
      <c r="V1808" s="140">
        <v>0</v>
      </c>
      <c r="W1808" s="141">
        <v>1.021542</v>
      </c>
      <c r="X1808" s="141">
        <v>0</v>
      </c>
      <c r="Y1808" s="141">
        <v>0</v>
      </c>
      <c r="Z1808" s="142">
        <v>0</v>
      </c>
    </row>
    <row r="1809" spans="1:26" s="4" customFormat="1" x14ac:dyDescent="0.2">
      <c r="A1809" s="139" t="s">
        <v>209</v>
      </c>
      <c r="B1809" s="31" t="s">
        <v>134</v>
      </c>
      <c r="C1809" s="139">
        <f t="shared" si="28"/>
        <v>8</v>
      </c>
      <c r="D1809" s="139" t="s">
        <v>192</v>
      </c>
      <c r="E1809" s="139" t="s">
        <v>182</v>
      </c>
      <c r="F1809" s="139" t="s">
        <v>1226</v>
      </c>
      <c r="G1809" s="139" t="s">
        <v>1227</v>
      </c>
      <c r="H1809" s="139" t="s">
        <v>231</v>
      </c>
      <c r="I1809" s="139" t="s">
        <v>231</v>
      </c>
      <c r="J1809" s="139" t="s">
        <v>231</v>
      </c>
      <c r="K1809" s="139" t="s">
        <v>257</v>
      </c>
      <c r="L1809" s="139">
        <v>39.523314805555557</v>
      </c>
      <c r="M1809" s="139">
        <v>-107.87209799999999</v>
      </c>
      <c r="N1809" s="139" t="s">
        <v>254</v>
      </c>
      <c r="O1809" s="139" t="s">
        <v>258</v>
      </c>
      <c r="P1809" s="139">
        <v>17</v>
      </c>
      <c r="Q1809" s="139">
        <v>1.42</v>
      </c>
      <c r="R1809" s="139">
        <v>8</v>
      </c>
      <c r="S1809" s="139">
        <v>2314</v>
      </c>
      <c r="T1809" s="139">
        <v>137</v>
      </c>
      <c r="U1809" s="139" t="s">
        <v>108</v>
      </c>
      <c r="V1809" s="140">
        <v>0</v>
      </c>
      <c r="W1809" s="141">
        <v>2.7798259999999999</v>
      </c>
      <c r="X1809" s="141">
        <v>0</v>
      </c>
      <c r="Y1809" s="141">
        <v>0</v>
      </c>
      <c r="Z1809" s="142">
        <v>0</v>
      </c>
    </row>
    <row r="1810" spans="1:26" s="4" customFormat="1" x14ac:dyDescent="0.2">
      <c r="A1810" s="139" t="s">
        <v>209</v>
      </c>
      <c r="B1810" s="31" t="s">
        <v>134</v>
      </c>
      <c r="C1810" s="139">
        <f t="shared" si="28"/>
        <v>8</v>
      </c>
      <c r="D1810" s="139" t="s">
        <v>192</v>
      </c>
      <c r="E1810" s="139" t="s">
        <v>182</v>
      </c>
      <c r="F1810" s="139" t="s">
        <v>1228</v>
      </c>
      <c r="G1810" s="139" t="s">
        <v>1229</v>
      </c>
      <c r="H1810" s="139" t="s">
        <v>231</v>
      </c>
      <c r="I1810" s="139" t="s">
        <v>231</v>
      </c>
      <c r="J1810" s="139" t="s">
        <v>231</v>
      </c>
      <c r="K1810" s="139" t="s">
        <v>257</v>
      </c>
      <c r="L1810" s="139">
        <v>39.504082638888889</v>
      </c>
      <c r="M1810" s="139">
        <v>-107.67596419444445</v>
      </c>
      <c r="N1810" s="139" t="s">
        <v>254</v>
      </c>
      <c r="O1810" s="139" t="s">
        <v>258</v>
      </c>
      <c r="P1810" s="139">
        <v>17</v>
      </c>
      <c r="Q1810" s="139">
        <v>1.42</v>
      </c>
      <c r="R1810" s="139">
        <v>8</v>
      </c>
      <c r="S1810" s="139">
        <v>2314</v>
      </c>
      <c r="T1810" s="139">
        <v>137</v>
      </c>
      <c r="U1810" s="139" t="s">
        <v>108</v>
      </c>
      <c r="V1810" s="140">
        <v>0</v>
      </c>
      <c r="W1810" s="141">
        <v>3.8472919999999999</v>
      </c>
      <c r="X1810" s="141">
        <v>0</v>
      </c>
      <c r="Y1810" s="141">
        <v>0</v>
      </c>
      <c r="Z1810" s="142">
        <v>0</v>
      </c>
    </row>
    <row r="1811" spans="1:26" s="4" customFormat="1" x14ac:dyDescent="0.2">
      <c r="A1811" s="139" t="s">
        <v>209</v>
      </c>
      <c r="B1811" s="31" t="s">
        <v>134</v>
      </c>
      <c r="C1811" s="139">
        <f t="shared" si="28"/>
        <v>8</v>
      </c>
      <c r="D1811" s="139" t="s">
        <v>192</v>
      </c>
      <c r="E1811" s="139" t="s">
        <v>182</v>
      </c>
      <c r="F1811" s="139" t="s">
        <v>1230</v>
      </c>
      <c r="G1811" s="139" t="s">
        <v>1231</v>
      </c>
      <c r="H1811" s="139" t="s">
        <v>231</v>
      </c>
      <c r="I1811" s="139" t="s">
        <v>231</v>
      </c>
      <c r="J1811" s="139" t="s">
        <v>231</v>
      </c>
      <c r="K1811" s="139" t="s">
        <v>257</v>
      </c>
      <c r="L1811" s="139">
        <v>39.50300002777778</v>
      </c>
      <c r="M1811" s="139">
        <v>-108.07446938888889</v>
      </c>
      <c r="N1811" s="139" t="s">
        <v>254</v>
      </c>
      <c r="O1811" s="139" t="s">
        <v>258</v>
      </c>
      <c r="P1811" s="139">
        <v>17</v>
      </c>
      <c r="Q1811" s="139">
        <v>1.42</v>
      </c>
      <c r="R1811" s="139">
        <v>8</v>
      </c>
      <c r="S1811" s="139">
        <v>2314</v>
      </c>
      <c r="T1811" s="139">
        <v>137</v>
      </c>
      <c r="U1811" s="139" t="s">
        <v>108</v>
      </c>
      <c r="V1811" s="140">
        <v>0</v>
      </c>
      <c r="W1811" s="141">
        <v>0.77572399999999997</v>
      </c>
      <c r="X1811" s="141">
        <v>0</v>
      </c>
      <c r="Y1811" s="141">
        <v>0</v>
      </c>
      <c r="Z1811" s="142">
        <v>0</v>
      </c>
    </row>
    <row r="1812" spans="1:26" s="4" customFormat="1" x14ac:dyDescent="0.2">
      <c r="A1812" s="139" t="s">
        <v>209</v>
      </c>
      <c r="B1812" s="31" t="s">
        <v>134</v>
      </c>
      <c r="C1812" s="139">
        <f t="shared" si="28"/>
        <v>8</v>
      </c>
      <c r="D1812" s="139" t="s">
        <v>192</v>
      </c>
      <c r="E1812" s="139" t="s">
        <v>182</v>
      </c>
      <c r="F1812" s="139" t="s">
        <v>1232</v>
      </c>
      <c r="G1812" s="139" t="s">
        <v>1233</v>
      </c>
      <c r="H1812" s="139" t="s">
        <v>231</v>
      </c>
      <c r="I1812" s="139" t="s">
        <v>231</v>
      </c>
      <c r="J1812" s="139" t="s">
        <v>231</v>
      </c>
      <c r="K1812" s="139" t="s">
        <v>232</v>
      </c>
      <c r="L1812" s="139">
        <v>39.470782499999999</v>
      </c>
      <c r="M1812" s="139">
        <v>-107.98040741666667</v>
      </c>
      <c r="N1812" s="139" t="s">
        <v>1234</v>
      </c>
      <c r="O1812" s="139" t="s">
        <v>233</v>
      </c>
      <c r="P1812" s="139">
        <v>8</v>
      </c>
      <c r="Q1812" s="139">
        <v>0</v>
      </c>
      <c r="R1812" s="139">
        <v>0</v>
      </c>
      <c r="S1812" s="139">
        <v>0</v>
      </c>
      <c r="T1812" s="139">
        <v>1600</v>
      </c>
      <c r="U1812" s="139" t="s">
        <v>111</v>
      </c>
      <c r="V1812" s="140">
        <v>0</v>
      </c>
      <c r="W1812" s="141">
        <v>4.3</v>
      </c>
      <c r="X1812" s="141">
        <v>0</v>
      </c>
      <c r="Y1812" s="141">
        <v>0</v>
      </c>
      <c r="Z1812" s="142">
        <v>0</v>
      </c>
    </row>
    <row r="1813" spans="1:26" s="4" customFormat="1" x14ac:dyDescent="0.2">
      <c r="A1813" s="139" t="s">
        <v>209</v>
      </c>
      <c r="B1813" s="31" t="s">
        <v>134</v>
      </c>
      <c r="C1813" s="139">
        <f t="shared" si="28"/>
        <v>8</v>
      </c>
      <c r="D1813" s="139" t="s">
        <v>192</v>
      </c>
      <c r="E1813" s="139" t="s">
        <v>182</v>
      </c>
      <c r="F1813" s="139" t="s">
        <v>1235</v>
      </c>
      <c r="G1813" s="139" t="s">
        <v>1236</v>
      </c>
      <c r="H1813" s="139" t="s">
        <v>231</v>
      </c>
      <c r="I1813" s="139" t="s">
        <v>231</v>
      </c>
      <c r="J1813" s="139" t="s">
        <v>231</v>
      </c>
      <c r="K1813" s="139" t="s">
        <v>232</v>
      </c>
      <c r="L1813" s="139">
        <v>39.490295000000003</v>
      </c>
      <c r="M1813" s="139">
        <v>-107.95870030555555</v>
      </c>
      <c r="N1813" s="139" t="s">
        <v>254</v>
      </c>
      <c r="O1813" s="139" t="s">
        <v>233</v>
      </c>
      <c r="P1813" s="139">
        <v>20</v>
      </c>
      <c r="Q1813" s="139">
        <v>2</v>
      </c>
      <c r="R1813" s="139">
        <v>10</v>
      </c>
      <c r="S1813" s="139">
        <v>5916</v>
      </c>
      <c r="T1813" s="139">
        <v>700</v>
      </c>
      <c r="U1813" s="139" t="s">
        <v>108</v>
      </c>
      <c r="V1813" s="140">
        <v>0</v>
      </c>
      <c r="W1813" s="141">
        <v>2.3823159999999999</v>
      </c>
      <c r="X1813" s="141">
        <v>0</v>
      </c>
      <c r="Y1813" s="141">
        <v>0</v>
      </c>
      <c r="Z1813" s="142">
        <v>0</v>
      </c>
    </row>
    <row r="1814" spans="1:26" s="4" customFormat="1" x14ac:dyDescent="0.2">
      <c r="A1814" s="139" t="s">
        <v>209</v>
      </c>
      <c r="B1814" s="31" t="s">
        <v>134</v>
      </c>
      <c r="C1814" s="139">
        <f t="shared" si="28"/>
        <v>8</v>
      </c>
      <c r="D1814" s="139" t="s">
        <v>192</v>
      </c>
      <c r="E1814" s="139" t="s">
        <v>182</v>
      </c>
      <c r="F1814" s="139" t="s">
        <v>1237</v>
      </c>
      <c r="G1814" s="139" t="s">
        <v>1238</v>
      </c>
      <c r="H1814" s="139" t="s">
        <v>231</v>
      </c>
      <c r="I1814" s="139" t="s">
        <v>231</v>
      </c>
      <c r="J1814" s="139" t="s">
        <v>231</v>
      </c>
      <c r="K1814" s="139" t="s">
        <v>232</v>
      </c>
      <c r="L1814" s="139">
        <v>39.485190361111115</v>
      </c>
      <c r="M1814" s="139">
        <v>-107.90867780555556</v>
      </c>
      <c r="N1814" s="139" t="s">
        <v>254</v>
      </c>
      <c r="O1814" s="139" t="s">
        <v>233</v>
      </c>
      <c r="P1814" s="139">
        <v>17</v>
      </c>
      <c r="Q1814" s="139">
        <v>1.42</v>
      </c>
      <c r="R1814" s="139">
        <v>8</v>
      </c>
      <c r="S1814" s="139">
        <v>2314</v>
      </c>
      <c r="T1814" s="139">
        <v>137</v>
      </c>
      <c r="U1814" s="139" t="s">
        <v>108</v>
      </c>
      <c r="V1814" s="140">
        <v>0</v>
      </c>
      <c r="W1814" s="141">
        <v>3.7114780000000001</v>
      </c>
      <c r="X1814" s="141">
        <v>0</v>
      </c>
      <c r="Y1814" s="141">
        <v>0</v>
      </c>
      <c r="Z1814" s="142">
        <v>0</v>
      </c>
    </row>
    <row r="1815" spans="1:26" s="4" customFormat="1" x14ac:dyDescent="0.2">
      <c r="A1815" s="139" t="s">
        <v>209</v>
      </c>
      <c r="B1815" s="31" t="s">
        <v>134</v>
      </c>
      <c r="C1815" s="139">
        <f t="shared" si="28"/>
        <v>8</v>
      </c>
      <c r="D1815" s="139" t="s">
        <v>192</v>
      </c>
      <c r="E1815" s="139" t="s">
        <v>182</v>
      </c>
      <c r="F1815" s="139" t="s">
        <v>1239</v>
      </c>
      <c r="G1815" s="139" t="s">
        <v>1240</v>
      </c>
      <c r="H1815" s="139" t="s">
        <v>231</v>
      </c>
      <c r="I1815" s="139" t="s">
        <v>231</v>
      </c>
      <c r="J1815" s="139" t="s">
        <v>231</v>
      </c>
      <c r="K1815" s="139" t="s">
        <v>257</v>
      </c>
      <c r="L1815" s="139">
        <v>39.501471972222227</v>
      </c>
      <c r="M1815" s="139">
        <v>-107.64811133333335</v>
      </c>
      <c r="N1815" s="139" t="s">
        <v>254</v>
      </c>
      <c r="O1815" s="139" t="s">
        <v>258</v>
      </c>
      <c r="P1815" s="139">
        <v>20</v>
      </c>
      <c r="Q1815" s="139">
        <v>2</v>
      </c>
      <c r="R1815" s="139">
        <v>10</v>
      </c>
      <c r="S1815" s="139">
        <v>5916</v>
      </c>
      <c r="T1815" s="139">
        <v>700</v>
      </c>
      <c r="U1815" s="139" t="s">
        <v>108</v>
      </c>
      <c r="V1815" s="140">
        <v>0</v>
      </c>
      <c r="W1815" s="141">
        <v>0.23209399999999999</v>
      </c>
      <c r="X1815" s="141">
        <v>0</v>
      </c>
      <c r="Y1815" s="141">
        <v>0</v>
      </c>
      <c r="Z1815" s="142">
        <v>0</v>
      </c>
    </row>
    <row r="1816" spans="1:26" s="4" customFormat="1" x14ac:dyDescent="0.2">
      <c r="A1816" s="139" t="s">
        <v>209</v>
      </c>
      <c r="B1816" s="31" t="s">
        <v>134</v>
      </c>
      <c r="C1816" s="139">
        <f t="shared" si="28"/>
        <v>8</v>
      </c>
      <c r="D1816" s="139" t="s">
        <v>192</v>
      </c>
      <c r="E1816" s="139" t="s">
        <v>182</v>
      </c>
      <c r="F1816" s="139" t="s">
        <v>1241</v>
      </c>
      <c r="G1816" s="139" t="s">
        <v>1242</v>
      </c>
      <c r="H1816" s="139" t="s">
        <v>231</v>
      </c>
      <c r="I1816" s="139" t="s">
        <v>231</v>
      </c>
      <c r="J1816" s="139" t="s">
        <v>231</v>
      </c>
      <c r="K1816" s="139" t="s">
        <v>257</v>
      </c>
      <c r="L1816" s="139">
        <v>39.494345416666668</v>
      </c>
      <c r="M1816" s="139">
        <v>-107.71351025</v>
      </c>
      <c r="N1816" s="139" t="s">
        <v>254</v>
      </c>
      <c r="O1816" s="139" t="s">
        <v>258</v>
      </c>
      <c r="P1816" s="139">
        <v>20</v>
      </c>
      <c r="Q1816" s="139">
        <v>2</v>
      </c>
      <c r="R1816" s="139">
        <v>10</v>
      </c>
      <c r="S1816" s="139">
        <v>5916</v>
      </c>
      <c r="T1816" s="139">
        <v>700</v>
      </c>
      <c r="U1816" s="139" t="s">
        <v>108</v>
      </c>
      <c r="V1816" s="140">
        <v>0</v>
      </c>
      <c r="W1816" s="141">
        <v>0.23601</v>
      </c>
      <c r="X1816" s="141">
        <v>0</v>
      </c>
      <c r="Y1816" s="141">
        <v>0</v>
      </c>
      <c r="Z1816" s="142">
        <v>0</v>
      </c>
    </row>
    <row r="1817" spans="1:26" s="4" customFormat="1" x14ac:dyDescent="0.2">
      <c r="A1817" s="139" t="s">
        <v>209</v>
      </c>
      <c r="B1817" s="31" t="s">
        <v>134</v>
      </c>
      <c r="C1817" s="139">
        <f t="shared" si="28"/>
        <v>8</v>
      </c>
      <c r="D1817" s="139" t="s">
        <v>192</v>
      </c>
      <c r="E1817" s="139" t="s">
        <v>182</v>
      </c>
      <c r="F1817" s="139" t="s">
        <v>1243</v>
      </c>
      <c r="G1817" s="139" t="s">
        <v>1244</v>
      </c>
      <c r="H1817" s="139" t="s">
        <v>231</v>
      </c>
      <c r="I1817" s="139" t="s">
        <v>231</v>
      </c>
      <c r="J1817" s="139" t="s">
        <v>231</v>
      </c>
      <c r="K1817" s="139" t="s">
        <v>257</v>
      </c>
      <c r="L1817" s="139">
        <v>39.494345416666668</v>
      </c>
      <c r="M1817" s="139">
        <v>-107.71351025</v>
      </c>
      <c r="N1817" s="139" t="s">
        <v>254</v>
      </c>
      <c r="O1817" s="139" t="s">
        <v>258</v>
      </c>
      <c r="P1817" s="139">
        <v>20</v>
      </c>
      <c r="Q1817" s="139">
        <v>2</v>
      </c>
      <c r="R1817" s="139">
        <v>10</v>
      </c>
      <c r="S1817" s="139">
        <v>5916</v>
      </c>
      <c r="T1817" s="139">
        <v>700</v>
      </c>
      <c r="U1817" s="139" t="s">
        <v>108</v>
      </c>
      <c r="V1817" s="140">
        <v>0</v>
      </c>
      <c r="W1817" s="141">
        <v>9.1367000000000004E-2</v>
      </c>
      <c r="X1817" s="141">
        <v>0</v>
      </c>
      <c r="Y1817" s="141">
        <v>0</v>
      </c>
      <c r="Z1817" s="142">
        <v>0</v>
      </c>
    </row>
    <row r="1818" spans="1:26" s="4" customFormat="1" x14ac:dyDescent="0.2">
      <c r="A1818" s="139" t="s">
        <v>209</v>
      </c>
      <c r="B1818" s="31" t="s">
        <v>134</v>
      </c>
      <c r="C1818" s="139">
        <f t="shared" si="28"/>
        <v>8</v>
      </c>
      <c r="D1818" s="139" t="s">
        <v>192</v>
      </c>
      <c r="E1818" s="139" t="s">
        <v>182</v>
      </c>
      <c r="F1818" s="139" t="s">
        <v>1245</v>
      </c>
      <c r="G1818" s="139" t="s">
        <v>1246</v>
      </c>
      <c r="H1818" s="139" t="s">
        <v>231</v>
      </c>
      <c r="I1818" s="139" t="s">
        <v>231</v>
      </c>
      <c r="J1818" s="139" t="s">
        <v>231</v>
      </c>
      <c r="K1818" s="139" t="s">
        <v>257</v>
      </c>
      <c r="L1818" s="139">
        <v>39.494345416666668</v>
      </c>
      <c r="M1818" s="139">
        <v>-107.71351025</v>
      </c>
      <c r="N1818" s="139" t="s">
        <v>254</v>
      </c>
      <c r="O1818" s="139" t="s">
        <v>258</v>
      </c>
      <c r="P1818" s="139">
        <v>20</v>
      </c>
      <c r="Q1818" s="139">
        <v>2</v>
      </c>
      <c r="R1818" s="139">
        <v>10</v>
      </c>
      <c r="S1818" s="139">
        <v>5916</v>
      </c>
      <c r="T1818" s="139">
        <v>700</v>
      </c>
      <c r="U1818" s="139" t="s">
        <v>108</v>
      </c>
      <c r="V1818" s="140">
        <v>0</v>
      </c>
      <c r="W1818" s="141">
        <v>0.320436</v>
      </c>
      <c r="X1818" s="141">
        <v>0</v>
      </c>
      <c r="Y1818" s="141">
        <v>0</v>
      </c>
      <c r="Z1818" s="142">
        <v>0</v>
      </c>
    </row>
    <row r="1819" spans="1:26" s="4" customFormat="1" x14ac:dyDescent="0.2">
      <c r="A1819" s="139" t="s">
        <v>209</v>
      </c>
      <c r="B1819" s="31" t="s">
        <v>134</v>
      </c>
      <c r="C1819" s="139">
        <f t="shared" si="28"/>
        <v>8</v>
      </c>
      <c r="D1819" s="139" t="s">
        <v>192</v>
      </c>
      <c r="E1819" s="139" t="s">
        <v>182</v>
      </c>
      <c r="F1819" s="139" t="s">
        <v>1247</v>
      </c>
      <c r="G1819" s="139" t="s">
        <v>1248</v>
      </c>
      <c r="H1819" s="139" t="s">
        <v>231</v>
      </c>
      <c r="I1819" s="139" t="s">
        <v>231</v>
      </c>
      <c r="J1819" s="139" t="s">
        <v>231</v>
      </c>
      <c r="K1819" s="139" t="s">
        <v>1249</v>
      </c>
      <c r="L1819" s="139">
        <v>39.494345416666668</v>
      </c>
      <c r="M1819" s="139">
        <v>-107.71351025</v>
      </c>
      <c r="N1819" s="139" t="s">
        <v>254</v>
      </c>
      <c r="O1819" s="139" t="s">
        <v>1250</v>
      </c>
      <c r="P1819" s="139">
        <v>17</v>
      </c>
      <c r="Q1819" s="139">
        <v>1.42</v>
      </c>
      <c r="R1819" s="139">
        <v>8</v>
      </c>
      <c r="S1819" s="139">
        <v>2314</v>
      </c>
      <c r="T1819" s="139">
        <v>137</v>
      </c>
      <c r="U1819" s="139" t="s">
        <v>108</v>
      </c>
      <c r="V1819" s="140">
        <v>0</v>
      </c>
      <c r="W1819" s="141">
        <v>1.0920300000000001</v>
      </c>
      <c r="X1819" s="141">
        <v>0</v>
      </c>
      <c r="Y1819" s="141">
        <v>0</v>
      </c>
      <c r="Z1819" s="142">
        <v>0</v>
      </c>
    </row>
    <row r="1820" spans="1:26" s="4" customFormat="1" x14ac:dyDescent="0.2">
      <c r="A1820" s="139" t="s">
        <v>209</v>
      </c>
      <c r="B1820" s="31" t="s">
        <v>134</v>
      </c>
      <c r="C1820" s="139">
        <f t="shared" si="28"/>
        <v>8</v>
      </c>
      <c r="D1820" s="139" t="s">
        <v>192</v>
      </c>
      <c r="E1820" s="139" t="s">
        <v>182</v>
      </c>
      <c r="F1820" s="139" t="s">
        <v>1251</v>
      </c>
      <c r="G1820" s="139" t="s">
        <v>1252</v>
      </c>
      <c r="H1820" s="139" t="s">
        <v>231</v>
      </c>
      <c r="I1820" s="139" t="s">
        <v>231</v>
      </c>
      <c r="J1820" s="139" t="s">
        <v>231</v>
      </c>
      <c r="K1820" s="139" t="s">
        <v>257</v>
      </c>
      <c r="L1820" s="139">
        <v>39.494345416666668</v>
      </c>
      <c r="M1820" s="139">
        <v>-107.71351025</v>
      </c>
      <c r="N1820" s="139" t="s">
        <v>254</v>
      </c>
      <c r="O1820" s="139" t="s">
        <v>258</v>
      </c>
      <c r="P1820" s="139">
        <v>17</v>
      </c>
      <c r="Q1820" s="139">
        <v>1.42</v>
      </c>
      <c r="R1820" s="139">
        <v>8</v>
      </c>
      <c r="S1820" s="139">
        <v>2314</v>
      </c>
      <c r="T1820" s="139">
        <v>137</v>
      </c>
      <c r="U1820" s="139" t="s">
        <v>108</v>
      </c>
      <c r="V1820" s="140">
        <v>0</v>
      </c>
      <c r="W1820" s="141">
        <v>1.659583</v>
      </c>
      <c r="X1820" s="141">
        <v>0</v>
      </c>
      <c r="Y1820" s="141">
        <v>0</v>
      </c>
      <c r="Z1820" s="142">
        <v>0</v>
      </c>
    </row>
    <row r="1821" spans="1:26" s="4" customFormat="1" x14ac:dyDescent="0.2">
      <c r="A1821" s="139" t="s">
        <v>209</v>
      </c>
      <c r="B1821" s="31" t="s">
        <v>134</v>
      </c>
      <c r="C1821" s="139">
        <f t="shared" si="28"/>
        <v>8</v>
      </c>
      <c r="D1821" s="139" t="s">
        <v>192</v>
      </c>
      <c r="E1821" s="139" t="s">
        <v>182</v>
      </c>
      <c r="F1821" s="139" t="s">
        <v>1253</v>
      </c>
      <c r="G1821" s="139" t="s">
        <v>1254</v>
      </c>
      <c r="H1821" s="139" t="s">
        <v>231</v>
      </c>
      <c r="I1821" s="139" t="s">
        <v>231</v>
      </c>
      <c r="J1821" s="139" t="s">
        <v>231</v>
      </c>
      <c r="K1821" s="139" t="s">
        <v>232</v>
      </c>
      <c r="L1821" s="139">
        <v>39.494345416666668</v>
      </c>
      <c r="M1821" s="139">
        <v>-107.71351025</v>
      </c>
      <c r="N1821" s="139" t="s">
        <v>254</v>
      </c>
      <c r="O1821" s="139" t="s">
        <v>233</v>
      </c>
      <c r="P1821" s="139">
        <v>17</v>
      </c>
      <c r="Q1821" s="139">
        <v>1.42</v>
      </c>
      <c r="R1821" s="139">
        <v>8</v>
      </c>
      <c r="S1821" s="139">
        <v>2314</v>
      </c>
      <c r="T1821" s="139">
        <v>137</v>
      </c>
      <c r="U1821" s="139" t="s">
        <v>108</v>
      </c>
      <c r="V1821" s="140">
        <v>0</v>
      </c>
      <c r="W1821" s="141">
        <v>1.4329000000000001</v>
      </c>
      <c r="X1821" s="141">
        <v>0</v>
      </c>
      <c r="Y1821" s="141">
        <v>0</v>
      </c>
      <c r="Z1821" s="142">
        <v>0</v>
      </c>
    </row>
    <row r="1822" spans="1:26" s="4" customFormat="1" x14ac:dyDescent="0.2">
      <c r="A1822" s="139" t="s">
        <v>209</v>
      </c>
      <c r="B1822" s="31" t="s">
        <v>134</v>
      </c>
      <c r="C1822" s="139">
        <f t="shared" si="28"/>
        <v>8</v>
      </c>
      <c r="D1822" s="139" t="s">
        <v>192</v>
      </c>
      <c r="E1822" s="139" t="s">
        <v>182</v>
      </c>
      <c r="F1822" s="139" t="s">
        <v>1255</v>
      </c>
      <c r="G1822" s="139" t="s">
        <v>1256</v>
      </c>
      <c r="H1822" s="139" t="s">
        <v>231</v>
      </c>
      <c r="I1822" s="139" t="s">
        <v>231</v>
      </c>
      <c r="J1822" s="139" t="s">
        <v>231</v>
      </c>
      <c r="K1822" s="139" t="s">
        <v>257</v>
      </c>
      <c r="L1822" s="139">
        <v>39.494345416666668</v>
      </c>
      <c r="M1822" s="139">
        <v>-107.71351025</v>
      </c>
      <c r="N1822" s="139" t="s">
        <v>254</v>
      </c>
      <c r="O1822" s="139" t="s">
        <v>258</v>
      </c>
      <c r="P1822" s="139">
        <v>17</v>
      </c>
      <c r="Q1822" s="139">
        <v>1.42</v>
      </c>
      <c r="R1822" s="139">
        <v>8</v>
      </c>
      <c r="S1822" s="139">
        <v>2314</v>
      </c>
      <c r="T1822" s="139">
        <v>137</v>
      </c>
      <c r="U1822" s="139" t="s">
        <v>108</v>
      </c>
      <c r="V1822" s="140">
        <v>0</v>
      </c>
      <c r="W1822" s="141">
        <v>1.992888</v>
      </c>
      <c r="X1822" s="141">
        <v>0</v>
      </c>
      <c r="Y1822" s="141">
        <v>0</v>
      </c>
      <c r="Z1822" s="142">
        <v>0</v>
      </c>
    </row>
    <row r="1823" spans="1:26" s="4" customFormat="1" x14ac:dyDescent="0.2">
      <c r="A1823" s="139" t="s">
        <v>209</v>
      </c>
      <c r="B1823" s="31" t="s">
        <v>134</v>
      </c>
      <c r="C1823" s="139">
        <f t="shared" si="28"/>
        <v>8</v>
      </c>
      <c r="D1823" s="139" t="s">
        <v>192</v>
      </c>
      <c r="E1823" s="139" t="s">
        <v>182</v>
      </c>
      <c r="F1823" s="139" t="s">
        <v>1257</v>
      </c>
      <c r="G1823" s="139" t="s">
        <v>1258</v>
      </c>
      <c r="H1823" s="139" t="s">
        <v>231</v>
      </c>
      <c r="I1823" s="139" t="s">
        <v>231</v>
      </c>
      <c r="J1823" s="139" t="s">
        <v>231</v>
      </c>
      <c r="K1823" s="139" t="s">
        <v>257</v>
      </c>
      <c r="L1823" s="139">
        <v>39.32072352777778</v>
      </c>
      <c r="M1823" s="139">
        <v>-108.12222325</v>
      </c>
      <c r="N1823" s="139" t="s">
        <v>254</v>
      </c>
      <c r="O1823" s="139" t="s">
        <v>258</v>
      </c>
      <c r="P1823" s="139">
        <v>17</v>
      </c>
      <c r="Q1823" s="139">
        <v>1.42</v>
      </c>
      <c r="R1823" s="139">
        <v>8</v>
      </c>
      <c r="S1823" s="139">
        <v>2314</v>
      </c>
      <c r="T1823" s="139">
        <v>137</v>
      </c>
      <c r="U1823" s="139" t="s">
        <v>108</v>
      </c>
      <c r="V1823" s="140">
        <v>0</v>
      </c>
      <c r="W1823" s="141">
        <v>3.345599</v>
      </c>
      <c r="X1823" s="141">
        <v>0</v>
      </c>
      <c r="Y1823" s="141">
        <v>0</v>
      </c>
      <c r="Z1823" s="142">
        <v>0</v>
      </c>
    </row>
    <row r="1824" spans="1:26" s="4" customFormat="1" x14ac:dyDescent="0.2">
      <c r="A1824" s="139" t="s">
        <v>209</v>
      </c>
      <c r="B1824" s="31" t="s">
        <v>134</v>
      </c>
      <c r="C1824" s="139">
        <f t="shared" si="28"/>
        <v>8</v>
      </c>
      <c r="D1824" s="139" t="s">
        <v>192</v>
      </c>
      <c r="E1824" s="139" t="s">
        <v>182</v>
      </c>
      <c r="F1824" s="139" t="s">
        <v>1259</v>
      </c>
      <c r="G1824" s="139" t="s">
        <v>1260</v>
      </c>
      <c r="H1824" s="139" t="s">
        <v>231</v>
      </c>
      <c r="I1824" s="139" t="s">
        <v>231</v>
      </c>
      <c r="J1824" s="139" t="s">
        <v>231</v>
      </c>
      <c r="K1824" s="139" t="s">
        <v>257</v>
      </c>
      <c r="L1824" s="139">
        <v>39.49430813888889</v>
      </c>
      <c r="M1824" s="139">
        <v>-107.63391891666667</v>
      </c>
      <c r="N1824" s="139" t="s">
        <v>268</v>
      </c>
      <c r="O1824" s="139" t="s">
        <v>258</v>
      </c>
      <c r="P1824" s="139">
        <v>20</v>
      </c>
      <c r="Q1824" s="139">
        <v>2</v>
      </c>
      <c r="R1824" s="139">
        <v>0</v>
      </c>
      <c r="S1824" s="139">
        <v>0</v>
      </c>
      <c r="T1824" s="139">
        <v>0</v>
      </c>
      <c r="U1824" s="139" t="s">
        <v>208</v>
      </c>
      <c r="V1824" s="140">
        <v>0</v>
      </c>
      <c r="W1824" s="141">
        <v>3.8345150000000001</v>
      </c>
      <c r="X1824" s="141">
        <v>0</v>
      </c>
      <c r="Y1824" s="141">
        <v>0</v>
      </c>
      <c r="Z1824" s="142">
        <v>0</v>
      </c>
    </row>
    <row r="1825" spans="1:26" s="4" customFormat="1" x14ac:dyDescent="0.2">
      <c r="A1825" s="139" t="s">
        <v>209</v>
      </c>
      <c r="B1825" s="31" t="s">
        <v>134</v>
      </c>
      <c r="C1825" s="139">
        <f t="shared" si="28"/>
        <v>8</v>
      </c>
      <c r="D1825" s="139" t="s">
        <v>192</v>
      </c>
      <c r="E1825" s="139" t="s">
        <v>182</v>
      </c>
      <c r="F1825" s="139" t="s">
        <v>1261</v>
      </c>
      <c r="G1825" s="139" t="s">
        <v>1262</v>
      </c>
      <c r="H1825" s="139" t="s">
        <v>231</v>
      </c>
      <c r="I1825" s="139" t="s">
        <v>231</v>
      </c>
      <c r="J1825" s="139" t="s">
        <v>231</v>
      </c>
      <c r="K1825" s="139" t="s">
        <v>257</v>
      </c>
      <c r="L1825" s="139">
        <v>39.637592777777776</v>
      </c>
      <c r="M1825" s="139">
        <v>-108.153068</v>
      </c>
      <c r="N1825" s="139" t="s">
        <v>254</v>
      </c>
      <c r="O1825" s="139" t="s">
        <v>258</v>
      </c>
      <c r="P1825" s="139">
        <v>20</v>
      </c>
      <c r="Q1825" s="139">
        <v>2</v>
      </c>
      <c r="R1825" s="139">
        <v>10</v>
      </c>
      <c r="S1825" s="139">
        <v>5916</v>
      </c>
      <c r="T1825" s="139">
        <v>700</v>
      </c>
      <c r="U1825" s="139" t="s">
        <v>108</v>
      </c>
      <c r="V1825" s="140">
        <v>0</v>
      </c>
      <c r="W1825" s="141">
        <v>0.37155300000000002</v>
      </c>
      <c r="X1825" s="141">
        <v>0</v>
      </c>
      <c r="Y1825" s="141">
        <v>0</v>
      </c>
      <c r="Z1825" s="142">
        <v>0</v>
      </c>
    </row>
    <row r="1826" spans="1:26" s="4" customFormat="1" x14ac:dyDescent="0.2">
      <c r="A1826" s="139" t="s">
        <v>209</v>
      </c>
      <c r="B1826" s="31" t="s">
        <v>134</v>
      </c>
      <c r="C1826" s="139">
        <f t="shared" si="28"/>
        <v>8</v>
      </c>
      <c r="D1826" s="139" t="s">
        <v>192</v>
      </c>
      <c r="E1826" s="139" t="s">
        <v>182</v>
      </c>
      <c r="F1826" s="139" t="s">
        <v>1261</v>
      </c>
      <c r="G1826" s="139" t="s">
        <v>1262</v>
      </c>
      <c r="H1826" s="139" t="s">
        <v>231</v>
      </c>
      <c r="I1826" s="139" t="s">
        <v>231</v>
      </c>
      <c r="J1826" s="139" t="s">
        <v>231</v>
      </c>
      <c r="K1826" s="139" t="s">
        <v>257</v>
      </c>
      <c r="L1826" s="139">
        <v>39.508601638888891</v>
      </c>
      <c r="M1826" s="139">
        <v>-107.66888222222222</v>
      </c>
      <c r="N1826" s="139" t="s">
        <v>261</v>
      </c>
      <c r="O1826" s="139" t="s">
        <v>258</v>
      </c>
      <c r="P1826" s="139">
        <v>10</v>
      </c>
      <c r="Q1826" s="139">
        <v>0.83</v>
      </c>
      <c r="R1826" s="139">
        <v>0</v>
      </c>
      <c r="S1826" s="139">
        <v>2251</v>
      </c>
      <c r="T1826" s="139">
        <v>1100</v>
      </c>
      <c r="U1826" s="139" t="s">
        <v>159</v>
      </c>
      <c r="V1826" s="140">
        <v>4.7870739999999996</v>
      </c>
      <c r="W1826" s="141">
        <v>2.4137749999999998</v>
      </c>
      <c r="X1826" s="141">
        <v>4.8280390000000004</v>
      </c>
      <c r="Y1826" s="141">
        <v>0</v>
      </c>
      <c r="Z1826" s="142">
        <v>0</v>
      </c>
    </row>
    <row r="1827" spans="1:26" s="4" customFormat="1" x14ac:dyDescent="0.2">
      <c r="A1827" s="139" t="s">
        <v>209</v>
      </c>
      <c r="B1827" s="31" t="s">
        <v>134</v>
      </c>
      <c r="C1827" s="139">
        <f t="shared" si="28"/>
        <v>8</v>
      </c>
      <c r="D1827" s="139" t="s">
        <v>192</v>
      </c>
      <c r="E1827" s="139" t="s">
        <v>182</v>
      </c>
      <c r="F1827" s="139" t="s">
        <v>1263</v>
      </c>
      <c r="G1827" s="139" t="s">
        <v>1264</v>
      </c>
      <c r="H1827" s="139" t="s">
        <v>231</v>
      </c>
      <c r="I1827" s="139" t="s">
        <v>231</v>
      </c>
      <c r="J1827" s="139" t="s">
        <v>231</v>
      </c>
      <c r="K1827" s="139" t="s">
        <v>257</v>
      </c>
      <c r="L1827" s="139">
        <v>39.468115500000003</v>
      </c>
      <c r="M1827" s="139">
        <v>-107.9268845</v>
      </c>
      <c r="N1827" s="139" t="s">
        <v>254</v>
      </c>
      <c r="O1827" s="139" t="s">
        <v>258</v>
      </c>
      <c r="P1827" s="139">
        <v>20</v>
      </c>
      <c r="Q1827" s="139">
        <v>2</v>
      </c>
      <c r="R1827" s="139">
        <v>10</v>
      </c>
      <c r="S1827" s="139">
        <v>5916</v>
      </c>
      <c r="T1827" s="139">
        <v>700</v>
      </c>
      <c r="U1827" s="139" t="s">
        <v>108</v>
      </c>
      <c r="V1827" s="140">
        <v>0</v>
      </c>
      <c r="W1827" s="141">
        <v>0.14718400000000001</v>
      </c>
      <c r="X1827" s="141">
        <v>0</v>
      </c>
      <c r="Y1827" s="141">
        <v>0</v>
      </c>
      <c r="Z1827" s="142">
        <v>0</v>
      </c>
    </row>
    <row r="1828" spans="1:26" s="4" customFormat="1" x14ac:dyDescent="0.2">
      <c r="A1828" s="139" t="s">
        <v>209</v>
      </c>
      <c r="B1828" s="31" t="s">
        <v>134</v>
      </c>
      <c r="C1828" s="139">
        <f t="shared" si="28"/>
        <v>8</v>
      </c>
      <c r="D1828" s="139" t="s">
        <v>192</v>
      </c>
      <c r="E1828" s="139" t="s">
        <v>182</v>
      </c>
      <c r="F1828" s="139" t="s">
        <v>1265</v>
      </c>
      <c r="G1828" s="139" t="s">
        <v>1266</v>
      </c>
      <c r="H1828" s="139" t="s">
        <v>231</v>
      </c>
      <c r="I1828" s="139" t="s">
        <v>231</v>
      </c>
      <c r="J1828" s="139" t="s">
        <v>231</v>
      </c>
      <c r="K1828" s="139" t="s">
        <v>257</v>
      </c>
      <c r="L1828" s="139">
        <v>39.526800138888888</v>
      </c>
      <c r="M1828" s="139">
        <v>-108.22903802777778</v>
      </c>
      <c r="N1828" s="139" t="s">
        <v>254</v>
      </c>
      <c r="O1828" s="139" t="s">
        <v>258</v>
      </c>
      <c r="P1828" s="139">
        <v>20</v>
      </c>
      <c r="Q1828" s="139">
        <v>2</v>
      </c>
      <c r="R1828" s="139">
        <v>10</v>
      </c>
      <c r="S1828" s="139">
        <v>5916</v>
      </c>
      <c r="T1828" s="139">
        <v>700</v>
      </c>
      <c r="U1828" s="139" t="s">
        <v>108</v>
      </c>
      <c r="V1828" s="140">
        <v>0</v>
      </c>
      <c r="W1828" s="141">
        <v>0.15849099999999999</v>
      </c>
      <c r="X1828" s="141">
        <v>0</v>
      </c>
      <c r="Y1828" s="141">
        <v>0</v>
      </c>
      <c r="Z1828" s="142">
        <v>0</v>
      </c>
    </row>
    <row r="1829" spans="1:26" s="4" customFormat="1" x14ac:dyDescent="0.2">
      <c r="A1829" s="139" t="s">
        <v>209</v>
      </c>
      <c r="B1829" s="31" t="s">
        <v>134</v>
      </c>
      <c r="C1829" s="139">
        <f t="shared" si="28"/>
        <v>8</v>
      </c>
      <c r="D1829" s="139" t="s">
        <v>192</v>
      </c>
      <c r="E1829" s="139" t="s">
        <v>182</v>
      </c>
      <c r="F1829" s="139" t="s">
        <v>1267</v>
      </c>
      <c r="G1829" s="139" t="s">
        <v>1268</v>
      </c>
      <c r="H1829" s="139" t="s">
        <v>231</v>
      </c>
      <c r="I1829" s="139" t="s">
        <v>231</v>
      </c>
      <c r="J1829" s="139" t="s">
        <v>231</v>
      </c>
      <c r="K1829" s="139" t="s">
        <v>257</v>
      </c>
      <c r="L1829" s="139">
        <v>39.486196249999999</v>
      </c>
      <c r="M1829" s="139">
        <v>-107.64031894444445</v>
      </c>
      <c r="N1829" s="139" t="s">
        <v>254</v>
      </c>
      <c r="O1829" s="139" t="s">
        <v>258</v>
      </c>
      <c r="P1829" s="139">
        <v>20</v>
      </c>
      <c r="Q1829" s="139">
        <v>2</v>
      </c>
      <c r="R1829" s="139">
        <v>10</v>
      </c>
      <c r="S1829" s="139">
        <v>5916</v>
      </c>
      <c r="T1829" s="139">
        <v>700</v>
      </c>
      <c r="U1829" s="139" t="s">
        <v>108</v>
      </c>
      <c r="V1829" s="140">
        <v>0</v>
      </c>
      <c r="W1829" s="141">
        <v>5.4151999999999999E-2</v>
      </c>
      <c r="X1829" s="141">
        <v>0</v>
      </c>
      <c r="Y1829" s="141">
        <v>0</v>
      </c>
      <c r="Z1829" s="142">
        <v>0</v>
      </c>
    </row>
    <row r="1830" spans="1:26" s="4" customFormat="1" x14ac:dyDescent="0.2">
      <c r="A1830" s="139" t="s">
        <v>209</v>
      </c>
      <c r="B1830" s="31" t="s">
        <v>134</v>
      </c>
      <c r="C1830" s="139">
        <f t="shared" si="28"/>
        <v>8</v>
      </c>
      <c r="D1830" s="139" t="s">
        <v>192</v>
      </c>
      <c r="E1830" s="139" t="s">
        <v>182</v>
      </c>
      <c r="F1830" s="139" t="s">
        <v>1269</v>
      </c>
      <c r="G1830" s="139" t="s">
        <v>1270</v>
      </c>
      <c r="H1830" s="139" t="s">
        <v>231</v>
      </c>
      <c r="I1830" s="139" t="s">
        <v>231</v>
      </c>
      <c r="J1830" s="139" t="s">
        <v>231</v>
      </c>
      <c r="K1830" s="139" t="s">
        <v>257</v>
      </c>
      <c r="L1830" s="139">
        <v>39.484371861111114</v>
      </c>
      <c r="M1830" s="139">
        <v>-107.586558</v>
      </c>
      <c r="N1830" s="139" t="s">
        <v>254</v>
      </c>
      <c r="O1830" s="139" t="s">
        <v>258</v>
      </c>
      <c r="P1830" s="139">
        <v>17</v>
      </c>
      <c r="Q1830" s="139">
        <v>1.42</v>
      </c>
      <c r="R1830" s="139">
        <v>8</v>
      </c>
      <c r="S1830" s="139">
        <v>2314</v>
      </c>
      <c r="T1830" s="139">
        <v>137</v>
      </c>
      <c r="U1830" s="139" t="s">
        <v>108</v>
      </c>
      <c r="V1830" s="140">
        <v>0</v>
      </c>
      <c r="W1830" s="141">
        <v>1.1333260000000001</v>
      </c>
      <c r="X1830" s="141">
        <v>0</v>
      </c>
      <c r="Y1830" s="141">
        <v>0</v>
      </c>
      <c r="Z1830" s="142">
        <v>0</v>
      </c>
    </row>
    <row r="1831" spans="1:26" s="4" customFormat="1" x14ac:dyDescent="0.2">
      <c r="A1831" s="139" t="s">
        <v>209</v>
      </c>
      <c r="B1831" s="31" t="s">
        <v>134</v>
      </c>
      <c r="C1831" s="139">
        <f t="shared" si="28"/>
        <v>8</v>
      </c>
      <c r="D1831" s="139" t="s">
        <v>192</v>
      </c>
      <c r="E1831" s="139" t="s">
        <v>182</v>
      </c>
      <c r="F1831" s="139" t="s">
        <v>1271</v>
      </c>
      <c r="G1831" s="139" t="s">
        <v>1272</v>
      </c>
      <c r="H1831" s="139" t="s">
        <v>231</v>
      </c>
      <c r="I1831" s="139" t="s">
        <v>231</v>
      </c>
      <c r="J1831" s="139" t="s">
        <v>231</v>
      </c>
      <c r="K1831" s="139" t="s">
        <v>257</v>
      </c>
      <c r="L1831" s="139">
        <v>39.671885194444442</v>
      </c>
      <c r="M1831" s="139">
        <v>-108.15948950000001</v>
      </c>
      <c r="N1831" s="139" t="s">
        <v>254</v>
      </c>
      <c r="O1831" s="139" t="s">
        <v>258</v>
      </c>
      <c r="P1831" s="139">
        <v>20</v>
      </c>
      <c r="Q1831" s="139">
        <v>2</v>
      </c>
      <c r="R1831" s="139">
        <v>10</v>
      </c>
      <c r="S1831" s="139">
        <v>5916</v>
      </c>
      <c r="T1831" s="139">
        <v>700</v>
      </c>
      <c r="U1831" s="139" t="s">
        <v>108</v>
      </c>
      <c r="V1831" s="140">
        <v>0</v>
      </c>
      <c r="W1831" s="141">
        <v>0.15290599999999999</v>
      </c>
      <c r="X1831" s="141">
        <v>0</v>
      </c>
      <c r="Y1831" s="141">
        <v>0</v>
      </c>
      <c r="Z1831" s="142">
        <v>0</v>
      </c>
    </row>
    <row r="1832" spans="1:26" s="4" customFormat="1" x14ac:dyDescent="0.2">
      <c r="A1832" s="139" t="s">
        <v>209</v>
      </c>
      <c r="B1832" s="31" t="s">
        <v>134</v>
      </c>
      <c r="C1832" s="139">
        <f t="shared" si="28"/>
        <v>8</v>
      </c>
      <c r="D1832" s="139" t="s">
        <v>192</v>
      </c>
      <c r="E1832" s="139" t="s">
        <v>182</v>
      </c>
      <c r="F1832" s="139" t="s">
        <v>1273</v>
      </c>
      <c r="G1832" s="139" t="s">
        <v>1274</v>
      </c>
      <c r="H1832" s="139" t="s">
        <v>231</v>
      </c>
      <c r="I1832" s="139" t="s">
        <v>231</v>
      </c>
      <c r="J1832" s="139" t="s">
        <v>231</v>
      </c>
      <c r="K1832" s="139" t="s">
        <v>257</v>
      </c>
      <c r="L1832" s="139">
        <v>39.671885194444442</v>
      </c>
      <c r="M1832" s="139">
        <v>-108.15948950000001</v>
      </c>
      <c r="N1832" s="139" t="s">
        <v>254</v>
      </c>
      <c r="O1832" s="139" t="s">
        <v>258</v>
      </c>
      <c r="P1832" s="139">
        <v>20</v>
      </c>
      <c r="Q1832" s="139">
        <v>2</v>
      </c>
      <c r="R1832" s="139">
        <v>10</v>
      </c>
      <c r="S1832" s="139">
        <v>5916</v>
      </c>
      <c r="T1832" s="139">
        <v>700</v>
      </c>
      <c r="U1832" s="139" t="s">
        <v>108</v>
      </c>
      <c r="V1832" s="140">
        <v>0</v>
      </c>
      <c r="W1832" s="141">
        <v>0.35050399999999998</v>
      </c>
      <c r="X1832" s="141">
        <v>0</v>
      </c>
      <c r="Y1832" s="141">
        <v>0</v>
      </c>
      <c r="Z1832" s="142">
        <v>0</v>
      </c>
    </row>
    <row r="1833" spans="1:26" s="4" customFormat="1" x14ac:dyDescent="0.2">
      <c r="A1833" s="139" t="s">
        <v>209</v>
      </c>
      <c r="B1833" s="31" t="s">
        <v>134</v>
      </c>
      <c r="C1833" s="139">
        <f t="shared" si="28"/>
        <v>8</v>
      </c>
      <c r="D1833" s="139" t="s">
        <v>192</v>
      </c>
      <c r="E1833" s="139" t="s">
        <v>182</v>
      </c>
      <c r="F1833" s="139" t="s">
        <v>1275</v>
      </c>
      <c r="G1833" s="139" t="s">
        <v>1276</v>
      </c>
      <c r="H1833" s="139" t="s">
        <v>231</v>
      </c>
      <c r="I1833" s="139" t="s">
        <v>231</v>
      </c>
      <c r="J1833" s="139" t="s">
        <v>231</v>
      </c>
      <c r="K1833" s="139" t="s">
        <v>257</v>
      </c>
      <c r="L1833" s="139">
        <v>39.491283750000001</v>
      </c>
      <c r="M1833" s="139">
        <v>-107.86165866666667</v>
      </c>
      <c r="N1833" s="139" t="s">
        <v>254</v>
      </c>
      <c r="O1833" s="139" t="s">
        <v>258</v>
      </c>
      <c r="P1833" s="139">
        <v>17</v>
      </c>
      <c r="Q1833" s="139">
        <v>1.42</v>
      </c>
      <c r="R1833" s="139">
        <v>8</v>
      </c>
      <c r="S1833" s="139">
        <v>2314</v>
      </c>
      <c r="T1833" s="139">
        <v>137</v>
      </c>
      <c r="U1833" s="139" t="s">
        <v>108</v>
      </c>
      <c r="V1833" s="140">
        <v>0</v>
      </c>
      <c r="W1833" s="141">
        <v>9.9000039999999991</v>
      </c>
      <c r="X1833" s="141">
        <v>0</v>
      </c>
      <c r="Y1833" s="141">
        <v>0</v>
      </c>
      <c r="Z1833" s="142">
        <v>0</v>
      </c>
    </row>
    <row r="1834" spans="1:26" s="4" customFormat="1" x14ac:dyDescent="0.2">
      <c r="A1834" s="139" t="s">
        <v>209</v>
      </c>
      <c r="B1834" s="31" t="s">
        <v>134</v>
      </c>
      <c r="C1834" s="139">
        <f t="shared" si="28"/>
        <v>8</v>
      </c>
      <c r="D1834" s="139" t="s">
        <v>192</v>
      </c>
      <c r="E1834" s="139" t="s">
        <v>182</v>
      </c>
      <c r="F1834" s="139" t="s">
        <v>1277</v>
      </c>
      <c r="G1834" s="139" t="s">
        <v>1278</v>
      </c>
      <c r="H1834" s="139" t="s">
        <v>231</v>
      </c>
      <c r="I1834" s="139" t="s">
        <v>231</v>
      </c>
      <c r="J1834" s="139" t="s">
        <v>231</v>
      </c>
      <c r="K1834" s="139" t="s">
        <v>257</v>
      </c>
      <c r="L1834" s="139">
        <v>39.48420902777778</v>
      </c>
      <c r="M1834" s="139">
        <v>-108.1181291111111</v>
      </c>
      <c r="N1834" s="139" t="s">
        <v>254</v>
      </c>
      <c r="O1834" s="139" t="s">
        <v>258</v>
      </c>
      <c r="P1834" s="139">
        <v>20</v>
      </c>
      <c r="Q1834" s="139">
        <v>2</v>
      </c>
      <c r="R1834" s="139">
        <v>10</v>
      </c>
      <c r="S1834" s="139">
        <v>5916</v>
      </c>
      <c r="T1834" s="139">
        <v>700</v>
      </c>
      <c r="U1834" s="139" t="s">
        <v>108</v>
      </c>
      <c r="V1834" s="140">
        <v>0</v>
      </c>
      <c r="W1834" s="141">
        <v>0.27413300000000002</v>
      </c>
      <c r="X1834" s="141">
        <v>0</v>
      </c>
      <c r="Y1834" s="141">
        <v>0</v>
      </c>
      <c r="Z1834" s="142">
        <v>0</v>
      </c>
    </row>
    <row r="1835" spans="1:26" s="4" customFormat="1" x14ac:dyDescent="0.2">
      <c r="A1835" s="139" t="s">
        <v>209</v>
      </c>
      <c r="B1835" s="31" t="s">
        <v>134</v>
      </c>
      <c r="C1835" s="139">
        <f t="shared" si="28"/>
        <v>8</v>
      </c>
      <c r="D1835" s="139" t="s">
        <v>192</v>
      </c>
      <c r="E1835" s="139" t="s">
        <v>182</v>
      </c>
      <c r="F1835" s="139" t="s">
        <v>1279</v>
      </c>
      <c r="G1835" s="139" t="s">
        <v>1280</v>
      </c>
      <c r="H1835" s="139" t="s">
        <v>231</v>
      </c>
      <c r="I1835" s="139" t="s">
        <v>231</v>
      </c>
      <c r="J1835" s="139" t="s">
        <v>231</v>
      </c>
      <c r="K1835" s="139" t="s">
        <v>257</v>
      </c>
      <c r="L1835" s="139">
        <v>39.478640666666671</v>
      </c>
      <c r="M1835" s="139">
        <v>-108.20280516666666</v>
      </c>
      <c r="N1835" s="139" t="s">
        <v>254</v>
      </c>
      <c r="O1835" s="139" t="s">
        <v>258</v>
      </c>
      <c r="P1835" s="139">
        <v>20</v>
      </c>
      <c r="Q1835" s="139">
        <v>2</v>
      </c>
      <c r="R1835" s="139">
        <v>10</v>
      </c>
      <c r="S1835" s="139">
        <v>5916</v>
      </c>
      <c r="T1835" s="139">
        <v>700</v>
      </c>
      <c r="U1835" s="139" t="s">
        <v>108</v>
      </c>
      <c r="V1835" s="140">
        <v>0</v>
      </c>
      <c r="W1835" s="141">
        <v>0.12615699999999999</v>
      </c>
      <c r="X1835" s="141">
        <v>0</v>
      </c>
      <c r="Y1835" s="141">
        <v>0</v>
      </c>
      <c r="Z1835" s="142">
        <v>0</v>
      </c>
    </row>
    <row r="1836" spans="1:26" s="4" customFormat="1" x14ac:dyDescent="0.2">
      <c r="A1836" s="139" t="s">
        <v>209</v>
      </c>
      <c r="B1836" s="31" t="s">
        <v>134</v>
      </c>
      <c r="C1836" s="139">
        <f t="shared" si="28"/>
        <v>8</v>
      </c>
      <c r="D1836" s="139" t="s">
        <v>192</v>
      </c>
      <c r="E1836" s="139" t="s">
        <v>182</v>
      </c>
      <c r="F1836" s="139" t="s">
        <v>1281</v>
      </c>
      <c r="G1836" s="139" t="s">
        <v>1282</v>
      </c>
      <c r="H1836" s="139" t="s">
        <v>231</v>
      </c>
      <c r="I1836" s="139" t="s">
        <v>231</v>
      </c>
      <c r="J1836" s="139" t="s">
        <v>231</v>
      </c>
      <c r="K1836" s="139" t="s">
        <v>257</v>
      </c>
      <c r="L1836" s="139">
        <v>39.567600083333339</v>
      </c>
      <c r="M1836" s="139">
        <v>-108.19339986111112</v>
      </c>
      <c r="N1836" s="139" t="s">
        <v>261</v>
      </c>
      <c r="O1836" s="139" t="s">
        <v>258</v>
      </c>
      <c r="P1836" s="139">
        <v>12</v>
      </c>
      <c r="Q1836" s="139">
        <v>0.42</v>
      </c>
      <c r="R1836" s="139">
        <v>143</v>
      </c>
      <c r="S1836" s="139">
        <v>1168</v>
      </c>
      <c r="T1836" s="139">
        <v>1004</v>
      </c>
      <c r="U1836" s="139" t="s">
        <v>159</v>
      </c>
      <c r="V1836" s="140">
        <v>2.663878</v>
      </c>
      <c r="W1836" s="141">
        <v>1.8647149999999999</v>
      </c>
      <c r="X1836" s="141">
        <v>5.3277570000000001</v>
      </c>
      <c r="Y1836" s="141">
        <v>0</v>
      </c>
      <c r="Z1836" s="142">
        <v>0</v>
      </c>
    </row>
    <row r="1837" spans="1:26" s="4" customFormat="1" x14ac:dyDescent="0.2">
      <c r="A1837" s="139" t="s">
        <v>209</v>
      </c>
      <c r="B1837" s="31" t="s">
        <v>134</v>
      </c>
      <c r="C1837" s="139">
        <f t="shared" si="28"/>
        <v>8</v>
      </c>
      <c r="D1837" s="139" t="s">
        <v>192</v>
      </c>
      <c r="E1837" s="139" t="s">
        <v>182</v>
      </c>
      <c r="F1837" s="139" t="s">
        <v>1281</v>
      </c>
      <c r="G1837" s="139" t="s">
        <v>1282</v>
      </c>
      <c r="H1837" s="139" t="s">
        <v>231</v>
      </c>
      <c r="I1837" s="139" t="s">
        <v>231</v>
      </c>
      <c r="J1837" s="139" t="s">
        <v>231</v>
      </c>
      <c r="K1837" s="139" t="s">
        <v>257</v>
      </c>
      <c r="L1837" s="139">
        <v>39.567600083333339</v>
      </c>
      <c r="M1837" s="139">
        <v>-108.19339986111112</v>
      </c>
      <c r="N1837" s="139" t="s">
        <v>286</v>
      </c>
      <c r="O1837" s="139" t="s">
        <v>258</v>
      </c>
      <c r="P1837" s="139">
        <v>0</v>
      </c>
      <c r="Q1837" s="139">
        <v>0</v>
      </c>
      <c r="R1837" s="139">
        <v>0</v>
      </c>
      <c r="S1837" s="139">
        <v>0</v>
      </c>
      <c r="T1837" s="139">
        <v>70</v>
      </c>
      <c r="U1837" s="139" t="s">
        <v>111</v>
      </c>
      <c r="V1837" s="140">
        <v>0</v>
      </c>
      <c r="W1837" s="141">
        <v>16.3</v>
      </c>
      <c r="X1837" s="141">
        <v>0</v>
      </c>
      <c r="Y1837" s="141">
        <v>0</v>
      </c>
      <c r="Z1837" s="142">
        <v>0</v>
      </c>
    </row>
    <row r="1838" spans="1:26" s="4" customFormat="1" x14ac:dyDescent="0.2">
      <c r="A1838" s="139" t="s">
        <v>209</v>
      </c>
      <c r="B1838" s="31" t="s">
        <v>134</v>
      </c>
      <c r="C1838" s="139">
        <f t="shared" si="28"/>
        <v>8</v>
      </c>
      <c r="D1838" s="139" t="s">
        <v>192</v>
      </c>
      <c r="E1838" s="139" t="s">
        <v>182</v>
      </c>
      <c r="F1838" s="139" t="s">
        <v>1281</v>
      </c>
      <c r="G1838" s="139" t="s">
        <v>1282</v>
      </c>
      <c r="H1838" s="139" t="s">
        <v>231</v>
      </c>
      <c r="I1838" s="139" t="s">
        <v>231</v>
      </c>
      <c r="J1838" s="139" t="s">
        <v>231</v>
      </c>
      <c r="K1838" s="139" t="s">
        <v>257</v>
      </c>
      <c r="L1838" s="139">
        <v>39.567600083333339</v>
      </c>
      <c r="M1838" s="139">
        <v>-108.19339986111112</v>
      </c>
      <c r="N1838" s="139" t="s">
        <v>254</v>
      </c>
      <c r="O1838" s="139" t="s">
        <v>258</v>
      </c>
      <c r="P1838" s="139">
        <v>0</v>
      </c>
      <c r="Q1838" s="139">
        <v>0</v>
      </c>
      <c r="R1838" s="139">
        <v>0</v>
      </c>
      <c r="S1838" s="139">
        <v>0</v>
      </c>
      <c r="T1838" s="139">
        <v>70</v>
      </c>
      <c r="U1838" s="139" t="s">
        <v>108</v>
      </c>
      <c r="V1838" s="140">
        <v>0.6</v>
      </c>
      <c r="W1838" s="141">
        <v>5.41</v>
      </c>
      <c r="X1838" s="141">
        <v>3.1</v>
      </c>
      <c r="Y1838" s="141">
        <v>0</v>
      </c>
      <c r="Z1838" s="142">
        <v>0</v>
      </c>
    </row>
    <row r="1839" spans="1:26" s="4" customFormat="1" x14ac:dyDescent="0.2">
      <c r="A1839" s="139" t="s">
        <v>209</v>
      </c>
      <c r="B1839" s="31" t="s">
        <v>134</v>
      </c>
      <c r="C1839" s="139">
        <f t="shared" si="28"/>
        <v>8</v>
      </c>
      <c r="D1839" s="139" t="s">
        <v>192</v>
      </c>
      <c r="E1839" s="139" t="s">
        <v>182</v>
      </c>
      <c r="F1839" s="139" t="s">
        <v>1281</v>
      </c>
      <c r="G1839" s="139" t="s">
        <v>1282</v>
      </c>
      <c r="H1839" s="139" t="s">
        <v>231</v>
      </c>
      <c r="I1839" s="139" t="s">
        <v>231</v>
      </c>
      <c r="J1839" s="139" t="s">
        <v>231</v>
      </c>
      <c r="K1839" s="139" t="s">
        <v>257</v>
      </c>
      <c r="L1839" s="139">
        <v>39.524681000000001</v>
      </c>
      <c r="M1839" s="139">
        <v>-108.14768983333336</v>
      </c>
      <c r="N1839" s="139" t="s">
        <v>254</v>
      </c>
      <c r="O1839" s="139" t="s">
        <v>258</v>
      </c>
      <c r="P1839" s="139">
        <v>0</v>
      </c>
      <c r="Q1839" s="139">
        <v>0</v>
      </c>
      <c r="R1839" s="139">
        <v>0</v>
      </c>
      <c r="S1839" s="139">
        <v>0</v>
      </c>
      <c r="T1839" s="139">
        <v>70</v>
      </c>
      <c r="U1839" s="139" t="s">
        <v>108</v>
      </c>
      <c r="V1839" s="140">
        <v>0</v>
      </c>
      <c r="W1839" s="141">
        <v>63.3</v>
      </c>
      <c r="X1839" s="141">
        <v>0</v>
      </c>
      <c r="Y1839" s="141">
        <v>0</v>
      </c>
      <c r="Z1839" s="142">
        <v>0</v>
      </c>
    </row>
    <row r="1840" spans="1:26" s="4" customFormat="1" x14ac:dyDescent="0.2">
      <c r="A1840" s="139" t="s">
        <v>209</v>
      </c>
      <c r="B1840" s="31" t="s">
        <v>134</v>
      </c>
      <c r="C1840" s="139">
        <f t="shared" si="28"/>
        <v>8</v>
      </c>
      <c r="D1840" s="139" t="s">
        <v>192</v>
      </c>
      <c r="E1840" s="139" t="s">
        <v>182</v>
      </c>
      <c r="F1840" s="139" t="s">
        <v>1283</v>
      </c>
      <c r="G1840" s="139" t="s">
        <v>1284</v>
      </c>
      <c r="H1840" s="139" t="s">
        <v>231</v>
      </c>
      <c r="I1840" s="139" t="s">
        <v>231</v>
      </c>
      <c r="J1840" s="139" t="s">
        <v>231</v>
      </c>
      <c r="K1840" s="139" t="s">
        <v>257</v>
      </c>
      <c r="L1840" s="139">
        <v>39.394385499999999</v>
      </c>
      <c r="M1840" s="139">
        <v>-108.08500599999999</v>
      </c>
      <c r="N1840" s="139" t="s">
        <v>268</v>
      </c>
      <c r="O1840" s="139" t="s">
        <v>258</v>
      </c>
      <c r="P1840" s="139">
        <v>0</v>
      </c>
      <c r="Q1840" s="139">
        <v>0</v>
      </c>
      <c r="R1840" s="139">
        <v>0</v>
      </c>
      <c r="S1840" s="139">
        <v>0</v>
      </c>
      <c r="T1840" s="139">
        <v>70</v>
      </c>
      <c r="U1840" s="139" t="s">
        <v>208</v>
      </c>
      <c r="V1840" s="140">
        <v>0</v>
      </c>
      <c r="W1840" s="141">
        <v>28.885383999999998</v>
      </c>
      <c r="X1840" s="141">
        <v>0</v>
      </c>
      <c r="Y1840" s="141">
        <v>0</v>
      </c>
      <c r="Z1840" s="142">
        <v>0</v>
      </c>
    </row>
    <row r="1841" spans="1:26" s="4" customFormat="1" x14ac:dyDescent="0.2">
      <c r="A1841" s="139" t="s">
        <v>209</v>
      </c>
      <c r="B1841" s="31" t="s">
        <v>134</v>
      </c>
      <c r="C1841" s="139">
        <f t="shared" si="28"/>
        <v>8</v>
      </c>
      <c r="D1841" s="139" t="s">
        <v>192</v>
      </c>
      <c r="E1841" s="139" t="s">
        <v>182</v>
      </c>
      <c r="F1841" s="139" t="s">
        <v>1283</v>
      </c>
      <c r="G1841" s="139" t="s">
        <v>1284</v>
      </c>
      <c r="H1841" s="139" t="s">
        <v>231</v>
      </c>
      <c r="I1841" s="139" t="s">
        <v>231</v>
      </c>
      <c r="J1841" s="139" t="s">
        <v>231</v>
      </c>
      <c r="K1841" s="139" t="s">
        <v>257</v>
      </c>
      <c r="L1841" s="139">
        <v>39.394385499999999</v>
      </c>
      <c r="M1841" s="139">
        <v>-108.08500599999999</v>
      </c>
      <c r="N1841" s="139" t="s">
        <v>254</v>
      </c>
      <c r="O1841" s="139" t="s">
        <v>258</v>
      </c>
      <c r="P1841" s="139">
        <v>20</v>
      </c>
      <c r="Q1841" s="139">
        <v>2</v>
      </c>
      <c r="R1841" s="139">
        <v>10</v>
      </c>
      <c r="S1841" s="139">
        <v>5916</v>
      </c>
      <c r="T1841" s="139">
        <v>700</v>
      </c>
      <c r="U1841" s="139" t="s">
        <v>108</v>
      </c>
      <c r="V1841" s="140">
        <v>0</v>
      </c>
      <c r="W1841" s="141">
        <v>5.6848749999999999</v>
      </c>
      <c r="X1841" s="141">
        <v>0</v>
      </c>
      <c r="Y1841" s="141">
        <v>0</v>
      </c>
      <c r="Z1841" s="142">
        <v>0</v>
      </c>
    </row>
    <row r="1842" spans="1:26" s="4" customFormat="1" x14ac:dyDescent="0.2">
      <c r="A1842" s="139" t="s">
        <v>209</v>
      </c>
      <c r="B1842" s="31" t="s">
        <v>134</v>
      </c>
      <c r="C1842" s="139">
        <f t="shared" si="28"/>
        <v>8</v>
      </c>
      <c r="D1842" s="139" t="s">
        <v>192</v>
      </c>
      <c r="E1842" s="139" t="s">
        <v>182</v>
      </c>
      <c r="F1842" s="139" t="s">
        <v>1283</v>
      </c>
      <c r="G1842" s="139" t="s">
        <v>1284</v>
      </c>
      <c r="H1842" s="139" t="s">
        <v>231</v>
      </c>
      <c r="I1842" s="139" t="s">
        <v>231</v>
      </c>
      <c r="J1842" s="139" t="s">
        <v>231</v>
      </c>
      <c r="K1842" s="139" t="s">
        <v>257</v>
      </c>
      <c r="L1842" s="139">
        <v>39.521131888888888</v>
      </c>
      <c r="M1842" s="139">
        <v>-108.23119466666667</v>
      </c>
      <c r="N1842" s="139" t="s">
        <v>275</v>
      </c>
      <c r="O1842" s="139" t="s">
        <v>258</v>
      </c>
      <c r="P1842" s="139">
        <v>0</v>
      </c>
      <c r="Q1842" s="139">
        <v>0</v>
      </c>
      <c r="R1842" s="139">
        <v>0</v>
      </c>
      <c r="S1842" s="139">
        <v>0</v>
      </c>
      <c r="T1842" s="139">
        <v>1100</v>
      </c>
      <c r="U1842" s="139" t="s">
        <v>159</v>
      </c>
      <c r="V1842" s="140">
        <v>1.559409</v>
      </c>
      <c r="W1842" s="141">
        <v>0.77970300000000003</v>
      </c>
      <c r="X1842" s="141">
        <v>3.118817</v>
      </c>
      <c r="Y1842" s="141">
        <v>0</v>
      </c>
      <c r="Z1842" s="142">
        <v>0</v>
      </c>
    </row>
    <row r="1843" spans="1:26" s="4" customFormat="1" x14ac:dyDescent="0.2">
      <c r="A1843" s="139" t="s">
        <v>209</v>
      </c>
      <c r="B1843" s="31" t="s">
        <v>134</v>
      </c>
      <c r="C1843" s="139">
        <f t="shared" si="28"/>
        <v>8</v>
      </c>
      <c r="D1843" s="139" t="s">
        <v>192</v>
      </c>
      <c r="E1843" s="139" t="s">
        <v>182</v>
      </c>
      <c r="F1843" s="139" t="s">
        <v>1285</v>
      </c>
      <c r="G1843" s="139" t="s">
        <v>1286</v>
      </c>
      <c r="H1843" s="139" t="s">
        <v>231</v>
      </c>
      <c r="I1843" s="139" t="s">
        <v>231</v>
      </c>
      <c r="J1843" s="139" t="s">
        <v>231</v>
      </c>
      <c r="K1843" s="139" t="s">
        <v>257</v>
      </c>
      <c r="L1843" s="139">
        <v>39.394385499999999</v>
      </c>
      <c r="M1843" s="139">
        <v>-108.08500599999999</v>
      </c>
      <c r="N1843" s="139" t="s">
        <v>254</v>
      </c>
      <c r="O1843" s="139" t="s">
        <v>258</v>
      </c>
      <c r="P1843" s="139">
        <v>17</v>
      </c>
      <c r="Q1843" s="139">
        <v>1.42</v>
      </c>
      <c r="R1843" s="139">
        <v>8</v>
      </c>
      <c r="S1843" s="139">
        <v>2314</v>
      </c>
      <c r="T1843" s="139">
        <v>137</v>
      </c>
      <c r="U1843" s="139" t="s">
        <v>108</v>
      </c>
      <c r="V1843" s="140">
        <v>0</v>
      </c>
      <c r="W1843" s="141">
        <v>3.208717</v>
      </c>
      <c r="X1843" s="141">
        <v>0</v>
      </c>
      <c r="Y1843" s="141">
        <v>0</v>
      </c>
      <c r="Z1843" s="142">
        <v>0</v>
      </c>
    </row>
    <row r="1844" spans="1:26" s="4" customFormat="1" x14ac:dyDescent="0.2">
      <c r="A1844" s="139" t="s">
        <v>209</v>
      </c>
      <c r="B1844" s="31" t="s">
        <v>134</v>
      </c>
      <c r="C1844" s="139">
        <f t="shared" si="28"/>
        <v>8</v>
      </c>
      <c r="D1844" s="139" t="s">
        <v>192</v>
      </c>
      <c r="E1844" s="139" t="s">
        <v>182</v>
      </c>
      <c r="F1844" s="139" t="s">
        <v>1287</v>
      </c>
      <c r="G1844" s="139" t="s">
        <v>1288</v>
      </c>
      <c r="H1844" s="139" t="s">
        <v>231</v>
      </c>
      <c r="I1844" s="139" t="s">
        <v>231</v>
      </c>
      <c r="J1844" s="139" t="s">
        <v>231</v>
      </c>
      <c r="K1844" s="139" t="s">
        <v>232</v>
      </c>
      <c r="L1844" s="139">
        <v>39.394385499999999</v>
      </c>
      <c r="M1844" s="139">
        <v>-108.08500599999999</v>
      </c>
      <c r="N1844" s="139" t="s">
        <v>254</v>
      </c>
      <c r="O1844" s="139" t="s">
        <v>233</v>
      </c>
      <c r="P1844" s="139">
        <v>20</v>
      </c>
      <c r="Q1844" s="139">
        <v>2</v>
      </c>
      <c r="R1844" s="139">
        <v>10</v>
      </c>
      <c r="S1844" s="139">
        <v>5916</v>
      </c>
      <c r="T1844" s="139">
        <v>700</v>
      </c>
      <c r="U1844" s="139" t="s">
        <v>108</v>
      </c>
      <c r="V1844" s="140">
        <v>0</v>
      </c>
      <c r="W1844" s="141">
        <v>0.285775</v>
      </c>
      <c r="X1844" s="141">
        <v>0</v>
      </c>
      <c r="Y1844" s="141">
        <v>0</v>
      </c>
      <c r="Z1844" s="142">
        <v>0</v>
      </c>
    </row>
    <row r="1845" spans="1:26" s="4" customFormat="1" x14ac:dyDescent="0.2">
      <c r="A1845" s="139" t="s">
        <v>209</v>
      </c>
      <c r="B1845" s="31" t="s">
        <v>134</v>
      </c>
      <c r="C1845" s="139">
        <f t="shared" si="28"/>
        <v>8</v>
      </c>
      <c r="D1845" s="139" t="s">
        <v>192</v>
      </c>
      <c r="E1845" s="139" t="s">
        <v>182</v>
      </c>
      <c r="F1845" s="139" t="s">
        <v>1289</v>
      </c>
      <c r="G1845" s="139" t="s">
        <v>1290</v>
      </c>
      <c r="H1845" s="139" t="s">
        <v>231</v>
      </c>
      <c r="I1845" s="139" t="s">
        <v>231</v>
      </c>
      <c r="J1845" s="139" t="s">
        <v>231</v>
      </c>
      <c r="K1845" s="139" t="s">
        <v>232</v>
      </c>
      <c r="L1845" s="139">
        <v>39.394385499999999</v>
      </c>
      <c r="M1845" s="139">
        <v>-108.08500599999999</v>
      </c>
      <c r="N1845" s="139" t="s">
        <v>246</v>
      </c>
      <c r="O1845" s="139" t="s">
        <v>233</v>
      </c>
      <c r="P1845" s="139">
        <v>12</v>
      </c>
      <c r="Q1845" s="139">
        <v>1.33</v>
      </c>
      <c r="R1845" s="139">
        <v>0</v>
      </c>
      <c r="S1845" s="139">
        <v>0</v>
      </c>
      <c r="T1845" s="139">
        <v>200</v>
      </c>
      <c r="U1845" s="139" t="s">
        <v>158</v>
      </c>
      <c r="V1845" s="140">
        <v>4.3979809999999997</v>
      </c>
      <c r="W1845" s="141">
        <v>0.242121</v>
      </c>
      <c r="X1845" s="141">
        <v>3.6978200000000001</v>
      </c>
      <c r="Y1845" s="141">
        <v>0</v>
      </c>
      <c r="Z1845" s="142">
        <v>0</v>
      </c>
    </row>
    <row r="1846" spans="1:26" s="4" customFormat="1" x14ac:dyDescent="0.2">
      <c r="A1846" s="139" t="s">
        <v>209</v>
      </c>
      <c r="B1846" s="31" t="s">
        <v>134</v>
      </c>
      <c r="C1846" s="139">
        <f t="shared" si="28"/>
        <v>8</v>
      </c>
      <c r="D1846" s="139" t="s">
        <v>192</v>
      </c>
      <c r="E1846" s="139" t="s">
        <v>182</v>
      </c>
      <c r="F1846" s="139" t="s">
        <v>1289</v>
      </c>
      <c r="G1846" s="139" t="s">
        <v>1290</v>
      </c>
      <c r="H1846" s="139" t="s">
        <v>231</v>
      </c>
      <c r="I1846" s="139" t="s">
        <v>231</v>
      </c>
      <c r="J1846" s="139" t="s">
        <v>231</v>
      </c>
      <c r="K1846" s="139" t="s">
        <v>232</v>
      </c>
      <c r="L1846" s="139">
        <v>39.541014527777776</v>
      </c>
      <c r="M1846" s="139">
        <v>-108.16550483333334</v>
      </c>
      <c r="N1846" s="139" t="s">
        <v>393</v>
      </c>
      <c r="O1846" s="139" t="s">
        <v>233</v>
      </c>
      <c r="P1846" s="139">
        <v>0</v>
      </c>
      <c r="Q1846" s="139">
        <v>0</v>
      </c>
      <c r="R1846" s="139">
        <v>0</v>
      </c>
      <c r="S1846" s="139">
        <v>0</v>
      </c>
      <c r="T1846" s="139">
        <v>70</v>
      </c>
      <c r="U1846" s="139" t="s">
        <v>140</v>
      </c>
      <c r="V1846" s="140">
        <v>0</v>
      </c>
      <c r="W1846" s="141">
        <v>2</v>
      </c>
      <c r="X1846" s="141">
        <v>0</v>
      </c>
      <c r="Y1846" s="141">
        <v>0</v>
      </c>
      <c r="Z1846" s="142">
        <v>0</v>
      </c>
    </row>
    <row r="1847" spans="1:26" s="4" customFormat="1" x14ac:dyDescent="0.2">
      <c r="A1847" s="139" t="s">
        <v>209</v>
      </c>
      <c r="B1847" s="31" t="s">
        <v>134</v>
      </c>
      <c r="C1847" s="139">
        <f t="shared" si="28"/>
        <v>8</v>
      </c>
      <c r="D1847" s="139" t="s">
        <v>192</v>
      </c>
      <c r="E1847" s="139" t="s">
        <v>182</v>
      </c>
      <c r="F1847" s="139" t="s">
        <v>1289</v>
      </c>
      <c r="G1847" s="139" t="s">
        <v>1290</v>
      </c>
      <c r="H1847" s="139" t="s">
        <v>231</v>
      </c>
      <c r="I1847" s="139" t="s">
        <v>231</v>
      </c>
      <c r="J1847" s="139" t="s">
        <v>231</v>
      </c>
      <c r="K1847" s="139" t="s">
        <v>232</v>
      </c>
      <c r="L1847" s="139">
        <v>39.481139833333337</v>
      </c>
      <c r="M1847" s="139">
        <v>-107.63056661111111</v>
      </c>
      <c r="N1847" s="139" t="s">
        <v>254</v>
      </c>
      <c r="O1847" s="139" t="s">
        <v>233</v>
      </c>
      <c r="P1847" s="139">
        <v>17</v>
      </c>
      <c r="Q1847" s="139">
        <v>1.42</v>
      </c>
      <c r="R1847" s="139">
        <v>8</v>
      </c>
      <c r="S1847" s="139">
        <v>2314</v>
      </c>
      <c r="T1847" s="139">
        <v>137</v>
      </c>
      <c r="U1847" s="139" t="s">
        <v>108</v>
      </c>
      <c r="V1847" s="140">
        <v>0</v>
      </c>
      <c r="W1847" s="141">
        <v>5.2454010000000002</v>
      </c>
      <c r="X1847" s="141">
        <v>0</v>
      </c>
      <c r="Y1847" s="141">
        <v>0</v>
      </c>
      <c r="Z1847" s="142">
        <v>0</v>
      </c>
    </row>
    <row r="1848" spans="1:26" s="4" customFormat="1" x14ac:dyDescent="0.2">
      <c r="A1848" s="139" t="s">
        <v>209</v>
      </c>
      <c r="B1848" s="31" t="s">
        <v>134</v>
      </c>
      <c r="C1848" s="139">
        <f t="shared" si="28"/>
        <v>8</v>
      </c>
      <c r="D1848" s="139" t="s">
        <v>192</v>
      </c>
      <c r="E1848" s="139" t="s">
        <v>182</v>
      </c>
      <c r="F1848" s="139" t="s">
        <v>1291</v>
      </c>
      <c r="G1848" s="139" t="s">
        <v>1292</v>
      </c>
      <c r="H1848" s="139" t="s">
        <v>231</v>
      </c>
      <c r="I1848" s="139" t="s">
        <v>231</v>
      </c>
      <c r="J1848" s="139" t="s">
        <v>231</v>
      </c>
      <c r="K1848" s="139" t="s">
        <v>257</v>
      </c>
      <c r="L1848" s="139">
        <v>39.481139833333337</v>
      </c>
      <c r="M1848" s="139">
        <v>-107.63056661111111</v>
      </c>
      <c r="N1848" s="139" t="s">
        <v>254</v>
      </c>
      <c r="O1848" s="139" t="s">
        <v>258</v>
      </c>
      <c r="P1848" s="139">
        <v>17</v>
      </c>
      <c r="Q1848" s="139">
        <v>1.42</v>
      </c>
      <c r="R1848" s="139">
        <v>8</v>
      </c>
      <c r="S1848" s="139">
        <v>2314</v>
      </c>
      <c r="T1848" s="139">
        <v>137</v>
      </c>
      <c r="U1848" s="139" t="s">
        <v>108</v>
      </c>
      <c r="V1848" s="140">
        <v>0</v>
      </c>
      <c r="W1848" s="141">
        <v>1.256502</v>
      </c>
      <c r="X1848" s="141">
        <v>0</v>
      </c>
      <c r="Y1848" s="141">
        <v>0</v>
      </c>
      <c r="Z1848" s="142">
        <v>0</v>
      </c>
    </row>
    <row r="1849" spans="1:26" s="4" customFormat="1" x14ac:dyDescent="0.2">
      <c r="A1849" s="139" t="s">
        <v>209</v>
      </c>
      <c r="B1849" s="31" t="s">
        <v>134</v>
      </c>
      <c r="C1849" s="139">
        <f t="shared" si="28"/>
        <v>8</v>
      </c>
      <c r="D1849" s="139" t="s">
        <v>192</v>
      </c>
      <c r="E1849" s="139" t="s">
        <v>182</v>
      </c>
      <c r="F1849" s="139" t="s">
        <v>1293</v>
      </c>
      <c r="G1849" s="139" t="s">
        <v>1294</v>
      </c>
      <c r="H1849" s="139" t="s">
        <v>231</v>
      </c>
      <c r="I1849" s="139" t="s">
        <v>231</v>
      </c>
      <c r="J1849" s="139" t="s">
        <v>231</v>
      </c>
      <c r="K1849" s="139" t="s">
        <v>257</v>
      </c>
      <c r="L1849" s="139">
        <v>39.481139833333337</v>
      </c>
      <c r="M1849" s="139">
        <v>-107.63056661111111</v>
      </c>
      <c r="N1849" s="139" t="s">
        <v>254</v>
      </c>
      <c r="O1849" s="139" t="s">
        <v>258</v>
      </c>
      <c r="P1849" s="139">
        <v>20</v>
      </c>
      <c r="Q1849" s="139">
        <v>2</v>
      </c>
      <c r="R1849" s="139">
        <v>10</v>
      </c>
      <c r="S1849" s="139">
        <v>5916</v>
      </c>
      <c r="T1849" s="139">
        <v>700</v>
      </c>
      <c r="U1849" s="139" t="s">
        <v>108</v>
      </c>
      <c r="V1849" s="140">
        <v>0</v>
      </c>
      <c r="W1849" s="141">
        <v>0.239481</v>
      </c>
      <c r="X1849" s="141">
        <v>0</v>
      </c>
      <c r="Y1849" s="141">
        <v>0</v>
      </c>
      <c r="Z1849" s="142">
        <v>0</v>
      </c>
    </row>
    <row r="1850" spans="1:26" s="4" customFormat="1" x14ac:dyDescent="0.2">
      <c r="A1850" s="139" t="s">
        <v>209</v>
      </c>
      <c r="B1850" s="31" t="s">
        <v>134</v>
      </c>
      <c r="C1850" s="139">
        <f t="shared" si="28"/>
        <v>8</v>
      </c>
      <c r="D1850" s="139" t="s">
        <v>192</v>
      </c>
      <c r="E1850" s="139" t="s">
        <v>182</v>
      </c>
      <c r="F1850" s="139" t="s">
        <v>1295</v>
      </c>
      <c r="G1850" s="139" t="s">
        <v>1296</v>
      </c>
      <c r="H1850" s="139" t="s">
        <v>231</v>
      </c>
      <c r="I1850" s="139" t="s">
        <v>231</v>
      </c>
      <c r="J1850" s="139" t="s">
        <v>231</v>
      </c>
      <c r="K1850" s="139" t="s">
        <v>257</v>
      </c>
      <c r="L1850" s="139">
        <v>39.514559527777777</v>
      </c>
      <c r="M1850" s="139">
        <v>-107.67673736111112</v>
      </c>
      <c r="N1850" s="139" t="s">
        <v>254</v>
      </c>
      <c r="O1850" s="139" t="s">
        <v>258</v>
      </c>
      <c r="P1850" s="139">
        <v>17</v>
      </c>
      <c r="Q1850" s="139">
        <v>1.42</v>
      </c>
      <c r="R1850" s="139">
        <v>8</v>
      </c>
      <c r="S1850" s="139">
        <v>2314</v>
      </c>
      <c r="T1850" s="139">
        <v>137</v>
      </c>
      <c r="U1850" s="139" t="s">
        <v>108</v>
      </c>
      <c r="V1850" s="140">
        <v>0</v>
      </c>
      <c r="W1850" s="141">
        <v>1.2545440000000001</v>
      </c>
      <c r="X1850" s="141">
        <v>0</v>
      </c>
      <c r="Y1850" s="141">
        <v>0</v>
      </c>
      <c r="Z1850" s="142">
        <v>0</v>
      </c>
    </row>
    <row r="1851" spans="1:26" s="4" customFormat="1" x14ac:dyDescent="0.2">
      <c r="A1851" s="139" t="s">
        <v>209</v>
      </c>
      <c r="B1851" s="31" t="s">
        <v>134</v>
      </c>
      <c r="C1851" s="139">
        <f t="shared" si="28"/>
        <v>8</v>
      </c>
      <c r="D1851" s="139" t="s">
        <v>192</v>
      </c>
      <c r="E1851" s="139" t="s">
        <v>182</v>
      </c>
      <c r="F1851" s="139" t="s">
        <v>1297</v>
      </c>
      <c r="G1851" s="139" t="s">
        <v>1298</v>
      </c>
      <c r="H1851" s="139" t="s">
        <v>231</v>
      </c>
      <c r="I1851" s="139" t="s">
        <v>231</v>
      </c>
      <c r="J1851" s="139" t="s">
        <v>231</v>
      </c>
      <c r="K1851" s="139" t="s">
        <v>257</v>
      </c>
      <c r="L1851" s="139">
        <v>39.494037083333332</v>
      </c>
      <c r="M1851" s="139">
        <v>-107.67580541666668</v>
      </c>
      <c r="N1851" s="139" t="s">
        <v>261</v>
      </c>
      <c r="O1851" s="139" t="s">
        <v>258</v>
      </c>
      <c r="P1851" s="139">
        <v>25</v>
      </c>
      <c r="Q1851" s="139">
        <v>1.25</v>
      </c>
      <c r="R1851" s="139">
        <v>101.5</v>
      </c>
      <c r="S1851" s="139">
        <v>7463</v>
      </c>
      <c r="T1851" s="139">
        <v>1152</v>
      </c>
      <c r="U1851" s="139" t="s">
        <v>159</v>
      </c>
      <c r="V1851" s="140">
        <v>16.22</v>
      </c>
      <c r="W1851" s="141">
        <v>11.36</v>
      </c>
      <c r="X1851" s="141">
        <v>32.450000000000003</v>
      </c>
      <c r="Y1851" s="141">
        <v>0</v>
      </c>
      <c r="Z1851" s="142">
        <v>0</v>
      </c>
    </row>
    <row r="1852" spans="1:26" s="4" customFormat="1" x14ac:dyDescent="0.2">
      <c r="A1852" s="139" t="s">
        <v>209</v>
      </c>
      <c r="B1852" s="31" t="s">
        <v>134</v>
      </c>
      <c r="C1852" s="139">
        <f t="shared" si="28"/>
        <v>8</v>
      </c>
      <c r="D1852" s="139" t="s">
        <v>192</v>
      </c>
      <c r="E1852" s="139" t="s">
        <v>182</v>
      </c>
      <c r="F1852" s="139" t="s">
        <v>1297</v>
      </c>
      <c r="G1852" s="139" t="s">
        <v>1298</v>
      </c>
      <c r="H1852" s="139" t="s">
        <v>231</v>
      </c>
      <c r="I1852" s="139" t="s">
        <v>231</v>
      </c>
      <c r="J1852" s="139" t="s">
        <v>231</v>
      </c>
      <c r="K1852" s="139" t="s">
        <v>257</v>
      </c>
      <c r="L1852" s="139">
        <v>39.39716425000001</v>
      </c>
      <c r="M1852" s="139">
        <v>-107.79743713888888</v>
      </c>
      <c r="N1852" s="139" t="s">
        <v>261</v>
      </c>
      <c r="O1852" s="139" t="s">
        <v>258</v>
      </c>
      <c r="P1852" s="139">
        <v>25</v>
      </c>
      <c r="Q1852" s="139">
        <v>1.25</v>
      </c>
      <c r="R1852" s="139">
        <v>101.5</v>
      </c>
      <c r="S1852" s="139">
        <v>7643</v>
      </c>
      <c r="T1852" s="139">
        <v>1152</v>
      </c>
      <c r="U1852" s="139" t="s">
        <v>159</v>
      </c>
      <c r="V1852" s="140">
        <v>16.22</v>
      </c>
      <c r="W1852" s="141">
        <v>11.36</v>
      </c>
      <c r="X1852" s="141">
        <v>32.450000000000003</v>
      </c>
      <c r="Y1852" s="141">
        <v>0</v>
      </c>
      <c r="Z1852" s="142">
        <v>0</v>
      </c>
    </row>
    <row r="1853" spans="1:26" s="4" customFormat="1" x14ac:dyDescent="0.2">
      <c r="A1853" s="139" t="s">
        <v>209</v>
      </c>
      <c r="B1853" s="31" t="s">
        <v>134</v>
      </c>
      <c r="C1853" s="139">
        <f t="shared" si="28"/>
        <v>8</v>
      </c>
      <c r="D1853" s="139" t="s">
        <v>192</v>
      </c>
      <c r="E1853" s="139" t="s">
        <v>182</v>
      </c>
      <c r="F1853" s="139" t="s">
        <v>1297</v>
      </c>
      <c r="G1853" s="139" t="s">
        <v>1298</v>
      </c>
      <c r="H1853" s="139" t="s">
        <v>231</v>
      </c>
      <c r="I1853" s="139" t="s">
        <v>231</v>
      </c>
      <c r="J1853" s="139" t="s">
        <v>231</v>
      </c>
      <c r="K1853" s="139" t="s">
        <v>257</v>
      </c>
      <c r="L1853" s="139">
        <v>39.521716222222224</v>
      </c>
      <c r="M1853" s="139">
        <v>-107.57529344444444</v>
      </c>
      <c r="N1853" s="139" t="s">
        <v>1185</v>
      </c>
      <c r="O1853" s="139" t="s">
        <v>258</v>
      </c>
      <c r="P1853" s="139">
        <v>10</v>
      </c>
      <c r="Q1853" s="139">
        <v>3</v>
      </c>
      <c r="R1853" s="139">
        <v>0</v>
      </c>
      <c r="S1853" s="139">
        <v>0</v>
      </c>
      <c r="T1853" s="139">
        <v>1000</v>
      </c>
      <c r="U1853" s="139" t="s">
        <v>108</v>
      </c>
      <c r="V1853" s="140">
        <v>0</v>
      </c>
      <c r="W1853" s="141">
        <v>2.8488859999999998</v>
      </c>
      <c r="X1853" s="141">
        <v>0</v>
      </c>
      <c r="Y1853" s="141">
        <v>0</v>
      </c>
      <c r="Z1853" s="142">
        <v>0</v>
      </c>
    </row>
    <row r="1854" spans="1:26" s="4" customFormat="1" x14ac:dyDescent="0.2">
      <c r="A1854" s="139" t="s">
        <v>209</v>
      </c>
      <c r="B1854" s="31" t="s">
        <v>134</v>
      </c>
      <c r="C1854" s="139">
        <f t="shared" si="28"/>
        <v>8</v>
      </c>
      <c r="D1854" s="139" t="s">
        <v>192</v>
      </c>
      <c r="E1854" s="139" t="s">
        <v>182</v>
      </c>
      <c r="F1854" s="139" t="s">
        <v>1299</v>
      </c>
      <c r="G1854" s="139" t="s">
        <v>1300</v>
      </c>
      <c r="H1854" s="139" t="s">
        <v>231</v>
      </c>
      <c r="I1854" s="139" t="s">
        <v>231</v>
      </c>
      <c r="J1854" s="139" t="s">
        <v>231</v>
      </c>
      <c r="K1854" s="139" t="s">
        <v>257</v>
      </c>
      <c r="L1854" s="139">
        <v>39.521716222222224</v>
      </c>
      <c r="M1854" s="139">
        <v>-107.57529344444444</v>
      </c>
      <c r="N1854" s="139" t="s">
        <v>254</v>
      </c>
      <c r="O1854" s="139" t="s">
        <v>258</v>
      </c>
      <c r="P1854" s="139">
        <v>20</v>
      </c>
      <c r="Q1854" s="139">
        <v>2</v>
      </c>
      <c r="R1854" s="139">
        <v>10</v>
      </c>
      <c r="S1854" s="139">
        <v>5916</v>
      </c>
      <c r="T1854" s="139">
        <v>700</v>
      </c>
      <c r="U1854" s="139" t="s">
        <v>108</v>
      </c>
      <c r="V1854" s="140">
        <v>0</v>
      </c>
      <c r="W1854" s="141">
        <v>0.14453199999999999</v>
      </c>
      <c r="X1854" s="141">
        <v>0</v>
      </c>
      <c r="Y1854" s="141">
        <v>0</v>
      </c>
      <c r="Z1854" s="142">
        <v>0</v>
      </c>
    </row>
    <row r="1855" spans="1:26" s="4" customFormat="1" x14ac:dyDescent="0.2">
      <c r="A1855" s="139" t="s">
        <v>209</v>
      </c>
      <c r="B1855" s="31" t="s">
        <v>134</v>
      </c>
      <c r="C1855" s="139">
        <f t="shared" si="28"/>
        <v>8</v>
      </c>
      <c r="D1855" s="139" t="s">
        <v>192</v>
      </c>
      <c r="E1855" s="139" t="s">
        <v>182</v>
      </c>
      <c r="F1855" s="139" t="s">
        <v>1301</v>
      </c>
      <c r="G1855" s="139" t="s">
        <v>1302</v>
      </c>
      <c r="H1855" s="139" t="s">
        <v>231</v>
      </c>
      <c r="I1855" s="139" t="s">
        <v>231</v>
      </c>
      <c r="J1855" s="139" t="s">
        <v>231</v>
      </c>
      <c r="K1855" s="139" t="s">
        <v>257</v>
      </c>
      <c r="L1855" s="139">
        <v>39.522146972222224</v>
      </c>
      <c r="M1855" s="139">
        <v>-107.59519105555556</v>
      </c>
      <c r="N1855" s="139" t="s">
        <v>254</v>
      </c>
      <c r="O1855" s="139" t="s">
        <v>258</v>
      </c>
      <c r="P1855" s="139">
        <v>20</v>
      </c>
      <c r="Q1855" s="139">
        <v>2</v>
      </c>
      <c r="R1855" s="139">
        <v>10</v>
      </c>
      <c r="S1855" s="139">
        <v>5916</v>
      </c>
      <c r="T1855" s="139">
        <v>700</v>
      </c>
      <c r="U1855" s="139" t="s">
        <v>108</v>
      </c>
      <c r="V1855" s="140">
        <v>0</v>
      </c>
      <c r="W1855" s="141">
        <v>0.25396600000000003</v>
      </c>
      <c r="X1855" s="141">
        <v>0</v>
      </c>
      <c r="Y1855" s="141">
        <v>0</v>
      </c>
      <c r="Z1855" s="142">
        <v>0</v>
      </c>
    </row>
    <row r="1856" spans="1:26" s="4" customFormat="1" x14ac:dyDescent="0.2">
      <c r="A1856" s="139" t="s">
        <v>209</v>
      </c>
      <c r="B1856" s="31" t="s">
        <v>134</v>
      </c>
      <c r="C1856" s="139">
        <f t="shared" si="28"/>
        <v>8</v>
      </c>
      <c r="D1856" s="139" t="s">
        <v>192</v>
      </c>
      <c r="E1856" s="139" t="s">
        <v>182</v>
      </c>
      <c r="F1856" s="139" t="s">
        <v>1303</v>
      </c>
      <c r="G1856" s="139" t="s">
        <v>1304</v>
      </c>
      <c r="H1856" s="139" t="s">
        <v>231</v>
      </c>
      <c r="I1856" s="139" t="s">
        <v>231</v>
      </c>
      <c r="J1856" s="139" t="s">
        <v>231</v>
      </c>
      <c r="K1856" s="139" t="s">
        <v>257</v>
      </c>
      <c r="L1856" s="139">
        <v>39.522146972222224</v>
      </c>
      <c r="M1856" s="139">
        <v>-107.59519105555556</v>
      </c>
      <c r="N1856" s="139" t="s">
        <v>254</v>
      </c>
      <c r="O1856" s="139" t="s">
        <v>258</v>
      </c>
      <c r="P1856" s="139">
        <v>20</v>
      </c>
      <c r="Q1856" s="139">
        <v>2</v>
      </c>
      <c r="R1856" s="139">
        <v>10</v>
      </c>
      <c r="S1856" s="139">
        <v>5916</v>
      </c>
      <c r="T1856" s="139">
        <v>700</v>
      </c>
      <c r="U1856" s="139" t="s">
        <v>108</v>
      </c>
      <c r="V1856" s="140">
        <v>0</v>
      </c>
      <c r="W1856" s="141">
        <v>0.830152</v>
      </c>
      <c r="X1856" s="141">
        <v>0</v>
      </c>
      <c r="Y1856" s="141">
        <v>0</v>
      </c>
      <c r="Z1856" s="142">
        <v>0</v>
      </c>
    </row>
    <row r="1857" spans="1:26" s="4" customFormat="1" x14ac:dyDescent="0.2">
      <c r="A1857" s="139" t="s">
        <v>209</v>
      </c>
      <c r="B1857" s="31" t="s">
        <v>134</v>
      </c>
      <c r="C1857" s="139">
        <f t="shared" si="28"/>
        <v>8</v>
      </c>
      <c r="D1857" s="139" t="s">
        <v>192</v>
      </c>
      <c r="E1857" s="139" t="s">
        <v>182</v>
      </c>
      <c r="F1857" s="139" t="s">
        <v>1305</v>
      </c>
      <c r="G1857" s="139" t="s">
        <v>1306</v>
      </c>
      <c r="H1857" s="139" t="s">
        <v>231</v>
      </c>
      <c r="I1857" s="139" t="s">
        <v>231</v>
      </c>
      <c r="J1857" s="139" t="s">
        <v>231</v>
      </c>
      <c r="K1857" s="139" t="s">
        <v>257</v>
      </c>
      <c r="L1857" s="139">
        <v>39.522146972222224</v>
      </c>
      <c r="M1857" s="139">
        <v>-107.59519105555556</v>
      </c>
      <c r="N1857" s="139" t="s">
        <v>254</v>
      </c>
      <c r="O1857" s="139" t="s">
        <v>258</v>
      </c>
      <c r="P1857" s="139">
        <v>20</v>
      </c>
      <c r="Q1857" s="139">
        <v>2</v>
      </c>
      <c r="R1857" s="139">
        <v>10</v>
      </c>
      <c r="S1857" s="139">
        <v>5916</v>
      </c>
      <c r="T1857" s="139">
        <v>700</v>
      </c>
      <c r="U1857" s="139" t="s">
        <v>108</v>
      </c>
      <c r="V1857" s="140">
        <v>0</v>
      </c>
      <c r="W1857" s="141">
        <v>0.204927</v>
      </c>
      <c r="X1857" s="141">
        <v>0</v>
      </c>
      <c r="Y1857" s="141">
        <v>0</v>
      </c>
      <c r="Z1857" s="142">
        <v>0</v>
      </c>
    </row>
    <row r="1858" spans="1:26" s="4" customFormat="1" x14ac:dyDescent="0.2">
      <c r="A1858" s="139" t="s">
        <v>209</v>
      </c>
      <c r="B1858" s="31" t="s">
        <v>134</v>
      </c>
      <c r="C1858" s="139">
        <f t="shared" si="28"/>
        <v>8</v>
      </c>
      <c r="D1858" s="139" t="s">
        <v>192</v>
      </c>
      <c r="E1858" s="139" t="s">
        <v>182</v>
      </c>
      <c r="F1858" s="139" t="s">
        <v>1307</v>
      </c>
      <c r="G1858" s="139" t="s">
        <v>1308</v>
      </c>
      <c r="H1858" s="139" t="s">
        <v>231</v>
      </c>
      <c r="I1858" s="139" t="s">
        <v>231</v>
      </c>
      <c r="J1858" s="139" t="s">
        <v>231</v>
      </c>
      <c r="K1858" s="139" t="s">
        <v>257</v>
      </c>
      <c r="L1858" s="139">
        <v>39.522211499999997</v>
      </c>
      <c r="M1858" s="139">
        <v>-107.56153755555555</v>
      </c>
      <c r="N1858" s="139" t="s">
        <v>254</v>
      </c>
      <c r="O1858" s="139" t="s">
        <v>258</v>
      </c>
      <c r="P1858" s="139">
        <v>20</v>
      </c>
      <c r="Q1858" s="139">
        <v>2</v>
      </c>
      <c r="R1858" s="139">
        <v>10</v>
      </c>
      <c r="S1858" s="139">
        <v>5916</v>
      </c>
      <c r="T1858" s="139">
        <v>700</v>
      </c>
      <c r="U1858" s="139" t="s">
        <v>108</v>
      </c>
      <c r="V1858" s="140">
        <v>0</v>
      </c>
      <c r="W1858" s="141">
        <v>0.169434</v>
      </c>
      <c r="X1858" s="141">
        <v>0</v>
      </c>
      <c r="Y1858" s="141">
        <v>0</v>
      </c>
      <c r="Z1858" s="142">
        <v>0</v>
      </c>
    </row>
    <row r="1859" spans="1:26" s="4" customFormat="1" x14ac:dyDescent="0.2">
      <c r="A1859" s="139" t="s">
        <v>209</v>
      </c>
      <c r="B1859" s="31" t="s">
        <v>134</v>
      </c>
      <c r="C1859" s="139">
        <f t="shared" si="28"/>
        <v>8</v>
      </c>
      <c r="D1859" s="139" t="s">
        <v>192</v>
      </c>
      <c r="E1859" s="139" t="s">
        <v>182</v>
      </c>
      <c r="F1859" s="139" t="s">
        <v>1309</v>
      </c>
      <c r="G1859" s="139" t="s">
        <v>1310</v>
      </c>
      <c r="H1859" s="139" t="s">
        <v>231</v>
      </c>
      <c r="I1859" s="139" t="s">
        <v>231</v>
      </c>
      <c r="J1859" s="139" t="s">
        <v>231</v>
      </c>
      <c r="K1859" s="139" t="s">
        <v>257</v>
      </c>
      <c r="L1859" s="139">
        <v>39.53076733333333</v>
      </c>
      <c r="M1859" s="139">
        <v>-107.56528638888889</v>
      </c>
      <c r="N1859" s="139" t="s">
        <v>254</v>
      </c>
      <c r="O1859" s="139" t="s">
        <v>258</v>
      </c>
      <c r="P1859" s="139">
        <v>20</v>
      </c>
      <c r="Q1859" s="139">
        <v>12</v>
      </c>
      <c r="R1859" s="139">
        <v>0</v>
      </c>
      <c r="S1859" s="139">
        <v>0</v>
      </c>
      <c r="T1859" s="139">
        <v>70</v>
      </c>
      <c r="U1859" s="139" t="s">
        <v>108</v>
      </c>
      <c r="V1859" s="140">
        <v>0</v>
      </c>
      <c r="W1859" s="141">
        <v>0.12</v>
      </c>
      <c r="X1859" s="141">
        <v>0</v>
      </c>
      <c r="Y1859" s="141">
        <v>0</v>
      </c>
      <c r="Z1859" s="142">
        <v>0</v>
      </c>
    </row>
    <row r="1860" spans="1:26" s="4" customFormat="1" x14ac:dyDescent="0.2">
      <c r="A1860" s="139" t="s">
        <v>209</v>
      </c>
      <c r="B1860" s="31" t="s">
        <v>134</v>
      </c>
      <c r="C1860" s="139">
        <f t="shared" si="28"/>
        <v>8</v>
      </c>
      <c r="D1860" s="139" t="s">
        <v>192</v>
      </c>
      <c r="E1860" s="139" t="s">
        <v>182</v>
      </c>
      <c r="F1860" s="139" t="s">
        <v>1311</v>
      </c>
      <c r="G1860" s="139" t="s">
        <v>1312</v>
      </c>
      <c r="H1860" s="139" t="s">
        <v>231</v>
      </c>
      <c r="I1860" s="139" t="s">
        <v>231</v>
      </c>
      <c r="J1860" s="139" t="s">
        <v>231</v>
      </c>
      <c r="K1860" s="139" t="s">
        <v>257</v>
      </c>
      <c r="L1860" s="139">
        <v>39.53076733333333</v>
      </c>
      <c r="M1860" s="139">
        <v>-107.56528638888889</v>
      </c>
      <c r="N1860" s="139" t="s">
        <v>254</v>
      </c>
      <c r="O1860" s="139" t="s">
        <v>258</v>
      </c>
      <c r="P1860" s="139">
        <v>20</v>
      </c>
      <c r="Q1860" s="139">
        <v>2</v>
      </c>
      <c r="R1860" s="139">
        <v>10</v>
      </c>
      <c r="S1860" s="139">
        <v>5916</v>
      </c>
      <c r="T1860" s="139">
        <v>700</v>
      </c>
      <c r="U1860" s="139" t="s">
        <v>108</v>
      </c>
      <c r="V1860" s="140">
        <v>0</v>
      </c>
      <c r="W1860" s="141">
        <v>0.12524099999999999</v>
      </c>
      <c r="X1860" s="141">
        <v>0</v>
      </c>
      <c r="Y1860" s="141">
        <v>0</v>
      </c>
      <c r="Z1860" s="142">
        <v>0</v>
      </c>
    </row>
    <row r="1861" spans="1:26" s="4" customFormat="1" x14ac:dyDescent="0.2">
      <c r="A1861" s="139" t="s">
        <v>209</v>
      </c>
      <c r="B1861" s="31" t="s">
        <v>134</v>
      </c>
      <c r="C1861" s="139">
        <f t="shared" si="28"/>
        <v>8</v>
      </c>
      <c r="D1861" s="139" t="s">
        <v>192</v>
      </c>
      <c r="E1861" s="139" t="s">
        <v>182</v>
      </c>
      <c r="F1861" s="139" t="s">
        <v>1313</v>
      </c>
      <c r="G1861" s="139" t="s">
        <v>1314</v>
      </c>
      <c r="H1861" s="139" t="s">
        <v>231</v>
      </c>
      <c r="I1861" s="139" t="s">
        <v>231</v>
      </c>
      <c r="J1861" s="139" t="s">
        <v>231</v>
      </c>
      <c r="K1861" s="139" t="s">
        <v>232</v>
      </c>
      <c r="L1861" s="139">
        <v>39.53076733333333</v>
      </c>
      <c r="M1861" s="139">
        <v>-107.56528638888889</v>
      </c>
      <c r="N1861" s="139" t="s">
        <v>254</v>
      </c>
      <c r="O1861" s="139" t="s">
        <v>233</v>
      </c>
      <c r="P1861" s="139">
        <v>17</v>
      </c>
      <c r="Q1861" s="139">
        <v>1.42</v>
      </c>
      <c r="R1861" s="139">
        <v>8</v>
      </c>
      <c r="S1861" s="139">
        <v>2314</v>
      </c>
      <c r="T1861" s="139">
        <v>137</v>
      </c>
      <c r="U1861" s="139" t="s">
        <v>108</v>
      </c>
      <c r="V1861" s="140">
        <v>0</v>
      </c>
      <c r="W1861" s="141">
        <v>5.9184999999999999</v>
      </c>
      <c r="X1861" s="141">
        <v>0</v>
      </c>
      <c r="Y1861" s="141">
        <v>0</v>
      </c>
      <c r="Z1861" s="142">
        <v>0</v>
      </c>
    </row>
    <row r="1862" spans="1:26" s="4" customFormat="1" x14ac:dyDescent="0.2">
      <c r="A1862" s="139" t="s">
        <v>209</v>
      </c>
      <c r="B1862" s="31" t="s">
        <v>134</v>
      </c>
      <c r="C1862" s="139">
        <f t="shared" si="28"/>
        <v>8</v>
      </c>
      <c r="D1862" s="139" t="s">
        <v>192</v>
      </c>
      <c r="E1862" s="139" t="s">
        <v>182</v>
      </c>
      <c r="F1862" s="139" t="s">
        <v>1313</v>
      </c>
      <c r="G1862" s="139" t="s">
        <v>1314</v>
      </c>
      <c r="H1862" s="139" t="s">
        <v>231</v>
      </c>
      <c r="I1862" s="139" t="s">
        <v>231</v>
      </c>
      <c r="J1862" s="139" t="s">
        <v>231</v>
      </c>
      <c r="K1862" s="139" t="s">
        <v>232</v>
      </c>
      <c r="L1862" s="139">
        <v>39.53076733333333</v>
      </c>
      <c r="M1862" s="139">
        <v>-107.56528638888889</v>
      </c>
      <c r="N1862" s="139" t="s">
        <v>710</v>
      </c>
      <c r="O1862" s="139" t="s">
        <v>233</v>
      </c>
      <c r="P1862" s="139">
        <v>0</v>
      </c>
      <c r="Q1862" s="139">
        <v>0</v>
      </c>
      <c r="R1862" s="139">
        <v>0</v>
      </c>
      <c r="S1862" s="139">
        <v>0</v>
      </c>
      <c r="T1862" s="139">
        <v>0</v>
      </c>
      <c r="U1862" s="139" t="s">
        <v>108</v>
      </c>
      <c r="V1862" s="140">
        <v>0</v>
      </c>
      <c r="W1862" s="141">
        <v>0.185976</v>
      </c>
      <c r="X1862" s="141">
        <v>0</v>
      </c>
      <c r="Y1862" s="141">
        <v>0</v>
      </c>
      <c r="Z1862" s="142">
        <v>0</v>
      </c>
    </row>
    <row r="1863" spans="1:26" s="4" customFormat="1" x14ac:dyDescent="0.2">
      <c r="A1863" s="139" t="s">
        <v>209</v>
      </c>
      <c r="B1863" s="31" t="s">
        <v>134</v>
      </c>
      <c r="C1863" s="139">
        <f t="shared" ref="C1863:C1926" si="29">VALUE(LEFT($D1863,LEN(D1863)-3))</f>
        <v>8</v>
      </c>
      <c r="D1863" s="139" t="s">
        <v>192</v>
      </c>
      <c r="E1863" s="139" t="s">
        <v>182</v>
      </c>
      <c r="F1863" s="139" t="s">
        <v>1315</v>
      </c>
      <c r="G1863" s="139" t="s">
        <v>1316</v>
      </c>
      <c r="H1863" s="139" t="s">
        <v>231</v>
      </c>
      <c r="I1863" s="139" t="s">
        <v>231</v>
      </c>
      <c r="J1863" s="139" t="s">
        <v>231</v>
      </c>
      <c r="K1863" s="139" t="s">
        <v>257</v>
      </c>
      <c r="L1863" s="139">
        <v>39.538295666666663</v>
      </c>
      <c r="M1863" s="139">
        <v>-108.15012519444446</v>
      </c>
      <c r="N1863" s="139" t="s">
        <v>254</v>
      </c>
      <c r="O1863" s="139" t="s">
        <v>258</v>
      </c>
      <c r="P1863" s="139">
        <v>17</v>
      </c>
      <c r="Q1863" s="139">
        <v>1.42</v>
      </c>
      <c r="R1863" s="139">
        <v>8</v>
      </c>
      <c r="S1863" s="139">
        <v>2314</v>
      </c>
      <c r="T1863" s="139">
        <v>137</v>
      </c>
      <c r="U1863" s="139" t="s">
        <v>108</v>
      </c>
      <c r="V1863" s="140">
        <v>0</v>
      </c>
      <c r="W1863" s="141">
        <v>0.741726</v>
      </c>
      <c r="X1863" s="141">
        <v>0</v>
      </c>
      <c r="Y1863" s="141">
        <v>0</v>
      </c>
      <c r="Z1863" s="142">
        <v>0</v>
      </c>
    </row>
    <row r="1864" spans="1:26" s="4" customFormat="1" x14ac:dyDescent="0.2">
      <c r="A1864" s="139" t="s">
        <v>209</v>
      </c>
      <c r="B1864" s="31" t="s">
        <v>134</v>
      </c>
      <c r="C1864" s="139">
        <f t="shared" si="29"/>
        <v>8</v>
      </c>
      <c r="D1864" s="139" t="s">
        <v>192</v>
      </c>
      <c r="E1864" s="139" t="s">
        <v>182</v>
      </c>
      <c r="F1864" s="139" t="s">
        <v>1317</v>
      </c>
      <c r="G1864" s="139" t="s">
        <v>1318</v>
      </c>
      <c r="H1864" s="139" t="s">
        <v>231</v>
      </c>
      <c r="I1864" s="139" t="s">
        <v>231</v>
      </c>
      <c r="J1864" s="139" t="s">
        <v>231</v>
      </c>
      <c r="K1864" s="139" t="s">
        <v>257</v>
      </c>
      <c r="L1864" s="139">
        <v>39.51257316666667</v>
      </c>
      <c r="M1864" s="139">
        <v>-108.16455169444446</v>
      </c>
      <c r="N1864" s="139" t="s">
        <v>254</v>
      </c>
      <c r="O1864" s="139" t="s">
        <v>258</v>
      </c>
      <c r="P1864" s="139">
        <v>17</v>
      </c>
      <c r="Q1864" s="139">
        <v>1.42</v>
      </c>
      <c r="R1864" s="139">
        <v>8</v>
      </c>
      <c r="S1864" s="139">
        <v>2314</v>
      </c>
      <c r="T1864" s="139">
        <v>137</v>
      </c>
      <c r="U1864" s="139" t="s">
        <v>108</v>
      </c>
      <c r="V1864" s="140">
        <v>0</v>
      </c>
      <c r="W1864" s="141">
        <v>0.66046899999999997</v>
      </c>
      <c r="X1864" s="141">
        <v>0</v>
      </c>
      <c r="Y1864" s="141">
        <v>0</v>
      </c>
      <c r="Z1864" s="142">
        <v>0</v>
      </c>
    </row>
    <row r="1865" spans="1:26" s="4" customFormat="1" x14ac:dyDescent="0.2">
      <c r="A1865" s="139" t="s">
        <v>209</v>
      </c>
      <c r="B1865" s="31" t="s">
        <v>134</v>
      </c>
      <c r="C1865" s="139">
        <f t="shared" si="29"/>
        <v>8</v>
      </c>
      <c r="D1865" s="139" t="s">
        <v>192</v>
      </c>
      <c r="E1865" s="139" t="s">
        <v>182</v>
      </c>
      <c r="F1865" s="139" t="s">
        <v>1319</v>
      </c>
      <c r="G1865" s="139" t="s">
        <v>1320</v>
      </c>
      <c r="H1865" s="139" t="s">
        <v>231</v>
      </c>
      <c r="I1865" s="139" t="s">
        <v>231</v>
      </c>
      <c r="J1865" s="139" t="s">
        <v>231</v>
      </c>
      <c r="K1865" s="139" t="s">
        <v>232</v>
      </c>
      <c r="L1865" s="139">
        <v>39.50022527777778</v>
      </c>
      <c r="M1865" s="139">
        <v>-108.16660469444444</v>
      </c>
      <c r="N1865" s="139" t="s">
        <v>261</v>
      </c>
      <c r="O1865" s="139" t="s">
        <v>233</v>
      </c>
      <c r="P1865" s="139">
        <v>4</v>
      </c>
      <c r="Q1865" s="139">
        <v>0.25</v>
      </c>
      <c r="R1865" s="139">
        <v>156</v>
      </c>
      <c r="S1865" s="139">
        <v>461</v>
      </c>
      <c r="T1865" s="139">
        <v>1045</v>
      </c>
      <c r="U1865" s="139" t="s">
        <v>159</v>
      </c>
      <c r="V1865" s="140">
        <v>1.840231</v>
      </c>
      <c r="W1865" s="141">
        <v>0.272509</v>
      </c>
      <c r="X1865" s="141">
        <v>0.91144199999999997</v>
      </c>
      <c r="Y1865" s="141">
        <v>0</v>
      </c>
      <c r="Z1865" s="142">
        <v>0</v>
      </c>
    </row>
    <row r="1866" spans="1:26" s="4" customFormat="1" x14ac:dyDescent="0.2">
      <c r="A1866" s="139" t="s">
        <v>209</v>
      </c>
      <c r="B1866" s="31" t="s">
        <v>134</v>
      </c>
      <c r="C1866" s="139">
        <f t="shared" si="29"/>
        <v>8</v>
      </c>
      <c r="D1866" s="139" t="s">
        <v>192</v>
      </c>
      <c r="E1866" s="139" t="s">
        <v>182</v>
      </c>
      <c r="F1866" s="139" t="s">
        <v>1319</v>
      </c>
      <c r="G1866" s="139" t="s">
        <v>1320</v>
      </c>
      <c r="H1866" s="139" t="s">
        <v>231</v>
      </c>
      <c r="I1866" s="139" t="s">
        <v>231</v>
      </c>
      <c r="J1866" s="139" t="s">
        <v>231</v>
      </c>
      <c r="K1866" s="139" t="s">
        <v>232</v>
      </c>
      <c r="L1866" s="139">
        <v>39.510344277777776</v>
      </c>
      <c r="M1866" s="139">
        <v>-108.17423930555556</v>
      </c>
      <c r="N1866" s="139" t="s">
        <v>261</v>
      </c>
      <c r="O1866" s="139" t="s">
        <v>233</v>
      </c>
      <c r="P1866" s="139">
        <v>4</v>
      </c>
      <c r="Q1866" s="139">
        <v>0.25</v>
      </c>
      <c r="R1866" s="139">
        <v>156</v>
      </c>
      <c r="S1866" s="139">
        <v>461</v>
      </c>
      <c r="T1866" s="139">
        <v>1045</v>
      </c>
      <c r="U1866" s="139" t="s">
        <v>159</v>
      </c>
      <c r="V1866" s="140">
        <v>1.840231</v>
      </c>
      <c r="W1866" s="141">
        <v>0.272509</v>
      </c>
      <c r="X1866" s="141">
        <v>0.91144199999999997</v>
      </c>
      <c r="Y1866" s="141">
        <v>0</v>
      </c>
      <c r="Z1866" s="142">
        <v>0</v>
      </c>
    </row>
    <row r="1867" spans="1:26" s="4" customFormat="1" x14ac:dyDescent="0.2">
      <c r="A1867" s="139" t="s">
        <v>209</v>
      </c>
      <c r="B1867" s="31" t="s">
        <v>134</v>
      </c>
      <c r="C1867" s="139">
        <f t="shared" si="29"/>
        <v>8</v>
      </c>
      <c r="D1867" s="139" t="s">
        <v>192</v>
      </c>
      <c r="E1867" s="139" t="s">
        <v>182</v>
      </c>
      <c r="F1867" s="139" t="s">
        <v>1321</v>
      </c>
      <c r="G1867" s="139" t="s">
        <v>1322</v>
      </c>
      <c r="H1867" s="139" t="s">
        <v>231</v>
      </c>
      <c r="I1867" s="139" t="s">
        <v>231</v>
      </c>
      <c r="J1867" s="139" t="s">
        <v>231</v>
      </c>
      <c r="K1867" s="139" t="s">
        <v>257</v>
      </c>
      <c r="L1867" s="139">
        <v>39.449446861111106</v>
      </c>
      <c r="M1867" s="139">
        <v>-108.14689844444446</v>
      </c>
      <c r="N1867" s="139" t="s">
        <v>254</v>
      </c>
      <c r="O1867" s="139" t="s">
        <v>258</v>
      </c>
      <c r="P1867" s="139">
        <v>17</v>
      </c>
      <c r="Q1867" s="139">
        <v>1.42</v>
      </c>
      <c r="R1867" s="139">
        <v>8</v>
      </c>
      <c r="S1867" s="139">
        <v>2314</v>
      </c>
      <c r="T1867" s="139">
        <v>137</v>
      </c>
      <c r="U1867" s="139" t="s">
        <v>108</v>
      </c>
      <c r="V1867" s="140">
        <v>0</v>
      </c>
      <c r="W1867" s="141">
        <v>1.4438470000000001</v>
      </c>
      <c r="X1867" s="141">
        <v>0</v>
      </c>
      <c r="Y1867" s="141">
        <v>0</v>
      </c>
      <c r="Z1867" s="142">
        <v>0</v>
      </c>
    </row>
    <row r="1868" spans="1:26" s="4" customFormat="1" x14ac:dyDescent="0.2">
      <c r="A1868" s="139" t="s">
        <v>209</v>
      </c>
      <c r="B1868" s="31" t="s">
        <v>134</v>
      </c>
      <c r="C1868" s="139">
        <f t="shared" si="29"/>
        <v>8</v>
      </c>
      <c r="D1868" s="139" t="s">
        <v>192</v>
      </c>
      <c r="E1868" s="139" t="s">
        <v>182</v>
      </c>
      <c r="F1868" s="139" t="s">
        <v>1323</v>
      </c>
      <c r="G1868" s="139" t="s">
        <v>1324</v>
      </c>
      <c r="H1868" s="139" t="s">
        <v>231</v>
      </c>
      <c r="I1868" s="139" t="s">
        <v>231</v>
      </c>
      <c r="J1868" s="139" t="s">
        <v>231</v>
      </c>
      <c r="K1868" s="139" t="s">
        <v>257</v>
      </c>
      <c r="L1868" s="139">
        <v>39.508334944444442</v>
      </c>
      <c r="M1868" s="139">
        <v>-108.16913719444445</v>
      </c>
      <c r="N1868" s="139" t="s">
        <v>254</v>
      </c>
      <c r="O1868" s="139" t="s">
        <v>258</v>
      </c>
      <c r="P1868" s="139">
        <v>17</v>
      </c>
      <c r="Q1868" s="139">
        <v>1.42</v>
      </c>
      <c r="R1868" s="139">
        <v>8</v>
      </c>
      <c r="S1868" s="139">
        <v>2314</v>
      </c>
      <c r="T1868" s="139">
        <v>137</v>
      </c>
      <c r="U1868" s="139" t="s">
        <v>108</v>
      </c>
      <c r="V1868" s="140">
        <v>0</v>
      </c>
      <c r="W1868" s="141">
        <v>1.555987</v>
      </c>
      <c r="X1868" s="141">
        <v>0</v>
      </c>
      <c r="Y1868" s="141">
        <v>0</v>
      </c>
      <c r="Z1868" s="142">
        <v>0</v>
      </c>
    </row>
    <row r="1869" spans="1:26" s="4" customFormat="1" x14ac:dyDescent="0.2">
      <c r="A1869" s="139" t="s">
        <v>209</v>
      </c>
      <c r="B1869" s="31" t="s">
        <v>134</v>
      </c>
      <c r="C1869" s="139">
        <f t="shared" si="29"/>
        <v>8</v>
      </c>
      <c r="D1869" s="139" t="s">
        <v>192</v>
      </c>
      <c r="E1869" s="139" t="s">
        <v>182</v>
      </c>
      <c r="F1869" s="139" t="s">
        <v>1325</v>
      </c>
      <c r="G1869" s="139" t="s">
        <v>1326</v>
      </c>
      <c r="H1869" s="139" t="s">
        <v>231</v>
      </c>
      <c r="I1869" s="139" t="s">
        <v>231</v>
      </c>
      <c r="J1869" s="139" t="s">
        <v>231</v>
      </c>
      <c r="K1869" s="139" t="s">
        <v>257</v>
      </c>
      <c r="L1869" s="139">
        <v>39.506651805555556</v>
      </c>
      <c r="M1869" s="139">
        <v>-108.17697219444445</v>
      </c>
      <c r="N1869" s="139" t="s">
        <v>254</v>
      </c>
      <c r="O1869" s="139" t="s">
        <v>258</v>
      </c>
      <c r="P1869" s="139">
        <v>17</v>
      </c>
      <c r="Q1869" s="139">
        <v>1.42</v>
      </c>
      <c r="R1869" s="139">
        <v>8</v>
      </c>
      <c r="S1869" s="139">
        <v>2314</v>
      </c>
      <c r="T1869" s="139">
        <v>137</v>
      </c>
      <c r="U1869" s="139" t="s">
        <v>108</v>
      </c>
      <c r="V1869" s="140">
        <v>0</v>
      </c>
      <c r="W1869" s="141">
        <v>1.2413719999999999</v>
      </c>
      <c r="X1869" s="141">
        <v>0</v>
      </c>
      <c r="Y1869" s="141">
        <v>0</v>
      </c>
      <c r="Z1869" s="142">
        <v>0</v>
      </c>
    </row>
    <row r="1870" spans="1:26" s="4" customFormat="1" x14ac:dyDescent="0.2">
      <c r="A1870" s="139" t="s">
        <v>209</v>
      </c>
      <c r="B1870" s="31" t="s">
        <v>134</v>
      </c>
      <c r="C1870" s="139">
        <f t="shared" si="29"/>
        <v>8</v>
      </c>
      <c r="D1870" s="139" t="s">
        <v>192</v>
      </c>
      <c r="E1870" s="139" t="s">
        <v>182</v>
      </c>
      <c r="F1870" s="139" t="s">
        <v>1327</v>
      </c>
      <c r="G1870" s="139" t="s">
        <v>1328</v>
      </c>
      <c r="H1870" s="139" t="s">
        <v>231</v>
      </c>
      <c r="I1870" s="139" t="s">
        <v>231</v>
      </c>
      <c r="J1870" s="139" t="s">
        <v>231</v>
      </c>
      <c r="K1870" s="139" t="s">
        <v>257</v>
      </c>
      <c r="L1870" s="139">
        <v>39.503295305555554</v>
      </c>
      <c r="M1870" s="139">
        <v>-108.17427466666669</v>
      </c>
      <c r="N1870" s="139" t="s">
        <v>254</v>
      </c>
      <c r="O1870" s="139" t="s">
        <v>258</v>
      </c>
      <c r="P1870" s="139">
        <v>17</v>
      </c>
      <c r="Q1870" s="139">
        <v>1.42</v>
      </c>
      <c r="R1870" s="139">
        <v>8</v>
      </c>
      <c r="S1870" s="139">
        <v>2314</v>
      </c>
      <c r="T1870" s="139">
        <v>137</v>
      </c>
      <c r="U1870" s="139" t="s">
        <v>108</v>
      </c>
      <c r="V1870" s="140">
        <v>0</v>
      </c>
      <c r="W1870" s="141">
        <v>3.5418440000000002</v>
      </c>
      <c r="X1870" s="141">
        <v>0</v>
      </c>
      <c r="Y1870" s="141">
        <v>0</v>
      </c>
      <c r="Z1870" s="142">
        <v>0</v>
      </c>
    </row>
    <row r="1871" spans="1:26" s="4" customFormat="1" x14ac:dyDescent="0.2">
      <c r="A1871" s="139" t="s">
        <v>209</v>
      </c>
      <c r="B1871" s="31" t="s">
        <v>134</v>
      </c>
      <c r="C1871" s="139">
        <f t="shared" si="29"/>
        <v>8</v>
      </c>
      <c r="D1871" s="139" t="s">
        <v>192</v>
      </c>
      <c r="E1871" s="139" t="s">
        <v>182</v>
      </c>
      <c r="F1871" s="139" t="s">
        <v>1329</v>
      </c>
      <c r="G1871" s="139" t="s">
        <v>1330</v>
      </c>
      <c r="H1871" s="139" t="s">
        <v>231</v>
      </c>
      <c r="I1871" s="139" t="s">
        <v>231</v>
      </c>
      <c r="J1871" s="139" t="s">
        <v>231</v>
      </c>
      <c r="K1871" s="139" t="s">
        <v>257</v>
      </c>
      <c r="L1871" s="139">
        <v>39.518182722222228</v>
      </c>
      <c r="M1871" s="139">
        <v>-107.56170241666666</v>
      </c>
      <c r="N1871" s="139" t="s">
        <v>254</v>
      </c>
      <c r="O1871" s="139" t="s">
        <v>258</v>
      </c>
      <c r="P1871" s="139">
        <v>17</v>
      </c>
      <c r="Q1871" s="139">
        <v>1.42</v>
      </c>
      <c r="R1871" s="139">
        <v>8</v>
      </c>
      <c r="S1871" s="139">
        <v>2314</v>
      </c>
      <c r="T1871" s="139">
        <v>137</v>
      </c>
      <c r="U1871" s="139" t="s">
        <v>108</v>
      </c>
      <c r="V1871" s="140">
        <v>0</v>
      </c>
      <c r="W1871" s="141">
        <v>1.5924769999999999</v>
      </c>
      <c r="X1871" s="141">
        <v>0</v>
      </c>
      <c r="Y1871" s="141">
        <v>0</v>
      </c>
      <c r="Z1871" s="142">
        <v>0</v>
      </c>
    </row>
    <row r="1872" spans="1:26" s="4" customFormat="1" x14ac:dyDescent="0.2">
      <c r="A1872" s="139" t="s">
        <v>209</v>
      </c>
      <c r="B1872" s="31" t="s">
        <v>134</v>
      </c>
      <c r="C1872" s="139">
        <f t="shared" si="29"/>
        <v>8</v>
      </c>
      <c r="D1872" s="139" t="s">
        <v>192</v>
      </c>
      <c r="E1872" s="139" t="s">
        <v>182</v>
      </c>
      <c r="F1872" s="139" t="s">
        <v>1331</v>
      </c>
      <c r="G1872" s="139" t="s">
        <v>1332</v>
      </c>
      <c r="H1872" s="139" t="s">
        <v>231</v>
      </c>
      <c r="I1872" s="139" t="s">
        <v>231</v>
      </c>
      <c r="J1872" s="139" t="s">
        <v>231</v>
      </c>
      <c r="K1872" s="139" t="s">
        <v>257</v>
      </c>
      <c r="L1872" s="139">
        <v>39.63301386111111</v>
      </c>
      <c r="M1872" s="139">
        <v>-108.17518183333334</v>
      </c>
      <c r="N1872" s="139" t="s">
        <v>254</v>
      </c>
      <c r="O1872" s="139" t="s">
        <v>258</v>
      </c>
      <c r="P1872" s="139">
        <v>17</v>
      </c>
      <c r="Q1872" s="139">
        <v>1.42</v>
      </c>
      <c r="R1872" s="139">
        <v>8</v>
      </c>
      <c r="S1872" s="139">
        <v>2314</v>
      </c>
      <c r="T1872" s="139">
        <v>137</v>
      </c>
      <c r="U1872" s="139" t="s">
        <v>108</v>
      </c>
      <c r="V1872" s="140">
        <v>0</v>
      </c>
      <c r="W1872" s="141">
        <v>1.4857659999999999</v>
      </c>
      <c r="X1872" s="141">
        <v>0</v>
      </c>
      <c r="Y1872" s="141">
        <v>0</v>
      </c>
      <c r="Z1872" s="142">
        <v>0</v>
      </c>
    </row>
    <row r="1873" spans="1:26" s="4" customFormat="1" x14ac:dyDescent="0.2">
      <c r="A1873" s="139" t="s">
        <v>209</v>
      </c>
      <c r="B1873" s="31" t="s">
        <v>134</v>
      </c>
      <c r="C1873" s="139">
        <f t="shared" si="29"/>
        <v>8</v>
      </c>
      <c r="D1873" s="139" t="s">
        <v>192</v>
      </c>
      <c r="E1873" s="139" t="s">
        <v>182</v>
      </c>
      <c r="F1873" s="139" t="s">
        <v>1333</v>
      </c>
      <c r="G1873" s="139" t="s">
        <v>1334</v>
      </c>
      <c r="H1873" s="139" t="s">
        <v>231</v>
      </c>
      <c r="I1873" s="139" t="s">
        <v>231</v>
      </c>
      <c r="J1873" s="139" t="s">
        <v>231</v>
      </c>
      <c r="K1873" s="139" t="s">
        <v>257</v>
      </c>
      <c r="L1873" s="139">
        <v>39.63301386111111</v>
      </c>
      <c r="M1873" s="139">
        <v>-108.17518183333334</v>
      </c>
      <c r="N1873" s="139" t="s">
        <v>261</v>
      </c>
      <c r="O1873" s="139" t="s">
        <v>258</v>
      </c>
      <c r="P1873" s="139">
        <v>12</v>
      </c>
      <c r="Q1873" s="139">
        <v>0.3</v>
      </c>
      <c r="R1873" s="139">
        <v>0</v>
      </c>
      <c r="S1873" s="139">
        <v>1168</v>
      </c>
      <c r="T1873" s="139">
        <v>1004</v>
      </c>
      <c r="U1873" s="139" t="s">
        <v>159</v>
      </c>
      <c r="V1873" s="140">
        <v>1.234227</v>
      </c>
      <c r="W1873" s="141">
        <v>0.74656199999999995</v>
      </c>
      <c r="X1873" s="141">
        <v>1.2334259999999999</v>
      </c>
      <c r="Y1873" s="141">
        <v>0</v>
      </c>
      <c r="Z1873" s="142">
        <v>0</v>
      </c>
    </row>
    <row r="1874" spans="1:26" s="4" customFormat="1" x14ac:dyDescent="0.2">
      <c r="A1874" s="139" t="s">
        <v>209</v>
      </c>
      <c r="B1874" s="31" t="s">
        <v>134</v>
      </c>
      <c r="C1874" s="139">
        <f t="shared" si="29"/>
        <v>8</v>
      </c>
      <c r="D1874" s="139" t="s">
        <v>192</v>
      </c>
      <c r="E1874" s="139" t="s">
        <v>182</v>
      </c>
      <c r="F1874" s="139" t="s">
        <v>1333</v>
      </c>
      <c r="G1874" s="139" t="s">
        <v>1334</v>
      </c>
      <c r="H1874" s="139" t="s">
        <v>231</v>
      </c>
      <c r="I1874" s="139" t="s">
        <v>231</v>
      </c>
      <c r="J1874" s="139" t="s">
        <v>231</v>
      </c>
      <c r="K1874" s="139" t="s">
        <v>257</v>
      </c>
      <c r="L1874" s="139">
        <v>39.519946805555563</v>
      </c>
      <c r="M1874" s="139">
        <v>-107.88936316666667</v>
      </c>
      <c r="N1874" s="139" t="s">
        <v>254</v>
      </c>
      <c r="O1874" s="139" t="s">
        <v>258</v>
      </c>
      <c r="P1874" s="139">
        <v>17</v>
      </c>
      <c r="Q1874" s="139">
        <v>1.42</v>
      </c>
      <c r="R1874" s="139">
        <v>8</v>
      </c>
      <c r="S1874" s="139">
        <v>2314</v>
      </c>
      <c r="T1874" s="139">
        <v>137</v>
      </c>
      <c r="U1874" s="139" t="s">
        <v>108</v>
      </c>
      <c r="V1874" s="140">
        <v>0</v>
      </c>
      <c r="W1874" s="141">
        <v>1.376563</v>
      </c>
      <c r="X1874" s="141">
        <v>0</v>
      </c>
      <c r="Y1874" s="141">
        <v>0</v>
      </c>
      <c r="Z1874" s="142">
        <v>0</v>
      </c>
    </row>
    <row r="1875" spans="1:26" s="4" customFormat="1" x14ac:dyDescent="0.2">
      <c r="A1875" s="139" t="s">
        <v>209</v>
      </c>
      <c r="B1875" s="31" t="s">
        <v>134</v>
      </c>
      <c r="C1875" s="139">
        <f t="shared" si="29"/>
        <v>8</v>
      </c>
      <c r="D1875" s="139" t="s">
        <v>192</v>
      </c>
      <c r="E1875" s="139" t="s">
        <v>182</v>
      </c>
      <c r="F1875" s="139" t="s">
        <v>1335</v>
      </c>
      <c r="G1875" s="139" t="s">
        <v>1336</v>
      </c>
      <c r="H1875" s="139" t="s">
        <v>231</v>
      </c>
      <c r="I1875" s="139" t="s">
        <v>231</v>
      </c>
      <c r="J1875" s="139" t="s">
        <v>231</v>
      </c>
      <c r="K1875" s="139" t="s">
        <v>257</v>
      </c>
      <c r="L1875" s="139">
        <v>39.513383444444443</v>
      </c>
      <c r="M1875" s="139">
        <v>-107.62521458333333</v>
      </c>
      <c r="N1875" s="139" t="s">
        <v>254</v>
      </c>
      <c r="O1875" s="139" t="s">
        <v>258</v>
      </c>
      <c r="P1875" s="139">
        <v>17</v>
      </c>
      <c r="Q1875" s="139">
        <v>1.42</v>
      </c>
      <c r="R1875" s="139">
        <v>8</v>
      </c>
      <c r="S1875" s="139">
        <v>2314</v>
      </c>
      <c r="T1875" s="139">
        <v>137</v>
      </c>
      <c r="U1875" s="139" t="s">
        <v>108</v>
      </c>
      <c r="V1875" s="140">
        <v>0</v>
      </c>
      <c r="W1875" s="141">
        <v>0.16536200000000001</v>
      </c>
      <c r="X1875" s="141">
        <v>0</v>
      </c>
      <c r="Y1875" s="141">
        <v>0</v>
      </c>
      <c r="Z1875" s="142">
        <v>0</v>
      </c>
    </row>
    <row r="1876" spans="1:26" s="4" customFormat="1" x14ac:dyDescent="0.2">
      <c r="A1876" s="139" t="s">
        <v>209</v>
      </c>
      <c r="B1876" s="31" t="s">
        <v>134</v>
      </c>
      <c r="C1876" s="139">
        <f t="shared" si="29"/>
        <v>8</v>
      </c>
      <c r="D1876" s="139" t="s">
        <v>192</v>
      </c>
      <c r="E1876" s="139" t="s">
        <v>182</v>
      </c>
      <c r="F1876" s="139" t="s">
        <v>1337</v>
      </c>
      <c r="G1876" s="139" t="s">
        <v>1338</v>
      </c>
      <c r="H1876" s="139" t="s">
        <v>231</v>
      </c>
      <c r="I1876" s="139" t="s">
        <v>231</v>
      </c>
      <c r="J1876" s="139" t="s">
        <v>231</v>
      </c>
      <c r="K1876" s="139" t="s">
        <v>257</v>
      </c>
      <c r="L1876" s="139">
        <v>39.568072194444447</v>
      </c>
      <c r="M1876" s="139">
        <v>-108.13205116666666</v>
      </c>
      <c r="N1876" s="139" t="s">
        <v>254</v>
      </c>
      <c r="O1876" s="139" t="s">
        <v>258</v>
      </c>
      <c r="P1876" s="139">
        <v>17</v>
      </c>
      <c r="Q1876" s="139">
        <v>1.42</v>
      </c>
      <c r="R1876" s="139">
        <v>8</v>
      </c>
      <c r="S1876" s="139">
        <v>2314</v>
      </c>
      <c r="T1876" s="139">
        <v>137</v>
      </c>
      <c r="U1876" s="139" t="s">
        <v>108</v>
      </c>
      <c r="V1876" s="140">
        <v>0</v>
      </c>
      <c r="W1876" s="141">
        <v>0.18645500000000001</v>
      </c>
      <c r="X1876" s="141">
        <v>0</v>
      </c>
      <c r="Y1876" s="141">
        <v>0</v>
      </c>
      <c r="Z1876" s="142">
        <v>0</v>
      </c>
    </row>
    <row r="1877" spans="1:26" s="4" customFormat="1" x14ac:dyDescent="0.2">
      <c r="A1877" s="139" t="s">
        <v>209</v>
      </c>
      <c r="B1877" s="31" t="s">
        <v>134</v>
      </c>
      <c r="C1877" s="139">
        <f t="shared" si="29"/>
        <v>8</v>
      </c>
      <c r="D1877" s="139" t="s">
        <v>192</v>
      </c>
      <c r="E1877" s="139" t="s">
        <v>182</v>
      </c>
      <c r="F1877" s="139" t="s">
        <v>1339</v>
      </c>
      <c r="G1877" s="139" t="s">
        <v>1340</v>
      </c>
      <c r="H1877" s="139" t="s">
        <v>231</v>
      </c>
      <c r="I1877" s="139" t="s">
        <v>231</v>
      </c>
      <c r="J1877" s="139" t="s">
        <v>231</v>
      </c>
      <c r="K1877" s="139" t="s">
        <v>257</v>
      </c>
      <c r="L1877" s="139">
        <v>39.67206925</v>
      </c>
      <c r="M1877" s="139">
        <v>-108.11517683333334</v>
      </c>
      <c r="N1877" s="139" t="s">
        <v>254</v>
      </c>
      <c r="O1877" s="139" t="s">
        <v>258</v>
      </c>
      <c r="P1877" s="139">
        <v>17</v>
      </c>
      <c r="Q1877" s="139">
        <v>1.42</v>
      </c>
      <c r="R1877" s="139">
        <v>8</v>
      </c>
      <c r="S1877" s="139">
        <v>2314</v>
      </c>
      <c r="T1877" s="139">
        <v>137</v>
      </c>
      <c r="U1877" s="139" t="s">
        <v>108</v>
      </c>
      <c r="V1877" s="140">
        <v>0</v>
      </c>
      <c r="W1877" s="141">
        <v>1.9938670000000001</v>
      </c>
      <c r="X1877" s="141">
        <v>0</v>
      </c>
      <c r="Y1877" s="141">
        <v>0</v>
      </c>
      <c r="Z1877" s="142">
        <v>0</v>
      </c>
    </row>
    <row r="1878" spans="1:26" s="4" customFormat="1" x14ac:dyDescent="0.2">
      <c r="A1878" s="139" t="s">
        <v>209</v>
      </c>
      <c r="B1878" s="31" t="s">
        <v>134</v>
      </c>
      <c r="C1878" s="139">
        <f t="shared" si="29"/>
        <v>8</v>
      </c>
      <c r="D1878" s="139" t="s">
        <v>192</v>
      </c>
      <c r="E1878" s="139" t="s">
        <v>182</v>
      </c>
      <c r="F1878" s="139" t="s">
        <v>1341</v>
      </c>
      <c r="G1878" s="139" t="s">
        <v>1342</v>
      </c>
      <c r="H1878" s="139" t="s">
        <v>231</v>
      </c>
      <c r="I1878" s="139" t="s">
        <v>231</v>
      </c>
      <c r="J1878" s="139" t="s">
        <v>231</v>
      </c>
      <c r="K1878" s="139" t="s">
        <v>257</v>
      </c>
      <c r="L1878" s="139">
        <v>39.67206925</v>
      </c>
      <c r="M1878" s="139">
        <v>-108.11517683333334</v>
      </c>
      <c r="N1878" s="139" t="s">
        <v>254</v>
      </c>
      <c r="O1878" s="139" t="s">
        <v>258</v>
      </c>
      <c r="P1878" s="139">
        <v>17</v>
      </c>
      <c r="Q1878" s="139">
        <v>1.42</v>
      </c>
      <c r="R1878" s="139">
        <v>8</v>
      </c>
      <c r="S1878" s="139">
        <v>2314</v>
      </c>
      <c r="T1878" s="139">
        <v>137</v>
      </c>
      <c r="U1878" s="139" t="s">
        <v>108</v>
      </c>
      <c r="V1878" s="140">
        <v>0</v>
      </c>
      <c r="W1878" s="141">
        <v>1.132703</v>
      </c>
      <c r="X1878" s="141">
        <v>0</v>
      </c>
      <c r="Y1878" s="141">
        <v>0</v>
      </c>
      <c r="Z1878" s="142">
        <v>0</v>
      </c>
    </row>
    <row r="1879" spans="1:26" s="4" customFormat="1" x14ac:dyDescent="0.2">
      <c r="A1879" s="139" t="s">
        <v>209</v>
      </c>
      <c r="B1879" s="31" t="s">
        <v>134</v>
      </c>
      <c r="C1879" s="139">
        <f t="shared" si="29"/>
        <v>8</v>
      </c>
      <c r="D1879" s="139" t="s">
        <v>192</v>
      </c>
      <c r="E1879" s="139" t="s">
        <v>182</v>
      </c>
      <c r="F1879" s="139" t="s">
        <v>1343</v>
      </c>
      <c r="G1879" s="139" t="s">
        <v>1344</v>
      </c>
      <c r="H1879" s="139" t="s">
        <v>231</v>
      </c>
      <c r="I1879" s="139" t="s">
        <v>231</v>
      </c>
      <c r="J1879" s="139" t="s">
        <v>231</v>
      </c>
      <c r="K1879" s="139" t="s">
        <v>257</v>
      </c>
      <c r="L1879" s="139">
        <v>39.67206925</v>
      </c>
      <c r="M1879" s="139">
        <v>-108.11517683333334</v>
      </c>
      <c r="N1879" s="139" t="s">
        <v>254</v>
      </c>
      <c r="O1879" s="139" t="s">
        <v>258</v>
      </c>
      <c r="P1879" s="139">
        <v>17</v>
      </c>
      <c r="Q1879" s="139">
        <v>1.42</v>
      </c>
      <c r="R1879" s="139">
        <v>8</v>
      </c>
      <c r="S1879" s="139">
        <v>2314</v>
      </c>
      <c r="T1879" s="139">
        <v>137</v>
      </c>
      <c r="U1879" s="139" t="s">
        <v>108</v>
      </c>
      <c r="V1879" s="140">
        <v>0</v>
      </c>
      <c r="W1879" s="141">
        <v>2.5623990000000001</v>
      </c>
      <c r="X1879" s="141">
        <v>0</v>
      </c>
      <c r="Y1879" s="141">
        <v>0</v>
      </c>
      <c r="Z1879" s="142">
        <v>0</v>
      </c>
    </row>
    <row r="1880" spans="1:26" s="4" customFormat="1" x14ac:dyDescent="0.2">
      <c r="A1880" s="139" t="s">
        <v>209</v>
      </c>
      <c r="B1880" s="31" t="s">
        <v>134</v>
      </c>
      <c r="C1880" s="139">
        <f t="shared" si="29"/>
        <v>8</v>
      </c>
      <c r="D1880" s="139" t="s">
        <v>192</v>
      </c>
      <c r="E1880" s="139" t="s">
        <v>182</v>
      </c>
      <c r="F1880" s="139" t="s">
        <v>1345</v>
      </c>
      <c r="G1880" s="139" t="s">
        <v>1346</v>
      </c>
      <c r="H1880" s="139" t="s">
        <v>231</v>
      </c>
      <c r="I1880" s="139" t="s">
        <v>231</v>
      </c>
      <c r="J1880" s="139" t="s">
        <v>231</v>
      </c>
      <c r="K1880" s="139" t="s">
        <v>257</v>
      </c>
      <c r="L1880" s="139">
        <v>39.67206925</v>
      </c>
      <c r="M1880" s="139">
        <v>-108.11517683333334</v>
      </c>
      <c r="N1880" s="139" t="s">
        <v>254</v>
      </c>
      <c r="O1880" s="139" t="s">
        <v>258</v>
      </c>
      <c r="P1880" s="139">
        <v>20</v>
      </c>
      <c r="Q1880" s="139">
        <v>2</v>
      </c>
      <c r="R1880" s="139">
        <v>10</v>
      </c>
      <c r="S1880" s="139">
        <v>5916</v>
      </c>
      <c r="T1880" s="139">
        <v>700</v>
      </c>
      <c r="U1880" s="139" t="s">
        <v>108</v>
      </c>
      <c r="V1880" s="140">
        <v>0</v>
      </c>
      <c r="W1880" s="141">
        <v>0.37408000000000002</v>
      </c>
      <c r="X1880" s="141">
        <v>0</v>
      </c>
      <c r="Y1880" s="141">
        <v>0</v>
      </c>
      <c r="Z1880" s="142">
        <v>0</v>
      </c>
    </row>
    <row r="1881" spans="1:26" s="4" customFormat="1" x14ac:dyDescent="0.2">
      <c r="A1881" s="139" t="s">
        <v>209</v>
      </c>
      <c r="B1881" s="31" t="s">
        <v>134</v>
      </c>
      <c r="C1881" s="139">
        <f t="shared" si="29"/>
        <v>8</v>
      </c>
      <c r="D1881" s="139" t="s">
        <v>192</v>
      </c>
      <c r="E1881" s="139" t="s">
        <v>182</v>
      </c>
      <c r="F1881" s="139" t="s">
        <v>1347</v>
      </c>
      <c r="G1881" s="139" t="s">
        <v>1348</v>
      </c>
      <c r="H1881" s="139" t="s">
        <v>231</v>
      </c>
      <c r="I1881" s="139" t="s">
        <v>231</v>
      </c>
      <c r="J1881" s="139" t="s">
        <v>231</v>
      </c>
      <c r="K1881" s="139" t="s">
        <v>257</v>
      </c>
      <c r="L1881" s="139">
        <v>39.510809000000002</v>
      </c>
      <c r="M1881" s="139">
        <v>-107.61497427777778</v>
      </c>
      <c r="N1881" s="139" t="s">
        <v>254</v>
      </c>
      <c r="O1881" s="139" t="s">
        <v>258</v>
      </c>
      <c r="P1881" s="139">
        <v>17</v>
      </c>
      <c r="Q1881" s="139">
        <v>1.42</v>
      </c>
      <c r="R1881" s="139">
        <v>8</v>
      </c>
      <c r="S1881" s="139">
        <v>2314</v>
      </c>
      <c r="T1881" s="139">
        <v>137</v>
      </c>
      <c r="U1881" s="139" t="s">
        <v>108</v>
      </c>
      <c r="V1881" s="140">
        <v>0</v>
      </c>
      <c r="W1881" s="141">
        <v>1.263355</v>
      </c>
      <c r="X1881" s="141">
        <v>0</v>
      </c>
      <c r="Y1881" s="141">
        <v>0</v>
      </c>
      <c r="Z1881" s="142">
        <v>0</v>
      </c>
    </row>
    <row r="1882" spans="1:26" s="4" customFormat="1" x14ac:dyDescent="0.2">
      <c r="A1882" s="139" t="s">
        <v>209</v>
      </c>
      <c r="B1882" s="31" t="s">
        <v>134</v>
      </c>
      <c r="C1882" s="139">
        <f t="shared" si="29"/>
        <v>8</v>
      </c>
      <c r="D1882" s="139" t="s">
        <v>192</v>
      </c>
      <c r="E1882" s="139" t="s">
        <v>182</v>
      </c>
      <c r="F1882" s="139" t="s">
        <v>1349</v>
      </c>
      <c r="G1882" s="139" t="s">
        <v>1350</v>
      </c>
      <c r="H1882" s="139" t="s">
        <v>231</v>
      </c>
      <c r="I1882" s="139" t="s">
        <v>231</v>
      </c>
      <c r="J1882" s="139" t="s">
        <v>231</v>
      </c>
      <c r="K1882" s="139" t="s">
        <v>257</v>
      </c>
      <c r="L1882" s="139">
        <v>39.510809000000002</v>
      </c>
      <c r="M1882" s="139">
        <v>-107.61497427777778</v>
      </c>
      <c r="N1882" s="139" t="s">
        <v>254</v>
      </c>
      <c r="O1882" s="139" t="s">
        <v>258</v>
      </c>
      <c r="P1882" s="139">
        <v>20</v>
      </c>
      <c r="Q1882" s="139">
        <v>2</v>
      </c>
      <c r="R1882" s="139">
        <v>10</v>
      </c>
      <c r="S1882" s="139">
        <v>5916</v>
      </c>
      <c r="T1882" s="139">
        <v>700</v>
      </c>
      <c r="U1882" s="139" t="s">
        <v>108</v>
      </c>
      <c r="V1882" s="140">
        <v>0</v>
      </c>
      <c r="W1882" s="141">
        <v>0.18262800000000001</v>
      </c>
      <c r="X1882" s="141">
        <v>0</v>
      </c>
      <c r="Y1882" s="141">
        <v>0</v>
      </c>
      <c r="Z1882" s="142">
        <v>0</v>
      </c>
    </row>
    <row r="1883" spans="1:26" s="4" customFormat="1" x14ac:dyDescent="0.2">
      <c r="A1883" s="139" t="s">
        <v>209</v>
      </c>
      <c r="B1883" s="31" t="s">
        <v>134</v>
      </c>
      <c r="C1883" s="139">
        <f t="shared" si="29"/>
        <v>8</v>
      </c>
      <c r="D1883" s="139" t="s">
        <v>192</v>
      </c>
      <c r="E1883" s="139" t="s">
        <v>182</v>
      </c>
      <c r="F1883" s="139" t="s">
        <v>1351</v>
      </c>
      <c r="G1883" s="139" t="s">
        <v>1352</v>
      </c>
      <c r="H1883" s="139" t="s">
        <v>231</v>
      </c>
      <c r="I1883" s="139" t="s">
        <v>231</v>
      </c>
      <c r="J1883" s="139" t="s">
        <v>231</v>
      </c>
      <c r="K1883" s="139" t="s">
        <v>257</v>
      </c>
      <c r="L1883" s="139">
        <v>39.47604177777778</v>
      </c>
      <c r="M1883" s="139">
        <v>-107.58891280555555</v>
      </c>
      <c r="N1883" s="139" t="s">
        <v>254</v>
      </c>
      <c r="O1883" s="139" t="s">
        <v>258</v>
      </c>
      <c r="P1883" s="139">
        <v>17</v>
      </c>
      <c r="Q1883" s="139">
        <v>1.42</v>
      </c>
      <c r="R1883" s="139">
        <v>8</v>
      </c>
      <c r="S1883" s="139">
        <v>2314</v>
      </c>
      <c r="T1883" s="139">
        <v>137</v>
      </c>
      <c r="U1883" s="139" t="s">
        <v>108</v>
      </c>
      <c r="V1883" s="140">
        <v>0</v>
      </c>
      <c r="W1883" s="141">
        <v>1.5374749999999999</v>
      </c>
      <c r="X1883" s="141">
        <v>0</v>
      </c>
      <c r="Y1883" s="141">
        <v>0</v>
      </c>
      <c r="Z1883" s="142">
        <v>0</v>
      </c>
    </row>
    <row r="1884" spans="1:26" s="4" customFormat="1" x14ac:dyDescent="0.2">
      <c r="A1884" s="139" t="s">
        <v>209</v>
      </c>
      <c r="B1884" s="31" t="s">
        <v>134</v>
      </c>
      <c r="C1884" s="139">
        <f t="shared" si="29"/>
        <v>8</v>
      </c>
      <c r="D1884" s="139" t="s">
        <v>192</v>
      </c>
      <c r="E1884" s="139" t="s">
        <v>182</v>
      </c>
      <c r="F1884" s="139" t="s">
        <v>1353</v>
      </c>
      <c r="G1884" s="139" t="s">
        <v>1354</v>
      </c>
      <c r="H1884" s="139" t="s">
        <v>231</v>
      </c>
      <c r="I1884" s="139" t="s">
        <v>231</v>
      </c>
      <c r="J1884" s="139" t="s">
        <v>231</v>
      </c>
      <c r="K1884" s="139" t="s">
        <v>257</v>
      </c>
      <c r="L1884" s="139">
        <v>39.526654638888886</v>
      </c>
      <c r="M1884" s="139">
        <v>-107.84827511111111</v>
      </c>
      <c r="N1884" s="139" t="s">
        <v>268</v>
      </c>
      <c r="O1884" s="139" t="s">
        <v>258</v>
      </c>
      <c r="P1884" s="139">
        <v>0</v>
      </c>
      <c r="Q1884" s="139">
        <v>0</v>
      </c>
      <c r="R1884" s="139">
        <v>0</v>
      </c>
      <c r="S1884" s="139">
        <v>0</v>
      </c>
      <c r="T1884" s="139">
        <v>70</v>
      </c>
      <c r="U1884" s="139" t="s">
        <v>208</v>
      </c>
      <c r="V1884" s="140">
        <v>0</v>
      </c>
      <c r="W1884" s="141">
        <v>2.3102420000000001</v>
      </c>
      <c r="X1884" s="141">
        <v>0</v>
      </c>
      <c r="Y1884" s="141">
        <v>0</v>
      </c>
      <c r="Z1884" s="142">
        <v>0</v>
      </c>
    </row>
    <row r="1885" spans="1:26" s="4" customFormat="1" x14ac:dyDescent="0.2">
      <c r="A1885" s="139" t="s">
        <v>209</v>
      </c>
      <c r="B1885" s="31" t="s">
        <v>134</v>
      </c>
      <c r="C1885" s="139">
        <f t="shared" si="29"/>
        <v>8</v>
      </c>
      <c r="D1885" s="139" t="s">
        <v>192</v>
      </c>
      <c r="E1885" s="139" t="s">
        <v>182</v>
      </c>
      <c r="F1885" s="139" t="s">
        <v>1353</v>
      </c>
      <c r="G1885" s="139" t="s">
        <v>1354</v>
      </c>
      <c r="H1885" s="139" t="s">
        <v>231</v>
      </c>
      <c r="I1885" s="139" t="s">
        <v>231</v>
      </c>
      <c r="J1885" s="139" t="s">
        <v>231</v>
      </c>
      <c r="K1885" s="139" t="s">
        <v>257</v>
      </c>
      <c r="L1885" s="139">
        <v>39.526654638888886</v>
      </c>
      <c r="M1885" s="139">
        <v>-107.84827511111111</v>
      </c>
      <c r="N1885" s="139" t="s">
        <v>254</v>
      </c>
      <c r="O1885" s="139" t="s">
        <v>258</v>
      </c>
      <c r="P1885" s="139">
        <v>20</v>
      </c>
      <c r="Q1885" s="139">
        <v>2</v>
      </c>
      <c r="R1885" s="139">
        <v>10</v>
      </c>
      <c r="S1885" s="139">
        <v>5916</v>
      </c>
      <c r="T1885" s="139">
        <v>700</v>
      </c>
      <c r="U1885" s="139" t="s">
        <v>108</v>
      </c>
      <c r="V1885" s="140">
        <v>0</v>
      </c>
      <c r="W1885" s="141">
        <v>1.215967</v>
      </c>
      <c r="X1885" s="141">
        <v>0</v>
      </c>
      <c r="Y1885" s="141">
        <v>0</v>
      </c>
      <c r="Z1885" s="142">
        <v>0</v>
      </c>
    </row>
    <row r="1886" spans="1:26" s="4" customFormat="1" x14ac:dyDescent="0.2">
      <c r="A1886" s="139" t="s">
        <v>209</v>
      </c>
      <c r="B1886" s="31" t="s">
        <v>134</v>
      </c>
      <c r="C1886" s="139">
        <f t="shared" si="29"/>
        <v>8</v>
      </c>
      <c r="D1886" s="139" t="s">
        <v>192</v>
      </c>
      <c r="E1886" s="139" t="s">
        <v>182</v>
      </c>
      <c r="F1886" s="139" t="s">
        <v>1355</v>
      </c>
      <c r="G1886" s="139" t="s">
        <v>1356</v>
      </c>
      <c r="H1886" s="139" t="s">
        <v>231</v>
      </c>
      <c r="I1886" s="139" t="s">
        <v>231</v>
      </c>
      <c r="J1886" s="139" t="s">
        <v>231</v>
      </c>
      <c r="K1886" s="139" t="s">
        <v>257</v>
      </c>
      <c r="L1886" s="139">
        <v>39.526654638888886</v>
      </c>
      <c r="M1886" s="139">
        <v>-107.84827511111111</v>
      </c>
      <c r="N1886" s="139" t="s">
        <v>254</v>
      </c>
      <c r="O1886" s="139" t="s">
        <v>258</v>
      </c>
      <c r="P1886" s="139">
        <v>20</v>
      </c>
      <c r="Q1886" s="139">
        <v>2</v>
      </c>
      <c r="R1886" s="139">
        <v>10</v>
      </c>
      <c r="S1886" s="139">
        <v>5916</v>
      </c>
      <c r="T1886" s="139">
        <v>700</v>
      </c>
      <c r="U1886" s="139" t="s">
        <v>108</v>
      </c>
      <c r="V1886" s="140">
        <v>0</v>
      </c>
      <c r="W1886" s="141">
        <v>0.22752800000000001</v>
      </c>
      <c r="X1886" s="141">
        <v>0</v>
      </c>
      <c r="Y1886" s="141">
        <v>0</v>
      </c>
      <c r="Z1886" s="142">
        <v>0</v>
      </c>
    </row>
    <row r="1887" spans="1:26" s="4" customFormat="1" x14ac:dyDescent="0.2">
      <c r="A1887" s="139" t="s">
        <v>209</v>
      </c>
      <c r="B1887" s="31" t="s">
        <v>134</v>
      </c>
      <c r="C1887" s="139">
        <f t="shared" si="29"/>
        <v>8</v>
      </c>
      <c r="D1887" s="139" t="s">
        <v>192</v>
      </c>
      <c r="E1887" s="139" t="s">
        <v>182</v>
      </c>
      <c r="F1887" s="139" t="s">
        <v>1357</v>
      </c>
      <c r="G1887" s="139" t="s">
        <v>1358</v>
      </c>
      <c r="H1887" s="139" t="s">
        <v>231</v>
      </c>
      <c r="I1887" s="139" t="s">
        <v>231</v>
      </c>
      <c r="J1887" s="139" t="s">
        <v>231</v>
      </c>
      <c r="K1887" s="139" t="s">
        <v>257</v>
      </c>
      <c r="L1887" s="139">
        <v>39.505004944444444</v>
      </c>
      <c r="M1887" s="139">
        <v>-107.86084375</v>
      </c>
      <c r="N1887" s="139" t="s">
        <v>254</v>
      </c>
      <c r="O1887" s="139" t="s">
        <v>258</v>
      </c>
      <c r="P1887" s="139">
        <v>20</v>
      </c>
      <c r="Q1887" s="139">
        <v>2</v>
      </c>
      <c r="R1887" s="139">
        <v>10</v>
      </c>
      <c r="S1887" s="139">
        <v>5916</v>
      </c>
      <c r="T1887" s="139">
        <v>700</v>
      </c>
      <c r="U1887" s="139" t="s">
        <v>108</v>
      </c>
      <c r="V1887" s="140">
        <v>0</v>
      </c>
      <c r="W1887" s="141">
        <v>0.13021099999999999</v>
      </c>
      <c r="X1887" s="141">
        <v>0</v>
      </c>
      <c r="Y1887" s="141">
        <v>0</v>
      </c>
      <c r="Z1887" s="142">
        <v>0</v>
      </c>
    </row>
    <row r="1888" spans="1:26" s="4" customFormat="1" x14ac:dyDescent="0.2">
      <c r="A1888" s="139" t="s">
        <v>209</v>
      </c>
      <c r="B1888" s="31" t="s">
        <v>134</v>
      </c>
      <c r="C1888" s="139">
        <f t="shared" si="29"/>
        <v>8</v>
      </c>
      <c r="D1888" s="139" t="s">
        <v>192</v>
      </c>
      <c r="E1888" s="139" t="s">
        <v>182</v>
      </c>
      <c r="F1888" s="139" t="s">
        <v>1359</v>
      </c>
      <c r="G1888" s="139" t="s">
        <v>1360</v>
      </c>
      <c r="H1888" s="139" t="s">
        <v>231</v>
      </c>
      <c r="I1888" s="139" t="s">
        <v>231</v>
      </c>
      <c r="J1888" s="139" t="s">
        <v>231</v>
      </c>
      <c r="K1888" s="139" t="s">
        <v>232</v>
      </c>
      <c r="L1888" s="139">
        <v>39.526907194444441</v>
      </c>
      <c r="M1888" s="139">
        <v>-107.85629691666666</v>
      </c>
      <c r="N1888" s="139" t="s">
        <v>254</v>
      </c>
      <c r="O1888" s="139" t="s">
        <v>233</v>
      </c>
      <c r="P1888" s="139">
        <v>17</v>
      </c>
      <c r="Q1888" s="139">
        <v>1.42</v>
      </c>
      <c r="R1888" s="139">
        <v>8</v>
      </c>
      <c r="S1888" s="139">
        <v>2314</v>
      </c>
      <c r="T1888" s="139">
        <v>137</v>
      </c>
      <c r="U1888" s="139" t="s">
        <v>108</v>
      </c>
      <c r="V1888" s="140">
        <v>0</v>
      </c>
      <c r="W1888" s="141">
        <v>2.5024130000000002</v>
      </c>
      <c r="X1888" s="141">
        <v>0</v>
      </c>
      <c r="Y1888" s="141">
        <v>0</v>
      </c>
      <c r="Z1888" s="142">
        <v>0</v>
      </c>
    </row>
    <row r="1889" spans="1:26" s="4" customFormat="1" x14ac:dyDescent="0.2">
      <c r="A1889" s="139" t="s">
        <v>209</v>
      </c>
      <c r="B1889" s="31" t="s">
        <v>134</v>
      </c>
      <c r="C1889" s="139">
        <f t="shared" si="29"/>
        <v>8</v>
      </c>
      <c r="D1889" s="139" t="s">
        <v>192</v>
      </c>
      <c r="E1889" s="139" t="s">
        <v>182</v>
      </c>
      <c r="F1889" s="139" t="s">
        <v>1361</v>
      </c>
      <c r="G1889" s="139" t="s">
        <v>1362</v>
      </c>
      <c r="H1889" s="139" t="s">
        <v>231</v>
      </c>
      <c r="I1889" s="139" t="s">
        <v>231</v>
      </c>
      <c r="J1889" s="139" t="s">
        <v>231</v>
      </c>
      <c r="K1889" s="139" t="s">
        <v>257</v>
      </c>
      <c r="L1889" s="139">
        <v>39.480571027777778</v>
      </c>
      <c r="M1889" s="139">
        <v>-107.91183244444446</v>
      </c>
      <c r="N1889" s="139" t="s">
        <v>254</v>
      </c>
      <c r="O1889" s="139" t="s">
        <v>258</v>
      </c>
      <c r="P1889" s="139">
        <v>20</v>
      </c>
      <c r="Q1889" s="139">
        <v>2</v>
      </c>
      <c r="R1889" s="139">
        <v>10</v>
      </c>
      <c r="S1889" s="139">
        <v>5916</v>
      </c>
      <c r="T1889" s="139">
        <v>700</v>
      </c>
      <c r="U1889" s="139" t="s">
        <v>108</v>
      </c>
      <c r="V1889" s="140">
        <v>0</v>
      </c>
      <c r="W1889" s="141">
        <v>1.1177950000000001</v>
      </c>
      <c r="X1889" s="141">
        <v>0</v>
      </c>
      <c r="Y1889" s="141">
        <v>0</v>
      </c>
      <c r="Z1889" s="142">
        <v>0</v>
      </c>
    </row>
    <row r="1890" spans="1:26" s="4" customFormat="1" x14ac:dyDescent="0.2">
      <c r="A1890" s="139" t="s">
        <v>209</v>
      </c>
      <c r="B1890" s="31" t="s">
        <v>134</v>
      </c>
      <c r="C1890" s="139">
        <f t="shared" si="29"/>
        <v>8</v>
      </c>
      <c r="D1890" s="139" t="s">
        <v>192</v>
      </c>
      <c r="E1890" s="139" t="s">
        <v>182</v>
      </c>
      <c r="F1890" s="139" t="s">
        <v>1363</v>
      </c>
      <c r="G1890" s="139" t="s">
        <v>1364</v>
      </c>
      <c r="H1890" s="139" t="s">
        <v>231</v>
      </c>
      <c r="I1890" s="139" t="s">
        <v>231</v>
      </c>
      <c r="J1890" s="139" t="s">
        <v>231</v>
      </c>
      <c r="K1890" s="139" t="s">
        <v>257</v>
      </c>
      <c r="L1890" s="139">
        <v>39.516522138888888</v>
      </c>
      <c r="M1890" s="139">
        <v>-107.86286980555555</v>
      </c>
      <c r="N1890" s="139" t="s">
        <v>254</v>
      </c>
      <c r="O1890" s="139" t="s">
        <v>258</v>
      </c>
      <c r="P1890" s="139">
        <v>17</v>
      </c>
      <c r="Q1890" s="139">
        <v>1.42</v>
      </c>
      <c r="R1890" s="139">
        <v>8</v>
      </c>
      <c r="S1890" s="139">
        <v>2314</v>
      </c>
      <c r="T1890" s="139">
        <v>137</v>
      </c>
      <c r="U1890" s="139" t="s">
        <v>108</v>
      </c>
      <c r="V1890" s="140">
        <v>0</v>
      </c>
      <c r="W1890" s="141">
        <v>1.806967</v>
      </c>
      <c r="X1890" s="141">
        <v>0</v>
      </c>
      <c r="Y1890" s="141">
        <v>0</v>
      </c>
      <c r="Z1890" s="142">
        <v>0</v>
      </c>
    </row>
    <row r="1891" spans="1:26" s="4" customFormat="1" x14ac:dyDescent="0.2">
      <c r="A1891" s="139" t="s">
        <v>209</v>
      </c>
      <c r="B1891" s="31" t="s">
        <v>134</v>
      </c>
      <c r="C1891" s="139">
        <f t="shared" si="29"/>
        <v>8</v>
      </c>
      <c r="D1891" s="139" t="s">
        <v>192</v>
      </c>
      <c r="E1891" s="139" t="s">
        <v>182</v>
      </c>
      <c r="F1891" s="139" t="s">
        <v>1365</v>
      </c>
      <c r="G1891" s="139" t="s">
        <v>1366</v>
      </c>
      <c r="H1891" s="139" t="s">
        <v>231</v>
      </c>
      <c r="I1891" s="139" t="s">
        <v>231</v>
      </c>
      <c r="J1891" s="139" t="s">
        <v>231</v>
      </c>
      <c r="K1891" s="139" t="s">
        <v>257</v>
      </c>
      <c r="L1891" s="139">
        <v>39.485918166666664</v>
      </c>
      <c r="M1891" s="139">
        <v>-108.10602813888889</v>
      </c>
      <c r="N1891" s="139" t="s">
        <v>254</v>
      </c>
      <c r="O1891" s="139" t="s">
        <v>258</v>
      </c>
      <c r="P1891" s="139">
        <v>20</v>
      </c>
      <c r="Q1891" s="139">
        <v>2</v>
      </c>
      <c r="R1891" s="139">
        <v>10</v>
      </c>
      <c r="S1891" s="139">
        <v>5916</v>
      </c>
      <c r="T1891" s="139">
        <v>700</v>
      </c>
      <c r="U1891" s="139" t="s">
        <v>108</v>
      </c>
      <c r="V1891" s="140">
        <v>0</v>
      </c>
      <c r="W1891" s="141">
        <v>9.5785999999999996E-2</v>
      </c>
      <c r="X1891" s="141">
        <v>0</v>
      </c>
      <c r="Y1891" s="141">
        <v>0</v>
      </c>
      <c r="Z1891" s="142">
        <v>0</v>
      </c>
    </row>
    <row r="1892" spans="1:26" s="4" customFormat="1" x14ac:dyDescent="0.2">
      <c r="A1892" s="139" t="s">
        <v>209</v>
      </c>
      <c r="B1892" s="31" t="s">
        <v>134</v>
      </c>
      <c r="C1892" s="139">
        <f t="shared" si="29"/>
        <v>8</v>
      </c>
      <c r="D1892" s="139" t="s">
        <v>192</v>
      </c>
      <c r="E1892" s="139" t="s">
        <v>182</v>
      </c>
      <c r="F1892" s="139" t="s">
        <v>1367</v>
      </c>
      <c r="G1892" s="139" t="s">
        <v>1368</v>
      </c>
      <c r="H1892" s="139" t="s">
        <v>231</v>
      </c>
      <c r="I1892" s="139" t="s">
        <v>231</v>
      </c>
      <c r="J1892" s="139" t="s">
        <v>231</v>
      </c>
      <c r="K1892" s="139" t="s">
        <v>257</v>
      </c>
      <c r="L1892" s="139">
        <v>39.46396855555556</v>
      </c>
      <c r="M1892" s="139">
        <v>-107.93249247222222</v>
      </c>
      <c r="N1892" s="139" t="s">
        <v>254</v>
      </c>
      <c r="O1892" s="139" t="s">
        <v>258</v>
      </c>
      <c r="P1892" s="139">
        <v>17</v>
      </c>
      <c r="Q1892" s="139">
        <v>1.42</v>
      </c>
      <c r="R1892" s="139">
        <v>8</v>
      </c>
      <c r="S1892" s="139">
        <v>2314</v>
      </c>
      <c r="T1892" s="139">
        <v>137</v>
      </c>
      <c r="U1892" s="139" t="s">
        <v>108</v>
      </c>
      <c r="V1892" s="140">
        <v>0</v>
      </c>
      <c r="W1892" s="141">
        <v>0.89088999999999996</v>
      </c>
      <c r="X1892" s="141">
        <v>0</v>
      </c>
      <c r="Y1892" s="141">
        <v>0</v>
      </c>
      <c r="Z1892" s="142">
        <v>0</v>
      </c>
    </row>
    <row r="1893" spans="1:26" s="4" customFormat="1" x14ac:dyDescent="0.2">
      <c r="A1893" s="139" t="s">
        <v>209</v>
      </c>
      <c r="B1893" s="31" t="s">
        <v>134</v>
      </c>
      <c r="C1893" s="139">
        <f t="shared" si="29"/>
        <v>8</v>
      </c>
      <c r="D1893" s="139" t="s">
        <v>192</v>
      </c>
      <c r="E1893" s="139" t="s">
        <v>182</v>
      </c>
      <c r="F1893" s="139" t="s">
        <v>1369</v>
      </c>
      <c r="G1893" s="139" t="s">
        <v>1370</v>
      </c>
      <c r="H1893" s="139" t="s">
        <v>231</v>
      </c>
      <c r="I1893" s="139" t="s">
        <v>231</v>
      </c>
      <c r="J1893" s="139" t="s">
        <v>231</v>
      </c>
      <c r="K1893" s="139" t="s">
        <v>257</v>
      </c>
      <c r="L1893" s="139">
        <v>39.464305277777783</v>
      </c>
      <c r="M1893" s="139">
        <v>-107.92628747222223</v>
      </c>
      <c r="N1893" s="139" t="s">
        <v>254</v>
      </c>
      <c r="O1893" s="139" t="s">
        <v>258</v>
      </c>
      <c r="P1893" s="139">
        <v>20</v>
      </c>
      <c r="Q1893" s="139">
        <v>2</v>
      </c>
      <c r="R1893" s="139">
        <v>10</v>
      </c>
      <c r="S1893" s="139">
        <v>5916</v>
      </c>
      <c r="T1893" s="139">
        <v>700</v>
      </c>
      <c r="U1893" s="139" t="s">
        <v>108</v>
      </c>
      <c r="V1893" s="140">
        <v>0</v>
      </c>
      <c r="W1893" s="141">
        <v>0.83827300000000005</v>
      </c>
      <c r="X1893" s="141">
        <v>0</v>
      </c>
      <c r="Y1893" s="141">
        <v>0</v>
      </c>
      <c r="Z1893" s="142">
        <v>0</v>
      </c>
    </row>
    <row r="1894" spans="1:26" s="4" customFormat="1" x14ac:dyDescent="0.2">
      <c r="A1894" s="139" t="s">
        <v>209</v>
      </c>
      <c r="B1894" s="31" t="s">
        <v>134</v>
      </c>
      <c r="C1894" s="139">
        <f t="shared" si="29"/>
        <v>8</v>
      </c>
      <c r="D1894" s="139" t="s">
        <v>192</v>
      </c>
      <c r="E1894" s="139" t="s">
        <v>182</v>
      </c>
      <c r="F1894" s="139" t="s">
        <v>1371</v>
      </c>
      <c r="G1894" s="139" t="s">
        <v>1372</v>
      </c>
      <c r="H1894" s="139" t="s">
        <v>231</v>
      </c>
      <c r="I1894" s="139" t="s">
        <v>231</v>
      </c>
      <c r="J1894" s="139" t="s">
        <v>231</v>
      </c>
      <c r="K1894" s="139" t="s">
        <v>257</v>
      </c>
      <c r="L1894" s="139">
        <v>39.464305277777783</v>
      </c>
      <c r="M1894" s="139">
        <v>-107.92628747222223</v>
      </c>
      <c r="N1894" s="139" t="s">
        <v>254</v>
      </c>
      <c r="O1894" s="139" t="s">
        <v>258</v>
      </c>
      <c r="P1894" s="139">
        <v>17</v>
      </c>
      <c r="Q1894" s="139">
        <v>1.42</v>
      </c>
      <c r="R1894" s="139">
        <v>8</v>
      </c>
      <c r="S1894" s="139">
        <v>2314</v>
      </c>
      <c r="T1894" s="139">
        <v>137</v>
      </c>
      <c r="U1894" s="139" t="s">
        <v>108</v>
      </c>
      <c r="V1894" s="140">
        <v>0</v>
      </c>
      <c r="W1894" s="141">
        <v>3.978389</v>
      </c>
      <c r="X1894" s="141">
        <v>0</v>
      </c>
      <c r="Y1894" s="141">
        <v>0</v>
      </c>
      <c r="Z1894" s="142">
        <v>0</v>
      </c>
    </row>
    <row r="1895" spans="1:26" s="4" customFormat="1" x14ac:dyDescent="0.2">
      <c r="A1895" s="139" t="s">
        <v>209</v>
      </c>
      <c r="B1895" s="31" t="s">
        <v>134</v>
      </c>
      <c r="C1895" s="139">
        <f t="shared" si="29"/>
        <v>8</v>
      </c>
      <c r="D1895" s="139" t="s">
        <v>192</v>
      </c>
      <c r="E1895" s="139" t="s">
        <v>182</v>
      </c>
      <c r="F1895" s="139" t="s">
        <v>1373</v>
      </c>
      <c r="G1895" s="139" t="s">
        <v>1374</v>
      </c>
      <c r="H1895" s="139" t="s">
        <v>231</v>
      </c>
      <c r="I1895" s="139" t="s">
        <v>231</v>
      </c>
      <c r="J1895" s="139" t="s">
        <v>231</v>
      </c>
      <c r="K1895" s="139" t="s">
        <v>257</v>
      </c>
      <c r="L1895" s="139">
        <v>39.467033166666667</v>
      </c>
      <c r="M1895" s="139">
        <v>-107.71523261111112</v>
      </c>
      <c r="N1895" s="139" t="s">
        <v>254</v>
      </c>
      <c r="O1895" s="139" t="s">
        <v>258</v>
      </c>
      <c r="P1895" s="139">
        <v>17</v>
      </c>
      <c r="Q1895" s="139">
        <v>1.42</v>
      </c>
      <c r="R1895" s="139">
        <v>8</v>
      </c>
      <c r="S1895" s="139">
        <v>2314</v>
      </c>
      <c r="T1895" s="139">
        <v>137</v>
      </c>
      <c r="U1895" s="139" t="s">
        <v>108</v>
      </c>
      <c r="V1895" s="140">
        <v>0</v>
      </c>
      <c r="W1895" s="141">
        <v>1.4500770000000001</v>
      </c>
      <c r="X1895" s="141">
        <v>0</v>
      </c>
      <c r="Y1895" s="141">
        <v>0</v>
      </c>
      <c r="Z1895" s="142">
        <v>0</v>
      </c>
    </row>
    <row r="1896" spans="1:26" s="4" customFormat="1" x14ac:dyDescent="0.2">
      <c r="A1896" s="139" t="s">
        <v>209</v>
      </c>
      <c r="B1896" s="31" t="s">
        <v>134</v>
      </c>
      <c r="C1896" s="139">
        <f t="shared" si="29"/>
        <v>8</v>
      </c>
      <c r="D1896" s="139" t="s">
        <v>192</v>
      </c>
      <c r="E1896" s="139" t="s">
        <v>182</v>
      </c>
      <c r="F1896" s="139" t="s">
        <v>1375</v>
      </c>
      <c r="G1896" s="139" t="s">
        <v>1376</v>
      </c>
      <c r="H1896" s="139" t="s">
        <v>231</v>
      </c>
      <c r="I1896" s="139" t="s">
        <v>231</v>
      </c>
      <c r="J1896" s="139" t="s">
        <v>231</v>
      </c>
      <c r="K1896" s="139" t="s">
        <v>257</v>
      </c>
      <c r="L1896" s="139">
        <v>39.467033166666667</v>
      </c>
      <c r="M1896" s="139">
        <v>-107.71523261111112</v>
      </c>
      <c r="N1896" s="139" t="s">
        <v>254</v>
      </c>
      <c r="O1896" s="139" t="s">
        <v>258</v>
      </c>
      <c r="P1896" s="139">
        <v>17</v>
      </c>
      <c r="Q1896" s="139">
        <v>1.42</v>
      </c>
      <c r="R1896" s="139">
        <v>8</v>
      </c>
      <c r="S1896" s="139">
        <v>2314</v>
      </c>
      <c r="T1896" s="139">
        <v>137</v>
      </c>
      <c r="U1896" s="139" t="s">
        <v>108</v>
      </c>
      <c r="V1896" s="140">
        <v>0</v>
      </c>
      <c r="W1896" s="141">
        <v>0.91242800000000002</v>
      </c>
      <c r="X1896" s="141">
        <v>0</v>
      </c>
      <c r="Y1896" s="141">
        <v>0</v>
      </c>
      <c r="Z1896" s="142">
        <v>0</v>
      </c>
    </row>
    <row r="1897" spans="1:26" s="4" customFormat="1" x14ac:dyDescent="0.2">
      <c r="A1897" s="139" t="s">
        <v>209</v>
      </c>
      <c r="B1897" s="31" t="s">
        <v>134</v>
      </c>
      <c r="C1897" s="139">
        <f t="shared" si="29"/>
        <v>8</v>
      </c>
      <c r="D1897" s="139" t="s">
        <v>192</v>
      </c>
      <c r="E1897" s="139" t="s">
        <v>182</v>
      </c>
      <c r="F1897" s="139" t="s">
        <v>1377</v>
      </c>
      <c r="G1897" s="139" t="s">
        <v>1378</v>
      </c>
      <c r="H1897" s="139" t="s">
        <v>231</v>
      </c>
      <c r="I1897" s="139" t="s">
        <v>231</v>
      </c>
      <c r="J1897" s="139" t="s">
        <v>231</v>
      </c>
      <c r="K1897" s="139" t="s">
        <v>257</v>
      </c>
      <c r="L1897" s="139">
        <v>39.467033166666667</v>
      </c>
      <c r="M1897" s="139">
        <v>-107.71523261111112</v>
      </c>
      <c r="N1897" s="139" t="s">
        <v>254</v>
      </c>
      <c r="O1897" s="139" t="s">
        <v>258</v>
      </c>
      <c r="P1897" s="139">
        <v>17</v>
      </c>
      <c r="Q1897" s="139">
        <v>1.42</v>
      </c>
      <c r="R1897" s="139">
        <v>8</v>
      </c>
      <c r="S1897" s="139">
        <v>2314</v>
      </c>
      <c r="T1897" s="139">
        <v>137</v>
      </c>
      <c r="U1897" s="139" t="s">
        <v>108</v>
      </c>
      <c r="V1897" s="140">
        <v>0</v>
      </c>
      <c r="W1897" s="141">
        <v>0.78044100000000005</v>
      </c>
      <c r="X1897" s="141">
        <v>0</v>
      </c>
      <c r="Y1897" s="141">
        <v>0</v>
      </c>
      <c r="Z1897" s="142">
        <v>0</v>
      </c>
    </row>
    <row r="1898" spans="1:26" s="4" customFormat="1" x14ac:dyDescent="0.2">
      <c r="A1898" s="139" t="s">
        <v>209</v>
      </c>
      <c r="B1898" s="31" t="s">
        <v>134</v>
      </c>
      <c r="C1898" s="139">
        <f t="shared" si="29"/>
        <v>8</v>
      </c>
      <c r="D1898" s="139" t="s">
        <v>192</v>
      </c>
      <c r="E1898" s="139" t="s">
        <v>182</v>
      </c>
      <c r="F1898" s="139" t="s">
        <v>1379</v>
      </c>
      <c r="G1898" s="139" t="s">
        <v>1380</v>
      </c>
      <c r="H1898" s="139" t="s">
        <v>231</v>
      </c>
      <c r="I1898" s="139" t="s">
        <v>231</v>
      </c>
      <c r="J1898" s="139" t="s">
        <v>231</v>
      </c>
      <c r="K1898" s="139" t="s">
        <v>257</v>
      </c>
      <c r="L1898" s="139">
        <v>39.467033166666667</v>
      </c>
      <c r="M1898" s="139">
        <v>-107.71523261111112</v>
      </c>
      <c r="N1898" s="139" t="s">
        <v>254</v>
      </c>
      <c r="O1898" s="139" t="s">
        <v>258</v>
      </c>
      <c r="P1898" s="139">
        <v>17</v>
      </c>
      <c r="Q1898" s="139">
        <v>1.42</v>
      </c>
      <c r="R1898" s="139">
        <v>8</v>
      </c>
      <c r="S1898" s="139">
        <v>2314</v>
      </c>
      <c r="T1898" s="139">
        <v>137</v>
      </c>
      <c r="U1898" s="139" t="s">
        <v>108</v>
      </c>
      <c r="V1898" s="140">
        <v>0</v>
      </c>
      <c r="W1898" s="141">
        <v>1.8080350000000001</v>
      </c>
      <c r="X1898" s="141">
        <v>0</v>
      </c>
      <c r="Y1898" s="141">
        <v>0</v>
      </c>
      <c r="Z1898" s="142">
        <v>0</v>
      </c>
    </row>
    <row r="1899" spans="1:26" s="4" customFormat="1" x14ac:dyDescent="0.2">
      <c r="A1899" s="139" t="s">
        <v>209</v>
      </c>
      <c r="B1899" s="31" t="s">
        <v>134</v>
      </c>
      <c r="C1899" s="139">
        <f t="shared" si="29"/>
        <v>8</v>
      </c>
      <c r="D1899" s="139" t="s">
        <v>192</v>
      </c>
      <c r="E1899" s="139" t="s">
        <v>182</v>
      </c>
      <c r="F1899" s="139" t="s">
        <v>1381</v>
      </c>
      <c r="G1899" s="139" t="s">
        <v>1382</v>
      </c>
      <c r="H1899" s="139" t="s">
        <v>231</v>
      </c>
      <c r="I1899" s="139" t="s">
        <v>231</v>
      </c>
      <c r="J1899" s="139" t="s">
        <v>231</v>
      </c>
      <c r="K1899" s="139" t="s">
        <v>257</v>
      </c>
      <c r="L1899" s="139">
        <v>39.467033166666667</v>
      </c>
      <c r="M1899" s="139">
        <v>-107.71523261111112</v>
      </c>
      <c r="N1899" s="139" t="s">
        <v>254</v>
      </c>
      <c r="O1899" s="139" t="s">
        <v>258</v>
      </c>
      <c r="P1899" s="139">
        <v>17</v>
      </c>
      <c r="Q1899" s="139">
        <v>1.42</v>
      </c>
      <c r="R1899" s="139">
        <v>8</v>
      </c>
      <c r="S1899" s="139">
        <v>2314</v>
      </c>
      <c r="T1899" s="139">
        <v>137</v>
      </c>
      <c r="U1899" s="139" t="s">
        <v>108</v>
      </c>
      <c r="V1899" s="140">
        <v>0</v>
      </c>
      <c r="W1899" s="141">
        <v>2.161098</v>
      </c>
      <c r="X1899" s="141">
        <v>0</v>
      </c>
      <c r="Y1899" s="141">
        <v>0</v>
      </c>
      <c r="Z1899" s="142">
        <v>0</v>
      </c>
    </row>
    <row r="1900" spans="1:26" s="4" customFormat="1" x14ac:dyDescent="0.2">
      <c r="A1900" s="139" t="s">
        <v>209</v>
      </c>
      <c r="B1900" s="31" t="s">
        <v>134</v>
      </c>
      <c r="C1900" s="139">
        <f t="shared" si="29"/>
        <v>8</v>
      </c>
      <c r="D1900" s="139" t="s">
        <v>192</v>
      </c>
      <c r="E1900" s="139" t="s">
        <v>182</v>
      </c>
      <c r="F1900" s="139" t="s">
        <v>1383</v>
      </c>
      <c r="G1900" s="139" t="s">
        <v>1384</v>
      </c>
      <c r="H1900" s="139" t="s">
        <v>231</v>
      </c>
      <c r="I1900" s="139" t="s">
        <v>231</v>
      </c>
      <c r="J1900" s="139" t="s">
        <v>231</v>
      </c>
      <c r="K1900" s="139" t="s">
        <v>257</v>
      </c>
      <c r="L1900" s="139">
        <v>39.467033166666667</v>
      </c>
      <c r="M1900" s="139">
        <v>-107.71523261111112</v>
      </c>
      <c r="N1900" s="139" t="s">
        <v>254</v>
      </c>
      <c r="O1900" s="139" t="s">
        <v>258</v>
      </c>
      <c r="P1900" s="139">
        <v>17</v>
      </c>
      <c r="Q1900" s="139">
        <v>1.42</v>
      </c>
      <c r="R1900" s="139">
        <v>8</v>
      </c>
      <c r="S1900" s="139">
        <v>2314</v>
      </c>
      <c r="T1900" s="139">
        <v>137</v>
      </c>
      <c r="U1900" s="139" t="s">
        <v>108</v>
      </c>
      <c r="V1900" s="140">
        <v>0</v>
      </c>
      <c r="W1900" s="141">
        <v>3.4746489999999999</v>
      </c>
      <c r="X1900" s="141">
        <v>0</v>
      </c>
      <c r="Y1900" s="141">
        <v>0</v>
      </c>
      <c r="Z1900" s="142">
        <v>0</v>
      </c>
    </row>
    <row r="1901" spans="1:26" s="4" customFormat="1" x14ac:dyDescent="0.2">
      <c r="A1901" s="139" t="s">
        <v>209</v>
      </c>
      <c r="B1901" s="31" t="s">
        <v>134</v>
      </c>
      <c r="C1901" s="139">
        <f t="shared" si="29"/>
        <v>8</v>
      </c>
      <c r="D1901" s="139" t="s">
        <v>192</v>
      </c>
      <c r="E1901" s="139" t="s">
        <v>182</v>
      </c>
      <c r="F1901" s="139" t="s">
        <v>1385</v>
      </c>
      <c r="G1901" s="139" t="s">
        <v>1386</v>
      </c>
      <c r="H1901" s="139" t="s">
        <v>231</v>
      </c>
      <c r="I1901" s="139" t="s">
        <v>231</v>
      </c>
      <c r="J1901" s="139" t="s">
        <v>231</v>
      </c>
      <c r="K1901" s="139" t="s">
        <v>257</v>
      </c>
      <c r="L1901" s="139">
        <v>39.467033166666667</v>
      </c>
      <c r="M1901" s="139">
        <v>-107.71523261111112</v>
      </c>
      <c r="N1901" s="139" t="s">
        <v>254</v>
      </c>
      <c r="O1901" s="139" t="s">
        <v>258</v>
      </c>
      <c r="P1901" s="139">
        <v>17</v>
      </c>
      <c r="Q1901" s="139">
        <v>1.42</v>
      </c>
      <c r="R1901" s="139">
        <v>8</v>
      </c>
      <c r="S1901" s="139">
        <v>2314</v>
      </c>
      <c r="T1901" s="139">
        <v>137</v>
      </c>
      <c r="U1901" s="139" t="s">
        <v>108</v>
      </c>
      <c r="V1901" s="140">
        <v>0</v>
      </c>
      <c r="W1901" s="141">
        <v>1.685927</v>
      </c>
      <c r="X1901" s="141">
        <v>0</v>
      </c>
      <c r="Y1901" s="141">
        <v>0</v>
      </c>
      <c r="Z1901" s="142">
        <v>0</v>
      </c>
    </row>
    <row r="1902" spans="1:26" s="4" customFormat="1" x14ac:dyDescent="0.2">
      <c r="A1902" s="139" t="s">
        <v>209</v>
      </c>
      <c r="B1902" s="31" t="s">
        <v>134</v>
      </c>
      <c r="C1902" s="139">
        <f t="shared" si="29"/>
        <v>8</v>
      </c>
      <c r="D1902" s="139" t="s">
        <v>192</v>
      </c>
      <c r="E1902" s="139" t="s">
        <v>182</v>
      </c>
      <c r="F1902" s="139" t="s">
        <v>1387</v>
      </c>
      <c r="G1902" s="139" t="s">
        <v>1388</v>
      </c>
      <c r="H1902" s="139" t="s">
        <v>231</v>
      </c>
      <c r="I1902" s="139" t="s">
        <v>231</v>
      </c>
      <c r="J1902" s="139" t="s">
        <v>231</v>
      </c>
      <c r="K1902" s="139" t="s">
        <v>257</v>
      </c>
      <c r="L1902" s="139">
        <v>39.470045444444445</v>
      </c>
      <c r="M1902" s="139">
        <v>-107.92376150000001</v>
      </c>
      <c r="N1902" s="139" t="s">
        <v>254</v>
      </c>
      <c r="O1902" s="139" t="s">
        <v>258</v>
      </c>
      <c r="P1902" s="139">
        <v>17</v>
      </c>
      <c r="Q1902" s="139">
        <v>1.42</v>
      </c>
      <c r="R1902" s="139">
        <v>8</v>
      </c>
      <c r="S1902" s="139">
        <v>2314</v>
      </c>
      <c r="T1902" s="139">
        <v>137</v>
      </c>
      <c r="U1902" s="139" t="s">
        <v>108</v>
      </c>
      <c r="V1902" s="140">
        <v>0</v>
      </c>
      <c r="W1902" s="141">
        <v>2.6975009999999999</v>
      </c>
      <c r="X1902" s="141">
        <v>0</v>
      </c>
      <c r="Y1902" s="141">
        <v>0</v>
      </c>
      <c r="Z1902" s="142">
        <v>0</v>
      </c>
    </row>
    <row r="1903" spans="1:26" s="4" customFormat="1" x14ac:dyDescent="0.2">
      <c r="A1903" s="139" t="s">
        <v>209</v>
      </c>
      <c r="B1903" s="31" t="s">
        <v>134</v>
      </c>
      <c r="C1903" s="139">
        <f t="shared" si="29"/>
        <v>8</v>
      </c>
      <c r="D1903" s="139" t="s">
        <v>192</v>
      </c>
      <c r="E1903" s="139" t="s">
        <v>182</v>
      </c>
      <c r="F1903" s="139" t="s">
        <v>1387</v>
      </c>
      <c r="G1903" s="139" t="s">
        <v>1388</v>
      </c>
      <c r="H1903" s="139" t="s">
        <v>231</v>
      </c>
      <c r="I1903" s="139" t="s">
        <v>231</v>
      </c>
      <c r="J1903" s="139" t="s">
        <v>231</v>
      </c>
      <c r="K1903" s="139" t="s">
        <v>257</v>
      </c>
      <c r="L1903" s="139">
        <v>39.493664388888888</v>
      </c>
      <c r="M1903" s="139">
        <v>-108.12718486111112</v>
      </c>
      <c r="N1903" s="139" t="s">
        <v>254</v>
      </c>
      <c r="O1903" s="139" t="s">
        <v>258</v>
      </c>
      <c r="P1903" s="139">
        <v>20</v>
      </c>
      <c r="Q1903" s="139">
        <v>2</v>
      </c>
      <c r="R1903" s="139">
        <v>10</v>
      </c>
      <c r="S1903" s="139">
        <v>5916</v>
      </c>
      <c r="T1903" s="139">
        <v>700</v>
      </c>
      <c r="U1903" s="139" t="s">
        <v>108</v>
      </c>
      <c r="V1903" s="140">
        <v>0</v>
      </c>
      <c r="W1903" s="141">
        <v>1.3475619999999999</v>
      </c>
      <c r="X1903" s="141">
        <v>0</v>
      </c>
      <c r="Y1903" s="141">
        <v>0</v>
      </c>
      <c r="Z1903" s="142">
        <v>0</v>
      </c>
    </row>
    <row r="1904" spans="1:26" s="4" customFormat="1" x14ac:dyDescent="0.2">
      <c r="A1904" s="139" t="s">
        <v>209</v>
      </c>
      <c r="B1904" s="31" t="s">
        <v>134</v>
      </c>
      <c r="C1904" s="139">
        <f t="shared" si="29"/>
        <v>8</v>
      </c>
      <c r="D1904" s="139" t="s">
        <v>192</v>
      </c>
      <c r="E1904" s="139" t="s">
        <v>182</v>
      </c>
      <c r="F1904" s="139" t="s">
        <v>1389</v>
      </c>
      <c r="G1904" s="139" t="s">
        <v>1390</v>
      </c>
      <c r="H1904" s="139" t="s">
        <v>231</v>
      </c>
      <c r="I1904" s="139" t="s">
        <v>231</v>
      </c>
      <c r="J1904" s="139" t="s">
        <v>231</v>
      </c>
      <c r="K1904" s="139" t="s">
        <v>913</v>
      </c>
      <c r="L1904" s="139">
        <v>39.463393527777782</v>
      </c>
      <c r="M1904" s="139">
        <v>-108.00767905555556</v>
      </c>
      <c r="N1904" s="139" t="s">
        <v>828</v>
      </c>
      <c r="O1904" s="139" t="s">
        <v>914</v>
      </c>
      <c r="P1904" s="139">
        <v>0</v>
      </c>
      <c r="Q1904" s="139">
        <v>0</v>
      </c>
      <c r="R1904" s="139">
        <v>0</v>
      </c>
      <c r="S1904" s="139">
        <v>0</v>
      </c>
      <c r="T1904" s="139">
        <v>70</v>
      </c>
      <c r="U1904" s="139" t="s">
        <v>140</v>
      </c>
      <c r="V1904" s="140">
        <v>0</v>
      </c>
      <c r="W1904" s="141">
        <v>0.30386299999999999</v>
      </c>
      <c r="X1904" s="141">
        <v>0</v>
      </c>
      <c r="Y1904" s="141">
        <v>0</v>
      </c>
      <c r="Z1904" s="142">
        <v>0</v>
      </c>
    </row>
    <row r="1905" spans="1:26" s="4" customFormat="1" x14ac:dyDescent="0.2">
      <c r="A1905" s="139" t="s">
        <v>209</v>
      </c>
      <c r="B1905" s="31" t="s">
        <v>134</v>
      </c>
      <c r="C1905" s="139">
        <f t="shared" si="29"/>
        <v>8</v>
      </c>
      <c r="D1905" s="139" t="s">
        <v>192</v>
      </c>
      <c r="E1905" s="139" t="s">
        <v>182</v>
      </c>
      <c r="F1905" s="139" t="s">
        <v>1389</v>
      </c>
      <c r="G1905" s="139" t="s">
        <v>1390</v>
      </c>
      <c r="H1905" s="139" t="s">
        <v>231</v>
      </c>
      <c r="I1905" s="139" t="s">
        <v>231</v>
      </c>
      <c r="J1905" s="139" t="s">
        <v>231</v>
      </c>
      <c r="K1905" s="139" t="s">
        <v>913</v>
      </c>
      <c r="L1905" s="139">
        <v>39.499484416666668</v>
      </c>
      <c r="M1905" s="139">
        <v>-107.83032577777777</v>
      </c>
      <c r="N1905" s="139" t="s">
        <v>828</v>
      </c>
      <c r="O1905" s="139" t="s">
        <v>914</v>
      </c>
      <c r="P1905" s="139">
        <v>0</v>
      </c>
      <c r="Q1905" s="139">
        <v>0</v>
      </c>
      <c r="R1905" s="139">
        <v>0</v>
      </c>
      <c r="S1905" s="139">
        <v>0</v>
      </c>
      <c r="T1905" s="139">
        <v>70</v>
      </c>
      <c r="U1905" s="139" t="s">
        <v>140</v>
      </c>
      <c r="V1905" s="140">
        <v>0</v>
      </c>
      <c r="W1905" s="141">
        <v>17.673300000000001</v>
      </c>
      <c r="X1905" s="141">
        <v>0</v>
      </c>
      <c r="Y1905" s="141">
        <v>0</v>
      </c>
      <c r="Z1905" s="142">
        <v>0</v>
      </c>
    </row>
    <row r="1906" spans="1:26" s="4" customFormat="1" x14ac:dyDescent="0.2">
      <c r="A1906" s="139" t="s">
        <v>209</v>
      </c>
      <c r="B1906" s="31" t="s">
        <v>134</v>
      </c>
      <c r="C1906" s="139">
        <f t="shared" si="29"/>
        <v>8</v>
      </c>
      <c r="D1906" s="139" t="s">
        <v>192</v>
      </c>
      <c r="E1906" s="139" t="s">
        <v>182</v>
      </c>
      <c r="F1906" s="139" t="s">
        <v>1389</v>
      </c>
      <c r="G1906" s="139" t="s">
        <v>1390</v>
      </c>
      <c r="H1906" s="139" t="s">
        <v>231</v>
      </c>
      <c r="I1906" s="139" t="s">
        <v>231</v>
      </c>
      <c r="J1906" s="139" t="s">
        <v>231</v>
      </c>
      <c r="K1906" s="139" t="s">
        <v>913</v>
      </c>
      <c r="L1906" s="139">
        <v>39.48162697222223</v>
      </c>
      <c r="M1906" s="139">
        <v>-107.8965558888889</v>
      </c>
      <c r="N1906" s="139" t="s">
        <v>393</v>
      </c>
      <c r="O1906" s="139" t="s">
        <v>914</v>
      </c>
      <c r="P1906" s="139">
        <v>0</v>
      </c>
      <c r="Q1906" s="139">
        <v>0</v>
      </c>
      <c r="R1906" s="139">
        <v>0</v>
      </c>
      <c r="S1906" s="139">
        <v>0</v>
      </c>
      <c r="T1906" s="139">
        <v>70</v>
      </c>
      <c r="U1906" s="139" t="s">
        <v>140</v>
      </c>
      <c r="V1906" s="140">
        <v>0</v>
      </c>
      <c r="W1906" s="141">
        <v>132.65924999999999</v>
      </c>
      <c r="X1906" s="141">
        <v>0</v>
      </c>
      <c r="Y1906" s="141">
        <v>0</v>
      </c>
      <c r="Z1906" s="142">
        <v>0</v>
      </c>
    </row>
    <row r="1907" spans="1:26" s="4" customFormat="1" x14ac:dyDescent="0.2">
      <c r="A1907" s="139" t="s">
        <v>209</v>
      </c>
      <c r="B1907" s="31" t="s">
        <v>134</v>
      </c>
      <c r="C1907" s="139">
        <f t="shared" si="29"/>
        <v>8</v>
      </c>
      <c r="D1907" s="139" t="s">
        <v>192</v>
      </c>
      <c r="E1907" s="139" t="s">
        <v>182</v>
      </c>
      <c r="F1907" s="139" t="s">
        <v>1389</v>
      </c>
      <c r="G1907" s="139" t="s">
        <v>1390</v>
      </c>
      <c r="H1907" s="139" t="s">
        <v>231</v>
      </c>
      <c r="I1907" s="139" t="s">
        <v>231</v>
      </c>
      <c r="J1907" s="139" t="s">
        <v>231</v>
      </c>
      <c r="K1907" s="139" t="s">
        <v>913</v>
      </c>
      <c r="L1907" s="139">
        <v>39.435755611111105</v>
      </c>
      <c r="M1907" s="139">
        <v>-107.82871861111111</v>
      </c>
      <c r="N1907" s="139" t="s">
        <v>1391</v>
      </c>
      <c r="O1907" s="139" t="s">
        <v>914</v>
      </c>
      <c r="P1907" s="139">
        <v>0</v>
      </c>
      <c r="Q1907" s="139">
        <v>0</v>
      </c>
      <c r="R1907" s="139">
        <v>0</v>
      </c>
      <c r="S1907" s="139">
        <v>0</v>
      </c>
      <c r="T1907" s="139">
        <v>70</v>
      </c>
      <c r="U1907" s="139" t="s">
        <v>140</v>
      </c>
      <c r="V1907" s="140">
        <v>0</v>
      </c>
      <c r="W1907" s="141">
        <v>2.1927379999999999</v>
      </c>
      <c r="X1907" s="141">
        <v>0</v>
      </c>
      <c r="Y1907" s="141">
        <v>0</v>
      </c>
      <c r="Z1907" s="142">
        <v>0</v>
      </c>
    </row>
    <row r="1908" spans="1:26" s="4" customFormat="1" x14ac:dyDescent="0.2">
      <c r="A1908" s="139" t="s">
        <v>209</v>
      </c>
      <c r="B1908" s="31" t="s">
        <v>134</v>
      </c>
      <c r="C1908" s="139">
        <f t="shared" si="29"/>
        <v>8</v>
      </c>
      <c r="D1908" s="139" t="s">
        <v>192</v>
      </c>
      <c r="E1908" s="139" t="s">
        <v>182</v>
      </c>
      <c r="F1908" s="139" t="s">
        <v>1389</v>
      </c>
      <c r="G1908" s="139" t="s">
        <v>1390</v>
      </c>
      <c r="H1908" s="139" t="s">
        <v>231</v>
      </c>
      <c r="I1908" s="139" t="s">
        <v>231</v>
      </c>
      <c r="J1908" s="139" t="s">
        <v>231</v>
      </c>
      <c r="K1908" s="139" t="s">
        <v>913</v>
      </c>
      <c r="L1908" s="139">
        <v>39.496408611111114</v>
      </c>
      <c r="M1908" s="139">
        <v>-107.95098272222222</v>
      </c>
      <c r="N1908" s="139" t="s">
        <v>393</v>
      </c>
      <c r="O1908" s="139" t="s">
        <v>914</v>
      </c>
      <c r="P1908" s="139">
        <v>0</v>
      </c>
      <c r="Q1908" s="139">
        <v>0</v>
      </c>
      <c r="R1908" s="139">
        <v>0</v>
      </c>
      <c r="S1908" s="139">
        <v>0</v>
      </c>
      <c r="T1908" s="139">
        <v>70</v>
      </c>
      <c r="U1908" s="139" t="s">
        <v>140</v>
      </c>
      <c r="V1908" s="140">
        <v>0</v>
      </c>
      <c r="W1908" s="141">
        <v>29.291250000000002</v>
      </c>
      <c r="X1908" s="141">
        <v>0</v>
      </c>
      <c r="Y1908" s="141">
        <v>0</v>
      </c>
      <c r="Z1908" s="142">
        <v>0</v>
      </c>
    </row>
    <row r="1909" spans="1:26" s="4" customFormat="1" x14ac:dyDescent="0.2">
      <c r="A1909" s="139" t="s">
        <v>209</v>
      </c>
      <c r="B1909" s="31" t="s">
        <v>134</v>
      </c>
      <c r="C1909" s="139">
        <f t="shared" si="29"/>
        <v>8</v>
      </c>
      <c r="D1909" s="139" t="s">
        <v>192</v>
      </c>
      <c r="E1909" s="139" t="s">
        <v>182</v>
      </c>
      <c r="F1909" s="139" t="s">
        <v>1389</v>
      </c>
      <c r="G1909" s="139" t="s">
        <v>1390</v>
      </c>
      <c r="H1909" s="139" t="s">
        <v>231</v>
      </c>
      <c r="I1909" s="139" t="s">
        <v>231</v>
      </c>
      <c r="J1909" s="139" t="s">
        <v>231</v>
      </c>
      <c r="K1909" s="139" t="s">
        <v>913</v>
      </c>
      <c r="L1909" s="139">
        <v>39.476331416666667</v>
      </c>
      <c r="M1909" s="139">
        <v>-107.94727519444444</v>
      </c>
      <c r="N1909" s="139" t="s">
        <v>1391</v>
      </c>
      <c r="O1909" s="139" t="s">
        <v>914</v>
      </c>
      <c r="P1909" s="139">
        <v>0</v>
      </c>
      <c r="Q1909" s="139">
        <v>0</v>
      </c>
      <c r="R1909" s="139">
        <v>0</v>
      </c>
      <c r="S1909" s="139">
        <v>0</v>
      </c>
      <c r="T1909" s="139">
        <v>70</v>
      </c>
      <c r="U1909" s="139" t="s">
        <v>140</v>
      </c>
      <c r="V1909" s="140">
        <v>0</v>
      </c>
      <c r="W1909" s="141">
        <v>23.679375</v>
      </c>
      <c r="X1909" s="141">
        <v>0</v>
      </c>
      <c r="Y1909" s="141">
        <v>0</v>
      </c>
      <c r="Z1909" s="142">
        <v>0</v>
      </c>
    </row>
    <row r="1910" spans="1:26" s="4" customFormat="1" x14ac:dyDescent="0.2">
      <c r="A1910" s="139" t="s">
        <v>209</v>
      </c>
      <c r="B1910" s="31" t="s">
        <v>134</v>
      </c>
      <c r="C1910" s="139">
        <f t="shared" si="29"/>
        <v>8</v>
      </c>
      <c r="D1910" s="139" t="s">
        <v>192</v>
      </c>
      <c r="E1910" s="139" t="s">
        <v>182</v>
      </c>
      <c r="F1910" s="139" t="s">
        <v>1389</v>
      </c>
      <c r="G1910" s="139" t="s">
        <v>1390</v>
      </c>
      <c r="H1910" s="139" t="s">
        <v>231</v>
      </c>
      <c r="I1910" s="139" t="s">
        <v>231</v>
      </c>
      <c r="J1910" s="139" t="s">
        <v>231</v>
      </c>
      <c r="K1910" s="139" t="s">
        <v>913</v>
      </c>
      <c r="L1910" s="139">
        <v>39.488477361111109</v>
      </c>
      <c r="M1910" s="139">
        <v>-107.93117508333334</v>
      </c>
      <c r="N1910" s="139" t="s">
        <v>254</v>
      </c>
      <c r="O1910" s="139" t="s">
        <v>914</v>
      </c>
      <c r="P1910" s="139">
        <v>0</v>
      </c>
      <c r="Q1910" s="139">
        <v>0</v>
      </c>
      <c r="R1910" s="139">
        <v>0</v>
      </c>
      <c r="S1910" s="139">
        <v>0</v>
      </c>
      <c r="T1910" s="139">
        <v>70</v>
      </c>
      <c r="U1910" s="139" t="s">
        <v>108</v>
      </c>
      <c r="V1910" s="140">
        <v>0</v>
      </c>
      <c r="W1910" s="141">
        <v>10.40377</v>
      </c>
      <c r="X1910" s="141">
        <v>0</v>
      </c>
      <c r="Y1910" s="141">
        <v>0</v>
      </c>
      <c r="Z1910" s="142">
        <v>0</v>
      </c>
    </row>
    <row r="1911" spans="1:26" s="4" customFormat="1" x14ac:dyDescent="0.2">
      <c r="A1911" s="139" t="s">
        <v>209</v>
      </c>
      <c r="B1911" s="31" t="s">
        <v>134</v>
      </c>
      <c r="C1911" s="139">
        <f t="shared" si="29"/>
        <v>8</v>
      </c>
      <c r="D1911" s="139" t="s">
        <v>192</v>
      </c>
      <c r="E1911" s="139" t="s">
        <v>182</v>
      </c>
      <c r="F1911" s="139" t="s">
        <v>1392</v>
      </c>
      <c r="G1911" s="139" t="s">
        <v>1393</v>
      </c>
      <c r="H1911" s="139" t="s">
        <v>231</v>
      </c>
      <c r="I1911" s="139" t="s">
        <v>231</v>
      </c>
      <c r="J1911" s="139" t="s">
        <v>231</v>
      </c>
      <c r="K1911" s="139" t="s">
        <v>257</v>
      </c>
      <c r="L1911" s="139">
        <v>39.601851361111116</v>
      </c>
      <c r="M1911" s="139">
        <v>-108.14078941666668</v>
      </c>
      <c r="N1911" s="139" t="s">
        <v>254</v>
      </c>
      <c r="O1911" s="139" t="s">
        <v>258</v>
      </c>
      <c r="P1911" s="139">
        <v>17</v>
      </c>
      <c r="Q1911" s="139">
        <v>1.42</v>
      </c>
      <c r="R1911" s="139">
        <v>8</v>
      </c>
      <c r="S1911" s="139">
        <v>2314</v>
      </c>
      <c r="T1911" s="139">
        <v>137</v>
      </c>
      <c r="U1911" s="139" t="s">
        <v>108</v>
      </c>
      <c r="V1911" s="140">
        <v>0</v>
      </c>
      <c r="W1911" s="141">
        <v>1.6844140000000001</v>
      </c>
      <c r="X1911" s="141">
        <v>0</v>
      </c>
      <c r="Y1911" s="141">
        <v>0</v>
      </c>
      <c r="Z1911" s="142">
        <v>0</v>
      </c>
    </row>
    <row r="1912" spans="1:26" s="4" customFormat="1" x14ac:dyDescent="0.2">
      <c r="A1912" s="139" t="s">
        <v>209</v>
      </c>
      <c r="B1912" s="31" t="s">
        <v>134</v>
      </c>
      <c r="C1912" s="139">
        <f t="shared" si="29"/>
        <v>8</v>
      </c>
      <c r="D1912" s="139" t="s">
        <v>192</v>
      </c>
      <c r="E1912" s="139" t="s">
        <v>182</v>
      </c>
      <c r="F1912" s="139" t="s">
        <v>1394</v>
      </c>
      <c r="G1912" s="139" t="s">
        <v>1395</v>
      </c>
      <c r="H1912" s="139" t="s">
        <v>231</v>
      </c>
      <c r="I1912" s="139" t="s">
        <v>231</v>
      </c>
      <c r="J1912" s="139" t="s">
        <v>231</v>
      </c>
      <c r="K1912" s="139" t="s">
        <v>257</v>
      </c>
      <c r="L1912" s="139">
        <v>39.493370666666671</v>
      </c>
      <c r="M1912" s="139">
        <v>-107.93338216666668</v>
      </c>
      <c r="N1912" s="139" t="s">
        <v>254</v>
      </c>
      <c r="O1912" s="139" t="s">
        <v>258</v>
      </c>
      <c r="P1912" s="139">
        <v>17</v>
      </c>
      <c r="Q1912" s="139">
        <v>1.42</v>
      </c>
      <c r="R1912" s="139">
        <v>8</v>
      </c>
      <c r="S1912" s="139">
        <v>2314</v>
      </c>
      <c r="T1912" s="139">
        <v>137</v>
      </c>
      <c r="U1912" s="139" t="s">
        <v>108</v>
      </c>
      <c r="V1912" s="140">
        <v>0</v>
      </c>
      <c r="W1912" s="141">
        <v>1.101375</v>
      </c>
      <c r="X1912" s="141">
        <v>0</v>
      </c>
      <c r="Y1912" s="141">
        <v>0</v>
      </c>
      <c r="Z1912" s="142">
        <v>0</v>
      </c>
    </row>
    <row r="1913" spans="1:26" s="4" customFormat="1" x14ac:dyDescent="0.2">
      <c r="A1913" s="139" t="s">
        <v>209</v>
      </c>
      <c r="B1913" s="31" t="s">
        <v>134</v>
      </c>
      <c r="C1913" s="139">
        <f t="shared" si="29"/>
        <v>8</v>
      </c>
      <c r="D1913" s="139" t="s">
        <v>192</v>
      </c>
      <c r="E1913" s="139" t="s">
        <v>182</v>
      </c>
      <c r="F1913" s="139" t="s">
        <v>1396</v>
      </c>
      <c r="G1913" s="139" t="s">
        <v>1397</v>
      </c>
      <c r="H1913" s="139" t="s">
        <v>231</v>
      </c>
      <c r="I1913" s="139" t="s">
        <v>231</v>
      </c>
      <c r="J1913" s="139" t="s">
        <v>231</v>
      </c>
      <c r="K1913" s="139" t="s">
        <v>257</v>
      </c>
      <c r="L1913" s="139">
        <v>39.532954972222221</v>
      </c>
      <c r="M1913" s="139">
        <v>-107.56664675</v>
      </c>
      <c r="N1913" s="139" t="s">
        <v>254</v>
      </c>
      <c r="O1913" s="139" t="s">
        <v>258</v>
      </c>
      <c r="P1913" s="139">
        <v>20</v>
      </c>
      <c r="Q1913" s="139">
        <v>2</v>
      </c>
      <c r="R1913" s="139">
        <v>10</v>
      </c>
      <c r="S1913" s="139">
        <v>5916</v>
      </c>
      <c r="T1913" s="139">
        <v>700</v>
      </c>
      <c r="U1913" s="139" t="s">
        <v>108</v>
      </c>
      <c r="V1913" s="140">
        <v>0</v>
      </c>
      <c r="W1913" s="141">
        <v>0.10829999999999999</v>
      </c>
      <c r="X1913" s="141">
        <v>0</v>
      </c>
      <c r="Y1913" s="141">
        <v>0</v>
      </c>
      <c r="Z1913" s="142">
        <v>0</v>
      </c>
    </row>
    <row r="1914" spans="1:26" s="4" customFormat="1" x14ac:dyDescent="0.2">
      <c r="A1914" s="139" t="s">
        <v>209</v>
      </c>
      <c r="B1914" s="31" t="s">
        <v>134</v>
      </c>
      <c r="C1914" s="139">
        <f t="shared" si="29"/>
        <v>8</v>
      </c>
      <c r="D1914" s="139" t="s">
        <v>192</v>
      </c>
      <c r="E1914" s="139" t="s">
        <v>182</v>
      </c>
      <c r="F1914" s="139" t="s">
        <v>1398</v>
      </c>
      <c r="G1914" s="139" t="s">
        <v>1399</v>
      </c>
      <c r="H1914" s="139" t="s">
        <v>231</v>
      </c>
      <c r="I1914" s="139" t="s">
        <v>231</v>
      </c>
      <c r="J1914" s="139" t="s">
        <v>231</v>
      </c>
      <c r="K1914" s="139" t="s">
        <v>257</v>
      </c>
      <c r="L1914" s="139">
        <v>39.532954972222221</v>
      </c>
      <c r="M1914" s="139">
        <v>-107.56664675</v>
      </c>
      <c r="N1914" s="139" t="s">
        <v>254</v>
      </c>
      <c r="O1914" s="139" t="s">
        <v>258</v>
      </c>
      <c r="P1914" s="139">
        <v>0</v>
      </c>
      <c r="Q1914" s="139">
        <v>0</v>
      </c>
      <c r="R1914" s="139">
        <v>0</v>
      </c>
      <c r="S1914" s="139">
        <v>0</v>
      </c>
      <c r="T1914" s="139">
        <v>70</v>
      </c>
      <c r="U1914" s="139" t="s">
        <v>108</v>
      </c>
      <c r="V1914" s="140">
        <v>0</v>
      </c>
      <c r="W1914" s="141">
        <v>2.2678120000000002</v>
      </c>
      <c r="X1914" s="141">
        <v>0</v>
      </c>
      <c r="Y1914" s="141">
        <v>0</v>
      </c>
      <c r="Z1914" s="142">
        <v>0</v>
      </c>
    </row>
    <row r="1915" spans="1:26" s="4" customFormat="1" x14ac:dyDescent="0.2">
      <c r="A1915" s="139" t="s">
        <v>209</v>
      </c>
      <c r="B1915" s="31" t="s">
        <v>134</v>
      </c>
      <c r="C1915" s="139">
        <f t="shared" si="29"/>
        <v>8</v>
      </c>
      <c r="D1915" s="139" t="s">
        <v>192</v>
      </c>
      <c r="E1915" s="139" t="s">
        <v>182</v>
      </c>
      <c r="F1915" s="139" t="s">
        <v>1400</v>
      </c>
      <c r="G1915" s="139" t="s">
        <v>1401</v>
      </c>
      <c r="H1915" s="139" t="s">
        <v>231</v>
      </c>
      <c r="I1915" s="139" t="s">
        <v>231</v>
      </c>
      <c r="J1915" s="139" t="s">
        <v>231</v>
      </c>
      <c r="K1915" s="139" t="s">
        <v>257</v>
      </c>
      <c r="L1915" s="139">
        <v>39.510276833333336</v>
      </c>
      <c r="M1915" s="139">
        <v>-107.55764266666667</v>
      </c>
      <c r="N1915" s="139" t="s">
        <v>254</v>
      </c>
      <c r="O1915" s="139" t="s">
        <v>258</v>
      </c>
      <c r="P1915" s="139">
        <v>20</v>
      </c>
      <c r="Q1915" s="139">
        <v>2</v>
      </c>
      <c r="R1915" s="139">
        <v>10</v>
      </c>
      <c r="S1915" s="139">
        <v>5916</v>
      </c>
      <c r="T1915" s="139">
        <v>700</v>
      </c>
      <c r="U1915" s="139" t="s">
        <v>108</v>
      </c>
      <c r="V1915" s="140">
        <v>0</v>
      </c>
      <c r="W1915" s="141">
        <v>0.18374499999999999</v>
      </c>
      <c r="X1915" s="141">
        <v>0</v>
      </c>
      <c r="Y1915" s="141">
        <v>0</v>
      </c>
      <c r="Z1915" s="142">
        <v>0</v>
      </c>
    </row>
    <row r="1916" spans="1:26" s="4" customFormat="1" x14ac:dyDescent="0.2">
      <c r="A1916" s="139" t="s">
        <v>209</v>
      </c>
      <c r="B1916" s="31" t="s">
        <v>134</v>
      </c>
      <c r="C1916" s="139">
        <f t="shared" si="29"/>
        <v>8</v>
      </c>
      <c r="D1916" s="139" t="s">
        <v>192</v>
      </c>
      <c r="E1916" s="139" t="s">
        <v>182</v>
      </c>
      <c r="F1916" s="139" t="s">
        <v>1402</v>
      </c>
      <c r="G1916" s="139" t="s">
        <v>1403</v>
      </c>
      <c r="H1916" s="139" t="s">
        <v>231</v>
      </c>
      <c r="I1916" s="139" t="s">
        <v>231</v>
      </c>
      <c r="J1916" s="139" t="s">
        <v>231</v>
      </c>
      <c r="K1916" s="139" t="s">
        <v>257</v>
      </c>
      <c r="L1916" s="139">
        <v>39.510276833333336</v>
      </c>
      <c r="M1916" s="139">
        <v>-107.55764266666667</v>
      </c>
      <c r="N1916" s="139" t="s">
        <v>254</v>
      </c>
      <c r="O1916" s="139" t="s">
        <v>258</v>
      </c>
      <c r="P1916" s="139">
        <v>20</v>
      </c>
      <c r="Q1916" s="139">
        <v>2</v>
      </c>
      <c r="R1916" s="139">
        <v>10</v>
      </c>
      <c r="S1916" s="139">
        <v>5916</v>
      </c>
      <c r="T1916" s="139">
        <v>700</v>
      </c>
      <c r="U1916" s="139" t="s">
        <v>108</v>
      </c>
      <c r="V1916" s="140">
        <v>0</v>
      </c>
      <c r="W1916" s="141">
        <v>1.484618</v>
      </c>
      <c r="X1916" s="141">
        <v>0</v>
      </c>
      <c r="Y1916" s="141">
        <v>0</v>
      </c>
      <c r="Z1916" s="142">
        <v>0</v>
      </c>
    </row>
    <row r="1917" spans="1:26" s="4" customFormat="1" x14ac:dyDescent="0.2">
      <c r="A1917" s="139" t="s">
        <v>209</v>
      </c>
      <c r="B1917" s="31" t="s">
        <v>134</v>
      </c>
      <c r="C1917" s="139">
        <f t="shared" si="29"/>
        <v>8</v>
      </c>
      <c r="D1917" s="139" t="s">
        <v>192</v>
      </c>
      <c r="E1917" s="139" t="s">
        <v>182</v>
      </c>
      <c r="F1917" s="139" t="s">
        <v>1404</v>
      </c>
      <c r="G1917" s="139" t="s">
        <v>1405</v>
      </c>
      <c r="H1917" s="139" t="s">
        <v>231</v>
      </c>
      <c r="I1917" s="139" t="s">
        <v>231</v>
      </c>
      <c r="J1917" s="139" t="s">
        <v>231</v>
      </c>
      <c r="K1917" s="139" t="s">
        <v>257</v>
      </c>
      <c r="L1917" s="139">
        <v>39.510276833333336</v>
      </c>
      <c r="M1917" s="139">
        <v>-107.55764266666667</v>
      </c>
      <c r="N1917" s="139" t="s">
        <v>254</v>
      </c>
      <c r="O1917" s="139" t="s">
        <v>258</v>
      </c>
      <c r="P1917" s="139">
        <v>17</v>
      </c>
      <c r="Q1917" s="139">
        <v>1.42</v>
      </c>
      <c r="R1917" s="139">
        <v>8</v>
      </c>
      <c r="S1917" s="139">
        <v>2314</v>
      </c>
      <c r="T1917" s="139">
        <v>137</v>
      </c>
      <c r="U1917" s="139" t="s">
        <v>108</v>
      </c>
      <c r="V1917" s="140">
        <v>0</v>
      </c>
      <c r="W1917" s="141">
        <v>1.5644420000000001</v>
      </c>
      <c r="X1917" s="141">
        <v>0</v>
      </c>
      <c r="Y1917" s="141">
        <v>0</v>
      </c>
      <c r="Z1917" s="142">
        <v>0</v>
      </c>
    </row>
    <row r="1918" spans="1:26" s="4" customFormat="1" x14ac:dyDescent="0.2">
      <c r="A1918" s="139" t="s">
        <v>209</v>
      </c>
      <c r="B1918" s="31" t="s">
        <v>134</v>
      </c>
      <c r="C1918" s="139">
        <f t="shared" si="29"/>
        <v>8</v>
      </c>
      <c r="D1918" s="139" t="s">
        <v>192</v>
      </c>
      <c r="E1918" s="139" t="s">
        <v>182</v>
      </c>
      <c r="F1918" s="139" t="s">
        <v>1406</v>
      </c>
      <c r="G1918" s="139" t="s">
        <v>1407</v>
      </c>
      <c r="H1918" s="139" t="s">
        <v>231</v>
      </c>
      <c r="I1918" s="139" t="s">
        <v>231</v>
      </c>
      <c r="J1918" s="139" t="s">
        <v>231</v>
      </c>
      <c r="K1918" s="139" t="s">
        <v>257</v>
      </c>
      <c r="L1918" s="139">
        <v>39.493343138888889</v>
      </c>
      <c r="M1918" s="139">
        <v>-107.87183708333333</v>
      </c>
      <c r="N1918" s="139" t="s">
        <v>254</v>
      </c>
      <c r="O1918" s="139" t="s">
        <v>258</v>
      </c>
      <c r="P1918" s="139">
        <v>20</v>
      </c>
      <c r="Q1918" s="139">
        <v>2</v>
      </c>
      <c r="R1918" s="139">
        <v>10</v>
      </c>
      <c r="S1918" s="139">
        <v>5916</v>
      </c>
      <c r="T1918" s="139">
        <v>700</v>
      </c>
      <c r="U1918" s="139" t="s">
        <v>108</v>
      </c>
      <c r="V1918" s="140">
        <v>0</v>
      </c>
      <c r="W1918" s="141">
        <v>0.90290899999999996</v>
      </c>
      <c r="X1918" s="141">
        <v>0</v>
      </c>
      <c r="Y1918" s="141">
        <v>0</v>
      </c>
      <c r="Z1918" s="142">
        <v>0</v>
      </c>
    </row>
    <row r="1919" spans="1:26" s="4" customFormat="1" x14ac:dyDescent="0.2">
      <c r="A1919" s="139" t="s">
        <v>209</v>
      </c>
      <c r="B1919" s="31" t="s">
        <v>134</v>
      </c>
      <c r="C1919" s="139">
        <f t="shared" si="29"/>
        <v>8</v>
      </c>
      <c r="D1919" s="139" t="s">
        <v>192</v>
      </c>
      <c r="E1919" s="139" t="s">
        <v>182</v>
      </c>
      <c r="F1919" s="139" t="s">
        <v>1408</v>
      </c>
      <c r="G1919" s="139" t="s">
        <v>1409</v>
      </c>
      <c r="H1919" s="139" t="s">
        <v>231</v>
      </c>
      <c r="I1919" s="139" t="s">
        <v>231</v>
      </c>
      <c r="J1919" s="139" t="s">
        <v>231</v>
      </c>
      <c r="K1919" s="139" t="s">
        <v>257</v>
      </c>
      <c r="L1919" s="139">
        <v>39.493343138888889</v>
      </c>
      <c r="M1919" s="139">
        <v>-107.87183708333333</v>
      </c>
      <c r="N1919" s="139" t="s">
        <v>254</v>
      </c>
      <c r="O1919" s="139" t="s">
        <v>258</v>
      </c>
      <c r="P1919" s="139">
        <v>20</v>
      </c>
      <c r="Q1919" s="139">
        <v>2</v>
      </c>
      <c r="R1919" s="139">
        <v>10</v>
      </c>
      <c r="S1919" s="139">
        <v>5916</v>
      </c>
      <c r="T1919" s="139">
        <v>700</v>
      </c>
      <c r="U1919" s="139" t="s">
        <v>108</v>
      </c>
      <c r="V1919" s="140">
        <v>0</v>
      </c>
      <c r="W1919" s="141">
        <v>0.28266799999999997</v>
      </c>
      <c r="X1919" s="141">
        <v>0</v>
      </c>
      <c r="Y1919" s="141">
        <v>0</v>
      </c>
      <c r="Z1919" s="142">
        <v>0</v>
      </c>
    </row>
    <row r="1920" spans="1:26" s="4" customFormat="1" x14ac:dyDescent="0.2">
      <c r="A1920" s="139" t="s">
        <v>209</v>
      </c>
      <c r="B1920" s="31" t="s">
        <v>134</v>
      </c>
      <c r="C1920" s="139">
        <f t="shared" si="29"/>
        <v>8</v>
      </c>
      <c r="D1920" s="139" t="s">
        <v>192</v>
      </c>
      <c r="E1920" s="139" t="s">
        <v>182</v>
      </c>
      <c r="F1920" s="139" t="s">
        <v>1410</v>
      </c>
      <c r="G1920" s="139" t="s">
        <v>1411</v>
      </c>
      <c r="H1920" s="139" t="s">
        <v>231</v>
      </c>
      <c r="I1920" s="139" t="s">
        <v>231</v>
      </c>
      <c r="J1920" s="139" t="s">
        <v>231</v>
      </c>
      <c r="K1920" s="139" t="s">
        <v>257</v>
      </c>
      <c r="L1920" s="139">
        <v>39.39861475</v>
      </c>
      <c r="M1920" s="139">
        <v>-108.07265124999999</v>
      </c>
      <c r="N1920" s="139" t="s">
        <v>254</v>
      </c>
      <c r="O1920" s="139" t="s">
        <v>258</v>
      </c>
      <c r="P1920" s="139">
        <v>20</v>
      </c>
      <c r="Q1920" s="139">
        <v>2</v>
      </c>
      <c r="R1920" s="139">
        <v>10</v>
      </c>
      <c r="S1920" s="139">
        <v>5916</v>
      </c>
      <c r="T1920" s="139">
        <v>700</v>
      </c>
      <c r="U1920" s="139" t="s">
        <v>108</v>
      </c>
      <c r="V1920" s="140">
        <v>0</v>
      </c>
      <c r="W1920" s="141">
        <v>0.116025</v>
      </c>
      <c r="X1920" s="141">
        <v>0</v>
      </c>
      <c r="Y1920" s="141">
        <v>0</v>
      </c>
      <c r="Z1920" s="142">
        <v>0</v>
      </c>
    </row>
    <row r="1921" spans="1:26" s="4" customFormat="1" x14ac:dyDescent="0.2">
      <c r="A1921" s="139" t="s">
        <v>209</v>
      </c>
      <c r="B1921" s="31" t="s">
        <v>134</v>
      </c>
      <c r="C1921" s="139">
        <f t="shared" si="29"/>
        <v>8</v>
      </c>
      <c r="D1921" s="139" t="s">
        <v>192</v>
      </c>
      <c r="E1921" s="139" t="s">
        <v>182</v>
      </c>
      <c r="F1921" s="139" t="s">
        <v>1412</v>
      </c>
      <c r="G1921" s="139" t="s">
        <v>1413</v>
      </c>
      <c r="H1921" s="139" t="s">
        <v>231</v>
      </c>
      <c r="I1921" s="139" t="s">
        <v>231</v>
      </c>
      <c r="J1921" s="139" t="s">
        <v>231</v>
      </c>
      <c r="K1921" s="139" t="s">
        <v>257</v>
      </c>
      <c r="L1921" s="139">
        <v>39.487061583333343</v>
      </c>
      <c r="M1921" s="139">
        <v>-107.61070027777777</v>
      </c>
      <c r="N1921" s="139" t="s">
        <v>267</v>
      </c>
      <c r="O1921" s="139" t="s">
        <v>258</v>
      </c>
      <c r="P1921" s="139">
        <v>0</v>
      </c>
      <c r="Q1921" s="139">
        <v>0</v>
      </c>
      <c r="R1921" s="139">
        <v>0</v>
      </c>
      <c r="S1921" s="139">
        <v>0</v>
      </c>
      <c r="T1921" s="139">
        <v>70</v>
      </c>
      <c r="U1921" s="139" t="s">
        <v>110</v>
      </c>
      <c r="V1921" s="140">
        <v>0</v>
      </c>
      <c r="W1921" s="141">
        <v>14.7</v>
      </c>
      <c r="X1921" s="141">
        <v>0</v>
      </c>
      <c r="Y1921" s="141">
        <v>0</v>
      </c>
      <c r="Z1921" s="142">
        <v>0</v>
      </c>
    </row>
    <row r="1922" spans="1:26" s="4" customFormat="1" x14ac:dyDescent="0.2">
      <c r="A1922" s="139" t="s">
        <v>209</v>
      </c>
      <c r="B1922" s="31" t="s">
        <v>134</v>
      </c>
      <c r="C1922" s="139">
        <f t="shared" si="29"/>
        <v>8</v>
      </c>
      <c r="D1922" s="139" t="s">
        <v>192</v>
      </c>
      <c r="E1922" s="139" t="s">
        <v>182</v>
      </c>
      <c r="F1922" s="139" t="s">
        <v>1414</v>
      </c>
      <c r="G1922" s="139" t="s">
        <v>1415</v>
      </c>
      <c r="H1922" s="139" t="s">
        <v>231</v>
      </c>
      <c r="I1922" s="139" t="s">
        <v>231</v>
      </c>
      <c r="J1922" s="139" t="s">
        <v>231</v>
      </c>
      <c r="K1922" s="139" t="s">
        <v>257</v>
      </c>
      <c r="L1922" s="139">
        <v>39.479902583333335</v>
      </c>
      <c r="M1922" s="139">
        <v>-107.61563269444444</v>
      </c>
      <c r="N1922" s="139" t="s">
        <v>254</v>
      </c>
      <c r="O1922" s="139" t="s">
        <v>258</v>
      </c>
      <c r="P1922" s="139">
        <v>17</v>
      </c>
      <c r="Q1922" s="139">
        <v>1.42</v>
      </c>
      <c r="R1922" s="139">
        <v>8</v>
      </c>
      <c r="S1922" s="139">
        <v>2314</v>
      </c>
      <c r="T1922" s="139">
        <v>137</v>
      </c>
      <c r="U1922" s="139" t="s">
        <v>108</v>
      </c>
      <c r="V1922" s="140">
        <v>0</v>
      </c>
      <c r="W1922" s="141">
        <v>18.508172999999999</v>
      </c>
      <c r="X1922" s="141">
        <v>0</v>
      </c>
      <c r="Y1922" s="141">
        <v>0</v>
      </c>
      <c r="Z1922" s="142">
        <v>0</v>
      </c>
    </row>
    <row r="1923" spans="1:26" s="4" customFormat="1" x14ac:dyDescent="0.2">
      <c r="A1923" s="139" t="s">
        <v>209</v>
      </c>
      <c r="B1923" s="31" t="s">
        <v>134</v>
      </c>
      <c r="C1923" s="139">
        <f t="shared" si="29"/>
        <v>8</v>
      </c>
      <c r="D1923" s="139" t="s">
        <v>192</v>
      </c>
      <c r="E1923" s="139" t="s">
        <v>182</v>
      </c>
      <c r="F1923" s="139" t="s">
        <v>1414</v>
      </c>
      <c r="G1923" s="139" t="s">
        <v>1415</v>
      </c>
      <c r="H1923" s="139" t="s">
        <v>231</v>
      </c>
      <c r="I1923" s="139" t="s">
        <v>231</v>
      </c>
      <c r="J1923" s="139" t="s">
        <v>231</v>
      </c>
      <c r="K1923" s="139" t="s">
        <v>257</v>
      </c>
      <c r="L1923" s="139">
        <v>39.498057861111114</v>
      </c>
      <c r="M1923" s="139">
        <v>-107.63357919444447</v>
      </c>
      <c r="N1923" s="139" t="s">
        <v>268</v>
      </c>
      <c r="O1923" s="139" t="s">
        <v>258</v>
      </c>
      <c r="P1923" s="139">
        <v>0</v>
      </c>
      <c r="Q1923" s="139">
        <v>0</v>
      </c>
      <c r="R1923" s="139">
        <v>0</v>
      </c>
      <c r="S1923" s="139">
        <v>0</v>
      </c>
      <c r="T1923" s="139">
        <v>70</v>
      </c>
      <c r="U1923" s="139" t="s">
        <v>208</v>
      </c>
      <c r="V1923" s="140">
        <v>0</v>
      </c>
      <c r="W1923" s="141">
        <v>4.5464929999999999</v>
      </c>
      <c r="X1923" s="141">
        <v>0</v>
      </c>
      <c r="Y1923" s="141">
        <v>0</v>
      </c>
      <c r="Z1923" s="142">
        <v>0</v>
      </c>
    </row>
    <row r="1924" spans="1:26" s="4" customFormat="1" x14ac:dyDescent="0.2">
      <c r="A1924" s="139" t="s">
        <v>209</v>
      </c>
      <c r="B1924" s="31" t="s">
        <v>134</v>
      </c>
      <c r="C1924" s="139">
        <f t="shared" si="29"/>
        <v>8</v>
      </c>
      <c r="D1924" s="139" t="s">
        <v>192</v>
      </c>
      <c r="E1924" s="139" t="s">
        <v>182</v>
      </c>
      <c r="F1924" s="139" t="s">
        <v>1416</v>
      </c>
      <c r="G1924" s="139" t="s">
        <v>1417</v>
      </c>
      <c r="H1924" s="139" t="s">
        <v>231</v>
      </c>
      <c r="I1924" s="139" t="s">
        <v>231</v>
      </c>
      <c r="J1924" s="139" t="s">
        <v>231</v>
      </c>
      <c r="K1924" s="139" t="s">
        <v>257</v>
      </c>
      <c r="L1924" s="139">
        <v>39.65662422222222</v>
      </c>
      <c r="M1924" s="139">
        <v>-108.13702047222223</v>
      </c>
      <c r="N1924" s="139" t="s">
        <v>268</v>
      </c>
      <c r="O1924" s="139" t="s">
        <v>258</v>
      </c>
      <c r="P1924" s="139">
        <v>0</v>
      </c>
      <c r="Q1924" s="139">
        <v>0</v>
      </c>
      <c r="R1924" s="139">
        <v>0</v>
      </c>
      <c r="S1924" s="139">
        <v>0</v>
      </c>
      <c r="T1924" s="139">
        <v>70</v>
      </c>
      <c r="U1924" s="139" t="s">
        <v>208</v>
      </c>
      <c r="V1924" s="140">
        <v>0</v>
      </c>
      <c r="W1924" s="141">
        <v>6.6307679999999998</v>
      </c>
      <c r="X1924" s="141">
        <v>0</v>
      </c>
      <c r="Y1924" s="141">
        <v>0</v>
      </c>
      <c r="Z1924" s="142">
        <v>0</v>
      </c>
    </row>
    <row r="1925" spans="1:26" s="4" customFormat="1" x14ac:dyDescent="0.2">
      <c r="A1925" s="139" t="s">
        <v>209</v>
      </c>
      <c r="B1925" s="31" t="s">
        <v>134</v>
      </c>
      <c r="C1925" s="139">
        <f t="shared" si="29"/>
        <v>8</v>
      </c>
      <c r="D1925" s="139" t="s">
        <v>192</v>
      </c>
      <c r="E1925" s="139" t="s">
        <v>182</v>
      </c>
      <c r="F1925" s="139" t="s">
        <v>1416</v>
      </c>
      <c r="G1925" s="139" t="s">
        <v>1417</v>
      </c>
      <c r="H1925" s="139" t="s">
        <v>231</v>
      </c>
      <c r="I1925" s="139" t="s">
        <v>231</v>
      </c>
      <c r="J1925" s="139" t="s">
        <v>231</v>
      </c>
      <c r="K1925" s="139" t="s">
        <v>257</v>
      </c>
      <c r="L1925" s="139">
        <v>39.65662422222222</v>
      </c>
      <c r="M1925" s="139">
        <v>-108.13702047222223</v>
      </c>
      <c r="N1925" s="139" t="s">
        <v>254</v>
      </c>
      <c r="O1925" s="139" t="s">
        <v>258</v>
      </c>
      <c r="P1925" s="139">
        <v>20</v>
      </c>
      <c r="Q1925" s="139">
        <v>2</v>
      </c>
      <c r="R1925" s="139">
        <v>10</v>
      </c>
      <c r="S1925" s="139">
        <v>5916</v>
      </c>
      <c r="T1925" s="139">
        <v>700</v>
      </c>
      <c r="U1925" s="139" t="s">
        <v>108</v>
      </c>
      <c r="V1925" s="140">
        <v>0</v>
      </c>
      <c r="W1925" s="141">
        <v>1.0565990000000001</v>
      </c>
      <c r="X1925" s="141">
        <v>0</v>
      </c>
      <c r="Y1925" s="141">
        <v>0</v>
      </c>
      <c r="Z1925" s="142">
        <v>0</v>
      </c>
    </row>
    <row r="1926" spans="1:26" s="4" customFormat="1" x14ac:dyDescent="0.2">
      <c r="A1926" s="139" t="s">
        <v>209</v>
      </c>
      <c r="B1926" s="31" t="s">
        <v>134</v>
      </c>
      <c r="C1926" s="139">
        <f t="shared" si="29"/>
        <v>8</v>
      </c>
      <c r="D1926" s="139" t="s">
        <v>192</v>
      </c>
      <c r="E1926" s="139" t="s">
        <v>182</v>
      </c>
      <c r="F1926" s="139" t="s">
        <v>1418</v>
      </c>
      <c r="G1926" s="139" t="s">
        <v>1419</v>
      </c>
      <c r="H1926" s="139" t="s">
        <v>231</v>
      </c>
      <c r="I1926" s="139" t="s">
        <v>231</v>
      </c>
      <c r="J1926" s="139" t="s">
        <v>231</v>
      </c>
      <c r="K1926" s="139" t="s">
        <v>257</v>
      </c>
      <c r="L1926" s="139">
        <v>39.629391805555557</v>
      </c>
      <c r="M1926" s="139">
        <v>-108.20359586111111</v>
      </c>
      <c r="N1926" s="139" t="s">
        <v>275</v>
      </c>
      <c r="O1926" s="139" t="s">
        <v>258</v>
      </c>
      <c r="P1926" s="139">
        <v>10</v>
      </c>
      <c r="Q1926" s="139">
        <v>0.5</v>
      </c>
      <c r="R1926" s="139">
        <v>0</v>
      </c>
      <c r="S1926" s="139">
        <v>0</v>
      </c>
      <c r="T1926" s="139">
        <v>0</v>
      </c>
      <c r="U1926" s="139" t="s">
        <v>159</v>
      </c>
      <c r="V1926" s="140">
        <v>8.2080160000000006</v>
      </c>
      <c r="W1926" s="141">
        <v>2.5444810000000002</v>
      </c>
      <c r="X1926" s="141">
        <v>6.6484959999999997</v>
      </c>
      <c r="Y1926" s="141">
        <v>0</v>
      </c>
      <c r="Z1926" s="142">
        <v>0</v>
      </c>
    </row>
    <row r="1927" spans="1:26" s="4" customFormat="1" x14ac:dyDescent="0.2">
      <c r="A1927" s="139" t="s">
        <v>209</v>
      </c>
      <c r="B1927" s="31" t="s">
        <v>134</v>
      </c>
      <c r="C1927" s="139">
        <f t="shared" ref="C1927:C1990" si="30">VALUE(LEFT($D1927,LEN(D1927)-3))</f>
        <v>8</v>
      </c>
      <c r="D1927" s="139" t="s">
        <v>192</v>
      </c>
      <c r="E1927" s="139" t="s">
        <v>182</v>
      </c>
      <c r="F1927" s="139" t="s">
        <v>1420</v>
      </c>
      <c r="G1927" s="139" t="s">
        <v>1421</v>
      </c>
      <c r="H1927" s="139" t="s">
        <v>231</v>
      </c>
      <c r="I1927" s="139" t="s">
        <v>231</v>
      </c>
      <c r="J1927" s="139" t="s">
        <v>231</v>
      </c>
      <c r="K1927" s="139" t="s">
        <v>257</v>
      </c>
      <c r="L1927" s="139">
        <v>39.629391805555557</v>
      </c>
      <c r="M1927" s="139">
        <v>-108.20359586111111</v>
      </c>
      <c r="N1927" s="139" t="s">
        <v>254</v>
      </c>
      <c r="O1927" s="139" t="s">
        <v>258</v>
      </c>
      <c r="P1927" s="139">
        <v>20</v>
      </c>
      <c r="Q1927" s="139">
        <v>2</v>
      </c>
      <c r="R1927" s="139">
        <v>10</v>
      </c>
      <c r="S1927" s="139">
        <v>5916</v>
      </c>
      <c r="T1927" s="139">
        <v>700</v>
      </c>
      <c r="U1927" s="139" t="s">
        <v>108</v>
      </c>
      <c r="V1927" s="140">
        <v>0</v>
      </c>
      <c r="W1927" s="141">
        <v>0.89881999999999995</v>
      </c>
      <c r="X1927" s="141">
        <v>0</v>
      </c>
      <c r="Y1927" s="141">
        <v>0</v>
      </c>
      <c r="Z1927" s="142">
        <v>0</v>
      </c>
    </row>
    <row r="1928" spans="1:26" s="4" customFormat="1" x14ac:dyDescent="0.2">
      <c r="A1928" s="139" t="s">
        <v>209</v>
      </c>
      <c r="B1928" s="31" t="s">
        <v>134</v>
      </c>
      <c r="C1928" s="139">
        <f t="shared" si="30"/>
        <v>8</v>
      </c>
      <c r="D1928" s="139" t="s">
        <v>192</v>
      </c>
      <c r="E1928" s="139" t="s">
        <v>182</v>
      </c>
      <c r="F1928" s="139" t="s">
        <v>1422</v>
      </c>
      <c r="G1928" s="139" t="s">
        <v>1423</v>
      </c>
      <c r="H1928" s="139" t="s">
        <v>231</v>
      </c>
      <c r="I1928" s="139" t="s">
        <v>231</v>
      </c>
      <c r="J1928" s="139" t="s">
        <v>231</v>
      </c>
      <c r="K1928" s="139" t="s">
        <v>257</v>
      </c>
      <c r="L1928" s="139">
        <v>39.471286249999999</v>
      </c>
      <c r="M1928" s="139">
        <v>-108.08289119444444</v>
      </c>
      <c r="N1928" s="139" t="s">
        <v>254</v>
      </c>
      <c r="O1928" s="139" t="s">
        <v>258</v>
      </c>
      <c r="P1928" s="139">
        <v>20</v>
      </c>
      <c r="Q1928" s="139">
        <v>2</v>
      </c>
      <c r="R1928" s="139">
        <v>10</v>
      </c>
      <c r="S1928" s="139">
        <v>5916</v>
      </c>
      <c r="T1928" s="139">
        <v>700</v>
      </c>
      <c r="U1928" s="139" t="s">
        <v>108</v>
      </c>
      <c r="V1928" s="140">
        <v>0</v>
      </c>
      <c r="W1928" s="141">
        <v>0.77198599999999995</v>
      </c>
      <c r="X1928" s="141">
        <v>0</v>
      </c>
      <c r="Y1928" s="141">
        <v>0</v>
      </c>
      <c r="Z1928" s="142">
        <v>0</v>
      </c>
    </row>
    <row r="1929" spans="1:26" s="4" customFormat="1" x14ac:dyDescent="0.2">
      <c r="A1929" s="139" t="s">
        <v>209</v>
      </c>
      <c r="B1929" s="31" t="s">
        <v>134</v>
      </c>
      <c r="C1929" s="139">
        <f t="shared" si="30"/>
        <v>8</v>
      </c>
      <c r="D1929" s="139" t="s">
        <v>192</v>
      </c>
      <c r="E1929" s="139" t="s">
        <v>182</v>
      </c>
      <c r="F1929" s="139" t="s">
        <v>1424</v>
      </c>
      <c r="G1929" s="139" t="s">
        <v>1425</v>
      </c>
      <c r="H1929" s="139" t="s">
        <v>231</v>
      </c>
      <c r="I1929" s="139" t="s">
        <v>231</v>
      </c>
      <c r="J1929" s="139" t="s">
        <v>231</v>
      </c>
      <c r="K1929" s="139" t="s">
        <v>257</v>
      </c>
      <c r="L1929" s="139">
        <v>39.503913666666669</v>
      </c>
      <c r="M1929" s="139">
        <v>-108.01952224999999</v>
      </c>
      <c r="N1929" s="139" t="s">
        <v>254</v>
      </c>
      <c r="O1929" s="139" t="s">
        <v>258</v>
      </c>
      <c r="P1929" s="139">
        <v>20</v>
      </c>
      <c r="Q1929" s="139">
        <v>2</v>
      </c>
      <c r="R1929" s="139">
        <v>10</v>
      </c>
      <c r="S1929" s="139">
        <v>5916</v>
      </c>
      <c r="T1929" s="139">
        <v>700</v>
      </c>
      <c r="U1929" s="139" t="s">
        <v>108</v>
      </c>
      <c r="V1929" s="140">
        <v>0</v>
      </c>
      <c r="W1929" s="141">
        <v>0.435726</v>
      </c>
      <c r="X1929" s="141">
        <v>0</v>
      </c>
      <c r="Y1929" s="141">
        <v>0</v>
      </c>
      <c r="Z1929" s="142">
        <v>0</v>
      </c>
    </row>
    <row r="1930" spans="1:26" s="4" customFormat="1" x14ac:dyDescent="0.2">
      <c r="A1930" s="139" t="s">
        <v>209</v>
      </c>
      <c r="B1930" s="31" t="s">
        <v>134</v>
      </c>
      <c r="C1930" s="139">
        <f t="shared" si="30"/>
        <v>8</v>
      </c>
      <c r="D1930" s="139" t="s">
        <v>192</v>
      </c>
      <c r="E1930" s="139" t="s">
        <v>182</v>
      </c>
      <c r="F1930" s="139" t="s">
        <v>1426</v>
      </c>
      <c r="G1930" s="139" t="s">
        <v>1427</v>
      </c>
      <c r="H1930" s="139" t="s">
        <v>231</v>
      </c>
      <c r="I1930" s="139" t="s">
        <v>231</v>
      </c>
      <c r="J1930" s="139" t="s">
        <v>231</v>
      </c>
      <c r="K1930" s="139" t="s">
        <v>257</v>
      </c>
      <c r="L1930" s="139">
        <v>39.482457750000002</v>
      </c>
      <c r="M1930" s="139">
        <v>-108.10634705555555</v>
      </c>
      <c r="N1930" s="139" t="s">
        <v>254</v>
      </c>
      <c r="O1930" s="139" t="s">
        <v>258</v>
      </c>
      <c r="P1930" s="139">
        <v>20</v>
      </c>
      <c r="Q1930" s="139">
        <v>2</v>
      </c>
      <c r="R1930" s="139">
        <v>10</v>
      </c>
      <c r="S1930" s="139">
        <v>5916</v>
      </c>
      <c r="T1930" s="139">
        <v>700</v>
      </c>
      <c r="U1930" s="139" t="s">
        <v>108</v>
      </c>
      <c r="V1930" s="140">
        <v>0</v>
      </c>
      <c r="W1930" s="141">
        <v>0.87868800000000002</v>
      </c>
      <c r="X1930" s="141">
        <v>0</v>
      </c>
      <c r="Y1930" s="141">
        <v>0</v>
      </c>
      <c r="Z1930" s="142">
        <v>0</v>
      </c>
    </row>
    <row r="1931" spans="1:26" s="4" customFormat="1" x14ac:dyDescent="0.2">
      <c r="A1931" s="139" t="s">
        <v>209</v>
      </c>
      <c r="B1931" s="31" t="s">
        <v>134</v>
      </c>
      <c r="C1931" s="139">
        <f t="shared" si="30"/>
        <v>8</v>
      </c>
      <c r="D1931" s="139" t="s">
        <v>192</v>
      </c>
      <c r="E1931" s="139" t="s">
        <v>182</v>
      </c>
      <c r="F1931" s="139" t="s">
        <v>1428</v>
      </c>
      <c r="G1931" s="139" t="s">
        <v>1429</v>
      </c>
      <c r="H1931" s="139" t="s">
        <v>231</v>
      </c>
      <c r="I1931" s="139" t="s">
        <v>231</v>
      </c>
      <c r="J1931" s="139" t="s">
        <v>231</v>
      </c>
      <c r="K1931" s="139" t="s">
        <v>232</v>
      </c>
      <c r="L1931" s="139">
        <v>39.651422027777777</v>
      </c>
      <c r="M1931" s="139">
        <v>-108.15453058333335</v>
      </c>
      <c r="N1931" s="139" t="s">
        <v>238</v>
      </c>
      <c r="O1931" s="139" t="s">
        <v>233</v>
      </c>
      <c r="P1931" s="139">
        <v>0</v>
      </c>
      <c r="Q1931" s="139">
        <v>0</v>
      </c>
      <c r="R1931" s="139">
        <v>0</v>
      </c>
      <c r="S1931" s="139">
        <v>0</v>
      </c>
      <c r="T1931" s="139">
        <v>70</v>
      </c>
      <c r="U1931" s="139" t="s">
        <v>110</v>
      </c>
      <c r="V1931" s="140">
        <v>0</v>
      </c>
      <c r="W1931" s="141">
        <v>3.8533089999999999</v>
      </c>
      <c r="X1931" s="141">
        <v>0</v>
      </c>
      <c r="Y1931" s="141">
        <v>0</v>
      </c>
      <c r="Z1931" s="142">
        <v>0</v>
      </c>
    </row>
    <row r="1932" spans="1:26" s="4" customFormat="1" x14ac:dyDescent="0.2">
      <c r="A1932" s="139" t="s">
        <v>209</v>
      </c>
      <c r="B1932" s="31" t="s">
        <v>134</v>
      </c>
      <c r="C1932" s="139">
        <f t="shared" si="30"/>
        <v>8</v>
      </c>
      <c r="D1932" s="139" t="s">
        <v>192</v>
      </c>
      <c r="E1932" s="139" t="s">
        <v>182</v>
      </c>
      <c r="F1932" s="139" t="s">
        <v>1430</v>
      </c>
      <c r="G1932" s="139" t="s">
        <v>1431</v>
      </c>
      <c r="H1932" s="139" t="s">
        <v>231</v>
      </c>
      <c r="I1932" s="139" t="s">
        <v>231</v>
      </c>
      <c r="J1932" s="139" t="s">
        <v>231</v>
      </c>
      <c r="K1932" s="139" t="s">
        <v>257</v>
      </c>
      <c r="L1932" s="139">
        <v>39.651422027777777</v>
      </c>
      <c r="M1932" s="139">
        <v>-108.15453058333335</v>
      </c>
      <c r="N1932" s="139" t="s">
        <v>254</v>
      </c>
      <c r="O1932" s="139" t="s">
        <v>258</v>
      </c>
      <c r="P1932" s="139">
        <v>20</v>
      </c>
      <c r="Q1932" s="139">
        <v>2</v>
      </c>
      <c r="R1932" s="139">
        <v>10</v>
      </c>
      <c r="S1932" s="139">
        <v>5916</v>
      </c>
      <c r="T1932" s="139">
        <v>700</v>
      </c>
      <c r="U1932" s="139" t="s">
        <v>108</v>
      </c>
      <c r="V1932" s="140">
        <v>0</v>
      </c>
      <c r="W1932" s="141">
        <v>0.466364</v>
      </c>
      <c r="X1932" s="141">
        <v>0</v>
      </c>
      <c r="Y1932" s="141">
        <v>0</v>
      </c>
      <c r="Z1932" s="142">
        <v>0</v>
      </c>
    </row>
    <row r="1933" spans="1:26" s="4" customFormat="1" x14ac:dyDescent="0.2">
      <c r="A1933" s="139" t="s">
        <v>209</v>
      </c>
      <c r="B1933" s="31" t="s">
        <v>134</v>
      </c>
      <c r="C1933" s="139">
        <f t="shared" si="30"/>
        <v>8</v>
      </c>
      <c r="D1933" s="139" t="s">
        <v>192</v>
      </c>
      <c r="E1933" s="139" t="s">
        <v>182</v>
      </c>
      <c r="F1933" s="139" t="s">
        <v>1432</v>
      </c>
      <c r="G1933" s="139" t="s">
        <v>1433</v>
      </c>
      <c r="H1933" s="139" t="s">
        <v>231</v>
      </c>
      <c r="I1933" s="139" t="s">
        <v>231</v>
      </c>
      <c r="J1933" s="139" t="s">
        <v>231</v>
      </c>
      <c r="K1933" s="139" t="s">
        <v>232</v>
      </c>
      <c r="L1933" s="139">
        <v>39.651422027777777</v>
      </c>
      <c r="M1933" s="139">
        <v>-108.15453058333335</v>
      </c>
      <c r="N1933" s="139" t="s">
        <v>261</v>
      </c>
      <c r="O1933" s="139" t="s">
        <v>233</v>
      </c>
      <c r="P1933" s="139">
        <v>12</v>
      </c>
      <c r="Q1933" s="139">
        <v>0.3</v>
      </c>
      <c r="R1933" s="139">
        <v>177</v>
      </c>
      <c r="S1933" s="139">
        <v>924</v>
      </c>
      <c r="T1933" s="139">
        <v>1350</v>
      </c>
      <c r="U1933" s="139" t="s">
        <v>159</v>
      </c>
      <c r="V1933" s="140">
        <v>3.6414930000000001</v>
      </c>
      <c r="W1933" s="141">
        <v>0.209728</v>
      </c>
      <c r="X1933" s="141">
        <v>3.3927879999999999</v>
      </c>
      <c r="Y1933" s="141">
        <v>0</v>
      </c>
      <c r="Z1933" s="142">
        <v>0</v>
      </c>
    </row>
    <row r="1934" spans="1:26" s="4" customFormat="1" x14ac:dyDescent="0.2">
      <c r="A1934" s="139" t="s">
        <v>209</v>
      </c>
      <c r="B1934" s="31" t="s">
        <v>134</v>
      </c>
      <c r="C1934" s="139">
        <f t="shared" si="30"/>
        <v>8</v>
      </c>
      <c r="D1934" s="139" t="s">
        <v>192</v>
      </c>
      <c r="E1934" s="139" t="s">
        <v>182</v>
      </c>
      <c r="F1934" s="139" t="s">
        <v>1432</v>
      </c>
      <c r="G1934" s="139" t="s">
        <v>1433</v>
      </c>
      <c r="H1934" s="139" t="s">
        <v>231</v>
      </c>
      <c r="I1934" s="139" t="s">
        <v>231</v>
      </c>
      <c r="J1934" s="139" t="s">
        <v>231</v>
      </c>
      <c r="K1934" s="139" t="s">
        <v>232</v>
      </c>
      <c r="L1934" s="139">
        <v>39.651422027777777</v>
      </c>
      <c r="M1934" s="139">
        <v>-108.15453058333335</v>
      </c>
      <c r="N1934" s="139" t="s">
        <v>261</v>
      </c>
      <c r="O1934" s="139" t="s">
        <v>233</v>
      </c>
      <c r="P1934" s="139">
        <v>12</v>
      </c>
      <c r="Q1934" s="139">
        <v>0.33</v>
      </c>
      <c r="R1934" s="139">
        <v>177</v>
      </c>
      <c r="S1934" s="139">
        <v>924</v>
      </c>
      <c r="T1934" s="139">
        <v>1350</v>
      </c>
      <c r="U1934" s="139" t="s">
        <v>159</v>
      </c>
      <c r="V1934" s="140">
        <v>3.6414930000000001</v>
      </c>
      <c r="W1934" s="141">
        <v>0.209728</v>
      </c>
      <c r="X1934" s="141">
        <v>3.3927879999999999</v>
      </c>
      <c r="Y1934" s="141">
        <v>0</v>
      </c>
      <c r="Z1934" s="142">
        <v>0</v>
      </c>
    </row>
    <row r="1935" spans="1:26" s="4" customFormat="1" x14ac:dyDescent="0.2">
      <c r="A1935" s="139" t="s">
        <v>209</v>
      </c>
      <c r="B1935" s="31" t="s">
        <v>134</v>
      </c>
      <c r="C1935" s="139">
        <f t="shared" si="30"/>
        <v>8</v>
      </c>
      <c r="D1935" s="139" t="s">
        <v>192</v>
      </c>
      <c r="E1935" s="139" t="s">
        <v>182</v>
      </c>
      <c r="F1935" s="139" t="s">
        <v>1434</v>
      </c>
      <c r="G1935" s="139" t="s">
        <v>1435</v>
      </c>
      <c r="H1935" s="139" t="s">
        <v>231</v>
      </c>
      <c r="I1935" s="139" t="s">
        <v>231</v>
      </c>
      <c r="J1935" s="139" t="s">
        <v>231</v>
      </c>
      <c r="K1935" s="139" t="s">
        <v>232</v>
      </c>
      <c r="L1935" s="139">
        <v>39.651422027777777</v>
      </c>
      <c r="M1935" s="139">
        <v>-108.15453058333335</v>
      </c>
      <c r="N1935" s="139" t="s">
        <v>261</v>
      </c>
      <c r="O1935" s="139" t="s">
        <v>233</v>
      </c>
      <c r="P1935" s="139">
        <v>12</v>
      </c>
      <c r="Q1935" s="139">
        <v>0.3</v>
      </c>
      <c r="R1935" s="139">
        <v>177</v>
      </c>
      <c r="S1935" s="139">
        <v>924</v>
      </c>
      <c r="T1935" s="139">
        <v>1350</v>
      </c>
      <c r="U1935" s="139" t="s">
        <v>159</v>
      </c>
      <c r="V1935" s="140">
        <v>7.2829860000000002</v>
      </c>
      <c r="W1935" s="141">
        <v>0.419456</v>
      </c>
      <c r="X1935" s="141">
        <v>6.7855759999999998</v>
      </c>
      <c r="Y1935" s="141">
        <v>0</v>
      </c>
      <c r="Z1935" s="142">
        <v>0</v>
      </c>
    </row>
    <row r="1936" spans="1:26" s="4" customFormat="1" x14ac:dyDescent="0.2">
      <c r="A1936" s="139" t="s">
        <v>209</v>
      </c>
      <c r="B1936" s="31" t="s">
        <v>134</v>
      </c>
      <c r="C1936" s="139">
        <f t="shared" si="30"/>
        <v>8</v>
      </c>
      <c r="D1936" s="139" t="s">
        <v>192</v>
      </c>
      <c r="E1936" s="139" t="s">
        <v>182</v>
      </c>
      <c r="F1936" s="139" t="s">
        <v>1436</v>
      </c>
      <c r="G1936" s="139" t="s">
        <v>1437</v>
      </c>
      <c r="H1936" s="139" t="s">
        <v>231</v>
      </c>
      <c r="I1936" s="139" t="s">
        <v>231</v>
      </c>
      <c r="J1936" s="139" t="s">
        <v>231</v>
      </c>
      <c r="K1936" s="139" t="s">
        <v>232</v>
      </c>
      <c r="L1936" s="139">
        <v>39.651422027777777</v>
      </c>
      <c r="M1936" s="139">
        <v>-108.15453058333335</v>
      </c>
      <c r="N1936" s="139" t="s">
        <v>238</v>
      </c>
      <c r="O1936" s="139" t="s">
        <v>233</v>
      </c>
      <c r="P1936" s="139">
        <v>0</v>
      </c>
      <c r="Q1936" s="139">
        <v>0</v>
      </c>
      <c r="R1936" s="139">
        <v>0</v>
      </c>
      <c r="S1936" s="139">
        <v>0</v>
      </c>
      <c r="T1936" s="139">
        <v>70</v>
      </c>
      <c r="U1936" s="139" t="s">
        <v>110</v>
      </c>
      <c r="V1936" s="140">
        <v>0</v>
      </c>
      <c r="W1936" s="141">
        <v>9.0604030000000009</v>
      </c>
      <c r="X1936" s="141">
        <v>0</v>
      </c>
      <c r="Y1936" s="141">
        <v>0</v>
      </c>
      <c r="Z1936" s="142">
        <v>0</v>
      </c>
    </row>
    <row r="1937" spans="1:26" s="4" customFormat="1" x14ac:dyDescent="0.2">
      <c r="A1937" s="139" t="s">
        <v>209</v>
      </c>
      <c r="B1937" s="31" t="s">
        <v>134</v>
      </c>
      <c r="C1937" s="139">
        <f t="shared" si="30"/>
        <v>8</v>
      </c>
      <c r="D1937" s="139" t="s">
        <v>192</v>
      </c>
      <c r="E1937" s="139" t="s">
        <v>182</v>
      </c>
      <c r="F1937" s="139" t="s">
        <v>1438</v>
      </c>
      <c r="G1937" s="139" t="s">
        <v>1439</v>
      </c>
      <c r="H1937" s="139" t="s">
        <v>231</v>
      </c>
      <c r="I1937" s="139" t="s">
        <v>231</v>
      </c>
      <c r="J1937" s="139" t="s">
        <v>231</v>
      </c>
      <c r="K1937" s="139" t="s">
        <v>232</v>
      </c>
      <c r="L1937" s="139">
        <v>39.651422027777777</v>
      </c>
      <c r="M1937" s="139">
        <v>-108.15453058333335</v>
      </c>
      <c r="N1937" s="139" t="s">
        <v>268</v>
      </c>
      <c r="O1937" s="139" t="s">
        <v>233</v>
      </c>
      <c r="P1937" s="139">
        <v>20</v>
      </c>
      <c r="Q1937" s="139">
        <v>2</v>
      </c>
      <c r="R1937" s="139">
        <v>0</v>
      </c>
      <c r="S1937" s="139">
        <v>0</v>
      </c>
      <c r="T1937" s="139">
        <v>0</v>
      </c>
      <c r="U1937" s="139" t="s">
        <v>208</v>
      </c>
      <c r="V1937" s="140">
        <v>0</v>
      </c>
      <c r="W1937" s="141">
        <v>9.8993990000000007</v>
      </c>
      <c r="X1937" s="141">
        <v>0</v>
      </c>
      <c r="Y1937" s="141">
        <v>0</v>
      </c>
      <c r="Z1937" s="142">
        <v>0</v>
      </c>
    </row>
    <row r="1938" spans="1:26" s="4" customFormat="1" x14ac:dyDescent="0.2">
      <c r="A1938" s="139" t="s">
        <v>209</v>
      </c>
      <c r="B1938" s="31" t="s">
        <v>134</v>
      </c>
      <c r="C1938" s="139">
        <f t="shared" si="30"/>
        <v>8</v>
      </c>
      <c r="D1938" s="139" t="s">
        <v>192</v>
      </c>
      <c r="E1938" s="139" t="s">
        <v>182</v>
      </c>
      <c r="F1938" s="139" t="s">
        <v>1440</v>
      </c>
      <c r="G1938" s="139" t="s">
        <v>1441</v>
      </c>
      <c r="H1938" s="139" t="s">
        <v>231</v>
      </c>
      <c r="I1938" s="139" t="s">
        <v>231</v>
      </c>
      <c r="J1938" s="139" t="s">
        <v>231</v>
      </c>
      <c r="K1938" s="139" t="s">
        <v>232</v>
      </c>
      <c r="L1938" s="139">
        <v>39.651422027777777</v>
      </c>
      <c r="M1938" s="139">
        <v>-108.15453058333335</v>
      </c>
      <c r="N1938" s="139" t="s">
        <v>238</v>
      </c>
      <c r="O1938" s="139" t="s">
        <v>233</v>
      </c>
      <c r="P1938" s="139">
        <v>0</v>
      </c>
      <c r="Q1938" s="139">
        <v>0</v>
      </c>
      <c r="R1938" s="139">
        <v>0</v>
      </c>
      <c r="S1938" s="139">
        <v>0</v>
      </c>
      <c r="T1938" s="139">
        <v>70</v>
      </c>
      <c r="U1938" s="139" t="s">
        <v>110</v>
      </c>
      <c r="V1938" s="140">
        <v>0</v>
      </c>
      <c r="W1938" s="141">
        <v>9.5854110000000006</v>
      </c>
      <c r="X1938" s="141">
        <v>0</v>
      </c>
      <c r="Y1938" s="141">
        <v>0</v>
      </c>
      <c r="Z1938" s="142">
        <v>0</v>
      </c>
    </row>
    <row r="1939" spans="1:26" s="4" customFormat="1" x14ac:dyDescent="0.2">
      <c r="A1939" s="139" t="s">
        <v>209</v>
      </c>
      <c r="B1939" s="31" t="s">
        <v>134</v>
      </c>
      <c r="C1939" s="139">
        <f t="shared" si="30"/>
        <v>8</v>
      </c>
      <c r="D1939" s="139" t="s">
        <v>192</v>
      </c>
      <c r="E1939" s="139" t="s">
        <v>182</v>
      </c>
      <c r="F1939" s="139" t="s">
        <v>1442</v>
      </c>
      <c r="G1939" s="139" t="s">
        <v>1443</v>
      </c>
      <c r="H1939" s="139" t="s">
        <v>231</v>
      </c>
      <c r="I1939" s="139" t="s">
        <v>231</v>
      </c>
      <c r="J1939" s="139" t="s">
        <v>231</v>
      </c>
      <c r="K1939" s="139" t="s">
        <v>257</v>
      </c>
      <c r="L1939" s="139">
        <v>39.566645805555552</v>
      </c>
      <c r="M1939" s="139">
        <v>-108.14692794444446</v>
      </c>
      <c r="N1939" s="139" t="s">
        <v>254</v>
      </c>
      <c r="O1939" s="139" t="s">
        <v>258</v>
      </c>
      <c r="P1939" s="139">
        <v>17</v>
      </c>
      <c r="Q1939" s="139">
        <v>1.42</v>
      </c>
      <c r="R1939" s="139">
        <v>8</v>
      </c>
      <c r="S1939" s="139">
        <v>2314</v>
      </c>
      <c r="T1939" s="139">
        <v>137</v>
      </c>
      <c r="U1939" s="139" t="s">
        <v>108</v>
      </c>
      <c r="V1939" s="140">
        <v>0</v>
      </c>
      <c r="W1939" s="141">
        <v>0.86855099999999996</v>
      </c>
      <c r="X1939" s="141">
        <v>0</v>
      </c>
      <c r="Y1939" s="141">
        <v>0</v>
      </c>
      <c r="Z1939" s="142">
        <v>0</v>
      </c>
    </row>
    <row r="1940" spans="1:26" s="4" customFormat="1" x14ac:dyDescent="0.2">
      <c r="A1940" s="139" t="s">
        <v>209</v>
      </c>
      <c r="B1940" s="31" t="s">
        <v>134</v>
      </c>
      <c r="C1940" s="139">
        <f t="shared" si="30"/>
        <v>8</v>
      </c>
      <c r="D1940" s="139" t="s">
        <v>192</v>
      </c>
      <c r="E1940" s="139" t="s">
        <v>182</v>
      </c>
      <c r="F1940" s="139" t="s">
        <v>1444</v>
      </c>
      <c r="G1940" s="139" t="s">
        <v>1445</v>
      </c>
      <c r="H1940" s="139" t="s">
        <v>231</v>
      </c>
      <c r="I1940" s="139" t="s">
        <v>231</v>
      </c>
      <c r="J1940" s="139" t="s">
        <v>231</v>
      </c>
      <c r="K1940" s="139" t="s">
        <v>232</v>
      </c>
      <c r="L1940" s="139">
        <v>39.519104499999997</v>
      </c>
      <c r="M1940" s="139">
        <v>-107.6257331111111</v>
      </c>
      <c r="N1940" s="139" t="s">
        <v>238</v>
      </c>
      <c r="O1940" s="139" t="s">
        <v>233</v>
      </c>
      <c r="P1940" s="139">
        <v>0</v>
      </c>
      <c r="Q1940" s="139">
        <v>0</v>
      </c>
      <c r="R1940" s="139">
        <v>0</v>
      </c>
      <c r="S1940" s="139">
        <v>0</v>
      </c>
      <c r="T1940" s="139">
        <v>70</v>
      </c>
      <c r="U1940" s="139" t="s">
        <v>110</v>
      </c>
      <c r="V1940" s="140">
        <v>0</v>
      </c>
      <c r="W1940" s="141">
        <v>4.9000000000000004</v>
      </c>
      <c r="X1940" s="141">
        <v>0</v>
      </c>
      <c r="Y1940" s="141">
        <v>0</v>
      </c>
      <c r="Z1940" s="142">
        <v>0</v>
      </c>
    </row>
    <row r="1941" spans="1:26" s="4" customFormat="1" x14ac:dyDescent="0.2">
      <c r="A1941" s="139" t="s">
        <v>209</v>
      </c>
      <c r="B1941" s="31" t="s">
        <v>134</v>
      </c>
      <c r="C1941" s="139">
        <f t="shared" si="30"/>
        <v>8</v>
      </c>
      <c r="D1941" s="139" t="s">
        <v>192</v>
      </c>
      <c r="E1941" s="139" t="s">
        <v>182</v>
      </c>
      <c r="F1941" s="139" t="s">
        <v>1446</v>
      </c>
      <c r="G1941" s="139" t="s">
        <v>1447</v>
      </c>
      <c r="H1941" s="139" t="s">
        <v>231</v>
      </c>
      <c r="I1941" s="139" t="s">
        <v>231</v>
      </c>
      <c r="J1941" s="139" t="s">
        <v>231</v>
      </c>
      <c r="K1941" s="139" t="s">
        <v>257</v>
      </c>
      <c r="L1941" s="139">
        <v>39.517402805555555</v>
      </c>
      <c r="M1941" s="139">
        <v>-107.5825066388889</v>
      </c>
      <c r="N1941" s="139" t="s">
        <v>254</v>
      </c>
      <c r="O1941" s="139" t="s">
        <v>258</v>
      </c>
      <c r="P1941" s="139">
        <v>20</v>
      </c>
      <c r="Q1941" s="139">
        <v>2</v>
      </c>
      <c r="R1941" s="139">
        <v>10</v>
      </c>
      <c r="S1941" s="139">
        <v>5916</v>
      </c>
      <c r="T1941" s="139">
        <v>700</v>
      </c>
      <c r="U1941" s="139" t="s">
        <v>108</v>
      </c>
      <c r="V1941" s="140">
        <v>0</v>
      </c>
      <c r="W1941" s="141">
        <v>0.46133099999999999</v>
      </c>
      <c r="X1941" s="141">
        <v>0</v>
      </c>
      <c r="Y1941" s="141">
        <v>0</v>
      </c>
      <c r="Z1941" s="142">
        <v>0</v>
      </c>
    </row>
    <row r="1942" spans="1:26" s="4" customFormat="1" x14ac:dyDescent="0.2">
      <c r="A1942" s="139" t="s">
        <v>209</v>
      </c>
      <c r="B1942" s="31" t="s">
        <v>134</v>
      </c>
      <c r="C1942" s="139">
        <f t="shared" si="30"/>
        <v>8</v>
      </c>
      <c r="D1942" s="139" t="s">
        <v>192</v>
      </c>
      <c r="E1942" s="139" t="s">
        <v>182</v>
      </c>
      <c r="F1942" s="139" t="s">
        <v>1448</v>
      </c>
      <c r="G1942" s="139" t="s">
        <v>1449</v>
      </c>
      <c r="H1942" s="139" t="s">
        <v>231</v>
      </c>
      <c r="I1942" s="139" t="s">
        <v>231</v>
      </c>
      <c r="J1942" s="139" t="s">
        <v>231</v>
      </c>
      <c r="K1942" s="139" t="s">
        <v>257</v>
      </c>
      <c r="L1942" s="139">
        <v>39.492270166666678</v>
      </c>
      <c r="M1942" s="139">
        <v>-107.85993316666666</v>
      </c>
      <c r="N1942" s="139" t="s">
        <v>254</v>
      </c>
      <c r="O1942" s="139" t="s">
        <v>258</v>
      </c>
      <c r="P1942" s="139">
        <v>17</v>
      </c>
      <c r="Q1942" s="139">
        <v>1.42</v>
      </c>
      <c r="R1942" s="139">
        <v>8</v>
      </c>
      <c r="S1942" s="139">
        <v>2314</v>
      </c>
      <c r="T1942" s="139">
        <v>137</v>
      </c>
      <c r="U1942" s="139" t="s">
        <v>108</v>
      </c>
      <c r="V1942" s="140">
        <v>0</v>
      </c>
      <c r="W1942" s="141">
        <v>12.869044000000001</v>
      </c>
      <c r="X1942" s="141">
        <v>0</v>
      </c>
      <c r="Y1942" s="141">
        <v>0</v>
      </c>
      <c r="Z1942" s="142">
        <v>0</v>
      </c>
    </row>
    <row r="1943" spans="1:26" s="4" customFormat="1" x14ac:dyDescent="0.2">
      <c r="A1943" s="139" t="s">
        <v>209</v>
      </c>
      <c r="B1943" s="31" t="s">
        <v>134</v>
      </c>
      <c r="C1943" s="139">
        <f t="shared" si="30"/>
        <v>8</v>
      </c>
      <c r="D1943" s="139" t="s">
        <v>192</v>
      </c>
      <c r="E1943" s="139" t="s">
        <v>182</v>
      </c>
      <c r="F1943" s="139" t="s">
        <v>1450</v>
      </c>
      <c r="G1943" s="139" t="s">
        <v>1451</v>
      </c>
      <c r="H1943" s="139" t="s">
        <v>231</v>
      </c>
      <c r="I1943" s="139" t="s">
        <v>231</v>
      </c>
      <c r="J1943" s="139" t="s">
        <v>231</v>
      </c>
      <c r="K1943" s="139" t="s">
        <v>257</v>
      </c>
      <c r="L1943" s="139">
        <v>39.510993944444444</v>
      </c>
      <c r="M1943" s="139">
        <v>-108.06234847222223</v>
      </c>
      <c r="N1943" s="139" t="s">
        <v>254</v>
      </c>
      <c r="O1943" s="139" t="s">
        <v>258</v>
      </c>
      <c r="P1943" s="139">
        <v>20</v>
      </c>
      <c r="Q1943" s="139">
        <v>2</v>
      </c>
      <c r="R1943" s="139">
        <v>10</v>
      </c>
      <c r="S1943" s="139">
        <v>5916</v>
      </c>
      <c r="T1943" s="139">
        <v>700</v>
      </c>
      <c r="U1943" s="139" t="s">
        <v>108</v>
      </c>
      <c r="V1943" s="140">
        <v>0</v>
      </c>
      <c r="W1943" s="141">
        <v>1.378517</v>
      </c>
      <c r="X1943" s="141">
        <v>0</v>
      </c>
      <c r="Y1943" s="141">
        <v>0</v>
      </c>
      <c r="Z1943" s="142">
        <v>0</v>
      </c>
    </row>
    <row r="1944" spans="1:26" s="4" customFormat="1" x14ac:dyDescent="0.2">
      <c r="A1944" s="139" t="s">
        <v>209</v>
      </c>
      <c r="B1944" s="31" t="s">
        <v>134</v>
      </c>
      <c r="C1944" s="139">
        <f t="shared" si="30"/>
        <v>8</v>
      </c>
      <c r="D1944" s="139" t="s">
        <v>192</v>
      </c>
      <c r="E1944" s="139" t="s">
        <v>182</v>
      </c>
      <c r="F1944" s="139" t="s">
        <v>1452</v>
      </c>
      <c r="G1944" s="139" t="s">
        <v>1453</v>
      </c>
      <c r="H1944" s="139" t="s">
        <v>231</v>
      </c>
      <c r="I1944" s="139" t="s">
        <v>231</v>
      </c>
      <c r="J1944" s="139" t="s">
        <v>231</v>
      </c>
      <c r="K1944" s="139" t="s">
        <v>257</v>
      </c>
      <c r="L1944" s="139">
        <v>39.530165861111108</v>
      </c>
      <c r="M1944" s="139">
        <v>-108.04151911111111</v>
      </c>
      <c r="N1944" s="139" t="s">
        <v>254</v>
      </c>
      <c r="O1944" s="139" t="s">
        <v>258</v>
      </c>
      <c r="P1944" s="139">
        <v>20</v>
      </c>
      <c r="Q1944" s="139">
        <v>2</v>
      </c>
      <c r="R1944" s="139">
        <v>10</v>
      </c>
      <c r="S1944" s="139">
        <v>5916</v>
      </c>
      <c r="T1944" s="139">
        <v>700</v>
      </c>
      <c r="U1944" s="139" t="s">
        <v>108</v>
      </c>
      <c r="V1944" s="140">
        <v>0</v>
      </c>
      <c r="W1944" s="141">
        <v>1.150903</v>
      </c>
      <c r="X1944" s="141">
        <v>0</v>
      </c>
      <c r="Y1944" s="141">
        <v>0</v>
      </c>
      <c r="Z1944" s="142">
        <v>0</v>
      </c>
    </row>
    <row r="1945" spans="1:26" s="4" customFormat="1" x14ac:dyDescent="0.2">
      <c r="A1945" s="139" t="s">
        <v>209</v>
      </c>
      <c r="B1945" s="31" t="s">
        <v>134</v>
      </c>
      <c r="C1945" s="139">
        <f t="shared" si="30"/>
        <v>8</v>
      </c>
      <c r="D1945" s="139" t="s">
        <v>192</v>
      </c>
      <c r="E1945" s="139" t="s">
        <v>182</v>
      </c>
      <c r="F1945" s="139" t="s">
        <v>1454</v>
      </c>
      <c r="G1945" s="139" t="s">
        <v>1455</v>
      </c>
      <c r="H1945" s="139" t="s">
        <v>231</v>
      </c>
      <c r="I1945" s="139" t="s">
        <v>231</v>
      </c>
      <c r="J1945" s="139" t="s">
        <v>231</v>
      </c>
      <c r="K1945" s="139" t="s">
        <v>257</v>
      </c>
      <c r="L1945" s="139">
        <v>39.554899138888885</v>
      </c>
      <c r="M1945" s="139">
        <v>-108.13566511111112</v>
      </c>
      <c r="N1945" s="139" t="s">
        <v>254</v>
      </c>
      <c r="O1945" s="139" t="s">
        <v>258</v>
      </c>
      <c r="P1945" s="139">
        <v>0</v>
      </c>
      <c r="Q1945" s="139">
        <v>0</v>
      </c>
      <c r="R1945" s="139">
        <v>0</v>
      </c>
      <c r="S1945" s="139">
        <v>0</v>
      </c>
      <c r="T1945" s="139">
        <v>70</v>
      </c>
      <c r="U1945" s="139" t="s">
        <v>108</v>
      </c>
      <c r="V1945" s="140">
        <v>0</v>
      </c>
      <c r="W1945" s="141">
        <v>1.8</v>
      </c>
      <c r="X1945" s="141">
        <v>0</v>
      </c>
      <c r="Y1945" s="141">
        <v>0</v>
      </c>
      <c r="Z1945" s="142">
        <v>0</v>
      </c>
    </row>
    <row r="1946" spans="1:26" s="4" customFormat="1" x14ac:dyDescent="0.2">
      <c r="A1946" s="139" t="s">
        <v>209</v>
      </c>
      <c r="B1946" s="31" t="s">
        <v>134</v>
      </c>
      <c r="C1946" s="139">
        <f t="shared" si="30"/>
        <v>8</v>
      </c>
      <c r="D1946" s="139" t="s">
        <v>192</v>
      </c>
      <c r="E1946" s="139" t="s">
        <v>182</v>
      </c>
      <c r="F1946" s="139" t="s">
        <v>1456</v>
      </c>
      <c r="G1946" s="139" t="s">
        <v>1457</v>
      </c>
      <c r="H1946" s="139" t="s">
        <v>231</v>
      </c>
      <c r="I1946" s="139" t="s">
        <v>231</v>
      </c>
      <c r="J1946" s="139" t="s">
        <v>231</v>
      </c>
      <c r="K1946" s="139" t="s">
        <v>257</v>
      </c>
      <c r="L1946" s="139">
        <v>39.565294611111106</v>
      </c>
      <c r="M1946" s="139">
        <v>-108.17852055555556</v>
      </c>
      <c r="N1946" s="139" t="s">
        <v>254</v>
      </c>
      <c r="O1946" s="139" t="s">
        <v>258</v>
      </c>
      <c r="P1946" s="139">
        <v>17</v>
      </c>
      <c r="Q1946" s="139">
        <v>1.42</v>
      </c>
      <c r="R1946" s="139">
        <v>8</v>
      </c>
      <c r="S1946" s="139">
        <v>2314</v>
      </c>
      <c r="T1946" s="139">
        <v>137</v>
      </c>
      <c r="U1946" s="139" t="s">
        <v>108</v>
      </c>
      <c r="V1946" s="140">
        <v>0</v>
      </c>
      <c r="W1946" s="141">
        <v>3.9158219999999999</v>
      </c>
      <c r="X1946" s="141">
        <v>0</v>
      </c>
      <c r="Y1946" s="141">
        <v>0</v>
      </c>
      <c r="Z1946" s="142">
        <v>0</v>
      </c>
    </row>
    <row r="1947" spans="1:26" s="4" customFormat="1" x14ac:dyDescent="0.2">
      <c r="A1947" s="139" t="s">
        <v>209</v>
      </c>
      <c r="B1947" s="31" t="s">
        <v>134</v>
      </c>
      <c r="C1947" s="139">
        <f t="shared" si="30"/>
        <v>8</v>
      </c>
      <c r="D1947" s="139" t="s">
        <v>192</v>
      </c>
      <c r="E1947" s="139" t="s">
        <v>182</v>
      </c>
      <c r="F1947" s="139" t="s">
        <v>1458</v>
      </c>
      <c r="G1947" s="139" t="s">
        <v>1459</v>
      </c>
      <c r="H1947" s="139" t="s">
        <v>231</v>
      </c>
      <c r="I1947" s="139" t="s">
        <v>231</v>
      </c>
      <c r="J1947" s="139" t="s">
        <v>231</v>
      </c>
      <c r="K1947" s="139" t="s">
        <v>257</v>
      </c>
      <c r="L1947" s="139">
        <v>39.491302888888889</v>
      </c>
      <c r="M1947" s="139">
        <v>-108.22934052777778</v>
      </c>
      <c r="N1947" s="139" t="s">
        <v>254</v>
      </c>
      <c r="O1947" s="139" t="s">
        <v>258</v>
      </c>
      <c r="P1947" s="139">
        <v>17</v>
      </c>
      <c r="Q1947" s="139">
        <v>1.42</v>
      </c>
      <c r="R1947" s="139">
        <v>8</v>
      </c>
      <c r="S1947" s="139">
        <v>2314</v>
      </c>
      <c r="T1947" s="139">
        <v>137</v>
      </c>
      <c r="U1947" s="139" t="s">
        <v>108</v>
      </c>
      <c r="V1947" s="140">
        <v>0</v>
      </c>
      <c r="W1947" s="141">
        <v>4.0112300000000003</v>
      </c>
      <c r="X1947" s="141">
        <v>0</v>
      </c>
      <c r="Y1947" s="141">
        <v>0</v>
      </c>
      <c r="Z1947" s="142">
        <v>0</v>
      </c>
    </row>
    <row r="1948" spans="1:26" s="4" customFormat="1" x14ac:dyDescent="0.2">
      <c r="A1948" s="139" t="s">
        <v>209</v>
      </c>
      <c r="B1948" s="31" t="s">
        <v>134</v>
      </c>
      <c r="C1948" s="139">
        <f t="shared" si="30"/>
        <v>8</v>
      </c>
      <c r="D1948" s="139" t="s">
        <v>192</v>
      </c>
      <c r="E1948" s="139" t="s">
        <v>182</v>
      </c>
      <c r="F1948" s="139" t="s">
        <v>1460</v>
      </c>
      <c r="G1948" s="139" t="s">
        <v>1461</v>
      </c>
      <c r="H1948" s="139" t="s">
        <v>231</v>
      </c>
      <c r="I1948" s="139" t="s">
        <v>231</v>
      </c>
      <c r="J1948" s="139" t="s">
        <v>231</v>
      </c>
      <c r="K1948" s="139" t="s">
        <v>257</v>
      </c>
      <c r="L1948" s="139">
        <v>39.510654416666668</v>
      </c>
      <c r="M1948" s="139">
        <v>-107.67795136111111</v>
      </c>
      <c r="N1948" s="139" t="s">
        <v>254</v>
      </c>
      <c r="O1948" s="139" t="s">
        <v>258</v>
      </c>
      <c r="P1948" s="139">
        <v>17</v>
      </c>
      <c r="Q1948" s="139">
        <v>1.42</v>
      </c>
      <c r="R1948" s="139">
        <v>8</v>
      </c>
      <c r="S1948" s="139">
        <v>2314</v>
      </c>
      <c r="T1948" s="139">
        <v>137</v>
      </c>
      <c r="U1948" s="139" t="s">
        <v>108</v>
      </c>
      <c r="V1948" s="140">
        <v>0</v>
      </c>
      <c r="W1948" s="141">
        <v>1.7399500000000001</v>
      </c>
      <c r="X1948" s="141">
        <v>0</v>
      </c>
      <c r="Y1948" s="141">
        <v>0</v>
      </c>
      <c r="Z1948" s="142">
        <v>0</v>
      </c>
    </row>
    <row r="1949" spans="1:26" s="4" customFormat="1" x14ac:dyDescent="0.2">
      <c r="A1949" s="139" t="s">
        <v>209</v>
      </c>
      <c r="B1949" s="31" t="s">
        <v>134</v>
      </c>
      <c r="C1949" s="139">
        <f t="shared" si="30"/>
        <v>8</v>
      </c>
      <c r="D1949" s="139" t="s">
        <v>192</v>
      </c>
      <c r="E1949" s="139" t="s">
        <v>182</v>
      </c>
      <c r="F1949" s="139" t="s">
        <v>1462</v>
      </c>
      <c r="G1949" s="139" t="s">
        <v>1463</v>
      </c>
      <c r="H1949" s="139" t="s">
        <v>231</v>
      </c>
      <c r="I1949" s="139" t="s">
        <v>231</v>
      </c>
      <c r="J1949" s="139" t="s">
        <v>231</v>
      </c>
      <c r="K1949" s="139" t="s">
        <v>257</v>
      </c>
      <c r="L1949" s="139">
        <v>39.509411749999998</v>
      </c>
      <c r="M1949" s="139">
        <v>-108.21885402777778</v>
      </c>
      <c r="N1949" s="139" t="s">
        <v>254</v>
      </c>
      <c r="O1949" s="139" t="s">
        <v>258</v>
      </c>
      <c r="P1949" s="139">
        <v>17</v>
      </c>
      <c r="Q1949" s="139">
        <v>1.42</v>
      </c>
      <c r="R1949" s="139">
        <v>8</v>
      </c>
      <c r="S1949" s="139">
        <v>2314</v>
      </c>
      <c r="T1949" s="139">
        <v>137</v>
      </c>
      <c r="U1949" s="139" t="s">
        <v>108</v>
      </c>
      <c r="V1949" s="140">
        <v>0</v>
      </c>
      <c r="W1949" s="141">
        <v>2.9783849999999998</v>
      </c>
      <c r="X1949" s="141">
        <v>0</v>
      </c>
      <c r="Y1949" s="141">
        <v>0</v>
      </c>
      <c r="Z1949" s="142">
        <v>0</v>
      </c>
    </row>
    <row r="1950" spans="1:26" s="4" customFormat="1" x14ac:dyDescent="0.2">
      <c r="A1950" s="139" t="s">
        <v>209</v>
      </c>
      <c r="B1950" s="31" t="s">
        <v>134</v>
      </c>
      <c r="C1950" s="139">
        <f t="shared" si="30"/>
        <v>8</v>
      </c>
      <c r="D1950" s="139" t="s">
        <v>192</v>
      </c>
      <c r="E1950" s="139" t="s">
        <v>182</v>
      </c>
      <c r="F1950" s="139" t="s">
        <v>1464</v>
      </c>
      <c r="G1950" s="139" t="s">
        <v>1465</v>
      </c>
      <c r="H1950" s="139" t="s">
        <v>231</v>
      </c>
      <c r="I1950" s="139" t="s">
        <v>231</v>
      </c>
      <c r="J1950" s="139" t="s">
        <v>231</v>
      </c>
      <c r="K1950" s="139" t="s">
        <v>257</v>
      </c>
      <c r="L1950" s="139">
        <v>39.46517738888889</v>
      </c>
      <c r="M1950" s="139">
        <v>-107.95423305555556</v>
      </c>
      <c r="N1950" s="139" t="s">
        <v>254</v>
      </c>
      <c r="O1950" s="139" t="s">
        <v>258</v>
      </c>
      <c r="P1950" s="139">
        <v>0</v>
      </c>
      <c r="Q1950" s="139">
        <v>0</v>
      </c>
      <c r="R1950" s="139">
        <v>0</v>
      </c>
      <c r="S1950" s="139">
        <v>0</v>
      </c>
      <c r="T1950" s="139">
        <v>70</v>
      </c>
      <c r="U1950" s="139" t="s">
        <v>108</v>
      </c>
      <c r="V1950" s="140">
        <v>0</v>
      </c>
      <c r="W1950" s="141">
        <v>2.2682030000000002</v>
      </c>
      <c r="X1950" s="141">
        <v>0</v>
      </c>
      <c r="Y1950" s="141">
        <v>0</v>
      </c>
      <c r="Z1950" s="142">
        <v>0</v>
      </c>
    </row>
    <row r="1951" spans="1:26" s="4" customFormat="1" x14ac:dyDescent="0.2">
      <c r="A1951" s="139" t="s">
        <v>209</v>
      </c>
      <c r="B1951" s="31" t="s">
        <v>134</v>
      </c>
      <c r="C1951" s="139">
        <f t="shared" si="30"/>
        <v>8</v>
      </c>
      <c r="D1951" s="139" t="s">
        <v>192</v>
      </c>
      <c r="E1951" s="139" t="s">
        <v>182</v>
      </c>
      <c r="F1951" s="139" t="s">
        <v>1466</v>
      </c>
      <c r="G1951" s="139" t="s">
        <v>1467</v>
      </c>
      <c r="H1951" s="139" t="s">
        <v>231</v>
      </c>
      <c r="I1951" s="139" t="s">
        <v>231</v>
      </c>
      <c r="J1951" s="139" t="s">
        <v>231</v>
      </c>
      <c r="K1951" s="139" t="s">
        <v>257</v>
      </c>
      <c r="L1951" s="139">
        <v>39.462289055555559</v>
      </c>
      <c r="M1951" s="139">
        <v>-107.94343266666667</v>
      </c>
      <c r="N1951" s="139" t="s">
        <v>254</v>
      </c>
      <c r="O1951" s="139" t="s">
        <v>258</v>
      </c>
      <c r="P1951" s="139">
        <v>17</v>
      </c>
      <c r="Q1951" s="139">
        <v>1.42</v>
      </c>
      <c r="R1951" s="139">
        <v>8</v>
      </c>
      <c r="S1951" s="139">
        <v>2314</v>
      </c>
      <c r="T1951" s="139">
        <v>137</v>
      </c>
      <c r="U1951" s="139" t="s">
        <v>108</v>
      </c>
      <c r="V1951" s="140">
        <v>0</v>
      </c>
      <c r="W1951" s="141">
        <v>1.4953780000000001</v>
      </c>
      <c r="X1951" s="141">
        <v>0</v>
      </c>
      <c r="Y1951" s="141">
        <v>0</v>
      </c>
      <c r="Z1951" s="142">
        <v>0</v>
      </c>
    </row>
    <row r="1952" spans="1:26" s="4" customFormat="1" x14ac:dyDescent="0.2">
      <c r="A1952" s="139" t="s">
        <v>209</v>
      </c>
      <c r="B1952" s="31" t="s">
        <v>134</v>
      </c>
      <c r="C1952" s="139">
        <f t="shared" si="30"/>
        <v>8</v>
      </c>
      <c r="D1952" s="139" t="s">
        <v>192</v>
      </c>
      <c r="E1952" s="139" t="s">
        <v>182</v>
      </c>
      <c r="F1952" s="139" t="s">
        <v>1468</v>
      </c>
      <c r="G1952" s="139" t="s">
        <v>1469</v>
      </c>
      <c r="H1952" s="139" t="s">
        <v>231</v>
      </c>
      <c r="I1952" s="139" t="s">
        <v>231</v>
      </c>
      <c r="J1952" s="139" t="s">
        <v>231</v>
      </c>
      <c r="K1952" s="139" t="s">
        <v>257</v>
      </c>
      <c r="L1952" s="139">
        <v>39.47982155555556</v>
      </c>
      <c r="M1952" s="139">
        <v>-107.88613666666667</v>
      </c>
      <c r="N1952" s="139" t="s">
        <v>254</v>
      </c>
      <c r="O1952" s="139" t="s">
        <v>258</v>
      </c>
      <c r="P1952" s="139">
        <v>17</v>
      </c>
      <c r="Q1952" s="139">
        <v>1.42</v>
      </c>
      <c r="R1952" s="139">
        <v>8</v>
      </c>
      <c r="S1952" s="139">
        <v>2314</v>
      </c>
      <c r="T1952" s="139">
        <v>137</v>
      </c>
      <c r="U1952" s="139" t="s">
        <v>108</v>
      </c>
      <c r="V1952" s="140">
        <v>0</v>
      </c>
      <c r="W1952" s="141">
        <v>3.236129</v>
      </c>
      <c r="X1952" s="141">
        <v>0</v>
      </c>
      <c r="Y1952" s="141">
        <v>0</v>
      </c>
      <c r="Z1952" s="142">
        <v>0</v>
      </c>
    </row>
    <row r="1953" spans="1:26" s="4" customFormat="1" x14ac:dyDescent="0.2">
      <c r="A1953" s="139" t="s">
        <v>209</v>
      </c>
      <c r="B1953" s="31" t="s">
        <v>134</v>
      </c>
      <c r="C1953" s="139">
        <f t="shared" si="30"/>
        <v>8</v>
      </c>
      <c r="D1953" s="139" t="s">
        <v>192</v>
      </c>
      <c r="E1953" s="139" t="s">
        <v>182</v>
      </c>
      <c r="F1953" s="139" t="s">
        <v>1470</v>
      </c>
      <c r="G1953" s="139" t="s">
        <v>1471</v>
      </c>
      <c r="H1953" s="139" t="s">
        <v>231</v>
      </c>
      <c r="I1953" s="139" t="s">
        <v>231</v>
      </c>
      <c r="J1953" s="139" t="s">
        <v>231</v>
      </c>
      <c r="K1953" s="139" t="s">
        <v>257</v>
      </c>
      <c r="L1953" s="139">
        <v>39.541992499999999</v>
      </c>
      <c r="M1953" s="139">
        <v>-107.86195786111111</v>
      </c>
      <c r="N1953" s="139" t="s">
        <v>254</v>
      </c>
      <c r="O1953" s="139" t="s">
        <v>258</v>
      </c>
      <c r="P1953" s="139">
        <v>17</v>
      </c>
      <c r="Q1953" s="139">
        <v>1.42</v>
      </c>
      <c r="R1953" s="139">
        <v>8</v>
      </c>
      <c r="S1953" s="139">
        <v>2314</v>
      </c>
      <c r="T1953" s="139">
        <v>137</v>
      </c>
      <c r="U1953" s="139" t="s">
        <v>108</v>
      </c>
      <c r="V1953" s="140">
        <v>0</v>
      </c>
      <c r="W1953" s="141">
        <v>1.428717</v>
      </c>
      <c r="X1953" s="141">
        <v>0</v>
      </c>
      <c r="Y1953" s="141">
        <v>0</v>
      </c>
      <c r="Z1953" s="142">
        <v>0</v>
      </c>
    </row>
    <row r="1954" spans="1:26" s="4" customFormat="1" x14ac:dyDescent="0.2">
      <c r="A1954" s="139" t="s">
        <v>209</v>
      </c>
      <c r="B1954" s="31" t="s">
        <v>134</v>
      </c>
      <c r="C1954" s="139">
        <f t="shared" si="30"/>
        <v>8</v>
      </c>
      <c r="D1954" s="139" t="s">
        <v>192</v>
      </c>
      <c r="E1954" s="139" t="s">
        <v>182</v>
      </c>
      <c r="F1954" s="139" t="s">
        <v>1472</v>
      </c>
      <c r="G1954" s="139" t="s">
        <v>1473</v>
      </c>
      <c r="H1954" s="139" t="s">
        <v>231</v>
      </c>
      <c r="I1954" s="139" t="s">
        <v>231</v>
      </c>
      <c r="J1954" s="139" t="s">
        <v>231</v>
      </c>
      <c r="K1954" s="139" t="s">
        <v>257</v>
      </c>
      <c r="L1954" s="139">
        <v>39.488130222222225</v>
      </c>
      <c r="M1954" s="139">
        <v>-107.95267922222223</v>
      </c>
      <c r="N1954" s="139" t="s">
        <v>254</v>
      </c>
      <c r="O1954" s="139" t="s">
        <v>258</v>
      </c>
      <c r="P1954" s="139">
        <v>17</v>
      </c>
      <c r="Q1954" s="139">
        <v>1.42</v>
      </c>
      <c r="R1954" s="139">
        <v>8</v>
      </c>
      <c r="S1954" s="139">
        <v>2314</v>
      </c>
      <c r="T1954" s="139">
        <v>137</v>
      </c>
      <c r="U1954" s="139" t="s">
        <v>108</v>
      </c>
      <c r="V1954" s="140">
        <v>0</v>
      </c>
      <c r="W1954" s="141">
        <v>3.008378</v>
      </c>
      <c r="X1954" s="141">
        <v>0</v>
      </c>
      <c r="Y1954" s="141">
        <v>0</v>
      </c>
      <c r="Z1954" s="142">
        <v>0</v>
      </c>
    </row>
    <row r="1955" spans="1:26" s="4" customFormat="1" x14ac:dyDescent="0.2">
      <c r="A1955" s="139" t="s">
        <v>209</v>
      </c>
      <c r="B1955" s="31" t="s">
        <v>134</v>
      </c>
      <c r="C1955" s="139">
        <f t="shared" si="30"/>
        <v>8</v>
      </c>
      <c r="D1955" s="139" t="s">
        <v>192</v>
      </c>
      <c r="E1955" s="139" t="s">
        <v>182</v>
      </c>
      <c r="F1955" s="139" t="s">
        <v>1474</v>
      </c>
      <c r="G1955" s="139" t="s">
        <v>1475</v>
      </c>
      <c r="H1955" s="139" t="s">
        <v>231</v>
      </c>
      <c r="I1955" s="139" t="s">
        <v>231</v>
      </c>
      <c r="J1955" s="139" t="s">
        <v>231</v>
      </c>
      <c r="K1955" s="139" t="s">
        <v>257</v>
      </c>
      <c r="L1955" s="139">
        <v>39.443417944444441</v>
      </c>
      <c r="M1955" s="139">
        <v>-108.06996802777778</v>
      </c>
      <c r="N1955" s="139" t="s">
        <v>254</v>
      </c>
      <c r="O1955" s="139" t="s">
        <v>258</v>
      </c>
      <c r="P1955" s="139">
        <v>17</v>
      </c>
      <c r="Q1955" s="139">
        <v>1.42</v>
      </c>
      <c r="R1955" s="139">
        <v>8</v>
      </c>
      <c r="S1955" s="139">
        <v>2314</v>
      </c>
      <c r="T1955" s="139">
        <v>137</v>
      </c>
      <c r="U1955" s="139" t="s">
        <v>108</v>
      </c>
      <c r="V1955" s="140">
        <v>0</v>
      </c>
      <c r="W1955" s="141">
        <v>1.0960350000000001</v>
      </c>
      <c r="X1955" s="141">
        <v>0</v>
      </c>
      <c r="Y1955" s="141">
        <v>0</v>
      </c>
      <c r="Z1955" s="142">
        <v>0</v>
      </c>
    </row>
    <row r="1956" spans="1:26" s="4" customFormat="1" x14ac:dyDescent="0.2">
      <c r="A1956" s="139" t="s">
        <v>209</v>
      </c>
      <c r="B1956" s="31" t="s">
        <v>134</v>
      </c>
      <c r="C1956" s="139">
        <f t="shared" si="30"/>
        <v>8</v>
      </c>
      <c r="D1956" s="139" t="s">
        <v>192</v>
      </c>
      <c r="E1956" s="139" t="s">
        <v>182</v>
      </c>
      <c r="F1956" s="139" t="s">
        <v>1476</v>
      </c>
      <c r="G1956" s="139" t="s">
        <v>1477</v>
      </c>
      <c r="H1956" s="139" t="s">
        <v>231</v>
      </c>
      <c r="I1956" s="139" t="s">
        <v>231</v>
      </c>
      <c r="J1956" s="139" t="s">
        <v>231</v>
      </c>
      <c r="K1956" s="139" t="s">
        <v>257</v>
      </c>
      <c r="L1956" s="139">
        <v>39.404995555555551</v>
      </c>
      <c r="M1956" s="139">
        <v>-108.11079130555555</v>
      </c>
      <c r="N1956" s="139" t="s">
        <v>254</v>
      </c>
      <c r="O1956" s="139" t="s">
        <v>258</v>
      </c>
      <c r="P1956" s="139">
        <v>17</v>
      </c>
      <c r="Q1956" s="139">
        <v>1.42</v>
      </c>
      <c r="R1956" s="139">
        <v>8</v>
      </c>
      <c r="S1956" s="139">
        <v>2314</v>
      </c>
      <c r="T1956" s="139">
        <v>137</v>
      </c>
      <c r="U1956" s="139" t="s">
        <v>108</v>
      </c>
      <c r="V1956" s="140">
        <v>0</v>
      </c>
      <c r="W1956" s="141">
        <v>0.99635499999999999</v>
      </c>
      <c r="X1956" s="141">
        <v>0</v>
      </c>
      <c r="Y1956" s="141">
        <v>0</v>
      </c>
      <c r="Z1956" s="142">
        <v>0</v>
      </c>
    </row>
    <row r="1957" spans="1:26" s="4" customFormat="1" x14ac:dyDescent="0.2">
      <c r="A1957" s="139" t="s">
        <v>209</v>
      </c>
      <c r="B1957" s="31" t="s">
        <v>134</v>
      </c>
      <c r="C1957" s="139">
        <f t="shared" si="30"/>
        <v>8</v>
      </c>
      <c r="D1957" s="139" t="s">
        <v>192</v>
      </c>
      <c r="E1957" s="139" t="s">
        <v>182</v>
      </c>
      <c r="F1957" s="139" t="s">
        <v>1478</v>
      </c>
      <c r="G1957" s="139" t="s">
        <v>1479</v>
      </c>
      <c r="H1957" s="139" t="s">
        <v>231</v>
      </c>
      <c r="I1957" s="139" t="s">
        <v>231</v>
      </c>
      <c r="J1957" s="139" t="s">
        <v>231</v>
      </c>
      <c r="K1957" s="139" t="s">
        <v>257</v>
      </c>
      <c r="L1957" s="139">
        <v>39.431446888888885</v>
      </c>
      <c r="M1957" s="139">
        <v>-108.07068133333333</v>
      </c>
      <c r="N1957" s="139" t="s">
        <v>254</v>
      </c>
      <c r="O1957" s="139" t="s">
        <v>258</v>
      </c>
      <c r="P1957" s="139">
        <v>20</v>
      </c>
      <c r="Q1957" s="139">
        <v>2</v>
      </c>
      <c r="R1957" s="139">
        <v>10</v>
      </c>
      <c r="S1957" s="139">
        <v>5916</v>
      </c>
      <c r="T1957" s="139">
        <v>700</v>
      </c>
      <c r="U1957" s="139" t="s">
        <v>108</v>
      </c>
      <c r="V1957" s="140">
        <v>0</v>
      </c>
      <c r="W1957" s="141">
        <v>1.1488210000000001</v>
      </c>
      <c r="X1957" s="141">
        <v>0</v>
      </c>
      <c r="Y1957" s="141">
        <v>0</v>
      </c>
      <c r="Z1957" s="142">
        <v>0</v>
      </c>
    </row>
    <row r="1958" spans="1:26" s="4" customFormat="1" x14ac:dyDescent="0.2">
      <c r="A1958" s="139" t="s">
        <v>209</v>
      </c>
      <c r="B1958" s="31" t="s">
        <v>134</v>
      </c>
      <c r="C1958" s="139">
        <f t="shared" si="30"/>
        <v>8</v>
      </c>
      <c r="D1958" s="139" t="s">
        <v>192</v>
      </c>
      <c r="E1958" s="139" t="s">
        <v>182</v>
      </c>
      <c r="F1958" s="139" t="s">
        <v>1480</v>
      </c>
      <c r="G1958" s="139" t="s">
        <v>1481</v>
      </c>
      <c r="H1958" s="139" t="s">
        <v>231</v>
      </c>
      <c r="I1958" s="139" t="s">
        <v>231</v>
      </c>
      <c r="J1958" s="139" t="s">
        <v>231</v>
      </c>
      <c r="K1958" s="139" t="s">
        <v>257</v>
      </c>
      <c r="L1958" s="139">
        <v>39.487584833333337</v>
      </c>
      <c r="M1958" s="139">
        <v>-107.89583147222223</v>
      </c>
      <c r="N1958" s="139" t="s">
        <v>254</v>
      </c>
      <c r="O1958" s="139" t="s">
        <v>258</v>
      </c>
      <c r="P1958" s="139">
        <v>17</v>
      </c>
      <c r="Q1958" s="139">
        <v>1.42</v>
      </c>
      <c r="R1958" s="139">
        <v>8</v>
      </c>
      <c r="S1958" s="139">
        <v>2314</v>
      </c>
      <c r="T1958" s="139">
        <v>137</v>
      </c>
      <c r="U1958" s="139" t="s">
        <v>108</v>
      </c>
      <c r="V1958" s="140">
        <v>0</v>
      </c>
      <c r="W1958" s="141">
        <v>8.7428260000000009</v>
      </c>
      <c r="X1958" s="141">
        <v>0</v>
      </c>
      <c r="Y1958" s="141">
        <v>0</v>
      </c>
      <c r="Z1958" s="142">
        <v>0</v>
      </c>
    </row>
    <row r="1959" spans="1:26" s="4" customFormat="1" x14ac:dyDescent="0.2">
      <c r="A1959" s="139" t="s">
        <v>209</v>
      </c>
      <c r="B1959" s="31" t="s">
        <v>134</v>
      </c>
      <c r="C1959" s="139">
        <f t="shared" si="30"/>
        <v>8</v>
      </c>
      <c r="D1959" s="139" t="s">
        <v>192</v>
      </c>
      <c r="E1959" s="139" t="s">
        <v>182</v>
      </c>
      <c r="F1959" s="139" t="s">
        <v>1482</v>
      </c>
      <c r="G1959" s="139" t="s">
        <v>1483</v>
      </c>
      <c r="H1959" s="139" t="s">
        <v>231</v>
      </c>
      <c r="I1959" s="139" t="s">
        <v>231</v>
      </c>
      <c r="J1959" s="139" t="s">
        <v>231</v>
      </c>
      <c r="K1959" s="139" t="s">
        <v>257</v>
      </c>
      <c r="L1959" s="139">
        <v>39.512460055555557</v>
      </c>
      <c r="M1959" s="139">
        <v>-107.84004999999999</v>
      </c>
      <c r="N1959" s="139" t="s">
        <v>254</v>
      </c>
      <c r="O1959" s="139" t="s">
        <v>258</v>
      </c>
      <c r="P1959" s="139">
        <v>20</v>
      </c>
      <c r="Q1959" s="139">
        <v>2</v>
      </c>
      <c r="R1959" s="139">
        <v>10</v>
      </c>
      <c r="S1959" s="139">
        <v>5916</v>
      </c>
      <c r="T1959" s="139">
        <v>700</v>
      </c>
      <c r="U1959" s="139" t="s">
        <v>108</v>
      </c>
      <c r="V1959" s="140">
        <v>0</v>
      </c>
      <c r="W1959" s="141">
        <v>1.538071</v>
      </c>
      <c r="X1959" s="141">
        <v>0</v>
      </c>
      <c r="Y1959" s="141">
        <v>0</v>
      </c>
      <c r="Z1959" s="142">
        <v>0</v>
      </c>
    </row>
    <row r="1960" spans="1:26" s="4" customFormat="1" x14ac:dyDescent="0.2">
      <c r="A1960" s="139" t="s">
        <v>209</v>
      </c>
      <c r="B1960" s="31" t="s">
        <v>134</v>
      </c>
      <c r="C1960" s="139">
        <f t="shared" si="30"/>
        <v>8</v>
      </c>
      <c r="D1960" s="139" t="s">
        <v>192</v>
      </c>
      <c r="E1960" s="139" t="s">
        <v>182</v>
      </c>
      <c r="F1960" s="139" t="s">
        <v>1484</v>
      </c>
      <c r="G1960" s="139" t="s">
        <v>1485</v>
      </c>
      <c r="H1960" s="139" t="s">
        <v>231</v>
      </c>
      <c r="I1960" s="139" t="s">
        <v>231</v>
      </c>
      <c r="J1960" s="139" t="s">
        <v>231</v>
      </c>
      <c r="K1960" s="139" t="s">
        <v>257</v>
      </c>
      <c r="L1960" s="139">
        <v>39.467585472222225</v>
      </c>
      <c r="M1960" s="139">
        <v>-107.81500955555555</v>
      </c>
      <c r="N1960" s="139" t="s">
        <v>254</v>
      </c>
      <c r="O1960" s="139" t="s">
        <v>258</v>
      </c>
      <c r="P1960" s="139">
        <v>17</v>
      </c>
      <c r="Q1960" s="139">
        <v>1.42</v>
      </c>
      <c r="R1960" s="139">
        <v>8</v>
      </c>
      <c r="S1960" s="139">
        <v>2314</v>
      </c>
      <c r="T1960" s="139">
        <v>137</v>
      </c>
      <c r="U1960" s="139" t="s">
        <v>108</v>
      </c>
      <c r="V1960" s="140">
        <v>0</v>
      </c>
      <c r="W1960" s="141">
        <v>0.203543</v>
      </c>
      <c r="X1960" s="141">
        <v>0</v>
      </c>
      <c r="Y1960" s="141">
        <v>0</v>
      </c>
      <c r="Z1960" s="142">
        <v>0</v>
      </c>
    </row>
    <row r="1961" spans="1:26" s="4" customFormat="1" x14ac:dyDescent="0.2">
      <c r="A1961" s="139" t="s">
        <v>209</v>
      </c>
      <c r="B1961" s="31" t="s">
        <v>134</v>
      </c>
      <c r="C1961" s="139">
        <f t="shared" si="30"/>
        <v>8</v>
      </c>
      <c r="D1961" s="139" t="s">
        <v>192</v>
      </c>
      <c r="E1961" s="139" t="s">
        <v>182</v>
      </c>
      <c r="F1961" s="139" t="s">
        <v>1486</v>
      </c>
      <c r="G1961" s="139" t="s">
        <v>1487</v>
      </c>
      <c r="H1961" s="139" t="s">
        <v>231</v>
      </c>
      <c r="I1961" s="139" t="s">
        <v>231</v>
      </c>
      <c r="J1961" s="139" t="s">
        <v>231</v>
      </c>
      <c r="K1961" s="139" t="s">
        <v>257</v>
      </c>
      <c r="L1961" s="139">
        <v>39.498828833333334</v>
      </c>
      <c r="M1961" s="139">
        <v>-108.18306050000001</v>
      </c>
      <c r="N1961" s="139" t="s">
        <v>254</v>
      </c>
      <c r="O1961" s="139" t="s">
        <v>258</v>
      </c>
      <c r="P1961" s="139">
        <v>0</v>
      </c>
      <c r="Q1961" s="139">
        <v>0</v>
      </c>
      <c r="R1961" s="139">
        <v>0</v>
      </c>
      <c r="S1961" s="139">
        <v>0</v>
      </c>
      <c r="T1961" s="139">
        <v>70</v>
      </c>
      <c r="U1961" s="139" t="s">
        <v>108</v>
      </c>
      <c r="V1961" s="140">
        <v>0</v>
      </c>
      <c r="W1961" s="141">
        <v>0.18632199999999999</v>
      </c>
      <c r="X1961" s="141">
        <v>0</v>
      </c>
      <c r="Y1961" s="141">
        <v>0</v>
      </c>
      <c r="Z1961" s="142">
        <v>0</v>
      </c>
    </row>
    <row r="1962" spans="1:26" s="4" customFormat="1" x14ac:dyDescent="0.2">
      <c r="A1962" s="139" t="s">
        <v>209</v>
      </c>
      <c r="B1962" s="31" t="s">
        <v>134</v>
      </c>
      <c r="C1962" s="139">
        <f t="shared" si="30"/>
        <v>8</v>
      </c>
      <c r="D1962" s="139" t="s">
        <v>192</v>
      </c>
      <c r="E1962" s="139" t="s">
        <v>182</v>
      </c>
      <c r="F1962" s="139" t="s">
        <v>1488</v>
      </c>
      <c r="G1962" s="139" t="s">
        <v>1489</v>
      </c>
      <c r="H1962" s="139" t="s">
        <v>231</v>
      </c>
      <c r="I1962" s="139" t="s">
        <v>231</v>
      </c>
      <c r="J1962" s="139" t="s">
        <v>231</v>
      </c>
      <c r="K1962" s="139" t="s">
        <v>257</v>
      </c>
      <c r="L1962" s="139">
        <v>39.591584027777778</v>
      </c>
      <c r="M1962" s="139">
        <v>-108.19049858333334</v>
      </c>
      <c r="N1962" s="139" t="s">
        <v>254</v>
      </c>
      <c r="O1962" s="139" t="s">
        <v>258</v>
      </c>
      <c r="P1962" s="139">
        <v>17</v>
      </c>
      <c r="Q1962" s="139">
        <v>1.42</v>
      </c>
      <c r="R1962" s="139">
        <v>8</v>
      </c>
      <c r="S1962" s="139">
        <v>2314</v>
      </c>
      <c r="T1962" s="139">
        <v>137</v>
      </c>
      <c r="U1962" s="139" t="s">
        <v>108</v>
      </c>
      <c r="V1962" s="140">
        <v>0</v>
      </c>
      <c r="W1962" s="141">
        <v>3.0747719999999998</v>
      </c>
      <c r="X1962" s="141">
        <v>0</v>
      </c>
      <c r="Y1962" s="141">
        <v>0</v>
      </c>
      <c r="Z1962" s="142">
        <v>0</v>
      </c>
    </row>
    <row r="1963" spans="1:26" s="4" customFormat="1" x14ac:dyDescent="0.2">
      <c r="A1963" s="139" t="s">
        <v>209</v>
      </c>
      <c r="B1963" s="31" t="s">
        <v>134</v>
      </c>
      <c r="C1963" s="139">
        <f t="shared" si="30"/>
        <v>8</v>
      </c>
      <c r="D1963" s="139" t="s">
        <v>192</v>
      </c>
      <c r="E1963" s="139" t="s">
        <v>182</v>
      </c>
      <c r="F1963" s="139" t="s">
        <v>1490</v>
      </c>
      <c r="G1963" s="139" t="s">
        <v>1491</v>
      </c>
      <c r="H1963" s="139" t="s">
        <v>231</v>
      </c>
      <c r="I1963" s="139" t="s">
        <v>231</v>
      </c>
      <c r="J1963" s="139" t="s">
        <v>231</v>
      </c>
      <c r="K1963" s="139" t="s">
        <v>257</v>
      </c>
      <c r="L1963" s="139">
        <v>39.45405075</v>
      </c>
      <c r="M1963" s="139">
        <v>-107.96777505555556</v>
      </c>
      <c r="N1963" s="139" t="s">
        <v>254</v>
      </c>
      <c r="O1963" s="139" t="s">
        <v>258</v>
      </c>
      <c r="P1963" s="139">
        <v>17</v>
      </c>
      <c r="Q1963" s="139">
        <v>1.42</v>
      </c>
      <c r="R1963" s="139">
        <v>8</v>
      </c>
      <c r="S1963" s="139">
        <v>2314</v>
      </c>
      <c r="T1963" s="139">
        <v>137</v>
      </c>
      <c r="U1963" s="139" t="s">
        <v>108</v>
      </c>
      <c r="V1963" s="140">
        <v>0</v>
      </c>
      <c r="W1963" s="141">
        <v>3.6612819999999999</v>
      </c>
      <c r="X1963" s="141">
        <v>0</v>
      </c>
      <c r="Y1963" s="141">
        <v>0</v>
      </c>
      <c r="Z1963" s="142">
        <v>0</v>
      </c>
    </row>
    <row r="1964" spans="1:26" s="4" customFormat="1" x14ac:dyDescent="0.2">
      <c r="A1964" s="139" t="s">
        <v>209</v>
      </c>
      <c r="B1964" s="31" t="s">
        <v>134</v>
      </c>
      <c r="C1964" s="139">
        <f t="shared" si="30"/>
        <v>8</v>
      </c>
      <c r="D1964" s="139" t="s">
        <v>192</v>
      </c>
      <c r="E1964" s="139" t="s">
        <v>182</v>
      </c>
      <c r="F1964" s="139" t="s">
        <v>1492</v>
      </c>
      <c r="G1964" s="139" t="s">
        <v>1493</v>
      </c>
      <c r="H1964" s="139" t="s">
        <v>231</v>
      </c>
      <c r="I1964" s="139" t="s">
        <v>231</v>
      </c>
      <c r="J1964" s="139" t="s">
        <v>231</v>
      </c>
      <c r="K1964" s="139" t="s">
        <v>257</v>
      </c>
      <c r="L1964" s="139">
        <v>39.490527527777779</v>
      </c>
      <c r="M1964" s="139">
        <v>-107.94975311111112</v>
      </c>
      <c r="N1964" s="139" t="s">
        <v>254</v>
      </c>
      <c r="O1964" s="139" t="s">
        <v>258</v>
      </c>
      <c r="P1964" s="139">
        <v>17</v>
      </c>
      <c r="Q1964" s="139">
        <v>1.42</v>
      </c>
      <c r="R1964" s="139">
        <v>8</v>
      </c>
      <c r="S1964" s="139">
        <v>2314</v>
      </c>
      <c r="T1964" s="139">
        <v>137</v>
      </c>
      <c r="U1964" s="139" t="s">
        <v>108</v>
      </c>
      <c r="V1964" s="140">
        <v>0</v>
      </c>
      <c r="W1964" s="141">
        <v>1.27982</v>
      </c>
      <c r="X1964" s="141">
        <v>0</v>
      </c>
      <c r="Y1964" s="141">
        <v>0</v>
      </c>
      <c r="Z1964" s="142">
        <v>0</v>
      </c>
    </row>
    <row r="1965" spans="1:26" s="4" customFormat="1" x14ac:dyDescent="0.2">
      <c r="A1965" s="139" t="s">
        <v>209</v>
      </c>
      <c r="B1965" s="31" t="s">
        <v>134</v>
      </c>
      <c r="C1965" s="139">
        <f t="shared" si="30"/>
        <v>8</v>
      </c>
      <c r="D1965" s="139" t="s">
        <v>192</v>
      </c>
      <c r="E1965" s="139" t="s">
        <v>182</v>
      </c>
      <c r="F1965" s="139" t="s">
        <v>1494</v>
      </c>
      <c r="G1965" s="139" t="s">
        <v>1495</v>
      </c>
      <c r="H1965" s="139" t="s">
        <v>231</v>
      </c>
      <c r="I1965" s="139" t="s">
        <v>231</v>
      </c>
      <c r="J1965" s="139" t="s">
        <v>231</v>
      </c>
      <c r="K1965" s="139" t="s">
        <v>257</v>
      </c>
      <c r="L1965" s="139">
        <v>39.480998222222226</v>
      </c>
      <c r="M1965" s="139">
        <v>-107.99256391666667</v>
      </c>
      <c r="N1965" s="139" t="s">
        <v>254</v>
      </c>
      <c r="O1965" s="139" t="s">
        <v>258</v>
      </c>
      <c r="P1965" s="139">
        <v>17</v>
      </c>
      <c r="Q1965" s="139">
        <v>1.42</v>
      </c>
      <c r="R1965" s="139">
        <v>8</v>
      </c>
      <c r="S1965" s="139">
        <v>2314</v>
      </c>
      <c r="T1965" s="139">
        <v>137</v>
      </c>
      <c r="U1965" s="139" t="s">
        <v>108</v>
      </c>
      <c r="V1965" s="140">
        <v>0</v>
      </c>
      <c r="W1965" s="141">
        <v>1.1143689999999999</v>
      </c>
      <c r="X1965" s="141">
        <v>0</v>
      </c>
      <c r="Y1965" s="141">
        <v>0</v>
      </c>
      <c r="Z1965" s="142">
        <v>0</v>
      </c>
    </row>
    <row r="1966" spans="1:26" s="4" customFormat="1" x14ac:dyDescent="0.2">
      <c r="A1966" s="139" t="s">
        <v>209</v>
      </c>
      <c r="B1966" s="31" t="s">
        <v>134</v>
      </c>
      <c r="C1966" s="139">
        <f t="shared" si="30"/>
        <v>8</v>
      </c>
      <c r="D1966" s="139" t="s">
        <v>192</v>
      </c>
      <c r="E1966" s="139" t="s">
        <v>182</v>
      </c>
      <c r="F1966" s="139" t="s">
        <v>1496</v>
      </c>
      <c r="G1966" s="139" t="s">
        <v>1497</v>
      </c>
      <c r="H1966" s="139" t="s">
        <v>231</v>
      </c>
      <c r="I1966" s="139" t="s">
        <v>231</v>
      </c>
      <c r="J1966" s="139" t="s">
        <v>231</v>
      </c>
      <c r="K1966" s="139" t="s">
        <v>257</v>
      </c>
      <c r="L1966" s="139">
        <v>39.597824916666667</v>
      </c>
      <c r="M1966" s="139">
        <v>-108.21289088888889</v>
      </c>
      <c r="N1966" s="139" t="s">
        <v>254</v>
      </c>
      <c r="O1966" s="139" t="s">
        <v>258</v>
      </c>
      <c r="P1966" s="139">
        <v>17</v>
      </c>
      <c r="Q1966" s="139">
        <v>1.42</v>
      </c>
      <c r="R1966" s="139">
        <v>8</v>
      </c>
      <c r="S1966" s="139">
        <v>2314</v>
      </c>
      <c r="T1966" s="139">
        <v>137</v>
      </c>
      <c r="U1966" s="139" t="s">
        <v>108</v>
      </c>
      <c r="V1966" s="140">
        <v>0</v>
      </c>
      <c r="W1966" s="141">
        <v>5.7057900000000004</v>
      </c>
      <c r="X1966" s="141">
        <v>0</v>
      </c>
      <c r="Y1966" s="141">
        <v>0</v>
      </c>
      <c r="Z1966" s="142">
        <v>0</v>
      </c>
    </row>
    <row r="1967" spans="1:26" s="4" customFormat="1" x14ac:dyDescent="0.2">
      <c r="A1967" s="139" t="s">
        <v>209</v>
      </c>
      <c r="B1967" s="31" t="s">
        <v>134</v>
      </c>
      <c r="C1967" s="139">
        <f t="shared" si="30"/>
        <v>8</v>
      </c>
      <c r="D1967" s="139" t="s">
        <v>192</v>
      </c>
      <c r="E1967" s="139" t="s">
        <v>182</v>
      </c>
      <c r="F1967" s="139" t="s">
        <v>1498</v>
      </c>
      <c r="G1967" s="139" t="s">
        <v>1499</v>
      </c>
      <c r="H1967" s="139" t="s">
        <v>231</v>
      </c>
      <c r="I1967" s="139" t="s">
        <v>231</v>
      </c>
      <c r="J1967" s="139" t="s">
        <v>231</v>
      </c>
      <c r="K1967" s="139" t="s">
        <v>257</v>
      </c>
      <c r="L1967" s="139">
        <v>39.685391388888888</v>
      </c>
      <c r="M1967" s="139">
        <v>-108.15651047222222</v>
      </c>
      <c r="N1967" s="139" t="s">
        <v>254</v>
      </c>
      <c r="O1967" s="139" t="s">
        <v>258</v>
      </c>
      <c r="P1967" s="139">
        <v>17</v>
      </c>
      <c r="Q1967" s="139">
        <v>1.42</v>
      </c>
      <c r="R1967" s="139">
        <v>8</v>
      </c>
      <c r="S1967" s="139">
        <v>2314</v>
      </c>
      <c r="T1967" s="139">
        <v>137</v>
      </c>
      <c r="U1967" s="139" t="s">
        <v>108</v>
      </c>
      <c r="V1967" s="140">
        <v>0</v>
      </c>
      <c r="W1967" s="141">
        <v>2.5174539999999999</v>
      </c>
      <c r="X1967" s="141">
        <v>0</v>
      </c>
      <c r="Y1967" s="141">
        <v>0</v>
      </c>
      <c r="Z1967" s="142">
        <v>0</v>
      </c>
    </row>
    <row r="1968" spans="1:26" s="4" customFormat="1" x14ac:dyDescent="0.2">
      <c r="A1968" s="139" t="s">
        <v>209</v>
      </c>
      <c r="B1968" s="31" t="s">
        <v>134</v>
      </c>
      <c r="C1968" s="139">
        <f t="shared" si="30"/>
        <v>8</v>
      </c>
      <c r="D1968" s="139" t="s">
        <v>192</v>
      </c>
      <c r="E1968" s="139" t="s">
        <v>182</v>
      </c>
      <c r="F1968" s="139" t="s">
        <v>1500</v>
      </c>
      <c r="G1968" s="139" t="s">
        <v>1501</v>
      </c>
      <c r="H1968" s="139" t="s">
        <v>231</v>
      </c>
      <c r="I1968" s="139" t="s">
        <v>231</v>
      </c>
      <c r="J1968" s="139" t="s">
        <v>231</v>
      </c>
      <c r="K1968" s="139" t="s">
        <v>257</v>
      </c>
      <c r="L1968" s="139">
        <v>39.685391388888888</v>
      </c>
      <c r="M1968" s="139">
        <v>-108.15651047222222</v>
      </c>
      <c r="N1968" s="139" t="s">
        <v>254</v>
      </c>
      <c r="O1968" s="139" t="s">
        <v>258</v>
      </c>
      <c r="P1968" s="139">
        <v>17</v>
      </c>
      <c r="Q1968" s="139">
        <v>1.42</v>
      </c>
      <c r="R1968" s="139">
        <v>8</v>
      </c>
      <c r="S1968" s="139">
        <v>2314</v>
      </c>
      <c r="T1968" s="139">
        <v>137</v>
      </c>
      <c r="U1968" s="139" t="s">
        <v>108</v>
      </c>
      <c r="V1968" s="140">
        <v>0</v>
      </c>
      <c r="W1968" s="141">
        <v>0.94179800000000002</v>
      </c>
      <c r="X1968" s="141">
        <v>0</v>
      </c>
      <c r="Y1968" s="141">
        <v>0</v>
      </c>
      <c r="Z1968" s="142">
        <v>0</v>
      </c>
    </row>
    <row r="1969" spans="1:26" s="4" customFormat="1" x14ac:dyDescent="0.2">
      <c r="A1969" s="139" t="s">
        <v>209</v>
      </c>
      <c r="B1969" s="31" t="s">
        <v>134</v>
      </c>
      <c r="C1969" s="139">
        <f t="shared" si="30"/>
        <v>8</v>
      </c>
      <c r="D1969" s="139" t="s">
        <v>192</v>
      </c>
      <c r="E1969" s="139" t="s">
        <v>182</v>
      </c>
      <c r="F1969" s="139" t="s">
        <v>1502</v>
      </c>
      <c r="G1969" s="139" t="s">
        <v>1503</v>
      </c>
      <c r="H1969" s="139" t="s">
        <v>231</v>
      </c>
      <c r="I1969" s="139" t="s">
        <v>231</v>
      </c>
      <c r="J1969" s="139" t="s">
        <v>231</v>
      </c>
      <c r="K1969" s="139" t="s">
        <v>257</v>
      </c>
      <c r="L1969" s="139">
        <v>39.685391388888888</v>
      </c>
      <c r="M1969" s="139">
        <v>-108.15651047222222</v>
      </c>
      <c r="N1969" s="139" t="s">
        <v>254</v>
      </c>
      <c r="O1969" s="139" t="s">
        <v>258</v>
      </c>
      <c r="P1969" s="139">
        <v>20</v>
      </c>
      <c r="Q1969" s="139">
        <v>2</v>
      </c>
      <c r="R1969" s="139">
        <v>10</v>
      </c>
      <c r="S1969" s="139">
        <v>5916</v>
      </c>
      <c r="T1969" s="139">
        <v>700</v>
      </c>
      <c r="U1969" s="139" t="s">
        <v>108</v>
      </c>
      <c r="V1969" s="140">
        <v>0</v>
      </c>
      <c r="W1969" s="141">
        <v>0.48727500000000001</v>
      </c>
      <c r="X1969" s="141">
        <v>0</v>
      </c>
      <c r="Y1969" s="141">
        <v>0</v>
      </c>
      <c r="Z1969" s="142">
        <v>0</v>
      </c>
    </row>
    <row r="1970" spans="1:26" s="4" customFormat="1" x14ac:dyDescent="0.2">
      <c r="A1970" s="139" t="s">
        <v>209</v>
      </c>
      <c r="B1970" s="31" t="s">
        <v>134</v>
      </c>
      <c r="C1970" s="139">
        <f t="shared" si="30"/>
        <v>8</v>
      </c>
      <c r="D1970" s="139" t="s">
        <v>192</v>
      </c>
      <c r="E1970" s="139" t="s">
        <v>182</v>
      </c>
      <c r="F1970" s="139" t="s">
        <v>1504</v>
      </c>
      <c r="G1970" s="139" t="s">
        <v>1505</v>
      </c>
      <c r="H1970" s="139" t="s">
        <v>231</v>
      </c>
      <c r="I1970" s="139" t="s">
        <v>231</v>
      </c>
      <c r="J1970" s="139" t="s">
        <v>231</v>
      </c>
      <c r="K1970" s="139" t="s">
        <v>257</v>
      </c>
      <c r="L1970" s="139">
        <v>39.685391388888888</v>
      </c>
      <c r="M1970" s="139">
        <v>-108.15651047222222</v>
      </c>
      <c r="N1970" s="139" t="s">
        <v>254</v>
      </c>
      <c r="O1970" s="139" t="s">
        <v>258</v>
      </c>
      <c r="P1970" s="139">
        <v>17</v>
      </c>
      <c r="Q1970" s="139">
        <v>1.42</v>
      </c>
      <c r="R1970" s="139">
        <v>8</v>
      </c>
      <c r="S1970" s="139">
        <v>2314</v>
      </c>
      <c r="T1970" s="139">
        <v>137</v>
      </c>
      <c r="U1970" s="139" t="s">
        <v>108</v>
      </c>
      <c r="V1970" s="140">
        <v>0</v>
      </c>
      <c r="W1970" s="141">
        <v>8.7750439999999994</v>
      </c>
      <c r="X1970" s="141">
        <v>0</v>
      </c>
      <c r="Y1970" s="141">
        <v>0</v>
      </c>
      <c r="Z1970" s="142">
        <v>0</v>
      </c>
    </row>
    <row r="1971" spans="1:26" s="4" customFormat="1" x14ac:dyDescent="0.2">
      <c r="A1971" s="139" t="s">
        <v>209</v>
      </c>
      <c r="B1971" s="31" t="s">
        <v>134</v>
      </c>
      <c r="C1971" s="139">
        <f t="shared" si="30"/>
        <v>8</v>
      </c>
      <c r="D1971" s="139" t="s">
        <v>192</v>
      </c>
      <c r="E1971" s="139" t="s">
        <v>182</v>
      </c>
      <c r="F1971" s="139" t="s">
        <v>1506</v>
      </c>
      <c r="G1971" s="139" t="s">
        <v>1507</v>
      </c>
      <c r="H1971" s="139" t="s">
        <v>231</v>
      </c>
      <c r="I1971" s="139" t="s">
        <v>231</v>
      </c>
      <c r="J1971" s="139" t="s">
        <v>231</v>
      </c>
      <c r="K1971" s="139" t="s">
        <v>257</v>
      </c>
      <c r="L1971" s="139">
        <v>39.685391388888888</v>
      </c>
      <c r="M1971" s="139">
        <v>-108.15651047222222</v>
      </c>
      <c r="N1971" s="139" t="s">
        <v>254</v>
      </c>
      <c r="O1971" s="139" t="s">
        <v>258</v>
      </c>
      <c r="P1971" s="139">
        <v>17</v>
      </c>
      <c r="Q1971" s="139">
        <v>1.42</v>
      </c>
      <c r="R1971" s="139">
        <v>8</v>
      </c>
      <c r="S1971" s="139">
        <v>2314</v>
      </c>
      <c r="T1971" s="139">
        <v>137</v>
      </c>
      <c r="U1971" s="139" t="s">
        <v>108</v>
      </c>
      <c r="V1971" s="140">
        <v>0</v>
      </c>
      <c r="W1971" s="141">
        <v>8.6337119999999992</v>
      </c>
      <c r="X1971" s="141">
        <v>0</v>
      </c>
      <c r="Y1971" s="141">
        <v>0</v>
      </c>
      <c r="Z1971" s="142">
        <v>0</v>
      </c>
    </row>
    <row r="1972" spans="1:26" s="4" customFormat="1" x14ac:dyDescent="0.2">
      <c r="A1972" s="139" t="s">
        <v>209</v>
      </c>
      <c r="B1972" s="31" t="s">
        <v>134</v>
      </c>
      <c r="C1972" s="139">
        <f t="shared" si="30"/>
        <v>8</v>
      </c>
      <c r="D1972" s="139" t="s">
        <v>192</v>
      </c>
      <c r="E1972" s="139" t="s">
        <v>182</v>
      </c>
      <c r="F1972" s="139" t="s">
        <v>1508</v>
      </c>
      <c r="G1972" s="139" t="s">
        <v>1509</v>
      </c>
      <c r="H1972" s="139" t="s">
        <v>231</v>
      </c>
      <c r="I1972" s="139" t="s">
        <v>231</v>
      </c>
      <c r="J1972" s="139" t="s">
        <v>231</v>
      </c>
      <c r="K1972" s="139" t="s">
        <v>257</v>
      </c>
      <c r="L1972" s="139">
        <v>39.47842988888889</v>
      </c>
      <c r="M1972" s="139">
        <v>-108.03385491666667</v>
      </c>
      <c r="N1972" s="139" t="s">
        <v>254</v>
      </c>
      <c r="O1972" s="139" t="s">
        <v>258</v>
      </c>
      <c r="P1972" s="139">
        <v>20</v>
      </c>
      <c r="Q1972" s="139">
        <v>2</v>
      </c>
      <c r="R1972" s="139">
        <v>10</v>
      </c>
      <c r="S1972" s="139">
        <v>5916</v>
      </c>
      <c r="T1972" s="139">
        <v>700</v>
      </c>
      <c r="U1972" s="139" t="s">
        <v>108</v>
      </c>
      <c r="V1972" s="140">
        <v>0</v>
      </c>
      <c r="W1972" s="141">
        <v>4.2840000000000003E-2</v>
      </c>
      <c r="X1972" s="141">
        <v>0</v>
      </c>
      <c r="Y1972" s="141">
        <v>0</v>
      </c>
      <c r="Z1972" s="142">
        <v>0</v>
      </c>
    </row>
    <row r="1973" spans="1:26" s="4" customFormat="1" x14ac:dyDescent="0.2">
      <c r="A1973" s="139" t="s">
        <v>209</v>
      </c>
      <c r="B1973" s="31" t="s">
        <v>134</v>
      </c>
      <c r="C1973" s="139">
        <f t="shared" si="30"/>
        <v>8</v>
      </c>
      <c r="D1973" s="139" t="s">
        <v>192</v>
      </c>
      <c r="E1973" s="139" t="s">
        <v>182</v>
      </c>
      <c r="F1973" s="139" t="s">
        <v>1510</v>
      </c>
      <c r="G1973" s="139" t="s">
        <v>1511</v>
      </c>
      <c r="H1973" s="139" t="s">
        <v>231</v>
      </c>
      <c r="I1973" s="139" t="s">
        <v>231</v>
      </c>
      <c r="J1973" s="139" t="s">
        <v>231</v>
      </c>
      <c r="K1973" s="139" t="s">
        <v>257</v>
      </c>
      <c r="L1973" s="139">
        <v>39.608777416666669</v>
      </c>
      <c r="M1973" s="139">
        <v>-108.28007430555556</v>
      </c>
      <c r="N1973" s="139" t="s">
        <v>254</v>
      </c>
      <c r="O1973" s="139" t="s">
        <v>258</v>
      </c>
      <c r="P1973" s="139">
        <v>17</v>
      </c>
      <c r="Q1973" s="139">
        <v>1.42</v>
      </c>
      <c r="R1973" s="139">
        <v>8</v>
      </c>
      <c r="S1973" s="139">
        <v>2314</v>
      </c>
      <c r="T1973" s="139">
        <v>137</v>
      </c>
      <c r="U1973" s="139" t="s">
        <v>108</v>
      </c>
      <c r="V1973" s="140">
        <v>0</v>
      </c>
      <c r="W1973" s="141">
        <v>2.849958</v>
      </c>
      <c r="X1973" s="141">
        <v>0</v>
      </c>
      <c r="Y1973" s="141">
        <v>0</v>
      </c>
      <c r="Z1973" s="142">
        <v>0</v>
      </c>
    </row>
    <row r="1974" spans="1:26" s="4" customFormat="1" x14ac:dyDescent="0.2">
      <c r="A1974" s="139" t="s">
        <v>209</v>
      </c>
      <c r="B1974" s="31" t="s">
        <v>134</v>
      </c>
      <c r="C1974" s="139">
        <f t="shared" si="30"/>
        <v>8</v>
      </c>
      <c r="D1974" s="139" t="s">
        <v>192</v>
      </c>
      <c r="E1974" s="139" t="s">
        <v>182</v>
      </c>
      <c r="F1974" s="139" t="s">
        <v>1512</v>
      </c>
      <c r="G1974" s="139" t="s">
        <v>1513</v>
      </c>
      <c r="H1974" s="139" t="s">
        <v>231</v>
      </c>
      <c r="I1974" s="139" t="s">
        <v>231</v>
      </c>
      <c r="J1974" s="139" t="s">
        <v>231</v>
      </c>
      <c r="K1974" s="139" t="s">
        <v>257</v>
      </c>
      <c r="L1974" s="139">
        <v>39.577084944444451</v>
      </c>
      <c r="M1974" s="139">
        <v>-108.20758541666667</v>
      </c>
      <c r="N1974" s="139" t="s">
        <v>254</v>
      </c>
      <c r="O1974" s="139" t="s">
        <v>258</v>
      </c>
      <c r="P1974" s="139">
        <v>17</v>
      </c>
      <c r="Q1974" s="139">
        <v>1.42</v>
      </c>
      <c r="R1974" s="139">
        <v>8</v>
      </c>
      <c r="S1974" s="139">
        <v>2314</v>
      </c>
      <c r="T1974" s="139">
        <v>137</v>
      </c>
      <c r="U1974" s="139" t="s">
        <v>108</v>
      </c>
      <c r="V1974" s="140">
        <v>0</v>
      </c>
      <c r="W1974" s="141">
        <v>3.5832290000000002</v>
      </c>
      <c r="X1974" s="141">
        <v>0</v>
      </c>
      <c r="Y1974" s="141">
        <v>0</v>
      </c>
      <c r="Z1974" s="142">
        <v>0</v>
      </c>
    </row>
    <row r="1975" spans="1:26" s="4" customFormat="1" x14ac:dyDescent="0.2">
      <c r="A1975" s="139" t="s">
        <v>209</v>
      </c>
      <c r="B1975" s="31" t="s">
        <v>134</v>
      </c>
      <c r="C1975" s="139">
        <f t="shared" si="30"/>
        <v>8</v>
      </c>
      <c r="D1975" s="139" t="s">
        <v>192</v>
      </c>
      <c r="E1975" s="139" t="s">
        <v>182</v>
      </c>
      <c r="F1975" s="139" t="s">
        <v>1514</v>
      </c>
      <c r="G1975" s="139" t="s">
        <v>1515</v>
      </c>
      <c r="H1975" s="139" t="s">
        <v>231</v>
      </c>
      <c r="I1975" s="139" t="s">
        <v>231</v>
      </c>
      <c r="J1975" s="139" t="s">
        <v>231</v>
      </c>
      <c r="K1975" s="139" t="s">
        <v>232</v>
      </c>
      <c r="L1975" s="139">
        <v>39.488880888888893</v>
      </c>
      <c r="M1975" s="139">
        <v>-107.56752272222222</v>
      </c>
      <c r="N1975" s="139" t="s">
        <v>261</v>
      </c>
      <c r="O1975" s="139" t="s">
        <v>233</v>
      </c>
      <c r="P1975" s="139">
        <v>10</v>
      </c>
      <c r="Q1975" s="139">
        <v>0.83</v>
      </c>
      <c r="R1975" s="139">
        <v>115.5</v>
      </c>
      <c r="S1975" s="139">
        <v>3569</v>
      </c>
      <c r="T1975" s="139">
        <v>1119</v>
      </c>
      <c r="U1975" s="139" t="s">
        <v>159</v>
      </c>
      <c r="V1975" s="140">
        <v>6.4260120000000001</v>
      </c>
      <c r="W1975" s="141">
        <v>4.6845739999999996</v>
      </c>
      <c r="X1975" s="141">
        <v>13.38448</v>
      </c>
      <c r="Y1975" s="141">
        <v>0</v>
      </c>
      <c r="Z1975" s="142">
        <v>0</v>
      </c>
    </row>
    <row r="1976" spans="1:26" s="4" customFormat="1" x14ac:dyDescent="0.2">
      <c r="A1976" s="139" t="s">
        <v>209</v>
      </c>
      <c r="B1976" s="31" t="s">
        <v>134</v>
      </c>
      <c r="C1976" s="139">
        <f t="shared" si="30"/>
        <v>8</v>
      </c>
      <c r="D1976" s="139" t="s">
        <v>192</v>
      </c>
      <c r="E1976" s="139" t="s">
        <v>182</v>
      </c>
      <c r="F1976" s="139" t="s">
        <v>1514</v>
      </c>
      <c r="G1976" s="139" t="s">
        <v>1515</v>
      </c>
      <c r="H1976" s="139" t="s">
        <v>231</v>
      </c>
      <c r="I1976" s="139" t="s">
        <v>231</v>
      </c>
      <c r="J1976" s="139" t="s">
        <v>231</v>
      </c>
      <c r="K1976" s="139" t="s">
        <v>232</v>
      </c>
      <c r="L1976" s="139">
        <v>39.488880888888893</v>
      </c>
      <c r="M1976" s="139">
        <v>-107.56752272222222</v>
      </c>
      <c r="N1976" s="139" t="s">
        <v>261</v>
      </c>
      <c r="O1976" s="139" t="s">
        <v>233</v>
      </c>
      <c r="P1976" s="139">
        <v>10</v>
      </c>
      <c r="Q1976" s="139">
        <v>0.84</v>
      </c>
      <c r="R1976" s="139">
        <v>115.5</v>
      </c>
      <c r="S1976" s="139">
        <v>3569</v>
      </c>
      <c r="T1976" s="139">
        <v>1119</v>
      </c>
      <c r="U1976" s="139" t="s">
        <v>159</v>
      </c>
      <c r="V1976" s="140">
        <v>6.69224</v>
      </c>
      <c r="W1976" s="141">
        <v>4.6845739999999996</v>
      </c>
      <c r="X1976" s="141">
        <v>13.384541</v>
      </c>
      <c r="Y1976" s="141">
        <v>0</v>
      </c>
      <c r="Z1976" s="142">
        <v>0</v>
      </c>
    </row>
    <row r="1977" spans="1:26" s="4" customFormat="1" x14ac:dyDescent="0.2">
      <c r="A1977" s="139" t="s">
        <v>209</v>
      </c>
      <c r="B1977" s="31" t="s">
        <v>134</v>
      </c>
      <c r="C1977" s="139">
        <f t="shared" si="30"/>
        <v>8</v>
      </c>
      <c r="D1977" s="139" t="s">
        <v>192</v>
      </c>
      <c r="E1977" s="139" t="s">
        <v>182</v>
      </c>
      <c r="F1977" s="139" t="s">
        <v>1514</v>
      </c>
      <c r="G1977" s="139" t="s">
        <v>1515</v>
      </c>
      <c r="H1977" s="139" t="s">
        <v>231</v>
      </c>
      <c r="I1977" s="139" t="s">
        <v>231</v>
      </c>
      <c r="J1977" s="139" t="s">
        <v>231</v>
      </c>
      <c r="K1977" s="139" t="s">
        <v>232</v>
      </c>
      <c r="L1977" s="139">
        <v>39.405535388888886</v>
      </c>
      <c r="M1977" s="139">
        <v>-108.01481466666667</v>
      </c>
      <c r="N1977" s="139" t="s">
        <v>239</v>
      </c>
      <c r="O1977" s="139" t="s">
        <v>233</v>
      </c>
      <c r="P1977" s="139">
        <v>0</v>
      </c>
      <c r="Q1977" s="139">
        <v>0</v>
      </c>
      <c r="R1977" s="139">
        <v>0</v>
      </c>
      <c r="S1977" s="139">
        <v>0</v>
      </c>
      <c r="T1977" s="139">
        <v>70</v>
      </c>
      <c r="U1977" s="139" t="s">
        <v>111</v>
      </c>
      <c r="V1977" s="140">
        <v>0</v>
      </c>
      <c r="W1977" s="141">
        <v>11.8</v>
      </c>
      <c r="X1977" s="141">
        <v>0</v>
      </c>
      <c r="Y1977" s="141">
        <v>0</v>
      </c>
      <c r="Z1977" s="142">
        <v>0</v>
      </c>
    </row>
    <row r="1978" spans="1:26" s="4" customFormat="1" x14ac:dyDescent="0.2">
      <c r="A1978" s="139" t="s">
        <v>209</v>
      </c>
      <c r="B1978" s="31" t="s">
        <v>134</v>
      </c>
      <c r="C1978" s="139">
        <f t="shared" si="30"/>
        <v>8</v>
      </c>
      <c r="D1978" s="139" t="s">
        <v>192</v>
      </c>
      <c r="E1978" s="139" t="s">
        <v>182</v>
      </c>
      <c r="F1978" s="139" t="s">
        <v>1514</v>
      </c>
      <c r="G1978" s="139" t="s">
        <v>1515</v>
      </c>
      <c r="H1978" s="139" t="s">
        <v>231</v>
      </c>
      <c r="I1978" s="139" t="s">
        <v>231</v>
      </c>
      <c r="J1978" s="139" t="s">
        <v>231</v>
      </c>
      <c r="K1978" s="139" t="s">
        <v>232</v>
      </c>
      <c r="L1978" s="139">
        <v>39.498602166666664</v>
      </c>
      <c r="M1978" s="139">
        <v>-107.56083816666667</v>
      </c>
      <c r="N1978" s="139" t="s">
        <v>261</v>
      </c>
      <c r="O1978" s="139" t="s">
        <v>233</v>
      </c>
      <c r="P1978" s="139">
        <v>10</v>
      </c>
      <c r="Q1978" s="139">
        <v>0.83</v>
      </c>
      <c r="R1978" s="139">
        <v>115.5</v>
      </c>
      <c r="S1978" s="139">
        <v>3569</v>
      </c>
      <c r="T1978" s="139">
        <v>1119</v>
      </c>
      <c r="U1978" s="139" t="s">
        <v>159</v>
      </c>
      <c r="V1978" s="140">
        <v>13.38448</v>
      </c>
      <c r="W1978" s="141">
        <v>9.3691479999999991</v>
      </c>
      <c r="X1978" s="141">
        <v>26.784480000000002</v>
      </c>
      <c r="Y1978" s="141">
        <v>0</v>
      </c>
      <c r="Z1978" s="142">
        <v>0</v>
      </c>
    </row>
    <row r="1979" spans="1:26" s="4" customFormat="1" x14ac:dyDescent="0.2">
      <c r="A1979" s="139" t="s">
        <v>209</v>
      </c>
      <c r="B1979" s="31" t="s">
        <v>134</v>
      </c>
      <c r="C1979" s="139">
        <f t="shared" si="30"/>
        <v>8</v>
      </c>
      <c r="D1979" s="139" t="s">
        <v>192</v>
      </c>
      <c r="E1979" s="139" t="s">
        <v>182</v>
      </c>
      <c r="F1979" s="139" t="s">
        <v>1516</v>
      </c>
      <c r="G1979" s="139" t="s">
        <v>1517</v>
      </c>
      <c r="H1979" s="139" t="s">
        <v>231</v>
      </c>
      <c r="I1979" s="139" t="s">
        <v>231</v>
      </c>
      <c r="J1979" s="139" t="s">
        <v>231</v>
      </c>
      <c r="K1979" s="139" t="s">
        <v>257</v>
      </c>
      <c r="L1979" s="139">
        <v>39.598935555555556</v>
      </c>
      <c r="M1979" s="139">
        <v>-108.20049655555556</v>
      </c>
      <c r="N1979" s="139" t="s">
        <v>254</v>
      </c>
      <c r="O1979" s="139" t="s">
        <v>258</v>
      </c>
      <c r="P1979" s="139">
        <v>17</v>
      </c>
      <c r="Q1979" s="139">
        <v>1.42</v>
      </c>
      <c r="R1979" s="139">
        <v>8</v>
      </c>
      <c r="S1979" s="139">
        <v>2314</v>
      </c>
      <c r="T1979" s="139">
        <v>137</v>
      </c>
      <c r="U1979" s="139" t="s">
        <v>108</v>
      </c>
      <c r="V1979" s="140">
        <v>0</v>
      </c>
      <c r="W1979" s="141">
        <v>5.7434370000000001</v>
      </c>
      <c r="X1979" s="141">
        <v>0</v>
      </c>
      <c r="Y1979" s="141">
        <v>0</v>
      </c>
      <c r="Z1979" s="142">
        <v>0</v>
      </c>
    </row>
    <row r="1980" spans="1:26" s="4" customFormat="1" x14ac:dyDescent="0.2">
      <c r="A1980" s="139" t="s">
        <v>209</v>
      </c>
      <c r="B1980" s="31" t="s">
        <v>134</v>
      </c>
      <c r="C1980" s="139">
        <f t="shared" si="30"/>
        <v>8</v>
      </c>
      <c r="D1980" s="139" t="s">
        <v>192</v>
      </c>
      <c r="E1980" s="139" t="s">
        <v>182</v>
      </c>
      <c r="F1980" s="139" t="s">
        <v>1518</v>
      </c>
      <c r="G1980" s="139" t="s">
        <v>1519</v>
      </c>
      <c r="H1980" s="139" t="s">
        <v>231</v>
      </c>
      <c r="I1980" s="139" t="s">
        <v>231</v>
      </c>
      <c r="J1980" s="139" t="s">
        <v>231</v>
      </c>
      <c r="K1980" s="139" t="s">
        <v>257</v>
      </c>
      <c r="L1980" s="139">
        <v>39.486165666666665</v>
      </c>
      <c r="M1980" s="139">
        <v>-107.57856422222221</v>
      </c>
      <c r="N1980" s="139" t="s">
        <v>254</v>
      </c>
      <c r="O1980" s="139" t="s">
        <v>258</v>
      </c>
      <c r="P1980" s="139">
        <v>17</v>
      </c>
      <c r="Q1980" s="139">
        <v>1.42</v>
      </c>
      <c r="R1980" s="139">
        <v>8</v>
      </c>
      <c r="S1980" s="139">
        <v>2314</v>
      </c>
      <c r="T1980" s="139">
        <v>137</v>
      </c>
      <c r="U1980" s="139" t="s">
        <v>108</v>
      </c>
      <c r="V1980" s="140">
        <v>0</v>
      </c>
      <c r="W1980" s="141">
        <v>9.8920829999999995</v>
      </c>
      <c r="X1980" s="141">
        <v>0</v>
      </c>
      <c r="Y1980" s="141">
        <v>0</v>
      </c>
      <c r="Z1980" s="142">
        <v>0</v>
      </c>
    </row>
    <row r="1981" spans="1:26" s="4" customFormat="1" x14ac:dyDescent="0.2">
      <c r="A1981" s="139" t="s">
        <v>209</v>
      </c>
      <c r="B1981" s="31" t="s">
        <v>134</v>
      </c>
      <c r="C1981" s="139">
        <f t="shared" si="30"/>
        <v>8</v>
      </c>
      <c r="D1981" s="139" t="s">
        <v>192</v>
      </c>
      <c r="E1981" s="139" t="s">
        <v>182</v>
      </c>
      <c r="F1981" s="139" t="s">
        <v>1520</v>
      </c>
      <c r="G1981" s="139" t="s">
        <v>1521</v>
      </c>
      <c r="H1981" s="139" t="s">
        <v>231</v>
      </c>
      <c r="I1981" s="139" t="s">
        <v>231</v>
      </c>
      <c r="J1981" s="139" t="s">
        <v>231</v>
      </c>
      <c r="K1981" s="139" t="s">
        <v>257</v>
      </c>
      <c r="L1981" s="139">
        <v>39.468467916666668</v>
      </c>
      <c r="M1981" s="139">
        <v>-108.24457602777778</v>
      </c>
      <c r="N1981" s="139" t="s">
        <v>254</v>
      </c>
      <c r="O1981" s="139" t="s">
        <v>258</v>
      </c>
      <c r="P1981" s="139">
        <v>17</v>
      </c>
      <c r="Q1981" s="139">
        <v>1.42</v>
      </c>
      <c r="R1981" s="139">
        <v>8</v>
      </c>
      <c r="S1981" s="139">
        <v>2314</v>
      </c>
      <c r="T1981" s="139">
        <v>137</v>
      </c>
      <c r="U1981" s="139" t="s">
        <v>108</v>
      </c>
      <c r="V1981" s="140">
        <v>0</v>
      </c>
      <c r="W1981" s="141">
        <v>13.412478</v>
      </c>
      <c r="X1981" s="141">
        <v>0</v>
      </c>
      <c r="Y1981" s="141">
        <v>0</v>
      </c>
      <c r="Z1981" s="142">
        <v>0</v>
      </c>
    </row>
    <row r="1982" spans="1:26" s="4" customFormat="1" x14ac:dyDescent="0.2">
      <c r="A1982" s="139" t="s">
        <v>209</v>
      </c>
      <c r="B1982" s="31" t="s">
        <v>134</v>
      </c>
      <c r="C1982" s="139">
        <f t="shared" si="30"/>
        <v>8</v>
      </c>
      <c r="D1982" s="139" t="s">
        <v>192</v>
      </c>
      <c r="E1982" s="139" t="s">
        <v>182</v>
      </c>
      <c r="F1982" s="139" t="s">
        <v>1522</v>
      </c>
      <c r="G1982" s="139" t="s">
        <v>1523</v>
      </c>
      <c r="H1982" s="139" t="s">
        <v>231</v>
      </c>
      <c r="I1982" s="139" t="s">
        <v>231</v>
      </c>
      <c r="J1982" s="139" t="s">
        <v>231</v>
      </c>
      <c r="K1982" s="139" t="s">
        <v>257</v>
      </c>
      <c r="L1982" s="139">
        <v>39.553700583333331</v>
      </c>
      <c r="M1982" s="139">
        <v>-108.242659</v>
      </c>
      <c r="N1982" s="139" t="s">
        <v>254</v>
      </c>
      <c r="O1982" s="139" t="s">
        <v>258</v>
      </c>
      <c r="P1982" s="139">
        <v>17</v>
      </c>
      <c r="Q1982" s="139">
        <v>1.42</v>
      </c>
      <c r="R1982" s="139">
        <v>8</v>
      </c>
      <c r="S1982" s="139">
        <v>2314</v>
      </c>
      <c r="T1982" s="139">
        <v>137</v>
      </c>
      <c r="U1982" s="139" t="s">
        <v>108</v>
      </c>
      <c r="V1982" s="140">
        <v>0</v>
      </c>
      <c r="W1982" s="141">
        <v>5.6881680000000001</v>
      </c>
      <c r="X1982" s="141">
        <v>0</v>
      </c>
      <c r="Y1982" s="141">
        <v>0</v>
      </c>
      <c r="Z1982" s="142">
        <v>0</v>
      </c>
    </row>
    <row r="1983" spans="1:26" s="4" customFormat="1" x14ac:dyDescent="0.2">
      <c r="A1983" s="139" t="s">
        <v>209</v>
      </c>
      <c r="B1983" s="31" t="s">
        <v>134</v>
      </c>
      <c r="C1983" s="139">
        <f t="shared" si="30"/>
        <v>8</v>
      </c>
      <c r="D1983" s="139" t="s">
        <v>192</v>
      </c>
      <c r="E1983" s="139" t="s">
        <v>182</v>
      </c>
      <c r="F1983" s="139" t="s">
        <v>1524</v>
      </c>
      <c r="G1983" s="139" t="s">
        <v>1525</v>
      </c>
      <c r="H1983" s="139" t="s">
        <v>231</v>
      </c>
      <c r="I1983" s="139" t="s">
        <v>231</v>
      </c>
      <c r="J1983" s="139" t="s">
        <v>231</v>
      </c>
      <c r="K1983" s="139" t="s">
        <v>232</v>
      </c>
      <c r="L1983" s="139">
        <v>39.545234861111112</v>
      </c>
      <c r="M1983" s="139">
        <v>-108.19038344444445</v>
      </c>
      <c r="N1983" s="139" t="s">
        <v>261</v>
      </c>
      <c r="O1983" s="139" t="s">
        <v>233</v>
      </c>
      <c r="P1983" s="139">
        <v>15</v>
      </c>
      <c r="Q1983" s="139">
        <v>0.67</v>
      </c>
      <c r="R1983" s="139">
        <v>3.1</v>
      </c>
      <c r="S1983" s="139">
        <v>66</v>
      </c>
      <c r="T1983" s="139">
        <v>960</v>
      </c>
      <c r="U1983" s="139" t="s">
        <v>159</v>
      </c>
      <c r="V1983" s="140">
        <v>7.3517960000000002</v>
      </c>
      <c r="W1983" s="141">
        <v>0.24104300000000001</v>
      </c>
      <c r="X1983" s="141">
        <v>8.3115129999999997</v>
      </c>
      <c r="Y1983" s="141">
        <v>0</v>
      </c>
      <c r="Z1983" s="142">
        <v>0</v>
      </c>
    </row>
    <row r="1984" spans="1:26" s="4" customFormat="1" x14ac:dyDescent="0.2">
      <c r="A1984" s="139" t="s">
        <v>209</v>
      </c>
      <c r="B1984" s="31" t="s">
        <v>134</v>
      </c>
      <c r="C1984" s="139">
        <f t="shared" si="30"/>
        <v>8</v>
      </c>
      <c r="D1984" s="139" t="s">
        <v>192</v>
      </c>
      <c r="E1984" s="139" t="s">
        <v>182</v>
      </c>
      <c r="F1984" s="139" t="s">
        <v>1526</v>
      </c>
      <c r="G1984" s="139" t="s">
        <v>1527</v>
      </c>
      <c r="H1984" s="139" t="s">
        <v>231</v>
      </c>
      <c r="I1984" s="139" t="s">
        <v>231</v>
      </c>
      <c r="J1984" s="139" t="s">
        <v>231</v>
      </c>
      <c r="K1984" s="139" t="s">
        <v>257</v>
      </c>
      <c r="L1984" s="139">
        <v>39.480013416666665</v>
      </c>
      <c r="M1984" s="139">
        <v>-107.57903869444444</v>
      </c>
      <c r="N1984" s="139" t="s">
        <v>268</v>
      </c>
      <c r="O1984" s="139" t="s">
        <v>258</v>
      </c>
      <c r="P1984" s="139">
        <v>20</v>
      </c>
      <c r="Q1984" s="139">
        <v>2</v>
      </c>
      <c r="R1984" s="139">
        <v>10</v>
      </c>
      <c r="S1984" s="139">
        <v>5916</v>
      </c>
      <c r="T1984" s="139">
        <v>700</v>
      </c>
      <c r="U1984" s="139" t="s">
        <v>208</v>
      </c>
      <c r="V1984" s="140">
        <v>0</v>
      </c>
      <c r="W1984" s="141">
        <v>2.1177540000000001</v>
      </c>
      <c r="X1984" s="141">
        <v>0</v>
      </c>
      <c r="Y1984" s="141">
        <v>0</v>
      </c>
      <c r="Z1984" s="142">
        <v>0</v>
      </c>
    </row>
    <row r="1985" spans="1:26" s="4" customFormat="1" x14ac:dyDescent="0.2">
      <c r="A1985" s="139" t="s">
        <v>209</v>
      </c>
      <c r="B1985" s="31" t="s">
        <v>134</v>
      </c>
      <c r="C1985" s="139">
        <f t="shared" si="30"/>
        <v>8</v>
      </c>
      <c r="D1985" s="139" t="s">
        <v>192</v>
      </c>
      <c r="E1985" s="139" t="s">
        <v>182</v>
      </c>
      <c r="F1985" s="139" t="s">
        <v>1526</v>
      </c>
      <c r="G1985" s="139" t="s">
        <v>1527</v>
      </c>
      <c r="H1985" s="139" t="s">
        <v>231</v>
      </c>
      <c r="I1985" s="139" t="s">
        <v>231</v>
      </c>
      <c r="J1985" s="139" t="s">
        <v>231</v>
      </c>
      <c r="K1985" s="139" t="s">
        <v>257</v>
      </c>
      <c r="L1985" s="139">
        <v>39.515309111111108</v>
      </c>
      <c r="M1985" s="139">
        <v>-108.19464872222223</v>
      </c>
      <c r="N1985" s="139" t="s">
        <v>254</v>
      </c>
      <c r="O1985" s="139" t="s">
        <v>258</v>
      </c>
      <c r="P1985" s="139">
        <v>20</v>
      </c>
      <c r="Q1985" s="139">
        <v>2</v>
      </c>
      <c r="R1985" s="139">
        <v>10</v>
      </c>
      <c r="S1985" s="139">
        <v>5916</v>
      </c>
      <c r="T1985" s="139">
        <v>700</v>
      </c>
      <c r="U1985" s="139" t="s">
        <v>108</v>
      </c>
      <c r="V1985" s="140">
        <v>0</v>
      </c>
      <c r="W1985" s="141">
        <v>1.3517319999999999</v>
      </c>
      <c r="X1985" s="141">
        <v>0</v>
      </c>
      <c r="Y1985" s="141">
        <v>0</v>
      </c>
      <c r="Z1985" s="142">
        <v>0</v>
      </c>
    </row>
    <row r="1986" spans="1:26" s="4" customFormat="1" x14ac:dyDescent="0.2">
      <c r="A1986" s="139" t="s">
        <v>209</v>
      </c>
      <c r="B1986" s="31" t="s">
        <v>134</v>
      </c>
      <c r="C1986" s="139">
        <f t="shared" si="30"/>
        <v>8</v>
      </c>
      <c r="D1986" s="139" t="s">
        <v>192</v>
      </c>
      <c r="E1986" s="139" t="s">
        <v>182</v>
      </c>
      <c r="F1986" s="139" t="s">
        <v>1528</v>
      </c>
      <c r="G1986" s="139" t="s">
        <v>1529</v>
      </c>
      <c r="H1986" s="139" t="s">
        <v>231</v>
      </c>
      <c r="I1986" s="139" t="s">
        <v>231</v>
      </c>
      <c r="J1986" s="139" t="s">
        <v>231</v>
      </c>
      <c r="K1986" s="139" t="s">
        <v>257</v>
      </c>
      <c r="L1986" s="139">
        <v>39.47806802777778</v>
      </c>
      <c r="M1986" s="139">
        <v>-107.59546769444444</v>
      </c>
      <c r="N1986" s="139" t="s">
        <v>254</v>
      </c>
      <c r="O1986" s="139" t="s">
        <v>258</v>
      </c>
      <c r="P1986" s="139">
        <v>17</v>
      </c>
      <c r="Q1986" s="139">
        <v>1.42</v>
      </c>
      <c r="R1986" s="139">
        <v>8</v>
      </c>
      <c r="S1986" s="139">
        <v>2314</v>
      </c>
      <c r="T1986" s="139">
        <v>137</v>
      </c>
      <c r="U1986" s="139" t="s">
        <v>108</v>
      </c>
      <c r="V1986" s="140">
        <v>0</v>
      </c>
      <c r="W1986" s="141">
        <v>1.940645</v>
      </c>
      <c r="X1986" s="141">
        <v>0</v>
      </c>
      <c r="Y1986" s="141">
        <v>0</v>
      </c>
      <c r="Z1986" s="142">
        <v>0</v>
      </c>
    </row>
    <row r="1987" spans="1:26" s="4" customFormat="1" x14ac:dyDescent="0.2">
      <c r="A1987" s="139" t="s">
        <v>209</v>
      </c>
      <c r="B1987" s="31" t="s">
        <v>134</v>
      </c>
      <c r="C1987" s="139">
        <f t="shared" si="30"/>
        <v>8</v>
      </c>
      <c r="D1987" s="139" t="s">
        <v>192</v>
      </c>
      <c r="E1987" s="139" t="s">
        <v>182</v>
      </c>
      <c r="F1987" s="139" t="s">
        <v>1530</v>
      </c>
      <c r="G1987" s="139" t="s">
        <v>1531</v>
      </c>
      <c r="H1987" s="139" t="s">
        <v>231</v>
      </c>
      <c r="I1987" s="139" t="s">
        <v>231</v>
      </c>
      <c r="J1987" s="139" t="s">
        <v>231</v>
      </c>
      <c r="K1987" s="139" t="s">
        <v>257</v>
      </c>
      <c r="L1987" s="139">
        <v>39.388026444444442</v>
      </c>
      <c r="M1987" s="139">
        <v>-108.11207430555555</v>
      </c>
      <c r="N1987" s="139" t="s">
        <v>254</v>
      </c>
      <c r="O1987" s="139" t="s">
        <v>258</v>
      </c>
      <c r="P1987" s="139">
        <v>20</v>
      </c>
      <c r="Q1987" s="139">
        <v>2</v>
      </c>
      <c r="R1987" s="139">
        <v>10</v>
      </c>
      <c r="S1987" s="139">
        <v>5916</v>
      </c>
      <c r="T1987" s="139">
        <v>700</v>
      </c>
      <c r="U1987" s="139" t="s">
        <v>108</v>
      </c>
      <c r="V1987" s="140">
        <v>0</v>
      </c>
      <c r="W1987" s="141">
        <v>0.99485100000000004</v>
      </c>
      <c r="X1987" s="141">
        <v>0</v>
      </c>
      <c r="Y1987" s="141">
        <v>0</v>
      </c>
      <c r="Z1987" s="142">
        <v>0</v>
      </c>
    </row>
    <row r="1988" spans="1:26" s="4" customFormat="1" x14ac:dyDescent="0.2">
      <c r="A1988" s="139" t="s">
        <v>209</v>
      </c>
      <c r="B1988" s="31" t="s">
        <v>134</v>
      </c>
      <c r="C1988" s="139">
        <f t="shared" si="30"/>
        <v>8</v>
      </c>
      <c r="D1988" s="139" t="s">
        <v>192</v>
      </c>
      <c r="E1988" s="139" t="s">
        <v>182</v>
      </c>
      <c r="F1988" s="139" t="s">
        <v>1532</v>
      </c>
      <c r="G1988" s="139" t="s">
        <v>1533</v>
      </c>
      <c r="H1988" s="139" t="s">
        <v>231</v>
      </c>
      <c r="I1988" s="139" t="s">
        <v>231</v>
      </c>
      <c r="J1988" s="139" t="s">
        <v>231</v>
      </c>
      <c r="K1988" s="139" t="s">
        <v>232</v>
      </c>
      <c r="L1988" s="139">
        <v>39.503076111111113</v>
      </c>
      <c r="M1988" s="139">
        <v>-107.57392299999999</v>
      </c>
      <c r="N1988" s="139" t="s">
        <v>254</v>
      </c>
      <c r="O1988" s="139" t="s">
        <v>233</v>
      </c>
      <c r="P1988" s="139">
        <v>20</v>
      </c>
      <c r="Q1988" s="139">
        <v>2</v>
      </c>
      <c r="R1988" s="139">
        <v>10</v>
      </c>
      <c r="S1988" s="139">
        <v>5916</v>
      </c>
      <c r="T1988" s="139">
        <v>700</v>
      </c>
      <c r="U1988" s="139" t="s">
        <v>108</v>
      </c>
      <c r="V1988" s="140">
        <v>0</v>
      </c>
      <c r="W1988" s="141">
        <v>2.2250000000000001</v>
      </c>
      <c r="X1988" s="141">
        <v>0</v>
      </c>
      <c r="Y1988" s="141">
        <v>0</v>
      </c>
      <c r="Z1988" s="142">
        <v>0</v>
      </c>
    </row>
    <row r="1989" spans="1:26" s="4" customFormat="1" x14ac:dyDescent="0.2">
      <c r="A1989" s="139" t="s">
        <v>209</v>
      </c>
      <c r="B1989" s="31" t="s">
        <v>134</v>
      </c>
      <c r="C1989" s="139">
        <f t="shared" si="30"/>
        <v>8</v>
      </c>
      <c r="D1989" s="139" t="s">
        <v>192</v>
      </c>
      <c r="E1989" s="139" t="s">
        <v>182</v>
      </c>
      <c r="F1989" s="139" t="s">
        <v>1534</v>
      </c>
      <c r="G1989" s="139" t="s">
        <v>1535</v>
      </c>
      <c r="H1989" s="139" t="s">
        <v>231</v>
      </c>
      <c r="I1989" s="139" t="s">
        <v>231</v>
      </c>
      <c r="J1989" s="139" t="s">
        <v>231</v>
      </c>
      <c r="K1989" s="139" t="s">
        <v>257</v>
      </c>
      <c r="L1989" s="139">
        <v>39.477647583333336</v>
      </c>
      <c r="M1989" s="139">
        <v>-107.90504650000001</v>
      </c>
      <c r="N1989" s="139" t="s">
        <v>254</v>
      </c>
      <c r="O1989" s="139" t="s">
        <v>258</v>
      </c>
      <c r="P1989" s="139">
        <v>17</v>
      </c>
      <c r="Q1989" s="139">
        <v>1.42</v>
      </c>
      <c r="R1989" s="139">
        <v>8</v>
      </c>
      <c r="S1989" s="139">
        <v>2314</v>
      </c>
      <c r="T1989" s="139">
        <v>137</v>
      </c>
      <c r="U1989" s="139" t="s">
        <v>108</v>
      </c>
      <c r="V1989" s="140">
        <v>0</v>
      </c>
      <c r="W1989" s="141">
        <v>2.7066680000000001</v>
      </c>
      <c r="X1989" s="141">
        <v>0</v>
      </c>
      <c r="Y1989" s="141">
        <v>0</v>
      </c>
      <c r="Z1989" s="142">
        <v>0</v>
      </c>
    </row>
    <row r="1990" spans="1:26" s="4" customFormat="1" x14ac:dyDescent="0.2">
      <c r="A1990" s="139" t="s">
        <v>209</v>
      </c>
      <c r="B1990" s="31" t="s">
        <v>134</v>
      </c>
      <c r="C1990" s="139">
        <f t="shared" si="30"/>
        <v>8</v>
      </c>
      <c r="D1990" s="139" t="s">
        <v>192</v>
      </c>
      <c r="E1990" s="139" t="s">
        <v>182</v>
      </c>
      <c r="F1990" s="139" t="s">
        <v>1536</v>
      </c>
      <c r="G1990" s="139" t="s">
        <v>1537</v>
      </c>
      <c r="H1990" s="139" t="s">
        <v>231</v>
      </c>
      <c r="I1990" s="139" t="s">
        <v>231</v>
      </c>
      <c r="J1990" s="139" t="s">
        <v>231</v>
      </c>
      <c r="K1990" s="139" t="s">
        <v>232</v>
      </c>
      <c r="L1990" s="139">
        <v>39.456241472222224</v>
      </c>
      <c r="M1990" s="139">
        <v>-108.00614411111111</v>
      </c>
      <c r="N1990" s="139" t="s">
        <v>254</v>
      </c>
      <c r="O1990" s="139" t="s">
        <v>233</v>
      </c>
      <c r="P1990" s="139">
        <v>20</v>
      </c>
      <c r="Q1990" s="139">
        <v>2</v>
      </c>
      <c r="R1990" s="139">
        <v>10</v>
      </c>
      <c r="S1990" s="139">
        <v>5916</v>
      </c>
      <c r="T1990" s="139">
        <v>700</v>
      </c>
      <c r="U1990" s="139" t="s">
        <v>108</v>
      </c>
      <c r="V1990" s="140">
        <v>0</v>
      </c>
      <c r="W1990" s="141">
        <v>1.1172569999999999</v>
      </c>
      <c r="X1990" s="141">
        <v>0</v>
      </c>
      <c r="Y1990" s="141">
        <v>0</v>
      </c>
      <c r="Z1990" s="142">
        <v>0</v>
      </c>
    </row>
    <row r="1991" spans="1:26" s="4" customFormat="1" x14ac:dyDescent="0.2">
      <c r="A1991" s="139" t="s">
        <v>209</v>
      </c>
      <c r="B1991" s="31" t="s">
        <v>134</v>
      </c>
      <c r="C1991" s="139">
        <f t="shared" ref="C1991:C2054" si="31">VALUE(LEFT($D1991,LEN(D1991)-3))</f>
        <v>8</v>
      </c>
      <c r="D1991" s="139" t="s">
        <v>192</v>
      </c>
      <c r="E1991" s="139" t="s">
        <v>182</v>
      </c>
      <c r="F1991" s="139" t="s">
        <v>1536</v>
      </c>
      <c r="G1991" s="139" t="s">
        <v>1537</v>
      </c>
      <c r="H1991" s="139" t="s">
        <v>231</v>
      </c>
      <c r="I1991" s="139" t="s">
        <v>231</v>
      </c>
      <c r="J1991" s="139" t="s">
        <v>231</v>
      </c>
      <c r="K1991" s="139" t="s">
        <v>232</v>
      </c>
      <c r="L1991" s="139">
        <v>39.474178027777782</v>
      </c>
      <c r="M1991" s="139">
        <v>-107.80003138888888</v>
      </c>
      <c r="N1991" s="139" t="s">
        <v>268</v>
      </c>
      <c r="O1991" s="139" t="s">
        <v>233</v>
      </c>
      <c r="P1991" s="139">
        <v>20</v>
      </c>
      <c r="Q1991" s="139">
        <v>2</v>
      </c>
      <c r="R1991" s="139">
        <v>10</v>
      </c>
      <c r="S1991" s="139">
        <v>5916</v>
      </c>
      <c r="T1991" s="139">
        <v>700</v>
      </c>
      <c r="U1991" s="139" t="s">
        <v>208</v>
      </c>
      <c r="V1991" s="140">
        <v>0</v>
      </c>
      <c r="W1991" s="141">
        <v>2.8723049999999999</v>
      </c>
      <c r="X1991" s="141">
        <v>0</v>
      </c>
      <c r="Y1991" s="141">
        <v>0</v>
      </c>
      <c r="Z1991" s="142">
        <v>0</v>
      </c>
    </row>
    <row r="1992" spans="1:26" s="4" customFormat="1" x14ac:dyDescent="0.2">
      <c r="A1992" s="139" t="s">
        <v>209</v>
      </c>
      <c r="B1992" s="31" t="s">
        <v>134</v>
      </c>
      <c r="C1992" s="139">
        <f t="shared" si="31"/>
        <v>8</v>
      </c>
      <c r="D1992" s="139" t="s">
        <v>192</v>
      </c>
      <c r="E1992" s="139" t="s">
        <v>182</v>
      </c>
      <c r="F1992" s="139" t="s">
        <v>1538</v>
      </c>
      <c r="G1992" s="139" t="s">
        <v>1539</v>
      </c>
      <c r="H1992" s="139" t="s">
        <v>231</v>
      </c>
      <c r="I1992" s="139" t="s">
        <v>231</v>
      </c>
      <c r="J1992" s="139" t="s">
        <v>231</v>
      </c>
      <c r="K1992" s="139" t="s">
        <v>257</v>
      </c>
      <c r="L1992" s="139">
        <v>39.474178027777782</v>
      </c>
      <c r="M1992" s="139">
        <v>-107.80003138888888</v>
      </c>
      <c r="N1992" s="139" t="s">
        <v>254</v>
      </c>
      <c r="O1992" s="139" t="s">
        <v>258</v>
      </c>
      <c r="P1992" s="139">
        <v>17</v>
      </c>
      <c r="Q1992" s="139">
        <v>1.42</v>
      </c>
      <c r="R1992" s="139">
        <v>8</v>
      </c>
      <c r="S1992" s="139">
        <v>2314</v>
      </c>
      <c r="T1992" s="139">
        <v>137</v>
      </c>
      <c r="U1992" s="139" t="s">
        <v>108</v>
      </c>
      <c r="V1992" s="140">
        <v>0</v>
      </c>
      <c r="W1992" s="141">
        <v>0.94304399999999999</v>
      </c>
      <c r="X1992" s="141">
        <v>0</v>
      </c>
      <c r="Y1992" s="141">
        <v>0</v>
      </c>
      <c r="Z1992" s="142">
        <v>0</v>
      </c>
    </row>
    <row r="1993" spans="1:26" s="4" customFormat="1" x14ac:dyDescent="0.2">
      <c r="A1993" s="139" t="s">
        <v>209</v>
      </c>
      <c r="B1993" s="31" t="s">
        <v>134</v>
      </c>
      <c r="C1993" s="139">
        <f t="shared" si="31"/>
        <v>8</v>
      </c>
      <c r="D1993" s="139" t="s">
        <v>192</v>
      </c>
      <c r="E1993" s="139" t="s">
        <v>182</v>
      </c>
      <c r="F1993" s="139" t="s">
        <v>1540</v>
      </c>
      <c r="G1993" s="139" t="s">
        <v>1541</v>
      </c>
      <c r="H1993" s="139" t="s">
        <v>231</v>
      </c>
      <c r="I1993" s="139" t="s">
        <v>231</v>
      </c>
      <c r="J1993" s="139" t="s">
        <v>231</v>
      </c>
      <c r="K1993" s="139" t="s">
        <v>257</v>
      </c>
      <c r="L1993" s="139">
        <v>39.479891000000002</v>
      </c>
      <c r="M1993" s="139">
        <v>-107.93444630555555</v>
      </c>
      <c r="N1993" s="139" t="s">
        <v>254</v>
      </c>
      <c r="O1993" s="139" t="s">
        <v>258</v>
      </c>
      <c r="P1993" s="139">
        <v>20</v>
      </c>
      <c r="Q1993" s="139">
        <v>2</v>
      </c>
      <c r="R1993" s="139">
        <v>10</v>
      </c>
      <c r="S1993" s="139">
        <v>5916</v>
      </c>
      <c r="T1993" s="139">
        <v>700</v>
      </c>
      <c r="U1993" s="139" t="s">
        <v>108</v>
      </c>
      <c r="V1993" s="140">
        <v>0</v>
      </c>
      <c r="W1993" s="141">
        <v>1.2940069999999999</v>
      </c>
      <c r="X1993" s="141">
        <v>0</v>
      </c>
      <c r="Y1993" s="141">
        <v>0</v>
      </c>
      <c r="Z1993" s="142">
        <v>0</v>
      </c>
    </row>
    <row r="1994" spans="1:26" s="4" customFormat="1" x14ac:dyDescent="0.2">
      <c r="A1994" s="139" t="s">
        <v>209</v>
      </c>
      <c r="B1994" s="31" t="s">
        <v>134</v>
      </c>
      <c r="C1994" s="139">
        <f t="shared" si="31"/>
        <v>8</v>
      </c>
      <c r="D1994" s="139" t="s">
        <v>192</v>
      </c>
      <c r="E1994" s="139" t="s">
        <v>182</v>
      </c>
      <c r="F1994" s="139" t="s">
        <v>1542</v>
      </c>
      <c r="G1994" s="139" t="s">
        <v>1543</v>
      </c>
      <c r="H1994" s="139" t="s">
        <v>231</v>
      </c>
      <c r="I1994" s="139" t="s">
        <v>231</v>
      </c>
      <c r="J1994" s="139" t="s">
        <v>231</v>
      </c>
      <c r="K1994" s="139" t="s">
        <v>257</v>
      </c>
      <c r="L1994" s="139">
        <v>39.47949777777778</v>
      </c>
      <c r="M1994" s="139">
        <v>-108.14732950000001</v>
      </c>
      <c r="N1994" s="139" t="s">
        <v>254</v>
      </c>
      <c r="O1994" s="139" t="s">
        <v>258</v>
      </c>
      <c r="P1994" s="139">
        <v>20</v>
      </c>
      <c r="Q1994" s="139">
        <v>2.84</v>
      </c>
      <c r="R1994" s="139">
        <v>8.1</v>
      </c>
      <c r="S1994" s="139">
        <v>9747</v>
      </c>
      <c r="T1994" s="139">
        <v>148</v>
      </c>
      <c r="U1994" s="139" t="s">
        <v>108</v>
      </c>
      <c r="V1994" s="140">
        <v>0</v>
      </c>
      <c r="W1994" s="141">
        <v>2.6042510000000001</v>
      </c>
      <c r="X1994" s="141">
        <v>0</v>
      </c>
      <c r="Y1994" s="141">
        <v>0</v>
      </c>
      <c r="Z1994" s="142">
        <v>0</v>
      </c>
    </row>
    <row r="1995" spans="1:26" s="4" customFormat="1" x14ac:dyDescent="0.2">
      <c r="A1995" s="139" t="s">
        <v>209</v>
      </c>
      <c r="B1995" s="31" t="s">
        <v>134</v>
      </c>
      <c r="C1995" s="139">
        <f t="shared" si="31"/>
        <v>8</v>
      </c>
      <c r="D1995" s="139" t="s">
        <v>192</v>
      </c>
      <c r="E1995" s="139" t="s">
        <v>182</v>
      </c>
      <c r="F1995" s="139" t="s">
        <v>1544</v>
      </c>
      <c r="G1995" s="139" t="s">
        <v>1545</v>
      </c>
      <c r="H1995" s="139" t="s">
        <v>231</v>
      </c>
      <c r="I1995" s="139" t="s">
        <v>231</v>
      </c>
      <c r="J1995" s="139" t="s">
        <v>231</v>
      </c>
      <c r="K1995" s="139" t="s">
        <v>257</v>
      </c>
      <c r="L1995" s="139">
        <v>39.516006472222223</v>
      </c>
      <c r="M1995" s="139">
        <v>-107.54421033333333</v>
      </c>
      <c r="N1995" s="139" t="s">
        <v>268</v>
      </c>
      <c r="O1995" s="139" t="s">
        <v>258</v>
      </c>
      <c r="P1995" s="139">
        <v>20</v>
      </c>
      <c r="Q1995" s="139">
        <v>3</v>
      </c>
      <c r="R1995" s="139">
        <v>0</v>
      </c>
      <c r="S1995" s="139">
        <v>0</v>
      </c>
      <c r="T1995" s="139">
        <v>0</v>
      </c>
      <c r="U1995" s="139" t="s">
        <v>208</v>
      </c>
      <c r="V1995" s="140">
        <v>0</v>
      </c>
      <c r="W1995" s="141">
        <v>2.3333140000000001</v>
      </c>
      <c r="X1995" s="141">
        <v>0</v>
      </c>
      <c r="Y1995" s="141">
        <v>0</v>
      </c>
      <c r="Z1995" s="142">
        <v>0</v>
      </c>
    </row>
    <row r="1996" spans="1:26" s="4" customFormat="1" x14ac:dyDescent="0.2">
      <c r="A1996" s="139" t="s">
        <v>209</v>
      </c>
      <c r="B1996" s="31" t="s">
        <v>134</v>
      </c>
      <c r="C1996" s="139">
        <f t="shared" si="31"/>
        <v>8</v>
      </c>
      <c r="D1996" s="139" t="s">
        <v>192</v>
      </c>
      <c r="E1996" s="139" t="s">
        <v>182</v>
      </c>
      <c r="F1996" s="139" t="s">
        <v>1544</v>
      </c>
      <c r="G1996" s="139" t="s">
        <v>1545</v>
      </c>
      <c r="H1996" s="139" t="s">
        <v>231</v>
      </c>
      <c r="I1996" s="139" t="s">
        <v>231</v>
      </c>
      <c r="J1996" s="139" t="s">
        <v>231</v>
      </c>
      <c r="K1996" s="139" t="s">
        <v>257</v>
      </c>
      <c r="L1996" s="139">
        <v>39.516006472222223</v>
      </c>
      <c r="M1996" s="139">
        <v>-107.54421033333333</v>
      </c>
      <c r="N1996" s="139" t="s">
        <v>254</v>
      </c>
      <c r="O1996" s="139" t="s">
        <v>258</v>
      </c>
      <c r="P1996" s="139">
        <v>20</v>
      </c>
      <c r="Q1996" s="139">
        <v>2</v>
      </c>
      <c r="R1996" s="139">
        <v>10</v>
      </c>
      <c r="S1996" s="139">
        <v>5916</v>
      </c>
      <c r="T1996" s="139">
        <v>700</v>
      </c>
      <c r="U1996" s="139" t="s">
        <v>108</v>
      </c>
      <c r="V1996" s="140">
        <v>0</v>
      </c>
      <c r="W1996" s="141">
        <v>1.4831049999999999</v>
      </c>
      <c r="X1996" s="141">
        <v>0</v>
      </c>
      <c r="Y1996" s="141">
        <v>0</v>
      </c>
      <c r="Z1996" s="142">
        <v>0</v>
      </c>
    </row>
    <row r="1997" spans="1:26" s="4" customFormat="1" x14ac:dyDescent="0.2">
      <c r="A1997" s="139" t="s">
        <v>209</v>
      </c>
      <c r="B1997" s="31" t="s">
        <v>134</v>
      </c>
      <c r="C1997" s="139">
        <f t="shared" si="31"/>
        <v>8</v>
      </c>
      <c r="D1997" s="139" t="s">
        <v>192</v>
      </c>
      <c r="E1997" s="139" t="s">
        <v>182</v>
      </c>
      <c r="F1997" s="139" t="s">
        <v>1546</v>
      </c>
      <c r="G1997" s="139" t="s">
        <v>1547</v>
      </c>
      <c r="H1997" s="139" t="s">
        <v>231</v>
      </c>
      <c r="I1997" s="139" t="s">
        <v>231</v>
      </c>
      <c r="J1997" s="139" t="s">
        <v>231</v>
      </c>
      <c r="K1997" s="139" t="s">
        <v>257</v>
      </c>
      <c r="L1997" s="139">
        <v>39.525926138888885</v>
      </c>
      <c r="M1997" s="139">
        <v>-107.59617083333333</v>
      </c>
      <c r="N1997" s="139" t="s">
        <v>254</v>
      </c>
      <c r="O1997" s="139" t="s">
        <v>258</v>
      </c>
      <c r="P1997" s="139">
        <v>20</v>
      </c>
      <c r="Q1997" s="139">
        <v>2</v>
      </c>
      <c r="R1997" s="139">
        <v>10</v>
      </c>
      <c r="S1997" s="139">
        <v>5916</v>
      </c>
      <c r="T1997" s="139">
        <v>700</v>
      </c>
      <c r="U1997" s="139" t="s">
        <v>108</v>
      </c>
      <c r="V1997" s="140">
        <v>0</v>
      </c>
      <c r="W1997" s="141">
        <v>0.195101</v>
      </c>
      <c r="X1997" s="141">
        <v>0</v>
      </c>
      <c r="Y1997" s="141">
        <v>0</v>
      </c>
      <c r="Z1997" s="142">
        <v>0</v>
      </c>
    </row>
    <row r="1998" spans="1:26" s="4" customFormat="1" x14ac:dyDescent="0.2">
      <c r="A1998" s="139" t="s">
        <v>209</v>
      </c>
      <c r="B1998" s="31" t="s">
        <v>134</v>
      </c>
      <c r="C1998" s="139">
        <f t="shared" si="31"/>
        <v>8</v>
      </c>
      <c r="D1998" s="139" t="s">
        <v>192</v>
      </c>
      <c r="E1998" s="139" t="s">
        <v>182</v>
      </c>
      <c r="F1998" s="139" t="s">
        <v>1548</v>
      </c>
      <c r="G1998" s="139" t="s">
        <v>1549</v>
      </c>
      <c r="H1998" s="139" t="s">
        <v>231</v>
      </c>
      <c r="I1998" s="139" t="s">
        <v>231</v>
      </c>
      <c r="J1998" s="139" t="s">
        <v>231</v>
      </c>
      <c r="K1998" s="139" t="s">
        <v>257</v>
      </c>
      <c r="L1998" s="139">
        <v>39.525926138888885</v>
      </c>
      <c r="M1998" s="139">
        <v>-107.59617083333333</v>
      </c>
      <c r="N1998" s="139" t="s">
        <v>254</v>
      </c>
      <c r="O1998" s="139" t="s">
        <v>258</v>
      </c>
      <c r="P1998" s="139">
        <v>17</v>
      </c>
      <c r="Q1998" s="139">
        <v>1.42</v>
      </c>
      <c r="R1998" s="139">
        <v>8</v>
      </c>
      <c r="S1998" s="139">
        <v>2314</v>
      </c>
      <c r="T1998" s="139">
        <v>137</v>
      </c>
      <c r="U1998" s="139" t="s">
        <v>108</v>
      </c>
      <c r="V1998" s="140">
        <v>0</v>
      </c>
      <c r="W1998" s="141">
        <v>0.97045599999999999</v>
      </c>
      <c r="X1998" s="141">
        <v>0</v>
      </c>
      <c r="Y1998" s="141">
        <v>0</v>
      </c>
      <c r="Z1998" s="142">
        <v>0</v>
      </c>
    </row>
    <row r="1999" spans="1:26" s="4" customFormat="1" x14ac:dyDescent="0.2">
      <c r="A1999" s="139" t="s">
        <v>209</v>
      </c>
      <c r="B1999" s="31" t="s">
        <v>134</v>
      </c>
      <c r="C1999" s="139">
        <f t="shared" si="31"/>
        <v>8</v>
      </c>
      <c r="D1999" s="139" t="s">
        <v>192</v>
      </c>
      <c r="E1999" s="139" t="s">
        <v>182</v>
      </c>
      <c r="F1999" s="139" t="s">
        <v>1550</v>
      </c>
      <c r="G1999" s="139" t="s">
        <v>1551</v>
      </c>
      <c r="H1999" s="139" t="s">
        <v>231</v>
      </c>
      <c r="I1999" s="139" t="s">
        <v>231</v>
      </c>
      <c r="J1999" s="139" t="s">
        <v>231</v>
      </c>
      <c r="K1999" s="139" t="s">
        <v>232</v>
      </c>
      <c r="L1999" s="139">
        <v>39.525926138888885</v>
      </c>
      <c r="M1999" s="139">
        <v>-107.59617083333333</v>
      </c>
      <c r="N1999" s="139" t="s">
        <v>72</v>
      </c>
      <c r="O1999" s="139" t="s">
        <v>233</v>
      </c>
      <c r="P1999" s="139">
        <v>0</v>
      </c>
      <c r="Q1999" s="139">
        <v>0</v>
      </c>
      <c r="R1999" s="139">
        <v>0</v>
      </c>
      <c r="S1999" s="139">
        <v>0</v>
      </c>
      <c r="T1999" s="139">
        <v>0</v>
      </c>
      <c r="U1999" s="139" t="s">
        <v>137</v>
      </c>
      <c r="V1999" s="140">
        <v>6.055E-2</v>
      </c>
      <c r="W1999" s="141">
        <v>0.11999899999999999</v>
      </c>
      <c r="X1999" s="141">
        <v>0.32865</v>
      </c>
      <c r="Y1999" s="141">
        <v>0</v>
      </c>
      <c r="Z1999" s="142">
        <v>0</v>
      </c>
    </row>
    <row r="2000" spans="1:26" s="4" customFormat="1" x14ac:dyDescent="0.2">
      <c r="A2000" s="139" t="s">
        <v>209</v>
      </c>
      <c r="B2000" s="31" t="s">
        <v>134</v>
      </c>
      <c r="C2000" s="139">
        <f t="shared" si="31"/>
        <v>8</v>
      </c>
      <c r="D2000" s="139" t="s">
        <v>192</v>
      </c>
      <c r="E2000" s="139" t="s">
        <v>182</v>
      </c>
      <c r="F2000" s="139" t="s">
        <v>1550</v>
      </c>
      <c r="G2000" s="139" t="s">
        <v>1551</v>
      </c>
      <c r="H2000" s="139" t="s">
        <v>231</v>
      </c>
      <c r="I2000" s="139" t="s">
        <v>231</v>
      </c>
      <c r="J2000" s="139" t="s">
        <v>231</v>
      </c>
      <c r="K2000" s="139" t="s">
        <v>232</v>
      </c>
      <c r="L2000" s="139">
        <v>39.45657283333334</v>
      </c>
      <c r="M2000" s="139">
        <v>-108.043965</v>
      </c>
      <c r="N2000" s="139" t="s">
        <v>268</v>
      </c>
      <c r="O2000" s="139" t="s">
        <v>233</v>
      </c>
      <c r="P2000" s="139">
        <v>20</v>
      </c>
      <c r="Q2000" s="139">
        <v>2</v>
      </c>
      <c r="R2000" s="139">
        <v>0</v>
      </c>
      <c r="S2000" s="139">
        <v>0</v>
      </c>
      <c r="T2000" s="139">
        <v>0</v>
      </c>
      <c r="U2000" s="139" t="s">
        <v>208</v>
      </c>
      <c r="V2000" s="140">
        <v>0</v>
      </c>
      <c r="W2000" s="141">
        <v>21.532198000000001</v>
      </c>
      <c r="X2000" s="141">
        <v>0</v>
      </c>
      <c r="Y2000" s="141">
        <v>0</v>
      </c>
      <c r="Z2000" s="142">
        <v>0</v>
      </c>
    </row>
    <row r="2001" spans="1:26" s="4" customFormat="1" x14ac:dyDescent="0.2">
      <c r="A2001" s="139" t="s">
        <v>209</v>
      </c>
      <c r="B2001" s="31" t="s">
        <v>134</v>
      </c>
      <c r="C2001" s="139">
        <f t="shared" si="31"/>
        <v>8</v>
      </c>
      <c r="D2001" s="139" t="s">
        <v>192</v>
      </c>
      <c r="E2001" s="139" t="s">
        <v>182</v>
      </c>
      <c r="F2001" s="139" t="s">
        <v>1550</v>
      </c>
      <c r="G2001" s="139" t="s">
        <v>1551</v>
      </c>
      <c r="H2001" s="139" t="s">
        <v>231</v>
      </c>
      <c r="I2001" s="139" t="s">
        <v>231</v>
      </c>
      <c r="J2001" s="139" t="s">
        <v>231</v>
      </c>
      <c r="K2001" s="139" t="s">
        <v>232</v>
      </c>
      <c r="L2001" s="139">
        <v>39.45657283333334</v>
      </c>
      <c r="M2001" s="139">
        <v>-108.043965</v>
      </c>
      <c r="N2001" s="139" t="s">
        <v>254</v>
      </c>
      <c r="O2001" s="139" t="s">
        <v>233</v>
      </c>
      <c r="P2001" s="139">
        <v>20</v>
      </c>
      <c r="Q2001" s="139">
        <v>2</v>
      </c>
      <c r="R2001" s="139">
        <v>10</v>
      </c>
      <c r="S2001" s="139">
        <v>5916</v>
      </c>
      <c r="T2001" s="139">
        <v>700</v>
      </c>
      <c r="U2001" s="139" t="s">
        <v>108</v>
      </c>
      <c r="V2001" s="140">
        <v>0</v>
      </c>
      <c r="W2001" s="141">
        <v>4.2068919999999999</v>
      </c>
      <c r="X2001" s="141">
        <v>0</v>
      </c>
      <c r="Y2001" s="141">
        <v>0</v>
      </c>
      <c r="Z2001" s="142">
        <v>0</v>
      </c>
    </row>
    <row r="2002" spans="1:26" s="4" customFormat="1" x14ac:dyDescent="0.2">
      <c r="A2002" s="139" t="s">
        <v>209</v>
      </c>
      <c r="B2002" s="31" t="s">
        <v>134</v>
      </c>
      <c r="C2002" s="139">
        <f t="shared" si="31"/>
        <v>8</v>
      </c>
      <c r="D2002" s="139" t="s">
        <v>192</v>
      </c>
      <c r="E2002" s="139" t="s">
        <v>182</v>
      </c>
      <c r="F2002" s="139" t="s">
        <v>1552</v>
      </c>
      <c r="G2002" s="139" t="s">
        <v>1553</v>
      </c>
      <c r="H2002" s="139" t="s">
        <v>231</v>
      </c>
      <c r="I2002" s="139" t="s">
        <v>231</v>
      </c>
      <c r="J2002" s="139" t="s">
        <v>231</v>
      </c>
      <c r="K2002" s="139" t="s">
        <v>257</v>
      </c>
      <c r="L2002" s="139">
        <v>39.510928611111112</v>
      </c>
      <c r="M2002" s="139">
        <v>-108.00875897222222</v>
      </c>
      <c r="N2002" s="139" t="s">
        <v>254</v>
      </c>
      <c r="O2002" s="139" t="s">
        <v>258</v>
      </c>
      <c r="P2002" s="139">
        <v>20</v>
      </c>
      <c r="Q2002" s="139">
        <v>2</v>
      </c>
      <c r="R2002" s="139">
        <v>10</v>
      </c>
      <c r="S2002" s="139">
        <v>5916</v>
      </c>
      <c r="T2002" s="139">
        <v>700</v>
      </c>
      <c r="U2002" s="139" t="s">
        <v>108</v>
      </c>
      <c r="V2002" s="140">
        <v>0</v>
      </c>
      <c r="W2002" s="141">
        <v>4.6115000000000003E-2</v>
      </c>
      <c r="X2002" s="141">
        <v>0</v>
      </c>
      <c r="Y2002" s="141">
        <v>0</v>
      </c>
      <c r="Z2002" s="142">
        <v>0</v>
      </c>
    </row>
    <row r="2003" spans="1:26" s="4" customFormat="1" x14ac:dyDescent="0.2">
      <c r="A2003" s="139" t="s">
        <v>209</v>
      </c>
      <c r="B2003" s="31" t="s">
        <v>134</v>
      </c>
      <c r="C2003" s="139">
        <f t="shared" si="31"/>
        <v>8</v>
      </c>
      <c r="D2003" s="139" t="s">
        <v>192</v>
      </c>
      <c r="E2003" s="139" t="s">
        <v>182</v>
      </c>
      <c r="F2003" s="139" t="s">
        <v>1554</v>
      </c>
      <c r="G2003" s="139" t="s">
        <v>1555</v>
      </c>
      <c r="H2003" s="139" t="s">
        <v>231</v>
      </c>
      <c r="I2003" s="139" t="s">
        <v>231</v>
      </c>
      <c r="J2003" s="139" t="s">
        <v>231</v>
      </c>
      <c r="K2003" s="139" t="s">
        <v>257</v>
      </c>
      <c r="L2003" s="139">
        <v>39.510928611111112</v>
      </c>
      <c r="M2003" s="139">
        <v>-108.00875897222222</v>
      </c>
      <c r="N2003" s="139" t="s">
        <v>254</v>
      </c>
      <c r="O2003" s="139" t="s">
        <v>258</v>
      </c>
      <c r="P2003" s="139">
        <v>20</v>
      </c>
      <c r="Q2003" s="139">
        <v>2</v>
      </c>
      <c r="R2003" s="139">
        <v>10</v>
      </c>
      <c r="S2003" s="139">
        <v>5916</v>
      </c>
      <c r="T2003" s="139">
        <v>700</v>
      </c>
      <c r="U2003" s="139" t="s">
        <v>108</v>
      </c>
      <c r="V2003" s="140">
        <v>0</v>
      </c>
      <c r="W2003" s="141">
        <v>1.266915</v>
      </c>
      <c r="X2003" s="141">
        <v>0</v>
      </c>
      <c r="Y2003" s="141">
        <v>0</v>
      </c>
      <c r="Z2003" s="142">
        <v>0</v>
      </c>
    </row>
    <row r="2004" spans="1:26" s="4" customFormat="1" x14ac:dyDescent="0.2">
      <c r="A2004" s="139" t="s">
        <v>209</v>
      </c>
      <c r="B2004" s="31" t="s">
        <v>134</v>
      </c>
      <c r="C2004" s="139">
        <f t="shared" si="31"/>
        <v>8</v>
      </c>
      <c r="D2004" s="139" t="s">
        <v>192</v>
      </c>
      <c r="E2004" s="139" t="s">
        <v>182</v>
      </c>
      <c r="F2004" s="139" t="s">
        <v>1556</v>
      </c>
      <c r="G2004" s="139" t="s">
        <v>1557</v>
      </c>
      <c r="H2004" s="139" t="s">
        <v>231</v>
      </c>
      <c r="I2004" s="139" t="s">
        <v>231</v>
      </c>
      <c r="J2004" s="139" t="s">
        <v>231</v>
      </c>
      <c r="K2004" s="139" t="s">
        <v>257</v>
      </c>
      <c r="L2004" s="139">
        <v>39.675750916666665</v>
      </c>
      <c r="M2004" s="139">
        <v>-108.13863711111112</v>
      </c>
      <c r="N2004" s="139" t="s">
        <v>254</v>
      </c>
      <c r="O2004" s="139" t="s">
        <v>258</v>
      </c>
      <c r="P2004" s="139">
        <v>20</v>
      </c>
      <c r="Q2004" s="139">
        <v>2</v>
      </c>
      <c r="R2004" s="139">
        <v>10</v>
      </c>
      <c r="S2004" s="139">
        <v>5916</v>
      </c>
      <c r="T2004" s="139">
        <v>700</v>
      </c>
      <c r="U2004" s="139" t="s">
        <v>108</v>
      </c>
      <c r="V2004" s="140">
        <v>0</v>
      </c>
      <c r="W2004" s="141">
        <v>0.242814</v>
      </c>
      <c r="X2004" s="141">
        <v>0</v>
      </c>
      <c r="Y2004" s="141">
        <v>0</v>
      </c>
      <c r="Z2004" s="142">
        <v>0</v>
      </c>
    </row>
    <row r="2005" spans="1:26" s="4" customFormat="1" x14ac:dyDescent="0.2">
      <c r="A2005" s="139" t="s">
        <v>209</v>
      </c>
      <c r="B2005" s="31" t="s">
        <v>134</v>
      </c>
      <c r="C2005" s="139">
        <f t="shared" si="31"/>
        <v>8</v>
      </c>
      <c r="D2005" s="139" t="s">
        <v>192</v>
      </c>
      <c r="E2005" s="139" t="s">
        <v>182</v>
      </c>
      <c r="F2005" s="139" t="s">
        <v>1556</v>
      </c>
      <c r="G2005" s="139" t="s">
        <v>1557</v>
      </c>
      <c r="H2005" s="139" t="s">
        <v>231</v>
      </c>
      <c r="I2005" s="139" t="s">
        <v>231</v>
      </c>
      <c r="J2005" s="139" t="s">
        <v>231</v>
      </c>
      <c r="K2005" s="139" t="s">
        <v>257</v>
      </c>
      <c r="L2005" s="139">
        <v>39.474853222222222</v>
      </c>
      <c r="M2005" s="139">
        <v>-107.92965308333333</v>
      </c>
      <c r="N2005" s="139" t="s">
        <v>268</v>
      </c>
      <c r="O2005" s="139" t="s">
        <v>258</v>
      </c>
      <c r="P2005" s="139">
        <v>0</v>
      </c>
      <c r="Q2005" s="139">
        <v>0</v>
      </c>
      <c r="R2005" s="139">
        <v>0</v>
      </c>
      <c r="S2005" s="139">
        <v>0</v>
      </c>
      <c r="T2005" s="139">
        <v>70</v>
      </c>
      <c r="U2005" s="139" t="s">
        <v>208</v>
      </c>
      <c r="V2005" s="140">
        <v>0</v>
      </c>
      <c r="W2005" s="141">
        <v>2.5478960000000002</v>
      </c>
      <c r="X2005" s="141">
        <v>0</v>
      </c>
      <c r="Y2005" s="141">
        <v>0</v>
      </c>
      <c r="Z2005" s="142">
        <v>0</v>
      </c>
    </row>
    <row r="2006" spans="1:26" s="4" customFormat="1" x14ac:dyDescent="0.2">
      <c r="A2006" s="139" t="s">
        <v>209</v>
      </c>
      <c r="B2006" s="31" t="s">
        <v>134</v>
      </c>
      <c r="C2006" s="139">
        <f t="shared" si="31"/>
        <v>8</v>
      </c>
      <c r="D2006" s="139" t="s">
        <v>192</v>
      </c>
      <c r="E2006" s="139" t="s">
        <v>182</v>
      </c>
      <c r="F2006" s="139" t="s">
        <v>1558</v>
      </c>
      <c r="G2006" s="139" t="s">
        <v>1559</v>
      </c>
      <c r="H2006" s="139" t="s">
        <v>231</v>
      </c>
      <c r="I2006" s="139" t="s">
        <v>231</v>
      </c>
      <c r="J2006" s="139" t="s">
        <v>231</v>
      </c>
      <c r="K2006" s="139" t="s">
        <v>257</v>
      </c>
      <c r="L2006" s="139">
        <v>39.525999722222224</v>
      </c>
      <c r="M2006" s="139">
        <v>-107.58706444444444</v>
      </c>
      <c r="N2006" s="139" t="s">
        <v>254</v>
      </c>
      <c r="O2006" s="139" t="s">
        <v>258</v>
      </c>
      <c r="P2006" s="139">
        <v>20</v>
      </c>
      <c r="Q2006" s="139">
        <v>2</v>
      </c>
      <c r="R2006" s="139">
        <v>10</v>
      </c>
      <c r="S2006" s="139">
        <v>5916</v>
      </c>
      <c r="T2006" s="139">
        <v>700</v>
      </c>
      <c r="U2006" s="139" t="s">
        <v>108</v>
      </c>
      <c r="V2006" s="140">
        <v>0</v>
      </c>
      <c r="W2006" s="141">
        <v>1.602E-2</v>
      </c>
      <c r="X2006" s="141">
        <v>0</v>
      </c>
      <c r="Y2006" s="141">
        <v>0</v>
      </c>
      <c r="Z2006" s="142">
        <v>0</v>
      </c>
    </row>
    <row r="2007" spans="1:26" s="4" customFormat="1" x14ac:dyDescent="0.2">
      <c r="A2007" s="139" t="s">
        <v>209</v>
      </c>
      <c r="B2007" s="31" t="s">
        <v>134</v>
      </c>
      <c r="C2007" s="139">
        <f t="shared" si="31"/>
        <v>8</v>
      </c>
      <c r="D2007" s="139" t="s">
        <v>192</v>
      </c>
      <c r="E2007" s="139" t="s">
        <v>182</v>
      </c>
      <c r="F2007" s="139" t="s">
        <v>1558</v>
      </c>
      <c r="G2007" s="139" t="s">
        <v>1559</v>
      </c>
      <c r="H2007" s="139" t="s">
        <v>231</v>
      </c>
      <c r="I2007" s="139" t="s">
        <v>231</v>
      </c>
      <c r="J2007" s="139" t="s">
        <v>231</v>
      </c>
      <c r="K2007" s="139" t="s">
        <v>257</v>
      </c>
      <c r="L2007" s="139">
        <v>39.505519222222219</v>
      </c>
      <c r="M2007" s="139">
        <v>-107.55083391666666</v>
      </c>
      <c r="N2007" s="139" t="s">
        <v>268</v>
      </c>
      <c r="O2007" s="139" t="s">
        <v>258</v>
      </c>
      <c r="P2007" s="139">
        <v>0</v>
      </c>
      <c r="Q2007" s="139">
        <v>0</v>
      </c>
      <c r="R2007" s="139">
        <v>0</v>
      </c>
      <c r="S2007" s="139">
        <v>0</v>
      </c>
      <c r="T2007" s="139">
        <v>70</v>
      </c>
      <c r="U2007" s="139" t="s">
        <v>208</v>
      </c>
      <c r="V2007" s="140">
        <v>0</v>
      </c>
      <c r="W2007" s="141">
        <v>7.0717369999999997</v>
      </c>
      <c r="X2007" s="141">
        <v>0</v>
      </c>
      <c r="Y2007" s="141">
        <v>0</v>
      </c>
      <c r="Z2007" s="142">
        <v>0</v>
      </c>
    </row>
    <row r="2008" spans="1:26" s="4" customFormat="1" x14ac:dyDescent="0.2">
      <c r="A2008" s="139" t="s">
        <v>209</v>
      </c>
      <c r="B2008" s="31" t="s">
        <v>134</v>
      </c>
      <c r="C2008" s="139">
        <f t="shared" si="31"/>
        <v>8</v>
      </c>
      <c r="D2008" s="139" t="s">
        <v>192</v>
      </c>
      <c r="E2008" s="139" t="s">
        <v>182</v>
      </c>
      <c r="F2008" s="139" t="s">
        <v>1558</v>
      </c>
      <c r="G2008" s="139" t="s">
        <v>1559</v>
      </c>
      <c r="H2008" s="139" t="s">
        <v>231</v>
      </c>
      <c r="I2008" s="139" t="s">
        <v>231</v>
      </c>
      <c r="J2008" s="139" t="s">
        <v>231</v>
      </c>
      <c r="K2008" s="139" t="s">
        <v>257</v>
      </c>
      <c r="L2008" s="139">
        <v>39.505519222222219</v>
      </c>
      <c r="M2008" s="139">
        <v>-107.55083391666666</v>
      </c>
      <c r="N2008" s="139" t="s">
        <v>254</v>
      </c>
      <c r="O2008" s="139" t="s">
        <v>258</v>
      </c>
      <c r="P2008" s="139">
        <v>17</v>
      </c>
      <c r="Q2008" s="139">
        <v>1.42</v>
      </c>
      <c r="R2008" s="139">
        <v>8</v>
      </c>
      <c r="S2008" s="139">
        <v>2314</v>
      </c>
      <c r="T2008" s="139">
        <v>137</v>
      </c>
      <c r="U2008" s="139" t="s">
        <v>108</v>
      </c>
      <c r="V2008" s="140">
        <v>0</v>
      </c>
      <c r="W2008" s="141">
        <v>6.4079999999999998E-2</v>
      </c>
      <c r="X2008" s="141">
        <v>0</v>
      </c>
      <c r="Y2008" s="141">
        <v>0</v>
      </c>
      <c r="Z2008" s="142">
        <v>0</v>
      </c>
    </row>
    <row r="2009" spans="1:26" s="4" customFormat="1" x14ac:dyDescent="0.2">
      <c r="A2009" s="139" t="s">
        <v>209</v>
      </c>
      <c r="B2009" s="31" t="s">
        <v>134</v>
      </c>
      <c r="C2009" s="139">
        <f t="shared" si="31"/>
        <v>8</v>
      </c>
      <c r="D2009" s="139" t="s">
        <v>192</v>
      </c>
      <c r="E2009" s="139" t="s">
        <v>182</v>
      </c>
      <c r="F2009" s="139" t="s">
        <v>1560</v>
      </c>
      <c r="G2009" s="139" t="s">
        <v>1561</v>
      </c>
      <c r="H2009" s="139" t="s">
        <v>231</v>
      </c>
      <c r="I2009" s="139" t="s">
        <v>231</v>
      </c>
      <c r="J2009" s="139" t="s">
        <v>231</v>
      </c>
      <c r="K2009" s="139" t="s">
        <v>257</v>
      </c>
      <c r="L2009" s="139">
        <v>39.451985055555561</v>
      </c>
      <c r="M2009" s="139">
        <v>-107.82539005555554</v>
      </c>
      <c r="N2009" s="139" t="s">
        <v>254</v>
      </c>
      <c r="O2009" s="139" t="s">
        <v>258</v>
      </c>
      <c r="P2009" s="139">
        <v>20</v>
      </c>
      <c r="Q2009" s="139">
        <v>2</v>
      </c>
      <c r="R2009" s="139">
        <v>10</v>
      </c>
      <c r="S2009" s="139">
        <v>5916</v>
      </c>
      <c r="T2009" s="139">
        <v>700</v>
      </c>
      <c r="U2009" s="139" t="s">
        <v>108</v>
      </c>
      <c r="V2009" s="140">
        <v>0</v>
      </c>
      <c r="W2009" s="141">
        <v>0.539331</v>
      </c>
      <c r="X2009" s="141">
        <v>0</v>
      </c>
      <c r="Y2009" s="141">
        <v>0</v>
      </c>
      <c r="Z2009" s="142">
        <v>0</v>
      </c>
    </row>
    <row r="2010" spans="1:26" s="4" customFormat="1" x14ac:dyDescent="0.2">
      <c r="A2010" s="139" t="s">
        <v>209</v>
      </c>
      <c r="B2010" s="31" t="s">
        <v>134</v>
      </c>
      <c r="C2010" s="139">
        <f t="shared" si="31"/>
        <v>8</v>
      </c>
      <c r="D2010" s="139" t="s">
        <v>192</v>
      </c>
      <c r="E2010" s="139" t="s">
        <v>182</v>
      </c>
      <c r="F2010" s="139" t="s">
        <v>1562</v>
      </c>
      <c r="G2010" s="139" t="s">
        <v>1563</v>
      </c>
      <c r="H2010" s="139" t="s">
        <v>231</v>
      </c>
      <c r="I2010" s="139" t="s">
        <v>231</v>
      </c>
      <c r="J2010" s="139" t="s">
        <v>231</v>
      </c>
      <c r="K2010" s="139" t="s">
        <v>257</v>
      </c>
      <c r="L2010" s="139">
        <v>39.418247166666667</v>
      </c>
      <c r="M2010" s="139">
        <v>-108.08570380555555</v>
      </c>
      <c r="N2010" s="139" t="s">
        <v>268</v>
      </c>
      <c r="O2010" s="139" t="s">
        <v>258</v>
      </c>
      <c r="P2010" s="139">
        <v>0</v>
      </c>
      <c r="Q2010" s="139">
        <v>0</v>
      </c>
      <c r="R2010" s="139">
        <v>0</v>
      </c>
      <c r="S2010" s="139">
        <v>0</v>
      </c>
      <c r="T2010" s="139">
        <v>70</v>
      </c>
      <c r="U2010" s="139" t="s">
        <v>208</v>
      </c>
      <c r="V2010" s="140">
        <v>0</v>
      </c>
      <c r="W2010" s="141">
        <v>4.2237220000000004</v>
      </c>
      <c r="X2010" s="141">
        <v>0</v>
      </c>
      <c r="Y2010" s="141">
        <v>0</v>
      </c>
      <c r="Z2010" s="142">
        <v>0</v>
      </c>
    </row>
    <row r="2011" spans="1:26" s="4" customFormat="1" x14ac:dyDescent="0.2">
      <c r="A2011" s="139" t="s">
        <v>209</v>
      </c>
      <c r="B2011" s="31" t="s">
        <v>134</v>
      </c>
      <c r="C2011" s="139">
        <f t="shared" si="31"/>
        <v>8</v>
      </c>
      <c r="D2011" s="139" t="s">
        <v>192</v>
      </c>
      <c r="E2011" s="139" t="s">
        <v>182</v>
      </c>
      <c r="F2011" s="139" t="s">
        <v>1562</v>
      </c>
      <c r="G2011" s="139" t="s">
        <v>1563</v>
      </c>
      <c r="H2011" s="139" t="s">
        <v>231</v>
      </c>
      <c r="I2011" s="139" t="s">
        <v>231</v>
      </c>
      <c r="J2011" s="139" t="s">
        <v>231</v>
      </c>
      <c r="K2011" s="139" t="s">
        <v>257</v>
      </c>
      <c r="L2011" s="139">
        <v>39.460779833333333</v>
      </c>
      <c r="M2011" s="139">
        <v>-108.00152283333334</v>
      </c>
      <c r="N2011" s="139" t="s">
        <v>254</v>
      </c>
      <c r="O2011" s="139" t="s">
        <v>258</v>
      </c>
      <c r="P2011" s="139">
        <v>17</v>
      </c>
      <c r="Q2011" s="139">
        <v>1.42</v>
      </c>
      <c r="R2011" s="139">
        <v>8</v>
      </c>
      <c r="S2011" s="139">
        <v>2314</v>
      </c>
      <c r="T2011" s="139">
        <v>137</v>
      </c>
      <c r="U2011" s="139" t="s">
        <v>108</v>
      </c>
      <c r="V2011" s="140">
        <v>0</v>
      </c>
      <c r="W2011" s="141">
        <v>2.2978019999999999</v>
      </c>
      <c r="X2011" s="141">
        <v>0</v>
      </c>
      <c r="Y2011" s="141">
        <v>0</v>
      </c>
      <c r="Z2011" s="142">
        <v>0</v>
      </c>
    </row>
    <row r="2012" spans="1:26" s="4" customFormat="1" x14ac:dyDescent="0.2">
      <c r="A2012" s="139" t="s">
        <v>209</v>
      </c>
      <c r="B2012" s="31" t="s">
        <v>134</v>
      </c>
      <c r="C2012" s="139">
        <f t="shared" si="31"/>
        <v>8</v>
      </c>
      <c r="D2012" s="139" t="s">
        <v>192</v>
      </c>
      <c r="E2012" s="139" t="s">
        <v>182</v>
      </c>
      <c r="F2012" s="139" t="s">
        <v>1564</v>
      </c>
      <c r="G2012" s="139" t="s">
        <v>1565</v>
      </c>
      <c r="H2012" s="139" t="s">
        <v>231</v>
      </c>
      <c r="I2012" s="139" t="s">
        <v>231</v>
      </c>
      <c r="J2012" s="139" t="s">
        <v>231</v>
      </c>
      <c r="K2012" s="139" t="s">
        <v>232</v>
      </c>
      <c r="L2012" s="139">
        <v>39.53588630555555</v>
      </c>
      <c r="M2012" s="139">
        <v>-108.15623386111112</v>
      </c>
      <c r="N2012" s="139" t="s">
        <v>268</v>
      </c>
      <c r="O2012" s="139" t="s">
        <v>233</v>
      </c>
      <c r="P2012" s="139">
        <v>0</v>
      </c>
      <c r="Q2012" s="139">
        <v>0</v>
      </c>
      <c r="R2012" s="139">
        <v>0</v>
      </c>
      <c r="S2012" s="139">
        <v>0</v>
      </c>
      <c r="T2012" s="139">
        <v>70</v>
      </c>
      <c r="U2012" s="139" t="s">
        <v>208</v>
      </c>
      <c r="V2012" s="140">
        <v>0</v>
      </c>
      <c r="W2012" s="141">
        <v>18.101664</v>
      </c>
      <c r="X2012" s="141">
        <v>0</v>
      </c>
      <c r="Y2012" s="141">
        <v>0</v>
      </c>
      <c r="Z2012" s="142">
        <v>0</v>
      </c>
    </row>
    <row r="2013" spans="1:26" s="4" customFormat="1" x14ac:dyDescent="0.2">
      <c r="A2013" s="139" t="s">
        <v>209</v>
      </c>
      <c r="B2013" s="31" t="s">
        <v>134</v>
      </c>
      <c r="C2013" s="139">
        <f t="shared" si="31"/>
        <v>8</v>
      </c>
      <c r="D2013" s="139" t="s">
        <v>192</v>
      </c>
      <c r="E2013" s="139" t="s">
        <v>182</v>
      </c>
      <c r="F2013" s="139" t="s">
        <v>1564</v>
      </c>
      <c r="G2013" s="139" t="s">
        <v>1565</v>
      </c>
      <c r="H2013" s="139" t="s">
        <v>231</v>
      </c>
      <c r="I2013" s="139" t="s">
        <v>231</v>
      </c>
      <c r="J2013" s="139" t="s">
        <v>231</v>
      </c>
      <c r="K2013" s="139" t="s">
        <v>232</v>
      </c>
      <c r="L2013" s="139">
        <v>39.512254472222224</v>
      </c>
      <c r="M2013" s="139">
        <v>-108.17409513888889</v>
      </c>
      <c r="N2013" s="139" t="s">
        <v>254</v>
      </c>
      <c r="O2013" s="139" t="s">
        <v>233</v>
      </c>
      <c r="P2013" s="139">
        <v>20</v>
      </c>
      <c r="Q2013" s="139">
        <v>2</v>
      </c>
      <c r="R2013" s="139">
        <v>10</v>
      </c>
      <c r="S2013" s="139">
        <v>5916</v>
      </c>
      <c r="T2013" s="139">
        <v>700</v>
      </c>
      <c r="U2013" s="139" t="s">
        <v>108</v>
      </c>
      <c r="V2013" s="140">
        <v>0</v>
      </c>
      <c r="W2013" s="141">
        <v>4.2100559999999998</v>
      </c>
      <c r="X2013" s="141">
        <v>0</v>
      </c>
      <c r="Y2013" s="141">
        <v>0</v>
      </c>
      <c r="Z2013" s="142">
        <v>0</v>
      </c>
    </row>
    <row r="2014" spans="1:26" s="4" customFormat="1" x14ac:dyDescent="0.2">
      <c r="A2014" s="139" t="s">
        <v>209</v>
      </c>
      <c r="B2014" s="31" t="s">
        <v>134</v>
      </c>
      <c r="C2014" s="139">
        <f t="shared" si="31"/>
        <v>8</v>
      </c>
      <c r="D2014" s="139" t="s">
        <v>192</v>
      </c>
      <c r="E2014" s="139" t="s">
        <v>182</v>
      </c>
      <c r="F2014" s="139" t="s">
        <v>1566</v>
      </c>
      <c r="G2014" s="139" t="s">
        <v>1567</v>
      </c>
      <c r="H2014" s="139" t="s">
        <v>231</v>
      </c>
      <c r="I2014" s="139" t="s">
        <v>231</v>
      </c>
      <c r="J2014" s="139" t="s">
        <v>231</v>
      </c>
      <c r="K2014" s="139" t="s">
        <v>232</v>
      </c>
      <c r="L2014" s="139">
        <v>39.511881444444448</v>
      </c>
      <c r="M2014" s="139">
        <v>-108.16522177777779</v>
      </c>
      <c r="N2014" s="139" t="s">
        <v>254</v>
      </c>
      <c r="O2014" s="139" t="s">
        <v>233</v>
      </c>
      <c r="P2014" s="139">
        <v>20</v>
      </c>
      <c r="Q2014" s="139">
        <v>2</v>
      </c>
      <c r="R2014" s="139">
        <v>10</v>
      </c>
      <c r="S2014" s="139">
        <v>5916</v>
      </c>
      <c r="T2014" s="139">
        <v>700</v>
      </c>
      <c r="U2014" s="139" t="s">
        <v>108</v>
      </c>
      <c r="V2014" s="140">
        <v>0</v>
      </c>
      <c r="W2014" s="141">
        <v>3.4308999999999999E-2</v>
      </c>
      <c r="X2014" s="141">
        <v>0</v>
      </c>
      <c r="Y2014" s="141">
        <v>0</v>
      </c>
      <c r="Z2014" s="142">
        <v>0</v>
      </c>
    </row>
    <row r="2015" spans="1:26" s="4" customFormat="1" x14ac:dyDescent="0.2">
      <c r="A2015" s="139" t="s">
        <v>209</v>
      </c>
      <c r="B2015" s="31" t="s">
        <v>134</v>
      </c>
      <c r="C2015" s="139">
        <f t="shared" si="31"/>
        <v>8</v>
      </c>
      <c r="D2015" s="139" t="s">
        <v>192</v>
      </c>
      <c r="E2015" s="139" t="s">
        <v>182</v>
      </c>
      <c r="F2015" s="139" t="s">
        <v>1568</v>
      </c>
      <c r="G2015" s="139" t="s">
        <v>1569</v>
      </c>
      <c r="H2015" s="139" t="s">
        <v>231</v>
      </c>
      <c r="I2015" s="139" t="s">
        <v>231</v>
      </c>
      <c r="J2015" s="139" t="s">
        <v>231</v>
      </c>
      <c r="K2015" s="139" t="s">
        <v>257</v>
      </c>
      <c r="L2015" s="139">
        <v>39.612316666666665</v>
      </c>
      <c r="M2015" s="139">
        <v>-108.10796166666667</v>
      </c>
      <c r="N2015" s="139" t="s">
        <v>254</v>
      </c>
      <c r="O2015" s="139" t="s">
        <v>258</v>
      </c>
      <c r="P2015" s="139">
        <v>17</v>
      </c>
      <c r="Q2015" s="139">
        <v>1.42</v>
      </c>
      <c r="R2015" s="139">
        <v>8</v>
      </c>
      <c r="S2015" s="139">
        <v>2314</v>
      </c>
      <c r="T2015" s="139">
        <v>137</v>
      </c>
      <c r="U2015" s="139" t="s">
        <v>108</v>
      </c>
      <c r="V2015" s="140">
        <v>0</v>
      </c>
      <c r="W2015" s="141">
        <v>1.239147</v>
      </c>
      <c r="X2015" s="141">
        <v>0</v>
      </c>
      <c r="Y2015" s="141">
        <v>0</v>
      </c>
      <c r="Z2015" s="142">
        <v>0</v>
      </c>
    </row>
    <row r="2016" spans="1:26" s="4" customFormat="1" x14ac:dyDescent="0.2">
      <c r="A2016" s="139" t="s">
        <v>209</v>
      </c>
      <c r="B2016" s="31" t="s">
        <v>134</v>
      </c>
      <c r="C2016" s="139">
        <f t="shared" si="31"/>
        <v>8</v>
      </c>
      <c r="D2016" s="139" t="s">
        <v>192</v>
      </c>
      <c r="E2016" s="139" t="s">
        <v>182</v>
      </c>
      <c r="F2016" s="139" t="s">
        <v>1570</v>
      </c>
      <c r="G2016" s="139" t="s">
        <v>1571</v>
      </c>
      <c r="H2016" s="139" t="s">
        <v>231</v>
      </c>
      <c r="I2016" s="139" t="s">
        <v>231</v>
      </c>
      <c r="J2016" s="139" t="s">
        <v>231</v>
      </c>
      <c r="K2016" s="139" t="s">
        <v>257</v>
      </c>
      <c r="L2016" s="139">
        <v>39.612316666666665</v>
      </c>
      <c r="M2016" s="139">
        <v>-108.10796166666667</v>
      </c>
      <c r="N2016" s="139" t="s">
        <v>268</v>
      </c>
      <c r="O2016" s="139" t="s">
        <v>258</v>
      </c>
      <c r="P2016" s="139">
        <v>0</v>
      </c>
      <c r="Q2016" s="139">
        <v>0</v>
      </c>
      <c r="R2016" s="139">
        <v>0</v>
      </c>
      <c r="S2016" s="139">
        <v>0</v>
      </c>
      <c r="T2016" s="139">
        <v>70</v>
      </c>
      <c r="U2016" s="139" t="s">
        <v>208</v>
      </c>
      <c r="V2016" s="140">
        <v>0</v>
      </c>
      <c r="W2016" s="141">
        <v>2.2447300000000001</v>
      </c>
      <c r="X2016" s="141">
        <v>0</v>
      </c>
      <c r="Y2016" s="141">
        <v>0</v>
      </c>
      <c r="Z2016" s="142">
        <v>0</v>
      </c>
    </row>
    <row r="2017" spans="1:26" s="4" customFormat="1" x14ac:dyDescent="0.2">
      <c r="A2017" s="139" t="s">
        <v>209</v>
      </c>
      <c r="B2017" s="31" t="s">
        <v>134</v>
      </c>
      <c r="C2017" s="139">
        <f t="shared" si="31"/>
        <v>8</v>
      </c>
      <c r="D2017" s="139" t="s">
        <v>192</v>
      </c>
      <c r="E2017" s="139" t="s">
        <v>182</v>
      </c>
      <c r="F2017" s="139" t="s">
        <v>1570</v>
      </c>
      <c r="G2017" s="139" t="s">
        <v>1571</v>
      </c>
      <c r="H2017" s="139" t="s">
        <v>231</v>
      </c>
      <c r="I2017" s="139" t="s">
        <v>231</v>
      </c>
      <c r="J2017" s="139" t="s">
        <v>231</v>
      </c>
      <c r="K2017" s="139" t="s">
        <v>257</v>
      </c>
      <c r="L2017" s="139">
        <v>39.474252944444444</v>
      </c>
      <c r="M2017" s="139">
        <v>-107.95981552777778</v>
      </c>
      <c r="N2017" s="139" t="s">
        <v>254</v>
      </c>
      <c r="O2017" s="139" t="s">
        <v>258</v>
      </c>
      <c r="P2017" s="139">
        <v>17</v>
      </c>
      <c r="Q2017" s="139">
        <v>1.42</v>
      </c>
      <c r="R2017" s="139">
        <v>8</v>
      </c>
      <c r="S2017" s="139">
        <v>2314</v>
      </c>
      <c r="T2017" s="139">
        <v>137</v>
      </c>
      <c r="U2017" s="139" t="s">
        <v>108</v>
      </c>
      <c r="V2017" s="140">
        <v>0</v>
      </c>
      <c r="W2017" s="141">
        <v>3.0859860000000001</v>
      </c>
      <c r="X2017" s="141">
        <v>0</v>
      </c>
      <c r="Y2017" s="141">
        <v>0</v>
      </c>
      <c r="Z2017" s="142">
        <v>0</v>
      </c>
    </row>
    <row r="2018" spans="1:26" s="4" customFormat="1" x14ac:dyDescent="0.2">
      <c r="A2018" s="139" t="s">
        <v>209</v>
      </c>
      <c r="B2018" s="31" t="s">
        <v>134</v>
      </c>
      <c r="C2018" s="139">
        <f t="shared" si="31"/>
        <v>8</v>
      </c>
      <c r="D2018" s="139" t="s">
        <v>192</v>
      </c>
      <c r="E2018" s="139" t="s">
        <v>182</v>
      </c>
      <c r="F2018" s="139" t="s">
        <v>1572</v>
      </c>
      <c r="G2018" s="139" t="s">
        <v>1573</v>
      </c>
      <c r="H2018" s="139" t="s">
        <v>231</v>
      </c>
      <c r="I2018" s="139" t="s">
        <v>231</v>
      </c>
      <c r="J2018" s="139" t="s">
        <v>231</v>
      </c>
      <c r="K2018" s="139" t="s">
        <v>257</v>
      </c>
      <c r="L2018" s="139">
        <v>39.471700777777777</v>
      </c>
      <c r="M2018" s="139">
        <v>-107.95230783333335</v>
      </c>
      <c r="N2018" s="139" t="s">
        <v>254</v>
      </c>
      <c r="O2018" s="139" t="s">
        <v>258</v>
      </c>
      <c r="P2018" s="139">
        <v>17</v>
      </c>
      <c r="Q2018" s="139">
        <v>1.42</v>
      </c>
      <c r="R2018" s="139">
        <v>8</v>
      </c>
      <c r="S2018" s="139">
        <v>2314</v>
      </c>
      <c r="T2018" s="139">
        <v>137</v>
      </c>
      <c r="U2018" s="139" t="s">
        <v>108</v>
      </c>
      <c r="V2018" s="140">
        <v>0</v>
      </c>
      <c r="W2018" s="141">
        <v>2.1979440000000001</v>
      </c>
      <c r="X2018" s="141">
        <v>0</v>
      </c>
      <c r="Y2018" s="141">
        <v>0</v>
      </c>
      <c r="Z2018" s="142">
        <v>0</v>
      </c>
    </row>
    <row r="2019" spans="1:26" s="4" customFormat="1" x14ac:dyDescent="0.2">
      <c r="A2019" s="139" t="s">
        <v>209</v>
      </c>
      <c r="B2019" s="31" t="s">
        <v>134</v>
      </c>
      <c r="C2019" s="139">
        <f t="shared" si="31"/>
        <v>8</v>
      </c>
      <c r="D2019" s="139" t="s">
        <v>192</v>
      </c>
      <c r="E2019" s="139" t="s">
        <v>182</v>
      </c>
      <c r="F2019" s="139" t="s">
        <v>1574</v>
      </c>
      <c r="G2019" s="139" t="s">
        <v>1575</v>
      </c>
      <c r="H2019" s="139" t="s">
        <v>231</v>
      </c>
      <c r="I2019" s="139" t="s">
        <v>231</v>
      </c>
      <c r="J2019" s="139" t="s">
        <v>231</v>
      </c>
      <c r="K2019" s="139" t="s">
        <v>257</v>
      </c>
      <c r="L2019" s="139">
        <v>39.468730638888893</v>
      </c>
      <c r="M2019" s="139">
        <v>-107.71571897222222</v>
      </c>
      <c r="N2019" s="139" t="s">
        <v>254</v>
      </c>
      <c r="O2019" s="139" t="s">
        <v>258</v>
      </c>
      <c r="P2019" s="139">
        <v>17</v>
      </c>
      <c r="Q2019" s="139">
        <v>1.42</v>
      </c>
      <c r="R2019" s="139">
        <v>8</v>
      </c>
      <c r="S2019" s="139">
        <v>2314</v>
      </c>
      <c r="T2019" s="139">
        <v>137</v>
      </c>
      <c r="U2019" s="139" t="s">
        <v>108</v>
      </c>
      <c r="V2019" s="140">
        <v>0</v>
      </c>
      <c r="W2019" s="141">
        <v>0.79423600000000005</v>
      </c>
      <c r="X2019" s="141">
        <v>0</v>
      </c>
      <c r="Y2019" s="141">
        <v>0</v>
      </c>
      <c r="Z2019" s="142">
        <v>0</v>
      </c>
    </row>
    <row r="2020" spans="1:26" s="4" customFormat="1" x14ac:dyDescent="0.2">
      <c r="A2020" s="139" t="s">
        <v>209</v>
      </c>
      <c r="B2020" s="31" t="s">
        <v>134</v>
      </c>
      <c r="C2020" s="139">
        <f t="shared" si="31"/>
        <v>8</v>
      </c>
      <c r="D2020" s="139" t="s">
        <v>192</v>
      </c>
      <c r="E2020" s="139" t="s">
        <v>182</v>
      </c>
      <c r="F2020" s="139" t="s">
        <v>1576</v>
      </c>
      <c r="G2020" s="139" t="s">
        <v>1577</v>
      </c>
      <c r="H2020" s="139" t="s">
        <v>231</v>
      </c>
      <c r="I2020" s="139" t="s">
        <v>231</v>
      </c>
      <c r="J2020" s="139" t="s">
        <v>231</v>
      </c>
      <c r="K2020" s="139" t="s">
        <v>257</v>
      </c>
      <c r="L2020" s="139">
        <v>39.468730638888893</v>
      </c>
      <c r="M2020" s="139">
        <v>-107.71571897222222</v>
      </c>
      <c r="N2020" s="139" t="s">
        <v>254</v>
      </c>
      <c r="O2020" s="139" t="s">
        <v>258</v>
      </c>
      <c r="P2020" s="139">
        <v>20</v>
      </c>
      <c r="Q2020" s="139">
        <v>2</v>
      </c>
      <c r="R2020" s="139">
        <v>10</v>
      </c>
      <c r="S2020" s="139">
        <v>5916</v>
      </c>
      <c r="T2020" s="139">
        <v>700</v>
      </c>
      <c r="U2020" s="139" t="s">
        <v>108</v>
      </c>
      <c r="V2020" s="140">
        <v>0</v>
      </c>
      <c r="W2020" s="141">
        <v>0.78808599999999995</v>
      </c>
      <c r="X2020" s="141">
        <v>0</v>
      </c>
      <c r="Y2020" s="141">
        <v>0</v>
      </c>
      <c r="Z2020" s="142">
        <v>0</v>
      </c>
    </row>
    <row r="2021" spans="1:26" s="4" customFormat="1" x14ac:dyDescent="0.2">
      <c r="A2021" s="139" t="s">
        <v>209</v>
      </c>
      <c r="B2021" s="31" t="s">
        <v>134</v>
      </c>
      <c r="C2021" s="139">
        <f t="shared" si="31"/>
        <v>8</v>
      </c>
      <c r="D2021" s="139" t="s">
        <v>192</v>
      </c>
      <c r="E2021" s="139" t="s">
        <v>182</v>
      </c>
      <c r="F2021" s="139" t="s">
        <v>1578</v>
      </c>
      <c r="G2021" s="139" t="s">
        <v>1579</v>
      </c>
      <c r="H2021" s="139" t="s">
        <v>231</v>
      </c>
      <c r="I2021" s="139" t="s">
        <v>231</v>
      </c>
      <c r="J2021" s="139" t="s">
        <v>231</v>
      </c>
      <c r="K2021" s="139" t="s">
        <v>232</v>
      </c>
      <c r="L2021" s="139">
        <v>39.468730638888893</v>
      </c>
      <c r="M2021" s="139">
        <v>-107.71571897222222</v>
      </c>
      <c r="N2021" s="139" t="s">
        <v>261</v>
      </c>
      <c r="O2021" s="139" t="s">
        <v>233</v>
      </c>
      <c r="P2021" s="139">
        <v>5</v>
      </c>
      <c r="Q2021" s="139">
        <v>0</v>
      </c>
      <c r="R2021" s="139">
        <v>0</v>
      </c>
      <c r="S2021" s="139">
        <v>922</v>
      </c>
      <c r="T2021" s="139">
        <v>1055</v>
      </c>
      <c r="U2021" s="139" t="s">
        <v>159</v>
      </c>
      <c r="V2021" s="140">
        <v>0.88</v>
      </c>
      <c r="W2021" s="141">
        <v>0.88</v>
      </c>
      <c r="X2021" s="141">
        <v>0.88</v>
      </c>
      <c r="Y2021" s="141">
        <v>0</v>
      </c>
      <c r="Z2021" s="142">
        <v>0</v>
      </c>
    </row>
    <row r="2022" spans="1:26" s="4" customFormat="1" x14ac:dyDescent="0.2">
      <c r="A2022" s="139" t="s">
        <v>209</v>
      </c>
      <c r="B2022" s="31" t="s">
        <v>134</v>
      </c>
      <c r="C2022" s="139">
        <f t="shared" si="31"/>
        <v>8</v>
      </c>
      <c r="D2022" s="139" t="s">
        <v>192</v>
      </c>
      <c r="E2022" s="139" t="s">
        <v>182</v>
      </c>
      <c r="F2022" s="139" t="s">
        <v>1578</v>
      </c>
      <c r="G2022" s="139" t="s">
        <v>1579</v>
      </c>
      <c r="H2022" s="139" t="s">
        <v>231</v>
      </c>
      <c r="I2022" s="139" t="s">
        <v>231</v>
      </c>
      <c r="J2022" s="139" t="s">
        <v>231</v>
      </c>
      <c r="K2022" s="139" t="s">
        <v>232</v>
      </c>
      <c r="L2022" s="139">
        <v>39.468730638888893</v>
      </c>
      <c r="M2022" s="139">
        <v>-107.71571897222222</v>
      </c>
      <c r="N2022" s="139" t="s">
        <v>254</v>
      </c>
      <c r="O2022" s="139" t="s">
        <v>233</v>
      </c>
      <c r="P2022" s="139">
        <v>17</v>
      </c>
      <c r="Q2022" s="139">
        <v>1.42</v>
      </c>
      <c r="R2022" s="139">
        <v>8</v>
      </c>
      <c r="S2022" s="139">
        <v>2314</v>
      </c>
      <c r="T2022" s="139">
        <v>137</v>
      </c>
      <c r="U2022" s="139" t="s">
        <v>108</v>
      </c>
      <c r="V2022" s="140">
        <v>0</v>
      </c>
      <c r="W2022" s="141">
        <v>4.3854749999999996</v>
      </c>
      <c r="X2022" s="141">
        <v>0</v>
      </c>
      <c r="Y2022" s="141">
        <v>0</v>
      </c>
      <c r="Z2022" s="142">
        <v>0</v>
      </c>
    </row>
    <row r="2023" spans="1:26" s="4" customFormat="1" x14ac:dyDescent="0.2">
      <c r="A2023" s="139" t="s">
        <v>209</v>
      </c>
      <c r="B2023" s="31" t="s">
        <v>134</v>
      </c>
      <c r="C2023" s="139">
        <f t="shared" si="31"/>
        <v>8</v>
      </c>
      <c r="D2023" s="139" t="s">
        <v>192</v>
      </c>
      <c r="E2023" s="139" t="s">
        <v>182</v>
      </c>
      <c r="F2023" s="139" t="s">
        <v>1580</v>
      </c>
      <c r="G2023" s="139" t="s">
        <v>1581</v>
      </c>
      <c r="H2023" s="139" t="s">
        <v>231</v>
      </c>
      <c r="I2023" s="139" t="s">
        <v>231</v>
      </c>
      <c r="J2023" s="139" t="s">
        <v>231</v>
      </c>
      <c r="K2023" s="139" t="s">
        <v>257</v>
      </c>
      <c r="L2023" s="139">
        <v>39.468730638888893</v>
      </c>
      <c r="M2023" s="139">
        <v>-107.71571897222222</v>
      </c>
      <c r="N2023" s="139" t="s">
        <v>254</v>
      </c>
      <c r="O2023" s="139" t="s">
        <v>258</v>
      </c>
      <c r="P2023" s="139">
        <v>17</v>
      </c>
      <c r="Q2023" s="139">
        <v>1.42</v>
      </c>
      <c r="R2023" s="139">
        <v>8</v>
      </c>
      <c r="S2023" s="139">
        <v>2314</v>
      </c>
      <c r="T2023" s="139">
        <v>137</v>
      </c>
      <c r="U2023" s="139" t="s">
        <v>108</v>
      </c>
      <c r="V2023" s="140">
        <v>0</v>
      </c>
      <c r="W2023" s="141">
        <v>1.322095</v>
      </c>
      <c r="X2023" s="141">
        <v>0</v>
      </c>
      <c r="Y2023" s="141">
        <v>0</v>
      </c>
      <c r="Z2023" s="142">
        <v>0</v>
      </c>
    </row>
    <row r="2024" spans="1:26" s="4" customFormat="1" x14ac:dyDescent="0.2">
      <c r="A2024" s="139" t="s">
        <v>209</v>
      </c>
      <c r="B2024" s="31" t="s">
        <v>134</v>
      </c>
      <c r="C2024" s="139">
        <f t="shared" si="31"/>
        <v>8</v>
      </c>
      <c r="D2024" s="139" t="s">
        <v>192</v>
      </c>
      <c r="E2024" s="139" t="s">
        <v>182</v>
      </c>
      <c r="F2024" s="139" t="s">
        <v>1582</v>
      </c>
      <c r="G2024" s="139" t="s">
        <v>1583</v>
      </c>
      <c r="H2024" s="139" t="s">
        <v>231</v>
      </c>
      <c r="I2024" s="139" t="s">
        <v>231</v>
      </c>
      <c r="J2024" s="139" t="s">
        <v>231</v>
      </c>
      <c r="K2024" s="139" t="s">
        <v>257</v>
      </c>
      <c r="L2024" s="139">
        <v>39.468730638888893</v>
      </c>
      <c r="M2024" s="139">
        <v>-107.71571897222222</v>
      </c>
      <c r="N2024" s="139" t="s">
        <v>254</v>
      </c>
      <c r="O2024" s="139" t="s">
        <v>258</v>
      </c>
      <c r="P2024" s="139">
        <v>17</v>
      </c>
      <c r="Q2024" s="139">
        <v>1.42</v>
      </c>
      <c r="R2024" s="139">
        <v>8</v>
      </c>
      <c r="S2024" s="139">
        <v>2314</v>
      </c>
      <c r="T2024" s="139">
        <v>137</v>
      </c>
      <c r="U2024" s="139" t="s">
        <v>108</v>
      </c>
      <c r="V2024" s="140">
        <v>0</v>
      </c>
      <c r="W2024" s="141">
        <v>0.319243</v>
      </c>
      <c r="X2024" s="141">
        <v>0</v>
      </c>
      <c r="Y2024" s="141">
        <v>0</v>
      </c>
      <c r="Z2024" s="142">
        <v>0</v>
      </c>
    </row>
    <row r="2025" spans="1:26" s="4" customFormat="1" x14ac:dyDescent="0.2">
      <c r="A2025" s="139" t="s">
        <v>209</v>
      </c>
      <c r="B2025" s="31" t="s">
        <v>134</v>
      </c>
      <c r="C2025" s="139">
        <f t="shared" si="31"/>
        <v>8</v>
      </c>
      <c r="D2025" s="139" t="s">
        <v>192</v>
      </c>
      <c r="E2025" s="139" t="s">
        <v>182</v>
      </c>
      <c r="F2025" s="139" t="s">
        <v>1584</v>
      </c>
      <c r="G2025" s="139" t="s">
        <v>1585</v>
      </c>
      <c r="H2025" s="139" t="s">
        <v>231</v>
      </c>
      <c r="I2025" s="139" t="s">
        <v>231</v>
      </c>
      <c r="J2025" s="139" t="s">
        <v>231</v>
      </c>
      <c r="K2025" s="139" t="s">
        <v>257</v>
      </c>
      <c r="L2025" s="139">
        <v>39.468730638888893</v>
      </c>
      <c r="M2025" s="139">
        <v>-107.71571897222222</v>
      </c>
      <c r="N2025" s="139" t="s">
        <v>254</v>
      </c>
      <c r="O2025" s="139" t="s">
        <v>258</v>
      </c>
      <c r="P2025" s="139">
        <v>17</v>
      </c>
      <c r="Q2025" s="139">
        <v>1.42</v>
      </c>
      <c r="R2025" s="139">
        <v>8</v>
      </c>
      <c r="S2025" s="139">
        <v>2314</v>
      </c>
      <c r="T2025" s="139">
        <v>137</v>
      </c>
      <c r="U2025" s="139" t="s">
        <v>108</v>
      </c>
      <c r="V2025" s="140">
        <v>0</v>
      </c>
      <c r="W2025" s="141">
        <v>1.190731</v>
      </c>
      <c r="X2025" s="141">
        <v>0</v>
      </c>
      <c r="Y2025" s="141">
        <v>0</v>
      </c>
      <c r="Z2025" s="142">
        <v>0</v>
      </c>
    </row>
    <row r="2026" spans="1:26" s="4" customFormat="1" x14ac:dyDescent="0.2">
      <c r="A2026" s="139" t="s">
        <v>209</v>
      </c>
      <c r="B2026" s="31" t="s">
        <v>134</v>
      </c>
      <c r="C2026" s="139">
        <f t="shared" si="31"/>
        <v>8</v>
      </c>
      <c r="D2026" s="139" t="s">
        <v>192</v>
      </c>
      <c r="E2026" s="139" t="s">
        <v>182</v>
      </c>
      <c r="F2026" s="139" t="s">
        <v>1586</v>
      </c>
      <c r="G2026" s="139" t="s">
        <v>1587</v>
      </c>
      <c r="H2026" s="139" t="s">
        <v>231</v>
      </c>
      <c r="I2026" s="139" t="s">
        <v>231</v>
      </c>
      <c r="J2026" s="139" t="s">
        <v>231</v>
      </c>
      <c r="K2026" s="139" t="s">
        <v>257</v>
      </c>
      <c r="L2026" s="139">
        <v>39.586701555555557</v>
      </c>
      <c r="M2026" s="139">
        <v>-108.07103705555555</v>
      </c>
      <c r="N2026" s="139" t="s">
        <v>254</v>
      </c>
      <c r="O2026" s="139" t="s">
        <v>258</v>
      </c>
      <c r="P2026" s="139">
        <v>17</v>
      </c>
      <c r="Q2026" s="139">
        <v>1.42</v>
      </c>
      <c r="R2026" s="139">
        <v>8</v>
      </c>
      <c r="S2026" s="139">
        <v>2314</v>
      </c>
      <c r="T2026" s="139">
        <v>137</v>
      </c>
      <c r="U2026" s="139" t="s">
        <v>108</v>
      </c>
      <c r="V2026" s="140">
        <v>0</v>
      </c>
      <c r="W2026" s="141">
        <v>0.33259300000000003</v>
      </c>
      <c r="X2026" s="141">
        <v>0</v>
      </c>
      <c r="Y2026" s="141">
        <v>0</v>
      </c>
      <c r="Z2026" s="142">
        <v>0</v>
      </c>
    </row>
    <row r="2027" spans="1:26" s="4" customFormat="1" x14ac:dyDescent="0.2">
      <c r="A2027" s="139" t="s">
        <v>209</v>
      </c>
      <c r="B2027" s="31" t="s">
        <v>134</v>
      </c>
      <c r="C2027" s="139">
        <f t="shared" si="31"/>
        <v>8</v>
      </c>
      <c r="D2027" s="139" t="s">
        <v>192</v>
      </c>
      <c r="E2027" s="139" t="s">
        <v>182</v>
      </c>
      <c r="F2027" s="139" t="s">
        <v>1588</v>
      </c>
      <c r="G2027" s="139" t="s">
        <v>1589</v>
      </c>
      <c r="H2027" s="139" t="s">
        <v>231</v>
      </c>
      <c r="I2027" s="139" t="s">
        <v>231</v>
      </c>
      <c r="J2027" s="139" t="s">
        <v>231</v>
      </c>
      <c r="K2027" s="139" t="s">
        <v>257</v>
      </c>
      <c r="L2027" s="139">
        <v>39.610426805555555</v>
      </c>
      <c r="M2027" s="139">
        <v>-108.14423233333333</v>
      </c>
      <c r="N2027" s="139" t="s">
        <v>268</v>
      </c>
      <c r="O2027" s="139" t="s">
        <v>258</v>
      </c>
      <c r="P2027" s="139">
        <v>20</v>
      </c>
      <c r="Q2027" s="139">
        <v>2.84</v>
      </c>
      <c r="R2027" s="139">
        <v>8</v>
      </c>
      <c r="S2027" s="139">
        <v>9747</v>
      </c>
      <c r="T2027" s="139">
        <v>148</v>
      </c>
      <c r="U2027" s="139" t="s">
        <v>208</v>
      </c>
      <c r="V2027" s="140">
        <v>0</v>
      </c>
      <c r="W2027" s="141">
        <v>2.2177769999999999</v>
      </c>
      <c r="X2027" s="141">
        <v>0</v>
      </c>
      <c r="Y2027" s="141">
        <v>0</v>
      </c>
      <c r="Z2027" s="142">
        <v>0</v>
      </c>
    </row>
    <row r="2028" spans="1:26" s="4" customFormat="1" x14ac:dyDescent="0.2">
      <c r="A2028" s="139" t="s">
        <v>209</v>
      </c>
      <c r="B2028" s="31" t="s">
        <v>134</v>
      </c>
      <c r="C2028" s="139">
        <f t="shared" si="31"/>
        <v>8</v>
      </c>
      <c r="D2028" s="139" t="s">
        <v>192</v>
      </c>
      <c r="E2028" s="139" t="s">
        <v>182</v>
      </c>
      <c r="F2028" s="139" t="s">
        <v>1588</v>
      </c>
      <c r="G2028" s="139" t="s">
        <v>1589</v>
      </c>
      <c r="H2028" s="139" t="s">
        <v>231</v>
      </c>
      <c r="I2028" s="139" t="s">
        <v>231</v>
      </c>
      <c r="J2028" s="139" t="s">
        <v>231</v>
      </c>
      <c r="K2028" s="139" t="s">
        <v>257</v>
      </c>
      <c r="L2028" s="139">
        <v>39.381379333333335</v>
      </c>
      <c r="M2028" s="139">
        <v>-108.08903425</v>
      </c>
      <c r="N2028" s="139" t="s">
        <v>254</v>
      </c>
      <c r="O2028" s="139" t="s">
        <v>258</v>
      </c>
      <c r="P2028" s="139">
        <v>20</v>
      </c>
      <c r="Q2028" s="139">
        <v>2</v>
      </c>
      <c r="R2028" s="139">
        <v>10</v>
      </c>
      <c r="S2028" s="139">
        <v>5916</v>
      </c>
      <c r="T2028" s="139">
        <v>700</v>
      </c>
      <c r="U2028" s="139" t="s">
        <v>108</v>
      </c>
      <c r="V2028" s="140">
        <v>0</v>
      </c>
      <c r="W2028" s="141">
        <v>1.5034099999999999</v>
      </c>
      <c r="X2028" s="141">
        <v>0</v>
      </c>
      <c r="Y2028" s="141">
        <v>0</v>
      </c>
      <c r="Z2028" s="142">
        <v>0</v>
      </c>
    </row>
    <row r="2029" spans="1:26" s="4" customFormat="1" x14ac:dyDescent="0.2">
      <c r="A2029" s="139" t="s">
        <v>209</v>
      </c>
      <c r="B2029" s="31" t="s">
        <v>134</v>
      </c>
      <c r="C2029" s="139">
        <f t="shared" si="31"/>
        <v>8</v>
      </c>
      <c r="D2029" s="139" t="s">
        <v>192</v>
      </c>
      <c r="E2029" s="139" t="s">
        <v>182</v>
      </c>
      <c r="F2029" s="139" t="s">
        <v>1590</v>
      </c>
      <c r="G2029" s="139" t="s">
        <v>1591</v>
      </c>
      <c r="H2029" s="139" t="s">
        <v>231</v>
      </c>
      <c r="I2029" s="139" t="s">
        <v>231</v>
      </c>
      <c r="J2029" s="139" t="s">
        <v>231</v>
      </c>
      <c r="K2029" s="139" t="s">
        <v>257</v>
      </c>
      <c r="L2029" s="139">
        <v>39.514375916666665</v>
      </c>
      <c r="M2029" s="139">
        <v>-107.67065050000001</v>
      </c>
      <c r="N2029" s="139" t="s">
        <v>268</v>
      </c>
      <c r="O2029" s="139" t="s">
        <v>258</v>
      </c>
      <c r="P2029" s="139">
        <v>20</v>
      </c>
      <c r="Q2029" s="139">
        <v>2.84</v>
      </c>
      <c r="R2029" s="139">
        <v>8</v>
      </c>
      <c r="S2029" s="139">
        <v>9747</v>
      </c>
      <c r="T2029" s="139">
        <v>148</v>
      </c>
      <c r="U2029" s="139" t="s">
        <v>208</v>
      </c>
      <c r="V2029" s="140">
        <v>0</v>
      </c>
      <c r="W2029" s="141">
        <v>2.8620139999999998</v>
      </c>
      <c r="X2029" s="141">
        <v>0</v>
      </c>
      <c r="Y2029" s="141">
        <v>0</v>
      </c>
      <c r="Z2029" s="142">
        <v>0</v>
      </c>
    </row>
    <row r="2030" spans="1:26" s="4" customFormat="1" x14ac:dyDescent="0.2">
      <c r="A2030" s="139" t="s">
        <v>209</v>
      </c>
      <c r="B2030" s="31" t="s">
        <v>134</v>
      </c>
      <c r="C2030" s="139">
        <f t="shared" si="31"/>
        <v>8</v>
      </c>
      <c r="D2030" s="139" t="s">
        <v>192</v>
      </c>
      <c r="E2030" s="139" t="s">
        <v>182</v>
      </c>
      <c r="F2030" s="139" t="s">
        <v>1590</v>
      </c>
      <c r="G2030" s="139" t="s">
        <v>1591</v>
      </c>
      <c r="H2030" s="139" t="s">
        <v>231</v>
      </c>
      <c r="I2030" s="139" t="s">
        <v>231</v>
      </c>
      <c r="J2030" s="139" t="s">
        <v>231</v>
      </c>
      <c r="K2030" s="139" t="s">
        <v>257</v>
      </c>
      <c r="L2030" s="139">
        <v>39.421748027777774</v>
      </c>
      <c r="M2030" s="139">
        <v>-108.98959452777778</v>
      </c>
      <c r="N2030" s="139" t="s">
        <v>254</v>
      </c>
      <c r="O2030" s="139" t="s">
        <v>258</v>
      </c>
      <c r="P2030" s="139">
        <v>20</v>
      </c>
      <c r="Q2030" s="139">
        <v>2</v>
      </c>
      <c r="R2030" s="139">
        <v>10</v>
      </c>
      <c r="S2030" s="139">
        <v>5916</v>
      </c>
      <c r="T2030" s="139">
        <v>700</v>
      </c>
      <c r="U2030" s="139" t="s">
        <v>108</v>
      </c>
      <c r="V2030" s="140">
        <v>0</v>
      </c>
      <c r="W2030" s="141">
        <v>1.7556320000000001</v>
      </c>
      <c r="X2030" s="141">
        <v>0</v>
      </c>
      <c r="Y2030" s="141">
        <v>0</v>
      </c>
      <c r="Z2030" s="142">
        <v>0</v>
      </c>
    </row>
    <row r="2031" spans="1:26" s="4" customFormat="1" x14ac:dyDescent="0.2">
      <c r="A2031" s="139" t="s">
        <v>209</v>
      </c>
      <c r="B2031" s="31" t="s">
        <v>134</v>
      </c>
      <c r="C2031" s="139">
        <f t="shared" si="31"/>
        <v>8</v>
      </c>
      <c r="D2031" s="139" t="s">
        <v>192</v>
      </c>
      <c r="E2031" s="139" t="s">
        <v>182</v>
      </c>
      <c r="F2031" s="139" t="s">
        <v>1592</v>
      </c>
      <c r="G2031" s="139" t="s">
        <v>1593</v>
      </c>
      <c r="H2031" s="139" t="s">
        <v>231</v>
      </c>
      <c r="I2031" s="139" t="s">
        <v>231</v>
      </c>
      <c r="J2031" s="139" t="s">
        <v>231</v>
      </c>
      <c r="K2031" s="139" t="s">
        <v>257</v>
      </c>
      <c r="L2031" s="139">
        <v>39.391363388888891</v>
      </c>
      <c r="M2031" s="139">
        <v>-109.03874152777777</v>
      </c>
      <c r="N2031" s="139" t="s">
        <v>254</v>
      </c>
      <c r="O2031" s="139" t="s">
        <v>258</v>
      </c>
      <c r="P2031" s="139">
        <v>17</v>
      </c>
      <c r="Q2031" s="139">
        <v>1.42</v>
      </c>
      <c r="R2031" s="139">
        <v>8</v>
      </c>
      <c r="S2031" s="139">
        <v>2314</v>
      </c>
      <c r="T2031" s="139">
        <v>137</v>
      </c>
      <c r="U2031" s="139" t="s">
        <v>108</v>
      </c>
      <c r="V2031" s="140">
        <v>0</v>
      </c>
      <c r="W2031" s="141">
        <v>0.94268799999999997</v>
      </c>
      <c r="X2031" s="141">
        <v>0</v>
      </c>
      <c r="Y2031" s="141">
        <v>0</v>
      </c>
      <c r="Z2031" s="142">
        <v>0</v>
      </c>
    </row>
    <row r="2032" spans="1:26" s="4" customFormat="1" x14ac:dyDescent="0.2">
      <c r="A2032" s="139" t="s">
        <v>209</v>
      </c>
      <c r="B2032" s="31" t="s">
        <v>134</v>
      </c>
      <c r="C2032" s="139">
        <f t="shared" si="31"/>
        <v>8</v>
      </c>
      <c r="D2032" s="139" t="s">
        <v>192</v>
      </c>
      <c r="E2032" s="139" t="s">
        <v>182</v>
      </c>
      <c r="F2032" s="139" t="s">
        <v>1594</v>
      </c>
      <c r="G2032" s="139" t="s">
        <v>1595</v>
      </c>
      <c r="H2032" s="139" t="s">
        <v>231</v>
      </c>
      <c r="I2032" s="139" t="s">
        <v>231</v>
      </c>
      <c r="J2032" s="139" t="s">
        <v>231</v>
      </c>
      <c r="K2032" s="139" t="s">
        <v>232</v>
      </c>
      <c r="L2032" s="139">
        <v>39.391363388888891</v>
      </c>
      <c r="M2032" s="139">
        <v>-109.03874152777777</v>
      </c>
      <c r="N2032" s="139" t="s">
        <v>393</v>
      </c>
      <c r="O2032" s="139" t="s">
        <v>233</v>
      </c>
      <c r="P2032" s="139">
        <v>5</v>
      </c>
      <c r="Q2032" s="139">
        <v>0</v>
      </c>
      <c r="R2032" s="139">
        <v>0</v>
      </c>
      <c r="S2032" s="139">
        <v>0</v>
      </c>
      <c r="T2032" s="139">
        <v>70</v>
      </c>
      <c r="U2032" s="139" t="s">
        <v>140</v>
      </c>
      <c r="V2032" s="140">
        <v>0</v>
      </c>
      <c r="W2032" s="141">
        <v>3.9050660000000001</v>
      </c>
      <c r="X2032" s="141">
        <v>0</v>
      </c>
      <c r="Y2032" s="141">
        <v>0</v>
      </c>
      <c r="Z2032" s="142">
        <v>0</v>
      </c>
    </row>
    <row r="2033" spans="1:26" s="4" customFormat="1" x14ac:dyDescent="0.2">
      <c r="A2033" s="139" t="s">
        <v>209</v>
      </c>
      <c r="B2033" s="31" t="s">
        <v>134</v>
      </c>
      <c r="C2033" s="139">
        <f t="shared" si="31"/>
        <v>8</v>
      </c>
      <c r="D2033" s="139" t="s">
        <v>192</v>
      </c>
      <c r="E2033" s="139" t="s">
        <v>182</v>
      </c>
      <c r="F2033" s="139" t="s">
        <v>1596</v>
      </c>
      <c r="G2033" s="139" t="s">
        <v>1597</v>
      </c>
      <c r="H2033" s="139" t="s">
        <v>231</v>
      </c>
      <c r="I2033" s="139" t="s">
        <v>231</v>
      </c>
      <c r="J2033" s="139" t="s">
        <v>231</v>
      </c>
      <c r="K2033" s="139" t="s">
        <v>232</v>
      </c>
      <c r="L2033" s="139">
        <v>39.416860305555559</v>
      </c>
      <c r="M2033" s="139">
        <v>-109.04205483333332</v>
      </c>
      <c r="N2033" s="139" t="s">
        <v>254</v>
      </c>
      <c r="O2033" s="139" t="s">
        <v>233</v>
      </c>
      <c r="P2033" s="139">
        <v>20</v>
      </c>
      <c r="Q2033" s="139">
        <v>2</v>
      </c>
      <c r="R2033" s="139">
        <v>10</v>
      </c>
      <c r="S2033" s="139">
        <v>5916</v>
      </c>
      <c r="T2033" s="139">
        <v>700</v>
      </c>
      <c r="U2033" s="139" t="s">
        <v>108</v>
      </c>
      <c r="V2033" s="140">
        <v>0</v>
      </c>
      <c r="W2033" s="141">
        <v>0.98567099999999996</v>
      </c>
      <c r="X2033" s="141">
        <v>0</v>
      </c>
      <c r="Y2033" s="141">
        <v>0</v>
      </c>
      <c r="Z2033" s="142">
        <v>0</v>
      </c>
    </row>
    <row r="2034" spans="1:26" s="4" customFormat="1" x14ac:dyDescent="0.2">
      <c r="A2034" s="139" t="s">
        <v>209</v>
      </c>
      <c r="B2034" s="31" t="s">
        <v>134</v>
      </c>
      <c r="C2034" s="139">
        <f t="shared" si="31"/>
        <v>8</v>
      </c>
      <c r="D2034" s="139" t="s">
        <v>192</v>
      </c>
      <c r="E2034" s="139" t="s">
        <v>182</v>
      </c>
      <c r="F2034" s="139" t="s">
        <v>1598</v>
      </c>
      <c r="G2034" s="139" t="s">
        <v>1599</v>
      </c>
      <c r="H2034" s="139" t="s">
        <v>231</v>
      </c>
      <c r="I2034" s="139" t="s">
        <v>231</v>
      </c>
      <c r="J2034" s="139" t="s">
        <v>231</v>
      </c>
      <c r="K2034" s="139" t="s">
        <v>232</v>
      </c>
      <c r="L2034" s="139">
        <v>39.422027972222217</v>
      </c>
      <c r="M2034" s="139">
        <v>-108.97899205555555</v>
      </c>
      <c r="N2034" s="139" t="s">
        <v>261</v>
      </c>
      <c r="O2034" s="139" t="s">
        <v>233</v>
      </c>
      <c r="P2034" s="139">
        <v>0</v>
      </c>
      <c r="Q2034" s="139">
        <v>0</v>
      </c>
      <c r="R2034" s="139">
        <v>0</v>
      </c>
      <c r="S2034" s="139">
        <v>66</v>
      </c>
      <c r="T2034" s="139">
        <v>960</v>
      </c>
      <c r="U2034" s="139" t="s">
        <v>159</v>
      </c>
      <c r="V2034" s="140">
        <v>7.31</v>
      </c>
      <c r="W2034" s="141">
        <v>0.24</v>
      </c>
      <c r="X2034" s="141">
        <v>8.27</v>
      </c>
      <c r="Y2034" s="141">
        <v>0</v>
      </c>
      <c r="Z2034" s="142">
        <v>0</v>
      </c>
    </row>
    <row r="2035" spans="1:26" s="4" customFormat="1" x14ac:dyDescent="0.2">
      <c r="A2035" s="139" t="s">
        <v>209</v>
      </c>
      <c r="B2035" s="31" t="s">
        <v>134</v>
      </c>
      <c r="C2035" s="139">
        <f t="shared" si="31"/>
        <v>8</v>
      </c>
      <c r="D2035" s="139" t="s">
        <v>192</v>
      </c>
      <c r="E2035" s="139" t="s">
        <v>182</v>
      </c>
      <c r="F2035" s="139" t="s">
        <v>1598</v>
      </c>
      <c r="G2035" s="139" t="s">
        <v>1599</v>
      </c>
      <c r="H2035" s="139" t="s">
        <v>231</v>
      </c>
      <c r="I2035" s="139" t="s">
        <v>231</v>
      </c>
      <c r="J2035" s="139" t="s">
        <v>231</v>
      </c>
      <c r="K2035" s="139" t="s">
        <v>232</v>
      </c>
      <c r="L2035" s="139">
        <v>39.422027972222217</v>
      </c>
      <c r="M2035" s="139">
        <v>-108.97899205555555</v>
      </c>
      <c r="N2035" s="139" t="s">
        <v>261</v>
      </c>
      <c r="O2035" s="139" t="s">
        <v>233</v>
      </c>
      <c r="P2035" s="139">
        <v>6</v>
      </c>
      <c r="Q2035" s="139">
        <v>0</v>
      </c>
      <c r="R2035" s="139">
        <v>0</v>
      </c>
      <c r="S2035" s="139">
        <v>66</v>
      </c>
      <c r="T2035" s="139">
        <v>960</v>
      </c>
      <c r="U2035" s="139" t="s">
        <v>159</v>
      </c>
      <c r="V2035" s="140">
        <v>7.3168879999999996</v>
      </c>
      <c r="W2035" s="141">
        <v>0.239898</v>
      </c>
      <c r="X2035" s="141">
        <v>8.2720389999999995</v>
      </c>
      <c r="Y2035" s="141">
        <v>0</v>
      </c>
      <c r="Z2035" s="142">
        <v>0</v>
      </c>
    </row>
    <row r="2036" spans="1:26" s="4" customFormat="1" x14ac:dyDescent="0.2">
      <c r="A2036" s="139" t="s">
        <v>209</v>
      </c>
      <c r="B2036" s="31" t="s">
        <v>134</v>
      </c>
      <c r="C2036" s="139">
        <f t="shared" si="31"/>
        <v>8</v>
      </c>
      <c r="D2036" s="139" t="s">
        <v>192</v>
      </c>
      <c r="E2036" s="139" t="s">
        <v>182</v>
      </c>
      <c r="F2036" s="139" t="s">
        <v>1600</v>
      </c>
      <c r="G2036" s="139" t="s">
        <v>1601</v>
      </c>
      <c r="H2036" s="139" t="s">
        <v>231</v>
      </c>
      <c r="I2036" s="139" t="s">
        <v>231</v>
      </c>
      <c r="J2036" s="139" t="s">
        <v>231</v>
      </c>
      <c r="K2036" s="139" t="s">
        <v>232</v>
      </c>
      <c r="L2036" s="139">
        <v>39.668879944444441</v>
      </c>
      <c r="M2036" s="139">
        <v>-108.13391486111112</v>
      </c>
      <c r="N2036" s="139" t="s">
        <v>261</v>
      </c>
      <c r="O2036" s="139" t="s">
        <v>233</v>
      </c>
      <c r="P2036" s="139">
        <v>0</v>
      </c>
      <c r="Q2036" s="139">
        <v>0</v>
      </c>
      <c r="R2036" s="139">
        <v>0</v>
      </c>
      <c r="S2036" s="139">
        <v>66</v>
      </c>
      <c r="T2036" s="139">
        <v>960</v>
      </c>
      <c r="U2036" s="139" t="s">
        <v>159</v>
      </c>
      <c r="V2036" s="140">
        <v>14.642481</v>
      </c>
      <c r="W2036" s="141">
        <v>0.480408</v>
      </c>
      <c r="X2036" s="141">
        <v>16.559663999999998</v>
      </c>
      <c r="Y2036" s="141">
        <v>0</v>
      </c>
      <c r="Z2036" s="142">
        <v>0</v>
      </c>
    </row>
    <row r="2037" spans="1:26" s="4" customFormat="1" x14ac:dyDescent="0.2">
      <c r="A2037" s="139" t="s">
        <v>209</v>
      </c>
      <c r="B2037" s="31" t="s">
        <v>134</v>
      </c>
      <c r="C2037" s="139">
        <f t="shared" si="31"/>
        <v>8</v>
      </c>
      <c r="D2037" s="139" t="s">
        <v>192</v>
      </c>
      <c r="E2037" s="139" t="s">
        <v>182</v>
      </c>
      <c r="F2037" s="139" t="s">
        <v>1602</v>
      </c>
      <c r="G2037" s="139" t="s">
        <v>1603</v>
      </c>
      <c r="H2037" s="139" t="s">
        <v>231</v>
      </c>
      <c r="I2037" s="139" t="s">
        <v>231</v>
      </c>
      <c r="J2037" s="139" t="s">
        <v>231</v>
      </c>
      <c r="K2037" s="139" t="s">
        <v>257</v>
      </c>
      <c r="L2037" s="139">
        <v>39.668879944444441</v>
      </c>
      <c r="M2037" s="139">
        <v>-108.13391486111112</v>
      </c>
      <c r="N2037" s="139" t="s">
        <v>261</v>
      </c>
      <c r="O2037" s="139" t="s">
        <v>258</v>
      </c>
      <c r="P2037" s="139">
        <v>0</v>
      </c>
      <c r="Q2037" s="139">
        <v>0</v>
      </c>
      <c r="R2037" s="139">
        <v>0</v>
      </c>
      <c r="S2037" s="139">
        <v>135</v>
      </c>
      <c r="T2037" s="139">
        <v>1400</v>
      </c>
      <c r="U2037" s="139" t="s">
        <v>159</v>
      </c>
      <c r="V2037" s="140">
        <v>1.84</v>
      </c>
      <c r="W2037" s="141">
        <v>3.1</v>
      </c>
      <c r="X2037" s="141">
        <v>0.02</v>
      </c>
      <c r="Y2037" s="141">
        <v>0</v>
      </c>
      <c r="Z2037" s="142">
        <v>0</v>
      </c>
    </row>
    <row r="2038" spans="1:26" s="4" customFormat="1" x14ac:dyDescent="0.2">
      <c r="A2038" s="139" t="s">
        <v>209</v>
      </c>
      <c r="B2038" s="31" t="s">
        <v>134</v>
      </c>
      <c r="C2038" s="139">
        <f t="shared" si="31"/>
        <v>8</v>
      </c>
      <c r="D2038" s="139" t="s">
        <v>192</v>
      </c>
      <c r="E2038" s="139" t="s">
        <v>182</v>
      </c>
      <c r="F2038" s="139" t="s">
        <v>1602</v>
      </c>
      <c r="G2038" s="139" t="s">
        <v>1603</v>
      </c>
      <c r="H2038" s="139" t="s">
        <v>231</v>
      </c>
      <c r="I2038" s="139" t="s">
        <v>231</v>
      </c>
      <c r="J2038" s="139" t="s">
        <v>231</v>
      </c>
      <c r="K2038" s="139" t="s">
        <v>257</v>
      </c>
      <c r="L2038" s="139">
        <v>39.668879944444441</v>
      </c>
      <c r="M2038" s="139">
        <v>-108.13391486111112</v>
      </c>
      <c r="N2038" s="139" t="s">
        <v>261</v>
      </c>
      <c r="O2038" s="139" t="s">
        <v>258</v>
      </c>
      <c r="P2038" s="139">
        <v>0</v>
      </c>
      <c r="Q2038" s="139">
        <v>0</v>
      </c>
      <c r="R2038" s="139">
        <v>0</v>
      </c>
      <c r="S2038" s="139">
        <v>66</v>
      </c>
      <c r="T2038" s="139">
        <v>70</v>
      </c>
      <c r="U2038" s="139" t="s">
        <v>159</v>
      </c>
      <c r="V2038" s="140">
        <v>1.84</v>
      </c>
      <c r="W2038" s="141">
        <v>3.1</v>
      </c>
      <c r="X2038" s="141">
        <v>0.02</v>
      </c>
      <c r="Y2038" s="141">
        <v>0</v>
      </c>
      <c r="Z2038" s="142">
        <v>0</v>
      </c>
    </row>
    <row r="2039" spans="1:26" s="4" customFormat="1" x14ac:dyDescent="0.2">
      <c r="A2039" s="139" t="s">
        <v>209</v>
      </c>
      <c r="B2039" s="31" t="s">
        <v>134</v>
      </c>
      <c r="C2039" s="139">
        <f t="shared" si="31"/>
        <v>8</v>
      </c>
      <c r="D2039" s="139" t="s">
        <v>192</v>
      </c>
      <c r="E2039" s="139" t="s">
        <v>182</v>
      </c>
      <c r="F2039" s="139" t="s">
        <v>1604</v>
      </c>
      <c r="G2039" s="139" t="s">
        <v>1605</v>
      </c>
      <c r="H2039" s="139" t="s">
        <v>231</v>
      </c>
      <c r="I2039" s="139" t="s">
        <v>231</v>
      </c>
      <c r="J2039" s="139" t="s">
        <v>231</v>
      </c>
      <c r="K2039" s="139" t="s">
        <v>257</v>
      </c>
      <c r="L2039" s="139">
        <v>39.668879944444441</v>
      </c>
      <c r="M2039" s="139">
        <v>-108.13391486111112</v>
      </c>
      <c r="N2039" s="139" t="s">
        <v>261</v>
      </c>
      <c r="O2039" s="139" t="s">
        <v>258</v>
      </c>
      <c r="P2039" s="139">
        <v>0</v>
      </c>
      <c r="Q2039" s="139">
        <v>0</v>
      </c>
      <c r="R2039" s="139">
        <v>0</v>
      </c>
      <c r="S2039" s="139">
        <v>66</v>
      </c>
      <c r="T2039" s="139">
        <v>960</v>
      </c>
      <c r="U2039" s="139" t="s">
        <v>159</v>
      </c>
      <c r="V2039" s="140">
        <v>14.626386999999999</v>
      </c>
      <c r="W2039" s="141">
        <v>0.479881</v>
      </c>
      <c r="X2039" s="141">
        <v>16.541463</v>
      </c>
      <c r="Y2039" s="141">
        <v>0</v>
      </c>
      <c r="Z2039" s="142">
        <v>0</v>
      </c>
    </row>
    <row r="2040" spans="1:26" s="4" customFormat="1" x14ac:dyDescent="0.2">
      <c r="A2040" s="139" t="s">
        <v>209</v>
      </c>
      <c r="B2040" s="31" t="s">
        <v>134</v>
      </c>
      <c r="C2040" s="139">
        <f t="shared" si="31"/>
        <v>8</v>
      </c>
      <c r="D2040" s="139" t="s">
        <v>192</v>
      </c>
      <c r="E2040" s="139" t="s">
        <v>182</v>
      </c>
      <c r="F2040" s="139" t="s">
        <v>1606</v>
      </c>
      <c r="G2040" s="139" t="s">
        <v>1607</v>
      </c>
      <c r="H2040" s="139" t="s">
        <v>231</v>
      </c>
      <c r="I2040" s="139" t="s">
        <v>231</v>
      </c>
      <c r="J2040" s="139" t="s">
        <v>231</v>
      </c>
      <c r="K2040" s="139" t="s">
        <v>232</v>
      </c>
      <c r="L2040" s="139">
        <v>39.668879944444441</v>
      </c>
      <c r="M2040" s="139">
        <v>-108.13391486111112</v>
      </c>
      <c r="N2040" s="139" t="s">
        <v>261</v>
      </c>
      <c r="O2040" s="139" t="s">
        <v>233</v>
      </c>
      <c r="P2040" s="139">
        <v>0</v>
      </c>
      <c r="Q2040" s="139">
        <v>0</v>
      </c>
      <c r="R2040" s="139">
        <v>0</v>
      </c>
      <c r="S2040" s="139">
        <v>66</v>
      </c>
      <c r="T2040" s="139">
        <v>960</v>
      </c>
      <c r="U2040" s="139" t="s">
        <v>159</v>
      </c>
      <c r="V2040" s="140">
        <v>7.31562</v>
      </c>
      <c r="W2040" s="141">
        <v>0.23985699999999999</v>
      </c>
      <c r="X2040" s="141">
        <v>8.2706060000000008</v>
      </c>
      <c r="Y2040" s="141">
        <v>0</v>
      </c>
      <c r="Z2040" s="142">
        <v>0</v>
      </c>
    </row>
    <row r="2041" spans="1:26" s="4" customFormat="1" x14ac:dyDescent="0.2">
      <c r="A2041" s="139" t="s">
        <v>209</v>
      </c>
      <c r="B2041" s="31" t="s">
        <v>134</v>
      </c>
      <c r="C2041" s="139">
        <f t="shared" si="31"/>
        <v>8</v>
      </c>
      <c r="D2041" s="139" t="s">
        <v>192</v>
      </c>
      <c r="E2041" s="139" t="s">
        <v>182</v>
      </c>
      <c r="F2041" s="139" t="s">
        <v>1608</v>
      </c>
      <c r="G2041" s="139" t="s">
        <v>1609</v>
      </c>
      <c r="H2041" s="139" t="s">
        <v>231</v>
      </c>
      <c r="I2041" s="139" t="s">
        <v>231</v>
      </c>
      <c r="J2041" s="139" t="s">
        <v>231</v>
      </c>
      <c r="K2041" s="139" t="s">
        <v>257</v>
      </c>
      <c r="L2041" s="139">
        <v>39.668879944444441</v>
      </c>
      <c r="M2041" s="139">
        <v>-108.13391486111112</v>
      </c>
      <c r="N2041" s="139" t="s">
        <v>261</v>
      </c>
      <c r="O2041" s="139" t="s">
        <v>258</v>
      </c>
      <c r="P2041" s="139">
        <v>0</v>
      </c>
      <c r="Q2041" s="139">
        <v>0</v>
      </c>
      <c r="R2041" s="139">
        <v>0</v>
      </c>
      <c r="S2041" s="139">
        <v>66</v>
      </c>
      <c r="T2041" s="139">
        <v>960</v>
      </c>
      <c r="U2041" s="139" t="s">
        <v>159</v>
      </c>
      <c r="V2041" s="140">
        <v>9.1564890000000005</v>
      </c>
      <c r="W2041" s="141">
        <v>3.339413</v>
      </c>
      <c r="X2041" s="141">
        <v>8.2915969999999994</v>
      </c>
      <c r="Y2041" s="141">
        <v>0</v>
      </c>
      <c r="Z2041" s="142">
        <v>0</v>
      </c>
    </row>
    <row r="2042" spans="1:26" s="4" customFormat="1" x14ac:dyDescent="0.2">
      <c r="A2042" s="139" t="s">
        <v>209</v>
      </c>
      <c r="B2042" s="31" t="s">
        <v>134</v>
      </c>
      <c r="C2042" s="139">
        <f t="shared" si="31"/>
        <v>8</v>
      </c>
      <c r="D2042" s="139" t="s">
        <v>192</v>
      </c>
      <c r="E2042" s="139" t="s">
        <v>182</v>
      </c>
      <c r="F2042" s="139" t="s">
        <v>1610</v>
      </c>
      <c r="G2042" s="139" t="s">
        <v>1611</v>
      </c>
      <c r="H2042" s="139" t="s">
        <v>231</v>
      </c>
      <c r="I2042" s="139" t="s">
        <v>231</v>
      </c>
      <c r="J2042" s="139" t="s">
        <v>231</v>
      </c>
      <c r="K2042" s="139" t="s">
        <v>232</v>
      </c>
      <c r="L2042" s="139">
        <v>39.395465277777774</v>
      </c>
      <c r="M2042" s="139">
        <v>-108.05896030555556</v>
      </c>
      <c r="N2042" s="139" t="s">
        <v>268</v>
      </c>
      <c r="O2042" s="139" t="s">
        <v>233</v>
      </c>
      <c r="P2042" s="139">
        <v>0</v>
      </c>
      <c r="Q2042" s="139">
        <v>0</v>
      </c>
      <c r="R2042" s="139">
        <v>0</v>
      </c>
      <c r="S2042" s="139">
        <v>0</v>
      </c>
      <c r="T2042" s="139">
        <v>70</v>
      </c>
      <c r="U2042" s="139" t="s">
        <v>208</v>
      </c>
      <c r="V2042" s="140">
        <v>0</v>
      </c>
      <c r="W2042" s="141">
        <v>3.9450400000000001</v>
      </c>
      <c r="X2042" s="141">
        <v>0</v>
      </c>
      <c r="Y2042" s="141">
        <v>0</v>
      </c>
      <c r="Z2042" s="142">
        <v>0</v>
      </c>
    </row>
    <row r="2043" spans="1:26" s="4" customFormat="1" x14ac:dyDescent="0.2">
      <c r="A2043" s="139" t="s">
        <v>209</v>
      </c>
      <c r="B2043" s="31" t="s">
        <v>134</v>
      </c>
      <c r="C2043" s="139">
        <f t="shared" si="31"/>
        <v>8</v>
      </c>
      <c r="D2043" s="139" t="s">
        <v>192</v>
      </c>
      <c r="E2043" s="139" t="s">
        <v>182</v>
      </c>
      <c r="F2043" s="139" t="s">
        <v>1610</v>
      </c>
      <c r="G2043" s="139" t="s">
        <v>1611</v>
      </c>
      <c r="H2043" s="139" t="s">
        <v>231</v>
      </c>
      <c r="I2043" s="139" t="s">
        <v>231</v>
      </c>
      <c r="J2043" s="139" t="s">
        <v>231</v>
      </c>
      <c r="K2043" s="139" t="s">
        <v>232</v>
      </c>
      <c r="L2043" s="139">
        <v>39.395465277777774</v>
      </c>
      <c r="M2043" s="139">
        <v>-108.05896030555556</v>
      </c>
      <c r="N2043" s="139" t="s">
        <v>254</v>
      </c>
      <c r="O2043" s="139" t="s">
        <v>233</v>
      </c>
      <c r="P2043" s="139">
        <v>20</v>
      </c>
      <c r="Q2043" s="139">
        <v>2</v>
      </c>
      <c r="R2043" s="139">
        <v>10</v>
      </c>
      <c r="S2043" s="139">
        <v>5916</v>
      </c>
      <c r="T2043" s="139">
        <v>700</v>
      </c>
      <c r="U2043" s="139" t="s">
        <v>108</v>
      </c>
      <c r="V2043" s="140">
        <v>0</v>
      </c>
      <c r="W2043" s="141">
        <v>1.2255739999999999</v>
      </c>
      <c r="X2043" s="141">
        <v>0</v>
      </c>
      <c r="Y2043" s="141">
        <v>0</v>
      </c>
      <c r="Z2043" s="142">
        <v>0</v>
      </c>
    </row>
    <row r="2044" spans="1:26" s="4" customFormat="1" x14ac:dyDescent="0.2">
      <c r="A2044" s="139" t="s">
        <v>209</v>
      </c>
      <c r="B2044" s="31" t="s">
        <v>134</v>
      </c>
      <c r="C2044" s="139">
        <f t="shared" si="31"/>
        <v>8</v>
      </c>
      <c r="D2044" s="139" t="s">
        <v>192</v>
      </c>
      <c r="E2044" s="139" t="s">
        <v>182</v>
      </c>
      <c r="F2044" s="139" t="s">
        <v>1612</v>
      </c>
      <c r="G2044" s="139" t="s">
        <v>1613</v>
      </c>
      <c r="H2044" s="139" t="s">
        <v>231</v>
      </c>
      <c r="I2044" s="139" t="s">
        <v>231</v>
      </c>
      <c r="J2044" s="139" t="s">
        <v>231</v>
      </c>
      <c r="K2044" s="139" t="s">
        <v>257</v>
      </c>
      <c r="L2044" s="139">
        <v>39.549454416666663</v>
      </c>
      <c r="M2044" s="139">
        <v>-108.22977727777779</v>
      </c>
      <c r="N2044" s="139" t="s">
        <v>254</v>
      </c>
      <c r="O2044" s="139" t="s">
        <v>258</v>
      </c>
      <c r="P2044" s="139">
        <v>17</v>
      </c>
      <c r="Q2044" s="139">
        <v>1.42</v>
      </c>
      <c r="R2044" s="139">
        <v>8</v>
      </c>
      <c r="S2044" s="139">
        <v>2314</v>
      </c>
      <c r="T2044" s="139">
        <v>137</v>
      </c>
      <c r="U2044" s="139" t="s">
        <v>108</v>
      </c>
      <c r="V2044" s="140">
        <v>0</v>
      </c>
      <c r="W2044" s="141">
        <v>3.827445</v>
      </c>
      <c r="X2044" s="141">
        <v>0</v>
      </c>
      <c r="Y2044" s="141">
        <v>0</v>
      </c>
      <c r="Z2044" s="142">
        <v>0</v>
      </c>
    </row>
    <row r="2045" spans="1:26" s="4" customFormat="1" x14ac:dyDescent="0.2">
      <c r="A2045" s="139" t="s">
        <v>209</v>
      </c>
      <c r="B2045" s="31" t="s">
        <v>134</v>
      </c>
      <c r="C2045" s="139">
        <f t="shared" si="31"/>
        <v>8</v>
      </c>
      <c r="D2045" s="139" t="s">
        <v>192</v>
      </c>
      <c r="E2045" s="139" t="s">
        <v>182</v>
      </c>
      <c r="F2045" s="139" t="s">
        <v>1614</v>
      </c>
      <c r="G2045" s="139" t="s">
        <v>1615</v>
      </c>
      <c r="H2045" s="139" t="s">
        <v>231</v>
      </c>
      <c r="I2045" s="139" t="s">
        <v>231</v>
      </c>
      <c r="J2045" s="139" t="s">
        <v>231</v>
      </c>
      <c r="K2045" s="139" t="s">
        <v>257</v>
      </c>
      <c r="L2045" s="139">
        <v>39.546475694444446</v>
      </c>
      <c r="M2045" s="139">
        <v>-108.23056088888889</v>
      </c>
      <c r="N2045" s="139" t="s">
        <v>254</v>
      </c>
      <c r="O2045" s="139" t="s">
        <v>258</v>
      </c>
      <c r="P2045" s="139">
        <v>17</v>
      </c>
      <c r="Q2045" s="139">
        <v>1.42</v>
      </c>
      <c r="R2045" s="139">
        <v>8</v>
      </c>
      <c r="S2045" s="139">
        <v>2314</v>
      </c>
      <c r="T2045" s="139">
        <v>137</v>
      </c>
      <c r="U2045" s="139" t="s">
        <v>108</v>
      </c>
      <c r="V2045" s="140">
        <v>0</v>
      </c>
      <c r="W2045" s="141">
        <v>0.131275</v>
      </c>
      <c r="X2045" s="141">
        <v>0</v>
      </c>
      <c r="Y2045" s="141">
        <v>0</v>
      </c>
      <c r="Z2045" s="142">
        <v>0</v>
      </c>
    </row>
    <row r="2046" spans="1:26" s="4" customFormat="1" x14ac:dyDescent="0.2">
      <c r="A2046" s="139" t="s">
        <v>209</v>
      </c>
      <c r="B2046" s="31" t="s">
        <v>134</v>
      </c>
      <c r="C2046" s="139">
        <f t="shared" si="31"/>
        <v>8</v>
      </c>
      <c r="D2046" s="139" t="s">
        <v>192</v>
      </c>
      <c r="E2046" s="139" t="s">
        <v>182</v>
      </c>
      <c r="F2046" s="139" t="s">
        <v>1616</v>
      </c>
      <c r="G2046" s="139" t="s">
        <v>1617</v>
      </c>
      <c r="H2046" s="139" t="s">
        <v>231</v>
      </c>
      <c r="I2046" s="139" t="s">
        <v>231</v>
      </c>
      <c r="J2046" s="139" t="s">
        <v>231</v>
      </c>
      <c r="K2046" s="139" t="s">
        <v>257</v>
      </c>
      <c r="L2046" s="139">
        <v>39.47988630555556</v>
      </c>
      <c r="M2046" s="139">
        <v>-108.10003052777778</v>
      </c>
      <c r="N2046" s="139" t="s">
        <v>254</v>
      </c>
      <c r="O2046" s="139" t="s">
        <v>258</v>
      </c>
      <c r="P2046" s="139">
        <v>17</v>
      </c>
      <c r="Q2046" s="139">
        <v>1.42</v>
      </c>
      <c r="R2046" s="139">
        <v>8</v>
      </c>
      <c r="S2046" s="139">
        <v>2314</v>
      </c>
      <c r="T2046" s="139">
        <v>137</v>
      </c>
      <c r="U2046" s="139" t="s">
        <v>108</v>
      </c>
      <c r="V2046" s="140">
        <v>0</v>
      </c>
      <c r="W2046" s="141">
        <v>1.6440079999999999</v>
      </c>
      <c r="X2046" s="141">
        <v>0</v>
      </c>
      <c r="Y2046" s="141">
        <v>0</v>
      </c>
      <c r="Z2046" s="142">
        <v>0</v>
      </c>
    </row>
    <row r="2047" spans="1:26" s="4" customFormat="1" x14ac:dyDescent="0.2">
      <c r="A2047" s="139" t="s">
        <v>209</v>
      </c>
      <c r="B2047" s="31" t="s">
        <v>134</v>
      </c>
      <c r="C2047" s="139">
        <f t="shared" si="31"/>
        <v>8</v>
      </c>
      <c r="D2047" s="139" t="s">
        <v>192</v>
      </c>
      <c r="E2047" s="139" t="s">
        <v>182</v>
      </c>
      <c r="F2047" s="139" t="s">
        <v>1616</v>
      </c>
      <c r="G2047" s="139" t="s">
        <v>1617</v>
      </c>
      <c r="H2047" s="139" t="s">
        <v>231</v>
      </c>
      <c r="I2047" s="139" t="s">
        <v>231</v>
      </c>
      <c r="J2047" s="139" t="s">
        <v>231</v>
      </c>
      <c r="K2047" s="139" t="s">
        <v>257</v>
      </c>
      <c r="L2047" s="139">
        <v>39.501601027777781</v>
      </c>
      <c r="M2047" s="139">
        <v>-107.61900638888888</v>
      </c>
      <c r="N2047" s="139" t="s">
        <v>254</v>
      </c>
      <c r="O2047" s="139" t="s">
        <v>258</v>
      </c>
      <c r="P2047" s="139">
        <v>20</v>
      </c>
      <c r="Q2047" s="139">
        <v>2</v>
      </c>
      <c r="R2047" s="139">
        <v>10</v>
      </c>
      <c r="S2047" s="139">
        <v>5916</v>
      </c>
      <c r="T2047" s="139">
        <v>700</v>
      </c>
      <c r="U2047" s="139" t="s">
        <v>108</v>
      </c>
      <c r="V2047" s="140">
        <v>0</v>
      </c>
      <c r="W2047" s="141">
        <v>0.29847499999999999</v>
      </c>
      <c r="X2047" s="141">
        <v>0</v>
      </c>
      <c r="Y2047" s="141">
        <v>0</v>
      </c>
      <c r="Z2047" s="142">
        <v>0</v>
      </c>
    </row>
    <row r="2048" spans="1:26" s="4" customFormat="1" x14ac:dyDescent="0.2">
      <c r="A2048" s="139" t="s">
        <v>209</v>
      </c>
      <c r="B2048" s="31" t="s">
        <v>134</v>
      </c>
      <c r="C2048" s="139">
        <f t="shared" si="31"/>
        <v>8</v>
      </c>
      <c r="D2048" s="139" t="s">
        <v>192</v>
      </c>
      <c r="E2048" s="139" t="s">
        <v>182</v>
      </c>
      <c r="F2048" s="139" t="s">
        <v>1618</v>
      </c>
      <c r="G2048" s="139" t="s">
        <v>1619</v>
      </c>
      <c r="H2048" s="139" t="s">
        <v>231</v>
      </c>
      <c r="I2048" s="139" t="s">
        <v>231</v>
      </c>
      <c r="J2048" s="139" t="s">
        <v>231</v>
      </c>
      <c r="K2048" s="139" t="s">
        <v>257</v>
      </c>
      <c r="L2048" s="139">
        <v>39.501601027777781</v>
      </c>
      <c r="M2048" s="139">
        <v>-107.61900638888888</v>
      </c>
      <c r="N2048" s="139" t="s">
        <v>254</v>
      </c>
      <c r="O2048" s="139" t="s">
        <v>258</v>
      </c>
      <c r="P2048" s="139">
        <v>20</v>
      </c>
      <c r="Q2048" s="139">
        <v>2</v>
      </c>
      <c r="R2048" s="139">
        <v>10</v>
      </c>
      <c r="S2048" s="139">
        <v>5916</v>
      </c>
      <c r="T2048" s="139">
        <v>700</v>
      </c>
      <c r="U2048" s="139" t="s">
        <v>108</v>
      </c>
      <c r="V2048" s="140">
        <v>0</v>
      </c>
      <c r="W2048" s="141">
        <v>2.0964079999999998</v>
      </c>
      <c r="X2048" s="141">
        <v>0</v>
      </c>
      <c r="Y2048" s="141">
        <v>0</v>
      </c>
      <c r="Z2048" s="142">
        <v>0</v>
      </c>
    </row>
    <row r="2049" spans="1:26" s="4" customFormat="1" x14ac:dyDescent="0.2">
      <c r="A2049" s="139" t="s">
        <v>209</v>
      </c>
      <c r="B2049" s="31" t="s">
        <v>134</v>
      </c>
      <c r="C2049" s="139">
        <f t="shared" si="31"/>
        <v>8</v>
      </c>
      <c r="D2049" s="139" t="s">
        <v>192</v>
      </c>
      <c r="E2049" s="139" t="s">
        <v>182</v>
      </c>
      <c r="F2049" s="139" t="s">
        <v>1618</v>
      </c>
      <c r="G2049" s="139" t="s">
        <v>1619</v>
      </c>
      <c r="H2049" s="139" t="s">
        <v>231</v>
      </c>
      <c r="I2049" s="139" t="s">
        <v>231</v>
      </c>
      <c r="J2049" s="139" t="s">
        <v>231</v>
      </c>
      <c r="K2049" s="139" t="s">
        <v>257</v>
      </c>
      <c r="L2049" s="139">
        <v>39.504103749999999</v>
      </c>
      <c r="M2049" s="139">
        <v>-107.58920191666667</v>
      </c>
      <c r="N2049" s="139" t="s">
        <v>268</v>
      </c>
      <c r="O2049" s="139" t="s">
        <v>258</v>
      </c>
      <c r="P2049" s="139">
        <v>12</v>
      </c>
      <c r="Q2049" s="139">
        <v>4</v>
      </c>
      <c r="R2049" s="139">
        <v>0</v>
      </c>
      <c r="S2049" s="139">
        <v>0</v>
      </c>
      <c r="T2049" s="139">
        <v>1000</v>
      </c>
      <c r="U2049" s="139" t="s">
        <v>208</v>
      </c>
      <c r="V2049" s="140">
        <v>0</v>
      </c>
      <c r="W2049" s="141">
        <v>2.4731040000000002</v>
      </c>
      <c r="X2049" s="141">
        <v>0</v>
      </c>
      <c r="Y2049" s="141">
        <v>0</v>
      </c>
      <c r="Z2049" s="142">
        <v>0</v>
      </c>
    </row>
    <row r="2050" spans="1:26" s="4" customFormat="1" x14ac:dyDescent="0.2">
      <c r="A2050" s="139" t="s">
        <v>209</v>
      </c>
      <c r="B2050" s="31" t="s">
        <v>134</v>
      </c>
      <c r="C2050" s="139">
        <f t="shared" si="31"/>
        <v>8</v>
      </c>
      <c r="D2050" s="139" t="s">
        <v>192</v>
      </c>
      <c r="E2050" s="139" t="s">
        <v>182</v>
      </c>
      <c r="F2050" s="139" t="s">
        <v>1620</v>
      </c>
      <c r="G2050" s="139" t="s">
        <v>1621</v>
      </c>
      <c r="H2050" s="139" t="s">
        <v>231</v>
      </c>
      <c r="I2050" s="139" t="s">
        <v>231</v>
      </c>
      <c r="J2050" s="139" t="s">
        <v>231</v>
      </c>
      <c r="K2050" s="139" t="s">
        <v>257</v>
      </c>
      <c r="L2050" s="139">
        <v>39.504103749999999</v>
      </c>
      <c r="M2050" s="139">
        <v>-107.58920191666667</v>
      </c>
      <c r="N2050" s="139" t="s">
        <v>254</v>
      </c>
      <c r="O2050" s="139" t="s">
        <v>258</v>
      </c>
      <c r="P2050" s="139">
        <v>17</v>
      </c>
      <c r="Q2050" s="139">
        <v>1.42</v>
      </c>
      <c r="R2050" s="139">
        <v>8</v>
      </c>
      <c r="S2050" s="139">
        <v>2314</v>
      </c>
      <c r="T2050" s="139">
        <v>137</v>
      </c>
      <c r="U2050" s="139" t="s">
        <v>108</v>
      </c>
      <c r="V2050" s="140">
        <v>0</v>
      </c>
      <c r="W2050" s="141">
        <v>1.5018750000000001</v>
      </c>
      <c r="X2050" s="141">
        <v>0</v>
      </c>
      <c r="Y2050" s="141">
        <v>0</v>
      </c>
      <c r="Z2050" s="142">
        <v>0</v>
      </c>
    </row>
    <row r="2051" spans="1:26" s="4" customFormat="1" x14ac:dyDescent="0.2">
      <c r="A2051" s="139" t="s">
        <v>209</v>
      </c>
      <c r="B2051" s="31" t="s">
        <v>134</v>
      </c>
      <c r="C2051" s="139">
        <f t="shared" si="31"/>
        <v>8</v>
      </c>
      <c r="D2051" s="139" t="s">
        <v>192</v>
      </c>
      <c r="E2051" s="139" t="s">
        <v>182</v>
      </c>
      <c r="F2051" s="139" t="s">
        <v>1622</v>
      </c>
      <c r="G2051" s="139" t="s">
        <v>1623</v>
      </c>
      <c r="H2051" s="139" t="s">
        <v>231</v>
      </c>
      <c r="I2051" s="139" t="s">
        <v>231</v>
      </c>
      <c r="J2051" s="139" t="s">
        <v>231</v>
      </c>
      <c r="K2051" s="139" t="s">
        <v>257</v>
      </c>
      <c r="L2051" s="139">
        <v>39.511943500000001</v>
      </c>
      <c r="M2051" s="139">
        <v>-107.64027372222223</v>
      </c>
      <c r="N2051" s="139" t="s">
        <v>254</v>
      </c>
      <c r="O2051" s="139" t="s">
        <v>258</v>
      </c>
      <c r="P2051" s="139">
        <v>20</v>
      </c>
      <c r="Q2051" s="139">
        <v>2</v>
      </c>
      <c r="R2051" s="139">
        <v>10</v>
      </c>
      <c r="S2051" s="139">
        <v>5916</v>
      </c>
      <c r="T2051" s="139">
        <v>700</v>
      </c>
      <c r="U2051" s="139" t="s">
        <v>108</v>
      </c>
      <c r="V2051" s="140">
        <v>0</v>
      </c>
      <c r="W2051" s="141">
        <v>0.60478600000000005</v>
      </c>
      <c r="X2051" s="141">
        <v>0</v>
      </c>
      <c r="Y2051" s="141">
        <v>0</v>
      </c>
      <c r="Z2051" s="142">
        <v>0</v>
      </c>
    </row>
    <row r="2052" spans="1:26" s="4" customFormat="1" x14ac:dyDescent="0.2">
      <c r="A2052" s="139" t="s">
        <v>209</v>
      </c>
      <c r="B2052" s="31" t="s">
        <v>134</v>
      </c>
      <c r="C2052" s="139">
        <f t="shared" si="31"/>
        <v>8</v>
      </c>
      <c r="D2052" s="139" t="s">
        <v>192</v>
      </c>
      <c r="E2052" s="139" t="s">
        <v>182</v>
      </c>
      <c r="F2052" s="139" t="s">
        <v>1624</v>
      </c>
      <c r="G2052" s="139" t="s">
        <v>1625</v>
      </c>
      <c r="H2052" s="139" t="s">
        <v>231</v>
      </c>
      <c r="I2052" s="139" t="s">
        <v>231</v>
      </c>
      <c r="J2052" s="139" t="s">
        <v>231</v>
      </c>
      <c r="K2052" s="139" t="s">
        <v>257</v>
      </c>
      <c r="L2052" s="139">
        <v>39.511943500000001</v>
      </c>
      <c r="M2052" s="139">
        <v>-107.64027372222223</v>
      </c>
      <c r="N2052" s="139" t="s">
        <v>254</v>
      </c>
      <c r="O2052" s="139" t="s">
        <v>258</v>
      </c>
      <c r="P2052" s="139">
        <v>17</v>
      </c>
      <c r="Q2052" s="139">
        <v>1.42</v>
      </c>
      <c r="R2052" s="139">
        <v>8</v>
      </c>
      <c r="S2052" s="139">
        <v>2314</v>
      </c>
      <c r="T2052" s="139">
        <v>137</v>
      </c>
      <c r="U2052" s="139" t="s">
        <v>108</v>
      </c>
      <c r="V2052" s="140">
        <v>0</v>
      </c>
      <c r="W2052" s="141">
        <v>1.3410519999999999</v>
      </c>
      <c r="X2052" s="141">
        <v>0</v>
      </c>
      <c r="Y2052" s="141">
        <v>0</v>
      </c>
      <c r="Z2052" s="142">
        <v>0</v>
      </c>
    </row>
    <row r="2053" spans="1:26" s="4" customFormat="1" x14ac:dyDescent="0.2">
      <c r="A2053" s="139" t="s">
        <v>209</v>
      </c>
      <c r="B2053" s="31" t="s">
        <v>134</v>
      </c>
      <c r="C2053" s="139">
        <f t="shared" si="31"/>
        <v>8</v>
      </c>
      <c r="D2053" s="139" t="s">
        <v>192</v>
      </c>
      <c r="E2053" s="139" t="s">
        <v>182</v>
      </c>
      <c r="F2053" s="139" t="s">
        <v>1626</v>
      </c>
      <c r="G2053" s="139" t="s">
        <v>1627</v>
      </c>
      <c r="H2053" s="139" t="s">
        <v>231</v>
      </c>
      <c r="I2053" s="139" t="s">
        <v>231</v>
      </c>
      <c r="J2053" s="139" t="s">
        <v>231</v>
      </c>
      <c r="K2053" s="139" t="s">
        <v>257</v>
      </c>
      <c r="L2053" s="139">
        <v>39.583434555555556</v>
      </c>
      <c r="M2053" s="139">
        <v>-108.11073941666666</v>
      </c>
      <c r="N2053" s="139" t="s">
        <v>254</v>
      </c>
      <c r="O2053" s="139" t="s">
        <v>258</v>
      </c>
      <c r="P2053" s="139">
        <v>20</v>
      </c>
      <c r="Q2053" s="139">
        <v>2</v>
      </c>
      <c r="R2053" s="139">
        <v>10</v>
      </c>
      <c r="S2053" s="139">
        <v>5916</v>
      </c>
      <c r="T2053" s="139">
        <v>700</v>
      </c>
      <c r="U2053" s="139" t="s">
        <v>108</v>
      </c>
      <c r="V2053" s="140">
        <v>0</v>
      </c>
      <c r="W2053" s="141">
        <v>2.2250000000000001</v>
      </c>
      <c r="X2053" s="141">
        <v>0</v>
      </c>
      <c r="Y2053" s="141">
        <v>0</v>
      </c>
      <c r="Z2053" s="142">
        <v>0</v>
      </c>
    </row>
    <row r="2054" spans="1:26" s="4" customFormat="1" x14ac:dyDescent="0.2">
      <c r="A2054" s="139" t="s">
        <v>209</v>
      </c>
      <c r="B2054" s="31" t="s">
        <v>134</v>
      </c>
      <c r="C2054" s="139">
        <f t="shared" si="31"/>
        <v>8</v>
      </c>
      <c r="D2054" s="139" t="s">
        <v>192</v>
      </c>
      <c r="E2054" s="139" t="s">
        <v>182</v>
      </c>
      <c r="F2054" s="139" t="s">
        <v>1628</v>
      </c>
      <c r="G2054" s="139" t="s">
        <v>1629</v>
      </c>
      <c r="H2054" s="139" t="s">
        <v>231</v>
      </c>
      <c r="I2054" s="139" t="s">
        <v>231</v>
      </c>
      <c r="J2054" s="139" t="s">
        <v>231</v>
      </c>
      <c r="K2054" s="139" t="s">
        <v>232</v>
      </c>
      <c r="L2054" s="139">
        <v>39.522379083333334</v>
      </c>
      <c r="M2054" s="139">
        <v>-107.58014966666666</v>
      </c>
      <c r="N2054" s="139" t="s">
        <v>254</v>
      </c>
      <c r="O2054" s="139" t="s">
        <v>233</v>
      </c>
      <c r="P2054" s="139">
        <v>20</v>
      </c>
      <c r="Q2054" s="139">
        <v>2</v>
      </c>
      <c r="R2054" s="139">
        <v>10</v>
      </c>
      <c r="S2054" s="139">
        <v>5916</v>
      </c>
      <c r="T2054" s="139">
        <v>700</v>
      </c>
      <c r="U2054" s="139" t="s">
        <v>108</v>
      </c>
      <c r="V2054" s="140">
        <v>0</v>
      </c>
      <c r="W2054" s="141">
        <v>2.3965920000000001</v>
      </c>
      <c r="X2054" s="141">
        <v>0</v>
      </c>
      <c r="Y2054" s="141">
        <v>0</v>
      </c>
      <c r="Z2054" s="142">
        <v>0</v>
      </c>
    </row>
    <row r="2055" spans="1:26" s="4" customFormat="1" x14ac:dyDescent="0.2">
      <c r="A2055" s="139" t="s">
        <v>209</v>
      </c>
      <c r="B2055" s="31" t="s">
        <v>134</v>
      </c>
      <c r="C2055" s="139">
        <f t="shared" ref="C2055:C2118" si="32">VALUE(LEFT($D2055,LEN(D2055)-3))</f>
        <v>8</v>
      </c>
      <c r="D2055" s="139" t="s">
        <v>192</v>
      </c>
      <c r="E2055" s="139" t="s">
        <v>182</v>
      </c>
      <c r="F2055" s="139" t="s">
        <v>1630</v>
      </c>
      <c r="G2055" s="139" t="s">
        <v>1631</v>
      </c>
      <c r="H2055" s="139" t="s">
        <v>231</v>
      </c>
      <c r="I2055" s="139" t="s">
        <v>231</v>
      </c>
      <c r="J2055" s="139" t="s">
        <v>231</v>
      </c>
      <c r="K2055" s="139" t="s">
        <v>232</v>
      </c>
      <c r="L2055" s="139">
        <v>39.474315222222231</v>
      </c>
      <c r="M2055" s="139">
        <v>-108.00009805555555</v>
      </c>
      <c r="N2055" s="139" t="s">
        <v>268</v>
      </c>
      <c r="O2055" s="139" t="s">
        <v>233</v>
      </c>
      <c r="P2055" s="139">
        <v>20</v>
      </c>
      <c r="Q2055" s="139">
        <v>2</v>
      </c>
      <c r="R2055" s="139">
        <v>0</v>
      </c>
      <c r="S2055" s="139">
        <v>0</v>
      </c>
      <c r="T2055" s="139">
        <v>0</v>
      </c>
      <c r="U2055" s="139" t="s">
        <v>208</v>
      </c>
      <c r="V2055" s="140">
        <v>0</v>
      </c>
      <c r="W2055" s="141">
        <v>3.235125</v>
      </c>
      <c r="X2055" s="141">
        <v>0</v>
      </c>
      <c r="Y2055" s="141">
        <v>0</v>
      </c>
      <c r="Z2055" s="142">
        <v>0</v>
      </c>
    </row>
    <row r="2056" spans="1:26" s="4" customFormat="1" x14ac:dyDescent="0.2">
      <c r="A2056" s="139" t="s">
        <v>209</v>
      </c>
      <c r="B2056" s="31" t="s">
        <v>134</v>
      </c>
      <c r="C2056" s="139">
        <f t="shared" si="32"/>
        <v>8</v>
      </c>
      <c r="D2056" s="139" t="s">
        <v>192</v>
      </c>
      <c r="E2056" s="139" t="s">
        <v>182</v>
      </c>
      <c r="F2056" s="139" t="s">
        <v>1630</v>
      </c>
      <c r="G2056" s="139" t="s">
        <v>1631</v>
      </c>
      <c r="H2056" s="139" t="s">
        <v>231</v>
      </c>
      <c r="I2056" s="139" t="s">
        <v>231</v>
      </c>
      <c r="J2056" s="139" t="s">
        <v>231</v>
      </c>
      <c r="K2056" s="139" t="s">
        <v>232</v>
      </c>
      <c r="L2056" s="139">
        <v>39.474315222222231</v>
      </c>
      <c r="M2056" s="139">
        <v>-108.00009805555555</v>
      </c>
      <c r="N2056" s="139" t="s">
        <v>254</v>
      </c>
      <c r="O2056" s="139" t="s">
        <v>233</v>
      </c>
      <c r="P2056" s="139">
        <v>20</v>
      </c>
      <c r="Q2056" s="139">
        <v>2</v>
      </c>
      <c r="R2056" s="139">
        <v>10</v>
      </c>
      <c r="S2056" s="139">
        <v>5916</v>
      </c>
      <c r="T2056" s="139">
        <v>700</v>
      </c>
      <c r="U2056" s="139" t="s">
        <v>108</v>
      </c>
      <c r="V2056" s="140">
        <v>0</v>
      </c>
      <c r="W2056" s="141">
        <v>1.7686299999999999</v>
      </c>
      <c r="X2056" s="141">
        <v>0</v>
      </c>
      <c r="Y2056" s="141">
        <v>0</v>
      </c>
      <c r="Z2056" s="142">
        <v>0</v>
      </c>
    </row>
    <row r="2057" spans="1:26" s="4" customFormat="1" x14ac:dyDescent="0.2">
      <c r="A2057" s="139" t="s">
        <v>209</v>
      </c>
      <c r="B2057" s="31" t="s">
        <v>134</v>
      </c>
      <c r="C2057" s="139">
        <f t="shared" si="32"/>
        <v>8</v>
      </c>
      <c r="D2057" s="139" t="s">
        <v>192</v>
      </c>
      <c r="E2057" s="139" t="s">
        <v>182</v>
      </c>
      <c r="F2057" s="139" t="s">
        <v>1632</v>
      </c>
      <c r="G2057" s="139" t="s">
        <v>1633</v>
      </c>
      <c r="H2057" s="139" t="s">
        <v>231</v>
      </c>
      <c r="I2057" s="139" t="s">
        <v>231</v>
      </c>
      <c r="J2057" s="139" t="s">
        <v>231</v>
      </c>
      <c r="K2057" s="139" t="s">
        <v>232</v>
      </c>
      <c r="L2057" s="139">
        <v>39.492672833333337</v>
      </c>
      <c r="M2057" s="139">
        <v>-107.6047211111111</v>
      </c>
      <c r="N2057" s="139" t="s">
        <v>268</v>
      </c>
      <c r="O2057" s="139" t="s">
        <v>233</v>
      </c>
      <c r="P2057" s="139">
        <v>20</v>
      </c>
      <c r="Q2057" s="139">
        <v>2</v>
      </c>
      <c r="R2057" s="139">
        <v>0</v>
      </c>
      <c r="S2057" s="139">
        <v>0</v>
      </c>
      <c r="T2057" s="139">
        <v>0</v>
      </c>
      <c r="U2057" s="139" t="s">
        <v>208</v>
      </c>
      <c r="V2057" s="140">
        <v>0</v>
      </c>
      <c r="W2057" s="141">
        <v>2.3334510000000002</v>
      </c>
      <c r="X2057" s="141">
        <v>0</v>
      </c>
      <c r="Y2057" s="141">
        <v>0</v>
      </c>
      <c r="Z2057" s="142">
        <v>0</v>
      </c>
    </row>
    <row r="2058" spans="1:26" s="4" customFormat="1" x14ac:dyDescent="0.2">
      <c r="A2058" s="139" t="s">
        <v>209</v>
      </c>
      <c r="B2058" s="31" t="s">
        <v>134</v>
      </c>
      <c r="C2058" s="139">
        <f t="shared" si="32"/>
        <v>8</v>
      </c>
      <c r="D2058" s="139" t="s">
        <v>192</v>
      </c>
      <c r="E2058" s="139" t="s">
        <v>182</v>
      </c>
      <c r="F2058" s="139" t="s">
        <v>1632</v>
      </c>
      <c r="G2058" s="139" t="s">
        <v>1633</v>
      </c>
      <c r="H2058" s="139" t="s">
        <v>231</v>
      </c>
      <c r="I2058" s="139" t="s">
        <v>231</v>
      </c>
      <c r="J2058" s="139" t="s">
        <v>231</v>
      </c>
      <c r="K2058" s="139" t="s">
        <v>232</v>
      </c>
      <c r="L2058" s="139">
        <v>39.492672833333337</v>
      </c>
      <c r="M2058" s="139">
        <v>-107.6047211111111</v>
      </c>
      <c r="N2058" s="139" t="s">
        <v>254</v>
      </c>
      <c r="O2058" s="139" t="s">
        <v>233</v>
      </c>
      <c r="P2058" s="139">
        <v>20</v>
      </c>
      <c r="Q2058" s="139">
        <v>2</v>
      </c>
      <c r="R2058" s="139">
        <v>10</v>
      </c>
      <c r="S2058" s="139">
        <v>5916</v>
      </c>
      <c r="T2058" s="139">
        <v>700</v>
      </c>
      <c r="U2058" s="139" t="s">
        <v>108</v>
      </c>
      <c r="V2058" s="140">
        <v>0</v>
      </c>
      <c r="W2058" s="141">
        <v>0.924091</v>
      </c>
      <c r="X2058" s="141">
        <v>0</v>
      </c>
      <c r="Y2058" s="141">
        <v>0</v>
      </c>
      <c r="Z2058" s="142">
        <v>0</v>
      </c>
    </row>
    <row r="2059" spans="1:26" s="4" customFormat="1" x14ac:dyDescent="0.2">
      <c r="A2059" s="139" t="s">
        <v>209</v>
      </c>
      <c r="B2059" s="31" t="s">
        <v>134</v>
      </c>
      <c r="C2059" s="139">
        <f t="shared" si="32"/>
        <v>8</v>
      </c>
      <c r="D2059" s="139" t="s">
        <v>192</v>
      </c>
      <c r="E2059" s="139" t="s">
        <v>182</v>
      </c>
      <c r="F2059" s="139" t="s">
        <v>1634</v>
      </c>
      <c r="G2059" s="139" t="s">
        <v>1635</v>
      </c>
      <c r="H2059" s="139" t="s">
        <v>231</v>
      </c>
      <c r="I2059" s="139" t="s">
        <v>231</v>
      </c>
      <c r="J2059" s="139" t="s">
        <v>231</v>
      </c>
      <c r="K2059" s="139" t="s">
        <v>257</v>
      </c>
      <c r="L2059" s="139">
        <v>39.479734583333332</v>
      </c>
      <c r="M2059" s="139">
        <v>-107.88634205555556</v>
      </c>
      <c r="N2059" s="139" t="s">
        <v>254</v>
      </c>
      <c r="O2059" s="139" t="s">
        <v>258</v>
      </c>
      <c r="P2059" s="139">
        <v>20</v>
      </c>
      <c r="Q2059" s="139">
        <v>2</v>
      </c>
      <c r="R2059" s="139">
        <v>10</v>
      </c>
      <c r="S2059" s="139">
        <v>5916</v>
      </c>
      <c r="T2059" s="139">
        <v>700</v>
      </c>
      <c r="U2059" s="139" t="s">
        <v>108</v>
      </c>
      <c r="V2059" s="140">
        <v>0</v>
      </c>
      <c r="W2059" s="141">
        <v>1.306449</v>
      </c>
      <c r="X2059" s="141">
        <v>0</v>
      </c>
      <c r="Y2059" s="141">
        <v>0</v>
      </c>
      <c r="Z2059" s="142">
        <v>0</v>
      </c>
    </row>
    <row r="2060" spans="1:26" s="4" customFormat="1" x14ac:dyDescent="0.2">
      <c r="A2060" s="139" t="s">
        <v>209</v>
      </c>
      <c r="B2060" s="31" t="s">
        <v>134</v>
      </c>
      <c r="C2060" s="139">
        <f t="shared" si="32"/>
        <v>8</v>
      </c>
      <c r="D2060" s="139" t="s">
        <v>192</v>
      </c>
      <c r="E2060" s="139" t="s">
        <v>182</v>
      </c>
      <c r="F2060" s="139" t="s">
        <v>1634</v>
      </c>
      <c r="G2060" s="139" t="s">
        <v>1635</v>
      </c>
      <c r="H2060" s="139" t="s">
        <v>231</v>
      </c>
      <c r="I2060" s="139" t="s">
        <v>231</v>
      </c>
      <c r="J2060" s="139" t="s">
        <v>231</v>
      </c>
      <c r="K2060" s="139" t="s">
        <v>257</v>
      </c>
      <c r="L2060" s="139">
        <v>39.404144500000001</v>
      </c>
      <c r="M2060" s="139">
        <v>-108.09896752777777</v>
      </c>
      <c r="N2060" s="139" t="s">
        <v>268</v>
      </c>
      <c r="O2060" s="139" t="s">
        <v>258</v>
      </c>
      <c r="P2060" s="139">
        <v>0</v>
      </c>
      <c r="Q2060" s="139">
        <v>0</v>
      </c>
      <c r="R2060" s="139">
        <v>0</v>
      </c>
      <c r="S2060" s="139">
        <v>0</v>
      </c>
      <c r="T2060" s="139">
        <v>70</v>
      </c>
      <c r="U2060" s="139" t="s">
        <v>208</v>
      </c>
      <c r="V2060" s="140">
        <v>0</v>
      </c>
      <c r="W2060" s="141">
        <v>2.4177680000000001</v>
      </c>
      <c r="X2060" s="141">
        <v>0</v>
      </c>
      <c r="Y2060" s="141">
        <v>0</v>
      </c>
      <c r="Z2060" s="142">
        <v>0</v>
      </c>
    </row>
    <row r="2061" spans="1:26" s="4" customFormat="1" x14ac:dyDescent="0.2">
      <c r="A2061" s="139" t="s">
        <v>209</v>
      </c>
      <c r="B2061" s="31" t="s">
        <v>134</v>
      </c>
      <c r="C2061" s="139">
        <f t="shared" si="32"/>
        <v>8</v>
      </c>
      <c r="D2061" s="139" t="s">
        <v>192</v>
      </c>
      <c r="E2061" s="139" t="s">
        <v>182</v>
      </c>
      <c r="F2061" s="139" t="s">
        <v>1636</v>
      </c>
      <c r="G2061" s="139" t="s">
        <v>1637</v>
      </c>
      <c r="H2061" s="139" t="s">
        <v>231</v>
      </c>
      <c r="I2061" s="139" t="s">
        <v>231</v>
      </c>
      <c r="J2061" s="139" t="s">
        <v>231</v>
      </c>
      <c r="K2061" s="139" t="s">
        <v>257</v>
      </c>
      <c r="L2061" s="139">
        <v>39.493267333333336</v>
      </c>
      <c r="M2061" s="139">
        <v>-108.08994722222222</v>
      </c>
      <c r="N2061" s="139" t="s">
        <v>254</v>
      </c>
      <c r="O2061" s="139" t="s">
        <v>258</v>
      </c>
      <c r="P2061" s="139">
        <v>17</v>
      </c>
      <c r="Q2061" s="139">
        <v>1.42</v>
      </c>
      <c r="R2061" s="139">
        <v>8</v>
      </c>
      <c r="S2061" s="139">
        <v>2314</v>
      </c>
      <c r="T2061" s="139">
        <v>137</v>
      </c>
      <c r="U2061" s="139" t="s">
        <v>108</v>
      </c>
      <c r="V2061" s="140">
        <v>0</v>
      </c>
      <c r="W2061" s="141">
        <v>3.8861849999999998</v>
      </c>
      <c r="X2061" s="141">
        <v>0</v>
      </c>
      <c r="Y2061" s="141">
        <v>0</v>
      </c>
      <c r="Z2061" s="142">
        <v>0</v>
      </c>
    </row>
    <row r="2062" spans="1:26" s="4" customFormat="1" x14ac:dyDescent="0.2">
      <c r="A2062" s="139" t="s">
        <v>209</v>
      </c>
      <c r="B2062" s="31" t="s">
        <v>134</v>
      </c>
      <c r="C2062" s="139">
        <f t="shared" si="32"/>
        <v>8</v>
      </c>
      <c r="D2062" s="139" t="s">
        <v>192</v>
      </c>
      <c r="E2062" s="139" t="s">
        <v>182</v>
      </c>
      <c r="F2062" s="139" t="s">
        <v>1638</v>
      </c>
      <c r="G2062" s="139" t="s">
        <v>1639</v>
      </c>
      <c r="H2062" s="139" t="s">
        <v>231</v>
      </c>
      <c r="I2062" s="139" t="s">
        <v>231</v>
      </c>
      <c r="J2062" s="139" t="s">
        <v>231</v>
      </c>
      <c r="K2062" s="139" t="s">
        <v>257</v>
      </c>
      <c r="L2062" s="139">
        <v>39.481973666666669</v>
      </c>
      <c r="M2062" s="139">
        <v>-107.83690652777777</v>
      </c>
      <c r="N2062" s="139" t="s">
        <v>268</v>
      </c>
      <c r="O2062" s="139" t="s">
        <v>258</v>
      </c>
      <c r="P2062" s="139">
        <v>0</v>
      </c>
      <c r="Q2062" s="139">
        <v>0</v>
      </c>
      <c r="R2062" s="139">
        <v>0</v>
      </c>
      <c r="S2062" s="139">
        <v>0</v>
      </c>
      <c r="T2062" s="139">
        <v>70</v>
      </c>
      <c r="U2062" s="139" t="s">
        <v>208</v>
      </c>
      <c r="V2062" s="140">
        <v>0</v>
      </c>
      <c r="W2062" s="141">
        <v>2.2780830000000001</v>
      </c>
      <c r="X2062" s="141">
        <v>0</v>
      </c>
      <c r="Y2062" s="141">
        <v>0</v>
      </c>
      <c r="Z2062" s="142">
        <v>0</v>
      </c>
    </row>
    <row r="2063" spans="1:26" s="4" customFormat="1" x14ac:dyDescent="0.2">
      <c r="A2063" s="139" t="s">
        <v>209</v>
      </c>
      <c r="B2063" s="31" t="s">
        <v>134</v>
      </c>
      <c r="C2063" s="139">
        <f t="shared" si="32"/>
        <v>8</v>
      </c>
      <c r="D2063" s="139" t="s">
        <v>192</v>
      </c>
      <c r="E2063" s="139" t="s">
        <v>182</v>
      </c>
      <c r="F2063" s="139" t="s">
        <v>1638</v>
      </c>
      <c r="G2063" s="139" t="s">
        <v>1639</v>
      </c>
      <c r="H2063" s="139" t="s">
        <v>231</v>
      </c>
      <c r="I2063" s="139" t="s">
        <v>231</v>
      </c>
      <c r="J2063" s="139" t="s">
        <v>231</v>
      </c>
      <c r="K2063" s="139" t="s">
        <v>257</v>
      </c>
      <c r="L2063" s="139">
        <v>39.481973666666669</v>
      </c>
      <c r="M2063" s="139">
        <v>-107.83690652777777</v>
      </c>
      <c r="N2063" s="139" t="s">
        <v>254</v>
      </c>
      <c r="O2063" s="139" t="s">
        <v>258</v>
      </c>
      <c r="P2063" s="139">
        <v>20</v>
      </c>
      <c r="Q2063" s="139">
        <v>2</v>
      </c>
      <c r="R2063" s="139">
        <v>10</v>
      </c>
      <c r="S2063" s="139">
        <v>5916</v>
      </c>
      <c r="T2063" s="139">
        <v>700</v>
      </c>
      <c r="U2063" s="139" t="s">
        <v>108</v>
      </c>
      <c r="V2063" s="140">
        <v>0</v>
      </c>
      <c r="W2063" s="141">
        <v>0.43663000000000002</v>
      </c>
      <c r="X2063" s="141">
        <v>0</v>
      </c>
      <c r="Y2063" s="141">
        <v>0</v>
      </c>
      <c r="Z2063" s="142">
        <v>0</v>
      </c>
    </row>
    <row r="2064" spans="1:26" s="4" customFormat="1" x14ac:dyDescent="0.2">
      <c r="A2064" s="139" t="s">
        <v>209</v>
      </c>
      <c r="B2064" s="31" t="s">
        <v>134</v>
      </c>
      <c r="C2064" s="139">
        <f t="shared" si="32"/>
        <v>8</v>
      </c>
      <c r="D2064" s="139" t="s">
        <v>192</v>
      </c>
      <c r="E2064" s="139" t="s">
        <v>182</v>
      </c>
      <c r="F2064" s="139" t="s">
        <v>1640</v>
      </c>
      <c r="G2064" s="139" t="s">
        <v>1641</v>
      </c>
      <c r="H2064" s="139" t="s">
        <v>231</v>
      </c>
      <c r="I2064" s="139" t="s">
        <v>231</v>
      </c>
      <c r="J2064" s="139" t="s">
        <v>231</v>
      </c>
      <c r="K2064" s="139" t="s">
        <v>232</v>
      </c>
      <c r="L2064" s="139">
        <v>39.481973666666669</v>
      </c>
      <c r="M2064" s="139">
        <v>-107.83690652777777</v>
      </c>
      <c r="N2064" s="139" t="s">
        <v>261</v>
      </c>
      <c r="O2064" s="139" t="s">
        <v>233</v>
      </c>
      <c r="P2064" s="139">
        <v>20</v>
      </c>
      <c r="Q2064" s="139">
        <v>1.5</v>
      </c>
      <c r="R2064" s="139">
        <v>52</v>
      </c>
      <c r="S2064" s="139">
        <v>5344</v>
      </c>
      <c r="T2064" s="139">
        <v>513</v>
      </c>
      <c r="U2064" s="139" t="s">
        <v>159</v>
      </c>
      <c r="V2064" s="140">
        <v>15.06</v>
      </c>
      <c r="W2064" s="141">
        <v>11.93</v>
      </c>
      <c r="X2064" s="141">
        <v>12.55</v>
      </c>
      <c r="Y2064" s="141">
        <v>0</v>
      </c>
      <c r="Z2064" s="142">
        <v>0</v>
      </c>
    </row>
    <row r="2065" spans="1:26" s="4" customFormat="1" x14ac:dyDescent="0.2">
      <c r="A2065" s="139" t="s">
        <v>209</v>
      </c>
      <c r="B2065" s="31" t="s">
        <v>134</v>
      </c>
      <c r="C2065" s="139">
        <f t="shared" si="32"/>
        <v>8</v>
      </c>
      <c r="D2065" s="139" t="s">
        <v>192</v>
      </c>
      <c r="E2065" s="139" t="s">
        <v>182</v>
      </c>
      <c r="F2065" s="139" t="s">
        <v>1640</v>
      </c>
      <c r="G2065" s="139" t="s">
        <v>1641</v>
      </c>
      <c r="H2065" s="139" t="s">
        <v>231</v>
      </c>
      <c r="I2065" s="139" t="s">
        <v>231</v>
      </c>
      <c r="J2065" s="139" t="s">
        <v>231</v>
      </c>
      <c r="K2065" s="139" t="s">
        <v>232</v>
      </c>
      <c r="L2065" s="139">
        <v>39.472199222222223</v>
      </c>
      <c r="M2065" s="139">
        <v>-108.10596413888888</v>
      </c>
      <c r="N2065" s="139" t="s">
        <v>237</v>
      </c>
      <c r="O2065" s="139" t="s">
        <v>233</v>
      </c>
      <c r="P2065" s="139">
        <v>22</v>
      </c>
      <c r="Q2065" s="139">
        <v>1.5</v>
      </c>
      <c r="R2065" s="139">
        <v>41</v>
      </c>
      <c r="S2065" s="139">
        <v>2630</v>
      </c>
      <c r="T2065" s="139">
        <v>480</v>
      </c>
      <c r="U2065" s="139" t="s">
        <v>159</v>
      </c>
      <c r="V2065" s="140">
        <v>14.699960000000001</v>
      </c>
      <c r="W2065" s="141">
        <v>8.0181570000000004</v>
      </c>
      <c r="X2065" s="141">
        <v>6.6817890000000002</v>
      </c>
      <c r="Y2065" s="141">
        <v>0</v>
      </c>
      <c r="Z2065" s="142">
        <v>0</v>
      </c>
    </row>
    <row r="2066" spans="1:26" s="4" customFormat="1" x14ac:dyDescent="0.2">
      <c r="A2066" s="139" t="s">
        <v>209</v>
      </c>
      <c r="B2066" s="31" t="s">
        <v>134</v>
      </c>
      <c r="C2066" s="139">
        <f t="shared" si="32"/>
        <v>8</v>
      </c>
      <c r="D2066" s="139" t="s">
        <v>192</v>
      </c>
      <c r="E2066" s="139" t="s">
        <v>182</v>
      </c>
      <c r="F2066" s="139" t="s">
        <v>1642</v>
      </c>
      <c r="G2066" s="139" t="s">
        <v>1643</v>
      </c>
      <c r="H2066" s="139" t="s">
        <v>231</v>
      </c>
      <c r="I2066" s="139" t="s">
        <v>231</v>
      </c>
      <c r="J2066" s="139" t="s">
        <v>231</v>
      </c>
      <c r="K2066" s="139" t="s">
        <v>232</v>
      </c>
      <c r="L2066" s="139">
        <v>39.684610972222217</v>
      </c>
      <c r="M2066" s="139">
        <v>-108.15718580555556</v>
      </c>
      <c r="N2066" s="139" t="s">
        <v>268</v>
      </c>
      <c r="O2066" s="139" t="s">
        <v>233</v>
      </c>
      <c r="P2066" s="139">
        <v>20</v>
      </c>
      <c r="Q2066" s="139">
        <v>2</v>
      </c>
      <c r="R2066" s="139">
        <v>0</v>
      </c>
      <c r="S2066" s="139">
        <v>0</v>
      </c>
      <c r="T2066" s="139">
        <v>0</v>
      </c>
      <c r="U2066" s="139" t="s">
        <v>208</v>
      </c>
      <c r="V2066" s="140">
        <v>0</v>
      </c>
      <c r="W2066" s="141">
        <v>2.2243499999999998</v>
      </c>
      <c r="X2066" s="141">
        <v>0</v>
      </c>
      <c r="Y2066" s="141">
        <v>0</v>
      </c>
      <c r="Z2066" s="142">
        <v>0</v>
      </c>
    </row>
    <row r="2067" spans="1:26" s="4" customFormat="1" x14ac:dyDescent="0.2">
      <c r="A2067" s="139" t="s">
        <v>209</v>
      </c>
      <c r="B2067" s="31" t="s">
        <v>134</v>
      </c>
      <c r="C2067" s="139">
        <f t="shared" si="32"/>
        <v>8</v>
      </c>
      <c r="D2067" s="139" t="s">
        <v>192</v>
      </c>
      <c r="E2067" s="139" t="s">
        <v>182</v>
      </c>
      <c r="F2067" s="139" t="s">
        <v>1642</v>
      </c>
      <c r="G2067" s="139" t="s">
        <v>1643</v>
      </c>
      <c r="H2067" s="139" t="s">
        <v>231</v>
      </c>
      <c r="I2067" s="139" t="s">
        <v>231</v>
      </c>
      <c r="J2067" s="139" t="s">
        <v>231</v>
      </c>
      <c r="K2067" s="139" t="s">
        <v>232</v>
      </c>
      <c r="L2067" s="139">
        <v>39.684610972222217</v>
      </c>
      <c r="M2067" s="139">
        <v>-108.15718580555556</v>
      </c>
      <c r="N2067" s="139" t="s">
        <v>254</v>
      </c>
      <c r="O2067" s="139" t="s">
        <v>233</v>
      </c>
      <c r="P2067" s="139">
        <v>20</v>
      </c>
      <c r="Q2067" s="139">
        <v>2</v>
      </c>
      <c r="R2067" s="139">
        <v>10</v>
      </c>
      <c r="S2067" s="139">
        <v>5916</v>
      </c>
      <c r="T2067" s="139">
        <v>700</v>
      </c>
      <c r="U2067" s="139" t="s">
        <v>108</v>
      </c>
      <c r="V2067" s="140">
        <v>0</v>
      </c>
      <c r="W2067" s="141">
        <v>1.354843</v>
      </c>
      <c r="X2067" s="141">
        <v>0</v>
      </c>
      <c r="Y2067" s="141">
        <v>0</v>
      </c>
      <c r="Z2067" s="142">
        <v>0</v>
      </c>
    </row>
    <row r="2068" spans="1:26" s="4" customFormat="1" x14ac:dyDescent="0.2">
      <c r="A2068" s="139" t="s">
        <v>209</v>
      </c>
      <c r="B2068" s="31" t="s">
        <v>134</v>
      </c>
      <c r="C2068" s="139">
        <f t="shared" si="32"/>
        <v>8</v>
      </c>
      <c r="D2068" s="139" t="s">
        <v>192</v>
      </c>
      <c r="E2068" s="139" t="s">
        <v>182</v>
      </c>
      <c r="F2068" s="139" t="s">
        <v>1644</v>
      </c>
      <c r="G2068" s="139" t="s">
        <v>1645</v>
      </c>
      <c r="H2068" s="139" t="s">
        <v>231</v>
      </c>
      <c r="I2068" s="139" t="s">
        <v>231</v>
      </c>
      <c r="J2068" s="139" t="s">
        <v>231</v>
      </c>
      <c r="K2068" s="139" t="s">
        <v>257</v>
      </c>
      <c r="L2068" s="139">
        <v>39.515434277777779</v>
      </c>
      <c r="M2068" s="139">
        <v>-107.64155708333334</v>
      </c>
      <c r="N2068" s="139" t="s">
        <v>268</v>
      </c>
      <c r="O2068" s="139" t="s">
        <v>258</v>
      </c>
      <c r="P2068" s="139">
        <v>0</v>
      </c>
      <c r="Q2068" s="139">
        <v>0</v>
      </c>
      <c r="R2068" s="139">
        <v>0</v>
      </c>
      <c r="S2068" s="139">
        <v>0</v>
      </c>
      <c r="T2068" s="139">
        <v>70</v>
      </c>
      <c r="U2068" s="139" t="s">
        <v>208</v>
      </c>
      <c r="V2068" s="140">
        <v>0</v>
      </c>
      <c r="W2068" s="141">
        <v>3.477751</v>
      </c>
      <c r="X2068" s="141">
        <v>0</v>
      </c>
      <c r="Y2068" s="141">
        <v>0</v>
      </c>
      <c r="Z2068" s="142">
        <v>0</v>
      </c>
    </row>
    <row r="2069" spans="1:26" s="4" customFormat="1" x14ac:dyDescent="0.2">
      <c r="A2069" s="139" t="s">
        <v>209</v>
      </c>
      <c r="B2069" s="31" t="s">
        <v>134</v>
      </c>
      <c r="C2069" s="139">
        <f t="shared" si="32"/>
        <v>8</v>
      </c>
      <c r="D2069" s="139" t="s">
        <v>192</v>
      </c>
      <c r="E2069" s="139" t="s">
        <v>182</v>
      </c>
      <c r="F2069" s="139" t="s">
        <v>1646</v>
      </c>
      <c r="G2069" s="139" t="s">
        <v>1647</v>
      </c>
      <c r="H2069" s="139" t="s">
        <v>231</v>
      </c>
      <c r="I2069" s="139" t="s">
        <v>231</v>
      </c>
      <c r="J2069" s="139" t="s">
        <v>231</v>
      </c>
      <c r="K2069" s="139" t="s">
        <v>232</v>
      </c>
      <c r="L2069" s="139">
        <v>39.515434277777779</v>
      </c>
      <c r="M2069" s="139">
        <v>-107.64155708333334</v>
      </c>
      <c r="N2069" s="139" t="s">
        <v>254</v>
      </c>
      <c r="O2069" s="139" t="s">
        <v>233</v>
      </c>
      <c r="P2069" s="139">
        <v>17</v>
      </c>
      <c r="Q2069" s="139">
        <v>1.42</v>
      </c>
      <c r="R2069" s="139">
        <v>8</v>
      </c>
      <c r="S2069" s="139">
        <v>2314</v>
      </c>
      <c r="T2069" s="139">
        <v>137</v>
      </c>
      <c r="U2069" s="139" t="s">
        <v>108</v>
      </c>
      <c r="V2069" s="140">
        <v>0</v>
      </c>
      <c r="W2069" s="141">
        <v>0.87878599999999996</v>
      </c>
      <c r="X2069" s="141">
        <v>0</v>
      </c>
      <c r="Y2069" s="141">
        <v>0</v>
      </c>
      <c r="Z2069" s="142">
        <v>0</v>
      </c>
    </row>
    <row r="2070" spans="1:26" s="4" customFormat="1" x14ac:dyDescent="0.2">
      <c r="A2070" s="139" t="s">
        <v>209</v>
      </c>
      <c r="B2070" s="31" t="s">
        <v>134</v>
      </c>
      <c r="C2070" s="139">
        <f t="shared" si="32"/>
        <v>8</v>
      </c>
      <c r="D2070" s="139" t="s">
        <v>192</v>
      </c>
      <c r="E2070" s="139" t="s">
        <v>182</v>
      </c>
      <c r="F2070" s="139" t="s">
        <v>1648</v>
      </c>
      <c r="G2070" s="139" t="s">
        <v>1649</v>
      </c>
      <c r="H2070" s="139" t="s">
        <v>231</v>
      </c>
      <c r="I2070" s="139" t="s">
        <v>231</v>
      </c>
      <c r="J2070" s="139" t="s">
        <v>231</v>
      </c>
      <c r="K2070" s="139" t="s">
        <v>257</v>
      </c>
      <c r="L2070" s="139">
        <v>39.479081638888893</v>
      </c>
      <c r="M2070" s="139">
        <v>-107.55385333333334</v>
      </c>
      <c r="N2070" s="139" t="s">
        <v>254</v>
      </c>
      <c r="O2070" s="139" t="s">
        <v>258</v>
      </c>
      <c r="P2070" s="139">
        <v>20</v>
      </c>
      <c r="Q2070" s="139">
        <v>2</v>
      </c>
      <c r="R2070" s="139">
        <v>10</v>
      </c>
      <c r="S2070" s="139">
        <v>5916</v>
      </c>
      <c r="T2070" s="139">
        <v>700</v>
      </c>
      <c r="U2070" s="139" t="s">
        <v>108</v>
      </c>
      <c r="V2070" s="140">
        <v>0</v>
      </c>
      <c r="W2070" s="141">
        <v>0.38520500000000002</v>
      </c>
      <c r="X2070" s="141">
        <v>0</v>
      </c>
      <c r="Y2070" s="141">
        <v>0</v>
      </c>
      <c r="Z2070" s="142">
        <v>0</v>
      </c>
    </row>
    <row r="2071" spans="1:26" s="4" customFormat="1" x14ac:dyDescent="0.2">
      <c r="A2071" s="139" t="s">
        <v>209</v>
      </c>
      <c r="B2071" s="31" t="s">
        <v>134</v>
      </c>
      <c r="C2071" s="139">
        <f t="shared" si="32"/>
        <v>8</v>
      </c>
      <c r="D2071" s="139" t="s">
        <v>192</v>
      </c>
      <c r="E2071" s="139" t="s">
        <v>182</v>
      </c>
      <c r="F2071" s="139" t="s">
        <v>1650</v>
      </c>
      <c r="G2071" s="139" t="s">
        <v>1651</v>
      </c>
      <c r="H2071" s="139" t="s">
        <v>231</v>
      </c>
      <c r="I2071" s="139" t="s">
        <v>231</v>
      </c>
      <c r="J2071" s="139" t="s">
        <v>231</v>
      </c>
      <c r="K2071" s="139" t="s">
        <v>232</v>
      </c>
      <c r="L2071" s="139">
        <v>39.690148166666667</v>
      </c>
      <c r="M2071" s="139">
        <v>-108.12040308333333</v>
      </c>
      <c r="N2071" s="139" t="s">
        <v>72</v>
      </c>
      <c r="O2071" s="139" t="s">
        <v>233</v>
      </c>
      <c r="P2071" s="139">
        <v>0</v>
      </c>
      <c r="Q2071" s="139">
        <v>0</v>
      </c>
      <c r="R2071" s="139">
        <v>0</v>
      </c>
      <c r="S2071" s="139">
        <v>0</v>
      </c>
      <c r="T2071" s="139">
        <v>70</v>
      </c>
      <c r="U2071" s="139" t="s">
        <v>137</v>
      </c>
      <c r="V2071" s="140">
        <v>0.76999899999999999</v>
      </c>
      <c r="W2071" s="141">
        <v>6.0014999999999999E-2</v>
      </c>
      <c r="X2071" s="141">
        <v>4.1900430000000002</v>
      </c>
      <c r="Y2071" s="141">
        <v>0</v>
      </c>
      <c r="Z2071" s="142">
        <v>0</v>
      </c>
    </row>
    <row r="2072" spans="1:26" s="4" customFormat="1" x14ac:dyDescent="0.2">
      <c r="A2072" s="139" t="s">
        <v>209</v>
      </c>
      <c r="B2072" s="31" t="s">
        <v>134</v>
      </c>
      <c r="C2072" s="139">
        <f t="shared" si="32"/>
        <v>8</v>
      </c>
      <c r="D2072" s="139" t="s">
        <v>192</v>
      </c>
      <c r="E2072" s="139" t="s">
        <v>182</v>
      </c>
      <c r="F2072" s="139" t="s">
        <v>1650</v>
      </c>
      <c r="G2072" s="139" t="s">
        <v>1651</v>
      </c>
      <c r="H2072" s="139" t="s">
        <v>231</v>
      </c>
      <c r="I2072" s="139" t="s">
        <v>231</v>
      </c>
      <c r="J2072" s="139" t="s">
        <v>231</v>
      </c>
      <c r="K2072" s="139" t="s">
        <v>232</v>
      </c>
      <c r="L2072" s="139">
        <v>39.690148166666667</v>
      </c>
      <c r="M2072" s="139">
        <v>-108.12040308333333</v>
      </c>
      <c r="N2072" s="139" t="s">
        <v>268</v>
      </c>
      <c r="O2072" s="139" t="s">
        <v>233</v>
      </c>
      <c r="P2072" s="139">
        <v>30</v>
      </c>
      <c r="Q2072" s="139">
        <v>0.5</v>
      </c>
      <c r="R2072" s="139">
        <v>0</v>
      </c>
      <c r="S2072" s="139">
        <v>0</v>
      </c>
      <c r="T2072" s="139">
        <v>0</v>
      </c>
      <c r="U2072" s="139" t="s">
        <v>208</v>
      </c>
      <c r="V2072" s="140">
        <v>0</v>
      </c>
      <c r="W2072" s="141">
        <v>8.7491380000000003</v>
      </c>
      <c r="X2072" s="141">
        <v>0</v>
      </c>
      <c r="Y2072" s="141">
        <v>0</v>
      </c>
      <c r="Z2072" s="142">
        <v>0</v>
      </c>
    </row>
    <row r="2073" spans="1:26" s="4" customFormat="1" x14ac:dyDescent="0.2">
      <c r="A2073" s="139" t="s">
        <v>209</v>
      </c>
      <c r="B2073" s="31" t="s">
        <v>134</v>
      </c>
      <c r="C2073" s="139">
        <f t="shared" si="32"/>
        <v>8</v>
      </c>
      <c r="D2073" s="139" t="s">
        <v>192</v>
      </c>
      <c r="E2073" s="139" t="s">
        <v>182</v>
      </c>
      <c r="F2073" s="139" t="s">
        <v>1650</v>
      </c>
      <c r="G2073" s="139" t="s">
        <v>1651</v>
      </c>
      <c r="H2073" s="139" t="s">
        <v>231</v>
      </c>
      <c r="I2073" s="139" t="s">
        <v>231</v>
      </c>
      <c r="J2073" s="139" t="s">
        <v>231</v>
      </c>
      <c r="K2073" s="139" t="s">
        <v>232</v>
      </c>
      <c r="L2073" s="139">
        <v>39.690148166666667</v>
      </c>
      <c r="M2073" s="139">
        <v>-108.12040308333333</v>
      </c>
      <c r="N2073" s="139" t="s">
        <v>254</v>
      </c>
      <c r="O2073" s="139" t="s">
        <v>233</v>
      </c>
      <c r="P2073" s="139">
        <v>20</v>
      </c>
      <c r="Q2073" s="139">
        <v>2</v>
      </c>
      <c r="R2073" s="139">
        <v>10</v>
      </c>
      <c r="S2073" s="139">
        <v>5916</v>
      </c>
      <c r="T2073" s="139">
        <v>700</v>
      </c>
      <c r="U2073" s="139" t="s">
        <v>108</v>
      </c>
      <c r="V2073" s="140">
        <v>0</v>
      </c>
      <c r="W2073" s="141">
        <v>4.7103250000000001</v>
      </c>
      <c r="X2073" s="141">
        <v>0</v>
      </c>
      <c r="Y2073" s="141">
        <v>0</v>
      </c>
      <c r="Z2073" s="142">
        <v>0</v>
      </c>
    </row>
    <row r="2074" spans="1:26" s="4" customFormat="1" x14ac:dyDescent="0.2">
      <c r="A2074" s="139" t="s">
        <v>209</v>
      </c>
      <c r="B2074" s="31" t="s">
        <v>134</v>
      </c>
      <c r="C2074" s="139">
        <f t="shared" si="32"/>
        <v>8</v>
      </c>
      <c r="D2074" s="139" t="s">
        <v>192</v>
      </c>
      <c r="E2074" s="139" t="s">
        <v>182</v>
      </c>
      <c r="F2074" s="139" t="s">
        <v>1652</v>
      </c>
      <c r="G2074" s="139" t="s">
        <v>1653</v>
      </c>
      <c r="H2074" s="139" t="s">
        <v>231</v>
      </c>
      <c r="I2074" s="139" t="s">
        <v>231</v>
      </c>
      <c r="J2074" s="139" t="s">
        <v>231</v>
      </c>
      <c r="K2074" s="139" t="s">
        <v>257</v>
      </c>
      <c r="L2074" s="139">
        <v>39.690148166666667</v>
      </c>
      <c r="M2074" s="139">
        <v>-108.12040308333333</v>
      </c>
      <c r="N2074" s="139" t="s">
        <v>254</v>
      </c>
      <c r="O2074" s="139" t="s">
        <v>258</v>
      </c>
      <c r="P2074" s="139">
        <v>17</v>
      </c>
      <c r="Q2074" s="139">
        <v>1.42</v>
      </c>
      <c r="R2074" s="139">
        <v>8</v>
      </c>
      <c r="S2074" s="139">
        <v>2314</v>
      </c>
      <c r="T2074" s="139">
        <v>137</v>
      </c>
      <c r="U2074" s="139" t="s">
        <v>108</v>
      </c>
      <c r="V2074" s="140">
        <v>0</v>
      </c>
      <c r="W2074" s="141">
        <v>5.9407500000000004</v>
      </c>
      <c r="X2074" s="141">
        <v>0</v>
      </c>
      <c r="Y2074" s="141">
        <v>0</v>
      </c>
      <c r="Z2074" s="142">
        <v>0</v>
      </c>
    </row>
    <row r="2075" spans="1:26" s="4" customFormat="1" x14ac:dyDescent="0.2">
      <c r="A2075" s="139" t="s">
        <v>209</v>
      </c>
      <c r="B2075" s="31" t="s">
        <v>134</v>
      </c>
      <c r="C2075" s="139">
        <f t="shared" si="32"/>
        <v>8</v>
      </c>
      <c r="D2075" s="139" t="s">
        <v>192</v>
      </c>
      <c r="E2075" s="139" t="s">
        <v>182</v>
      </c>
      <c r="F2075" s="139" t="s">
        <v>1654</v>
      </c>
      <c r="G2075" s="139" t="s">
        <v>1655</v>
      </c>
      <c r="H2075" s="139" t="s">
        <v>231</v>
      </c>
      <c r="I2075" s="139" t="s">
        <v>231</v>
      </c>
      <c r="J2075" s="139" t="s">
        <v>231</v>
      </c>
      <c r="K2075" s="139" t="s">
        <v>257</v>
      </c>
      <c r="L2075" s="139">
        <v>39.690148166666667</v>
      </c>
      <c r="M2075" s="139">
        <v>-108.12040308333333</v>
      </c>
      <c r="N2075" s="139" t="s">
        <v>268</v>
      </c>
      <c r="O2075" s="139" t="s">
        <v>258</v>
      </c>
      <c r="P2075" s="139">
        <v>0</v>
      </c>
      <c r="Q2075" s="139">
        <v>0</v>
      </c>
      <c r="R2075" s="139">
        <v>0</v>
      </c>
      <c r="S2075" s="139">
        <v>0</v>
      </c>
      <c r="T2075" s="139">
        <v>70</v>
      </c>
      <c r="U2075" s="139" t="s">
        <v>208</v>
      </c>
      <c r="V2075" s="140">
        <v>0</v>
      </c>
      <c r="W2075" s="141">
        <v>2.740154</v>
      </c>
      <c r="X2075" s="141">
        <v>0</v>
      </c>
      <c r="Y2075" s="141">
        <v>0</v>
      </c>
      <c r="Z2075" s="142">
        <v>0</v>
      </c>
    </row>
    <row r="2076" spans="1:26" s="4" customFormat="1" x14ac:dyDescent="0.2">
      <c r="A2076" s="139" t="s">
        <v>209</v>
      </c>
      <c r="B2076" s="31" t="s">
        <v>134</v>
      </c>
      <c r="C2076" s="139">
        <f t="shared" si="32"/>
        <v>8</v>
      </c>
      <c r="D2076" s="139" t="s">
        <v>192</v>
      </c>
      <c r="E2076" s="139" t="s">
        <v>182</v>
      </c>
      <c r="F2076" s="139" t="s">
        <v>1654</v>
      </c>
      <c r="G2076" s="139" t="s">
        <v>1655</v>
      </c>
      <c r="H2076" s="139" t="s">
        <v>231</v>
      </c>
      <c r="I2076" s="139" t="s">
        <v>231</v>
      </c>
      <c r="J2076" s="139" t="s">
        <v>231</v>
      </c>
      <c r="K2076" s="139" t="s">
        <v>257</v>
      </c>
      <c r="L2076" s="139">
        <v>39.690148166666667</v>
      </c>
      <c r="M2076" s="139">
        <v>-108.12040308333333</v>
      </c>
      <c r="N2076" s="139" t="s">
        <v>254</v>
      </c>
      <c r="O2076" s="139" t="s">
        <v>258</v>
      </c>
      <c r="P2076" s="139">
        <v>20</v>
      </c>
      <c r="Q2076" s="139">
        <v>2</v>
      </c>
      <c r="R2076" s="139">
        <v>10</v>
      </c>
      <c r="S2076" s="139">
        <v>5916</v>
      </c>
      <c r="T2076" s="139">
        <v>700</v>
      </c>
      <c r="U2076" s="139" t="s">
        <v>108</v>
      </c>
      <c r="V2076" s="140">
        <v>0</v>
      </c>
      <c r="W2076" s="141">
        <v>1.395867</v>
      </c>
      <c r="X2076" s="141">
        <v>0</v>
      </c>
      <c r="Y2076" s="141">
        <v>0</v>
      </c>
      <c r="Z2076" s="142">
        <v>0</v>
      </c>
    </row>
    <row r="2077" spans="1:26" s="4" customFormat="1" x14ac:dyDescent="0.2">
      <c r="A2077" s="139" t="s">
        <v>209</v>
      </c>
      <c r="B2077" s="31" t="s">
        <v>134</v>
      </c>
      <c r="C2077" s="139">
        <f t="shared" si="32"/>
        <v>8</v>
      </c>
      <c r="D2077" s="139" t="s">
        <v>192</v>
      </c>
      <c r="E2077" s="139" t="s">
        <v>182</v>
      </c>
      <c r="F2077" s="139" t="s">
        <v>1656</v>
      </c>
      <c r="G2077" s="139" t="s">
        <v>1657</v>
      </c>
      <c r="H2077" s="139" t="s">
        <v>231</v>
      </c>
      <c r="I2077" s="139" t="s">
        <v>231</v>
      </c>
      <c r="J2077" s="139" t="s">
        <v>231</v>
      </c>
      <c r="K2077" s="139" t="s">
        <v>257</v>
      </c>
      <c r="L2077" s="139">
        <v>39.690148166666667</v>
      </c>
      <c r="M2077" s="139">
        <v>-108.12040308333333</v>
      </c>
      <c r="N2077" s="139" t="s">
        <v>254</v>
      </c>
      <c r="O2077" s="139" t="s">
        <v>258</v>
      </c>
      <c r="P2077" s="139">
        <v>20</v>
      </c>
      <c r="Q2077" s="139">
        <v>2</v>
      </c>
      <c r="R2077" s="139">
        <v>10</v>
      </c>
      <c r="S2077" s="139">
        <v>5916</v>
      </c>
      <c r="T2077" s="139">
        <v>700</v>
      </c>
      <c r="U2077" s="139" t="s">
        <v>108</v>
      </c>
      <c r="V2077" s="140">
        <v>0</v>
      </c>
      <c r="W2077" s="141">
        <v>0.80201500000000003</v>
      </c>
      <c r="X2077" s="141">
        <v>0</v>
      </c>
      <c r="Y2077" s="141">
        <v>0</v>
      </c>
      <c r="Z2077" s="142">
        <v>0</v>
      </c>
    </row>
    <row r="2078" spans="1:26" s="4" customFormat="1" x14ac:dyDescent="0.2">
      <c r="A2078" s="139" t="s">
        <v>209</v>
      </c>
      <c r="B2078" s="31" t="s">
        <v>134</v>
      </c>
      <c r="C2078" s="139">
        <f t="shared" si="32"/>
        <v>8</v>
      </c>
      <c r="D2078" s="139" t="s">
        <v>192</v>
      </c>
      <c r="E2078" s="139" t="s">
        <v>182</v>
      </c>
      <c r="F2078" s="139" t="s">
        <v>1658</v>
      </c>
      <c r="G2078" s="139" t="s">
        <v>1659</v>
      </c>
      <c r="H2078" s="139" t="s">
        <v>231</v>
      </c>
      <c r="I2078" s="139" t="s">
        <v>231</v>
      </c>
      <c r="J2078" s="139" t="s">
        <v>231</v>
      </c>
      <c r="K2078" s="139" t="s">
        <v>257</v>
      </c>
      <c r="L2078" s="139">
        <v>39.507114638888886</v>
      </c>
      <c r="M2078" s="139">
        <v>-107.85492875</v>
      </c>
      <c r="N2078" s="139" t="s">
        <v>254</v>
      </c>
      <c r="O2078" s="139" t="s">
        <v>258</v>
      </c>
      <c r="P2078" s="139">
        <v>20</v>
      </c>
      <c r="Q2078" s="139">
        <v>2</v>
      </c>
      <c r="R2078" s="139">
        <v>10</v>
      </c>
      <c r="S2078" s="139">
        <v>5916</v>
      </c>
      <c r="T2078" s="139">
        <v>700</v>
      </c>
      <c r="U2078" s="139" t="s">
        <v>108</v>
      </c>
      <c r="V2078" s="140">
        <v>0</v>
      </c>
      <c r="W2078" s="141">
        <v>0.22334499999999999</v>
      </c>
      <c r="X2078" s="141">
        <v>0</v>
      </c>
      <c r="Y2078" s="141">
        <v>0</v>
      </c>
      <c r="Z2078" s="142">
        <v>0</v>
      </c>
    </row>
    <row r="2079" spans="1:26" s="4" customFormat="1" x14ac:dyDescent="0.2">
      <c r="A2079" s="139" t="s">
        <v>209</v>
      </c>
      <c r="B2079" s="31" t="s">
        <v>134</v>
      </c>
      <c r="C2079" s="139">
        <f t="shared" si="32"/>
        <v>8</v>
      </c>
      <c r="D2079" s="139" t="s">
        <v>192</v>
      </c>
      <c r="E2079" s="139" t="s">
        <v>182</v>
      </c>
      <c r="F2079" s="139" t="s">
        <v>1660</v>
      </c>
      <c r="G2079" s="139" t="s">
        <v>1661</v>
      </c>
      <c r="H2079" s="139" t="s">
        <v>231</v>
      </c>
      <c r="I2079" s="139" t="s">
        <v>231</v>
      </c>
      <c r="J2079" s="139" t="s">
        <v>231</v>
      </c>
      <c r="K2079" s="139" t="s">
        <v>257</v>
      </c>
      <c r="L2079" s="139">
        <v>39.48971927777778</v>
      </c>
      <c r="M2079" s="139">
        <v>-107.91888500000002</v>
      </c>
      <c r="N2079" s="139" t="s">
        <v>254</v>
      </c>
      <c r="O2079" s="139" t="s">
        <v>258</v>
      </c>
      <c r="P2079" s="139">
        <v>17</v>
      </c>
      <c r="Q2079" s="139">
        <v>1.42</v>
      </c>
      <c r="R2079" s="139">
        <v>8</v>
      </c>
      <c r="S2079" s="139">
        <v>2314</v>
      </c>
      <c r="T2079" s="139">
        <v>137</v>
      </c>
      <c r="U2079" s="139" t="s">
        <v>108</v>
      </c>
      <c r="V2079" s="140">
        <v>0</v>
      </c>
      <c r="W2079" s="141">
        <v>1.1723079999999999</v>
      </c>
      <c r="X2079" s="141">
        <v>0</v>
      </c>
      <c r="Y2079" s="141">
        <v>0</v>
      </c>
      <c r="Z2079" s="142">
        <v>0</v>
      </c>
    </row>
    <row r="2080" spans="1:26" s="4" customFormat="1" x14ac:dyDescent="0.2">
      <c r="A2080" s="139" t="s">
        <v>209</v>
      </c>
      <c r="B2080" s="31" t="s">
        <v>134</v>
      </c>
      <c r="C2080" s="139">
        <f t="shared" si="32"/>
        <v>8</v>
      </c>
      <c r="D2080" s="139" t="s">
        <v>192</v>
      </c>
      <c r="E2080" s="139" t="s">
        <v>182</v>
      </c>
      <c r="F2080" s="139" t="s">
        <v>1662</v>
      </c>
      <c r="G2080" s="139" t="s">
        <v>1663</v>
      </c>
      <c r="H2080" s="139" t="s">
        <v>231</v>
      </c>
      <c r="I2080" s="139" t="s">
        <v>231</v>
      </c>
      <c r="J2080" s="139" t="s">
        <v>231</v>
      </c>
      <c r="K2080" s="139" t="s">
        <v>257</v>
      </c>
      <c r="L2080" s="139">
        <v>39.665646750000001</v>
      </c>
      <c r="M2080" s="139">
        <v>-108.12242741666665</v>
      </c>
      <c r="N2080" s="139" t="s">
        <v>254</v>
      </c>
      <c r="O2080" s="139" t="s">
        <v>258</v>
      </c>
      <c r="P2080" s="139">
        <v>20</v>
      </c>
      <c r="Q2080" s="139">
        <v>2</v>
      </c>
      <c r="R2080" s="139">
        <v>10</v>
      </c>
      <c r="S2080" s="139">
        <v>5916</v>
      </c>
      <c r="T2080" s="139">
        <v>700</v>
      </c>
      <c r="U2080" s="139" t="s">
        <v>108</v>
      </c>
      <c r="V2080" s="140">
        <v>0</v>
      </c>
      <c r="W2080" s="141">
        <v>0.38905499999999998</v>
      </c>
      <c r="X2080" s="141">
        <v>0</v>
      </c>
      <c r="Y2080" s="141">
        <v>0</v>
      </c>
      <c r="Z2080" s="142">
        <v>0</v>
      </c>
    </row>
    <row r="2081" spans="1:26" s="4" customFormat="1" x14ac:dyDescent="0.2">
      <c r="A2081" s="139" t="s">
        <v>209</v>
      </c>
      <c r="B2081" s="31" t="s">
        <v>134</v>
      </c>
      <c r="C2081" s="139">
        <f t="shared" si="32"/>
        <v>8</v>
      </c>
      <c r="D2081" s="139" t="s">
        <v>192</v>
      </c>
      <c r="E2081" s="139" t="s">
        <v>182</v>
      </c>
      <c r="F2081" s="139" t="s">
        <v>1664</v>
      </c>
      <c r="G2081" s="139" t="s">
        <v>1665</v>
      </c>
      <c r="H2081" s="139" t="s">
        <v>231</v>
      </c>
      <c r="I2081" s="139" t="s">
        <v>231</v>
      </c>
      <c r="J2081" s="139" t="s">
        <v>231</v>
      </c>
      <c r="K2081" s="139" t="s">
        <v>257</v>
      </c>
      <c r="L2081" s="139">
        <v>39.665646750000001</v>
      </c>
      <c r="M2081" s="139">
        <v>-108.12242741666665</v>
      </c>
      <c r="N2081" s="139" t="s">
        <v>254</v>
      </c>
      <c r="O2081" s="139" t="s">
        <v>258</v>
      </c>
      <c r="P2081" s="139">
        <v>20</v>
      </c>
      <c r="Q2081" s="139">
        <v>2</v>
      </c>
      <c r="R2081" s="139">
        <v>10</v>
      </c>
      <c r="S2081" s="139">
        <v>5916</v>
      </c>
      <c r="T2081" s="139">
        <v>700</v>
      </c>
      <c r="U2081" s="139" t="s">
        <v>108</v>
      </c>
      <c r="V2081" s="140">
        <v>0</v>
      </c>
      <c r="W2081" s="141">
        <v>0.57496700000000001</v>
      </c>
      <c r="X2081" s="141">
        <v>0</v>
      </c>
      <c r="Y2081" s="141">
        <v>0</v>
      </c>
      <c r="Z2081" s="142">
        <v>0</v>
      </c>
    </row>
    <row r="2082" spans="1:26" s="4" customFormat="1" x14ac:dyDescent="0.2">
      <c r="A2082" s="139" t="s">
        <v>209</v>
      </c>
      <c r="B2082" s="31" t="s">
        <v>134</v>
      </c>
      <c r="C2082" s="139">
        <f t="shared" si="32"/>
        <v>8</v>
      </c>
      <c r="D2082" s="139" t="s">
        <v>192</v>
      </c>
      <c r="E2082" s="139" t="s">
        <v>182</v>
      </c>
      <c r="F2082" s="139" t="s">
        <v>1666</v>
      </c>
      <c r="G2082" s="139" t="s">
        <v>1667</v>
      </c>
      <c r="H2082" s="139" t="s">
        <v>231</v>
      </c>
      <c r="I2082" s="139" t="s">
        <v>231</v>
      </c>
      <c r="J2082" s="139" t="s">
        <v>231</v>
      </c>
      <c r="K2082" s="139" t="s">
        <v>257</v>
      </c>
      <c r="L2082" s="139">
        <v>39.665646750000001</v>
      </c>
      <c r="M2082" s="139">
        <v>-108.12242741666665</v>
      </c>
      <c r="N2082" s="139" t="s">
        <v>254</v>
      </c>
      <c r="O2082" s="139" t="s">
        <v>258</v>
      </c>
      <c r="P2082" s="139">
        <v>17</v>
      </c>
      <c r="Q2082" s="139">
        <v>1.42</v>
      </c>
      <c r="R2082" s="139">
        <v>8</v>
      </c>
      <c r="S2082" s="139">
        <v>2314</v>
      </c>
      <c r="T2082" s="139">
        <v>137</v>
      </c>
      <c r="U2082" s="139" t="s">
        <v>108</v>
      </c>
      <c r="V2082" s="140">
        <v>0</v>
      </c>
      <c r="W2082" s="141">
        <v>2.127634</v>
      </c>
      <c r="X2082" s="141">
        <v>0</v>
      </c>
      <c r="Y2082" s="141">
        <v>0</v>
      </c>
      <c r="Z2082" s="142">
        <v>0</v>
      </c>
    </row>
    <row r="2083" spans="1:26" s="4" customFormat="1" x14ac:dyDescent="0.2">
      <c r="A2083" s="139" t="s">
        <v>209</v>
      </c>
      <c r="B2083" s="31" t="s">
        <v>134</v>
      </c>
      <c r="C2083" s="139">
        <f t="shared" si="32"/>
        <v>8</v>
      </c>
      <c r="D2083" s="139" t="s">
        <v>192</v>
      </c>
      <c r="E2083" s="139" t="s">
        <v>182</v>
      </c>
      <c r="F2083" s="139" t="s">
        <v>1668</v>
      </c>
      <c r="G2083" s="139" t="s">
        <v>1669</v>
      </c>
      <c r="H2083" s="139" t="s">
        <v>231</v>
      </c>
      <c r="I2083" s="139" t="s">
        <v>231</v>
      </c>
      <c r="J2083" s="139" t="s">
        <v>231</v>
      </c>
      <c r="K2083" s="139" t="s">
        <v>232</v>
      </c>
      <c r="L2083" s="139">
        <v>39.665646750000001</v>
      </c>
      <c r="M2083" s="139">
        <v>-108.12242741666665</v>
      </c>
      <c r="N2083" s="139" t="s">
        <v>261</v>
      </c>
      <c r="O2083" s="139" t="s">
        <v>233</v>
      </c>
      <c r="P2083" s="139">
        <v>0</v>
      </c>
      <c r="Q2083" s="139">
        <v>0</v>
      </c>
      <c r="R2083" s="139">
        <v>0</v>
      </c>
      <c r="S2083" s="139">
        <v>0</v>
      </c>
      <c r="T2083" s="139">
        <v>70</v>
      </c>
      <c r="U2083" s="139" t="s">
        <v>159</v>
      </c>
      <c r="V2083" s="140">
        <v>2.179967</v>
      </c>
      <c r="W2083" s="141">
        <v>1.529874</v>
      </c>
      <c r="X2083" s="141">
        <v>4.3600370000000002</v>
      </c>
      <c r="Y2083" s="141">
        <v>0</v>
      </c>
      <c r="Z2083" s="142">
        <v>0</v>
      </c>
    </row>
    <row r="2084" spans="1:26" s="4" customFormat="1" x14ac:dyDescent="0.2">
      <c r="A2084" s="139" t="s">
        <v>209</v>
      </c>
      <c r="B2084" s="31" t="s">
        <v>134</v>
      </c>
      <c r="C2084" s="139">
        <f t="shared" si="32"/>
        <v>8</v>
      </c>
      <c r="D2084" s="139" t="s">
        <v>192</v>
      </c>
      <c r="E2084" s="139" t="s">
        <v>182</v>
      </c>
      <c r="F2084" s="139" t="s">
        <v>1670</v>
      </c>
      <c r="G2084" s="139" t="s">
        <v>1671</v>
      </c>
      <c r="H2084" s="139" t="s">
        <v>231</v>
      </c>
      <c r="I2084" s="139" t="s">
        <v>231</v>
      </c>
      <c r="J2084" s="139" t="s">
        <v>231</v>
      </c>
      <c r="K2084" s="139" t="s">
        <v>232</v>
      </c>
      <c r="L2084" s="139">
        <v>39.665646750000001</v>
      </c>
      <c r="M2084" s="139">
        <v>-108.12242741666665</v>
      </c>
      <c r="N2084" s="139" t="s">
        <v>268</v>
      </c>
      <c r="O2084" s="139" t="s">
        <v>233</v>
      </c>
      <c r="P2084" s="139">
        <v>20</v>
      </c>
      <c r="Q2084" s="139">
        <v>2</v>
      </c>
      <c r="R2084" s="139">
        <v>0</v>
      </c>
      <c r="S2084" s="139">
        <v>0</v>
      </c>
      <c r="T2084" s="139">
        <v>0</v>
      </c>
      <c r="U2084" s="139" t="s">
        <v>208</v>
      </c>
      <c r="V2084" s="140">
        <v>0</v>
      </c>
      <c r="W2084" s="141">
        <v>4.5254159999999999</v>
      </c>
      <c r="X2084" s="141">
        <v>0</v>
      </c>
      <c r="Y2084" s="141">
        <v>0</v>
      </c>
      <c r="Z2084" s="142">
        <v>0</v>
      </c>
    </row>
    <row r="2085" spans="1:26" s="4" customFormat="1" x14ac:dyDescent="0.2">
      <c r="A2085" s="139" t="s">
        <v>209</v>
      </c>
      <c r="B2085" s="31" t="s">
        <v>134</v>
      </c>
      <c r="C2085" s="139">
        <f t="shared" si="32"/>
        <v>8</v>
      </c>
      <c r="D2085" s="139" t="s">
        <v>192</v>
      </c>
      <c r="E2085" s="139" t="s">
        <v>182</v>
      </c>
      <c r="F2085" s="139" t="s">
        <v>1672</v>
      </c>
      <c r="G2085" s="139" t="s">
        <v>1673</v>
      </c>
      <c r="H2085" s="139" t="s">
        <v>231</v>
      </c>
      <c r="I2085" s="139" t="s">
        <v>231</v>
      </c>
      <c r="J2085" s="139" t="s">
        <v>231</v>
      </c>
      <c r="K2085" s="139" t="s">
        <v>232</v>
      </c>
      <c r="L2085" s="139">
        <v>39.684475527777778</v>
      </c>
      <c r="M2085" s="139">
        <v>-108.12338991666665</v>
      </c>
      <c r="N2085" s="139" t="s">
        <v>254</v>
      </c>
      <c r="O2085" s="139" t="s">
        <v>233</v>
      </c>
      <c r="P2085" s="139">
        <v>20</v>
      </c>
      <c r="Q2085" s="139">
        <v>2</v>
      </c>
      <c r="R2085" s="139">
        <v>10</v>
      </c>
      <c r="S2085" s="139">
        <v>5916</v>
      </c>
      <c r="T2085" s="139">
        <v>700</v>
      </c>
      <c r="U2085" s="139" t="s">
        <v>108</v>
      </c>
      <c r="V2085" s="140">
        <v>0</v>
      </c>
      <c r="W2085" s="141">
        <v>1.646989</v>
      </c>
      <c r="X2085" s="141">
        <v>0</v>
      </c>
      <c r="Y2085" s="141">
        <v>0</v>
      </c>
      <c r="Z2085" s="142">
        <v>0</v>
      </c>
    </row>
    <row r="2086" spans="1:26" s="4" customFormat="1" x14ac:dyDescent="0.2">
      <c r="A2086" s="139" t="s">
        <v>209</v>
      </c>
      <c r="B2086" s="31" t="s">
        <v>134</v>
      </c>
      <c r="C2086" s="139">
        <f t="shared" si="32"/>
        <v>8</v>
      </c>
      <c r="D2086" s="139" t="s">
        <v>192</v>
      </c>
      <c r="E2086" s="139" t="s">
        <v>182</v>
      </c>
      <c r="F2086" s="139" t="s">
        <v>1674</v>
      </c>
      <c r="G2086" s="139" t="s">
        <v>1675</v>
      </c>
      <c r="H2086" s="139" t="s">
        <v>231</v>
      </c>
      <c r="I2086" s="139" t="s">
        <v>231</v>
      </c>
      <c r="J2086" s="139" t="s">
        <v>231</v>
      </c>
      <c r="K2086" s="139" t="s">
        <v>451</v>
      </c>
      <c r="L2086" s="139">
        <v>39.472979888888894</v>
      </c>
      <c r="M2086" s="139">
        <v>-107.88868008333334</v>
      </c>
      <c r="N2086" s="139" t="s">
        <v>286</v>
      </c>
      <c r="O2086" s="139" t="s">
        <v>452</v>
      </c>
      <c r="P2086" s="139">
        <v>0</v>
      </c>
      <c r="Q2086" s="139">
        <v>0</v>
      </c>
      <c r="R2086" s="139">
        <v>0</v>
      </c>
      <c r="S2086" s="139">
        <v>0</v>
      </c>
      <c r="T2086" s="139">
        <v>70</v>
      </c>
      <c r="U2086" s="139" t="s">
        <v>111</v>
      </c>
      <c r="V2086" s="140">
        <v>0</v>
      </c>
      <c r="W2086" s="141">
        <v>10.8</v>
      </c>
      <c r="X2086" s="141">
        <v>0</v>
      </c>
      <c r="Y2086" s="141">
        <v>0</v>
      </c>
      <c r="Z2086" s="142">
        <v>0</v>
      </c>
    </row>
    <row r="2087" spans="1:26" s="4" customFormat="1" x14ac:dyDescent="0.2">
      <c r="A2087" s="139" t="s">
        <v>209</v>
      </c>
      <c r="B2087" s="31" t="s">
        <v>134</v>
      </c>
      <c r="C2087" s="139">
        <f t="shared" si="32"/>
        <v>8</v>
      </c>
      <c r="D2087" s="139" t="s">
        <v>192</v>
      </c>
      <c r="E2087" s="139" t="s">
        <v>182</v>
      </c>
      <c r="F2087" s="139" t="s">
        <v>1674</v>
      </c>
      <c r="G2087" s="139" t="s">
        <v>1675</v>
      </c>
      <c r="H2087" s="139" t="s">
        <v>231</v>
      </c>
      <c r="I2087" s="139" t="s">
        <v>231</v>
      </c>
      <c r="J2087" s="139" t="s">
        <v>231</v>
      </c>
      <c r="K2087" s="139" t="s">
        <v>451</v>
      </c>
      <c r="L2087" s="139">
        <v>39.496677361111111</v>
      </c>
      <c r="M2087" s="139">
        <v>-107.84087469444444</v>
      </c>
      <c r="N2087" s="139" t="s">
        <v>261</v>
      </c>
      <c r="O2087" s="139" t="s">
        <v>452</v>
      </c>
      <c r="P2087" s="139">
        <v>0</v>
      </c>
      <c r="Q2087" s="139">
        <v>1.34</v>
      </c>
      <c r="R2087" s="139">
        <v>2953</v>
      </c>
      <c r="S2087" s="139">
        <v>0</v>
      </c>
      <c r="T2087" s="139">
        <v>1200</v>
      </c>
      <c r="U2087" s="139" t="s">
        <v>159</v>
      </c>
      <c r="V2087" s="140">
        <v>13.3</v>
      </c>
      <c r="W2087" s="141">
        <v>13.320138</v>
      </c>
      <c r="X2087" s="141">
        <v>29.113945999999999</v>
      </c>
      <c r="Y2087" s="141">
        <v>0</v>
      </c>
      <c r="Z2087" s="142">
        <v>0</v>
      </c>
    </row>
    <row r="2088" spans="1:26" s="4" customFormat="1" x14ac:dyDescent="0.2">
      <c r="A2088" s="139" t="s">
        <v>209</v>
      </c>
      <c r="B2088" s="31" t="s">
        <v>134</v>
      </c>
      <c r="C2088" s="139">
        <f t="shared" si="32"/>
        <v>8</v>
      </c>
      <c r="D2088" s="139" t="s">
        <v>192</v>
      </c>
      <c r="E2088" s="139" t="s">
        <v>182</v>
      </c>
      <c r="F2088" s="139" t="s">
        <v>1674</v>
      </c>
      <c r="G2088" s="139" t="s">
        <v>1675</v>
      </c>
      <c r="H2088" s="139" t="s">
        <v>231</v>
      </c>
      <c r="I2088" s="139" t="s">
        <v>231</v>
      </c>
      <c r="J2088" s="139" t="s">
        <v>231</v>
      </c>
      <c r="K2088" s="139" t="s">
        <v>451</v>
      </c>
      <c r="L2088" s="139">
        <v>39.496677361111111</v>
      </c>
      <c r="M2088" s="139">
        <v>-107.84087469444444</v>
      </c>
      <c r="N2088" s="139" t="s">
        <v>392</v>
      </c>
      <c r="O2088" s="139" t="s">
        <v>452</v>
      </c>
      <c r="P2088" s="139">
        <v>0</v>
      </c>
      <c r="Q2088" s="139">
        <v>1.34</v>
      </c>
      <c r="R2088" s="139">
        <v>49.2</v>
      </c>
      <c r="S2088" s="139">
        <v>0</v>
      </c>
      <c r="T2088" s="139">
        <v>1200</v>
      </c>
      <c r="U2088" s="139" t="s">
        <v>159</v>
      </c>
      <c r="V2088" s="140">
        <v>13.3</v>
      </c>
      <c r="W2088" s="141">
        <v>13.320138</v>
      </c>
      <c r="X2088" s="141">
        <v>28.5</v>
      </c>
      <c r="Y2088" s="141">
        <v>0</v>
      </c>
      <c r="Z2088" s="142">
        <v>0</v>
      </c>
    </row>
    <row r="2089" spans="1:26" s="4" customFormat="1" x14ac:dyDescent="0.2">
      <c r="A2089" s="139" t="s">
        <v>209</v>
      </c>
      <c r="B2089" s="31" t="s">
        <v>134</v>
      </c>
      <c r="C2089" s="139">
        <f t="shared" si="32"/>
        <v>8</v>
      </c>
      <c r="D2089" s="139" t="s">
        <v>192</v>
      </c>
      <c r="E2089" s="139" t="s">
        <v>182</v>
      </c>
      <c r="F2089" s="139" t="s">
        <v>1674</v>
      </c>
      <c r="G2089" s="139" t="s">
        <v>1675</v>
      </c>
      <c r="H2089" s="139" t="s">
        <v>231</v>
      </c>
      <c r="I2089" s="139" t="s">
        <v>231</v>
      </c>
      <c r="J2089" s="139" t="s">
        <v>231</v>
      </c>
      <c r="K2089" s="139" t="s">
        <v>451</v>
      </c>
      <c r="L2089" s="139">
        <v>39.430743972222217</v>
      </c>
      <c r="M2089" s="139">
        <v>-108.03294752777778</v>
      </c>
      <c r="N2089" s="139" t="s">
        <v>261</v>
      </c>
      <c r="O2089" s="139" t="s">
        <v>452</v>
      </c>
      <c r="P2089" s="139">
        <v>0</v>
      </c>
      <c r="Q2089" s="139">
        <v>0.42</v>
      </c>
      <c r="R2089" s="139">
        <v>0</v>
      </c>
      <c r="S2089" s="139">
        <v>0</v>
      </c>
      <c r="T2089" s="139">
        <v>1490</v>
      </c>
      <c r="U2089" s="139" t="s">
        <v>159</v>
      </c>
      <c r="V2089" s="140">
        <v>3.0542850000000001</v>
      </c>
      <c r="W2089" s="141">
        <v>3.068327</v>
      </c>
      <c r="X2089" s="141">
        <v>6.5453400000000004</v>
      </c>
      <c r="Y2089" s="141">
        <v>0</v>
      </c>
      <c r="Z2089" s="142">
        <v>0</v>
      </c>
    </row>
    <row r="2090" spans="1:26" s="4" customFormat="1" x14ac:dyDescent="0.2">
      <c r="A2090" s="139" t="s">
        <v>209</v>
      </c>
      <c r="B2090" s="31" t="s">
        <v>134</v>
      </c>
      <c r="C2090" s="139">
        <f t="shared" si="32"/>
        <v>8</v>
      </c>
      <c r="D2090" s="139" t="s">
        <v>192</v>
      </c>
      <c r="E2090" s="139" t="s">
        <v>182</v>
      </c>
      <c r="F2090" s="139" t="s">
        <v>1676</v>
      </c>
      <c r="G2090" s="139" t="s">
        <v>1677</v>
      </c>
      <c r="H2090" s="139" t="s">
        <v>231</v>
      </c>
      <c r="I2090" s="139" t="s">
        <v>231</v>
      </c>
      <c r="J2090" s="139" t="s">
        <v>231</v>
      </c>
      <c r="K2090" s="139" t="s">
        <v>232</v>
      </c>
      <c r="L2090" s="139">
        <v>39.404017083333329</v>
      </c>
      <c r="M2090" s="139">
        <v>-107.83284180555555</v>
      </c>
      <c r="N2090" s="139" t="s">
        <v>254</v>
      </c>
      <c r="O2090" s="139" t="s">
        <v>233</v>
      </c>
      <c r="P2090" s="139">
        <v>20</v>
      </c>
      <c r="Q2090" s="139">
        <v>2</v>
      </c>
      <c r="R2090" s="139">
        <v>10</v>
      </c>
      <c r="S2090" s="139">
        <v>5916</v>
      </c>
      <c r="T2090" s="139">
        <v>700</v>
      </c>
      <c r="U2090" s="139" t="s">
        <v>108</v>
      </c>
      <c r="V2090" s="140">
        <v>0</v>
      </c>
      <c r="W2090" s="141">
        <v>0.53600199999999998</v>
      </c>
      <c r="X2090" s="141">
        <v>0</v>
      </c>
      <c r="Y2090" s="141">
        <v>0</v>
      </c>
      <c r="Z2090" s="142">
        <v>0</v>
      </c>
    </row>
    <row r="2091" spans="1:26" s="4" customFormat="1" x14ac:dyDescent="0.2">
      <c r="A2091" s="139" t="s">
        <v>209</v>
      </c>
      <c r="B2091" s="31" t="s">
        <v>134</v>
      </c>
      <c r="C2091" s="139">
        <f t="shared" si="32"/>
        <v>8</v>
      </c>
      <c r="D2091" s="139" t="s">
        <v>192</v>
      </c>
      <c r="E2091" s="139" t="s">
        <v>182</v>
      </c>
      <c r="F2091" s="139" t="s">
        <v>1678</v>
      </c>
      <c r="G2091" s="139" t="s">
        <v>1679</v>
      </c>
      <c r="H2091" s="139" t="s">
        <v>231</v>
      </c>
      <c r="I2091" s="139" t="s">
        <v>231</v>
      </c>
      <c r="J2091" s="139" t="s">
        <v>231</v>
      </c>
      <c r="K2091" s="139" t="s">
        <v>232</v>
      </c>
      <c r="L2091" s="139">
        <v>39.492681305555557</v>
      </c>
      <c r="M2091" s="139">
        <v>-107.83112952777778</v>
      </c>
      <c r="N2091" s="139" t="s">
        <v>254</v>
      </c>
      <c r="O2091" s="139" t="s">
        <v>233</v>
      </c>
      <c r="P2091" s="139">
        <v>20</v>
      </c>
      <c r="Q2091" s="139">
        <v>2</v>
      </c>
      <c r="R2091" s="139">
        <v>10</v>
      </c>
      <c r="S2091" s="139">
        <v>5916</v>
      </c>
      <c r="T2091" s="139">
        <v>700</v>
      </c>
      <c r="U2091" s="139" t="s">
        <v>108</v>
      </c>
      <c r="V2091" s="140">
        <v>0</v>
      </c>
      <c r="W2091" s="141">
        <v>1.384471</v>
      </c>
      <c r="X2091" s="141">
        <v>0</v>
      </c>
      <c r="Y2091" s="141">
        <v>0</v>
      </c>
      <c r="Z2091" s="142">
        <v>0</v>
      </c>
    </row>
    <row r="2092" spans="1:26" s="4" customFormat="1" x14ac:dyDescent="0.2">
      <c r="A2092" s="139" t="s">
        <v>209</v>
      </c>
      <c r="B2092" s="31" t="s">
        <v>134</v>
      </c>
      <c r="C2092" s="139">
        <f t="shared" si="32"/>
        <v>8</v>
      </c>
      <c r="D2092" s="139" t="s">
        <v>192</v>
      </c>
      <c r="E2092" s="139" t="s">
        <v>182</v>
      </c>
      <c r="F2092" s="139" t="s">
        <v>1680</v>
      </c>
      <c r="G2092" s="139" t="s">
        <v>1681</v>
      </c>
      <c r="H2092" s="139" t="s">
        <v>231</v>
      </c>
      <c r="I2092" s="139" t="s">
        <v>231</v>
      </c>
      <c r="J2092" s="139" t="s">
        <v>231</v>
      </c>
      <c r="K2092" s="139" t="s">
        <v>257</v>
      </c>
      <c r="L2092" s="139">
        <v>39.493638305555557</v>
      </c>
      <c r="M2092" s="139">
        <v>-107.83833861111111</v>
      </c>
      <c r="N2092" s="139" t="s">
        <v>254</v>
      </c>
      <c r="O2092" s="139" t="s">
        <v>258</v>
      </c>
      <c r="P2092" s="139">
        <v>20</v>
      </c>
      <c r="Q2092" s="139">
        <v>2</v>
      </c>
      <c r="R2092" s="139">
        <v>10</v>
      </c>
      <c r="S2092" s="139">
        <v>5916</v>
      </c>
      <c r="T2092" s="139">
        <v>700</v>
      </c>
      <c r="U2092" s="139" t="s">
        <v>108</v>
      </c>
      <c r="V2092" s="140">
        <v>0</v>
      </c>
      <c r="W2092" s="141">
        <v>8.1212499999999999</v>
      </c>
      <c r="X2092" s="141">
        <v>0</v>
      </c>
      <c r="Y2092" s="141">
        <v>0</v>
      </c>
      <c r="Z2092" s="142">
        <v>0</v>
      </c>
    </row>
    <row r="2093" spans="1:26" s="4" customFormat="1" x14ac:dyDescent="0.2">
      <c r="A2093" s="139" t="s">
        <v>209</v>
      </c>
      <c r="B2093" s="31" t="s">
        <v>134</v>
      </c>
      <c r="C2093" s="139">
        <f t="shared" si="32"/>
        <v>8</v>
      </c>
      <c r="D2093" s="139" t="s">
        <v>192</v>
      </c>
      <c r="E2093" s="139" t="s">
        <v>182</v>
      </c>
      <c r="F2093" s="139" t="s">
        <v>1682</v>
      </c>
      <c r="G2093" s="139" t="s">
        <v>1683</v>
      </c>
      <c r="H2093" s="139" t="s">
        <v>231</v>
      </c>
      <c r="I2093" s="139" t="s">
        <v>231</v>
      </c>
      <c r="J2093" s="139" t="s">
        <v>231</v>
      </c>
      <c r="K2093" s="139" t="s">
        <v>232</v>
      </c>
      <c r="L2093" s="139">
        <v>39.493638305555557</v>
      </c>
      <c r="M2093" s="139">
        <v>-107.83833861111111</v>
      </c>
      <c r="N2093" s="139" t="s">
        <v>254</v>
      </c>
      <c r="O2093" s="139" t="s">
        <v>233</v>
      </c>
      <c r="P2093" s="139">
        <v>20</v>
      </c>
      <c r="Q2093" s="139">
        <v>2</v>
      </c>
      <c r="R2093" s="139">
        <v>10</v>
      </c>
      <c r="S2093" s="139">
        <v>5916</v>
      </c>
      <c r="T2093" s="139">
        <v>700</v>
      </c>
      <c r="U2093" s="139" t="s">
        <v>108</v>
      </c>
      <c r="V2093" s="140">
        <v>0</v>
      </c>
      <c r="W2093" s="141">
        <v>1.7893049999999999</v>
      </c>
      <c r="X2093" s="141">
        <v>0</v>
      </c>
      <c r="Y2093" s="141">
        <v>0</v>
      </c>
      <c r="Z2093" s="142">
        <v>0</v>
      </c>
    </row>
    <row r="2094" spans="1:26" s="4" customFormat="1" x14ac:dyDescent="0.2">
      <c r="A2094" s="139" t="s">
        <v>209</v>
      </c>
      <c r="B2094" s="31" t="s">
        <v>134</v>
      </c>
      <c r="C2094" s="139">
        <f t="shared" si="32"/>
        <v>8</v>
      </c>
      <c r="D2094" s="139" t="s">
        <v>192</v>
      </c>
      <c r="E2094" s="139" t="s">
        <v>182</v>
      </c>
      <c r="F2094" s="139" t="s">
        <v>1684</v>
      </c>
      <c r="G2094" s="139" t="s">
        <v>1685</v>
      </c>
      <c r="H2094" s="139" t="s">
        <v>231</v>
      </c>
      <c r="I2094" s="139" t="s">
        <v>231</v>
      </c>
      <c r="J2094" s="139" t="s">
        <v>231</v>
      </c>
      <c r="K2094" s="139" t="s">
        <v>232</v>
      </c>
      <c r="L2094" s="139">
        <v>39.445232249999997</v>
      </c>
      <c r="M2094" s="139">
        <v>-108.06471125</v>
      </c>
      <c r="N2094" s="139" t="s">
        <v>254</v>
      </c>
      <c r="O2094" s="139" t="s">
        <v>233</v>
      </c>
      <c r="P2094" s="139">
        <v>20</v>
      </c>
      <c r="Q2094" s="139">
        <v>2</v>
      </c>
      <c r="R2094" s="139">
        <v>10</v>
      </c>
      <c r="S2094" s="139">
        <v>5916</v>
      </c>
      <c r="T2094" s="139">
        <v>700</v>
      </c>
      <c r="U2094" s="139" t="s">
        <v>108</v>
      </c>
      <c r="V2094" s="140">
        <v>0</v>
      </c>
      <c r="W2094" s="141">
        <v>2.5988000000000002</v>
      </c>
      <c r="X2094" s="141">
        <v>0</v>
      </c>
      <c r="Y2094" s="141">
        <v>0</v>
      </c>
      <c r="Z2094" s="142">
        <v>0</v>
      </c>
    </row>
    <row r="2095" spans="1:26" s="4" customFormat="1" x14ac:dyDescent="0.2">
      <c r="A2095" s="139" t="s">
        <v>209</v>
      </c>
      <c r="B2095" s="31" t="s">
        <v>134</v>
      </c>
      <c r="C2095" s="139">
        <f t="shared" si="32"/>
        <v>8</v>
      </c>
      <c r="D2095" s="139" t="s">
        <v>192</v>
      </c>
      <c r="E2095" s="139" t="s">
        <v>182</v>
      </c>
      <c r="F2095" s="139" t="s">
        <v>1684</v>
      </c>
      <c r="G2095" s="139" t="s">
        <v>1685</v>
      </c>
      <c r="H2095" s="139" t="s">
        <v>231</v>
      </c>
      <c r="I2095" s="139" t="s">
        <v>231</v>
      </c>
      <c r="J2095" s="139" t="s">
        <v>231</v>
      </c>
      <c r="K2095" s="139" t="s">
        <v>232</v>
      </c>
      <c r="L2095" s="139">
        <v>39.690770277777773</v>
      </c>
      <c r="M2095" s="139">
        <v>-108.97885000000001</v>
      </c>
      <c r="N2095" s="139" t="s">
        <v>268</v>
      </c>
      <c r="O2095" s="139" t="s">
        <v>233</v>
      </c>
      <c r="P2095" s="139">
        <v>20</v>
      </c>
      <c r="Q2095" s="139">
        <v>2</v>
      </c>
      <c r="R2095" s="139">
        <v>0</v>
      </c>
      <c r="S2095" s="139">
        <v>0</v>
      </c>
      <c r="T2095" s="139">
        <v>0</v>
      </c>
      <c r="U2095" s="139" t="s">
        <v>208</v>
      </c>
      <c r="V2095" s="140">
        <v>0</v>
      </c>
      <c r="W2095" s="141">
        <v>4.8271100000000002</v>
      </c>
      <c r="X2095" s="141">
        <v>0</v>
      </c>
      <c r="Y2095" s="141">
        <v>0</v>
      </c>
      <c r="Z2095" s="142">
        <v>0</v>
      </c>
    </row>
    <row r="2096" spans="1:26" s="4" customFormat="1" x14ac:dyDescent="0.2">
      <c r="A2096" s="139" t="s">
        <v>209</v>
      </c>
      <c r="B2096" s="31" t="s">
        <v>134</v>
      </c>
      <c r="C2096" s="139">
        <f t="shared" si="32"/>
        <v>8</v>
      </c>
      <c r="D2096" s="139" t="s">
        <v>192</v>
      </c>
      <c r="E2096" s="139" t="s">
        <v>182</v>
      </c>
      <c r="F2096" s="139" t="s">
        <v>1686</v>
      </c>
      <c r="G2096" s="139" t="s">
        <v>1687</v>
      </c>
      <c r="H2096" s="139" t="s">
        <v>231</v>
      </c>
      <c r="I2096" s="139" t="s">
        <v>231</v>
      </c>
      <c r="J2096" s="139" t="s">
        <v>231</v>
      </c>
      <c r="K2096" s="139" t="s">
        <v>232</v>
      </c>
      <c r="L2096" s="139">
        <v>39.47539727777778</v>
      </c>
      <c r="M2096" s="139">
        <v>-108.10313099999999</v>
      </c>
      <c r="N2096" s="139" t="s">
        <v>254</v>
      </c>
      <c r="O2096" s="139" t="s">
        <v>233</v>
      </c>
      <c r="P2096" s="139">
        <v>12</v>
      </c>
      <c r="Q2096" s="139">
        <v>4</v>
      </c>
      <c r="R2096" s="139">
        <v>0</v>
      </c>
      <c r="S2096" s="139">
        <v>26</v>
      </c>
      <c r="T2096" s="139">
        <v>0</v>
      </c>
      <c r="U2096" s="139" t="s">
        <v>108</v>
      </c>
      <c r="V2096" s="140">
        <v>0</v>
      </c>
      <c r="W2096" s="141">
        <v>0.150648</v>
      </c>
      <c r="X2096" s="141">
        <v>0</v>
      </c>
      <c r="Y2096" s="141">
        <v>0</v>
      </c>
      <c r="Z2096" s="142">
        <v>0</v>
      </c>
    </row>
    <row r="2097" spans="1:26" s="4" customFormat="1" x14ac:dyDescent="0.2">
      <c r="A2097" s="139" t="s">
        <v>209</v>
      </c>
      <c r="B2097" s="31" t="s">
        <v>134</v>
      </c>
      <c r="C2097" s="139">
        <f t="shared" si="32"/>
        <v>8</v>
      </c>
      <c r="D2097" s="139" t="s">
        <v>192</v>
      </c>
      <c r="E2097" s="139" t="s">
        <v>182</v>
      </c>
      <c r="F2097" s="139" t="s">
        <v>1688</v>
      </c>
      <c r="G2097" s="139" t="s">
        <v>1689</v>
      </c>
      <c r="H2097" s="139" t="s">
        <v>231</v>
      </c>
      <c r="I2097" s="139" t="s">
        <v>231</v>
      </c>
      <c r="J2097" s="139" t="s">
        <v>231</v>
      </c>
      <c r="K2097" s="139" t="s">
        <v>257</v>
      </c>
      <c r="L2097" s="139">
        <v>39.483873777777781</v>
      </c>
      <c r="M2097" s="139">
        <v>-107.97989272222222</v>
      </c>
      <c r="N2097" s="139" t="s">
        <v>254</v>
      </c>
      <c r="O2097" s="139" t="s">
        <v>258</v>
      </c>
      <c r="P2097" s="139">
        <v>17</v>
      </c>
      <c r="Q2097" s="139">
        <v>1.42</v>
      </c>
      <c r="R2097" s="139">
        <v>8</v>
      </c>
      <c r="S2097" s="139">
        <v>2314</v>
      </c>
      <c r="T2097" s="139">
        <v>137</v>
      </c>
      <c r="U2097" s="139" t="s">
        <v>108</v>
      </c>
      <c r="V2097" s="140">
        <v>0</v>
      </c>
      <c r="W2097" s="141">
        <v>6.4969999999999999</v>
      </c>
      <c r="X2097" s="141">
        <v>0</v>
      </c>
      <c r="Y2097" s="141">
        <v>0</v>
      </c>
      <c r="Z2097" s="142">
        <v>0</v>
      </c>
    </row>
    <row r="2098" spans="1:26" s="4" customFormat="1" x14ac:dyDescent="0.2">
      <c r="A2098" s="139" t="s">
        <v>209</v>
      </c>
      <c r="B2098" s="31" t="s">
        <v>134</v>
      </c>
      <c r="C2098" s="139">
        <f t="shared" si="32"/>
        <v>8</v>
      </c>
      <c r="D2098" s="139" t="s">
        <v>192</v>
      </c>
      <c r="E2098" s="139" t="s">
        <v>182</v>
      </c>
      <c r="F2098" s="139" t="s">
        <v>1690</v>
      </c>
      <c r="G2098" s="139" t="s">
        <v>1691</v>
      </c>
      <c r="H2098" s="139" t="s">
        <v>231</v>
      </c>
      <c r="I2098" s="139" t="s">
        <v>231</v>
      </c>
      <c r="J2098" s="139" t="s">
        <v>231</v>
      </c>
      <c r="K2098" s="139" t="s">
        <v>232</v>
      </c>
      <c r="L2098" s="139">
        <v>0</v>
      </c>
      <c r="M2098" s="139">
        <v>0</v>
      </c>
      <c r="N2098" s="139" t="s">
        <v>254</v>
      </c>
      <c r="O2098" s="139" t="s">
        <v>233</v>
      </c>
      <c r="P2098" s="139">
        <v>20</v>
      </c>
      <c r="Q2098" s="139">
        <v>2</v>
      </c>
      <c r="R2098" s="139">
        <v>10</v>
      </c>
      <c r="S2098" s="139">
        <v>5916</v>
      </c>
      <c r="T2098" s="139">
        <v>700</v>
      </c>
      <c r="U2098" s="139" t="s">
        <v>108</v>
      </c>
      <c r="V2098" s="140">
        <v>0</v>
      </c>
      <c r="W2098" s="141">
        <v>0.53843700000000005</v>
      </c>
      <c r="X2098" s="141">
        <v>0</v>
      </c>
      <c r="Y2098" s="141">
        <v>0</v>
      </c>
      <c r="Z2098" s="142">
        <v>0</v>
      </c>
    </row>
    <row r="2099" spans="1:26" s="4" customFormat="1" x14ac:dyDescent="0.2">
      <c r="A2099" s="139" t="s">
        <v>209</v>
      </c>
      <c r="B2099" s="31" t="s">
        <v>134</v>
      </c>
      <c r="C2099" s="139">
        <f t="shared" si="32"/>
        <v>8</v>
      </c>
      <c r="D2099" s="139" t="s">
        <v>192</v>
      </c>
      <c r="E2099" s="139" t="s">
        <v>182</v>
      </c>
      <c r="F2099" s="139" t="s">
        <v>1692</v>
      </c>
      <c r="G2099" s="139" t="s">
        <v>1693</v>
      </c>
      <c r="H2099" s="139" t="s">
        <v>231</v>
      </c>
      <c r="I2099" s="139" t="s">
        <v>231</v>
      </c>
      <c r="J2099" s="139" t="s">
        <v>231</v>
      </c>
      <c r="K2099" s="139" t="s">
        <v>232</v>
      </c>
      <c r="L2099" s="139">
        <v>0</v>
      </c>
      <c r="M2099" s="139">
        <v>0</v>
      </c>
      <c r="N2099" s="139" t="s">
        <v>254</v>
      </c>
      <c r="O2099" s="139" t="s">
        <v>233</v>
      </c>
      <c r="P2099" s="139">
        <v>20</v>
      </c>
      <c r="Q2099" s="139">
        <v>2</v>
      </c>
      <c r="R2099" s="139">
        <v>10</v>
      </c>
      <c r="S2099" s="139">
        <v>5916</v>
      </c>
      <c r="T2099" s="139">
        <v>700</v>
      </c>
      <c r="U2099" s="139" t="s">
        <v>108</v>
      </c>
      <c r="V2099" s="140">
        <v>0</v>
      </c>
      <c r="W2099" s="141">
        <v>1.5101519999999999</v>
      </c>
      <c r="X2099" s="141">
        <v>0</v>
      </c>
      <c r="Y2099" s="141">
        <v>0</v>
      </c>
      <c r="Z2099" s="142">
        <v>0</v>
      </c>
    </row>
    <row r="2100" spans="1:26" s="4" customFormat="1" x14ac:dyDescent="0.2">
      <c r="A2100" s="139" t="s">
        <v>209</v>
      </c>
      <c r="B2100" s="31" t="s">
        <v>134</v>
      </c>
      <c r="C2100" s="139">
        <f t="shared" si="32"/>
        <v>8</v>
      </c>
      <c r="D2100" s="139" t="s">
        <v>192</v>
      </c>
      <c r="E2100" s="139" t="s">
        <v>182</v>
      </c>
      <c r="F2100" s="139" t="s">
        <v>1694</v>
      </c>
      <c r="G2100" s="139" t="s">
        <v>1695</v>
      </c>
      <c r="H2100" s="139" t="s">
        <v>231</v>
      </c>
      <c r="I2100" s="139" t="s">
        <v>231</v>
      </c>
      <c r="J2100" s="139" t="s">
        <v>231</v>
      </c>
      <c r="K2100" s="139" t="s">
        <v>232</v>
      </c>
      <c r="L2100" s="139">
        <v>39.459763972222227</v>
      </c>
      <c r="M2100" s="139">
        <v>-107.80805319444444</v>
      </c>
      <c r="N2100" s="139" t="s">
        <v>268</v>
      </c>
      <c r="O2100" s="139" t="s">
        <v>233</v>
      </c>
      <c r="P2100" s="139">
        <v>20</v>
      </c>
      <c r="Q2100" s="139">
        <v>2</v>
      </c>
      <c r="R2100" s="139">
        <v>0</v>
      </c>
      <c r="S2100" s="139">
        <v>0</v>
      </c>
      <c r="T2100" s="139">
        <v>0</v>
      </c>
      <c r="U2100" s="139" t="s">
        <v>208</v>
      </c>
      <c r="V2100" s="140">
        <v>0</v>
      </c>
      <c r="W2100" s="141">
        <v>3.9220269999999999</v>
      </c>
      <c r="X2100" s="141">
        <v>0</v>
      </c>
      <c r="Y2100" s="141">
        <v>0</v>
      </c>
      <c r="Z2100" s="142">
        <v>0</v>
      </c>
    </row>
    <row r="2101" spans="1:26" s="4" customFormat="1" x14ac:dyDescent="0.2">
      <c r="A2101" s="139" t="s">
        <v>209</v>
      </c>
      <c r="B2101" s="31" t="s">
        <v>134</v>
      </c>
      <c r="C2101" s="139">
        <f t="shared" si="32"/>
        <v>8</v>
      </c>
      <c r="D2101" s="139" t="s">
        <v>192</v>
      </c>
      <c r="E2101" s="139" t="s">
        <v>182</v>
      </c>
      <c r="F2101" s="139" t="s">
        <v>1694</v>
      </c>
      <c r="G2101" s="139" t="s">
        <v>1695</v>
      </c>
      <c r="H2101" s="139" t="s">
        <v>231</v>
      </c>
      <c r="I2101" s="139" t="s">
        <v>231</v>
      </c>
      <c r="J2101" s="139" t="s">
        <v>231</v>
      </c>
      <c r="K2101" s="139" t="s">
        <v>232</v>
      </c>
      <c r="L2101" s="139">
        <v>39.533762750000001</v>
      </c>
      <c r="M2101" s="139">
        <v>-107.62051266666666</v>
      </c>
      <c r="N2101" s="139" t="s">
        <v>254</v>
      </c>
      <c r="O2101" s="139" t="s">
        <v>233</v>
      </c>
      <c r="P2101" s="139">
        <v>17</v>
      </c>
      <c r="Q2101" s="139">
        <v>1.42</v>
      </c>
      <c r="R2101" s="139">
        <v>8</v>
      </c>
      <c r="S2101" s="139">
        <v>2314</v>
      </c>
      <c r="T2101" s="139">
        <v>137</v>
      </c>
      <c r="U2101" s="139" t="s">
        <v>108</v>
      </c>
      <c r="V2101" s="140">
        <v>0</v>
      </c>
      <c r="W2101" s="141">
        <v>42.230499999999999</v>
      </c>
      <c r="X2101" s="141">
        <v>0</v>
      </c>
      <c r="Y2101" s="141">
        <v>0</v>
      </c>
      <c r="Z2101" s="142">
        <v>0</v>
      </c>
    </row>
    <row r="2102" spans="1:26" s="4" customFormat="1" x14ac:dyDescent="0.2">
      <c r="A2102" s="139" t="s">
        <v>209</v>
      </c>
      <c r="B2102" s="31" t="s">
        <v>134</v>
      </c>
      <c r="C2102" s="139">
        <f t="shared" si="32"/>
        <v>8</v>
      </c>
      <c r="D2102" s="139" t="s">
        <v>192</v>
      </c>
      <c r="E2102" s="139" t="s">
        <v>182</v>
      </c>
      <c r="F2102" s="139" t="s">
        <v>1696</v>
      </c>
      <c r="G2102" s="139" t="s">
        <v>1697</v>
      </c>
      <c r="H2102" s="139" t="s">
        <v>231</v>
      </c>
      <c r="I2102" s="139" t="s">
        <v>231</v>
      </c>
      <c r="J2102" s="139" t="s">
        <v>231</v>
      </c>
      <c r="K2102" s="139" t="s">
        <v>232</v>
      </c>
      <c r="L2102" s="139">
        <v>39.533762750000001</v>
      </c>
      <c r="M2102" s="139">
        <v>-107.62051266666666</v>
      </c>
      <c r="N2102" s="139" t="s">
        <v>254</v>
      </c>
      <c r="O2102" s="139" t="s">
        <v>233</v>
      </c>
      <c r="P2102" s="139">
        <v>20</v>
      </c>
      <c r="Q2102" s="139">
        <v>2</v>
      </c>
      <c r="R2102" s="139">
        <v>10</v>
      </c>
      <c r="S2102" s="139">
        <v>5916</v>
      </c>
      <c r="T2102" s="139">
        <v>700</v>
      </c>
      <c r="U2102" s="139" t="s">
        <v>108</v>
      </c>
      <c r="V2102" s="140">
        <v>0</v>
      </c>
      <c r="W2102" s="141">
        <v>0.17949100000000001</v>
      </c>
      <c r="X2102" s="141">
        <v>0</v>
      </c>
      <c r="Y2102" s="141">
        <v>0</v>
      </c>
      <c r="Z2102" s="142">
        <v>0</v>
      </c>
    </row>
    <row r="2103" spans="1:26" s="4" customFormat="1" x14ac:dyDescent="0.2">
      <c r="A2103" s="139" t="s">
        <v>209</v>
      </c>
      <c r="B2103" s="31" t="s">
        <v>134</v>
      </c>
      <c r="C2103" s="139">
        <f t="shared" si="32"/>
        <v>8</v>
      </c>
      <c r="D2103" s="139" t="s">
        <v>192</v>
      </c>
      <c r="E2103" s="139" t="s">
        <v>182</v>
      </c>
      <c r="F2103" s="139" t="s">
        <v>1698</v>
      </c>
      <c r="G2103" s="139" t="s">
        <v>1699</v>
      </c>
      <c r="H2103" s="139" t="s">
        <v>231</v>
      </c>
      <c r="I2103" s="139" t="s">
        <v>231</v>
      </c>
      <c r="J2103" s="139" t="s">
        <v>231</v>
      </c>
      <c r="K2103" s="139" t="s">
        <v>232</v>
      </c>
      <c r="L2103" s="139">
        <v>39.867339861111112</v>
      </c>
      <c r="M2103" s="139">
        <v>-106.08815544444444</v>
      </c>
      <c r="N2103" s="139" t="s">
        <v>261</v>
      </c>
      <c r="O2103" s="139" t="s">
        <v>233</v>
      </c>
      <c r="P2103" s="139">
        <v>0</v>
      </c>
      <c r="Q2103" s="139">
        <v>0</v>
      </c>
      <c r="R2103" s="139">
        <v>0</v>
      </c>
      <c r="S2103" s="139">
        <v>66</v>
      </c>
      <c r="T2103" s="139">
        <v>960</v>
      </c>
      <c r="U2103" s="139" t="s">
        <v>159</v>
      </c>
      <c r="V2103" s="140">
        <v>7.31</v>
      </c>
      <c r="W2103" s="141">
        <v>0.24</v>
      </c>
      <c r="X2103" s="141">
        <v>8.27</v>
      </c>
      <c r="Y2103" s="141">
        <v>0</v>
      </c>
      <c r="Z2103" s="142">
        <v>0</v>
      </c>
    </row>
    <row r="2104" spans="1:26" s="4" customFormat="1" x14ac:dyDescent="0.2">
      <c r="A2104" s="139" t="s">
        <v>209</v>
      </c>
      <c r="B2104" s="31" t="s">
        <v>134</v>
      </c>
      <c r="C2104" s="139">
        <f t="shared" si="32"/>
        <v>8</v>
      </c>
      <c r="D2104" s="139" t="s">
        <v>192</v>
      </c>
      <c r="E2104" s="139" t="s">
        <v>182</v>
      </c>
      <c r="F2104" s="139" t="s">
        <v>1700</v>
      </c>
      <c r="G2104" s="139" t="s">
        <v>1701</v>
      </c>
      <c r="H2104" s="139" t="s">
        <v>231</v>
      </c>
      <c r="I2104" s="139" t="s">
        <v>231</v>
      </c>
      <c r="J2104" s="139" t="s">
        <v>231</v>
      </c>
      <c r="K2104" s="139" t="s">
        <v>232</v>
      </c>
      <c r="L2104" s="139">
        <v>39.156206305555557</v>
      </c>
      <c r="M2104" s="139">
        <v>-107.47773725</v>
      </c>
      <c r="N2104" s="139" t="s">
        <v>254</v>
      </c>
      <c r="O2104" s="139" t="s">
        <v>233</v>
      </c>
      <c r="P2104" s="139">
        <v>20</v>
      </c>
      <c r="Q2104" s="139">
        <v>2</v>
      </c>
      <c r="R2104" s="139">
        <v>10</v>
      </c>
      <c r="S2104" s="139">
        <v>5916</v>
      </c>
      <c r="T2104" s="139">
        <v>700</v>
      </c>
      <c r="U2104" s="139" t="s">
        <v>108</v>
      </c>
      <c r="V2104" s="140">
        <v>0</v>
      </c>
      <c r="W2104" s="141">
        <v>1.742567</v>
      </c>
      <c r="X2104" s="141">
        <v>0</v>
      </c>
      <c r="Y2104" s="141">
        <v>0</v>
      </c>
      <c r="Z2104" s="142">
        <v>0</v>
      </c>
    </row>
    <row r="2105" spans="1:26" s="4" customFormat="1" x14ac:dyDescent="0.2">
      <c r="A2105" s="139" t="s">
        <v>209</v>
      </c>
      <c r="B2105" s="31" t="s">
        <v>134</v>
      </c>
      <c r="C2105" s="139">
        <f t="shared" si="32"/>
        <v>8</v>
      </c>
      <c r="D2105" s="139" t="s">
        <v>192</v>
      </c>
      <c r="E2105" s="139" t="s">
        <v>182</v>
      </c>
      <c r="F2105" s="139" t="s">
        <v>1702</v>
      </c>
      <c r="G2105" s="139" t="s">
        <v>1703</v>
      </c>
      <c r="H2105" s="139" t="s">
        <v>231</v>
      </c>
      <c r="I2105" s="139" t="s">
        <v>231</v>
      </c>
      <c r="J2105" s="139" t="s">
        <v>231</v>
      </c>
      <c r="K2105" s="139" t="s">
        <v>232</v>
      </c>
      <c r="L2105" s="139">
        <v>39.156206305555557</v>
      </c>
      <c r="M2105" s="139">
        <v>-107.47773725</v>
      </c>
      <c r="N2105" s="139" t="s">
        <v>254</v>
      </c>
      <c r="O2105" s="139" t="s">
        <v>233</v>
      </c>
      <c r="P2105" s="139">
        <v>20</v>
      </c>
      <c r="Q2105" s="139">
        <v>2</v>
      </c>
      <c r="R2105" s="139">
        <v>10</v>
      </c>
      <c r="S2105" s="139">
        <v>5916</v>
      </c>
      <c r="T2105" s="139">
        <v>700</v>
      </c>
      <c r="U2105" s="139" t="s">
        <v>108</v>
      </c>
      <c r="V2105" s="140">
        <v>0</v>
      </c>
      <c r="W2105" s="141">
        <v>0.365456</v>
      </c>
      <c r="X2105" s="141">
        <v>0</v>
      </c>
      <c r="Y2105" s="141">
        <v>0</v>
      </c>
      <c r="Z2105" s="142">
        <v>0</v>
      </c>
    </row>
    <row r="2106" spans="1:26" s="4" customFormat="1" x14ac:dyDescent="0.2">
      <c r="A2106" s="139" t="s">
        <v>209</v>
      </c>
      <c r="B2106" s="31" t="s">
        <v>134</v>
      </c>
      <c r="C2106" s="139">
        <f t="shared" si="32"/>
        <v>8</v>
      </c>
      <c r="D2106" s="139" t="s">
        <v>192</v>
      </c>
      <c r="E2106" s="139" t="s">
        <v>182</v>
      </c>
      <c r="F2106" s="139" t="s">
        <v>1704</v>
      </c>
      <c r="G2106" s="139" t="s">
        <v>1705</v>
      </c>
      <c r="H2106" s="139" t="s">
        <v>231</v>
      </c>
      <c r="I2106" s="139" t="s">
        <v>231</v>
      </c>
      <c r="J2106" s="139" t="s">
        <v>231</v>
      </c>
      <c r="K2106" s="139" t="s">
        <v>232</v>
      </c>
      <c r="L2106" s="139">
        <v>39.156206305555557</v>
      </c>
      <c r="M2106" s="139">
        <v>-107.47773725</v>
      </c>
      <c r="N2106" s="139" t="s">
        <v>254</v>
      </c>
      <c r="O2106" s="139" t="s">
        <v>233</v>
      </c>
      <c r="P2106" s="139">
        <v>20</v>
      </c>
      <c r="Q2106" s="139">
        <v>2</v>
      </c>
      <c r="R2106" s="139">
        <v>10</v>
      </c>
      <c r="S2106" s="139">
        <v>5916</v>
      </c>
      <c r="T2106" s="139">
        <v>700</v>
      </c>
      <c r="U2106" s="139" t="s">
        <v>108</v>
      </c>
      <c r="V2106" s="140">
        <v>0</v>
      </c>
      <c r="W2106" s="141">
        <v>1.43092</v>
      </c>
      <c r="X2106" s="141">
        <v>0</v>
      </c>
      <c r="Y2106" s="141">
        <v>0</v>
      </c>
      <c r="Z2106" s="142">
        <v>0</v>
      </c>
    </row>
    <row r="2107" spans="1:26" s="4" customFormat="1" x14ac:dyDescent="0.2">
      <c r="A2107" s="139" t="s">
        <v>209</v>
      </c>
      <c r="B2107" s="31" t="s">
        <v>134</v>
      </c>
      <c r="C2107" s="139">
        <f t="shared" si="32"/>
        <v>8</v>
      </c>
      <c r="D2107" s="139" t="s">
        <v>192</v>
      </c>
      <c r="E2107" s="139" t="s">
        <v>182</v>
      </c>
      <c r="F2107" s="139" t="s">
        <v>1706</v>
      </c>
      <c r="G2107" s="139" t="s">
        <v>1707</v>
      </c>
      <c r="H2107" s="139" t="s">
        <v>231</v>
      </c>
      <c r="I2107" s="139" t="s">
        <v>231</v>
      </c>
      <c r="J2107" s="139" t="s">
        <v>231</v>
      </c>
      <c r="K2107" s="139" t="s">
        <v>232</v>
      </c>
      <c r="L2107" s="139">
        <v>39.156206305555557</v>
      </c>
      <c r="M2107" s="139">
        <v>-107.47773725</v>
      </c>
      <c r="N2107" s="139" t="s">
        <v>254</v>
      </c>
      <c r="O2107" s="139" t="s">
        <v>233</v>
      </c>
      <c r="P2107" s="139">
        <v>20</v>
      </c>
      <c r="Q2107" s="139">
        <v>2</v>
      </c>
      <c r="R2107" s="139">
        <v>10</v>
      </c>
      <c r="S2107" s="139">
        <v>5916</v>
      </c>
      <c r="T2107" s="139">
        <v>700</v>
      </c>
      <c r="U2107" s="139" t="s">
        <v>108</v>
      </c>
      <c r="V2107" s="140">
        <v>0</v>
      </c>
      <c r="W2107" s="141">
        <v>1.4618249999999999</v>
      </c>
      <c r="X2107" s="141">
        <v>0</v>
      </c>
      <c r="Y2107" s="141">
        <v>0</v>
      </c>
      <c r="Z2107" s="142">
        <v>0</v>
      </c>
    </row>
    <row r="2108" spans="1:26" s="4" customFormat="1" x14ac:dyDescent="0.2">
      <c r="A2108" s="139" t="s">
        <v>209</v>
      </c>
      <c r="B2108" s="31" t="s">
        <v>134</v>
      </c>
      <c r="C2108" s="139">
        <f t="shared" si="32"/>
        <v>8</v>
      </c>
      <c r="D2108" s="139" t="s">
        <v>192</v>
      </c>
      <c r="E2108" s="139" t="s">
        <v>182</v>
      </c>
      <c r="F2108" s="139" t="s">
        <v>1708</v>
      </c>
      <c r="G2108" s="139" t="s">
        <v>1709</v>
      </c>
      <c r="H2108" s="139" t="s">
        <v>231</v>
      </c>
      <c r="I2108" s="139" t="s">
        <v>231</v>
      </c>
      <c r="J2108" s="139" t="s">
        <v>231</v>
      </c>
      <c r="K2108" s="139" t="s">
        <v>232</v>
      </c>
      <c r="L2108" s="139">
        <v>39.085753583333336</v>
      </c>
      <c r="M2108" s="139">
        <v>-107.39438747222223</v>
      </c>
      <c r="N2108" s="139" t="s">
        <v>254</v>
      </c>
      <c r="O2108" s="139" t="s">
        <v>233</v>
      </c>
      <c r="P2108" s="139">
        <v>20</v>
      </c>
      <c r="Q2108" s="139">
        <v>2</v>
      </c>
      <c r="R2108" s="139">
        <v>10</v>
      </c>
      <c r="S2108" s="139">
        <v>5916</v>
      </c>
      <c r="T2108" s="139">
        <v>700</v>
      </c>
      <c r="U2108" s="139" t="s">
        <v>108</v>
      </c>
      <c r="V2108" s="140">
        <v>0</v>
      </c>
      <c r="W2108" s="141">
        <v>0.53400000000000003</v>
      </c>
      <c r="X2108" s="141">
        <v>0</v>
      </c>
      <c r="Y2108" s="141">
        <v>0</v>
      </c>
      <c r="Z2108" s="142">
        <v>0</v>
      </c>
    </row>
    <row r="2109" spans="1:26" s="4" customFormat="1" x14ac:dyDescent="0.2">
      <c r="A2109" s="139" t="s">
        <v>209</v>
      </c>
      <c r="B2109" s="31" t="s">
        <v>134</v>
      </c>
      <c r="C2109" s="139">
        <f t="shared" si="32"/>
        <v>8</v>
      </c>
      <c r="D2109" s="139" t="s">
        <v>192</v>
      </c>
      <c r="E2109" s="139" t="s">
        <v>182</v>
      </c>
      <c r="F2109" s="139" t="s">
        <v>1708</v>
      </c>
      <c r="G2109" s="139" t="s">
        <v>1709</v>
      </c>
      <c r="H2109" s="139" t="s">
        <v>231</v>
      </c>
      <c r="I2109" s="139" t="s">
        <v>231</v>
      </c>
      <c r="J2109" s="139" t="s">
        <v>231</v>
      </c>
      <c r="K2109" s="139" t="s">
        <v>232</v>
      </c>
      <c r="L2109" s="139">
        <v>39.038246000000001</v>
      </c>
      <c r="M2109" s="139">
        <v>-107.39215111111112</v>
      </c>
      <c r="N2109" s="139" t="s">
        <v>268</v>
      </c>
      <c r="O2109" s="139" t="s">
        <v>233</v>
      </c>
      <c r="P2109" s="139">
        <v>14</v>
      </c>
      <c r="Q2109" s="139">
        <v>1.87</v>
      </c>
      <c r="R2109" s="139">
        <v>6</v>
      </c>
      <c r="S2109" s="139">
        <v>3081</v>
      </c>
      <c r="T2109" s="139">
        <v>89</v>
      </c>
      <c r="U2109" s="139" t="s">
        <v>208</v>
      </c>
      <c r="V2109" s="140">
        <v>0</v>
      </c>
      <c r="W2109" s="141">
        <v>3.5990000000000002</v>
      </c>
      <c r="X2109" s="141">
        <v>0</v>
      </c>
      <c r="Y2109" s="141">
        <v>0</v>
      </c>
      <c r="Z2109" s="142">
        <v>0</v>
      </c>
    </row>
    <row r="2110" spans="1:26" s="4" customFormat="1" x14ac:dyDescent="0.2">
      <c r="A2110" s="139" t="s">
        <v>209</v>
      </c>
      <c r="B2110" s="31" t="s">
        <v>134</v>
      </c>
      <c r="C2110" s="139">
        <f t="shared" si="32"/>
        <v>8</v>
      </c>
      <c r="D2110" s="139" t="s">
        <v>193</v>
      </c>
      <c r="E2110" s="139" t="s">
        <v>184</v>
      </c>
      <c r="F2110" s="139" t="s">
        <v>1710</v>
      </c>
      <c r="G2110" s="139" t="s">
        <v>1711</v>
      </c>
      <c r="H2110" s="139" t="s">
        <v>273</v>
      </c>
      <c r="I2110" s="139" t="s">
        <v>231</v>
      </c>
      <c r="J2110" s="139" t="s">
        <v>231</v>
      </c>
      <c r="K2110" s="139" t="s">
        <v>232</v>
      </c>
      <c r="L2110" s="139">
        <v>39.156206305555557</v>
      </c>
      <c r="M2110" s="139">
        <v>-107.47773725</v>
      </c>
      <c r="N2110" s="139" t="s">
        <v>261</v>
      </c>
      <c r="O2110" s="139" t="s">
        <v>233</v>
      </c>
      <c r="P2110" s="139">
        <v>25</v>
      </c>
      <c r="Q2110" s="139">
        <v>1.17</v>
      </c>
      <c r="R2110" s="139">
        <v>108</v>
      </c>
      <c r="S2110" s="139">
        <v>6938</v>
      </c>
      <c r="T2110" s="139">
        <v>1200</v>
      </c>
      <c r="U2110" s="139" t="s">
        <v>159</v>
      </c>
      <c r="V2110" s="140">
        <v>0</v>
      </c>
      <c r="W2110" s="141">
        <v>0</v>
      </c>
      <c r="X2110" s="141">
        <v>0</v>
      </c>
      <c r="Y2110" s="141">
        <v>0</v>
      </c>
      <c r="Z2110" s="142">
        <v>0</v>
      </c>
    </row>
    <row r="2111" spans="1:26" s="4" customFormat="1" x14ac:dyDescent="0.2">
      <c r="A2111" s="139" t="s">
        <v>209</v>
      </c>
      <c r="B2111" s="31" t="s">
        <v>134</v>
      </c>
      <c r="C2111" s="139">
        <f t="shared" si="32"/>
        <v>8</v>
      </c>
      <c r="D2111" s="139" t="s">
        <v>193</v>
      </c>
      <c r="E2111" s="139" t="s">
        <v>184</v>
      </c>
      <c r="F2111" s="139" t="s">
        <v>1710</v>
      </c>
      <c r="G2111" s="139" t="s">
        <v>1711</v>
      </c>
      <c r="H2111" s="139" t="s">
        <v>260</v>
      </c>
      <c r="I2111" s="139" t="s">
        <v>231</v>
      </c>
      <c r="J2111" s="139" t="s">
        <v>231</v>
      </c>
      <c r="K2111" s="139" t="s">
        <v>232</v>
      </c>
      <c r="L2111" s="139">
        <v>39.156206305555557</v>
      </c>
      <c r="M2111" s="139">
        <v>-107.47773725</v>
      </c>
      <c r="N2111" s="139" t="s">
        <v>261</v>
      </c>
      <c r="O2111" s="139" t="s">
        <v>233</v>
      </c>
      <c r="P2111" s="139">
        <v>10</v>
      </c>
      <c r="Q2111" s="139">
        <v>0.42</v>
      </c>
      <c r="R2111" s="139">
        <v>174</v>
      </c>
      <c r="S2111" s="139">
        <v>1424</v>
      </c>
      <c r="T2111" s="139">
        <v>977</v>
      </c>
      <c r="U2111" s="139" t="s">
        <v>159</v>
      </c>
      <c r="V2111" s="140">
        <v>0</v>
      </c>
      <c r="W2111" s="141">
        <v>0</v>
      </c>
      <c r="X2111" s="141">
        <v>0</v>
      </c>
      <c r="Y2111" s="141">
        <v>0.01</v>
      </c>
      <c r="Z2111" s="142">
        <v>0.09</v>
      </c>
    </row>
    <row r="2112" spans="1:26" s="4" customFormat="1" x14ac:dyDescent="0.2">
      <c r="A2112" s="139" t="s">
        <v>209</v>
      </c>
      <c r="B2112" s="31" t="s">
        <v>134</v>
      </c>
      <c r="C2112" s="139">
        <f t="shared" si="32"/>
        <v>8</v>
      </c>
      <c r="D2112" s="139" t="s">
        <v>193</v>
      </c>
      <c r="E2112" s="139" t="s">
        <v>184</v>
      </c>
      <c r="F2112" s="139" t="s">
        <v>1710</v>
      </c>
      <c r="G2112" s="139" t="s">
        <v>1711</v>
      </c>
      <c r="H2112" s="139" t="s">
        <v>231</v>
      </c>
      <c r="I2112" s="139" t="s">
        <v>231</v>
      </c>
      <c r="J2112" s="139" t="s">
        <v>231</v>
      </c>
      <c r="K2112" s="139" t="s">
        <v>232</v>
      </c>
      <c r="L2112" s="139">
        <v>39.019751916666664</v>
      </c>
      <c r="M2112" s="139">
        <v>-107.37422797222222</v>
      </c>
      <c r="N2112" s="139" t="s">
        <v>314</v>
      </c>
      <c r="O2112" s="139" t="s">
        <v>233</v>
      </c>
      <c r="P2112" s="139">
        <v>0</v>
      </c>
      <c r="Q2112" s="139">
        <v>0</v>
      </c>
      <c r="R2112" s="139">
        <v>0</v>
      </c>
      <c r="S2112" s="139">
        <v>0</v>
      </c>
      <c r="T2112" s="139">
        <v>70</v>
      </c>
      <c r="U2112" s="139" t="s">
        <v>85</v>
      </c>
      <c r="V2112" s="140">
        <v>0</v>
      </c>
      <c r="W2112" s="141">
        <v>17.256881</v>
      </c>
      <c r="X2112" s="141">
        <v>0</v>
      </c>
      <c r="Y2112" s="141">
        <v>0</v>
      </c>
      <c r="Z2112" s="142">
        <v>0</v>
      </c>
    </row>
    <row r="2113" spans="1:26" s="4" customFormat="1" x14ac:dyDescent="0.2">
      <c r="A2113" s="139" t="s">
        <v>209</v>
      </c>
      <c r="B2113" s="31" t="s">
        <v>134</v>
      </c>
      <c r="C2113" s="139">
        <f t="shared" si="32"/>
        <v>8</v>
      </c>
      <c r="D2113" s="139" t="s">
        <v>193</v>
      </c>
      <c r="E2113" s="139" t="s">
        <v>184</v>
      </c>
      <c r="F2113" s="139" t="s">
        <v>1710</v>
      </c>
      <c r="G2113" s="139" t="s">
        <v>1711</v>
      </c>
      <c r="H2113" s="139" t="s">
        <v>231</v>
      </c>
      <c r="I2113" s="139" t="s">
        <v>231</v>
      </c>
      <c r="J2113" s="139" t="s">
        <v>231</v>
      </c>
      <c r="K2113" s="139" t="s">
        <v>232</v>
      </c>
      <c r="L2113" s="139">
        <v>39.013882611111114</v>
      </c>
      <c r="M2113" s="139">
        <v>-107.36707666666666</v>
      </c>
      <c r="N2113" s="139" t="s">
        <v>261</v>
      </c>
      <c r="O2113" s="139" t="s">
        <v>233</v>
      </c>
      <c r="P2113" s="139">
        <v>10</v>
      </c>
      <c r="Q2113" s="139">
        <v>0.42</v>
      </c>
      <c r="R2113" s="139">
        <v>174</v>
      </c>
      <c r="S2113" s="139">
        <v>1424</v>
      </c>
      <c r="T2113" s="139">
        <v>977</v>
      </c>
      <c r="U2113" s="139" t="s">
        <v>159</v>
      </c>
      <c r="V2113" s="140">
        <v>2.82</v>
      </c>
      <c r="W2113" s="141">
        <v>1.97</v>
      </c>
      <c r="X2113" s="141">
        <v>5.63</v>
      </c>
      <c r="Y2113" s="141">
        <v>0</v>
      </c>
      <c r="Z2113" s="142">
        <v>0</v>
      </c>
    </row>
    <row r="2114" spans="1:26" s="4" customFormat="1" x14ac:dyDescent="0.2">
      <c r="A2114" s="139" t="s">
        <v>209</v>
      </c>
      <c r="B2114" s="31" t="s">
        <v>134</v>
      </c>
      <c r="C2114" s="139">
        <f t="shared" si="32"/>
        <v>8</v>
      </c>
      <c r="D2114" s="139" t="s">
        <v>193</v>
      </c>
      <c r="E2114" s="139" t="s">
        <v>184</v>
      </c>
      <c r="F2114" s="139" t="s">
        <v>1710</v>
      </c>
      <c r="G2114" s="139" t="s">
        <v>1711</v>
      </c>
      <c r="H2114" s="139" t="s">
        <v>231</v>
      </c>
      <c r="I2114" s="139" t="s">
        <v>231</v>
      </c>
      <c r="J2114" s="139" t="s">
        <v>231</v>
      </c>
      <c r="K2114" s="139" t="s">
        <v>232</v>
      </c>
      <c r="L2114" s="139">
        <v>39.013882611111114</v>
      </c>
      <c r="M2114" s="139">
        <v>-107.36707666666666</v>
      </c>
      <c r="N2114" s="139" t="s">
        <v>72</v>
      </c>
      <c r="O2114" s="139" t="s">
        <v>233</v>
      </c>
      <c r="P2114" s="139">
        <v>0</v>
      </c>
      <c r="Q2114" s="139">
        <v>0</v>
      </c>
      <c r="R2114" s="139">
        <v>0</v>
      </c>
      <c r="S2114" s="139">
        <v>0</v>
      </c>
      <c r="T2114" s="139">
        <v>70</v>
      </c>
      <c r="U2114" s="139" t="s">
        <v>137</v>
      </c>
      <c r="V2114" s="140">
        <v>4.4799999999999999E-4</v>
      </c>
      <c r="W2114" s="141">
        <v>0</v>
      </c>
      <c r="X2114" s="141">
        <v>21.4</v>
      </c>
      <c r="Y2114" s="141">
        <v>0</v>
      </c>
      <c r="Z2114" s="142">
        <v>0</v>
      </c>
    </row>
    <row r="2115" spans="1:26" s="4" customFormat="1" x14ac:dyDescent="0.2">
      <c r="A2115" s="139" t="s">
        <v>209</v>
      </c>
      <c r="B2115" s="31" t="s">
        <v>134</v>
      </c>
      <c r="C2115" s="139">
        <f t="shared" si="32"/>
        <v>8</v>
      </c>
      <c r="D2115" s="139" t="s">
        <v>193</v>
      </c>
      <c r="E2115" s="139" t="s">
        <v>184</v>
      </c>
      <c r="F2115" s="139" t="s">
        <v>1710</v>
      </c>
      <c r="G2115" s="139" t="s">
        <v>1711</v>
      </c>
      <c r="H2115" s="139" t="s">
        <v>231</v>
      </c>
      <c r="I2115" s="139" t="s">
        <v>231</v>
      </c>
      <c r="J2115" s="139" t="s">
        <v>231</v>
      </c>
      <c r="K2115" s="139" t="s">
        <v>232</v>
      </c>
      <c r="L2115" s="139">
        <v>39.011590388888898</v>
      </c>
      <c r="M2115" s="139">
        <v>-107.36975419444444</v>
      </c>
      <c r="N2115" s="139" t="s">
        <v>261</v>
      </c>
      <c r="O2115" s="139" t="s">
        <v>233</v>
      </c>
      <c r="P2115" s="139">
        <v>0</v>
      </c>
      <c r="Q2115" s="139">
        <v>0</v>
      </c>
      <c r="R2115" s="139">
        <v>0</v>
      </c>
      <c r="S2115" s="139">
        <v>0</v>
      </c>
      <c r="T2115" s="139">
        <v>0</v>
      </c>
      <c r="U2115" s="139" t="s">
        <v>159</v>
      </c>
      <c r="V2115" s="140">
        <v>4.8300010000000002</v>
      </c>
      <c r="W2115" s="141">
        <v>5.9995E-2</v>
      </c>
      <c r="X2115" s="141">
        <v>8.1300509999999999</v>
      </c>
      <c r="Y2115" s="141">
        <v>0</v>
      </c>
      <c r="Z2115" s="142">
        <v>0</v>
      </c>
    </row>
    <row r="2116" spans="1:26" s="4" customFormat="1" x14ac:dyDescent="0.2">
      <c r="A2116" s="139" t="s">
        <v>209</v>
      </c>
      <c r="B2116" s="31" t="s">
        <v>134</v>
      </c>
      <c r="C2116" s="139">
        <f t="shared" si="32"/>
        <v>8</v>
      </c>
      <c r="D2116" s="139" t="s">
        <v>193</v>
      </c>
      <c r="E2116" s="139" t="s">
        <v>184</v>
      </c>
      <c r="F2116" s="139" t="s">
        <v>1710</v>
      </c>
      <c r="G2116" s="139" t="s">
        <v>1711</v>
      </c>
      <c r="H2116" s="139" t="s">
        <v>231</v>
      </c>
      <c r="I2116" s="139" t="s">
        <v>231</v>
      </c>
      <c r="J2116" s="139" t="s">
        <v>231</v>
      </c>
      <c r="K2116" s="139" t="s">
        <v>232</v>
      </c>
      <c r="L2116" s="139">
        <v>39.01724297222222</v>
      </c>
      <c r="M2116" s="139">
        <v>-107.38012636111111</v>
      </c>
      <c r="N2116" s="139" t="s">
        <v>267</v>
      </c>
      <c r="O2116" s="139" t="s">
        <v>233</v>
      </c>
      <c r="P2116" s="139">
        <v>0</v>
      </c>
      <c r="Q2116" s="139">
        <v>0.33</v>
      </c>
      <c r="R2116" s="139">
        <v>0</v>
      </c>
      <c r="S2116" s="139">
        <v>0</v>
      </c>
      <c r="T2116" s="139">
        <v>0</v>
      </c>
      <c r="U2116" s="139" t="s">
        <v>110</v>
      </c>
      <c r="V2116" s="140">
        <v>0.32</v>
      </c>
      <c r="W2116" s="141">
        <v>5.68</v>
      </c>
      <c r="X2116" s="141">
        <v>0.27</v>
      </c>
      <c r="Y2116" s="141">
        <v>0</v>
      </c>
      <c r="Z2116" s="142">
        <v>0</v>
      </c>
    </row>
    <row r="2117" spans="1:26" s="4" customFormat="1" x14ac:dyDescent="0.2">
      <c r="A2117" s="139" t="s">
        <v>209</v>
      </c>
      <c r="B2117" s="31" t="s">
        <v>134</v>
      </c>
      <c r="C2117" s="139">
        <f t="shared" si="32"/>
        <v>8</v>
      </c>
      <c r="D2117" s="139" t="s">
        <v>193</v>
      </c>
      <c r="E2117" s="139" t="s">
        <v>184</v>
      </c>
      <c r="F2117" s="139" t="s">
        <v>1710</v>
      </c>
      <c r="G2117" s="139" t="s">
        <v>1711</v>
      </c>
      <c r="H2117" s="139" t="s">
        <v>231</v>
      </c>
      <c r="I2117" s="139" t="s">
        <v>231</v>
      </c>
      <c r="J2117" s="139" t="s">
        <v>231</v>
      </c>
      <c r="K2117" s="139" t="s">
        <v>232</v>
      </c>
      <c r="L2117" s="139">
        <v>39.01724297222222</v>
      </c>
      <c r="M2117" s="139">
        <v>-107.38012636111111</v>
      </c>
      <c r="N2117" s="139" t="s">
        <v>1126</v>
      </c>
      <c r="O2117" s="139" t="s">
        <v>233</v>
      </c>
      <c r="P2117" s="139">
        <v>0</v>
      </c>
      <c r="Q2117" s="139">
        <v>0</v>
      </c>
      <c r="R2117" s="139">
        <v>0</v>
      </c>
      <c r="S2117" s="139">
        <v>0</v>
      </c>
      <c r="T2117" s="139">
        <v>72</v>
      </c>
      <c r="U2117" s="139" t="s">
        <v>111</v>
      </c>
      <c r="V2117" s="140">
        <v>0</v>
      </c>
      <c r="W2117" s="141">
        <v>2.4300000000000002</v>
      </c>
      <c r="X2117" s="141">
        <v>0</v>
      </c>
      <c r="Y2117" s="141">
        <v>0</v>
      </c>
      <c r="Z2117" s="142">
        <v>0</v>
      </c>
    </row>
    <row r="2118" spans="1:26" s="4" customFormat="1" x14ac:dyDescent="0.2">
      <c r="A2118" s="139" t="s">
        <v>209</v>
      </c>
      <c r="B2118" s="31" t="s">
        <v>134</v>
      </c>
      <c r="C2118" s="139">
        <f t="shared" si="32"/>
        <v>8</v>
      </c>
      <c r="D2118" s="139" t="s">
        <v>193</v>
      </c>
      <c r="E2118" s="139" t="s">
        <v>184</v>
      </c>
      <c r="F2118" s="139" t="s">
        <v>1712</v>
      </c>
      <c r="G2118" s="139" t="s">
        <v>1713</v>
      </c>
      <c r="H2118" s="139" t="s">
        <v>230</v>
      </c>
      <c r="I2118" s="139" t="s">
        <v>231</v>
      </c>
      <c r="J2118" s="139" t="s">
        <v>231</v>
      </c>
      <c r="K2118" s="139" t="s">
        <v>232</v>
      </c>
      <c r="L2118" s="139">
        <v>39.085753583333336</v>
      </c>
      <c r="M2118" s="139">
        <v>-107.39438747222223</v>
      </c>
      <c r="N2118" s="139" t="s">
        <v>261</v>
      </c>
      <c r="O2118" s="139" t="s">
        <v>233</v>
      </c>
      <c r="P2118" s="139">
        <v>10</v>
      </c>
      <c r="Q2118" s="139">
        <v>0.34</v>
      </c>
      <c r="R2118" s="139">
        <v>454.2</v>
      </c>
      <c r="S2118" s="139">
        <v>2409</v>
      </c>
      <c r="T2118" s="139">
        <v>1336</v>
      </c>
      <c r="U2118" s="139" t="s">
        <v>159</v>
      </c>
      <c r="V2118" s="140">
        <v>0</v>
      </c>
      <c r="W2118" s="141">
        <v>0</v>
      </c>
      <c r="X2118" s="141">
        <v>0</v>
      </c>
      <c r="Y2118" s="141">
        <v>6.4200000000000004E-3</v>
      </c>
      <c r="Z2118" s="142">
        <v>0.107</v>
      </c>
    </row>
    <row r="2119" spans="1:26" s="4" customFormat="1" x14ac:dyDescent="0.2">
      <c r="A2119" s="139" t="s">
        <v>209</v>
      </c>
      <c r="B2119" s="31" t="s">
        <v>134</v>
      </c>
      <c r="C2119" s="139">
        <f t="shared" ref="C2119:C2182" si="33">VALUE(LEFT($D2119,LEN(D2119)-3))</f>
        <v>8</v>
      </c>
      <c r="D2119" s="139" t="s">
        <v>193</v>
      </c>
      <c r="E2119" s="139" t="s">
        <v>184</v>
      </c>
      <c r="F2119" s="139" t="s">
        <v>1712</v>
      </c>
      <c r="G2119" s="139" t="s">
        <v>1713</v>
      </c>
      <c r="H2119" s="139" t="s">
        <v>231</v>
      </c>
      <c r="I2119" s="139" t="s">
        <v>231</v>
      </c>
      <c r="J2119" s="139" t="s">
        <v>231</v>
      </c>
      <c r="K2119" s="139" t="s">
        <v>232</v>
      </c>
      <c r="L2119" s="139">
        <v>39.011590388888898</v>
      </c>
      <c r="M2119" s="139">
        <v>-107.36975419444444</v>
      </c>
      <c r="N2119" s="139" t="s">
        <v>261</v>
      </c>
      <c r="O2119" s="139" t="s">
        <v>233</v>
      </c>
      <c r="P2119" s="139">
        <v>10</v>
      </c>
      <c r="Q2119" s="139">
        <v>0.34</v>
      </c>
      <c r="R2119" s="139">
        <v>454.2</v>
      </c>
      <c r="S2119" s="139">
        <v>2409</v>
      </c>
      <c r="T2119" s="139">
        <v>1336</v>
      </c>
      <c r="U2119" s="139" t="s">
        <v>159</v>
      </c>
      <c r="V2119" s="140">
        <v>22.5</v>
      </c>
      <c r="W2119" s="141">
        <v>1.2696000000000001</v>
      </c>
      <c r="X2119" s="141">
        <v>3.6274999999999999</v>
      </c>
      <c r="Y2119" s="141">
        <v>0</v>
      </c>
      <c r="Z2119" s="142">
        <v>0</v>
      </c>
    </row>
    <row r="2120" spans="1:26" s="4" customFormat="1" x14ac:dyDescent="0.2">
      <c r="A2120" s="139" t="s">
        <v>209</v>
      </c>
      <c r="B2120" s="31" t="s">
        <v>134</v>
      </c>
      <c r="C2120" s="139">
        <f t="shared" si="33"/>
        <v>8</v>
      </c>
      <c r="D2120" s="139" t="s">
        <v>193</v>
      </c>
      <c r="E2120" s="139" t="s">
        <v>184</v>
      </c>
      <c r="F2120" s="139" t="s">
        <v>1714</v>
      </c>
      <c r="G2120" s="139" t="s">
        <v>290</v>
      </c>
      <c r="H2120" s="139" t="s">
        <v>230</v>
      </c>
      <c r="I2120" s="139" t="s">
        <v>231</v>
      </c>
      <c r="J2120" s="139" t="s">
        <v>231</v>
      </c>
      <c r="K2120" s="139" t="s">
        <v>232</v>
      </c>
      <c r="L2120" s="139">
        <v>39.038246000000001</v>
      </c>
      <c r="M2120" s="139">
        <v>-107.39215111111112</v>
      </c>
      <c r="N2120" s="139" t="s">
        <v>237</v>
      </c>
      <c r="O2120" s="139" t="s">
        <v>233</v>
      </c>
      <c r="P2120" s="139">
        <v>16</v>
      </c>
      <c r="Q2120" s="139">
        <v>0</v>
      </c>
      <c r="R2120" s="139">
        <v>0</v>
      </c>
      <c r="S2120" s="139">
        <v>1067</v>
      </c>
      <c r="T2120" s="139">
        <v>830</v>
      </c>
      <c r="U2120" s="139" t="s">
        <v>159</v>
      </c>
      <c r="V2120" s="140">
        <v>0</v>
      </c>
      <c r="W2120" s="141">
        <v>0</v>
      </c>
      <c r="X2120" s="141">
        <v>0</v>
      </c>
      <c r="Y2120" s="141">
        <v>0</v>
      </c>
      <c r="Z2120" s="142">
        <v>0</v>
      </c>
    </row>
    <row r="2121" spans="1:26" s="4" customFormat="1" x14ac:dyDescent="0.2">
      <c r="A2121" s="139" t="s">
        <v>209</v>
      </c>
      <c r="B2121" s="31" t="s">
        <v>134</v>
      </c>
      <c r="C2121" s="139">
        <f t="shared" si="33"/>
        <v>8</v>
      </c>
      <c r="D2121" s="139" t="s">
        <v>193</v>
      </c>
      <c r="E2121" s="139" t="s">
        <v>184</v>
      </c>
      <c r="F2121" s="139" t="s">
        <v>1714</v>
      </c>
      <c r="G2121" s="139" t="s">
        <v>290</v>
      </c>
      <c r="H2121" s="139" t="s">
        <v>234</v>
      </c>
      <c r="I2121" s="139" t="s">
        <v>231</v>
      </c>
      <c r="J2121" s="139" t="s">
        <v>231</v>
      </c>
      <c r="K2121" s="139" t="s">
        <v>232</v>
      </c>
      <c r="L2121" s="139">
        <v>39.038246000000001</v>
      </c>
      <c r="M2121" s="139">
        <v>-107.39215111111112</v>
      </c>
      <c r="N2121" s="139" t="s">
        <v>261</v>
      </c>
      <c r="O2121" s="139" t="s">
        <v>233</v>
      </c>
      <c r="P2121" s="139">
        <v>16</v>
      </c>
      <c r="Q2121" s="139">
        <v>0</v>
      </c>
      <c r="R2121" s="139">
        <v>90</v>
      </c>
      <c r="S2121" s="139">
        <v>5769</v>
      </c>
      <c r="T2121" s="139">
        <v>1076</v>
      </c>
      <c r="U2121" s="139" t="s">
        <v>159</v>
      </c>
      <c r="V2121" s="140">
        <v>0</v>
      </c>
      <c r="W2121" s="141">
        <v>0</v>
      </c>
      <c r="X2121" s="141">
        <v>0</v>
      </c>
      <c r="Y2121" s="141">
        <v>0</v>
      </c>
      <c r="Z2121" s="142">
        <v>0</v>
      </c>
    </row>
    <row r="2122" spans="1:26" s="4" customFormat="1" x14ac:dyDescent="0.2">
      <c r="A2122" s="139" t="s">
        <v>209</v>
      </c>
      <c r="B2122" s="31" t="s">
        <v>134</v>
      </c>
      <c r="C2122" s="139">
        <f t="shared" si="33"/>
        <v>8</v>
      </c>
      <c r="D2122" s="139" t="s">
        <v>193</v>
      </c>
      <c r="E2122" s="139" t="s">
        <v>184</v>
      </c>
      <c r="F2122" s="139" t="s">
        <v>1714</v>
      </c>
      <c r="G2122" s="139" t="s">
        <v>290</v>
      </c>
      <c r="H2122" s="139" t="s">
        <v>235</v>
      </c>
      <c r="I2122" s="139" t="s">
        <v>231</v>
      </c>
      <c r="J2122" s="139" t="s">
        <v>231</v>
      </c>
      <c r="K2122" s="139" t="s">
        <v>232</v>
      </c>
      <c r="L2122" s="139">
        <v>39.038246000000001</v>
      </c>
      <c r="M2122" s="139">
        <v>-107.39215111111112</v>
      </c>
      <c r="N2122" s="139" t="s">
        <v>261</v>
      </c>
      <c r="O2122" s="139" t="s">
        <v>233</v>
      </c>
      <c r="P2122" s="139">
        <v>16</v>
      </c>
      <c r="Q2122" s="139">
        <v>0</v>
      </c>
      <c r="R2122" s="139">
        <v>213</v>
      </c>
      <c r="S2122" s="139">
        <v>1116</v>
      </c>
      <c r="T2122" s="139">
        <v>1076</v>
      </c>
      <c r="U2122" s="139" t="s">
        <v>159</v>
      </c>
      <c r="V2122" s="140">
        <v>0</v>
      </c>
      <c r="W2122" s="141">
        <v>0</v>
      </c>
      <c r="X2122" s="141">
        <v>0</v>
      </c>
      <c r="Y2122" s="141">
        <v>0</v>
      </c>
      <c r="Z2122" s="142">
        <v>0</v>
      </c>
    </row>
    <row r="2123" spans="1:26" s="4" customFormat="1" x14ac:dyDescent="0.2">
      <c r="A2123" s="139" t="s">
        <v>209</v>
      </c>
      <c r="B2123" s="31" t="s">
        <v>134</v>
      </c>
      <c r="C2123" s="139">
        <f t="shared" si="33"/>
        <v>8</v>
      </c>
      <c r="D2123" s="139" t="s">
        <v>193</v>
      </c>
      <c r="E2123" s="139" t="s">
        <v>184</v>
      </c>
      <c r="F2123" s="139" t="s">
        <v>1714</v>
      </c>
      <c r="G2123" s="139" t="s">
        <v>290</v>
      </c>
      <c r="H2123" s="139" t="s">
        <v>236</v>
      </c>
      <c r="I2123" s="139" t="s">
        <v>231</v>
      </c>
      <c r="J2123" s="139" t="s">
        <v>231</v>
      </c>
      <c r="K2123" s="139" t="s">
        <v>232</v>
      </c>
      <c r="L2123" s="139">
        <v>39.038246000000001</v>
      </c>
      <c r="M2123" s="139">
        <v>-107.39215111111112</v>
      </c>
      <c r="N2123" s="139" t="s">
        <v>261</v>
      </c>
      <c r="O2123" s="139" t="s">
        <v>233</v>
      </c>
      <c r="P2123" s="139">
        <v>0</v>
      </c>
      <c r="Q2123" s="139">
        <v>0</v>
      </c>
      <c r="R2123" s="139">
        <v>0</v>
      </c>
      <c r="S2123" s="139">
        <v>0</v>
      </c>
      <c r="T2123" s="139">
        <v>0</v>
      </c>
      <c r="U2123" s="139" t="s">
        <v>159</v>
      </c>
      <c r="V2123" s="140">
        <v>0</v>
      </c>
      <c r="W2123" s="141">
        <v>0</v>
      </c>
      <c r="X2123" s="141">
        <v>0</v>
      </c>
      <c r="Y2123" s="141">
        <v>0</v>
      </c>
      <c r="Z2123" s="142">
        <v>0.116017</v>
      </c>
    </row>
    <row r="2124" spans="1:26" s="4" customFormat="1" x14ac:dyDescent="0.2">
      <c r="A2124" s="139" t="s">
        <v>209</v>
      </c>
      <c r="B2124" s="31" t="s">
        <v>134</v>
      </c>
      <c r="C2124" s="139">
        <f t="shared" si="33"/>
        <v>8</v>
      </c>
      <c r="D2124" s="139" t="s">
        <v>193</v>
      </c>
      <c r="E2124" s="139" t="s">
        <v>184</v>
      </c>
      <c r="F2124" s="139" t="s">
        <v>1714</v>
      </c>
      <c r="G2124" s="139" t="s">
        <v>290</v>
      </c>
      <c r="H2124" s="139" t="s">
        <v>229</v>
      </c>
      <c r="I2124" s="139" t="s">
        <v>231</v>
      </c>
      <c r="J2124" s="139" t="s">
        <v>231</v>
      </c>
      <c r="K2124" s="139" t="s">
        <v>232</v>
      </c>
      <c r="L2124" s="139">
        <v>39.038246000000001</v>
      </c>
      <c r="M2124" s="139">
        <v>-107.39215111111112</v>
      </c>
      <c r="N2124" s="139" t="s">
        <v>261</v>
      </c>
      <c r="O2124" s="139" t="s">
        <v>233</v>
      </c>
      <c r="P2124" s="139">
        <v>16</v>
      </c>
      <c r="Q2124" s="139">
        <v>0</v>
      </c>
      <c r="R2124" s="139">
        <v>85</v>
      </c>
      <c r="S2124" s="139">
        <v>446</v>
      </c>
      <c r="T2124" s="139">
        <v>1076</v>
      </c>
      <c r="U2124" s="139" t="s">
        <v>159</v>
      </c>
      <c r="V2124" s="140">
        <v>0</v>
      </c>
      <c r="W2124" s="141">
        <v>0</v>
      </c>
      <c r="X2124" s="141">
        <v>0</v>
      </c>
      <c r="Y2124" s="141">
        <v>0</v>
      </c>
      <c r="Z2124" s="142">
        <v>0</v>
      </c>
    </row>
    <row r="2125" spans="1:26" s="4" customFormat="1" x14ac:dyDescent="0.2">
      <c r="A2125" s="139" t="s">
        <v>209</v>
      </c>
      <c r="B2125" s="31" t="s">
        <v>134</v>
      </c>
      <c r="C2125" s="139">
        <f t="shared" si="33"/>
        <v>8</v>
      </c>
      <c r="D2125" s="139" t="s">
        <v>193</v>
      </c>
      <c r="E2125" s="139" t="s">
        <v>184</v>
      </c>
      <c r="F2125" s="139" t="s">
        <v>1714</v>
      </c>
      <c r="G2125" s="139" t="s">
        <v>290</v>
      </c>
      <c r="H2125" s="139" t="s">
        <v>231</v>
      </c>
      <c r="I2125" s="139" t="s">
        <v>231</v>
      </c>
      <c r="J2125" s="139" t="s">
        <v>231</v>
      </c>
      <c r="K2125" s="139" t="s">
        <v>232</v>
      </c>
      <c r="L2125" s="139">
        <v>39.019626805555554</v>
      </c>
      <c r="M2125" s="139">
        <v>-107.37689175000001</v>
      </c>
      <c r="N2125" s="139" t="s">
        <v>261</v>
      </c>
      <c r="O2125" s="139" t="s">
        <v>233</v>
      </c>
      <c r="P2125" s="139">
        <v>0</v>
      </c>
      <c r="Q2125" s="139">
        <v>0</v>
      </c>
      <c r="R2125" s="139">
        <v>0</v>
      </c>
      <c r="S2125" s="139">
        <v>0</v>
      </c>
      <c r="T2125" s="139">
        <v>0</v>
      </c>
      <c r="U2125" s="139" t="s">
        <v>159</v>
      </c>
      <c r="V2125" s="140">
        <v>1.6205860000000001</v>
      </c>
      <c r="W2125" s="141">
        <v>0.176925</v>
      </c>
      <c r="X2125" s="141">
        <v>3.241171</v>
      </c>
      <c r="Y2125" s="141">
        <v>0</v>
      </c>
      <c r="Z2125" s="142">
        <v>0</v>
      </c>
    </row>
    <row r="2126" spans="1:26" s="4" customFormat="1" x14ac:dyDescent="0.2">
      <c r="A2126" s="139" t="s">
        <v>209</v>
      </c>
      <c r="B2126" s="31" t="s">
        <v>134</v>
      </c>
      <c r="C2126" s="139">
        <f t="shared" si="33"/>
        <v>8</v>
      </c>
      <c r="D2126" s="139" t="s">
        <v>193</v>
      </c>
      <c r="E2126" s="139" t="s">
        <v>184</v>
      </c>
      <c r="F2126" s="139" t="s">
        <v>1714</v>
      </c>
      <c r="G2126" s="139" t="s">
        <v>290</v>
      </c>
      <c r="H2126" s="139" t="s">
        <v>231</v>
      </c>
      <c r="I2126" s="139" t="s">
        <v>231</v>
      </c>
      <c r="J2126" s="139" t="s">
        <v>231</v>
      </c>
      <c r="K2126" s="139" t="s">
        <v>232</v>
      </c>
      <c r="L2126" s="139">
        <v>39.001352249999997</v>
      </c>
      <c r="M2126" s="139">
        <v>-107.36729088888889</v>
      </c>
      <c r="N2126" s="139" t="s">
        <v>254</v>
      </c>
      <c r="O2126" s="139" t="s">
        <v>233</v>
      </c>
      <c r="P2126" s="139">
        <v>17</v>
      </c>
      <c r="Q2126" s="139">
        <v>1.42</v>
      </c>
      <c r="R2126" s="139">
        <v>0</v>
      </c>
      <c r="S2126" s="139">
        <v>2314</v>
      </c>
      <c r="T2126" s="139">
        <v>147</v>
      </c>
      <c r="U2126" s="139" t="s">
        <v>108</v>
      </c>
      <c r="V2126" s="140">
        <v>0</v>
      </c>
      <c r="W2126" s="141">
        <v>17.044149999999998</v>
      </c>
      <c r="X2126" s="141">
        <v>0</v>
      </c>
      <c r="Y2126" s="141">
        <v>0</v>
      </c>
      <c r="Z2126" s="142">
        <v>0</v>
      </c>
    </row>
    <row r="2127" spans="1:26" s="4" customFormat="1" x14ac:dyDescent="0.2">
      <c r="A2127" s="139" t="s">
        <v>209</v>
      </c>
      <c r="B2127" s="31" t="s">
        <v>134</v>
      </c>
      <c r="C2127" s="139">
        <f t="shared" si="33"/>
        <v>8</v>
      </c>
      <c r="D2127" s="139" t="s">
        <v>193</v>
      </c>
      <c r="E2127" s="139" t="s">
        <v>184</v>
      </c>
      <c r="F2127" s="139" t="s">
        <v>1715</v>
      </c>
      <c r="G2127" s="139" t="s">
        <v>1716</v>
      </c>
      <c r="H2127" s="139" t="s">
        <v>230</v>
      </c>
      <c r="I2127" s="139" t="s">
        <v>231</v>
      </c>
      <c r="J2127" s="139" t="s">
        <v>231</v>
      </c>
      <c r="K2127" s="139" t="s">
        <v>232</v>
      </c>
      <c r="L2127" s="139">
        <v>39.019751916666664</v>
      </c>
      <c r="M2127" s="139">
        <v>-107.37422797222222</v>
      </c>
      <c r="N2127" s="139" t="s">
        <v>261</v>
      </c>
      <c r="O2127" s="139" t="s">
        <v>233</v>
      </c>
      <c r="P2127" s="139">
        <v>10</v>
      </c>
      <c r="Q2127" s="139">
        <v>0</v>
      </c>
      <c r="R2127" s="139">
        <v>83</v>
      </c>
      <c r="S2127" s="139">
        <v>455</v>
      </c>
      <c r="T2127" s="139">
        <v>1043</v>
      </c>
      <c r="U2127" s="139" t="s">
        <v>159</v>
      </c>
      <c r="V2127" s="140">
        <v>0</v>
      </c>
      <c r="W2127" s="141">
        <v>0</v>
      </c>
      <c r="X2127" s="141">
        <v>0</v>
      </c>
      <c r="Y2127" s="141">
        <v>6.7500000000000004E-4</v>
      </c>
      <c r="Z2127" s="142">
        <v>1.125E-2</v>
      </c>
    </row>
    <row r="2128" spans="1:26" s="4" customFormat="1" x14ac:dyDescent="0.2">
      <c r="A2128" s="139" t="s">
        <v>209</v>
      </c>
      <c r="B2128" s="31" t="s">
        <v>134</v>
      </c>
      <c r="C2128" s="139">
        <f t="shared" si="33"/>
        <v>8</v>
      </c>
      <c r="D2128" s="139" t="s">
        <v>193</v>
      </c>
      <c r="E2128" s="139" t="s">
        <v>184</v>
      </c>
      <c r="F2128" s="139" t="s">
        <v>1715</v>
      </c>
      <c r="G2128" s="139" t="s">
        <v>1716</v>
      </c>
      <c r="H2128" s="139" t="s">
        <v>231</v>
      </c>
      <c r="I2128" s="139" t="s">
        <v>231</v>
      </c>
      <c r="J2128" s="139" t="s">
        <v>231</v>
      </c>
      <c r="K2128" s="139" t="s">
        <v>232</v>
      </c>
      <c r="L2128" s="139">
        <v>39.098804027777781</v>
      </c>
      <c r="M2128" s="139">
        <v>-107.38087227777778</v>
      </c>
      <c r="N2128" s="139" t="s">
        <v>261</v>
      </c>
      <c r="O2128" s="139" t="s">
        <v>233</v>
      </c>
      <c r="P2128" s="139">
        <v>10</v>
      </c>
      <c r="Q2128" s="139">
        <v>0</v>
      </c>
      <c r="R2128" s="139">
        <v>83</v>
      </c>
      <c r="S2128" s="139">
        <v>455</v>
      </c>
      <c r="T2128" s="139">
        <v>1043</v>
      </c>
      <c r="U2128" s="139" t="s">
        <v>159</v>
      </c>
      <c r="V2128" s="140">
        <v>3.5206759999999999</v>
      </c>
      <c r="W2128" s="141">
        <v>0.33089099999999999</v>
      </c>
      <c r="X2128" s="141">
        <v>2.4373909999999999</v>
      </c>
      <c r="Y2128" s="141">
        <v>0</v>
      </c>
      <c r="Z2128" s="142">
        <v>0</v>
      </c>
    </row>
    <row r="2129" spans="1:26" s="4" customFormat="1" x14ac:dyDescent="0.2">
      <c r="A2129" s="139" t="s">
        <v>209</v>
      </c>
      <c r="B2129" s="31" t="s">
        <v>134</v>
      </c>
      <c r="C2129" s="139">
        <f t="shared" si="33"/>
        <v>8</v>
      </c>
      <c r="D2129" s="139" t="s">
        <v>193</v>
      </c>
      <c r="E2129" s="139" t="s">
        <v>184</v>
      </c>
      <c r="F2129" s="139" t="s">
        <v>1717</v>
      </c>
      <c r="G2129" s="139" t="s">
        <v>461</v>
      </c>
      <c r="H2129" s="139" t="s">
        <v>230</v>
      </c>
      <c r="I2129" s="139" t="s">
        <v>231</v>
      </c>
      <c r="J2129" s="139" t="s">
        <v>231</v>
      </c>
      <c r="K2129" s="139" t="s">
        <v>232</v>
      </c>
      <c r="L2129" s="139">
        <v>39.013882611111114</v>
      </c>
      <c r="M2129" s="139">
        <v>-107.36707666666666</v>
      </c>
      <c r="N2129" s="139" t="s">
        <v>261</v>
      </c>
      <c r="O2129" s="139" t="s">
        <v>233</v>
      </c>
      <c r="P2129" s="139">
        <v>10</v>
      </c>
      <c r="Q2129" s="139">
        <v>0</v>
      </c>
      <c r="R2129" s="139">
        <v>83</v>
      </c>
      <c r="S2129" s="139">
        <v>435</v>
      </c>
      <c r="T2129" s="139">
        <v>1043</v>
      </c>
      <c r="U2129" s="139" t="s">
        <v>159</v>
      </c>
      <c r="V2129" s="140">
        <v>0</v>
      </c>
      <c r="W2129" s="141">
        <v>0</v>
      </c>
      <c r="X2129" s="141">
        <v>0</v>
      </c>
      <c r="Y2129" s="141">
        <v>6.96E-4</v>
      </c>
      <c r="Z2129" s="142">
        <v>1.1599999999999999E-2</v>
      </c>
    </row>
    <row r="2130" spans="1:26" s="4" customFormat="1" x14ac:dyDescent="0.2">
      <c r="A2130" s="139" t="s">
        <v>209</v>
      </c>
      <c r="B2130" s="31" t="s">
        <v>134</v>
      </c>
      <c r="C2130" s="139">
        <f t="shared" si="33"/>
        <v>8</v>
      </c>
      <c r="D2130" s="139" t="s">
        <v>193</v>
      </c>
      <c r="E2130" s="139" t="s">
        <v>184</v>
      </c>
      <c r="F2130" s="139" t="s">
        <v>1717</v>
      </c>
      <c r="G2130" s="139" t="s">
        <v>461</v>
      </c>
      <c r="H2130" s="139" t="s">
        <v>231</v>
      </c>
      <c r="I2130" s="139" t="s">
        <v>231</v>
      </c>
      <c r="J2130" s="139" t="s">
        <v>231</v>
      </c>
      <c r="K2130" s="139" t="s">
        <v>232</v>
      </c>
      <c r="L2130" s="139">
        <v>39.077020055555558</v>
      </c>
      <c r="M2130" s="139">
        <v>-107.42623991666667</v>
      </c>
      <c r="N2130" s="139" t="s">
        <v>261</v>
      </c>
      <c r="O2130" s="139" t="s">
        <v>233</v>
      </c>
      <c r="P2130" s="139">
        <v>10</v>
      </c>
      <c r="Q2130" s="139">
        <v>0</v>
      </c>
      <c r="R2130" s="139">
        <v>83</v>
      </c>
      <c r="S2130" s="139">
        <v>435</v>
      </c>
      <c r="T2130" s="139">
        <v>1043</v>
      </c>
      <c r="U2130" s="139" t="s">
        <v>159</v>
      </c>
      <c r="V2130" s="140">
        <v>3.6302080000000001</v>
      </c>
      <c r="W2130" s="141">
        <v>0.34118500000000002</v>
      </c>
      <c r="X2130" s="141">
        <v>2.5132210000000001</v>
      </c>
      <c r="Y2130" s="141">
        <v>0</v>
      </c>
      <c r="Z2130" s="142">
        <v>0</v>
      </c>
    </row>
    <row r="2131" spans="1:26" s="4" customFormat="1" x14ac:dyDescent="0.2">
      <c r="A2131" s="139" t="s">
        <v>209</v>
      </c>
      <c r="B2131" s="31" t="s">
        <v>134</v>
      </c>
      <c r="C2131" s="139">
        <f t="shared" si="33"/>
        <v>8</v>
      </c>
      <c r="D2131" s="139" t="s">
        <v>193</v>
      </c>
      <c r="E2131" s="139" t="s">
        <v>184</v>
      </c>
      <c r="F2131" s="139" t="s">
        <v>1717</v>
      </c>
      <c r="G2131" s="139" t="s">
        <v>461</v>
      </c>
      <c r="H2131" s="139" t="s">
        <v>231</v>
      </c>
      <c r="I2131" s="139" t="s">
        <v>231</v>
      </c>
      <c r="J2131" s="139" t="s">
        <v>231</v>
      </c>
      <c r="K2131" s="139" t="s">
        <v>232</v>
      </c>
      <c r="L2131" s="139">
        <v>37.538872222222217</v>
      </c>
      <c r="M2131" s="139">
        <v>-105.10387777777777</v>
      </c>
      <c r="N2131" s="139" t="s">
        <v>254</v>
      </c>
      <c r="O2131" s="139" t="s">
        <v>233</v>
      </c>
      <c r="P2131" s="139">
        <v>0</v>
      </c>
      <c r="Q2131" s="139">
        <v>0</v>
      </c>
      <c r="R2131" s="139">
        <v>0</v>
      </c>
      <c r="S2131" s="139">
        <v>0</v>
      </c>
      <c r="T2131" s="139">
        <v>70</v>
      </c>
      <c r="U2131" s="139" t="s">
        <v>108</v>
      </c>
      <c r="V2131" s="140">
        <v>0</v>
      </c>
      <c r="W2131" s="141">
        <v>4.0708279999999997</v>
      </c>
      <c r="X2131" s="141">
        <v>0</v>
      </c>
      <c r="Y2131" s="141">
        <v>0</v>
      </c>
      <c r="Z2131" s="142">
        <v>0</v>
      </c>
    </row>
    <row r="2132" spans="1:26" s="4" customFormat="1" x14ac:dyDescent="0.2">
      <c r="A2132" s="139" t="s">
        <v>209</v>
      </c>
      <c r="B2132" s="31" t="s">
        <v>134</v>
      </c>
      <c r="C2132" s="139">
        <f t="shared" si="33"/>
        <v>8</v>
      </c>
      <c r="D2132" s="139" t="s">
        <v>193</v>
      </c>
      <c r="E2132" s="139" t="s">
        <v>184</v>
      </c>
      <c r="F2132" s="139" t="s">
        <v>1718</v>
      </c>
      <c r="G2132" s="139" t="s">
        <v>1719</v>
      </c>
      <c r="H2132" s="139" t="s">
        <v>230</v>
      </c>
      <c r="I2132" s="139" t="s">
        <v>231</v>
      </c>
      <c r="J2132" s="139" t="s">
        <v>231</v>
      </c>
      <c r="K2132" s="139" t="s">
        <v>232</v>
      </c>
      <c r="L2132" s="139">
        <v>39.011590388888898</v>
      </c>
      <c r="M2132" s="139">
        <v>-107.36975419444444</v>
      </c>
      <c r="N2132" s="139" t="s">
        <v>261</v>
      </c>
      <c r="O2132" s="139" t="s">
        <v>233</v>
      </c>
      <c r="P2132" s="139">
        <v>10</v>
      </c>
      <c r="Q2132" s="139">
        <v>0</v>
      </c>
      <c r="R2132" s="139">
        <v>83</v>
      </c>
      <c r="S2132" s="139">
        <v>455</v>
      </c>
      <c r="T2132" s="139">
        <v>1043</v>
      </c>
      <c r="U2132" s="139" t="s">
        <v>159</v>
      </c>
      <c r="V2132" s="140">
        <v>0</v>
      </c>
      <c r="W2132" s="141">
        <v>0</v>
      </c>
      <c r="X2132" s="141">
        <v>0</v>
      </c>
      <c r="Y2132" s="141">
        <v>0</v>
      </c>
      <c r="Z2132" s="142">
        <v>0</v>
      </c>
    </row>
    <row r="2133" spans="1:26" s="4" customFormat="1" x14ac:dyDescent="0.2">
      <c r="A2133" s="139" t="s">
        <v>209</v>
      </c>
      <c r="B2133" s="31" t="s">
        <v>134</v>
      </c>
      <c r="C2133" s="139">
        <f t="shared" si="33"/>
        <v>8</v>
      </c>
      <c r="D2133" s="139" t="s">
        <v>193</v>
      </c>
      <c r="E2133" s="139" t="s">
        <v>184</v>
      </c>
      <c r="F2133" s="139" t="s">
        <v>1718</v>
      </c>
      <c r="G2133" s="139" t="s">
        <v>1719</v>
      </c>
      <c r="H2133" s="139" t="s">
        <v>235</v>
      </c>
      <c r="I2133" s="139" t="s">
        <v>231</v>
      </c>
      <c r="J2133" s="139" t="s">
        <v>231</v>
      </c>
      <c r="K2133" s="139" t="s">
        <v>232</v>
      </c>
      <c r="L2133" s="139">
        <v>39.011590388888898</v>
      </c>
      <c r="M2133" s="139">
        <v>-107.36975419444444</v>
      </c>
      <c r="N2133" s="139" t="s">
        <v>261</v>
      </c>
      <c r="O2133" s="139" t="s">
        <v>233</v>
      </c>
      <c r="P2133" s="139">
        <v>0</v>
      </c>
      <c r="Q2133" s="139">
        <v>0</v>
      </c>
      <c r="R2133" s="139">
        <v>0</v>
      </c>
      <c r="S2133" s="139">
        <v>0</v>
      </c>
      <c r="T2133" s="139">
        <v>0</v>
      </c>
      <c r="U2133" s="139" t="s">
        <v>159</v>
      </c>
      <c r="V2133" s="140">
        <v>0</v>
      </c>
      <c r="W2133" s="141">
        <v>0</v>
      </c>
      <c r="X2133" s="141">
        <v>0</v>
      </c>
      <c r="Y2133" s="141">
        <v>0</v>
      </c>
      <c r="Z2133" s="142">
        <v>4.3159999999999997E-2</v>
      </c>
    </row>
    <row r="2134" spans="1:26" s="4" customFormat="1" x14ac:dyDescent="0.2">
      <c r="A2134" s="139" t="s">
        <v>209</v>
      </c>
      <c r="B2134" s="31" t="s">
        <v>134</v>
      </c>
      <c r="C2134" s="139">
        <f t="shared" si="33"/>
        <v>8</v>
      </c>
      <c r="D2134" s="139" t="s">
        <v>193</v>
      </c>
      <c r="E2134" s="139" t="s">
        <v>184</v>
      </c>
      <c r="F2134" s="139" t="s">
        <v>1718</v>
      </c>
      <c r="G2134" s="139" t="s">
        <v>1719</v>
      </c>
      <c r="H2134" s="139" t="s">
        <v>231</v>
      </c>
      <c r="I2134" s="139" t="s">
        <v>231</v>
      </c>
      <c r="J2134" s="139" t="s">
        <v>231</v>
      </c>
      <c r="K2134" s="139" t="s">
        <v>232</v>
      </c>
      <c r="L2134" s="139">
        <v>37.538872222222217</v>
      </c>
      <c r="M2134" s="139">
        <v>-105.10387777777777</v>
      </c>
      <c r="N2134" s="139" t="s">
        <v>261</v>
      </c>
      <c r="O2134" s="139" t="s">
        <v>233</v>
      </c>
      <c r="P2134" s="139">
        <v>0</v>
      </c>
      <c r="Q2134" s="139">
        <v>0</v>
      </c>
      <c r="R2134" s="139">
        <v>0</v>
      </c>
      <c r="S2134" s="139">
        <v>0</v>
      </c>
      <c r="T2134" s="139">
        <v>0</v>
      </c>
      <c r="U2134" s="139" t="s">
        <v>159</v>
      </c>
      <c r="V2134" s="140">
        <v>0.89670399999999995</v>
      </c>
      <c r="W2134" s="141">
        <v>6.5819000000000003E-2</v>
      </c>
      <c r="X2134" s="141">
        <v>1.7934079999999999</v>
      </c>
      <c r="Y2134" s="141">
        <v>0</v>
      </c>
      <c r="Z2134" s="142">
        <v>0</v>
      </c>
    </row>
    <row r="2135" spans="1:26" s="4" customFormat="1" x14ac:dyDescent="0.2">
      <c r="A2135" s="139" t="s">
        <v>209</v>
      </c>
      <c r="B2135" s="31" t="s">
        <v>134</v>
      </c>
      <c r="C2135" s="139">
        <f t="shared" si="33"/>
        <v>8</v>
      </c>
      <c r="D2135" s="139" t="s">
        <v>193</v>
      </c>
      <c r="E2135" s="139" t="s">
        <v>184</v>
      </c>
      <c r="F2135" s="139" t="s">
        <v>1718</v>
      </c>
      <c r="G2135" s="139" t="s">
        <v>1719</v>
      </c>
      <c r="H2135" s="139" t="s">
        <v>231</v>
      </c>
      <c r="I2135" s="139" t="s">
        <v>231</v>
      </c>
      <c r="J2135" s="139" t="s">
        <v>231</v>
      </c>
      <c r="K2135" s="139" t="s">
        <v>232</v>
      </c>
      <c r="L2135" s="139">
        <v>37.538872222222217</v>
      </c>
      <c r="M2135" s="139">
        <v>-105.10387777777777</v>
      </c>
      <c r="N2135" s="139" t="s">
        <v>254</v>
      </c>
      <c r="O2135" s="139" t="s">
        <v>233</v>
      </c>
      <c r="P2135" s="139">
        <v>0</v>
      </c>
      <c r="Q2135" s="139">
        <v>0</v>
      </c>
      <c r="R2135" s="139">
        <v>0</v>
      </c>
      <c r="S2135" s="139">
        <v>0</v>
      </c>
      <c r="T2135" s="139">
        <v>70</v>
      </c>
      <c r="U2135" s="139" t="s">
        <v>108</v>
      </c>
      <c r="V2135" s="140">
        <v>0</v>
      </c>
      <c r="W2135" s="141">
        <v>27.655562</v>
      </c>
      <c r="X2135" s="141">
        <v>0</v>
      </c>
      <c r="Y2135" s="141">
        <v>0</v>
      </c>
      <c r="Z2135" s="142">
        <v>0</v>
      </c>
    </row>
    <row r="2136" spans="1:26" s="4" customFormat="1" x14ac:dyDescent="0.2">
      <c r="A2136" s="139" t="s">
        <v>209</v>
      </c>
      <c r="B2136" s="31" t="s">
        <v>134</v>
      </c>
      <c r="C2136" s="139">
        <f t="shared" si="33"/>
        <v>8</v>
      </c>
      <c r="D2136" s="139" t="s">
        <v>193</v>
      </c>
      <c r="E2136" s="139" t="s">
        <v>184</v>
      </c>
      <c r="F2136" s="139" t="s">
        <v>1720</v>
      </c>
      <c r="G2136" s="139" t="s">
        <v>1721</v>
      </c>
      <c r="H2136" s="139" t="s">
        <v>234</v>
      </c>
      <c r="I2136" s="139" t="s">
        <v>231</v>
      </c>
      <c r="J2136" s="139" t="s">
        <v>231</v>
      </c>
      <c r="K2136" s="139" t="s">
        <v>232</v>
      </c>
      <c r="L2136" s="139">
        <v>39.019626805555554</v>
      </c>
      <c r="M2136" s="139">
        <v>-107.37689175000001</v>
      </c>
      <c r="N2136" s="139" t="s">
        <v>261</v>
      </c>
      <c r="O2136" s="139" t="s">
        <v>233</v>
      </c>
      <c r="P2136" s="139">
        <v>10</v>
      </c>
      <c r="Q2136" s="139">
        <v>0.5</v>
      </c>
      <c r="R2136" s="139">
        <v>105</v>
      </c>
      <c r="S2136" s="139">
        <v>1241</v>
      </c>
      <c r="T2136" s="139">
        <v>1105</v>
      </c>
      <c r="U2136" s="139" t="s">
        <v>159</v>
      </c>
      <c r="V2136" s="140">
        <v>0</v>
      </c>
      <c r="W2136" s="141">
        <v>0</v>
      </c>
      <c r="X2136" s="141">
        <v>0</v>
      </c>
      <c r="Y2136" s="141">
        <v>0</v>
      </c>
      <c r="Z2136" s="142">
        <v>0.134163</v>
      </c>
    </row>
    <row r="2137" spans="1:26" s="4" customFormat="1" x14ac:dyDescent="0.2">
      <c r="A2137" s="139" t="s">
        <v>209</v>
      </c>
      <c r="B2137" s="31" t="s">
        <v>134</v>
      </c>
      <c r="C2137" s="139">
        <f t="shared" si="33"/>
        <v>8</v>
      </c>
      <c r="D2137" s="139" t="s">
        <v>193</v>
      </c>
      <c r="E2137" s="139" t="s">
        <v>184</v>
      </c>
      <c r="F2137" s="139" t="s">
        <v>1720</v>
      </c>
      <c r="G2137" s="139" t="s">
        <v>1721</v>
      </c>
      <c r="H2137" s="139" t="s">
        <v>231</v>
      </c>
      <c r="I2137" s="139" t="s">
        <v>231</v>
      </c>
      <c r="J2137" s="139" t="s">
        <v>231</v>
      </c>
      <c r="K2137" s="139" t="s">
        <v>232</v>
      </c>
      <c r="L2137" s="139">
        <v>37.714359000000002</v>
      </c>
      <c r="M2137" s="139">
        <v>-105.23498036111111</v>
      </c>
      <c r="N2137" s="139" t="s">
        <v>261</v>
      </c>
      <c r="O2137" s="139" t="s">
        <v>233</v>
      </c>
      <c r="P2137" s="139">
        <v>10</v>
      </c>
      <c r="Q2137" s="139">
        <v>0.5</v>
      </c>
      <c r="R2137" s="139">
        <v>105</v>
      </c>
      <c r="S2137" s="139">
        <v>1241</v>
      </c>
      <c r="T2137" s="139">
        <v>1105</v>
      </c>
      <c r="U2137" s="139" t="s">
        <v>159</v>
      </c>
      <c r="V2137" s="140">
        <v>34.061160999999998</v>
      </c>
      <c r="W2137" s="141">
        <v>3.0253109999999999</v>
      </c>
      <c r="X2137" s="141">
        <v>1.3714740000000001</v>
      </c>
      <c r="Y2137" s="141">
        <v>0</v>
      </c>
      <c r="Z2137" s="142">
        <v>0</v>
      </c>
    </row>
    <row r="2138" spans="1:26" s="4" customFormat="1" x14ac:dyDescent="0.2">
      <c r="A2138" s="139" t="s">
        <v>209</v>
      </c>
      <c r="B2138" s="31" t="s">
        <v>134</v>
      </c>
      <c r="C2138" s="139">
        <f t="shared" si="33"/>
        <v>8</v>
      </c>
      <c r="D2138" s="139" t="s">
        <v>193</v>
      </c>
      <c r="E2138" s="139" t="s">
        <v>184</v>
      </c>
      <c r="F2138" s="139" t="s">
        <v>1722</v>
      </c>
      <c r="G2138" s="139" t="s">
        <v>1723</v>
      </c>
      <c r="H2138" s="139" t="s">
        <v>230</v>
      </c>
      <c r="I2138" s="139" t="s">
        <v>231</v>
      </c>
      <c r="J2138" s="139" t="s">
        <v>231</v>
      </c>
      <c r="K2138" s="139" t="s">
        <v>232</v>
      </c>
      <c r="L2138" s="139">
        <v>39.074906527777785</v>
      </c>
      <c r="M2138" s="139">
        <v>-107.40848050000001</v>
      </c>
      <c r="N2138" s="139" t="s">
        <v>261</v>
      </c>
      <c r="O2138" s="139" t="s">
        <v>233</v>
      </c>
      <c r="P2138" s="139">
        <v>6</v>
      </c>
      <c r="Q2138" s="139">
        <v>0.5</v>
      </c>
      <c r="R2138" s="139">
        <v>74</v>
      </c>
      <c r="S2138" s="139">
        <v>866</v>
      </c>
      <c r="T2138" s="139">
        <v>1196</v>
      </c>
      <c r="U2138" s="139" t="s">
        <v>159</v>
      </c>
      <c r="V2138" s="140">
        <v>0</v>
      </c>
      <c r="W2138" s="141">
        <v>0</v>
      </c>
      <c r="X2138" s="141">
        <v>0</v>
      </c>
      <c r="Y2138" s="141">
        <v>0</v>
      </c>
      <c r="Z2138" s="142">
        <v>6.7326999999999998E-2</v>
      </c>
    </row>
    <row r="2139" spans="1:26" s="4" customFormat="1" x14ac:dyDescent="0.2">
      <c r="A2139" s="139" t="s">
        <v>209</v>
      </c>
      <c r="B2139" s="31" t="s">
        <v>134</v>
      </c>
      <c r="C2139" s="139">
        <f t="shared" si="33"/>
        <v>8</v>
      </c>
      <c r="D2139" s="139" t="s">
        <v>193</v>
      </c>
      <c r="E2139" s="139" t="s">
        <v>184</v>
      </c>
      <c r="F2139" s="139" t="s">
        <v>1722</v>
      </c>
      <c r="G2139" s="139" t="s">
        <v>1723</v>
      </c>
      <c r="H2139" s="139" t="s">
        <v>231</v>
      </c>
      <c r="I2139" s="139" t="s">
        <v>231</v>
      </c>
      <c r="J2139" s="139" t="s">
        <v>231</v>
      </c>
      <c r="K2139" s="139" t="s">
        <v>232</v>
      </c>
      <c r="L2139" s="139">
        <v>40.534972222222223</v>
      </c>
      <c r="M2139" s="139">
        <v>-106.38692222222222</v>
      </c>
      <c r="N2139" s="139" t="s">
        <v>261</v>
      </c>
      <c r="O2139" s="139" t="s">
        <v>233</v>
      </c>
      <c r="P2139" s="139">
        <v>6</v>
      </c>
      <c r="Q2139" s="139">
        <v>0.5</v>
      </c>
      <c r="R2139" s="139">
        <v>74</v>
      </c>
      <c r="S2139" s="139">
        <v>866</v>
      </c>
      <c r="T2139" s="139">
        <v>1196</v>
      </c>
      <c r="U2139" s="139" t="s">
        <v>159</v>
      </c>
      <c r="V2139" s="140">
        <v>1.814168</v>
      </c>
      <c r="W2139" s="141">
        <v>1.269781</v>
      </c>
      <c r="X2139" s="141">
        <v>3.6326890000000001</v>
      </c>
      <c r="Y2139" s="141">
        <v>0</v>
      </c>
      <c r="Z2139" s="142">
        <v>0</v>
      </c>
    </row>
    <row r="2140" spans="1:26" s="4" customFormat="1" x14ac:dyDescent="0.2">
      <c r="A2140" s="139" t="s">
        <v>209</v>
      </c>
      <c r="B2140" s="31" t="s">
        <v>134</v>
      </c>
      <c r="C2140" s="139">
        <f t="shared" si="33"/>
        <v>8</v>
      </c>
      <c r="D2140" s="139" t="s">
        <v>193</v>
      </c>
      <c r="E2140" s="139" t="s">
        <v>184</v>
      </c>
      <c r="F2140" s="139" t="s">
        <v>1724</v>
      </c>
      <c r="G2140" s="139" t="s">
        <v>1020</v>
      </c>
      <c r="H2140" s="139" t="s">
        <v>230</v>
      </c>
      <c r="I2140" s="139" t="s">
        <v>231</v>
      </c>
      <c r="J2140" s="139" t="s">
        <v>231</v>
      </c>
      <c r="K2140" s="139" t="s">
        <v>232</v>
      </c>
      <c r="L2140" s="139">
        <v>39.098804027777781</v>
      </c>
      <c r="M2140" s="139">
        <v>-107.38087227777778</v>
      </c>
      <c r="N2140" s="139" t="s">
        <v>271</v>
      </c>
      <c r="O2140" s="139" t="s">
        <v>233</v>
      </c>
      <c r="P2140" s="139">
        <v>6</v>
      </c>
      <c r="Q2140" s="139">
        <v>0.5</v>
      </c>
      <c r="R2140" s="139">
        <v>74</v>
      </c>
      <c r="S2140" s="139">
        <v>866</v>
      </c>
      <c r="T2140" s="139">
        <v>1136</v>
      </c>
      <c r="U2140" s="139" t="s">
        <v>159</v>
      </c>
      <c r="V2140" s="140">
        <v>0</v>
      </c>
      <c r="W2140" s="141">
        <v>0</v>
      </c>
      <c r="X2140" s="141">
        <v>0</v>
      </c>
      <c r="Y2140" s="141">
        <v>0</v>
      </c>
      <c r="Z2140" s="142">
        <v>6.7299999999999999E-2</v>
      </c>
    </row>
    <row r="2141" spans="1:26" s="4" customFormat="1" x14ac:dyDescent="0.2">
      <c r="A2141" s="139" t="s">
        <v>209</v>
      </c>
      <c r="B2141" s="31" t="s">
        <v>134</v>
      </c>
      <c r="C2141" s="139">
        <f t="shared" si="33"/>
        <v>8</v>
      </c>
      <c r="D2141" s="139" t="s">
        <v>193</v>
      </c>
      <c r="E2141" s="139" t="s">
        <v>184</v>
      </c>
      <c r="F2141" s="139" t="s">
        <v>1724</v>
      </c>
      <c r="G2141" s="139" t="s">
        <v>1020</v>
      </c>
      <c r="H2141" s="139" t="s">
        <v>231</v>
      </c>
      <c r="I2141" s="139" t="s">
        <v>231</v>
      </c>
      <c r="J2141" s="139" t="s">
        <v>231</v>
      </c>
      <c r="K2141" s="139" t="s">
        <v>232</v>
      </c>
      <c r="L2141" s="139">
        <v>40.54290122222222</v>
      </c>
      <c r="M2141" s="139">
        <v>-106.41440713888889</v>
      </c>
      <c r="N2141" s="139" t="s">
        <v>271</v>
      </c>
      <c r="O2141" s="139" t="s">
        <v>233</v>
      </c>
      <c r="P2141" s="139">
        <v>6</v>
      </c>
      <c r="Q2141" s="139">
        <v>0.5</v>
      </c>
      <c r="R2141" s="139">
        <v>74</v>
      </c>
      <c r="S2141" s="139">
        <v>866</v>
      </c>
      <c r="T2141" s="139">
        <v>1136</v>
      </c>
      <c r="U2141" s="139" t="s">
        <v>159</v>
      </c>
      <c r="V2141" s="140">
        <v>1.8137000000000001</v>
      </c>
      <c r="W2141" s="141">
        <v>1.275296</v>
      </c>
      <c r="X2141" s="141">
        <v>3.6274999999999999</v>
      </c>
      <c r="Y2141" s="141">
        <v>0</v>
      </c>
      <c r="Z2141" s="142">
        <v>0</v>
      </c>
    </row>
    <row r="2142" spans="1:26" s="4" customFormat="1" x14ac:dyDescent="0.2">
      <c r="A2142" s="139" t="s">
        <v>209</v>
      </c>
      <c r="B2142" s="31" t="s">
        <v>134</v>
      </c>
      <c r="C2142" s="139">
        <f t="shared" si="33"/>
        <v>8</v>
      </c>
      <c r="D2142" s="139" t="s">
        <v>193</v>
      </c>
      <c r="E2142" s="139" t="s">
        <v>184</v>
      </c>
      <c r="F2142" s="139" t="s">
        <v>1725</v>
      </c>
      <c r="G2142" s="139" t="s">
        <v>293</v>
      </c>
      <c r="H2142" s="139" t="s">
        <v>230</v>
      </c>
      <c r="I2142" s="139" t="s">
        <v>231</v>
      </c>
      <c r="J2142" s="139" t="s">
        <v>231</v>
      </c>
      <c r="K2142" s="139" t="s">
        <v>232</v>
      </c>
      <c r="L2142" s="139">
        <v>39.077020055555558</v>
      </c>
      <c r="M2142" s="139">
        <v>-107.42623991666667</v>
      </c>
      <c r="N2142" s="139" t="s">
        <v>261</v>
      </c>
      <c r="O2142" s="139" t="s">
        <v>233</v>
      </c>
      <c r="P2142" s="139">
        <v>6</v>
      </c>
      <c r="Q2142" s="139">
        <v>0.42</v>
      </c>
      <c r="R2142" s="139">
        <v>118</v>
      </c>
      <c r="S2142" s="139">
        <v>970</v>
      </c>
      <c r="T2142" s="139">
        <v>1064</v>
      </c>
      <c r="U2142" s="139" t="s">
        <v>159</v>
      </c>
      <c r="V2142" s="140">
        <v>0</v>
      </c>
      <c r="W2142" s="141">
        <v>0</v>
      </c>
      <c r="X2142" s="141">
        <v>0</v>
      </c>
      <c r="Y2142" s="141">
        <v>0</v>
      </c>
      <c r="Z2142" s="142">
        <v>0.145764</v>
      </c>
    </row>
    <row r="2143" spans="1:26" s="4" customFormat="1" x14ac:dyDescent="0.2">
      <c r="A2143" s="139" t="s">
        <v>209</v>
      </c>
      <c r="B2143" s="31" t="s">
        <v>134</v>
      </c>
      <c r="C2143" s="139">
        <f t="shared" si="33"/>
        <v>8</v>
      </c>
      <c r="D2143" s="139" t="s">
        <v>193</v>
      </c>
      <c r="E2143" s="139" t="s">
        <v>184</v>
      </c>
      <c r="F2143" s="139" t="s">
        <v>1725</v>
      </c>
      <c r="G2143" s="139" t="s">
        <v>293</v>
      </c>
      <c r="H2143" s="139" t="s">
        <v>231</v>
      </c>
      <c r="I2143" s="139" t="s">
        <v>231</v>
      </c>
      <c r="J2143" s="139" t="s">
        <v>231</v>
      </c>
      <c r="K2143" s="139" t="s">
        <v>232</v>
      </c>
      <c r="L2143" s="139">
        <v>40.54290122222222</v>
      </c>
      <c r="M2143" s="139">
        <v>-106.41440713888889</v>
      </c>
      <c r="N2143" s="139" t="s">
        <v>261</v>
      </c>
      <c r="O2143" s="139" t="s">
        <v>233</v>
      </c>
      <c r="P2143" s="139">
        <v>6</v>
      </c>
      <c r="Q2143" s="139">
        <v>0.42</v>
      </c>
      <c r="R2143" s="139">
        <v>118</v>
      </c>
      <c r="S2143" s="139">
        <v>970</v>
      </c>
      <c r="T2143" s="139">
        <v>1064</v>
      </c>
      <c r="U2143" s="139" t="s">
        <v>159</v>
      </c>
      <c r="V2143" s="140">
        <v>0.98028199999999999</v>
      </c>
      <c r="W2143" s="141">
        <v>0.24</v>
      </c>
      <c r="X2143" s="141">
        <v>0.98028199999999999</v>
      </c>
      <c r="Y2143" s="141">
        <v>0</v>
      </c>
      <c r="Z2143" s="142">
        <v>0</v>
      </c>
    </row>
    <row r="2144" spans="1:26" s="4" customFormat="1" x14ac:dyDescent="0.2">
      <c r="A2144" s="139" t="s">
        <v>209</v>
      </c>
      <c r="B2144" s="31" t="s">
        <v>134</v>
      </c>
      <c r="C2144" s="139">
        <f t="shared" si="33"/>
        <v>8</v>
      </c>
      <c r="D2144" s="139" t="s">
        <v>193</v>
      </c>
      <c r="E2144" s="139" t="s">
        <v>184</v>
      </c>
      <c r="F2144" s="139" t="s">
        <v>1726</v>
      </c>
      <c r="G2144" s="139" t="s">
        <v>1727</v>
      </c>
      <c r="H2144" s="139" t="s">
        <v>231</v>
      </c>
      <c r="I2144" s="139" t="s">
        <v>231</v>
      </c>
      <c r="J2144" s="139" t="s">
        <v>231</v>
      </c>
      <c r="K2144" s="139" t="s">
        <v>232</v>
      </c>
      <c r="L2144" s="139">
        <v>39.074906527777785</v>
      </c>
      <c r="M2144" s="139">
        <v>-107.40848050000001</v>
      </c>
      <c r="N2144" s="139" t="s">
        <v>254</v>
      </c>
      <c r="O2144" s="139" t="s">
        <v>233</v>
      </c>
      <c r="P2144" s="139">
        <v>20</v>
      </c>
      <c r="Q2144" s="139">
        <v>2.84</v>
      </c>
      <c r="R2144" s="139">
        <v>8.1</v>
      </c>
      <c r="S2144" s="139">
        <v>9747</v>
      </c>
      <c r="T2144" s="139">
        <v>148</v>
      </c>
      <c r="U2144" s="139" t="s">
        <v>108</v>
      </c>
      <c r="V2144" s="140">
        <v>0</v>
      </c>
      <c r="W2144" s="141">
        <v>14.206649000000001</v>
      </c>
      <c r="X2144" s="141">
        <v>0</v>
      </c>
      <c r="Y2144" s="141">
        <v>0</v>
      </c>
      <c r="Z2144" s="142">
        <v>0</v>
      </c>
    </row>
    <row r="2145" spans="1:26" s="4" customFormat="1" x14ac:dyDescent="0.2">
      <c r="A2145" s="139" t="s">
        <v>209</v>
      </c>
      <c r="B2145" s="31" t="s">
        <v>134</v>
      </c>
      <c r="C2145" s="139">
        <f t="shared" si="33"/>
        <v>8</v>
      </c>
      <c r="D2145" s="139" t="s">
        <v>193</v>
      </c>
      <c r="E2145" s="139" t="s">
        <v>184</v>
      </c>
      <c r="F2145" s="139" t="s">
        <v>1726</v>
      </c>
      <c r="G2145" s="139" t="s">
        <v>1727</v>
      </c>
      <c r="H2145" s="139" t="s">
        <v>231</v>
      </c>
      <c r="I2145" s="139" t="s">
        <v>231</v>
      </c>
      <c r="J2145" s="139" t="s">
        <v>231</v>
      </c>
      <c r="K2145" s="139" t="s">
        <v>232</v>
      </c>
      <c r="L2145" s="139">
        <v>39.001352249999997</v>
      </c>
      <c r="M2145" s="139">
        <v>-107.36729088888889</v>
      </c>
      <c r="N2145" s="139" t="s">
        <v>261</v>
      </c>
      <c r="O2145" s="139" t="s">
        <v>233</v>
      </c>
      <c r="P2145" s="139">
        <v>10</v>
      </c>
      <c r="Q2145" s="139">
        <v>0.5</v>
      </c>
      <c r="R2145" s="139">
        <v>105</v>
      </c>
      <c r="S2145" s="139">
        <v>1241</v>
      </c>
      <c r="T2145" s="139">
        <v>1105</v>
      </c>
      <c r="U2145" s="139" t="s">
        <v>159</v>
      </c>
      <c r="V2145" s="140">
        <v>8.0592059999999996</v>
      </c>
      <c r="W2145" s="141">
        <v>0.71582800000000002</v>
      </c>
      <c r="X2145" s="141">
        <v>0.32597199999999998</v>
      </c>
      <c r="Y2145" s="141">
        <v>0</v>
      </c>
      <c r="Z2145" s="142">
        <v>0</v>
      </c>
    </row>
    <row r="2146" spans="1:26" s="4" customFormat="1" x14ac:dyDescent="0.2">
      <c r="A2146" s="139" t="s">
        <v>209</v>
      </c>
      <c r="B2146" s="31" t="s">
        <v>134</v>
      </c>
      <c r="C2146" s="139">
        <f t="shared" si="33"/>
        <v>8</v>
      </c>
      <c r="D2146" s="139" t="s">
        <v>193</v>
      </c>
      <c r="E2146" s="139" t="s">
        <v>184</v>
      </c>
      <c r="F2146" s="139" t="s">
        <v>1728</v>
      </c>
      <c r="G2146" s="139" t="s">
        <v>1729</v>
      </c>
      <c r="H2146" s="139" t="s">
        <v>231</v>
      </c>
      <c r="I2146" s="139" t="s">
        <v>231</v>
      </c>
      <c r="J2146" s="139" t="s">
        <v>231</v>
      </c>
      <c r="K2146" s="139" t="s">
        <v>232</v>
      </c>
      <c r="L2146" s="139">
        <v>40.765270583333333</v>
      </c>
      <c r="M2146" s="139">
        <v>-106.21374766666666</v>
      </c>
      <c r="N2146" s="139" t="s">
        <v>261</v>
      </c>
      <c r="O2146" s="139" t="s">
        <v>233</v>
      </c>
      <c r="P2146" s="139">
        <v>6</v>
      </c>
      <c r="Q2146" s="139">
        <v>0.33</v>
      </c>
      <c r="R2146" s="139">
        <v>51</v>
      </c>
      <c r="S2146" s="139">
        <v>268</v>
      </c>
      <c r="T2146" s="139">
        <v>1028</v>
      </c>
      <c r="U2146" s="139" t="s">
        <v>159</v>
      </c>
      <c r="V2146" s="140">
        <v>4.7397900000000002</v>
      </c>
      <c r="W2146" s="141">
        <v>0.20758199999999999</v>
      </c>
      <c r="X2146" s="141">
        <v>0.86492500000000005</v>
      </c>
      <c r="Y2146" s="141">
        <v>0</v>
      </c>
      <c r="Z2146" s="142">
        <v>0</v>
      </c>
    </row>
    <row r="2147" spans="1:26" s="4" customFormat="1" x14ac:dyDescent="0.2">
      <c r="A2147" s="139" t="s">
        <v>209</v>
      </c>
      <c r="B2147" s="31" t="s">
        <v>134</v>
      </c>
      <c r="C2147" s="139">
        <f t="shared" si="33"/>
        <v>8</v>
      </c>
      <c r="D2147" s="139" t="s">
        <v>193</v>
      </c>
      <c r="E2147" s="139" t="s">
        <v>184</v>
      </c>
      <c r="F2147" s="139" t="s">
        <v>1728</v>
      </c>
      <c r="G2147" s="139" t="s">
        <v>1729</v>
      </c>
      <c r="H2147" s="139" t="s">
        <v>231</v>
      </c>
      <c r="I2147" s="139" t="s">
        <v>231</v>
      </c>
      <c r="J2147" s="139" t="s">
        <v>231</v>
      </c>
      <c r="K2147" s="139" t="s">
        <v>232</v>
      </c>
      <c r="L2147" s="139">
        <v>40.534972222222223</v>
      </c>
      <c r="M2147" s="139">
        <v>-106.38692222222222</v>
      </c>
      <c r="N2147" s="139" t="s">
        <v>254</v>
      </c>
      <c r="O2147" s="139" t="s">
        <v>233</v>
      </c>
      <c r="P2147" s="139">
        <v>0</v>
      </c>
      <c r="Q2147" s="139">
        <v>0</v>
      </c>
      <c r="R2147" s="139">
        <v>0</v>
      </c>
      <c r="S2147" s="139">
        <v>0</v>
      </c>
      <c r="T2147" s="139">
        <v>70</v>
      </c>
      <c r="U2147" s="139" t="s">
        <v>108</v>
      </c>
      <c r="V2147" s="140">
        <v>0</v>
      </c>
      <c r="W2147" s="141">
        <v>0.71420099999999997</v>
      </c>
      <c r="X2147" s="141">
        <v>0</v>
      </c>
      <c r="Y2147" s="141">
        <v>0</v>
      </c>
      <c r="Z2147" s="142">
        <v>0</v>
      </c>
    </row>
    <row r="2148" spans="1:26" s="4" customFormat="1" x14ac:dyDescent="0.2">
      <c r="A2148" s="139" t="s">
        <v>209</v>
      </c>
      <c r="B2148" s="31" t="s">
        <v>134</v>
      </c>
      <c r="C2148" s="139">
        <f t="shared" si="33"/>
        <v>8</v>
      </c>
      <c r="D2148" s="139" t="s">
        <v>194</v>
      </c>
      <c r="E2148" s="139" t="s">
        <v>186</v>
      </c>
      <c r="F2148" s="139" t="s">
        <v>1730</v>
      </c>
      <c r="G2148" s="139" t="s">
        <v>785</v>
      </c>
      <c r="H2148" s="139" t="s">
        <v>230</v>
      </c>
      <c r="I2148" s="139" t="s">
        <v>231</v>
      </c>
      <c r="J2148" s="139" t="s">
        <v>231</v>
      </c>
      <c r="K2148" s="139" t="s">
        <v>232</v>
      </c>
      <c r="L2148" s="139">
        <v>39.28032558333333</v>
      </c>
      <c r="M2148" s="139">
        <v>-108.20516288888889</v>
      </c>
      <c r="N2148" s="139" t="s">
        <v>261</v>
      </c>
      <c r="O2148" s="139" t="s">
        <v>233</v>
      </c>
      <c r="P2148" s="139">
        <v>22</v>
      </c>
      <c r="Q2148" s="139">
        <v>0.8</v>
      </c>
      <c r="R2148" s="139">
        <v>122.1</v>
      </c>
      <c r="S2148" s="139">
        <v>3681</v>
      </c>
      <c r="T2148" s="139">
        <v>70</v>
      </c>
      <c r="U2148" s="139" t="s">
        <v>159</v>
      </c>
      <c r="V2148" s="140">
        <v>0</v>
      </c>
      <c r="W2148" s="141">
        <v>0</v>
      </c>
      <c r="X2148" s="141">
        <v>0</v>
      </c>
      <c r="Y2148" s="141">
        <v>1.9E-2</v>
      </c>
      <c r="Z2148" s="142">
        <v>0.31</v>
      </c>
    </row>
    <row r="2149" spans="1:26" s="4" customFormat="1" x14ac:dyDescent="0.2">
      <c r="A2149" s="139" t="s">
        <v>209</v>
      </c>
      <c r="B2149" s="31" t="s">
        <v>134</v>
      </c>
      <c r="C2149" s="139">
        <f t="shared" si="33"/>
        <v>8</v>
      </c>
      <c r="D2149" s="139" t="s">
        <v>194</v>
      </c>
      <c r="E2149" s="139" t="s">
        <v>186</v>
      </c>
      <c r="F2149" s="139" t="s">
        <v>1730</v>
      </c>
      <c r="G2149" s="139" t="s">
        <v>785</v>
      </c>
      <c r="H2149" s="139" t="s">
        <v>234</v>
      </c>
      <c r="I2149" s="139" t="s">
        <v>231</v>
      </c>
      <c r="J2149" s="139" t="s">
        <v>231</v>
      </c>
      <c r="K2149" s="139" t="s">
        <v>232</v>
      </c>
      <c r="L2149" s="139">
        <v>39.28032558333333</v>
      </c>
      <c r="M2149" s="139">
        <v>-108.20516288888889</v>
      </c>
      <c r="N2149" s="139" t="s">
        <v>261</v>
      </c>
      <c r="O2149" s="139" t="s">
        <v>233</v>
      </c>
      <c r="P2149" s="139">
        <v>18</v>
      </c>
      <c r="Q2149" s="139">
        <v>0.8</v>
      </c>
      <c r="R2149" s="139">
        <v>104.7</v>
      </c>
      <c r="S2149" s="139">
        <v>3156</v>
      </c>
      <c r="T2149" s="139">
        <v>70</v>
      </c>
      <c r="U2149" s="139" t="s">
        <v>159</v>
      </c>
      <c r="V2149" s="140">
        <v>0</v>
      </c>
      <c r="W2149" s="141">
        <v>0</v>
      </c>
      <c r="X2149" s="141">
        <v>0</v>
      </c>
      <c r="Y2149" s="141">
        <v>1.6E-2</v>
      </c>
      <c r="Z2149" s="142">
        <v>0.26</v>
      </c>
    </row>
    <row r="2150" spans="1:26" s="4" customFormat="1" x14ac:dyDescent="0.2">
      <c r="A2150" s="139" t="s">
        <v>209</v>
      </c>
      <c r="B2150" s="31" t="s">
        <v>134</v>
      </c>
      <c r="C2150" s="139">
        <f t="shared" si="33"/>
        <v>8</v>
      </c>
      <c r="D2150" s="139" t="s">
        <v>194</v>
      </c>
      <c r="E2150" s="139" t="s">
        <v>186</v>
      </c>
      <c r="F2150" s="139" t="s">
        <v>1730</v>
      </c>
      <c r="G2150" s="139" t="s">
        <v>785</v>
      </c>
      <c r="H2150" s="139" t="s">
        <v>264</v>
      </c>
      <c r="I2150" s="139" t="s">
        <v>231</v>
      </c>
      <c r="J2150" s="139" t="s">
        <v>231</v>
      </c>
      <c r="K2150" s="139" t="s">
        <v>232</v>
      </c>
      <c r="L2150" s="139">
        <v>39.28032558333333</v>
      </c>
      <c r="M2150" s="139">
        <v>-108.20516288888889</v>
      </c>
      <c r="N2150" s="139" t="s">
        <v>261</v>
      </c>
      <c r="O2150" s="139" t="s">
        <v>233</v>
      </c>
      <c r="P2150" s="139">
        <v>0</v>
      </c>
      <c r="Q2150" s="139">
        <v>0</v>
      </c>
      <c r="R2150" s="139">
        <v>0</v>
      </c>
      <c r="S2150" s="139">
        <v>0</v>
      </c>
      <c r="T2150" s="139">
        <v>70</v>
      </c>
      <c r="U2150" s="139" t="s">
        <v>159</v>
      </c>
      <c r="V2150" s="140">
        <v>0</v>
      </c>
      <c r="W2150" s="141">
        <v>0</v>
      </c>
      <c r="X2150" s="141">
        <v>0</v>
      </c>
      <c r="Y2150" s="141">
        <v>0</v>
      </c>
      <c r="Z2150" s="142">
        <v>0</v>
      </c>
    </row>
    <row r="2151" spans="1:26" s="4" customFormat="1" x14ac:dyDescent="0.2">
      <c r="A2151" s="139" t="s">
        <v>209</v>
      </c>
      <c r="B2151" s="31" t="s">
        <v>134</v>
      </c>
      <c r="C2151" s="139">
        <f t="shared" si="33"/>
        <v>8</v>
      </c>
      <c r="D2151" s="139" t="s">
        <v>194</v>
      </c>
      <c r="E2151" s="139" t="s">
        <v>186</v>
      </c>
      <c r="F2151" s="139" t="s">
        <v>1730</v>
      </c>
      <c r="G2151" s="139" t="s">
        <v>785</v>
      </c>
      <c r="H2151" s="139" t="s">
        <v>260</v>
      </c>
      <c r="I2151" s="139" t="s">
        <v>231</v>
      </c>
      <c r="J2151" s="139" t="s">
        <v>231</v>
      </c>
      <c r="K2151" s="139" t="s">
        <v>232</v>
      </c>
      <c r="L2151" s="139">
        <v>39.28032558333333</v>
      </c>
      <c r="M2151" s="139">
        <v>-108.20516288888889</v>
      </c>
      <c r="N2151" s="139" t="s">
        <v>261</v>
      </c>
      <c r="O2151" s="139" t="s">
        <v>233</v>
      </c>
      <c r="P2151" s="139">
        <v>0</v>
      </c>
      <c r="Q2151" s="139">
        <v>0</v>
      </c>
      <c r="R2151" s="139">
        <v>0</v>
      </c>
      <c r="S2151" s="139">
        <v>0</v>
      </c>
      <c r="T2151" s="139">
        <v>70</v>
      </c>
      <c r="U2151" s="139" t="s">
        <v>159</v>
      </c>
      <c r="V2151" s="140">
        <v>0</v>
      </c>
      <c r="W2151" s="141">
        <v>0</v>
      </c>
      <c r="X2151" s="141">
        <v>0</v>
      </c>
      <c r="Y2151" s="141">
        <v>0</v>
      </c>
      <c r="Z2151" s="142">
        <v>0</v>
      </c>
    </row>
    <row r="2152" spans="1:26" s="4" customFormat="1" x14ac:dyDescent="0.2">
      <c r="A2152" s="139" t="s">
        <v>209</v>
      </c>
      <c r="B2152" s="31" t="s">
        <v>134</v>
      </c>
      <c r="C2152" s="139">
        <f t="shared" si="33"/>
        <v>8</v>
      </c>
      <c r="D2152" s="139" t="s">
        <v>194</v>
      </c>
      <c r="E2152" s="139" t="s">
        <v>186</v>
      </c>
      <c r="F2152" s="139" t="s">
        <v>1730</v>
      </c>
      <c r="G2152" s="139" t="s">
        <v>785</v>
      </c>
      <c r="H2152" s="139" t="s">
        <v>231</v>
      </c>
      <c r="I2152" s="139" t="s">
        <v>231</v>
      </c>
      <c r="J2152" s="139" t="s">
        <v>231</v>
      </c>
      <c r="K2152" s="139" t="s">
        <v>232</v>
      </c>
      <c r="L2152" s="139">
        <v>39.234829777777776</v>
      </c>
      <c r="M2152" s="139">
        <v>-108.64210577777779</v>
      </c>
      <c r="N2152" s="139" t="s">
        <v>261</v>
      </c>
      <c r="O2152" s="139" t="s">
        <v>233</v>
      </c>
      <c r="P2152" s="139">
        <v>18</v>
      </c>
      <c r="Q2152" s="139">
        <v>0.8</v>
      </c>
      <c r="R2152" s="139">
        <v>104.7</v>
      </c>
      <c r="S2152" s="139">
        <v>3156</v>
      </c>
      <c r="T2152" s="139">
        <v>70</v>
      </c>
      <c r="U2152" s="139" t="s">
        <v>159</v>
      </c>
      <c r="V2152" s="140">
        <v>16</v>
      </c>
      <c r="W2152" s="141">
        <v>12.1</v>
      </c>
      <c r="X2152" s="141">
        <v>12.1</v>
      </c>
      <c r="Y2152" s="141">
        <v>0</v>
      </c>
      <c r="Z2152" s="142">
        <v>0</v>
      </c>
    </row>
    <row r="2153" spans="1:26" s="4" customFormat="1" x14ac:dyDescent="0.2">
      <c r="A2153" s="139" t="s">
        <v>209</v>
      </c>
      <c r="B2153" s="31" t="s">
        <v>134</v>
      </c>
      <c r="C2153" s="139">
        <f t="shared" si="33"/>
        <v>8</v>
      </c>
      <c r="D2153" s="139" t="s">
        <v>194</v>
      </c>
      <c r="E2153" s="139" t="s">
        <v>186</v>
      </c>
      <c r="F2153" s="139" t="s">
        <v>1730</v>
      </c>
      <c r="G2153" s="139" t="s">
        <v>785</v>
      </c>
      <c r="H2153" s="139" t="s">
        <v>231</v>
      </c>
      <c r="I2153" s="139" t="s">
        <v>231</v>
      </c>
      <c r="J2153" s="139" t="s">
        <v>231</v>
      </c>
      <c r="K2153" s="139" t="s">
        <v>232</v>
      </c>
      <c r="L2153" s="139">
        <v>39.234829777777776</v>
      </c>
      <c r="M2153" s="139">
        <v>-108.64210577777779</v>
      </c>
      <c r="N2153" s="139" t="s">
        <v>261</v>
      </c>
      <c r="O2153" s="139" t="s">
        <v>233</v>
      </c>
      <c r="P2153" s="139">
        <v>22</v>
      </c>
      <c r="Q2153" s="139">
        <v>0.8</v>
      </c>
      <c r="R2153" s="139">
        <v>122.1</v>
      </c>
      <c r="S2153" s="139">
        <v>3681</v>
      </c>
      <c r="T2153" s="139">
        <v>70</v>
      </c>
      <c r="U2153" s="139" t="s">
        <v>159</v>
      </c>
      <c r="V2153" s="140">
        <v>19.3</v>
      </c>
      <c r="W2153" s="141">
        <v>14.4</v>
      </c>
      <c r="X2153" s="141">
        <v>14.4</v>
      </c>
      <c r="Y2153" s="141">
        <v>0</v>
      </c>
      <c r="Z2153" s="142">
        <v>0</v>
      </c>
    </row>
    <row r="2154" spans="1:26" s="4" customFormat="1" x14ac:dyDescent="0.2">
      <c r="A2154" s="139" t="s">
        <v>209</v>
      </c>
      <c r="B2154" s="31" t="s">
        <v>134</v>
      </c>
      <c r="C2154" s="139">
        <f t="shared" si="33"/>
        <v>8</v>
      </c>
      <c r="D2154" s="139" t="s">
        <v>194</v>
      </c>
      <c r="E2154" s="139" t="s">
        <v>186</v>
      </c>
      <c r="F2154" s="139" t="s">
        <v>1730</v>
      </c>
      <c r="G2154" s="139" t="s">
        <v>785</v>
      </c>
      <c r="H2154" s="139" t="s">
        <v>231</v>
      </c>
      <c r="I2154" s="139" t="s">
        <v>231</v>
      </c>
      <c r="J2154" s="139" t="s">
        <v>231</v>
      </c>
      <c r="K2154" s="139" t="s">
        <v>232</v>
      </c>
      <c r="L2154" s="139">
        <v>39.234829777777776</v>
      </c>
      <c r="M2154" s="139">
        <v>-108.64210577777779</v>
      </c>
      <c r="N2154" s="139" t="s">
        <v>267</v>
      </c>
      <c r="O2154" s="139" t="s">
        <v>233</v>
      </c>
      <c r="P2154" s="139">
        <v>0</v>
      </c>
      <c r="Q2154" s="139">
        <v>0</v>
      </c>
      <c r="R2154" s="139">
        <v>0</v>
      </c>
      <c r="S2154" s="139">
        <v>0</v>
      </c>
      <c r="T2154" s="139">
        <v>70</v>
      </c>
      <c r="U2154" s="139" t="s">
        <v>110</v>
      </c>
      <c r="V2154" s="140">
        <v>0</v>
      </c>
      <c r="W2154" s="141">
        <v>7.2</v>
      </c>
      <c r="X2154" s="141">
        <v>0</v>
      </c>
      <c r="Y2154" s="141">
        <v>0</v>
      </c>
      <c r="Z2154" s="142">
        <v>0</v>
      </c>
    </row>
    <row r="2155" spans="1:26" s="4" customFormat="1" x14ac:dyDescent="0.2">
      <c r="A2155" s="139" t="s">
        <v>209</v>
      </c>
      <c r="B2155" s="31" t="s">
        <v>134</v>
      </c>
      <c r="C2155" s="139">
        <f t="shared" si="33"/>
        <v>8</v>
      </c>
      <c r="D2155" s="139" t="s">
        <v>194</v>
      </c>
      <c r="E2155" s="139" t="s">
        <v>186</v>
      </c>
      <c r="F2155" s="139" t="s">
        <v>1730</v>
      </c>
      <c r="G2155" s="139" t="s">
        <v>785</v>
      </c>
      <c r="H2155" s="139" t="s">
        <v>231</v>
      </c>
      <c r="I2155" s="139" t="s">
        <v>231</v>
      </c>
      <c r="J2155" s="139" t="s">
        <v>231</v>
      </c>
      <c r="K2155" s="139" t="s">
        <v>232</v>
      </c>
      <c r="L2155" s="139">
        <v>39.234829777777776</v>
      </c>
      <c r="M2155" s="139">
        <v>-108.64210577777779</v>
      </c>
      <c r="N2155" s="139" t="s">
        <v>314</v>
      </c>
      <c r="O2155" s="139" t="s">
        <v>233</v>
      </c>
      <c r="P2155" s="139">
        <v>0</v>
      </c>
      <c r="Q2155" s="139">
        <v>0</v>
      </c>
      <c r="R2155" s="139">
        <v>0</v>
      </c>
      <c r="S2155" s="139">
        <v>0</v>
      </c>
      <c r="T2155" s="139">
        <v>70</v>
      </c>
      <c r="U2155" s="139" t="s">
        <v>85</v>
      </c>
      <c r="V2155" s="140">
        <v>0</v>
      </c>
      <c r="W2155" s="141">
        <v>27.11</v>
      </c>
      <c r="X2155" s="141">
        <v>0</v>
      </c>
      <c r="Y2155" s="141">
        <v>0</v>
      </c>
      <c r="Z2155" s="142">
        <v>0</v>
      </c>
    </row>
    <row r="2156" spans="1:26" s="4" customFormat="1" x14ac:dyDescent="0.2">
      <c r="A2156" s="139" t="s">
        <v>209</v>
      </c>
      <c r="B2156" s="31" t="s">
        <v>134</v>
      </c>
      <c r="C2156" s="139">
        <f t="shared" si="33"/>
        <v>8</v>
      </c>
      <c r="D2156" s="139" t="s">
        <v>194</v>
      </c>
      <c r="E2156" s="139" t="s">
        <v>186</v>
      </c>
      <c r="F2156" s="139" t="s">
        <v>1730</v>
      </c>
      <c r="G2156" s="139" t="s">
        <v>785</v>
      </c>
      <c r="H2156" s="139" t="s">
        <v>231</v>
      </c>
      <c r="I2156" s="139" t="s">
        <v>231</v>
      </c>
      <c r="J2156" s="139" t="s">
        <v>231</v>
      </c>
      <c r="K2156" s="139" t="s">
        <v>232</v>
      </c>
      <c r="L2156" s="139">
        <v>39.234829777777776</v>
      </c>
      <c r="M2156" s="139">
        <v>-108.64210577777779</v>
      </c>
      <c r="N2156" s="139" t="s">
        <v>239</v>
      </c>
      <c r="O2156" s="139" t="s">
        <v>233</v>
      </c>
      <c r="P2156" s="139">
        <v>0</v>
      </c>
      <c r="Q2156" s="139">
        <v>0</v>
      </c>
      <c r="R2156" s="139">
        <v>0</v>
      </c>
      <c r="S2156" s="139">
        <v>0</v>
      </c>
      <c r="T2156" s="139">
        <v>70</v>
      </c>
      <c r="U2156" s="139" t="s">
        <v>111</v>
      </c>
      <c r="V2156" s="140">
        <v>0</v>
      </c>
      <c r="W2156" s="141">
        <v>5.33</v>
      </c>
      <c r="X2156" s="141">
        <v>0</v>
      </c>
      <c r="Y2156" s="141">
        <v>0</v>
      </c>
      <c r="Z2156" s="142">
        <v>0</v>
      </c>
    </row>
    <row r="2157" spans="1:26" s="4" customFormat="1" x14ac:dyDescent="0.2">
      <c r="A2157" s="139" t="s">
        <v>209</v>
      </c>
      <c r="B2157" s="31" t="s">
        <v>134</v>
      </c>
      <c r="C2157" s="139">
        <f t="shared" si="33"/>
        <v>8</v>
      </c>
      <c r="D2157" s="139" t="s">
        <v>194</v>
      </c>
      <c r="E2157" s="139" t="s">
        <v>186</v>
      </c>
      <c r="F2157" s="139" t="s">
        <v>1731</v>
      </c>
      <c r="G2157" s="139" t="s">
        <v>1732</v>
      </c>
      <c r="H2157" s="139" t="s">
        <v>234</v>
      </c>
      <c r="I2157" s="139" t="s">
        <v>231</v>
      </c>
      <c r="J2157" s="139" t="s">
        <v>231</v>
      </c>
      <c r="K2157" s="139" t="s">
        <v>232</v>
      </c>
      <c r="L2157" s="139">
        <v>39.28101925</v>
      </c>
      <c r="M2157" s="139">
        <v>-107.84616347222222</v>
      </c>
      <c r="N2157" s="139" t="s">
        <v>261</v>
      </c>
      <c r="O2157" s="139" t="s">
        <v>233</v>
      </c>
      <c r="P2157" s="139">
        <v>8</v>
      </c>
      <c r="Q2157" s="139">
        <v>0.3</v>
      </c>
      <c r="R2157" s="139">
        <v>88.9</v>
      </c>
      <c r="S2157" s="139">
        <v>1080</v>
      </c>
      <c r="T2157" s="139">
        <v>0</v>
      </c>
      <c r="U2157" s="139" t="s">
        <v>159</v>
      </c>
      <c r="V2157" s="140">
        <v>0</v>
      </c>
      <c r="W2157" s="141">
        <v>0</v>
      </c>
      <c r="X2157" s="141">
        <v>0</v>
      </c>
      <c r="Y2157" s="141">
        <v>0</v>
      </c>
      <c r="Z2157" s="142">
        <v>0</v>
      </c>
    </row>
    <row r="2158" spans="1:26" s="4" customFormat="1" x14ac:dyDescent="0.2">
      <c r="A2158" s="139" t="s">
        <v>209</v>
      </c>
      <c r="B2158" s="31" t="s">
        <v>134</v>
      </c>
      <c r="C2158" s="139">
        <f t="shared" si="33"/>
        <v>8</v>
      </c>
      <c r="D2158" s="139" t="s">
        <v>194</v>
      </c>
      <c r="E2158" s="139" t="s">
        <v>186</v>
      </c>
      <c r="F2158" s="139" t="s">
        <v>1731</v>
      </c>
      <c r="G2158" s="139" t="s">
        <v>1732</v>
      </c>
      <c r="H2158" s="139" t="s">
        <v>236</v>
      </c>
      <c r="I2158" s="139" t="s">
        <v>231</v>
      </c>
      <c r="J2158" s="139" t="s">
        <v>231</v>
      </c>
      <c r="K2158" s="139" t="s">
        <v>232</v>
      </c>
      <c r="L2158" s="139">
        <v>39.28101925</v>
      </c>
      <c r="M2158" s="139">
        <v>-107.84616347222222</v>
      </c>
      <c r="N2158" s="139" t="s">
        <v>237</v>
      </c>
      <c r="O2158" s="139" t="s">
        <v>233</v>
      </c>
      <c r="P2158" s="139">
        <v>20</v>
      </c>
      <c r="Q2158" s="139">
        <v>1.44</v>
      </c>
      <c r="R2158" s="139">
        <v>46.4</v>
      </c>
      <c r="S2158" s="139">
        <v>4520</v>
      </c>
      <c r="T2158" s="139">
        <v>470</v>
      </c>
      <c r="U2158" s="139" t="s">
        <v>159</v>
      </c>
      <c r="V2158" s="140">
        <v>0</v>
      </c>
      <c r="W2158" s="141">
        <v>0</v>
      </c>
      <c r="X2158" s="141">
        <v>0</v>
      </c>
      <c r="Y2158" s="141">
        <v>0</v>
      </c>
      <c r="Z2158" s="142">
        <v>0</v>
      </c>
    </row>
    <row r="2159" spans="1:26" s="4" customFormat="1" x14ac:dyDescent="0.2">
      <c r="A2159" s="139" t="s">
        <v>209</v>
      </c>
      <c r="B2159" s="31" t="s">
        <v>134</v>
      </c>
      <c r="C2159" s="139">
        <f t="shared" si="33"/>
        <v>8</v>
      </c>
      <c r="D2159" s="139" t="s">
        <v>194</v>
      </c>
      <c r="E2159" s="139" t="s">
        <v>186</v>
      </c>
      <c r="F2159" s="139" t="s">
        <v>1731</v>
      </c>
      <c r="G2159" s="139" t="s">
        <v>1732</v>
      </c>
      <c r="H2159" s="139" t="s">
        <v>344</v>
      </c>
      <c r="I2159" s="139" t="s">
        <v>231</v>
      </c>
      <c r="J2159" s="139" t="s">
        <v>231</v>
      </c>
      <c r="K2159" s="139" t="s">
        <v>232</v>
      </c>
      <c r="L2159" s="139">
        <v>39.28101925</v>
      </c>
      <c r="M2159" s="139">
        <v>-107.84616347222222</v>
      </c>
      <c r="N2159" s="139" t="s">
        <v>275</v>
      </c>
      <c r="O2159" s="139" t="s">
        <v>233</v>
      </c>
      <c r="P2159" s="139">
        <v>28</v>
      </c>
      <c r="Q2159" s="139">
        <v>1.48</v>
      </c>
      <c r="R2159" s="139">
        <v>63.1</v>
      </c>
      <c r="S2159" s="139">
        <v>9774</v>
      </c>
      <c r="T2159" s="139">
        <v>854</v>
      </c>
      <c r="U2159" s="139" t="s">
        <v>159</v>
      </c>
      <c r="V2159" s="140">
        <v>0</v>
      </c>
      <c r="W2159" s="141">
        <v>0</v>
      </c>
      <c r="X2159" s="141">
        <v>0</v>
      </c>
      <c r="Y2159" s="141">
        <v>2.6579999999999999E-2</v>
      </c>
      <c r="Z2159" s="142">
        <v>0.443</v>
      </c>
    </row>
    <row r="2160" spans="1:26" s="4" customFormat="1" x14ac:dyDescent="0.2">
      <c r="A2160" s="139" t="s">
        <v>209</v>
      </c>
      <c r="B2160" s="31" t="s">
        <v>134</v>
      </c>
      <c r="C2160" s="139">
        <f t="shared" si="33"/>
        <v>8</v>
      </c>
      <c r="D2160" s="139" t="s">
        <v>194</v>
      </c>
      <c r="E2160" s="139" t="s">
        <v>186</v>
      </c>
      <c r="F2160" s="139" t="s">
        <v>1731</v>
      </c>
      <c r="G2160" s="139" t="s">
        <v>1732</v>
      </c>
      <c r="H2160" s="139" t="s">
        <v>776</v>
      </c>
      <c r="I2160" s="139" t="s">
        <v>231</v>
      </c>
      <c r="J2160" s="139" t="s">
        <v>231</v>
      </c>
      <c r="K2160" s="139" t="s">
        <v>232</v>
      </c>
      <c r="L2160" s="139">
        <v>39.28101925</v>
      </c>
      <c r="M2160" s="139">
        <v>-107.84616347222222</v>
      </c>
      <c r="N2160" s="139" t="s">
        <v>261</v>
      </c>
      <c r="O2160" s="139" t="s">
        <v>233</v>
      </c>
      <c r="P2160" s="139">
        <v>26</v>
      </c>
      <c r="Q2160" s="139">
        <v>1.33</v>
      </c>
      <c r="R2160" s="139">
        <v>53.9</v>
      </c>
      <c r="S2160" s="139">
        <v>11895</v>
      </c>
      <c r="T2160" s="139">
        <v>868</v>
      </c>
      <c r="U2160" s="139" t="s">
        <v>159</v>
      </c>
      <c r="V2160" s="140">
        <v>0</v>
      </c>
      <c r="W2160" s="141">
        <v>0</v>
      </c>
      <c r="X2160" s="141">
        <v>0</v>
      </c>
      <c r="Y2160" s="141">
        <v>0</v>
      </c>
      <c r="Z2160" s="142">
        <v>0</v>
      </c>
    </row>
    <row r="2161" spans="1:26" s="4" customFormat="1" x14ac:dyDescent="0.2">
      <c r="A2161" s="139" t="s">
        <v>209</v>
      </c>
      <c r="B2161" s="31" t="s">
        <v>134</v>
      </c>
      <c r="C2161" s="139">
        <f t="shared" si="33"/>
        <v>8</v>
      </c>
      <c r="D2161" s="139" t="s">
        <v>194</v>
      </c>
      <c r="E2161" s="139" t="s">
        <v>186</v>
      </c>
      <c r="F2161" s="139" t="s">
        <v>1731</v>
      </c>
      <c r="G2161" s="139" t="s">
        <v>1732</v>
      </c>
      <c r="H2161" s="139" t="s">
        <v>231</v>
      </c>
      <c r="I2161" s="139" t="s">
        <v>231</v>
      </c>
      <c r="J2161" s="139" t="s">
        <v>231</v>
      </c>
      <c r="K2161" s="139" t="s">
        <v>232</v>
      </c>
      <c r="L2161" s="139">
        <v>39.327803388888896</v>
      </c>
      <c r="M2161" s="139">
        <v>-108.24202841666667</v>
      </c>
      <c r="N2161" s="139" t="s">
        <v>275</v>
      </c>
      <c r="O2161" s="139" t="s">
        <v>233</v>
      </c>
      <c r="P2161" s="139">
        <v>10</v>
      </c>
      <c r="Q2161" s="139">
        <v>1</v>
      </c>
      <c r="R2161" s="139">
        <v>207</v>
      </c>
      <c r="S2161" s="139">
        <v>9774</v>
      </c>
      <c r="T2161" s="139">
        <v>854</v>
      </c>
      <c r="U2161" s="139" t="s">
        <v>159</v>
      </c>
      <c r="V2161" s="140">
        <v>19.416423999999999</v>
      </c>
      <c r="W2161" s="141">
        <v>1.909286</v>
      </c>
      <c r="X2161" s="141">
        <v>1.7125300000000001</v>
      </c>
      <c r="Y2161" s="141">
        <v>0</v>
      </c>
      <c r="Z2161" s="142">
        <v>0</v>
      </c>
    </row>
    <row r="2162" spans="1:26" s="4" customFormat="1" x14ac:dyDescent="0.2">
      <c r="A2162" s="139" t="s">
        <v>209</v>
      </c>
      <c r="B2162" s="31" t="s">
        <v>134</v>
      </c>
      <c r="C2162" s="139">
        <f t="shared" si="33"/>
        <v>8</v>
      </c>
      <c r="D2162" s="139" t="s">
        <v>194</v>
      </c>
      <c r="E2162" s="139" t="s">
        <v>186</v>
      </c>
      <c r="F2162" s="139" t="s">
        <v>1731</v>
      </c>
      <c r="G2162" s="139" t="s">
        <v>1732</v>
      </c>
      <c r="H2162" s="139" t="s">
        <v>231</v>
      </c>
      <c r="I2162" s="139" t="s">
        <v>231</v>
      </c>
      <c r="J2162" s="139" t="s">
        <v>231</v>
      </c>
      <c r="K2162" s="139" t="s">
        <v>232</v>
      </c>
      <c r="L2162" s="139">
        <v>39.327803388888896</v>
      </c>
      <c r="M2162" s="139">
        <v>-108.24202841666667</v>
      </c>
      <c r="N2162" s="139" t="s">
        <v>275</v>
      </c>
      <c r="O2162" s="139" t="s">
        <v>233</v>
      </c>
      <c r="P2162" s="139">
        <v>28</v>
      </c>
      <c r="Q2162" s="139">
        <v>1.48</v>
      </c>
      <c r="R2162" s="139">
        <v>63.1</v>
      </c>
      <c r="S2162" s="139">
        <v>9774</v>
      </c>
      <c r="T2162" s="139">
        <v>854</v>
      </c>
      <c r="U2162" s="139" t="s">
        <v>159</v>
      </c>
      <c r="V2162" s="140">
        <v>19.416423999999999</v>
      </c>
      <c r="W2162" s="141">
        <v>1.909286</v>
      </c>
      <c r="X2162" s="141">
        <v>12.23236</v>
      </c>
      <c r="Y2162" s="141">
        <v>0</v>
      </c>
      <c r="Z2162" s="142">
        <v>0</v>
      </c>
    </row>
    <row r="2163" spans="1:26" s="4" customFormat="1" x14ac:dyDescent="0.2">
      <c r="A2163" s="139" t="s">
        <v>209</v>
      </c>
      <c r="B2163" s="31" t="s">
        <v>134</v>
      </c>
      <c r="C2163" s="139">
        <f t="shared" si="33"/>
        <v>8</v>
      </c>
      <c r="D2163" s="139" t="s">
        <v>194</v>
      </c>
      <c r="E2163" s="139" t="s">
        <v>186</v>
      </c>
      <c r="F2163" s="139" t="s">
        <v>1731</v>
      </c>
      <c r="G2163" s="139" t="s">
        <v>1732</v>
      </c>
      <c r="H2163" s="139" t="s">
        <v>231</v>
      </c>
      <c r="I2163" s="139" t="s">
        <v>231</v>
      </c>
      <c r="J2163" s="139" t="s">
        <v>231</v>
      </c>
      <c r="K2163" s="139" t="s">
        <v>232</v>
      </c>
      <c r="L2163" s="139">
        <v>39.327803388888896</v>
      </c>
      <c r="M2163" s="139">
        <v>-108.24202841666667</v>
      </c>
      <c r="N2163" s="139" t="s">
        <v>275</v>
      </c>
      <c r="O2163" s="139" t="s">
        <v>233</v>
      </c>
      <c r="P2163" s="139">
        <v>28</v>
      </c>
      <c r="Q2163" s="139">
        <v>1.48</v>
      </c>
      <c r="R2163" s="139">
        <v>63.1</v>
      </c>
      <c r="S2163" s="139">
        <v>9039</v>
      </c>
      <c r="T2163" s="139">
        <v>850</v>
      </c>
      <c r="U2163" s="139" t="s">
        <v>159</v>
      </c>
      <c r="V2163" s="140">
        <v>38.744247999999999</v>
      </c>
      <c r="W2163" s="141">
        <v>3.8185720000000001</v>
      </c>
      <c r="X2163" s="141">
        <v>13.944890000000001</v>
      </c>
      <c r="Y2163" s="141">
        <v>0</v>
      </c>
      <c r="Z2163" s="142">
        <v>0</v>
      </c>
    </row>
    <row r="2164" spans="1:26" s="4" customFormat="1" x14ac:dyDescent="0.2">
      <c r="A2164" s="139" t="s">
        <v>209</v>
      </c>
      <c r="B2164" s="31" t="s">
        <v>134</v>
      </c>
      <c r="C2164" s="139">
        <f t="shared" si="33"/>
        <v>8</v>
      </c>
      <c r="D2164" s="139" t="s">
        <v>194</v>
      </c>
      <c r="E2164" s="139" t="s">
        <v>186</v>
      </c>
      <c r="F2164" s="139" t="s">
        <v>1731</v>
      </c>
      <c r="G2164" s="139" t="s">
        <v>1732</v>
      </c>
      <c r="H2164" s="139" t="s">
        <v>231</v>
      </c>
      <c r="I2164" s="139" t="s">
        <v>231</v>
      </c>
      <c r="J2164" s="139" t="s">
        <v>231</v>
      </c>
      <c r="K2164" s="139" t="s">
        <v>232</v>
      </c>
      <c r="L2164" s="139">
        <v>39.327803388888896</v>
      </c>
      <c r="M2164" s="139">
        <v>-108.24202841666667</v>
      </c>
      <c r="N2164" s="139" t="s">
        <v>252</v>
      </c>
      <c r="O2164" s="139" t="s">
        <v>233</v>
      </c>
      <c r="P2164" s="139">
        <v>0</v>
      </c>
      <c r="Q2164" s="139">
        <v>0</v>
      </c>
      <c r="R2164" s="139">
        <v>0</v>
      </c>
      <c r="S2164" s="139">
        <v>0</v>
      </c>
      <c r="T2164" s="139">
        <v>70</v>
      </c>
      <c r="U2164" s="139" t="s">
        <v>110</v>
      </c>
      <c r="V2164" s="140">
        <v>0</v>
      </c>
      <c r="W2164" s="141">
        <v>8.9034779999999998</v>
      </c>
      <c r="X2164" s="141">
        <v>0</v>
      </c>
      <c r="Y2164" s="141">
        <v>0</v>
      </c>
      <c r="Z2164" s="142">
        <v>0</v>
      </c>
    </row>
    <row r="2165" spans="1:26" s="4" customFormat="1" x14ac:dyDescent="0.2">
      <c r="A2165" s="139" t="s">
        <v>209</v>
      </c>
      <c r="B2165" s="31" t="s">
        <v>134</v>
      </c>
      <c r="C2165" s="139">
        <f t="shared" si="33"/>
        <v>8</v>
      </c>
      <c r="D2165" s="139" t="s">
        <v>194</v>
      </c>
      <c r="E2165" s="139" t="s">
        <v>186</v>
      </c>
      <c r="F2165" s="139" t="s">
        <v>1731</v>
      </c>
      <c r="G2165" s="139" t="s">
        <v>1732</v>
      </c>
      <c r="H2165" s="139" t="s">
        <v>231</v>
      </c>
      <c r="I2165" s="139" t="s">
        <v>231</v>
      </c>
      <c r="J2165" s="139" t="s">
        <v>231</v>
      </c>
      <c r="K2165" s="139" t="s">
        <v>232</v>
      </c>
      <c r="L2165" s="139">
        <v>39.327803388888896</v>
      </c>
      <c r="M2165" s="139">
        <v>-108.24202841666667</v>
      </c>
      <c r="N2165" s="139" t="s">
        <v>239</v>
      </c>
      <c r="O2165" s="139" t="s">
        <v>233</v>
      </c>
      <c r="P2165" s="139">
        <v>0</v>
      </c>
      <c r="Q2165" s="139">
        <v>0</v>
      </c>
      <c r="R2165" s="139">
        <v>0</v>
      </c>
      <c r="S2165" s="139">
        <v>0</v>
      </c>
      <c r="T2165" s="139">
        <v>70</v>
      </c>
      <c r="U2165" s="139" t="s">
        <v>111</v>
      </c>
      <c r="V2165" s="140">
        <v>0</v>
      </c>
      <c r="W2165" s="141">
        <v>13</v>
      </c>
      <c r="X2165" s="141">
        <v>0</v>
      </c>
      <c r="Y2165" s="141">
        <v>0</v>
      </c>
      <c r="Z2165" s="142">
        <v>0</v>
      </c>
    </row>
    <row r="2166" spans="1:26" s="4" customFormat="1" x14ac:dyDescent="0.2">
      <c r="A2166" s="139" t="s">
        <v>209</v>
      </c>
      <c r="B2166" s="31" t="s">
        <v>134</v>
      </c>
      <c r="C2166" s="139">
        <f t="shared" si="33"/>
        <v>8</v>
      </c>
      <c r="D2166" s="139" t="s">
        <v>194</v>
      </c>
      <c r="E2166" s="139" t="s">
        <v>186</v>
      </c>
      <c r="F2166" s="139" t="s">
        <v>1733</v>
      </c>
      <c r="G2166" s="139" t="s">
        <v>1734</v>
      </c>
      <c r="H2166" s="139" t="s">
        <v>234</v>
      </c>
      <c r="I2166" s="139" t="s">
        <v>231</v>
      </c>
      <c r="J2166" s="139" t="s">
        <v>231</v>
      </c>
      <c r="K2166" s="139" t="s">
        <v>232</v>
      </c>
      <c r="L2166" s="139">
        <v>39.327803388888896</v>
      </c>
      <c r="M2166" s="139">
        <v>-108.24202841666667</v>
      </c>
      <c r="N2166" s="139" t="s">
        <v>83</v>
      </c>
      <c r="O2166" s="139" t="s">
        <v>233</v>
      </c>
      <c r="P2166" s="139">
        <v>0</v>
      </c>
      <c r="Q2166" s="139">
        <v>0</v>
      </c>
      <c r="R2166" s="139">
        <v>0</v>
      </c>
      <c r="S2166" s="139">
        <v>0</v>
      </c>
      <c r="T2166" s="139">
        <v>70</v>
      </c>
      <c r="U2166" s="139" t="s">
        <v>159</v>
      </c>
      <c r="V2166" s="140">
        <v>0</v>
      </c>
      <c r="W2166" s="141">
        <v>0</v>
      </c>
      <c r="X2166" s="141">
        <v>0</v>
      </c>
      <c r="Y2166" s="141">
        <v>0</v>
      </c>
      <c r="Z2166" s="142">
        <v>0</v>
      </c>
    </row>
    <row r="2167" spans="1:26" s="4" customFormat="1" x14ac:dyDescent="0.2">
      <c r="A2167" s="139" t="s">
        <v>209</v>
      </c>
      <c r="B2167" s="31" t="s">
        <v>134</v>
      </c>
      <c r="C2167" s="139">
        <f t="shared" si="33"/>
        <v>8</v>
      </c>
      <c r="D2167" s="139" t="s">
        <v>194</v>
      </c>
      <c r="E2167" s="139" t="s">
        <v>186</v>
      </c>
      <c r="F2167" s="139" t="s">
        <v>1733</v>
      </c>
      <c r="G2167" s="139" t="s">
        <v>1734</v>
      </c>
      <c r="H2167" s="139" t="s">
        <v>273</v>
      </c>
      <c r="I2167" s="139" t="s">
        <v>231</v>
      </c>
      <c r="J2167" s="139" t="s">
        <v>231</v>
      </c>
      <c r="K2167" s="139" t="s">
        <v>232</v>
      </c>
      <c r="L2167" s="139">
        <v>39.327803388888896</v>
      </c>
      <c r="M2167" s="139">
        <v>-108.24202841666667</v>
      </c>
      <c r="N2167" s="139" t="s">
        <v>261</v>
      </c>
      <c r="O2167" s="139" t="s">
        <v>233</v>
      </c>
      <c r="P2167" s="139">
        <v>20</v>
      </c>
      <c r="Q2167" s="139">
        <v>0</v>
      </c>
      <c r="R2167" s="139">
        <v>0</v>
      </c>
      <c r="S2167" s="139">
        <v>3380</v>
      </c>
      <c r="T2167" s="139">
        <v>800</v>
      </c>
      <c r="U2167" s="139" t="s">
        <v>159</v>
      </c>
      <c r="V2167" s="140">
        <v>0</v>
      </c>
      <c r="W2167" s="141">
        <v>0</v>
      </c>
      <c r="X2167" s="141">
        <v>0</v>
      </c>
      <c r="Y2167" s="141">
        <v>0</v>
      </c>
      <c r="Z2167" s="142">
        <v>0</v>
      </c>
    </row>
    <row r="2168" spans="1:26" s="4" customFormat="1" x14ac:dyDescent="0.2">
      <c r="A2168" s="139" t="s">
        <v>209</v>
      </c>
      <c r="B2168" s="31" t="s">
        <v>134</v>
      </c>
      <c r="C2168" s="139">
        <f t="shared" si="33"/>
        <v>8</v>
      </c>
      <c r="D2168" s="139" t="s">
        <v>194</v>
      </c>
      <c r="E2168" s="139" t="s">
        <v>186</v>
      </c>
      <c r="F2168" s="139" t="s">
        <v>1733</v>
      </c>
      <c r="G2168" s="139" t="s">
        <v>1734</v>
      </c>
      <c r="H2168" s="139" t="s">
        <v>264</v>
      </c>
      <c r="I2168" s="139" t="s">
        <v>231</v>
      </c>
      <c r="J2168" s="139" t="s">
        <v>231</v>
      </c>
      <c r="K2168" s="139" t="s">
        <v>232</v>
      </c>
      <c r="L2168" s="139">
        <v>39.327803388888896</v>
      </c>
      <c r="M2168" s="139">
        <v>-108.24202841666667</v>
      </c>
      <c r="N2168" s="139" t="s">
        <v>275</v>
      </c>
      <c r="O2168" s="139" t="s">
        <v>233</v>
      </c>
      <c r="P2168" s="139">
        <v>21</v>
      </c>
      <c r="Q2168" s="139">
        <v>1</v>
      </c>
      <c r="R2168" s="139">
        <v>162.30000000000001</v>
      </c>
      <c r="S2168" s="139">
        <v>7651</v>
      </c>
      <c r="T2168" s="139">
        <v>800</v>
      </c>
      <c r="U2168" s="139" t="s">
        <v>159</v>
      </c>
      <c r="V2168" s="140">
        <v>0</v>
      </c>
      <c r="W2168" s="141">
        <v>0</v>
      </c>
      <c r="X2168" s="141">
        <v>0</v>
      </c>
      <c r="Y2168" s="141">
        <v>0</v>
      </c>
      <c r="Z2168" s="142">
        <v>0</v>
      </c>
    </row>
    <row r="2169" spans="1:26" s="4" customFormat="1" x14ac:dyDescent="0.2">
      <c r="A2169" s="139" t="s">
        <v>209</v>
      </c>
      <c r="B2169" s="31" t="s">
        <v>134</v>
      </c>
      <c r="C2169" s="139">
        <f t="shared" si="33"/>
        <v>8</v>
      </c>
      <c r="D2169" s="139" t="s">
        <v>194</v>
      </c>
      <c r="E2169" s="139" t="s">
        <v>186</v>
      </c>
      <c r="F2169" s="139" t="s">
        <v>1733</v>
      </c>
      <c r="G2169" s="139" t="s">
        <v>1734</v>
      </c>
      <c r="H2169" s="139" t="s">
        <v>344</v>
      </c>
      <c r="I2169" s="139" t="s">
        <v>231</v>
      </c>
      <c r="J2169" s="139" t="s">
        <v>231</v>
      </c>
      <c r="K2169" s="139" t="s">
        <v>232</v>
      </c>
      <c r="L2169" s="139">
        <v>39.327803388888896</v>
      </c>
      <c r="M2169" s="139">
        <v>-108.24202841666667</v>
      </c>
      <c r="N2169" s="139" t="s">
        <v>271</v>
      </c>
      <c r="O2169" s="139" t="s">
        <v>233</v>
      </c>
      <c r="P2169" s="139">
        <v>13</v>
      </c>
      <c r="Q2169" s="139">
        <v>1</v>
      </c>
      <c r="R2169" s="139">
        <v>0</v>
      </c>
      <c r="S2169" s="139">
        <v>0</v>
      </c>
      <c r="T2169" s="139">
        <v>70</v>
      </c>
      <c r="U2169" s="139" t="s">
        <v>159</v>
      </c>
      <c r="V2169" s="140">
        <v>0</v>
      </c>
      <c r="W2169" s="141">
        <v>0</v>
      </c>
      <c r="X2169" s="141">
        <v>0</v>
      </c>
      <c r="Y2169" s="141">
        <v>0.12</v>
      </c>
      <c r="Z2169" s="142">
        <v>0.16</v>
      </c>
    </row>
    <row r="2170" spans="1:26" s="4" customFormat="1" x14ac:dyDescent="0.2">
      <c r="A2170" s="139" t="s">
        <v>209</v>
      </c>
      <c r="B2170" s="31" t="s">
        <v>134</v>
      </c>
      <c r="C2170" s="139">
        <f t="shared" si="33"/>
        <v>8</v>
      </c>
      <c r="D2170" s="139" t="s">
        <v>194</v>
      </c>
      <c r="E2170" s="139" t="s">
        <v>186</v>
      </c>
      <c r="F2170" s="139" t="s">
        <v>1733</v>
      </c>
      <c r="G2170" s="139" t="s">
        <v>1734</v>
      </c>
      <c r="H2170" s="139" t="s">
        <v>229</v>
      </c>
      <c r="I2170" s="139" t="s">
        <v>231</v>
      </c>
      <c r="J2170" s="139" t="s">
        <v>231</v>
      </c>
      <c r="K2170" s="139" t="s">
        <v>232</v>
      </c>
      <c r="L2170" s="139">
        <v>39.327803388888896</v>
      </c>
      <c r="M2170" s="139">
        <v>-108.24202841666667</v>
      </c>
      <c r="N2170" s="139" t="s">
        <v>83</v>
      </c>
      <c r="O2170" s="139" t="s">
        <v>233</v>
      </c>
      <c r="P2170" s="139">
        <v>12</v>
      </c>
      <c r="Q2170" s="139">
        <v>0.5</v>
      </c>
      <c r="R2170" s="139">
        <v>43.2</v>
      </c>
      <c r="S2170" s="139">
        <v>510</v>
      </c>
      <c r="T2170" s="139">
        <v>1060</v>
      </c>
      <c r="U2170" s="139" t="s">
        <v>159</v>
      </c>
      <c r="V2170" s="140">
        <v>0</v>
      </c>
      <c r="W2170" s="141">
        <v>0</v>
      </c>
      <c r="X2170" s="141">
        <v>0</v>
      </c>
      <c r="Y2170" s="141">
        <v>0</v>
      </c>
      <c r="Z2170" s="142">
        <v>0</v>
      </c>
    </row>
    <row r="2171" spans="1:26" s="4" customFormat="1" x14ac:dyDescent="0.2">
      <c r="A2171" s="139" t="s">
        <v>209</v>
      </c>
      <c r="B2171" s="31" t="s">
        <v>134</v>
      </c>
      <c r="C2171" s="139">
        <f t="shared" si="33"/>
        <v>8</v>
      </c>
      <c r="D2171" s="139" t="s">
        <v>194</v>
      </c>
      <c r="E2171" s="139" t="s">
        <v>186</v>
      </c>
      <c r="F2171" s="139" t="s">
        <v>1733</v>
      </c>
      <c r="G2171" s="139" t="s">
        <v>1734</v>
      </c>
      <c r="H2171" s="139" t="s">
        <v>260</v>
      </c>
      <c r="I2171" s="139" t="s">
        <v>231</v>
      </c>
      <c r="J2171" s="139" t="s">
        <v>231</v>
      </c>
      <c r="K2171" s="139" t="s">
        <v>232</v>
      </c>
      <c r="L2171" s="139">
        <v>39.327803388888896</v>
      </c>
      <c r="M2171" s="139">
        <v>-108.24202841666667</v>
      </c>
      <c r="N2171" s="139" t="s">
        <v>275</v>
      </c>
      <c r="O2171" s="139" t="s">
        <v>233</v>
      </c>
      <c r="P2171" s="139">
        <v>21</v>
      </c>
      <c r="Q2171" s="139">
        <v>1</v>
      </c>
      <c r="R2171" s="139">
        <v>162.30000000000001</v>
      </c>
      <c r="S2171" s="139">
        <v>7651</v>
      </c>
      <c r="T2171" s="139">
        <v>800</v>
      </c>
      <c r="U2171" s="139" t="s">
        <v>159</v>
      </c>
      <c r="V2171" s="140">
        <v>0</v>
      </c>
      <c r="W2171" s="141">
        <v>0</v>
      </c>
      <c r="X2171" s="141">
        <v>0</v>
      </c>
      <c r="Y2171" s="141">
        <v>0</v>
      </c>
      <c r="Z2171" s="142">
        <v>0</v>
      </c>
    </row>
    <row r="2172" spans="1:26" s="4" customFormat="1" x14ac:dyDescent="0.2">
      <c r="A2172" s="139" t="s">
        <v>209</v>
      </c>
      <c r="B2172" s="31" t="s">
        <v>134</v>
      </c>
      <c r="C2172" s="139">
        <f t="shared" si="33"/>
        <v>8</v>
      </c>
      <c r="D2172" s="139" t="s">
        <v>194</v>
      </c>
      <c r="E2172" s="139" t="s">
        <v>186</v>
      </c>
      <c r="F2172" s="139" t="s">
        <v>1733</v>
      </c>
      <c r="G2172" s="139" t="s">
        <v>1734</v>
      </c>
      <c r="H2172" s="139" t="s">
        <v>345</v>
      </c>
      <c r="I2172" s="139" t="s">
        <v>231</v>
      </c>
      <c r="J2172" s="139" t="s">
        <v>231</v>
      </c>
      <c r="K2172" s="139" t="s">
        <v>232</v>
      </c>
      <c r="L2172" s="139">
        <v>39.327803388888896</v>
      </c>
      <c r="M2172" s="139">
        <v>-108.24202841666667</v>
      </c>
      <c r="N2172" s="139" t="s">
        <v>271</v>
      </c>
      <c r="O2172" s="139" t="s">
        <v>233</v>
      </c>
      <c r="P2172" s="139">
        <v>13</v>
      </c>
      <c r="Q2172" s="139">
        <v>1</v>
      </c>
      <c r="R2172" s="139">
        <v>0</v>
      </c>
      <c r="S2172" s="139">
        <v>0</v>
      </c>
      <c r="T2172" s="139">
        <v>70</v>
      </c>
      <c r="U2172" s="139" t="s">
        <v>159</v>
      </c>
      <c r="V2172" s="140">
        <v>0</v>
      </c>
      <c r="W2172" s="141">
        <v>0</v>
      </c>
      <c r="X2172" s="141">
        <v>0</v>
      </c>
      <c r="Y2172" s="141">
        <v>0.12</v>
      </c>
      <c r="Z2172" s="142">
        <v>0.12</v>
      </c>
    </row>
    <row r="2173" spans="1:26" s="4" customFormat="1" x14ac:dyDescent="0.2">
      <c r="A2173" s="139" t="s">
        <v>209</v>
      </c>
      <c r="B2173" s="31" t="s">
        <v>134</v>
      </c>
      <c r="C2173" s="139">
        <f t="shared" si="33"/>
        <v>8</v>
      </c>
      <c r="D2173" s="139" t="s">
        <v>194</v>
      </c>
      <c r="E2173" s="139" t="s">
        <v>186</v>
      </c>
      <c r="F2173" s="139" t="s">
        <v>1733</v>
      </c>
      <c r="G2173" s="139" t="s">
        <v>1734</v>
      </c>
      <c r="H2173" s="139" t="s">
        <v>231</v>
      </c>
      <c r="I2173" s="139" t="s">
        <v>231</v>
      </c>
      <c r="J2173" s="139" t="s">
        <v>231</v>
      </c>
      <c r="K2173" s="139" t="s">
        <v>232</v>
      </c>
      <c r="L2173" s="139">
        <v>39.327803388888896</v>
      </c>
      <c r="M2173" s="139">
        <v>-108.24202841666667</v>
      </c>
      <c r="N2173" s="139" t="s">
        <v>252</v>
      </c>
      <c r="O2173" s="139" t="s">
        <v>233</v>
      </c>
      <c r="P2173" s="139">
        <v>24</v>
      </c>
      <c r="Q2173" s="139">
        <v>1.94</v>
      </c>
      <c r="R2173" s="139">
        <v>1</v>
      </c>
      <c r="S2173" s="139">
        <v>12</v>
      </c>
      <c r="T2173" s="139">
        <v>212</v>
      </c>
      <c r="U2173" s="139" t="s">
        <v>110</v>
      </c>
      <c r="V2173" s="140">
        <v>0.46100000000000002</v>
      </c>
      <c r="W2173" s="141">
        <v>1.374674</v>
      </c>
      <c r="X2173" s="141">
        <v>0.38700000000000001</v>
      </c>
      <c r="Y2173" s="141">
        <v>0</v>
      </c>
      <c r="Z2173" s="142">
        <v>0</v>
      </c>
    </row>
    <row r="2174" spans="1:26" s="4" customFormat="1" x14ac:dyDescent="0.2">
      <c r="A2174" s="139" t="s">
        <v>209</v>
      </c>
      <c r="B2174" s="31" t="s">
        <v>134</v>
      </c>
      <c r="C2174" s="139">
        <f t="shared" si="33"/>
        <v>8</v>
      </c>
      <c r="D2174" s="139" t="s">
        <v>194</v>
      </c>
      <c r="E2174" s="139" t="s">
        <v>186</v>
      </c>
      <c r="F2174" s="139" t="s">
        <v>1733</v>
      </c>
      <c r="G2174" s="139" t="s">
        <v>1734</v>
      </c>
      <c r="H2174" s="139" t="s">
        <v>231</v>
      </c>
      <c r="I2174" s="139" t="s">
        <v>231</v>
      </c>
      <c r="J2174" s="139" t="s">
        <v>231</v>
      </c>
      <c r="K2174" s="139" t="s">
        <v>232</v>
      </c>
      <c r="L2174" s="139">
        <v>39.327803388888896</v>
      </c>
      <c r="M2174" s="139">
        <v>-108.24202841666667</v>
      </c>
      <c r="N2174" s="139" t="s">
        <v>267</v>
      </c>
      <c r="O2174" s="139" t="s">
        <v>233</v>
      </c>
      <c r="P2174" s="139">
        <v>24</v>
      </c>
      <c r="Q2174" s="139">
        <v>1.94</v>
      </c>
      <c r="R2174" s="139">
        <v>1</v>
      </c>
      <c r="S2174" s="139">
        <v>4</v>
      </c>
      <c r="T2174" s="139">
        <v>212</v>
      </c>
      <c r="U2174" s="139" t="s">
        <v>110</v>
      </c>
      <c r="V2174" s="140">
        <v>0.46100000000000002</v>
      </c>
      <c r="W2174" s="141">
        <v>0.55201699999999998</v>
      </c>
      <c r="X2174" s="141">
        <v>0.38700000000000001</v>
      </c>
      <c r="Y2174" s="141">
        <v>0</v>
      </c>
      <c r="Z2174" s="142">
        <v>0</v>
      </c>
    </row>
    <row r="2175" spans="1:26" s="4" customFormat="1" x14ac:dyDescent="0.2">
      <c r="A2175" s="139" t="s">
        <v>209</v>
      </c>
      <c r="B2175" s="31" t="s">
        <v>134</v>
      </c>
      <c r="C2175" s="139">
        <f t="shared" si="33"/>
        <v>8</v>
      </c>
      <c r="D2175" s="139" t="s">
        <v>194</v>
      </c>
      <c r="E2175" s="139" t="s">
        <v>186</v>
      </c>
      <c r="F2175" s="139" t="s">
        <v>1733</v>
      </c>
      <c r="G2175" s="139" t="s">
        <v>1734</v>
      </c>
      <c r="H2175" s="139" t="s">
        <v>231</v>
      </c>
      <c r="I2175" s="139" t="s">
        <v>231</v>
      </c>
      <c r="J2175" s="139" t="s">
        <v>231</v>
      </c>
      <c r="K2175" s="139" t="s">
        <v>232</v>
      </c>
      <c r="L2175" s="139">
        <v>39.327803388888896</v>
      </c>
      <c r="M2175" s="139">
        <v>-108.24202841666667</v>
      </c>
      <c r="N2175" s="139" t="s">
        <v>72</v>
      </c>
      <c r="O2175" s="139" t="s">
        <v>233</v>
      </c>
      <c r="P2175" s="139">
        <v>20</v>
      </c>
      <c r="Q2175" s="139">
        <v>1</v>
      </c>
      <c r="R2175" s="139">
        <v>10</v>
      </c>
      <c r="S2175" s="139">
        <v>4800</v>
      </c>
      <c r="T2175" s="139">
        <v>1832</v>
      </c>
      <c r="U2175" s="139" t="s">
        <v>137</v>
      </c>
      <c r="V2175" s="140">
        <v>0.6</v>
      </c>
      <c r="W2175" s="141">
        <v>0</v>
      </c>
      <c r="X2175" s="141">
        <v>3.25</v>
      </c>
      <c r="Y2175" s="141">
        <v>0</v>
      </c>
      <c r="Z2175" s="142">
        <v>0</v>
      </c>
    </row>
    <row r="2176" spans="1:26" s="4" customFormat="1" x14ac:dyDescent="0.2">
      <c r="A2176" s="139" t="s">
        <v>209</v>
      </c>
      <c r="B2176" s="31" t="s">
        <v>134</v>
      </c>
      <c r="C2176" s="139">
        <f t="shared" si="33"/>
        <v>8</v>
      </c>
      <c r="D2176" s="139" t="s">
        <v>194</v>
      </c>
      <c r="E2176" s="139" t="s">
        <v>186</v>
      </c>
      <c r="F2176" s="139" t="s">
        <v>1733</v>
      </c>
      <c r="G2176" s="139" t="s">
        <v>1734</v>
      </c>
      <c r="H2176" s="139" t="s">
        <v>231</v>
      </c>
      <c r="I2176" s="139" t="s">
        <v>231</v>
      </c>
      <c r="J2176" s="139" t="s">
        <v>231</v>
      </c>
      <c r="K2176" s="139" t="s">
        <v>232</v>
      </c>
      <c r="L2176" s="139">
        <v>39.327803388888896</v>
      </c>
      <c r="M2176" s="139">
        <v>-108.24202841666667</v>
      </c>
      <c r="N2176" s="139" t="s">
        <v>355</v>
      </c>
      <c r="O2176" s="139" t="s">
        <v>233</v>
      </c>
      <c r="P2176" s="139">
        <v>15</v>
      </c>
      <c r="Q2176" s="139">
        <v>1</v>
      </c>
      <c r="R2176" s="139">
        <v>102.4</v>
      </c>
      <c r="S2176" s="139">
        <v>4800</v>
      </c>
      <c r="T2176" s="139">
        <v>500</v>
      </c>
      <c r="U2176" s="139" t="s">
        <v>158</v>
      </c>
      <c r="V2176" s="140">
        <v>4.6100000000000003</v>
      </c>
      <c r="W2176" s="141">
        <v>0.25355</v>
      </c>
      <c r="X2176" s="141">
        <v>3.8723999999999998</v>
      </c>
      <c r="Y2176" s="141">
        <v>0</v>
      </c>
      <c r="Z2176" s="142">
        <v>0</v>
      </c>
    </row>
    <row r="2177" spans="1:26" s="4" customFormat="1" x14ac:dyDescent="0.2">
      <c r="A2177" s="139" t="s">
        <v>209</v>
      </c>
      <c r="B2177" s="31" t="s">
        <v>134</v>
      </c>
      <c r="C2177" s="139">
        <f t="shared" si="33"/>
        <v>8</v>
      </c>
      <c r="D2177" s="139" t="s">
        <v>194</v>
      </c>
      <c r="E2177" s="139" t="s">
        <v>186</v>
      </c>
      <c r="F2177" s="139" t="s">
        <v>1733</v>
      </c>
      <c r="G2177" s="139" t="s">
        <v>1734</v>
      </c>
      <c r="H2177" s="139" t="s">
        <v>231</v>
      </c>
      <c r="I2177" s="139" t="s">
        <v>231</v>
      </c>
      <c r="J2177" s="139" t="s">
        <v>231</v>
      </c>
      <c r="K2177" s="139" t="s">
        <v>232</v>
      </c>
      <c r="L2177" s="139">
        <v>39.327803388888896</v>
      </c>
      <c r="M2177" s="139">
        <v>-108.24202841666667</v>
      </c>
      <c r="N2177" s="139" t="s">
        <v>314</v>
      </c>
      <c r="O2177" s="139" t="s">
        <v>233</v>
      </c>
      <c r="P2177" s="139">
        <v>0</v>
      </c>
      <c r="Q2177" s="139">
        <v>0.5</v>
      </c>
      <c r="R2177" s="139">
        <v>0</v>
      </c>
      <c r="S2177" s="139">
        <v>117</v>
      </c>
      <c r="T2177" s="139">
        <v>88</v>
      </c>
      <c r="U2177" s="139" t="s">
        <v>85</v>
      </c>
      <c r="V2177" s="140">
        <v>0</v>
      </c>
      <c r="W2177" s="141">
        <v>6.09</v>
      </c>
      <c r="X2177" s="141">
        <v>0</v>
      </c>
      <c r="Y2177" s="141">
        <v>0</v>
      </c>
      <c r="Z2177" s="142">
        <v>0</v>
      </c>
    </row>
    <row r="2178" spans="1:26" s="4" customFormat="1" x14ac:dyDescent="0.2">
      <c r="A2178" s="139" t="s">
        <v>209</v>
      </c>
      <c r="B2178" s="31" t="s">
        <v>134</v>
      </c>
      <c r="C2178" s="139">
        <f t="shared" si="33"/>
        <v>8</v>
      </c>
      <c r="D2178" s="139" t="s">
        <v>194</v>
      </c>
      <c r="E2178" s="139" t="s">
        <v>186</v>
      </c>
      <c r="F2178" s="139" t="s">
        <v>1733</v>
      </c>
      <c r="G2178" s="139" t="s">
        <v>1734</v>
      </c>
      <c r="H2178" s="139" t="s">
        <v>231</v>
      </c>
      <c r="I2178" s="139" t="s">
        <v>231</v>
      </c>
      <c r="J2178" s="139" t="s">
        <v>231</v>
      </c>
      <c r="K2178" s="139" t="s">
        <v>232</v>
      </c>
      <c r="L2178" s="139">
        <v>39.327803388888896</v>
      </c>
      <c r="M2178" s="139">
        <v>-108.24202841666667</v>
      </c>
      <c r="N2178" s="139" t="s">
        <v>286</v>
      </c>
      <c r="O2178" s="139" t="s">
        <v>233</v>
      </c>
      <c r="P2178" s="139">
        <v>0</v>
      </c>
      <c r="Q2178" s="139">
        <v>0</v>
      </c>
      <c r="R2178" s="139">
        <v>0</v>
      </c>
      <c r="S2178" s="139">
        <v>0</v>
      </c>
      <c r="T2178" s="139">
        <v>70</v>
      </c>
      <c r="U2178" s="139" t="s">
        <v>111</v>
      </c>
      <c r="V2178" s="140">
        <v>0</v>
      </c>
      <c r="W2178" s="141">
        <v>38.799999999999997</v>
      </c>
      <c r="X2178" s="141">
        <v>0</v>
      </c>
      <c r="Y2178" s="141">
        <v>0</v>
      </c>
      <c r="Z2178" s="142">
        <v>0</v>
      </c>
    </row>
    <row r="2179" spans="1:26" s="4" customFormat="1" x14ac:dyDescent="0.2">
      <c r="A2179" s="139" t="s">
        <v>209</v>
      </c>
      <c r="B2179" s="31" t="s">
        <v>134</v>
      </c>
      <c r="C2179" s="139">
        <f t="shared" si="33"/>
        <v>8</v>
      </c>
      <c r="D2179" s="139" t="s">
        <v>194</v>
      </c>
      <c r="E2179" s="139" t="s">
        <v>186</v>
      </c>
      <c r="F2179" s="139" t="s">
        <v>1733</v>
      </c>
      <c r="G2179" s="139" t="s">
        <v>1734</v>
      </c>
      <c r="H2179" s="139" t="s">
        <v>231</v>
      </c>
      <c r="I2179" s="139" t="s">
        <v>231</v>
      </c>
      <c r="J2179" s="139" t="s">
        <v>231</v>
      </c>
      <c r="K2179" s="139" t="s">
        <v>232</v>
      </c>
      <c r="L2179" s="139">
        <v>39.331010388888892</v>
      </c>
      <c r="M2179" s="139">
        <v>-108.9123608888889</v>
      </c>
      <c r="N2179" s="139" t="s">
        <v>275</v>
      </c>
      <c r="O2179" s="139" t="s">
        <v>233</v>
      </c>
      <c r="P2179" s="139">
        <v>30</v>
      </c>
      <c r="Q2179" s="139">
        <v>1</v>
      </c>
      <c r="R2179" s="139">
        <v>0</v>
      </c>
      <c r="S2179" s="139">
        <v>0</v>
      </c>
      <c r="T2179" s="139">
        <v>70</v>
      </c>
      <c r="U2179" s="139" t="s">
        <v>159</v>
      </c>
      <c r="V2179" s="140">
        <v>14.74</v>
      </c>
      <c r="W2179" s="141">
        <v>16.940000000000001</v>
      </c>
      <c r="X2179" s="141">
        <v>5.8</v>
      </c>
      <c r="Y2179" s="141">
        <v>0</v>
      </c>
      <c r="Z2179" s="142">
        <v>0</v>
      </c>
    </row>
    <row r="2180" spans="1:26" s="4" customFormat="1" x14ac:dyDescent="0.2">
      <c r="A2180" s="139" t="s">
        <v>209</v>
      </c>
      <c r="B2180" s="31" t="s">
        <v>134</v>
      </c>
      <c r="C2180" s="139">
        <f t="shared" si="33"/>
        <v>8</v>
      </c>
      <c r="D2180" s="139" t="s">
        <v>194</v>
      </c>
      <c r="E2180" s="139" t="s">
        <v>186</v>
      </c>
      <c r="F2180" s="139" t="s">
        <v>1733</v>
      </c>
      <c r="G2180" s="139" t="s">
        <v>1734</v>
      </c>
      <c r="H2180" s="139" t="s">
        <v>231</v>
      </c>
      <c r="I2180" s="139" t="s">
        <v>231</v>
      </c>
      <c r="J2180" s="139" t="s">
        <v>231</v>
      </c>
      <c r="K2180" s="139" t="s">
        <v>232</v>
      </c>
      <c r="L2180" s="139">
        <v>39.331010388888892</v>
      </c>
      <c r="M2180" s="139">
        <v>-108.9123608888889</v>
      </c>
      <c r="N2180" s="139" t="s">
        <v>275</v>
      </c>
      <c r="O2180" s="139" t="s">
        <v>233</v>
      </c>
      <c r="P2180" s="139">
        <v>30</v>
      </c>
      <c r="Q2180" s="139">
        <v>1.5</v>
      </c>
      <c r="R2180" s="139">
        <v>0</v>
      </c>
      <c r="S2180" s="139">
        <v>0</v>
      </c>
      <c r="T2180" s="139">
        <v>743</v>
      </c>
      <c r="U2180" s="139" t="s">
        <v>159</v>
      </c>
      <c r="V2180" s="140">
        <v>10.6</v>
      </c>
      <c r="W2180" s="141">
        <v>10.6</v>
      </c>
      <c r="X2180" s="141">
        <v>5.0999999999999996</v>
      </c>
      <c r="Y2180" s="141">
        <v>0</v>
      </c>
      <c r="Z2180" s="142">
        <v>0</v>
      </c>
    </row>
    <row r="2181" spans="1:26" s="4" customFormat="1" x14ac:dyDescent="0.2">
      <c r="A2181" s="139" t="s">
        <v>209</v>
      </c>
      <c r="B2181" s="31" t="s">
        <v>134</v>
      </c>
      <c r="C2181" s="139">
        <f t="shared" si="33"/>
        <v>8</v>
      </c>
      <c r="D2181" s="139" t="s">
        <v>194</v>
      </c>
      <c r="E2181" s="139" t="s">
        <v>186</v>
      </c>
      <c r="F2181" s="139" t="s">
        <v>1733</v>
      </c>
      <c r="G2181" s="139" t="s">
        <v>1734</v>
      </c>
      <c r="H2181" s="139" t="s">
        <v>231</v>
      </c>
      <c r="I2181" s="139" t="s">
        <v>231</v>
      </c>
      <c r="J2181" s="139" t="s">
        <v>231</v>
      </c>
      <c r="K2181" s="139" t="s">
        <v>232</v>
      </c>
      <c r="L2181" s="139">
        <v>39.331010388888892</v>
      </c>
      <c r="M2181" s="139">
        <v>-108.9123608888889</v>
      </c>
      <c r="N2181" s="139" t="s">
        <v>271</v>
      </c>
      <c r="O2181" s="139" t="s">
        <v>233</v>
      </c>
      <c r="P2181" s="139">
        <v>13</v>
      </c>
      <c r="Q2181" s="139">
        <v>1</v>
      </c>
      <c r="R2181" s="139">
        <v>0</v>
      </c>
      <c r="S2181" s="139">
        <v>0</v>
      </c>
      <c r="T2181" s="139">
        <v>70</v>
      </c>
      <c r="U2181" s="139" t="s">
        <v>159</v>
      </c>
      <c r="V2181" s="140">
        <v>2.46</v>
      </c>
      <c r="W2181" s="141">
        <v>0.62</v>
      </c>
      <c r="X2181" s="141">
        <v>6.78</v>
      </c>
      <c r="Y2181" s="141">
        <v>0</v>
      </c>
      <c r="Z2181" s="142">
        <v>0</v>
      </c>
    </row>
    <row r="2182" spans="1:26" s="4" customFormat="1" x14ac:dyDescent="0.2">
      <c r="A2182" s="139" t="s">
        <v>209</v>
      </c>
      <c r="B2182" s="31" t="s">
        <v>134</v>
      </c>
      <c r="C2182" s="139">
        <f t="shared" si="33"/>
        <v>8</v>
      </c>
      <c r="D2182" s="139" t="s">
        <v>194</v>
      </c>
      <c r="E2182" s="139" t="s">
        <v>186</v>
      </c>
      <c r="F2182" s="139" t="s">
        <v>1733</v>
      </c>
      <c r="G2182" s="139" t="s">
        <v>1734</v>
      </c>
      <c r="H2182" s="139" t="s">
        <v>231</v>
      </c>
      <c r="I2182" s="139" t="s">
        <v>231</v>
      </c>
      <c r="J2182" s="139" t="s">
        <v>231</v>
      </c>
      <c r="K2182" s="139" t="s">
        <v>232</v>
      </c>
      <c r="L2182" s="139">
        <v>39.331010388888892</v>
      </c>
      <c r="M2182" s="139">
        <v>-108.9123608888889</v>
      </c>
      <c r="N2182" s="139" t="s">
        <v>868</v>
      </c>
      <c r="O2182" s="139" t="s">
        <v>233</v>
      </c>
      <c r="P2182" s="139">
        <v>0</v>
      </c>
      <c r="Q2182" s="139">
        <v>0</v>
      </c>
      <c r="R2182" s="139">
        <v>0</v>
      </c>
      <c r="S2182" s="139">
        <v>0</v>
      </c>
      <c r="T2182" s="139">
        <v>70</v>
      </c>
      <c r="U2182" s="139" t="s">
        <v>208</v>
      </c>
      <c r="V2182" s="140">
        <v>0</v>
      </c>
      <c r="W2182" s="141">
        <v>5.6238109999999999</v>
      </c>
      <c r="X2182" s="141">
        <v>0</v>
      </c>
      <c r="Y2182" s="141">
        <v>0</v>
      </c>
      <c r="Z2182" s="142">
        <v>0</v>
      </c>
    </row>
    <row r="2183" spans="1:26" s="4" customFormat="1" x14ac:dyDescent="0.2">
      <c r="A2183" s="139" t="s">
        <v>209</v>
      </c>
      <c r="B2183" s="31" t="s">
        <v>134</v>
      </c>
      <c r="C2183" s="139">
        <f t="shared" ref="C2183:C2246" si="34">VALUE(LEFT($D2183,LEN(D2183)-3))</f>
        <v>8</v>
      </c>
      <c r="D2183" s="139" t="s">
        <v>194</v>
      </c>
      <c r="E2183" s="139" t="s">
        <v>186</v>
      </c>
      <c r="F2183" s="139" t="s">
        <v>1733</v>
      </c>
      <c r="G2183" s="139" t="s">
        <v>1734</v>
      </c>
      <c r="H2183" s="139" t="s">
        <v>231</v>
      </c>
      <c r="I2183" s="139" t="s">
        <v>231</v>
      </c>
      <c r="J2183" s="139" t="s">
        <v>231</v>
      </c>
      <c r="K2183" s="139" t="s">
        <v>232</v>
      </c>
      <c r="L2183" s="139">
        <v>39.162108888888888</v>
      </c>
      <c r="M2183" s="139">
        <v>-108.09735805555555</v>
      </c>
      <c r="N2183" s="139" t="s">
        <v>252</v>
      </c>
      <c r="O2183" s="139" t="s">
        <v>233</v>
      </c>
      <c r="P2183" s="139">
        <v>0</v>
      </c>
      <c r="Q2183" s="139">
        <v>0</v>
      </c>
      <c r="R2183" s="139">
        <v>0</v>
      </c>
      <c r="S2183" s="139">
        <v>0</v>
      </c>
      <c r="T2183" s="139">
        <v>70</v>
      </c>
      <c r="U2183" s="139" t="s">
        <v>110</v>
      </c>
      <c r="V2183" s="140">
        <v>0</v>
      </c>
      <c r="W2183" s="141">
        <v>4.5429089999999999</v>
      </c>
      <c r="X2183" s="141">
        <v>0</v>
      </c>
      <c r="Y2183" s="141">
        <v>0</v>
      </c>
      <c r="Z2183" s="142">
        <v>0</v>
      </c>
    </row>
    <row r="2184" spans="1:26" s="4" customFormat="1" x14ac:dyDescent="0.2">
      <c r="A2184" s="139" t="s">
        <v>209</v>
      </c>
      <c r="B2184" s="31" t="s">
        <v>134</v>
      </c>
      <c r="C2184" s="139">
        <f t="shared" si="34"/>
        <v>8</v>
      </c>
      <c r="D2184" s="139" t="s">
        <v>194</v>
      </c>
      <c r="E2184" s="139" t="s">
        <v>186</v>
      </c>
      <c r="F2184" s="139" t="s">
        <v>1733</v>
      </c>
      <c r="G2184" s="139" t="s">
        <v>1734</v>
      </c>
      <c r="H2184" s="139" t="s">
        <v>231</v>
      </c>
      <c r="I2184" s="139" t="s">
        <v>231</v>
      </c>
      <c r="J2184" s="139" t="s">
        <v>231</v>
      </c>
      <c r="K2184" s="139" t="s">
        <v>232</v>
      </c>
      <c r="L2184" s="139">
        <v>39.25878791666667</v>
      </c>
      <c r="M2184" s="139">
        <v>-108.99666236111111</v>
      </c>
      <c r="N2184" s="139" t="s">
        <v>275</v>
      </c>
      <c r="O2184" s="139" t="s">
        <v>233</v>
      </c>
      <c r="P2184" s="139">
        <v>20</v>
      </c>
      <c r="Q2184" s="139">
        <v>1</v>
      </c>
      <c r="R2184" s="139">
        <v>151.69999999999999</v>
      </c>
      <c r="S2184" s="139">
        <v>7151</v>
      </c>
      <c r="T2184" s="139">
        <v>868</v>
      </c>
      <c r="U2184" s="139" t="s">
        <v>159</v>
      </c>
      <c r="V2184" s="140">
        <v>24.41</v>
      </c>
      <c r="W2184" s="141">
        <v>6.1</v>
      </c>
      <c r="X2184" s="141">
        <v>12.2</v>
      </c>
      <c r="Y2184" s="141">
        <v>0</v>
      </c>
      <c r="Z2184" s="142">
        <v>0</v>
      </c>
    </row>
    <row r="2185" spans="1:26" s="4" customFormat="1" x14ac:dyDescent="0.2">
      <c r="A2185" s="139" t="s">
        <v>209</v>
      </c>
      <c r="B2185" s="31" t="s">
        <v>134</v>
      </c>
      <c r="C2185" s="139">
        <f t="shared" si="34"/>
        <v>8</v>
      </c>
      <c r="D2185" s="139" t="s">
        <v>194</v>
      </c>
      <c r="E2185" s="139" t="s">
        <v>186</v>
      </c>
      <c r="F2185" s="139" t="s">
        <v>1733</v>
      </c>
      <c r="G2185" s="139" t="s">
        <v>1734</v>
      </c>
      <c r="H2185" s="139" t="s">
        <v>231</v>
      </c>
      <c r="I2185" s="139" t="s">
        <v>231</v>
      </c>
      <c r="J2185" s="139" t="s">
        <v>231</v>
      </c>
      <c r="K2185" s="139" t="s">
        <v>232</v>
      </c>
      <c r="L2185" s="139">
        <v>39.046741499999996</v>
      </c>
      <c r="M2185" s="139">
        <v>-108.41673361111111</v>
      </c>
      <c r="N2185" s="139" t="s">
        <v>261</v>
      </c>
      <c r="O2185" s="139" t="s">
        <v>233</v>
      </c>
      <c r="P2185" s="139">
        <v>10</v>
      </c>
      <c r="Q2185" s="139">
        <v>0.75</v>
      </c>
      <c r="R2185" s="139">
        <v>64.7</v>
      </c>
      <c r="S2185" s="139">
        <v>1355</v>
      </c>
      <c r="T2185" s="139">
        <v>909</v>
      </c>
      <c r="U2185" s="139" t="s">
        <v>159</v>
      </c>
      <c r="V2185" s="140">
        <v>7.3</v>
      </c>
      <c r="W2185" s="141">
        <v>0.8</v>
      </c>
      <c r="X2185" s="141">
        <v>10.42</v>
      </c>
      <c r="Y2185" s="141">
        <v>0</v>
      </c>
      <c r="Z2185" s="142">
        <v>0</v>
      </c>
    </row>
    <row r="2186" spans="1:26" s="4" customFormat="1" x14ac:dyDescent="0.2">
      <c r="A2186" s="139" t="s">
        <v>209</v>
      </c>
      <c r="B2186" s="31" t="s">
        <v>134</v>
      </c>
      <c r="C2186" s="139">
        <f t="shared" si="34"/>
        <v>8</v>
      </c>
      <c r="D2186" s="139" t="s">
        <v>194</v>
      </c>
      <c r="E2186" s="139" t="s">
        <v>186</v>
      </c>
      <c r="F2186" s="139" t="s">
        <v>1735</v>
      </c>
      <c r="G2186" s="139" t="s">
        <v>798</v>
      </c>
      <c r="H2186" s="139" t="s">
        <v>230</v>
      </c>
      <c r="I2186" s="139" t="s">
        <v>231</v>
      </c>
      <c r="J2186" s="139" t="s">
        <v>231</v>
      </c>
      <c r="K2186" s="139" t="s">
        <v>257</v>
      </c>
      <c r="L2186" s="139">
        <v>39.331010388888892</v>
      </c>
      <c r="M2186" s="139">
        <v>-108.9123608888889</v>
      </c>
      <c r="N2186" s="139" t="s">
        <v>275</v>
      </c>
      <c r="O2186" s="139" t="s">
        <v>258</v>
      </c>
      <c r="P2186" s="139">
        <v>24</v>
      </c>
      <c r="Q2186" s="139">
        <v>0.83</v>
      </c>
      <c r="R2186" s="139">
        <v>204.2</v>
      </c>
      <c r="S2186" s="139">
        <v>6685</v>
      </c>
      <c r="T2186" s="139">
        <v>820</v>
      </c>
      <c r="U2186" s="139" t="s">
        <v>159</v>
      </c>
      <c r="V2186" s="140">
        <v>0</v>
      </c>
      <c r="W2186" s="141">
        <v>0</v>
      </c>
      <c r="X2186" s="141">
        <v>0</v>
      </c>
      <c r="Y2186" s="141">
        <v>1.7000000000000001E-2</v>
      </c>
      <c r="Z2186" s="142">
        <v>2E-3</v>
      </c>
    </row>
    <row r="2187" spans="1:26" s="4" customFormat="1" x14ac:dyDescent="0.2">
      <c r="A2187" s="139" t="s">
        <v>209</v>
      </c>
      <c r="B2187" s="31" t="s">
        <v>134</v>
      </c>
      <c r="C2187" s="139">
        <f t="shared" si="34"/>
        <v>8</v>
      </c>
      <c r="D2187" s="139" t="s">
        <v>194</v>
      </c>
      <c r="E2187" s="139" t="s">
        <v>186</v>
      </c>
      <c r="F2187" s="139" t="s">
        <v>1735</v>
      </c>
      <c r="G2187" s="139" t="s">
        <v>798</v>
      </c>
      <c r="H2187" s="139" t="s">
        <v>234</v>
      </c>
      <c r="I2187" s="139" t="s">
        <v>231</v>
      </c>
      <c r="J2187" s="139" t="s">
        <v>231</v>
      </c>
      <c r="K2187" s="139" t="s">
        <v>257</v>
      </c>
      <c r="L2187" s="139">
        <v>39.331010388888892</v>
      </c>
      <c r="M2187" s="139">
        <v>-108.9123608888889</v>
      </c>
      <c r="N2187" s="139" t="s">
        <v>314</v>
      </c>
      <c r="O2187" s="139" t="s">
        <v>258</v>
      </c>
      <c r="P2187" s="139">
        <v>0</v>
      </c>
      <c r="Q2187" s="139">
        <v>0</v>
      </c>
      <c r="R2187" s="139">
        <v>0</v>
      </c>
      <c r="S2187" s="139">
        <v>0</v>
      </c>
      <c r="T2187" s="139">
        <v>0</v>
      </c>
      <c r="U2187" s="139" t="s">
        <v>85</v>
      </c>
      <c r="V2187" s="140">
        <v>0</v>
      </c>
      <c r="W2187" s="141">
        <v>0</v>
      </c>
      <c r="X2187" s="141">
        <v>0</v>
      </c>
      <c r="Y2187" s="141">
        <v>1.6424999999999999E-2</v>
      </c>
      <c r="Z2187" s="142">
        <v>0.20805000000000001</v>
      </c>
    </row>
    <row r="2188" spans="1:26" s="4" customFormat="1" x14ac:dyDescent="0.2">
      <c r="A2188" s="139" t="s">
        <v>209</v>
      </c>
      <c r="B2188" s="31" t="s">
        <v>134</v>
      </c>
      <c r="C2188" s="139">
        <f t="shared" si="34"/>
        <v>8</v>
      </c>
      <c r="D2188" s="139" t="s">
        <v>194</v>
      </c>
      <c r="E2188" s="139" t="s">
        <v>186</v>
      </c>
      <c r="F2188" s="139" t="s">
        <v>1735</v>
      </c>
      <c r="G2188" s="139" t="s">
        <v>798</v>
      </c>
      <c r="H2188" s="139" t="s">
        <v>259</v>
      </c>
      <c r="I2188" s="139" t="s">
        <v>231</v>
      </c>
      <c r="J2188" s="139" t="s">
        <v>231</v>
      </c>
      <c r="K2188" s="139" t="s">
        <v>257</v>
      </c>
      <c r="L2188" s="139">
        <v>39.331010388888892</v>
      </c>
      <c r="M2188" s="139">
        <v>-108.9123608888889</v>
      </c>
      <c r="N2188" s="139" t="s">
        <v>275</v>
      </c>
      <c r="O2188" s="139" t="s">
        <v>258</v>
      </c>
      <c r="P2188" s="139">
        <v>24</v>
      </c>
      <c r="Q2188" s="139">
        <v>0.83</v>
      </c>
      <c r="R2188" s="139">
        <v>0</v>
      </c>
      <c r="S2188" s="139">
        <v>6685</v>
      </c>
      <c r="T2188" s="139">
        <v>820</v>
      </c>
      <c r="U2188" s="139" t="s">
        <v>159</v>
      </c>
      <c r="V2188" s="140">
        <v>0</v>
      </c>
      <c r="W2188" s="141">
        <v>0</v>
      </c>
      <c r="X2188" s="141">
        <v>0</v>
      </c>
      <c r="Y2188" s="141">
        <v>1.7000000000000001E-2</v>
      </c>
      <c r="Z2188" s="142">
        <v>2E-3</v>
      </c>
    </row>
    <row r="2189" spans="1:26" s="4" customFormat="1" x14ac:dyDescent="0.2">
      <c r="A2189" s="139" t="s">
        <v>209</v>
      </c>
      <c r="B2189" s="31" t="s">
        <v>134</v>
      </c>
      <c r="C2189" s="139">
        <f t="shared" si="34"/>
        <v>8</v>
      </c>
      <c r="D2189" s="139" t="s">
        <v>194</v>
      </c>
      <c r="E2189" s="139" t="s">
        <v>186</v>
      </c>
      <c r="F2189" s="139" t="s">
        <v>1735</v>
      </c>
      <c r="G2189" s="139" t="s">
        <v>798</v>
      </c>
      <c r="H2189" s="139" t="s">
        <v>273</v>
      </c>
      <c r="I2189" s="139" t="s">
        <v>231</v>
      </c>
      <c r="J2189" s="139" t="s">
        <v>231</v>
      </c>
      <c r="K2189" s="139" t="s">
        <v>257</v>
      </c>
      <c r="L2189" s="139">
        <v>39.331010388888892</v>
      </c>
      <c r="M2189" s="139">
        <v>-108.9123608888889</v>
      </c>
      <c r="N2189" s="139" t="s">
        <v>275</v>
      </c>
      <c r="O2189" s="139" t="s">
        <v>258</v>
      </c>
      <c r="P2189" s="139">
        <v>10</v>
      </c>
      <c r="Q2189" s="139">
        <v>1</v>
      </c>
      <c r="R2189" s="139">
        <v>42.3</v>
      </c>
      <c r="S2189" s="139">
        <v>1995</v>
      </c>
      <c r="T2189" s="139">
        <v>0</v>
      </c>
      <c r="U2189" s="139" t="s">
        <v>159</v>
      </c>
      <c r="V2189" s="140">
        <v>0</v>
      </c>
      <c r="W2189" s="141">
        <v>0</v>
      </c>
      <c r="X2189" s="141">
        <v>0</v>
      </c>
      <c r="Y2189" s="141">
        <v>0</v>
      </c>
      <c r="Z2189" s="142">
        <v>0</v>
      </c>
    </row>
    <row r="2190" spans="1:26" s="4" customFormat="1" x14ac:dyDescent="0.2">
      <c r="A2190" s="139" t="s">
        <v>209</v>
      </c>
      <c r="B2190" s="31" t="s">
        <v>134</v>
      </c>
      <c r="C2190" s="139">
        <f t="shared" si="34"/>
        <v>8</v>
      </c>
      <c r="D2190" s="139" t="s">
        <v>194</v>
      </c>
      <c r="E2190" s="139" t="s">
        <v>186</v>
      </c>
      <c r="F2190" s="139" t="s">
        <v>1735</v>
      </c>
      <c r="G2190" s="139" t="s">
        <v>798</v>
      </c>
      <c r="H2190" s="139" t="s">
        <v>236</v>
      </c>
      <c r="I2190" s="139" t="s">
        <v>231</v>
      </c>
      <c r="J2190" s="139" t="s">
        <v>231</v>
      </c>
      <c r="K2190" s="139" t="s">
        <v>257</v>
      </c>
      <c r="L2190" s="139">
        <v>39.331010388888892</v>
      </c>
      <c r="M2190" s="139">
        <v>-108.9123608888889</v>
      </c>
      <c r="N2190" s="139" t="s">
        <v>261</v>
      </c>
      <c r="O2190" s="139" t="s">
        <v>258</v>
      </c>
      <c r="P2190" s="139">
        <v>22</v>
      </c>
      <c r="Q2190" s="139">
        <v>1</v>
      </c>
      <c r="R2190" s="139">
        <v>7671</v>
      </c>
      <c r="S2190" s="139">
        <v>6025</v>
      </c>
      <c r="T2190" s="139">
        <v>1100</v>
      </c>
      <c r="U2190" s="139" t="s">
        <v>159</v>
      </c>
      <c r="V2190" s="140">
        <v>0</v>
      </c>
      <c r="W2190" s="141">
        <v>0</v>
      </c>
      <c r="X2190" s="141">
        <v>0</v>
      </c>
      <c r="Y2190" s="141">
        <v>0.03</v>
      </c>
      <c r="Z2190" s="142">
        <v>0.45</v>
      </c>
    </row>
    <row r="2191" spans="1:26" s="4" customFormat="1" x14ac:dyDescent="0.2">
      <c r="A2191" s="139" t="s">
        <v>209</v>
      </c>
      <c r="B2191" s="31" t="s">
        <v>134</v>
      </c>
      <c r="C2191" s="139">
        <f t="shared" si="34"/>
        <v>8</v>
      </c>
      <c r="D2191" s="139" t="s">
        <v>194</v>
      </c>
      <c r="E2191" s="139" t="s">
        <v>186</v>
      </c>
      <c r="F2191" s="139" t="s">
        <v>1735</v>
      </c>
      <c r="G2191" s="139" t="s">
        <v>798</v>
      </c>
      <c r="H2191" s="139" t="s">
        <v>241</v>
      </c>
      <c r="I2191" s="139" t="s">
        <v>231</v>
      </c>
      <c r="J2191" s="139" t="s">
        <v>231</v>
      </c>
      <c r="K2191" s="139" t="s">
        <v>257</v>
      </c>
      <c r="L2191" s="139">
        <v>39.331010388888892</v>
      </c>
      <c r="M2191" s="139">
        <v>-108.9123608888889</v>
      </c>
      <c r="N2191" s="139" t="s">
        <v>83</v>
      </c>
      <c r="O2191" s="139" t="s">
        <v>258</v>
      </c>
      <c r="P2191" s="139">
        <v>0</v>
      </c>
      <c r="Q2191" s="139">
        <v>0</v>
      </c>
      <c r="R2191" s="139">
        <v>0</v>
      </c>
      <c r="S2191" s="139">
        <v>0</v>
      </c>
      <c r="T2191" s="139">
        <v>70</v>
      </c>
      <c r="U2191" s="139" t="s">
        <v>159</v>
      </c>
      <c r="V2191" s="140">
        <v>0</v>
      </c>
      <c r="W2191" s="141">
        <v>0</v>
      </c>
      <c r="X2191" s="141">
        <v>0</v>
      </c>
      <c r="Y2191" s="141">
        <v>0</v>
      </c>
      <c r="Z2191" s="142">
        <v>0</v>
      </c>
    </row>
    <row r="2192" spans="1:26" s="4" customFormat="1" x14ac:dyDescent="0.2">
      <c r="A2192" s="139" t="s">
        <v>209</v>
      </c>
      <c r="B2192" s="31" t="s">
        <v>134</v>
      </c>
      <c r="C2192" s="139">
        <f t="shared" si="34"/>
        <v>8</v>
      </c>
      <c r="D2192" s="139" t="s">
        <v>194</v>
      </c>
      <c r="E2192" s="139" t="s">
        <v>186</v>
      </c>
      <c r="F2192" s="139" t="s">
        <v>1735</v>
      </c>
      <c r="G2192" s="139" t="s">
        <v>798</v>
      </c>
      <c r="H2192" s="139" t="s">
        <v>229</v>
      </c>
      <c r="I2192" s="139" t="s">
        <v>231</v>
      </c>
      <c r="J2192" s="139" t="s">
        <v>231</v>
      </c>
      <c r="K2192" s="139" t="s">
        <v>257</v>
      </c>
      <c r="L2192" s="139">
        <v>39.331010388888892</v>
      </c>
      <c r="M2192" s="139">
        <v>-108.9123608888889</v>
      </c>
      <c r="N2192" s="139" t="s">
        <v>355</v>
      </c>
      <c r="O2192" s="139" t="s">
        <v>258</v>
      </c>
      <c r="P2192" s="139">
        <v>25</v>
      </c>
      <c r="Q2192" s="139">
        <v>3.5</v>
      </c>
      <c r="R2192" s="139">
        <v>3117</v>
      </c>
      <c r="S2192" s="139">
        <v>29993</v>
      </c>
      <c r="T2192" s="139">
        <v>293</v>
      </c>
      <c r="U2192" s="139" t="s">
        <v>158</v>
      </c>
      <c r="V2192" s="140">
        <v>0</v>
      </c>
      <c r="W2192" s="141">
        <v>0</v>
      </c>
      <c r="X2192" s="141">
        <v>0</v>
      </c>
      <c r="Y2192" s="141">
        <v>0.3</v>
      </c>
      <c r="Z2192" s="142">
        <v>0.4</v>
      </c>
    </row>
    <row r="2193" spans="1:26" s="4" customFormat="1" x14ac:dyDescent="0.2">
      <c r="A2193" s="139" t="s">
        <v>209</v>
      </c>
      <c r="B2193" s="31" t="s">
        <v>134</v>
      </c>
      <c r="C2193" s="139">
        <f t="shared" si="34"/>
        <v>8</v>
      </c>
      <c r="D2193" s="139" t="s">
        <v>194</v>
      </c>
      <c r="E2193" s="139" t="s">
        <v>186</v>
      </c>
      <c r="F2193" s="139" t="s">
        <v>1735</v>
      </c>
      <c r="G2193" s="139" t="s">
        <v>798</v>
      </c>
      <c r="H2193" s="139" t="s">
        <v>231</v>
      </c>
      <c r="I2193" s="139" t="s">
        <v>231</v>
      </c>
      <c r="J2193" s="139" t="s">
        <v>231</v>
      </c>
      <c r="K2193" s="139" t="s">
        <v>257</v>
      </c>
      <c r="L2193" s="139">
        <v>39.170001277777779</v>
      </c>
      <c r="M2193" s="139">
        <v>-108.11880249999999</v>
      </c>
      <c r="N2193" s="139" t="s">
        <v>355</v>
      </c>
      <c r="O2193" s="139" t="s">
        <v>258</v>
      </c>
      <c r="P2193" s="139">
        <v>25</v>
      </c>
      <c r="Q2193" s="139">
        <v>3.5</v>
      </c>
      <c r="R2193" s="139">
        <v>3117</v>
      </c>
      <c r="S2193" s="139">
        <v>29993</v>
      </c>
      <c r="T2193" s="139">
        <v>293</v>
      </c>
      <c r="U2193" s="139" t="s">
        <v>158</v>
      </c>
      <c r="V2193" s="140">
        <v>25.2</v>
      </c>
      <c r="W2193" s="141">
        <v>1.4</v>
      </c>
      <c r="X2193" s="141">
        <v>12.8</v>
      </c>
      <c r="Y2193" s="141">
        <v>0</v>
      </c>
      <c r="Z2193" s="142">
        <v>0</v>
      </c>
    </row>
    <row r="2194" spans="1:26" s="4" customFormat="1" x14ac:dyDescent="0.2">
      <c r="A2194" s="139" t="s">
        <v>209</v>
      </c>
      <c r="B2194" s="31" t="s">
        <v>134</v>
      </c>
      <c r="C2194" s="139">
        <f t="shared" si="34"/>
        <v>8</v>
      </c>
      <c r="D2194" s="139" t="s">
        <v>194</v>
      </c>
      <c r="E2194" s="139" t="s">
        <v>186</v>
      </c>
      <c r="F2194" s="139" t="s">
        <v>1735</v>
      </c>
      <c r="G2194" s="139" t="s">
        <v>798</v>
      </c>
      <c r="H2194" s="139" t="s">
        <v>231</v>
      </c>
      <c r="I2194" s="139" t="s">
        <v>231</v>
      </c>
      <c r="J2194" s="139" t="s">
        <v>231</v>
      </c>
      <c r="K2194" s="139" t="s">
        <v>257</v>
      </c>
      <c r="L2194" s="139">
        <v>39.170001277777779</v>
      </c>
      <c r="M2194" s="139">
        <v>-108.11880249999999</v>
      </c>
      <c r="N2194" s="139" t="s">
        <v>314</v>
      </c>
      <c r="O2194" s="139" t="s">
        <v>258</v>
      </c>
      <c r="P2194" s="139">
        <v>0</v>
      </c>
      <c r="Q2194" s="139">
        <v>0</v>
      </c>
      <c r="R2194" s="139">
        <v>0</v>
      </c>
      <c r="S2194" s="139">
        <v>0</v>
      </c>
      <c r="T2194" s="139">
        <v>0</v>
      </c>
      <c r="U2194" s="139" t="s">
        <v>85</v>
      </c>
      <c r="V2194" s="140">
        <v>2.7374999999999998</v>
      </c>
      <c r="W2194" s="141">
        <v>0.150563</v>
      </c>
      <c r="X2194" s="141">
        <v>2.2995000000000001</v>
      </c>
      <c r="Y2194" s="141">
        <v>0</v>
      </c>
      <c r="Z2194" s="142">
        <v>0</v>
      </c>
    </row>
    <row r="2195" spans="1:26" s="4" customFormat="1" x14ac:dyDescent="0.2">
      <c r="A2195" s="139" t="s">
        <v>209</v>
      </c>
      <c r="B2195" s="31" t="s">
        <v>134</v>
      </c>
      <c r="C2195" s="139">
        <f t="shared" si="34"/>
        <v>8</v>
      </c>
      <c r="D2195" s="139" t="s">
        <v>194</v>
      </c>
      <c r="E2195" s="139" t="s">
        <v>186</v>
      </c>
      <c r="F2195" s="139" t="s">
        <v>1735</v>
      </c>
      <c r="G2195" s="139" t="s">
        <v>798</v>
      </c>
      <c r="H2195" s="139" t="s">
        <v>231</v>
      </c>
      <c r="I2195" s="139" t="s">
        <v>231</v>
      </c>
      <c r="J2195" s="139" t="s">
        <v>231</v>
      </c>
      <c r="K2195" s="139" t="s">
        <v>257</v>
      </c>
      <c r="L2195" s="139">
        <v>39.170001277777779</v>
      </c>
      <c r="M2195" s="139">
        <v>-108.11880249999999</v>
      </c>
      <c r="N2195" s="139" t="s">
        <v>314</v>
      </c>
      <c r="O2195" s="139" t="s">
        <v>258</v>
      </c>
      <c r="P2195" s="139">
        <v>105</v>
      </c>
      <c r="Q2195" s="139">
        <v>1</v>
      </c>
      <c r="R2195" s="139">
        <v>4246</v>
      </c>
      <c r="S2195" s="139">
        <v>3334</v>
      </c>
      <c r="T2195" s="139">
        <v>136</v>
      </c>
      <c r="U2195" s="139" t="s">
        <v>85</v>
      </c>
      <c r="V2195" s="140">
        <v>0</v>
      </c>
      <c r="W2195" s="141">
        <v>70</v>
      </c>
      <c r="X2195" s="141">
        <v>0</v>
      </c>
      <c r="Y2195" s="141">
        <v>0</v>
      </c>
      <c r="Z2195" s="142">
        <v>0</v>
      </c>
    </row>
    <row r="2196" spans="1:26" s="4" customFormat="1" x14ac:dyDescent="0.2">
      <c r="A2196" s="139" t="s">
        <v>209</v>
      </c>
      <c r="B2196" s="31" t="s">
        <v>134</v>
      </c>
      <c r="C2196" s="139">
        <f t="shared" si="34"/>
        <v>8</v>
      </c>
      <c r="D2196" s="139" t="s">
        <v>194</v>
      </c>
      <c r="E2196" s="139" t="s">
        <v>186</v>
      </c>
      <c r="F2196" s="139" t="s">
        <v>1735</v>
      </c>
      <c r="G2196" s="139" t="s">
        <v>798</v>
      </c>
      <c r="H2196" s="139" t="s">
        <v>231</v>
      </c>
      <c r="I2196" s="139" t="s">
        <v>231</v>
      </c>
      <c r="J2196" s="139" t="s">
        <v>231</v>
      </c>
      <c r="K2196" s="139" t="s">
        <v>257</v>
      </c>
      <c r="L2196" s="139">
        <v>39.170001277777779</v>
      </c>
      <c r="M2196" s="139">
        <v>-108.11880249999999</v>
      </c>
      <c r="N2196" s="139" t="s">
        <v>250</v>
      </c>
      <c r="O2196" s="139" t="s">
        <v>258</v>
      </c>
      <c r="P2196" s="139">
        <v>0</v>
      </c>
      <c r="Q2196" s="139">
        <v>0</v>
      </c>
      <c r="R2196" s="139">
        <v>0</v>
      </c>
      <c r="S2196" s="139">
        <v>0</v>
      </c>
      <c r="T2196" s="139">
        <v>70</v>
      </c>
      <c r="U2196" s="139" t="s">
        <v>111</v>
      </c>
      <c r="V2196" s="140">
        <v>0</v>
      </c>
      <c r="W2196" s="141">
        <v>4.2</v>
      </c>
      <c r="X2196" s="141">
        <v>0</v>
      </c>
      <c r="Y2196" s="141">
        <v>0</v>
      </c>
      <c r="Z2196" s="142">
        <v>0</v>
      </c>
    </row>
    <row r="2197" spans="1:26" s="4" customFormat="1" x14ac:dyDescent="0.2">
      <c r="A2197" s="139" t="s">
        <v>209</v>
      </c>
      <c r="B2197" s="31" t="s">
        <v>134</v>
      </c>
      <c r="C2197" s="139">
        <f t="shared" si="34"/>
        <v>8</v>
      </c>
      <c r="D2197" s="139" t="s">
        <v>194</v>
      </c>
      <c r="E2197" s="139" t="s">
        <v>186</v>
      </c>
      <c r="F2197" s="139" t="s">
        <v>1735</v>
      </c>
      <c r="G2197" s="139" t="s">
        <v>798</v>
      </c>
      <c r="H2197" s="139" t="s">
        <v>231</v>
      </c>
      <c r="I2197" s="139" t="s">
        <v>231</v>
      </c>
      <c r="J2197" s="139" t="s">
        <v>231</v>
      </c>
      <c r="K2197" s="139" t="s">
        <v>257</v>
      </c>
      <c r="L2197" s="139">
        <v>39.05965472222222</v>
      </c>
      <c r="M2197" s="139">
        <v>-108.4613085</v>
      </c>
      <c r="N2197" s="139" t="s">
        <v>319</v>
      </c>
      <c r="O2197" s="139" t="s">
        <v>258</v>
      </c>
      <c r="P2197" s="139">
        <v>15</v>
      </c>
      <c r="Q2197" s="139">
        <v>1.17</v>
      </c>
      <c r="R2197" s="139">
        <v>71</v>
      </c>
      <c r="S2197" s="139">
        <v>4597</v>
      </c>
      <c r="T2197" s="139">
        <v>100</v>
      </c>
      <c r="U2197" s="139" t="s">
        <v>85</v>
      </c>
      <c r="V2197" s="140">
        <v>0</v>
      </c>
      <c r="W2197" s="141">
        <v>8.4</v>
      </c>
      <c r="X2197" s="141">
        <v>0</v>
      </c>
      <c r="Y2197" s="141">
        <v>0</v>
      </c>
      <c r="Z2197" s="142">
        <v>0</v>
      </c>
    </row>
    <row r="2198" spans="1:26" s="4" customFormat="1" x14ac:dyDescent="0.2">
      <c r="A2198" s="139" t="s">
        <v>209</v>
      </c>
      <c r="B2198" s="31" t="s">
        <v>134</v>
      </c>
      <c r="C2198" s="139">
        <f t="shared" si="34"/>
        <v>8</v>
      </c>
      <c r="D2198" s="139" t="s">
        <v>194</v>
      </c>
      <c r="E2198" s="139" t="s">
        <v>186</v>
      </c>
      <c r="F2198" s="139" t="s">
        <v>1735</v>
      </c>
      <c r="G2198" s="139" t="s">
        <v>798</v>
      </c>
      <c r="H2198" s="139" t="s">
        <v>231</v>
      </c>
      <c r="I2198" s="139" t="s">
        <v>231</v>
      </c>
      <c r="J2198" s="139" t="s">
        <v>231</v>
      </c>
      <c r="K2198" s="139" t="s">
        <v>257</v>
      </c>
      <c r="L2198" s="139">
        <v>38.991544694444443</v>
      </c>
      <c r="M2198" s="139">
        <v>-108.38996161111113</v>
      </c>
      <c r="N2198" s="139" t="s">
        <v>275</v>
      </c>
      <c r="O2198" s="139" t="s">
        <v>258</v>
      </c>
      <c r="P2198" s="139">
        <v>24</v>
      </c>
      <c r="Q2198" s="139">
        <v>0.83</v>
      </c>
      <c r="R2198" s="139">
        <v>0</v>
      </c>
      <c r="S2198" s="139">
        <v>6685</v>
      </c>
      <c r="T2198" s="139">
        <v>820</v>
      </c>
      <c r="U2198" s="139" t="s">
        <v>159</v>
      </c>
      <c r="V2198" s="140">
        <v>13.3</v>
      </c>
      <c r="W2198" s="141">
        <v>4.4000000000000004</v>
      </c>
      <c r="X2198" s="141">
        <v>16.8</v>
      </c>
      <c r="Y2198" s="141">
        <v>0</v>
      </c>
      <c r="Z2198" s="142">
        <v>0</v>
      </c>
    </row>
    <row r="2199" spans="1:26" s="4" customFormat="1" x14ac:dyDescent="0.2">
      <c r="A2199" s="139" t="s">
        <v>209</v>
      </c>
      <c r="B2199" s="31" t="s">
        <v>134</v>
      </c>
      <c r="C2199" s="139">
        <f t="shared" si="34"/>
        <v>8</v>
      </c>
      <c r="D2199" s="139" t="s">
        <v>194</v>
      </c>
      <c r="E2199" s="139" t="s">
        <v>186</v>
      </c>
      <c r="F2199" s="139" t="s">
        <v>1735</v>
      </c>
      <c r="G2199" s="139" t="s">
        <v>798</v>
      </c>
      <c r="H2199" s="139" t="s">
        <v>231</v>
      </c>
      <c r="I2199" s="139" t="s">
        <v>231</v>
      </c>
      <c r="J2199" s="139" t="s">
        <v>231</v>
      </c>
      <c r="K2199" s="139" t="s">
        <v>257</v>
      </c>
      <c r="L2199" s="139">
        <v>38.991544694444443</v>
      </c>
      <c r="M2199" s="139">
        <v>-108.38996161111113</v>
      </c>
      <c r="N2199" s="139" t="s">
        <v>275</v>
      </c>
      <c r="O2199" s="139" t="s">
        <v>258</v>
      </c>
      <c r="P2199" s="139">
        <v>24</v>
      </c>
      <c r="Q2199" s="139">
        <v>0.83</v>
      </c>
      <c r="R2199" s="139">
        <v>204.2</v>
      </c>
      <c r="S2199" s="139">
        <v>6685</v>
      </c>
      <c r="T2199" s="139">
        <v>820</v>
      </c>
      <c r="U2199" s="139" t="s">
        <v>159</v>
      </c>
      <c r="V2199" s="140">
        <v>13.3</v>
      </c>
      <c r="W2199" s="141">
        <v>4.4000000000000004</v>
      </c>
      <c r="X2199" s="141">
        <v>16.8</v>
      </c>
      <c r="Y2199" s="141">
        <v>0</v>
      </c>
      <c r="Z2199" s="142">
        <v>0</v>
      </c>
    </row>
    <row r="2200" spans="1:26" s="4" customFormat="1" x14ac:dyDescent="0.2">
      <c r="A2200" s="139" t="s">
        <v>209</v>
      </c>
      <c r="B2200" s="31" t="s">
        <v>134</v>
      </c>
      <c r="C2200" s="139">
        <f t="shared" si="34"/>
        <v>8</v>
      </c>
      <c r="D2200" s="139" t="s">
        <v>194</v>
      </c>
      <c r="E2200" s="139" t="s">
        <v>186</v>
      </c>
      <c r="F2200" s="139" t="s">
        <v>1735</v>
      </c>
      <c r="G2200" s="139" t="s">
        <v>798</v>
      </c>
      <c r="H2200" s="139" t="s">
        <v>231</v>
      </c>
      <c r="I2200" s="139" t="s">
        <v>231</v>
      </c>
      <c r="J2200" s="139" t="s">
        <v>231</v>
      </c>
      <c r="K2200" s="139" t="s">
        <v>257</v>
      </c>
      <c r="L2200" s="139">
        <v>38.991544694444443</v>
      </c>
      <c r="M2200" s="139">
        <v>-108.38996161111113</v>
      </c>
      <c r="N2200" s="139" t="s">
        <v>261</v>
      </c>
      <c r="O2200" s="139" t="s">
        <v>258</v>
      </c>
      <c r="P2200" s="139">
        <v>22</v>
      </c>
      <c r="Q2200" s="139">
        <v>1</v>
      </c>
      <c r="R2200" s="139">
        <v>7671</v>
      </c>
      <c r="S2200" s="139">
        <v>6025</v>
      </c>
      <c r="T2200" s="139">
        <v>1100</v>
      </c>
      <c r="U2200" s="139" t="s">
        <v>159</v>
      </c>
      <c r="V2200" s="140">
        <v>13.3</v>
      </c>
      <c r="W2200" s="141">
        <v>2.7</v>
      </c>
      <c r="X2200" s="141">
        <v>26.7</v>
      </c>
      <c r="Y2200" s="141">
        <v>0</v>
      </c>
      <c r="Z2200" s="142">
        <v>0</v>
      </c>
    </row>
    <row r="2201" spans="1:26" s="4" customFormat="1" x14ac:dyDescent="0.2">
      <c r="A2201" s="139" t="s">
        <v>209</v>
      </c>
      <c r="B2201" s="31" t="s">
        <v>134</v>
      </c>
      <c r="C2201" s="139">
        <f t="shared" si="34"/>
        <v>8</v>
      </c>
      <c r="D2201" s="139" t="s">
        <v>194</v>
      </c>
      <c r="E2201" s="139" t="s">
        <v>186</v>
      </c>
      <c r="F2201" s="139" t="s">
        <v>1736</v>
      </c>
      <c r="G2201" s="139" t="s">
        <v>542</v>
      </c>
      <c r="H2201" s="139" t="s">
        <v>230</v>
      </c>
      <c r="I2201" s="139" t="s">
        <v>231</v>
      </c>
      <c r="J2201" s="139" t="s">
        <v>231</v>
      </c>
      <c r="K2201" s="139" t="s">
        <v>232</v>
      </c>
      <c r="L2201" s="139">
        <v>39.170001277777779</v>
      </c>
      <c r="M2201" s="139">
        <v>-108.11880249999999</v>
      </c>
      <c r="N2201" s="139" t="s">
        <v>237</v>
      </c>
      <c r="O2201" s="139" t="s">
        <v>233</v>
      </c>
      <c r="P2201" s="139">
        <v>16</v>
      </c>
      <c r="Q2201" s="139">
        <v>1</v>
      </c>
      <c r="R2201" s="139">
        <v>17.8</v>
      </c>
      <c r="S2201" s="139">
        <v>840</v>
      </c>
      <c r="T2201" s="139">
        <v>400</v>
      </c>
      <c r="U2201" s="139" t="s">
        <v>159</v>
      </c>
      <c r="V2201" s="140">
        <v>0</v>
      </c>
      <c r="W2201" s="141">
        <v>0</v>
      </c>
      <c r="X2201" s="141">
        <v>0</v>
      </c>
      <c r="Y2201" s="141">
        <v>3.1879999999999999E-3</v>
      </c>
      <c r="Z2201" s="142">
        <v>0.3</v>
      </c>
    </row>
    <row r="2202" spans="1:26" s="4" customFormat="1" x14ac:dyDescent="0.2">
      <c r="A2202" s="139" t="s">
        <v>209</v>
      </c>
      <c r="B2202" s="31" t="s">
        <v>134</v>
      </c>
      <c r="C2202" s="139">
        <f t="shared" si="34"/>
        <v>8</v>
      </c>
      <c r="D2202" s="139" t="s">
        <v>194</v>
      </c>
      <c r="E2202" s="139" t="s">
        <v>186</v>
      </c>
      <c r="F2202" s="139" t="s">
        <v>1736</v>
      </c>
      <c r="G2202" s="139" t="s">
        <v>542</v>
      </c>
      <c r="H2202" s="139" t="s">
        <v>234</v>
      </c>
      <c r="I2202" s="139" t="s">
        <v>231</v>
      </c>
      <c r="J2202" s="139" t="s">
        <v>231</v>
      </c>
      <c r="K2202" s="139" t="s">
        <v>232</v>
      </c>
      <c r="L2202" s="139">
        <v>39.170001277777779</v>
      </c>
      <c r="M2202" s="139">
        <v>-108.11880249999999</v>
      </c>
      <c r="N2202" s="139" t="s">
        <v>237</v>
      </c>
      <c r="O2202" s="139" t="s">
        <v>233</v>
      </c>
      <c r="P2202" s="139">
        <v>16</v>
      </c>
      <c r="Q2202" s="139">
        <v>1</v>
      </c>
      <c r="R2202" s="139">
        <v>35.9</v>
      </c>
      <c r="S2202" s="139">
        <v>1690</v>
      </c>
      <c r="T2202" s="139">
        <v>440</v>
      </c>
      <c r="U2202" s="139" t="s">
        <v>159</v>
      </c>
      <c r="V2202" s="140">
        <v>0</v>
      </c>
      <c r="W2202" s="141">
        <v>0</v>
      </c>
      <c r="X2202" s="141">
        <v>0</v>
      </c>
      <c r="Y2202" s="141">
        <v>5.1260000000000003E-3</v>
      </c>
      <c r="Z2202" s="142">
        <v>0.5</v>
      </c>
    </row>
    <row r="2203" spans="1:26" s="4" customFormat="1" x14ac:dyDescent="0.2">
      <c r="A2203" s="139" t="s">
        <v>209</v>
      </c>
      <c r="B2203" s="31" t="s">
        <v>134</v>
      </c>
      <c r="C2203" s="139">
        <f t="shared" si="34"/>
        <v>8</v>
      </c>
      <c r="D2203" s="139" t="s">
        <v>194</v>
      </c>
      <c r="E2203" s="139" t="s">
        <v>186</v>
      </c>
      <c r="F2203" s="139" t="s">
        <v>1736</v>
      </c>
      <c r="G2203" s="139" t="s">
        <v>542</v>
      </c>
      <c r="H2203" s="139" t="s">
        <v>231</v>
      </c>
      <c r="I2203" s="139" t="s">
        <v>231</v>
      </c>
      <c r="J2203" s="139" t="s">
        <v>231</v>
      </c>
      <c r="K2203" s="139" t="s">
        <v>232</v>
      </c>
      <c r="L2203" s="139">
        <v>39.226030444444447</v>
      </c>
      <c r="M2203" s="139">
        <v>-108.03953238888889</v>
      </c>
      <c r="N2203" s="139" t="s">
        <v>275</v>
      </c>
      <c r="O2203" s="139" t="s">
        <v>233</v>
      </c>
      <c r="P2203" s="139">
        <v>25</v>
      </c>
      <c r="Q2203" s="139">
        <v>0.83</v>
      </c>
      <c r="R2203" s="139">
        <v>0</v>
      </c>
      <c r="S2203" s="139">
        <v>0</v>
      </c>
      <c r="T2203" s="139">
        <v>0</v>
      </c>
      <c r="U2203" s="139" t="s">
        <v>159</v>
      </c>
      <c r="V2203" s="140">
        <v>5.6781470000000001</v>
      </c>
      <c r="W2203" s="141">
        <v>1.9873510000000001</v>
      </c>
      <c r="X2203" s="141">
        <v>5.1103319999999997</v>
      </c>
      <c r="Y2203" s="141">
        <v>0</v>
      </c>
      <c r="Z2203" s="142">
        <v>0</v>
      </c>
    </row>
    <row r="2204" spans="1:26" s="4" customFormat="1" x14ac:dyDescent="0.2">
      <c r="A2204" s="139" t="s">
        <v>209</v>
      </c>
      <c r="B2204" s="31" t="s">
        <v>134</v>
      </c>
      <c r="C2204" s="139">
        <f t="shared" si="34"/>
        <v>8</v>
      </c>
      <c r="D2204" s="139" t="s">
        <v>194</v>
      </c>
      <c r="E2204" s="139" t="s">
        <v>186</v>
      </c>
      <c r="F2204" s="139" t="s">
        <v>1736</v>
      </c>
      <c r="G2204" s="139" t="s">
        <v>542</v>
      </c>
      <c r="H2204" s="139" t="s">
        <v>231</v>
      </c>
      <c r="I2204" s="139" t="s">
        <v>231</v>
      </c>
      <c r="J2204" s="139" t="s">
        <v>231</v>
      </c>
      <c r="K2204" s="139" t="s">
        <v>232</v>
      </c>
      <c r="L2204" s="139">
        <v>39.226030444444447</v>
      </c>
      <c r="M2204" s="139">
        <v>-108.03953238888889</v>
      </c>
      <c r="N2204" s="139" t="s">
        <v>237</v>
      </c>
      <c r="O2204" s="139" t="s">
        <v>233</v>
      </c>
      <c r="P2204" s="139">
        <v>16</v>
      </c>
      <c r="Q2204" s="139">
        <v>1</v>
      </c>
      <c r="R2204" s="139">
        <v>17.8</v>
      </c>
      <c r="S2204" s="139">
        <v>840</v>
      </c>
      <c r="T2204" s="139">
        <v>400</v>
      </c>
      <c r="U2204" s="139" t="s">
        <v>159</v>
      </c>
      <c r="V2204" s="140">
        <v>4.67</v>
      </c>
      <c r="W2204" s="141">
        <v>2.02</v>
      </c>
      <c r="X2204" s="141">
        <v>2.5499999999999998</v>
      </c>
      <c r="Y2204" s="141">
        <v>0</v>
      </c>
      <c r="Z2204" s="142">
        <v>0</v>
      </c>
    </row>
    <row r="2205" spans="1:26" s="4" customFormat="1" x14ac:dyDescent="0.2">
      <c r="A2205" s="139" t="s">
        <v>209</v>
      </c>
      <c r="B2205" s="31" t="s">
        <v>134</v>
      </c>
      <c r="C2205" s="139">
        <f t="shared" si="34"/>
        <v>8</v>
      </c>
      <c r="D2205" s="139" t="s">
        <v>194</v>
      </c>
      <c r="E2205" s="139" t="s">
        <v>186</v>
      </c>
      <c r="F2205" s="139" t="s">
        <v>1736</v>
      </c>
      <c r="G2205" s="139" t="s">
        <v>542</v>
      </c>
      <c r="H2205" s="139" t="s">
        <v>231</v>
      </c>
      <c r="I2205" s="139" t="s">
        <v>231</v>
      </c>
      <c r="J2205" s="139" t="s">
        <v>231</v>
      </c>
      <c r="K2205" s="139" t="s">
        <v>232</v>
      </c>
      <c r="L2205" s="139">
        <v>39.226030444444447</v>
      </c>
      <c r="M2205" s="139">
        <v>-108.03953238888889</v>
      </c>
      <c r="N2205" s="139" t="s">
        <v>237</v>
      </c>
      <c r="O2205" s="139" t="s">
        <v>233</v>
      </c>
      <c r="P2205" s="139">
        <v>16</v>
      </c>
      <c r="Q2205" s="139">
        <v>1</v>
      </c>
      <c r="R2205" s="139">
        <v>35.9</v>
      </c>
      <c r="S2205" s="139">
        <v>1690</v>
      </c>
      <c r="T2205" s="139">
        <v>440</v>
      </c>
      <c r="U2205" s="139" t="s">
        <v>159</v>
      </c>
      <c r="V2205" s="140">
        <v>9.39</v>
      </c>
      <c r="W2205" s="141">
        <v>3.84</v>
      </c>
      <c r="X2205" s="141">
        <v>5.12</v>
      </c>
      <c r="Y2205" s="141">
        <v>0</v>
      </c>
      <c r="Z2205" s="142">
        <v>0</v>
      </c>
    </row>
    <row r="2206" spans="1:26" s="4" customFormat="1" x14ac:dyDescent="0.2">
      <c r="A2206" s="139" t="s">
        <v>209</v>
      </c>
      <c r="B2206" s="31" t="s">
        <v>134</v>
      </c>
      <c r="C2206" s="139">
        <f t="shared" si="34"/>
        <v>8</v>
      </c>
      <c r="D2206" s="139" t="s">
        <v>194</v>
      </c>
      <c r="E2206" s="139" t="s">
        <v>186</v>
      </c>
      <c r="F2206" s="139" t="s">
        <v>1736</v>
      </c>
      <c r="G2206" s="139" t="s">
        <v>542</v>
      </c>
      <c r="H2206" s="139" t="s">
        <v>231</v>
      </c>
      <c r="I2206" s="139" t="s">
        <v>231</v>
      </c>
      <c r="J2206" s="139" t="s">
        <v>231</v>
      </c>
      <c r="K2206" s="139" t="s">
        <v>232</v>
      </c>
      <c r="L2206" s="139">
        <v>39.226030444444447</v>
      </c>
      <c r="M2206" s="139">
        <v>-108.03953238888889</v>
      </c>
      <c r="N2206" s="139" t="s">
        <v>239</v>
      </c>
      <c r="O2206" s="139" t="s">
        <v>233</v>
      </c>
      <c r="P2206" s="139">
        <v>0</v>
      </c>
      <c r="Q2206" s="139">
        <v>0</v>
      </c>
      <c r="R2206" s="139">
        <v>0</v>
      </c>
      <c r="S2206" s="139">
        <v>0</v>
      </c>
      <c r="T2206" s="139">
        <v>70</v>
      </c>
      <c r="U2206" s="139" t="s">
        <v>111</v>
      </c>
      <c r="V2206" s="140">
        <v>0</v>
      </c>
      <c r="W2206" s="141">
        <v>2.57</v>
      </c>
      <c r="X2206" s="141">
        <v>0</v>
      </c>
      <c r="Y2206" s="141">
        <v>0</v>
      </c>
      <c r="Z2206" s="142">
        <v>0</v>
      </c>
    </row>
    <row r="2207" spans="1:26" s="4" customFormat="1" x14ac:dyDescent="0.2">
      <c r="A2207" s="139" t="s">
        <v>209</v>
      </c>
      <c r="B2207" s="31" t="s">
        <v>134</v>
      </c>
      <c r="C2207" s="139">
        <f t="shared" si="34"/>
        <v>8</v>
      </c>
      <c r="D2207" s="139" t="s">
        <v>194</v>
      </c>
      <c r="E2207" s="139" t="s">
        <v>186</v>
      </c>
      <c r="F2207" s="139" t="s">
        <v>1736</v>
      </c>
      <c r="G2207" s="139" t="s">
        <v>542</v>
      </c>
      <c r="H2207" s="139" t="s">
        <v>231</v>
      </c>
      <c r="I2207" s="139" t="s">
        <v>231</v>
      </c>
      <c r="J2207" s="139" t="s">
        <v>231</v>
      </c>
      <c r="K2207" s="139" t="s">
        <v>232</v>
      </c>
      <c r="L2207" s="139">
        <v>39.362388888888887</v>
      </c>
      <c r="M2207" s="139">
        <v>-108.09116666666667</v>
      </c>
      <c r="N2207" s="139" t="s">
        <v>70</v>
      </c>
      <c r="O2207" s="139" t="s">
        <v>233</v>
      </c>
      <c r="P2207" s="139">
        <v>0</v>
      </c>
      <c r="Q2207" s="139">
        <v>0</v>
      </c>
      <c r="R2207" s="139">
        <v>0</v>
      </c>
      <c r="S2207" s="139">
        <v>0</v>
      </c>
      <c r="T2207" s="139">
        <v>80</v>
      </c>
      <c r="U2207" s="139" t="s">
        <v>110</v>
      </c>
      <c r="V2207" s="140">
        <v>0</v>
      </c>
      <c r="W2207" s="141">
        <v>0.82489999999999997</v>
      </c>
      <c r="X2207" s="141">
        <v>0</v>
      </c>
      <c r="Y2207" s="141">
        <v>0</v>
      </c>
      <c r="Z2207" s="142">
        <v>0</v>
      </c>
    </row>
    <row r="2208" spans="1:26" s="4" customFormat="1" x14ac:dyDescent="0.2">
      <c r="A2208" s="139" t="s">
        <v>209</v>
      </c>
      <c r="B2208" s="31" t="s">
        <v>134</v>
      </c>
      <c r="C2208" s="139">
        <f t="shared" si="34"/>
        <v>8</v>
      </c>
      <c r="D2208" s="139" t="s">
        <v>194</v>
      </c>
      <c r="E2208" s="139" t="s">
        <v>186</v>
      </c>
      <c r="F2208" s="139" t="s">
        <v>1737</v>
      </c>
      <c r="G2208" s="139" t="s">
        <v>390</v>
      </c>
      <c r="H2208" s="139" t="s">
        <v>230</v>
      </c>
      <c r="I2208" s="139" t="s">
        <v>231</v>
      </c>
      <c r="J2208" s="139" t="s">
        <v>231</v>
      </c>
      <c r="K2208" s="139" t="s">
        <v>913</v>
      </c>
      <c r="L2208" s="139">
        <v>39.05965472222222</v>
      </c>
      <c r="M2208" s="139">
        <v>-108.4613085</v>
      </c>
      <c r="N2208" s="139" t="s">
        <v>1738</v>
      </c>
      <c r="O2208" s="139" t="s">
        <v>914</v>
      </c>
      <c r="P2208" s="139">
        <v>24</v>
      </c>
      <c r="Q2208" s="139">
        <v>4</v>
      </c>
      <c r="R2208" s="139">
        <v>1.3</v>
      </c>
      <c r="S2208" s="139">
        <v>300</v>
      </c>
      <c r="T2208" s="139">
        <v>70</v>
      </c>
      <c r="U2208" s="139" t="s">
        <v>140</v>
      </c>
      <c r="V2208" s="140">
        <v>0</v>
      </c>
      <c r="W2208" s="141">
        <v>0</v>
      </c>
      <c r="X2208" s="141">
        <v>0</v>
      </c>
      <c r="Y2208" s="141">
        <v>0</v>
      </c>
      <c r="Z2208" s="142">
        <v>0</v>
      </c>
    </row>
    <row r="2209" spans="1:26" s="4" customFormat="1" x14ac:dyDescent="0.2">
      <c r="A2209" s="139" t="s">
        <v>209</v>
      </c>
      <c r="B2209" s="31" t="s">
        <v>134</v>
      </c>
      <c r="C2209" s="139">
        <f t="shared" si="34"/>
        <v>8</v>
      </c>
      <c r="D2209" s="139" t="s">
        <v>194</v>
      </c>
      <c r="E2209" s="139" t="s">
        <v>186</v>
      </c>
      <c r="F2209" s="139" t="s">
        <v>1737</v>
      </c>
      <c r="G2209" s="139" t="s">
        <v>390</v>
      </c>
      <c r="H2209" s="139" t="s">
        <v>234</v>
      </c>
      <c r="I2209" s="139" t="s">
        <v>231</v>
      </c>
      <c r="J2209" s="139" t="s">
        <v>231</v>
      </c>
      <c r="K2209" s="139" t="s">
        <v>913</v>
      </c>
      <c r="L2209" s="139">
        <v>39.05965472222222</v>
      </c>
      <c r="M2209" s="139">
        <v>-108.4613085</v>
      </c>
      <c r="N2209" s="139" t="s">
        <v>1739</v>
      </c>
      <c r="O2209" s="139" t="s">
        <v>914</v>
      </c>
      <c r="P2209" s="139">
        <v>21</v>
      </c>
      <c r="Q2209" s="139">
        <v>0.57999999999999996</v>
      </c>
      <c r="R2209" s="139">
        <v>46.6</v>
      </c>
      <c r="S2209" s="139">
        <v>740</v>
      </c>
      <c r="T2209" s="139">
        <v>70</v>
      </c>
      <c r="U2209" s="139" t="s">
        <v>140</v>
      </c>
      <c r="V2209" s="140">
        <v>0</v>
      </c>
      <c r="W2209" s="141">
        <v>0</v>
      </c>
      <c r="X2209" s="141">
        <v>0</v>
      </c>
      <c r="Y2209" s="141">
        <v>0</v>
      </c>
      <c r="Z2209" s="142">
        <v>7.8600000000000002E-4</v>
      </c>
    </row>
    <row r="2210" spans="1:26" s="4" customFormat="1" x14ac:dyDescent="0.2">
      <c r="A2210" s="139" t="s">
        <v>209</v>
      </c>
      <c r="B2210" s="31" t="s">
        <v>134</v>
      </c>
      <c r="C2210" s="139">
        <f t="shared" si="34"/>
        <v>8</v>
      </c>
      <c r="D2210" s="139" t="s">
        <v>194</v>
      </c>
      <c r="E2210" s="139" t="s">
        <v>186</v>
      </c>
      <c r="F2210" s="139" t="s">
        <v>1737</v>
      </c>
      <c r="G2210" s="139" t="s">
        <v>390</v>
      </c>
      <c r="H2210" s="139" t="s">
        <v>234</v>
      </c>
      <c r="I2210" s="139" t="s">
        <v>231</v>
      </c>
      <c r="J2210" s="139" t="s">
        <v>231</v>
      </c>
      <c r="K2210" s="139" t="s">
        <v>913</v>
      </c>
      <c r="L2210" s="139">
        <v>39.05965472222222</v>
      </c>
      <c r="M2210" s="139">
        <v>-108.4613085</v>
      </c>
      <c r="N2210" s="139" t="s">
        <v>1738</v>
      </c>
      <c r="O2210" s="139" t="s">
        <v>914</v>
      </c>
      <c r="P2210" s="139">
        <v>21</v>
      </c>
      <c r="Q2210" s="139">
        <v>0.57999999999999996</v>
      </c>
      <c r="R2210" s="139">
        <v>46.6</v>
      </c>
      <c r="S2210" s="139">
        <v>740</v>
      </c>
      <c r="T2210" s="139">
        <v>70</v>
      </c>
      <c r="U2210" s="139" t="s">
        <v>140</v>
      </c>
      <c r="V2210" s="140">
        <v>0</v>
      </c>
      <c r="W2210" s="141">
        <v>0</v>
      </c>
      <c r="X2210" s="141">
        <v>0</v>
      </c>
      <c r="Y2210" s="141">
        <v>0</v>
      </c>
      <c r="Z2210" s="142">
        <v>9.7863999999999993E-2</v>
      </c>
    </row>
    <row r="2211" spans="1:26" s="4" customFormat="1" x14ac:dyDescent="0.2">
      <c r="A2211" s="139" t="s">
        <v>209</v>
      </c>
      <c r="B2211" s="31" t="s">
        <v>134</v>
      </c>
      <c r="C2211" s="139">
        <f t="shared" si="34"/>
        <v>8</v>
      </c>
      <c r="D2211" s="139" t="s">
        <v>194</v>
      </c>
      <c r="E2211" s="139" t="s">
        <v>186</v>
      </c>
      <c r="F2211" s="139" t="s">
        <v>1737</v>
      </c>
      <c r="G2211" s="139" t="s">
        <v>390</v>
      </c>
      <c r="H2211" s="139" t="s">
        <v>235</v>
      </c>
      <c r="I2211" s="139" t="s">
        <v>231</v>
      </c>
      <c r="J2211" s="139" t="s">
        <v>231</v>
      </c>
      <c r="K2211" s="139" t="s">
        <v>913</v>
      </c>
      <c r="L2211" s="139">
        <v>39.05965472222222</v>
      </c>
      <c r="M2211" s="139">
        <v>-108.4613085</v>
      </c>
      <c r="N2211" s="139" t="s">
        <v>1740</v>
      </c>
      <c r="O2211" s="139" t="s">
        <v>914</v>
      </c>
      <c r="P2211" s="139">
        <v>38</v>
      </c>
      <c r="Q2211" s="139">
        <v>2.1800000000000002</v>
      </c>
      <c r="R2211" s="139">
        <v>1.3</v>
      </c>
      <c r="S2211" s="139">
        <v>300</v>
      </c>
      <c r="T2211" s="139">
        <v>70</v>
      </c>
      <c r="U2211" s="139" t="s">
        <v>140</v>
      </c>
      <c r="V2211" s="140">
        <v>0</v>
      </c>
      <c r="W2211" s="141">
        <v>0</v>
      </c>
      <c r="X2211" s="141">
        <v>0</v>
      </c>
      <c r="Y2211" s="141">
        <v>0</v>
      </c>
      <c r="Z2211" s="142">
        <v>0</v>
      </c>
    </row>
    <row r="2212" spans="1:26" s="4" customFormat="1" x14ac:dyDescent="0.2">
      <c r="A2212" s="139" t="s">
        <v>209</v>
      </c>
      <c r="B2212" s="31" t="s">
        <v>134</v>
      </c>
      <c r="C2212" s="139">
        <f t="shared" si="34"/>
        <v>8</v>
      </c>
      <c r="D2212" s="139" t="s">
        <v>194</v>
      </c>
      <c r="E2212" s="139" t="s">
        <v>186</v>
      </c>
      <c r="F2212" s="139" t="s">
        <v>1737</v>
      </c>
      <c r="G2212" s="139" t="s">
        <v>390</v>
      </c>
      <c r="H2212" s="139" t="s">
        <v>231</v>
      </c>
      <c r="I2212" s="139" t="s">
        <v>231</v>
      </c>
      <c r="J2212" s="139" t="s">
        <v>231</v>
      </c>
      <c r="K2212" s="139" t="s">
        <v>913</v>
      </c>
      <c r="L2212" s="139">
        <v>39.226030444444447</v>
      </c>
      <c r="M2212" s="139">
        <v>-108.03953238888889</v>
      </c>
      <c r="N2212" s="139" t="s">
        <v>1738</v>
      </c>
      <c r="O2212" s="139" t="s">
        <v>914</v>
      </c>
      <c r="P2212" s="139">
        <v>21</v>
      </c>
      <c r="Q2212" s="139">
        <v>0.57999999999999996</v>
      </c>
      <c r="R2212" s="139">
        <v>46.6</v>
      </c>
      <c r="S2212" s="139">
        <v>740</v>
      </c>
      <c r="T2212" s="139">
        <v>70</v>
      </c>
      <c r="U2212" s="139" t="s">
        <v>140</v>
      </c>
      <c r="V2212" s="140">
        <v>0</v>
      </c>
      <c r="W2212" s="141">
        <v>7.02</v>
      </c>
      <c r="X2212" s="141">
        <v>0</v>
      </c>
      <c r="Y2212" s="141">
        <v>0</v>
      </c>
      <c r="Z2212" s="142">
        <v>0</v>
      </c>
    </row>
    <row r="2213" spans="1:26" s="4" customFormat="1" x14ac:dyDescent="0.2">
      <c r="A2213" s="139" t="s">
        <v>209</v>
      </c>
      <c r="B2213" s="31" t="s">
        <v>134</v>
      </c>
      <c r="C2213" s="139">
        <f t="shared" si="34"/>
        <v>8</v>
      </c>
      <c r="D2213" s="139" t="s">
        <v>194</v>
      </c>
      <c r="E2213" s="139" t="s">
        <v>186</v>
      </c>
      <c r="F2213" s="139" t="s">
        <v>1741</v>
      </c>
      <c r="G2213" s="139" t="s">
        <v>1742</v>
      </c>
      <c r="H2213" s="139" t="s">
        <v>230</v>
      </c>
      <c r="I2213" s="139" t="s">
        <v>231</v>
      </c>
      <c r="J2213" s="139" t="s">
        <v>231</v>
      </c>
      <c r="K2213" s="139" t="s">
        <v>257</v>
      </c>
      <c r="L2213" s="139">
        <v>39.226030444444447</v>
      </c>
      <c r="M2213" s="139">
        <v>-108.03953238888889</v>
      </c>
      <c r="N2213" s="139" t="s">
        <v>275</v>
      </c>
      <c r="O2213" s="139" t="s">
        <v>258</v>
      </c>
      <c r="P2213" s="139">
        <v>20</v>
      </c>
      <c r="Q2213" s="139">
        <v>1</v>
      </c>
      <c r="R2213" s="139">
        <v>2.2999999999999998</v>
      </c>
      <c r="S2213" s="139">
        <v>108</v>
      </c>
      <c r="T2213" s="139">
        <v>856</v>
      </c>
      <c r="U2213" s="139" t="s">
        <v>159</v>
      </c>
      <c r="V2213" s="140">
        <v>0</v>
      </c>
      <c r="W2213" s="141">
        <v>0</v>
      </c>
      <c r="X2213" s="141">
        <v>0</v>
      </c>
      <c r="Y2213" s="141">
        <v>0</v>
      </c>
      <c r="Z2213" s="142">
        <v>0</v>
      </c>
    </row>
    <row r="2214" spans="1:26" s="4" customFormat="1" x14ac:dyDescent="0.2">
      <c r="A2214" s="139" t="s">
        <v>209</v>
      </c>
      <c r="B2214" s="31" t="s">
        <v>134</v>
      </c>
      <c r="C2214" s="139">
        <f t="shared" si="34"/>
        <v>8</v>
      </c>
      <c r="D2214" s="139" t="s">
        <v>194</v>
      </c>
      <c r="E2214" s="139" t="s">
        <v>186</v>
      </c>
      <c r="F2214" s="139" t="s">
        <v>1741</v>
      </c>
      <c r="G2214" s="139" t="s">
        <v>1742</v>
      </c>
      <c r="H2214" s="139" t="s">
        <v>234</v>
      </c>
      <c r="I2214" s="139" t="s">
        <v>231</v>
      </c>
      <c r="J2214" s="139" t="s">
        <v>231</v>
      </c>
      <c r="K2214" s="139" t="s">
        <v>257</v>
      </c>
      <c r="L2214" s="139">
        <v>39.226030444444447</v>
      </c>
      <c r="M2214" s="139">
        <v>-108.03953238888889</v>
      </c>
      <c r="N2214" s="139" t="s">
        <v>275</v>
      </c>
      <c r="O2214" s="139" t="s">
        <v>258</v>
      </c>
      <c r="P2214" s="139">
        <v>26</v>
      </c>
      <c r="Q2214" s="139">
        <v>1</v>
      </c>
      <c r="R2214" s="139">
        <v>128</v>
      </c>
      <c r="S2214" s="139">
        <v>6022</v>
      </c>
      <c r="T2214" s="139">
        <v>850</v>
      </c>
      <c r="U2214" s="139" t="s">
        <v>159</v>
      </c>
      <c r="V2214" s="140">
        <v>0</v>
      </c>
      <c r="W2214" s="141">
        <v>0</v>
      </c>
      <c r="X2214" s="141">
        <v>0</v>
      </c>
      <c r="Y2214" s="141">
        <v>0</v>
      </c>
      <c r="Z2214" s="142">
        <v>0</v>
      </c>
    </row>
    <row r="2215" spans="1:26" s="4" customFormat="1" x14ac:dyDescent="0.2">
      <c r="A2215" s="139" t="s">
        <v>209</v>
      </c>
      <c r="B2215" s="31" t="s">
        <v>134</v>
      </c>
      <c r="C2215" s="139">
        <f t="shared" si="34"/>
        <v>8</v>
      </c>
      <c r="D2215" s="139" t="s">
        <v>194</v>
      </c>
      <c r="E2215" s="139" t="s">
        <v>186</v>
      </c>
      <c r="F2215" s="139" t="s">
        <v>1741</v>
      </c>
      <c r="G2215" s="139" t="s">
        <v>1742</v>
      </c>
      <c r="H2215" s="139" t="s">
        <v>235</v>
      </c>
      <c r="I2215" s="139" t="s">
        <v>231</v>
      </c>
      <c r="J2215" s="139" t="s">
        <v>231</v>
      </c>
      <c r="K2215" s="139" t="s">
        <v>257</v>
      </c>
      <c r="L2215" s="139">
        <v>39.226030444444447</v>
      </c>
      <c r="M2215" s="139">
        <v>-108.03953238888889</v>
      </c>
      <c r="N2215" s="139" t="s">
        <v>275</v>
      </c>
      <c r="O2215" s="139" t="s">
        <v>258</v>
      </c>
      <c r="P2215" s="139">
        <v>20</v>
      </c>
      <c r="Q2215" s="139">
        <v>1</v>
      </c>
      <c r="R2215" s="139">
        <v>2.2999999999999998</v>
      </c>
      <c r="S2215" s="139">
        <v>108</v>
      </c>
      <c r="T2215" s="139">
        <v>856</v>
      </c>
      <c r="U2215" s="139" t="s">
        <v>159</v>
      </c>
      <c r="V2215" s="140">
        <v>0</v>
      </c>
      <c r="W2215" s="141">
        <v>0</v>
      </c>
      <c r="X2215" s="141">
        <v>0</v>
      </c>
      <c r="Y2215" s="141">
        <v>0</v>
      </c>
      <c r="Z2215" s="142">
        <v>0</v>
      </c>
    </row>
    <row r="2216" spans="1:26" s="4" customFormat="1" x14ac:dyDescent="0.2">
      <c r="A2216" s="139" t="s">
        <v>209</v>
      </c>
      <c r="B2216" s="31" t="s">
        <v>134</v>
      </c>
      <c r="C2216" s="139">
        <f t="shared" si="34"/>
        <v>8</v>
      </c>
      <c r="D2216" s="139" t="s">
        <v>194</v>
      </c>
      <c r="E2216" s="139" t="s">
        <v>186</v>
      </c>
      <c r="F2216" s="139" t="s">
        <v>1741</v>
      </c>
      <c r="G2216" s="139" t="s">
        <v>1742</v>
      </c>
      <c r="H2216" s="139" t="s">
        <v>259</v>
      </c>
      <c r="I2216" s="139" t="s">
        <v>231</v>
      </c>
      <c r="J2216" s="139" t="s">
        <v>231</v>
      </c>
      <c r="K2216" s="139" t="s">
        <v>257</v>
      </c>
      <c r="L2216" s="139">
        <v>39.226030444444447</v>
      </c>
      <c r="M2216" s="139">
        <v>-108.03953238888889</v>
      </c>
      <c r="N2216" s="139" t="s">
        <v>319</v>
      </c>
      <c r="O2216" s="139" t="s">
        <v>258</v>
      </c>
      <c r="P2216" s="139">
        <v>53</v>
      </c>
      <c r="Q2216" s="139">
        <v>2.67</v>
      </c>
      <c r="R2216" s="139">
        <v>26.7</v>
      </c>
      <c r="S2216" s="139">
        <v>28224</v>
      </c>
      <c r="T2216" s="139">
        <v>312</v>
      </c>
      <c r="U2216" s="139" t="s">
        <v>85</v>
      </c>
      <c r="V2216" s="140">
        <v>0</v>
      </c>
      <c r="W2216" s="141">
        <v>0</v>
      </c>
      <c r="X2216" s="141">
        <v>0</v>
      </c>
      <c r="Y2216" s="141">
        <v>0.06</v>
      </c>
      <c r="Z2216" s="142">
        <v>0.96</v>
      </c>
    </row>
    <row r="2217" spans="1:26" s="4" customFormat="1" x14ac:dyDescent="0.2">
      <c r="A2217" s="139" t="s">
        <v>209</v>
      </c>
      <c r="B2217" s="31" t="s">
        <v>134</v>
      </c>
      <c r="C2217" s="139">
        <f t="shared" si="34"/>
        <v>8</v>
      </c>
      <c r="D2217" s="139" t="s">
        <v>194</v>
      </c>
      <c r="E2217" s="139" t="s">
        <v>186</v>
      </c>
      <c r="F2217" s="139" t="s">
        <v>1741</v>
      </c>
      <c r="G2217" s="139" t="s">
        <v>1742</v>
      </c>
      <c r="H2217" s="139" t="s">
        <v>344</v>
      </c>
      <c r="I2217" s="139" t="s">
        <v>231</v>
      </c>
      <c r="J2217" s="139" t="s">
        <v>231</v>
      </c>
      <c r="K2217" s="139" t="s">
        <v>257</v>
      </c>
      <c r="L2217" s="139">
        <v>39.226030444444447</v>
      </c>
      <c r="M2217" s="139">
        <v>-108.03953238888889</v>
      </c>
      <c r="N2217" s="139" t="s">
        <v>314</v>
      </c>
      <c r="O2217" s="139" t="s">
        <v>258</v>
      </c>
      <c r="P2217" s="139">
        <v>0</v>
      </c>
      <c r="Q2217" s="139">
        <v>0</v>
      </c>
      <c r="R2217" s="139">
        <v>0</v>
      </c>
      <c r="S2217" s="139">
        <v>0</v>
      </c>
      <c r="T2217" s="139">
        <v>70</v>
      </c>
      <c r="U2217" s="139" t="s">
        <v>85</v>
      </c>
      <c r="V2217" s="140">
        <v>0</v>
      </c>
      <c r="W2217" s="141">
        <v>0</v>
      </c>
      <c r="X2217" s="141">
        <v>0</v>
      </c>
      <c r="Y2217" s="141">
        <v>0.01</v>
      </c>
      <c r="Z2217" s="142">
        <v>0</v>
      </c>
    </row>
    <row r="2218" spans="1:26" s="4" customFormat="1" x14ac:dyDescent="0.2">
      <c r="A2218" s="139" t="s">
        <v>209</v>
      </c>
      <c r="B2218" s="31" t="s">
        <v>134</v>
      </c>
      <c r="C2218" s="139">
        <f t="shared" si="34"/>
        <v>8</v>
      </c>
      <c r="D2218" s="139" t="s">
        <v>194</v>
      </c>
      <c r="E2218" s="139" t="s">
        <v>186</v>
      </c>
      <c r="F2218" s="139" t="s">
        <v>1741</v>
      </c>
      <c r="G2218" s="139" t="s">
        <v>1742</v>
      </c>
      <c r="H2218" s="139" t="s">
        <v>247</v>
      </c>
      <c r="I2218" s="139" t="s">
        <v>231</v>
      </c>
      <c r="J2218" s="139" t="s">
        <v>231</v>
      </c>
      <c r="K2218" s="139" t="s">
        <v>257</v>
      </c>
      <c r="L2218" s="139">
        <v>39.226030444444447</v>
      </c>
      <c r="M2218" s="139">
        <v>-108.03953238888889</v>
      </c>
      <c r="N2218" s="139" t="s">
        <v>319</v>
      </c>
      <c r="O2218" s="139" t="s">
        <v>258</v>
      </c>
      <c r="P2218" s="139">
        <v>31</v>
      </c>
      <c r="Q2218" s="139">
        <v>2.5</v>
      </c>
      <c r="R2218" s="139">
        <v>2544</v>
      </c>
      <c r="S2218" s="139">
        <v>12491</v>
      </c>
      <c r="T2218" s="139">
        <v>418</v>
      </c>
      <c r="U2218" s="139" t="s">
        <v>85</v>
      </c>
      <c r="V2218" s="140">
        <v>0</v>
      </c>
      <c r="W2218" s="141">
        <v>0</v>
      </c>
      <c r="X2218" s="141">
        <v>0</v>
      </c>
      <c r="Y2218" s="141">
        <v>0.12</v>
      </c>
      <c r="Z2218" s="142">
        <v>0</v>
      </c>
    </row>
    <row r="2219" spans="1:26" s="4" customFormat="1" x14ac:dyDescent="0.2">
      <c r="A2219" s="139" t="s">
        <v>209</v>
      </c>
      <c r="B2219" s="31" t="s">
        <v>134</v>
      </c>
      <c r="C2219" s="139">
        <f t="shared" si="34"/>
        <v>8</v>
      </c>
      <c r="D2219" s="139" t="s">
        <v>194</v>
      </c>
      <c r="E2219" s="139" t="s">
        <v>186</v>
      </c>
      <c r="F2219" s="139" t="s">
        <v>1741</v>
      </c>
      <c r="G2219" s="139" t="s">
        <v>1742</v>
      </c>
      <c r="H2219" s="139" t="s">
        <v>297</v>
      </c>
      <c r="I2219" s="139" t="s">
        <v>231</v>
      </c>
      <c r="J2219" s="139" t="s">
        <v>231</v>
      </c>
      <c r="K2219" s="139" t="s">
        <v>257</v>
      </c>
      <c r="L2219" s="139">
        <v>39.226030444444447</v>
      </c>
      <c r="M2219" s="139">
        <v>-108.03953238888889</v>
      </c>
      <c r="N2219" s="139" t="s">
        <v>1743</v>
      </c>
      <c r="O2219" s="139" t="s">
        <v>258</v>
      </c>
      <c r="P2219" s="139">
        <v>4</v>
      </c>
      <c r="Q2219" s="139">
        <v>1</v>
      </c>
      <c r="R2219" s="139">
        <v>12.1</v>
      </c>
      <c r="S2219" s="139">
        <v>570</v>
      </c>
      <c r="T2219" s="139">
        <v>1000</v>
      </c>
      <c r="U2219" s="139" t="s">
        <v>140</v>
      </c>
      <c r="V2219" s="140">
        <v>0</v>
      </c>
      <c r="W2219" s="141">
        <v>0</v>
      </c>
      <c r="X2219" s="141">
        <v>0</v>
      </c>
      <c r="Y2219" s="141">
        <v>0</v>
      </c>
      <c r="Z2219" s="142">
        <v>8.6E-3</v>
      </c>
    </row>
    <row r="2220" spans="1:26" s="4" customFormat="1" x14ac:dyDescent="0.2">
      <c r="A2220" s="139" t="s">
        <v>209</v>
      </c>
      <c r="B2220" s="31" t="s">
        <v>134</v>
      </c>
      <c r="C2220" s="139">
        <f t="shared" si="34"/>
        <v>8</v>
      </c>
      <c r="D2220" s="139" t="s">
        <v>194</v>
      </c>
      <c r="E2220" s="139" t="s">
        <v>186</v>
      </c>
      <c r="F2220" s="139" t="s">
        <v>1741</v>
      </c>
      <c r="G2220" s="139" t="s">
        <v>1742</v>
      </c>
      <c r="H2220" s="139" t="s">
        <v>263</v>
      </c>
      <c r="I2220" s="139" t="s">
        <v>231</v>
      </c>
      <c r="J2220" s="139" t="s">
        <v>231</v>
      </c>
      <c r="K2220" s="139" t="s">
        <v>257</v>
      </c>
      <c r="L2220" s="139">
        <v>39.226030444444447</v>
      </c>
      <c r="M2220" s="139">
        <v>-108.03953238888889</v>
      </c>
      <c r="N2220" s="139" t="s">
        <v>319</v>
      </c>
      <c r="O2220" s="139" t="s">
        <v>258</v>
      </c>
      <c r="P2220" s="139">
        <v>31</v>
      </c>
      <c r="Q2220" s="139">
        <v>2.33</v>
      </c>
      <c r="R2220" s="139">
        <v>43.6</v>
      </c>
      <c r="S2220" s="139">
        <v>11167</v>
      </c>
      <c r="T2220" s="139">
        <v>560</v>
      </c>
      <c r="U2220" s="139" t="s">
        <v>85</v>
      </c>
      <c r="V2220" s="140">
        <v>0</v>
      </c>
      <c r="W2220" s="141">
        <v>0</v>
      </c>
      <c r="X2220" s="141">
        <v>0</v>
      </c>
      <c r="Y2220" s="141">
        <v>0</v>
      </c>
      <c r="Z2220" s="142">
        <v>0</v>
      </c>
    </row>
    <row r="2221" spans="1:26" s="4" customFormat="1" x14ac:dyDescent="0.2">
      <c r="A2221" s="139" t="s">
        <v>209</v>
      </c>
      <c r="B2221" s="31" t="s">
        <v>134</v>
      </c>
      <c r="C2221" s="139">
        <f t="shared" si="34"/>
        <v>8</v>
      </c>
      <c r="D2221" s="139" t="s">
        <v>194</v>
      </c>
      <c r="E2221" s="139" t="s">
        <v>186</v>
      </c>
      <c r="F2221" s="139" t="s">
        <v>1741</v>
      </c>
      <c r="G2221" s="139" t="s">
        <v>1742</v>
      </c>
      <c r="H2221" s="139" t="s">
        <v>231</v>
      </c>
      <c r="I2221" s="139" t="s">
        <v>231</v>
      </c>
      <c r="J2221" s="139" t="s">
        <v>231</v>
      </c>
      <c r="K2221" s="139" t="s">
        <v>257</v>
      </c>
      <c r="L2221" s="139">
        <v>39.226030444444447</v>
      </c>
      <c r="M2221" s="139">
        <v>-108.03953238888889</v>
      </c>
      <c r="N2221" s="139" t="s">
        <v>319</v>
      </c>
      <c r="O2221" s="139" t="s">
        <v>258</v>
      </c>
      <c r="P2221" s="139">
        <v>53</v>
      </c>
      <c r="Q2221" s="139">
        <v>2.67</v>
      </c>
      <c r="R2221" s="139">
        <v>26.7</v>
      </c>
      <c r="S2221" s="139">
        <v>28224</v>
      </c>
      <c r="T2221" s="139">
        <v>312</v>
      </c>
      <c r="U2221" s="139" t="s">
        <v>85</v>
      </c>
      <c r="V2221" s="140">
        <v>12.63</v>
      </c>
      <c r="W2221" s="141">
        <v>0.69</v>
      </c>
      <c r="X2221" s="141">
        <v>10.61</v>
      </c>
      <c r="Y2221" s="141">
        <v>0</v>
      </c>
      <c r="Z2221" s="142">
        <v>0</v>
      </c>
    </row>
    <row r="2222" spans="1:26" s="4" customFormat="1" x14ac:dyDescent="0.2">
      <c r="A2222" s="139" t="s">
        <v>209</v>
      </c>
      <c r="B2222" s="31" t="s">
        <v>134</v>
      </c>
      <c r="C2222" s="139">
        <f t="shared" si="34"/>
        <v>8</v>
      </c>
      <c r="D2222" s="139" t="s">
        <v>194</v>
      </c>
      <c r="E2222" s="139" t="s">
        <v>186</v>
      </c>
      <c r="F2222" s="139" t="s">
        <v>1741</v>
      </c>
      <c r="G2222" s="139" t="s">
        <v>1742</v>
      </c>
      <c r="H2222" s="139" t="s">
        <v>231</v>
      </c>
      <c r="I2222" s="139" t="s">
        <v>231</v>
      </c>
      <c r="J2222" s="139" t="s">
        <v>231</v>
      </c>
      <c r="K2222" s="139" t="s">
        <v>257</v>
      </c>
      <c r="L2222" s="139">
        <v>39.226030444444447</v>
      </c>
      <c r="M2222" s="139">
        <v>-108.03953238888889</v>
      </c>
      <c r="N2222" s="139" t="s">
        <v>70</v>
      </c>
      <c r="O2222" s="139" t="s">
        <v>258</v>
      </c>
      <c r="P2222" s="139">
        <v>25</v>
      </c>
      <c r="Q2222" s="139">
        <v>1.34</v>
      </c>
      <c r="R2222" s="139">
        <v>2</v>
      </c>
      <c r="S2222" s="139">
        <v>218</v>
      </c>
      <c r="T2222" s="139">
        <v>350</v>
      </c>
      <c r="U2222" s="139" t="s">
        <v>110</v>
      </c>
      <c r="V2222" s="140">
        <v>0</v>
      </c>
      <c r="W2222" s="141">
        <v>1.600525</v>
      </c>
      <c r="X2222" s="141">
        <v>0</v>
      </c>
      <c r="Y2222" s="141">
        <v>0</v>
      </c>
      <c r="Z2222" s="142">
        <v>0</v>
      </c>
    </row>
    <row r="2223" spans="1:26" s="4" customFormat="1" x14ac:dyDescent="0.2">
      <c r="A2223" s="139" t="s">
        <v>209</v>
      </c>
      <c r="B2223" s="31" t="s">
        <v>134</v>
      </c>
      <c r="C2223" s="139">
        <f t="shared" si="34"/>
        <v>8</v>
      </c>
      <c r="D2223" s="139" t="s">
        <v>194</v>
      </c>
      <c r="E2223" s="139" t="s">
        <v>186</v>
      </c>
      <c r="F2223" s="139" t="s">
        <v>1741</v>
      </c>
      <c r="G2223" s="139" t="s">
        <v>1742</v>
      </c>
      <c r="H2223" s="139" t="s">
        <v>231</v>
      </c>
      <c r="I2223" s="139" t="s">
        <v>231</v>
      </c>
      <c r="J2223" s="139" t="s">
        <v>231</v>
      </c>
      <c r="K2223" s="139" t="s">
        <v>257</v>
      </c>
      <c r="L2223" s="139">
        <v>39.202215222222222</v>
      </c>
      <c r="M2223" s="139">
        <v>-107.91256286111111</v>
      </c>
      <c r="N2223" s="139" t="s">
        <v>285</v>
      </c>
      <c r="O2223" s="139" t="s">
        <v>258</v>
      </c>
      <c r="P2223" s="139">
        <v>25</v>
      </c>
      <c r="Q2223" s="139">
        <v>1.34</v>
      </c>
      <c r="R2223" s="139">
        <v>2</v>
      </c>
      <c r="S2223" s="139">
        <v>218</v>
      </c>
      <c r="T2223" s="139">
        <v>350</v>
      </c>
      <c r="U2223" s="139" t="s">
        <v>110</v>
      </c>
      <c r="V2223" s="140">
        <v>0</v>
      </c>
      <c r="W2223" s="141">
        <v>3.20105</v>
      </c>
      <c r="X2223" s="141">
        <v>0</v>
      </c>
      <c r="Y2223" s="141">
        <v>0</v>
      </c>
      <c r="Z2223" s="142">
        <v>0</v>
      </c>
    </row>
    <row r="2224" spans="1:26" s="4" customFormat="1" x14ac:dyDescent="0.2">
      <c r="A2224" s="139" t="s">
        <v>209</v>
      </c>
      <c r="B2224" s="31" t="s">
        <v>134</v>
      </c>
      <c r="C2224" s="139">
        <f t="shared" si="34"/>
        <v>8</v>
      </c>
      <c r="D2224" s="139" t="s">
        <v>194</v>
      </c>
      <c r="E2224" s="139" t="s">
        <v>186</v>
      </c>
      <c r="F2224" s="139" t="s">
        <v>1741</v>
      </c>
      <c r="G2224" s="139" t="s">
        <v>1742</v>
      </c>
      <c r="H2224" s="139" t="s">
        <v>231</v>
      </c>
      <c r="I2224" s="139" t="s">
        <v>231</v>
      </c>
      <c r="J2224" s="139" t="s">
        <v>231</v>
      </c>
      <c r="K2224" s="139" t="s">
        <v>257</v>
      </c>
      <c r="L2224" s="139">
        <v>39.202215222222222</v>
      </c>
      <c r="M2224" s="139">
        <v>-107.91256286111111</v>
      </c>
      <c r="N2224" s="139" t="s">
        <v>319</v>
      </c>
      <c r="O2224" s="139" t="s">
        <v>258</v>
      </c>
      <c r="P2224" s="139">
        <v>31</v>
      </c>
      <c r="Q2224" s="139">
        <v>2.5</v>
      </c>
      <c r="R2224" s="139">
        <v>2544</v>
      </c>
      <c r="S2224" s="139">
        <v>12491</v>
      </c>
      <c r="T2224" s="139">
        <v>418</v>
      </c>
      <c r="U2224" s="139" t="s">
        <v>85</v>
      </c>
      <c r="V2224" s="140">
        <v>0.28999999999999998</v>
      </c>
      <c r="W2224" s="141">
        <v>4.0999999999999996</v>
      </c>
      <c r="X2224" s="141">
        <v>1.6</v>
      </c>
      <c r="Y2224" s="141">
        <v>0</v>
      </c>
      <c r="Z2224" s="142">
        <v>0</v>
      </c>
    </row>
    <row r="2225" spans="1:26" s="4" customFormat="1" x14ac:dyDescent="0.2">
      <c r="A2225" s="139" t="s">
        <v>209</v>
      </c>
      <c r="B2225" s="31" t="s">
        <v>134</v>
      </c>
      <c r="C2225" s="139">
        <f t="shared" si="34"/>
        <v>8</v>
      </c>
      <c r="D2225" s="139" t="s">
        <v>194</v>
      </c>
      <c r="E2225" s="139" t="s">
        <v>186</v>
      </c>
      <c r="F2225" s="139" t="s">
        <v>1741</v>
      </c>
      <c r="G2225" s="139" t="s">
        <v>1742</v>
      </c>
      <c r="H2225" s="139" t="s">
        <v>231</v>
      </c>
      <c r="I2225" s="139" t="s">
        <v>231</v>
      </c>
      <c r="J2225" s="139" t="s">
        <v>231</v>
      </c>
      <c r="K2225" s="139" t="s">
        <v>257</v>
      </c>
      <c r="L2225" s="139">
        <v>39.202215222222222</v>
      </c>
      <c r="M2225" s="139">
        <v>-107.91256286111111</v>
      </c>
      <c r="N2225" s="139" t="s">
        <v>314</v>
      </c>
      <c r="O2225" s="139" t="s">
        <v>258</v>
      </c>
      <c r="P2225" s="139">
        <v>0</v>
      </c>
      <c r="Q2225" s="139">
        <v>0</v>
      </c>
      <c r="R2225" s="139">
        <v>0</v>
      </c>
      <c r="S2225" s="139">
        <v>0</v>
      </c>
      <c r="T2225" s="139">
        <v>70</v>
      </c>
      <c r="U2225" s="139" t="s">
        <v>85</v>
      </c>
      <c r="V2225" s="140">
        <v>0</v>
      </c>
      <c r="W2225" s="141">
        <v>2.44</v>
      </c>
      <c r="X2225" s="141">
        <v>0</v>
      </c>
      <c r="Y2225" s="141">
        <v>0</v>
      </c>
      <c r="Z2225" s="142">
        <v>0</v>
      </c>
    </row>
    <row r="2226" spans="1:26" s="4" customFormat="1" x14ac:dyDescent="0.2">
      <c r="A2226" s="139" t="s">
        <v>209</v>
      </c>
      <c r="B2226" s="31" t="s">
        <v>134</v>
      </c>
      <c r="C2226" s="139">
        <f t="shared" si="34"/>
        <v>8</v>
      </c>
      <c r="D2226" s="139" t="s">
        <v>194</v>
      </c>
      <c r="E2226" s="139" t="s">
        <v>186</v>
      </c>
      <c r="F2226" s="139" t="s">
        <v>1741</v>
      </c>
      <c r="G2226" s="139" t="s">
        <v>1742</v>
      </c>
      <c r="H2226" s="139" t="s">
        <v>231</v>
      </c>
      <c r="I2226" s="139" t="s">
        <v>231</v>
      </c>
      <c r="J2226" s="139" t="s">
        <v>231</v>
      </c>
      <c r="K2226" s="139" t="s">
        <v>257</v>
      </c>
      <c r="L2226" s="139">
        <v>39.202215222222222</v>
      </c>
      <c r="M2226" s="139">
        <v>-107.91256286111111</v>
      </c>
      <c r="N2226" s="139" t="s">
        <v>70</v>
      </c>
      <c r="O2226" s="139" t="s">
        <v>258</v>
      </c>
      <c r="P2226" s="139">
        <v>25</v>
      </c>
      <c r="Q2226" s="139">
        <v>1.34</v>
      </c>
      <c r="R2226" s="139">
        <v>2</v>
      </c>
      <c r="S2226" s="139">
        <v>218</v>
      </c>
      <c r="T2226" s="139">
        <v>350</v>
      </c>
      <c r="U2226" s="139" t="s">
        <v>110</v>
      </c>
      <c r="V2226" s="140">
        <v>0</v>
      </c>
      <c r="W2226" s="141">
        <v>3.20105</v>
      </c>
      <c r="X2226" s="141">
        <v>0</v>
      </c>
      <c r="Y2226" s="141">
        <v>0</v>
      </c>
      <c r="Z2226" s="142">
        <v>0</v>
      </c>
    </row>
    <row r="2227" spans="1:26" s="4" customFormat="1" x14ac:dyDescent="0.2">
      <c r="A2227" s="139" t="s">
        <v>209</v>
      </c>
      <c r="B2227" s="31" t="s">
        <v>134</v>
      </c>
      <c r="C2227" s="139">
        <f t="shared" si="34"/>
        <v>8</v>
      </c>
      <c r="D2227" s="139" t="s">
        <v>194</v>
      </c>
      <c r="E2227" s="139" t="s">
        <v>186</v>
      </c>
      <c r="F2227" s="139" t="s">
        <v>1741</v>
      </c>
      <c r="G2227" s="139" t="s">
        <v>1742</v>
      </c>
      <c r="H2227" s="139" t="s">
        <v>231</v>
      </c>
      <c r="I2227" s="139" t="s">
        <v>231</v>
      </c>
      <c r="J2227" s="139" t="s">
        <v>231</v>
      </c>
      <c r="K2227" s="139" t="s">
        <v>257</v>
      </c>
      <c r="L2227" s="139">
        <v>39.202215222222222</v>
      </c>
      <c r="M2227" s="139">
        <v>-107.91256286111111</v>
      </c>
      <c r="N2227" s="139" t="s">
        <v>250</v>
      </c>
      <c r="O2227" s="139" t="s">
        <v>258</v>
      </c>
      <c r="P2227" s="139">
        <v>0</v>
      </c>
      <c r="Q2227" s="139">
        <v>0</v>
      </c>
      <c r="R2227" s="139">
        <v>0</v>
      </c>
      <c r="S2227" s="139">
        <v>0</v>
      </c>
      <c r="T2227" s="139">
        <v>70</v>
      </c>
      <c r="U2227" s="139" t="s">
        <v>111</v>
      </c>
      <c r="V2227" s="140">
        <v>0</v>
      </c>
      <c r="W2227" s="141">
        <v>36.82</v>
      </c>
      <c r="X2227" s="141">
        <v>0</v>
      </c>
      <c r="Y2227" s="141">
        <v>0</v>
      </c>
      <c r="Z2227" s="142">
        <v>0</v>
      </c>
    </row>
    <row r="2228" spans="1:26" s="4" customFormat="1" x14ac:dyDescent="0.2">
      <c r="A2228" s="139" t="s">
        <v>209</v>
      </c>
      <c r="B2228" s="31" t="s">
        <v>134</v>
      </c>
      <c r="C2228" s="139">
        <f t="shared" si="34"/>
        <v>8</v>
      </c>
      <c r="D2228" s="139" t="s">
        <v>194</v>
      </c>
      <c r="E2228" s="139" t="s">
        <v>186</v>
      </c>
      <c r="F2228" s="139" t="s">
        <v>1741</v>
      </c>
      <c r="G2228" s="139" t="s">
        <v>1742</v>
      </c>
      <c r="H2228" s="139" t="s">
        <v>231</v>
      </c>
      <c r="I2228" s="139" t="s">
        <v>231</v>
      </c>
      <c r="J2228" s="139" t="s">
        <v>231</v>
      </c>
      <c r="K2228" s="139" t="s">
        <v>257</v>
      </c>
      <c r="L2228" s="139">
        <v>39.206194888888895</v>
      </c>
      <c r="M2228" s="139">
        <v>-107.91739233333334</v>
      </c>
      <c r="N2228" s="139" t="s">
        <v>275</v>
      </c>
      <c r="O2228" s="139" t="s">
        <v>258</v>
      </c>
      <c r="P2228" s="139">
        <v>26</v>
      </c>
      <c r="Q2228" s="139">
        <v>2</v>
      </c>
      <c r="R2228" s="139">
        <v>128</v>
      </c>
      <c r="S2228" s="139">
        <v>6022</v>
      </c>
      <c r="T2228" s="139">
        <v>850</v>
      </c>
      <c r="U2228" s="139" t="s">
        <v>159</v>
      </c>
      <c r="V2228" s="140">
        <v>16.66</v>
      </c>
      <c r="W2228" s="141">
        <v>1.72</v>
      </c>
      <c r="X2228" s="141">
        <v>1.6</v>
      </c>
      <c r="Y2228" s="141">
        <v>0</v>
      </c>
      <c r="Z2228" s="142">
        <v>0</v>
      </c>
    </row>
    <row r="2229" spans="1:26" s="4" customFormat="1" x14ac:dyDescent="0.2">
      <c r="A2229" s="139" t="s">
        <v>209</v>
      </c>
      <c r="B2229" s="31" t="s">
        <v>134</v>
      </c>
      <c r="C2229" s="139">
        <f t="shared" si="34"/>
        <v>8</v>
      </c>
      <c r="D2229" s="139" t="s">
        <v>194</v>
      </c>
      <c r="E2229" s="139" t="s">
        <v>186</v>
      </c>
      <c r="F2229" s="139" t="s">
        <v>1741</v>
      </c>
      <c r="G2229" s="139" t="s">
        <v>1742</v>
      </c>
      <c r="H2229" s="139" t="s">
        <v>231</v>
      </c>
      <c r="I2229" s="139" t="s">
        <v>231</v>
      </c>
      <c r="J2229" s="139" t="s">
        <v>231</v>
      </c>
      <c r="K2229" s="139" t="s">
        <v>257</v>
      </c>
      <c r="L2229" s="139">
        <v>39.206194888888895</v>
      </c>
      <c r="M2229" s="139">
        <v>-107.91739233333334</v>
      </c>
      <c r="N2229" s="139" t="s">
        <v>1743</v>
      </c>
      <c r="O2229" s="139" t="s">
        <v>258</v>
      </c>
      <c r="P2229" s="139">
        <v>4</v>
      </c>
      <c r="Q2229" s="139">
        <v>1</v>
      </c>
      <c r="R2229" s="139">
        <v>12.1</v>
      </c>
      <c r="S2229" s="139">
        <v>570</v>
      </c>
      <c r="T2229" s="139">
        <v>1000</v>
      </c>
      <c r="U2229" s="139" t="s">
        <v>140</v>
      </c>
      <c r="V2229" s="140">
        <v>0</v>
      </c>
      <c r="W2229" s="141">
        <v>2.9999999999999997E-4</v>
      </c>
      <c r="X2229" s="141">
        <v>0</v>
      </c>
      <c r="Y2229" s="141">
        <v>0</v>
      </c>
      <c r="Z2229" s="142">
        <v>0</v>
      </c>
    </row>
    <row r="2230" spans="1:26" s="4" customFormat="1" x14ac:dyDescent="0.2">
      <c r="A2230" s="139" t="s">
        <v>209</v>
      </c>
      <c r="B2230" s="31" t="s">
        <v>134</v>
      </c>
      <c r="C2230" s="139">
        <f t="shared" si="34"/>
        <v>8</v>
      </c>
      <c r="D2230" s="139" t="s">
        <v>194</v>
      </c>
      <c r="E2230" s="139" t="s">
        <v>186</v>
      </c>
      <c r="F2230" s="139" t="s">
        <v>1744</v>
      </c>
      <c r="G2230" s="139" t="s">
        <v>1745</v>
      </c>
      <c r="H2230" s="139" t="s">
        <v>230</v>
      </c>
      <c r="I2230" s="139" t="s">
        <v>231</v>
      </c>
      <c r="J2230" s="139" t="s">
        <v>231</v>
      </c>
      <c r="K2230" s="139" t="s">
        <v>232</v>
      </c>
      <c r="L2230" s="139">
        <v>39.202215222222222</v>
      </c>
      <c r="M2230" s="139">
        <v>-107.91256286111111</v>
      </c>
      <c r="N2230" s="139" t="s">
        <v>275</v>
      </c>
      <c r="O2230" s="139" t="s">
        <v>233</v>
      </c>
      <c r="P2230" s="139">
        <v>20</v>
      </c>
      <c r="Q2230" s="139">
        <v>1.33</v>
      </c>
      <c r="R2230" s="139">
        <v>91.3</v>
      </c>
      <c r="S2230" s="139">
        <v>7651</v>
      </c>
      <c r="T2230" s="139">
        <v>854</v>
      </c>
      <c r="U2230" s="139" t="s">
        <v>159</v>
      </c>
      <c r="V2230" s="140">
        <v>0</v>
      </c>
      <c r="W2230" s="141">
        <v>0</v>
      </c>
      <c r="X2230" s="141">
        <v>0</v>
      </c>
      <c r="Y2230" s="141">
        <v>2.6579999999999999E-2</v>
      </c>
      <c r="Z2230" s="142">
        <v>0.443</v>
      </c>
    </row>
    <row r="2231" spans="1:26" s="4" customFormat="1" x14ac:dyDescent="0.2">
      <c r="A2231" s="139" t="s">
        <v>209</v>
      </c>
      <c r="B2231" s="31" t="s">
        <v>134</v>
      </c>
      <c r="C2231" s="139">
        <f t="shared" si="34"/>
        <v>8</v>
      </c>
      <c r="D2231" s="139" t="s">
        <v>194</v>
      </c>
      <c r="E2231" s="139" t="s">
        <v>186</v>
      </c>
      <c r="F2231" s="139" t="s">
        <v>1744</v>
      </c>
      <c r="G2231" s="139" t="s">
        <v>1745</v>
      </c>
      <c r="H2231" s="139" t="s">
        <v>234</v>
      </c>
      <c r="I2231" s="139" t="s">
        <v>231</v>
      </c>
      <c r="J2231" s="139" t="s">
        <v>231</v>
      </c>
      <c r="K2231" s="139" t="s">
        <v>232</v>
      </c>
      <c r="L2231" s="139">
        <v>39.202215222222222</v>
      </c>
      <c r="M2231" s="139">
        <v>-107.91256286111111</v>
      </c>
      <c r="N2231" s="139" t="s">
        <v>275</v>
      </c>
      <c r="O2231" s="139" t="s">
        <v>233</v>
      </c>
      <c r="P2231" s="139">
        <v>20</v>
      </c>
      <c r="Q2231" s="139">
        <v>1.33</v>
      </c>
      <c r="R2231" s="139">
        <v>91.3</v>
      </c>
      <c r="S2231" s="139">
        <v>7651</v>
      </c>
      <c r="T2231" s="139">
        <v>854</v>
      </c>
      <c r="U2231" s="139" t="s">
        <v>159</v>
      </c>
      <c r="V2231" s="140">
        <v>0</v>
      </c>
      <c r="W2231" s="141">
        <v>0</v>
      </c>
      <c r="X2231" s="141">
        <v>0</v>
      </c>
      <c r="Y2231" s="141">
        <v>2.6579999999999999E-2</v>
      </c>
      <c r="Z2231" s="142">
        <v>0.443</v>
      </c>
    </row>
    <row r="2232" spans="1:26" s="4" customFormat="1" x14ac:dyDescent="0.2">
      <c r="A2232" s="139" t="s">
        <v>209</v>
      </c>
      <c r="B2232" s="31" t="s">
        <v>134</v>
      </c>
      <c r="C2232" s="139">
        <f t="shared" si="34"/>
        <v>8</v>
      </c>
      <c r="D2232" s="139" t="s">
        <v>194</v>
      </c>
      <c r="E2232" s="139" t="s">
        <v>186</v>
      </c>
      <c r="F2232" s="139" t="s">
        <v>1744</v>
      </c>
      <c r="G2232" s="139" t="s">
        <v>1745</v>
      </c>
      <c r="H2232" s="139" t="s">
        <v>235</v>
      </c>
      <c r="I2232" s="139" t="s">
        <v>231</v>
      </c>
      <c r="J2232" s="139" t="s">
        <v>231</v>
      </c>
      <c r="K2232" s="139" t="s">
        <v>232</v>
      </c>
      <c r="L2232" s="139">
        <v>39.202215222222222</v>
      </c>
      <c r="M2232" s="139">
        <v>-107.91256286111111</v>
      </c>
      <c r="N2232" s="139" t="s">
        <v>275</v>
      </c>
      <c r="O2232" s="139" t="s">
        <v>233</v>
      </c>
      <c r="P2232" s="139">
        <v>20</v>
      </c>
      <c r="Q2232" s="139">
        <v>1.33</v>
      </c>
      <c r="R2232" s="139">
        <v>91.3</v>
      </c>
      <c r="S2232" s="139">
        <v>7651</v>
      </c>
      <c r="T2232" s="139">
        <v>854</v>
      </c>
      <c r="U2232" s="139" t="s">
        <v>159</v>
      </c>
      <c r="V2232" s="140">
        <v>0</v>
      </c>
      <c r="W2232" s="141">
        <v>0</v>
      </c>
      <c r="X2232" s="141">
        <v>0</v>
      </c>
      <c r="Y2232" s="141">
        <v>2.6579999999999999E-2</v>
      </c>
      <c r="Z2232" s="142">
        <v>0.443</v>
      </c>
    </row>
    <row r="2233" spans="1:26" s="4" customFormat="1" x14ac:dyDescent="0.2">
      <c r="A2233" s="139" t="s">
        <v>209</v>
      </c>
      <c r="B2233" s="31" t="s">
        <v>134</v>
      </c>
      <c r="C2233" s="139">
        <f t="shared" si="34"/>
        <v>8</v>
      </c>
      <c r="D2233" s="139" t="s">
        <v>194</v>
      </c>
      <c r="E2233" s="139" t="s">
        <v>186</v>
      </c>
      <c r="F2233" s="139" t="s">
        <v>1744</v>
      </c>
      <c r="G2233" s="139" t="s">
        <v>1745</v>
      </c>
      <c r="H2233" s="139" t="s">
        <v>283</v>
      </c>
      <c r="I2233" s="139" t="s">
        <v>231</v>
      </c>
      <c r="J2233" s="139" t="s">
        <v>231</v>
      </c>
      <c r="K2233" s="139" t="s">
        <v>232</v>
      </c>
      <c r="L2233" s="139">
        <v>39.202215222222222</v>
      </c>
      <c r="M2233" s="139">
        <v>-107.91256286111111</v>
      </c>
      <c r="N2233" s="139" t="s">
        <v>275</v>
      </c>
      <c r="O2233" s="139" t="s">
        <v>233</v>
      </c>
      <c r="P2233" s="139">
        <v>20</v>
      </c>
      <c r="Q2233" s="139">
        <v>1.33</v>
      </c>
      <c r="R2233" s="139">
        <v>91.3</v>
      </c>
      <c r="S2233" s="139">
        <v>7651</v>
      </c>
      <c r="T2233" s="139">
        <v>854</v>
      </c>
      <c r="U2233" s="139" t="s">
        <v>159</v>
      </c>
      <c r="V2233" s="140">
        <v>0</v>
      </c>
      <c r="W2233" s="141">
        <v>0</v>
      </c>
      <c r="X2233" s="141">
        <v>0</v>
      </c>
      <c r="Y2233" s="141">
        <v>2.6579999999999999E-2</v>
      </c>
      <c r="Z2233" s="142">
        <v>0.443</v>
      </c>
    </row>
    <row r="2234" spans="1:26" s="4" customFormat="1" x14ac:dyDescent="0.2">
      <c r="A2234" s="139" t="s">
        <v>209</v>
      </c>
      <c r="B2234" s="31" t="s">
        <v>134</v>
      </c>
      <c r="C2234" s="139">
        <f t="shared" si="34"/>
        <v>8</v>
      </c>
      <c r="D2234" s="139" t="s">
        <v>194</v>
      </c>
      <c r="E2234" s="139" t="s">
        <v>186</v>
      </c>
      <c r="F2234" s="139" t="s">
        <v>1744</v>
      </c>
      <c r="G2234" s="139" t="s">
        <v>1745</v>
      </c>
      <c r="H2234" s="139" t="s">
        <v>231</v>
      </c>
      <c r="I2234" s="139" t="s">
        <v>231</v>
      </c>
      <c r="J2234" s="139" t="s">
        <v>231</v>
      </c>
      <c r="K2234" s="139" t="s">
        <v>232</v>
      </c>
      <c r="L2234" s="139">
        <v>39.167205638888888</v>
      </c>
      <c r="M2234" s="139">
        <v>-108.75933997222222</v>
      </c>
      <c r="N2234" s="139" t="s">
        <v>252</v>
      </c>
      <c r="O2234" s="139" t="s">
        <v>233</v>
      </c>
      <c r="P2234" s="139">
        <v>0</v>
      </c>
      <c r="Q2234" s="139">
        <v>0</v>
      </c>
      <c r="R2234" s="139">
        <v>0</v>
      </c>
      <c r="S2234" s="139">
        <v>0</v>
      </c>
      <c r="T2234" s="139">
        <v>70</v>
      </c>
      <c r="U2234" s="139" t="s">
        <v>110</v>
      </c>
      <c r="V2234" s="140">
        <v>0</v>
      </c>
      <c r="W2234" s="141">
        <v>4.6219679999999999</v>
      </c>
      <c r="X2234" s="141">
        <v>0</v>
      </c>
      <c r="Y2234" s="141">
        <v>0</v>
      </c>
      <c r="Z2234" s="142">
        <v>0</v>
      </c>
    </row>
    <row r="2235" spans="1:26" s="4" customFormat="1" x14ac:dyDescent="0.2">
      <c r="A2235" s="139" t="s">
        <v>209</v>
      </c>
      <c r="B2235" s="31" t="s">
        <v>134</v>
      </c>
      <c r="C2235" s="139">
        <f t="shared" si="34"/>
        <v>8</v>
      </c>
      <c r="D2235" s="139" t="s">
        <v>194</v>
      </c>
      <c r="E2235" s="139" t="s">
        <v>186</v>
      </c>
      <c r="F2235" s="139" t="s">
        <v>1744</v>
      </c>
      <c r="G2235" s="139" t="s">
        <v>1745</v>
      </c>
      <c r="H2235" s="139" t="s">
        <v>231</v>
      </c>
      <c r="I2235" s="139" t="s">
        <v>231</v>
      </c>
      <c r="J2235" s="139" t="s">
        <v>231</v>
      </c>
      <c r="K2235" s="139" t="s">
        <v>232</v>
      </c>
      <c r="L2235" s="139">
        <v>39.356711583333336</v>
      </c>
      <c r="M2235" s="139">
        <v>-107.64517797222223</v>
      </c>
      <c r="N2235" s="139" t="s">
        <v>275</v>
      </c>
      <c r="O2235" s="139" t="s">
        <v>233</v>
      </c>
      <c r="P2235" s="139">
        <v>20</v>
      </c>
      <c r="Q2235" s="139">
        <v>1.33</v>
      </c>
      <c r="R2235" s="139">
        <v>91.3</v>
      </c>
      <c r="S2235" s="139">
        <v>7651</v>
      </c>
      <c r="T2235" s="139">
        <v>854</v>
      </c>
      <c r="U2235" s="139" t="s">
        <v>159</v>
      </c>
      <c r="V2235" s="140">
        <v>77.665695999999997</v>
      </c>
      <c r="W2235" s="141">
        <v>7.6371440000000002</v>
      </c>
      <c r="X2235" s="141">
        <v>48.92944</v>
      </c>
      <c r="Y2235" s="141">
        <v>0</v>
      </c>
      <c r="Z2235" s="142">
        <v>0</v>
      </c>
    </row>
    <row r="2236" spans="1:26" s="4" customFormat="1" x14ac:dyDescent="0.2">
      <c r="A2236" s="139" t="s">
        <v>209</v>
      </c>
      <c r="B2236" s="31" t="s">
        <v>134</v>
      </c>
      <c r="C2236" s="139">
        <f t="shared" si="34"/>
        <v>8</v>
      </c>
      <c r="D2236" s="139" t="s">
        <v>194</v>
      </c>
      <c r="E2236" s="139" t="s">
        <v>186</v>
      </c>
      <c r="F2236" s="139" t="s">
        <v>1744</v>
      </c>
      <c r="G2236" s="139" t="s">
        <v>1745</v>
      </c>
      <c r="H2236" s="139" t="s">
        <v>231</v>
      </c>
      <c r="I2236" s="139" t="s">
        <v>231</v>
      </c>
      <c r="J2236" s="139" t="s">
        <v>231</v>
      </c>
      <c r="K2236" s="139" t="s">
        <v>232</v>
      </c>
      <c r="L2236" s="139">
        <v>39.356711583333336</v>
      </c>
      <c r="M2236" s="139">
        <v>-107.64517797222223</v>
      </c>
      <c r="N2236" s="139" t="s">
        <v>250</v>
      </c>
      <c r="O2236" s="139" t="s">
        <v>233</v>
      </c>
      <c r="P2236" s="139">
        <v>0</v>
      </c>
      <c r="Q2236" s="139">
        <v>0</v>
      </c>
      <c r="R2236" s="139">
        <v>0</v>
      </c>
      <c r="S2236" s="139">
        <v>0</v>
      </c>
      <c r="T2236" s="139">
        <v>72</v>
      </c>
      <c r="U2236" s="139" t="s">
        <v>111</v>
      </c>
      <c r="V2236" s="140">
        <v>0</v>
      </c>
      <c r="W2236" s="141">
        <v>4.8</v>
      </c>
      <c r="X2236" s="141">
        <v>0</v>
      </c>
      <c r="Y2236" s="141">
        <v>0</v>
      </c>
      <c r="Z2236" s="142">
        <v>0</v>
      </c>
    </row>
    <row r="2237" spans="1:26" s="4" customFormat="1" x14ac:dyDescent="0.2">
      <c r="A2237" s="139" t="s">
        <v>209</v>
      </c>
      <c r="B2237" s="31" t="s">
        <v>134</v>
      </c>
      <c r="C2237" s="139">
        <f t="shared" si="34"/>
        <v>8</v>
      </c>
      <c r="D2237" s="139" t="s">
        <v>194</v>
      </c>
      <c r="E2237" s="139" t="s">
        <v>186</v>
      </c>
      <c r="F2237" s="139" t="s">
        <v>1744</v>
      </c>
      <c r="G2237" s="139" t="s">
        <v>1745</v>
      </c>
      <c r="H2237" s="139" t="s">
        <v>231</v>
      </c>
      <c r="I2237" s="139" t="s">
        <v>231</v>
      </c>
      <c r="J2237" s="139" t="s">
        <v>231</v>
      </c>
      <c r="K2237" s="139" t="s">
        <v>232</v>
      </c>
      <c r="L2237" s="139">
        <v>39.334664611111116</v>
      </c>
      <c r="M2237" s="139">
        <v>-107.63045425</v>
      </c>
      <c r="N2237" s="139" t="s">
        <v>252</v>
      </c>
      <c r="O2237" s="139" t="s">
        <v>233</v>
      </c>
      <c r="P2237" s="139">
        <v>0</v>
      </c>
      <c r="Q2237" s="139">
        <v>0</v>
      </c>
      <c r="R2237" s="139">
        <v>0</v>
      </c>
      <c r="S2237" s="139">
        <v>0</v>
      </c>
      <c r="T2237" s="139">
        <v>70</v>
      </c>
      <c r="U2237" s="139" t="s">
        <v>110</v>
      </c>
      <c r="V2237" s="140">
        <v>0</v>
      </c>
      <c r="W2237" s="141">
        <v>2.4190489999999998</v>
      </c>
      <c r="X2237" s="141">
        <v>0</v>
      </c>
      <c r="Y2237" s="141">
        <v>0</v>
      </c>
      <c r="Z2237" s="142">
        <v>0</v>
      </c>
    </row>
    <row r="2238" spans="1:26" s="4" customFormat="1" x14ac:dyDescent="0.2">
      <c r="A2238" s="139" t="s">
        <v>209</v>
      </c>
      <c r="B2238" s="31" t="s">
        <v>134</v>
      </c>
      <c r="C2238" s="139">
        <f t="shared" si="34"/>
        <v>8</v>
      </c>
      <c r="D2238" s="139" t="s">
        <v>194</v>
      </c>
      <c r="E2238" s="139" t="s">
        <v>186</v>
      </c>
      <c r="F2238" s="139" t="s">
        <v>1746</v>
      </c>
      <c r="G2238" s="139" t="s">
        <v>1747</v>
      </c>
      <c r="H2238" s="139" t="s">
        <v>230</v>
      </c>
      <c r="I2238" s="139" t="s">
        <v>231</v>
      </c>
      <c r="J2238" s="139" t="s">
        <v>231</v>
      </c>
      <c r="K2238" s="139" t="s">
        <v>232</v>
      </c>
      <c r="L2238" s="139">
        <v>39.206194888888895</v>
      </c>
      <c r="M2238" s="139">
        <v>-107.91739233333334</v>
      </c>
      <c r="N2238" s="139" t="s">
        <v>392</v>
      </c>
      <c r="O2238" s="139" t="s">
        <v>233</v>
      </c>
      <c r="P2238" s="139">
        <v>5</v>
      </c>
      <c r="Q2238" s="139">
        <v>0.28999999999999998</v>
      </c>
      <c r="R2238" s="139">
        <v>172.6</v>
      </c>
      <c r="S2238" s="139">
        <v>692</v>
      </c>
      <c r="T2238" s="139">
        <v>1156</v>
      </c>
      <c r="U2238" s="139" t="s">
        <v>159</v>
      </c>
      <c r="V2238" s="140">
        <v>0</v>
      </c>
      <c r="W2238" s="141">
        <v>0</v>
      </c>
      <c r="X2238" s="141">
        <v>0</v>
      </c>
      <c r="Y2238" s="141">
        <v>0</v>
      </c>
      <c r="Z2238" s="142">
        <v>0.12</v>
      </c>
    </row>
    <row r="2239" spans="1:26" s="4" customFormat="1" x14ac:dyDescent="0.2">
      <c r="A2239" s="139" t="s">
        <v>209</v>
      </c>
      <c r="B2239" s="31" t="s">
        <v>134</v>
      </c>
      <c r="C2239" s="139">
        <f t="shared" si="34"/>
        <v>8</v>
      </c>
      <c r="D2239" s="139" t="s">
        <v>194</v>
      </c>
      <c r="E2239" s="139" t="s">
        <v>186</v>
      </c>
      <c r="F2239" s="139" t="s">
        <v>1746</v>
      </c>
      <c r="G2239" s="139" t="s">
        <v>1747</v>
      </c>
      <c r="H2239" s="139" t="s">
        <v>231</v>
      </c>
      <c r="I2239" s="139" t="s">
        <v>231</v>
      </c>
      <c r="J2239" s="139" t="s">
        <v>231</v>
      </c>
      <c r="K2239" s="139" t="s">
        <v>232</v>
      </c>
      <c r="L2239" s="139">
        <v>39.356711583333336</v>
      </c>
      <c r="M2239" s="139">
        <v>-107.64517797222223</v>
      </c>
      <c r="N2239" s="139" t="s">
        <v>392</v>
      </c>
      <c r="O2239" s="139" t="s">
        <v>233</v>
      </c>
      <c r="P2239" s="139">
        <v>5</v>
      </c>
      <c r="Q2239" s="139">
        <v>0.28999999999999998</v>
      </c>
      <c r="R2239" s="139">
        <v>172.6</v>
      </c>
      <c r="S2239" s="139">
        <v>692</v>
      </c>
      <c r="T2239" s="139">
        <v>1156</v>
      </c>
      <c r="U2239" s="139" t="s">
        <v>159</v>
      </c>
      <c r="V2239" s="140">
        <v>28.3</v>
      </c>
      <c r="W2239" s="141">
        <v>0.12</v>
      </c>
      <c r="X2239" s="141">
        <v>5.29</v>
      </c>
      <c r="Y2239" s="141">
        <v>0</v>
      </c>
      <c r="Z2239" s="142">
        <v>0</v>
      </c>
    </row>
    <row r="2240" spans="1:26" s="4" customFormat="1" x14ac:dyDescent="0.2">
      <c r="A2240" s="139" t="s">
        <v>209</v>
      </c>
      <c r="B2240" s="31" t="s">
        <v>134</v>
      </c>
      <c r="C2240" s="139">
        <f t="shared" si="34"/>
        <v>8</v>
      </c>
      <c r="D2240" s="139" t="s">
        <v>194</v>
      </c>
      <c r="E2240" s="139" t="s">
        <v>186</v>
      </c>
      <c r="F2240" s="139" t="s">
        <v>1746</v>
      </c>
      <c r="G2240" s="139" t="s">
        <v>1747</v>
      </c>
      <c r="H2240" s="139" t="s">
        <v>231</v>
      </c>
      <c r="I2240" s="139" t="s">
        <v>231</v>
      </c>
      <c r="J2240" s="139" t="s">
        <v>231</v>
      </c>
      <c r="K2240" s="139" t="s">
        <v>232</v>
      </c>
      <c r="L2240" s="139">
        <v>39.356711583333336</v>
      </c>
      <c r="M2240" s="139">
        <v>-107.64517797222223</v>
      </c>
      <c r="N2240" s="139" t="s">
        <v>315</v>
      </c>
      <c r="O2240" s="139" t="s">
        <v>233</v>
      </c>
      <c r="P2240" s="139">
        <v>0</v>
      </c>
      <c r="Q2240" s="139">
        <v>0</v>
      </c>
      <c r="R2240" s="139">
        <v>0</v>
      </c>
      <c r="S2240" s="139">
        <v>0</v>
      </c>
      <c r="T2240" s="139">
        <v>70</v>
      </c>
      <c r="U2240" s="139" t="s">
        <v>140</v>
      </c>
      <c r="V2240" s="140">
        <v>0</v>
      </c>
      <c r="W2240" s="141">
        <v>0.06</v>
      </c>
      <c r="X2240" s="141">
        <v>0</v>
      </c>
      <c r="Y2240" s="141">
        <v>0</v>
      </c>
      <c r="Z2240" s="142">
        <v>0</v>
      </c>
    </row>
    <row r="2241" spans="1:26" s="4" customFormat="1" x14ac:dyDescent="0.2">
      <c r="A2241" s="139" t="s">
        <v>209</v>
      </c>
      <c r="B2241" s="31" t="s">
        <v>134</v>
      </c>
      <c r="C2241" s="139">
        <f t="shared" si="34"/>
        <v>8</v>
      </c>
      <c r="D2241" s="139" t="s">
        <v>194</v>
      </c>
      <c r="E2241" s="139" t="s">
        <v>186</v>
      </c>
      <c r="F2241" s="139" t="s">
        <v>1748</v>
      </c>
      <c r="G2241" s="139" t="s">
        <v>1749</v>
      </c>
      <c r="H2241" s="139" t="s">
        <v>230</v>
      </c>
      <c r="I2241" s="139" t="s">
        <v>231</v>
      </c>
      <c r="J2241" s="139" t="s">
        <v>231</v>
      </c>
      <c r="K2241" s="139" t="s">
        <v>913</v>
      </c>
      <c r="L2241" s="139">
        <v>39.167205638888888</v>
      </c>
      <c r="M2241" s="139">
        <v>-108.75933997222222</v>
      </c>
      <c r="N2241" s="139" t="s">
        <v>1750</v>
      </c>
      <c r="O2241" s="139" t="s">
        <v>914</v>
      </c>
      <c r="P2241" s="139">
        <v>8</v>
      </c>
      <c r="Q2241" s="139">
        <v>0.6</v>
      </c>
      <c r="R2241" s="139">
        <v>3.1</v>
      </c>
      <c r="S2241" s="139">
        <v>700</v>
      </c>
      <c r="T2241" s="139">
        <v>70</v>
      </c>
      <c r="U2241" s="139" t="s">
        <v>140</v>
      </c>
      <c r="V2241" s="140">
        <v>0</v>
      </c>
      <c r="W2241" s="141">
        <v>0</v>
      </c>
      <c r="X2241" s="141">
        <v>0</v>
      </c>
      <c r="Y2241" s="141">
        <v>0</v>
      </c>
      <c r="Z2241" s="142">
        <v>0.05</v>
      </c>
    </row>
    <row r="2242" spans="1:26" s="4" customFormat="1" x14ac:dyDescent="0.2">
      <c r="A2242" s="139" t="s">
        <v>209</v>
      </c>
      <c r="B2242" s="31" t="s">
        <v>134</v>
      </c>
      <c r="C2242" s="139">
        <f t="shared" si="34"/>
        <v>8</v>
      </c>
      <c r="D2242" s="139" t="s">
        <v>194</v>
      </c>
      <c r="E2242" s="139" t="s">
        <v>186</v>
      </c>
      <c r="F2242" s="139" t="s">
        <v>1748</v>
      </c>
      <c r="G2242" s="139" t="s">
        <v>1749</v>
      </c>
      <c r="H2242" s="139" t="s">
        <v>234</v>
      </c>
      <c r="I2242" s="139" t="s">
        <v>231</v>
      </c>
      <c r="J2242" s="139" t="s">
        <v>231</v>
      </c>
      <c r="K2242" s="139" t="s">
        <v>913</v>
      </c>
      <c r="L2242" s="139">
        <v>39.167205638888888</v>
      </c>
      <c r="M2242" s="139">
        <v>-108.75933997222222</v>
      </c>
      <c r="N2242" s="139" t="s">
        <v>1751</v>
      </c>
      <c r="O2242" s="139" t="s">
        <v>914</v>
      </c>
      <c r="P2242" s="139">
        <v>6</v>
      </c>
      <c r="Q2242" s="139">
        <v>0.33</v>
      </c>
      <c r="R2242" s="139">
        <v>35.799999999999997</v>
      </c>
      <c r="S2242" s="139">
        <v>187</v>
      </c>
      <c r="T2242" s="139">
        <v>1000</v>
      </c>
      <c r="U2242" s="139" t="s">
        <v>159</v>
      </c>
      <c r="V2242" s="140">
        <v>0</v>
      </c>
      <c r="W2242" s="141">
        <v>0</v>
      </c>
      <c r="X2242" s="141">
        <v>0</v>
      </c>
      <c r="Y2242" s="141">
        <v>0.72</v>
      </c>
      <c r="Z2242" s="142">
        <v>0.77</v>
      </c>
    </row>
    <row r="2243" spans="1:26" s="4" customFormat="1" x14ac:dyDescent="0.2">
      <c r="A2243" s="139" t="s">
        <v>209</v>
      </c>
      <c r="B2243" s="31" t="s">
        <v>134</v>
      </c>
      <c r="C2243" s="139">
        <f t="shared" si="34"/>
        <v>8</v>
      </c>
      <c r="D2243" s="139" t="s">
        <v>194</v>
      </c>
      <c r="E2243" s="139" t="s">
        <v>186</v>
      </c>
      <c r="F2243" s="139" t="s">
        <v>1748</v>
      </c>
      <c r="G2243" s="139" t="s">
        <v>1749</v>
      </c>
      <c r="H2243" s="139" t="s">
        <v>231</v>
      </c>
      <c r="I2243" s="139" t="s">
        <v>231</v>
      </c>
      <c r="J2243" s="139" t="s">
        <v>231</v>
      </c>
      <c r="K2243" s="139" t="s">
        <v>913</v>
      </c>
      <c r="L2243" s="139">
        <v>39.356711583333336</v>
      </c>
      <c r="M2243" s="139">
        <v>-107.64517797222223</v>
      </c>
      <c r="N2243" s="139" t="s">
        <v>1751</v>
      </c>
      <c r="O2243" s="139" t="s">
        <v>914</v>
      </c>
      <c r="P2243" s="139">
        <v>6</v>
      </c>
      <c r="Q2243" s="139">
        <v>0.33</v>
      </c>
      <c r="R2243" s="139">
        <v>35.799999999999997</v>
      </c>
      <c r="S2243" s="139">
        <v>187</v>
      </c>
      <c r="T2243" s="139">
        <v>1000</v>
      </c>
      <c r="U2243" s="139" t="s">
        <v>159</v>
      </c>
      <c r="V2243" s="140">
        <v>3.1</v>
      </c>
      <c r="W2243" s="141">
        <v>0.86</v>
      </c>
      <c r="X2243" s="141">
        <v>3.8</v>
      </c>
      <c r="Y2243" s="141">
        <v>0</v>
      </c>
      <c r="Z2243" s="142">
        <v>0</v>
      </c>
    </row>
    <row r="2244" spans="1:26" s="4" customFormat="1" x14ac:dyDescent="0.2">
      <c r="A2244" s="139" t="s">
        <v>209</v>
      </c>
      <c r="B2244" s="31" t="s">
        <v>134</v>
      </c>
      <c r="C2244" s="139">
        <f t="shared" si="34"/>
        <v>8</v>
      </c>
      <c r="D2244" s="139" t="s">
        <v>194</v>
      </c>
      <c r="E2244" s="139" t="s">
        <v>186</v>
      </c>
      <c r="F2244" s="139" t="s">
        <v>1752</v>
      </c>
      <c r="G2244" s="139" t="s">
        <v>1753</v>
      </c>
      <c r="H2244" s="139" t="s">
        <v>230</v>
      </c>
      <c r="I2244" s="139" t="s">
        <v>231</v>
      </c>
      <c r="J2244" s="139" t="s">
        <v>231</v>
      </c>
      <c r="K2244" s="139" t="s">
        <v>232</v>
      </c>
      <c r="L2244" s="139">
        <v>39.356711583333336</v>
      </c>
      <c r="M2244" s="139">
        <v>-107.64517797222223</v>
      </c>
      <c r="N2244" s="139" t="s">
        <v>275</v>
      </c>
      <c r="O2244" s="139" t="s">
        <v>233</v>
      </c>
      <c r="P2244" s="139">
        <v>28</v>
      </c>
      <c r="Q2244" s="139">
        <v>1.48</v>
      </c>
      <c r="R2244" s="139">
        <v>63.1</v>
      </c>
      <c r="S2244" s="139">
        <v>9774</v>
      </c>
      <c r="T2244" s="139">
        <v>854</v>
      </c>
      <c r="U2244" s="139" t="s">
        <v>159</v>
      </c>
      <c r="V2244" s="140">
        <v>0</v>
      </c>
      <c r="W2244" s="141">
        <v>0</v>
      </c>
      <c r="X2244" s="141">
        <v>0</v>
      </c>
      <c r="Y2244" s="141">
        <v>0</v>
      </c>
      <c r="Z2244" s="142">
        <v>0</v>
      </c>
    </row>
    <row r="2245" spans="1:26" s="4" customFormat="1" x14ac:dyDescent="0.2">
      <c r="A2245" s="139" t="s">
        <v>209</v>
      </c>
      <c r="B2245" s="31" t="s">
        <v>134</v>
      </c>
      <c r="C2245" s="139">
        <f t="shared" si="34"/>
        <v>8</v>
      </c>
      <c r="D2245" s="139" t="s">
        <v>194</v>
      </c>
      <c r="E2245" s="139" t="s">
        <v>186</v>
      </c>
      <c r="F2245" s="139" t="s">
        <v>1752</v>
      </c>
      <c r="G2245" s="139" t="s">
        <v>1753</v>
      </c>
      <c r="H2245" s="139" t="s">
        <v>234</v>
      </c>
      <c r="I2245" s="139" t="s">
        <v>231</v>
      </c>
      <c r="J2245" s="139" t="s">
        <v>231</v>
      </c>
      <c r="K2245" s="139" t="s">
        <v>232</v>
      </c>
      <c r="L2245" s="139">
        <v>39.356711583333336</v>
      </c>
      <c r="M2245" s="139">
        <v>-107.64517797222223</v>
      </c>
      <c r="N2245" s="139" t="s">
        <v>275</v>
      </c>
      <c r="O2245" s="139" t="s">
        <v>233</v>
      </c>
      <c r="P2245" s="139">
        <v>28</v>
      </c>
      <c r="Q2245" s="139">
        <v>1.48</v>
      </c>
      <c r="R2245" s="139">
        <v>63.1</v>
      </c>
      <c r="S2245" s="139">
        <v>9774</v>
      </c>
      <c r="T2245" s="139">
        <v>854</v>
      </c>
      <c r="U2245" s="139" t="s">
        <v>159</v>
      </c>
      <c r="V2245" s="140">
        <v>0</v>
      </c>
      <c r="W2245" s="141">
        <v>0</v>
      </c>
      <c r="X2245" s="141">
        <v>0</v>
      </c>
      <c r="Y2245" s="141">
        <v>0</v>
      </c>
      <c r="Z2245" s="142">
        <v>0</v>
      </c>
    </row>
    <row r="2246" spans="1:26" s="4" customFormat="1" x14ac:dyDescent="0.2">
      <c r="A2246" s="139" t="s">
        <v>209</v>
      </c>
      <c r="B2246" s="31" t="s">
        <v>134</v>
      </c>
      <c r="C2246" s="139">
        <f t="shared" si="34"/>
        <v>8</v>
      </c>
      <c r="D2246" s="139" t="s">
        <v>194</v>
      </c>
      <c r="E2246" s="139" t="s">
        <v>186</v>
      </c>
      <c r="F2246" s="139" t="s">
        <v>1752</v>
      </c>
      <c r="G2246" s="139" t="s">
        <v>1753</v>
      </c>
      <c r="H2246" s="139" t="s">
        <v>248</v>
      </c>
      <c r="I2246" s="139" t="s">
        <v>231</v>
      </c>
      <c r="J2246" s="139" t="s">
        <v>231</v>
      </c>
      <c r="K2246" s="139" t="s">
        <v>232</v>
      </c>
      <c r="L2246" s="139">
        <v>39.356711583333336</v>
      </c>
      <c r="M2246" s="139">
        <v>-107.64517797222223</v>
      </c>
      <c r="N2246" s="139" t="s">
        <v>261</v>
      </c>
      <c r="O2246" s="139" t="s">
        <v>233</v>
      </c>
      <c r="P2246" s="139">
        <v>6</v>
      </c>
      <c r="Q2246" s="139">
        <v>3.5</v>
      </c>
      <c r="R2246" s="139">
        <v>32.700000000000003</v>
      </c>
      <c r="S2246" s="139">
        <v>131</v>
      </c>
      <c r="T2246" s="139">
        <v>1054</v>
      </c>
      <c r="U2246" s="139" t="s">
        <v>159</v>
      </c>
      <c r="V2246" s="140">
        <v>0</v>
      </c>
      <c r="W2246" s="141">
        <v>0</v>
      </c>
      <c r="X2246" s="141">
        <v>0</v>
      </c>
      <c r="Y2246" s="141">
        <v>0</v>
      </c>
      <c r="Z2246" s="142">
        <v>0</v>
      </c>
    </row>
    <row r="2247" spans="1:26" s="4" customFormat="1" x14ac:dyDescent="0.2">
      <c r="A2247" s="139" t="s">
        <v>209</v>
      </c>
      <c r="B2247" s="31" t="s">
        <v>134</v>
      </c>
      <c r="C2247" s="139">
        <f t="shared" ref="C2247:C2310" si="35">VALUE(LEFT($D2247,LEN(D2247)-3))</f>
        <v>8</v>
      </c>
      <c r="D2247" s="139" t="s">
        <v>194</v>
      </c>
      <c r="E2247" s="139" t="s">
        <v>186</v>
      </c>
      <c r="F2247" s="139" t="s">
        <v>1752</v>
      </c>
      <c r="G2247" s="139" t="s">
        <v>1753</v>
      </c>
      <c r="H2247" s="139" t="s">
        <v>270</v>
      </c>
      <c r="I2247" s="139" t="s">
        <v>231</v>
      </c>
      <c r="J2247" s="139" t="s">
        <v>231</v>
      </c>
      <c r="K2247" s="139" t="s">
        <v>232</v>
      </c>
      <c r="L2247" s="139">
        <v>39.356711583333336</v>
      </c>
      <c r="M2247" s="139">
        <v>-107.64517797222223</v>
      </c>
      <c r="N2247" s="139" t="s">
        <v>261</v>
      </c>
      <c r="O2247" s="139" t="s">
        <v>233</v>
      </c>
      <c r="P2247" s="139">
        <v>6</v>
      </c>
      <c r="Q2247" s="139">
        <v>0.28999999999999998</v>
      </c>
      <c r="R2247" s="139">
        <v>32.700000000000003</v>
      </c>
      <c r="S2247" s="139">
        <v>131</v>
      </c>
      <c r="T2247" s="139">
        <v>1054</v>
      </c>
      <c r="U2247" s="139" t="s">
        <v>159</v>
      </c>
      <c r="V2247" s="140">
        <v>0</v>
      </c>
      <c r="W2247" s="141">
        <v>0</v>
      </c>
      <c r="X2247" s="141">
        <v>0</v>
      </c>
      <c r="Y2247" s="141">
        <v>0</v>
      </c>
      <c r="Z2247" s="142">
        <v>0.04</v>
      </c>
    </row>
    <row r="2248" spans="1:26" s="4" customFormat="1" x14ac:dyDescent="0.2">
      <c r="A2248" s="139" t="s">
        <v>209</v>
      </c>
      <c r="B2248" s="31" t="s">
        <v>134</v>
      </c>
      <c r="C2248" s="139">
        <f t="shared" si="35"/>
        <v>8</v>
      </c>
      <c r="D2248" s="139" t="s">
        <v>194</v>
      </c>
      <c r="E2248" s="139" t="s">
        <v>186</v>
      </c>
      <c r="F2248" s="139" t="s">
        <v>1752</v>
      </c>
      <c r="G2248" s="139" t="s">
        <v>1753</v>
      </c>
      <c r="H2248" s="139" t="s">
        <v>231</v>
      </c>
      <c r="I2248" s="139" t="s">
        <v>231</v>
      </c>
      <c r="J2248" s="139" t="s">
        <v>231</v>
      </c>
      <c r="K2248" s="139" t="s">
        <v>232</v>
      </c>
      <c r="L2248" s="139">
        <v>39.264880388888891</v>
      </c>
      <c r="M2248" s="139">
        <v>-107.74968436111111</v>
      </c>
      <c r="N2248" s="139" t="s">
        <v>252</v>
      </c>
      <c r="O2248" s="139" t="s">
        <v>233</v>
      </c>
      <c r="P2248" s="139">
        <v>0</v>
      </c>
      <c r="Q2248" s="139">
        <v>0</v>
      </c>
      <c r="R2248" s="139">
        <v>0</v>
      </c>
      <c r="S2248" s="139">
        <v>0</v>
      </c>
      <c r="T2248" s="139">
        <v>70</v>
      </c>
      <c r="U2248" s="139" t="s">
        <v>110</v>
      </c>
      <c r="V2248" s="140">
        <v>0</v>
      </c>
      <c r="W2248" s="141">
        <v>8.4</v>
      </c>
      <c r="X2248" s="141">
        <v>0</v>
      </c>
      <c r="Y2248" s="141">
        <v>0</v>
      </c>
      <c r="Z2248" s="142">
        <v>0</v>
      </c>
    </row>
    <row r="2249" spans="1:26" s="4" customFormat="1" x14ac:dyDescent="0.2">
      <c r="A2249" s="139" t="s">
        <v>209</v>
      </c>
      <c r="B2249" s="31" t="s">
        <v>134</v>
      </c>
      <c r="C2249" s="139">
        <f t="shared" si="35"/>
        <v>8</v>
      </c>
      <c r="D2249" s="139" t="s">
        <v>194</v>
      </c>
      <c r="E2249" s="139" t="s">
        <v>186</v>
      </c>
      <c r="F2249" s="139" t="s">
        <v>1752</v>
      </c>
      <c r="G2249" s="139" t="s">
        <v>1753</v>
      </c>
      <c r="H2249" s="139" t="s">
        <v>231</v>
      </c>
      <c r="I2249" s="139" t="s">
        <v>231</v>
      </c>
      <c r="J2249" s="139" t="s">
        <v>231</v>
      </c>
      <c r="K2249" s="139" t="s">
        <v>232</v>
      </c>
      <c r="L2249" s="139">
        <v>39.264880388888891</v>
      </c>
      <c r="M2249" s="139">
        <v>-107.74968436111111</v>
      </c>
      <c r="N2249" s="139" t="s">
        <v>238</v>
      </c>
      <c r="O2249" s="139" t="s">
        <v>233</v>
      </c>
      <c r="P2249" s="139">
        <v>0</v>
      </c>
      <c r="Q2249" s="139">
        <v>0</v>
      </c>
      <c r="R2249" s="139">
        <v>0</v>
      </c>
      <c r="S2249" s="139">
        <v>0</v>
      </c>
      <c r="T2249" s="139">
        <v>70</v>
      </c>
      <c r="U2249" s="139" t="s">
        <v>110</v>
      </c>
      <c r="V2249" s="140">
        <v>0</v>
      </c>
      <c r="W2249" s="141">
        <v>8.4</v>
      </c>
      <c r="X2249" s="141">
        <v>0</v>
      </c>
      <c r="Y2249" s="141">
        <v>0</v>
      </c>
      <c r="Z2249" s="142">
        <v>0</v>
      </c>
    </row>
    <row r="2250" spans="1:26" s="4" customFormat="1" x14ac:dyDescent="0.2">
      <c r="A2250" s="139" t="s">
        <v>209</v>
      </c>
      <c r="B2250" s="31" t="s">
        <v>134</v>
      </c>
      <c r="C2250" s="139">
        <f t="shared" si="35"/>
        <v>8</v>
      </c>
      <c r="D2250" s="139" t="s">
        <v>194</v>
      </c>
      <c r="E2250" s="139" t="s">
        <v>186</v>
      </c>
      <c r="F2250" s="139" t="s">
        <v>1752</v>
      </c>
      <c r="G2250" s="139" t="s">
        <v>1753</v>
      </c>
      <c r="H2250" s="139" t="s">
        <v>231</v>
      </c>
      <c r="I2250" s="139" t="s">
        <v>231</v>
      </c>
      <c r="J2250" s="139" t="s">
        <v>231</v>
      </c>
      <c r="K2250" s="139" t="s">
        <v>232</v>
      </c>
      <c r="L2250" s="139">
        <v>39.264880388888891</v>
      </c>
      <c r="M2250" s="139">
        <v>-107.74968436111111</v>
      </c>
      <c r="N2250" s="139" t="s">
        <v>286</v>
      </c>
      <c r="O2250" s="139" t="s">
        <v>233</v>
      </c>
      <c r="P2250" s="139">
        <v>0</v>
      </c>
      <c r="Q2250" s="139">
        <v>0</v>
      </c>
      <c r="R2250" s="139">
        <v>0</v>
      </c>
      <c r="S2250" s="139">
        <v>0</v>
      </c>
      <c r="T2250" s="139">
        <v>70</v>
      </c>
      <c r="U2250" s="139" t="s">
        <v>111</v>
      </c>
      <c r="V2250" s="140">
        <v>0</v>
      </c>
      <c r="W2250" s="141">
        <v>15</v>
      </c>
      <c r="X2250" s="141">
        <v>0</v>
      </c>
      <c r="Y2250" s="141">
        <v>0</v>
      </c>
      <c r="Z2250" s="142">
        <v>0</v>
      </c>
    </row>
    <row r="2251" spans="1:26" s="4" customFormat="1" x14ac:dyDescent="0.2">
      <c r="A2251" s="139" t="s">
        <v>209</v>
      </c>
      <c r="B2251" s="31" t="s">
        <v>134</v>
      </c>
      <c r="C2251" s="139">
        <f t="shared" si="35"/>
        <v>8</v>
      </c>
      <c r="D2251" s="139" t="s">
        <v>194</v>
      </c>
      <c r="E2251" s="139" t="s">
        <v>186</v>
      </c>
      <c r="F2251" s="139" t="s">
        <v>1752</v>
      </c>
      <c r="G2251" s="139" t="s">
        <v>1753</v>
      </c>
      <c r="H2251" s="139" t="s">
        <v>231</v>
      </c>
      <c r="I2251" s="139" t="s">
        <v>231</v>
      </c>
      <c r="J2251" s="139" t="s">
        <v>231</v>
      </c>
      <c r="K2251" s="139" t="s">
        <v>232</v>
      </c>
      <c r="L2251" s="139">
        <v>39.2281865</v>
      </c>
      <c r="M2251" s="139">
        <v>-108.04148494444445</v>
      </c>
      <c r="N2251" s="139" t="s">
        <v>275</v>
      </c>
      <c r="O2251" s="139" t="s">
        <v>233</v>
      </c>
      <c r="P2251" s="139">
        <v>28</v>
      </c>
      <c r="Q2251" s="139">
        <v>1.48</v>
      </c>
      <c r="R2251" s="139">
        <v>63.1</v>
      </c>
      <c r="S2251" s="139">
        <v>9774</v>
      </c>
      <c r="T2251" s="139">
        <v>854</v>
      </c>
      <c r="U2251" s="139" t="s">
        <v>159</v>
      </c>
      <c r="V2251" s="140">
        <v>38.832847999999998</v>
      </c>
      <c r="W2251" s="141">
        <v>3.8185720000000001</v>
      </c>
      <c r="X2251" s="141">
        <v>24.46472</v>
      </c>
      <c r="Y2251" s="141">
        <v>0</v>
      </c>
      <c r="Z2251" s="142">
        <v>0</v>
      </c>
    </row>
    <row r="2252" spans="1:26" s="4" customFormat="1" x14ac:dyDescent="0.2">
      <c r="A2252" s="139" t="s">
        <v>209</v>
      </c>
      <c r="B2252" s="31" t="s">
        <v>134</v>
      </c>
      <c r="C2252" s="139">
        <f t="shared" si="35"/>
        <v>8</v>
      </c>
      <c r="D2252" s="139" t="s">
        <v>194</v>
      </c>
      <c r="E2252" s="139" t="s">
        <v>186</v>
      </c>
      <c r="F2252" s="139" t="s">
        <v>1752</v>
      </c>
      <c r="G2252" s="139" t="s">
        <v>1753</v>
      </c>
      <c r="H2252" s="139" t="s">
        <v>231</v>
      </c>
      <c r="I2252" s="139" t="s">
        <v>231</v>
      </c>
      <c r="J2252" s="139" t="s">
        <v>231</v>
      </c>
      <c r="K2252" s="139" t="s">
        <v>232</v>
      </c>
      <c r="L2252" s="139">
        <v>39.275688611111107</v>
      </c>
      <c r="M2252" s="139">
        <v>-107.50177333333333</v>
      </c>
      <c r="N2252" s="139" t="s">
        <v>72</v>
      </c>
      <c r="O2252" s="139" t="s">
        <v>233</v>
      </c>
      <c r="P2252" s="139">
        <v>0</v>
      </c>
      <c r="Q2252" s="139">
        <v>2.5</v>
      </c>
      <c r="R2252" s="139">
        <v>0</v>
      </c>
      <c r="S2252" s="139">
        <v>0</v>
      </c>
      <c r="T2252" s="139">
        <v>1600</v>
      </c>
      <c r="U2252" s="139" t="s">
        <v>137</v>
      </c>
      <c r="V2252" s="140">
        <v>2.2999999999999998</v>
      </c>
      <c r="W2252" s="141">
        <v>0</v>
      </c>
      <c r="X2252" s="141">
        <v>4.5</v>
      </c>
      <c r="Y2252" s="141">
        <v>0</v>
      </c>
      <c r="Z2252" s="142">
        <v>0</v>
      </c>
    </row>
    <row r="2253" spans="1:26" s="4" customFormat="1" x14ac:dyDescent="0.2">
      <c r="A2253" s="139" t="s">
        <v>209</v>
      </c>
      <c r="B2253" s="31" t="s">
        <v>134</v>
      </c>
      <c r="C2253" s="139">
        <f t="shared" si="35"/>
        <v>8</v>
      </c>
      <c r="D2253" s="139" t="s">
        <v>194</v>
      </c>
      <c r="E2253" s="139" t="s">
        <v>186</v>
      </c>
      <c r="F2253" s="139" t="s">
        <v>1752</v>
      </c>
      <c r="G2253" s="139" t="s">
        <v>1753</v>
      </c>
      <c r="H2253" s="139" t="s">
        <v>231</v>
      </c>
      <c r="I2253" s="139" t="s">
        <v>231</v>
      </c>
      <c r="J2253" s="139" t="s">
        <v>231</v>
      </c>
      <c r="K2253" s="139" t="s">
        <v>232</v>
      </c>
      <c r="L2253" s="139">
        <v>39.338511666666669</v>
      </c>
      <c r="M2253" s="139">
        <v>-107.64103719444445</v>
      </c>
      <c r="N2253" s="139" t="s">
        <v>261</v>
      </c>
      <c r="O2253" s="139" t="s">
        <v>233</v>
      </c>
      <c r="P2253" s="139">
        <v>6</v>
      </c>
      <c r="Q2253" s="139">
        <v>0.28999999999999998</v>
      </c>
      <c r="R2253" s="139">
        <v>32.700000000000003</v>
      </c>
      <c r="S2253" s="139">
        <v>131</v>
      </c>
      <c r="T2253" s="139">
        <v>1054</v>
      </c>
      <c r="U2253" s="139" t="s">
        <v>159</v>
      </c>
      <c r="V2253" s="140">
        <v>5.126036</v>
      </c>
      <c r="W2253" s="141">
        <v>0.01</v>
      </c>
      <c r="X2253" s="141">
        <v>22.677115000000001</v>
      </c>
      <c r="Y2253" s="141">
        <v>0</v>
      </c>
      <c r="Z2253" s="142">
        <v>0</v>
      </c>
    </row>
    <row r="2254" spans="1:26" s="4" customFormat="1" x14ac:dyDescent="0.2">
      <c r="A2254" s="139" t="s">
        <v>209</v>
      </c>
      <c r="B2254" s="31" t="s">
        <v>134</v>
      </c>
      <c r="C2254" s="139">
        <f t="shared" si="35"/>
        <v>8</v>
      </c>
      <c r="D2254" s="139" t="s">
        <v>194</v>
      </c>
      <c r="E2254" s="139" t="s">
        <v>186</v>
      </c>
      <c r="F2254" s="139" t="s">
        <v>1752</v>
      </c>
      <c r="G2254" s="139" t="s">
        <v>1753</v>
      </c>
      <c r="H2254" s="139" t="s">
        <v>231</v>
      </c>
      <c r="I2254" s="139" t="s">
        <v>231</v>
      </c>
      <c r="J2254" s="139" t="s">
        <v>231</v>
      </c>
      <c r="K2254" s="139" t="s">
        <v>232</v>
      </c>
      <c r="L2254" s="139">
        <v>39.334985722222221</v>
      </c>
      <c r="M2254" s="139">
        <v>-107.63896427777779</v>
      </c>
      <c r="N2254" s="139" t="s">
        <v>275</v>
      </c>
      <c r="O2254" s="139" t="s">
        <v>233</v>
      </c>
      <c r="P2254" s="139">
        <v>0</v>
      </c>
      <c r="Q2254" s="139">
        <v>0</v>
      </c>
      <c r="R2254" s="139">
        <v>0</v>
      </c>
      <c r="S2254" s="139">
        <v>5666</v>
      </c>
      <c r="T2254" s="139">
        <v>882</v>
      </c>
      <c r="U2254" s="139" t="s">
        <v>159</v>
      </c>
      <c r="V2254" s="140">
        <v>18.281366999999999</v>
      </c>
      <c r="W2254" s="141">
        <v>1.3253980000000001</v>
      </c>
      <c r="X2254" s="141">
        <v>1.298891</v>
      </c>
      <c r="Y2254" s="141">
        <v>0</v>
      </c>
      <c r="Z2254" s="142">
        <v>0</v>
      </c>
    </row>
    <row r="2255" spans="1:26" s="4" customFormat="1" x14ac:dyDescent="0.2">
      <c r="A2255" s="139" t="s">
        <v>209</v>
      </c>
      <c r="B2255" s="31" t="s">
        <v>134</v>
      </c>
      <c r="C2255" s="139">
        <f t="shared" si="35"/>
        <v>8</v>
      </c>
      <c r="D2255" s="139" t="s">
        <v>194</v>
      </c>
      <c r="E2255" s="139" t="s">
        <v>186</v>
      </c>
      <c r="F2255" s="139" t="s">
        <v>1754</v>
      </c>
      <c r="G2255" s="139" t="s">
        <v>423</v>
      </c>
      <c r="H2255" s="139" t="s">
        <v>259</v>
      </c>
      <c r="I2255" s="139" t="s">
        <v>231</v>
      </c>
      <c r="J2255" s="139" t="s">
        <v>231</v>
      </c>
      <c r="K2255" s="139" t="s">
        <v>232</v>
      </c>
      <c r="L2255" s="139">
        <v>39.264880388888891</v>
      </c>
      <c r="M2255" s="139">
        <v>-107.74968436111111</v>
      </c>
      <c r="N2255" s="139" t="s">
        <v>275</v>
      </c>
      <c r="O2255" s="139" t="s">
        <v>233</v>
      </c>
      <c r="P2255" s="139">
        <v>26</v>
      </c>
      <c r="Q2255" s="139">
        <v>1.5</v>
      </c>
      <c r="R2255" s="139">
        <v>33.5</v>
      </c>
      <c r="S2255" s="139">
        <v>3549</v>
      </c>
      <c r="T2255" s="139">
        <v>890</v>
      </c>
      <c r="U2255" s="139" t="s">
        <v>159</v>
      </c>
      <c r="V2255" s="140">
        <v>0</v>
      </c>
      <c r="W2255" s="141">
        <v>0</v>
      </c>
      <c r="X2255" s="141">
        <v>0</v>
      </c>
      <c r="Y2255" s="141">
        <v>0</v>
      </c>
      <c r="Z2255" s="142">
        <v>0</v>
      </c>
    </row>
    <row r="2256" spans="1:26" s="4" customFormat="1" x14ac:dyDescent="0.2">
      <c r="A2256" s="139" t="s">
        <v>209</v>
      </c>
      <c r="B2256" s="31" t="s">
        <v>134</v>
      </c>
      <c r="C2256" s="139">
        <f t="shared" si="35"/>
        <v>8</v>
      </c>
      <c r="D2256" s="139" t="s">
        <v>194</v>
      </c>
      <c r="E2256" s="139" t="s">
        <v>186</v>
      </c>
      <c r="F2256" s="139" t="s">
        <v>1754</v>
      </c>
      <c r="G2256" s="139" t="s">
        <v>423</v>
      </c>
      <c r="H2256" s="139" t="s">
        <v>231</v>
      </c>
      <c r="I2256" s="139" t="s">
        <v>231</v>
      </c>
      <c r="J2256" s="139" t="s">
        <v>231</v>
      </c>
      <c r="K2256" s="139" t="s">
        <v>232</v>
      </c>
      <c r="L2256" s="139">
        <v>39.180887972222223</v>
      </c>
      <c r="M2256" s="139">
        <v>-108.05024952777778</v>
      </c>
      <c r="N2256" s="139" t="s">
        <v>267</v>
      </c>
      <c r="O2256" s="139" t="s">
        <v>233</v>
      </c>
      <c r="P2256" s="139">
        <v>29</v>
      </c>
      <c r="Q2256" s="139">
        <v>2.02</v>
      </c>
      <c r="R2256" s="139">
        <v>35.200000000000003</v>
      </c>
      <c r="S2256" s="139">
        <v>21206</v>
      </c>
      <c r="T2256" s="139">
        <v>455</v>
      </c>
      <c r="U2256" s="139" t="s">
        <v>110</v>
      </c>
      <c r="V2256" s="140">
        <v>0.8</v>
      </c>
      <c r="W2256" s="141">
        <v>2.9</v>
      </c>
      <c r="X2256" s="141">
        <v>0.7</v>
      </c>
      <c r="Y2256" s="141">
        <v>0</v>
      </c>
      <c r="Z2256" s="142">
        <v>0</v>
      </c>
    </row>
    <row r="2257" spans="1:26" s="4" customFormat="1" x14ac:dyDescent="0.2">
      <c r="A2257" s="139" t="s">
        <v>209</v>
      </c>
      <c r="B2257" s="31" t="s">
        <v>134</v>
      </c>
      <c r="C2257" s="139">
        <f t="shared" si="35"/>
        <v>8</v>
      </c>
      <c r="D2257" s="139" t="s">
        <v>194</v>
      </c>
      <c r="E2257" s="139" t="s">
        <v>186</v>
      </c>
      <c r="F2257" s="139" t="s">
        <v>1754</v>
      </c>
      <c r="G2257" s="139" t="s">
        <v>423</v>
      </c>
      <c r="H2257" s="139" t="s">
        <v>231</v>
      </c>
      <c r="I2257" s="139" t="s">
        <v>231</v>
      </c>
      <c r="J2257" s="139" t="s">
        <v>231</v>
      </c>
      <c r="K2257" s="139" t="s">
        <v>232</v>
      </c>
      <c r="L2257" s="139">
        <v>39.355796805555556</v>
      </c>
      <c r="M2257" s="139">
        <v>-108.13577494444445</v>
      </c>
      <c r="N2257" s="139" t="s">
        <v>1755</v>
      </c>
      <c r="O2257" s="139" t="s">
        <v>233</v>
      </c>
      <c r="P2257" s="139">
        <v>0</v>
      </c>
      <c r="Q2257" s="139">
        <v>0</v>
      </c>
      <c r="R2257" s="139">
        <v>0</v>
      </c>
      <c r="S2257" s="139">
        <v>0</v>
      </c>
      <c r="T2257" s="139">
        <v>70</v>
      </c>
      <c r="U2257" s="139" t="s">
        <v>111</v>
      </c>
      <c r="V2257" s="140">
        <v>0</v>
      </c>
      <c r="W2257" s="141">
        <v>15.6</v>
      </c>
      <c r="X2257" s="141">
        <v>0</v>
      </c>
      <c r="Y2257" s="141">
        <v>0</v>
      </c>
      <c r="Z2257" s="142">
        <v>0</v>
      </c>
    </row>
    <row r="2258" spans="1:26" s="4" customFormat="1" x14ac:dyDescent="0.2">
      <c r="A2258" s="139" t="s">
        <v>209</v>
      </c>
      <c r="B2258" s="31" t="s">
        <v>134</v>
      </c>
      <c r="C2258" s="139">
        <f t="shared" si="35"/>
        <v>8</v>
      </c>
      <c r="D2258" s="139" t="s">
        <v>194</v>
      </c>
      <c r="E2258" s="139" t="s">
        <v>186</v>
      </c>
      <c r="F2258" s="139" t="s">
        <v>1754</v>
      </c>
      <c r="G2258" s="139" t="s">
        <v>423</v>
      </c>
      <c r="H2258" s="139" t="s">
        <v>231</v>
      </c>
      <c r="I2258" s="139" t="s">
        <v>231</v>
      </c>
      <c r="J2258" s="139" t="s">
        <v>231</v>
      </c>
      <c r="K2258" s="139" t="s">
        <v>232</v>
      </c>
      <c r="L2258" s="139">
        <v>39.210790416666669</v>
      </c>
      <c r="M2258" s="139">
        <v>-107.87479444444443</v>
      </c>
      <c r="N2258" s="139" t="s">
        <v>1755</v>
      </c>
      <c r="O2258" s="139" t="s">
        <v>233</v>
      </c>
      <c r="P2258" s="139">
        <v>0</v>
      </c>
      <c r="Q2258" s="139">
        <v>0</v>
      </c>
      <c r="R2258" s="139">
        <v>0</v>
      </c>
      <c r="S2258" s="139">
        <v>0</v>
      </c>
      <c r="T2258" s="139">
        <v>72</v>
      </c>
      <c r="U2258" s="139" t="s">
        <v>111</v>
      </c>
      <c r="V2258" s="140">
        <v>0</v>
      </c>
      <c r="W2258" s="141">
        <v>29.33</v>
      </c>
      <c r="X2258" s="141">
        <v>0</v>
      </c>
      <c r="Y2258" s="141">
        <v>0</v>
      </c>
      <c r="Z2258" s="142">
        <v>0</v>
      </c>
    </row>
    <row r="2259" spans="1:26" s="4" customFormat="1" x14ac:dyDescent="0.2">
      <c r="A2259" s="139" t="s">
        <v>209</v>
      </c>
      <c r="B2259" s="31" t="s">
        <v>134</v>
      </c>
      <c r="C2259" s="139">
        <f t="shared" si="35"/>
        <v>8</v>
      </c>
      <c r="D2259" s="139" t="s">
        <v>194</v>
      </c>
      <c r="E2259" s="139" t="s">
        <v>186</v>
      </c>
      <c r="F2259" s="139" t="s">
        <v>1754</v>
      </c>
      <c r="G2259" s="139" t="s">
        <v>423</v>
      </c>
      <c r="H2259" s="139" t="s">
        <v>231</v>
      </c>
      <c r="I2259" s="139" t="s">
        <v>231</v>
      </c>
      <c r="J2259" s="139" t="s">
        <v>231</v>
      </c>
      <c r="K2259" s="139" t="s">
        <v>232</v>
      </c>
      <c r="L2259" s="139">
        <v>39.204492666666674</v>
      </c>
      <c r="M2259" s="139">
        <v>-107.86286677777777</v>
      </c>
      <c r="N2259" s="139" t="s">
        <v>72</v>
      </c>
      <c r="O2259" s="139" t="s">
        <v>233</v>
      </c>
      <c r="P2259" s="139">
        <v>30</v>
      </c>
      <c r="Q2259" s="139">
        <v>0</v>
      </c>
      <c r="R2259" s="139">
        <v>0</v>
      </c>
      <c r="S2259" s="139">
        <v>264</v>
      </c>
      <c r="T2259" s="139">
        <v>752</v>
      </c>
      <c r="U2259" s="139" t="s">
        <v>137</v>
      </c>
      <c r="V2259" s="140">
        <v>3.9</v>
      </c>
      <c r="W2259" s="141">
        <v>0</v>
      </c>
      <c r="X2259" s="141">
        <v>21.4</v>
      </c>
      <c r="Y2259" s="141">
        <v>0</v>
      </c>
      <c r="Z2259" s="142">
        <v>0</v>
      </c>
    </row>
    <row r="2260" spans="1:26" s="4" customFormat="1" x14ac:dyDescent="0.2">
      <c r="A2260" s="139" t="s">
        <v>209</v>
      </c>
      <c r="B2260" s="31" t="s">
        <v>134</v>
      </c>
      <c r="C2260" s="139">
        <f t="shared" si="35"/>
        <v>8</v>
      </c>
      <c r="D2260" s="139" t="s">
        <v>194</v>
      </c>
      <c r="E2260" s="139" t="s">
        <v>186</v>
      </c>
      <c r="F2260" s="139" t="s">
        <v>1756</v>
      </c>
      <c r="G2260" s="139" t="s">
        <v>1757</v>
      </c>
      <c r="H2260" s="139" t="s">
        <v>230</v>
      </c>
      <c r="I2260" s="139" t="s">
        <v>231</v>
      </c>
      <c r="J2260" s="139" t="s">
        <v>231</v>
      </c>
      <c r="K2260" s="139" t="s">
        <v>232</v>
      </c>
      <c r="L2260" s="139">
        <v>39.2281865</v>
      </c>
      <c r="M2260" s="139">
        <v>-108.04148494444445</v>
      </c>
      <c r="N2260" s="139" t="s">
        <v>275</v>
      </c>
      <c r="O2260" s="139" t="s">
        <v>233</v>
      </c>
      <c r="P2260" s="139">
        <v>45</v>
      </c>
      <c r="Q2260" s="139">
        <v>2.5</v>
      </c>
      <c r="R2260" s="139">
        <v>107.7</v>
      </c>
      <c r="S2260" s="139">
        <v>31725</v>
      </c>
      <c r="T2260" s="139">
        <v>876</v>
      </c>
      <c r="U2260" s="139" t="s">
        <v>159</v>
      </c>
      <c r="V2260" s="140">
        <v>0</v>
      </c>
      <c r="W2260" s="141">
        <v>0</v>
      </c>
      <c r="X2260" s="141">
        <v>0</v>
      </c>
      <c r="Y2260" s="141">
        <v>0.05</v>
      </c>
      <c r="Z2260" s="142">
        <v>0.87</v>
      </c>
    </row>
    <row r="2261" spans="1:26" s="4" customFormat="1" x14ac:dyDescent="0.2">
      <c r="A2261" s="139" t="s">
        <v>209</v>
      </c>
      <c r="B2261" s="31" t="s">
        <v>134</v>
      </c>
      <c r="C2261" s="139">
        <f t="shared" si="35"/>
        <v>8</v>
      </c>
      <c r="D2261" s="139" t="s">
        <v>194</v>
      </c>
      <c r="E2261" s="139" t="s">
        <v>186</v>
      </c>
      <c r="F2261" s="139" t="s">
        <v>1756</v>
      </c>
      <c r="G2261" s="139" t="s">
        <v>1757</v>
      </c>
      <c r="H2261" s="139" t="s">
        <v>234</v>
      </c>
      <c r="I2261" s="139" t="s">
        <v>231</v>
      </c>
      <c r="J2261" s="139" t="s">
        <v>231</v>
      </c>
      <c r="K2261" s="139" t="s">
        <v>232</v>
      </c>
      <c r="L2261" s="139">
        <v>39.2281865</v>
      </c>
      <c r="M2261" s="139">
        <v>-108.04148494444445</v>
      </c>
      <c r="N2261" s="139" t="s">
        <v>275</v>
      </c>
      <c r="O2261" s="139" t="s">
        <v>233</v>
      </c>
      <c r="P2261" s="139">
        <v>45</v>
      </c>
      <c r="Q2261" s="139">
        <v>2.5</v>
      </c>
      <c r="R2261" s="139">
        <v>107.7</v>
      </c>
      <c r="S2261" s="139">
        <v>31725</v>
      </c>
      <c r="T2261" s="139">
        <v>876</v>
      </c>
      <c r="U2261" s="139" t="s">
        <v>159</v>
      </c>
      <c r="V2261" s="140">
        <v>0</v>
      </c>
      <c r="W2261" s="141">
        <v>0</v>
      </c>
      <c r="X2261" s="141">
        <v>0</v>
      </c>
      <c r="Y2261" s="141">
        <v>0.02</v>
      </c>
      <c r="Z2261" s="142">
        <v>0.4</v>
      </c>
    </row>
    <row r="2262" spans="1:26" s="4" customFormat="1" x14ac:dyDescent="0.2">
      <c r="A2262" s="139" t="s">
        <v>209</v>
      </c>
      <c r="B2262" s="31" t="s">
        <v>134</v>
      </c>
      <c r="C2262" s="139">
        <f t="shared" si="35"/>
        <v>8</v>
      </c>
      <c r="D2262" s="139" t="s">
        <v>194</v>
      </c>
      <c r="E2262" s="139" t="s">
        <v>186</v>
      </c>
      <c r="F2262" s="139" t="s">
        <v>1756</v>
      </c>
      <c r="G2262" s="139" t="s">
        <v>1757</v>
      </c>
      <c r="H2262" s="139" t="s">
        <v>260</v>
      </c>
      <c r="I2262" s="139" t="s">
        <v>231</v>
      </c>
      <c r="J2262" s="139" t="s">
        <v>231</v>
      </c>
      <c r="K2262" s="139" t="s">
        <v>232</v>
      </c>
      <c r="L2262" s="139">
        <v>39.2281865</v>
      </c>
      <c r="M2262" s="139">
        <v>-108.04148494444445</v>
      </c>
      <c r="N2262" s="139" t="s">
        <v>275</v>
      </c>
      <c r="O2262" s="139" t="s">
        <v>233</v>
      </c>
      <c r="P2262" s="139">
        <v>44</v>
      </c>
      <c r="Q2262" s="139">
        <v>1.67</v>
      </c>
      <c r="R2262" s="139">
        <v>88.8</v>
      </c>
      <c r="S2262" s="139">
        <v>11670</v>
      </c>
      <c r="T2262" s="139">
        <v>962</v>
      </c>
      <c r="U2262" s="139" t="s">
        <v>159</v>
      </c>
      <c r="V2262" s="140">
        <v>0</v>
      </c>
      <c r="W2262" s="141">
        <v>0</v>
      </c>
      <c r="X2262" s="141">
        <v>0</v>
      </c>
      <c r="Y2262" s="141">
        <v>0</v>
      </c>
      <c r="Z2262" s="142">
        <v>0</v>
      </c>
    </row>
    <row r="2263" spans="1:26" s="4" customFormat="1" x14ac:dyDescent="0.2">
      <c r="A2263" s="139" t="s">
        <v>209</v>
      </c>
      <c r="B2263" s="31" t="s">
        <v>134</v>
      </c>
      <c r="C2263" s="139">
        <f t="shared" si="35"/>
        <v>8</v>
      </c>
      <c r="D2263" s="139" t="s">
        <v>194</v>
      </c>
      <c r="E2263" s="139" t="s">
        <v>186</v>
      </c>
      <c r="F2263" s="139" t="s">
        <v>1756</v>
      </c>
      <c r="G2263" s="139" t="s">
        <v>1757</v>
      </c>
      <c r="H2263" s="139" t="s">
        <v>231</v>
      </c>
      <c r="I2263" s="139" t="s">
        <v>231</v>
      </c>
      <c r="J2263" s="139" t="s">
        <v>231</v>
      </c>
      <c r="K2263" s="139" t="s">
        <v>232</v>
      </c>
      <c r="L2263" s="139">
        <v>39.337600888888893</v>
      </c>
      <c r="M2263" s="139">
        <v>-108.11690061111112</v>
      </c>
      <c r="N2263" s="139" t="s">
        <v>275</v>
      </c>
      <c r="O2263" s="139" t="s">
        <v>233</v>
      </c>
      <c r="P2263" s="139">
        <v>45</v>
      </c>
      <c r="Q2263" s="139">
        <v>2.5</v>
      </c>
      <c r="R2263" s="139">
        <v>107.7</v>
      </c>
      <c r="S2263" s="139">
        <v>31725</v>
      </c>
      <c r="T2263" s="139">
        <v>876</v>
      </c>
      <c r="U2263" s="139" t="s">
        <v>159</v>
      </c>
      <c r="V2263" s="140">
        <v>9.1300000000000008</v>
      </c>
      <c r="W2263" s="141">
        <v>5.22</v>
      </c>
      <c r="X2263" s="141">
        <v>2.27</v>
      </c>
      <c r="Y2263" s="141">
        <v>0</v>
      </c>
      <c r="Z2263" s="142">
        <v>0</v>
      </c>
    </row>
    <row r="2264" spans="1:26" s="4" customFormat="1" x14ac:dyDescent="0.2">
      <c r="A2264" s="139" t="s">
        <v>209</v>
      </c>
      <c r="B2264" s="31" t="s">
        <v>134</v>
      </c>
      <c r="C2264" s="139">
        <f t="shared" si="35"/>
        <v>8</v>
      </c>
      <c r="D2264" s="139" t="s">
        <v>194</v>
      </c>
      <c r="E2264" s="139" t="s">
        <v>186</v>
      </c>
      <c r="F2264" s="139" t="s">
        <v>1756</v>
      </c>
      <c r="G2264" s="139" t="s">
        <v>1757</v>
      </c>
      <c r="H2264" s="139" t="s">
        <v>231</v>
      </c>
      <c r="I2264" s="139" t="s">
        <v>231</v>
      </c>
      <c r="J2264" s="139" t="s">
        <v>231</v>
      </c>
      <c r="K2264" s="139" t="s">
        <v>232</v>
      </c>
      <c r="L2264" s="139">
        <v>39.230260999999999</v>
      </c>
      <c r="M2264" s="139">
        <v>-107.84008955555555</v>
      </c>
      <c r="N2264" s="139" t="s">
        <v>275</v>
      </c>
      <c r="O2264" s="139" t="s">
        <v>233</v>
      </c>
      <c r="P2264" s="139">
        <v>45</v>
      </c>
      <c r="Q2264" s="139">
        <v>2.5</v>
      </c>
      <c r="R2264" s="139">
        <v>107.7</v>
      </c>
      <c r="S2264" s="139">
        <v>31725</v>
      </c>
      <c r="T2264" s="139">
        <v>876</v>
      </c>
      <c r="U2264" s="139" t="s">
        <v>159</v>
      </c>
      <c r="V2264" s="140">
        <v>19.940000000000001</v>
      </c>
      <c r="W2264" s="141">
        <v>11.41</v>
      </c>
      <c r="X2264" s="141">
        <v>4.96</v>
      </c>
      <c r="Y2264" s="141">
        <v>0</v>
      </c>
      <c r="Z2264" s="142">
        <v>0</v>
      </c>
    </row>
    <row r="2265" spans="1:26" s="4" customFormat="1" x14ac:dyDescent="0.2">
      <c r="A2265" s="139" t="s">
        <v>209</v>
      </c>
      <c r="B2265" s="31" t="s">
        <v>134</v>
      </c>
      <c r="C2265" s="139">
        <f t="shared" si="35"/>
        <v>8</v>
      </c>
      <c r="D2265" s="139" t="s">
        <v>194</v>
      </c>
      <c r="E2265" s="139" t="s">
        <v>186</v>
      </c>
      <c r="F2265" s="139" t="s">
        <v>1758</v>
      </c>
      <c r="G2265" s="139" t="s">
        <v>629</v>
      </c>
      <c r="H2265" s="139" t="s">
        <v>230</v>
      </c>
      <c r="I2265" s="139" t="s">
        <v>231</v>
      </c>
      <c r="J2265" s="139" t="s">
        <v>231</v>
      </c>
      <c r="K2265" s="139" t="s">
        <v>232</v>
      </c>
      <c r="L2265" s="139">
        <v>39.337600888888893</v>
      </c>
      <c r="M2265" s="139">
        <v>-108.11690061111112</v>
      </c>
      <c r="N2265" s="139" t="s">
        <v>275</v>
      </c>
      <c r="O2265" s="139" t="s">
        <v>233</v>
      </c>
      <c r="P2265" s="139">
        <v>0</v>
      </c>
      <c r="Q2265" s="139">
        <v>0.5</v>
      </c>
      <c r="R2265" s="139">
        <v>199</v>
      </c>
      <c r="S2265" s="139">
        <v>2344</v>
      </c>
      <c r="T2265" s="139">
        <v>806</v>
      </c>
      <c r="U2265" s="139" t="s">
        <v>159</v>
      </c>
      <c r="V2265" s="140">
        <v>0</v>
      </c>
      <c r="W2265" s="141">
        <v>0</v>
      </c>
      <c r="X2265" s="141">
        <v>0</v>
      </c>
      <c r="Y2265" s="141">
        <v>0</v>
      </c>
      <c r="Z2265" s="142">
        <v>1E-3</v>
      </c>
    </row>
    <row r="2266" spans="1:26" s="4" customFormat="1" x14ac:dyDescent="0.2">
      <c r="A2266" s="139" t="s">
        <v>209</v>
      </c>
      <c r="B2266" s="31" t="s">
        <v>134</v>
      </c>
      <c r="C2266" s="139">
        <f t="shared" si="35"/>
        <v>8</v>
      </c>
      <c r="D2266" s="139" t="s">
        <v>194</v>
      </c>
      <c r="E2266" s="139" t="s">
        <v>186</v>
      </c>
      <c r="F2266" s="139" t="s">
        <v>1758</v>
      </c>
      <c r="G2266" s="139" t="s">
        <v>629</v>
      </c>
      <c r="H2266" s="139" t="s">
        <v>231</v>
      </c>
      <c r="I2266" s="139" t="s">
        <v>231</v>
      </c>
      <c r="J2266" s="139" t="s">
        <v>231</v>
      </c>
      <c r="K2266" s="139" t="s">
        <v>232</v>
      </c>
      <c r="L2266" s="139">
        <v>39.258015611111112</v>
      </c>
      <c r="M2266" s="139">
        <v>-107.81416791666666</v>
      </c>
      <c r="N2266" s="139" t="s">
        <v>275</v>
      </c>
      <c r="O2266" s="139" t="s">
        <v>233</v>
      </c>
      <c r="P2266" s="139">
        <v>0</v>
      </c>
      <c r="Q2266" s="139">
        <v>0.5</v>
      </c>
      <c r="R2266" s="139">
        <v>199</v>
      </c>
      <c r="S2266" s="139">
        <v>2344</v>
      </c>
      <c r="T2266" s="139">
        <v>806</v>
      </c>
      <c r="U2266" s="139" t="s">
        <v>159</v>
      </c>
      <c r="V2266" s="140">
        <v>4.1038329999999998</v>
      </c>
      <c r="W2266" s="141">
        <v>1.395303</v>
      </c>
      <c r="X2266" s="141">
        <v>6.648212</v>
      </c>
      <c r="Y2266" s="141">
        <v>0</v>
      </c>
      <c r="Z2266" s="142">
        <v>0</v>
      </c>
    </row>
    <row r="2267" spans="1:26" s="4" customFormat="1" x14ac:dyDescent="0.2">
      <c r="A2267" s="139" t="s">
        <v>209</v>
      </c>
      <c r="B2267" s="31" t="s">
        <v>134</v>
      </c>
      <c r="C2267" s="139">
        <f t="shared" si="35"/>
        <v>8</v>
      </c>
      <c r="D2267" s="139" t="s">
        <v>194</v>
      </c>
      <c r="E2267" s="139" t="s">
        <v>186</v>
      </c>
      <c r="F2267" s="139" t="s">
        <v>1759</v>
      </c>
      <c r="G2267" s="139" t="s">
        <v>645</v>
      </c>
      <c r="H2267" s="139" t="s">
        <v>230</v>
      </c>
      <c r="I2267" s="139" t="s">
        <v>231</v>
      </c>
      <c r="J2267" s="139" t="s">
        <v>231</v>
      </c>
      <c r="K2267" s="139" t="s">
        <v>232</v>
      </c>
      <c r="L2267" s="139">
        <v>39.355148194444446</v>
      </c>
      <c r="M2267" s="139">
        <v>-107.57790075</v>
      </c>
      <c r="N2267" s="139" t="s">
        <v>314</v>
      </c>
      <c r="O2267" s="139" t="s">
        <v>233</v>
      </c>
      <c r="P2267" s="139">
        <v>30</v>
      </c>
      <c r="Q2267" s="139">
        <v>3.42</v>
      </c>
      <c r="R2267" s="139">
        <v>37</v>
      </c>
      <c r="S2267" s="139">
        <v>20519</v>
      </c>
      <c r="T2267" s="139">
        <v>1471</v>
      </c>
      <c r="U2267" s="139" t="s">
        <v>85</v>
      </c>
      <c r="V2267" s="140">
        <v>0</v>
      </c>
      <c r="W2267" s="141">
        <v>0</v>
      </c>
      <c r="X2267" s="141">
        <v>0</v>
      </c>
      <c r="Y2267" s="141">
        <v>0</v>
      </c>
      <c r="Z2267" s="142">
        <v>0</v>
      </c>
    </row>
    <row r="2268" spans="1:26" s="4" customFormat="1" x14ac:dyDescent="0.2">
      <c r="A2268" s="139" t="s">
        <v>209</v>
      </c>
      <c r="B2268" s="31" t="s">
        <v>134</v>
      </c>
      <c r="C2268" s="139">
        <f t="shared" si="35"/>
        <v>8</v>
      </c>
      <c r="D2268" s="139" t="s">
        <v>194</v>
      </c>
      <c r="E2268" s="139" t="s">
        <v>186</v>
      </c>
      <c r="F2268" s="139" t="s">
        <v>1759</v>
      </c>
      <c r="G2268" s="139" t="s">
        <v>645</v>
      </c>
      <c r="H2268" s="139" t="s">
        <v>259</v>
      </c>
      <c r="I2268" s="139" t="s">
        <v>231</v>
      </c>
      <c r="J2268" s="139" t="s">
        <v>231</v>
      </c>
      <c r="K2268" s="139" t="s">
        <v>232</v>
      </c>
      <c r="L2268" s="139">
        <v>39.355148194444446</v>
      </c>
      <c r="M2268" s="139">
        <v>-107.57790075</v>
      </c>
      <c r="N2268" s="139" t="s">
        <v>813</v>
      </c>
      <c r="O2268" s="139" t="s">
        <v>233</v>
      </c>
      <c r="P2268" s="139">
        <v>20</v>
      </c>
      <c r="Q2268" s="139">
        <v>0.18</v>
      </c>
      <c r="R2268" s="139">
        <v>0</v>
      </c>
      <c r="S2268" s="139">
        <v>2828</v>
      </c>
      <c r="T2268" s="139">
        <v>535</v>
      </c>
      <c r="U2268" s="139" t="s">
        <v>159</v>
      </c>
      <c r="V2268" s="140">
        <v>0</v>
      </c>
      <c r="W2268" s="141">
        <v>0</v>
      </c>
      <c r="X2268" s="141">
        <v>0</v>
      </c>
      <c r="Y2268" s="141">
        <v>0</v>
      </c>
      <c r="Z2268" s="142">
        <v>0</v>
      </c>
    </row>
    <row r="2269" spans="1:26" s="4" customFormat="1" x14ac:dyDescent="0.2">
      <c r="A2269" s="139" t="s">
        <v>209</v>
      </c>
      <c r="B2269" s="31" t="s">
        <v>134</v>
      </c>
      <c r="C2269" s="139">
        <f t="shared" si="35"/>
        <v>8</v>
      </c>
      <c r="D2269" s="139" t="s">
        <v>194</v>
      </c>
      <c r="E2269" s="139" t="s">
        <v>186</v>
      </c>
      <c r="F2269" s="139" t="s">
        <v>1759</v>
      </c>
      <c r="G2269" s="139" t="s">
        <v>645</v>
      </c>
      <c r="H2269" s="139" t="s">
        <v>241</v>
      </c>
      <c r="I2269" s="139" t="s">
        <v>231</v>
      </c>
      <c r="J2269" s="139" t="s">
        <v>231</v>
      </c>
      <c r="K2269" s="139" t="s">
        <v>232</v>
      </c>
      <c r="L2269" s="139">
        <v>39.355148194444446</v>
      </c>
      <c r="M2269" s="139">
        <v>-107.57790075</v>
      </c>
      <c r="N2269" s="139" t="s">
        <v>261</v>
      </c>
      <c r="O2269" s="139" t="s">
        <v>233</v>
      </c>
      <c r="P2269" s="139">
        <v>20</v>
      </c>
      <c r="Q2269" s="139">
        <v>0.84</v>
      </c>
      <c r="R2269" s="139">
        <v>0</v>
      </c>
      <c r="S2269" s="139">
        <v>2828</v>
      </c>
      <c r="T2269" s="139">
        <v>523</v>
      </c>
      <c r="U2269" s="139" t="s">
        <v>159</v>
      </c>
      <c r="V2269" s="140">
        <v>0</v>
      </c>
      <c r="W2269" s="141">
        <v>0</v>
      </c>
      <c r="X2269" s="141">
        <v>0</v>
      </c>
      <c r="Y2269" s="141">
        <v>0</v>
      </c>
      <c r="Z2269" s="142">
        <v>0</v>
      </c>
    </row>
    <row r="2270" spans="1:26" s="4" customFormat="1" x14ac:dyDescent="0.2">
      <c r="A2270" s="139" t="s">
        <v>209</v>
      </c>
      <c r="B2270" s="31" t="s">
        <v>134</v>
      </c>
      <c r="C2270" s="139">
        <f t="shared" si="35"/>
        <v>8</v>
      </c>
      <c r="D2270" s="139" t="s">
        <v>194</v>
      </c>
      <c r="E2270" s="139" t="s">
        <v>186</v>
      </c>
      <c r="F2270" s="139" t="s">
        <v>1759</v>
      </c>
      <c r="G2270" s="139" t="s">
        <v>645</v>
      </c>
      <c r="H2270" s="139" t="s">
        <v>283</v>
      </c>
      <c r="I2270" s="139" t="s">
        <v>231</v>
      </c>
      <c r="J2270" s="139" t="s">
        <v>231</v>
      </c>
      <c r="K2270" s="139" t="s">
        <v>232</v>
      </c>
      <c r="L2270" s="139">
        <v>39.355148194444446</v>
      </c>
      <c r="M2270" s="139">
        <v>-107.57790075</v>
      </c>
      <c r="N2270" s="139" t="s">
        <v>261</v>
      </c>
      <c r="O2270" s="139" t="s">
        <v>233</v>
      </c>
      <c r="P2270" s="139">
        <v>20</v>
      </c>
      <c r="Q2270" s="139">
        <v>0.84</v>
      </c>
      <c r="R2270" s="139">
        <v>0</v>
      </c>
      <c r="S2270" s="139">
        <v>2828</v>
      </c>
      <c r="T2270" s="139">
        <v>535</v>
      </c>
      <c r="U2270" s="139" t="s">
        <v>159</v>
      </c>
      <c r="V2270" s="140">
        <v>0</v>
      </c>
      <c r="W2270" s="141">
        <v>0</v>
      </c>
      <c r="X2270" s="141">
        <v>0</v>
      </c>
      <c r="Y2270" s="141">
        <v>0</v>
      </c>
      <c r="Z2270" s="142">
        <v>0</v>
      </c>
    </row>
    <row r="2271" spans="1:26" s="4" customFormat="1" x14ac:dyDescent="0.2">
      <c r="A2271" s="139" t="s">
        <v>209</v>
      </c>
      <c r="B2271" s="31" t="s">
        <v>134</v>
      </c>
      <c r="C2271" s="139">
        <f t="shared" si="35"/>
        <v>8</v>
      </c>
      <c r="D2271" s="139" t="s">
        <v>194</v>
      </c>
      <c r="E2271" s="139" t="s">
        <v>186</v>
      </c>
      <c r="F2271" s="139" t="s">
        <v>1759</v>
      </c>
      <c r="G2271" s="139" t="s">
        <v>645</v>
      </c>
      <c r="H2271" s="139" t="s">
        <v>243</v>
      </c>
      <c r="I2271" s="139" t="s">
        <v>231</v>
      </c>
      <c r="J2271" s="139" t="s">
        <v>231</v>
      </c>
      <c r="K2271" s="139" t="s">
        <v>232</v>
      </c>
      <c r="L2271" s="139">
        <v>39.355148194444446</v>
      </c>
      <c r="M2271" s="139">
        <v>-107.57790075</v>
      </c>
      <c r="N2271" s="139" t="s">
        <v>261</v>
      </c>
      <c r="O2271" s="139" t="s">
        <v>233</v>
      </c>
      <c r="P2271" s="139">
        <v>20</v>
      </c>
      <c r="Q2271" s="139">
        <v>0.84</v>
      </c>
      <c r="R2271" s="139">
        <v>0</v>
      </c>
      <c r="S2271" s="139">
        <v>2828</v>
      </c>
      <c r="T2271" s="139">
        <v>535</v>
      </c>
      <c r="U2271" s="139" t="s">
        <v>159</v>
      </c>
      <c r="V2271" s="140">
        <v>0</v>
      </c>
      <c r="W2271" s="141">
        <v>0</v>
      </c>
      <c r="X2271" s="141">
        <v>0</v>
      </c>
      <c r="Y2271" s="141">
        <v>0</v>
      </c>
      <c r="Z2271" s="142">
        <v>0</v>
      </c>
    </row>
    <row r="2272" spans="1:26" s="4" customFormat="1" x14ac:dyDescent="0.2">
      <c r="A2272" s="139" t="s">
        <v>209</v>
      </c>
      <c r="B2272" s="31" t="s">
        <v>134</v>
      </c>
      <c r="C2272" s="139">
        <f t="shared" si="35"/>
        <v>8</v>
      </c>
      <c r="D2272" s="139" t="s">
        <v>194</v>
      </c>
      <c r="E2272" s="139" t="s">
        <v>186</v>
      </c>
      <c r="F2272" s="139" t="s">
        <v>1759</v>
      </c>
      <c r="G2272" s="139" t="s">
        <v>645</v>
      </c>
      <c r="H2272" s="139" t="s">
        <v>260</v>
      </c>
      <c r="I2272" s="139" t="s">
        <v>231</v>
      </c>
      <c r="J2272" s="139" t="s">
        <v>231</v>
      </c>
      <c r="K2272" s="139" t="s">
        <v>232</v>
      </c>
      <c r="L2272" s="139">
        <v>39.355148194444446</v>
      </c>
      <c r="M2272" s="139">
        <v>-107.57790075</v>
      </c>
      <c r="N2272" s="139" t="s">
        <v>284</v>
      </c>
      <c r="O2272" s="139" t="s">
        <v>233</v>
      </c>
      <c r="P2272" s="139">
        <v>39</v>
      </c>
      <c r="Q2272" s="139">
        <v>2.17</v>
      </c>
      <c r="R2272" s="139">
        <v>107</v>
      </c>
      <c r="S2272" s="139">
        <v>23745</v>
      </c>
      <c r="T2272" s="139">
        <v>550</v>
      </c>
      <c r="U2272" s="139" t="s">
        <v>158</v>
      </c>
      <c r="V2272" s="140">
        <v>0</v>
      </c>
      <c r="W2272" s="141">
        <v>0</v>
      </c>
      <c r="X2272" s="141">
        <v>0</v>
      </c>
      <c r="Y2272" s="141">
        <v>0</v>
      </c>
      <c r="Z2272" s="142">
        <v>0</v>
      </c>
    </row>
    <row r="2273" spans="1:26" s="4" customFormat="1" x14ac:dyDescent="0.2">
      <c r="A2273" s="139" t="s">
        <v>209</v>
      </c>
      <c r="B2273" s="31" t="s">
        <v>134</v>
      </c>
      <c r="C2273" s="139">
        <f t="shared" si="35"/>
        <v>8</v>
      </c>
      <c r="D2273" s="139" t="s">
        <v>194</v>
      </c>
      <c r="E2273" s="139" t="s">
        <v>186</v>
      </c>
      <c r="F2273" s="139" t="s">
        <v>1759</v>
      </c>
      <c r="G2273" s="139" t="s">
        <v>645</v>
      </c>
      <c r="H2273" s="139" t="s">
        <v>297</v>
      </c>
      <c r="I2273" s="139" t="s">
        <v>231</v>
      </c>
      <c r="J2273" s="139" t="s">
        <v>231</v>
      </c>
      <c r="K2273" s="139" t="s">
        <v>232</v>
      </c>
      <c r="L2273" s="139">
        <v>39.355148194444446</v>
      </c>
      <c r="M2273" s="139">
        <v>-107.57790075</v>
      </c>
      <c r="N2273" s="139" t="s">
        <v>391</v>
      </c>
      <c r="O2273" s="139" t="s">
        <v>233</v>
      </c>
      <c r="P2273" s="139">
        <v>0</v>
      </c>
      <c r="Q2273" s="139">
        <v>0</v>
      </c>
      <c r="R2273" s="139">
        <v>0</v>
      </c>
      <c r="S2273" s="139">
        <v>0</v>
      </c>
      <c r="T2273" s="139">
        <v>70</v>
      </c>
      <c r="U2273" s="139" t="s">
        <v>159</v>
      </c>
      <c r="V2273" s="140">
        <v>0</v>
      </c>
      <c r="W2273" s="141">
        <v>0</v>
      </c>
      <c r="X2273" s="141">
        <v>0</v>
      </c>
      <c r="Y2273" s="141">
        <v>0</v>
      </c>
      <c r="Z2273" s="142">
        <v>0</v>
      </c>
    </row>
    <row r="2274" spans="1:26" s="4" customFormat="1" x14ac:dyDescent="0.2">
      <c r="A2274" s="139" t="s">
        <v>209</v>
      </c>
      <c r="B2274" s="31" t="s">
        <v>134</v>
      </c>
      <c r="C2274" s="139">
        <f t="shared" si="35"/>
        <v>8</v>
      </c>
      <c r="D2274" s="139" t="s">
        <v>194</v>
      </c>
      <c r="E2274" s="139" t="s">
        <v>186</v>
      </c>
      <c r="F2274" s="139" t="s">
        <v>1759</v>
      </c>
      <c r="G2274" s="139" t="s">
        <v>645</v>
      </c>
      <c r="H2274" s="139" t="s">
        <v>274</v>
      </c>
      <c r="I2274" s="139" t="s">
        <v>231</v>
      </c>
      <c r="J2274" s="139" t="s">
        <v>231</v>
      </c>
      <c r="K2274" s="139" t="s">
        <v>232</v>
      </c>
      <c r="L2274" s="139">
        <v>39.355148194444446</v>
      </c>
      <c r="M2274" s="139">
        <v>-107.57790075</v>
      </c>
      <c r="N2274" s="139" t="s">
        <v>261</v>
      </c>
      <c r="O2274" s="139" t="s">
        <v>233</v>
      </c>
      <c r="P2274" s="139">
        <v>20</v>
      </c>
      <c r="Q2274" s="139">
        <v>0.84</v>
      </c>
      <c r="R2274" s="139">
        <v>0</v>
      </c>
      <c r="S2274" s="139">
        <v>2828</v>
      </c>
      <c r="T2274" s="139">
        <v>535</v>
      </c>
      <c r="U2274" s="139" t="s">
        <v>159</v>
      </c>
      <c r="V2274" s="140">
        <v>0</v>
      </c>
      <c r="W2274" s="141">
        <v>0</v>
      </c>
      <c r="X2274" s="141">
        <v>0</v>
      </c>
      <c r="Y2274" s="141">
        <v>0</v>
      </c>
      <c r="Z2274" s="142">
        <v>0</v>
      </c>
    </row>
    <row r="2275" spans="1:26" s="4" customFormat="1" x14ac:dyDescent="0.2">
      <c r="A2275" s="139" t="s">
        <v>209</v>
      </c>
      <c r="B2275" s="31" t="s">
        <v>134</v>
      </c>
      <c r="C2275" s="139">
        <f t="shared" si="35"/>
        <v>8</v>
      </c>
      <c r="D2275" s="139" t="s">
        <v>194</v>
      </c>
      <c r="E2275" s="139" t="s">
        <v>186</v>
      </c>
      <c r="F2275" s="139" t="s">
        <v>1759</v>
      </c>
      <c r="G2275" s="139" t="s">
        <v>645</v>
      </c>
      <c r="H2275" s="139" t="s">
        <v>276</v>
      </c>
      <c r="I2275" s="139" t="s">
        <v>231</v>
      </c>
      <c r="J2275" s="139" t="s">
        <v>231</v>
      </c>
      <c r="K2275" s="139" t="s">
        <v>232</v>
      </c>
      <c r="L2275" s="139">
        <v>39.355148194444446</v>
      </c>
      <c r="M2275" s="139">
        <v>-107.57790075</v>
      </c>
      <c r="N2275" s="139" t="s">
        <v>261</v>
      </c>
      <c r="O2275" s="139" t="s">
        <v>233</v>
      </c>
      <c r="P2275" s="139">
        <v>20</v>
      </c>
      <c r="Q2275" s="139">
        <v>0.84</v>
      </c>
      <c r="R2275" s="139">
        <v>0</v>
      </c>
      <c r="S2275" s="139">
        <v>2828</v>
      </c>
      <c r="T2275" s="139">
        <v>535</v>
      </c>
      <c r="U2275" s="139" t="s">
        <v>159</v>
      </c>
      <c r="V2275" s="140">
        <v>0</v>
      </c>
      <c r="W2275" s="141">
        <v>0</v>
      </c>
      <c r="X2275" s="141">
        <v>0</v>
      </c>
      <c r="Y2275" s="141">
        <v>0</v>
      </c>
      <c r="Z2275" s="142">
        <v>0</v>
      </c>
    </row>
    <row r="2276" spans="1:26" s="4" customFormat="1" x14ac:dyDescent="0.2">
      <c r="A2276" s="139" t="s">
        <v>209</v>
      </c>
      <c r="B2276" s="31" t="s">
        <v>134</v>
      </c>
      <c r="C2276" s="139">
        <f t="shared" si="35"/>
        <v>8</v>
      </c>
      <c r="D2276" s="139" t="s">
        <v>194</v>
      </c>
      <c r="E2276" s="139" t="s">
        <v>186</v>
      </c>
      <c r="F2276" s="139" t="s">
        <v>1759</v>
      </c>
      <c r="G2276" s="139" t="s">
        <v>645</v>
      </c>
      <c r="H2276" s="139" t="s">
        <v>256</v>
      </c>
      <c r="I2276" s="139" t="s">
        <v>231</v>
      </c>
      <c r="J2276" s="139" t="s">
        <v>231</v>
      </c>
      <c r="K2276" s="139" t="s">
        <v>232</v>
      </c>
      <c r="L2276" s="139">
        <v>39.355148194444446</v>
      </c>
      <c r="M2276" s="139">
        <v>-107.57790075</v>
      </c>
      <c r="N2276" s="139" t="s">
        <v>311</v>
      </c>
      <c r="O2276" s="139" t="s">
        <v>233</v>
      </c>
      <c r="P2276" s="139">
        <v>0</v>
      </c>
      <c r="Q2276" s="139">
        <v>0</v>
      </c>
      <c r="R2276" s="139">
        <v>0</v>
      </c>
      <c r="S2276" s="139">
        <v>0</v>
      </c>
      <c r="T2276" s="139">
        <v>70</v>
      </c>
      <c r="U2276" s="139" t="s">
        <v>159</v>
      </c>
      <c r="V2276" s="140">
        <v>0</v>
      </c>
      <c r="W2276" s="141">
        <v>0</v>
      </c>
      <c r="X2276" s="141">
        <v>0</v>
      </c>
      <c r="Y2276" s="141">
        <v>0</v>
      </c>
      <c r="Z2276" s="142">
        <v>0</v>
      </c>
    </row>
    <row r="2277" spans="1:26" s="4" customFormat="1" x14ac:dyDescent="0.2">
      <c r="A2277" s="139" t="s">
        <v>209</v>
      </c>
      <c r="B2277" s="31" t="s">
        <v>134</v>
      </c>
      <c r="C2277" s="139">
        <f t="shared" si="35"/>
        <v>8</v>
      </c>
      <c r="D2277" s="139" t="s">
        <v>194</v>
      </c>
      <c r="E2277" s="139" t="s">
        <v>186</v>
      </c>
      <c r="F2277" s="139" t="s">
        <v>1759</v>
      </c>
      <c r="G2277" s="139" t="s">
        <v>645</v>
      </c>
      <c r="H2277" s="139" t="s">
        <v>231</v>
      </c>
      <c r="I2277" s="139" t="s">
        <v>231</v>
      </c>
      <c r="J2277" s="139" t="s">
        <v>231</v>
      </c>
      <c r="K2277" s="139" t="s">
        <v>232</v>
      </c>
      <c r="L2277" s="139">
        <v>39.256495444444447</v>
      </c>
      <c r="M2277" s="139">
        <v>-107.95681255555556</v>
      </c>
      <c r="N2277" s="139" t="s">
        <v>286</v>
      </c>
      <c r="O2277" s="139" t="s">
        <v>233</v>
      </c>
      <c r="P2277" s="139">
        <v>0</v>
      </c>
      <c r="Q2277" s="139">
        <v>0</v>
      </c>
      <c r="R2277" s="139">
        <v>0</v>
      </c>
      <c r="S2277" s="139">
        <v>0</v>
      </c>
      <c r="T2277" s="139">
        <v>70</v>
      </c>
      <c r="U2277" s="139" t="s">
        <v>111</v>
      </c>
      <c r="V2277" s="140">
        <v>0</v>
      </c>
      <c r="W2277" s="141">
        <v>3.27</v>
      </c>
      <c r="X2277" s="141">
        <v>0</v>
      </c>
      <c r="Y2277" s="141">
        <v>0</v>
      </c>
      <c r="Z2277" s="142">
        <v>0</v>
      </c>
    </row>
    <row r="2278" spans="1:26" s="4" customFormat="1" x14ac:dyDescent="0.2">
      <c r="A2278" s="139" t="s">
        <v>209</v>
      </c>
      <c r="B2278" s="31" t="s">
        <v>134</v>
      </c>
      <c r="C2278" s="139">
        <f t="shared" si="35"/>
        <v>8</v>
      </c>
      <c r="D2278" s="139" t="s">
        <v>194</v>
      </c>
      <c r="E2278" s="139" t="s">
        <v>186</v>
      </c>
      <c r="F2278" s="139" t="s">
        <v>1760</v>
      </c>
      <c r="G2278" s="139" t="s">
        <v>651</v>
      </c>
      <c r="H2278" s="139" t="s">
        <v>235</v>
      </c>
      <c r="I2278" s="139" t="s">
        <v>231</v>
      </c>
      <c r="J2278" s="139" t="s">
        <v>231</v>
      </c>
      <c r="K2278" s="139" t="s">
        <v>232</v>
      </c>
      <c r="L2278" s="139">
        <v>39.263714055555553</v>
      </c>
      <c r="M2278" s="139">
        <v>-107.74456222222223</v>
      </c>
      <c r="N2278" s="139" t="s">
        <v>261</v>
      </c>
      <c r="O2278" s="139" t="s">
        <v>233</v>
      </c>
      <c r="P2278" s="139">
        <v>0</v>
      </c>
      <c r="Q2278" s="139">
        <v>0.33</v>
      </c>
      <c r="R2278" s="139">
        <v>0</v>
      </c>
      <c r="S2278" s="139">
        <v>443</v>
      </c>
      <c r="T2278" s="139">
        <v>1075</v>
      </c>
      <c r="U2278" s="139" t="s">
        <v>159</v>
      </c>
      <c r="V2278" s="140">
        <v>0</v>
      </c>
      <c r="W2278" s="141">
        <v>0</v>
      </c>
      <c r="X2278" s="141">
        <v>0</v>
      </c>
      <c r="Y2278" s="141">
        <v>0</v>
      </c>
      <c r="Z2278" s="142">
        <v>0</v>
      </c>
    </row>
    <row r="2279" spans="1:26" s="4" customFormat="1" x14ac:dyDescent="0.2">
      <c r="A2279" s="139" t="s">
        <v>209</v>
      </c>
      <c r="B2279" s="31" t="s">
        <v>134</v>
      </c>
      <c r="C2279" s="139">
        <f t="shared" si="35"/>
        <v>8</v>
      </c>
      <c r="D2279" s="139" t="s">
        <v>194</v>
      </c>
      <c r="E2279" s="139" t="s">
        <v>186</v>
      </c>
      <c r="F2279" s="139" t="s">
        <v>1760</v>
      </c>
      <c r="G2279" s="139" t="s">
        <v>651</v>
      </c>
      <c r="H2279" s="139" t="s">
        <v>229</v>
      </c>
      <c r="I2279" s="139" t="s">
        <v>231</v>
      </c>
      <c r="J2279" s="139" t="s">
        <v>231</v>
      </c>
      <c r="K2279" s="139" t="s">
        <v>232</v>
      </c>
      <c r="L2279" s="139">
        <v>39.263714055555553</v>
      </c>
      <c r="M2279" s="139">
        <v>-107.74456222222223</v>
      </c>
      <c r="N2279" s="139" t="s">
        <v>261</v>
      </c>
      <c r="O2279" s="139" t="s">
        <v>233</v>
      </c>
      <c r="P2279" s="139">
        <v>0</v>
      </c>
      <c r="Q2279" s="139">
        <v>0.41</v>
      </c>
      <c r="R2279" s="139">
        <v>0</v>
      </c>
      <c r="S2279" s="139">
        <v>1043</v>
      </c>
      <c r="T2279" s="139">
        <v>1215</v>
      </c>
      <c r="U2279" s="139" t="s">
        <v>159</v>
      </c>
      <c r="V2279" s="140">
        <v>0</v>
      </c>
      <c r="W2279" s="141">
        <v>0</v>
      </c>
      <c r="X2279" s="141">
        <v>0</v>
      </c>
      <c r="Y2279" s="141">
        <v>0</v>
      </c>
      <c r="Z2279" s="142">
        <v>0.14000000000000001</v>
      </c>
    </row>
    <row r="2280" spans="1:26" s="4" customFormat="1" x14ac:dyDescent="0.2">
      <c r="A2280" s="139" t="s">
        <v>209</v>
      </c>
      <c r="B2280" s="31" t="s">
        <v>134</v>
      </c>
      <c r="C2280" s="139">
        <f t="shared" si="35"/>
        <v>8</v>
      </c>
      <c r="D2280" s="139" t="s">
        <v>194</v>
      </c>
      <c r="E2280" s="139" t="s">
        <v>186</v>
      </c>
      <c r="F2280" s="139" t="s">
        <v>1760</v>
      </c>
      <c r="G2280" s="139" t="s">
        <v>651</v>
      </c>
      <c r="H2280" s="139" t="s">
        <v>231</v>
      </c>
      <c r="I2280" s="139" t="s">
        <v>231</v>
      </c>
      <c r="J2280" s="139" t="s">
        <v>231</v>
      </c>
      <c r="K2280" s="139" t="s">
        <v>232</v>
      </c>
      <c r="L2280" s="139">
        <v>39.276088250000001</v>
      </c>
      <c r="M2280" s="139">
        <v>-107.81757530555555</v>
      </c>
      <c r="N2280" s="139" t="s">
        <v>261</v>
      </c>
      <c r="O2280" s="139" t="s">
        <v>233</v>
      </c>
      <c r="P2280" s="139">
        <v>0</v>
      </c>
      <c r="Q2280" s="139">
        <v>0.41</v>
      </c>
      <c r="R2280" s="139">
        <v>0</v>
      </c>
      <c r="S2280" s="139">
        <v>1043</v>
      </c>
      <c r="T2280" s="139">
        <v>1215</v>
      </c>
      <c r="U2280" s="139" t="s">
        <v>159</v>
      </c>
      <c r="V2280" s="140">
        <v>4.185346</v>
      </c>
      <c r="W2280" s="141">
        <v>2.076066</v>
      </c>
      <c r="X2280" s="141">
        <v>8.4267529999999997</v>
      </c>
      <c r="Y2280" s="141">
        <v>0</v>
      </c>
      <c r="Z2280" s="142">
        <v>0</v>
      </c>
    </row>
    <row r="2281" spans="1:26" s="4" customFormat="1" x14ac:dyDescent="0.2">
      <c r="A2281" s="139" t="s">
        <v>209</v>
      </c>
      <c r="B2281" s="31" t="s">
        <v>134</v>
      </c>
      <c r="C2281" s="139">
        <f t="shared" si="35"/>
        <v>8</v>
      </c>
      <c r="D2281" s="139" t="s">
        <v>194</v>
      </c>
      <c r="E2281" s="139" t="s">
        <v>186</v>
      </c>
      <c r="F2281" s="139" t="s">
        <v>1761</v>
      </c>
      <c r="G2281" s="139" t="s">
        <v>1762</v>
      </c>
      <c r="H2281" s="139" t="s">
        <v>230</v>
      </c>
      <c r="I2281" s="139" t="s">
        <v>231</v>
      </c>
      <c r="J2281" s="139" t="s">
        <v>231</v>
      </c>
      <c r="K2281" s="139" t="s">
        <v>232</v>
      </c>
      <c r="L2281" s="139">
        <v>39.258015611111112</v>
      </c>
      <c r="M2281" s="139">
        <v>-107.81416791666666</v>
      </c>
      <c r="N2281" s="139" t="s">
        <v>261</v>
      </c>
      <c r="O2281" s="139" t="s">
        <v>233</v>
      </c>
      <c r="P2281" s="139">
        <v>0</v>
      </c>
      <c r="Q2281" s="139">
        <v>0</v>
      </c>
      <c r="R2281" s="139">
        <v>0</v>
      </c>
      <c r="S2281" s="139">
        <v>1687</v>
      </c>
      <c r="T2281" s="139">
        <v>995</v>
      </c>
      <c r="U2281" s="139" t="s">
        <v>159</v>
      </c>
      <c r="V2281" s="140">
        <v>0</v>
      </c>
      <c r="W2281" s="141">
        <v>0</v>
      </c>
      <c r="X2281" s="141">
        <v>0</v>
      </c>
      <c r="Y2281" s="141">
        <v>0</v>
      </c>
      <c r="Z2281" s="142">
        <v>0</v>
      </c>
    </row>
    <row r="2282" spans="1:26" s="4" customFormat="1" x14ac:dyDescent="0.2">
      <c r="A2282" s="139" t="s">
        <v>209</v>
      </c>
      <c r="B2282" s="31" t="s">
        <v>134</v>
      </c>
      <c r="C2282" s="139">
        <f t="shared" si="35"/>
        <v>8</v>
      </c>
      <c r="D2282" s="139" t="s">
        <v>194</v>
      </c>
      <c r="E2282" s="139" t="s">
        <v>186</v>
      </c>
      <c r="F2282" s="139" t="s">
        <v>1761</v>
      </c>
      <c r="G2282" s="139" t="s">
        <v>1762</v>
      </c>
      <c r="H2282" s="139" t="s">
        <v>234</v>
      </c>
      <c r="I2282" s="139" t="s">
        <v>231</v>
      </c>
      <c r="J2282" s="139" t="s">
        <v>231</v>
      </c>
      <c r="K2282" s="139" t="s">
        <v>232</v>
      </c>
      <c r="L2282" s="139">
        <v>39.258015611111112</v>
      </c>
      <c r="M2282" s="139">
        <v>-107.81416791666666</v>
      </c>
      <c r="N2282" s="139" t="s">
        <v>261</v>
      </c>
      <c r="O2282" s="139" t="s">
        <v>233</v>
      </c>
      <c r="P2282" s="139">
        <v>0</v>
      </c>
      <c r="Q2282" s="139">
        <v>0</v>
      </c>
      <c r="R2282" s="139">
        <v>0</v>
      </c>
      <c r="S2282" s="139">
        <v>1687</v>
      </c>
      <c r="T2282" s="139">
        <v>995</v>
      </c>
      <c r="U2282" s="139" t="s">
        <v>159</v>
      </c>
      <c r="V2282" s="140">
        <v>0</v>
      </c>
      <c r="W2282" s="141">
        <v>0</v>
      </c>
      <c r="X2282" s="141">
        <v>0</v>
      </c>
      <c r="Y2282" s="141">
        <v>0</v>
      </c>
      <c r="Z2282" s="142">
        <v>0</v>
      </c>
    </row>
    <row r="2283" spans="1:26" s="4" customFormat="1" x14ac:dyDescent="0.2">
      <c r="A2283" s="139" t="s">
        <v>209</v>
      </c>
      <c r="B2283" s="31" t="s">
        <v>134</v>
      </c>
      <c r="C2283" s="139">
        <f t="shared" si="35"/>
        <v>8</v>
      </c>
      <c r="D2283" s="139" t="s">
        <v>194</v>
      </c>
      <c r="E2283" s="139" t="s">
        <v>186</v>
      </c>
      <c r="F2283" s="139" t="s">
        <v>1761</v>
      </c>
      <c r="G2283" s="139" t="s">
        <v>1762</v>
      </c>
      <c r="H2283" s="139" t="s">
        <v>235</v>
      </c>
      <c r="I2283" s="139" t="s">
        <v>231</v>
      </c>
      <c r="J2283" s="139" t="s">
        <v>231</v>
      </c>
      <c r="K2283" s="139" t="s">
        <v>232</v>
      </c>
      <c r="L2283" s="139">
        <v>39.258015611111112</v>
      </c>
      <c r="M2283" s="139">
        <v>-107.81416791666666</v>
      </c>
      <c r="N2283" s="139" t="s">
        <v>261</v>
      </c>
      <c r="O2283" s="139" t="s">
        <v>233</v>
      </c>
      <c r="P2283" s="139">
        <v>0</v>
      </c>
      <c r="Q2283" s="139">
        <v>0</v>
      </c>
      <c r="R2283" s="139">
        <v>0</v>
      </c>
      <c r="S2283" s="139">
        <v>387</v>
      </c>
      <c r="T2283" s="139">
        <v>1081</v>
      </c>
      <c r="U2283" s="139" t="s">
        <v>159</v>
      </c>
      <c r="V2283" s="140">
        <v>0</v>
      </c>
      <c r="W2283" s="141">
        <v>0</v>
      </c>
      <c r="X2283" s="141">
        <v>0</v>
      </c>
      <c r="Y2283" s="141">
        <v>0</v>
      </c>
      <c r="Z2283" s="142">
        <v>0.06</v>
      </c>
    </row>
    <row r="2284" spans="1:26" s="4" customFormat="1" x14ac:dyDescent="0.2">
      <c r="A2284" s="139" t="s">
        <v>209</v>
      </c>
      <c r="B2284" s="31" t="s">
        <v>134</v>
      </c>
      <c r="C2284" s="139">
        <f t="shared" si="35"/>
        <v>8</v>
      </c>
      <c r="D2284" s="139" t="s">
        <v>194</v>
      </c>
      <c r="E2284" s="139" t="s">
        <v>186</v>
      </c>
      <c r="F2284" s="139" t="s">
        <v>1761</v>
      </c>
      <c r="G2284" s="139" t="s">
        <v>1762</v>
      </c>
      <c r="H2284" s="139" t="s">
        <v>273</v>
      </c>
      <c r="I2284" s="139" t="s">
        <v>231</v>
      </c>
      <c r="J2284" s="139" t="s">
        <v>231</v>
      </c>
      <c r="K2284" s="139" t="s">
        <v>232</v>
      </c>
      <c r="L2284" s="139">
        <v>39.258015611111112</v>
      </c>
      <c r="M2284" s="139">
        <v>-107.81416791666666</v>
      </c>
      <c r="N2284" s="139" t="s">
        <v>261</v>
      </c>
      <c r="O2284" s="139" t="s">
        <v>233</v>
      </c>
      <c r="P2284" s="139">
        <v>0</v>
      </c>
      <c r="Q2284" s="139">
        <v>0</v>
      </c>
      <c r="R2284" s="139">
        <v>0</v>
      </c>
      <c r="S2284" s="139">
        <v>387</v>
      </c>
      <c r="T2284" s="139">
        <v>1081</v>
      </c>
      <c r="U2284" s="139" t="s">
        <v>159</v>
      </c>
      <c r="V2284" s="140">
        <v>0</v>
      </c>
      <c r="W2284" s="141">
        <v>0</v>
      </c>
      <c r="X2284" s="141">
        <v>0</v>
      </c>
      <c r="Y2284" s="141">
        <v>0</v>
      </c>
      <c r="Z2284" s="142">
        <v>0.06</v>
      </c>
    </row>
    <row r="2285" spans="1:26" s="4" customFormat="1" x14ac:dyDescent="0.2">
      <c r="A2285" s="139" t="s">
        <v>209</v>
      </c>
      <c r="B2285" s="31" t="s">
        <v>134</v>
      </c>
      <c r="C2285" s="139">
        <f t="shared" si="35"/>
        <v>8</v>
      </c>
      <c r="D2285" s="139" t="s">
        <v>194</v>
      </c>
      <c r="E2285" s="139" t="s">
        <v>186</v>
      </c>
      <c r="F2285" s="139" t="s">
        <v>1761</v>
      </c>
      <c r="G2285" s="139" t="s">
        <v>1762</v>
      </c>
      <c r="H2285" s="139" t="s">
        <v>260</v>
      </c>
      <c r="I2285" s="139" t="s">
        <v>231</v>
      </c>
      <c r="J2285" s="139" t="s">
        <v>231</v>
      </c>
      <c r="K2285" s="139" t="s">
        <v>232</v>
      </c>
      <c r="L2285" s="139">
        <v>39.258015611111112</v>
      </c>
      <c r="M2285" s="139">
        <v>-107.81416791666666</v>
      </c>
      <c r="N2285" s="139" t="s">
        <v>275</v>
      </c>
      <c r="O2285" s="139" t="s">
        <v>233</v>
      </c>
      <c r="P2285" s="139">
        <v>0</v>
      </c>
      <c r="Q2285" s="139">
        <v>0</v>
      </c>
      <c r="R2285" s="139">
        <v>0</v>
      </c>
      <c r="S2285" s="139">
        <v>7396</v>
      </c>
      <c r="T2285" s="139">
        <v>907</v>
      </c>
      <c r="U2285" s="139" t="s">
        <v>159</v>
      </c>
      <c r="V2285" s="140">
        <v>0</v>
      </c>
      <c r="W2285" s="141">
        <v>0</v>
      </c>
      <c r="X2285" s="141">
        <v>0</v>
      </c>
      <c r="Y2285" s="141">
        <v>0</v>
      </c>
      <c r="Z2285" s="142">
        <v>3.2919999999999998E-3</v>
      </c>
    </row>
    <row r="2286" spans="1:26" s="4" customFormat="1" x14ac:dyDescent="0.2">
      <c r="A2286" s="139" t="s">
        <v>209</v>
      </c>
      <c r="B2286" s="31" t="s">
        <v>134</v>
      </c>
      <c r="C2286" s="139">
        <f t="shared" si="35"/>
        <v>8</v>
      </c>
      <c r="D2286" s="139" t="s">
        <v>194</v>
      </c>
      <c r="E2286" s="139" t="s">
        <v>186</v>
      </c>
      <c r="F2286" s="139" t="s">
        <v>1761</v>
      </c>
      <c r="G2286" s="139" t="s">
        <v>1762</v>
      </c>
      <c r="H2286" s="139" t="s">
        <v>231</v>
      </c>
      <c r="I2286" s="139" t="s">
        <v>231</v>
      </c>
      <c r="J2286" s="139" t="s">
        <v>231</v>
      </c>
      <c r="K2286" s="139" t="s">
        <v>232</v>
      </c>
      <c r="L2286" s="139">
        <v>39.259425111111121</v>
      </c>
      <c r="M2286" s="139">
        <v>-107.93538613888889</v>
      </c>
      <c r="N2286" s="139" t="s">
        <v>275</v>
      </c>
      <c r="O2286" s="139" t="s">
        <v>233</v>
      </c>
      <c r="P2286" s="139">
        <v>0</v>
      </c>
      <c r="Q2286" s="139">
        <v>0</v>
      </c>
      <c r="R2286" s="139">
        <v>0</v>
      </c>
      <c r="S2286" s="139">
        <v>7396</v>
      </c>
      <c r="T2286" s="139">
        <v>907</v>
      </c>
      <c r="U2286" s="139" t="s">
        <v>159</v>
      </c>
      <c r="V2286" s="140">
        <v>24.206424999999999</v>
      </c>
      <c r="W2286" s="141">
        <v>8.2301850000000005</v>
      </c>
      <c r="X2286" s="141">
        <v>18.154091999999999</v>
      </c>
      <c r="Y2286" s="141">
        <v>0</v>
      </c>
      <c r="Z2286" s="142">
        <v>0</v>
      </c>
    </row>
    <row r="2287" spans="1:26" s="4" customFormat="1" x14ac:dyDescent="0.2">
      <c r="A2287" s="139" t="s">
        <v>209</v>
      </c>
      <c r="B2287" s="31" t="s">
        <v>134</v>
      </c>
      <c r="C2287" s="139">
        <f t="shared" si="35"/>
        <v>8</v>
      </c>
      <c r="D2287" s="139" t="s">
        <v>194</v>
      </c>
      <c r="E2287" s="139" t="s">
        <v>186</v>
      </c>
      <c r="F2287" s="139" t="s">
        <v>1761</v>
      </c>
      <c r="G2287" s="139" t="s">
        <v>1762</v>
      </c>
      <c r="H2287" s="139" t="s">
        <v>231</v>
      </c>
      <c r="I2287" s="139" t="s">
        <v>231</v>
      </c>
      <c r="J2287" s="139" t="s">
        <v>231</v>
      </c>
      <c r="K2287" s="139" t="s">
        <v>232</v>
      </c>
      <c r="L2287" s="139">
        <v>39.295616388888888</v>
      </c>
      <c r="M2287" s="139">
        <v>-107.84486222222222</v>
      </c>
      <c r="N2287" s="139" t="s">
        <v>1763</v>
      </c>
      <c r="O2287" s="139" t="s">
        <v>233</v>
      </c>
      <c r="P2287" s="139">
        <v>0</v>
      </c>
      <c r="Q2287" s="139">
        <v>0</v>
      </c>
      <c r="R2287" s="139">
        <v>0</v>
      </c>
      <c r="S2287" s="139">
        <v>0</v>
      </c>
      <c r="T2287" s="139">
        <v>70</v>
      </c>
      <c r="U2287" s="139" t="s">
        <v>158</v>
      </c>
      <c r="V2287" s="140">
        <v>1.6</v>
      </c>
      <c r="W2287" s="141">
        <v>11.186876</v>
      </c>
      <c r="X2287" s="141">
        <v>3.2</v>
      </c>
      <c r="Y2287" s="141">
        <v>0</v>
      </c>
      <c r="Z2287" s="142">
        <v>0</v>
      </c>
    </row>
    <row r="2288" spans="1:26" s="4" customFormat="1" x14ac:dyDescent="0.2">
      <c r="A2288" s="139" t="s">
        <v>209</v>
      </c>
      <c r="B2288" s="31" t="s">
        <v>134</v>
      </c>
      <c r="C2288" s="139">
        <f t="shared" si="35"/>
        <v>8</v>
      </c>
      <c r="D2288" s="139" t="s">
        <v>194</v>
      </c>
      <c r="E2288" s="139" t="s">
        <v>186</v>
      </c>
      <c r="F2288" s="139" t="s">
        <v>1761</v>
      </c>
      <c r="G2288" s="139" t="s">
        <v>1762</v>
      </c>
      <c r="H2288" s="139" t="s">
        <v>231</v>
      </c>
      <c r="I2288" s="139" t="s">
        <v>231</v>
      </c>
      <c r="J2288" s="139" t="s">
        <v>231</v>
      </c>
      <c r="K2288" s="139" t="s">
        <v>232</v>
      </c>
      <c r="L2288" s="139">
        <v>39.27983694444444</v>
      </c>
      <c r="M2288" s="139">
        <v>-107.81787016666667</v>
      </c>
      <c r="N2288" s="139" t="s">
        <v>261</v>
      </c>
      <c r="O2288" s="139" t="s">
        <v>233</v>
      </c>
      <c r="P2288" s="139">
        <v>0</v>
      </c>
      <c r="Q2288" s="139">
        <v>0</v>
      </c>
      <c r="R2288" s="139">
        <v>0</v>
      </c>
      <c r="S2288" s="139">
        <v>387</v>
      </c>
      <c r="T2288" s="139">
        <v>1081</v>
      </c>
      <c r="U2288" s="139" t="s">
        <v>159</v>
      </c>
      <c r="V2288" s="140">
        <v>0.77630100000000002</v>
      </c>
      <c r="W2288" s="141">
        <v>0.54247500000000004</v>
      </c>
      <c r="X2288" s="141">
        <v>1.552602</v>
      </c>
      <c r="Y2288" s="141">
        <v>0</v>
      </c>
      <c r="Z2288" s="142">
        <v>0</v>
      </c>
    </row>
    <row r="2289" spans="1:26" s="4" customFormat="1" x14ac:dyDescent="0.2">
      <c r="A2289" s="139" t="s">
        <v>209</v>
      </c>
      <c r="B2289" s="31" t="s">
        <v>134</v>
      </c>
      <c r="C2289" s="139">
        <f t="shared" si="35"/>
        <v>8</v>
      </c>
      <c r="D2289" s="139" t="s">
        <v>194</v>
      </c>
      <c r="E2289" s="139" t="s">
        <v>186</v>
      </c>
      <c r="F2289" s="139" t="s">
        <v>1761</v>
      </c>
      <c r="G2289" s="139" t="s">
        <v>1762</v>
      </c>
      <c r="H2289" s="139" t="s">
        <v>231</v>
      </c>
      <c r="I2289" s="139" t="s">
        <v>231</v>
      </c>
      <c r="J2289" s="139" t="s">
        <v>231</v>
      </c>
      <c r="K2289" s="139" t="s">
        <v>232</v>
      </c>
      <c r="L2289" s="139">
        <v>39.289460333333331</v>
      </c>
      <c r="M2289" s="139">
        <v>-107.84716447222222</v>
      </c>
      <c r="N2289" s="139" t="s">
        <v>261</v>
      </c>
      <c r="O2289" s="139" t="s">
        <v>233</v>
      </c>
      <c r="P2289" s="139">
        <v>0</v>
      </c>
      <c r="Q2289" s="139">
        <v>0</v>
      </c>
      <c r="R2289" s="139">
        <v>0</v>
      </c>
      <c r="S2289" s="139">
        <v>387</v>
      </c>
      <c r="T2289" s="139">
        <v>1081</v>
      </c>
      <c r="U2289" s="139" t="s">
        <v>159</v>
      </c>
      <c r="V2289" s="140">
        <v>0.77630100000000002</v>
      </c>
      <c r="W2289" s="141">
        <v>0.54871000000000003</v>
      </c>
      <c r="X2289" s="141">
        <v>1.552602</v>
      </c>
      <c r="Y2289" s="141">
        <v>0</v>
      </c>
      <c r="Z2289" s="142">
        <v>0</v>
      </c>
    </row>
    <row r="2290" spans="1:26" s="4" customFormat="1" x14ac:dyDescent="0.2">
      <c r="A2290" s="139" t="s">
        <v>209</v>
      </c>
      <c r="B2290" s="31" t="s">
        <v>134</v>
      </c>
      <c r="C2290" s="139">
        <f t="shared" si="35"/>
        <v>8</v>
      </c>
      <c r="D2290" s="139" t="s">
        <v>194</v>
      </c>
      <c r="E2290" s="139" t="s">
        <v>186</v>
      </c>
      <c r="F2290" s="139" t="s">
        <v>1764</v>
      </c>
      <c r="G2290" s="139" t="s">
        <v>1765</v>
      </c>
      <c r="H2290" s="139" t="s">
        <v>234</v>
      </c>
      <c r="I2290" s="139" t="s">
        <v>231</v>
      </c>
      <c r="J2290" s="139" t="s">
        <v>231</v>
      </c>
      <c r="K2290" s="139" t="s">
        <v>232</v>
      </c>
      <c r="L2290" s="139">
        <v>39.259425111111121</v>
      </c>
      <c r="M2290" s="139">
        <v>-107.93538613888889</v>
      </c>
      <c r="N2290" s="139" t="s">
        <v>261</v>
      </c>
      <c r="O2290" s="139" t="s">
        <v>233</v>
      </c>
      <c r="P2290" s="139">
        <v>0</v>
      </c>
      <c r="Q2290" s="139">
        <v>0</v>
      </c>
      <c r="R2290" s="139">
        <v>0</v>
      </c>
      <c r="S2290" s="139">
        <v>1587</v>
      </c>
      <c r="T2290" s="139">
        <v>914</v>
      </c>
      <c r="U2290" s="139" t="s">
        <v>159</v>
      </c>
      <c r="V2290" s="140">
        <v>0</v>
      </c>
      <c r="W2290" s="141">
        <v>0</v>
      </c>
      <c r="X2290" s="141">
        <v>0</v>
      </c>
      <c r="Y2290" s="141">
        <v>0</v>
      </c>
      <c r="Z2290" s="142">
        <v>0.27</v>
      </c>
    </row>
    <row r="2291" spans="1:26" s="4" customFormat="1" x14ac:dyDescent="0.2">
      <c r="A2291" s="139" t="s">
        <v>209</v>
      </c>
      <c r="B2291" s="31" t="s">
        <v>134</v>
      </c>
      <c r="C2291" s="139">
        <f t="shared" si="35"/>
        <v>8</v>
      </c>
      <c r="D2291" s="139" t="s">
        <v>194</v>
      </c>
      <c r="E2291" s="139" t="s">
        <v>186</v>
      </c>
      <c r="F2291" s="139" t="s">
        <v>1764</v>
      </c>
      <c r="G2291" s="139" t="s">
        <v>1765</v>
      </c>
      <c r="H2291" s="139" t="s">
        <v>264</v>
      </c>
      <c r="I2291" s="139" t="s">
        <v>231</v>
      </c>
      <c r="J2291" s="139" t="s">
        <v>231</v>
      </c>
      <c r="K2291" s="139" t="s">
        <v>232</v>
      </c>
      <c r="L2291" s="139">
        <v>39.259425111111121</v>
      </c>
      <c r="M2291" s="139">
        <v>-107.93538613888889</v>
      </c>
      <c r="N2291" s="139" t="s">
        <v>277</v>
      </c>
      <c r="O2291" s="139" t="s">
        <v>233</v>
      </c>
      <c r="P2291" s="139">
        <v>0</v>
      </c>
      <c r="Q2291" s="139">
        <v>0</v>
      </c>
      <c r="R2291" s="139">
        <v>0</v>
      </c>
      <c r="S2291" s="139">
        <v>0</v>
      </c>
      <c r="T2291" s="139">
        <v>70</v>
      </c>
      <c r="U2291" s="139" t="s">
        <v>137</v>
      </c>
      <c r="V2291" s="140">
        <v>0</v>
      </c>
      <c r="W2291" s="141">
        <v>0</v>
      </c>
      <c r="X2291" s="141">
        <v>0</v>
      </c>
      <c r="Y2291" s="141">
        <v>0</v>
      </c>
      <c r="Z2291" s="142">
        <v>0.03</v>
      </c>
    </row>
    <row r="2292" spans="1:26" s="4" customFormat="1" x14ac:dyDescent="0.2">
      <c r="A2292" s="139" t="s">
        <v>209</v>
      </c>
      <c r="B2292" s="31" t="s">
        <v>134</v>
      </c>
      <c r="C2292" s="139">
        <f t="shared" si="35"/>
        <v>8</v>
      </c>
      <c r="D2292" s="139" t="s">
        <v>194</v>
      </c>
      <c r="E2292" s="139" t="s">
        <v>186</v>
      </c>
      <c r="F2292" s="139" t="s">
        <v>1764</v>
      </c>
      <c r="G2292" s="139" t="s">
        <v>1765</v>
      </c>
      <c r="H2292" s="139" t="s">
        <v>236</v>
      </c>
      <c r="I2292" s="139" t="s">
        <v>231</v>
      </c>
      <c r="J2292" s="139" t="s">
        <v>231</v>
      </c>
      <c r="K2292" s="139" t="s">
        <v>232</v>
      </c>
      <c r="L2292" s="139">
        <v>39.259425111111121</v>
      </c>
      <c r="M2292" s="139">
        <v>-107.93538613888889</v>
      </c>
      <c r="N2292" s="139" t="s">
        <v>261</v>
      </c>
      <c r="O2292" s="139" t="s">
        <v>233</v>
      </c>
      <c r="P2292" s="139">
        <v>0</v>
      </c>
      <c r="Q2292" s="139">
        <v>0</v>
      </c>
      <c r="R2292" s="139">
        <v>0</v>
      </c>
      <c r="S2292" s="139">
        <v>1590</v>
      </c>
      <c r="T2292" s="139">
        <v>914</v>
      </c>
      <c r="U2292" s="139" t="s">
        <v>159</v>
      </c>
      <c r="V2292" s="140">
        <v>0</v>
      </c>
      <c r="W2292" s="141">
        <v>0</v>
      </c>
      <c r="X2292" s="141">
        <v>0</v>
      </c>
      <c r="Y2292" s="141">
        <v>0</v>
      </c>
      <c r="Z2292" s="142">
        <v>0.240592</v>
      </c>
    </row>
    <row r="2293" spans="1:26" s="4" customFormat="1" x14ac:dyDescent="0.2">
      <c r="A2293" s="139" t="s">
        <v>209</v>
      </c>
      <c r="B2293" s="31" t="s">
        <v>134</v>
      </c>
      <c r="C2293" s="139">
        <f t="shared" si="35"/>
        <v>8</v>
      </c>
      <c r="D2293" s="139" t="s">
        <v>194</v>
      </c>
      <c r="E2293" s="139" t="s">
        <v>186</v>
      </c>
      <c r="F2293" s="139" t="s">
        <v>1764</v>
      </c>
      <c r="G2293" s="139" t="s">
        <v>1765</v>
      </c>
      <c r="H2293" s="139" t="s">
        <v>231</v>
      </c>
      <c r="I2293" s="139" t="s">
        <v>231</v>
      </c>
      <c r="J2293" s="139" t="s">
        <v>231</v>
      </c>
      <c r="K2293" s="139" t="s">
        <v>232</v>
      </c>
      <c r="L2293" s="139">
        <v>39.256176500000002</v>
      </c>
      <c r="M2293" s="139">
        <v>-107.95879102777778</v>
      </c>
      <c r="N2293" s="139" t="s">
        <v>261</v>
      </c>
      <c r="O2293" s="139" t="s">
        <v>233</v>
      </c>
      <c r="P2293" s="139">
        <v>0</v>
      </c>
      <c r="Q2293" s="139">
        <v>0</v>
      </c>
      <c r="R2293" s="139">
        <v>0</v>
      </c>
      <c r="S2293" s="139">
        <v>1587</v>
      </c>
      <c r="T2293" s="139">
        <v>914</v>
      </c>
      <c r="U2293" s="139" t="s">
        <v>159</v>
      </c>
      <c r="V2293" s="140">
        <v>3.86</v>
      </c>
      <c r="W2293" s="141">
        <v>2.7</v>
      </c>
      <c r="X2293" s="141">
        <v>7.726</v>
      </c>
      <c r="Y2293" s="141">
        <v>0</v>
      </c>
      <c r="Z2293" s="142">
        <v>0</v>
      </c>
    </row>
    <row r="2294" spans="1:26" s="4" customFormat="1" x14ac:dyDescent="0.2">
      <c r="A2294" s="139" t="s">
        <v>209</v>
      </c>
      <c r="B2294" s="31" t="s">
        <v>134</v>
      </c>
      <c r="C2294" s="139">
        <f t="shared" si="35"/>
        <v>8</v>
      </c>
      <c r="D2294" s="139" t="s">
        <v>194</v>
      </c>
      <c r="E2294" s="139" t="s">
        <v>186</v>
      </c>
      <c r="F2294" s="139" t="s">
        <v>1764</v>
      </c>
      <c r="G2294" s="139" t="s">
        <v>1765</v>
      </c>
      <c r="H2294" s="139" t="s">
        <v>231</v>
      </c>
      <c r="I2294" s="139" t="s">
        <v>231</v>
      </c>
      <c r="J2294" s="139" t="s">
        <v>231</v>
      </c>
      <c r="K2294" s="139" t="s">
        <v>232</v>
      </c>
      <c r="L2294" s="139">
        <v>39.256176500000002</v>
      </c>
      <c r="M2294" s="139">
        <v>-107.95879102777778</v>
      </c>
      <c r="N2294" s="139" t="s">
        <v>261</v>
      </c>
      <c r="O2294" s="139" t="s">
        <v>233</v>
      </c>
      <c r="P2294" s="139">
        <v>0</v>
      </c>
      <c r="Q2294" s="139">
        <v>0</v>
      </c>
      <c r="R2294" s="139">
        <v>0</v>
      </c>
      <c r="S2294" s="139">
        <v>394</v>
      </c>
      <c r="T2294" s="139">
        <v>1076</v>
      </c>
      <c r="U2294" s="139" t="s">
        <v>159</v>
      </c>
      <c r="V2294" s="140">
        <v>0.92</v>
      </c>
      <c r="W2294" s="141">
        <v>0.64</v>
      </c>
      <c r="X2294" s="141">
        <v>1.83</v>
      </c>
      <c r="Y2294" s="141">
        <v>0</v>
      </c>
      <c r="Z2294" s="142">
        <v>0</v>
      </c>
    </row>
    <row r="2295" spans="1:26" s="4" customFormat="1" x14ac:dyDescent="0.2">
      <c r="A2295" s="139" t="s">
        <v>209</v>
      </c>
      <c r="B2295" s="31" t="s">
        <v>134</v>
      </c>
      <c r="C2295" s="139">
        <f t="shared" si="35"/>
        <v>8</v>
      </c>
      <c r="D2295" s="139" t="s">
        <v>194</v>
      </c>
      <c r="E2295" s="139" t="s">
        <v>186</v>
      </c>
      <c r="F2295" s="139" t="s">
        <v>1764</v>
      </c>
      <c r="G2295" s="139" t="s">
        <v>1765</v>
      </c>
      <c r="H2295" s="139" t="s">
        <v>231</v>
      </c>
      <c r="I2295" s="139" t="s">
        <v>231</v>
      </c>
      <c r="J2295" s="139" t="s">
        <v>231</v>
      </c>
      <c r="K2295" s="139" t="s">
        <v>232</v>
      </c>
      <c r="L2295" s="139">
        <v>39.256176500000002</v>
      </c>
      <c r="M2295" s="139">
        <v>-107.95879102777778</v>
      </c>
      <c r="N2295" s="139" t="s">
        <v>70</v>
      </c>
      <c r="O2295" s="139" t="s">
        <v>233</v>
      </c>
      <c r="P2295" s="139">
        <v>0</v>
      </c>
      <c r="Q2295" s="139">
        <v>0</v>
      </c>
      <c r="R2295" s="139">
        <v>0</v>
      </c>
      <c r="S2295" s="139">
        <v>0</v>
      </c>
      <c r="T2295" s="139">
        <v>70</v>
      </c>
      <c r="U2295" s="139" t="s">
        <v>110</v>
      </c>
      <c r="V2295" s="140">
        <v>0</v>
      </c>
      <c r="W2295" s="141">
        <v>8.2100000000000009</v>
      </c>
      <c r="X2295" s="141">
        <v>0</v>
      </c>
      <c r="Y2295" s="141">
        <v>0</v>
      </c>
      <c r="Z2295" s="142">
        <v>0</v>
      </c>
    </row>
    <row r="2296" spans="1:26" s="4" customFormat="1" x14ac:dyDescent="0.2">
      <c r="A2296" s="139" t="s">
        <v>209</v>
      </c>
      <c r="B2296" s="31" t="s">
        <v>134</v>
      </c>
      <c r="C2296" s="139">
        <f t="shared" si="35"/>
        <v>8</v>
      </c>
      <c r="D2296" s="139" t="s">
        <v>194</v>
      </c>
      <c r="E2296" s="139" t="s">
        <v>186</v>
      </c>
      <c r="F2296" s="139" t="s">
        <v>1764</v>
      </c>
      <c r="G2296" s="139" t="s">
        <v>1765</v>
      </c>
      <c r="H2296" s="139" t="s">
        <v>231</v>
      </c>
      <c r="I2296" s="139" t="s">
        <v>231</v>
      </c>
      <c r="J2296" s="139" t="s">
        <v>231</v>
      </c>
      <c r="K2296" s="139" t="s">
        <v>232</v>
      </c>
      <c r="L2296" s="139">
        <v>39.256176500000002</v>
      </c>
      <c r="M2296" s="139">
        <v>-107.95879102777778</v>
      </c>
      <c r="N2296" s="139" t="s">
        <v>277</v>
      </c>
      <c r="O2296" s="139" t="s">
        <v>233</v>
      </c>
      <c r="P2296" s="139">
        <v>0</v>
      </c>
      <c r="Q2296" s="139">
        <v>0</v>
      </c>
      <c r="R2296" s="139">
        <v>0</v>
      </c>
      <c r="S2296" s="139">
        <v>0</v>
      </c>
      <c r="T2296" s="139">
        <v>70</v>
      </c>
      <c r="U2296" s="139" t="s">
        <v>137</v>
      </c>
      <c r="V2296" s="140">
        <v>2</v>
      </c>
      <c r="W2296" s="141">
        <v>0.05</v>
      </c>
      <c r="X2296" s="141">
        <v>5</v>
      </c>
      <c r="Y2296" s="141">
        <v>0</v>
      </c>
      <c r="Z2296" s="142">
        <v>0</v>
      </c>
    </row>
    <row r="2297" spans="1:26" s="4" customFormat="1" x14ac:dyDescent="0.2">
      <c r="A2297" s="139" t="s">
        <v>209</v>
      </c>
      <c r="B2297" s="31" t="s">
        <v>134</v>
      </c>
      <c r="C2297" s="139">
        <f t="shared" si="35"/>
        <v>8</v>
      </c>
      <c r="D2297" s="139" t="s">
        <v>194</v>
      </c>
      <c r="E2297" s="139" t="s">
        <v>186</v>
      </c>
      <c r="F2297" s="139" t="s">
        <v>1764</v>
      </c>
      <c r="G2297" s="139" t="s">
        <v>1765</v>
      </c>
      <c r="H2297" s="139" t="s">
        <v>231</v>
      </c>
      <c r="I2297" s="139" t="s">
        <v>231</v>
      </c>
      <c r="J2297" s="139" t="s">
        <v>231</v>
      </c>
      <c r="K2297" s="139" t="s">
        <v>232</v>
      </c>
      <c r="L2297" s="139">
        <v>39.256176500000002</v>
      </c>
      <c r="M2297" s="139">
        <v>-107.95879102777778</v>
      </c>
      <c r="N2297" s="139" t="s">
        <v>239</v>
      </c>
      <c r="O2297" s="139" t="s">
        <v>233</v>
      </c>
      <c r="P2297" s="139">
        <v>0</v>
      </c>
      <c r="Q2297" s="139">
        <v>0</v>
      </c>
      <c r="R2297" s="139">
        <v>0</v>
      </c>
      <c r="S2297" s="139">
        <v>0</v>
      </c>
      <c r="T2297" s="139">
        <v>70</v>
      </c>
      <c r="U2297" s="139" t="s">
        <v>111</v>
      </c>
      <c r="V2297" s="140">
        <v>0</v>
      </c>
      <c r="W2297" s="141">
        <v>7.4</v>
      </c>
      <c r="X2297" s="141">
        <v>0</v>
      </c>
      <c r="Y2297" s="141">
        <v>0</v>
      </c>
      <c r="Z2297" s="142">
        <v>0</v>
      </c>
    </row>
    <row r="2298" spans="1:26" s="4" customFormat="1" x14ac:dyDescent="0.2">
      <c r="A2298" s="139" t="s">
        <v>209</v>
      </c>
      <c r="B2298" s="31" t="s">
        <v>134</v>
      </c>
      <c r="C2298" s="139">
        <f t="shared" si="35"/>
        <v>8</v>
      </c>
      <c r="D2298" s="139" t="s">
        <v>194</v>
      </c>
      <c r="E2298" s="139" t="s">
        <v>186</v>
      </c>
      <c r="F2298" s="139" t="s">
        <v>1764</v>
      </c>
      <c r="G2298" s="139" t="s">
        <v>1765</v>
      </c>
      <c r="H2298" s="139" t="s">
        <v>231</v>
      </c>
      <c r="I2298" s="139" t="s">
        <v>231</v>
      </c>
      <c r="J2298" s="139" t="s">
        <v>231</v>
      </c>
      <c r="K2298" s="139" t="s">
        <v>232</v>
      </c>
      <c r="L2298" s="139">
        <v>39.360294000000003</v>
      </c>
      <c r="M2298" s="139">
        <v>-108.81141488888889</v>
      </c>
      <c r="N2298" s="139" t="s">
        <v>261</v>
      </c>
      <c r="O2298" s="139" t="s">
        <v>233</v>
      </c>
      <c r="P2298" s="139">
        <v>0</v>
      </c>
      <c r="Q2298" s="139">
        <v>0</v>
      </c>
      <c r="R2298" s="139">
        <v>0</v>
      </c>
      <c r="S2298" s="139">
        <v>1590</v>
      </c>
      <c r="T2298" s="139">
        <v>914</v>
      </c>
      <c r="U2298" s="139" t="s">
        <v>159</v>
      </c>
      <c r="V2298" s="140">
        <v>4.051361</v>
      </c>
      <c r="W2298" s="141">
        <v>2.7009069999999999</v>
      </c>
      <c r="X2298" s="141">
        <v>7.7168770000000002</v>
      </c>
      <c r="Y2298" s="141">
        <v>0</v>
      </c>
      <c r="Z2298" s="142">
        <v>0</v>
      </c>
    </row>
    <row r="2299" spans="1:26" s="4" customFormat="1" x14ac:dyDescent="0.2">
      <c r="A2299" s="139" t="s">
        <v>209</v>
      </c>
      <c r="B2299" s="31" t="s">
        <v>134</v>
      </c>
      <c r="C2299" s="139">
        <f t="shared" si="35"/>
        <v>8</v>
      </c>
      <c r="D2299" s="139" t="s">
        <v>194</v>
      </c>
      <c r="E2299" s="139" t="s">
        <v>186</v>
      </c>
      <c r="F2299" s="139" t="s">
        <v>1764</v>
      </c>
      <c r="G2299" s="139" t="s">
        <v>1765</v>
      </c>
      <c r="H2299" s="139" t="s">
        <v>231</v>
      </c>
      <c r="I2299" s="139" t="s">
        <v>231</v>
      </c>
      <c r="J2299" s="139" t="s">
        <v>231</v>
      </c>
      <c r="K2299" s="139" t="s">
        <v>232</v>
      </c>
      <c r="L2299" s="139">
        <v>39.226368666666666</v>
      </c>
      <c r="M2299" s="139">
        <v>-108.06032777777777</v>
      </c>
      <c r="N2299" s="139" t="s">
        <v>254</v>
      </c>
      <c r="O2299" s="139" t="s">
        <v>233</v>
      </c>
      <c r="P2299" s="139">
        <v>0</v>
      </c>
      <c r="Q2299" s="139">
        <v>0</v>
      </c>
      <c r="R2299" s="139">
        <v>0</v>
      </c>
      <c r="S2299" s="139">
        <v>0</v>
      </c>
      <c r="T2299" s="139">
        <v>70</v>
      </c>
      <c r="U2299" s="139" t="s">
        <v>108</v>
      </c>
      <c r="V2299" s="140">
        <v>0</v>
      </c>
      <c r="W2299" s="141">
        <v>0.37</v>
      </c>
      <c r="X2299" s="141">
        <v>0</v>
      </c>
      <c r="Y2299" s="141">
        <v>0</v>
      </c>
      <c r="Z2299" s="142">
        <v>0</v>
      </c>
    </row>
    <row r="2300" spans="1:26" s="4" customFormat="1" x14ac:dyDescent="0.2">
      <c r="A2300" s="139" t="s">
        <v>209</v>
      </c>
      <c r="B2300" s="31" t="s">
        <v>134</v>
      </c>
      <c r="C2300" s="139">
        <f t="shared" si="35"/>
        <v>8</v>
      </c>
      <c r="D2300" s="139" t="s">
        <v>194</v>
      </c>
      <c r="E2300" s="139" t="s">
        <v>186</v>
      </c>
      <c r="F2300" s="139" t="s">
        <v>1764</v>
      </c>
      <c r="G2300" s="139" t="s">
        <v>1765</v>
      </c>
      <c r="H2300" s="139" t="s">
        <v>231</v>
      </c>
      <c r="I2300" s="139" t="s">
        <v>231</v>
      </c>
      <c r="J2300" s="139" t="s">
        <v>231</v>
      </c>
      <c r="K2300" s="139" t="s">
        <v>232</v>
      </c>
      <c r="L2300" s="139">
        <v>39.226368666666666</v>
      </c>
      <c r="M2300" s="139">
        <v>-108.06032777777777</v>
      </c>
      <c r="N2300" s="139" t="s">
        <v>254</v>
      </c>
      <c r="O2300" s="139" t="s">
        <v>233</v>
      </c>
      <c r="P2300" s="139">
        <v>8</v>
      </c>
      <c r="Q2300" s="139">
        <v>0.5</v>
      </c>
      <c r="R2300" s="139">
        <v>0</v>
      </c>
      <c r="S2300" s="139">
        <v>0</v>
      </c>
      <c r="T2300" s="139">
        <v>0</v>
      </c>
      <c r="U2300" s="139" t="s">
        <v>108</v>
      </c>
      <c r="V2300" s="140">
        <v>0</v>
      </c>
      <c r="W2300" s="141">
        <v>0.24735399999999999</v>
      </c>
      <c r="X2300" s="141">
        <v>0</v>
      </c>
      <c r="Y2300" s="141">
        <v>0</v>
      </c>
      <c r="Z2300" s="142">
        <v>0</v>
      </c>
    </row>
    <row r="2301" spans="1:26" s="4" customFormat="1" x14ac:dyDescent="0.2">
      <c r="A2301" s="139" t="s">
        <v>209</v>
      </c>
      <c r="B2301" s="31" t="s">
        <v>134</v>
      </c>
      <c r="C2301" s="139">
        <f t="shared" si="35"/>
        <v>8</v>
      </c>
      <c r="D2301" s="139" t="s">
        <v>194</v>
      </c>
      <c r="E2301" s="139" t="s">
        <v>186</v>
      </c>
      <c r="F2301" s="139" t="s">
        <v>1766</v>
      </c>
      <c r="G2301" s="139" t="s">
        <v>677</v>
      </c>
      <c r="H2301" s="139" t="s">
        <v>230</v>
      </c>
      <c r="I2301" s="139" t="s">
        <v>231</v>
      </c>
      <c r="J2301" s="139" t="s">
        <v>231</v>
      </c>
      <c r="K2301" s="139" t="s">
        <v>232</v>
      </c>
      <c r="L2301" s="139">
        <v>39.243300250000004</v>
      </c>
      <c r="M2301" s="139">
        <v>-108.11171613888888</v>
      </c>
      <c r="N2301" s="139" t="s">
        <v>261</v>
      </c>
      <c r="O2301" s="139" t="s">
        <v>233</v>
      </c>
      <c r="P2301" s="139">
        <v>26</v>
      </c>
      <c r="Q2301" s="139">
        <v>1.33</v>
      </c>
      <c r="R2301" s="139">
        <v>54</v>
      </c>
      <c r="S2301" s="139">
        <v>14165</v>
      </c>
      <c r="T2301" s="139">
        <v>783</v>
      </c>
      <c r="U2301" s="139" t="s">
        <v>159</v>
      </c>
      <c r="V2301" s="140">
        <v>0</v>
      </c>
      <c r="W2301" s="141">
        <v>0</v>
      </c>
      <c r="X2301" s="141">
        <v>0</v>
      </c>
      <c r="Y2301" s="141">
        <v>0</v>
      </c>
      <c r="Z2301" s="142">
        <v>0</v>
      </c>
    </row>
    <row r="2302" spans="1:26" s="4" customFormat="1" x14ac:dyDescent="0.2">
      <c r="A2302" s="139" t="s">
        <v>209</v>
      </c>
      <c r="B2302" s="31" t="s">
        <v>134</v>
      </c>
      <c r="C2302" s="139">
        <f t="shared" si="35"/>
        <v>8</v>
      </c>
      <c r="D2302" s="139" t="s">
        <v>194</v>
      </c>
      <c r="E2302" s="139" t="s">
        <v>186</v>
      </c>
      <c r="F2302" s="139" t="s">
        <v>1766</v>
      </c>
      <c r="G2302" s="139" t="s">
        <v>677</v>
      </c>
      <c r="H2302" s="139" t="s">
        <v>229</v>
      </c>
      <c r="I2302" s="139" t="s">
        <v>231</v>
      </c>
      <c r="J2302" s="139" t="s">
        <v>231</v>
      </c>
      <c r="K2302" s="139" t="s">
        <v>232</v>
      </c>
      <c r="L2302" s="139">
        <v>39.243300250000004</v>
      </c>
      <c r="M2302" s="139">
        <v>-108.11171613888888</v>
      </c>
      <c r="N2302" s="139" t="s">
        <v>261</v>
      </c>
      <c r="O2302" s="139" t="s">
        <v>233</v>
      </c>
      <c r="P2302" s="139">
        <v>20</v>
      </c>
      <c r="Q2302" s="139">
        <v>0.83</v>
      </c>
      <c r="R2302" s="139">
        <v>107</v>
      </c>
      <c r="S2302" s="139">
        <v>3520</v>
      </c>
      <c r="T2302" s="139">
        <v>1135</v>
      </c>
      <c r="U2302" s="139" t="s">
        <v>159</v>
      </c>
      <c r="V2302" s="140">
        <v>0</v>
      </c>
      <c r="W2302" s="141">
        <v>0</v>
      </c>
      <c r="X2302" s="141">
        <v>0</v>
      </c>
      <c r="Y2302" s="141">
        <v>0</v>
      </c>
      <c r="Z2302" s="142">
        <v>0.49448900000000001</v>
      </c>
    </row>
    <row r="2303" spans="1:26" s="4" customFormat="1" x14ac:dyDescent="0.2">
      <c r="A2303" s="139" t="s">
        <v>209</v>
      </c>
      <c r="B2303" s="31" t="s">
        <v>134</v>
      </c>
      <c r="C2303" s="139">
        <f t="shared" si="35"/>
        <v>8</v>
      </c>
      <c r="D2303" s="139" t="s">
        <v>194</v>
      </c>
      <c r="E2303" s="139" t="s">
        <v>186</v>
      </c>
      <c r="F2303" s="139" t="s">
        <v>1766</v>
      </c>
      <c r="G2303" s="139" t="s">
        <v>677</v>
      </c>
      <c r="H2303" s="139" t="s">
        <v>231</v>
      </c>
      <c r="I2303" s="139" t="s">
        <v>231</v>
      </c>
      <c r="J2303" s="139" t="s">
        <v>231</v>
      </c>
      <c r="K2303" s="139" t="s">
        <v>232</v>
      </c>
      <c r="L2303" s="139">
        <v>40.952126500000006</v>
      </c>
      <c r="M2303" s="139">
        <v>-108.31398949999999</v>
      </c>
      <c r="N2303" s="139" t="s">
        <v>261</v>
      </c>
      <c r="O2303" s="139" t="s">
        <v>233</v>
      </c>
      <c r="P2303" s="139">
        <v>20</v>
      </c>
      <c r="Q2303" s="139">
        <v>0.83</v>
      </c>
      <c r="R2303" s="139">
        <v>107</v>
      </c>
      <c r="S2303" s="139">
        <v>3520</v>
      </c>
      <c r="T2303" s="139">
        <v>1135</v>
      </c>
      <c r="U2303" s="139" t="s">
        <v>159</v>
      </c>
      <c r="V2303" s="140">
        <v>7.0963760000000002</v>
      </c>
      <c r="W2303" s="141">
        <v>4.994936</v>
      </c>
      <c r="X2303" s="141">
        <v>14.256973</v>
      </c>
      <c r="Y2303" s="141">
        <v>0</v>
      </c>
      <c r="Z2303" s="142">
        <v>0</v>
      </c>
    </row>
    <row r="2304" spans="1:26" s="4" customFormat="1" x14ac:dyDescent="0.2">
      <c r="A2304" s="139" t="s">
        <v>209</v>
      </c>
      <c r="B2304" s="31" t="s">
        <v>134</v>
      </c>
      <c r="C2304" s="139">
        <f t="shared" si="35"/>
        <v>8</v>
      </c>
      <c r="D2304" s="139" t="s">
        <v>194</v>
      </c>
      <c r="E2304" s="139" t="s">
        <v>186</v>
      </c>
      <c r="F2304" s="139" t="s">
        <v>1766</v>
      </c>
      <c r="G2304" s="139" t="s">
        <v>677</v>
      </c>
      <c r="H2304" s="139" t="s">
        <v>231</v>
      </c>
      <c r="I2304" s="139" t="s">
        <v>231</v>
      </c>
      <c r="J2304" s="139" t="s">
        <v>231</v>
      </c>
      <c r="K2304" s="139" t="s">
        <v>232</v>
      </c>
      <c r="L2304" s="139">
        <v>39.296699277777776</v>
      </c>
      <c r="M2304" s="139">
        <v>-107.72696836111112</v>
      </c>
      <c r="N2304" s="139" t="s">
        <v>238</v>
      </c>
      <c r="O2304" s="139" t="s">
        <v>233</v>
      </c>
      <c r="P2304" s="139">
        <v>15</v>
      </c>
      <c r="Q2304" s="139">
        <v>0.66</v>
      </c>
      <c r="R2304" s="139">
        <v>10</v>
      </c>
      <c r="S2304" s="139">
        <v>226</v>
      </c>
      <c r="T2304" s="139">
        <v>440</v>
      </c>
      <c r="U2304" s="139" t="s">
        <v>110</v>
      </c>
      <c r="V2304" s="140">
        <v>0</v>
      </c>
      <c r="W2304" s="141">
        <v>2.0941879999999999</v>
      </c>
      <c r="X2304" s="141">
        <v>0</v>
      </c>
      <c r="Y2304" s="141">
        <v>0</v>
      </c>
      <c r="Z2304" s="142">
        <v>0</v>
      </c>
    </row>
    <row r="2305" spans="1:26" s="4" customFormat="1" x14ac:dyDescent="0.2">
      <c r="A2305" s="139" t="s">
        <v>209</v>
      </c>
      <c r="B2305" s="31" t="s">
        <v>134</v>
      </c>
      <c r="C2305" s="139">
        <f t="shared" si="35"/>
        <v>8</v>
      </c>
      <c r="D2305" s="139" t="s">
        <v>194</v>
      </c>
      <c r="E2305" s="139" t="s">
        <v>186</v>
      </c>
      <c r="F2305" s="139" t="s">
        <v>1766</v>
      </c>
      <c r="G2305" s="139" t="s">
        <v>677</v>
      </c>
      <c r="H2305" s="139" t="s">
        <v>231</v>
      </c>
      <c r="I2305" s="139" t="s">
        <v>231</v>
      </c>
      <c r="J2305" s="139" t="s">
        <v>231</v>
      </c>
      <c r="K2305" s="139" t="s">
        <v>232</v>
      </c>
      <c r="L2305" s="139">
        <v>39.334179305555558</v>
      </c>
      <c r="M2305" s="139">
        <v>-107.59359686111112</v>
      </c>
      <c r="N2305" s="139" t="s">
        <v>286</v>
      </c>
      <c r="O2305" s="139" t="s">
        <v>233</v>
      </c>
      <c r="P2305" s="139">
        <v>0</v>
      </c>
      <c r="Q2305" s="139">
        <v>0</v>
      </c>
      <c r="R2305" s="139">
        <v>0</v>
      </c>
      <c r="S2305" s="139">
        <v>0</v>
      </c>
      <c r="T2305" s="139">
        <v>70</v>
      </c>
      <c r="U2305" s="139" t="s">
        <v>111</v>
      </c>
      <c r="V2305" s="140">
        <v>0</v>
      </c>
      <c r="W2305" s="141">
        <v>6.7</v>
      </c>
      <c r="X2305" s="141">
        <v>0</v>
      </c>
      <c r="Y2305" s="141">
        <v>0</v>
      </c>
      <c r="Z2305" s="142">
        <v>0</v>
      </c>
    </row>
    <row r="2306" spans="1:26" s="4" customFormat="1" x14ac:dyDescent="0.2">
      <c r="A2306" s="139" t="s">
        <v>209</v>
      </c>
      <c r="B2306" s="31" t="s">
        <v>134</v>
      </c>
      <c r="C2306" s="139">
        <f t="shared" si="35"/>
        <v>8</v>
      </c>
      <c r="D2306" s="139" t="s">
        <v>194</v>
      </c>
      <c r="E2306" s="139" t="s">
        <v>186</v>
      </c>
      <c r="F2306" s="139" t="s">
        <v>1767</v>
      </c>
      <c r="G2306" s="139" t="s">
        <v>288</v>
      </c>
      <c r="H2306" s="139" t="s">
        <v>231</v>
      </c>
      <c r="I2306" s="139" t="s">
        <v>231</v>
      </c>
      <c r="J2306" s="139" t="s">
        <v>231</v>
      </c>
      <c r="K2306" s="139" t="s">
        <v>451</v>
      </c>
      <c r="L2306" s="139">
        <v>39.28032558333333</v>
      </c>
      <c r="M2306" s="139">
        <v>-108.20516288888889</v>
      </c>
      <c r="N2306" s="139" t="s">
        <v>83</v>
      </c>
      <c r="O2306" s="139" t="s">
        <v>452</v>
      </c>
      <c r="P2306" s="139">
        <v>13</v>
      </c>
      <c r="Q2306" s="139">
        <v>0.5</v>
      </c>
      <c r="R2306" s="139">
        <v>0</v>
      </c>
      <c r="S2306" s="139">
        <v>1018</v>
      </c>
      <c r="T2306" s="139">
        <v>1025</v>
      </c>
      <c r="U2306" s="139" t="s">
        <v>159</v>
      </c>
      <c r="V2306" s="140">
        <v>7.9</v>
      </c>
      <c r="W2306" s="141">
        <v>2</v>
      </c>
      <c r="X2306" s="141">
        <v>7.9</v>
      </c>
      <c r="Y2306" s="141">
        <v>0</v>
      </c>
      <c r="Z2306" s="142">
        <v>0</v>
      </c>
    </row>
    <row r="2307" spans="1:26" s="4" customFormat="1" x14ac:dyDescent="0.2">
      <c r="A2307" s="139" t="s">
        <v>209</v>
      </c>
      <c r="B2307" s="31" t="s">
        <v>134</v>
      </c>
      <c r="C2307" s="139">
        <f t="shared" si="35"/>
        <v>8</v>
      </c>
      <c r="D2307" s="139" t="s">
        <v>194</v>
      </c>
      <c r="E2307" s="139" t="s">
        <v>186</v>
      </c>
      <c r="F2307" s="139" t="s">
        <v>1767</v>
      </c>
      <c r="G2307" s="139" t="s">
        <v>288</v>
      </c>
      <c r="H2307" s="139" t="s">
        <v>231</v>
      </c>
      <c r="I2307" s="139" t="s">
        <v>231</v>
      </c>
      <c r="J2307" s="139" t="s">
        <v>231</v>
      </c>
      <c r="K2307" s="139" t="s">
        <v>451</v>
      </c>
      <c r="L2307" s="139">
        <v>39.28032558333333</v>
      </c>
      <c r="M2307" s="139">
        <v>-108.20516288888889</v>
      </c>
      <c r="N2307" s="139" t="s">
        <v>261</v>
      </c>
      <c r="O2307" s="139" t="s">
        <v>452</v>
      </c>
      <c r="P2307" s="139">
        <v>12</v>
      </c>
      <c r="Q2307" s="139">
        <v>0</v>
      </c>
      <c r="R2307" s="139">
        <v>80.599999999999994</v>
      </c>
      <c r="S2307" s="139">
        <v>2639</v>
      </c>
      <c r="T2307" s="139">
        <v>800</v>
      </c>
      <c r="U2307" s="139" t="s">
        <v>159</v>
      </c>
      <c r="V2307" s="140">
        <v>3.9</v>
      </c>
      <c r="W2307" s="141">
        <v>0.4</v>
      </c>
      <c r="X2307" s="141">
        <v>5.9</v>
      </c>
      <c r="Y2307" s="141">
        <v>0</v>
      </c>
      <c r="Z2307" s="142">
        <v>0</v>
      </c>
    </row>
    <row r="2308" spans="1:26" s="4" customFormat="1" x14ac:dyDescent="0.2">
      <c r="A2308" s="139" t="s">
        <v>209</v>
      </c>
      <c r="B2308" s="31" t="s">
        <v>134</v>
      </c>
      <c r="C2308" s="139">
        <f t="shared" si="35"/>
        <v>8</v>
      </c>
      <c r="D2308" s="139" t="s">
        <v>194</v>
      </c>
      <c r="E2308" s="139" t="s">
        <v>186</v>
      </c>
      <c r="F2308" s="139" t="s">
        <v>1767</v>
      </c>
      <c r="G2308" s="139" t="s">
        <v>288</v>
      </c>
      <c r="H2308" s="139" t="s">
        <v>231</v>
      </c>
      <c r="I2308" s="139" t="s">
        <v>231</v>
      </c>
      <c r="J2308" s="139" t="s">
        <v>231</v>
      </c>
      <c r="K2308" s="139" t="s">
        <v>451</v>
      </c>
      <c r="L2308" s="139">
        <v>39.330221083333335</v>
      </c>
      <c r="M2308" s="139">
        <v>-109.02380183333335</v>
      </c>
      <c r="N2308" s="139" t="s">
        <v>238</v>
      </c>
      <c r="O2308" s="139" t="s">
        <v>452</v>
      </c>
      <c r="P2308" s="139">
        <v>18</v>
      </c>
      <c r="Q2308" s="139">
        <v>2</v>
      </c>
      <c r="R2308" s="139">
        <v>0.2</v>
      </c>
      <c r="S2308" s="139">
        <v>0</v>
      </c>
      <c r="T2308" s="139">
        <v>600</v>
      </c>
      <c r="U2308" s="139" t="s">
        <v>110</v>
      </c>
      <c r="V2308" s="140">
        <v>0.4</v>
      </c>
      <c r="W2308" s="141">
        <v>3.1003829999999999</v>
      </c>
      <c r="X2308" s="141">
        <v>0.4</v>
      </c>
      <c r="Y2308" s="141">
        <v>0</v>
      </c>
      <c r="Z2308" s="142">
        <v>0</v>
      </c>
    </row>
    <row r="2309" spans="1:26" s="4" customFormat="1" x14ac:dyDescent="0.2">
      <c r="A2309" s="139" t="s">
        <v>209</v>
      </c>
      <c r="B2309" s="31" t="s">
        <v>134</v>
      </c>
      <c r="C2309" s="139">
        <f t="shared" si="35"/>
        <v>8</v>
      </c>
      <c r="D2309" s="139" t="s">
        <v>194</v>
      </c>
      <c r="E2309" s="139" t="s">
        <v>186</v>
      </c>
      <c r="F2309" s="139" t="s">
        <v>1767</v>
      </c>
      <c r="G2309" s="139" t="s">
        <v>288</v>
      </c>
      <c r="H2309" s="139" t="s">
        <v>231</v>
      </c>
      <c r="I2309" s="139" t="s">
        <v>231</v>
      </c>
      <c r="J2309" s="139" t="s">
        <v>231</v>
      </c>
      <c r="K2309" s="139" t="s">
        <v>451</v>
      </c>
      <c r="L2309" s="139">
        <v>39.330221083333335</v>
      </c>
      <c r="M2309" s="139">
        <v>-109.02380183333335</v>
      </c>
      <c r="N2309" s="139" t="s">
        <v>250</v>
      </c>
      <c r="O2309" s="139" t="s">
        <v>452</v>
      </c>
      <c r="P2309" s="139">
        <v>0</v>
      </c>
      <c r="Q2309" s="139">
        <v>0</v>
      </c>
      <c r="R2309" s="139">
        <v>0</v>
      </c>
      <c r="S2309" s="139">
        <v>0</v>
      </c>
      <c r="T2309" s="139">
        <v>72</v>
      </c>
      <c r="U2309" s="139" t="s">
        <v>111</v>
      </c>
      <c r="V2309" s="140">
        <v>0</v>
      </c>
      <c r="W2309" s="141">
        <v>13</v>
      </c>
      <c r="X2309" s="141">
        <v>0</v>
      </c>
      <c r="Y2309" s="141">
        <v>0</v>
      </c>
      <c r="Z2309" s="142">
        <v>0</v>
      </c>
    </row>
    <row r="2310" spans="1:26" s="4" customFormat="1" x14ac:dyDescent="0.2">
      <c r="A2310" s="139" t="s">
        <v>209</v>
      </c>
      <c r="B2310" s="31" t="s">
        <v>134</v>
      </c>
      <c r="C2310" s="139">
        <f t="shared" si="35"/>
        <v>8</v>
      </c>
      <c r="D2310" s="139" t="s">
        <v>194</v>
      </c>
      <c r="E2310" s="139" t="s">
        <v>186</v>
      </c>
      <c r="F2310" s="139" t="s">
        <v>1768</v>
      </c>
      <c r="G2310" s="139" t="s">
        <v>1769</v>
      </c>
      <c r="H2310" s="139" t="s">
        <v>231</v>
      </c>
      <c r="I2310" s="139" t="s">
        <v>231</v>
      </c>
      <c r="J2310" s="139" t="s">
        <v>231</v>
      </c>
      <c r="K2310" s="139" t="s">
        <v>257</v>
      </c>
      <c r="L2310" s="139">
        <v>39.28032558333333</v>
      </c>
      <c r="M2310" s="139">
        <v>-108.20516288888889</v>
      </c>
      <c r="N2310" s="139" t="s">
        <v>1770</v>
      </c>
      <c r="O2310" s="139" t="s">
        <v>258</v>
      </c>
      <c r="P2310" s="139">
        <v>18</v>
      </c>
      <c r="Q2310" s="139">
        <v>14</v>
      </c>
      <c r="R2310" s="139">
        <v>0</v>
      </c>
      <c r="S2310" s="139">
        <v>0</v>
      </c>
      <c r="T2310" s="139">
        <v>70</v>
      </c>
      <c r="U2310" s="139" t="s">
        <v>208</v>
      </c>
      <c r="V2310" s="140">
        <v>0</v>
      </c>
      <c r="W2310" s="141">
        <v>2.078E-3</v>
      </c>
      <c r="X2310" s="141">
        <v>0</v>
      </c>
      <c r="Y2310" s="141">
        <v>0</v>
      </c>
      <c r="Z2310" s="142">
        <v>0</v>
      </c>
    </row>
    <row r="2311" spans="1:26" s="4" customFormat="1" x14ac:dyDescent="0.2">
      <c r="A2311" s="139" t="s">
        <v>209</v>
      </c>
      <c r="B2311" s="31" t="s">
        <v>134</v>
      </c>
      <c r="C2311" s="139">
        <f t="shared" ref="C2311:C2374" si="36">VALUE(LEFT($D2311,LEN(D2311)-3))</f>
        <v>8</v>
      </c>
      <c r="D2311" s="139" t="s">
        <v>194</v>
      </c>
      <c r="E2311" s="139" t="s">
        <v>186</v>
      </c>
      <c r="F2311" s="139" t="s">
        <v>1771</v>
      </c>
      <c r="G2311" s="139" t="s">
        <v>1772</v>
      </c>
      <c r="H2311" s="139" t="s">
        <v>231</v>
      </c>
      <c r="I2311" s="139" t="s">
        <v>231</v>
      </c>
      <c r="J2311" s="139" t="s">
        <v>231</v>
      </c>
      <c r="K2311" s="139" t="s">
        <v>451</v>
      </c>
      <c r="L2311" s="139">
        <v>39.28032558333333</v>
      </c>
      <c r="M2311" s="139">
        <v>-108.20516288888889</v>
      </c>
      <c r="N2311" s="139" t="s">
        <v>83</v>
      </c>
      <c r="O2311" s="139" t="s">
        <v>452</v>
      </c>
      <c r="P2311" s="139">
        <v>18</v>
      </c>
      <c r="Q2311" s="139">
        <v>0.3</v>
      </c>
      <c r="R2311" s="139">
        <v>35.700000000000003</v>
      </c>
      <c r="S2311" s="139">
        <v>1101</v>
      </c>
      <c r="T2311" s="139">
        <v>890</v>
      </c>
      <c r="U2311" s="139" t="s">
        <v>159</v>
      </c>
      <c r="V2311" s="140">
        <v>5.4</v>
      </c>
      <c r="W2311" s="141">
        <v>2.64</v>
      </c>
      <c r="X2311" s="141">
        <v>5.4</v>
      </c>
      <c r="Y2311" s="141">
        <v>0</v>
      </c>
      <c r="Z2311" s="142">
        <v>0</v>
      </c>
    </row>
    <row r="2312" spans="1:26" s="4" customFormat="1" x14ac:dyDescent="0.2">
      <c r="A2312" s="139" t="s">
        <v>209</v>
      </c>
      <c r="B2312" s="31" t="s">
        <v>134</v>
      </c>
      <c r="C2312" s="139">
        <f t="shared" si="36"/>
        <v>8</v>
      </c>
      <c r="D2312" s="139" t="s">
        <v>194</v>
      </c>
      <c r="E2312" s="139" t="s">
        <v>186</v>
      </c>
      <c r="F2312" s="139" t="s">
        <v>1771</v>
      </c>
      <c r="G2312" s="139" t="s">
        <v>1772</v>
      </c>
      <c r="H2312" s="139" t="s">
        <v>231</v>
      </c>
      <c r="I2312" s="139" t="s">
        <v>231</v>
      </c>
      <c r="J2312" s="139" t="s">
        <v>231</v>
      </c>
      <c r="K2312" s="139" t="s">
        <v>451</v>
      </c>
      <c r="L2312" s="139">
        <v>39.28032558333333</v>
      </c>
      <c r="M2312" s="139">
        <v>-108.20516288888889</v>
      </c>
      <c r="N2312" s="139" t="s">
        <v>1773</v>
      </c>
      <c r="O2312" s="139" t="s">
        <v>452</v>
      </c>
      <c r="P2312" s="139">
        <v>0</v>
      </c>
      <c r="Q2312" s="139">
        <v>0</v>
      </c>
      <c r="R2312" s="139">
        <v>0</v>
      </c>
      <c r="S2312" s="139">
        <v>0</v>
      </c>
      <c r="T2312" s="139">
        <v>70</v>
      </c>
      <c r="U2312" s="139" t="s">
        <v>111</v>
      </c>
      <c r="V2312" s="140">
        <v>0</v>
      </c>
      <c r="W2312" s="141">
        <v>4.8</v>
      </c>
      <c r="X2312" s="141">
        <v>0</v>
      </c>
      <c r="Y2312" s="141">
        <v>0</v>
      </c>
      <c r="Z2312" s="142">
        <v>0</v>
      </c>
    </row>
    <row r="2313" spans="1:26" s="4" customFormat="1" x14ac:dyDescent="0.2">
      <c r="A2313" s="139" t="s">
        <v>209</v>
      </c>
      <c r="B2313" s="31" t="s">
        <v>134</v>
      </c>
      <c r="C2313" s="139">
        <f t="shared" si="36"/>
        <v>8</v>
      </c>
      <c r="D2313" s="139" t="s">
        <v>194</v>
      </c>
      <c r="E2313" s="139" t="s">
        <v>186</v>
      </c>
      <c r="F2313" s="139" t="s">
        <v>1771</v>
      </c>
      <c r="G2313" s="139" t="s">
        <v>1772</v>
      </c>
      <c r="H2313" s="139" t="s">
        <v>231</v>
      </c>
      <c r="I2313" s="139" t="s">
        <v>231</v>
      </c>
      <c r="J2313" s="139" t="s">
        <v>231</v>
      </c>
      <c r="K2313" s="139" t="s">
        <v>451</v>
      </c>
      <c r="L2313" s="139">
        <v>39.32945052777778</v>
      </c>
      <c r="M2313" s="139">
        <v>-108.59166413888889</v>
      </c>
      <c r="N2313" s="139" t="s">
        <v>261</v>
      </c>
      <c r="O2313" s="139" t="s">
        <v>452</v>
      </c>
      <c r="P2313" s="139">
        <v>0</v>
      </c>
      <c r="Q2313" s="139">
        <v>0</v>
      </c>
      <c r="R2313" s="139">
        <v>0</v>
      </c>
      <c r="S2313" s="139">
        <v>0</v>
      </c>
      <c r="T2313" s="139">
        <v>0</v>
      </c>
      <c r="U2313" s="139" t="s">
        <v>159</v>
      </c>
      <c r="V2313" s="140">
        <v>12.84</v>
      </c>
      <c r="W2313" s="141">
        <v>3.79</v>
      </c>
      <c r="X2313" s="141">
        <v>12.84</v>
      </c>
      <c r="Y2313" s="141">
        <v>0</v>
      </c>
      <c r="Z2313" s="142">
        <v>0</v>
      </c>
    </row>
    <row r="2314" spans="1:26" s="4" customFormat="1" x14ac:dyDescent="0.2">
      <c r="A2314" s="139" t="s">
        <v>209</v>
      </c>
      <c r="B2314" s="31" t="s">
        <v>134</v>
      </c>
      <c r="C2314" s="139">
        <f t="shared" si="36"/>
        <v>8</v>
      </c>
      <c r="D2314" s="139" t="s">
        <v>194</v>
      </c>
      <c r="E2314" s="139" t="s">
        <v>186</v>
      </c>
      <c r="F2314" s="139" t="s">
        <v>1771</v>
      </c>
      <c r="G2314" s="139" t="s">
        <v>1772</v>
      </c>
      <c r="H2314" s="139" t="s">
        <v>231</v>
      </c>
      <c r="I2314" s="139" t="s">
        <v>231</v>
      </c>
      <c r="J2314" s="139" t="s">
        <v>231</v>
      </c>
      <c r="K2314" s="139" t="s">
        <v>451</v>
      </c>
      <c r="L2314" s="139">
        <v>39.258716305555552</v>
      </c>
      <c r="M2314" s="139">
        <v>-107.91889391666668</v>
      </c>
      <c r="N2314" s="139" t="s">
        <v>237</v>
      </c>
      <c r="O2314" s="139" t="s">
        <v>452</v>
      </c>
      <c r="P2314" s="139">
        <v>24</v>
      </c>
      <c r="Q2314" s="139">
        <v>1.5</v>
      </c>
      <c r="R2314" s="139">
        <v>29</v>
      </c>
      <c r="S2314" s="139">
        <v>1740</v>
      </c>
      <c r="T2314" s="139">
        <v>670</v>
      </c>
      <c r="U2314" s="139" t="s">
        <v>159</v>
      </c>
      <c r="V2314" s="140">
        <v>66.728499999999997</v>
      </c>
      <c r="W2314" s="141">
        <v>20.951906999999999</v>
      </c>
      <c r="X2314" s="141">
        <v>8.1252999999999993</v>
      </c>
      <c r="Y2314" s="141">
        <v>0</v>
      </c>
      <c r="Z2314" s="142">
        <v>0</v>
      </c>
    </row>
    <row r="2315" spans="1:26" s="4" customFormat="1" x14ac:dyDescent="0.2">
      <c r="A2315" s="139" t="s">
        <v>209</v>
      </c>
      <c r="B2315" s="31" t="s">
        <v>134</v>
      </c>
      <c r="C2315" s="139">
        <f t="shared" si="36"/>
        <v>8</v>
      </c>
      <c r="D2315" s="139" t="s">
        <v>194</v>
      </c>
      <c r="E2315" s="139" t="s">
        <v>186</v>
      </c>
      <c r="F2315" s="139" t="s">
        <v>1774</v>
      </c>
      <c r="G2315" s="139" t="s">
        <v>470</v>
      </c>
      <c r="H2315" s="139" t="s">
        <v>231</v>
      </c>
      <c r="I2315" s="139" t="s">
        <v>231</v>
      </c>
      <c r="J2315" s="139" t="s">
        <v>231</v>
      </c>
      <c r="K2315" s="139" t="s">
        <v>451</v>
      </c>
      <c r="L2315" s="139">
        <v>39.32945052777778</v>
      </c>
      <c r="M2315" s="139">
        <v>-108.59166413888889</v>
      </c>
      <c r="N2315" s="139" t="s">
        <v>1775</v>
      </c>
      <c r="O2315" s="139" t="s">
        <v>452</v>
      </c>
      <c r="P2315" s="139">
        <v>25</v>
      </c>
      <c r="Q2315" s="139">
        <v>1.44</v>
      </c>
      <c r="R2315" s="139">
        <v>39.799999999999997</v>
      </c>
      <c r="S2315" s="139">
        <v>3874</v>
      </c>
      <c r="T2315" s="139">
        <v>460</v>
      </c>
      <c r="U2315" s="139" t="s">
        <v>159</v>
      </c>
      <c r="V2315" s="140">
        <v>63.96</v>
      </c>
      <c r="W2315" s="141">
        <v>3.94</v>
      </c>
      <c r="X2315" s="141">
        <v>2.61</v>
      </c>
      <c r="Y2315" s="141">
        <v>0</v>
      </c>
      <c r="Z2315" s="142">
        <v>0</v>
      </c>
    </row>
    <row r="2316" spans="1:26" s="4" customFormat="1" x14ac:dyDescent="0.2">
      <c r="A2316" s="139" t="s">
        <v>209</v>
      </c>
      <c r="B2316" s="31" t="s">
        <v>134</v>
      </c>
      <c r="C2316" s="139">
        <f t="shared" si="36"/>
        <v>8</v>
      </c>
      <c r="D2316" s="139" t="s">
        <v>194</v>
      </c>
      <c r="E2316" s="139" t="s">
        <v>186</v>
      </c>
      <c r="F2316" s="139" t="s">
        <v>1774</v>
      </c>
      <c r="G2316" s="139" t="s">
        <v>470</v>
      </c>
      <c r="H2316" s="139" t="s">
        <v>231</v>
      </c>
      <c r="I2316" s="139" t="s">
        <v>231</v>
      </c>
      <c r="J2316" s="139" t="s">
        <v>231</v>
      </c>
      <c r="K2316" s="139" t="s">
        <v>451</v>
      </c>
      <c r="L2316" s="139">
        <v>39.321506388888892</v>
      </c>
      <c r="M2316" s="139">
        <v>-108.58729830555555</v>
      </c>
      <c r="N2316" s="139" t="s">
        <v>237</v>
      </c>
      <c r="O2316" s="139" t="s">
        <v>452</v>
      </c>
      <c r="P2316" s="139">
        <v>25</v>
      </c>
      <c r="Q2316" s="139">
        <v>1.44</v>
      </c>
      <c r="R2316" s="139">
        <v>40.1</v>
      </c>
      <c r="S2316" s="139">
        <v>3908</v>
      </c>
      <c r="T2316" s="139">
        <v>451</v>
      </c>
      <c r="U2316" s="139" t="s">
        <v>159</v>
      </c>
      <c r="V2316" s="140">
        <v>9.36</v>
      </c>
      <c r="W2316" s="141">
        <v>3.88</v>
      </c>
      <c r="X2316" s="141">
        <v>2.48</v>
      </c>
      <c r="Y2316" s="141">
        <v>0</v>
      </c>
      <c r="Z2316" s="142">
        <v>0</v>
      </c>
    </row>
    <row r="2317" spans="1:26" s="4" customFormat="1" x14ac:dyDescent="0.2">
      <c r="A2317" s="139" t="s">
        <v>209</v>
      </c>
      <c r="B2317" s="31" t="s">
        <v>134</v>
      </c>
      <c r="C2317" s="139">
        <f t="shared" si="36"/>
        <v>8</v>
      </c>
      <c r="D2317" s="139" t="s">
        <v>194</v>
      </c>
      <c r="E2317" s="139" t="s">
        <v>186</v>
      </c>
      <c r="F2317" s="139" t="s">
        <v>1776</v>
      </c>
      <c r="G2317" s="139" t="s">
        <v>1777</v>
      </c>
      <c r="H2317" s="139" t="s">
        <v>231</v>
      </c>
      <c r="I2317" s="139" t="s">
        <v>231</v>
      </c>
      <c r="J2317" s="139" t="s">
        <v>231</v>
      </c>
      <c r="K2317" s="139" t="s">
        <v>451</v>
      </c>
      <c r="L2317" s="139">
        <v>39.234829777777776</v>
      </c>
      <c r="M2317" s="139">
        <v>-108.64210577777779</v>
      </c>
      <c r="N2317" s="139" t="s">
        <v>83</v>
      </c>
      <c r="O2317" s="139" t="s">
        <v>452</v>
      </c>
      <c r="P2317" s="139">
        <v>8</v>
      </c>
      <c r="Q2317" s="139">
        <v>0.2</v>
      </c>
      <c r="R2317" s="139">
        <v>103.4</v>
      </c>
      <c r="S2317" s="139">
        <v>135</v>
      </c>
      <c r="T2317" s="139">
        <v>745</v>
      </c>
      <c r="U2317" s="139" t="s">
        <v>159</v>
      </c>
      <c r="V2317" s="140">
        <v>16.711120000000001</v>
      </c>
      <c r="W2317" s="141">
        <v>0.26666800000000002</v>
      </c>
      <c r="X2317" s="141">
        <v>1.0666679999999999</v>
      </c>
      <c r="Y2317" s="141">
        <v>0</v>
      </c>
      <c r="Z2317" s="142">
        <v>0</v>
      </c>
    </row>
    <row r="2318" spans="1:26" s="4" customFormat="1" x14ac:dyDescent="0.2">
      <c r="A2318" s="139" t="s">
        <v>209</v>
      </c>
      <c r="B2318" s="31" t="s">
        <v>134</v>
      </c>
      <c r="C2318" s="139">
        <f t="shared" si="36"/>
        <v>8</v>
      </c>
      <c r="D2318" s="139" t="s">
        <v>194</v>
      </c>
      <c r="E2318" s="139" t="s">
        <v>186</v>
      </c>
      <c r="F2318" s="139" t="s">
        <v>1778</v>
      </c>
      <c r="G2318" s="139" t="s">
        <v>1779</v>
      </c>
      <c r="H2318" s="139" t="s">
        <v>231</v>
      </c>
      <c r="I2318" s="139" t="s">
        <v>231</v>
      </c>
      <c r="J2318" s="139" t="s">
        <v>231</v>
      </c>
      <c r="K2318" s="139" t="s">
        <v>232</v>
      </c>
      <c r="L2318" s="139">
        <v>39.234829777777776</v>
      </c>
      <c r="M2318" s="139">
        <v>-108.64210577777779</v>
      </c>
      <c r="N2318" s="139" t="s">
        <v>261</v>
      </c>
      <c r="O2318" s="139" t="s">
        <v>233</v>
      </c>
      <c r="P2318" s="139">
        <v>20</v>
      </c>
      <c r="Q2318" s="139">
        <v>1.44</v>
      </c>
      <c r="R2318" s="139">
        <v>30.2</v>
      </c>
      <c r="S2318" s="139">
        <v>2850</v>
      </c>
      <c r="T2318" s="139">
        <v>465</v>
      </c>
      <c r="U2318" s="139" t="s">
        <v>159</v>
      </c>
      <c r="V2318" s="140">
        <v>6.3</v>
      </c>
      <c r="W2318" s="141">
        <v>4.4000000000000004</v>
      </c>
      <c r="X2318" s="141">
        <v>5.7</v>
      </c>
      <c r="Y2318" s="141">
        <v>0</v>
      </c>
      <c r="Z2318" s="142">
        <v>0</v>
      </c>
    </row>
    <row r="2319" spans="1:26" s="4" customFormat="1" x14ac:dyDescent="0.2">
      <c r="A2319" s="139" t="s">
        <v>209</v>
      </c>
      <c r="B2319" s="31" t="s">
        <v>134</v>
      </c>
      <c r="C2319" s="139">
        <f t="shared" si="36"/>
        <v>8</v>
      </c>
      <c r="D2319" s="139" t="s">
        <v>194</v>
      </c>
      <c r="E2319" s="139" t="s">
        <v>186</v>
      </c>
      <c r="F2319" s="139" t="s">
        <v>1778</v>
      </c>
      <c r="G2319" s="139" t="s">
        <v>1779</v>
      </c>
      <c r="H2319" s="139" t="s">
        <v>231</v>
      </c>
      <c r="I2319" s="139" t="s">
        <v>231</v>
      </c>
      <c r="J2319" s="139" t="s">
        <v>231</v>
      </c>
      <c r="K2319" s="139" t="s">
        <v>232</v>
      </c>
      <c r="L2319" s="139">
        <v>39.234829777777776</v>
      </c>
      <c r="M2319" s="139">
        <v>-108.64210577777779</v>
      </c>
      <c r="N2319" s="139" t="s">
        <v>271</v>
      </c>
      <c r="O2319" s="139" t="s">
        <v>233</v>
      </c>
      <c r="P2319" s="139">
        <v>22</v>
      </c>
      <c r="Q2319" s="139">
        <v>1.1000000000000001</v>
      </c>
      <c r="R2319" s="139">
        <v>46.1</v>
      </c>
      <c r="S2319" s="139">
        <v>2630</v>
      </c>
      <c r="T2319" s="139">
        <v>480</v>
      </c>
      <c r="U2319" s="139" t="s">
        <v>159</v>
      </c>
      <c r="V2319" s="140">
        <v>15.768000000000001</v>
      </c>
      <c r="W2319" s="141">
        <v>3.1540050000000002</v>
      </c>
      <c r="X2319" s="141">
        <v>3.1540050000000002</v>
      </c>
      <c r="Y2319" s="141">
        <v>0</v>
      </c>
      <c r="Z2319" s="142">
        <v>0</v>
      </c>
    </row>
    <row r="2320" spans="1:26" s="4" customFormat="1" x14ac:dyDescent="0.2">
      <c r="A2320" s="139" t="s">
        <v>209</v>
      </c>
      <c r="B2320" s="31" t="s">
        <v>134</v>
      </c>
      <c r="C2320" s="139">
        <f t="shared" si="36"/>
        <v>8</v>
      </c>
      <c r="D2320" s="139" t="s">
        <v>194</v>
      </c>
      <c r="E2320" s="139" t="s">
        <v>186</v>
      </c>
      <c r="F2320" s="139" t="s">
        <v>1780</v>
      </c>
      <c r="G2320" s="139" t="s">
        <v>491</v>
      </c>
      <c r="H2320" s="139" t="s">
        <v>231</v>
      </c>
      <c r="I2320" s="139" t="s">
        <v>231</v>
      </c>
      <c r="J2320" s="139" t="s">
        <v>231</v>
      </c>
      <c r="K2320" s="139" t="s">
        <v>451</v>
      </c>
      <c r="L2320" s="139">
        <v>39.316215361111105</v>
      </c>
      <c r="M2320" s="139">
        <v>-108.58653911111111</v>
      </c>
      <c r="N2320" s="139" t="s">
        <v>83</v>
      </c>
      <c r="O2320" s="139" t="s">
        <v>452</v>
      </c>
      <c r="P2320" s="139">
        <v>21</v>
      </c>
      <c r="Q2320" s="139">
        <v>1.1000000000000001</v>
      </c>
      <c r="R2320" s="139">
        <v>22.3</v>
      </c>
      <c r="S2320" s="139">
        <v>1286</v>
      </c>
      <c r="T2320" s="139">
        <v>1024</v>
      </c>
      <c r="U2320" s="139" t="s">
        <v>159</v>
      </c>
      <c r="V2320" s="140">
        <v>17.649999999999999</v>
      </c>
      <c r="W2320" s="141">
        <v>0.67</v>
      </c>
      <c r="X2320" s="141">
        <v>2.15</v>
      </c>
      <c r="Y2320" s="141">
        <v>0</v>
      </c>
      <c r="Z2320" s="142">
        <v>0</v>
      </c>
    </row>
    <row r="2321" spans="1:26" s="4" customFormat="1" x14ac:dyDescent="0.2">
      <c r="A2321" s="139" t="s">
        <v>209</v>
      </c>
      <c r="B2321" s="31" t="s">
        <v>134</v>
      </c>
      <c r="C2321" s="139">
        <f t="shared" si="36"/>
        <v>8</v>
      </c>
      <c r="D2321" s="139" t="s">
        <v>194</v>
      </c>
      <c r="E2321" s="139" t="s">
        <v>186</v>
      </c>
      <c r="F2321" s="139" t="s">
        <v>1781</v>
      </c>
      <c r="G2321" s="139" t="s">
        <v>1782</v>
      </c>
      <c r="H2321" s="139" t="s">
        <v>231</v>
      </c>
      <c r="I2321" s="139" t="s">
        <v>231</v>
      </c>
      <c r="J2321" s="139" t="s">
        <v>231</v>
      </c>
      <c r="K2321" s="139" t="s">
        <v>451</v>
      </c>
      <c r="L2321" s="139">
        <v>39.28101925</v>
      </c>
      <c r="M2321" s="139">
        <v>-107.84616347222222</v>
      </c>
      <c r="N2321" s="139" t="s">
        <v>252</v>
      </c>
      <c r="O2321" s="139" t="s">
        <v>452</v>
      </c>
      <c r="P2321" s="139">
        <v>0</v>
      </c>
      <c r="Q2321" s="139">
        <v>0</v>
      </c>
      <c r="R2321" s="139">
        <v>0</v>
      </c>
      <c r="S2321" s="139">
        <v>0</v>
      </c>
      <c r="T2321" s="139">
        <v>0</v>
      </c>
      <c r="U2321" s="139" t="s">
        <v>110</v>
      </c>
      <c r="V2321" s="140">
        <v>0</v>
      </c>
      <c r="W2321" s="141">
        <v>11.23</v>
      </c>
      <c r="X2321" s="141">
        <v>0</v>
      </c>
      <c r="Y2321" s="141">
        <v>0</v>
      </c>
      <c r="Z2321" s="142">
        <v>0</v>
      </c>
    </row>
    <row r="2322" spans="1:26" s="4" customFormat="1" x14ac:dyDescent="0.2">
      <c r="A2322" s="139" t="s">
        <v>209</v>
      </c>
      <c r="B2322" s="31" t="s">
        <v>134</v>
      </c>
      <c r="C2322" s="139">
        <f t="shared" si="36"/>
        <v>8</v>
      </c>
      <c r="D2322" s="139" t="s">
        <v>194</v>
      </c>
      <c r="E2322" s="139" t="s">
        <v>186</v>
      </c>
      <c r="F2322" s="139" t="s">
        <v>1781</v>
      </c>
      <c r="G2322" s="139" t="s">
        <v>1782</v>
      </c>
      <c r="H2322" s="139" t="s">
        <v>231</v>
      </c>
      <c r="I2322" s="139" t="s">
        <v>231</v>
      </c>
      <c r="J2322" s="139" t="s">
        <v>231</v>
      </c>
      <c r="K2322" s="139" t="s">
        <v>451</v>
      </c>
      <c r="L2322" s="139">
        <v>39.327803388888896</v>
      </c>
      <c r="M2322" s="139">
        <v>-108.24202841666667</v>
      </c>
      <c r="N2322" s="139" t="s">
        <v>83</v>
      </c>
      <c r="O2322" s="139" t="s">
        <v>452</v>
      </c>
      <c r="P2322" s="139">
        <v>25</v>
      </c>
      <c r="Q2322" s="139">
        <v>0.83</v>
      </c>
      <c r="R2322" s="139">
        <v>28</v>
      </c>
      <c r="S2322" s="139">
        <v>3000</v>
      </c>
      <c r="T2322" s="139">
        <v>1000</v>
      </c>
      <c r="U2322" s="139" t="s">
        <v>159</v>
      </c>
      <c r="V2322" s="140">
        <v>26.78</v>
      </c>
      <c r="W2322" s="141">
        <v>0.35</v>
      </c>
      <c r="X2322" s="141">
        <v>43.32</v>
      </c>
      <c r="Y2322" s="141">
        <v>0</v>
      </c>
      <c r="Z2322" s="142">
        <v>0</v>
      </c>
    </row>
    <row r="2323" spans="1:26" s="4" customFormat="1" x14ac:dyDescent="0.2">
      <c r="A2323" s="139" t="s">
        <v>209</v>
      </c>
      <c r="B2323" s="31" t="s">
        <v>134</v>
      </c>
      <c r="C2323" s="139">
        <f t="shared" si="36"/>
        <v>8</v>
      </c>
      <c r="D2323" s="139" t="s">
        <v>194</v>
      </c>
      <c r="E2323" s="139" t="s">
        <v>186</v>
      </c>
      <c r="F2323" s="139" t="s">
        <v>1783</v>
      </c>
      <c r="G2323" s="139" t="s">
        <v>1784</v>
      </c>
      <c r="H2323" s="139" t="s">
        <v>231</v>
      </c>
      <c r="I2323" s="139" t="s">
        <v>231</v>
      </c>
      <c r="J2323" s="139" t="s">
        <v>231</v>
      </c>
      <c r="K2323" s="139" t="s">
        <v>451</v>
      </c>
      <c r="L2323" s="139">
        <v>39.327803388888896</v>
      </c>
      <c r="M2323" s="139">
        <v>-108.24202841666667</v>
      </c>
      <c r="N2323" s="139" t="s">
        <v>252</v>
      </c>
      <c r="O2323" s="139" t="s">
        <v>452</v>
      </c>
      <c r="P2323" s="139">
        <v>15</v>
      </c>
      <c r="Q2323" s="139">
        <v>0.3</v>
      </c>
      <c r="R2323" s="139">
        <v>0</v>
      </c>
      <c r="S2323" s="139">
        <v>0</v>
      </c>
      <c r="T2323" s="139">
        <v>0</v>
      </c>
      <c r="U2323" s="139" t="s">
        <v>110</v>
      </c>
      <c r="V2323" s="140">
        <v>0</v>
      </c>
      <c r="W2323" s="141">
        <v>11.66</v>
      </c>
      <c r="X2323" s="141">
        <v>0</v>
      </c>
      <c r="Y2323" s="141">
        <v>0</v>
      </c>
      <c r="Z2323" s="142">
        <v>0</v>
      </c>
    </row>
    <row r="2324" spans="1:26" s="4" customFormat="1" x14ac:dyDescent="0.2">
      <c r="A2324" s="139" t="s">
        <v>209</v>
      </c>
      <c r="B2324" s="31" t="s">
        <v>134</v>
      </c>
      <c r="C2324" s="139">
        <f t="shared" si="36"/>
        <v>8</v>
      </c>
      <c r="D2324" s="139" t="s">
        <v>194</v>
      </c>
      <c r="E2324" s="139" t="s">
        <v>186</v>
      </c>
      <c r="F2324" s="139" t="s">
        <v>1785</v>
      </c>
      <c r="G2324" s="139" t="s">
        <v>1786</v>
      </c>
      <c r="H2324" s="139" t="s">
        <v>231</v>
      </c>
      <c r="I2324" s="139" t="s">
        <v>231</v>
      </c>
      <c r="J2324" s="139" t="s">
        <v>231</v>
      </c>
      <c r="K2324" s="139" t="s">
        <v>232</v>
      </c>
      <c r="L2324" s="139">
        <v>39.331010388888892</v>
      </c>
      <c r="M2324" s="139">
        <v>-108.9123608888889</v>
      </c>
      <c r="N2324" s="139" t="s">
        <v>261</v>
      </c>
      <c r="O2324" s="139" t="s">
        <v>233</v>
      </c>
      <c r="P2324" s="139">
        <v>0</v>
      </c>
      <c r="Q2324" s="139">
        <v>0</v>
      </c>
      <c r="R2324" s="139">
        <v>0</v>
      </c>
      <c r="S2324" s="139">
        <v>0</v>
      </c>
      <c r="T2324" s="139">
        <v>0</v>
      </c>
      <c r="U2324" s="139" t="s">
        <v>159</v>
      </c>
      <c r="V2324" s="140">
        <v>3.2534559999999999</v>
      </c>
      <c r="W2324" s="141">
        <v>5.5056000000000001E-2</v>
      </c>
      <c r="X2324" s="141">
        <v>3.0083829999999998</v>
      </c>
      <c r="Y2324" s="141">
        <v>0</v>
      </c>
      <c r="Z2324" s="142">
        <v>0</v>
      </c>
    </row>
    <row r="2325" spans="1:26" s="4" customFormat="1" x14ac:dyDescent="0.2">
      <c r="A2325" s="139" t="s">
        <v>209</v>
      </c>
      <c r="B2325" s="31" t="s">
        <v>134</v>
      </c>
      <c r="C2325" s="139">
        <f t="shared" si="36"/>
        <v>8</v>
      </c>
      <c r="D2325" s="139" t="s">
        <v>194</v>
      </c>
      <c r="E2325" s="139" t="s">
        <v>186</v>
      </c>
      <c r="F2325" s="139" t="s">
        <v>1787</v>
      </c>
      <c r="G2325" s="139" t="s">
        <v>1788</v>
      </c>
      <c r="H2325" s="139" t="s">
        <v>231</v>
      </c>
      <c r="I2325" s="139" t="s">
        <v>231</v>
      </c>
      <c r="J2325" s="139" t="s">
        <v>231</v>
      </c>
      <c r="K2325" s="139" t="s">
        <v>232</v>
      </c>
      <c r="L2325" s="139">
        <v>39.331010388888892</v>
      </c>
      <c r="M2325" s="139">
        <v>-108.9123608888889</v>
      </c>
      <c r="N2325" s="139" t="s">
        <v>261</v>
      </c>
      <c r="O2325" s="139" t="s">
        <v>233</v>
      </c>
      <c r="P2325" s="139">
        <v>0</v>
      </c>
      <c r="Q2325" s="139">
        <v>0</v>
      </c>
      <c r="R2325" s="139">
        <v>0</v>
      </c>
      <c r="S2325" s="139">
        <v>0</v>
      </c>
      <c r="T2325" s="139">
        <v>70</v>
      </c>
      <c r="U2325" s="139" t="s">
        <v>159</v>
      </c>
      <c r="V2325" s="140">
        <v>6.4000009999999996</v>
      </c>
      <c r="W2325" s="141">
        <v>0.10000100000000001</v>
      </c>
      <c r="X2325" s="141">
        <v>1.0000009999999999</v>
      </c>
      <c r="Y2325" s="141">
        <v>0</v>
      </c>
      <c r="Z2325" s="142">
        <v>0</v>
      </c>
    </row>
    <row r="2326" spans="1:26" s="4" customFormat="1" x14ac:dyDescent="0.2">
      <c r="A2326" s="139" t="s">
        <v>209</v>
      </c>
      <c r="B2326" s="31" t="s">
        <v>134</v>
      </c>
      <c r="C2326" s="139">
        <f t="shared" si="36"/>
        <v>8</v>
      </c>
      <c r="D2326" s="139" t="s">
        <v>194</v>
      </c>
      <c r="E2326" s="139" t="s">
        <v>186</v>
      </c>
      <c r="F2326" s="139" t="s">
        <v>1789</v>
      </c>
      <c r="G2326" s="139" t="s">
        <v>1790</v>
      </c>
      <c r="H2326" s="139" t="s">
        <v>231</v>
      </c>
      <c r="I2326" s="139" t="s">
        <v>231</v>
      </c>
      <c r="J2326" s="139" t="s">
        <v>231</v>
      </c>
      <c r="K2326" s="139" t="s">
        <v>451</v>
      </c>
      <c r="L2326" s="139">
        <v>39.170001277777779</v>
      </c>
      <c r="M2326" s="139">
        <v>-108.11880249999999</v>
      </c>
      <c r="N2326" s="139" t="s">
        <v>249</v>
      </c>
      <c r="O2326" s="139" t="s">
        <v>452</v>
      </c>
      <c r="P2326" s="139">
        <v>25</v>
      </c>
      <c r="Q2326" s="139">
        <v>0.83</v>
      </c>
      <c r="R2326" s="139">
        <v>41.4</v>
      </c>
      <c r="S2326" s="139">
        <v>1354</v>
      </c>
      <c r="T2326" s="139">
        <v>964</v>
      </c>
      <c r="U2326" s="139" t="s">
        <v>159</v>
      </c>
      <c r="V2326" s="140">
        <v>4.7300000000000004</v>
      </c>
      <c r="W2326" s="141">
        <v>0.05</v>
      </c>
      <c r="X2326" s="141">
        <v>2.64</v>
      </c>
      <c r="Y2326" s="141">
        <v>0</v>
      </c>
      <c r="Z2326" s="142">
        <v>0</v>
      </c>
    </row>
    <row r="2327" spans="1:26" s="4" customFormat="1" x14ac:dyDescent="0.2">
      <c r="A2327" s="139" t="s">
        <v>209</v>
      </c>
      <c r="B2327" s="31" t="s">
        <v>134</v>
      </c>
      <c r="C2327" s="139">
        <f t="shared" si="36"/>
        <v>8</v>
      </c>
      <c r="D2327" s="139" t="s">
        <v>194</v>
      </c>
      <c r="E2327" s="139" t="s">
        <v>186</v>
      </c>
      <c r="F2327" s="139" t="s">
        <v>1791</v>
      </c>
      <c r="G2327" s="139" t="s">
        <v>405</v>
      </c>
      <c r="H2327" s="139" t="s">
        <v>231</v>
      </c>
      <c r="I2327" s="139" t="s">
        <v>231</v>
      </c>
      <c r="J2327" s="139" t="s">
        <v>231</v>
      </c>
      <c r="K2327" s="139" t="s">
        <v>451</v>
      </c>
      <c r="L2327" s="139">
        <v>39.226030444444447</v>
      </c>
      <c r="M2327" s="139">
        <v>-108.03953238888889</v>
      </c>
      <c r="N2327" s="139" t="s">
        <v>275</v>
      </c>
      <c r="O2327" s="139" t="s">
        <v>452</v>
      </c>
      <c r="P2327" s="139">
        <v>25</v>
      </c>
      <c r="Q2327" s="139">
        <v>1.5</v>
      </c>
      <c r="R2327" s="139">
        <v>317.2</v>
      </c>
      <c r="S2327" s="139">
        <v>33636</v>
      </c>
      <c r="T2327" s="139">
        <v>0</v>
      </c>
      <c r="U2327" s="139" t="s">
        <v>159</v>
      </c>
      <c r="V2327" s="140">
        <v>7.1799660000000003</v>
      </c>
      <c r="W2327" s="141">
        <v>5.1275370000000002</v>
      </c>
      <c r="X2327" s="141">
        <v>1.8052919999999999</v>
      </c>
      <c r="Y2327" s="141">
        <v>0</v>
      </c>
      <c r="Z2327" s="142">
        <v>0</v>
      </c>
    </row>
    <row r="2328" spans="1:26" s="4" customFormat="1" x14ac:dyDescent="0.2">
      <c r="A2328" s="139" t="s">
        <v>209</v>
      </c>
      <c r="B2328" s="31" t="s">
        <v>134</v>
      </c>
      <c r="C2328" s="139">
        <f t="shared" si="36"/>
        <v>8</v>
      </c>
      <c r="D2328" s="139" t="s">
        <v>194</v>
      </c>
      <c r="E2328" s="139" t="s">
        <v>186</v>
      </c>
      <c r="F2328" s="139" t="s">
        <v>1791</v>
      </c>
      <c r="G2328" s="139" t="s">
        <v>405</v>
      </c>
      <c r="H2328" s="139" t="s">
        <v>231</v>
      </c>
      <c r="I2328" s="139" t="s">
        <v>231</v>
      </c>
      <c r="J2328" s="139" t="s">
        <v>231</v>
      </c>
      <c r="K2328" s="139" t="s">
        <v>451</v>
      </c>
      <c r="L2328" s="139">
        <v>39.226030444444447</v>
      </c>
      <c r="M2328" s="139">
        <v>-108.03953238888889</v>
      </c>
      <c r="N2328" s="139" t="s">
        <v>261</v>
      </c>
      <c r="O2328" s="139" t="s">
        <v>452</v>
      </c>
      <c r="P2328" s="139">
        <v>25</v>
      </c>
      <c r="Q2328" s="139">
        <v>0.83</v>
      </c>
      <c r="R2328" s="139">
        <v>75.8</v>
      </c>
      <c r="S2328" s="139">
        <v>2480</v>
      </c>
      <c r="T2328" s="139">
        <v>0</v>
      </c>
      <c r="U2328" s="139" t="s">
        <v>159</v>
      </c>
      <c r="V2328" s="140">
        <v>4.6652000000000005</v>
      </c>
      <c r="W2328" s="141">
        <v>0.20700000000000002</v>
      </c>
      <c r="X2328" s="141">
        <v>2.7089999999999996</v>
      </c>
      <c r="Y2328" s="141">
        <v>0</v>
      </c>
      <c r="Z2328" s="142">
        <v>0</v>
      </c>
    </row>
    <row r="2329" spans="1:26" s="4" customFormat="1" x14ac:dyDescent="0.2">
      <c r="A2329" s="139" t="s">
        <v>209</v>
      </c>
      <c r="B2329" s="31" t="s">
        <v>134</v>
      </c>
      <c r="C2329" s="139">
        <f t="shared" si="36"/>
        <v>8</v>
      </c>
      <c r="D2329" s="139" t="s">
        <v>194</v>
      </c>
      <c r="E2329" s="139" t="s">
        <v>186</v>
      </c>
      <c r="F2329" s="139" t="s">
        <v>1792</v>
      </c>
      <c r="G2329" s="139" t="s">
        <v>1793</v>
      </c>
      <c r="H2329" s="139" t="s">
        <v>231</v>
      </c>
      <c r="I2329" s="139" t="s">
        <v>231</v>
      </c>
      <c r="J2329" s="139" t="s">
        <v>231</v>
      </c>
      <c r="K2329" s="139" t="s">
        <v>232</v>
      </c>
      <c r="L2329" s="139">
        <v>39.226030444444447</v>
      </c>
      <c r="M2329" s="139">
        <v>-108.03953238888889</v>
      </c>
      <c r="N2329" s="139" t="s">
        <v>252</v>
      </c>
      <c r="O2329" s="139" t="s">
        <v>233</v>
      </c>
      <c r="P2329" s="139">
        <v>0</v>
      </c>
      <c r="Q2329" s="139">
        <v>0</v>
      </c>
      <c r="R2329" s="139">
        <v>0</v>
      </c>
      <c r="S2329" s="139">
        <v>0</v>
      </c>
      <c r="T2329" s="139">
        <v>70</v>
      </c>
      <c r="U2329" s="139" t="s">
        <v>110</v>
      </c>
      <c r="V2329" s="140">
        <v>0</v>
      </c>
      <c r="W2329" s="141">
        <v>15.50009</v>
      </c>
      <c r="X2329" s="141">
        <v>0</v>
      </c>
      <c r="Y2329" s="141">
        <v>0</v>
      </c>
      <c r="Z2329" s="142">
        <v>0</v>
      </c>
    </row>
    <row r="2330" spans="1:26" s="4" customFormat="1" x14ac:dyDescent="0.2">
      <c r="A2330" s="139" t="s">
        <v>209</v>
      </c>
      <c r="B2330" s="31" t="s">
        <v>134</v>
      </c>
      <c r="C2330" s="139">
        <f t="shared" si="36"/>
        <v>8</v>
      </c>
      <c r="D2330" s="139" t="s">
        <v>194</v>
      </c>
      <c r="E2330" s="139" t="s">
        <v>186</v>
      </c>
      <c r="F2330" s="139" t="s">
        <v>1794</v>
      </c>
      <c r="G2330" s="139" t="s">
        <v>565</v>
      </c>
      <c r="H2330" s="139" t="s">
        <v>231</v>
      </c>
      <c r="I2330" s="139" t="s">
        <v>231</v>
      </c>
      <c r="J2330" s="139" t="s">
        <v>231</v>
      </c>
      <c r="K2330" s="139" t="s">
        <v>257</v>
      </c>
      <c r="L2330" s="139">
        <v>39.264880388888891</v>
      </c>
      <c r="M2330" s="139">
        <v>-107.74968436111111</v>
      </c>
      <c r="N2330" s="139" t="s">
        <v>254</v>
      </c>
      <c r="O2330" s="139" t="s">
        <v>258</v>
      </c>
      <c r="P2330" s="139">
        <v>20</v>
      </c>
      <c r="Q2330" s="139">
        <v>2</v>
      </c>
      <c r="R2330" s="139">
        <v>10</v>
      </c>
      <c r="S2330" s="139">
        <v>5916</v>
      </c>
      <c r="T2330" s="139">
        <v>700</v>
      </c>
      <c r="U2330" s="139" t="s">
        <v>108</v>
      </c>
      <c r="V2330" s="140">
        <v>0</v>
      </c>
      <c r="W2330" s="141">
        <v>2.3833310000000001</v>
      </c>
      <c r="X2330" s="141">
        <v>0</v>
      </c>
      <c r="Y2330" s="141">
        <v>0</v>
      </c>
      <c r="Z2330" s="142">
        <v>0</v>
      </c>
    </row>
    <row r="2331" spans="1:26" s="4" customFormat="1" x14ac:dyDescent="0.2">
      <c r="A2331" s="139" t="s">
        <v>209</v>
      </c>
      <c r="B2331" s="31" t="s">
        <v>134</v>
      </c>
      <c r="C2331" s="139">
        <f t="shared" si="36"/>
        <v>8</v>
      </c>
      <c r="D2331" s="139" t="s">
        <v>194</v>
      </c>
      <c r="E2331" s="139" t="s">
        <v>186</v>
      </c>
      <c r="F2331" s="139" t="s">
        <v>1795</v>
      </c>
      <c r="G2331" s="139" t="s">
        <v>1796</v>
      </c>
      <c r="H2331" s="139" t="s">
        <v>231</v>
      </c>
      <c r="I2331" s="139" t="s">
        <v>231</v>
      </c>
      <c r="J2331" s="139" t="s">
        <v>231</v>
      </c>
      <c r="K2331" s="139" t="s">
        <v>232</v>
      </c>
      <c r="L2331" s="139">
        <v>39.233841472222224</v>
      </c>
      <c r="M2331" s="139">
        <v>-107.76541161111112</v>
      </c>
      <c r="N2331" s="139" t="s">
        <v>261</v>
      </c>
      <c r="O2331" s="139" t="s">
        <v>233</v>
      </c>
      <c r="P2331" s="139">
        <v>0</v>
      </c>
      <c r="Q2331" s="139">
        <v>0</v>
      </c>
      <c r="R2331" s="139">
        <v>0</v>
      </c>
      <c r="S2331" s="139">
        <v>1330</v>
      </c>
      <c r="T2331" s="139">
        <v>996</v>
      </c>
      <c r="U2331" s="139" t="s">
        <v>159</v>
      </c>
      <c r="V2331" s="140">
        <v>7.7299480000000003</v>
      </c>
      <c r="W2331" s="141">
        <v>3.8649740000000001</v>
      </c>
      <c r="X2331" s="141">
        <v>15.459949999999999</v>
      </c>
      <c r="Y2331" s="141">
        <v>0</v>
      </c>
      <c r="Z2331" s="142">
        <v>0</v>
      </c>
    </row>
    <row r="2332" spans="1:26" s="4" customFormat="1" x14ac:dyDescent="0.2">
      <c r="A2332" s="139" t="s">
        <v>209</v>
      </c>
      <c r="B2332" s="31" t="s">
        <v>134</v>
      </c>
      <c r="C2332" s="139">
        <f t="shared" si="36"/>
        <v>8</v>
      </c>
      <c r="D2332" s="139" t="s">
        <v>194</v>
      </c>
      <c r="E2332" s="139" t="s">
        <v>186</v>
      </c>
      <c r="F2332" s="139" t="s">
        <v>1797</v>
      </c>
      <c r="G2332" s="139" t="s">
        <v>1798</v>
      </c>
      <c r="H2332" s="139" t="s">
        <v>231</v>
      </c>
      <c r="I2332" s="139" t="s">
        <v>231</v>
      </c>
      <c r="J2332" s="139" t="s">
        <v>231</v>
      </c>
      <c r="K2332" s="139" t="s">
        <v>257</v>
      </c>
      <c r="L2332" s="139">
        <v>39.315518749999995</v>
      </c>
      <c r="M2332" s="139">
        <v>-108.95526063888889</v>
      </c>
      <c r="N2332" s="139" t="s">
        <v>254</v>
      </c>
      <c r="O2332" s="139" t="s">
        <v>258</v>
      </c>
      <c r="P2332" s="139">
        <v>20</v>
      </c>
      <c r="Q2332" s="139">
        <v>2</v>
      </c>
      <c r="R2332" s="139">
        <v>10</v>
      </c>
      <c r="S2332" s="139">
        <v>5916</v>
      </c>
      <c r="T2332" s="139">
        <v>700</v>
      </c>
      <c r="U2332" s="139" t="s">
        <v>108</v>
      </c>
      <c r="V2332" s="140">
        <v>0</v>
      </c>
      <c r="W2332" s="141">
        <v>4.5533289999999997</v>
      </c>
      <c r="X2332" s="141">
        <v>0</v>
      </c>
      <c r="Y2332" s="141">
        <v>0</v>
      </c>
      <c r="Z2332" s="142">
        <v>0</v>
      </c>
    </row>
    <row r="2333" spans="1:26" s="4" customFormat="1" x14ac:dyDescent="0.2">
      <c r="A2333" s="139" t="s">
        <v>209</v>
      </c>
      <c r="B2333" s="31" t="s">
        <v>134</v>
      </c>
      <c r="C2333" s="139">
        <f t="shared" si="36"/>
        <v>8</v>
      </c>
      <c r="D2333" s="139" t="s">
        <v>194</v>
      </c>
      <c r="E2333" s="139" t="s">
        <v>186</v>
      </c>
      <c r="F2333" s="139" t="s">
        <v>1799</v>
      </c>
      <c r="G2333" s="139" t="s">
        <v>579</v>
      </c>
      <c r="H2333" s="139" t="s">
        <v>231</v>
      </c>
      <c r="I2333" s="139" t="s">
        <v>231</v>
      </c>
      <c r="J2333" s="139" t="s">
        <v>231</v>
      </c>
      <c r="K2333" s="139" t="s">
        <v>257</v>
      </c>
      <c r="L2333" s="139">
        <v>39.281698777777777</v>
      </c>
      <c r="M2333" s="139">
        <v>-107.85434447222224</v>
      </c>
      <c r="N2333" s="139" t="s">
        <v>254</v>
      </c>
      <c r="O2333" s="139" t="s">
        <v>258</v>
      </c>
      <c r="P2333" s="139">
        <v>20</v>
      </c>
      <c r="Q2333" s="139">
        <v>2</v>
      </c>
      <c r="R2333" s="139">
        <v>10</v>
      </c>
      <c r="S2333" s="139">
        <v>5916</v>
      </c>
      <c r="T2333" s="139">
        <v>700</v>
      </c>
      <c r="U2333" s="139" t="s">
        <v>108</v>
      </c>
      <c r="V2333" s="140">
        <v>0</v>
      </c>
      <c r="W2333" s="141">
        <v>3.786505</v>
      </c>
      <c r="X2333" s="141">
        <v>0</v>
      </c>
      <c r="Y2333" s="141">
        <v>0</v>
      </c>
      <c r="Z2333" s="142">
        <v>0</v>
      </c>
    </row>
    <row r="2334" spans="1:26" s="4" customFormat="1" x14ac:dyDescent="0.2">
      <c r="A2334" s="139" t="s">
        <v>209</v>
      </c>
      <c r="B2334" s="31" t="s">
        <v>134</v>
      </c>
      <c r="C2334" s="139">
        <f t="shared" si="36"/>
        <v>8</v>
      </c>
      <c r="D2334" s="139" t="s">
        <v>194</v>
      </c>
      <c r="E2334" s="139" t="s">
        <v>186</v>
      </c>
      <c r="F2334" s="139" t="s">
        <v>1800</v>
      </c>
      <c r="G2334" s="139" t="s">
        <v>581</v>
      </c>
      <c r="H2334" s="139" t="s">
        <v>231</v>
      </c>
      <c r="I2334" s="139" t="s">
        <v>231</v>
      </c>
      <c r="J2334" s="139" t="s">
        <v>231</v>
      </c>
      <c r="K2334" s="139" t="s">
        <v>451</v>
      </c>
      <c r="L2334" s="139">
        <v>39.355148194444446</v>
      </c>
      <c r="M2334" s="139">
        <v>-107.57790075</v>
      </c>
      <c r="N2334" s="139" t="s">
        <v>261</v>
      </c>
      <c r="O2334" s="139" t="s">
        <v>452</v>
      </c>
      <c r="P2334" s="139">
        <v>0</v>
      </c>
      <c r="Q2334" s="139">
        <v>0</v>
      </c>
      <c r="R2334" s="139">
        <v>0</v>
      </c>
      <c r="S2334" s="139">
        <v>0</v>
      </c>
      <c r="T2334" s="139">
        <v>0</v>
      </c>
      <c r="U2334" s="139" t="s">
        <v>159</v>
      </c>
      <c r="V2334" s="140">
        <v>3.2534559999999999</v>
      </c>
      <c r="W2334" s="141">
        <v>5.5056000000000001E-2</v>
      </c>
      <c r="X2334" s="141">
        <v>3.0083829999999998</v>
      </c>
      <c r="Y2334" s="141">
        <v>0</v>
      </c>
      <c r="Z2334" s="142">
        <v>0</v>
      </c>
    </row>
    <row r="2335" spans="1:26" s="4" customFormat="1" x14ac:dyDescent="0.2">
      <c r="A2335" s="139" t="s">
        <v>209</v>
      </c>
      <c r="B2335" s="31" t="s">
        <v>134</v>
      </c>
      <c r="C2335" s="139">
        <f t="shared" si="36"/>
        <v>8</v>
      </c>
      <c r="D2335" s="139" t="s">
        <v>194</v>
      </c>
      <c r="E2335" s="139" t="s">
        <v>186</v>
      </c>
      <c r="F2335" s="139" t="s">
        <v>1801</v>
      </c>
      <c r="G2335" s="139" t="s">
        <v>585</v>
      </c>
      <c r="H2335" s="139" t="s">
        <v>231</v>
      </c>
      <c r="I2335" s="139" t="s">
        <v>231</v>
      </c>
      <c r="J2335" s="139" t="s">
        <v>231</v>
      </c>
      <c r="K2335" s="139" t="s">
        <v>232</v>
      </c>
      <c r="L2335" s="139">
        <v>39.363895416666665</v>
      </c>
      <c r="M2335" s="139">
        <v>-108.1809066388889</v>
      </c>
      <c r="N2335" s="139" t="s">
        <v>275</v>
      </c>
      <c r="O2335" s="139" t="s">
        <v>233</v>
      </c>
      <c r="P2335" s="139">
        <v>0</v>
      </c>
      <c r="Q2335" s="139">
        <v>0.5</v>
      </c>
      <c r="R2335" s="139">
        <v>1</v>
      </c>
      <c r="S2335" s="139">
        <v>2459</v>
      </c>
      <c r="T2335" s="139">
        <v>858</v>
      </c>
      <c r="U2335" s="139" t="s">
        <v>159</v>
      </c>
      <c r="V2335" s="140">
        <v>4.0459129999999996</v>
      </c>
      <c r="W2335" s="141">
        <v>1.3108740000000001</v>
      </c>
      <c r="X2335" s="141">
        <v>7.0398820000000004</v>
      </c>
      <c r="Y2335" s="141">
        <v>0</v>
      </c>
      <c r="Z2335" s="142">
        <v>0</v>
      </c>
    </row>
    <row r="2336" spans="1:26" s="4" customFormat="1" x14ac:dyDescent="0.2">
      <c r="A2336" s="139" t="s">
        <v>209</v>
      </c>
      <c r="B2336" s="31" t="s">
        <v>134</v>
      </c>
      <c r="C2336" s="139">
        <f t="shared" si="36"/>
        <v>8</v>
      </c>
      <c r="D2336" s="139" t="s">
        <v>194</v>
      </c>
      <c r="E2336" s="139" t="s">
        <v>186</v>
      </c>
      <c r="F2336" s="139" t="s">
        <v>1802</v>
      </c>
      <c r="G2336" s="139" t="s">
        <v>595</v>
      </c>
      <c r="H2336" s="139" t="s">
        <v>231</v>
      </c>
      <c r="I2336" s="139" t="s">
        <v>231</v>
      </c>
      <c r="J2336" s="139" t="s">
        <v>231</v>
      </c>
      <c r="K2336" s="139" t="s">
        <v>257</v>
      </c>
      <c r="L2336" s="139">
        <v>39.363895416666665</v>
      </c>
      <c r="M2336" s="139">
        <v>-108.1809066388889</v>
      </c>
      <c r="N2336" s="139" t="s">
        <v>254</v>
      </c>
      <c r="O2336" s="139" t="s">
        <v>258</v>
      </c>
      <c r="P2336" s="139">
        <v>20</v>
      </c>
      <c r="Q2336" s="139">
        <v>2</v>
      </c>
      <c r="R2336" s="139">
        <v>10</v>
      </c>
      <c r="S2336" s="139">
        <v>5916</v>
      </c>
      <c r="T2336" s="139">
        <v>700</v>
      </c>
      <c r="U2336" s="139" t="s">
        <v>108</v>
      </c>
      <c r="V2336" s="140">
        <v>0</v>
      </c>
      <c r="W2336" s="141">
        <v>0.261575</v>
      </c>
      <c r="X2336" s="141">
        <v>0</v>
      </c>
      <c r="Y2336" s="141">
        <v>0</v>
      </c>
      <c r="Z2336" s="142">
        <v>0</v>
      </c>
    </row>
    <row r="2337" spans="1:26" s="4" customFormat="1" x14ac:dyDescent="0.2">
      <c r="A2337" s="139" t="s">
        <v>209</v>
      </c>
      <c r="B2337" s="31" t="s">
        <v>134</v>
      </c>
      <c r="C2337" s="139">
        <f t="shared" si="36"/>
        <v>8</v>
      </c>
      <c r="D2337" s="139" t="s">
        <v>194</v>
      </c>
      <c r="E2337" s="139" t="s">
        <v>186</v>
      </c>
      <c r="F2337" s="139" t="s">
        <v>1803</v>
      </c>
      <c r="G2337" s="139" t="s">
        <v>597</v>
      </c>
      <c r="H2337" s="139" t="s">
        <v>231</v>
      </c>
      <c r="I2337" s="139" t="s">
        <v>231</v>
      </c>
      <c r="J2337" s="139" t="s">
        <v>231</v>
      </c>
      <c r="K2337" s="139" t="s">
        <v>257</v>
      </c>
      <c r="L2337" s="139">
        <v>39.363895416666665</v>
      </c>
      <c r="M2337" s="139">
        <v>-108.1809066388889</v>
      </c>
      <c r="N2337" s="139" t="s">
        <v>254</v>
      </c>
      <c r="O2337" s="139" t="s">
        <v>258</v>
      </c>
      <c r="P2337" s="139">
        <v>20</v>
      </c>
      <c r="Q2337" s="139">
        <v>2</v>
      </c>
      <c r="R2337" s="139">
        <v>10</v>
      </c>
      <c r="S2337" s="139">
        <v>5916</v>
      </c>
      <c r="T2337" s="139">
        <v>700</v>
      </c>
      <c r="U2337" s="139" t="s">
        <v>108</v>
      </c>
      <c r="V2337" s="140">
        <v>0</v>
      </c>
      <c r="W2337" s="141">
        <v>8.8982000000000006E-2</v>
      </c>
      <c r="X2337" s="141">
        <v>0</v>
      </c>
      <c r="Y2337" s="141">
        <v>0</v>
      </c>
      <c r="Z2337" s="142">
        <v>0</v>
      </c>
    </row>
    <row r="2338" spans="1:26" s="4" customFormat="1" x14ac:dyDescent="0.2">
      <c r="A2338" s="139" t="s">
        <v>209</v>
      </c>
      <c r="B2338" s="31" t="s">
        <v>134</v>
      </c>
      <c r="C2338" s="139">
        <f t="shared" si="36"/>
        <v>8</v>
      </c>
      <c r="D2338" s="139" t="s">
        <v>194</v>
      </c>
      <c r="E2338" s="139" t="s">
        <v>186</v>
      </c>
      <c r="F2338" s="139" t="s">
        <v>1804</v>
      </c>
      <c r="G2338" s="139" t="s">
        <v>619</v>
      </c>
      <c r="H2338" s="139" t="s">
        <v>231</v>
      </c>
      <c r="I2338" s="139" t="s">
        <v>231</v>
      </c>
      <c r="J2338" s="139" t="s">
        <v>231</v>
      </c>
      <c r="K2338" s="139" t="s">
        <v>232</v>
      </c>
      <c r="L2338" s="139">
        <v>39.263953555555553</v>
      </c>
      <c r="M2338" s="139">
        <v>-107.74515608333333</v>
      </c>
      <c r="N2338" s="139" t="s">
        <v>261</v>
      </c>
      <c r="O2338" s="139" t="s">
        <v>233</v>
      </c>
      <c r="P2338" s="139">
        <v>0</v>
      </c>
      <c r="Q2338" s="139">
        <v>0</v>
      </c>
      <c r="R2338" s="139">
        <v>0</v>
      </c>
      <c r="S2338" s="139">
        <v>0</v>
      </c>
      <c r="T2338" s="139">
        <v>0</v>
      </c>
      <c r="U2338" s="139" t="s">
        <v>159</v>
      </c>
      <c r="V2338" s="140">
        <v>0.18804499999999999</v>
      </c>
      <c r="W2338" s="141">
        <v>1.6609999999999999E-3</v>
      </c>
      <c r="X2338" s="141">
        <v>1.5913E-2</v>
      </c>
      <c r="Y2338" s="141">
        <v>0</v>
      </c>
      <c r="Z2338" s="142">
        <v>0</v>
      </c>
    </row>
    <row r="2339" spans="1:26" s="4" customFormat="1" x14ac:dyDescent="0.2">
      <c r="A2339" s="139" t="s">
        <v>209</v>
      </c>
      <c r="B2339" s="31" t="s">
        <v>134</v>
      </c>
      <c r="C2339" s="139">
        <f t="shared" si="36"/>
        <v>8</v>
      </c>
      <c r="D2339" s="139" t="s">
        <v>194</v>
      </c>
      <c r="E2339" s="139" t="s">
        <v>186</v>
      </c>
      <c r="F2339" s="139" t="s">
        <v>1805</v>
      </c>
      <c r="G2339" s="139" t="s">
        <v>627</v>
      </c>
      <c r="H2339" s="139" t="s">
        <v>231</v>
      </c>
      <c r="I2339" s="139" t="s">
        <v>231</v>
      </c>
      <c r="J2339" s="139" t="s">
        <v>231</v>
      </c>
      <c r="K2339" s="139" t="s">
        <v>257</v>
      </c>
      <c r="L2339" s="139">
        <v>39.258015611111112</v>
      </c>
      <c r="M2339" s="139">
        <v>-107.81416791666666</v>
      </c>
      <c r="N2339" s="139" t="s">
        <v>254</v>
      </c>
      <c r="O2339" s="139" t="s">
        <v>258</v>
      </c>
      <c r="P2339" s="139">
        <v>17</v>
      </c>
      <c r="Q2339" s="139">
        <v>1.42</v>
      </c>
      <c r="R2339" s="139">
        <v>8</v>
      </c>
      <c r="S2339" s="139">
        <v>2314</v>
      </c>
      <c r="T2339" s="139">
        <v>137</v>
      </c>
      <c r="U2339" s="139" t="s">
        <v>108</v>
      </c>
      <c r="V2339" s="140">
        <v>0</v>
      </c>
      <c r="W2339" s="141">
        <v>2.024305</v>
      </c>
      <c r="X2339" s="141">
        <v>0</v>
      </c>
      <c r="Y2339" s="141">
        <v>0</v>
      </c>
      <c r="Z2339" s="142">
        <v>0</v>
      </c>
    </row>
    <row r="2340" spans="1:26" s="4" customFormat="1" x14ac:dyDescent="0.2">
      <c r="A2340" s="139" t="s">
        <v>209</v>
      </c>
      <c r="B2340" s="31" t="s">
        <v>134</v>
      </c>
      <c r="C2340" s="139">
        <f t="shared" si="36"/>
        <v>8</v>
      </c>
      <c r="D2340" s="139" t="s">
        <v>194</v>
      </c>
      <c r="E2340" s="139" t="s">
        <v>186</v>
      </c>
      <c r="F2340" s="139" t="s">
        <v>1806</v>
      </c>
      <c r="G2340" s="139" t="s">
        <v>639</v>
      </c>
      <c r="H2340" s="139" t="s">
        <v>231</v>
      </c>
      <c r="I2340" s="139" t="s">
        <v>231</v>
      </c>
      <c r="J2340" s="139" t="s">
        <v>231</v>
      </c>
      <c r="K2340" s="139" t="s">
        <v>232</v>
      </c>
      <c r="L2340" s="139">
        <v>39.258015611111112</v>
      </c>
      <c r="M2340" s="139">
        <v>-107.81416791666666</v>
      </c>
      <c r="N2340" s="139" t="s">
        <v>254</v>
      </c>
      <c r="O2340" s="139" t="s">
        <v>233</v>
      </c>
      <c r="P2340" s="139">
        <v>0</v>
      </c>
      <c r="Q2340" s="139">
        <v>0</v>
      </c>
      <c r="R2340" s="139">
        <v>0</v>
      </c>
      <c r="S2340" s="139">
        <v>0</v>
      </c>
      <c r="T2340" s="139">
        <v>70</v>
      </c>
      <c r="U2340" s="139" t="s">
        <v>108</v>
      </c>
      <c r="V2340" s="140">
        <v>0</v>
      </c>
      <c r="W2340" s="141">
        <v>1.788861</v>
      </c>
      <c r="X2340" s="141">
        <v>0</v>
      </c>
      <c r="Y2340" s="141">
        <v>0</v>
      </c>
      <c r="Z2340" s="142">
        <v>0</v>
      </c>
    </row>
    <row r="2341" spans="1:26" s="4" customFormat="1" x14ac:dyDescent="0.2">
      <c r="A2341" s="139" t="s">
        <v>209</v>
      </c>
      <c r="B2341" s="31" t="s">
        <v>134</v>
      </c>
      <c r="C2341" s="139">
        <f t="shared" si="36"/>
        <v>8</v>
      </c>
      <c r="D2341" s="139" t="s">
        <v>194</v>
      </c>
      <c r="E2341" s="139" t="s">
        <v>186</v>
      </c>
      <c r="F2341" s="139" t="s">
        <v>1807</v>
      </c>
      <c r="G2341" s="139" t="s">
        <v>643</v>
      </c>
      <c r="H2341" s="139" t="s">
        <v>231</v>
      </c>
      <c r="I2341" s="139" t="s">
        <v>231</v>
      </c>
      <c r="J2341" s="139" t="s">
        <v>231</v>
      </c>
      <c r="K2341" s="139" t="s">
        <v>257</v>
      </c>
      <c r="L2341" s="139">
        <v>39.258015611111112</v>
      </c>
      <c r="M2341" s="139">
        <v>-107.81416791666666</v>
      </c>
      <c r="N2341" s="139" t="s">
        <v>254</v>
      </c>
      <c r="O2341" s="139" t="s">
        <v>258</v>
      </c>
      <c r="P2341" s="139">
        <v>17</v>
      </c>
      <c r="Q2341" s="139">
        <v>1.42</v>
      </c>
      <c r="R2341" s="139">
        <v>8</v>
      </c>
      <c r="S2341" s="139">
        <v>2314</v>
      </c>
      <c r="T2341" s="139">
        <v>137</v>
      </c>
      <c r="U2341" s="139" t="s">
        <v>108</v>
      </c>
      <c r="V2341" s="140">
        <v>0</v>
      </c>
      <c r="W2341" s="141">
        <v>1.83073</v>
      </c>
      <c r="X2341" s="141">
        <v>0</v>
      </c>
      <c r="Y2341" s="141">
        <v>0</v>
      </c>
      <c r="Z2341" s="142">
        <v>0</v>
      </c>
    </row>
    <row r="2342" spans="1:26" s="4" customFormat="1" x14ac:dyDescent="0.2">
      <c r="A2342" s="139" t="s">
        <v>209</v>
      </c>
      <c r="B2342" s="31" t="s">
        <v>134</v>
      </c>
      <c r="C2342" s="139">
        <f t="shared" si="36"/>
        <v>8</v>
      </c>
      <c r="D2342" s="139" t="s">
        <v>194</v>
      </c>
      <c r="E2342" s="139" t="s">
        <v>186</v>
      </c>
      <c r="F2342" s="139" t="s">
        <v>1808</v>
      </c>
      <c r="G2342" s="139" t="s">
        <v>1809</v>
      </c>
      <c r="H2342" s="139" t="s">
        <v>231</v>
      </c>
      <c r="I2342" s="139" t="s">
        <v>231</v>
      </c>
      <c r="J2342" s="139" t="s">
        <v>231</v>
      </c>
      <c r="K2342" s="139" t="s">
        <v>232</v>
      </c>
      <c r="L2342" s="139">
        <v>39.256495444444447</v>
      </c>
      <c r="M2342" s="139">
        <v>-107.95681255555556</v>
      </c>
      <c r="N2342" s="139" t="s">
        <v>252</v>
      </c>
      <c r="O2342" s="139" t="s">
        <v>233</v>
      </c>
      <c r="P2342" s="139">
        <v>15</v>
      </c>
      <c r="Q2342" s="139">
        <v>0.67</v>
      </c>
      <c r="R2342" s="139">
        <v>2.7</v>
      </c>
      <c r="S2342" s="139">
        <v>226</v>
      </c>
      <c r="T2342" s="139">
        <v>440</v>
      </c>
      <c r="U2342" s="139" t="s">
        <v>110</v>
      </c>
      <c r="V2342" s="140">
        <v>0</v>
      </c>
      <c r="W2342" s="141">
        <v>0.3</v>
      </c>
      <c r="X2342" s="141">
        <v>0</v>
      </c>
      <c r="Y2342" s="141">
        <v>0</v>
      </c>
      <c r="Z2342" s="142">
        <v>0</v>
      </c>
    </row>
    <row r="2343" spans="1:26" s="4" customFormat="1" x14ac:dyDescent="0.2">
      <c r="A2343" s="139" t="s">
        <v>209</v>
      </c>
      <c r="B2343" s="31" t="s">
        <v>134</v>
      </c>
      <c r="C2343" s="139">
        <f t="shared" si="36"/>
        <v>8</v>
      </c>
      <c r="D2343" s="139" t="s">
        <v>194</v>
      </c>
      <c r="E2343" s="139" t="s">
        <v>186</v>
      </c>
      <c r="F2343" s="139" t="s">
        <v>1808</v>
      </c>
      <c r="G2343" s="139" t="s">
        <v>1809</v>
      </c>
      <c r="H2343" s="139" t="s">
        <v>231</v>
      </c>
      <c r="I2343" s="139" t="s">
        <v>231</v>
      </c>
      <c r="J2343" s="139" t="s">
        <v>231</v>
      </c>
      <c r="K2343" s="139" t="s">
        <v>232</v>
      </c>
      <c r="L2343" s="139">
        <v>39.256495444444447</v>
      </c>
      <c r="M2343" s="139">
        <v>-107.95681255555556</v>
      </c>
      <c r="N2343" s="139" t="s">
        <v>239</v>
      </c>
      <c r="O2343" s="139" t="s">
        <v>233</v>
      </c>
      <c r="P2343" s="139">
        <v>0</v>
      </c>
      <c r="Q2343" s="139">
        <v>0</v>
      </c>
      <c r="R2343" s="139">
        <v>0</v>
      </c>
      <c r="S2343" s="139">
        <v>0</v>
      </c>
      <c r="T2343" s="139">
        <v>70</v>
      </c>
      <c r="U2343" s="139" t="s">
        <v>111</v>
      </c>
      <c r="V2343" s="140">
        <v>0</v>
      </c>
      <c r="W2343" s="141">
        <v>5</v>
      </c>
      <c r="X2343" s="141">
        <v>0</v>
      </c>
      <c r="Y2343" s="141">
        <v>0</v>
      </c>
      <c r="Z2343" s="142">
        <v>0</v>
      </c>
    </row>
    <row r="2344" spans="1:26" s="4" customFormat="1" x14ac:dyDescent="0.2">
      <c r="A2344" s="139" t="s">
        <v>209</v>
      </c>
      <c r="B2344" s="31" t="s">
        <v>134</v>
      </c>
      <c r="C2344" s="139">
        <f t="shared" si="36"/>
        <v>8</v>
      </c>
      <c r="D2344" s="139" t="s">
        <v>194</v>
      </c>
      <c r="E2344" s="139" t="s">
        <v>186</v>
      </c>
      <c r="F2344" s="139" t="s">
        <v>1808</v>
      </c>
      <c r="G2344" s="139" t="s">
        <v>1809</v>
      </c>
      <c r="H2344" s="139" t="s">
        <v>231</v>
      </c>
      <c r="I2344" s="139" t="s">
        <v>231</v>
      </c>
      <c r="J2344" s="139" t="s">
        <v>231</v>
      </c>
      <c r="K2344" s="139" t="s">
        <v>232</v>
      </c>
      <c r="L2344" s="139">
        <v>39.27556363888889</v>
      </c>
      <c r="M2344" s="139">
        <v>-107.88324249999999</v>
      </c>
      <c r="N2344" s="139" t="s">
        <v>261</v>
      </c>
      <c r="O2344" s="139" t="s">
        <v>233</v>
      </c>
      <c r="P2344" s="139">
        <v>21</v>
      </c>
      <c r="Q2344" s="139">
        <v>0.83</v>
      </c>
      <c r="R2344" s="139">
        <v>12.3</v>
      </c>
      <c r="S2344" s="139">
        <v>1613</v>
      </c>
      <c r="T2344" s="139">
        <v>938</v>
      </c>
      <c r="U2344" s="139" t="s">
        <v>159</v>
      </c>
      <c r="V2344" s="140">
        <v>3.9682930000000001</v>
      </c>
      <c r="W2344" s="141">
        <v>1.728135</v>
      </c>
      <c r="X2344" s="141">
        <v>3.8971559999999998</v>
      </c>
      <c r="Y2344" s="141">
        <v>0</v>
      </c>
      <c r="Z2344" s="142">
        <v>0</v>
      </c>
    </row>
    <row r="2345" spans="1:26" s="4" customFormat="1" x14ac:dyDescent="0.2">
      <c r="A2345" s="139" t="s">
        <v>209</v>
      </c>
      <c r="B2345" s="31" t="s">
        <v>134</v>
      </c>
      <c r="C2345" s="139">
        <f t="shared" si="36"/>
        <v>8</v>
      </c>
      <c r="D2345" s="139" t="s">
        <v>194</v>
      </c>
      <c r="E2345" s="139" t="s">
        <v>186</v>
      </c>
      <c r="F2345" s="139" t="s">
        <v>1810</v>
      </c>
      <c r="G2345" s="139" t="s">
        <v>1811</v>
      </c>
      <c r="H2345" s="139" t="s">
        <v>231</v>
      </c>
      <c r="I2345" s="139" t="s">
        <v>231</v>
      </c>
      <c r="J2345" s="139" t="s">
        <v>231</v>
      </c>
      <c r="K2345" s="139" t="s">
        <v>232</v>
      </c>
      <c r="L2345" s="139">
        <v>39.259425111111121</v>
      </c>
      <c r="M2345" s="139">
        <v>-107.93538613888889</v>
      </c>
      <c r="N2345" s="139" t="s">
        <v>1812</v>
      </c>
      <c r="O2345" s="139" t="s">
        <v>233</v>
      </c>
      <c r="P2345" s="139">
        <v>0</v>
      </c>
      <c r="Q2345" s="139">
        <v>0</v>
      </c>
      <c r="R2345" s="139">
        <v>0</v>
      </c>
      <c r="S2345" s="139">
        <v>0</v>
      </c>
      <c r="T2345" s="139">
        <v>0</v>
      </c>
      <c r="U2345" s="139" t="s">
        <v>111</v>
      </c>
      <c r="V2345" s="140">
        <v>0</v>
      </c>
      <c r="W2345" s="141">
        <v>11.9</v>
      </c>
      <c r="X2345" s="141">
        <v>0</v>
      </c>
      <c r="Y2345" s="141">
        <v>0</v>
      </c>
      <c r="Z2345" s="142">
        <v>0</v>
      </c>
    </row>
    <row r="2346" spans="1:26" s="4" customFormat="1" x14ac:dyDescent="0.2">
      <c r="A2346" s="139" t="s">
        <v>209</v>
      </c>
      <c r="B2346" s="31" t="s">
        <v>134</v>
      </c>
      <c r="C2346" s="139">
        <f t="shared" si="36"/>
        <v>8</v>
      </c>
      <c r="D2346" s="139" t="s">
        <v>194</v>
      </c>
      <c r="E2346" s="139" t="s">
        <v>186</v>
      </c>
      <c r="F2346" s="139" t="s">
        <v>1810</v>
      </c>
      <c r="G2346" s="139" t="s">
        <v>1811</v>
      </c>
      <c r="H2346" s="139" t="s">
        <v>231</v>
      </c>
      <c r="I2346" s="139" t="s">
        <v>231</v>
      </c>
      <c r="J2346" s="139" t="s">
        <v>231</v>
      </c>
      <c r="K2346" s="139" t="s">
        <v>232</v>
      </c>
      <c r="L2346" s="139">
        <v>39.259425111111121</v>
      </c>
      <c r="M2346" s="139">
        <v>-107.93538613888889</v>
      </c>
      <c r="N2346" s="139" t="s">
        <v>254</v>
      </c>
      <c r="O2346" s="139" t="s">
        <v>233</v>
      </c>
      <c r="P2346" s="139">
        <v>0</v>
      </c>
      <c r="Q2346" s="139">
        <v>0</v>
      </c>
      <c r="R2346" s="139">
        <v>0</v>
      </c>
      <c r="S2346" s="139">
        <v>0</v>
      </c>
      <c r="T2346" s="139">
        <v>0</v>
      </c>
      <c r="U2346" s="139" t="s">
        <v>108</v>
      </c>
      <c r="V2346" s="140">
        <v>0</v>
      </c>
      <c r="W2346" s="141">
        <v>26.555256</v>
      </c>
      <c r="X2346" s="141">
        <v>0</v>
      </c>
      <c r="Y2346" s="141">
        <v>0</v>
      </c>
      <c r="Z2346" s="142">
        <v>0</v>
      </c>
    </row>
    <row r="2347" spans="1:26" s="4" customFormat="1" x14ac:dyDescent="0.2">
      <c r="A2347" s="139" t="s">
        <v>209</v>
      </c>
      <c r="B2347" s="31" t="s">
        <v>134</v>
      </c>
      <c r="C2347" s="139">
        <f t="shared" si="36"/>
        <v>8</v>
      </c>
      <c r="D2347" s="139" t="s">
        <v>194</v>
      </c>
      <c r="E2347" s="139" t="s">
        <v>186</v>
      </c>
      <c r="F2347" s="139" t="s">
        <v>1813</v>
      </c>
      <c r="G2347" s="139" t="s">
        <v>657</v>
      </c>
      <c r="H2347" s="139" t="s">
        <v>231</v>
      </c>
      <c r="I2347" s="139" t="s">
        <v>231</v>
      </c>
      <c r="J2347" s="139" t="s">
        <v>231</v>
      </c>
      <c r="K2347" s="139" t="s">
        <v>257</v>
      </c>
      <c r="L2347" s="139">
        <v>39.259425111111121</v>
      </c>
      <c r="M2347" s="139">
        <v>-107.93538613888889</v>
      </c>
      <c r="N2347" s="139" t="s">
        <v>254</v>
      </c>
      <c r="O2347" s="139" t="s">
        <v>258</v>
      </c>
      <c r="P2347" s="139">
        <v>17</v>
      </c>
      <c r="Q2347" s="139">
        <v>1.42</v>
      </c>
      <c r="R2347" s="139">
        <v>8</v>
      </c>
      <c r="S2347" s="139">
        <v>2314</v>
      </c>
      <c r="T2347" s="139">
        <v>137</v>
      </c>
      <c r="U2347" s="139" t="s">
        <v>108</v>
      </c>
      <c r="V2347" s="140">
        <v>0</v>
      </c>
      <c r="W2347" s="141">
        <v>3.2169050000000001</v>
      </c>
      <c r="X2347" s="141">
        <v>0</v>
      </c>
      <c r="Y2347" s="141">
        <v>0</v>
      </c>
      <c r="Z2347" s="142">
        <v>0</v>
      </c>
    </row>
    <row r="2348" spans="1:26" s="4" customFormat="1" x14ac:dyDescent="0.2">
      <c r="A2348" s="139" t="s">
        <v>209</v>
      </c>
      <c r="B2348" s="31" t="s">
        <v>134</v>
      </c>
      <c r="C2348" s="139">
        <f t="shared" si="36"/>
        <v>8</v>
      </c>
      <c r="D2348" s="139" t="s">
        <v>194</v>
      </c>
      <c r="E2348" s="139" t="s">
        <v>186</v>
      </c>
      <c r="F2348" s="139" t="s">
        <v>1814</v>
      </c>
      <c r="G2348" s="139" t="s">
        <v>659</v>
      </c>
      <c r="H2348" s="139" t="s">
        <v>231</v>
      </c>
      <c r="I2348" s="139" t="s">
        <v>231</v>
      </c>
      <c r="J2348" s="139" t="s">
        <v>231</v>
      </c>
      <c r="K2348" s="139" t="s">
        <v>257</v>
      </c>
      <c r="L2348" s="139">
        <v>39.259425111111121</v>
      </c>
      <c r="M2348" s="139">
        <v>-107.93538613888889</v>
      </c>
      <c r="N2348" s="139" t="s">
        <v>254</v>
      </c>
      <c r="O2348" s="139" t="s">
        <v>258</v>
      </c>
      <c r="P2348" s="139">
        <v>17</v>
      </c>
      <c r="Q2348" s="139">
        <v>1.42</v>
      </c>
      <c r="R2348" s="139">
        <v>8</v>
      </c>
      <c r="S2348" s="139">
        <v>2314</v>
      </c>
      <c r="T2348" s="139">
        <v>137</v>
      </c>
      <c r="U2348" s="139" t="s">
        <v>108</v>
      </c>
      <c r="V2348" s="140">
        <v>0</v>
      </c>
      <c r="W2348" s="141">
        <v>7.4339029999999999</v>
      </c>
      <c r="X2348" s="141">
        <v>0</v>
      </c>
      <c r="Y2348" s="141">
        <v>0</v>
      </c>
      <c r="Z2348" s="142">
        <v>0</v>
      </c>
    </row>
    <row r="2349" spans="1:26" s="4" customFormat="1" x14ac:dyDescent="0.2">
      <c r="A2349" s="139" t="s">
        <v>209</v>
      </c>
      <c r="B2349" s="31" t="s">
        <v>134</v>
      </c>
      <c r="C2349" s="139">
        <f t="shared" si="36"/>
        <v>8</v>
      </c>
      <c r="D2349" s="139" t="s">
        <v>194</v>
      </c>
      <c r="E2349" s="139" t="s">
        <v>186</v>
      </c>
      <c r="F2349" s="139" t="s">
        <v>1815</v>
      </c>
      <c r="G2349" s="139" t="s">
        <v>1816</v>
      </c>
      <c r="H2349" s="139" t="s">
        <v>231</v>
      </c>
      <c r="I2349" s="139" t="s">
        <v>231</v>
      </c>
      <c r="J2349" s="139" t="s">
        <v>231</v>
      </c>
      <c r="K2349" s="139" t="s">
        <v>257</v>
      </c>
      <c r="L2349" s="139">
        <v>39.259425111111121</v>
      </c>
      <c r="M2349" s="139">
        <v>-107.93538613888889</v>
      </c>
      <c r="N2349" s="139" t="s">
        <v>254</v>
      </c>
      <c r="O2349" s="139" t="s">
        <v>258</v>
      </c>
      <c r="P2349" s="139">
        <v>17</v>
      </c>
      <c r="Q2349" s="139">
        <v>1.42</v>
      </c>
      <c r="R2349" s="139">
        <v>8</v>
      </c>
      <c r="S2349" s="139">
        <v>2314</v>
      </c>
      <c r="T2349" s="139">
        <v>137</v>
      </c>
      <c r="U2349" s="139" t="s">
        <v>108</v>
      </c>
      <c r="V2349" s="140">
        <v>0</v>
      </c>
      <c r="W2349" s="141">
        <v>1.573431</v>
      </c>
      <c r="X2349" s="141">
        <v>0</v>
      </c>
      <c r="Y2349" s="141">
        <v>0</v>
      </c>
      <c r="Z2349" s="142">
        <v>0</v>
      </c>
    </row>
    <row r="2350" spans="1:26" s="4" customFormat="1" x14ac:dyDescent="0.2">
      <c r="A2350" s="139" t="s">
        <v>209</v>
      </c>
      <c r="B2350" s="31" t="s">
        <v>134</v>
      </c>
      <c r="C2350" s="139">
        <f t="shared" si="36"/>
        <v>8</v>
      </c>
      <c r="D2350" s="139" t="s">
        <v>194</v>
      </c>
      <c r="E2350" s="139" t="s">
        <v>186</v>
      </c>
      <c r="F2350" s="139" t="s">
        <v>1817</v>
      </c>
      <c r="G2350" s="139" t="s">
        <v>1818</v>
      </c>
      <c r="H2350" s="139" t="s">
        <v>231</v>
      </c>
      <c r="I2350" s="139" t="s">
        <v>231</v>
      </c>
      <c r="J2350" s="139" t="s">
        <v>231</v>
      </c>
      <c r="K2350" s="139" t="s">
        <v>257</v>
      </c>
      <c r="L2350" s="139">
        <v>39.259425111111121</v>
      </c>
      <c r="M2350" s="139">
        <v>-107.93538613888889</v>
      </c>
      <c r="N2350" s="139" t="s">
        <v>254</v>
      </c>
      <c r="O2350" s="139" t="s">
        <v>258</v>
      </c>
      <c r="P2350" s="139">
        <v>17</v>
      </c>
      <c r="Q2350" s="139">
        <v>1.42</v>
      </c>
      <c r="R2350" s="139">
        <v>8</v>
      </c>
      <c r="S2350" s="139">
        <v>2314</v>
      </c>
      <c r="T2350" s="139">
        <v>137</v>
      </c>
      <c r="U2350" s="139" t="s">
        <v>108</v>
      </c>
      <c r="V2350" s="140">
        <v>0</v>
      </c>
      <c r="W2350" s="141">
        <v>1.470191</v>
      </c>
      <c r="X2350" s="141">
        <v>0</v>
      </c>
      <c r="Y2350" s="141">
        <v>0</v>
      </c>
      <c r="Z2350" s="142">
        <v>0</v>
      </c>
    </row>
    <row r="2351" spans="1:26" s="4" customFormat="1" x14ac:dyDescent="0.2">
      <c r="A2351" s="139" t="s">
        <v>209</v>
      </c>
      <c r="B2351" s="31" t="s">
        <v>134</v>
      </c>
      <c r="C2351" s="139">
        <f t="shared" si="36"/>
        <v>8</v>
      </c>
      <c r="D2351" s="139" t="s">
        <v>194</v>
      </c>
      <c r="E2351" s="139" t="s">
        <v>186</v>
      </c>
      <c r="F2351" s="139" t="s">
        <v>1819</v>
      </c>
      <c r="G2351" s="139" t="s">
        <v>1820</v>
      </c>
      <c r="H2351" s="139" t="s">
        <v>231</v>
      </c>
      <c r="I2351" s="139" t="s">
        <v>231</v>
      </c>
      <c r="J2351" s="139" t="s">
        <v>231</v>
      </c>
      <c r="K2351" s="139" t="s">
        <v>257</v>
      </c>
      <c r="L2351" s="139">
        <v>39.256176500000002</v>
      </c>
      <c r="M2351" s="139">
        <v>-107.95879102777778</v>
      </c>
      <c r="N2351" s="139" t="s">
        <v>254</v>
      </c>
      <c r="O2351" s="139" t="s">
        <v>258</v>
      </c>
      <c r="P2351" s="139">
        <v>17</v>
      </c>
      <c r="Q2351" s="139">
        <v>1.42</v>
      </c>
      <c r="R2351" s="139">
        <v>8</v>
      </c>
      <c r="S2351" s="139">
        <v>2314</v>
      </c>
      <c r="T2351" s="139">
        <v>137</v>
      </c>
      <c r="U2351" s="139" t="s">
        <v>108</v>
      </c>
      <c r="V2351" s="140">
        <v>0</v>
      </c>
      <c r="W2351" s="141">
        <v>1.731228</v>
      </c>
      <c r="X2351" s="141">
        <v>0</v>
      </c>
      <c r="Y2351" s="141">
        <v>0</v>
      </c>
      <c r="Z2351" s="142">
        <v>0</v>
      </c>
    </row>
    <row r="2352" spans="1:26" s="4" customFormat="1" x14ac:dyDescent="0.2">
      <c r="A2352" s="139" t="s">
        <v>209</v>
      </c>
      <c r="B2352" s="31" t="s">
        <v>134</v>
      </c>
      <c r="C2352" s="139">
        <f t="shared" si="36"/>
        <v>8</v>
      </c>
      <c r="D2352" s="139" t="s">
        <v>194</v>
      </c>
      <c r="E2352" s="139" t="s">
        <v>186</v>
      </c>
      <c r="F2352" s="139" t="s">
        <v>1821</v>
      </c>
      <c r="G2352" s="139" t="s">
        <v>1822</v>
      </c>
      <c r="H2352" s="139" t="s">
        <v>231</v>
      </c>
      <c r="I2352" s="139" t="s">
        <v>231</v>
      </c>
      <c r="J2352" s="139" t="s">
        <v>231</v>
      </c>
      <c r="K2352" s="139" t="s">
        <v>232</v>
      </c>
      <c r="L2352" s="139">
        <v>39.243300250000004</v>
      </c>
      <c r="M2352" s="139">
        <v>-108.11171613888888</v>
      </c>
      <c r="N2352" s="139" t="s">
        <v>261</v>
      </c>
      <c r="O2352" s="139" t="s">
        <v>233</v>
      </c>
      <c r="P2352" s="139">
        <v>0</v>
      </c>
      <c r="Q2352" s="139">
        <v>0</v>
      </c>
      <c r="R2352" s="139">
        <v>0</v>
      </c>
      <c r="S2352" s="139">
        <v>0</v>
      </c>
      <c r="T2352" s="139">
        <v>70</v>
      </c>
      <c r="U2352" s="139" t="s">
        <v>159</v>
      </c>
      <c r="V2352" s="140">
        <v>6.8170219999999997</v>
      </c>
      <c r="W2352" s="141">
        <v>4.9073599999999997</v>
      </c>
      <c r="X2352" s="141">
        <v>14.021032</v>
      </c>
      <c r="Y2352" s="141">
        <v>0</v>
      </c>
      <c r="Z2352" s="142">
        <v>0</v>
      </c>
    </row>
    <row r="2353" spans="1:26" s="4" customFormat="1" x14ac:dyDescent="0.2">
      <c r="A2353" s="139" t="s">
        <v>209</v>
      </c>
      <c r="B2353" s="31" t="s">
        <v>134</v>
      </c>
      <c r="C2353" s="139">
        <f t="shared" si="36"/>
        <v>8</v>
      </c>
      <c r="D2353" s="139" t="s">
        <v>194</v>
      </c>
      <c r="E2353" s="139" t="s">
        <v>186</v>
      </c>
      <c r="F2353" s="139" t="s">
        <v>1821</v>
      </c>
      <c r="G2353" s="139" t="s">
        <v>1822</v>
      </c>
      <c r="H2353" s="139" t="s">
        <v>231</v>
      </c>
      <c r="I2353" s="139" t="s">
        <v>231</v>
      </c>
      <c r="J2353" s="139" t="s">
        <v>231</v>
      </c>
      <c r="K2353" s="139" t="s">
        <v>232</v>
      </c>
      <c r="L2353" s="139">
        <v>39.243300250000004</v>
      </c>
      <c r="M2353" s="139">
        <v>-108.11171613888888</v>
      </c>
      <c r="N2353" s="139" t="s">
        <v>239</v>
      </c>
      <c r="O2353" s="139" t="s">
        <v>233</v>
      </c>
      <c r="P2353" s="139">
        <v>0</v>
      </c>
      <c r="Q2353" s="139">
        <v>0</v>
      </c>
      <c r="R2353" s="139">
        <v>0</v>
      </c>
      <c r="S2353" s="139">
        <v>0</v>
      </c>
      <c r="T2353" s="139">
        <v>70</v>
      </c>
      <c r="U2353" s="139" t="s">
        <v>111</v>
      </c>
      <c r="V2353" s="140">
        <v>0</v>
      </c>
      <c r="W2353" s="141">
        <v>7.2</v>
      </c>
      <c r="X2353" s="141">
        <v>0</v>
      </c>
      <c r="Y2353" s="141">
        <v>0</v>
      </c>
      <c r="Z2353" s="142">
        <v>0</v>
      </c>
    </row>
    <row r="2354" spans="1:26" s="4" customFormat="1" x14ac:dyDescent="0.2">
      <c r="A2354" s="139" t="s">
        <v>209</v>
      </c>
      <c r="B2354" s="31" t="s">
        <v>134</v>
      </c>
      <c r="C2354" s="139">
        <f t="shared" si="36"/>
        <v>8</v>
      </c>
      <c r="D2354" s="139" t="s">
        <v>194</v>
      </c>
      <c r="E2354" s="139" t="s">
        <v>186</v>
      </c>
      <c r="F2354" s="139" t="s">
        <v>1821</v>
      </c>
      <c r="G2354" s="139" t="s">
        <v>1822</v>
      </c>
      <c r="H2354" s="139" t="s">
        <v>231</v>
      </c>
      <c r="I2354" s="139" t="s">
        <v>231</v>
      </c>
      <c r="J2354" s="139" t="s">
        <v>231</v>
      </c>
      <c r="K2354" s="139" t="s">
        <v>232</v>
      </c>
      <c r="L2354" s="139">
        <v>39.200428500000001</v>
      </c>
      <c r="M2354" s="139">
        <v>-107.85766644444443</v>
      </c>
      <c r="N2354" s="139" t="s">
        <v>252</v>
      </c>
      <c r="O2354" s="139" t="s">
        <v>233</v>
      </c>
      <c r="P2354" s="139">
        <v>0</v>
      </c>
      <c r="Q2354" s="139">
        <v>0</v>
      </c>
      <c r="R2354" s="139">
        <v>0</v>
      </c>
      <c r="S2354" s="139">
        <v>0</v>
      </c>
      <c r="T2354" s="139">
        <v>71</v>
      </c>
      <c r="U2354" s="139" t="s">
        <v>110</v>
      </c>
      <c r="V2354" s="140">
        <v>0</v>
      </c>
      <c r="W2354" s="141">
        <v>9</v>
      </c>
      <c r="X2354" s="141">
        <v>0</v>
      </c>
      <c r="Y2354" s="141">
        <v>0</v>
      </c>
      <c r="Z2354" s="142">
        <v>0</v>
      </c>
    </row>
    <row r="2355" spans="1:26" s="4" customFormat="1" x14ac:dyDescent="0.2">
      <c r="A2355" s="139" t="s">
        <v>209</v>
      </c>
      <c r="B2355" s="31" t="s">
        <v>134</v>
      </c>
      <c r="C2355" s="139">
        <f t="shared" si="36"/>
        <v>8</v>
      </c>
      <c r="D2355" s="139" t="s">
        <v>194</v>
      </c>
      <c r="E2355" s="139" t="s">
        <v>186</v>
      </c>
      <c r="F2355" s="139" t="s">
        <v>1821</v>
      </c>
      <c r="G2355" s="139" t="s">
        <v>1822</v>
      </c>
      <c r="H2355" s="139" t="s">
        <v>231</v>
      </c>
      <c r="I2355" s="139" t="s">
        <v>231</v>
      </c>
      <c r="J2355" s="139" t="s">
        <v>231</v>
      </c>
      <c r="K2355" s="139" t="s">
        <v>232</v>
      </c>
      <c r="L2355" s="139">
        <v>39.271253833333333</v>
      </c>
      <c r="M2355" s="139">
        <v>-107.75430194444445</v>
      </c>
      <c r="N2355" s="139" t="s">
        <v>277</v>
      </c>
      <c r="O2355" s="139" t="s">
        <v>233</v>
      </c>
      <c r="P2355" s="139">
        <v>20</v>
      </c>
      <c r="Q2355" s="139">
        <v>2</v>
      </c>
      <c r="R2355" s="139">
        <v>10</v>
      </c>
      <c r="S2355" s="139">
        <v>5916</v>
      </c>
      <c r="T2355" s="139">
        <v>700</v>
      </c>
      <c r="U2355" s="139" t="s">
        <v>137</v>
      </c>
      <c r="V2355" s="140">
        <v>2.5</v>
      </c>
      <c r="W2355" s="141">
        <v>8</v>
      </c>
      <c r="X2355" s="141">
        <v>0</v>
      </c>
      <c r="Y2355" s="141">
        <v>0</v>
      </c>
      <c r="Z2355" s="142">
        <v>0</v>
      </c>
    </row>
    <row r="2356" spans="1:26" s="4" customFormat="1" x14ac:dyDescent="0.2">
      <c r="A2356" s="139" t="s">
        <v>209</v>
      </c>
      <c r="B2356" s="31" t="s">
        <v>134</v>
      </c>
      <c r="C2356" s="139">
        <f t="shared" si="36"/>
        <v>8</v>
      </c>
      <c r="D2356" s="139" t="s">
        <v>194</v>
      </c>
      <c r="E2356" s="139" t="s">
        <v>186</v>
      </c>
      <c r="F2356" s="139" t="s">
        <v>1821</v>
      </c>
      <c r="G2356" s="139" t="s">
        <v>1822</v>
      </c>
      <c r="H2356" s="139" t="s">
        <v>231</v>
      </c>
      <c r="I2356" s="139" t="s">
        <v>231</v>
      </c>
      <c r="J2356" s="139" t="s">
        <v>231</v>
      </c>
      <c r="K2356" s="139" t="s">
        <v>232</v>
      </c>
      <c r="L2356" s="139">
        <v>39.34507138888889</v>
      </c>
      <c r="M2356" s="139">
        <v>-108.106146</v>
      </c>
      <c r="N2356" s="139" t="s">
        <v>254</v>
      </c>
      <c r="O2356" s="139" t="s">
        <v>233</v>
      </c>
      <c r="P2356" s="139">
        <v>20</v>
      </c>
      <c r="Q2356" s="139">
        <v>2</v>
      </c>
      <c r="R2356" s="139">
        <v>8.1</v>
      </c>
      <c r="S2356" s="139">
        <v>5916</v>
      </c>
      <c r="T2356" s="139">
        <v>700</v>
      </c>
      <c r="U2356" s="139" t="s">
        <v>108</v>
      </c>
      <c r="V2356" s="140">
        <v>0</v>
      </c>
      <c r="W2356" s="141">
        <v>1.83</v>
      </c>
      <c r="X2356" s="141">
        <v>0</v>
      </c>
      <c r="Y2356" s="141">
        <v>0</v>
      </c>
      <c r="Z2356" s="142">
        <v>0</v>
      </c>
    </row>
    <row r="2357" spans="1:26" s="4" customFormat="1" x14ac:dyDescent="0.2">
      <c r="A2357" s="139" t="s">
        <v>209</v>
      </c>
      <c r="B2357" s="31" t="s">
        <v>134</v>
      </c>
      <c r="C2357" s="139">
        <f t="shared" si="36"/>
        <v>8</v>
      </c>
      <c r="D2357" s="139" t="s">
        <v>194</v>
      </c>
      <c r="E2357" s="139" t="s">
        <v>186</v>
      </c>
      <c r="F2357" s="139" t="s">
        <v>1823</v>
      </c>
      <c r="G2357" s="139" t="s">
        <v>665</v>
      </c>
      <c r="H2357" s="139" t="s">
        <v>231</v>
      </c>
      <c r="I2357" s="139" t="s">
        <v>231</v>
      </c>
      <c r="J2357" s="139" t="s">
        <v>231</v>
      </c>
      <c r="K2357" s="139" t="s">
        <v>257</v>
      </c>
      <c r="L2357" s="139">
        <v>39.355391472222223</v>
      </c>
      <c r="M2357" s="139">
        <v>-108.11454644444444</v>
      </c>
      <c r="N2357" s="139" t="s">
        <v>254</v>
      </c>
      <c r="O2357" s="139" t="s">
        <v>258</v>
      </c>
      <c r="P2357" s="139">
        <v>17</v>
      </c>
      <c r="Q2357" s="139">
        <v>1.42</v>
      </c>
      <c r="R2357" s="139">
        <v>8</v>
      </c>
      <c r="S2357" s="139">
        <v>2314</v>
      </c>
      <c r="T2357" s="139">
        <v>137</v>
      </c>
      <c r="U2357" s="139" t="s">
        <v>108</v>
      </c>
      <c r="V2357" s="140">
        <v>0</v>
      </c>
      <c r="W2357" s="141">
        <v>1.62425</v>
      </c>
      <c r="X2357" s="141">
        <v>0</v>
      </c>
      <c r="Y2357" s="141">
        <v>0</v>
      </c>
      <c r="Z2357" s="142">
        <v>0</v>
      </c>
    </row>
    <row r="2358" spans="1:26" s="4" customFormat="1" x14ac:dyDescent="0.2">
      <c r="A2358" s="139" t="s">
        <v>209</v>
      </c>
      <c r="B2358" s="31" t="s">
        <v>134</v>
      </c>
      <c r="C2358" s="139">
        <f t="shared" si="36"/>
        <v>8</v>
      </c>
      <c r="D2358" s="139" t="s">
        <v>194</v>
      </c>
      <c r="E2358" s="139" t="s">
        <v>186</v>
      </c>
      <c r="F2358" s="139" t="s">
        <v>1824</v>
      </c>
      <c r="G2358" s="139" t="s">
        <v>667</v>
      </c>
      <c r="H2358" s="139" t="s">
        <v>231</v>
      </c>
      <c r="I2358" s="139" t="s">
        <v>231</v>
      </c>
      <c r="J2358" s="139" t="s">
        <v>231</v>
      </c>
      <c r="K2358" s="139" t="s">
        <v>232</v>
      </c>
      <c r="L2358" s="139">
        <v>39.275456333333331</v>
      </c>
      <c r="M2358" s="139">
        <v>-107.88323413888888</v>
      </c>
      <c r="N2358" s="139" t="s">
        <v>238</v>
      </c>
      <c r="O2358" s="139" t="s">
        <v>233</v>
      </c>
      <c r="P2358" s="139">
        <v>15</v>
      </c>
      <c r="Q2358" s="139">
        <v>0.6</v>
      </c>
      <c r="R2358" s="139">
        <v>0</v>
      </c>
      <c r="S2358" s="139">
        <v>226</v>
      </c>
      <c r="T2358" s="139">
        <v>440</v>
      </c>
      <c r="U2358" s="139" t="s">
        <v>110</v>
      </c>
      <c r="V2358" s="140">
        <v>0</v>
      </c>
      <c r="W2358" s="141">
        <v>3.17</v>
      </c>
      <c r="X2358" s="141">
        <v>0</v>
      </c>
      <c r="Y2358" s="141">
        <v>0</v>
      </c>
      <c r="Z2358" s="142">
        <v>0</v>
      </c>
    </row>
    <row r="2359" spans="1:26" s="4" customFormat="1" x14ac:dyDescent="0.2">
      <c r="A2359" s="139" t="s">
        <v>209</v>
      </c>
      <c r="B2359" s="31" t="s">
        <v>134</v>
      </c>
      <c r="C2359" s="139">
        <f t="shared" si="36"/>
        <v>8</v>
      </c>
      <c r="D2359" s="139" t="s">
        <v>194</v>
      </c>
      <c r="E2359" s="139" t="s">
        <v>186</v>
      </c>
      <c r="F2359" s="139" t="s">
        <v>1824</v>
      </c>
      <c r="G2359" s="139" t="s">
        <v>667</v>
      </c>
      <c r="H2359" s="139" t="s">
        <v>231</v>
      </c>
      <c r="I2359" s="139" t="s">
        <v>231</v>
      </c>
      <c r="J2359" s="139" t="s">
        <v>231</v>
      </c>
      <c r="K2359" s="139" t="s">
        <v>232</v>
      </c>
      <c r="L2359" s="139">
        <v>39.275456333333331</v>
      </c>
      <c r="M2359" s="139">
        <v>-107.88323413888888</v>
      </c>
      <c r="N2359" s="139" t="s">
        <v>286</v>
      </c>
      <c r="O2359" s="139" t="s">
        <v>233</v>
      </c>
      <c r="P2359" s="139">
        <v>0</v>
      </c>
      <c r="Q2359" s="139">
        <v>0</v>
      </c>
      <c r="R2359" s="139">
        <v>0</v>
      </c>
      <c r="S2359" s="139">
        <v>0</v>
      </c>
      <c r="T2359" s="139">
        <v>70</v>
      </c>
      <c r="U2359" s="139" t="s">
        <v>111</v>
      </c>
      <c r="V2359" s="140">
        <v>0</v>
      </c>
      <c r="W2359" s="141">
        <v>6.8</v>
      </c>
      <c r="X2359" s="141">
        <v>0</v>
      </c>
      <c r="Y2359" s="141">
        <v>0</v>
      </c>
      <c r="Z2359" s="142">
        <v>0</v>
      </c>
    </row>
    <row r="2360" spans="1:26" s="4" customFormat="1" x14ac:dyDescent="0.2">
      <c r="A2360" s="139" t="s">
        <v>209</v>
      </c>
      <c r="B2360" s="31" t="s">
        <v>134</v>
      </c>
      <c r="C2360" s="139">
        <f t="shared" si="36"/>
        <v>8</v>
      </c>
      <c r="D2360" s="139" t="s">
        <v>194</v>
      </c>
      <c r="E2360" s="139" t="s">
        <v>186</v>
      </c>
      <c r="F2360" s="139" t="s">
        <v>1825</v>
      </c>
      <c r="G2360" s="139" t="s">
        <v>1826</v>
      </c>
      <c r="H2360" s="139" t="s">
        <v>231</v>
      </c>
      <c r="I2360" s="139" t="s">
        <v>231</v>
      </c>
      <c r="J2360" s="139" t="s">
        <v>231</v>
      </c>
      <c r="K2360" s="139" t="s">
        <v>257</v>
      </c>
      <c r="L2360" s="139">
        <v>39.278669055555554</v>
      </c>
      <c r="M2360" s="139">
        <v>-107.67612072222222</v>
      </c>
      <c r="N2360" s="139" t="s">
        <v>254</v>
      </c>
      <c r="O2360" s="139" t="s">
        <v>258</v>
      </c>
      <c r="P2360" s="139">
        <v>17</v>
      </c>
      <c r="Q2360" s="139">
        <v>1.42</v>
      </c>
      <c r="R2360" s="139">
        <v>8</v>
      </c>
      <c r="S2360" s="139">
        <v>2314</v>
      </c>
      <c r="T2360" s="139">
        <v>137</v>
      </c>
      <c r="U2360" s="139" t="s">
        <v>108</v>
      </c>
      <c r="V2360" s="140">
        <v>0</v>
      </c>
      <c r="W2360" s="141">
        <v>4.337682</v>
      </c>
      <c r="X2360" s="141">
        <v>0</v>
      </c>
      <c r="Y2360" s="141">
        <v>0</v>
      </c>
      <c r="Z2360" s="142">
        <v>0</v>
      </c>
    </row>
    <row r="2361" spans="1:26" s="4" customFormat="1" x14ac:dyDescent="0.2">
      <c r="A2361" s="139" t="s">
        <v>209</v>
      </c>
      <c r="B2361" s="31" t="s">
        <v>134</v>
      </c>
      <c r="C2361" s="139">
        <f t="shared" si="36"/>
        <v>8</v>
      </c>
      <c r="D2361" s="139" t="s">
        <v>194</v>
      </c>
      <c r="E2361" s="139" t="s">
        <v>186</v>
      </c>
      <c r="F2361" s="139" t="s">
        <v>1827</v>
      </c>
      <c r="G2361" s="139" t="s">
        <v>1828</v>
      </c>
      <c r="H2361" s="139" t="s">
        <v>231</v>
      </c>
      <c r="I2361" s="139" t="s">
        <v>231</v>
      </c>
      <c r="J2361" s="139" t="s">
        <v>231</v>
      </c>
      <c r="K2361" s="139" t="s">
        <v>257</v>
      </c>
      <c r="L2361" s="139">
        <v>39.29548333333333</v>
      </c>
      <c r="M2361" s="139">
        <v>-107.71919944444444</v>
      </c>
      <c r="N2361" s="139" t="s">
        <v>254</v>
      </c>
      <c r="O2361" s="139" t="s">
        <v>258</v>
      </c>
      <c r="P2361" s="139">
        <v>17</v>
      </c>
      <c r="Q2361" s="139">
        <v>1.42</v>
      </c>
      <c r="R2361" s="139">
        <v>8</v>
      </c>
      <c r="S2361" s="139">
        <v>2314</v>
      </c>
      <c r="T2361" s="139">
        <v>137</v>
      </c>
      <c r="U2361" s="139" t="s">
        <v>108</v>
      </c>
      <c r="V2361" s="140">
        <v>0</v>
      </c>
      <c r="W2361" s="141">
        <v>7.6649989999999999</v>
      </c>
      <c r="X2361" s="141">
        <v>0</v>
      </c>
      <c r="Y2361" s="141">
        <v>0</v>
      </c>
      <c r="Z2361" s="142">
        <v>0</v>
      </c>
    </row>
    <row r="2362" spans="1:26" s="4" customFormat="1" x14ac:dyDescent="0.2">
      <c r="A2362" s="139" t="s">
        <v>209</v>
      </c>
      <c r="B2362" s="31" t="s">
        <v>134</v>
      </c>
      <c r="C2362" s="139">
        <f t="shared" si="36"/>
        <v>8</v>
      </c>
      <c r="D2362" s="139" t="s">
        <v>194</v>
      </c>
      <c r="E2362" s="139" t="s">
        <v>186</v>
      </c>
      <c r="F2362" s="139" t="s">
        <v>1829</v>
      </c>
      <c r="G2362" s="139" t="s">
        <v>1830</v>
      </c>
      <c r="H2362" s="139" t="s">
        <v>231</v>
      </c>
      <c r="I2362" s="139" t="s">
        <v>231</v>
      </c>
      <c r="J2362" s="139" t="s">
        <v>231</v>
      </c>
      <c r="K2362" s="139" t="s">
        <v>257</v>
      </c>
      <c r="L2362" s="139">
        <v>40.952126500000006</v>
      </c>
      <c r="M2362" s="139">
        <v>-108.31398949999999</v>
      </c>
      <c r="N2362" s="139" t="s">
        <v>254</v>
      </c>
      <c r="O2362" s="139" t="s">
        <v>258</v>
      </c>
      <c r="P2362" s="139">
        <v>20</v>
      </c>
      <c r="Q2362" s="139">
        <v>2.84</v>
      </c>
      <c r="R2362" s="139">
        <v>8.1</v>
      </c>
      <c r="S2362" s="139">
        <v>9747</v>
      </c>
      <c r="T2362" s="139">
        <v>148</v>
      </c>
      <c r="U2362" s="139" t="s">
        <v>108</v>
      </c>
      <c r="V2362" s="140">
        <v>0</v>
      </c>
      <c r="W2362" s="141">
        <v>7.8151809999999999</v>
      </c>
      <c r="X2362" s="141">
        <v>0</v>
      </c>
      <c r="Y2362" s="141">
        <v>0</v>
      </c>
      <c r="Z2362" s="142">
        <v>0</v>
      </c>
    </row>
    <row r="2363" spans="1:26" s="4" customFormat="1" x14ac:dyDescent="0.2">
      <c r="A2363" s="139" t="s">
        <v>209</v>
      </c>
      <c r="B2363" s="31" t="s">
        <v>134</v>
      </c>
      <c r="C2363" s="139">
        <f t="shared" si="36"/>
        <v>8</v>
      </c>
      <c r="D2363" s="139" t="s">
        <v>194</v>
      </c>
      <c r="E2363" s="139" t="s">
        <v>186</v>
      </c>
      <c r="F2363" s="139" t="s">
        <v>1831</v>
      </c>
      <c r="G2363" s="139" t="s">
        <v>1832</v>
      </c>
      <c r="H2363" s="139" t="s">
        <v>231</v>
      </c>
      <c r="I2363" s="139" t="s">
        <v>231</v>
      </c>
      <c r="J2363" s="139" t="s">
        <v>231</v>
      </c>
      <c r="K2363" s="139" t="s">
        <v>257</v>
      </c>
      <c r="L2363" s="139">
        <v>40.952126500000006</v>
      </c>
      <c r="M2363" s="139">
        <v>-108.31398949999999</v>
      </c>
      <c r="N2363" s="139" t="s">
        <v>254</v>
      </c>
      <c r="O2363" s="139" t="s">
        <v>258</v>
      </c>
      <c r="P2363" s="139">
        <v>17</v>
      </c>
      <c r="Q2363" s="139">
        <v>1.42</v>
      </c>
      <c r="R2363" s="139">
        <v>0</v>
      </c>
      <c r="S2363" s="139">
        <v>2314</v>
      </c>
      <c r="T2363" s="139">
        <v>137</v>
      </c>
      <c r="U2363" s="139" t="s">
        <v>108</v>
      </c>
      <c r="V2363" s="140">
        <v>0</v>
      </c>
      <c r="W2363" s="141">
        <v>7.7281409999999999</v>
      </c>
      <c r="X2363" s="141">
        <v>0</v>
      </c>
      <c r="Y2363" s="141">
        <v>0</v>
      </c>
      <c r="Z2363" s="142">
        <v>0</v>
      </c>
    </row>
    <row r="2364" spans="1:26" s="4" customFormat="1" x14ac:dyDescent="0.2">
      <c r="A2364" s="139" t="s">
        <v>209</v>
      </c>
      <c r="B2364" s="31" t="s">
        <v>134</v>
      </c>
      <c r="C2364" s="139">
        <f t="shared" si="36"/>
        <v>8</v>
      </c>
      <c r="D2364" s="139" t="s">
        <v>194</v>
      </c>
      <c r="E2364" s="139" t="s">
        <v>186</v>
      </c>
      <c r="F2364" s="139" t="s">
        <v>1833</v>
      </c>
      <c r="G2364" s="139" t="s">
        <v>683</v>
      </c>
      <c r="H2364" s="139" t="s">
        <v>231</v>
      </c>
      <c r="I2364" s="139" t="s">
        <v>231</v>
      </c>
      <c r="J2364" s="139" t="s">
        <v>231</v>
      </c>
      <c r="K2364" s="139" t="s">
        <v>232</v>
      </c>
      <c r="L2364" s="139">
        <v>40.952126500000006</v>
      </c>
      <c r="M2364" s="139">
        <v>-108.31398949999999</v>
      </c>
      <c r="N2364" s="139" t="s">
        <v>250</v>
      </c>
      <c r="O2364" s="139" t="s">
        <v>233</v>
      </c>
      <c r="P2364" s="139">
        <v>0</v>
      </c>
      <c r="Q2364" s="139">
        <v>0</v>
      </c>
      <c r="R2364" s="139">
        <v>0</v>
      </c>
      <c r="S2364" s="139">
        <v>0</v>
      </c>
      <c r="T2364" s="139">
        <v>70</v>
      </c>
      <c r="U2364" s="139" t="s">
        <v>111</v>
      </c>
      <c r="V2364" s="140">
        <v>0</v>
      </c>
      <c r="W2364" s="141">
        <v>4</v>
      </c>
      <c r="X2364" s="141">
        <v>0</v>
      </c>
      <c r="Y2364" s="141">
        <v>0</v>
      </c>
      <c r="Z2364" s="142">
        <v>0</v>
      </c>
    </row>
    <row r="2365" spans="1:26" s="4" customFormat="1" x14ac:dyDescent="0.2">
      <c r="A2365" s="139" t="s">
        <v>209</v>
      </c>
      <c r="B2365" s="31" t="s">
        <v>134</v>
      </c>
      <c r="C2365" s="139">
        <f t="shared" si="36"/>
        <v>8</v>
      </c>
      <c r="D2365" s="139" t="s">
        <v>194</v>
      </c>
      <c r="E2365" s="139" t="s">
        <v>186</v>
      </c>
      <c r="F2365" s="139" t="s">
        <v>1833</v>
      </c>
      <c r="G2365" s="139" t="s">
        <v>683</v>
      </c>
      <c r="H2365" s="139" t="s">
        <v>231</v>
      </c>
      <c r="I2365" s="139" t="s">
        <v>231</v>
      </c>
      <c r="J2365" s="139" t="s">
        <v>231</v>
      </c>
      <c r="K2365" s="139" t="s">
        <v>232</v>
      </c>
      <c r="L2365" s="139">
        <v>40.952126500000006</v>
      </c>
      <c r="M2365" s="139">
        <v>-108.31398949999999</v>
      </c>
      <c r="N2365" s="139" t="s">
        <v>254</v>
      </c>
      <c r="O2365" s="139" t="s">
        <v>233</v>
      </c>
      <c r="P2365" s="139">
        <v>20</v>
      </c>
      <c r="Q2365" s="139">
        <v>2</v>
      </c>
      <c r="R2365" s="139">
        <v>10</v>
      </c>
      <c r="S2365" s="139">
        <v>5916</v>
      </c>
      <c r="T2365" s="139">
        <v>700</v>
      </c>
      <c r="U2365" s="139" t="s">
        <v>108</v>
      </c>
      <c r="V2365" s="140">
        <v>0</v>
      </c>
      <c r="W2365" s="141">
        <v>0.14308999999999999</v>
      </c>
      <c r="X2365" s="141">
        <v>0</v>
      </c>
      <c r="Y2365" s="141">
        <v>0</v>
      </c>
      <c r="Z2365" s="142">
        <v>0</v>
      </c>
    </row>
    <row r="2366" spans="1:26" s="4" customFormat="1" x14ac:dyDescent="0.2">
      <c r="A2366" s="139" t="s">
        <v>209</v>
      </c>
      <c r="B2366" s="31" t="s">
        <v>134</v>
      </c>
      <c r="C2366" s="139">
        <f t="shared" si="36"/>
        <v>8</v>
      </c>
      <c r="D2366" s="139" t="s">
        <v>194</v>
      </c>
      <c r="E2366" s="139" t="s">
        <v>186</v>
      </c>
      <c r="F2366" s="139" t="s">
        <v>1834</v>
      </c>
      <c r="G2366" s="139" t="s">
        <v>689</v>
      </c>
      <c r="H2366" s="139" t="s">
        <v>231</v>
      </c>
      <c r="I2366" s="139" t="s">
        <v>231</v>
      </c>
      <c r="J2366" s="139" t="s">
        <v>231</v>
      </c>
      <c r="K2366" s="139" t="s">
        <v>232</v>
      </c>
      <c r="L2366" s="139">
        <v>40.989555805555554</v>
      </c>
      <c r="M2366" s="139">
        <v>-108.60113205555557</v>
      </c>
      <c r="N2366" s="139" t="s">
        <v>238</v>
      </c>
      <c r="O2366" s="139" t="s">
        <v>233</v>
      </c>
      <c r="P2366" s="139">
        <v>15</v>
      </c>
      <c r="Q2366" s="139">
        <v>0.66</v>
      </c>
      <c r="R2366" s="139">
        <v>0</v>
      </c>
      <c r="S2366" s="139">
        <v>0</v>
      </c>
      <c r="T2366" s="139">
        <v>400</v>
      </c>
      <c r="U2366" s="139" t="s">
        <v>110</v>
      </c>
      <c r="V2366" s="140">
        <v>1.0260899999999999</v>
      </c>
      <c r="W2366" s="141">
        <v>4.9375099999999996</v>
      </c>
      <c r="X2366" s="141">
        <v>5.4198599999999999</v>
      </c>
      <c r="Y2366" s="141">
        <v>0</v>
      </c>
      <c r="Z2366" s="142">
        <v>0</v>
      </c>
    </row>
    <row r="2367" spans="1:26" s="4" customFormat="1" x14ac:dyDescent="0.2">
      <c r="A2367" s="139" t="s">
        <v>209</v>
      </c>
      <c r="B2367" s="31" t="s">
        <v>134</v>
      </c>
      <c r="C2367" s="139">
        <f t="shared" si="36"/>
        <v>8</v>
      </c>
      <c r="D2367" s="139" t="s">
        <v>194</v>
      </c>
      <c r="E2367" s="139" t="s">
        <v>186</v>
      </c>
      <c r="F2367" s="139" t="s">
        <v>1835</v>
      </c>
      <c r="G2367" s="139" t="s">
        <v>693</v>
      </c>
      <c r="H2367" s="139" t="s">
        <v>231</v>
      </c>
      <c r="I2367" s="139" t="s">
        <v>231</v>
      </c>
      <c r="J2367" s="139" t="s">
        <v>231</v>
      </c>
      <c r="K2367" s="139" t="s">
        <v>232</v>
      </c>
      <c r="L2367" s="139">
        <v>40.989555805555554</v>
      </c>
      <c r="M2367" s="139">
        <v>-108.60113205555557</v>
      </c>
      <c r="N2367" s="139" t="s">
        <v>254</v>
      </c>
      <c r="O2367" s="139" t="s">
        <v>233</v>
      </c>
      <c r="P2367" s="139">
        <v>20</v>
      </c>
      <c r="Q2367" s="139">
        <v>2</v>
      </c>
      <c r="R2367" s="139">
        <v>10</v>
      </c>
      <c r="S2367" s="139">
        <v>5916</v>
      </c>
      <c r="T2367" s="139">
        <v>700</v>
      </c>
      <c r="U2367" s="139" t="s">
        <v>108</v>
      </c>
      <c r="V2367" s="140">
        <v>0</v>
      </c>
      <c r="W2367" s="141">
        <v>0.116359</v>
      </c>
      <c r="X2367" s="141">
        <v>0</v>
      </c>
      <c r="Y2367" s="141">
        <v>0</v>
      </c>
      <c r="Z2367" s="142">
        <v>0</v>
      </c>
    </row>
    <row r="2368" spans="1:26" s="4" customFormat="1" x14ac:dyDescent="0.2">
      <c r="A2368" s="139" t="s">
        <v>209</v>
      </c>
      <c r="B2368" s="31" t="s">
        <v>134</v>
      </c>
      <c r="C2368" s="139">
        <f t="shared" si="36"/>
        <v>8</v>
      </c>
      <c r="D2368" s="139" t="s">
        <v>194</v>
      </c>
      <c r="E2368" s="139" t="s">
        <v>186</v>
      </c>
      <c r="F2368" s="139" t="s">
        <v>1836</v>
      </c>
      <c r="G2368" s="139" t="s">
        <v>695</v>
      </c>
      <c r="H2368" s="139" t="s">
        <v>231</v>
      </c>
      <c r="I2368" s="139" t="s">
        <v>231</v>
      </c>
      <c r="J2368" s="139" t="s">
        <v>231</v>
      </c>
      <c r="K2368" s="139" t="s">
        <v>232</v>
      </c>
      <c r="L2368" s="139">
        <v>40.989555805555554</v>
      </c>
      <c r="M2368" s="139">
        <v>-108.60113205555557</v>
      </c>
      <c r="N2368" s="139" t="s">
        <v>261</v>
      </c>
      <c r="O2368" s="139" t="s">
        <v>233</v>
      </c>
      <c r="P2368" s="139">
        <v>9</v>
      </c>
      <c r="Q2368" s="139">
        <v>0.25</v>
      </c>
      <c r="R2368" s="139">
        <v>0</v>
      </c>
      <c r="S2368" s="139">
        <v>1941</v>
      </c>
      <c r="T2368" s="139">
        <v>1495</v>
      </c>
      <c r="U2368" s="139" t="s">
        <v>159</v>
      </c>
      <c r="V2368" s="140">
        <v>3.7576019999999999</v>
      </c>
      <c r="W2368" s="141">
        <v>2.5700020000000001</v>
      </c>
      <c r="X2368" s="141">
        <v>7.3854030000000002</v>
      </c>
      <c r="Y2368" s="141">
        <v>0</v>
      </c>
      <c r="Z2368" s="142">
        <v>0</v>
      </c>
    </row>
    <row r="2369" spans="1:26" s="4" customFormat="1" x14ac:dyDescent="0.2">
      <c r="A2369" s="139" t="s">
        <v>209</v>
      </c>
      <c r="B2369" s="31" t="s">
        <v>134</v>
      </c>
      <c r="C2369" s="139">
        <f t="shared" si="36"/>
        <v>8</v>
      </c>
      <c r="D2369" s="139" t="s">
        <v>194</v>
      </c>
      <c r="E2369" s="139" t="s">
        <v>186</v>
      </c>
      <c r="F2369" s="139" t="s">
        <v>1837</v>
      </c>
      <c r="G2369" s="139" t="s">
        <v>703</v>
      </c>
      <c r="H2369" s="139" t="s">
        <v>231</v>
      </c>
      <c r="I2369" s="139" t="s">
        <v>231</v>
      </c>
      <c r="J2369" s="139" t="s">
        <v>231</v>
      </c>
      <c r="K2369" s="139" t="s">
        <v>232</v>
      </c>
      <c r="L2369" s="139">
        <v>40.989555805555554</v>
      </c>
      <c r="M2369" s="139">
        <v>-108.60113205555557</v>
      </c>
      <c r="N2369" s="139" t="s">
        <v>261</v>
      </c>
      <c r="O2369" s="139" t="s">
        <v>233</v>
      </c>
      <c r="P2369" s="139">
        <v>9</v>
      </c>
      <c r="Q2369" s="139">
        <v>0.33</v>
      </c>
      <c r="R2369" s="139">
        <v>276</v>
      </c>
      <c r="S2369" s="139">
        <v>876</v>
      </c>
      <c r="T2369" s="139">
        <v>1036</v>
      </c>
      <c r="U2369" s="139" t="s">
        <v>159</v>
      </c>
      <c r="V2369" s="140">
        <v>2.0053909999999999</v>
      </c>
      <c r="W2369" s="141">
        <v>1.370873</v>
      </c>
      <c r="X2369" s="141">
        <v>3.9167399999999999</v>
      </c>
      <c r="Y2369" s="141">
        <v>0</v>
      </c>
      <c r="Z2369" s="142">
        <v>0</v>
      </c>
    </row>
    <row r="2370" spans="1:26" s="4" customFormat="1" x14ac:dyDescent="0.2">
      <c r="A2370" s="139" t="s">
        <v>209</v>
      </c>
      <c r="B2370" s="31" t="s">
        <v>134</v>
      </c>
      <c r="C2370" s="139">
        <f t="shared" si="36"/>
        <v>8</v>
      </c>
      <c r="D2370" s="139" t="s">
        <v>191</v>
      </c>
      <c r="E2370" s="139" t="s">
        <v>180</v>
      </c>
      <c r="F2370" s="139" t="s">
        <v>1838</v>
      </c>
      <c r="G2370" s="139" t="s">
        <v>1839</v>
      </c>
      <c r="H2370" s="139" t="s">
        <v>231</v>
      </c>
      <c r="I2370" s="139" t="s">
        <v>231</v>
      </c>
      <c r="J2370" s="139" t="s">
        <v>231</v>
      </c>
      <c r="K2370" s="139" t="s">
        <v>257</v>
      </c>
      <c r="L2370" s="139">
        <v>37.837078972222223</v>
      </c>
      <c r="M2370" s="139">
        <v>-108.95927950000001</v>
      </c>
      <c r="N2370" s="139" t="s">
        <v>249</v>
      </c>
      <c r="O2370" s="139" t="s">
        <v>258</v>
      </c>
      <c r="P2370" s="139">
        <v>0</v>
      </c>
      <c r="Q2370" s="139">
        <v>0</v>
      </c>
      <c r="R2370" s="139">
        <v>0</v>
      </c>
      <c r="S2370" s="139">
        <v>0</v>
      </c>
      <c r="T2370" s="139">
        <v>70</v>
      </c>
      <c r="U2370" s="139" t="s">
        <v>159</v>
      </c>
      <c r="V2370" s="140">
        <v>2.9211040000000001</v>
      </c>
      <c r="W2370" s="141">
        <v>4.1119000000000003E-2</v>
      </c>
      <c r="X2370" s="141">
        <v>4.92</v>
      </c>
      <c r="Y2370" s="141">
        <v>0</v>
      </c>
      <c r="Z2370" s="142">
        <v>0</v>
      </c>
    </row>
    <row r="2371" spans="1:26" s="4" customFormat="1" x14ac:dyDescent="0.2">
      <c r="A2371" s="139" t="s">
        <v>209</v>
      </c>
      <c r="B2371" s="31" t="s">
        <v>134</v>
      </c>
      <c r="C2371" s="139">
        <f t="shared" si="36"/>
        <v>8</v>
      </c>
      <c r="D2371" s="139" t="s">
        <v>191</v>
      </c>
      <c r="E2371" s="139" t="s">
        <v>180</v>
      </c>
      <c r="F2371" s="139" t="s">
        <v>1838</v>
      </c>
      <c r="G2371" s="139" t="s">
        <v>1839</v>
      </c>
      <c r="H2371" s="139" t="s">
        <v>231</v>
      </c>
      <c r="I2371" s="139" t="s">
        <v>231</v>
      </c>
      <c r="J2371" s="139" t="s">
        <v>231</v>
      </c>
      <c r="K2371" s="139" t="s">
        <v>257</v>
      </c>
      <c r="L2371" s="139">
        <v>37.837078972222223</v>
      </c>
      <c r="M2371" s="139">
        <v>-108.95927950000001</v>
      </c>
      <c r="N2371" s="139" t="s">
        <v>254</v>
      </c>
      <c r="O2371" s="139" t="s">
        <v>258</v>
      </c>
      <c r="P2371" s="139">
        <v>17</v>
      </c>
      <c r="Q2371" s="139">
        <v>1.42</v>
      </c>
      <c r="R2371" s="139">
        <v>0</v>
      </c>
      <c r="S2371" s="139">
        <v>2314</v>
      </c>
      <c r="T2371" s="139">
        <v>137</v>
      </c>
      <c r="U2371" s="139" t="s">
        <v>108</v>
      </c>
      <c r="V2371" s="140">
        <v>0</v>
      </c>
      <c r="W2371" s="141">
        <v>0.35120600000000002</v>
      </c>
      <c r="X2371" s="141">
        <v>0</v>
      </c>
      <c r="Y2371" s="141">
        <v>0</v>
      </c>
      <c r="Z2371" s="142">
        <v>0</v>
      </c>
    </row>
    <row r="2372" spans="1:26" s="4" customFormat="1" x14ac:dyDescent="0.2">
      <c r="A2372" s="139" t="s">
        <v>209</v>
      </c>
      <c r="B2372" s="31" t="s">
        <v>134</v>
      </c>
      <c r="C2372" s="139">
        <f t="shared" si="36"/>
        <v>8</v>
      </c>
      <c r="D2372" s="139" t="s">
        <v>191</v>
      </c>
      <c r="E2372" s="139" t="s">
        <v>180</v>
      </c>
      <c r="F2372" s="139" t="s">
        <v>1840</v>
      </c>
      <c r="G2372" s="139" t="s">
        <v>1841</v>
      </c>
      <c r="H2372" s="139" t="s">
        <v>231</v>
      </c>
      <c r="I2372" s="139" t="s">
        <v>231</v>
      </c>
      <c r="J2372" s="139" t="s">
        <v>231</v>
      </c>
      <c r="K2372" s="139" t="s">
        <v>257</v>
      </c>
      <c r="L2372" s="139">
        <v>37.837078972222223</v>
      </c>
      <c r="M2372" s="139">
        <v>-108.95927950000001</v>
      </c>
      <c r="N2372" s="139" t="s">
        <v>252</v>
      </c>
      <c r="O2372" s="139" t="s">
        <v>258</v>
      </c>
      <c r="P2372" s="139">
        <v>0</v>
      </c>
      <c r="Q2372" s="139">
        <v>0</v>
      </c>
      <c r="R2372" s="139">
        <v>0</v>
      </c>
      <c r="S2372" s="139">
        <v>0</v>
      </c>
      <c r="T2372" s="139">
        <v>0</v>
      </c>
      <c r="U2372" s="139" t="s">
        <v>110</v>
      </c>
      <c r="V2372" s="140">
        <v>0</v>
      </c>
      <c r="W2372" s="141">
        <v>9.8002500000000001</v>
      </c>
      <c r="X2372" s="141">
        <v>0</v>
      </c>
      <c r="Y2372" s="141">
        <v>0</v>
      </c>
      <c r="Z2372" s="142">
        <v>0</v>
      </c>
    </row>
    <row r="2373" spans="1:26" s="4" customFormat="1" x14ac:dyDescent="0.2">
      <c r="A2373" s="139" t="s">
        <v>209</v>
      </c>
      <c r="B2373" s="31" t="s">
        <v>134</v>
      </c>
      <c r="C2373" s="139">
        <f t="shared" si="36"/>
        <v>8</v>
      </c>
      <c r="D2373" s="139" t="s">
        <v>191</v>
      </c>
      <c r="E2373" s="139" t="s">
        <v>180</v>
      </c>
      <c r="F2373" s="139" t="s">
        <v>1840</v>
      </c>
      <c r="G2373" s="139" t="s">
        <v>1841</v>
      </c>
      <c r="H2373" s="139" t="s">
        <v>231</v>
      </c>
      <c r="I2373" s="139" t="s">
        <v>231</v>
      </c>
      <c r="J2373" s="139" t="s">
        <v>231</v>
      </c>
      <c r="K2373" s="139" t="s">
        <v>257</v>
      </c>
      <c r="L2373" s="139">
        <v>37.560632222222218</v>
      </c>
      <c r="M2373" s="139">
        <v>-108.98779433333334</v>
      </c>
      <c r="N2373" s="139" t="s">
        <v>261</v>
      </c>
      <c r="O2373" s="139" t="s">
        <v>258</v>
      </c>
      <c r="P2373" s="139">
        <v>0</v>
      </c>
      <c r="Q2373" s="139">
        <v>0</v>
      </c>
      <c r="R2373" s="139">
        <v>0</v>
      </c>
      <c r="S2373" s="139">
        <v>0</v>
      </c>
      <c r="T2373" s="139">
        <v>0</v>
      </c>
      <c r="U2373" s="139" t="s">
        <v>159</v>
      </c>
      <c r="V2373" s="140">
        <v>7.9215070000000001</v>
      </c>
      <c r="W2373" s="141">
        <v>0.54992200000000002</v>
      </c>
      <c r="X2373" s="141">
        <v>7.9215070000000001</v>
      </c>
      <c r="Y2373" s="141">
        <v>0</v>
      </c>
      <c r="Z2373" s="142">
        <v>0</v>
      </c>
    </row>
    <row r="2374" spans="1:26" s="4" customFormat="1" x14ac:dyDescent="0.2">
      <c r="A2374" s="139" t="s">
        <v>209</v>
      </c>
      <c r="B2374" s="31" t="s">
        <v>134</v>
      </c>
      <c r="C2374" s="139">
        <f t="shared" si="36"/>
        <v>8</v>
      </c>
      <c r="D2374" s="139" t="s">
        <v>191</v>
      </c>
      <c r="E2374" s="139" t="s">
        <v>180</v>
      </c>
      <c r="F2374" s="139" t="s">
        <v>1840</v>
      </c>
      <c r="G2374" s="139" t="s">
        <v>1841</v>
      </c>
      <c r="H2374" s="139" t="s">
        <v>231</v>
      </c>
      <c r="I2374" s="139" t="s">
        <v>231</v>
      </c>
      <c r="J2374" s="139" t="s">
        <v>231</v>
      </c>
      <c r="K2374" s="139" t="s">
        <v>257</v>
      </c>
      <c r="L2374" s="139">
        <v>37.566796694444449</v>
      </c>
      <c r="M2374" s="139">
        <v>-108.99300994444445</v>
      </c>
      <c r="N2374" s="139" t="s">
        <v>237</v>
      </c>
      <c r="O2374" s="139" t="s">
        <v>258</v>
      </c>
      <c r="P2374" s="139">
        <v>0</v>
      </c>
      <c r="Q2374" s="139">
        <v>0</v>
      </c>
      <c r="R2374" s="139">
        <v>0</v>
      </c>
      <c r="S2374" s="139">
        <v>0</v>
      </c>
      <c r="T2374" s="139">
        <v>0</v>
      </c>
      <c r="U2374" s="139" t="s">
        <v>159</v>
      </c>
      <c r="V2374" s="140">
        <v>5.9706950000000001</v>
      </c>
      <c r="W2374" s="141">
        <v>0.22602</v>
      </c>
      <c r="X2374" s="141">
        <v>0.72703099999999998</v>
      </c>
      <c r="Y2374" s="141">
        <v>0</v>
      </c>
      <c r="Z2374" s="142">
        <v>0</v>
      </c>
    </row>
    <row r="2375" spans="1:26" s="4" customFormat="1" x14ac:dyDescent="0.2">
      <c r="A2375" s="139" t="s">
        <v>209</v>
      </c>
      <c r="B2375" s="31" t="s">
        <v>134</v>
      </c>
      <c r="C2375" s="139">
        <f t="shared" ref="C2375:C2385" si="37">VALUE(LEFT($D2375,LEN(D2375)-3))</f>
        <v>8</v>
      </c>
      <c r="D2375" s="139" t="s">
        <v>191</v>
      </c>
      <c r="E2375" s="139" t="s">
        <v>180</v>
      </c>
      <c r="F2375" s="139" t="s">
        <v>1840</v>
      </c>
      <c r="G2375" s="139" t="s">
        <v>1841</v>
      </c>
      <c r="H2375" s="139" t="s">
        <v>231</v>
      </c>
      <c r="I2375" s="139" t="s">
        <v>231</v>
      </c>
      <c r="J2375" s="139" t="s">
        <v>231</v>
      </c>
      <c r="K2375" s="139" t="s">
        <v>257</v>
      </c>
      <c r="L2375" s="139">
        <v>37.566796694444449</v>
      </c>
      <c r="M2375" s="139">
        <v>-108.99300994444445</v>
      </c>
      <c r="N2375" s="139" t="s">
        <v>261</v>
      </c>
      <c r="O2375" s="139" t="s">
        <v>258</v>
      </c>
      <c r="P2375" s="139">
        <v>0</v>
      </c>
      <c r="Q2375" s="139">
        <v>0</v>
      </c>
      <c r="R2375" s="139">
        <v>0</v>
      </c>
      <c r="S2375" s="139">
        <v>0</v>
      </c>
      <c r="T2375" s="139">
        <v>0</v>
      </c>
      <c r="U2375" s="139" t="s">
        <v>159</v>
      </c>
      <c r="V2375" s="140">
        <v>4.8288500000000001</v>
      </c>
      <c r="W2375" s="141">
        <v>6.5549999999999997E-2</v>
      </c>
      <c r="X2375" s="141">
        <v>8.1281999999999996</v>
      </c>
      <c r="Y2375" s="141">
        <v>0</v>
      </c>
      <c r="Z2375" s="142">
        <v>0</v>
      </c>
    </row>
    <row r="2376" spans="1:26" s="4" customFormat="1" x14ac:dyDescent="0.2">
      <c r="A2376" s="139" t="s">
        <v>209</v>
      </c>
      <c r="B2376" s="31" t="s">
        <v>134</v>
      </c>
      <c r="C2376" s="139">
        <f t="shared" si="37"/>
        <v>8</v>
      </c>
      <c r="D2376" s="139" t="s">
        <v>191</v>
      </c>
      <c r="E2376" s="139" t="s">
        <v>180</v>
      </c>
      <c r="F2376" s="139" t="s">
        <v>1840</v>
      </c>
      <c r="G2376" s="139" t="s">
        <v>1841</v>
      </c>
      <c r="H2376" s="139" t="s">
        <v>231</v>
      </c>
      <c r="I2376" s="139" t="s">
        <v>231</v>
      </c>
      <c r="J2376" s="139" t="s">
        <v>231</v>
      </c>
      <c r="K2376" s="139" t="s">
        <v>257</v>
      </c>
      <c r="L2376" s="139">
        <v>37.566796694444449</v>
      </c>
      <c r="M2376" s="139">
        <v>-108.99300994444445</v>
      </c>
      <c r="N2376" s="139" t="s">
        <v>72</v>
      </c>
      <c r="O2376" s="139" t="s">
        <v>258</v>
      </c>
      <c r="P2376" s="139">
        <v>0</v>
      </c>
      <c r="Q2376" s="139">
        <v>0</v>
      </c>
      <c r="R2376" s="139">
        <v>0</v>
      </c>
      <c r="S2376" s="139">
        <v>0</v>
      </c>
      <c r="T2376" s="139">
        <v>0</v>
      </c>
      <c r="U2376" s="139" t="s">
        <v>137</v>
      </c>
      <c r="V2376" s="140">
        <v>3.1</v>
      </c>
      <c r="W2376" s="141">
        <v>13.29</v>
      </c>
      <c r="X2376" s="141">
        <v>6.3</v>
      </c>
      <c r="Y2376" s="141">
        <v>0</v>
      </c>
      <c r="Z2376" s="142">
        <v>0</v>
      </c>
    </row>
    <row r="2377" spans="1:26" s="4" customFormat="1" x14ac:dyDescent="0.2">
      <c r="A2377" s="139" t="s">
        <v>209</v>
      </c>
      <c r="B2377" s="31" t="s">
        <v>134</v>
      </c>
      <c r="C2377" s="139">
        <f t="shared" si="37"/>
        <v>8</v>
      </c>
      <c r="D2377" s="139" t="s">
        <v>191</v>
      </c>
      <c r="E2377" s="139" t="s">
        <v>180</v>
      </c>
      <c r="F2377" s="139" t="s">
        <v>1840</v>
      </c>
      <c r="G2377" s="139" t="s">
        <v>1841</v>
      </c>
      <c r="H2377" s="139" t="s">
        <v>231</v>
      </c>
      <c r="I2377" s="139" t="s">
        <v>231</v>
      </c>
      <c r="J2377" s="139" t="s">
        <v>231</v>
      </c>
      <c r="K2377" s="139" t="s">
        <v>257</v>
      </c>
      <c r="L2377" s="139">
        <v>37.568563861111116</v>
      </c>
      <c r="M2377" s="139">
        <v>-108.98348347222222</v>
      </c>
      <c r="N2377" s="139" t="s">
        <v>254</v>
      </c>
      <c r="O2377" s="139" t="s">
        <v>258</v>
      </c>
      <c r="P2377" s="139">
        <v>20</v>
      </c>
      <c r="Q2377" s="139">
        <v>2.84</v>
      </c>
      <c r="R2377" s="139">
        <v>8.1</v>
      </c>
      <c r="S2377" s="139">
        <v>9747</v>
      </c>
      <c r="T2377" s="139">
        <v>148</v>
      </c>
      <c r="U2377" s="139" t="s">
        <v>108</v>
      </c>
      <c r="V2377" s="140">
        <v>0</v>
      </c>
      <c r="W2377" s="141">
        <v>0.93543500000000002</v>
      </c>
      <c r="X2377" s="141">
        <v>0</v>
      </c>
      <c r="Y2377" s="141">
        <v>0</v>
      </c>
      <c r="Z2377" s="142">
        <v>0</v>
      </c>
    </row>
    <row r="2378" spans="1:26" s="4" customFormat="1" x14ac:dyDescent="0.2">
      <c r="A2378" s="139" t="s">
        <v>209</v>
      </c>
      <c r="B2378" s="31" t="s">
        <v>134</v>
      </c>
      <c r="C2378" s="139">
        <f t="shared" si="37"/>
        <v>8</v>
      </c>
      <c r="D2378" s="139" t="s">
        <v>191</v>
      </c>
      <c r="E2378" s="139" t="s">
        <v>180</v>
      </c>
      <c r="F2378" s="139" t="s">
        <v>1842</v>
      </c>
      <c r="G2378" s="139" t="s">
        <v>1843</v>
      </c>
      <c r="H2378" s="139" t="s">
        <v>231</v>
      </c>
      <c r="I2378" s="139" t="s">
        <v>231</v>
      </c>
      <c r="J2378" s="139" t="s">
        <v>231</v>
      </c>
      <c r="K2378" s="139" t="s">
        <v>232</v>
      </c>
      <c r="L2378" s="139">
        <v>37.653365694444453</v>
      </c>
      <c r="M2378" s="139">
        <v>-108.39370111111111</v>
      </c>
      <c r="N2378" s="139" t="s">
        <v>261</v>
      </c>
      <c r="O2378" s="139" t="s">
        <v>233</v>
      </c>
      <c r="P2378" s="139">
        <v>0</v>
      </c>
      <c r="Q2378" s="139">
        <v>0</v>
      </c>
      <c r="R2378" s="139">
        <v>0</v>
      </c>
      <c r="S2378" s="139">
        <v>0</v>
      </c>
      <c r="T2378" s="139">
        <v>70</v>
      </c>
      <c r="U2378" s="139" t="s">
        <v>159</v>
      </c>
      <c r="V2378" s="140">
        <v>11.065530000000001</v>
      </c>
      <c r="W2378" s="141">
        <v>1.04047</v>
      </c>
      <c r="X2378" s="141">
        <v>7.6616460000000002</v>
      </c>
      <c r="Y2378" s="141">
        <v>0</v>
      </c>
      <c r="Z2378" s="142">
        <v>0</v>
      </c>
    </row>
    <row r="2379" spans="1:26" s="4" customFormat="1" x14ac:dyDescent="0.2">
      <c r="A2379" s="139" t="s">
        <v>209</v>
      </c>
      <c r="B2379" s="31" t="s">
        <v>134</v>
      </c>
      <c r="C2379" s="139">
        <f t="shared" si="37"/>
        <v>8</v>
      </c>
      <c r="D2379" s="139" t="s">
        <v>211</v>
      </c>
      <c r="E2379" s="139" t="s">
        <v>188</v>
      </c>
      <c r="F2379" s="139" t="s">
        <v>1844</v>
      </c>
      <c r="G2379" s="139" t="s">
        <v>263</v>
      </c>
      <c r="H2379" s="139" t="s">
        <v>231</v>
      </c>
      <c r="I2379" s="139" t="s">
        <v>231</v>
      </c>
      <c r="J2379" s="139" t="s">
        <v>231</v>
      </c>
      <c r="K2379" s="139" t="s">
        <v>232</v>
      </c>
      <c r="L2379" s="139">
        <v>38.144984722222219</v>
      </c>
      <c r="M2379" s="139">
        <v>-102.47936922222222</v>
      </c>
      <c r="N2379" s="139" t="s">
        <v>252</v>
      </c>
      <c r="O2379" s="139" t="s">
        <v>233</v>
      </c>
      <c r="P2379" s="139">
        <v>0</v>
      </c>
      <c r="Q2379" s="139">
        <v>0</v>
      </c>
      <c r="R2379" s="139">
        <v>0</v>
      </c>
      <c r="S2379" s="139">
        <v>0</v>
      </c>
      <c r="T2379" s="139">
        <v>0</v>
      </c>
      <c r="U2379" s="139" t="s">
        <v>110</v>
      </c>
      <c r="V2379" s="140">
        <v>0</v>
      </c>
      <c r="W2379" s="141">
        <v>13.869</v>
      </c>
      <c r="X2379" s="141">
        <v>0</v>
      </c>
      <c r="Y2379" s="141">
        <v>0</v>
      </c>
      <c r="Z2379" s="142">
        <v>0</v>
      </c>
    </row>
    <row r="2380" spans="1:26" s="4" customFormat="1" x14ac:dyDescent="0.2">
      <c r="A2380" s="139" t="s">
        <v>209</v>
      </c>
      <c r="B2380" s="31" t="s">
        <v>134</v>
      </c>
      <c r="C2380" s="139">
        <f t="shared" si="37"/>
        <v>8</v>
      </c>
      <c r="D2380" s="139" t="s">
        <v>211</v>
      </c>
      <c r="E2380" s="139" t="s">
        <v>188</v>
      </c>
      <c r="F2380" s="139" t="s">
        <v>1844</v>
      </c>
      <c r="G2380" s="139" t="s">
        <v>263</v>
      </c>
      <c r="H2380" s="139" t="s">
        <v>231</v>
      </c>
      <c r="I2380" s="139" t="s">
        <v>231</v>
      </c>
      <c r="J2380" s="139" t="s">
        <v>231</v>
      </c>
      <c r="K2380" s="139" t="s">
        <v>232</v>
      </c>
      <c r="L2380" s="139">
        <v>37.750775583333336</v>
      </c>
      <c r="M2380" s="139">
        <v>-102.74507377777778</v>
      </c>
      <c r="N2380" s="139" t="s">
        <v>252</v>
      </c>
      <c r="O2380" s="139" t="s">
        <v>233</v>
      </c>
      <c r="P2380" s="139">
        <v>0</v>
      </c>
      <c r="Q2380" s="139">
        <v>0</v>
      </c>
      <c r="R2380" s="139">
        <v>0</v>
      </c>
      <c r="S2380" s="139">
        <v>0</v>
      </c>
      <c r="T2380" s="139">
        <v>0</v>
      </c>
      <c r="U2380" s="139" t="s">
        <v>110</v>
      </c>
      <c r="V2380" s="140">
        <v>0</v>
      </c>
      <c r="W2380" s="141">
        <v>14.7</v>
      </c>
      <c r="X2380" s="141">
        <v>0</v>
      </c>
      <c r="Y2380" s="141">
        <v>0</v>
      </c>
      <c r="Z2380" s="142">
        <v>0</v>
      </c>
    </row>
    <row r="2381" spans="1:26" s="4" customFormat="1" x14ac:dyDescent="0.2">
      <c r="A2381" s="139" t="s">
        <v>209</v>
      </c>
      <c r="B2381" s="31" t="s">
        <v>134</v>
      </c>
      <c r="C2381" s="139">
        <f t="shared" si="37"/>
        <v>8</v>
      </c>
      <c r="D2381" s="139" t="s">
        <v>211</v>
      </c>
      <c r="E2381" s="139" t="s">
        <v>188</v>
      </c>
      <c r="F2381" s="139" t="s">
        <v>1844</v>
      </c>
      <c r="G2381" s="139" t="s">
        <v>263</v>
      </c>
      <c r="H2381" s="139" t="s">
        <v>231</v>
      </c>
      <c r="I2381" s="139" t="s">
        <v>231</v>
      </c>
      <c r="J2381" s="139" t="s">
        <v>231</v>
      </c>
      <c r="K2381" s="139" t="s">
        <v>232</v>
      </c>
      <c r="L2381" s="139">
        <v>37.750775583333336</v>
      </c>
      <c r="M2381" s="139">
        <v>-102.74507377777778</v>
      </c>
      <c r="N2381" s="139" t="s">
        <v>70</v>
      </c>
      <c r="O2381" s="139" t="s">
        <v>233</v>
      </c>
      <c r="P2381" s="139">
        <v>0</v>
      </c>
      <c r="Q2381" s="139">
        <v>0</v>
      </c>
      <c r="R2381" s="139">
        <v>0</v>
      </c>
      <c r="S2381" s="139">
        <v>0</v>
      </c>
      <c r="T2381" s="139">
        <v>0</v>
      </c>
      <c r="U2381" s="139" t="s">
        <v>110</v>
      </c>
      <c r="V2381" s="140">
        <v>0</v>
      </c>
      <c r="W2381" s="141">
        <v>3.6739999999999999</v>
      </c>
      <c r="X2381" s="141">
        <v>0</v>
      </c>
      <c r="Y2381" s="141">
        <v>0</v>
      </c>
      <c r="Z2381" s="142">
        <v>0</v>
      </c>
    </row>
    <row r="2382" spans="1:26" s="4" customFormat="1" x14ac:dyDescent="0.2">
      <c r="A2382" s="139" t="s">
        <v>209</v>
      </c>
      <c r="B2382" s="31" t="s">
        <v>134</v>
      </c>
      <c r="C2382" s="139">
        <f t="shared" si="37"/>
        <v>8</v>
      </c>
      <c r="D2382" s="139" t="s">
        <v>211</v>
      </c>
      <c r="E2382" s="139" t="s">
        <v>188</v>
      </c>
      <c r="F2382" s="139" t="s">
        <v>1845</v>
      </c>
      <c r="G2382" s="139" t="s">
        <v>867</v>
      </c>
      <c r="H2382" s="139" t="s">
        <v>231</v>
      </c>
      <c r="I2382" s="139" t="s">
        <v>231</v>
      </c>
      <c r="J2382" s="139" t="s">
        <v>231</v>
      </c>
      <c r="K2382" s="139" t="s">
        <v>232</v>
      </c>
      <c r="L2382" s="139">
        <v>38.158888861111109</v>
      </c>
      <c r="M2382" s="139">
        <v>-102.57833330555555</v>
      </c>
      <c r="N2382" s="139" t="s">
        <v>238</v>
      </c>
      <c r="O2382" s="139" t="s">
        <v>233</v>
      </c>
      <c r="P2382" s="139">
        <v>0</v>
      </c>
      <c r="Q2382" s="139">
        <v>0</v>
      </c>
      <c r="R2382" s="139">
        <v>0</v>
      </c>
      <c r="S2382" s="139">
        <v>0</v>
      </c>
      <c r="T2382" s="139">
        <v>70</v>
      </c>
      <c r="U2382" s="139" t="s">
        <v>110</v>
      </c>
      <c r="V2382" s="140">
        <v>0</v>
      </c>
      <c r="W2382" s="141">
        <v>14.54</v>
      </c>
      <c r="X2382" s="141">
        <v>0</v>
      </c>
      <c r="Y2382" s="141">
        <v>0</v>
      </c>
      <c r="Z2382" s="142">
        <v>0</v>
      </c>
    </row>
    <row r="2383" spans="1:26" s="4" customFormat="1" x14ac:dyDescent="0.2">
      <c r="A2383" s="139" t="s">
        <v>209</v>
      </c>
      <c r="B2383" s="31" t="s">
        <v>134</v>
      </c>
      <c r="C2383" s="139">
        <f t="shared" si="37"/>
        <v>8</v>
      </c>
      <c r="D2383" s="139" t="s">
        <v>211</v>
      </c>
      <c r="E2383" s="139" t="s">
        <v>188</v>
      </c>
      <c r="F2383" s="139" t="s">
        <v>1846</v>
      </c>
      <c r="G2383" s="139" t="s">
        <v>279</v>
      </c>
      <c r="H2383" s="139" t="s">
        <v>231</v>
      </c>
      <c r="I2383" s="139" t="s">
        <v>231</v>
      </c>
      <c r="J2383" s="139" t="s">
        <v>231</v>
      </c>
      <c r="K2383" s="139" t="s">
        <v>232</v>
      </c>
      <c r="L2383" s="139">
        <v>37.841761111111111</v>
      </c>
      <c r="M2383" s="139">
        <v>-102.44498055555556</v>
      </c>
      <c r="N2383" s="139" t="s">
        <v>238</v>
      </c>
      <c r="O2383" s="139" t="s">
        <v>233</v>
      </c>
      <c r="P2383" s="139">
        <v>0</v>
      </c>
      <c r="Q2383" s="139">
        <v>0</v>
      </c>
      <c r="R2383" s="139">
        <v>0</v>
      </c>
      <c r="S2383" s="139">
        <v>0</v>
      </c>
      <c r="T2383" s="139">
        <v>70</v>
      </c>
      <c r="U2383" s="139" t="s">
        <v>110</v>
      </c>
      <c r="V2383" s="140">
        <v>0</v>
      </c>
      <c r="W2383" s="141">
        <v>14.48887</v>
      </c>
      <c r="X2383" s="141">
        <v>0</v>
      </c>
      <c r="Y2383" s="141">
        <v>0</v>
      </c>
      <c r="Z2383" s="142">
        <v>0</v>
      </c>
    </row>
    <row r="2384" spans="1:26" s="4" customFormat="1" x14ac:dyDescent="0.2">
      <c r="A2384" s="139" t="s">
        <v>209</v>
      </c>
      <c r="B2384" s="31" t="s">
        <v>134</v>
      </c>
      <c r="C2384" s="139">
        <f t="shared" si="37"/>
        <v>8</v>
      </c>
      <c r="D2384" s="139" t="s">
        <v>211</v>
      </c>
      <c r="E2384" s="139" t="s">
        <v>188</v>
      </c>
      <c r="F2384" s="139" t="s">
        <v>1847</v>
      </c>
      <c r="G2384" s="139" t="s">
        <v>1848</v>
      </c>
      <c r="H2384" s="139" t="s">
        <v>231</v>
      </c>
      <c r="I2384" s="139" t="s">
        <v>231</v>
      </c>
      <c r="J2384" s="139" t="s">
        <v>231</v>
      </c>
      <c r="K2384" s="139" t="s">
        <v>232</v>
      </c>
      <c r="L2384" s="139">
        <v>39.899662527777785</v>
      </c>
      <c r="M2384" s="139">
        <v>-108.19526947222222</v>
      </c>
      <c r="N2384" s="139" t="s">
        <v>252</v>
      </c>
      <c r="O2384" s="139" t="s">
        <v>233</v>
      </c>
      <c r="P2384" s="139">
        <v>0</v>
      </c>
      <c r="Q2384" s="139">
        <v>0</v>
      </c>
      <c r="R2384" s="139">
        <v>0</v>
      </c>
      <c r="S2384" s="139">
        <v>0</v>
      </c>
      <c r="T2384" s="139">
        <v>70</v>
      </c>
      <c r="U2384" s="139" t="s">
        <v>110</v>
      </c>
      <c r="V2384" s="140">
        <v>0</v>
      </c>
      <c r="W2384" s="141">
        <v>14.512499999999999</v>
      </c>
      <c r="X2384" s="141">
        <v>0</v>
      </c>
      <c r="Y2384" s="141">
        <v>0</v>
      </c>
      <c r="Z2384" s="142">
        <v>0</v>
      </c>
    </row>
    <row r="2385" spans="1:26" s="4" customFormat="1" x14ac:dyDescent="0.2">
      <c r="A2385" s="139" t="s">
        <v>209</v>
      </c>
      <c r="B2385" s="31" t="s">
        <v>134</v>
      </c>
      <c r="C2385" s="139">
        <f t="shared" si="37"/>
        <v>8</v>
      </c>
      <c r="D2385" s="139" t="s">
        <v>211</v>
      </c>
      <c r="E2385" s="139" t="s">
        <v>188</v>
      </c>
      <c r="F2385" s="139" t="s">
        <v>1849</v>
      </c>
      <c r="G2385" s="139" t="s">
        <v>811</v>
      </c>
      <c r="H2385" s="139" t="s">
        <v>231</v>
      </c>
      <c r="I2385" s="139" t="s">
        <v>231</v>
      </c>
      <c r="J2385" s="139" t="s">
        <v>231</v>
      </c>
      <c r="K2385" s="139" t="s">
        <v>232</v>
      </c>
      <c r="L2385" s="139">
        <v>39.899662527777785</v>
      </c>
      <c r="M2385" s="139">
        <v>-108.19526947222222</v>
      </c>
      <c r="N2385" s="139" t="s">
        <v>238</v>
      </c>
      <c r="O2385" s="139" t="s">
        <v>233</v>
      </c>
      <c r="P2385" s="139">
        <v>0</v>
      </c>
      <c r="Q2385" s="139">
        <v>0</v>
      </c>
      <c r="R2385" s="139">
        <v>0</v>
      </c>
      <c r="S2385" s="139">
        <v>0</v>
      </c>
      <c r="T2385" s="139">
        <v>70</v>
      </c>
      <c r="U2385" s="139" t="s">
        <v>110</v>
      </c>
      <c r="V2385" s="140">
        <v>0</v>
      </c>
      <c r="W2385" s="141">
        <v>25.512332000000001</v>
      </c>
      <c r="X2385" s="141">
        <v>0</v>
      </c>
      <c r="Y2385" s="141">
        <v>0</v>
      </c>
      <c r="Z2385" s="142">
        <v>0</v>
      </c>
    </row>
  </sheetData>
  <autoFilter ref="A5:Z2385"/>
  <mergeCells count="1">
    <mergeCell ref="V4:Z4"/>
  </mergeCells>
  <phoneticPr fontId="6"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54"/>
  <sheetViews>
    <sheetView workbookViewId="0">
      <pane ySplit="5" topLeftCell="A6" activePane="bottomLeft" state="frozen"/>
      <selection activeCell="C1" sqref="C1"/>
      <selection pane="bottomLeft"/>
    </sheetView>
  </sheetViews>
  <sheetFormatPr defaultRowHeight="12.75" x14ac:dyDescent="0.2"/>
  <cols>
    <col min="1" max="2" width="13.28515625" customWidth="1"/>
    <col min="3" max="3" width="27.140625" customWidth="1"/>
    <col min="4" max="4" width="22.7109375" customWidth="1"/>
    <col min="5" max="6" width="19.7109375" style="170" customWidth="1"/>
    <col min="7" max="7" width="12.7109375" style="170" customWidth="1"/>
    <col min="8" max="8" width="33.7109375" customWidth="1"/>
    <col min="9" max="13" width="10.7109375" customWidth="1"/>
  </cols>
  <sheetData>
    <row r="1" spans="1:13" x14ac:dyDescent="0.2">
      <c r="A1" s="7" t="s">
        <v>147</v>
      </c>
      <c r="B1" s="7"/>
      <c r="C1" s="7"/>
      <c r="E1" s="168"/>
      <c r="F1" s="169"/>
      <c r="I1" s="137"/>
      <c r="J1" s="137"/>
      <c r="K1" s="137"/>
      <c r="L1" s="137"/>
      <c r="M1" s="137"/>
    </row>
    <row r="2" spans="1:13" x14ac:dyDescent="0.2">
      <c r="A2" s="163" t="s">
        <v>135</v>
      </c>
      <c r="C2" s="34"/>
      <c r="D2" s="5"/>
      <c r="F2" s="171"/>
      <c r="I2" s="173"/>
      <c r="J2" s="173"/>
      <c r="K2" s="173"/>
      <c r="L2" s="173"/>
      <c r="M2" s="173"/>
    </row>
    <row r="3" spans="1:13" ht="24.75" customHeight="1" thickBot="1" x14ac:dyDescent="0.25">
      <c r="A3" s="257" t="s">
        <v>207</v>
      </c>
      <c r="B3" s="257"/>
      <c r="C3" s="257"/>
      <c r="D3" s="257"/>
      <c r="E3" s="257"/>
      <c r="F3" s="257"/>
      <c r="G3" s="257"/>
      <c r="H3" t="s">
        <v>106</v>
      </c>
      <c r="I3" s="137">
        <v>7</v>
      </c>
      <c r="J3" s="137">
        <v>8</v>
      </c>
      <c r="K3" s="137">
        <v>9</v>
      </c>
      <c r="L3" s="137">
        <v>10</v>
      </c>
      <c r="M3" s="137">
        <v>11</v>
      </c>
    </row>
    <row r="4" spans="1:13" ht="13.5" customHeight="1" thickBot="1" x14ac:dyDescent="0.25">
      <c r="H4" s="4"/>
      <c r="I4" s="250" t="s">
        <v>123</v>
      </c>
      <c r="J4" s="251"/>
      <c r="K4" s="251"/>
      <c r="L4" s="251"/>
      <c r="M4" s="252"/>
    </row>
    <row r="5" spans="1:13" s="2" customFormat="1" ht="26.25" thickBot="1" x14ac:dyDescent="0.25">
      <c r="A5" s="2" t="s">
        <v>124</v>
      </c>
      <c r="B5" s="2" t="s">
        <v>133</v>
      </c>
      <c r="C5" s="2" t="s">
        <v>151</v>
      </c>
      <c r="D5" s="2" t="s">
        <v>77</v>
      </c>
      <c r="E5" s="172" t="s">
        <v>55</v>
      </c>
      <c r="F5" s="172" t="s">
        <v>54</v>
      </c>
      <c r="G5" s="172" t="s">
        <v>52</v>
      </c>
      <c r="H5" s="2" t="s">
        <v>53</v>
      </c>
      <c r="I5" s="165" t="s">
        <v>63</v>
      </c>
      <c r="J5" s="166" t="s">
        <v>64</v>
      </c>
      <c r="K5" s="166" t="s">
        <v>65</v>
      </c>
      <c r="L5" s="166" t="s">
        <v>66</v>
      </c>
      <c r="M5" s="167" t="s">
        <v>80</v>
      </c>
    </row>
    <row r="6" spans="1:13" x14ac:dyDescent="0.2">
      <c r="A6" s="31" t="s">
        <v>125</v>
      </c>
      <c r="B6" s="31" t="s">
        <v>134</v>
      </c>
      <c r="C6" t="s">
        <v>212</v>
      </c>
      <c r="D6" t="s">
        <v>180</v>
      </c>
      <c r="E6" s="170">
        <v>8</v>
      </c>
      <c r="F6" s="170" t="s">
        <v>191</v>
      </c>
      <c r="G6" s="170" t="s">
        <v>76</v>
      </c>
      <c r="H6" s="31" t="s">
        <v>126</v>
      </c>
      <c r="I6" s="138">
        <v>7.8863899999999996</v>
      </c>
      <c r="J6" s="120">
        <v>0.72682199999999997</v>
      </c>
      <c r="K6" s="120">
        <v>2.92401</v>
      </c>
      <c r="L6" s="120">
        <v>2.2220466600579246E-3</v>
      </c>
      <c r="M6" s="121">
        <v>0.38920399999999999</v>
      </c>
    </row>
    <row r="7" spans="1:13" x14ac:dyDescent="0.2">
      <c r="A7" s="31" t="s">
        <v>125</v>
      </c>
      <c r="B7" s="31" t="s">
        <v>134</v>
      </c>
      <c r="C7" t="s">
        <v>212</v>
      </c>
      <c r="D7" t="s">
        <v>182</v>
      </c>
      <c r="E7" s="170">
        <v>8</v>
      </c>
      <c r="F7" s="170" t="s">
        <v>192</v>
      </c>
      <c r="G7" s="170" t="s">
        <v>76</v>
      </c>
      <c r="H7" s="31" t="s">
        <v>126</v>
      </c>
      <c r="I7" s="138">
        <v>1695.57</v>
      </c>
      <c r="J7" s="120">
        <v>156.267</v>
      </c>
      <c r="K7" s="120">
        <v>628.66300000000001</v>
      </c>
      <c r="L7" s="120">
        <v>0.47773894714748011</v>
      </c>
      <c r="M7" s="121">
        <v>83.679000000000002</v>
      </c>
    </row>
    <row r="8" spans="1:13" x14ac:dyDescent="0.2">
      <c r="A8" s="31" t="s">
        <v>125</v>
      </c>
      <c r="B8" s="31" t="s">
        <v>134</v>
      </c>
      <c r="C8" t="s">
        <v>212</v>
      </c>
      <c r="D8" t="s">
        <v>184</v>
      </c>
      <c r="E8" s="170">
        <v>8</v>
      </c>
      <c r="F8" s="170" t="s">
        <v>193</v>
      </c>
      <c r="G8" s="170" t="s">
        <v>76</v>
      </c>
      <c r="H8" s="31" t="s">
        <v>126</v>
      </c>
      <c r="I8" s="138">
        <v>7.8863899999999996</v>
      </c>
      <c r="J8" s="120">
        <v>0.72682199999999997</v>
      </c>
      <c r="K8" s="120">
        <v>2.92401</v>
      </c>
      <c r="L8" s="120">
        <v>2.2220466600579246E-3</v>
      </c>
      <c r="M8" s="121">
        <v>0.38920399999999999</v>
      </c>
    </row>
    <row r="9" spans="1:13" x14ac:dyDescent="0.2">
      <c r="A9" s="31" t="s">
        <v>125</v>
      </c>
      <c r="B9" s="31" t="s">
        <v>134</v>
      </c>
      <c r="C9" t="s">
        <v>212</v>
      </c>
      <c r="D9" t="s">
        <v>186</v>
      </c>
      <c r="E9" s="170">
        <v>8</v>
      </c>
      <c r="F9" s="170" t="s">
        <v>194</v>
      </c>
      <c r="G9" s="170" t="s">
        <v>76</v>
      </c>
      <c r="H9" s="31" t="s">
        <v>126</v>
      </c>
      <c r="I9" s="138">
        <v>63.091099999999997</v>
      </c>
      <c r="J9" s="120">
        <v>5.8145699999999998</v>
      </c>
      <c r="K9" s="120">
        <v>23.392099999999999</v>
      </c>
      <c r="L9" s="120">
        <v>1.7776367645320677E-2</v>
      </c>
      <c r="M9" s="121">
        <v>3.1136400000000002</v>
      </c>
    </row>
    <row r="10" spans="1:13" x14ac:dyDescent="0.2">
      <c r="A10" s="31" t="s">
        <v>125</v>
      </c>
      <c r="B10" s="31" t="s">
        <v>134</v>
      </c>
      <c r="C10" t="s">
        <v>212</v>
      </c>
      <c r="D10" t="s">
        <v>190</v>
      </c>
      <c r="E10" s="170">
        <v>8</v>
      </c>
      <c r="F10" s="170" t="s">
        <v>195</v>
      </c>
      <c r="G10" s="170" t="s">
        <v>76</v>
      </c>
      <c r="H10" s="31" t="s">
        <v>126</v>
      </c>
      <c r="I10" s="138">
        <v>532.33199999999999</v>
      </c>
      <c r="J10" s="120">
        <v>49.060499999999998</v>
      </c>
      <c r="K10" s="120">
        <v>197.37100000000001</v>
      </c>
      <c r="L10" s="120">
        <v>0.14998833973997674</v>
      </c>
      <c r="M10" s="121">
        <v>26.2713</v>
      </c>
    </row>
    <row r="11" spans="1:13" x14ac:dyDescent="0.2">
      <c r="A11" s="31" t="s">
        <v>125</v>
      </c>
      <c r="B11" s="31" t="s">
        <v>134</v>
      </c>
      <c r="C11" t="s">
        <v>213</v>
      </c>
      <c r="D11" t="s">
        <v>180</v>
      </c>
      <c r="E11" s="170">
        <v>8</v>
      </c>
      <c r="F11" s="170" t="s">
        <v>191</v>
      </c>
      <c r="G11" s="170" t="s">
        <v>214</v>
      </c>
      <c r="H11" s="31" t="s">
        <v>168</v>
      </c>
      <c r="I11" s="138">
        <v>0</v>
      </c>
      <c r="J11" s="120">
        <v>0.31796999999999997</v>
      </c>
      <c r="K11" s="120">
        <v>0</v>
      </c>
      <c r="L11" s="120">
        <v>0</v>
      </c>
      <c r="M11" s="121">
        <v>0</v>
      </c>
    </row>
    <row r="12" spans="1:13" x14ac:dyDescent="0.2">
      <c r="A12" s="31" t="s">
        <v>125</v>
      </c>
      <c r="B12" s="31" t="s">
        <v>134</v>
      </c>
      <c r="C12" t="s">
        <v>213</v>
      </c>
      <c r="D12" t="s">
        <v>182</v>
      </c>
      <c r="E12" s="170">
        <v>8</v>
      </c>
      <c r="F12" s="170" t="s">
        <v>192</v>
      </c>
      <c r="G12" s="170" t="s">
        <v>214</v>
      </c>
      <c r="H12" s="31" t="s">
        <v>168</v>
      </c>
      <c r="I12" s="138">
        <v>0</v>
      </c>
      <c r="J12" s="120">
        <v>1419.75</v>
      </c>
      <c r="K12" s="120">
        <v>0</v>
      </c>
      <c r="L12" s="120">
        <v>0</v>
      </c>
      <c r="M12" s="121">
        <v>0</v>
      </c>
    </row>
    <row r="13" spans="1:13" x14ac:dyDescent="0.2">
      <c r="A13" s="31" t="s">
        <v>125</v>
      </c>
      <c r="B13" s="31" t="s">
        <v>134</v>
      </c>
      <c r="C13" t="s">
        <v>213</v>
      </c>
      <c r="D13" t="s">
        <v>184</v>
      </c>
      <c r="E13" s="170">
        <v>8</v>
      </c>
      <c r="F13" s="170" t="s">
        <v>193</v>
      </c>
      <c r="G13" s="170" t="s">
        <v>214</v>
      </c>
      <c r="H13" s="31" t="s">
        <v>168</v>
      </c>
      <c r="I13" s="138">
        <v>0</v>
      </c>
      <c r="J13" s="120">
        <v>3.4977100000000001</v>
      </c>
      <c r="K13" s="120">
        <v>0</v>
      </c>
      <c r="L13" s="120">
        <v>0</v>
      </c>
      <c r="M13" s="121">
        <v>0</v>
      </c>
    </row>
    <row r="14" spans="1:13" x14ac:dyDescent="0.2">
      <c r="A14" s="31" t="s">
        <v>125</v>
      </c>
      <c r="B14" s="31" t="s">
        <v>134</v>
      </c>
      <c r="C14" t="s">
        <v>213</v>
      </c>
      <c r="D14" t="s">
        <v>186</v>
      </c>
      <c r="E14" s="170">
        <v>8</v>
      </c>
      <c r="F14" s="170" t="s">
        <v>194</v>
      </c>
      <c r="G14" s="170" t="s">
        <v>214</v>
      </c>
      <c r="H14" s="31" t="s">
        <v>168</v>
      </c>
      <c r="I14" s="138">
        <v>0</v>
      </c>
      <c r="J14" s="120">
        <v>129.279</v>
      </c>
      <c r="K14" s="120">
        <v>0</v>
      </c>
      <c r="L14" s="120">
        <v>0</v>
      </c>
      <c r="M14" s="121">
        <v>0</v>
      </c>
    </row>
    <row r="15" spans="1:13" x14ac:dyDescent="0.2">
      <c r="A15" s="31" t="s">
        <v>125</v>
      </c>
      <c r="B15" s="31" t="s">
        <v>134</v>
      </c>
      <c r="C15" t="s">
        <v>213</v>
      </c>
      <c r="D15" t="s">
        <v>190</v>
      </c>
      <c r="E15" s="170">
        <v>8</v>
      </c>
      <c r="F15" s="170" t="s">
        <v>195</v>
      </c>
      <c r="G15" s="170" t="s">
        <v>214</v>
      </c>
      <c r="H15" s="31" t="s">
        <v>168</v>
      </c>
      <c r="I15" s="138">
        <v>0</v>
      </c>
      <c r="J15" s="120">
        <v>298.91000000000003</v>
      </c>
      <c r="K15" s="120">
        <v>0</v>
      </c>
      <c r="L15" s="120">
        <v>0</v>
      </c>
      <c r="M15" s="121">
        <v>0</v>
      </c>
    </row>
    <row r="16" spans="1:13" x14ac:dyDescent="0.2">
      <c r="A16" s="31" t="s">
        <v>125</v>
      </c>
      <c r="B16" s="31" t="s">
        <v>134</v>
      </c>
      <c r="C16" t="s">
        <v>15</v>
      </c>
      <c r="D16" t="s">
        <v>180</v>
      </c>
      <c r="E16" s="170">
        <v>8</v>
      </c>
      <c r="F16" s="170" t="s">
        <v>191</v>
      </c>
      <c r="G16" s="170" t="s">
        <v>215</v>
      </c>
      <c r="H16" s="31" t="s">
        <v>169</v>
      </c>
      <c r="I16" s="138">
        <v>4.1580699999999998E-2</v>
      </c>
      <c r="J16" s="120">
        <v>1.43784E-2</v>
      </c>
      <c r="K16" s="120">
        <v>4.7525699999999997E-2</v>
      </c>
      <c r="L16" s="120">
        <v>1.043530150789167E-9</v>
      </c>
      <c r="M16" s="121">
        <v>2.43706E-3</v>
      </c>
    </row>
    <row r="17" spans="1:13" x14ac:dyDescent="0.2">
      <c r="A17" s="31" t="s">
        <v>125</v>
      </c>
      <c r="B17" s="31" t="s">
        <v>134</v>
      </c>
      <c r="C17" t="s">
        <v>15</v>
      </c>
      <c r="D17" t="s">
        <v>182</v>
      </c>
      <c r="E17" s="170">
        <v>8</v>
      </c>
      <c r="F17" s="170" t="s">
        <v>192</v>
      </c>
      <c r="G17" s="170" t="s">
        <v>215</v>
      </c>
      <c r="H17" s="31" t="s">
        <v>169</v>
      </c>
      <c r="I17" s="138">
        <v>74.66</v>
      </c>
      <c r="J17" s="120">
        <v>25.8171</v>
      </c>
      <c r="K17" s="120">
        <v>85.334500000000006</v>
      </c>
      <c r="L17" s="120">
        <v>1.8737048933259713E-6</v>
      </c>
      <c r="M17" s="121">
        <v>4.3758499999999998</v>
      </c>
    </row>
    <row r="18" spans="1:13" x14ac:dyDescent="0.2">
      <c r="A18" s="31" t="s">
        <v>125</v>
      </c>
      <c r="B18" s="31" t="s">
        <v>134</v>
      </c>
      <c r="C18" t="s">
        <v>15</v>
      </c>
      <c r="D18" t="s">
        <v>184</v>
      </c>
      <c r="E18" s="170">
        <v>8</v>
      </c>
      <c r="F18" s="170" t="s">
        <v>193</v>
      </c>
      <c r="G18" s="170" t="s">
        <v>215</v>
      </c>
      <c r="H18" s="31" t="s">
        <v>169</v>
      </c>
      <c r="I18" s="138">
        <v>5.8191300000000001E-2</v>
      </c>
      <c r="J18" s="120">
        <v>2.0122299999999999E-2</v>
      </c>
      <c r="K18" s="120">
        <v>6.6511200000000006E-2</v>
      </c>
      <c r="L18" s="120">
        <v>1.4603981189257916E-9</v>
      </c>
      <c r="M18" s="121">
        <v>3.4106100000000001E-3</v>
      </c>
    </row>
    <row r="19" spans="1:13" x14ac:dyDescent="0.2">
      <c r="A19" s="31" t="s">
        <v>125</v>
      </c>
      <c r="B19" s="31" t="s">
        <v>134</v>
      </c>
      <c r="C19" t="s">
        <v>15</v>
      </c>
      <c r="D19" t="s">
        <v>186</v>
      </c>
      <c r="E19" s="170">
        <v>8</v>
      </c>
      <c r="F19" s="170" t="s">
        <v>194</v>
      </c>
      <c r="G19" s="170" t="s">
        <v>215</v>
      </c>
      <c r="H19" s="31" t="s">
        <v>169</v>
      </c>
      <c r="I19" s="138">
        <v>2.3689800000000001</v>
      </c>
      <c r="J19" s="120">
        <v>0.81918299999999999</v>
      </c>
      <c r="K19" s="120">
        <v>2.7076799999999999</v>
      </c>
      <c r="L19" s="120">
        <v>5.9453113021582634E-8</v>
      </c>
      <c r="M19" s="121">
        <v>0.138847</v>
      </c>
    </row>
    <row r="20" spans="1:13" x14ac:dyDescent="0.2">
      <c r="A20" s="31" t="s">
        <v>125</v>
      </c>
      <c r="B20" s="31" t="s">
        <v>134</v>
      </c>
      <c r="C20" t="s">
        <v>216</v>
      </c>
      <c r="D20" t="s">
        <v>180</v>
      </c>
      <c r="E20" s="170">
        <v>8</v>
      </c>
      <c r="F20" s="170" t="s">
        <v>191</v>
      </c>
      <c r="G20" s="170" t="s">
        <v>217</v>
      </c>
      <c r="H20" s="31" t="s">
        <v>174</v>
      </c>
      <c r="I20" s="138">
        <v>6.4875600000000002</v>
      </c>
      <c r="J20" s="120">
        <v>0.45690599999999998</v>
      </c>
      <c r="K20" s="120">
        <v>2.40537</v>
      </c>
      <c r="L20" s="120">
        <v>0</v>
      </c>
      <c r="M20" s="121">
        <v>0.32017000000000001</v>
      </c>
    </row>
    <row r="21" spans="1:13" x14ac:dyDescent="0.2">
      <c r="A21" s="31" t="s">
        <v>125</v>
      </c>
      <c r="B21" s="31" t="s">
        <v>134</v>
      </c>
      <c r="C21" t="s">
        <v>216</v>
      </c>
      <c r="D21" t="s">
        <v>182</v>
      </c>
      <c r="E21" s="170">
        <v>8</v>
      </c>
      <c r="F21" s="170" t="s">
        <v>192</v>
      </c>
      <c r="G21" s="170" t="s">
        <v>217</v>
      </c>
      <c r="H21" s="31" t="s">
        <v>174</v>
      </c>
      <c r="I21" s="138">
        <v>1394.82</v>
      </c>
      <c r="J21" s="120">
        <v>98.234700000000004</v>
      </c>
      <c r="K21" s="120">
        <v>517.15499999999997</v>
      </c>
      <c r="L21" s="120">
        <v>0</v>
      </c>
      <c r="M21" s="121">
        <v>68.836500000000001</v>
      </c>
    </row>
    <row r="22" spans="1:13" x14ac:dyDescent="0.2">
      <c r="A22" s="31" t="s">
        <v>125</v>
      </c>
      <c r="B22" s="31" t="s">
        <v>134</v>
      </c>
      <c r="C22" t="s">
        <v>216</v>
      </c>
      <c r="D22" t="s">
        <v>184</v>
      </c>
      <c r="E22" s="170">
        <v>8</v>
      </c>
      <c r="F22" s="170" t="s">
        <v>193</v>
      </c>
      <c r="G22" s="170" t="s">
        <v>217</v>
      </c>
      <c r="H22" s="31" t="s">
        <v>174</v>
      </c>
      <c r="I22" s="138">
        <v>6.4875600000000002</v>
      </c>
      <c r="J22" s="120">
        <v>0.45690599999999998</v>
      </c>
      <c r="K22" s="120">
        <v>2.40537</v>
      </c>
      <c r="L22" s="120">
        <v>0</v>
      </c>
      <c r="M22" s="121">
        <v>0.32017000000000001</v>
      </c>
    </row>
    <row r="23" spans="1:13" x14ac:dyDescent="0.2">
      <c r="A23" s="31" t="s">
        <v>125</v>
      </c>
      <c r="B23" s="31" t="s">
        <v>134</v>
      </c>
      <c r="C23" t="s">
        <v>216</v>
      </c>
      <c r="D23" t="s">
        <v>186</v>
      </c>
      <c r="E23" s="170">
        <v>8</v>
      </c>
      <c r="F23" s="170" t="s">
        <v>194</v>
      </c>
      <c r="G23" s="170" t="s">
        <v>217</v>
      </c>
      <c r="H23" s="31" t="s">
        <v>174</v>
      </c>
      <c r="I23" s="138">
        <v>51.900500000000001</v>
      </c>
      <c r="J23" s="120">
        <v>3.6552500000000001</v>
      </c>
      <c r="K23" s="120">
        <v>19.242999999999999</v>
      </c>
      <c r="L23" s="120">
        <v>0</v>
      </c>
      <c r="M23" s="121">
        <v>2.5613600000000001</v>
      </c>
    </row>
    <row r="24" spans="1:13" x14ac:dyDescent="0.2">
      <c r="A24" s="31" t="s">
        <v>125</v>
      </c>
      <c r="B24" s="31" t="s">
        <v>134</v>
      </c>
      <c r="C24" t="s">
        <v>216</v>
      </c>
      <c r="D24" t="s">
        <v>190</v>
      </c>
      <c r="E24" s="170">
        <v>8</v>
      </c>
      <c r="F24" s="170" t="s">
        <v>195</v>
      </c>
      <c r="G24" s="170" t="s">
        <v>217</v>
      </c>
      <c r="H24" s="31" t="s">
        <v>174</v>
      </c>
      <c r="I24" s="138">
        <v>437.91</v>
      </c>
      <c r="J24" s="120">
        <v>30.841100000000001</v>
      </c>
      <c r="K24" s="120">
        <v>162.36199999999999</v>
      </c>
      <c r="L24" s="120">
        <v>0</v>
      </c>
      <c r="M24" s="121">
        <v>21.611499999999999</v>
      </c>
    </row>
    <row r="25" spans="1:13" x14ac:dyDescent="0.2">
      <c r="A25" s="31" t="s">
        <v>125</v>
      </c>
      <c r="B25" s="31" t="s">
        <v>134</v>
      </c>
      <c r="C25" t="s">
        <v>218</v>
      </c>
      <c r="D25" t="s">
        <v>180</v>
      </c>
      <c r="E25" s="170">
        <v>8</v>
      </c>
      <c r="F25" s="170" t="s">
        <v>191</v>
      </c>
      <c r="G25" s="170" t="s">
        <v>219</v>
      </c>
      <c r="H25" s="31" t="s">
        <v>175</v>
      </c>
      <c r="I25" s="138">
        <v>0</v>
      </c>
      <c r="J25" s="120">
        <v>3.0361900000000001E-2</v>
      </c>
      <c r="K25" s="120">
        <v>0</v>
      </c>
      <c r="L25" s="120">
        <v>0</v>
      </c>
      <c r="M25" s="121">
        <v>0</v>
      </c>
    </row>
    <row r="26" spans="1:13" x14ac:dyDescent="0.2">
      <c r="A26" s="31" t="s">
        <v>125</v>
      </c>
      <c r="B26" s="31" t="s">
        <v>134</v>
      </c>
      <c r="C26" t="s">
        <v>218</v>
      </c>
      <c r="D26" t="s">
        <v>182</v>
      </c>
      <c r="E26" s="170">
        <v>8</v>
      </c>
      <c r="F26" s="170" t="s">
        <v>192</v>
      </c>
      <c r="G26" s="170" t="s">
        <v>219</v>
      </c>
      <c r="H26" s="31" t="s">
        <v>175</v>
      </c>
      <c r="I26" s="138">
        <v>0</v>
      </c>
      <c r="J26" s="120">
        <v>54.516100000000002</v>
      </c>
      <c r="K26" s="120">
        <v>0</v>
      </c>
      <c r="L26" s="120">
        <v>0</v>
      </c>
      <c r="M26" s="121">
        <v>0</v>
      </c>
    </row>
    <row r="27" spans="1:13" x14ac:dyDescent="0.2">
      <c r="A27" s="31" t="s">
        <v>125</v>
      </c>
      <c r="B27" s="31" t="s">
        <v>134</v>
      </c>
      <c r="C27" t="s">
        <v>218</v>
      </c>
      <c r="D27" t="s">
        <v>184</v>
      </c>
      <c r="E27" s="170">
        <v>8</v>
      </c>
      <c r="F27" s="170" t="s">
        <v>193</v>
      </c>
      <c r="G27" s="170" t="s">
        <v>219</v>
      </c>
      <c r="H27" s="31" t="s">
        <v>175</v>
      </c>
      <c r="I27" s="138">
        <v>0</v>
      </c>
      <c r="J27" s="120">
        <v>4.2490800000000002E-2</v>
      </c>
      <c r="K27" s="120">
        <v>0</v>
      </c>
      <c r="L27" s="120">
        <v>0</v>
      </c>
      <c r="M27" s="121">
        <v>0</v>
      </c>
    </row>
    <row r="28" spans="1:13" x14ac:dyDescent="0.2">
      <c r="A28" s="31" t="s">
        <v>125</v>
      </c>
      <c r="B28" s="31" t="s">
        <v>134</v>
      </c>
      <c r="C28" t="s">
        <v>218</v>
      </c>
      <c r="D28" t="s">
        <v>186</v>
      </c>
      <c r="E28" s="170">
        <v>8</v>
      </c>
      <c r="F28" s="170" t="s">
        <v>194</v>
      </c>
      <c r="G28" s="170" t="s">
        <v>219</v>
      </c>
      <c r="H28" s="31" t="s">
        <v>175</v>
      </c>
      <c r="I28" s="138">
        <v>0</v>
      </c>
      <c r="J28" s="120">
        <v>1.7298100000000001</v>
      </c>
      <c r="K28" s="120">
        <v>0</v>
      </c>
      <c r="L28" s="120">
        <v>0</v>
      </c>
      <c r="M28" s="121">
        <v>0</v>
      </c>
    </row>
    <row r="29" spans="1:13" x14ac:dyDescent="0.2">
      <c r="A29" s="31" t="s">
        <v>125</v>
      </c>
      <c r="B29" s="31" t="s">
        <v>134</v>
      </c>
      <c r="C29" t="s">
        <v>44</v>
      </c>
      <c r="D29" t="s">
        <v>180</v>
      </c>
      <c r="E29" s="170">
        <v>8</v>
      </c>
      <c r="F29" s="170" t="s">
        <v>191</v>
      </c>
      <c r="G29" s="170" t="s">
        <v>220</v>
      </c>
      <c r="H29" s="31" t="s">
        <v>44</v>
      </c>
      <c r="I29" s="138">
        <v>0</v>
      </c>
      <c r="J29" s="120">
        <v>0.173847</v>
      </c>
      <c r="K29" s="120">
        <v>0</v>
      </c>
      <c r="L29" s="120">
        <v>0</v>
      </c>
      <c r="M29" s="121">
        <v>0</v>
      </c>
    </row>
    <row r="30" spans="1:13" x14ac:dyDescent="0.2">
      <c r="A30" s="31" t="s">
        <v>125</v>
      </c>
      <c r="B30" s="31" t="s">
        <v>134</v>
      </c>
      <c r="C30" t="s">
        <v>44</v>
      </c>
      <c r="D30" t="s">
        <v>180</v>
      </c>
      <c r="E30" s="170">
        <v>8</v>
      </c>
      <c r="F30" s="170" t="s">
        <v>191</v>
      </c>
      <c r="G30" s="170" t="s">
        <v>221</v>
      </c>
      <c r="H30" s="31" t="s">
        <v>107</v>
      </c>
      <c r="I30" s="138">
        <v>0</v>
      </c>
      <c r="J30" s="120">
        <v>1.8259299999999999E-3</v>
      </c>
      <c r="K30" s="120">
        <v>0</v>
      </c>
      <c r="L30" s="120">
        <v>0</v>
      </c>
      <c r="M30" s="121">
        <v>0</v>
      </c>
    </row>
    <row r="31" spans="1:13" x14ac:dyDescent="0.2">
      <c r="A31" s="31" t="s">
        <v>125</v>
      </c>
      <c r="B31" s="31" t="s">
        <v>134</v>
      </c>
      <c r="C31" t="s">
        <v>44</v>
      </c>
      <c r="D31" t="s">
        <v>182</v>
      </c>
      <c r="E31" s="170">
        <v>8</v>
      </c>
      <c r="F31" s="170" t="s">
        <v>192</v>
      </c>
      <c r="G31" s="170" t="s">
        <v>220</v>
      </c>
      <c r="H31" s="31" t="s">
        <v>44</v>
      </c>
      <c r="I31" s="138">
        <v>0</v>
      </c>
      <c r="J31" s="120">
        <v>312.14999999999998</v>
      </c>
      <c r="K31" s="120">
        <v>0</v>
      </c>
      <c r="L31" s="120">
        <v>0</v>
      </c>
      <c r="M31" s="121">
        <v>0</v>
      </c>
    </row>
    <row r="32" spans="1:13" x14ac:dyDescent="0.2">
      <c r="A32" s="31" t="s">
        <v>125</v>
      </c>
      <c r="B32" s="31" t="s">
        <v>134</v>
      </c>
      <c r="C32" t="s">
        <v>44</v>
      </c>
      <c r="D32" t="s">
        <v>182</v>
      </c>
      <c r="E32" s="170">
        <v>8</v>
      </c>
      <c r="F32" s="170" t="s">
        <v>192</v>
      </c>
      <c r="G32" s="170" t="s">
        <v>221</v>
      </c>
      <c r="H32" s="31" t="s">
        <v>107</v>
      </c>
      <c r="I32" s="138">
        <v>0</v>
      </c>
      <c r="J32" s="120">
        <v>3.2785299999999999</v>
      </c>
      <c r="K32" s="120">
        <v>0</v>
      </c>
      <c r="L32" s="120">
        <v>0</v>
      </c>
      <c r="M32" s="121">
        <v>0</v>
      </c>
    </row>
    <row r="33" spans="1:13" x14ac:dyDescent="0.2">
      <c r="A33" s="31" t="s">
        <v>125</v>
      </c>
      <c r="B33" s="31" t="s">
        <v>134</v>
      </c>
      <c r="C33" t="s">
        <v>44</v>
      </c>
      <c r="D33" t="s">
        <v>184</v>
      </c>
      <c r="E33" s="170">
        <v>8</v>
      </c>
      <c r="F33" s="170" t="s">
        <v>193</v>
      </c>
      <c r="G33" s="170" t="s">
        <v>220</v>
      </c>
      <c r="H33" s="31" t="s">
        <v>44</v>
      </c>
      <c r="I33" s="138">
        <v>0</v>
      </c>
      <c r="J33" s="120">
        <v>0.24329500000000001</v>
      </c>
      <c r="K33" s="120">
        <v>0</v>
      </c>
      <c r="L33" s="120">
        <v>0</v>
      </c>
      <c r="M33" s="121">
        <v>0</v>
      </c>
    </row>
    <row r="34" spans="1:13" x14ac:dyDescent="0.2">
      <c r="A34" s="31" t="s">
        <v>125</v>
      </c>
      <c r="B34" s="31" t="s">
        <v>134</v>
      </c>
      <c r="C34" t="s">
        <v>44</v>
      </c>
      <c r="D34" t="s">
        <v>184</v>
      </c>
      <c r="E34" s="170">
        <v>8</v>
      </c>
      <c r="F34" s="170" t="s">
        <v>193</v>
      </c>
      <c r="G34" s="170" t="s">
        <v>221</v>
      </c>
      <c r="H34" s="31" t="s">
        <v>107</v>
      </c>
      <c r="I34" s="138">
        <v>0</v>
      </c>
      <c r="J34" s="120">
        <v>2.5553500000000001E-3</v>
      </c>
      <c r="K34" s="120">
        <v>0</v>
      </c>
      <c r="L34" s="120">
        <v>0</v>
      </c>
      <c r="M34" s="121">
        <v>0</v>
      </c>
    </row>
    <row r="35" spans="1:13" x14ac:dyDescent="0.2">
      <c r="A35" s="31" t="s">
        <v>125</v>
      </c>
      <c r="B35" s="31" t="s">
        <v>134</v>
      </c>
      <c r="C35" t="s">
        <v>44</v>
      </c>
      <c r="D35" t="s">
        <v>186</v>
      </c>
      <c r="E35" s="170">
        <v>8</v>
      </c>
      <c r="F35" s="170" t="s">
        <v>194</v>
      </c>
      <c r="G35" s="170" t="s">
        <v>220</v>
      </c>
      <c r="H35" s="31" t="s">
        <v>44</v>
      </c>
      <c r="I35" s="138">
        <v>0</v>
      </c>
      <c r="J35" s="120">
        <v>9.9045900000000007</v>
      </c>
      <c r="K35" s="120">
        <v>0</v>
      </c>
      <c r="L35" s="120">
        <v>0</v>
      </c>
      <c r="M35" s="121">
        <v>0</v>
      </c>
    </row>
    <row r="36" spans="1:13" x14ac:dyDescent="0.2">
      <c r="A36" s="31" t="s">
        <v>125</v>
      </c>
      <c r="B36" s="31" t="s">
        <v>134</v>
      </c>
      <c r="C36" t="s">
        <v>44</v>
      </c>
      <c r="D36" t="s">
        <v>186</v>
      </c>
      <c r="E36" s="170">
        <v>8</v>
      </c>
      <c r="F36" s="170" t="s">
        <v>194</v>
      </c>
      <c r="G36" s="170" t="s">
        <v>221</v>
      </c>
      <c r="H36" s="31" t="s">
        <v>107</v>
      </c>
      <c r="I36" s="138">
        <v>0</v>
      </c>
      <c r="J36" s="120">
        <v>0.104029</v>
      </c>
      <c r="K36" s="120">
        <v>0</v>
      </c>
      <c r="L36" s="120">
        <v>0</v>
      </c>
      <c r="M36" s="121">
        <v>0</v>
      </c>
    </row>
    <row r="37" spans="1:13" x14ac:dyDescent="0.2">
      <c r="A37" s="31" t="s">
        <v>125</v>
      </c>
      <c r="B37" s="31" t="s">
        <v>134</v>
      </c>
      <c r="C37" t="s">
        <v>222</v>
      </c>
      <c r="D37" t="s">
        <v>180</v>
      </c>
      <c r="E37" s="170">
        <v>8</v>
      </c>
      <c r="F37" s="170" t="s">
        <v>191</v>
      </c>
      <c r="G37" s="170" t="s">
        <v>223</v>
      </c>
      <c r="H37" s="31" t="s">
        <v>176</v>
      </c>
      <c r="I37" s="138">
        <v>1.2326000000000001E-4</v>
      </c>
      <c r="J37" s="120">
        <v>2.92427E-2</v>
      </c>
      <c r="K37" s="120">
        <v>8.3961699999999997E-3</v>
      </c>
      <c r="L37" s="120">
        <v>0</v>
      </c>
      <c r="M37" s="121">
        <v>4.9982400000000001E-6</v>
      </c>
    </row>
    <row r="38" spans="1:13" x14ac:dyDescent="0.2">
      <c r="A38" s="31" t="s">
        <v>125</v>
      </c>
      <c r="B38" s="31" t="s">
        <v>134</v>
      </c>
      <c r="C38" t="s">
        <v>222</v>
      </c>
      <c r="D38" t="s">
        <v>182</v>
      </c>
      <c r="E38" s="170">
        <v>8</v>
      </c>
      <c r="F38" s="170" t="s">
        <v>192</v>
      </c>
      <c r="G38" s="170" t="s">
        <v>223</v>
      </c>
      <c r="H38" s="31" t="s">
        <v>176</v>
      </c>
      <c r="I38" s="138">
        <v>0.22131899999999999</v>
      </c>
      <c r="J38" s="120">
        <v>52.506500000000003</v>
      </c>
      <c r="K38" s="120">
        <v>15.075699999999999</v>
      </c>
      <c r="L38" s="120">
        <v>0</v>
      </c>
      <c r="M38" s="121">
        <v>8.9745599999999995E-3</v>
      </c>
    </row>
    <row r="39" spans="1:13" x14ac:dyDescent="0.2">
      <c r="A39" s="31" t="s">
        <v>125</v>
      </c>
      <c r="B39" s="31" t="s">
        <v>134</v>
      </c>
      <c r="C39" t="s">
        <v>222</v>
      </c>
      <c r="D39" t="s">
        <v>184</v>
      </c>
      <c r="E39" s="170">
        <v>8</v>
      </c>
      <c r="F39" s="170" t="s">
        <v>193</v>
      </c>
      <c r="G39" s="170" t="s">
        <v>223</v>
      </c>
      <c r="H39" s="31" t="s">
        <v>176</v>
      </c>
      <c r="I39" s="138">
        <v>1.7249999999999999E-4</v>
      </c>
      <c r="J39" s="120">
        <v>4.0924500000000003E-2</v>
      </c>
      <c r="K39" s="120">
        <v>1.17503E-2</v>
      </c>
      <c r="L39" s="120">
        <v>0</v>
      </c>
      <c r="M39" s="121">
        <v>6.9949300000000001E-6</v>
      </c>
    </row>
    <row r="40" spans="1:13" x14ac:dyDescent="0.2">
      <c r="A40" s="31" t="s">
        <v>125</v>
      </c>
      <c r="B40" s="31" t="s">
        <v>134</v>
      </c>
      <c r="C40" t="s">
        <v>222</v>
      </c>
      <c r="D40" t="s">
        <v>186</v>
      </c>
      <c r="E40" s="170">
        <v>8</v>
      </c>
      <c r="F40" s="170" t="s">
        <v>194</v>
      </c>
      <c r="G40" s="170" t="s">
        <v>223</v>
      </c>
      <c r="H40" s="31" t="s">
        <v>176</v>
      </c>
      <c r="I40" s="138">
        <v>7.0225000000000001E-3</v>
      </c>
      <c r="J40" s="120">
        <v>1.66604</v>
      </c>
      <c r="K40" s="120">
        <v>0.47835499999999997</v>
      </c>
      <c r="L40" s="120">
        <v>0</v>
      </c>
      <c r="M40" s="121">
        <v>2.8476499999999997E-4</v>
      </c>
    </row>
    <row r="41" spans="1:13" x14ac:dyDescent="0.2">
      <c r="A41" s="31" t="s">
        <v>125</v>
      </c>
      <c r="B41" s="31" t="s">
        <v>134</v>
      </c>
      <c r="C41" t="s">
        <v>174</v>
      </c>
      <c r="D41" t="s">
        <v>180</v>
      </c>
      <c r="E41" s="170">
        <v>8</v>
      </c>
      <c r="F41" s="170" t="s">
        <v>191</v>
      </c>
      <c r="G41" s="170" t="s">
        <v>224</v>
      </c>
      <c r="H41" s="31" t="s">
        <v>174</v>
      </c>
      <c r="I41" s="138">
        <v>2.0197E-2</v>
      </c>
      <c r="J41" s="120">
        <v>0.230882</v>
      </c>
      <c r="K41" s="120">
        <v>0.10989599999999999</v>
      </c>
      <c r="L41" s="120">
        <v>0.17654540078322606</v>
      </c>
      <c r="M41" s="121">
        <v>9.9675099999999993E-4</v>
      </c>
    </row>
    <row r="42" spans="1:13" x14ac:dyDescent="0.2">
      <c r="A42" s="31" t="s">
        <v>125</v>
      </c>
      <c r="B42" s="31" t="s">
        <v>134</v>
      </c>
      <c r="C42" t="s">
        <v>174</v>
      </c>
      <c r="D42" t="s">
        <v>182</v>
      </c>
      <c r="E42" s="170">
        <v>8</v>
      </c>
      <c r="F42" s="170" t="s">
        <v>192</v>
      </c>
      <c r="G42" s="170" t="s">
        <v>224</v>
      </c>
      <c r="H42" s="31" t="s">
        <v>174</v>
      </c>
      <c r="I42" s="138">
        <v>4.3423600000000002</v>
      </c>
      <c r="J42" s="120">
        <v>49.639600000000002</v>
      </c>
      <c r="K42" s="120">
        <v>23.627500000000001</v>
      </c>
      <c r="L42" s="120">
        <v>37.957304874241203</v>
      </c>
      <c r="M42" s="121">
        <v>0.21430099999999999</v>
      </c>
    </row>
    <row r="43" spans="1:13" x14ac:dyDescent="0.2">
      <c r="A43" s="31" t="s">
        <v>125</v>
      </c>
      <c r="B43" s="31" t="s">
        <v>134</v>
      </c>
      <c r="C43" t="s">
        <v>174</v>
      </c>
      <c r="D43" t="s">
        <v>184</v>
      </c>
      <c r="E43" s="170">
        <v>8</v>
      </c>
      <c r="F43" s="170" t="s">
        <v>193</v>
      </c>
      <c r="G43" s="170" t="s">
        <v>224</v>
      </c>
      <c r="H43" s="31" t="s">
        <v>174</v>
      </c>
      <c r="I43" s="138">
        <v>2.0197E-2</v>
      </c>
      <c r="J43" s="120">
        <v>0.230882</v>
      </c>
      <c r="K43" s="120">
        <v>0.10989599999999999</v>
      </c>
      <c r="L43" s="120">
        <v>0.17654540078322606</v>
      </c>
      <c r="M43" s="121">
        <v>9.9675099999999993E-4</v>
      </c>
    </row>
    <row r="44" spans="1:13" x14ac:dyDescent="0.2">
      <c r="A44" s="31" t="s">
        <v>125</v>
      </c>
      <c r="B44" s="31" t="s">
        <v>134</v>
      </c>
      <c r="C44" t="s">
        <v>174</v>
      </c>
      <c r="D44" t="s">
        <v>186</v>
      </c>
      <c r="E44" s="170">
        <v>8</v>
      </c>
      <c r="F44" s="170" t="s">
        <v>194</v>
      </c>
      <c r="G44" s="170" t="s">
        <v>224</v>
      </c>
      <c r="H44" s="31" t="s">
        <v>174</v>
      </c>
      <c r="I44" s="138">
        <v>0.161576</v>
      </c>
      <c r="J44" s="120">
        <v>1.8470500000000001</v>
      </c>
      <c r="K44" s="120">
        <v>0.87916399999999995</v>
      </c>
      <c r="L44" s="120">
        <v>1.4123632062658085</v>
      </c>
      <c r="M44" s="121">
        <v>7.9740100000000001E-3</v>
      </c>
    </row>
    <row r="45" spans="1:13" x14ac:dyDescent="0.2">
      <c r="A45" s="31" t="s">
        <v>125</v>
      </c>
      <c r="B45" s="31" t="s">
        <v>134</v>
      </c>
      <c r="C45" t="s">
        <v>174</v>
      </c>
      <c r="D45" t="s">
        <v>190</v>
      </c>
      <c r="E45" s="170">
        <v>8</v>
      </c>
      <c r="F45" s="170" t="s">
        <v>195</v>
      </c>
      <c r="G45" s="170" t="s">
        <v>224</v>
      </c>
      <c r="H45" s="31" t="s">
        <v>174</v>
      </c>
      <c r="I45" s="138">
        <v>1.3633</v>
      </c>
      <c r="J45" s="120">
        <v>15.5845</v>
      </c>
      <c r="K45" s="120">
        <v>7.4179500000000003</v>
      </c>
      <c r="L45" s="120">
        <v>11.916836405791559</v>
      </c>
      <c r="M45" s="121">
        <v>6.7280699999999999E-2</v>
      </c>
    </row>
    <row r="46" spans="1:13" x14ac:dyDescent="0.2">
      <c r="A46" s="31" t="s">
        <v>125</v>
      </c>
      <c r="B46" s="31" t="s">
        <v>134</v>
      </c>
      <c r="C46" t="s">
        <v>225</v>
      </c>
      <c r="D46" t="s">
        <v>180</v>
      </c>
      <c r="E46" s="170">
        <v>8</v>
      </c>
      <c r="F46" s="170" t="s">
        <v>191</v>
      </c>
      <c r="G46" s="170" t="s">
        <v>226</v>
      </c>
      <c r="H46" s="31" t="s">
        <v>206</v>
      </c>
      <c r="I46" s="138">
        <v>5.2522700000000002</v>
      </c>
      <c r="J46" s="120">
        <v>0.97900799999999999</v>
      </c>
      <c r="K46" s="120">
        <v>6.4628399999999999</v>
      </c>
      <c r="L46" s="120">
        <v>3.355448759868877E-3</v>
      </c>
      <c r="M46" s="121">
        <v>0.25920700000000002</v>
      </c>
    </row>
    <row r="47" spans="1:13" x14ac:dyDescent="0.2">
      <c r="A47" s="31" t="s">
        <v>125</v>
      </c>
      <c r="B47" s="31" t="s">
        <v>134</v>
      </c>
      <c r="C47" t="s">
        <v>225</v>
      </c>
      <c r="D47" t="s">
        <v>182</v>
      </c>
      <c r="E47" s="170">
        <v>8</v>
      </c>
      <c r="F47" s="170" t="s">
        <v>192</v>
      </c>
      <c r="G47" s="170" t="s">
        <v>226</v>
      </c>
      <c r="H47" s="31" t="s">
        <v>206</v>
      </c>
      <c r="I47" s="138">
        <v>1129.24</v>
      </c>
      <c r="J47" s="120">
        <v>210.48699999999999</v>
      </c>
      <c r="K47" s="120">
        <v>1389.51</v>
      </c>
      <c r="L47" s="120">
        <v>0.72142272914270034</v>
      </c>
      <c r="M47" s="121">
        <v>55.729399999999998</v>
      </c>
    </row>
    <row r="48" spans="1:13" x14ac:dyDescent="0.2">
      <c r="A48" s="31" t="s">
        <v>125</v>
      </c>
      <c r="B48" s="31" t="s">
        <v>134</v>
      </c>
      <c r="C48" t="s">
        <v>225</v>
      </c>
      <c r="D48" t="s">
        <v>184</v>
      </c>
      <c r="E48" s="170">
        <v>8</v>
      </c>
      <c r="F48" s="170" t="s">
        <v>193</v>
      </c>
      <c r="G48" s="170" t="s">
        <v>226</v>
      </c>
      <c r="H48" s="31" t="s">
        <v>206</v>
      </c>
      <c r="I48" s="138">
        <v>5.2522700000000002</v>
      </c>
      <c r="J48" s="120">
        <v>0.97900799999999999</v>
      </c>
      <c r="K48" s="120">
        <v>6.4628399999999999</v>
      </c>
      <c r="L48" s="120">
        <v>3.355448759868877E-3</v>
      </c>
      <c r="M48" s="121">
        <v>0.25920700000000002</v>
      </c>
    </row>
    <row r="49" spans="1:13" x14ac:dyDescent="0.2">
      <c r="A49" s="31" t="s">
        <v>125</v>
      </c>
      <c r="B49" s="31" t="s">
        <v>134</v>
      </c>
      <c r="C49" t="s">
        <v>225</v>
      </c>
      <c r="D49" t="s">
        <v>186</v>
      </c>
      <c r="E49" s="170">
        <v>8</v>
      </c>
      <c r="F49" s="170" t="s">
        <v>194</v>
      </c>
      <c r="G49" s="170" t="s">
        <v>226</v>
      </c>
      <c r="H49" s="31" t="s">
        <v>206</v>
      </c>
      <c r="I49" s="138">
        <v>42.018099999999997</v>
      </c>
      <c r="J49" s="120">
        <v>7.8320600000000002</v>
      </c>
      <c r="K49" s="120">
        <v>51.7027</v>
      </c>
      <c r="L49" s="120">
        <v>2.6843551747538958E-2</v>
      </c>
      <c r="M49" s="121">
        <v>2.0736500000000002</v>
      </c>
    </row>
    <row r="50" spans="1:13" x14ac:dyDescent="0.2">
      <c r="A50" s="31" t="s">
        <v>125</v>
      </c>
      <c r="B50" s="31" t="s">
        <v>134</v>
      </c>
      <c r="C50" t="s">
        <v>225</v>
      </c>
      <c r="D50" t="s">
        <v>190</v>
      </c>
      <c r="E50" s="170">
        <v>8</v>
      </c>
      <c r="F50" s="170" t="s">
        <v>195</v>
      </c>
      <c r="G50" s="170" t="s">
        <v>226</v>
      </c>
      <c r="H50" s="31" t="s">
        <v>206</v>
      </c>
      <c r="I50" s="138">
        <v>354.52800000000002</v>
      </c>
      <c r="J50" s="120">
        <v>66.082999999999998</v>
      </c>
      <c r="K50" s="120">
        <v>436.24200000000002</v>
      </c>
      <c r="L50" s="120">
        <v>0.22649264754835399</v>
      </c>
      <c r="M50" s="121">
        <v>17.496400000000001</v>
      </c>
    </row>
    <row r="51" spans="1:13" x14ac:dyDescent="0.2">
      <c r="A51" s="31" t="s">
        <v>125</v>
      </c>
      <c r="B51" s="31" t="s">
        <v>134</v>
      </c>
      <c r="C51" t="s">
        <v>109</v>
      </c>
      <c r="D51" t="s">
        <v>180</v>
      </c>
      <c r="E51" s="170">
        <v>8</v>
      </c>
      <c r="F51" s="170" t="s">
        <v>191</v>
      </c>
      <c r="G51" s="170" t="s">
        <v>227</v>
      </c>
      <c r="H51" s="31" t="s">
        <v>109</v>
      </c>
      <c r="I51" s="138">
        <v>5.5142600000000003E-5</v>
      </c>
      <c r="J51" s="120">
        <v>5.3619399999999998E-2</v>
      </c>
      <c r="K51" s="120">
        <v>1.50808E-2</v>
      </c>
      <c r="L51" s="120">
        <v>0</v>
      </c>
      <c r="M51" s="121">
        <v>2.2360599999999998E-6</v>
      </c>
    </row>
    <row r="52" spans="1:13" x14ac:dyDescent="0.2">
      <c r="A52" s="31" t="s">
        <v>125</v>
      </c>
      <c r="B52" s="31" t="s">
        <v>134</v>
      </c>
      <c r="C52" t="s">
        <v>109</v>
      </c>
      <c r="D52" t="s">
        <v>182</v>
      </c>
      <c r="E52" s="170">
        <v>8</v>
      </c>
      <c r="F52" s="170" t="s">
        <v>192</v>
      </c>
      <c r="G52" s="170" t="s">
        <v>227</v>
      </c>
      <c r="H52" s="31" t="s">
        <v>109</v>
      </c>
      <c r="I52" s="138">
        <v>9.9011000000000002E-2</v>
      </c>
      <c r="J52" s="120">
        <v>96.275999999999996</v>
      </c>
      <c r="K52" s="120">
        <v>27.078199999999999</v>
      </c>
      <c r="L52" s="120">
        <v>0</v>
      </c>
      <c r="M52" s="121">
        <v>4.0149399999999998E-3</v>
      </c>
    </row>
    <row r="53" spans="1:13" x14ac:dyDescent="0.2">
      <c r="A53" s="31" t="s">
        <v>125</v>
      </c>
      <c r="B53" s="31" t="s">
        <v>134</v>
      </c>
      <c r="C53" t="s">
        <v>109</v>
      </c>
      <c r="D53" t="s">
        <v>184</v>
      </c>
      <c r="E53" s="170">
        <v>8</v>
      </c>
      <c r="F53" s="170" t="s">
        <v>193</v>
      </c>
      <c r="G53" s="170" t="s">
        <v>227</v>
      </c>
      <c r="H53" s="31" t="s">
        <v>109</v>
      </c>
      <c r="I53" s="138">
        <v>7.7170900000000003E-5</v>
      </c>
      <c r="J53" s="120">
        <v>7.50392E-2</v>
      </c>
      <c r="K53" s="120">
        <v>2.1105200000000001E-2</v>
      </c>
      <c r="L53" s="120">
        <v>0</v>
      </c>
      <c r="M53" s="121">
        <v>3.1293100000000001E-6</v>
      </c>
    </row>
    <row r="54" spans="1:13" x14ac:dyDescent="0.2">
      <c r="A54" s="31" t="s">
        <v>125</v>
      </c>
      <c r="B54" s="31" t="s">
        <v>134</v>
      </c>
      <c r="C54" t="s">
        <v>109</v>
      </c>
      <c r="D54" t="s">
        <v>186</v>
      </c>
      <c r="E54" s="170">
        <v>8</v>
      </c>
      <c r="F54" s="170" t="s">
        <v>194</v>
      </c>
      <c r="G54" s="170" t="s">
        <v>227</v>
      </c>
      <c r="H54" s="31" t="s">
        <v>109</v>
      </c>
      <c r="I54" s="138">
        <v>3.1416399999999998E-3</v>
      </c>
      <c r="J54" s="120">
        <v>3.0548600000000001</v>
      </c>
      <c r="K54" s="120">
        <v>0.85919599999999996</v>
      </c>
      <c r="L54" s="120">
        <v>0</v>
      </c>
      <c r="M54" s="121">
        <v>1.2739500000000001E-4</v>
      </c>
    </row>
  </sheetData>
  <autoFilter ref="A5:M5"/>
  <mergeCells count="2">
    <mergeCell ref="I4:M4"/>
    <mergeCell ref="A3:G3"/>
  </mergeCells>
  <phoneticPr fontId="6"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26"/>
  <sheetViews>
    <sheetView workbookViewId="0">
      <selection activeCell="A2" sqref="A2"/>
    </sheetView>
  </sheetViews>
  <sheetFormatPr defaultRowHeight="12.75" x14ac:dyDescent="0.2"/>
  <cols>
    <col min="2" max="2" width="18.28515625" customWidth="1"/>
    <col min="5" max="5" width="16.5703125" bestFit="1" customWidth="1"/>
    <col min="6" max="6" width="10.42578125" customWidth="1"/>
    <col min="7" max="7" width="16.140625" bestFit="1" customWidth="1"/>
    <col min="9" max="9" width="15.5703125" bestFit="1" customWidth="1"/>
  </cols>
  <sheetData>
    <row r="1" spans="1:9" x14ac:dyDescent="0.2">
      <c r="A1" s="7" t="s">
        <v>152</v>
      </c>
    </row>
    <row r="2" spans="1:9" x14ac:dyDescent="0.2">
      <c r="A2" s="34"/>
      <c r="E2" t="s">
        <v>116</v>
      </c>
      <c r="F2" s="159" t="s">
        <v>117</v>
      </c>
    </row>
    <row r="4" spans="1:9" x14ac:dyDescent="0.2">
      <c r="A4" s="31"/>
      <c r="B4" s="31"/>
      <c r="E4" s="158" t="s">
        <v>112</v>
      </c>
      <c r="F4" s="158" t="s">
        <v>54</v>
      </c>
      <c r="G4" s="158" t="s">
        <v>113</v>
      </c>
      <c r="H4" s="158" t="s">
        <v>114</v>
      </c>
      <c r="I4" s="158" t="s">
        <v>115</v>
      </c>
    </row>
    <row r="5" spans="1:9" x14ac:dyDescent="0.2">
      <c r="A5" s="55">
        <f>VALUE(F5)</f>
        <v>8029</v>
      </c>
      <c r="B5" s="55" t="str">
        <f>G5</f>
        <v>Delta</v>
      </c>
      <c r="C5" s="55" t="str">
        <f>F5</f>
        <v>08029</v>
      </c>
      <c r="D5" s="99"/>
      <c r="E5" t="s">
        <v>178</v>
      </c>
      <c r="F5" t="s">
        <v>179</v>
      </c>
      <c r="G5" t="s">
        <v>180</v>
      </c>
      <c r="H5" t="s">
        <v>177</v>
      </c>
      <c r="I5" t="s">
        <v>177</v>
      </c>
    </row>
    <row r="6" spans="1:9" x14ac:dyDescent="0.2">
      <c r="A6" s="55">
        <f t="shared" ref="A6:A9" si="0">VALUE(F6)</f>
        <v>8045</v>
      </c>
      <c r="B6" s="55" t="str">
        <f>G6</f>
        <v>Garfield</v>
      </c>
      <c r="C6" s="55" t="str">
        <f t="shared" ref="C6:C9" si="1">F6</f>
        <v>08045</v>
      </c>
      <c r="D6" s="99"/>
      <c r="F6" t="s">
        <v>181</v>
      </c>
      <c r="G6" t="s">
        <v>182</v>
      </c>
      <c r="H6" t="s">
        <v>177</v>
      </c>
      <c r="I6" t="s">
        <v>177</v>
      </c>
    </row>
    <row r="7" spans="1:9" x14ac:dyDescent="0.2">
      <c r="A7" s="55">
        <f t="shared" si="0"/>
        <v>8051</v>
      </c>
      <c r="B7" s="55" t="str">
        <f>G7</f>
        <v>Gunnison</v>
      </c>
      <c r="C7" s="55" t="str">
        <f t="shared" si="1"/>
        <v>08051</v>
      </c>
      <c r="D7" s="5"/>
      <c r="F7" t="s">
        <v>183</v>
      </c>
      <c r="G7" t="s">
        <v>184</v>
      </c>
      <c r="H7" t="s">
        <v>177</v>
      </c>
      <c r="I7" t="s">
        <v>177</v>
      </c>
    </row>
    <row r="8" spans="1:9" x14ac:dyDescent="0.2">
      <c r="A8" s="55">
        <f t="shared" si="0"/>
        <v>8077</v>
      </c>
      <c r="B8" s="55" t="str">
        <f>G8</f>
        <v>Mesa</v>
      </c>
      <c r="C8" s="55" t="str">
        <f t="shared" si="1"/>
        <v>08077</v>
      </c>
      <c r="D8" s="5"/>
      <c r="F8" t="s">
        <v>185</v>
      </c>
      <c r="G8" t="s">
        <v>186</v>
      </c>
      <c r="H8" t="s">
        <v>177</v>
      </c>
      <c r="I8" t="s">
        <v>177</v>
      </c>
    </row>
    <row r="9" spans="1:9" x14ac:dyDescent="0.2">
      <c r="A9" s="55">
        <f t="shared" si="0"/>
        <v>8097</v>
      </c>
      <c r="B9" s="55" t="str">
        <f>G9</f>
        <v>Pitkin</v>
      </c>
      <c r="C9" s="55" t="str">
        <f t="shared" si="1"/>
        <v>08097</v>
      </c>
      <c r="D9" s="5"/>
      <c r="F9" t="s">
        <v>187</v>
      </c>
      <c r="G9" t="s">
        <v>188</v>
      </c>
      <c r="H9" t="s">
        <v>177</v>
      </c>
      <c r="I9" t="s">
        <v>177</v>
      </c>
    </row>
    <row r="10" spans="1:9" x14ac:dyDescent="0.2">
      <c r="A10" s="55">
        <f t="shared" ref="A10" si="2">VALUE(F10)</f>
        <v>8103</v>
      </c>
      <c r="B10" s="55" t="str">
        <f t="shared" ref="B10" si="3">G10</f>
        <v>Rio Blanco</v>
      </c>
      <c r="C10" s="55" t="str">
        <f t="shared" ref="C10" si="4">F10</f>
        <v>08103</v>
      </c>
      <c r="D10" s="5"/>
      <c r="F10" t="s">
        <v>189</v>
      </c>
      <c r="G10" t="s">
        <v>190</v>
      </c>
      <c r="H10" t="s">
        <v>177</v>
      </c>
      <c r="I10" t="s">
        <v>177</v>
      </c>
    </row>
    <row r="11" spans="1:9" x14ac:dyDescent="0.2">
      <c r="A11" s="55"/>
      <c r="B11" s="55"/>
      <c r="C11" s="55"/>
      <c r="D11" s="5"/>
    </row>
    <row r="12" spans="1:9" x14ac:dyDescent="0.2">
      <c r="A12" s="55"/>
      <c r="B12" s="55"/>
      <c r="C12" s="55"/>
    </row>
    <row r="13" spans="1:9" x14ac:dyDescent="0.2">
      <c r="A13" s="55"/>
      <c r="B13" s="55"/>
      <c r="C13" s="55"/>
    </row>
    <row r="14" spans="1:9" x14ac:dyDescent="0.2">
      <c r="A14" s="55"/>
      <c r="B14" s="55"/>
      <c r="C14" s="55"/>
    </row>
    <row r="15" spans="1:9" x14ac:dyDescent="0.2">
      <c r="A15" s="55"/>
      <c r="B15" s="55"/>
      <c r="C15" s="55"/>
    </row>
    <row r="16" spans="1:9" x14ac:dyDescent="0.2">
      <c r="A16" s="55"/>
      <c r="B16" s="55"/>
      <c r="C16" s="55"/>
    </row>
    <row r="17" spans="1:3" x14ac:dyDescent="0.2">
      <c r="A17" s="55"/>
      <c r="B17" s="55"/>
      <c r="C17" s="55"/>
    </row>
    <row r="18" spans="1:3" x14ac:dyDescent="0.2">
      <c r="A18" s="55"/>
      <c r="B18" s="55"/>
      <c r="C18" s="55"/>
    </row>
    <row r="19" spans="1:3" x14ac:dyDescent="0.2">
      <c r="A19" s="55"/>
      <c r="B19" s="55"/>
      <c r="C19" s="55"/>
    </row>
    <row r="20" spans="1:3" x14ac:dyDescent="0.2">
      <c r="A20" s="55"/>
      <c r="B20" s="55"/>
      <c r="C20" s="55"/>
    </row>
    <row r="21" spans="1:3" x14ac:dyDescent="0.2">
      <c r="A21" s="55"/>
      <c r="B21" s="55"/>
      <c r="C21" s="55"/>
    </row>
    <row r="22" spans="1:3" x14ac:dyDescent="0.2">
      <c r="A22" s="55"/>
      <c r="B22" s="55"/>
      <c r="C22" s="55"/>
    </row>
    <row r="23" spans="1:3" x14ac:dyDescent="0.2">
      <c r="A23" s="55"/>
      <c r="B23" s="55"/>
      <c r="C23" s="55"/>
    </row>
    <row r="24" spans="1:3" x14ac:dyDescent="0.2">
      <c r="A24" s="55"/>
      <c r="B24" s="55"/>
      <c r="C24" s="55"/>
    </row>
    <row r="25" spans="1:3" x14ac:dyDescent="0.2">
      <c r="A25" s="55"/>
      <c r="B25" s="55"/>
      <c r="C25" s="55"/>
    </row>
    <row r="26" spans="1:3" x14ac:dyDescent="0.2">
      <c r="A26" s="55"/>
      <c r="B26" s="55"/>
      <c r="C26" s="55"/>
    </row>
  </sheetData>
  <phoneticPr fontId="6" type="noConversion"/>
  <hyperlinks>
    <hyperlink ref="F2" r:id="rId2"/>
  </hyperlinks>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4"/>
  <sheetViews>
    <sheetView zoomScale="70" zoomScaleNormal="70" workbookViewId="0">
      <selection sqref="A1:I1"/>
    </sheetView>
  </sheetViews>
  <sheetFormatPr defaultRowHeight="12.75" x14ac:dyDescent="0.2"/>
  <cols>
    <col min="1" max="1" width="23.85546875" customWidth="1"/>
    <col min="9" max="9" width="27.140625" customWidth="1"/>
  </cols>
  <sheetData>
    <row r="1" spans="1:9" ht="12.75" customHeight="1" x14ac:dyDescent="0.2">
      <c r="A1" s="248" t="s">
        <v>197</v>
      </c>
      <c r="B1" s="249"/>
      <c r="C1" s="249"/>
      <c r="D1" s="249"/>
      <c r="E1" s="249"/>
      <c r="F1" s="249"/>
      <c r="G1" s="249"/>
      <c r="H1" s="249"/>
      <c r="I1" s="249"/>
    </row>
    <row r="2" spans="1:9" ht="12.75" customHeight="1" x14ac:dyDescent="0.2">
      <c r="A2" s="246" t="s">
        <v>149</v>
      </c>
      <c r="B2" s="247"/>
      <c r="C2" s="247"/>
      <c r="D2" s="247"/>
      <c r="E2" s="247"/>
      <c r="F2" s="247"/>
      <c r="G2" s="247"/>
      <c r="H2" s="247"/>
      <c r="I2" s="247"/>
    </row>
    <row r="3" spans="1:9" x14ac:dyDescent="0.2">
      <c r="A3" s="246"/>
      <c r="B3" s="247"/>
      <c r="C3" s="247"/>
      <c r="D3" s="247"/>
      <c r="E3" s="247"/>
      <c r="F3" s="247"/>
      <c r="G3" s="247"/>
      <c r="H3" s="247"/>
      <c r="I3" s="247"/>
    </row>
    <row r="4" spans="1:9" s="5" customFormat="1" x14ac:dyDescent="0.2">
      <c r="A4"/>
      <c r="B4"/>
      <c r="C4"/>
      <c r="D4" s="54"/>
      <c r="E4" s="54"/>
      <c r="F4" s="54"/>
      <c r="G4" s="54"/>
      <c r="H4" s="54"/>
      <c r="I4" s="54"/>
    </row>
  </sheetData>
  <mergeCells count="2">
    <mergeCell ref="A2:I3"/>
    <mergeCell ref="A1:I1"/>
  </mergeCells>
  <phoneticPr fontId="6"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8"/>
  <sheetViews>
    <sheetView topLeftCell="B1" zoomScale="85" workbookViewId="0">
      <selection activeCell="B2" sqref="B2"/>
    </sheetView>
  </sheetViews>
  <sheetFormatPr defaultRowHeight="12.75" x14ac:dyDescent="0.2"/>
  <cols>
    <col min="1" max="1" width="7.5703125" style="31" hidden="1" customWidth="1"/>
    <col min="2" max="2" width="14.42578125" style="31" customWidth="1"/>
    <col min="3" max="3" width="20.85546875" style="31" customWidth="1"/>
    <col min="4" max="4" width="21.140625" style="31" customWidth="1"/>
    <col min="5" max="5" width="19.85546875" style="31" customWidth="1"/>
    <col min="6" max="6" width="20.85546875" style="31" customWidth="1"/>
    <col min="7" max="7" width="20" style="31" customWidth="1"/>
    <col min="8" max="9" width="20" style="30" customWidth="1"/>
    <col min="10" max="11" width="14.7109375" style="31" customWidth="1"/>
    <col min="12" max="16384" width="9.140625" style="31"/>
  </cols>
  <sheetData>
    <row r="1" spans="1:16" x14ac:dyDescent="0.2">
      <c r="B1" s="7" t="s">
        <v>150</v>
      </c>
      <c r="F1" s="43"/>
      <c r="J1" s="32"/>
    </row>
    <row r="2" spans="1:16" x14ac:dyDescent="0.2">
      <c r="G2" s="30"/>
      <c r="J2" s="32"/>
    </row>
    <row r="3" spans="1:16" x14ac:dyDescent="0.2">
      <c r="B3" s="2" t="s">
        <v>136</v>
      </c>
      <c r="J3" s="32"/>
    </row>
    <row r="4" spans="1:16" x14ac:dyDescent="0.2">
      <c r="A4" s="2"/>
      <c r="B4" s="2" t="s">
        <v>77</v>
      </c>
      <c r="C4" s="172" t="str">
        <f>RIGHT(C20,LEN(C20)-7)</f>
        <v>NOx (tons/year)</v>
      </c>
      <c r="D4" s="172" t="str">
        <f>RIGHT(D20,LEN(D20)-7)</f>
        <v>VOC (tons/year)</v>
      </c>
      <c r="E4" s="172" t="str">
        <f>RIGHT(E20,LEN(E20)-7)</f>
        <v>CO (tons/year)</v>
      </c>
      <c r="F4" s="172" t="str">
        <f>RIGHT(F20,LEN(F20)-7)</f>
        <v>SOx (tons/year)</v>
      </c>
      <c r="G4" s="172" t="str">
        <f>RIGHT(G20,LEN(G20)-7)</f>
        <v>PM (tons/year)</v>
      </c>
      <c r="H4" s="43"/>
      <c r="I4" s="43"/>
      <c r="J4" s="2"/>
    </row>
    <row r="5" spans="1:16" x14ac:dyDescent="0.2">
      <c r="B5" s="31" t="str">
        <f>PROPER(VLOOKUP(VALUE(B21),fips_xref!$A$5:$C$30,2,FALSE))&amp;", "&amp;A21</f>
        <v>Delta, CO</v>
      </c>
      <c r="C5" s="33">
        <f t="shared" ref="C5:G7" si="0">C21</f>
        <v>55.495862102600007</v>
      </c>
      <c r="D5" s="33">
        <f t="shared" si="0"/>
        <v>29.314835330000001</v>
      </c>
      <c r="E5" s="33">
        <f t="shared" si="0"/>
        <v>47.631502669999996</v>
      </c>
      <c r="F5" s="33">
        <f t="shared" si="0"/>
        <v>0.18212289724668301</v>
      </c>
      <c r="G5" s="33">
        <f t="shared" si="0"/>
        <v>0.97202204530000014</v>
      </c>
      <c r="H5" s="56"/>
      <c r="I5" s="56"/>
      <c r="J5" s="51"/>
      <c r="L5" s="51"/>
      <c r="M5" s="51"/>
      <c r="N5" s="51"/>
      <c r="O5" s="51"/>
      <c r="P5" s="51"/>
    </row>
    <row r="6" spans="1:16" x14ac:dyDescent="0.2">
      <c r="B6" s="31" t="str">
        <f>PROPER(VLOOKUP(VALUE(B22),fips_xref!$A$5:$C$30,2,FALSE))&amp;", "&amp;A22</f>
        <v>Garfield, CO</v>
      </c>
      <c r="C6" s="33">
        <f t="shared" si="0"/>
        <v>10264.742856999981</v>
      </c>
      <c r="D6" s="33">
        <f t="shared" si="0"/>
        <v>8783.5463119999822</v>
      </c>
      <c r="E6" s="33">
        <f t="shared" si="0"/>
        <v>6421.1297300000006</v>
      </c>
      <c r="F6" s="33">
        <f t="shared" si="0"/>
        <v>111.05290442423635</v>
      </c>
      <c r="G6" s="33">
        <f t="shared" si="0"/>
        <v>357.14254649999975</v>
      </c>
      <c r="H6" s="56"/>
      <c r="I6" s="56"/>
      <c r="J6" s="146"/>
      <c r="K6" s="146"/>
      <c r="L6" s="146"/>
      <c r="M6" s="146"/>
      <c r="N6" s="146"/>
      <c r="O6" s="146"/>
    </row>
    <row r="7" spans="1:16" x14ac:dyDescent="0.2">
      <c r="B7" s="31" t="str">
        <f>PROPER(VLOOKUP(VALUE(B23),fips_xref!$A$5:$C$30,2,FALSE))&amp;", "&amp;A23</f>
        <v>Gunnison, CO</v>
      </c>
      <c r="C7" s="33">
        <f t="shared" si="0"/>
        <v>111.3117879709</v>
      </c>
      <c r="D7" s="33">
        <f t="shared" si="0"/>
        <v>106.32223914999999</v>
      </c>
      <c r="E7" s="33">
        <f t="shared" si="0"/>
        <v>71.847066699999999</v>
      </c>
      <c r="F7" s="33">
        <f t="shared" si="0"/>
        <v>0.199913897663551</v>
      </c>
      <c r="G7" s="33">
        <f t="shared" si="0"/>
        <v>1.7665794852400001</v>
      </c>
      <c r="H7" s="56"/>
      <c r="I7" s="56"/>
      <c r="J7" s="51"/>
      <c r="K7" s="51"/>
    </row>
    <row r="8" spans="1:16" x14ac:dyDescent="0.2">
      <c r="B8" s="31" t="str">
        <f>PROPER(VLOOKUP(VALUE(B24),fips_xref!$A$5:$C$30,2,FALSE))&amp;", "&amp;A24</f>
        <v>Mesa, CO</v>
      </c>
      <c r="C8" s="33">
        <f t="shared" ref="C8:G9" si="1">C24</f>
        <v>1031.39505614</v>
      </c>
      <c r="D8" s="33">
        <f t="shared" si="1"/>
        <v>984.00829899999974</v>
      </c>
      <c r="E8" s="33">
        <f t="shared" si="1"/>
        <v>692.56545200000005</v>
      </c>
      <c r="F8" s="33">
        <f t="shared" si="1"/>
        <v>3.233622185111781</v>
      </c>
      <c r="G8" s="33">
        <f t="shared" si="1"/>
        <v>17.439556169999996</v>
      </c>
      <c r="H8" s="56"/>
      <c r="I8" s="56"/>
      <c r="J8" s="51"/>
      <c r="K8" s="51"/>
    </row>
    <row r="9" spans="1:16" x14ac:dyDescent="0.2">
      <c r="B9" s="31" t="str">
        <f>PROPER(VLOOKUP(VALUE(B25),fips_xref!$A$5:$C$30,2,FALSE))&amp;", "&amp;A25</f>
        <v>Pitkin, CO</v>
      </c>
      <c r="C9" s="33">
        <f t="shared" si="1"/>
        <v>0</v>
      </c>
      <c r="D9" s="33">
        <f t="shared" si="1"/>
        <v>101.296702</v>
      </c>
      <c r="E9" s="33">
        <f t="shared" si="1"/>
        <v>0</v>
      </c>
      <c r="F9" s="33">
        <f t="shared" si="1"/>
        <v>0</v>
      </c>
      <c r="G9" s="33">
        <f t="shared" si="1"/>
        <v>0</v>
      </c>
      <c r="H9" s="56"/>
      <c r="I9" s="56"/>
      <c r="J9" s="51"/>
      <c r="K9" s="51"/>
    </row>
    <row r="10" spans="1:16" x14ac:dyDescent="0.2">
      <c r="B10" s="31" t="str">
        <f>PROPER(VLOOKUP(VALUE(B26),fips_xref!$A$5:$C$30,2,FALSE))&amp;", "&amp;A26</f>
        <v>Rio Blanco, CO</v>
      </c>
      <c r="C10" s="33">
        <f t="shared" ref="C10:G10" si="2">C26</f>
        <v>3932.5052210000003</v>
      </c>
      <c r="D10" s="33">
        <f t="shared" si="2"/>
        <v>4729.7885659999974</v>
      </c>
      <c r="E10" s="33">
        <f t="shared" si="2"/>
        <v>2862.3549189999944</v>
      </c>
      <c r="F10" s="33">
        <f t="shared" si="2"/>
        <v>333.72595839307991</v>
      </c>
      <c r="G10" s="33">
        <f t="shared" si="2"/>
        <v>175.54076470000018</v>
      </c>
      <c r="H10" s="56"/>
      <c r="I10" s="56"/>
      <c r="J10" s="51"/>
      <c r="K10" s="51"/>
    </row>
    <row r="11" spans="1:16" x14ac:dyDescent="0.2">
      <c r="B11" s="47" t="s">
        <v>6</v>
      </c>
      <c r="C11" s="48">
        <f>SUM(C5:C10)</f>
        <v>15395.450784213481</v>
      </c>
      <c r="D11" s="48">
        <f>SUM(D5:D10)</f>
        <v>14734.276953479979</v>
      </c>
      <c r="E11" s="48">
        <f>SUM(E5:E10)</f>
        <v>10095.528670369995</v>
      </c>
      <c r="F11" s="48">
        <f>SUM(F5:F10)</f>
        <v>448.39452179733826</v>
      </c>
      <c r="G11" s="48">
        <f>SUM(G5:G10)</f>
        <v>552.86146890053988</v>
      </c>
      <c r="H11" s="77"/>
      <c r="I11" s="77"/>
      <c r="J11" s="51"/>
      <c r="K11" s="51"/>
    </row>
    <row r="12" spans="1:16" x14ac:dyDescent="0.2">
      <c r="J12" s="51"/>
      <c r="K12" s="51"/>
    </row>
    <row r="13" spans="1:16" x14ac:dyDescent="0.2">
      <c r="A13" s="30"/>
      <c r="B13" s="30"/>
      <c r="C13" s="51"/>
      <c r="D13" s="51"/>
      <c r="H13" s="31"/>
      <c r="I13" s="31"/>
    </row>
    <row r="14" spans="1:16" x14ac:dyDescent="0.2">
      <c r="A14" s="30"/>
      <c r="B14" s="30"/>
      <c r="C14" s="51"/>
      <c r="D14" s="51"/>
      <c r="H14" s="31"/>
      <c r="I14" s="31"/>
    </row>
    <row r="15" spans="1:16" x14ac:dyDescent="0.2">
      <c r="A15" s="30"/>
      <c r="B15" s="30"/>
      <c r="C15" s="51"/>
      <c r="D15" s="51"/>
      <c r="H15" s="31"/>
      <c r="I15" s="31"/>
    </row>
    <row r="16" spans="1:16" x14ac:dyDescent="0.2">
      <c r="A16" s="30"/>
      <c r="B16" s="30"/>
      <c r="C16" s="51"/>
      <c r="D16" s="51"/>
      <c r="H16" s="31"/>
      <c r="I16" s="31"/>
    </row>
    <row r="17" spans="1:11" x14ac:dyDescent="0.2">
      <c r="A17" s="30"/>
      <c r="B17" s="30"/>
      <c r="C17" s="51"/>
      <c r="D17" s="51"/>
      <c r="H17" s="31"/>
      <c r="I17" s="31"/>
    </row>
    <row r="18" spans="1:11" x14ac:dyDescent="0.2">
      <c r="J18" s="51"/>
      <c r="K18" s="51"/>
    </row>
    <row r="19" spans="1:11" x14ac:dyDescent="0.2">
      <c r="B19" s="212"/>
      <c r="C19" s="213" t="s">
        <v>91</v>
      </c>
      <c r="D19" s="214"/>
      <c r="E19" s="214"/>
      <c r="F19" s="214"/>
      <c r="G19" s="215"/>
      <c r="H19" s="107"/>
      <c r="I19" s="107"/>
      <c r="J19" s="51"/>
      <c r="K19" s="51"/>
    </row>
    <row r="20" spans="1:11" x14ac:dyDescent="0.2">
      <c r="B20" s="213" t="s">
        <v>54</v>
      </c>
      <c r="C20" s="212" t="s">
        <v>92</v>
      </c>
      <c r="D20" s="216" t="s">
        <v>93</v>
      </c>
      <c r="E20" s="216" t="s">
        <v>2</v>
      </c>
      <c r="F20" s="216" t="s">
        <v>3</v>
      </c>
      <c r="G20" s="217" t="s">
        <v>4</v>
      </c>
      <c r="H20" s="107"/>
      <c r="I20" s="107"/>
      <c r="J20" s="51"/>
      <c r="K20" s="51"/>
    </row>
    <row r="21" spans="1:11" x14ac:dyDescent="0.2">
      <c r="A21" s="31" t="str">
        <f>VLOOKUP(VALUE($B21),fips_xref!$A$5:$I$30,8,FALSE)</f>
        <v>CO</v>
      </c>
      <c r="B21" s="218" t="s">
        <v>191</v>
      </c>
      <c r="C21" s="219">
        <v>55.495862102600007</v>
      </c>
      <c r="D21" s="220">
        <v>29.314835330000001</v>
      </c>
      <c r="E21" s="220">
        <v>47.631502669999996</v>
      </c>
      <c r="F21" s="220">
        <v>0.18212289724668301</v>
      </c>
      <c r="G21" s="221">
        <v>0.97202204530000014</v>
      </c>
      <c r="H21" s="147"/>
      <c r="I21" s="147"/>
      <c r="J21" s="51"/>
      <c r="K21" s="51"/>
    </row>
    <row r="22" spans="1:11" x14ac:dyDescent="0.2">
      <c r="A22" s="31" t="str">
        <f>VLOOKUP(VALUE($B22),fips_xref!$A$5:$I$30,8,FALSE)</f>
        <v>CO</v>
      </c>
      <c r="B22" s="222" t="s">
        <v>192</v>
      </c>
      <c r="C22" s="223">
        <v>10264.742856999981</v>
      </c>
      <c r="D22" s="224">
        <v>8783.5463119999822</v>
      </c>
      <c r="E22" s="224">
        <v>6421.1297300000006</v>
      </c>
      <c r="F22" s="224">
        <v>111.05290442423635</v>
      </c>
      <c r="G22" s="225">
        <v>357.14254649999975</v>
      </c>
      <c r="H22" s="147"/>
      <c r="I22" s="147"/>
    </row>
    <row r="23" spans="1:11" x14ac:dyDescent="0.2">
      <c r="A23" s="31" t="str">
        <f>VLOOKUP(VALUE($B23),fips_xref!$A$5:$I$30,8,FALSE)</f>
        <v>CO</v>
      </c>
      <c r="B23" s="222" t="s">
        <v>193</v>
      </c>
      <c r="C23" s="223">
        <v>111.3117879709</v>
      </c>
      <c r="D23" s="224">
        <v>106.32223914999999</v>
      </c>
      <c r="E23" s="224">
        <v>71.847066699999999</v>
      </c>
      <c r="F23" s="224">
        <v>0.199913897663551</v>
      </c>
      <c r="G23" s="225">
        <v>1.7665794852400001</v>
      </c>
      <c r="H23" s="147"/>
      <c r="I23" s="147"/>
    </row>
    <row r="24" spans="1:11" x14ac:dyDescent="0.2">
      <c r="A24" s="31" t="str">
        <f>VLOOKUP(VALUE($B24),fips_xref!$A$5:$I$30,8,FALSE)</f>
        <v>CO</v>
      </c>
      <c r="B24" s="222" t="s">
        <v>194</v>
      </c>
      <c r="C24" s="223">
        <v>1031.39505614</v>
      </c>
      <c r="D24" s="224">
        <v>984.00829899999974</v>
      </c>
      <c r="E24" s="224">
        <v>692.56545200000005</v>
      </c>
      <c r="F24" s="224">
        <v>3.233622185111781</v>
      </c>
      <c r="G24" s="225">
        <v>17.439556169999996</v>
      </c>
    </row>
    <row r="25" spans="1:11" x14ac:dyDescent="0.2">
      <c r="A25" s="31" t="str">
        <f>VLOOKUP(VALUE($B25),fips_xref!$A$5:$I$30,8,FALSE)</f>
        <v>CO</v>
      </c>
      <c r="B25" s="222" t="s">
        <v>211</v>
      </c>
      <c r="C25" s="223">
        <v>0</v>
      </c>
      <c r="D25" s="224">
        <v>101.296702</v>
      </c>
      <c r="E25" s="224">
        <v>0</v>
      </c>
      <c r="F25" s="224">
        <v>0</v>
      </c>
      <c r="G25" s="225">
        <v>0</v>
      </c>
    </row>
    <row r="26" spans="1:11" x14ac:dyDescent="0.2">
      <c r="A26" s="31" t="str">
        <f>VLOOKUP(VALUE($B26),fips_xref!$A$5:$I$30,8,FALSE)</f>
        <v>CO</v>
      </c>
      <c r="B26" s="226" t="s">
        <v>195</v>
      </c>
      <c r="C26" s="227">
        <v>3932.5052210000003</v>
      </c>
      <c r="D26" s="228">
        <v>4729.7885659999974</v>
      </c>
      <c r="E26" s="228">
        <v>2862.3549189999944</v>
      </c>
      <c r="F26" s="228">
        <v>333.72595839307991</v>
      </c>
      <c r="G26" s="229">
        <v>175.54076470000018</v>
      </c>
    </row>
    <row r="27" spans="1:11" x14ac:dyDescent="0.2">
      <c r="B27"/>
      <c r="C27"/>
      <c r="D27"/>
      <c r="E27"/>
      <c r="F27"/>
      <c r="G27"/>
    </row>
    <row r="28" spans="1:11" x14ac:dyDescent="0.2">
      <c r="B28"/>
      <c r="C28"/>
      <c r="D28"/>
      <c r="E28"/>
      <c r="F28"/>
      <c r="G28"/>
    </row>
    <row r="29" spans="1:11" x14ac:dyDescent="0.2">
      <c r="B29"/>
      <c r="C29"/>
      <c r="D29"/>
      <c r="E29"/>
      <c r="F29"/>
      <c r="G29"/>
    </row>
    <row r="30" spans="1:11" x14ac:dyDescent="0.2">
      <c r="B30"/>
      <c r="C30"/>
      <c r="D30"/>
      <c r="E30"/>
      <c r="F30"/>
      <c r="G30"/>
    </row>
    <row r="31" spans="1:11" x14ac:dyDescent="0.2">
      <c r="B31"/>
      <c r="C31"/>
      <c r="D31"/>
      <c r="E31"/>
      <c r="F31"/>
      <c r="G31"/>
    </row>
    <row r="32" spans="1:11" x14ac:dyDescent="0.2">
      <c r="B32"/>
      <c r="C32"/>
      <c r="D32"/>
      <c r="E32"/>
      <c r="F32"/>
      <c r="G32"/>
    </row>
    <row r="33" spans="2:7" x14ac:dyDescent="0.2">
      <c r="B33"/>
      <c r="C33"/>
      <c r="D33"/>
      <c r="E33"/>
      <c r="F33"/>
      <c r="G33"/>
    </row>
    <row r="34" spans="2:7" x14ac:dyDescent="0.2">
      <c r="B34"/>
      <c r="C34"/>
      <c r="D34"/>
      <c r="E34"/>
      <c r="F34"/>
      <c r="G34"/>
    </row>
    <row r="35" spans="2:7" x14ac:dyDescent="0.2">
      <c r="B35"/>
      <c r="C35"/>
      <c r="D35"/>
      <c r="E35"/>
      <c r="F35"/>
      <c r="G35"/>
    </row>
    <row r="36" spans="2:7" x14ac:dyDescent="0.2">
      <c r="B36"/>
      <c r="C36"/>
      <c r="D36"/>
      <c r="E36"/>
      <c r="F36"/>
      <c r="G36"/>
    </row>
    <row r="37" spans="2:7" x14ac:dyDescent="0.2">
      <c r="B37"/>
      <c r="C37"/>
      <c r="D37"/>
      <c r="E37"/>
      <c r="F37"/>
      <c r="G37"/>
    </row>
    <row r="38" spans="2:7" x14ac:dyDescent="0.2">
      <c r="B38"/>
      <c r="C38"/>
      <c r="D38"/>
      <c r="E38"/>
      <c r="F38"/>
      <c r="G38"/>
    </row>
  </sheetData>
  <phoneticPr fontId="6" type="noConversion"/>
  <pageMargins left="0.75" right="0.75" top="1" bottom="1" header="0.5" footer="0.5"/>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O113"/>
  <sheetViews>
    <sheetView topLeftCell="C1" zoomScale="85" zoomScaleNormal="85" workbookViewId="0">
      <selection activeCell="C1" sqref="C1"/>
    </sheetView>
  </sheetViews>
  <sheetFormatPr defaultRowHeight="12.75" x14ac:dyDescent="0.2"/>
  <cols>
    <col min="1" max="1" width="12.42578125" style="5" hidden="1" customWidth="1"/>
    <col min="2" max="2" width="9.140625" style="5" hidden="1" customWidth="1"/>
    <col min="3" max="3" width="30.28515625" style="5" customWidth="1"/>
    <col min="4" max="13" width="21.140625" style="5" customWidth="1"/>
    <col min="14" max="14" width="21.140625" style="93" customWidth="1"/>
    <col min="15" max="80" width="21.140625" style="5" customWidth="1"/>
    <col min="81" max="93" width="21.140625" style="5" bestFit="1" customWidth="1"/>
    <col min="94" max="16384" width="9.140625" style="5"/>
  </cols>
  <sheetData>
    <row r="1" spans="3:19" ht="15" x14ac:dyDescent="0.25">
      <c r="C1" s="63" t="s">
        <v>142</v>
      </c>
      <c r="D1" s="88"/>
      <c r="E1" s="89"/>
      <c r="J1" s="46"/>
      <c r="K1" s="46"/>
      <c r="L1" s="46"/>
      <c r="M1" s="46"/>
      <c r="O1" s="93"/>
      <c r="P1" s="93"/>
      <c r="Q1" s="93"/>
      <c r="R1" s="93"/>
      <c r="S1" s="93"/>
    </row>
    <row r="2" spans="3:19" x14ac:dyDescent="0.2">
      <c r="D2" s="64"/>
      <c r="J2" s="46"/>
      <c r="K2" s="46"/>
      <c r="L2" s="46"/>
      <c r="M2" s="46"/>
      <c r="O2" s="93"/>
      <c r="P2" s="93"/>
      <c r="Q2" s="93"/>
      <c r="R2" s="93"/>
      <c r="S2" s="93"/>
    </row>
    <row r="3" spans="3:19" x14ac:dyDescent="0.2">
      <c r="C3" s="64" t="s">
        <v>7</v>
      </c>
      <c r="J3" s="46"/>
      <c r="K3" s="46"/>
      <c r="L3" s="46"/>
      <c r="M3" s="46"/>
      <c r="O3" s="93"/>
      <c r="P3" s="93"/>
      <c r="Q3" s="93"/>
      <c r="R3" s="93"/>
      <c r="S3" s="93"/>
    </row>
    <row r="4" spans="3:19" x14ac:dyDescent="0.2">
      <c r="C4" s="43" t="str">
        <f t="shared" ref="C4:H4" si="0">C23</f>
        <v>Description</v>
      </c>
      <c r="D4" s="176" t="str">
        <f t="shared" si="0"/>
        <v>NOx (tons/year)</v>
      </c>
      <c r="E4" s="176" t="str">
        <f t="shared" si="0"/>
        <v>VOC (tons/year)</v>
      </c>
      <c r="F4" s="176" t="str">
        <f t="shared" si="0"/>
        <v>CO (tons/year)</v>
      </c>
      <c r="G4" s="176" t="str">
        <f t="shared" si="0"/>
        <v>SOx (tons/year)</v>
      </c>
      <c r="H4" s="176" t="str">
        <f t="shared" si="0"/>
        <v>PM (tons/year)</v>
      </c>
      <c r="I4" s="43"/>
      <c r="J4" s="91"/>
      <c r="K4" s="91"/>
      <c r="L4" s="91"/>
      <c r="M4" s="46"/>
      <c r="O4" s="93"/>
      <c r="P4" s="93"/>
      <c r="Q4" s="93"/>
      <c r="R4" s="93"/>
      <c r="S4" s="93"/>
    </row>
    <row r="5" spans="3:19" x14ac:dyDescent="0.2">
      <c r="C5" s="5" t="s">
        <v>159</v>
      </c>
      <c r="D5" s="67">
        <f t="shared" ref="D5:D17" si="1">VLOOKUP($C5,$C$24:$H$45,2,FALSE)</f>
        <v>8969.2832460000172</v>
      </c>
      <c r="E5" s="67">
        <f t="shared" ref="E5:E17" si="2">VLOOKUP($C5,$C$24:$H$45,3,FALSE)</f>
        <v>2917.8558590000021</v>
      </c>
      <c r="F5" s="67">
        <f t="shared" ref="F5:F17" si="3">VLOOKUP($C5,$C$24:$H$45,4,FALSE)</f>
        <v>5456.0815430000057</v>
      </c>
      <c r="G5" s="67">
        <f t="shared" ref="G5:G17" si="4">VLOOKUP($C5,$C$24:$H$45,5,FALSE)</f>
        <v>51.574082999999995</v>
      </c>
      <c r="H5" s="67">
        <f t="shared" ref="H5:H17" si="5">VLOOKUP($C5,$C$24:$H$45,6,FALSE)</f>
        <v>220.60788700000009</v>
      </c>
      <c r="I5" s="67"/>
      <c r="J5" s="92"/>
      <c r="K5" s="92"/>
      <c r="L5" s="92"/>
      <c r="M5" s="46"/>
      <c r="N5" s="94"/>
      <c r="O5" s="93"/>
      <c r="P5" s="93"/>
      <c r="Q5" s="93"/>
      <c r="R5" s="93"/>
      <c r="S5" s="93"/>
    </row>
    <row r="6" spans="3:19" x14ac:dyDescent="0.2">
      <c r="C6" s="30" t="s">
        <v>126</v>
      </c>
      <c r="D6" s="67">
        <f t="shared" si="1"/>
        <v>2306.7658799999999</v>
      </c>
      <c r="E6" s="67">
        <f t="shared" si="2"/>
        <v>212.59571399999999</v>
      </c>
      <c r="F6" s="67">
        <f t="shared" si="3"/>
        <v>855.27411999999993</v>
      </c>
      <c r="G6" s="67">
        <f t="shared" si="4"/>
        <v>0.64994774785289344</v>
      </c>
      <c r="H6" s="67">
        <f t="shared" si="5"/>
        <v>113.84234800000002</v>
      </c>
      <c r="I6" s="67"/>
      <c r="J6" s="92"/>
      <c r="K6" s="92"/>
      <c r="L6" s="92"/>
      <c r="M6" s="78"/>
      <c r="N6" s="94"/>
      <c r="O6" s="93"/>
      <c r="P6" s="93"/>
      <c r="Q6" s="93"/>
      <c r="R6" s="93"/>
      <c r="S6" s="93"/>
    </row>
    <row r="7" spans="3:19" x14ac:dyDescent="0.2">
      <c r="C7" s="5" t="s">
        <v>174</v>
      </c>
      <c r="D7" s="67">
        <f t="shared" si="1"/>
        <v>1903.5132500000002</v>
      </c>
      <c r="E7" s="67">
        <f t="shared" si="2"/>
        <v>201.17777600000002</v>
      </c>
      <c r="F7" s="67">
        <f t="shared" si="3"/>
        <v>735.715146</v>
      </c>
      <c r="G7" s="67">
        <f t="shared" si="4"/>
        <v>51.639595287865021</v>
      </c>
      <c r="H7" s="67">
        <f t="shared" si="5"/>
        <v>93.941249212000031</v>
      </c>
      <c r="I7" s="67"/>
      <c r="J7" s="92"/>
      <c r="K7" s="92"/>
      <c r="L7" s="92"/>
      <c r="M7" s="78"/>
      <c r="N7" s="94"/>
      <c r="O7" s="93"/>
      <c r="P7" s="93"/>
      <c r="Q7" s="93"/>
      <c r="R7" s="93"/>
      <c r="S7" s="93"/>
    </row>
    <row r="8" spans="3:19" x14ac:dyDescent="0.2">
      <c r="C8" s="30" t="s">
        <v>206</v>
      </c>
      <c r="D8" s="67">
        <f t="shared" si="1"/>
        <v>1536.2906399999999</v>
      </c>
      <c r="E8" s="67">
        <f t="shared" si="2"/>
        <v>286.36007599999999</v>
      </c>
      <c r="F8" s="67">
        <f t="shared" si="3"/>
        <v>1890.3803799999998</v>
      </c>
      <c r="G8" s="67">
        <f t="shared" si="4"/>
        <v>0.9814698259583311</v>
      </c>
      <c r="H8" s="67">
        <f t="shared" si="5"/>
        <v>75.817864000000014</v>
      </c>
      <c r="I8" s="67"/>
      <c r="J8" s="92"/>
      <c r="K8" s="92"/>
      <c r="L8" s="92"/>
      <c r="M8" s="78"/>
      <c r="N8" s="94"/>
      <c r="O8" s="93"/>
      <c r="P8" s="93"/>
      <c r="Q8" s="93"/>
      <c r="R8" s="93"/>
      <c r="S8" s="93"/>
    </row>
    <row r="9" spans="3:19" x14ac:dyDescent="0.2">
      <c r="C9" s="30" t="s">
        <v>158</v>
      </c>
      <c r="D9" s="67">
        <f t="shared" si="1"/>
        <v>220.30707799999999</v>
      </c>
      <c r="E9" s="67">
        <f t="shared" si="2"/>
        <v>99.103178000000014</v>
      </c>
      <c r="F9" s="67">
        <f t="shared" si="3"/>
        <v>288.854827</v>
      </c>
      <c r="G9" s="67">
        <f t="shared" si="4"/>
        <v>17.723211000000003</v>
      </c>
      <c r="H9" s="67">
        <f t="shared" si="5"/>
        <v>37.984605999999992</v>
      </c>
      <c r="I9" s="67"/>
      <c r="J9" s="92"/>
      <c r="K9" s="92"/>
      <c r="L9" s="92"/>
      <c r="M9" s="78"/>
      <c r="N9" s="94"/>
      <c r="O9" s="93"/>
      <c r="P9" s="93"/>
      <c r="Q9" s="93"/>
      <c r="R9" s="93"/>
      <c r="S9" s="93"/>
    </row>
    <row r="10" spans="3:19" x14ac:dyDescent="0.2">
      <c r="C10" s="5" t="s">
        <v>110</v>
      </c>
      <c r="D10" s="67">
        <f t="shared" si="1"/>
        <v>103.91521</v>
      </c>
      <c r="E10" s="67">
        <f t="shared" si="2"/>
        <v>1175.4808780000003</v>
      </c>
      <c r="F10" s="67">
        <f t="shared" si="3"/>
        <v>121.033737</v>
      </c>
      <c r="G10" s="67">
        <f t="shared" si="4"/>
        <v>21.68</v>
      </c>
      <c r="H10" s="67">
        <f t="shared" si="5"/>
        <v>1.78</v>
      </c>
      <c r="I10" s="67"/>
      <c r="J10" s="92"/>
      <c r="K10" s="92"/>
      <c r="L10" s="92"/>
      <c r="M10" s="78"/>
      <c r="N10" s="94"/>
      <c r="O10" s="93"/>
      <c r="P10" s="90"/>
      <c r="Q10" s="93"/>
      <c r="R10" s="93"/>
      <c r="S10" s="93"/>
    </row>
    <row r="11" spans="3:19" x14ac:dyDescent="0.2">
      <c r="C11" s="30" t="s">
        <v>85</v>
      </c>
      <c r="D11" s="67">
        <f t="shared" si="1"/>
        <v>95.425484999999981</v>
      </c>
      <c r="E11" s="67">
        <f t="shared" si="2"/>
        <v>503.04064700000004</v>
      </c>
      <c r="F11" s="67">
        <f t="shared" si="3"/>
        <v>133.18903499999999</v>
      </c>
      <c r="G11" s="67">
        <f t="shared" si="4"/>
        <v>277.85862300000002</v>
      </c>
      <c r="H11" s="67">
        <f t="shared" si="5"/>
        <v>3.0780539999999998</v>
      </c>
      <c r="I11" s="67"/>
      <c r="J11" s="92"/>
      <c r="K11" s="92"/>
      <c r="L11" s="92"/>
      <c r="M11" s="78"/>
      <c r="N11" s="94"/>
      <c r="O11" s="93"/>
      <c r="P11" s="100"/>
      <c r="Q11" s="93"/>
      <c r="R11" s="93"/>
      <c r="S11" s="93"/>
    </row>
    <row r="12" spans="3:19" x14ac:dyDescent="0.2">
      <c r="C12" s="30" t="s">
        <v>140</v>
      </c>
      <c r="D12" s="67">
        <f t="shared" si="1"/>
        <v>36.022774999999996</v>
      </c>
      <c r="E12" s="67">
        <f t="shared" si="2"/>
        <v>2193.8453529999997</v>
      </c>
      <c r="F12" s="67">
        <f t="shared" si="3"/>
        <v>58.511288000000008</v>
      </c>
      <c r="G12" s="67">
        <f t="shared" si="4"/>
        <v>6.4395000000000008E-2</v>
      </c>
      <c r="H12" s="67">
        <f t="shared" si="5"/>
        <v>0.35904999999999998</v>
      </c>
      <c r="I12" s="67"/>
      <c r="J12" s="92"/>
      <c r="K12" s="92"/>
      <c r="L12" s="92"/>
      <c r="M12" s="78"/>
      <c r="N12" s="94"/>
      <c r="O12" s="93"/>
      <c r="P12" s="100"/>
      <c r="Q12" s="93"/>
      <c r="R12" s="93"/>
      <c r="S12" s="93"/>
    </row>
    <row r="13" spans="3:19" x14ac:dyDescent="0.2">
      <c r="C13" s="30" t="s">
        <v>111</v>
      </c>
      <c r="D13" s="67">
        <f t="shared" si="1"/>
        <v>2.6370140000000002</v>
      </c>
      <c r="E13" s="67">
        <f t="shared" si="2"/>
        <v>1638.2269139999994</v>
      </c>
      <c r="F13" s="67">
        <f t="shared" si="3"/>
        <v>5.2644719999999996</v>
      </c>
      <c r="G13" s="67">
        <f t="shared" si="4"/>
        <v>0</v>
      </c>
      <c r="H13" s="67">
        <f t="shared" si="5"/>
        <v>0</v>
      </c>
      <c r="I13" s="67"/>
      <c r="J13" s="92"/>
      <c r="K13" s="92"/>
      <c r="L13" s="92"/>
      <c r="M13" s="78"/>
      <c r="N13" s="94"/>
      <c r="O13" s="93"/>
      <c r="P13" s="100"/>
      <c r="Q13" s="93"/>
      <c r="R13" s="93"/>
      <c r="S13" s="93"/>
    </row>
    <row r="14" spans="3:19" x14ac:dyDescent="0.2">
      <c r="C14" s="30" t="s">
        <v>108</v>
      </c>
      <c r="D14" s="67">
        <f t="shared" si="1"/>
        <v>0.77</v>
      </c>
      <c r="E14" s="67">
        <f t="shared" si="2"/>
        <v>2120.0632570000002</v>
      </c>
      <c r="F14" s="67">
        <f t="shared" si="3"/>
        <v>4.0200000000000005</v>
      </c>
      <c r="G14" s="67">
        <f t="shared" si="4"/>
        <v>0.02</v>
      </c>
      <c r="H14" s="67">
        <f t="shared" si="5"/>
        <v>0.11</v>
      </c>
      <c r="I14" s="67"/>
      <c r="J14" s="92"/>
      <c r="K14" s="92"/>
      <c r="L14" s="92"/>
      <c r="M14" s="78"/>
      <c r="N14" s="94"/>
      <c r="O14" s="93"/>
      <c r="P14" s="100"/>
      <c r="Q14" s="93"/>
      <c r="R14" s="93"/>
      <c r="S14" s="93"/>
    </row>
    <row r="15" spans="3:19" x14ac:dyDescent="0.2">
      <c r="C15" s="30" t="s">
        <v>208</v>
      </c>
      <c r="D15" s="67">
        <f t="shared" si="1"/>
        <v>0</v>
      </c>
      <c r="E15" s="67">
        <f t="shared" si="2"/>
        <v>732.22013199999992</v>
      </c>
      <c r="F15" s="67">
        <f t="shared" si="3"/>
        <v>0</v>
      </c>
      <c r="G15" s="67">
        <f t="shared" si="4"/>
        <v>0</v>
      </c>
      <c r="H15" s="67">
        <f t="shared" si="5"/>
        <v>0</v>
      </c>
      <c r="I15" s="67"/>
      <c r="J15" s="92"/>
      <c r="K15" s="92"/>
      <c r="L15" s="92"/>
      <c r="M15" s="78"/>
      <c r="N15" s="94"/>
      <c r="O15" s="93"/>
      <c r="P15" s="100"/>
      <c r="Q15" s="93"/>
      <c r="R15" s="93"/>
      <c r="S15" s="93"/>
    </row>
    <row r="16" spans="3:19" x14ac:dyDescent="0.2">
      <c r="C16" s="30" t="s">
        <v>44</v>
      </c>
      <c r="D16" s="67">
        <f t="shared" si="1"/>
        <v>0</v>
      </c>
      <c r="E16" s="67">
        <f t="shared" si="2"/>
        <v>322.47173199999997</v>
      </c>
      <c r="F16" s="67">
        <f t="shared" si="3"/>
        <v>0</v>
      </c>
      <c r="G16" s="67">
        <f t="shared" si="4"/>
        <v>0</v>
      </c>
      <c r="H16" s="67">
        <f t="shared" si="5"/>
        <v>0</v>
      </c>
      <c r="I16" s="67"/>
      <c r="J16" s="92"/>
      <c r="K16" s="92"/>
      <c r="L16" s="92"/>
      <c r="M16" s="78"/>
      <c r="N16" s="94"/>
      <c r="O16" s="93"/>
      <c r="P16" s="100"/>
      <c r="Q16" s="93"/>
      <c r="R16" s="93"/>
      <c r="S16" s="93"/>
    </row>
    <row r="17" spans="1:19" x14ac:dyDescent="0.2">
      <c r="C17" s="30" t="s">
        <v>168</v>
      </c>
      <c r="D17" s="67">
        <f t="shared" si="1"/>
        <v>0</v>
      </c>
      <c r="E17" s="67">
        <f t="shared" si="2"/>
        <v>1851.7546800000002</v>
      </c>
      <c r="F17" s="67">
        <f t="shared" si="3"/>
        <v>0</v>
      </c>
      <c r="G17" s="67">
        <f t="shared" si="4"/>
        <v>0</v>
      </c>
      <c r="H17" s="67">
        <f t="shared" si="5"/>
        <v>0</v>
      </c>
      <c r="I17" s="67"/>
      <c r="J17" s="92"/>
      <c r="K17" s="92"/>
      <c r="L17" s="92"/>
      <c r="M17" s="78"/>
      <c r="N17" s="94"/>
      <c r="O17" s="93"/>
      <c r="P17" s="100"/>
      <c r="Q17" s="93"/>
      <c r="R17" s="93"/>
      <c r="S17" s="93"/>
    </row>
    <row r="18" spans="1:19" x14ac:dyDescent="0.2">
      <c r="C18" s="66" t="s">
        <v>47</v>
      </c>
      <c r="D18" s="67">
        <f>SUMIF($A$24:$A$43,"N",D$24:D$43)</f>
        <v>220.52020621349999</v>
      </c>
      <c r="E18" s="67">
        <f>SUMIF($A$24:$A$43,"N",E$24:E$43)</f>
        <v>480.08075747999999</v>
      </c>
      <c r="F18" s="67">
        <f>SUMIF($A$24:$A$43,"N",F$24:F$43)</f>
        <v>547.20412237000005</v>
      </c>
      <c r="G18" s="67">
        <f ca="1">SUMIF($A$24:$A$48,"N",G$24:G$42)</f>
        <v>26.203196935661936</v>
      </c>
      <c r="H18" s="67">
        <f ca="1">SUMIF($A$24:$A$48,"N",H$24:H$42)</f>
        <v>5.3404106885400005</v>
      </c>
      <c r="I18" s="67"/>
      <c r="J18" s="92"/>
      <c r="K18" s="92"/>
      <c r="L18" s="92"/>
      <c r="M18" s="78"/>
      <c r="N18" s="94"/>
      <c r="O18" s="93"/>
      <c r="P18" s="93"/>
      <c r="Q18" s="93"/>
      <c r="R18" s="93"/>
      <c r="S18" s="93"/>
    </row>
    <row r="19" spans="1:19" x14ac:dyDescent="0.2">
      <c r="A19" s="76"/>
      <c r="B19" s="76"/>
      <c r="C19" s="68" t="s">
        <v>42</v>
      </c>
      <c r="D19" s="77">
        <f>SUM(D5:D18)</f>
        <v>15395.450784213514</v>
      </c>
      <c r="E19" s="77">
        <f>SUM(E5:E18)</f>
        <v>14734.276953480001</v>
      </c>
      <c r="F19" s="77">
        <f>SUM(F5:F18)</f>
        <v>10095.528670370006</v>
      </c>
      <c r="G19" s="77">
        <f ca="1">SUM(G5:G18)</f>
        <v>448.39452179733814</v>
      </c>
      <c r="H19" s="77">
        <f ca="1">SUM(H5:H18)</f>
        <v>552.8614689005401</v>
      </c>
      <c r="I19" s="30"/>
      <c r="J19" s="92"/>
      <c r="K19" s="46"/>
      <c r="L19" s="46"/>
      <c r="M19" s="46"/>
      <c r="O19" s="95"/>
      <c r="P19" s="184"/>
      <c r="Q19" s="95"/>
      <c r="R19" s="93"/>
      <c r="S19" s="93"/>
    </row>
    <row r="20" spans="1:19" x14ac:dyDescent="0.2">
      <c r="J20" s="46"/>
      <c r="K20" s="46"/>
      <c r="L20" s="46"/>
      <c r="M20" s="46"/>
      <c r="O20" s="93"/>
      <c r="R20" s="93"/>
      <c r="S20" s="93"/>
    </row>
    <row r="21" spans="1:19" x14ac:dyDescent="0.2">
      <c r="E21" s="103"/>
      <c r="J21" s="46"/>
      <c r="L21" s="46"/>
      <c r="M21" s="46"/>
      <c r="O21" s="93"/>
      <c r="P21" s="90">
        <f>SUMIF(O$24:O$42,TRUE,L$24:L$42)</f>
        <v>0.98567627480972375</v>
      </c>
      <c r="Q21" s="90">
        <f>SUMIF(O$24:O$42,TRUE,M$24:M$42)</f>
        <v>0.8417407623840506</v>
      </c>
      <c r="R21" s="93"/>
      <c r="S21" s="93"/>
    </row>
    <row r="22" spans="1:19" x14ac:dyDescent="0.2">
      <c r="C22" s="64" t="s">
        <v>8</v>
      </c>
      <c r="J22" s="46"/>
      <c r="K22" s="46">
        <f>COUNTIF($K$24:$K$42,"Y")</f>
        <v>12</v>
      </c>
      <c r="L22" s="94"/>
      <c r="M22" s="93"/>
      <c r="O22" s="93">
        <f>COUNTIF($O$24:$O$42,TRUE)</f>
        <v>12</v>
      </c>
      <c r="P22" s="93">
        <f>COUNTIFS($O$24:$O$42,TRUE,$L$24:$L$42,"&gt;0")</f>
        <v>10</v>
      </c>
      <c r="Q22" s="93">
        <f>COUNTIFS($O$24:$O$42,TRUE,$M$24:$M$42,"&gt;0")</f>
        <v>12</v>
      </c>
    </row>
    <row r="23" spans="1:19" x14ac:dyDescent="0.2">
      <c r="A23" s="43" t="s">
        <v>5</v>
      </c>
      <c r="B23" s="43"/>
      <c r="C23" s="43" t="str">
        <f t="shared" ref="C23:C43" si="6">C56</f>
        <v>Description</v>
      </c>
      <c r="D23" s="176" t="str">
        <f>RIGHT(D55,LEN(D55)-7)</f>
        <v>NOx (tons/year)</v>
      </c>
      <c r="E23" s="176" t="str">
        <f>RIGHT(J55,LEN(J55)-7)</f>
        <v>VOC (tons/year)</v>
      </c>
      <c r="F23" s="176" t="str">
        <f>RIGHT(P55,LEN(P55)-7)</f>
        <v>CO (tons/year)</v>
      </c>
      <c r="G23" s="176" t="str">
        <f>RIGHT(V55,LEN(V55)-7)</f>
        <v>SOx (tons/year)</v>
      </c>
      <c r="H23" s="176" t="str">
        <f>RIGHT(AB55,LEN(AB55)-7)</f>
        <v>PM (tons/year)</v>
      </c>
      <c r="I23" s="43"/>
      <c r="J23" s="43" t="s">
        <v>53</v>
      </c>
      <c r="K23" s="91" t="s">
        <v>5</v>
      </c>
      <c r="L23" s="46" t="s">
        <v>128</v>
      </c>
      <c r="M23" s="46" t="s">
        <v>129</v>
      </c>
      <c r="N23" s="46" t="s">
        <v>130</v>
      </c>
      <c r="O23" s="46" t="s">
        <v>131</v>
      </c>
      <c r="P23" s="46" t="s">
        <v>153</v>
      </c>
      <c r="Q23" s="46" t="s">
        <v>154</v>
      </c>
    </row>
    <row r="24" spans="1:19" x14ac:dyDescent="0.2">
      <c r="A24" s="5" t="str">
        <f t="shared" ref="A24:A43" si="7">VLOOKUP(C24,$J$24:$K$47,2,FALSE)</f>
        <v>Y</v>
      </c>
      <c r="C24" s="5" t="str">
        <f t="shared" si="6"/>
        <v>Point Source Compressor Engines</v>
      </c>
      <c r="D24" s="75">
        <f>SUM(D57:I57)</f>
        <v>8969.2832460000172</v>
      </c>
      <c r="E24" s="75">
        <f>SUM(J57:O57)</f>
        <v>2917.8558590000021</v>
      </c>
      <c r="F24" s="75">
        <f>SUM(P57:U57)</f>
        <v>5456.0815430000057</v>
      </c>
      <c r="G24" s="75">
        <f>SUM(V57:AA57)</f>
        <v>51.574082999999995</v>
      </c>
      <c r="H24" s="75">
        <f>SUM(AB57:AG57)</f>
        <v>220.60788700000009</v>
      </c>
      <c r="J24" s="157" t="str">
        <f t="shared" ref="J24:J42" si="8">C24</f>
        <v>Point Source Compressor Engines</v>
      </c>
      <c r="K24" s="157" t="str">
        <f t="shared" ref="K24:K43" si="9">IF($O24,"Y","N")</f>
        <v>Y</v>
      </c>
      <c r="L24" s="90">
        <f t="shared" ref="L24:L43" si="10">D24/D$44</f>
        <v>0.5825930901092623</v>
      </c>
      <c r="M24" s="90">
        <f t="shared" ref="M24:M43" si="11">E24/E$44</f>
        <v>0.19803183204798191</v>
      </c>
      <c r="N24" s="90">
        <f>MAX(L24:M24)</f>
        <v>0.5825930901092623</v>
      </c>
      <c r="O24" s="93" t="b">
        <f>N24&gt;1%</f>
        <v>1</v>
      </c>
      <c r="P24" s="93" t="b">
        <f>L24&gt;1%</f>
        <v>1</v>
      </c>
      <c r="Q24" s="93" t="b">
        <f>M24&gt;1%</f>
        <v>1</v>
      </c>
    </row>
    <row r="25" spans="1:19" x14ac:dyDescent="0.2">
      <c r="A25" s="5" t="str">
        <f t="shared" si="7"/>
        <v>Y</v>
      </c>
      <c r="C25" s="5" t="str">
        <f t="shared" si="6"/>
        <v>Drill Rigs</v>
      </c>
      <c r="D25" s="75">
        <f t="shared" ref="D25:D43" si="12">SUM(D58:I58)</f>
        <v>2306.7658799999999</v>
      </c>
      <c r="E25" s="75">
        <f t="shared" ref="E25:E43" si="13">SUM(J58:O58)</f>
        <v>212.59571399999999</v>
      </c>
      <c r="F25" s="75">
        <f t="shared" ref="F25:F43" si="14">SUM(P58:U58)</f>
        <v>855.27411999999993</v>
      </c>
      <c r="G25" s="75">
        <f t="shared" ref="G25:G43" si="15">SUM(V58:AA58)</f>
        <v>0.64994774785289344</v>
      </c>
      <c r="H25" s="75">
        <f t="shared" ref="H25:H43" si="16">SUM(AB58:AG58)</f>
        <v>113.84234800000002</v>
      </c>
      <c r="J25" s="157" t="str">
        <f t="shared" si="8"/>
        <v>Drill Rigs</v>
      </c>
      <c r="K25" s="157" t="str">
        <f t="shared" si="9"/>
        <v>Y</v>
      </c>
      <c r="L25" s="90">
        <f t="shared" si="10"/>
        <v>0.14983425378913598</v>
      </c>
      <c r="M25" s="90">
        <f t="shared" si="11"/>
        <v>1.4428649242254692E-2</v>
      </c>
      <c r="N25" s="90">
        <f t="shared" ref="N25:N42" si="17">MAX(L25:M25)</f>
        <v>0.14983425378913598</v>
      </c>
      <c r="O25" s="93" t="b">
        <f t="shared" ref="O25:O43" si="18">N25&gt;1%</f>
        <v>1</v>
      </c>
      <c r="P25" s="93" t="b">
        <f t="shared" ref="P25:P43" si="19">L25&gt;1%</f>
        <v>1</v>
      </c>
      <c r="Q25" s="93" t="b">
        <f t="shared" ref="Q25:Q43" si="20">M25&gt;1%</f>
        <v>1</v>
      </c>
    </row>
    <row r="26" spans="1:19" x14ac:dyDescent="0.2">
      <c r="A26" s="5" t="str">
        <f t="shared" si="7"/>
        <v>Y</v>
      </c>
      <c r="C26" s="5" t="str">
        <f t="shared" si="6"/>
        <v>Completions</v>
      </c>
      <c r="D26" s="75">
        <f t="shared" si="12"/>
        <v>1903.5132500000002</v>
      </c>
      <c r="E26" s="75">
        <f t="shared" si="13"/>
        <v>201.17777600000002</v>
      </c>
      <c r="F26" s="75">
        <f t="shared" si="14"/>
        <v>735.715146</v>
      </c>
      <c r="G26" s="75">
        <f t="shared" si="15"/>
        <v>51.639595287865021</v>
      </c>
      <c r="H26" s="75">
        <f t="shared" si="16"/>
        <v>93.941249212000031</v>
      </c>
      <c r="J26" s="157" t="str">
        <f t="shared" si="8"/>
        <v>Completions</v>
      </c>
      <c r="K26" s="157" t="str">
        <f t="shared" si="9"/>
        <v>Y</v>
      </c>
      <c r="L26" s="90">
        <f t="shared" si="10"/>
        <v>0.123641280575679</v>
      </c>
      <c r="M26" s="90">
        <f t="shared" si="11"/>
        <v>1.3653725706064256E-2</v>
      </c>
      <c r="N26" s="90">
        <f t="shared" si="17"/>
        <v>0.123641280575679</v>
      </c>
      <c r="O26" s="93" t="b">
        <f t="shared" si="18"/>
        <v>1</v>
      </c>
      <c r="P26" s="93" t="b">
        <f t="shared" si="19"/>
        <v>1</v>
      </c>
      <c r="Q26" s="93" t="b">
        <f t="shared" si="20"/>
        <v>1</v>
      </c>
    </row>
    <row r="27" spans="1:19" x14ac:dyDescent="0.2">
      <c r="A27" s="5" t="str">
        <f t="shared" si="7"/>
        <v>Y</v>
      </c>
      <c r="C27" s="5" t="str">
        <f t="shared" si="6"/>
        <v>Well-head Engines</v>
      </c>
      <c r="D27" s="75">
        <f t="shared" si="12"/>
        <v>1536.2906399999999</v>
      </c>
      <c r="E27" s="75">
        <f t="shared" si="13"/>
        <v>286.36007599999999</v>
      </c>
      <c r="F27" s="75">
        <f t="shared" si="14"/>
        <v>1890.3803799999998</v>
      </c>
      <c r="G27" s="75">
        <f t="shared" si="15"/>
        <v>0.9814698259583311</v>
      </c>
      <c r="H27" s="75">
        <f t="shared" si="16"/>
        <v>75.817864000000014</v>
      </c>
      <c r="J27" s="157" t="str">
        <f t="shared" si="8"/>
        <v>Well-head Engines</v>
      </c>
      <c r="K27" s="157" t="str">
        <f t="shared" si="9"/>
        <v>Y</v>
      </c>
      <c r="L27" s="90">
        <f t="shared" si="10"/>
        <v>9.9788610384524204E-2</v>
      </c>
      <c r="M27" s="90">
        <f t="shared" si="11"/>
        <v>1.9434959509999322E-2</v>
      </c>
      <c r="N27" s="90">
        <f t="shared" si="17"/>
        <v>9.9788610384524204E-2</v>
      </c>
      <c r="O27" s="93" t="b">
        <f t="shared" si="18"/>
        <v>1</v>
      </c>
      <c r="P27" s="93" t="b">
        <f t="shared" si="19"/>
        <v>1</v>
      </c>
      <c r="Q27" s="93" t="b">
        <f t="shared" si="20"/>
        <v>1</v>
      </c>
    </row>
    <row r="28" spans="1:19" x14ac:dyDescent="0.2">
      <c r="A28" s="5" t="str">
        <f t="shared" si="7"/>
        <v>Y</v>
      </c>
      <c r="C28" s="5" t="str">
        <f t="shared" si="6"/>
        <v>Point Source Heaters</v>
      </c>
      <c r="D28" s="75">
        <f t="shared" si="12"/>
        <v>220.30707799999999</v>
      </c>
      <c r="E28" s="75">
        <f t="shared" si="13"/>
        <v>99.103178000000014</v>
      </c>
      <c r="F28" s="75">
        <f t="shared" si="14"/>
        <v>288.854827</v>
      </c>
      <c r="G28" s="75">
        <f t="shared" si="15"/>
        <v>17.723211000000003</v>
      </c>
      <c r="H28" s="75">
        <f t="shared" si="16"/>
        <v>37.984605999999992</v>
      </c>
      <c r="J28" s="157" t="str">
        <f t="shared" si="8"/>
        <v>Point Source Heaters</v>
      </c>
      <c r="K28" s="157" t="str">
        <f t="shared" si="9"/>
        <v>Y</v>
      </c>
      <c r="L28" s="90">
        <f t="shared" si="10"/>
        <v>1.4309881606448494E-2</v>
      </c>
      <c r="M28" s="90">
        <f t="shared" si="11"/>
        <v>6.7260292658333281E-3</v>
      </c>
      <c r="N28" s="90">
        <f t="shared" si="17"/>
        <v>1.4309881606448494E-2</v>
      </c>
      <c r="O28" s="93" t="b">
        <f t="shared" si="18"/>
        <v>1</v>
      </c>
      <c r="P28" s="93" t="b">
        <f t="shared" si="19"/>
        <v>1</v>
      </c>
      <c r="Q28" s="93" t="b">
        <f t="shared" si="20"/>
        <v>0</v>
      </c>
    </row>
    <row r="29" spans="1:19" x14ac:dyDescent="0.2">
      <c r="A29" s="5" t="str">
        <f t="shared" si="7"/>
        <v>N</v>
      </c>
      <c r="C29" s="5" t="str">
        <f t="shared" si="6"/>
        <v>Point Source Flares</v>
      </c>
      <c r="D29" s="75">
        <f t="shared" si="12"/>
        <v>143.06053199999999</v>
      </c>
      <c r="E29" s="75">
        <f t="shared" si="13"/>
        <v>133.29564500000001</v>
      </c>
      <c r="F29" s="75">
        <f t="shared" si="14"/>
        <v>415.50012200000003</v>
      </c>
      <c r="G29" s="75">
        <f t="shared" si="15"/>
        <v>26.203195000000001</v>
      </c>
      <c r="H29" s="75">
        <f t="shared" si="16"/>
        <v>0.80644700000000002</v>
      </c>
      <c r="J29" s="157" t="str">
        <f t="shared" si="8"/>
        <v>Point Source Flares</v>
      </c>
      <c r="K29" s="157" t="str">
        <f t="shared" si="9"/>
        <v>N</v>
      </c>
      <c r="L29" s="90">
        <f t="shared" si="10"/>
        <v>9.292389940715096E-3</v>
      </c>
      <c r="M29" s="90">
        <f t="shared" si="11"/>
        <v>9.0466363175369588E-3</v>
      </c>
      <c r="N29" s="90">
        <f t="shared" si="17"/>
        <v>9.292389940715096E-3</v>
      </c>
      <c r="O29" s="93" t="b">
        <f t="shared" si="18"/>
        <v>0</v>
      </c>
      <c r="P29" s="93" t="b">
        <f t="shared" si="19"/>
        <v>0</v>
      </c>
      <c r="Q29" s="93" t="b">
        <f t="shared" si="20"/>
        <v>0</v>
      </c>
    </row>
    <row r="30" spans="1:19" x14ac:dyDescent="0.2">
      <c r="A30" s="5" t="str">
        <f t="shared" si="7"/>
        <v>Y</v>
      </c>
      <c r="C30" s="5" t="str">
        <f t="shared" si="6"/>
        <v>Dehydrators</v>
      </c>
      <c r="D30" s="75">
        <f t="shared" si="12"/>
        <v>103.91521</v>
      </c>
      <c r="E30" s="75">
        <f t="shared" si="13"/>
        <v>1175.4808780000003</v>
      </c>
      <c r="F30" s="75">
        <f t="shared" si="14"/>
        <v>121.033737</v>
      </c>
      <c r="G30" s="75">
        <f t="shared" si="15"/>
        <v>21.68</v>
      </c>
      <c r="H30" s="75">
        <f t="shared" si="16"/>
        <v>1.78</v>
      </c>
      <c r="J30" s="157" t="str">
        <f t="shared" si="8"/>
        <v>Dehydrators</v>
      </c>
      <c r="K30" s="157" t="str">
        <f t="shared" si="9"/>
        <v>Y</v>
      </c>
      <c r="L30" s="90">
        <f t="shared" si="10"/>
        <v>6.749734805203275E-3</v>
      </c>
      <c r="M30" s="90">
        <f t="shared" si="11"/>
        <v>7.977866044674628E-2</v>
      </c>
      <c r="N30" s="90">
        <f t="shared" si="17"/>
        <v>7.977866044674628E-2</v>
      </c>
      <c r="O30" s="93" t="b">
        <f t="shared" si="18"/>
        <v>1</v>
      </c>
      <c r="P30" s="93" t="b">
        <f t="shared" si="19"/>
        <v>0</v>
      </c>
      <c r="Q30" s="93" t="b">
        <f t="shared" si="20"/>
        <v>1</v>
      </c>
    </row>
    <row r="31" spans="1:19" ht="15" customHeight="1" x14ac:dyDescent="0.2">
      <c r="A31" s="5" t="str">
        <f t="shared" si="7"/>
        <v>Y</v>
      </c>
      <c r="C31" s="5" t="str">
        <f t="shared" si="6"/>
        <v>Amine Units</v>
      </c>
      <c r="D31" s="75">
        <f t="shared" si="12"/>
        <v>95.425484999999981</v>
      </c>
      <c r="E31" s="75">
        <f t="shared" si="13"/>
        <v>503.04064700000004</v>
      </c>
      <c r="F31" s="75">
        <f t="shared" si="14"/>
        <v>133.18903499999999</v>
      </c>
      <c r="G31" s="75">
        <f t="shared" si="15"/>
        <v>277.85862300000002</v>
      </c>
      <c r="H31" s="75">
        <f t="shared" si="16"/>
        <v>3.0780539999999998</v>
      </c>
      <c r="J31" s="157" t="str">
        <f t="shared" si="8"/>
        <v>Amine Units</v>
      </c>
      <c r="K31" s="157" t="str">
        <f t="shared" si="9"/>
        <v>Y</v>
      </c>
      <c r="L31" s="90">
        <f t="shared" si="10"/>
        <v>6.1982910625682499E-3</v>
      </c>
      <c r="M31" s="90">
        <f t="shared" si="11"/>
        <v>3.4140843733848091E-2</v>
      </c>
      <c r="N31" s="90">
        <f t="shared" si="17"/>
        <v>3.4140843733848091E-2</v>
      </c>
      <c r="O31" s="93" t="b">
        <f t="shared" si="18"/>
        <v>1</v>
      </c>
      <c r="P31" s="93" t="b">
        <f t="shared" si="19"/>
        <v>0</v>
      </c>
      <c r="Q31" s="93" t="b">
        <f t="shared" si="20"/>
        <v>1</v>
      </c>
    </row>
    <row r="32" spans="1:19" ht="13.5" customHeight="1" x14ac:dyDescent="0.2">
      <c r="A32" s="5" t="str">
        <f t="shared" si="7"/>
        <v>N</v>
      </c>
      <c r="C32" s="5" t="str">
        <f t="shared" si="6"/>
        <v>Nonpoint Heaters</v>
      </c>
      <c r="D32" s="75">
        <f t="shared" si="12"/>
        <v>77.128751999999992</v>
      </c>
      <c r="E32" s="75">
        <f t="shared" si="13"/>
        <v>26.670783699999998</v>
      </c>
      <c r="F32" s="75">
        <f t="shared" si="14"/>
        <v>88.15621689999999</v>
      </c>
      <c r="G32" s="75">
        <f t="shared" si="15"/>
        <v>1.9356619346172691E-6</v>
      </c>
      <c r="H32" s="75">
        <f t="shared" si="16"/>
        <v>4.5205446700000005</v>
      </c>
      <c r="J32" s="157" t="str">
        <f t="shared" si="8"/>
        <v>Nonpoint Heaters</v>
      </c>
      <c r="K32" s="157" t="str">
        <f t="shared" si="9"/>
        <v>N</v>
      </c>
      <c r="L32" s="90">
        <f t="shared" si="10"/>
        <v>5.0098404444959659E-3</v>
      </c>
      <c r="M32" s="90">
        <f t="shared" si="11"/>
        <v>1.810118255833435E-3</v>
      </c>
      <c r="N32" s="90">
        <f t="shared" si="17"/>
        <v>5.0098404444959659E-3</v>
      </c>
      <c r="O32" s="93" t="b">
        <f t="shared" si="18"/>
        <v>0</v>
      </c>
      <c r="P32" s="93" t="b">
        <f t="shared" si="19"/>
        <v>0</v>
      </c>
      <c r="Q32" s="93" t="b">
        <f t="shared" si="20"/>
        <v>0</v>
      </c>
    </row>
    <row r="33" spans="1:19" x14ac:dyDescent="0.2">
      <c r="A33" s="5" t="str">
        <f t="shared" si="7"/>
        <v>Y</v>
      </c>
      <c r="C33" s="5" t="str">
        <f t="shared" si="6"/>
        <v>Other Not Classified</v>
      </c>
      <c r="D33" s="75">
        <f t="shared" si="12"/>
        <v>36.022774999999996</v>
      </c>
      <c r="E33" s="75">
        <f t="shared" si="13"/>
        <v>2193.8453529999997</v>
      </c>
      <c r="F33" s="75">
        <f t="shared" si="14"/>
        <v>58.511288000000008</v>
      </c>
      <c r="G33" s="75">
        <f t="shared" si="15"/>
        <v>6.4395000000000008E-2</v>
      </c>
      <c r="H33" s="75">
        <f t="shared" si="16"/>
        <v>0.35904999999999998</v>
      </c>
      <c r="J33" s="157" t="str">
        <f t="shared" si="8"/>
        <v>Other Not Classified</v>
      </c>
      <c r="K33" s="157" t="str">
        <f t="shared" si="9"/>
        <v>Y</v>
      </c>
      <c r="L33" s="90">
        <f t="shared" si="10"/>
        <v>2.3398324287417249E-3</v>
      </c>
      <c r="M33" s="90">
        <f t="shared" si="11"/>
        <v>0.14889399459006697</v>
      </c>
      <c r="N33" s="90">
        <f t="shared" si="17"/>
        <v>0.14889399459006697</v>
      </c>
      <c r="O33" s="93" t="b">
        <f t="shared" si="18"/>
        <v>1</v>
      </c>
      <c r="P33" s="93" t="b">
        <f t="shared" si="19"/>
        <v>0</v>
      </c>
      <c r="Q33" s="93" t="b">
        <f t="shared" si="20"/>
        <v>1</v>
      </c>
    </row>
    <row r="34" spans="1:19" x14ac:dyDescent="0.2">
      <c r="A34" s="5" t="str">
        <f t="shared" si="7"/>
        <v>Y</v>
      </c>
      <c r="C34" s="5" t="str">
        <f t="shared" si="6"/>
        <v>Point Source Fugitives</v>
      </c>
      <c r="D34" s="75">
        <f t="shared" si="12"/>
        <v>2.6370140000000002</v>
      </c>
      <c r="E34" s="75">
        <f t="shared" si="13"/>
        <v>1638.2269139999994</v>
      </c>
      <c r="F34" s="75">
        <f t="shared" si="14"/>
        <v>5.2644719999999996</v>
      </c>
      <c r="G34" s="75">
        <f t="shared" si="15"/>
        <v>0</v>
      </c>
      <c r="H34" s="75">
        <f t="shared" si="16"/>
        <v>0</v>
      </c>
      <c r="J34" s="157" t="str">
        <f t="shared" si="8"/>
        <v>Point Source Fugitives</v>
      </c>
      <c r="K34" s="157" t="str">
        <f t="shared" si="9"/>
        <v>Y</v>
      </c>
      <c r="L34" s="90">
        <f t="shared" si="10"/>
        <v>1.7128527361498196E-4</v>
      </c>
      <c r="M34" s="90">
        <f t="shared" si="11"/>
        <v>0.11118475098386667</v>
      </c>
      <c r="N34" s="90">
        <f t="shared" si="17"/>
        <v>0.11118475098386667</v>
      </c>
      <c r="O34" s="93" t="b">
        <f t="shared" si="18"/>
        <v>1</v>
      </c>
      <c r="P34" s="93" t="b">
        <f t="shared" si="19"/>
        <v>0</v>
      </c>
      <c r="Q34" s="93" t="b">
        <f t="shared" si="20"/>
        <v>1</v>
      </c>
    </row>
    <row r="35" spans="1:19" x14ac:dyDescent="0.2">
      <c r="A35" s="5" t="str">
        <f t="shared" si="7"/>
        <v>Y</v>
      </c>
      <c r="C35" s="5" t="str">
        <f t="shared" si="6"/>
        <v>Condensate Tanks</v>
      </c>
      <c r="D35" s="75">
        <f t="shared" si="12"/>
        <v>0.77</v>
      </c>
      <c r="E35" s="75">
        <f t="shared" si="13"/>
        <v>2120.0632570000002</v>
      </c>
      <c r="F35" s="75">
        <f t="shared" si="14"/>
        <v>4.0200000000000005</v>
      </c>
      <c r="G35" s="75">
        <f t="shared" si="15"/>
        <v>0.02</v>
      </c>
      <c r="H35" s="75">
        <f t="shared" si="16"/>
        <v>0.11</v>
      </c>
      <c r="J35" s="157" t="str">
        <f t="shared" si="8"/>
        <v>Condensate Tanks</v>
      </c>
      <c r="K35" s="157" t="str">
        <f t="shared" si="9"/>
        <v>Y</v>
      </c>
      <c r="L35" s="90">
        <f t="shared" si="10"/>
        <v>5.0014774545579244E-5</v>
      </c>
      <c r="M35" s="90">
        <f t="shared" si="11"/>
        <v>0.14388648073424976</v>
      </c>
      <c r="N35" s="90">
        <f t="shared" si="17"/>
        <v>0.14388648073424976</v>
      </c>
      <c r="O35" s="93" t="b">
        <f t="shared" si="18"/>
        <v>1</v>
      </c>
      <c r="P35" s="93" t="b">
        <f t="shared" si="19"/>
        <v>0</v>
      </c>
      <c r="Q35" s="93" t="b">
        <f t="shared" si="20"/>
        <v>1</v>
      </c>
    </row>
    <row r="36" spans="1:19" x14ac:dyDescent="0.2">
      <c r="A36" s="5" t="str">
        <f t="shared" si="7"/>
        <v>N</v>
      </c>
      <c r="C36" s="5" t="str">
        <f t="shared" si="6"/>
        <v xml:space="preserve">Produced water </v>
      </c>
      <c r="D36" s="75">
        <f t="shared" si="12"/>
        <v>0.22863725999999995</v>
      </c>
      <c r="E36" s="75">
        <f t="shared" si="13"/>
        <v>54.242707200000005</v>
      </c>
      <c r="F36" s="75">
        <f t="shared" si="14"/>
        <v>15.574201469999998</v>
      </c>
      <c r="G36" s="75">
        <f t="shared" si="15"/>
        <v>0</v>
      </c>
      <c r="H36" s="75">
        <f t="shared" si="16"/>
        <v>9.2713181699999991E-3</v>
      </c>
      <c r="J36" s="157" t="str">
        <f t="shared" si="8"/>
        <v xml:space="preserve">Produced water </v>
      </c>
      <c r="K36" s="157" t="str">
        <f t="shared" si="9"/>
        <v>N</v>
      </c>
      <c r="L36" s="90">
        <f t="shared" si="10"/>
        <v>1.4850962352751923E-5</v>
      </c>
      <c r="M36" s="90">
        <f t="shared" si="11"/>
        <v>3.6813959294547359E-3</v>
      </c>
      <c r="N36" s="90">
        <f t="shared" si="17"/>
        <v>3.6813959294547359E-3</v>
      </c>
      <c r="O36" s="93" t="b">
        <f t="shared" si="18"/>
        <v>0</v>
      </c>
      <c r="P36" s="93" t="b">
        <f t="shared" si="19"/>
        <v>0</v>
      </c>
      <c r="Q36" s="93" t="b">
        <f t="shared" si="20"/>
        <v>0</v>
      </c>
    </row>
    <row r="37" spans="1:19" x14ac:dyDescent="0.2">
      <c r="A37" s="5" t="str">
        <f t="shared" si="7"/>
        <v>N</v>
      </c>
      <c r="C37" s="5" t="str">
        <f t="shared" si="6"/>
        <v>Truck Loading</v>
      </c>
      <c r="D37" s="75">
        <f t="shared" si="12"/>
        <v>0.10228495350000001</v>
      </c>
      <c r="E37" s="75">
        <f t="shared" si="13"/>
        <v>99.45951860000001</v>
      </c>
      <c r="F37" s="75">
        <f t="shared" si="14"/>
        <v>27.973582</v>
      </c>
      <c r="G37" s="75">
        <f t="shared" si="15"/>
        <v>0</v>
      </c>
      <c r="H37" s="75">
        <f t="shared" si="16"/>
        <v>4.1477003699999992E-3</v>
      </c>
      <c r="J37" s="157" t="str">
        <f t="shared" si="8"/>
        <v>Truck Loading</v>
      </c>
      <c r="K37" s="157" t="str">
        <f t="shared" si="9"/>
        <v>N</v>
      </c>
      <c r="L37" s="90">
        <f t="shared" si="10"/>
        <v>6.6438427126072165E-6</v>
      </c>
      <c r="M37" s="90">
        <f t="shared" si="11"/>
        <v>6.7502137304748609E-3</v>
      </c>
      <c r="N37" s="90">
        <f t="shared" si="17"/>
        <v>6.7502137304748609E-3</v>
      </c>
      <c r="O37" s="93" t="b">
        <f t="shared" si="18"/>
        <v>0</v>
      </c>
      <c r="P37" s="93" t="b">
        <f t="shared" si="19"/>
        <v>0</v>
      </c>
      <c r="Q37" s="93" t="b">
        <f t="shared" si="20"/>
        <v>0</v>
      </c>
    </row>
    <row r="38" spans="1:19" x14ac:dyDescent="0.2">
      <c r="A38" s="5" t="str">
        <f t="shared" si="7"/>
        <v>N</v>
      </c>
      <c r="C38" s="5" t="str">
        <f t="shared" si="6"/>
        <v>Point Source Venting</v>
      </c>
      <c r="D38" s="75">
        <f t="shared" si="12"/>
        <v>0</v>
      </c>
      <c r="E38" s="75">
        <f t="shared" si="13"/>
        <v>106.7064</v>
      </c>
      <c r="F38" s="75">
        <f t="shared" si="14"/>
        <v>0</v>
      </c>
      <c r="G38" s="75">
        <f t="shared" si="15"/>
        <v>0</v>
      </c>
      <c r="H38" s="75">
        <f t="shared" si="16"/>
        <v>0</v>
      </c>
      <c r="J38" s="157" t="str">
        <f t="shared" si="8"/>
        <v>Point Source Venting</v>
      </c>
      <c r="K38" s="157" t="str">
        <f t="shared" si="9"/>
        <v>N</v>
      </c>
      <c r="L38" s="90">
        <f t="shared" si="10"/>
        <v>0</v>
      </c>
      <c r="M38" s="90">
        <f t="shared" si="11"/>
        <v>7.2420520081779554E-3</v>
      </c>
      <c r="N38" s="90">
        <f t="shared" si="17"/>
        <v>7.2420520081779554E-3</v>
      </c>
      <c r="O38" s="93" t="b">
        <f t="shared" si="18"/>
        <v>0</v>
      </c>
      <c r="P38" s="93" t="b">
        <f t="shared" si="19"/>
        <v>0</v>
      </c>
      <c r="Q38" s="93" t="b">
        <f t="shared" si="20"/>
        <v>0</v>
      </c>
    </row>
    <row r="39" spans="1:19" x14ac:dyDescent="0.2">
      <c r="A39" s="5" t="str">
        <f t="shared" si="7"/>
        <v>Y</v>
      </c>
      <c r="C39" s="5" t="str">
        <f t="shared" si="6"/>
        <v>Point Source Loading Losses</v>
      </c>
      <c r="D39" s="75">
        <f t="shared" si="12"/>
        <v>0</v>
      </c>
      <c r="E39" s="75">
        <f t="shared" si="13"/>
        <v>732.22013199999992</v>
      </c>
      <c r="F39" s="75">
        <f t="shared" si="14"/>
        <v>0</v>
      </c>
      <c r="G39" s="75">
        <f t="shared" si="15"/>
        <v>0</v>
      </c>
      <c r="H39" s="75">
        <f t="shared" si="16"/>
        <v>0</v>
      </c>
      <c r="J39" s="157" t="str">
        <f t="shared" si="8"/>
        <v>Point Source Loading Losses</v>
      </c>
      <c r="K39" s="157" t="str">
        <f t="shared" si="9"/>
        <v>Y</v>
      </c>
      <c r="L39" s="90">
        <f t="shared" si="10"/>
        <v>0</v>
      </c>
      <c r="M39" s="90">
        <f t="shared" si="11"/>
        <v>4.9695016206890368E-2</v>
      </c>
      <c r="N39" s="90">
        <f t="shared" si="17"/>
        <v>4.9695016206890368E-2</v>
      </c>
      <c r="O39" s="93" t="b">
        <f t="shared" si="18"/>
        <v>1</v>
      </c>
      <c r="P39" s="93" t="b">
        <f t="shared" si="19"/>
        <v>0</v>
      </c>
      <c r="Q39" s="93" t="b">
        <f t="shared" si="20"/>
        <v>1</v>
      </c>
    </row>
    <row r="40" spans="1:19" x14ac:dyDescent="0.2">
      <c r="A40" s="5" t="str">
        <f t="shared" si="7"/>
        <v>Y</v>
      </c>
      <c r="C40" s="5" t="str">
        <f t="shared" si="6"/>
        <v>Pneumatic Devices</v>
      </c>
      <c r="D40" s="75">
        <f t="shared" si="12"/>
        <v>0</v>
      </c>
      <c r="E40" s="75">
        <f t="shared" si="13"/>
        <v>322.47173199999997</v>
      </c>
      <c r="F40" s="75">
        <f t="shared" si="14"/>
        <v>0</v>
      </c>
      <c r="G40" s="75">
        <f t="shared" si="15"/>
        <v>0</v>
      </c>
      <c r="H40" s="75">
        <f t="shared" si="16"/>
        <v>0</v>
      </c>
      <c r="J40" s="157" t="str">
        <f t="shared" si="8"/>
        <v>Pneumatic Devices</v>
      </c>
      <c r="K40" s="157" t="str">
        <f t="shared" si="9"/>
        <v>Y</v>
      </c>
      <c r="L40" s="90">
        <f t="shared" si="10"/>
        <v>0</v>
      </c>
      <c r="M40" s="90">
        <f t="shared" si="11"/>
        <v>2.1885819916248914E-2</v>
      </c>
      <c r="N40" s="90">
        <f t="shared" si="17"/>
        <v>2.1885819916248914E-2</v>
      </c>
      <c r="O40" s="93" t="b">
        <f t="shared" si="18"/>
        <v>1</v>
      </c>
      <c r="P40" s="93" t="b">
        <f t="shared" si="19"/>
        <v>0</v>
      </c>
      <c r="Q40" s="93" t="b">
        <f t="shared" si="20"/>
        <v>1</v>
      </c>
    </row>
    <row r="41" spans="1:19" x14ac:dyDescent="0.2">
      <c r="A41" s="5" t="str">
        <f t="shared" si="7"/>
        <v>N</v>
      </c>
      <c r="C41" s="5" t="str">
        <f t="shared" si="6"/>
        <v>Blowdowns</v>
      </c>
      <c r="D41" s="75">
        <f t="shared" si="12"/>
        <v>0</v>
      </c>
      <c r="E41" s="75">
        <f t="shared" si="13"/>
        <v>56.318762700000008</v>
      </c>
      <c r="F41" s="75">
        <f t="shared" si="14"/>
        <v>0</v>
      </c>
      <c r="G41" s="75">
        <f t="shared" si="15"/>
        <v>0</v>
      </c>
      <c r="H41" s="75">
        <f t="shared" si="16"/>
        <v>0</v>
      </c>
      <c r="J41" s="157" t="str">
        <f t="shared" si="8"/>
        <v>Blowdowns</v>
      </c>
      <c r="K41" s="157" t="str">
        <f t="shared" si="9"/>
        <v>N</v>
      </c>
      <c r="L41" s="90">
        <f t="shared" si="10"/>
        <v>0</v>
      </c>
      <c r="M41" s="90">
        <f t="shared" si="11"/>
        <v>3.8222956496483133E-3</v>
      </c>
      <c r="N41" s="90">
        <f t="shared" si="17"/>
        <v>3.8222956496483133E-3</v>
      </c>
      <c r="O41" s="93" t="b">
        <f t="shared" si="18"/>
        <v>0</v>
      </c>
      <c r="P41" s="93" t="b">
        <f t="shared" si="19"/>
        <v>0</v>
      </c>
      <c r="Q41" s="93" t="b">
        <f t="shared" si="20"/>
        <v>0</v>
      </c>
    </row>
    <row r="42" spans="1:19" x14ac:dyDescent="0.2">
      <c r="A42" s="5" t="str">
        <f t="shared" si="7"/>
        <v>N</v>
      </c>
      <c r="C42" s="5" t="str">
        <f t="shared" si="6"/>
        <v>Pneumatic Pumps</v>
      </c>
      <c r="D42" s="75">
        <f t="shared" si="12"/>
        <v>0</v>
      </c>
      <c r="E42" s="75">
        <f t="shared" si="13"/>
        <v>3.3869402800000001</v>
      </c>
      <c r="F42" s="75">
        <f t="shared" si="14"/>
        <v>0</v>
      </c>
      <c r="G42" s="75">
        <f t="shared" si="15"/>
        <v>0</v>
      </c>
      <c r="H42" s="75">
        <f t="shared" si="16"/>
        <v>0</v>
      </c>
      <c r="J42" s="157" t="str">
        <f t="shared" si="8"/>
        <v>Pneumatic Pumps</v>
      </c>
      <c r="K42" s="157" t="str">
        <f t="shared" si="9"/>
        <v>N</v>
      </c>
      <c r="L42" s="90">
        <f t="shared" si="10"/>
        <v>0</v>
      </c>
      <c r="M42" s="90">
        <f t="shared" si="11"/>
        <v>2.2986810216025285E-4</v>
      </c>
      <c r="N42" s="90">
        <f t="shared" si="17"/>
        <v>2.2986810216025285E-4</v>
      </c>
      <c r="O42" s="93" t="b">
        <f t="shared" si="18"/>
        <v>0</v>
      </c>
      <c r="P42" s="93" t="b">
        <f t="shared" si="19"/>
        <v>0</v>
      </c>
      <c r="Q42" s="93" t="b">
        <f t="shared" si="20"/>
        <v>0</v>
      </c>
    </row>
    <row r="43" spans="1:19" x14ac:dyDescent="0.2">
      <c r="A43" s="5" t="str">
        <f t="shared" si="7"/>
        <v>Y</v>
      </c>
      <c r="C43" s="5" t="str">
        <f t="shared" si="6"/>
        <v>Nonpoint Fugitives</v>
      </c>
      <c r="D43" s="75">
        <f t="shared" si="12"/>
        <v>0</v>
      </c>
      <c r="E43" s="75">
        <f t="shared" si="13"/>
        <v>1851.7546800000002</v>
      </c>
      <c r="F43" s="75">
        <f t="shared" si="14"/>
        <v>0</v>
      </c>
      <c r="G43" s="75">
        <f t="shared" si="15"/>
        <v>0</v>
      </c>
      <c r="H43" s="75">
        <f t="shared" si="16"/>
        <v>0</v>
      </c>
      <c r="J43" s="157" t="str">
        <f t="shared" ref="J43" si="21">C43</f>
        <v>Nonpoint Fugitives</v>
      </c>
      <c r="K43" s="157" t="str">
        <f t="shared" si="9"/>
        <v>Y</v>
      </c>
      <c r="L43" s="90">
        <f t="shared" si="10"/>
        <v>0</v>
      </c>
      <c r="M43" s="90">
        <f t="shared" si="11"/>
        <v>0.125676657622663</v>
      </c>
      <c r="N43" s="90">
        <f t="shared" ref="N43" si="22">MAX(L43:M43)</f>
        <v>0.125676657622663</v>
      </c>
      <c r="O43" s="93" t="b">
        <f t="shared" si="18"/>
        <v>1</v>
      </c>
      <c r="P43" s="93" t="b">
        <f t="shared" si="19"/>
        <v>0</v>
      </c>
      <c r="Q43" s="93" t="b">
        <f t="shared" si="20"/>
        <v>1</v>
      </c>
    </row>
    <row r="44" spans="1:19" x14ac:dyDescent="0.2">
      <c r="C44" s="43" t="s">
        <v>42</v>
      </c>
      <c r="D44" s="77">
        <f>SUM(D24:D43)</f>
        <v>15395.450784213514</v>
      </c>
      <c r="E44" s="77">
        <f>SUM(E24:E43)</f>
        <v>14734.276953480001</v>
      </c>
      <c r="F44" s="77">
        <f>SUM(F24:F43)</f>
        <v>10095.528670370008</v>
      </c>
      <c r="G44" s="77">
        <f>SUM(G24:G43)</f>
        <v>448.3945217973382</v>
      </c>
      <c r="H44" s="77">
        <f>SUM(H24:H43)</f>
        <v>552.86146890054022</v>
      </c>
      <c r="J44" s="157"/>
      <c r="K44" s="157"/>
      <c r="L44" s="97"/>
      <c r="M44" s="97"/>
      <c r="O44" s="90"/>
      <c r="P44" s="90"/>
      <c r="Q44" s="96"/>
      <c r="R44" s="96"/>
      <c r="S44" s="96"/>
    </row>
    <row r="45" spans="1:19" x14ac:dyDescent="0.2">
      <c r="D45" s="67"/>
      <c r="E45" s="67"/>
      <c r="F45" s="67"/>
      <c r="G45" s="67"/>
      <c r="H45" s="67"/>
      <c r="J45" s="157"/>
      <c r="K45" s="157"/>
      <c r="L45" s="97"/>
      <c r="M45" s="97"/>
      <c r="O45" s="93"/>
      <c r="P45" s="90"/>
      <c r="Q45" s="93"/>
      <c r="R45" s="96"/>
      <c r="S45" s="96"/>
    </row>
    <row r="46" spans="1:19" x14ac:dyDescent="0.2">
      <c r="J46" s="157"/>
      <c r="K46" s="157"/>
      <c r="L46" s="97"/>
      <c r="M46" s="97"/>
      <c r="O46" s="93"/>
      <c r="P46" s="90"/>
      <c r="Q46" s="93"/>
      <c r="R46" s="96"/>
      <c r="S46" s="96"/>
    </row>
    <row r="47" spans="1:19" x14ac:dyDescent="0.2">
      <c r="J47" s="157"/>
      <c r="K47" s="157"/>
      <c r="L47" s="97"/>
      <c r="M47" s="97"/>
      <c r="O47" s="93"/>
      <c r="P47" s="90"/>
      <c r="Q47" s="93"/>
      <c r="R47" s="96"/>
      <c r="S47" s="96"/>
    </row>
    <row r="48" spans="1:19" x14ac:dyDescent="0.2">
      <c r="I48" s="67"/>
      <c r="J48" s="30"/>
      <c r="K48" s="30"/>
      <c r="L48" s="98"/>
      <c r="M48" s="97"/>
      <c r="O48" s="93"/>
      <c r="P48" s="90"/>
      <c r="Q48" s="93"/>
      <c r="R48" s="96"/>
      <c r="S48" s="96"/>
    </row>
    <row r="49" spans="3:93" x14ac:dyDescent="0.2">
      <c r="J49" s="30"/>
      <c r="K49" s="30"/>
      <c r="L49" s="98"/>
      <c r="M49" s="46"/>
      <c r="O49" s="22"/>
      <c r="P49" s="22"/>
      <c r="Q49" s="22"/>
      <c r="R49" s="22"/>
      <c r="S49" s="22"/>
    </row>
    <row r="50" spans="3:93" x14ac:dyDescent="0.2">
      <c r="J50" s="46"/>
      <c r="K50" s="46"/>
      <c r="M50" s="46"/>
      <c r="O50" s="23"/>
      <c r="P50" s="23"/>
      <c r="Q50" s="23"/>
      <c r="R50" s="23"/>
      <c r="S50" s="23"/>
    </row>
    <row r="51" spans="3:93" x14ac:dyDescent="0.2">
      <c r="J51" s="46"/>
      <c r="K51" s="46"/>
    </row>
    <row r="52" spans="3:93" x14ac:dyDescent="0.2">
      <c r="J52" s="46"/>
      <c r="K52" s="46"/>
    </row>
    <row r="54" spans="3:93" x14ac:dyDescent="0.2">
      <c r="C54" s="71"/>
      <c r="D54" s="71" t="s">
        <v>91</v>
      </c>
      <c r="E54" s="73" t="s">
        <v>54</v>
      </c>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row>
    <row r="55" spans="3:93" x14ac:dyDescent="0.2">
      <c r="C55" s="79"/>
      <c r="D55" s="71" t="s">
        <v>92</v>
      </c>
      <c r="E55" s="73"/>
      <c r="F55" s="73"/>
      <c r="G55" s="73"/>
      <c r="H55" s="73"/>
      <c r="I55" s="73"/>
      <c r="J55" s="71" t="s">
        <v>93</v>
      </c>
      <c r="K55" s="73"/>
      <c r="L55" s="73"/>
      <c r="M55" s="73"/>
      <c r="N55" s="73"/>
      <c r="O55" s="73"/>
      <c r="P55" s="71" t="s">
        <v>2</v>
      </c>
      <c r="Q55" s="73"/>
      <c r="R55" s="73"/>
      <c r="S55" s="73"/>
      <c r="T55" s="73"/>
      <c r="U55" s="73"/>
      <c r="V55" s="71" t="s">
        <v>3</v>
      </c>
      <c r="W55" s="73"/>
      <c r="X55" s="73"/>
      <c r="Y55" s="73"/>
      <c r="Z55" s="73"/>
      <c r="AA55" s="73"/>
      <c r="AB55" s="71" t="s">
        <v>4</v>
      </c>
      <c r="AC55" s="73"/>
      <c r="AD55" s="73"/>
      <c r="AE55" s="73"/>
      <c r="AF55" s="73"/>
      <c r="AG55" s="74"/>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row>
    <row r="56" spans="3:93" x14ac:dyDescent="0.2">
      <c r="C56" s="71" t="s">
        <v>53</v>
      </c>
      <c r="D56" s="71" t="s">
        <v>191</v>
      </c>
      <c r="E56" s="133" t="s">
        <v>192</v>
      </c>
      <c r="F56" s="133" t="s">
        <v>193</v>
      </c>
      <c r="G56" s="133" t="s">
        <v>194</v>
      </c>
      <c r="H56" s="133" t="s">
        <v>195</v>
      </c>
      <c r="I56" s="133" t="s">
        <v>211</v>
      </c>
      <c r="J56" s="71" t="s">
        <v>191</v>
      </c>
      <c r="K56" s="133" t="s">
        <v>192</v>
      </c>
      <c r="L56" s="133" t="s">
        <v>193</v>
      </c>
      <c r="M56" s="133" t="s">
        <v>194</v>
      </c>
      <c r="N56" s="133" t="s">
        <v>195</v>
      </c>
      <c r="O56" s="133" t="s">
        <v>211</v>
      </c>
      <c r="P56" s="71" t="s">
        <v>191</v>
      </c>
      <c r="Q56" s="133" t="s">
        <v>192</v>
      </c>
      <c r="R56" s="133" t="s">
        <v>193</v>
      </c>
      <c r="S56" s="133" t="s">
        <v>194</v>
      </c>
      <c r="T56" s="133" t="s">
        <v>195</v>
      </c>
      <c r="U56" s="133" t="s">
        <v>211</v>
      </c>
      <c r="V56" s="71" t="s">
        <v>191</v>
      </c>
      <c r="W56" s="133" t="s">
        <v>192</v>
      </c>
      <c r="X56" s="133" t="s">
        <v>193</v>
      </c>
      <c r="Y56" s="133" t="s">
        <v>194</v>
      </c>
      <c r="Z56" s="133" t="s">
        <v>195</v>
      </c>
      <c r="AA56" s="133" t="s">
        <v>211</v>
      </c>
      <c r="AB56" s="71" t="s">
        <v>191</v>
      </c>
      <c r="AC56" s="133" t="s">
        <v>192</v>
      </c>
      <c r="AD56" s="133" t="s">
        <v>193</v>
      </c>
      <c r="AE56" s="133" t="s">
        <v>194</v>
      </c>
      <c r="AF56" s="133" t="s">
        <v>195</v>
      </c>
      <c r="AG56" s="148" t="s">
        <v>211</v>
      </c>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row>
    <row r="57" spans="3:93" x14ac:dyDescent="0.2">
      <c r="C57" s="71" t="s">
        <v>159</v>
      </c>
      <c r="D57" s="80">
        <v>32.707686000000002</v>
      </c>
      <c r="E57" s="149">
        <v>5779.4467920000143</v>
      </c>
      <c r="F57" s="149">
        <v>91.286481999999992</v>
      </c>
      <c r="G57" s="149">
        <v>810.3290460000004</v>
      </c>
      <c r="H57" s="149">
        <v>2255.5132400000025</v>
      </c>
      <c r="I57" s="149"/>
      <c r="J57" s="80">
        <v>1.923081</v>
      </c>
      <c r="K57" s="149">
        <v>2270.1301140000019</v>
      </c>
      <c r="L57" s="149">
        <v>10.948213000000001</v>
      </c>
      <c r="M57" s="149">
        <v>212.28530000000001</v>
      </c>
      <c r="N57" s="149">
        <v>422.56915100000003</v>
      </c>
      <c r="O57" s="149"/>
      <c r="P57" s="80">
        <v>29.358384000000001</v>
      </c>
      <c r="Q57" s="149">
        <v>3353.1932660000043</v>
      </c>
      <c r="R57" s="149">
        <v>38.175584000000001</v>
      </c>
      <c r="S57" s="149">
        <v>517.47749699999974</v>
      </c>
      <c r="T57" s="149">
        <v>1517.8768120000011</v>
      </c>
      <c r="U57" s="149"/>
      <c r="V57" s="80">
        <v>0</v>
      </c>
      <c r="W57" s="149">
        <v>36.366204999999987</v>
      </c>
      <c r="X57" s="149">
        <v>1.7790999999999998E-2</v>
      </c>
      <c r="Y57" s="149">
        <v>1.270214</v>
      </c>
      <c r="Z57" s="149">
        <v>13.919873000000003</v>
      </c>
      <c r="AA57" s="149"/>
      <c r="AB57" s="80">
        <v>0</v>
      </c>
      <c r="AC57" s="149">
        <v>138.79542500000014</v>
      </c>
      <c r="AD57" s="149">
        <v>0.79358099999999998</v>
      </c>
      <c r="AE57" s="149">
        <v>7.7883729999999991</v>
      </c>
      <c r="AF57" s="149">
        <v>73.230507999999958</v>
      </c>
      <c r="AG57" s="150"/>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row>
    <row r="58" spans="3:93" x14ac:dyDescent="0.2">
      <c r="C58" s="61" t="s">
        <v>126</v>
      </c>
      <c r="D58" s="81">
        <v>7.8863899999999996</v>
      </c>
      <c r="E58" s="151">
        <v>1695.57</v>
      </c>
      <c r="F58" s="151">
        <v>7.8863899999999996</v>
      </c>
      <c r="G58" s="151">
        <v>63.091099999999997</v>
      </c>
      <c r="H58" s="151">
        <v>532.33199999999999</v>
      </c>
      <c r="I58" s="151"/>
      <c r="J58" s="81">
        <v>0.72682199999999997</v>
      </c>
      <c r="K58" s="151">
        <v>156.267</v>
      </c>
      <c r="L58" s="151">
        <v>0.72682199999999997</v>
      </c>
      <c r="M58" s="151">
        <v>5.8145699999999998</v>
      </c>
      <c r="N58" s="151">
        <v>49.060499999999998</v>
      </c>
      <c r="O58" s="151"/>
      <c r="P58" s="81">
        <v>2.92401</v>
      </c>
      <c r="Q58" s="151">
        <v>628.66300000000001</v>
      </c>
      <c r="R58" s="151">
        <v>2.92401</v>
      </c>
      <c r="S58" s="151">
        <v>23.392099999999999</v>
      </c>
      <c r="T58" s="151">
        <v>197.37100000000001</v>
      </c>
      <c r="U58" s="151"/>
      <c r="V58" s="81">
        <v>2.2220466600579246E-3</v>
      </c>
      <c r="W58" s="151">
        <v>0.47773894714748011</v>
      </c>
      <c r="X58" s="151">
        <v>2.2220466600579246E-3</v>
      </c>
      <c r="Y58" s="151">
        <v>1.7776367645320677E-2</v>
      </c>
      <c r="Z58" s="151">
        <v>0.14998833973997674</v>
      </c>
      <c r="AA58" s="151"/>
      <c r="AB58" s="81">
        <v>0.38920399999999999</v>
      </c>
      <c r="AC58" s="151">
        <v>83.679000000000002</v>
      </c>
      <c r="AD58" s="151">
        <v>0.38920399999999999</v>
      </c>
      <c r="AE58" s="151">
        <v>3.1136400000000002</v>
      </c>
      <c r="AF58" s="151">
        <v>26.2713</v>
      </c>
      <c r="AG58" s="152"/>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row>
    <row r="59" spans="3:93" x14ac:dyDescent="0.2">
      <c r="C59" s="61" t="s">
        <v>174</v>
      </c>
      <c r="D59" s="81">
        <v>6.5077569999999998</v>
      </c>
      <c r="E59" s="151">
        <v>1399.16236</v>
      </c>
      <c r="F59" s="151">
        <v>6.5077569999999998</v>
      </c>
      <c r="G59" s="151">
        <v>52.062075999999998</v>
      </c>
      <c r="H59" s="151">
        <v>439.27330000000001</v>
      </c>
      <c r="I59" s="151"/>
      <c r="J59" s="81">
        <v>0.68778799999999995</v>
      </c>
      <c r="K59" s="151">
        <v>147.87430000000001</v>
      </c>
      <c r="L59" s="151">
        <v>0.68778799999999995</v>
      </c>
      <c r="M59" s="151">
        <v>5.5023</v>
      </c>
      <c r="N59" s="151">
        <v>46.425600000000003</v>
      </c>
      <c r="O59" s="151"/>
      <c r="P59" s="81">
        <v>2.515266</v>
      </c>
      <c r="Q59" s="151">
        <v>540.78250000000003</v>
      </c>
      <c r="R59" s="151">
        <v>2.515266</v>
      </c>
      <c r="S59" s="151">
        <v>20.122163999999998</v>
      </c>
      <c r="T59" s="151">
        <v>169.77994999999999</v>
      </c>
      <c r="U59" s="151"/>
      <c r="V59" s="81">
        <v>0.17654540078322606</v>
      </c>
      <c r="W59" s="151">
        <v>37.957304874241203</v>
      </c>
      <c r="X59" s="151">
        <v>0.17654540078322606</v>
      </c>
      <c r="Y59" s="151">
        <v>1.4123632062658085</v>
      </c>
      <c r="Z59" s="151">
        <v>11.916836405791559</v>
      </c>
      <c r="AA59" s="151"/>
      <c r="AB59" s="81">
        <v>0.32116675100000003</v>
      </c>
      <c r="AC59" s="151">
        <v>69.050801000000007</v>
      </c>
      <c r="AD59" s="151">
        <v>0.32116675100000003</v>
      </c>
      <c r="AE59" s="151">
        <v>2.5693340099999999</v>
      </c>
      <c r="AF59" s="151">
        <v>21.678780700000001</v>
      </c>
      <c r="AG59" s="152"/>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row>
    <row r="60" spans="3:93" x14ac:dyDescent="0.2">
      <c r="C60" s="61" t="s">
        <v>206</v>
      </c>
      <c r="D60" s="81">
        <v>5.2522700000000002</v>
      </c>
      <c r="E60" s="151">
        <v>1129.24</v>
      </c>
      <c r="F60" s="151">
        <v>5.2522700000000002</v>
      </c>
      <c r="G60" s="151">
        <v>42.018099999999997</v>
      </c>
      <c r="H60" s="151">
        <v>354.52800000000002</v>
      </c>
      <c r="I60" s="151"/>
      <c r="J60" s="81">
        <v>0.97900799999999999</v>
      </c>
      <c r="K60" s="151">
        <v>210.48699999999999</v>
      </c>
      <c r="L60" s="151">
        <v>0.97900799999999999</v>
      </c>
      <c r="M60" s="151">
        <v>7.8320600000000002</v>
      </c>
      <c r="N60" s="151">
        <v>66.082999999999998</v>
      </c>
      <c r="O60" s="151"/>
      <c r="P60" s="81">
        <v>6.4628399999999999</v>
      </c>
      <c r="Q60" s="151">
        <v>1389.51</v>
      </c>
      <c r="R60" s="151">
        <v>6.4628399999999999</v>
      </c>
      <c r="S60" s="151">
        <v>51.7027</v>
      </c>
      <c r="T60" s="151">
        <v>436.24200000000002</v>
      </c>
      <c r="U60" s="151"/>
      <c r="V60" s="81">
        <v>3.355448759868877E-3</v>
      </c>
      <c r="W60" s="151">
        <v>0.72142272914270034</v>
      </c>
      <c r="X60" s="151">
        <v>3.355448759868877E-3</v>
      </c>
      <c r="Y60" s="151">
        <v>2.6843551747538958E-2</v>
      </c>
      <c r="Z60" s="151">
        <v>0.22649264754835399</v>
      </c>
      <c r="AA60" s="151"/>
      <c r="AB60" s="81">
        <v>0.25920700000000002</v>
      </c>
      <c r="AC60" s="151">
        <v>55.729399999999998</v>
      </c>
      <c r="AD60" s="151">
        <v>0.25920700000000002</v>
      </c>
      <c r="AE60" s="151">
        <v>2.0736500000000002</v>
      </c>
      <c r="AF60" s="151">
        <v>17.496400000000001</v>
      </c>
      <c r="AG60" s="152"/>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row>
    <row r="61" spans="3:93" x14ac:dyDescent="0.2">
      <c r="C61" s="61" t="s">
        <v>158</v>
      </c>
      <c r="D61" s="81"/>
      <c r="E61" s="151">
        <v>89.273443999999998</v>
      </c>
      <c r="F61" s="151"/>
      <c r="G61" s="151">
        <v>31.41</v>
      </c>
      <c r="H61" s="151">
        <v>99.623633999999981</v>
      </c>
      <c r="I61" s="151"/>
      <c r="J61" s="81"/>
      <c r="K61" s="151">
        <v>10.320323999999999</v>
      </c>
      <c r="L61" s="151"/>
      <c r="M61" s="151">
        <v>12.840425999999999</v>
      </c>
      <c r="N61" s="151">
        <v>75.942428000000007</v>
      </c>
      <c r="O61" s="151"/>
      <c r="P61" s="81"/>
      <c r="Q61" s="151">
        <v>137.218445</v>
      </c>
      <c r="R61" s="151"/>
      <c r="S61" s="151">
        <v>19.872399999999999</v>
      </c>
      <c r="T61" s="151">
        <v>131.763982</v>
      </c>
      <c r="U61" s="151"/>
      <c r="V61" s="81"/>
      <c r="W61" s="151">
        <v>17.065791000000001</v>
      </c>
      <c r="X61" s="151"/>
      <c r="Y61" s="151">
        <v>0.3</v>
      </c>
      <c r="Z61" s="151">
        <v>0.35741999999999996</v>
      </c>
      <c r="AA61" s="151"/>
      <c r="AB61" s="81"/>
      <c r="AC61" s="151">
        <v>5.2808339999999996</v>
      </c>
      <c r="AD61" s="151"/>
      <c r="AE61" s="151">
        <v>0.4</v>
      </c>
      <c r="AF61" s="151">
        <v>32.303771999999995</v>
      </c>
      <c r="AG61" s="152"/>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row>
    <row r="62" spans="3:93" x14ac:dyDescent="0.2">
      <c r="C62" s="61" t="s">
        <v>137</v>
      </c>
      <c r="D62" s="81">
        <v>3.1</v>
      </c>
      <c r="E62" s="151">
        <v>41.951273999999998</v>
      </c>
      <c r="F62" s="151">
        <v>4.4799999999999999E-4</v>
      </c>
      <c r="G62" s="151">
        <v>11.3</v>
      </c>
      <c r="H62" s="151">
        <v>86.70881</v>
      </c>
      <c r="I62" s="151"/>
      <c r="J62" s="81">
        <v>13.29</v>
      </c>
      <c r="K62" s="151">
        <v>64.112835000000018</v>
      </c>
      <c r="L62" s="151">
        <v>0</v>
      </c>
      <c r="M62" s="151">
        <v>8.0500000000000007</v>
      </c>
      <c r="N62" s="151">
        <v>47.842810000000007</v>
      </c>
      <c r="O62" s="151"/>
      <c r="P62" s="81">
        <v>6.3</v>
      </c>
      <c r="Q62" s="151">
        <v>132.881438</v>
      </c>
      <c r="R62" s="151">
        <v>21.4</v>
      </c>
      <c r="S62" s="151">
        <v>34.15</v>
      </c>
      <c r="T62" s="151">
        <v>220.76868400000001</v>
      </c>
      <c r="U62" s="151"/>
      <c r="V62" s="81">
        <v>0</v>
      </c>
      <c r="W62" s="151">
        <v>18.409195</v>
      </c>
      <c r="X62" s="151">
        <v>0</v>
      </c>
      <c r="Y62" s="151">
        <v>0</v>
      </c>
      <c r="Z62" s="151">
        <v>7.7939999999999996</v>
      </c>
      <c r="AA62" s="151"/>
      <c r="AB62" s="81">
        <v>0</v>
      </c>
      <c r="AC62" s="151">
        <v>0.17644700000000002</v>
      </c>
      <c r="AD62" s="151">
        <v>0</v>
      </c>
      <c r="AE62" s="151">
        <v>0.03</v>
      </c>
      <c r="AF62" s="151">
        <v>0.6</v>
      </c>
      <c r="AG62" s="15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row>
    <row r="63" spans="3:93" x14ac:dyDescent="0.2">
      <c r="C63" s="61" t="s">
        <v>110</v>
      </c>
      <c r="D63" s="81">
        <v>0</v>
      </c>
      <c r="E63" s="151">
        <v>31.205882000000003</v>
      </c>
      <c r="F63" s="151">
        <v>0.32</v>
      </c>
      <c r="G63" s="151">
        <v>3.1480899999999998</v>
      </c>
      <c r="H63" s="151">
        <v>69.241237999999996</v>
      </c>
      <c r="I63" s="151">
        <v>0</v>
      </c>
      <c r="J63" s="81">
        <v>9.8002500000000001</v>
      </c>
      <c r="K63" s="151">
        <v>608.8089100000002</v>
      </c>
      <c r="L63" s="151">
        <v>5.68</v>
      </c>
      <c r="M63" s="151">
        <v>127.343791</v>
      </c>
      <c r="N63" s="151">
        <v>322.5512250000001</v>
      </c>
      <c r="O63" s="151">
        <v>101.296702</v>
      </c>
      <c r="P63" s="81">
        <v>0</v>
      </c>
      <c r="Q63" s="151">
        <v>49.489142999999991</v>
      </c>
      <c r="R63" s="151">
        <v>0.27</v>
      </c>
      <c r="S63" s="151">
        <v>7.2938600000000005</v>
      </c>
      <c r="T63" s="151">
        <v>63.980733999999998</v>
      </c>
      <c r="U63" s="151">
        <v>0</v>
      </c>
      <c r="V63" s="81">
        <v>0</v>
      </c>
      <c r="W63" s="151">
        <v>0</v>
      </c>
      <c r="X63" s="151">
        <v>0</v>
      </c>
      <c r="Y63" s="151">
        <v>0</v>
      </c>
      <c r="Z63" s="151">
        <v>21.68</v>
      </c>
      <c r="AA63" s="151">
        <v>0</v>
      </c>
      <c r="AB63" s="81">
        <v>0</v>
      </c>
      <c r="AC63" s="151">
        <v>0</v>
      </c>
      <c r="AD63" s="151">
        <v>0</v>
      </c>
      <c r="AE63" s="151">
        <v>0</v>
      </c>
      <c r="AF63" s="151">
        <v>1.78</v>
      </c>
      <c r="AG63" s="152">
        <v>0</v>
      </c>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row>
    <row r="64" spans="3:93" x14ac:dyDescent="0.2">
      <c r="C64" s="61" t="s">
        <v>85</v>
      </c>
      <c r="D64" s="81"/>
      <c r="E64" s="151">
        <v>6.1300000000000008</v>
      </c>
      <c r="F64" s="151">
        <v>0</v>
      </c>
      <c r="G64" s="151">
        <v>15.657499999999999</v>
      </c>
      <c r="H64" s="151">
        <v>73.637984999999986</v>
      </c>
      <c r="I64" s="151"/>
      <c r="J64" s="81"/>
      <c r="K64" s="151">
        <v>55.641469000000001</v>
      </c>
      <c r="L64" s="151">
        <v>17.256881</v>
      </c>
      <c r="M64" s="151">
        <v>118.98056299999999</v>
      </c>
      <c r="N64" s="151">
        <v>311.16173400000008</v>
      </c>
      <c r="O64" s="151"/>
      <c r="P64" s="81"/>
      <c r="Q64" s="151">
        <v>12.129999999999999</v>
      </c>
      <c r="R64" s="151">
        <v>0</v>
      </c>
      <c r="S64" s="151">
        <v>14.509499999999999</v>
      </c>
      <c r="T64" s="151">
        <v>106.54953499999999</v>
      </c>
      <c r="U64" s="151"/>
      <c r="V64" s="81"/>
      <c r="W64" s="151">
        <v>0</v>
      </c>
      <c r="X64" s="151">
        <v>0</v>
      </c>
      <c r="Y64" s="151">
        <v>0.20642499999999997</v>
      </c>
      <c r="Z64" s="151">
        <v>277.652198</v>
      </c>
      <c r="AA64" s="151"/>
      <c r="AB64" s="81"/>
      <c r="AC64" s="151">
        <v>0</v>
      </c>
      <c r="AD64" s="151">
        <v>0</v>
      </c>
      <c r="AE64" s="151">
        <v>1.16805</v>
      </c>
      <c r="AF64" s="151">
        <v>1.9100039999999998</v>
      </c>
      <c r="AG64" s="152"/>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row>
    <row r="65" spans="3:93" x14ac:dyDescent="0.2">
      <c r="C65" s="61" t="s">
        <v>169</v>
      </c>
      <c r="D65" s="81">
        <v>4.1580699999999998E-2</v>
      </c>
      <c r="E65" s="151">
        <v>74.66</v>
      </c>
      <c r="F65" s="151">
        <v>5.8191300000000001E-2</v>
      </c>
      <c r="G65" s="151">
        <v>2.3689800000000001</v>
      </c>
      <c r="H65" s="151"/>
      <c r="I65" s="151"/>
      <c r="J65" s="81">
        <v>1.43784E-2</v>
      </c>
      <c r="K65" s="151">
        <v>25.8171</v>
      </c>
      <c r="L65" s="151">
        <v>2.0122299999999999E-2</v>
      </c>
      <c r="M65" s="151">
        <v>0.81918299999999999</v>
      </c>
      <c r="N65" s="151"/>
      <c r="O65" s="151"/>
      <c r="P65" s="81">
        <v>4.7525699999999997E-2</v>
      </c>
      <c r="Q65" s="151">
        <v>85.334500000000006</v>
      </c>
      <c r="R65" s="151">
        <v>6.6511200000000006E-2</v>
      </c>
      <c r="S65" s="151">
        <v>2.7076799999999999</v>
      </c>
      <c r="T65" s="151"/>
      <c r="U65" s="151"/>
      <c r="V65" s="81">
        <v>1.043530150789167E-9</v>
      </c>
      <c r="W65" s="151">
        <v>1.8737048933259713E-6</v>
      </c>
      <c r="X65" s="151">
        <v>1.4603981189257916E-9</v>
      </c>
      <c r="Y65" s="151">
        <v>5.9453113021582634E-8</v>
      </c>
      <c r="Z65" s="151"/>
      <c r="AA65" s="151"/>
      <c r="AB65" s="81">
        <v>2.43706E-3</v>
      </c>
      <c r="AC65" s="151">
        <v>4.3758499999999998</v>
      </c>
      <c r="AD65" s="151">
        <v>3.4106100000000001E-3</v>
      </c>
      <c r="AE65" s="151">
        <v>0.138847</v>
      </c>
      <c r="AF65" s="151"/>
      <c r="AG65" s="152"/>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row>
    <row r="66" spans="3:93" x14ac:dyDescent="0.2">
      <c r="C66" s="61" t="s">
        <v>140</v>
      </c>
      <c r="D66" s="81"/>
      <c r="E66" s="151">
        <v>17.012774999999998</v>
      </c>
      <c r="F66" s="151"/>
      <c r="G66" s="151">
        <v>0</v>
      </c>
      <c r="H66" s="151">
        <v>19.010000000000002</v>
      </c>
      <c r="I66" s="151"/>
      <c r="J66" s="81"/>
      <c r="K66" s="151">
        <v>1223.6528419999997</v>
      </c>
      <c r="L66" s="151"/>
      <c r="M66" s="151">
        <v>7.0802999999999994</v>
      </c>
      <c r="N66" s="151">
        <v>963.112211</v>
      </c>
      <c r="O66" s="151"/>
      <c r="P66" s="81"/>
      <c r="Q66" s="151">
        <v>45.753538000000006</v>
      </c>
      <c r="R66" s="151"/>
      <c r="S66" s="151">
        <v>0</v>
      </c>
      <c r="T66" s="151">
        <v>12.75775</v>
      </c>
      <c r="U66" s="151"/>
      <c r="V66" s="81"/>
      <c r="W66" s="151">
        <v>5.5245000000000002E-2</v>
      </c>
      <c r="X66" s="151"/>
      <c r="Y66" s="151">
        <v>0</v>
      </c>
      <c r="Z66" s="151">
        <v>9.1500000000000001E-3</v>
      </c>
      <c r="AA66" s="151"/>
      <c r="AB66" s="81"/>
      <c r="AC66" s="151">
        <v>4.1800000000000004E-2</v>
      </c>
      <c r="AD66" s="151"/>
      <c r="AE66" s="151">
        <v>0.15725</v>
      </c>
      <c r="AF66" s="151">
        <v>0.16</v>
      </c>
      <c r="AG66" s="152"/>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row>
    <row r="67" spans="3:93" x14ac:dyDescent="0.2">
      <c r="C67" s="61" t="s">
        <v>111</v>
      </c>
      <c r="D67" s="81"/>
      <c r="E67" s="151">
        <v>0</v>
      </c>
      <c r="F67" s="151">
        <v>0</v>
      </c>
      <c r="G67" s="151">
        <v>0</v>
      </c>
      <c r="H67" s="151">
        <v>2.6370140000000002</v>
      </c>
      <c r="I67" s="151"/>
      <c r="J67" s="81"/>
      <c r="K67" s="151">
        <v>864.21024999999952</v>
      </c>
      <c r="L67" s="151">
        <v>2.4300000000000002</v>
      </c>
      <c r="M67" s="151">
        <v>235.52</v>
      </c>
      <c r="N67" s="151">
        <v>536.06666399999995</v>
      </c>
      <c r="O67" s="151"/>
      <c r="P67" s="81"/>
      <c r="Q67" s="151">
        <v>0</v>
      </c>
      <c r="R67" s="151">
        <v>0</v>
      </c>
      <c r="S67" s="151">
        <v>0</v>
      </c>
      <c r="T67" s="151">
        <v>5.2644719999999996</v>
      </c>
      <c r="U67" s="151"/>
      <c r="V67" s="81"/>
      <c r="W67" s="151">
        <v>0</v>
      </c>
      <c r="X67" s="151">
        <v>0</v>
      </c>
      <c r="Y67" s="151">
        <v>0</v>
      </c>
      <c r="Z67" s="151">
        <v>0</v>
      </c>
      <c r="AA67" s="151"/>
      <c r="AB67" s="81"/>
      <c r="AC67" s="151">
        <v>0</v>
      </c>
      <c r="AD67" s="151">
        <v>0</v>
      </c>
      <c r="AE67" s="151">
        <v>0</v>
      </c>
      <c r="AF67" s="151">
        <v>0</v>
      </c>
      <c r="AG67" s="152"/>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row>
    <row r="68" spans="3:93" x14ac:dyDescent="0.2">
      <c r="C68" s="61" t="s">
        <v>108</v>
      </c>
      <c r="D68" s="81">
        <v>0</v>
      </c>
      <c r="E68" s="151">
        <v>0.77</v>
      </c>
      <c r="F68" s="151">
        <v>0</v>
      </c>
      <c r="G68" s="151">
        <v>0</v>
      </c>
      <c r="H68" s="151">
        <v>0</v>
      </c>
      <c r="I68" s="151"/>
      <c r="J68" s="81">
        <v>1.2866409999999999</v>
      </c>
      <c r="K68" s="151">
        <v>701.28515200000027</v>
      </c>
      <c r="L68" s="151">
        <v>63.691389999999998</v>
      </c>
      <c r="M68" s="151">
        <v>90.575587999999982</v>
      </c>
      <c r="N68" s="151">
        <v>1263.2244860000001</v>
      </c>
      <c r="O68" s="151"/>
      <c r="P68" s="81">
        <v>0</v>
      </c>
      <c r="Q68" s="151">
        <v>4.0200000000000005</v>
      </c>
      <c r="R68" s="151">
        <v>0</v>
      </c>
      <c r="S68" s="151">
        <v>0</v>
      </c>
      <c r="T68" s="151">
        <v>0</v>
      </c>
      <c r="U68" s="151"/>
      <c r="V68" s="81">
        <v>0</v>
      </c>
      <c r="W68" s="151">
        <v>0</v>
      </c>
      <c r="X68" s="151">
        <v>0</v>
      </c>
      <c r="Y68" s="151">
        <v>0</v>
      </c>
      <c r="Z68" s="151">
        <v>0.02</v>
      </c>
      <c r="AA68" s="151"/>
      <c r="AB68" s="81">
        <v>0</v>
      </c>
      <c r="AC68" s="151">
        <v>0</v>
      </c>
      <c r="AD68" s="151">
        <v>0</v>
      </c>
      <c r="AE68" s="151">
        <v>0</v>
      </c>
      <c r="AF68" s="151">
        <v>0.11</v>
      </c>
      <c r="AG68" s="152"/>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row>
    <row r="69" spans="3:93" x14ac:dyDescent="0.2">
      <c r="C69" s="61" t="s">
        <v>176</v>
      </c>
      <c r="D69" s="81">
        <v>1.2326000000000001E-4</v>
      </c>
      <c r="E69" s="151">
        <v>0.22131899999999999</v>
      </c>
      <c r="F69" s="151">
        <v>1.7249999999999999E-4</v>
      </c>
      <c r="G69" s="151">
        <v>7.0225000000000001E-3</v>
      </c>
      <c r="H69" s="151"/>
      <c r="I69" s="151"/>
      <c r="J69" s="81">
        <v>2.92427E-2</v>
      </c>
      <c r="K69" s="151">
        <v>52.506500000000003</v>
      </c>
      <c r="L69" s="151">
        <v>4.0924500000000003E-2</v>
      </c>
      <c r="M69" s="151">
        <v>1.66604</v>
      </c>
      <c r="N69" s="151"/>
      <c r="O69" s="151"/>
      <c r="P69" s="81">
        <v>8.3961699999999997E-3</v>
      </c>
      <c r="Q69" s="151">
        <v>15.075699999999999</v>
      </c>
      <c r="R69" s="151">
        <v>1.17503E-2</v>
      </c>
      <c r="S69" s="151">
        <v>0.47835499999999997</v>
      </c>
      <c r="T69" s="151"/>
      <c r="U69" s="151"/>
      <c r="V69" s="81">
        <v>0</v>
      </c>
      <c r="W69" s="151">
        <v>0</v>
      </c>
      <c r="X69" s="151">
        <v>0</v>
      </c>
      <c r="Y69" s="151">
        <v>0</v>
      </c>
      <c r="Z69" s="151"/>
      <c r="AA69" s="151"/>
      <c r="AB69" s="81">
        <v>4.9982400000000001E-6</v>
      </c>
      <c r="AC69" s="151">
        <v>8.9745599999999995E-3</v>
      </c>
      <c r="AD69" s="151">
        <v>6.9949300000000001E-6</v>
      </c>
      <c r="AE69" s="151">
        <v>2.8476499999999997E-4</v>
      </c>
      <c r="AF69" s="151"/>
      <c r="AG69" s="152"/>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row>
    <row r="70" spans="3:93" x14ac:dyDescent="0.2">
      <c r="C70" s="61" t="s">
        <v>109</v>
      </c>
      <c r="D70" s="81">
        <v>5.5142600000000003E-5</v>
      </c>
      <c r="E70" s="151">
        <v>9.9011000000000002E-2</v>
      </c>
      <c r="F70" s="151">
        <v>7.7170900000000003E-5</v>
      </c>
      <c r="G70" s="151">
        <v>3.1416399999999998E-3</v>
      </c>
      <c r="H70" s="151"/>
      <c r="I70" s="151"/>
      <c r="J70" s="81">
        <v>5.3619399999999998E-2</v>
      </c>
      <c r="K70" s="151">
        <v>96.275999999999996</v>
      </c>
      <c r="L70" s="151">
        <v>7.50392E-2</v>
      </c>
      <c r="M70" s="151">
        <v>3.0548600000000001</v>
      </c>
      <c r="N70" s="151"/>
      <c r="O70" s="151"/>
      <c r="P70" s="81">
        <v>1.50808E-2</v>
      </c>
      <c r="Q70" s="151">
        <v>27.078199999999999</v>
      </c>
      <c r="R70" s="151">
        <v>2.1105200000000001E-2</v>
      </c>
      <c r="S70" s="151">
        <v>0.85919599999999996</v>
      </c>
      <c r="T70" s="151"/>
      <c r="U70" s="151"/>
      <c r="V70" s="81">
        <v>0</v>
      </c>
      <c r="W70" s="151">
        <v>0</v>
      </c>
      <c r="X70" s="151">
        <v>0</v>
      </c>
      <c r="Y70" s="151">
        <v>0</v>
      </c>
      <c r="Z70" s="151"/>
      <c r="AA70" s="151"/>
      <c r="AB70" s="81">
        <v>2.2360599999999998E-6</v>
      </c>
      <c r="AC70" s="151">
        <v>4.0149399999999998E-3</v>
      </c>
      <c r="AD70" s="151">
        <v>3.1293100000000001E-6</v>
      </c>
      <c r="AE70" s="151">
        <v>1.2739500000000001E-4</v>
      </c>
      <c r="AF70" s="151"/>
      <c r="AG70" s="152"/>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row>
    <row r="71" spans="3:93" x14ac:dyDescent="0.2">
      <c r="C71" s="61" t="s">
        <v>138</v>
      </c>
      <c r="D71" s="81"/>
      <c r="E71" s="151">
        <v>0</v>
      </c>
      <c r="F71" s="151"/>
      <c r="G71" s="151"/>
      <c r="H71" s="151">
        <v>0</v>
      </c>
      <c r="I71" s="151"/>
      <c r="J71" s="81"/>
      <c r="K71" s="151">
        <v>30.970399999999998</v>
      </c>
      <c r="L71" s="151"/>
      <c r="M71" s="151"/>
      <c r="N71" s="151">
        <v>75.736000000000004</v>
      </c>
      <c r="O71" s="151"/>
      <c r="P71" s="81"/>
      <c r="Q71" s="151">
        <v>0</v>
      </c>
      <c r="R71" s="151"/>
      <c r="S71" s="151"/>
      <c r="T71" s="151">
        <v>0</v>
      </c>
      <c r="U71" s="151"/>
      <c r="V71" s="81"/>
      <c r="W71" s="151">
        <v>0</v>
      </c>
      <c r="X71" s="151"/>
      <c r="Y71" s="151"/>
      <c r="Z71" s="151">
        <v>0</v>
      </c>
      <c r="AA71" s="151"/>
      <c r="AB71" s="81"/>
      <c r="AC71" s="151">
        <v>0</v>
      </c>
      <c r="AD71" s="151"/>
      <c r="AE71" s="151"/>
      <c r="AF71" s="151">
        <v>0</v>
      </c>
      <c r="AG71" s="152"/>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row>
    <row r="72" spans="3:93" x14ac:dyDescent="0.2">
      <c r="C72" s="61" t="s">
        <v>208</v>
      </c>
      <c r="D72" s="81"/>
      <c r="E72" s="151">
        <v>0</v>
      </c>
      <c r="F72" s="151"/>
      <c r="G72" s="151">
        <v>0</v>
      </c>
      <c r="H72" s="151">
        <v>0</v>
      </c>
      <c r="I72" s="151"/>
      <c r="J72" s="81"/>
      <c r="K72" s="151">
        <v>475.49148599999995</v>
      </c>
      <c r="L72" s="151"/>
      <c r="M72" s="151">
        <v>5.6258889999999999</v>
      </c>
      <c r="N72" s="151">
        <v>251.10275700000005</v>
      </c>
      <c r="O72" s="151"/>
      <c r="P72" s="81"/>
      <c r="Q72" s="151">
        <v>0</v>
      </c>
      <c r="R72" s="151"/>
      <c r="S72" s="151">
        <v>0</v>
      </c>
      <c r="T72" s="151">
        <v>0</v>
      </c>
      <c r="U72" s="151"/>
      <c r="V72" s="81"/>
      <c r="W72" s="151">
        <v>0</v>
      </c>
      <c r="X72" s="151"/>
      <c r="Y72" s="151">
        <v>0</v>
      </c>
      <c r="Z72" s="151">
        <v>0</v>
      </c>
      <c r="AA72" s="151"/>
      <c r="AB72" s="81"/>
      <c r="AC72" s="151">
        <v>0</v>
      </c>
      <c r="AD72" s="151"/>
      <c r="AE72" s="151">
        <v>0</v>
      </c>
      <c r="AF72" s="151">
        <v>0</v>
      </c>
      <c r="AG72" s="15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row>
    <row r="73" spans="3:93" x14ac:dyDescent="0.2">
      <c r="C73" s="61" t="s">
        <v>44</v>
      </c>
      <c r="D73" s="81">
        <v>0</v>
      </c>
      <c r="E73" s="151">
        <v>0</v>
      </c>
      <c r="F73" s="151">
        <v>0</v>
      </c>
      <c r="G73" s="151">
        <v>0</v>
      </c>
      <c r="H73" s="151"/>
      <c r="I73" s="151"/>
      <c r="J73" s="81">
        <v>0.173847</v>
      </c>
      <c r="K73" s="151">
        <v>312.14999999999998</v>
      </c>
      <c r="L73" s="151">
        <v>0.24329500000000001</v>
      </c>
      <c r="M73" s="151">
        <v>9.9045900000000007</v>
      </c>
      <c r="N73" s="151"/>
      <c r="O73" s="151"/>
      <c r="P73" s="81">
        <v>0</v>
      </c>
      <c r="Q73" s="151">
        <v>0</v>
      </c>
      <c r="R73" s="151">
        <v>0</v>
      </c>
      <c r="S73" s="151">
        <v>0</v>
      </c>
      <c r="T73" s="151"/>
      <c r="U73" s="151"/>
      <c r="V73" s="81">
        <v>0</v>
      </c>
      <c r="W73" s="151">
        <v>0</v>
      </c>
      <c r="X73" s="151">
        <v>0</v>
      </c>
      <c r="Y73" s="151">
        <v>0</v>
      </c>
      <c r="Z73" s="151"/>
      <c r="AA73" s="151"/>
      <c r="AB73" s="81">
        <v>0</v>
      </c>
      <c r="AC73" s="151">
        <v>0</v>
      </c>
      <c r="AD73" s="151">
        <v>0</v>
      </c>
      <c r="AE73" s="151">
        <v>0</v>
      </c>
      <c r="AF73" s="151"/>
      <c r="AG73" s="152"/>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row>
    <row r="74" spans="3:93" x14ac:dyDescent="0.2">
      <c r="C74" s="61" t="s">
        <v>175</v>
      </c>
      <c r="D74" s="81">
        <v>0</v>
      </c>
      <c r="E74" s="151">
        <v>0</v>
      </c>
      <c r="F74" s="151">
        <v>0</v>
      </c>
      <c r="G74" s="151">
        <v>0</v>
      </c>
      <c r="H74" s="151"/>
      <c r="I74" s="151"/>
      <c r="J74" s="81">
        <v>3.0361900000000001E-2</v>
      </c>
      <c r="K74" s="151">
        <v>54.516100000000002</v>
      </c>
      <c r="L74" s="151">
        <v>4.2490800000000002E-2</v>
      </c>
      <c r="M74" s="151">
        <v>1.7298100000000001</v>
      </c>
      <c r="N74" s="151"/>
      <c r="O74" s="151"/>
      <c r="P74" s="81">
        <v>0</v>
      </c>
      <c r="Q74" s="151">
        <v>0</v>
      </c>
      <c r="R74" s="151">
        <v>0</v>
      </c>
      <c r="S74" s="151">
        <v>0</v>
      </c>
      <c r="T74" s="151"/>
      <c r="U74" s="151"/>
      <c r="V74" s="81">
        <v>0</v>
      </c>
      <c r="W74" s="151">
        <v>0</v>
      </c>
      <c r="X74" s="151">
        <v>0</v>
      </c>
      <c r="Y74" s="151">
        <v>0</v>
      </c>
      <c r="Z74" s="151"/>
      <c r="AA74" s="151"/>
      <c r="AB74" s="81">
        <v>0</v>
      </c>
      <c r="AC74" s="151">
        <v>0</v>
      </c>
      <c r="AD74" s="151">
        <v>0</v>
      </c>
      <c r="AE74" s="151">
        <v>0</v>
      </c>
      <c r="AF74" s="151"/>
      <c r="AG74" s="152"/>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row>
    <row r="75" spans="3:93" x14ac:dyDescent="0.2">
      <c r="C75" s="61" t="s">
        <v>107</v>
      </c>
      <c r="D75" s="81">
        <v>0</v>
      </c>
      <c r="E75" s="151">
        <v>0</v>
      </c>
      <c r="F75" s="151">
        <v>0</v>
      </c>
      <c r="G75" s="151">
        <v>0</v>
      </c>
      <c r="H75" s="151"/>
      <c r="I75" s="151"/>
      <c r="J75" s="81">
        <v>1.8259299999999999E-3</v>
      </c>
      <c r="K75" s="151">
        <v>3.2785299999999999</v>
      </c>
      <c r="L75" s="151">
        <v>2.5553500000000001E-3</v>
      </c>
      <c r="M75" s="151">
        <v>0.104029</v>
      </c>
      <c r="N75" s="151"/>
      <c r="O75" s="151"/>
      <c r="P75" s="81">
        <v>0</v>
      </c>
      <c r="Q75" s="151">
        <v>0</v>
      </c>
      <c r="R75" s="151">
        <v>0</v>
      </c>
      <c r="S75" s="151">
        <v>0</v>
      </c>
      <c r="T75" s="151"/>
      <c r="U75" s="151"/>
      <c r="V75" s="81">
        <v>0</v>
      </c>
      <c r="W75" s="151">
        <v>0</v>
      </c>
      <c r="X75" s="151">
        <v>0</v>
      </c>
      <c r="Y75" s="151">
        <v>0</v>
      </c>
      <c r="Z75" s="151"/>
      <c r="AA75" s="151"/>
      <c r="AB75" s="81">
        <v>0</v>
      </c>
      <c r="AC75" s="151">
        <v>0</v>
      </c>
      <c r="AD75" s="151">
        <v>0</v>
      </c>
      <c r="AE75" s="151">
        <v>0</v>
      </c>
      <c r="AF75" s="151"/>
      <c r="AG75" s="152"/>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row>
    <row r="76" spans="3:93" x14ac:dyDescent="0.2">
      <c r="C76" s="82" t="s">
        <v>168</v>
      </c>
      <c r="D76" s="83">
        <v>0</v>
      </c>
      <c r="E76" s="153">
        <v>0</v>
      </c>
      <c r="F76" s="153">
        <v>0</v>
      </c>
      <c r="G76" s="153">
        <v>0</v>
      </c>
      <c r="H76" s="153">
        <v>0</v>
      </c>
      <c r="I76" s="153"/>
      <c r="J76" s="83">
        <v>0.31796999999999997</v>
      </c>
      <c r="K76" s="153">
        <v>1419.75</v>
      </c>
      <c r="L76" s="153">
        <v>3.4977100000000001</v>
      </c>
      <c r="M76" s="153">
        <v>129.279</v>
      </c>
      <c r="N76" s="153">
        <v>298.91000000000003</v>
      </c>
      <c r="O76" s="153"/>
      <c r="P76" s="83">
        <v>0</v>
      </c>
      <c r="Q76" s="153">
        <v>0</v>
      </c>
      <c r="R76" s="153">
        <v>0</v>
      </c>
      <c r="S76" s="153">
        <v>0</v>
      </c>
      <c r="T76" s="153">
        <v>0</v>
      </c>
      <c r="U76" s="153"/>
      <c r="V76" s="83">
        <v>0</v>
      </c>
      <c r="W76" s="153">
        <v>0</v>
      </c>
      <c r="X76" s="153">
        <v>0</v>
      </c>
      <c r="Y76" s="153">
        <v>0</v>
      </c>
      <c r="Z76" s="153">
        <v>0</v>
      </c>
      <c r="AA76" s="153"/>
      <c r="AB76" s="83">
        <v>0</v>
      </c>
      <c r="AC76" s="153">
        <v>0</v>
      </c>
      <c r="AD76" s="153">
        <v>0</v>
      </c>
      <c r="AE76" s="153">
        <v>0</v>
      </c>
      <c r="AF76" s="153">
        <v>0</v>
      </c>
      <c r="AG76" s="154"/>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row>
    <row r="77" spans="3:93" x14ac:dyDescent="0.2">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row>
    <row r="78" spans="3:93" x14ac:dyDescent="0.2">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row>
    <row r="79" spans="3:93" x14ac:dyDescent="0.2">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row>
    <row r="80" spans="3:93" x14ac:dyDescent="0.2">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row>
    <row r="81" spans="3:93" x14ac:dyDescent="0.2">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row>
    <row r="82" spans="3:93" x14ac:dyDescent="0.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3:93" x14ac:dyDescent="0.2">
      <c r="C83"/>
      <c r="D83"/>
      <c r="E83"/>
      <c r="F83"/>
      <c r="G83"/>
      <c r="H83"/>
      <c r="I83"/>
      <c r="J83"/>
      <c r="K83"/>
      <c r="L83"/>
      <c r="M83"/>
      <c r="N83" s="101"/>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3:93" x14ac:dyDescent="0.2">
      <c r="C84"/>
      <c r="D84"/>
      <c r="E84"/>
      <c r="F84"/>
      <c r="G84"/>
      <c r="H84"/>
      <c r="I84"/>
      <c r="J84"/>
      <c r="K84"/>
      <c r="L84"/>
      <c r="M84"/>
      <c r="N84" s="101"/>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3:93" x14ac:dyDescent="0.2">
      <c r="C85"/>
      <c r="D85"/>
      <c r="E85"/>
      <c r="F85"/>
      <c r="G85"/>
      <c r="H85"/>
      <c r="I85"/>
      <c r="J85"/>
      <c r="K85"/>
      <c r="L85"/>
      <c r="M85"/>
      <c r="N85" s="101"/>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3:93" x14ac:dyDescent="0.2">
      <c r="C86"/>
      <c r="D86"/>
      <c r="E86"/>
      <c r="F86"/>
      <c r="G86"/>
      <c r="H86"/>
      <c r="I86"/>
      <c r="J86"/>
      <c r="K86"/>
      <c r="L86"/>
      <c r="M86"/>
      <c r="N86" s="101"/>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3:93" x14ac:dyDescent="0.2">
      <c r="C87"/>
      <c r="D87"/>
      <c r="E87"/>
      <c r="F87"/>
      <c r="G87"/>
      <c r="H87"/>
      <c r="I87"/>
      <c r="J87"/>
      <c r="K87"/>
      <c r="L87"/>
      <c r="M87"/>
      <c r="N87" s="101"/>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3:93" x14ac:dyDescent="0.2">
      <c r="C88"/>
      <c r="D88"/>
      <c r="E88"/>
      <c r="F88"/>
      <c r="G88"/>
      <c r="H88"/>
      <c r="I88"/>
      <c r="J88"/>
      <c r="K88"/>
      <c r="L88"/>
      <c r="M88"/>
      <c r="N88" s="101"/>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3:93" x14ac:dyDescent="0.2">
      <c r="C89"/>
      <c r="D89"/>
      <c r="E89"/>
      <c r="F89"/>
      <c r="G89"/>
      <c r="H89"/>
      <c r="I89"/>
      <c r="J89"/>
      <c r="K89"/>
      <c r="L89"/>
      <c r="M89"/>
      <c r="N89" s="101"/>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3:93" x14ac:dyDescent="0.2">
      <c r="C90"/>
      <c r="D90"/>
      <c r="E90"/>
      <c r="F90"/>
      <c r="G90"/>
      <c r="H90"/>
      <c r="I90"/>
      <c r="J90"/>
      <c r="K90"/>
      <c r="L90"/>
      <c r="M90"/>
      <c r="N90" s="101"/>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3:93" x14ac:dyDescent="0.2">
      <c r="C91"/>
      <c r="D91"/>
      <c r="E91"/>
      <c r="F91"/>
      <c r="G91"/>
      <c r="H91"/>
      <c r="I91"/>
      <c r="J91"/>
      <c r="K91"/>
      <c r="L91"/>
      <c r="M91"/>
      <c r="N91" s="10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3:93" x14ac:dyDescent="0.2">
      <c r="C92"/>
      <c r="D92"/>
      <c r="E92"/>
      <c r="F92"/>
      <c r="G92"/>
      <c r="H92"/>
      <c r="I92"/>
      <c r="J92"/>
      <c r="K92"/>
      <c r="L92"/>
      <c r="M92"/>
      <c r="N92" s="101"/>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3:93" x14ac:dyDescent="0.2">
      <c r="C93"/>
      <c r="D93"/>
      <c r="E93"/>
      <c r="F93"/>
      <c r="G93"/>
      <c r="H93"/>
      <c r="I93"/>
      <c r="J93"/>
      <c r="K93"/>
      <c r="L93"/>
      <c r="M93"/>
      <c r="N93" s="101"/>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3:93" x14ac:dyDescent="0.2">
      <c r="C94"/>
      <c r="D94"/>
      <c r="E94"/>
      <c r="F94"/>
      <c r="G94"/>
      <c r="H94"/>
      <c r="I94"/>
      <c r="J94"/>
      <c r="K94"/>
      <c r="L94"/>
      <c r="M94"/>
      <c r="N94" s="101"/>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3:93" x14ac:dyDescent="0.2">
      <c r="C95"/>
      <c r="D95"/>
      <c r="E95"/>
      <c r="F95"/>
      <c r="G95"/>
      <c r="H95"/>
      <c r="I95"/>
      <c r="J95"/>
      <c r="K95"/>
      <c r="L95"/>
      <c r="M95"/>
      <c r="N95" s="101"/>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3:93" x14ac:dyDescent="0.2">
      <c r="C96"/>
      <c r="D96"/>
      <c r="E96"/>
      <c r="F96"/>
      <c r="G96"/>
      <c r="H96"/>
      <c r="I96"/>
      <c r="J96"/>
      <c r="K96"/>
      <c r="L96"/>
      <c r="M96"/>
      <c r="N96" s="101"/>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3:55" x14ac:dyDescent="0.2">
      <c r="C97"/>
      <c r="D97"/>
      <c r="E97"/>
      <c r="F97"/>
      <c r="G97"/>
      <c r="H97"/>
      <c r="I97"/>
      <c r="J97"/>
      <c r="K97"/>
      <c r="L97"/>
      <c r="M97"/>
      <c r="N97" s="101"/>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3:55" x14ac:dyDescent="0.2">
      <c r="C98"/>
      <c r="D98"/>
      <c r="E98"/>
      <c r="F98"/>
      <c r="G98"/>
      <c r="H98"/>
      <c r="I98"/>
      <c r="J98"/>
      <c r="K98"/>
      <c r="L98"/>
      <c r="M98"/>
      <c r="N98" s="101"/>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row>
    <row r="99" spans="3:55" x14ac:dyDescent="0.2">
      <c r="C99"/>
      <c r="D99"/>
      <c r="E99"/>
      <c r="F99"/>
      <c r="G99"/>
      <c r="H99"/>
      <c r="I99"/>
      <c r="J99"/>
      <c r="K99"/>
      <c r="L99"/>
      <c r="M99"/>
      <c r="N99" s="101"/>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row>
    <row r="100" spans="3:55" x14ac:dyDescent="0.2">
      <c r="C100"/>
      <c r="D100"/>
      <c r="E100"/>
      <c r="F100"/>
      <c r="G100"/>
      <c r="H100"/>
      <c r="I100"/>
      <c r="J100"/>
      <c r="K100"/>
      <c r="L100"/>
      <c r="M100"/>
      <c r="N100" s="101"/>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row>
    <row r="101" spans="3:55" x14ac:dyDescent="0.2">
      <c r="C101"/>
      <c r="D101"/>
      <c r="E101"/>
      <c r="F101"/>
      <c r="G101"/>
      <c r="H101"/>
      <c r="I101"/>
      <c r="J101"/>
      <c r="K101"/>
      <c r="L101"/>
      <c r="M101"/>
      <c r="N101" s="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row>
    <row r="102" spans="3:55" x14ac:dyDescent="0.2">
      <c r="C102"/>
      <c r="D102"/>
      <c r="E102"/>
      <c r="F102"/>
      <c r="G102"/>
      <c r="H102"/>
      <c r="I102"/>
      <c r="J102"/>
      <c r="K102"/>
      <c r="L102"/>
      <c r="M102"/>
      <c r="N102" s="101"/>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3:55" x14ac:dyDescent="0.2">
      <c r="C103"/>
      <c r="D103"/>
      <c r="E103"/>
      <c r="F103"/>
      <c r="G103"/>
      <c r="H103"/>
      <c r="I103"/>
      <c r="J103"/>
      <c r="K103"/>
      <c r="L103"/>
      <c r="M103"/>
      <c r="N103" s="101"/>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row>
    <row r="104" spans="3:55" x14ac:dyDescent="0.2">
      <c r="C104"/>
      <c r="D104"/>
      <c r="E104"/>
      <c r="F104"/>
      <c r="G104"/>
      <c r="H104"/>
      <c r="I104"/>
      <c r="J104"/>
      <c r="K104"/>
      <c r="L104"/>
      <c r="M104"/>
      <c r="N104" s="101"/>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row>
    <row r="105" spans="3:55" x14ac:dyDescent="0.2">
      <c r="C105"/>
      <c r="D105"/>
      <c r="E105"/>
      <c r="F105"/>
      <c r="G105"/>
      <c r="H105"/>
      <c r="I105"/>
      <c r="J105"/>
      <c r="K105"/>
      <c r="L105"/>
      <c r="M105"/>
      <c r="N105" s="101"/>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row>
    <row r="106" spans="3:55" x14ac:dyDescent="0.2">
      <c r="C106"/>
      <c r="D106"/>
      <c r="E106"/>
      <c r="F106"/>
      <c r="G106"/>
      <c r="H106"/>
      <c r="I106"/>
      <c r="J106"/>
      <c r="K106"/>
      <c r="L106"/>
      <c r="M106"/>
      <c r="N106" s="101"/>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3:55" x14ac:dyDescent="0.2">
      <c r="C107"/>
      <c r="D107"/>
      <c r="E107"/>
      <c r="F107"/>
      <c r="G107"/>
      <c r="H107"/>
      <c r="I107"/>
      <c r="J107"/>
      <c r="K107"/>
      <c r="L107"/>
      <c r="M107"/>
      <c r="N107" s="101"/>
      <c r="O107"/>
      <c r="P107"/>
      <c r="Q107"/>
      <c r="R107"/>
      <c r="S107"/>
      <c r="T107"/>
      <c r="U107"/>
      <c r="V107"/>
      <c r="W107"/>
    </row>
    <row r="108" spans="3:55" x14ac:dyDescent="0.2">
      <c r="C108"/>
      <c r="D108"/>
      <c r="E108"/>
      <c r="F108"/>
      <c r="G108"/>
      <c r="H108"/>
      <c r="I108"/>
      <c r="J108"/>
      <c r="K108"/>
      <c r="L108"/>
      <c r="M108"/>
      <c r="N108" s="101"/>
      <c r="O108"/>
      <c r="P108"/>
      <c r="Q108"/>
      <c r="R108"/>
      <c r="S108"/>
      <c r="T108"/>
      <c r="U108"/>
      <c r="V108"/>
      <c r="W108"/>
    </row>
    <row r="109" spans="3:55" x14ac:dyDescent="0.2">
      <c r="C109"/>
      <c r="D109"/>
      <c r="E109"/>
      <c r="F109"/>
      <c r="G109"/>
      <c r="H109"/>
      <c r="I109"/>
      <c r="J109"/>
      <c r="K109"/>
      <c r="L109"/>
      <c r="M109"/>
      <c r="N109" s="101"/>
      <c r="O109"/>
      <c r="P109"/>
      <c r="Q109"/>
      <c r="R109"/>
      <c r="S109"/>
      <c r="T109"/>
      <c r="U109"/>
      <c r="V109"/>
      <c r="W109"/>
    </row>
    <row r="110" spans="3:55" x14ac:dyDescent="0.2">
      <c r="C110"/>
      <c r="D110"/>
      <c r="E110"/>
      <c r="F110"/>
      <c r="G110"/>
      <c r="H110"/>
      <c r="I110"/>
      <c r="J110"/>
      <c r="K110"/>
      <c r="L110"/>
      <c r="M110"/>
      <c r="N110" s="101"/>
      <c r="O110"/>
      <c r="P110"/>
      <c r="Q110"/>
      <c r="R110"/>
      <c r="S110"/>
      <c r="T110"/>
      <c r="U110"/>
      <c r="V110"/>
      <c r="W110"/>
    </row>
    <row r="111" spans="3:55" x14ac:dyDescent="0.2">
      <c r="C111"/>
      <c r="D111"/>
      <c r="E111"/>
      <c r="F111"/>
      <c r="G111"/>
      <c r="H111"/>
      <c r="I111"/>
      <c r="J111"/>
      <c r="K111"/>
      <c r="L111"/>
      <c r="M111"/>
      <c r="N111" s="101"/>
      <c r="O111"/>
      <c r="P111"/>
      <c r="Q111"/>
      <c r="R111"/>
      <c r="S111"/>
      <c r="T111"/>
      <c r="U111"/>
      <c r="V111"/>
      <c r="W111"/>
    </row>
    <row r="112" spans="3:55" x14ac:dyDescent="0.2">
      <c r="I112"/>
      <c r="J112"/>
      <c r="K112"/>
      <c r="L112"/>
      <c r="M112"/>
      <c r="N112" s="101"/>
      <c r="O112"/>
      <c r="P112"/>
      <c r="Q112"/>
      <c r="R112"/>
      <c r="S112"/>
      <c r="T112"/>
      <c r="U112"/>
      <c r="V112"/>
      <c r="W112"/>
    </row>
    <row r="113" spans="10:23" x14ac:dyDescent="0.2">
      <c r="J113"/>
      <c r="K113"/>
      <c r="M113"/>
      <c r="N113" s="101"/>
      <c r="O113"/>
      <c r="P113"/>
      <c r="Q113"/>
      <c r="R113"/>
      <c r="S113"/>
      <c r="T113"/>
      <c r="U113"/>
      <c r="V113"/>
      <c r="W113"/>
    </row>
  </sheetData>
  <autoFilter ref="A23:CB45"/>
  <phoneticPr fontId="6" type="noConversion"/>
  <pageMargins left="0.75" right="0.75" top="1" bottom="1" header="0.5" footer="0.5"/>
  <pageSetup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E454"/>
  <sheetViews>
    <sheetView workbookViewId="0"/>
  </sheetViews>
  <sheetFormatPr defaultRowHeight="12.75" x14ac:dyDescent="0.2"/>
  <cols>
    <col min="1" max="1" width="31.85546875" customWidth="1"/>
    <col min="2" max="2" width="15.85546875" style="24" customWidth="1"/>
    <col min="3" max="3" width="23.42578125" customWidth="1"/>
    <col min="4" max="4" width="9.140625" style="24" customWidth="1"/>
    <col min="5" max="9" width="11.7109375" customWidth="1"/>
    <col min="13" max="13" width="28.28515625" bestFit="1" customWidth="1"/>
    <col min="14" max="14" width="7.42578125" customWidth="1"/>
    <col min="15" max="15" width="23.140625" customWidth="1"/>
    <col min="16" max="16" width="23.42578125" customWidth="1"/>
    <col min="17" max="17" width="22.140625" customWidth="1"/>
    <col min="18" max="18" width="23.140625" customWidth="1"/>
    <col min="19" max="19" width="22.28515625" customWidth="1"/>
    <col min="20" max="22" width="12" bestFit="1" customWidth="1"/>
    <col min="23" max="23" width="20.85546875" bestFit="1" customWidth="1"/>
    <col min="24" max="24" width="8" customWidth="1"/>
    <col min="25" max="25" width="20.85546875" customWidth="1"/>
    <col min="26" max="26" width="21.140625" bestFit="1" customWidth="1"/>
    <col min="27" max="27" width="19.85546875" bestFit="1" customWidth="1"/>
    <col min="28" max="28" width="20.85546875" bestFit="1" customWidth="1"/>
    <col min="29" max="29" width="20" bestFit="1" customWidth="1"/>
    <col min="30" max="36" width="12" bestFit="1" customWidth="1"/>
  </cols>
  <sheetData>
    <row r="2" spans="1:31" x14ac:dyDescent="0.2">
      <c r="A2" s="34"/>
    </row>
    <row r="3" spans="1:31" x14ac:dyDescent="0.2">
      <c r="A3" s="2" t="s">
        <v>96</v>
      </c>
      <c r="K3" s="102" t="s">
        <v>68</v>
      </c>
      <c r="L3" s="84"/>
      <c r="M3" s="84"/>
      <c r="N3" s="84"/>
      <c r="O3" s="84"/>
      <c r="P3" s="84"/>
      <c r="Q3" s="84"/>
      <c r="R3" s="84"/>
      <c r="S3" s="84"/>
      <c r="U3" s="2" t="s">
        <v>67</v>
      </c>
    </row>
    <row r="4" spans="1:31" x14ac:dyDescent="0.2">
      <c r="K4" s="84"/>
      <c r="L4" s="84"/>
      <c r="M4" s="84"/>
      <c r="N4" s="84"/>
      <c r="O4" s="84"/>
      <c r="P4" s="84"/>
      <c r="Q4" s="84"/>
      <c r="R4" s="84"/>
      <c r="S4" s="84"/>
    </row>
    <row r="5" spans="1:31" x14ac:dyDescent="0.2">
      <c r="K5" s="9"/>
      <c r="L5" s="10"/>
      <c r="M5" s="10"/>
      <c r="N5" s="10"/>
      <c r="O5" s="8" t="s">
        <v>91</v>
      </c>
      <c r="P5" s="10"/>
      <c r="Q5" s="10"/>
      <c r="R5" s="10"/>
      <c r="S5" s="12"/>
      <c r="U5" s="9"/>
      <c r="V5" s="10"/>
      <c r="W5" s="10"/>
      <c r="X5" s="10"/>
      <c r="Y5" s="8" t="s">
        <v>91</v>
      </c>
      <c r="Z5" s="10"/>
      <c r="AA5" s="10"/>
      <c r="AB5" s="10"/>
      <c r="AC5" s="12"/>
    </row>
    <row r="6" spans="1:31" s="6" customFormat="1" ht="38.25" x14ac:dyDescent="0.2">
      <c r="A6" s="16" t="str">
        <f t="shared" ref="A6:I6" si="0">K6</f>
        <v>Source</v>
      </c>
      <c r="B6" s="104" t="str">
        <f t="shared" si="0"/>
        <v>SCC</v>
      </c>
      <c r="C6" s="16" t="str">
        <f t="shared" si="0"/>
        <v>Description</v>
      </c>
      <c r="D6" s="104" t="str">
        <f t="shared" si="0"/>
        <v>FIPS</v>
      </c>
      <c r="E6" s="16" t="str">
        <f t="shared" si="0"/>
        <v>Sum of NOx (tons/year)</v>
      </c>
      <c r="F6" s="16" t="str">
        <f t="shared" si="0"/>
        <v>Sum of VOC (tons/year)</v>
      </c>
      <c r="G6" s="16" t="str">
        <f t="shared" si="0"/>
        <v>Sum of CO (tons/year)</v>
      </c>
      <c r="H6" s="16" t="str">
        <f t="shared" si="0"/>
        <v>Sum of SOx (tons/year)</v>
      </c>
      <c r="I6" s="16" t="str">
        <f t="shared" si="0"/>
        <v>Sum of PM (tons/year)</v>
      </c>
      <c r="J6" s="16" t="s">
        <v>97</v>
      </c>
      <c r="K6" s="8" t="s">
        <v>82</v>
      </c>
      <c r="L6" s="8" t="s">
        <v>52</v>
      </c>
      <c r="M6" s="8" t="s">
        <v>53</v>
      </c>
      <c r="N6" s="8" t="s">
        <v>54</v>
      </c>
      <c r="O6" s="9" t="s">
        <v>92</v>
      </c>
      <c r="P6" s="14" t="s">
        <v>93</v>
      </c>
      <c r="Q6" s="14" t="s">
        <v>2</v>
      </c>
      <c r="R6" s="14" t="s">
        <v>3</v>
      </c>
      <c r="S6" s="13" t="s">
        <v>4</v>
      </c>
      <c r="U6" s="8" t="s">
        <v>82</v>
      </c>
      <c r="V6" s="8" t="s">
        <v>52</v>
      </c>
      <c r="W6" s="8" t="s">
        <v>53</v>
      </c>
      <c r="X6" s="8" t="s">
        <v>54</v>
      </c>
      <c r="Y6" s="9" t="s">
        <v>92</v>
      </c>
      <c r="Z6" s="14" t="s">
        <v>93</v>
      </c>
      <c r="AA6" s="14" t="s">
        <v>2</v>
      </c>
      <c r="AB6" s="14" t="s">
        <v>3</v>
      </c>
      <c r="AC6" s="13" t="s">
        <v>4</v>
      </c>
      <c r="AD6"/>
      <c r="AE6"/>
    </row>
    <row r="7" spans="1:31" x14ac:dyDescent="0.2">
      <c r="A7" s="31" t="str">
        <f t="shared" ref="A7:A70" si="1">IF(K7="",A6,K7)</f>
        <v>Nonpoint Sources</v>
      </c>
      <c r="B7" s="32" t="str">
        <f t="shared" ref="B7:B70" si="2">IF(L7="",B6,L7)</f>
        <v>2310000220</v>
      </c>
      <c r="C7" s="31" t="str">
        <f t="shared" ref="C7:C70" si="3">IF(M7="",C6,M7)</f>
        <v>Drill Rigs</v>
      </c>
      <c r="D7" s="32" t="str">
        <f t="shared" ref="D7:D70" si="4">IF(N7="",D6,N7)</f>
        <v>8029</v>
      </c>
      <c r="E7" s="115" t="str">
        <f t="shared" ref="E7:E70" si="5">IF(AND($K7=$U7,$L7=$V7,$N7=$X7),IF(O7=Y7,0,(O7-Y7)/Y7),"ERROR")</f>
        <v>ERROR</v>
      </c>
      <c r="F7" s="115" t="str">
        <f t="shared" ref="F7:F70" si="6">IF(AND($K7=$U7,$L7=$V7,$N7=$X7),IF(P7=Z7,0,(P7-Z7)/Z7),"ERROR")</f>
        <v>ERROR</v>
      </c>
      <c r="G7" s="115" t="str">
        <f t="shared" ref="G7:G70" si="7">IF(AND($K7=$U7,$L7=$V7,$N7=$X7),IF(Q7=AA7,0,(Q7-AA7)/AA7),"ERROR")</f>
        <v>ERROR</v>
      </c>
      <c r="H7" s="115" t="str">
        <f t="shared" ref="H7:H70" si="8">IF(AND($K7=$U7,$L7=$V7,$N7=$X7),IF(R7=AB7,0,(R7-AB7)/AB7),"ERROR")</f>
        <v>ERROR</v>
      </c>
      <c r="I7" s="115" t="str">
        <f t="shared" ref="I7:I70" si="9">IF(AND($K7=$U7,$L7=$V7,$N7=$X7),IF(S7=AC7,0,(S7-AC7)/AC7),"ERROR")</f>
        <v>ERROR</v>
      </c>
      <c r="K7" s="9" t="s">
        <v>148</v>
      </c>
      <c r="L7" s="9" t="s">
        <v>76</v>
      </c>
      <c r="M7" s="9" t="s">
        <v>126</v>
      </c>
      <c r="N7" s="9" t="s">
        <v>191</v>
      </c>
      <c r="O7" s="108">
        <v>7.8863899999999996</v>
      </c>
      <c r="P7" s="109">
        <v>0.72682199999999997</v>
      </c>
      <c r="Q7" s="109">
        <v>2.92401</v>
      </c>
      <c r="R7" s="109">
        <v>2.2220466600579246E-3</v>
      </c>
      <c r="S7" s="112">
        <v>0.38920399999999999</v>
      </c>
      <c r="U7" s="9" t="s">
        <v>98</v>
      </c>
      <c r="V7" s="9" t="s">
        <v>17</v>
      </c>
      <c r="W7" s="9" t="s">
        <v>15</v>
      </c>
      <c r="X7" s="9" t="s">
        <v>95</v>
      </c>
      <c r="Y7" s="108">
        <v>144.83617242945868</v>
      </c>
      <c r="Z7" s="109">
        <v>7.965989483620227</v>
      </c>
      <c r="AA7" s="109">
        <v>121.66238484074528</v>
      </c>
      <c r="AB7" s="109">
        <v>0.86901703457675195</v>
      </c>
      <c r="AC7" s="112">
        <v>11.007549104638858</v>
      </c>
    </row>
    <row r="8" spans="1:31" s="26" customFormat="1" x14ac:dyDescent="0.2">
      <c r="A8" s="26" t="str">
        <f t="shared" si="1"/>
        <v>Nonpoint Sources</v>
      </c>
      <c r="B8" s="27" t="str">
        <f t="shared" si="2"/>
        <v>2310000220</v>
      </c>
      <c r="C8" s="26" t="str">
        <f t="shared" si="3"/>
        <v>Drill Rigs</v>
      </c>
      <c r="D8" s="27" t="str">
        <f t="shared" si="4"/>
        <v>8045</v>
      </c>
      <c r="E8" s="113" t="str">
        <f t="shared" si="5"/>
        <v>ERROR</v>
      </c>
      <c r="F8" s="113" t="str">
        <f t="shared" si="6"/>
        <v>ERROR</v>
      </c>
      <c r="G8" s="113" t="str">
        <f t="shared" si="7"/>
        <v>ERROR</v>
      </c>
      <c r="H8" s="113" t="str">
        <f t="shared" si="8"/>
        <v>ERROR</v>
      </c>
      <c r="I8" s="113" t="str">
        <f t="shared" si="9"/>
        <v>ERROR</v>
      </c>
      <c r="K8" s="106"/>
      <c r="L8" s="106"/>
      <c r="M8" s="106"/>
      <c r="N8" s="87" t="s">
        <v>192</v>
      </c>
      <c r="O8" s="130">
        <v>1695.57</v>
      </c>
      <c r="P8" s="131">
        <v>156.267</v>
      </c>
      <c r="Q8" s="131">
        <v>628.66300000000001</v>
      </c>
      <c r="R8" s="131">
        <v>0.47773894714748011</v>
      </c>
      <c r="S8" s="132">
        <v>83.679000000000002</v>
      </c>
      <c r="U8" s="106"/>
      <c r="V8" s="106"/>
      <c r="W8" s="106"/>
      <c r="X8" s="87" t="s">
        <v>104</v>
      </c>
      <c r="Y8" s="200">
        <v>43.0217075142318</v>
      </c>
      <c r="Z8" s="201">
        <v>2.366193913282749</v>
      </c>
      <c r="AA8" s="201">
        <v>36.138234311954712</v>
      </c>
      <c r="AB8" s="201">
        <v>0.25813024508539079</v>
      </c>
      <c r="AC8" s="202">
        <v>3.2696497710816166</v>
      </c>
    </row>
    <row r="9" spans="1:31" s="28" customFormat="1" x14ac:dyDescent="0.2">
      <c r="A9" s="28" t="str">
        <f t="shared" si="1"/>
        <v>Nonpoint Sources</v>
      </c>
      <c r="B9" s="29" t="str">
        <f t="shared" si="2"/>
        <v>2310000220</v>
      </c>
      <c r="C9" s="28" t="str">
        <f t="shared" si="3"/>
        <v>Drill Rigs</v>
      </c>
      <c r="D9" s="29" t="str">
        <f t="shared" si="4"/>
        <v>8051</v>
      </c>
      <c r="E9" s="114" t="str">
        <f t="shared" si="5"/>
        <v>ERROR</v>
      </c>
      <c r="F9" s="114" t="str">
        <f t="shared" si="6"/>
        <v>ERROR</v>
      </c>
      <c r="G9" s="114" t="str">
        <f t="shared" si="7"/>
        <v>ERROR</v>
      </c>
      <c r="H9" s="114" t="str">
        <f t="shared" si="8"/>
        <v>ERROR</v>
      </c>
      <c r="I9" s="114" t="str">
        <f t="shared" si="9"/>
        <v>ERROR</v>
      </c>
      <c r="K9" s="106"/>
      <c r="L9" s="106"/>
      <c r="M9" s="106"/>
      <c r="N9" s="87" t="s">
        <v>193</v>
      </c>
      <c r="O9" s="130">
        <v>7.8863899999999996</v>
      </c>
      <c r="P9" s="131">
        <v>0.72682199999999997</v>
      </c>
      <c r="Q9" s="131">
        <v>2.92401</v>
      </c>
      <c r="R9" s="131">
        <v>2.2220466600579246E-3</v>
      </c>
      <c r="S9" s="132">
        <v>0.38920399999999999</v>
      </c>
      <c r="U9" s="106"/>
      <c r="V9" s="106"/>
      <c r="W9" s="106"/>
      <c r="X9" s="87" t="s">
        <v>105</v>
      </c>
      <c r="Y9" s="203">
        <v>101.81446491522689</v>
      </c>
      <c r="Z9" s="204">
        <v>5.5997955703374789</v>
      </c>
      <c r="AA9" s="204">
        <v>85.524150528790571</v>
      </c>
      <c r="AB9" s="204">
        <v>0.61088678949136122</v>
      </c>
      <c r="AC9" s="205">
        <v>7.7378993335572428</v>
      </c>
    </row>
    <row r="10" spans="1:31" x14ac:dyDescent="0.2">
      <c r="A10" s="31" t="str">
        <f t="shared" si="1"/>
        <v>Nonpoint Sources</v>
      </c>
      <c r="B10" s="32" t="str">
        <f t="shared" si="2"/>
        <v>2310000220</v>
      </c>
      <c r="C10" s="31" t="str">
        <f t="shared" si="3"/>
        <v>Drill Rigs</v>
      </c>
      <c r="D10" s="32" t="str">
        <f t="shared" si="4"/>
        <v>8077</v>
      </c>
      <c r="E10" s="115" t="str">
        <f t="shared" si="5"/>
        <v>ERROR</v>
      </c>
      <c r="F10" s="115" t="str">
        <f t="shared" si="6"/>
        <v>ERROR</v>
      </c>
      <c r="G10" s="115" t="str">
        <f t="shared" si="7"/>
        <v>ERROR</v>
      </c>
      <c r="H10" s="115" t="str">
        <f t="shared" si="8"/>
        <v>ERROR</v>
      </c>
      <c r="I10" s="115" t="str">
        <f t="shared" si="9"/>
        <v>ERROR</v>
      </c>
      <c r="K10" s="106"/>
      <c r="L10" s="106"/>
      <c r="M10" s="106"/>
      <c r="N10" s="87" t="s">
        <v>194</v>
      </c>
      <c r="O10" s="130">
        <v>63.091099999999997</v>
      </c>
      <c r="P10" s="131">
        <v>5.8145699999999998</v>
      </c>
      <c r="Q10" s="131">
        <v>23.392099999999999</v>
      </c>
      <c r="R10" s="131">
        <v>1.7776367645320677E-2</v>
      </c>
      <c r="S10" s="132">
        <v>3.1136400000000002</v>
      </c>
      <c r="U10" s="106"/>
      <c r="V10" s="9" t="s">
        <v>76</v>
      </c>
      <c r="W10" s="9" t="s">
        <v>75</v>
      </c>
      <c r="X10" s="9" t="s">
        <v>95</v>
      </c>
      <c r="Y10" s="108">
        <v>218.40051412125354</v>
      </c>
      <c r="Z10" s="109">
        <v>24.4373833646682</v>
      </c>
      <c r="AA10" s="109">
        <v>176.20793165420704</v>
      </c>
      <c r="AB10" s="109">
        <v>35.151607860087921</v>
      </c>
      <c r="AC10" s="112">
        <v>10.122782889273061</v>
      </c>
    </row>
    <row r="11" spans="1:31" s="26" customFormat="1" x14ac:dyDescent="0.2">
      <c r="A11" s="26" t="str">
        <f t="shared" si="1"/>
        <v>Nonpoint Sources</v>
      </c>
      <c r="B11" s="27" t="str">
        <f t="shared" si="2"/>
        <v>2310000220</v>
      </c>
      <c r="C11" s="26" t="str">
        <f t="shared" si="3"/>
        <v>Drill Rigs</v>
      </c>
      <c r="D11" s="27" t="str">
        <f t="shared" si="4"/>
        <v>8103</v>
      </c>
      <c r="E11" s="113" t="str">
        <f t="shared" si="5"/>
        <v>ERROR</v>
      </c>
      <c r="F11" s="113" t="str">
        <f t="shared" si="6"/>
        <v>ERROR</v>
      </c>
      <c r="G11" s="113" t="str">
        <f t="shared" si="7"/>
        <v>ERROR</v>
      </c>
      <c r="H11" s="113" t="str">
        <f t="shared" si="8"/>
        <v>ERROR</v>
      </c>
      <c r="I11" s="113" t="str">
        <f t="shared" si="9"/>
        <v>ERROR</v>
      </c>
      <c r="K11" s="106"/>
      <c r="L11" s="106"/>
      <c r="M11" s="106"/>
      <c r="N11" s="87" t="s">
        <v>195</v>
      </c>
      <c r="O11" s="130">
        <v>532.33199999999999</v>
      </c>
      <c r="P11" s="131">
        <v>49.060499999999998</v>
      </c>
      <c r="Q11" s="131">
        <v>197.37100000000001</v>
      </c>
      <c r="R11" s="131">
        <v>0.14998833973997674</v>
      </c>
      <c r="S11" s="132">
        <v>26.2713</v>
      </c>
      <c r="U11" s="106"/>
      <c r="V11" s="106"/>
      <c r="W11" s="106"/>
      <c r="X11" s="87" t="s">
        <v>104</v>
      </c>
      <c r="Y11" s="200">
        <v>15.60003672294668</v>
      </c>
      <c r="Z11" s="201">
        <v>1.7455273831905855</v>
      </c>
      <c r="AA11" s="201">
        <v>12.586280832443359</v>
      </c>
      <c r="AB11" s="201">
        <v>2.5108291328634227</v>
      </c>
      <c r="AC11" s="202">
        <v>0.72305592066236146</v>
      </c>
    </row>
    <row r="12" spans="1:31" s="28" customFormat="1" x14ac:dyDescent="0.2">
      <c r="A12" s="28" t="str">
        <f t="shared" si="1"/>
        <v>Nonpoint Sources</v>
      </c>
      <c r="B12" s="29" t="str">
        <f t="shared" si="2"/>
        <v>2310021509</v>
      </c>
      <c r="C12" s="28" t="str">
        <f t="shared" si="3"/>
        <v>Nonpoint Fugitives</v>
      </c>
      <c r="D12" s="29" t="str">
        <f t="shared" si="4"/>
        <v>8029</v>
      </c>
      <c r="E12" s="114" t="str">
        <f t="shared" si="5"/>
        <v>ERROR</v>
      </c>
      <c r="F12" s="114" t="str">
        <f t="shared" si="6"/>
        <v>ERROR</v>
      </c>
      <c r="G12" s="114" t="str">
        <f t="shared" si="7"/>
        <v>ERROR</v>
      </c>
      <c r="H12" s="114" t="str">
        <f t="shared" si="8"/>
        <v>ERROR</v>
      </c>
      <c r="I12" s="114" t="str">
        <f t="shared" si="9"/>
        <v>ERROR</v>
      </c>
      <c r="K12" s="106"/>
      <c r="L12" s="9" t="s">
        <v>214</v>
      </c>
      <c r="M12" s="9" t="s">
        <v>168</v>
      </c>
      <c r="N12" s="9" t="s">
        <v>191</v>
      </c>
      <c r="O12" s="108">
        <v>0</v>
      </c>
      <c r="P12" s="109">
        <v>0.31796999999999997</v>
      </c>
      <c r="Q12" s="109">
        <v>0</v>
      </c>
      <c r="R12" s="109">
        <v>0</v>
      </c>
      <c r="S12" s="112">
        <v>0</v>
      </c>
      <c r="U12" s="106"/>
      <c r="V12" s="106"/>
      <c r="W12" s="106"/>
      <c r="X12" s="87" t="s">
        <v>105</v>
      </c>
      <c r="Y12" s="203">
        <v>202.80047739830687</v>
      </c>
      <c r="Z12" s="204">
        <v>22.691855981477616</v>
      </c>
      <c r="AA12" s="204">
        <v>163.62165082176369</v>
      </c>
      <c r="AB12" s="204">
        <v>32.6407787272245</v>
      </c>
      <c r="AC12" s="205">
        <v>9.3997269686107003</v>
      </c>
    </row>
    <row r="13" spans="1:31" s="26" customFormat="1" x14ac:dyDescent="0.2">
      <c r="A13" s="31" t="str">
        <f t="shared" si="1"/>
        <v>Nonpoint Sources</v>
      </c>
      <c r="B13" s="32" t="str">
        <f t="shared" si="2"/>
        <v>2310021509</v>
      </c>
      <c r="C13" s="31" t="str">
        <f t="shared" si="3"/>
        <v>Nonpoint Fugitives</v>
      </c>
      <c r="D13" s="32" t="str">
        <f t="shared" si="4"/>
        <v>8045</v>
      </c>
      <c r="E13" s="115" t="str">
        <f t="shared" si="5"/>
        <v>ERROR</v>
      </c>
      <c r="F13" s="115" t="str">
        <f t="shared" si="6"/>
        <v>ERROR</v>
      </c>
      <c r="G13" s="115" t="str">
        <f t="shared" si="7"/>
        <v>ERROR</v>
      </c>
      <c r="H13" s="115" t="str">
        <f t="shared" si="8"/>
        <v>ERROR</v>
      </c>
      <c r="I13" s="115" t="str">
        <f t="shared" si="9"/>
        <v>ERROR</v>
      </c>
      <c r="K13" s="106"/>
      <c r="L13" s="106"/>
      <c r="M13" s="106"/>
      <c r="N13" s="87" t="s">
        <v>192</v>
      </c>
      <c r="O13" s="130">
        <v>0</v>
      </c>
      <c r="P13" s="131">
        <v>1419.75</v>
      </c>
      <c r="Q13" s="131">
        <v>0</v>
      </c>
      <c r="R13" s="131">
        <v>0</v>
      </c>
      <c r="S13" s="132">
        <v>0</v>
      </c>
      <c r="U13" s="106"/>
      <c r="V13" s="9" t="s">
        <v>16</v>
      </c>
      <c r="W13" s="9" t="s">
        <v>57</v>
      </c>
      <c r="X13" s="9" t="s">
        <v>95</v>
      </c>
      <c r="Y13" s="108">
        <v>61.837579845071303</v>
      </c>
      <c r="Z13" s="109">
        <v>9.2715854132271751</v>
      </c>
      <c r="AA13" s="109">
        <v>33.063489477269137</v>
      </c>
      <c r="AB13" s="109">
        <v>4.3212257509874084</v>
      </c>
      <c r="AC13" s="112">
        <v>4.9341693012615755</v>
      </c>
    </row>
    <row r="14" spans="1:31" s="26" customFormat="1" x14ac:dyDescent="0.2">
      <c r="A14" s="26" t="str">
        <f t="shared" si="1"/>
        <v>Nonpoint Sources</v>
      </c>
      <c r="B14" s="27" t="str">
        <f t="shared" si="2"/>
        <v>2310021509</v>
      </c>
      <c r="C14" s="26" t="str">
        <f t="shared" si="3"/>
        <v>Nonpoint Fugitives</v>
      </c>
      <c r="D14" s="27" t="str">
        <f t="shared" si="4"/>
        <v>8051</v>
      </c>
      <c r="E14" s="113" t="str">
        <f t="shared" si="5"/>
        <v>ERROR</v>
      </c>
      <c r="F14" s="113" t="str">
        <f t="shared" si="6"/>
        <v>ERROR</v>
      </c>
      <c r="G14" s="113" t="str">
        <f t="shared" si="7"/>
        <v>ERROR</v>
      </c>
      <c r="H14" s="113" t="str">
        <f t="shared" si="8"/>
        <v>ERROR</v>
      </c>
      <c r="I14" s="113" t="str">
        <f t="shared" si="9"/>
        <v>ERROR</v>
      </c>
      <c r="K14" s="106"/>
      <c r="L14" s="106"/>
      <c r="M14" s="106"/>
      <c r="N14" s="87" t="s">
        <v>193</v>
      </c>
      <c r="O14" s="130">
        <v>0</v>
      </c>
      <c r="P14" s="131">
        <v>3.4977100000000001</v>
      </c>
      <c r="Q14" s="131">
        <v>0</v>
      </c>
      <c r="R14" s="131">
        <v>0</v>
      </c>
      <c r="S14" s="132">
        <v>0</v>
      </c>
      <c r="U14" s="106"/>
      <c r="V14" s="106"/>
      <c r="W14" s="106"/>
      <c r="X14" s="87" t="s">
        <v>104</v>
      </c>
      <c r="Y14" s="200">
        <v>18.368051494721179</v>
      </c>
      <c r="Z14" s="201">
        <v>2.754004259780813</v>
      </c>
      <c r="AA14" s="201">
        <v>9.8210809484332771</v>
      </c>
      <c r="AB14" s="201">
        <v>1.283564093441445</v>
      </c>
      <c r="AC14" s="202">
        <v>1.4656310294858459</v>
      </c>
    </row>
    <row r="15" spans="1:31" s="28" customFormat="1" x14ac:dyDescent="0.2">
      <c r="A15" s="28" t="str">
        <f t="shared" si="1"/>
        <v>Nonpoint Sources</v>
      </c>
      <c r="B15" s="29" t="str">
        <f t="shared" si="2"/>
        <v>2310021509</v>
      </c>
      <c r="C15" s="28" t="str">
        <f t="shared" si="3"/>
        <v>Nonpoint Fugitives</v>
      </c>
      <c r="D15" s="29" t="str">
        <f t="shared" si="4"/>
        <v>8077</v>
      </c>
      <c r="E15" s="114" t="str">
        <f t="shared" si="5"/>
        <v>ERROR</v>
      </c>
      <c r="F15" s="114" t="str">
        <f t="shared" si="6"/>
        <v>ERROR</v>
      </c>
      <c r="G15" s="114" t="str">
        <f t="shared" si="7"/>
        <v>ERROR</v>
      </c>
      <c r="H15" s="114" t="str">
        <f t="shared" si="8"/>
        <v>ERROR</v>
      </c>
      <c r="I15" s="114" t="str">
        <f t="shared" si="9"/>
        <v>ERROR</v>
      </c>
      <c r="K15" s="106"/>
      <c r="L15" s="106"/>
      <c r="M15" s="106"/>
      <c r="N15" s="87" t="s">
        <v>194</v>
      </c>
      <c r="O15" s="130">
        <v>0</v>
      </c>
      <c r="P15" s="131">
        <v>129.279</v>
      </c>
      <c r="Q15" s="131">
        <v>0</v>
      </c>
      <c r="R15" s="131">
        <v>0</v>
      </c>
      <c r="S15" s="132">
        <v>0</v>
      </c>
      <c r="U15" s="106"/>
      <c r="V15" s="106"/>
      <c r="W15" s="106"/>
      <c r="X15" s="87" t="s">
        <v>105</v>
      </c>
      <c r="Y15" s="203">
        <v>43.469528350350124</v>
      </c>
      <c r="Z15" s="204">
        <v>6.517581153446363</v>
      </c>
      <c r="AA15" s="204">
        <v>23.24240852883586</v>
      </c>
      <c r="AB15" s="204">
        <v>3.0376616575459634</v>
      </c>
      <c r="AC15" s="205">
        <v>3.46853827177573</v>
      </c>
    </row>
    <row r="16" spans="1:31" s="28" customFormat="1" x14ac:dyDescent="0.2">
      <c r="A16" s="31" t="str">
        <f t="shared" si="1"/>
        <v>Nonpoint Sources</v>
      </c>
      <c r="B16" s="32" t="str">
        <f t="shared" si="2"/>
        <v>2310021509</v>
      </c>
      <c r="C16" s="31" t="str">
        <f t="shared" si="3"/>
        <v>Nonpoint Fugitives</v>
      </c>
      <c r="D16" s="32" t="str">
        <f t="shared" si="4"/>
        <v>8103</v>
      </c>
      <c r="E16" s="115" t="str">
        <f t="shared" si="5"/>
        <v>ERROR</v>
      </c>
      <c r="F16" s="115" t="str">
        <f t="shared" si="6"/>
        <v>ERROR</v>
      </c>
      <c r="G16" s="115" t="str">
        <f t="shared" si="7"/>
        <v>ERROR</v>
      </c>
      <c r="H16" s="115" t="str">
        <f t="shared" si="8"/>
        <v>ERROR</v>
      </c>
      <c r="I16" s="115" t="str">
        <f t="shared" si="9"/>
        <v>ERROR</v>
      </c>
      <c r="K16" s="106"/>
      <c r="L16" s="106"/>
      <c r="M16" s="106"/>
      <c r="N16" s="87" t="s">
        <v>195</v>
      </c>
      <c r="O16" s="130">
        <v>0</v>
      </c>
      <c r="P16" s="131">
        <v>298.91000000000003</v>
      </c>
      <c r="Q16" s="131">
        <v>0</v>
      </c>
      <c r="R16" s="131">
        <v>0</v>
      </c>
      <c r="S16" s="132">
        <v>0</v>
      </c>
      <c r="U16" s="106"/>
      <c r="V16" s="9" t="s">
        <v>19</v>
      </c>
      <c r="W16" s="9" t="s">
        <v>79</v>
      </c>
      <c r="X16" s="9" t="s">
        <v>95</v>
      </c>
      <c r="Y16" s="108">
        <v>0</v>
      </c>
      <c r="Z16" s="109">
        <v>6350.8288197599204</v>
      </c>
      <c r="AA16" s="109">
        <v>0</v>
      </c>
      <c r="AB16" s="109">
        <v>0</v>
      </c>
      <c r="AC16" s="112">
        <v>0</v>
      </c>
    </row>
    <row r="17" spans="1:29" s="26" customFormat="1" x14ac:dyDescent="0.2">
      <c r="A17" s="26" t="str">
        <f t="shared" si="1"/>
        <v>Nonpoint Sources</v>
      </c>
      <c r="B17" s="27" t="str">
        <f t="shared" si="2"/>
        <v>2310021100</v>
      </c>
      <c r="C17" s="26" t="str">
        <f t="shared" si="3"/>
        <v>Nonpoint Heaters</v>
      </c>
      <c r="D17" s="27" t="str">
        <f t="shared" si="4"/>
        <v>8029</v>
      </c>
      <c r="E17" s="113" t="str">
        <f t="shared" si="5"/>
        <v>ERROR</v>
      </c>
      <c r="F17" s="113" t="str">
        <f t="shared" si="6"/>
        <v>ERROR</v>
      </c>
      <c r="G17" s="113" t="str">
        <f t="shared" si="7"/>
        <v>ERROR</v>
      </c>
      <c r="H17" s="113" t="str">
        <f t="shared" si="8"/>
        <v>ERROR</v>
      </c>
      <c r="I17" s="113" t="str">
        <f t="shared" si="9"/>
        <v>ERROR</v>
      </c>
      <c r="K17" s="106"/>
      <c r="L17" s="9" t="s">
        <v>215</v>
      </c>
      <c r="M17" s="9" t="s">
        <v>169</v>
      </c>
      <c r="N17" s="9" t="s">
        <v>191</v>
      </c>
      <c r="O17" s="108">
        <v>4.1580699999999998E-2</v>
      </c>
      <c r="P17" s="109">
        <v>1.43784E-2</v>
      </c>
      <c r="Q17" s="109">
        <v>4.7525699999999997E-2</v>
      </c>
      <c r="R17" s="109">
        <v>1.043530150789167E-9</v>
      </c>
      <c r="S17" s="112">
        <v>2.43706E-3</v>
      </c>
      <c r="U17" s="106"/>
      <c r="V17" s="106"/>
      <c r="W17" s="106"/>
      <c r="X17" s="87" t="s">
        <v>104</v>
      </c>
      <c r="Y17" s="200">
        <v>0</v>
      </c>
      <c r="Z17" s="201">
        <v>1886.4313753509098</v>
      </c>
      <c r="AA17" s="201">
        <v>0</v>
      </c>
      <c r="AB17" s="201">
        <v>0</v>
      </c>
      <c r="AC17" s="202">
        <v>0</v>
      </c>
    </row>
    <row r="18" spans="1:29" s="28" customFormat="1" x14ac:dyDescent="0.2">
      <c r="A18" s="28" t="str">
        <f t="shared" si="1"/>
        <v>Nonpoint Sources</v>
      </c>
      <c r="B18" s="29" t="str">
        <f t="shared" si="2"/>
        <v>2310021100</v>
      </c>
      <c r="C18" s="28" t="str">
        <f t="shared" si="3"/>
        <v>Nonpoint Heaters</v>
      </c>
      <c r="D18" s="29" t="str">
        <f t="shared" si="4"/>
        <v>8045</v>
      </c>
      <c r="E18" s="114" t="str">
        <f t="shared" si="5"/>
        <v>ERROR</v>
      </c>
      <c r="F18" s="114" t="str">
        <f t="shared" si="6"/>
        <v>ERROR</v>
      </c>
      <c r="G18" s="114" t="str">
        <f t="shared" si="7"/>
        <v>ERROR</v>
      </c>
      <c r="H18" s="114" t="str">
        <f t="shared" si="8"/>
        <v>ERROR</v>
      </c>
      <c r="I18" s="114" t="str">
        <f t="shared" si="9"/>
        <v>ERROR</v>
      </c>
      <c r="K18" s="106"/>
      <c r="L18" s="106"/>
      <c r="M18" s="106"/>
      <c r="N18" s="87" t="s">
        <v>192</v>
      </c>
      <c r="O18" s="130">
        <v>74.66</v>
      </c>
      <c r="P18" s="131">
        <v>25.8171</v>
      </c>
      <c r="Q18" s="131">
        <v>85.334500000000006</v>
      </c>
      <c r="R18" s="131">
        <v>1.8737048933259713E-6</v>
      </c>
      <c r="S18" s="132">
        <v>4.3758499999999998</v>
      </c>
      <c r="U18" s="106"/>
      <c r="V18" s="106"/>
      <c r="W18" s="106"/>
      <c r="X18" s="87" t="s">
        <v>105</v>
      </c>
      <c r="Y18" s="203">
        <v>0</v>
      </c>
      <c r="Z18" s="204">
        <v>4464.3974444090109</v>
      </c>
      <c r="AA18" s="204">
        <v>0</v>
      </c>
      <c r="AB18" s="204">
        <v>0</v>
      </c>
      <c r="AC18" s="205">
        <v>0</v>
      </c>
    </row>
    <row r="19" spans="1:29" x14ac:dyDescent="0.2">
      <c r="A19" s="31" t="str">
        <f t="shared" si="1"/>
        <v>Nonpoint Sources</v>
      </c>
      <c r="B19" s="32" t="str">
        <f t="shared" si="2"/>
        <v>2310021100</v>
      </c>
      <c r="C19" s="31" t="str">
        <f t="shared" si="3"/>
        <v>Nonpoint Heaters</v>
      </c>
      <c r="D19" s="32" t="str">
        <f t="shared" si="4"/>
        <v>8051</v>
      </c>
      <c r="E19" s="115" t="str">
        <f t="shared" si="5"/>
        <v>ERROR</v>
      </c>
      <c r="F19" s="115" t="str">
        <f t="shared" si="6"/>
        <v>ERROR</v>
      </c>
      <c r="G19" s="115" t="str">
        <f t="shared" si="7"/>
        <v>ERROR</v>
      </c>
      <c r="H19" s="115" t="str">
        <f t="shared" si="8"/>
        <v>ERROR</v>
      </c>
      <c r="I19" s="115" t="str">
        <f t="shared" si="9"/>
        <v>ERROR</v>
      </c>
      <c r="K19" s="106"/>
      <c r="L19" s="106"/>
      <c r="M19" s="106"/>
      <c r="N19" s="87" t="s">
        <v>193</v>
      </c>
      <c r="O19" s="130">
        <v>5.8191300000000001E-2</v>
      </c>
      <c r="P19" s="131">
        <v>2.0122299999999999E-2</v>
      </c>
      <c r="Q19" s="131">
        <v>6.6511200000000006E-2</v>
      </c>
      <c r="R19" s="131">
        <v>1.4603981189257916E-9</v>
      </c>
      <c r="S19" s="132">
        <v>3.4106100000000001E-3</v>
      </c>
      <c r="U19" s="106"/>
      <c r="V19" s="9" t="s">
        <v>74</v>
      </c>
      <c r="W19" s="9" t="s">
        <v>73</v>
      </c>
      <c r="X19" s="9" t="s">
        <v>95</v>
      </c>
      <c r="Y19" s="108">
        <v>41.212979837638031</v>
      </c>
      <c r="Z19" s="109">
        <v>56.056714195363774</v>
      </c>
      <c r="AA19" s="109">
        <v>45.711883122842821</v>
      </c>
      <c r="AB19" s="109">
        <v>0</v>
      </c>
      <c r="AC19" s="112">
        <v>2.3596123032380643</v>
      </c>
    </row>
    <row r="20" spans="1:29" s="26" customFormat="1" x14ac:dyDescent="0.2">
      <c r="A20" s="26" t="str">
        <f t="shared" si="1"/>
        <v>Nonpoint Sources</v>
      </c>
      <c r="B20" s="27" t="str">
        <f t="shared" si="2"/>
        <v>2310021100</v>
      </c>
      <c r="C20" s="26" t="str">
        <f t="shared" si="3"/>
        <v>Nonpoint Heaters</v>
      </c>
      <c r="D20" s="27" t="str">
        <f t="shared" si="4"/>
        <v>8077</v>
      </c>
      <c r="E20" s="113" t="str">
        <f t="shared" si="5"/>
        <v>ERROR</v>
      </c>
      <c r="F20" s="113" t="str">
        <f t="shared" si="6"/>
        <v>ERROR</v>
      </c>
      <c r="G20" s="113" t="str">
        <f t="shared" si="7"/>
        <v>ERROR</v>
      </c>
      <c r="H20" s="113" t="str">
        <f t="shared" si="8"/>
        <v>ERROR</v>
      </c>
      <c r="I20" s="113" t="str">
        <f t="shared" si="9"/>
        <v>ERROR</v>
      </c>
      <c r="K20" s="106"/>
      <c r="L20" s="106"/>
      <c r="M20" s="106"/>
      <c r="N20" s="87" t="s">
        <v>194</v>
      </c>
      <c r="O20" s="130">
        <v>2.3689800000000001</v>
      </c>
      <c r="P20" s="131">
        <v>0.81918299999999999</v>
      </c>
      <c r="Q20" s="131">
        <v>2.7076799999999999</v>
      </c>
      <c r="R20" s="131">
        <v>5.9453113021582634E-8</v>
      </c>
      <c r="S20" s="132">
        <v>0.138847</v>
      </c>
      <c r="U20" s="106"/>
      <c r="V20" s="106"/>
      <c r="W20" s="106"/>
      <c r="X20" s="87" t="s">
        <v>104</v>
      </c>
      <c r="Y20" s="200">
        <v>28.839081268929586</v>
      </c>
      <c r="Z20" s="201">
        <v>39.226091942831609</v>
      </c>
      <c r="AA20" s="201">
        <v>31.987221441618225</v>
      </c>
      <c r="AB20" s="201">
        <v>0</v>
      </c>
      <c r="AC20" s="202">
        <v>1.6511558068437071</v>
      </c>
    </row>
    <row r="21" spans="1:29" s="28" customFormat="1" x14ac:dyDescent="0.2">
      <c r="A21" s="28" t="str">
        <f t="shared" si="1"/>
        <v>Nonpoint Sources</v>
      </c>
      <c r="B21" s="29" t="str">
        <f t="shared" si="2"/>
        <v>2310000660</v>
      </c>
      <c r="C21" s="28" t="str">
        <f t="shared" si="3"/>
        <v>Completions</v>
      </c>
      <c r="D21" s="29" t="str">
        <f t="shared" si="4"/>
        <v>8029</v>
      </c>
      <c r="E21" s="114" t="str">
        <f t="shared" si="5"/>
        <v>ERROR</v>
      </c>
      <c r="F21" s="114" t="str">
        <f t="shared" si="6"/>
        <v>ERROR</v>
      </c>
      <c r="G21" s="114" t="str">
        <f t="shared" si="7"/>
        <v>ERROR</v>
      </c>
      <c r="H21" s="114" t="str">
        <f t="shared" si="8"/>
        <v>ERROR</v>
      </c>
      <c r="I21" s="114" t="str">
        <f t="shared" si="9"/>
        <v>ERROR</v>
      </c>
      <c r="K21" s="106"/>
      <c r="L21" s="9" t="s">
        <v>217</v>
      </c>
      <c r="M21" s="9" t="s">
        <v>174</v>
      </c>
      <c r="N21" s="9" t="s">
        <v>191</v>
      </c>
      <c r="O21" s="108">
        <v>6.4875600000000002</v>
      </c>
      <c r="P21" s="109">
        <v>0.45690599999999998</v>
      </c>
      <c r="Q21" s="109">
        <v>2.40537</v>
      </c>
      <c r="R21" s="109">
        <v>0</v>
      </c>
      <c r="S21" s="112">
        <v>0.32017000000000001</v>
      </c>
      <c r="U21" s="106"/>
      <c r="V21" s="106"/>
      <c r="W21" s="106"/>
      <c r="X21" s="87" t="s">
        <v>105</v>
      </c>
      <c r="Y21" s="203">
        <v>12.373898568708444</v>
      </c>
      <c r="Z21" s="204">
        <v>16.830622252532166</v>
      </c>
      <c r="AA21" s="204">
        <v>13.724661681224594</v>
      </c>
      <c r="AB21" s="204">
        <v>0</v>
      </c>
      <c r="AC21" s="205">
        <v>0.70845649639435715</v>
      </c>
    </row>
    <row r="22" spans="1:29" x14ac:dyDescent="0.2">
      <c r="A22" s="31" t="str">
        <f t="shared" si="1"/>
        <v>Nonpoint Sources</v>
      </c>
      <c r="B22" s="32" t="str">
        <f t="shared" si="2"/>
        <v>2310000660</v>
      </c>
      <c r="C22" s="31" t="str">
        <f t="shared" si="3"/>
        <v>Completions</v>
      </c>
      <c r="D22" s="32" t="str">
        <f t="shared" si="4"/>
        <v>8045</v>
      </c>
      <c r="E22" s="115" t="str">
        <f t="shared" si="5"/>
        <v>ERROR</v>
      </c>
      <c r="F22" s="115" t="str">
        <f t="shared" si="6"/>
        <v>ERROR</v>
      </c>
      <c r="G22" s="115" t="str">
        <f t="shared" si="7"/>
        <v>ERROR</v>
      </c>
      <c r="H22" s="115" t="str">
        <f t="shared" si="8"/>
        <v>ERROR</v>
      </c>
      <c r="I22" s="115" t="str">
        <f t="shared" si="9"/>
        <v>ERROR</v>
      </c>
      <c r="K22" s="106"/>
      <c r="L22" s="106"/>
      <c r="M22" s="106"/>
      <c r="N22" s="87" t="s">
        <v>192</v>
      </c>
      <c r="O22" s="130">
        <v>1394.82</v>
      </c>
      <c r="P22" s="131">
        <v>98.234700000000004</v>
      </c>
      <c r="Q22" s="131">
        <v>517.15499999999997</v>
      </c>
      <c r="R22" s="131">
        <v>0</v>
      </c>
      <c r="S22" s="132">
        <v>68.836500000000001</v>
      </c>
      <c r="U22" s="106"/>
      <c r="V22" s="9" t="s">
        <v>21</v>
      </c>
      <c r="W22" s="9" t="s">
        <v>26</v>
      </c>
      <c r="X22" s="9" t="s">
        <v>95</v>
      </c>
      <c r="Y22" s="108">
        <v>0</v>
      </c>
      <c r="Z22" s="109">
        <v>295.73662506499107</v>
      </c>
      <c r="AA22" s="109">
        <v>0</v>
      </c>
      <c r="AB22" s="109">
        <v>0</v>
      </c>
      <c r="AC22" s="112">
        <v>0</v>
      </c>
    </row>
    <row r="23" spans="1:29" s="26" customFormat="1" x14ac:dyDescent="0.2">
      <c r="A23" s="26" t="str">
        <f t="shared" si="1"/>
        <v>Nonpoint Sources</v>
      </c>
      <c r="B23" s="27" t="str">
        <f t="shared" si="2"/>
        <v>2310000660</v>
      </c>
      <c r="C23" s="26" t="str">
        <f t="shared" si="3"/>
        <v>Completions</v>
      </c>
      <c r="D23" s="27" t="str">
        <f t="shared" si="4"/>
        <v>8051</v>
      </c>
      <c r="E23" s="113" t="str">
        <f t="shared" si="5"/>
        <v>ERROR</v>
      </c>
      <c r="F23" s="113" t="str">
        <f t="shared" si="6"/>
        <v>ERROR</v>
      </c>
      <c r="G23" s="113" t="str">
        <f t="shared" si="7"/>
        <v>ERROR</v>
      </c>
      <c r="H23" s="113" t="str">
        <f t="shared" si="8"/>
        <v>ERROR</v>
      </c>
      <c r="I23" s="113" t="str">
        <f t="shared" si="9"/>
        <v>ERROR</v>
      </c>
      <c r="K23" s="106"/>
      <c r="L23" s="106"/>
      <c r="M23" s="106"/>
      <c r="N23" s="87" t="s">
        <v>193</v>
      </c>
      <c r="O23" s="130">
        <v>6.4875600000000002</v>
      </c>
      <c r="P23" s="131">
        <v>0.45690599999999998</v>
      </c>
      <c r="Q23" s="131">
        <v>2.40537</v>
      </c>
      <c r="R23" s="131">
        <v>0</v>
      </c>
      <c r="S23" s="132">
        <v>0.32017000000000001</v>
      </c>
      <c r="U23" s="106"/>
      <c r="V23" s="106"/>
      <c r="W23" s="106"/>
      <c r="X23" s="87" t="s">
        <v>104</v>
      </c>
      <c r="Y23" s="200">
        <v>0</v>
      </c>
      <c r="Z23" s="201">
        <v>87.844730852638094</v>
      </c>
      <c r="AA23" s="201">
        <v>0</v>
      </c>
      <c r="AB23" s="201">
        <v>0</v>
      </c>
      <c r="AC23" s="202">
        <v>0</v>
      </c>
    </row>
    <row r="24" spans="1:29" s="28" customFormat="1" x14ac:dyDescent="0.2">
      <c r="A24" s="28" t="str">
        <f t="shared" si="1"/>
        <v>Nonpoint Sources</v>
      </c>
      <c r="B24" s="29" t="str">
        <f t="shared" si="2"/>
        <v>2310000660</v>
      </c>
      <c r="C24" s="28" t="str">
        <f t="shared" si="3"/>
        <v>Completions</v>
      </c>
      <c r="D24" s="29" t="str">
        <f t="shared" si="4"/>
        <v>8077</v>
      </c>
      <c r="E24" s="114" t="str">
        <f t="shared" si="5"/>
        <v>ERROR</v>
      </c>
      <c r="F24" s="114" t="str">
        <f t="shared" si="6"/>
        <v>ERROR</v>
      </c>
      <c r="G24" s="114" t="str">
        <f t="shared" si="7"/>
        <v>ERROR</v>
      </c>
      <c r="H24" s="114" t="str">
        <f t="shared" si="8"/>
        <v>ERROR</v>
      </c>
      <c r="I24" s="114" t="str">
        <f t="shared" si="9"/>
        <v>ERROR</v>
      </c>
      <c r="K24" s="106"/>
      <c r="L24" s="106"/>
      <c r="M24" s="106"/>
      <c r="N24" s="87" t="s">
        <v>194</v>
      </c>
      <c r="O24" s="130">
        <v>51.900500000000001</v>
      </c>
      <c r="P24" s="131">
        <v>3.6552500000000001</v>
      </c>
      <c r="Q24" s="131">
        <v>19.242999999999999</v>
      </c>
      <c r="R24" s="131">
        <v>0</v>
      </c>
      <c r="S24" s="132">
        <v>2.5613600000000001</v>
      </c>
      <c r="U24" s="106"/>
      <c r="V24" s="106"/>
      <c r="W24" s="106"/>
      <c r="X24" s="87" t="s">
        <v>105</v>
      </c>
      <c r="Y24" s="203">
        <v>0</v>
      </c>
      <c r="Z24" s="204">
        <v>207.89189421235301</v>
      </c>
      <c r="AA24" s="204">
        <v>0</v>
      </c>
      <c r="AB24" s="204">
        <v>0</v>
      </c>
      <c r="AC24" s="205">
        <v>0</v>
      </c>
    </row>
    <row r="25" spans="1:29" s="26" customFormat="1" x14ac:dyDescent="0.2">
      <c r="A25" s="31" t="str">
        <f t="shared" si="1"/>
        <v>Nonpoint Sources</v>
      </c>
      <c r="B25" s="32" t="str">
        <f t="shared" si="2"/>
        <v>2310000660</v>
      </c>
      <c r="C25" s="31" t="str">
        <f t="shared" si="3"/>
        <v>Completions</v>
      </c>
      <c r="D25" s="32" t="str">
        <f t="shared" si="4"/>
        <v>8103</v>
      </c>
      <c r="E25" s="115" t="str">
        <f t="shared" si="5"/>
        <v>ERROR</v>
      </c>
      <c r="F25" s="115" t="str">
        <f t="shared" si="6"/>
        <v>ERROR</v>
      </c>
      <c r="G25" s="115" t="str">
        <f t="shared" si="7"/>
        <v>ERROR</v>
      </c>
      <c r="H25" s="115" t="str">
        <f t="shared" si="8"/>
        <v>ERROR</v>
      </c>
      <c r="I25" s="115" t="str">
        <f t="shared" si="9"/>
        <v>ERROR</v>
      </c>
      <c r="K25" s="106"/>
      <c r="L25" s="106"/>
      <c r="M25" s="106"/>
      <c r="N25" s="87" t="s">
        <v>195</v>
      </c>
      <c r="O25" s="130">
        <v>437.91</v>
      </c>
      <c r="P25" s="131">
        <v>30.841100000000001</v>
      </c>
      <c r="Q25" s="131">
        <v>162.36199999999999</v>
      </c>
      <c r="R25" s="131">
        <v>0</v>
      </c>
      <c r="S25" s="132">
        <v>21.611499999999999</v>
      </c>
      <c r="U25" s="106"/>
      <c r="V25" s="9" t="s">
        <v>48</v>
      </c>
      <c r="W25" s="9" t="s">
        <v>49</v>
      </c>
      <c r="X25" s="9" t="s">
        <v>95</v>
      </c>
      <c r="Y25" s="108">
        <v>0</v>
      </c>
      <c r="Z25" s="109">
        <v>45.302219031475602</v>
      </c>
      <c r="AA25" s="109">
        <v>0</v>
      </c>
      <c r="AB25" s="109">
        <v>0</v>
      </c>
      <c r="AC25" s="112">
        <v>0</v>
      </c>
    </row>
    <row r="26" spans="1:29" s="26" customFormat="1" x14ac:dyDescent="0.2">
      <c r="A26" s="26" t="str">
        <f t="shared" si="1"/>
        <v>Nonpoint Sources</v>
      </c>
      <c r="B26" s="27" t="str">
        <f t="shared" si="2"/>
        <v>2310021603</v>
      </c>
      <c r="C26" s="26" t="str">
        <f t="shared" si="3"/>
        <v>Blowdowns</v>
      </c>
      <c r="D26" s="27" t="str">
        <f t="shared" si="4"/>
        <v>8029</v>
      </c>
      <c r="E26" s="113" t="str">
        <f t="shared" si="5"/>
        <v>ERROR</v>
      </c>
      <c r="F26" s="113" t="str">
        <f t="shared" si="6"/>
        <v>ERROR</v>
      </c>
      <c r="G26" s="113" t="str">
        <f t="shared" si="7"/>
        <v>ERROR</v>
      </c>
      <c r="H26" s="113" t="str">
        <f t="shared" si="8"/>
        <v>ERROR</v>
      </c>
      <c r="I26" s="113" t="str">
        <f t="shared" si="9"/>
        <v>ERROR</v>
      </c>
      <c r="K26" s="106"/>
      <c r="L26" s="9" t="s">
        <v>219</v>
      </c>
      <c r="M26" s="9" t="s">
        <v>175</v>
      </c>
      <c r="N26" s="9" t="s">
        <v>191</v>
      </c>
      <c r="O26" s="108">
        <v>0</v>
      </c>
      <c r="P26" s="109">
        <v>3.0361900000000001E-2</v>
      </c>
      <c r="Q26" s="109">
        <v>0</v>
      </c>
      <c r="R26" s="109">
        <v>0</v>
      </c>
      <c r="S26" s="112">
        <v>0</v>
      </c>
      <c r="U26" s="106"/>
      <c r="V26" s="106"/>
      <c r="W26" s="106"/>
      <c r="X26" s="87" t="s">
        <v>104</v>
      </c>
      <c r="Y26" s="200">
        <v>0</v>
      </c>
      <c r="Z26" s="201">
        <v>1.6286417308473191</v>
      </c>
      <c r="AA26" s="201">
        <v>0</v>
      </c>
      <c r="AB26" s="201">
        <v>0</v>
      </c>
      <c r="AC26" s="202">
        <v>0</v>
      </c>
    </row>
    <row r="27" spans="1:29" s="28" customFormat="1" x14ac:dyDescent="0.2">
      <c r="A27" s="28" t="str">
        <f t="shared" si="1"/>
        <v>Nonpoint Sources</v>
      </c>
      <c r="B27" s="29" t="str">
        <f t="shared" si="2"/>
        <v>2310021603</v>
      </c>
      <c r="C27" s="28" t="str">
        <f t="shared" si="3"/>
        <v>Blowdowns</v>
      </c>
      <c r="D27" s="29" t="str">
        <f t="shared" si="4"/>
        <v>8045</v>
      </c>
      <c r="E27" s="114" t="str">
        <f t="shared" si="5"/>
        <v>ERROR</v>
      </c>
      <c r="F27" s="114" t="str">
        <f t="shared" si="6"/>
        <v>ERROR</v>
      </c>
      <c r="G27" s="114" t="str">
        <f t="shared" si="7"/>
        <v>ERROR</v>
      </c>
      <c r="H27" s="114" t="str">
        <f t="shared" si="8"/>
        <v>ERROR</v>
      </c>
      <c r="I27" s="114" t="str">
        <f t="shared" si="9"/>
        <v>ERROR</v>
      </c>
      <c r="K27" s="106"/>
      <c r="L27" s="106"/>
      <c r="M27" s="106"/>
      <c r="N27" s="87" t="s">
        <v>192</v>
      </c>
      <c r="O27" s="130">
        <v>0</v>
      </c>
      <c r="P27" s="131">
        <v>54.516100000000002</v>
      </c>
      <c r="Q27" s="131">
        <v>0</v>
      </c>
      <c r="R27" s="131">
        <v>0</v>
      </c>
      <c r="S27" s="132">
        <v>0</v>
      </c>
      <c r="U27" s="106"/>
      <c r="V27" s="106"/>
      <c r="W27" s="106"/>
      <c r="X27" s="87" t="s">
        <v>105</v>
      </c>
      <c r="Y27" s="203">
        <v>0</v>
      </c>
      <c r="Z27" s="204">
        <v>43.673577300628281</v>
      </c>
      <c r="AA27" s="204">
        <v>0</v>
      </c>
      <c r="AB27" s="204">
        <v>0</v>
      </c>
      <c r="AC27" s="205">
        <v>0</v>
      </c>
    </row>
    <row r="28" spans="1:29" s="28" customFormat="1" x14ac:dyDescent="0.2">
      <c r="A28" s="31" t="str">
        <f t="shared" si="1"/>
        <v>Nonpoint Sources</v>
      </c>
      <c r="B28" s="32" t="str">
        <f t="shared" si="2"/>
        <v>2310021603</v>
      </c>
      <c r="C28" s="31" t="str">
        <f t="shared" si="3"/>
        <v>Blowdowns</v>
      </c>
      <c r="D28" s="32" t="str">
        <f t="shared" si="4"/>
        <v>8051</v>
      </c>
      <c r="E28" s="115" t="str">
        <f t="shared" si="5"/>
        <v>ERROR</v>
      </c>
      <c r="F28" s="115" t="str">
        <f t="shared" si="6"/>
        <v>ERROR</v>
      </c>
      <c r="G28" s="115" t="str">
        <f t="shared" si="7"/>
        <v>ERROR</v>
      </c>
      <c r="H28" s="115" t="str">
        <f t="shared" si="8"/>
        <v>ERROR</v>
      </c>
      <c r="I28" s="115" t="str">
        <f t="shared" si="9"/>
        <v>ERROR</v>
      </c>
      <c r="K28" s="106"/>
      <c r="L28" s="106"/>
      <c r="M28" s="106"/>
      <c r="N28" s="87" t="s">
        <v>193</v>
      </c>
      <c r="O28" s="130">
        <v>0</v>
      </c>
      <c r="P28" s="131">
        <v>4.2490800000000002E-2</v>
      </c>
      <c r="Q28" s="131">
        <v>0</v>
      </c>
      <c r="R28" s="131">
        <v>0</v>
      </c>
      <c r="S28" s="132">
        <v>0</v>
      </c>
      <c r="U28" s="106"/>
      <c r="V28" s="9" t="s">
        <v>51</v>
      </c>
      <c r="W28" s="9" t="s">
        <v>50</v>
      </c>
      <c r="X28" s="9" t="s">
        <v>95</v>
      </c>
      <c r="Y28" s="108">
        <v>0</v>
      </c>
      <c r="Z28" s="109">
        <v>133.60729006279851</v>
      </c>
      <c r="AA28" s="109">
        <v>0</v>
      </c>
      <c r="AB28" s="109">
        <v>0</v>
      </c>
      <c r="AC28" s="112">
        <v>0</v>
      </c>
    </row>
    <row r="29" spans="1:29" s="26" customFormat="1" x14ac:dyDescent="0.2">
      <c r="A29" s="26" t="str">
        <f t="shared" si="1"/>
        <v>Nonpoint Sources</v>
      </c>
      <c r="B29" s="27" t="str">
        <f t="shared" si="2"/>
        <v>2310021603</v>
      </c>
      <c r="C29" s="26" t="str">
        <f t="shared" si="3"/>
        <v>Blowdowns</v>
      </c>
      <c r="D29" s="27" t="str">
        <f t="shared" si="4"/>
        <v>8077</v>
      </c>
      <c r="E29" s="113" t="str">
        <f t="shared" si="5"/>
        <v>ERROR</v>
      </c>
      <c r="F29" s="113" t="str">
        <f t="shared" si="6"/>
        <v>ERROR</v>
      </c>
      <c r="G29" s="113" t="str">
        <f t="shared" si="7"/>
        <v>ERROR</v>
      </c>
      <c r="H29" s="113" t="str">
        <f t="shared" si="8"/>
        <v>ERROR</v>
      </c>
      <c r="I29" s="113" t="str">
        <f t="shared" si="9"/>
        <v>ERROR</v>
      </c>
      <c r="K29" s="106"/>
      <c r="L29" s="106"/>
      <c r="M29" s="106"/>
      <c r="N29" s="87" t="s">
        <v>194</v>
      </c>
      <c r="O29" s="130">
        <v>0</v>
      </c>
      <c r="P29" s="131">
        <v>1.7298100000000001</v>
      </c>
      <c r="Q29" s="131">
        <v>0</v>
      </c>
      <c r="R29" s="131">
        <v>0</v>
      </c>
      <c r="S29" s="132">
        <v>0</v>
      </c>
      <c r="U29" s="106"/>
      <c r="V29" s="106"/>
      <c r="W29" s="106"/>
      <c r="X29" s="87" t="s">
        <v>104</v>
      </c>
      <c r="Y29" s="200">
        <v>0</v>
      </c>
      <c r="Z29" s="201">
        <v>93.492669334324972</v>
      </c>
      <c r="AA29" s="201">
        <v>0</v>
      </c>
      <c r="AB29" s="201">
        <v>0</v>
      </c>
      <c r="AC29" s="202">
        <v>0</v>
      </c>
    </row>
    <row r="30" spans="1:29" s="28" customFormat="1" x14ac:dyDescent="0.2">
      <c r="A30" s="28" t="str">
        <f t="shared" si="1"/>
        <v>Nonpoint Sources</v>
      </c>
      <c r="B30" s="29" t="str">
        <f t="shared" si="2"/>
        <v>2310021300</v>
      </c>
      <c r="C30" s="28" t="str">
        <f t="shared" si="3"/>
        <v>Pneumatic Devices</v>
      </c>
      <c r="D30" s="29" t="str">
        <f t="shared" si="4"/>
        <v>8029</v>
      </c>
      <c r="E30" s="114" t="str">
        <f t="shared" si="5"/>
        <v>ERROR</v>
      </c>
      <c r="F30" s="114" t="str">
        <f t="shared" si="6"/>
        <v>ERROR</v>
      </c>
      <c r="G30" s="114" t="str">
        <f t="shared" si="7"/>
        <v>ERROR</v>
      </c>
      <c r="H30" s="114" t="str">
        <f t="shared" si="8"/>
        <v>ERROR</v>
      </c>
      <c r="I30" s="114" t="str">
        <f t="shared" si="9"/>
        <v>ERROR</v>
      </c>
      <c r="K30" s="106"/>
      <c r="L30" s="9" t="s">
        <v>220</v>
      </c>
      <c r="M30" s="9" t="s">
        <v>44</v>
      </c>
      <c r="N30" s="9" t="s">
        <v>191</v>
      </c>
      <c r="O30" s="108">
        <v>0</v>
      </c>
      <c r="P30" s="109">
        <v>0.173847</v>
      </c>
      <c r="Q30" s="109">
        <v>0</v>
      </c>
      <c r="R30" s="109">
        <v>0</v>
      </c>
      <c r="S30" s="112">
        <v>0</v>
      </c>
      <c r="U30" s="106"/>
      <c r="V30" s="106"/>
      <c r="W30" s="106"/>
      <c r="X30" s="87" t="s">
        <v>105</v>
      </c>
      <c r="Y30" s="203">
        <v>0</v>
      </c>
      <c r="Z30" s="204">
        <v>40.11462072847354</v>
      </c>
      <c r="AA30" s="204">
        <v>0</v>
      </c>
      <c r="AB30" s="204">
        <v>0</v>
      </c>
      <c r="AC30" s="205">
        <v>0</v>
      </c>
    </row>
    <row r="31" spans="1:29" x14ac:dyDescent="0.2">
      <c r="A31" s="31" t="str">
        <f t="shared" si="1"/>
        <v>Nonpoint Sources</v>
      </c>
      <c r="B31" s="32" t="str">
        <f t="shared" si="2"/>
        <v>2310021300</v>
      </c>
      <c r="C31" s="31" t="str">
        <f t="shared" si="3"/>
        <v>Pneumatic Devices</v>
      </c>
      <c r="D31" s="32" t="str">
        <f t="shared" si="4"/>
        <v>8045</v>
      </c>
      <c r="E31" s="115" t="str">
        <f t="shared" si="5"/>
        <v>ERROR</v>
      </c>
      <c r="F31" s="115" t="str">
        <f t="shared" si="6"/>
        <v>ERROR</v>
      </c>
      <c r="G31" s="115" t="str">
        <f t="shared" si="7"/>
        <v>ERROR</v>
      </c>
      <c r="H31" s="115" t="str">
        <f t="shared" si="8"/>
        <v>ERROR</v>
      </c>
      <c r="I31" s="115" t="str">
        <f t="shared" si="9"/>
        <v>ERROR</v>
      </c>
      <c r="K31" s="106"/>
      <c r="L31" s="106"/>
      <c r="M31" s="106"/>
      <c r="N31" s="87" t="s">
        <v>192</v>
      </c>
      <c r="O31" s="130">
        <v>0</v>
      </c>
      <c r="P31" s="131">
        <v>312.14999999999998</v>
      </c>
      <c r="Q31" s="131">
        <v>0</v>
      </c>
      <c r="R31" s="131">
        <v>0</v>
      </c>
      <c r="S31" s="132">
        <v>0</v>
      </c>
      <c r="U31" s="106"/>
      <c r="V31" s="9" t="s">
        <v>28</v>
      </c>
      <c r="W31" s="9" t="s">
        <v>29</v>
      </c>
      <c r="X31" s="9" t="s">
        <v>95</v>
      </c>
      <c r="Y31" s="108">
        <v>0</v>
      </c>
      <c r="Z31" s="109">
        <v>0</v>
      </c>
      <c r="AA31" s="109">
        <v>0</v>
      </c>
      <c r="AB31" s="109">
        <v>0</v>
      </c>
      <c r="AC31" s="112">
        <v>0</v>
      </c>
    </row>
    <row r="32" spans="1:29" s="26" customFormat="1" x14ac:dyDescent="0.2">
      <c r="A32" s="26" t="str">
        <f t="shared" si="1"/>
        <v>Nonpoint Sources</v>
      </c>
      <c r="B32" s="27" t="str">
        <f t="shared" si="2"/>
        <v>2310021300</v>
      </c>
      <c r="C32" s="26" t="str">
        <f t="shared" si="3"/>
        <v>Pneumatic Devices</v>
      </c>
      <c r="D32" s="27" t="str">
        <f t="shared" si="4"/>
        <v>8051</v>
      </c>
      <c r="E32" s="128" t="str">
        <f t="shared" si="5"/>
        <v>ERROR</v>
      </c>
      <c r="F32" s="128" t="str">
        <f t="shared" si="6"/>
        <v>ERROR</v>
      </c>
      <c r="G32" s="128" t="str">
        <f t="shared" si="7"/>
        <v>ERROR</v>
      </c>
      <c r="H32" s="128" t="str">
        <f t="shared" si="8"/>
        <v>ERROR</v>
      </c>
      <c r="I32" s="128" t="str">
        <f t="shared" si="9"/>
        <v>ERROR</v>
      </c>
      <c r="K32" s="106"/>
      <c r="L32" s="106"/>
      <c r="M32" s="106"/>
      <c r="N32" s="87" t="s">
        <v>193</v>
      </c>
      <c r="O32" s="130">
        <v>0</v>
      </c>
      <c r="P32" s="131">
        <v>0.24329500000000001</v>
      </c>
      <c r="Q32" s="131">
        <v>0</v>
      </c>
      <c r="R32" s="131">
        <v>0</v>
      </c>
      <c r="S32" s="132">
        <v>0</v>
      </c>
      <c r="U32" s="106"/>
      <c r="V32" s="106"/>
      <c r="W32" s="106"/>
      <c r="X32" s="87" t="s">
        <v>104</v>
      </c>
      <c r="Y32" s="200">
        <v>0</v>
      </c>
      <c r="Z32" s="201">
        <v>0</v>
      </c>
      <c r="AA32" s="201">
        <v>0</v>
      </c>
      <c r="AB32" s="201">
        <v>0</v>
      </c>
      <c r="AC32" s="202">
        <v>0</v>
      </c>
    </row>
    <row r="33" spans="1:29" s="28" customFormat="1" x14ac:dyDescent="0.2">
      <c r="A33" s="28" t="str">
        <f t="shared" si="1"/>
        <v>Nonpoint Sources</v>
      </c>
      <c r="B33" s="29" t="str">
        <f t="shared" si="2"/>
        <v>2310021300</v>
      </c>
      <c r="C33" s="28" t="str">
        <f t="shared" si="3"/>
        <v>Pneumatic Devices</v>
      </c>
      <c r="D33" s="29" t="str">
        <f t="shared" si="4"/>
        <v>8077</v>
      </c>
      <c r="E33" s="129" t="str">
        <f t="shared" si="5"/>
        <v>ERROR</v>
      </c>
      <c r="F33" s="129" t="str">
        <f t="shared" si="6"/>
        <v>ERROR</v>
      </c>
      <c r="G33" s="129" t="str">
        <f t="shared" si="7"/>
        <v>ERROR</v>
      </c>
      <c r="H33" s="129" t="str">
        <f t="shared" si="8"/>
        <v>ERROR</v>
      </c>
      <c r="I33" s="129" t="str">
        <f t="shared" si="9"/>
        <v>ERROR</v>
      </c>
      <c r="K33" s="106"/>
      <c r="L33" s="106"/>
      <c r="M33" s="106"/>
      <c r="N33" s="87" t="s">
        <v>194</v>
      </c>
      <c r="O33" s="130">
        <v>0</v>
      </c>
      <c r="P33" s="131">
        <v>9.9045900000000007</v>
      </c>
      <c r="Q33" s="131">
        <v>0</v>
      </c>
      <c r="R33" s="131">
        <v>0</v>
      </c>
      <c r="S33" s="132">
        <v>0</v>
      </c>
      <c r="U33" s="106"/>
      <c r="V33" s="106"/>
      <c r="W33" s="106"/>
      <c r="X33" s="87" t="s">
        <v>105</v>
      </c>
      <c r="Y33" s="203">
        <v>0</v>
      </c>
      <c r="Z33" s="204">
        <v>0</v>
      </c>
      <c r="AA33" s="204">
        <v>0</v>
      </c>
      <c r="AB33" s="204">
        <v>0</v>
      </c>
      <c r="AC33" s="205">
        <v>0</v>
      </c>
    </row>
    <row r="34" spans="1:29" x14ac:dyDescent="0.2">
      <c r="A34" s="31" t="str">
        <f t="shared" si="1"/>
        <v>Nonpoint Sources</v>
      </c>
      <c r="B34" s="32" t="str">
        <f t="shared" si="2"/>
        <v>2310021310</v>
      </c>
      <c r="C34" s="31" t="str">
        <f t="shared" si="3"/>
        <v>Pneumatic Pumps</v>
      </c>
      <c r="D34" s="32" t="str">
        <f t="shared" si="4"/>
        <v>8029</v>
      </c>
      <c r="E34" s="115" t="str">
        <f t="shared" si="5"/>
        <v>ERROR</v>
      </c>
      <c r="F34" s="115" t="str">
        <f t="shared" si="6"/>
        <v>ERROR</v>
      </c>
      <c r="G34" s="115" t="str">
        <f t="shared" si="7"/>
        <v>ERROR</v>
      </c>
      <c r="H34" s="115" t="str">
        <f t="shared" si="8"/>
        <v>ERROR</v>
      </c>
      <c r="I34" s="115" t="str">
        <f t="shared" si="9"/>
        <v>ERROR</v>
      </c>
      <c r="K34" s="106"/>
      <c r="L34" s="9" t="s">
        <v>221</v>
      </c>
      <c r="M34" s="9" t="s">
        <v>107</v>
      </c>
      <c r="N34" s="9" t="s">
        <v>191</v>
      </c>
      <c r="O34" s="108">
        <v>0</v>
      </c>
      <c r="P34" s="109">
        <v>1.8259299999999999E-3</v>
      </c>
      <c r="Q34" s="109">
        <v>0</v>
      </c>
      <c r="R34" s="109">
        <v>0</v>
      </c>
      <c r="S34" s="112">
        <v>0</v>
      </c>
      <c r="U34" s="106"/>
      <c r="V34" s="9" t="s">
        <v>22</v>
      </c>
      <c r="W34" s="9" t="s">
        <v>84</v>
      </c>
      <c r="X34" s="9" t="s">
        <v>95</v>
      </c>
      <c r="Y34" s="108">
        <v>0</v>
      </c>
      <c r="Z34" s="109">
        <v>75.2516352385028</v>
      </c>
      <c r="AA34" s="109">
        <v>0</v>
      </c>
      <c r="AB34" s="109">
        <v>0</v>
      </c>
      <c r="AC34" s="112">
        <v>0</v>
      </c>
    </row>
    <row r="35" spans="1:29" s="26" customFormat="1" x14ac:dyDescent="0.2">
      <c r="A35" s="26" t="str">
        <f t="shared" si="1"/>
        <v>Nonpoint Sources</v>
      </c>
      <c r="B35" s="27" t="str">
        <f t="shared" si="2"/>
        <v>2310021310</v>
      </c>
      <c r="C35" s="26" t="str">
        <f t="shared" si="3"/>
        <v>Pneumatic Pumps</v>
      </c>
      <c r="D35" s="27" t="str">
        <f t="shared" si="4"/>
        <v>8045</v>
      </c>
      <c r="E35" s="113" t="str">
        <f t="shared" si="5"/>
        <v>ERROR</v>
      </c>
      <c r="F35" s="113" t="str">
        <f t="shared" si="6"/>
        <v>ERROR</v>
      </c>
      <c r="G35" s="113" t="str">
        <f t="shared" si="7"/>
        <v>ERROR</v>
      </c>
      <c r="H35" s="113" t="str">
        <f t="shared" si="8"/>
        <v>ERROR</v>
      </c>
      <c r="I35" s="113" t="str">
        <f t="shared" si="9"/>
        <v>ERROR</v>
      </c>
      <c r="K35" s="106"/>
      <c r="L35" s="106"/>
      <c r="M35" s="106"/>
      <c r="N35" s="87" t="s">
        <v>192</v>
      </c>
      <c r="O35" s="130">
        <v>0</v>
      </c>
      <c r="P35" s="131">
        <v>3.2785299999999999</v>
      </c>
      <c r="Q35" s="131">
        <v>0</v>
      </c>
      <c r="R35" s="131">
        <v>0</v>
      </c>
      <c r="S35" s="132">
        <v>0</v>
      </c>
      <c r="U35" s="106"/>
      <c r="V35" s="106"/>
      <c r="W35" s="106"/>
      <c r="X35" s="87" t="s">
        <v>104</v>
      </c>
      <c r="Y35" s="200">
        <v>0</v>
      </c>
      <c r="Z35" s="201">
        <v>5.3751168027501999</v>
      </c>
      <c r="AA35" s="201">
        <v>0</v>
      </c>
      <c r="AB35" s="201">
        <v>0</v>
      </c>
      <c r="AC35" s="202">
        <v>0</v>
      </c>
    </row>
    <row r="36" spans="1:29" s="28" customFormat="1" x14ac:dyDescent="0.2">
      <c r="A36" s="28" t="str">
        <f t="shared" si="1"/>
        <v>Nonpoint Sources</v>
      </c>
      <c r="B36" s="29" t="str">
        <f t="shared" si="2"/>
        <v>2310021310</v>
      </c>
      <c r="C36" s="28" t="str">
        <f t="shared" si="3"/>
        <v>Pneumatic Pumps</v>
      </c>
      <c r="D36" s="29" t="str">
        <f t="shared" si="4"/>
        <v>8051</v>
      </c>
      <c r="E36" s="114" t="str">
        <f t="shared" si="5"/>
        <v>ERROR</v>
      </c>
      <c r="F36" s="114" t="str">
        <f t="shared" si="6"/>
        <v>ERROR</v>
      </c>
      <c r="G36" s="114" t="str">
        <f t="shared" si="7"/>
        <v>ERROR</v>
      </c>
      <c r="H36" s="114" t="str">
        <f t="shared" si="8"/>
        <v>ERROR</v>
      </c>
      <c r="I36" s="114" t="str">
        <f t="shared" si="9"/>
        <v>ERROR</v>
      </c>
      <c r="K36" s="106"/>
      <c r="L36" s="106"/>
      <c r="M36" s="106"/>
      <c r="N36" s="87" t="s">
        <v>193</v>
      </c>
      <c r="O36" s="130">
        <v>0</v>
      </c>
      <c r="P36" s="131">
        <v>2.5553500000000001E-3</v>
      </c>
      <c r="Q36" s="131">
        <v>0</v>
      </c>
      <c r="R36" s="131">
        <v>0</v>
      </c>
      <c r="S36" s="132">
        <v>0</v>
      </c>
      <c r="U36" s="106"/>
      <c r="V36" s="106"/>
      <c r="W36" s="106"/>
      <c r="X36" s="87" t="s">
        <v>105</v>
      </c>
      <c r="Y36" s="203">
        <v>0</v>
      </c>
      <c r="Z36" s="204">
        <v>69.876518435752601</v>
      </c>
      <c r="AA36" s="204">
        <v>0</v>
      </c>
      <c r="AB36" s="204">
        <v>0</v>
      </c>
      <c r="AC36" s="205">
        <v>0</v>
      </c>
    </row>
    <row r="37" spans="1:29" s="26" customFormat="1" x14ac:dyDescent="0.2">
      <c r="A37" s="31" t="str">
        <f t="shared" si="1"/>
        <v>Nonpoint Sources</v>
      </c>
      <c r="B37" s="32" t="str">
        <f t="shared" si="2"/>
        <v>2310021310</v>
      </c>
      <c r="C37" s="31" t="str">
        <f t="shared" si="3"/>
        <v>Pneumatic Pumps</v>
      </c>
      <c r="D37" s="32" t="str">
        <f t="shared" si="4"/>
        <v>8077</v>
      </c>
      <c r="E37" s="115" t="str">
        <f t="shared" si="5"/>
        <v>ERROR</v>
      </c>
      <c r="F37" s="115" t="str">
        <f t="shared" si="6"/>
        <v>ERROR</v>
      </c>
      <c r="G37" s="115" t="str">
        <f t="shared" si="7"/>
        <v>ERROR</v>
      </c>
      <c r="H37" s="115" t="str">
        <f t="shared" si="8"/>
        <v>ERROR</v>
      </c>
      <c r="I37" s="115" t="str">
        <f t="shared" si="9"/>
        <v>ERROR</v>
      </c>
      <c r="K37" s="106"/>
      <c r="L37" s="106"/>
      <c r="M37" s="106"/>
      <c r="N37" s="87" t="s">
        <v>194</v>
      </c>
      <c r="O37" s="130">
        <v>0</v>
      </c>
      <c r="P37" s="131">
        <v>0.104029</v>
      </c>
      <c r="Q37" s="131">
        <v>0</v>
      </c>
      <c r="R37" s="131">
        <v>0</v>
      </c>
      <c r="S37" s="132">
        <v>0</v>
      </c>
      <c r="U37" s="106"/>
      <c r="V37" s="9" t="s">
        <v>36</v>
      </c>
      <c r="W37" s="9" t="s">
        <v>37</v>
      </c>
      <c r="X37" s="9" t="s">
        <v>95</v>
      </c>
      <c r="Y37" s="108">
        <v>1.3409904963730583</v>
      </c>
      <c r="Z37" s="109">
        <v>0</v>
      </c>
      <c r="AA37" s="109">
        <v>7.2965659361475224</v>
      </c>
      <c r="AB37" s="109">
        <v>0</v>
      </c>
      <c r="AC37" s="112">
        <v>0</v>
      </c>
    </row>
    <row r="38" spans="1:29" s="26" customFormat="1" x14ac:dyDescent="0.2">
      <c r="A38" s="26" t="str">
        <f t="shared" si="1"/>
        <v>Nonpoint Sources</v>
      </c>
      <c r="B38" s="27" t="str">
        <f t="shared" si="2"/>
        <v>2310000550</v>
      </c>
      <c r="C38" s="26" t="str">
        <f t="shared" si="3"/>
        <v xml:space="preserve">Produced water </v>
      </c>
      <c r="D38" s="27" t="str">
        <f t="shared" si="4"/>
        <v>8029</v>
      </c>
      <c r="E38" s="113" t="str">
        <f t="shared" si="5"/>
        <v>ERROR</v>
      </c>
      <c r="F38" s="113" t="str">
        <f t="shared" si="6"/>
        <v>ERROR</v>
      </c>
      <c r="G38" s="113" t="str">
        <f t="shared" si="7"/>
        <v>ERROR</v>
      </c>
      <c r="H38" s="113" t="str">
        <f t="shared" si="8"/>
        <v>ERROR</v>
      </c>
      <c r="I38" s="113" t="str">
        <f t="shared" si="9"/>
        <v>ERROR</v>
      </c>
      <c r="K38" s="106"/>
      <c r="L38" s="9" t="s">
        <v>223</v>
      </c>
      <c r="M38" s="9" t="s">
        <v>176</v>
      </c>
      <c r="N38" s="9" t="s">
        <v>191</v>
      </c>
      <c r="O38" s="108">
        <v>1.2326000000000001E-4</v>
      </c>
      <c r="P38" s="109">
        <v>2.92427E-2</v>
      </c>
      <c r="Q38" s="109">
        <v>8.3961699999999997E-3</v>
      </c>
      <c r="R38" s="109">
        <v>0</v>
      </c>
      <c r="S38" s="112">
        <v>4.9982400000000001E-6</v>
      </c>
      <c r="U38" s="106"/>
      <c r="V38" s="106"/>
      <c r="W38" s="106"/>
      <c r="X38" s="87" t="s">
        <v>104</v>
      </c>
      <c r="Y38" s="200">
        <v>9.5785035455218451E-2</v>
      </c>
      <c r="Z38" s="201">
        <v>0</v>
      </c>
      <c r="AA38" s="201">
        <v>0.52118328115339441</v>
      </c>
      <c r="AB38" s="201">
        <v>0</v>
      </c>
      <c r="AC38" s="202">
        <v>0</v>
      </c>
    </row>
    <row r="39" spans="1:29" s="28" customFormat="1" x14ac:dyDescent="0.2">
      <c r="A39" s="28" t="str">
        <f t="shared" si="1"/>
        <v>Nonpoint Sources</v>
      </c>
      <c r="B39" s="29" t="str">
        <f t="shared" si="2"/>
        <v>2310000550</v>
      </c>
      <c r="C39" s="28" t="str">
        <f t="shared" si="3"/>
        <v xml:space="preserve">Produced water </v>
      </c>
      <c r="D39" s="29" t="str">
        <f t="shared" si="4"/>
        <v>8045</v>
      </c>
      <c r="E39" s="114" t="str">
        <f t="shared" si="5"/>
        <v>ERROR</v>
      </c>
      <c r="F39" s="114" t="str">
        <f t="shared" si="6"/>
        <v>ERROR</v>
      </c>
      <c r="G39" s="114" t="str">
        <f t="shared" si="7"/>
        <v>ERROR</v>
      </c>
      <c r="H39" s="114" t="str">
        <f t="shared" si="8"/>
        <v>ERROR</v>
      </c>
      <c r="I39" s="114" t="str">
        <f t="shared" si="9"/>
        <v>ERROR</v>
      </c>
      <c r="K39" s="106"/>
      <c r="L39" s="106"/>
      <c r="M39" s="106"/>
      <c r="N39" s="87" t="s">
        <v>192</v>
      </c>
      <c r="O39" s="130">
        <v>0.22131899999999999</v>
      </c>
      <c r="P39" s="131">
        <v>52.506500000000003</v>
      </c>
      <c r="Q39" s="131">
        <v>15.075699999999999</v>
      </c>
      <c r="R39" s="131">
        <v>0</v>
      </c>
      <c r="S39" s="132">
        <v>8.9745599999999995E-3</v>
      </c>
      <c r="U39" s="106"/>
      <c r="V39" s="106"/>
      <c r="W39" s="106"/>
      <c r="X39" s="87" t="s">
        <v>105</v>
      </c>
      <c r="Y39" s="203">
        <v>1.24520546091784</v>
      </c>
      <c r="Z39" s="204">
        <v>0</v>
      </c>
      <c r="AA39" s="204">
        <v>6.7753826549941278</v>
      </c>
      <c r="AB39" s="204">
        <v>0</v>
      </c>
      <c r="AC39" s="205">
        <v>0</v>
      </c>
    </row>
    <row r="40" spans="1:29" s="28" customFormat="1" x14ac:dyDescent="0.2">
      <c r="A40" s="31" t="str">
        <f t="shared" si="1"/>
        <v>Nonpoint Sources</v>
      </c>
      <c r="B40" s="32" t="str">
        <f t="shared" si="2"/>
        <v>2310000550</v>
      </c>
      <c r="C40" s="31" t="str">
        <f t="shared" si="3"/>
        <v xml:space="preserve">Produced water </v>
      </c>
      <c r="D40" s="32" t="str">
        <f t="shared" si="4"/>
        <v>8051</v>
      </c>
      <c r="E40" s="115" t="str">
        <f t="shared" si="5"/>
        <v>ERROR</v>
      </c>
      <c r="F40" s="115" t="str">
        <f t="shared" si="6"/>
        <v>ERROR</v>
      </c>
      <c r="G40" s="115" t="str">
        <f t="shared" si="7"/>
        <v>ERROR</v>
      </c>
      <c r="H40" s="115" t="str">
        <f t="shared" si="8"/>
        <v>ERROR</v>
      </c>
      <c r="I40" s="115" t="str">
        <f t="shared" si="9"/>
        <v>ERROR</v>
      </c>
      <c r="K40" s="106"/>
      <c r="L40" s="106"/>
      <c r="M40" s="106"/>
      <c r="N40" s="87" t="s">
        <v>193</v>
      </c>
      <c r="O40" s="130">
        <v>1.7249999999999999E-4</v>
      </c>
      <c r="P40" s="131">
        <v>4.0924500000000003E-2</v>
      </c>
      <c r="Q40" s="131">
        <v>1.17503E-2</v>
      </c>
      <c r="R40" s="131">
        <v>0</v>
      </c>
      <c r="S40" s="132">
        <v>6.9949300000000001E-6</v>
      </c>
      <c r="U40" s="106"/>
      <c r="V40" s="9" t="s">
        <v>23</v>
      </c>
      <c r="W40" s="9" t="s">
        <v>13</v>
      </c>
      <c r="X40" s="9" t="s">
        <v>95</v>
      </c>
      <c r="Y40" s="108">
        <v>0</v>
      </c>
      <c r="Z40" s="109">
        <v>3.8956596684152175E-2</v>
      </c>
      <c r="AA40" s="109">
        <v>0</v>
      </c>
      <c r="AB40" s="109">
        <v>0</v>
      </c>
      <c r="AC40" s="112">
        <v>0</v>
      </c>
    </row>
    <row r="41" spans="1:29" s="26" customFormat="1" x14ac:dyDescent="0.2">
      <c r="A41" s="26" t="str">
        <f t="shared" si="1"/>
        <v>Nonpoint Sources</v>
      </c>
      <c r="B41" s="27" t="str">
        <f t="shared" si="2"/>
        <v>2310000550</v>
      </c>
      <c r="C41" s="26" t="str">
        <f t="shared" si="3"/>
        <v xml:space="preserve">Produced water </v>
      </c>
      <c r="D41" s="27" t="str">
        <f t="shared" si="4"/>
        <v>8077</v>
      </c>
      <c r="E41" s="113" t="str">
        <f t="shared" si="5"/>
        <v>ERROR</v>
      </c>
      <c r="F41" s="113" t="str">
        <f t="shared" si="6"/>
        <v>ERROR</v>
      </c>
      <c r="G41" s="113" t="str">
        <f t="shared" si="7"/>
        <v>ERROR</v>
      </c>
      <c r="H41" s="113" t="str">
        <f t="shared" si="8"/>
        <v>ERROR</v>
      </c>
      <c r="I41" s="113" t="str">
        <f t="shared" si="9"/>
        <v>ERROR</v>
      </c>
      <c r="K41" s="106"/>
      <c r="L41" s="106"/>
      <c r="M41" s="106"/>
      <c r="N41" s="87" t="s">
        <v>194</v>
      </c>
      <c r="O41" s="130">
        <v>7.0225000000000001E-3</v>
      </c>
      <c r="P41" s="131">
        <v>1.66604</v>
      </c>
      <c r="Q41" s="131">
        <v>0.47835499999999997</v>
      </c>
      <c r="R41" s="131">
        <v>0</v>
      </c>
      <c r="S41" s="132">
        <v>2.8476499999999997E-4</v>
      </c>
      <c r="U41" s="106"/>
      <c r="V41" s="106"/>
      <c r="W41" s="106"/>
      <c r="X41" s="87" t="s">
        <v>104</v>
      </c>
      <c r="Y41" s="200">
        <v>0</v>
      </c>
      <c r="Z41" s="201">
        <v>2.7826140488680126E-3</v>
      </c>
      <c r="AA41" s="201">
        <v>0</v>
      </c>
      <c r="AB41" s="201">
        <v>0</v>
      </c>
      <c r="AC41" s="202">
        <v>0</v>
      </c>
    </row>
    <row r="42" spans="1:29" s="28" customFormat="1" x14ac:dyDescent="0.2">
      <c r="A42" s="28" t="str">
        <f t="shared" si="1"/>
        <v>Nonpoint Sources</v>
      </c>
      <c r="B42" s="29" t="str">
        <f t="shared" si="2"/>
        <v>2310021601</v>
      </c>
      <c r="C42" s="28" t="str">
        <f t="shared" si="3"/>
        <v>Completions</v>
      </c>
      <c r="D42" s="29" t="str">
        <f t="shared" si="4"/>
        <v>8029</v>
      </c>
      <c r="E42" s="114" t="str">
        <f t="shared" si="5"/>
        <v>ERROR</v>
      </c>
      <c r="F42" s="114" t="str">
        <f t="shared" si="6"/>
        <v>ERROR</v>
      </c>
      <c r="G42" s="114" t="str">
        <f t="shared" si="7"/>
        <v>ERROR</v>
      </c>
      <c r="H42" s="114" t="str">
        <f t="shared" si="8"/>
        <v>ERROR</v>
      </c>
      <c r="I42" s="114" t="str">
        <f t="shared" si="9"/>
        <v>ERROR</v>
      </c>
      <c r="K42" s="106"/>
      <c r="L42" s="9" t="s">
        <v>224</v>
      </c>
      <c r="M42" s="9" t="s">
        <v>174</v>
      </c>
      <c r="N42" s="9" t="s">
        <v>191</v>
      </c>
      <c r="O42" s="108">
        <v>2.0197E-2</v>
      </c>
      <c r="P42" s="109">
        <v>0.230882</v>
      </c>
      <c r="Q42" s="109">
        <v>0.10989599999999999</v>
      </c>
      <c r="R42" s="109">
        <v>0.17654540078322606</v>
      </c>
      <c r="S42" s="112">
        <v>9.9675099999999993E-4</v>
      </c>
      <c r="U42" s="106"/>
      <c r="V42" s="106"/>
      <c r="W42" s="106"/>
      <c r="X42" s="87" t="s">
        <v>105</v>
      </c>
      <c r="Y42" s="203">
        <v>0</v>
      </c>
      <c r="Z42" s="204">
        <v>3.6173982635284166E-2</v>
      </c>
      <c r="AA42" s="204">
        <v>0</v>
      </c>
      <c r="AB42" s="204">
        <v>0</v>
      </c>
      <c r="AC42" s="205">
        <v>0</v>
      </c>
    </row>
    <row r="43" spans="1:29" x14ac:dyDescent="0.2">
      <c r="A43" s="31" t="str">
        <f t="shared" si="1"/>
        <v>Nonpoint Sources</v>
      </c>
      <c r="B43" s="32" t="str">
        <f t="shared" si="2"/>
        <v>2310021601</v>
      </c>
      <c r="C43" s="31" t="str">
        <f t="shared" si="3"/>
        <v>Completions</v>
      </c>
      <c r="D43" s="32" t="str">
        <f t="shared" si="4"/>
        <v>8045</v>
      </c>
      <c r="E43" s="115" t="str">
        <f t="shared" si="5"/>
        <v>ERROR</v>
      </c>
      <c r="F43" s="115" t="str">
        <f t="shared" si="6"/>
        <v>ERROR</v>
      </c>
      <c r="G43" s="115" t="str">
        <f t="shared" si="7"/>
        <v>ERROR</v>
      </c>
      <c r="H43" s="115" t="str">
        <f t="shared" si="8"/>
        <v>ERROR</v>
      </c>
      <c r="I43" s="115" t="str">
        <f t="shared" si="9"/>
        <v>ERROR</v>
      </c>
      <c r="K43" s="106"/>
      <c r="L43" s="106"/>
      <c r="M43" s="106"/>
      <c r="N43" s="87" t="s">
        <v>192</v>
      </c>
      <c r="O43" s="130">
        <v>4.3423600000000002</v>
      </c>
      <c r="P43" s="131">
        <v>49.639600000000002</v>
      </c>
      <c r="Q43" s="131">
        <v>23.627500000000001</v>
      </c>
      <c r="R43" s="131">
        <v>37.957304874241203</v>
      </c>
      <c r="S43" s="132">
        <v>0.21430099999999999</v>
      </c>
      <c r="U43" s="106"/>
      <c r="V43" s="9" t="s">
        <v>62</v>
      </c>
      <c r="W43" s="9" t="s">
        <v>14</v>
      </c>
      <c r="X43" s="9" t="s">
        <v>95</v>
      </c>
      <c r="Y43" s="108">
        <v>0</v>
      </c>
      <c r="Z43" s="109">
        <v>2017.6888078138088</v>
      </c>
      <c r="AA43" s="109">
        <v>0</v>
      </c>
      <c r="AB43" s="109">
        <v>0</v>
      </c>
      <c r="AC43" s="112">
        <v>0</v>
      </c>
    </row>
    <row r="44" spans="1:29" s="26" customFormat="1" x14ac:dyDescent="0.2">
      <c r="A44" s="26" t="str">
        <f t="shared" si="1"/>
        <v>Nonpoint Sources</v>
      </c>
      <c r="B44" s="27" t="str">
        <f t="shared" si="2"/>
        <v>2310021601</v>
      </c>
      <c r="C44" s="26" t="str">
        <f t="shared" si="3"/>
        <v>Completions</v>
      </c>
      <c r="D44" s="27" t="str">
        <f t="shared" si="4"/>
        <v>8051</v>
      </c>
      <c r="E44" s="113" t="str">
        <f t="shared" si="5"/>
        <v>ERROR</v>
      </c>
      <c r="F44" s="113" t="str">
        <f t="shared" si="6"/>
        <v>ERROR</v>
      </c>
      <c r="G44" s="113" t="str">
        <f t="shared" si="7"/>
        <v>ERROR</v>
      </c>
      <c r="H44" s="113" t="str">
        <f t="shared" si="8"/>
        <v>ERROR</v>
      </c>
      <c r="I44" s="113" t="str">
        <f t="shared" si="9"/>
        <v>ERROR</v>
      </c>
      <c r="K44" s="106"/>
      <c r="L44" s="106"/>
      <c r="M44" s="106"/>
      <c r="N44" s="87" t="s">
        <v>193</v>
      </c>
      <c r="O44" s="130">
        <v>2.0197E-2</v>
      </c>
      <c r="P44" s="131">
        <v>0.230882</v>
      </c>
      <c r="Q44" s="131">
        <v>0.10989599999999999</v>
      </c>
      <c r="R44" s="131">
        <v>0.17654540078322606</v>
      </c>
      <c r="S44" s="132">
        <v>9.9675099999999993E-4</v>
      </c>
      <c r="U44" s="106"/>
      <c r="V44" s="106"/>
      <c r="W44" s="106"/>
      <c r="X44" s="87" t="s">
        <v>104</v>
      </c>
      <c r="Y44" s="200">
        <v>0</v>
      </c>
      <c r="Z44" s="201">
        <v>599.32830513580541</v>
      </c>
      <c r="AA44" s="201">
        <v>0</v>
      </c>
      <c r="AB44" s="201">
        <v>0</v>
      </c>
      <c r="AC44" s="202">
        <v>0</v>
      </c>
    </row>
    <row r="45" spans="1:29" s="28" customFormat="1" x14ac:dyDescent="0.2">
      <c r="A45" s="28" t="str">
        <f t="shared" si="1"/>
        <v>Nonpoint Sources</v>
      </c>
      <c r="B45" s="29" t="str">
        <f t="shared" si="2"/>
        <v>2310021601</v>
      </c>
      <c r="C45" s="28" t="str">
        <f t="shared" si="3"/>
        <v>Completions</v>
      </c>
      <c r="D45" s="29" t="str">
        <f t="shared" si="4"/>
        <v>8077</v>
      </c>
      <c r="E45" s="114" t="str">
        <f t="shared" si="5"/>
        <v>ERROR</v>
      </c>
      <c r="F45" s="114" t="str">
        <f t="shared" si="6"/>
        <v>ERROR</v>
      </c>
      <c r="G45" s="114" t="str">
        <f t="shared" si="7"/>
        <v>ERROR</v>
      </c>
      <c r="H45" s="114" t="str">
        <f t="shared" si="8"/>
        <v>ERROR</v>
      </c>
      <c r="I45" s="114" t="str">
        <f t="shared" si="9"/>
        <v>ERROR</v>
      </c>
      <c r="K45" s="106"/>
      <c r="L45" s="106"/>
      <c r="M45" s="106"/>
      <c r="N45" s="87" t="s">
        <v>194</v>
      </c>
      <c r="O45" s="130">
        <v>0.161576</v>
      </c>
      <c r="P45" s="131">
        <v>1.8470500000000001</v>
      </c>
      <c r="Q45" s="131">
        <v>0.87916399999999995</v>
      </c>
      <c r="R45" s="131">
        <v>1.4123632062658085</v>
      </c>
      <c r="S45" s="132">
        <v>7.9740100000000001E-3</v>
      </c>
      <c r="U45" s="106"/>
      <c r="V45" s="106"/>
      <c r="W45" s="106"/>
      <c r="X45" s="87" t="s">
        <v>105</v>
      </c>
      <c r="Y45" s="203">
        <v>0</v>
      </c>
      <c r="Z45" s="204">
        <v>1418.3605026780035</v>
      </c>
      <c r="AA45" s="204">
        <v>0</v>
      </c>
      <c r="AB45" s="204">
        <v>0</v>
      </c>
      <c r="AC45" s="205">
        <v>0</v>
      </c>
    </row>
    <row r="46" spans="1:29" x14ac:dyDescent="0.2">
      <c r="A46" s="31" t="str">
        <f t="shared" si="1"/>
        <v>Nonpoint Sources</v>
      </c>
      <c r="B46" s="32" t="str">
        <f t="shared" si="2"/>
        <v>2310021601</v>
      </c>
      <c r="C46" s="31" t="str">
        <f t="shared" si="3"/>
        <v>Completions</v>
      </c>
      <c r="D46" s="32" t="str">
        <f t="shared" si="4"/>
        <v>8103</v>
      </c>
      <c r="E46" s="115" t="str">
        <f t="shared" si="5"/>
        <v>ERROR</v>
      </c>
      <c r="F46" s="115" t="str">
        <f t="shared" si="6"/>
        <v>ERROR</v>
      </c>
      <c r="G46" s="115" t="str">
        <f t="shared" si="7"/>
        <v>ERROR</v>
      </c>
      <c r="H46" s="115" t="str">
        <f t="shared" si="8"/>
        <v>ERROR</v>
      </c>
      <c r="I46" s="115" t="str">
        <f t="shared" si="9"/>
        <v>ERROR</v>
      </c>
      <c r="K46" s="106"/>
      <c r="L46" s="106"/>
      <c r="M46" s="106"/>
      <c r="N46" s="87" t="s">
        <v>195</v>
      </c>
      <c r="O46" s="130">
        <v>1.3633</v>
      </c>
      <c r="P46" s="131">
        <v>15.5845</v>
      </c>
      <c r="Q46" s="131">
        <v>7.4179500000000003</v>
      </c>
      <c r="R46" s="131">
        <v>11.916836405791559</v>
      </c>
      <c r="S46" s="132">
        <v>6.7280699999999999E-2</v>
      </c>
      <c r="U46" s="106"/>
      <c r="V46" s="9" t="s">
        <v>86</v>
      </c>
      <c r="W46" s="9" t="s">
        <v>87</v>
      </c>
      <c r="X46" s="9" t="s">
        <v>95</v>
      </c>
      <c r="Y46" s="108">
        <v>4.1458319667640789E-5</v>
      </c>
      <c r="Z46" s="109">
        <v>0</v>
      </c>
      <c r="AA46" s="109">
        <v>2.2558203348569257E-4</v>
      </c>
      <c r="AB46" s="109">
        <v>0</v>
      </c>
      <c r="AC46" s="112">
        <v>0</v>
      </c>
    </row>
    <row r="47" spans="1:29" s="26" customFormat="1" x14ac:dyDescent="0.2">
      <c r="A47" s="26" t="str">
        <f t="shared" si="1"/>
        <v>Nonpoint Sources</v>
      </c>
      <c r="B47" s="27" t="str">
        <f t="shared" si="2"/>
        <v>2310021700</v>
      </c>
      <c r="C47" s="26" t="str">
        <f t="shared" si="3"/>
        <v>Well-head Engines</v>
      </c>
      <c r="D47" s="27" t="str">
        <f t="shared" si="4"/>
        <v>8029</v>
      </c>
      <c r="E47" s="113" t="str">
        <f t="shared" si="5"/>
        <v>ERROR</v>
      </c>
      <c r="F47" s="113" t="str">
        <f t="shared" si="6"/>
        <v>ERROR</v>
      </c>
      <c r="G47" s="113" t="str">
        <f t="shared" si="7"/>
        <v>ERROR</v>
      </c>
      <c r="H47" s="113" t="str">
        <f t="shared" si="8"/>
        <v>ERROR</v>
      </c>
      <c r="I47" s="113" t="str">
        <f t="shared" si="9"/>
        <v>ERROR</v>
      </c>
      <c r="K47" s="106"/>
      <c r="L47" s="9" t="s">
        <v>226</v>
      </c>
      <c r="M47" s="9" t="s">
        <v>206</v>
      </c>
      <c r="N47" s="9" t="s">
        <v>191</v>
      </c>
      <c r="O47" s="108">
        <v>5.2522700000000002</v>
      </c>
      <c r="P47" s="109">
        <v>0.97900799999999999</v>
      </c>
      <c r="Q47" s="109">
        <v>6.4628399999999999</v>
      </c>
      <c r="R47" s="109">
        <v>3.355448759868877E-3</v>
      </c>
      <c r="S47" s="112">
        <v>0.25920700000000002</v>
      </c>
      <c r="U47" s="106"/>
      <c r="V47" s="106"/>
      <c r="W47" s="106"/>
      <c r="X47" s="87" t="s">
        <v>104</v>
      </c>
      <c r="Y47" s="200">
        <v>9.5583369195525914E-7</v>
      </c>
      <c r="Z47" s="201">
        <v>0</v>
      </c>
      <c r="AA47" s="201">
        <v>5.2008597944624411E-6</v>
      </c>
      <c r="AB47" s="201">
        <v>0</v>
      </c>
      <c r="AC47" s="202">
        <v>0</v>
      </c>
    </row>
    <row r="48" spans="1:29" s="28" customFormat="1" x14ac:dyDescent="0.2">
      <c r="A48" s="28" t="str">
        <f t="shared" si="1"/>
        <v>Nonpoint Sources</v>
      </c>
      <c r="B48" s="29" t="str">
        <f t="shared" si="2"/>
        <v>2310021700</v>
      </c>
      <c r="C48" s="28" t="str">
        <f t="shared" si="3"/>
        <v>Well-head Engines</v>
      </c>
      <c r="D48" s="29" t="str">
        <f t="shared" si="4"/>
        <v>8045</v>
      </c>
      <c r="E48" s="114" t="str">
        <f t="shared" si="5"/>
        <v>ERROR</v>
      </c>
      <c r="F48" s="114" t="str">
        <f t="shared" si="6"/>
        <v>ERROR</v>
      </c>
      <c r="G48" s="114" t="str">
        <f t="shared" si="7"/>
        <v>ERROR</v>
      </c>
      <c r="H48" s="114" t="str">
        <f t="shared" si="8"/>
        <v>ERROR</v>
      </c>
      <c r="I48" s="114" t="str">
        <f t="shared" si="9"/>
        <v>ERROR</v>
      </c>
      <c r="K48" s="106"/>
      <c r="L48" s="106"/>
      <c r="M48" s="106"/>
      <c r="N48" s="87" t="s">
        <v>192</v>
      </c>
      <c r="O48" s="130">
        <v>1129.24</v>
      </c>
      <c r="P48" s="131">
        <v>210.48699999999999</v>
      </c>
      <c r="Q48" s="131">
        <v>1389.51</v>
      </c>
      <c r="R48" s="131">
        <v>0.72142272914270034</v>
      </c>
      <c r="S48" s="132">
        <v>55.729399999999998</v>
      </c>
      <c r="U48" s="106"/>
      <c r="V48" s="106"/>
      <c r="W48" s="106"/>
      <c r="X48" s="87" t="s">
        <v>105</v>
      </c>
      <c r="Y48" s="203">
        <v>4.0502485975685529E-5</v>
      </c>
      <c r="Z48" s="204">
        <v>0</v>
      </c>
      <c r="AA48" s="204">
        <v>2.2038117369123012E-4</v>
      </c>
      <c r="AB48" s="204">
        <v>0</v>
      </c>
      <c r="AC48" s="205">
        <v>0</v>
      </c>
    </row>
    <row r="49" spans="1:29" s="26" customFormat="1" x14ac:dyDescent="0.2">
      <c r="A49" s="31" t="str">
        <f t="shared" si="1"/>
        <v>Nonpoint Sources</v>
      </c>
      <c r="B49" s="32" t="str">
        <f t="shared" si="2"/>
        <v>2310021700</v>
      </c>
      <c r="C49" s="31" t="str">
        <f t="shared" si="3"/>
        <v>Well-head Engines</v>
      </c>
      <c r="D49" s="32" t="str">
        <f t="shared" si="4"/>
        <v>8051</v>
      </c>
      <c r="E49" s="115" t="str">
        <f t="shared" si="5"/>
        <v>ERROR</v>
      </c>
      <c r="F49" s="115" t="str">
        <f t="shared" si="6"/>
        <v>ERROR</v>
      </c>
      <c r="G49" s="115" t="str">
        <f t="shared" si="7"/>
        <v>ERROR</v>
      </c>
      <c r="H49" s="115" t="str">
        <f t="shared" si="8"/>
        <v>ERROR</v>
      </c>
      <c r="I49" s="115" t="str">
        <f t="shared" si="9"/>
        <v>ERROR</v>
      </c>
      <c r="K49" s="106"/>
      <c r="L49" s="106"/>
      <c r="M49" s="106"/>
      <c r="N49" s="87" t="s">
        <v>193</v>
      </c>
      <c r="O49" s="130">
        <v>5.2522700000000002</v>
      </c>
      <c r="P49" s="131">
        <v>0.97900799999999999</v>
      </c>
      <c r="Q49" s="131">
        <v>6.4628399999999999</v>
      </c>
      <c r="R49" s="131">
        <v>3.355448759868877E-3</v>
      </c>
      <c r="S49" s="132">
        <v>0.25920700000000002</v>
      </c>
      <c r="U49" s="106"/>
      <c r="V49" s="9" t="s">
        <v>30</v>
      </c>
      <c r="W49" s="9" t="s">
        <v>31</v>
      </c>
      <c r="X49" s="9" t="s">
        <v>95</v>
      </c>
      <c r="Y49" s="108">
        <v>0</v>
      </c>
      <c r="Z49" s="109">
        <v>1.1459983648781498</v>
      </c>
      <c r="AA49" s="109">
        <v>0</v>
      </c>
      <c r="AB49" s="109">
        <v>0</v>
      </c>
      <c r="AC49" s="112">
        <v>0</v>
      </c>
    </row>
    <row r="50" spans="1:29" s="26" customFormat="1" x14ac:dyDescent="0.2">
      <c r="A50" s="26" t="str">
        <f t="shared" si="1"/>
        <v>Nonpoint Sources</v>
      </c>
      <c r="B50" s="27" t="str">
        <f t="shared" si="2"/>
        <v>2310021700</v>
      </c>
      <c r="C50" s="26" t="str">
        <f t="shared" si="3"/>
        <v>Well-head Engines</v>
      </c>
      <c r="D50" s="27" t="str">
        <f t="shared" si="4"/>
        <v>8077</v>
      </c>
      <c r="E50" s="113" t="str">
        <f t="shared" si="5"/>
        <v>ERROR</v>
      </c>
      <c r="F50" s="113" t="str">
        <f t="shared" si="6"/>
        <v>ERROR</v>
      </c>
      <c r="G50" s="113" t="str">
        <f t="shared" si="7"/>
        <v>ERROR</v>
      </c>
      <c r="H50" s="113" t="str">
        <f t="shared" si="8"/>
        <v>ERROR</v>
      </c>
      <c r="I50" s="113" t="str">
        <f t="shared" si="9"/>
        <v>ERROR</v>
      </c>
      <c r="K50" s="106"/>
      <c r="L50" s="106"/>
      <c r="M50" s="106"/>
      <c r="N50" s="87" t="s">
        <v>194</v>
      </c>
      <c r="O50" s="130">
        <v>42.018099999999997</v>
      </c>
      <c r="P50" s="131">
        <v>7.8320600000000002</v>
      </c>
      <c r="Q50" s="131">
        <v>51.7027</v>
      </c>
      <c r="R50" s="131">
        <v>2.6843551747538958E-2</v>
      </c>
      <c r="S50" s="132">
        <v>2.0736500000000002</v>
      </c>
      <c r="U50" s="106"/>
      <c r="V50" s="106"/>
      <c r="W50" s="106"/>
      <c r="X50" s="87" t="s">
        <v>104</v>
      </c>
      <c r="Y50" s="200">
        <v>0</v>
      </c>
      <c r="Z50" s="201">
        <v>0.34040395875269486</v>
      </c>
      <c r="AA50" s="201">
        <v>0</v>
      </c>
      <c r="AB50" s="201">
        <v>0</v>
      </c>
      <c r="AC50" s="202">
        <v>0</v>
      </c>
    </row>
    <row r="51" spans="1:29" s="28" customFormat="1" x14ac:dyDescent="0.2">
      <c r="A51" s="28" t="str">
        <f t="shared" si="1"/>
        <v>Nonpoint Sources</v>
      </c>
      <c r="B51" s="29" t="str">
        <f t="shared" si="2"/>
        <v>2310021700</v>
      </c>
      <c r="C51" s="28" t="str">
        <f t="shared" si="3"/>
        <v>Well-head Engines</v>
      </c>
      <c r="D51" s="29" t="str">
        <f t="shared" si="4"/>
        <v>8103</v>
      </c>
      <c r="E51" s="114" t="str">
        <f t="shared" si="5"/>
        <v>ERROR</v>
      </c>
      <c r="F51" s="114" t="str">
        <f t="shared" si="6"/>
        <v>ERROR</v>
      </c>
      <c r="G51" s="114" t="str">
        <f t="shared" si="7"/>
        <v>ERROR</v>
      </c>
      <c r="H51" s="114" t="str">
        <f t="shared" si="8"/>
        <v>ERROR</v>
      </c>
      <c r="I51" s="114" t="str">
        <f t="shared" si="9"/>
        <v>ERROR</v>
      </c>
      <c r="K51" s="106"/>
      <c r="L51" s="106"/>
      <c r="M51" s="106"/>
      <c r="N51" s="87" t="s">
        <v>195</v>
      </c>
      <c r="O51" s="130">
        <v>354.52800000000002</v>
      </c>
      <c r="P51" s="131">
        <v>66.082999999999998</v>
      </c>
      <c r="Q51" s="131">
        <v>436.24200000000002</v>
      </c>
      <c r="R51" s="131">
        <v>0.22649264754835399</v>
      </c>
      <c r="S51" s="132">
        <v>17.496400000000001</v>
      </c>
      <c r="U51" s="106"/>
      <c r="V51" s="106"/>
      <c r="W51" s="106"/>
      <c r="X51" s="87" t="s">
        <v>105</v>
      </c>
      <c r="Y51" s="203">
        <v>0</v>
      </c>
      <c r="Z51" s="204">
        <v>0.80559440612545496</v>
      </c>
      <c r="AA51" s="204">
        <v>0</v>
      </c>
      <c r="AB51" s="204">
        <v>0</v>
      </c>
      <c r="AC51" s="205">
        <v>0</v>
      </c>
    </row>
    <row r="52" spans="1:29" s="28" customFormat="1" x14ac:dyDescent="0.2">
      <c r="A52" s="31" t="str">
        <f t="shared" si="1"/>
        <v>Nonpoint Sources</v>
      </c>
      <c r="B52" s="32" t="str">
        <f t="shared" si="2"/>
        <v>2310020800</v>
      </c>
      <c r="C52" s="31" t="str">
        <f t="shared" si="3"/>
        <v>Truck Loading</v>
      </c>
      <c r="D52" s="32" t="str">
        <f t="shared" si="4"/>
        <v>8029</v>
      </c>
      <c r="E52" s="115" t="str">
        <f t="shared" si="5"/>
        <v>ERROR</v>
      </c>
      <c r="F52" s="115" t="str">
        <f t="shared" si="6"/>
        <v>ERROR</v>
      </c>
      <c r="G52" s="115" t="str">
        <f t="shared" si="7"/>
        <v>ERROR</v>
      </c>
      <c r="H52" s="115" t="str">
        <f t="shared" si="8"/>
        <v>ERROR</v>
      </c>
      <c r="I52" s="115" t="str">
        <f t="shared" si="9"/>
        <v>ERROR</v>
      </c>
      <c r="K52" s="106"/>
      <c r="L52" s="9" t="s">
        <v>227</v>
      </c>
      <c r="M52" s="9" t="s">
        <v>109</v>
      </c>
      <c r="N52" s="9" t="s">
        <v>191</v>
      </c>
      <c r="O52" s="108">
        <v>5.5142600000000003E-5</v>
      </c>
      <c r="P52" s="109">
        <v>5.3619399999999998E-2</v>
      </c>
      <c r="Q52" s="109">
        <v>1.50808E-2</v>
      </c>
      <c r="R52" s="109">
        <v>0</v>
      </c>
      <c r="S52" s="112">
        <v>2.2360599999999998E-6</v>
      </c>
      <c r="U52" s="106"/>
      <c r="V52" s="9" t="s">
        <v>32</v>
      </c>
      <c r="W52" s="9" t="s">
        <v>33</v>
      </c>
      <c r="X52" s="9" t="s">
        <v>95</v>
      </c>
      <c r="Y52" s="108">
        <v>0</v>
      </c>
      <c r="Z52" s="109">
        <v>0.54355555924843912</v>
      </c>
      <c r="AA52" s="109">
        <v>0</v>
      </c>
      <c r="AB52" s="109">
        <v>0</v>
      </c>
      <c r="AC52" s="112">
        <v>0</v>
      </c>
    </row>
    <row r="53" spans="1:29" s="26" customFormat="1" x14ac:dyDescent="0.2">
      <c r="A53" s="26" t="str">
        <f t="shared" si="1"/>
        <v>Nonpoint Sources</v>
      </c>
      <c r="B53" s="27" t="str">
        <f t="shared" si="2"/>
        <v>2310020800</v>
      </c>
      <c r="C53" s="26" t="str">
        <f t="shared" si="3"/>
        <v>Truck Loading</v>
      </c>
      <c r="D53" s="27" t="str">
        <f t="shared" si="4"/>
        <v>8045</v>
      </c>
      <c r="E53" s="113" t="str">
        <f t="shared" si="5"/>
        <v>ERROR</v>
      </c>
      <c r="F53" s="113" t="str">
        <f t="shared" si="6"/>
        <v>ERROR</v>
      </c>
      <c r="G53" s="113" t="str">
        <f t="shared" si="7"/>
        <v>ERROR</v>
      </c>
      <c r="H53" s="113" t="str">
        <f t="shared" si="8"/>
        <v>ERROR</v>
      </c>
      <c r="I53" s="113" t="str">
        <f t="shared" si="9"/>
        <v>ERROR</v>
      </c>
      <c r="K53" s="106"/>
      <c r="L53" s="106"/>
      <c r="M53" s="106"/>
      <c r="N53" s="87" t="s">
        <v>192</v>
      </c>
      <c r="O53" s="130">
        <v>9.9011000000000002E-2</v>
      </c>
      <c r="P53" s="131">
        <v>96.275999999999996</v>
      </c>
      <c r="Q53" s="131">
        <v>27.078199999999999</v>
      </c>
      <c r="R53" s="131">
        <v>0</v>
      </c>
      <c r="S53" s="132">
        <v>4.0149399999999998E-3</v>
      </c>
      <c r="U53" s="106"/>
      <c r="V53" s="106"/>
      <c r="W53" s="106"/>
      <c r="X53" s="87" t="s">
        <v>104</v>
      </c>
      <c r="Y53" s="200">
        <v>0</v>
      </c>
      <c r="Z53" s="201">
        <v>0.16145613278416598</v>
      </c>
      <c r="AA53" s="201">
        <v>0</v>
      </c>
      <c r="AB53" s="201">
        <v>0</v>
      </c>
      <c r="AC53" s="202">
        <v>0</v>
      </c>
    </row>
    <row r="54" spans="1:29" s="28" customFormat="1" x14ac:dyDescent="0.2">
      <c r="A54" s="28" t="str">
        <f t="shared" si="1"/>
        <v>Nonpoint Sources</v>
      </c>
      <c r="B54" s="29" t="str">
        <f t="shared" si="2"/>
        <v>2310020800</v>
      </c>
      <c r="C54" s="28" t="str">
        <f t="shared" si="3"/>
        <v>Truck Loading</v>
      </c>
      <c r="D54" s="29" t="str">
        <f t="shared" si="4"/>
        <v>8051</v>
      </c>
      <c r="E54" s="114" t="str">
        <f t="shared" si="5"/>
        <v>ERROR</v>
      </c>
      <c r="F54" s="114" t="str">
        <f t="shared" si="6"/>
        <v>ERROR</v>
      </c>
      <c r="G54" s="114" t="str">
        <f t="shared" si="7"/>
        <v>ERROR</v>
      </c>
      <c r="H54" s="114" t="str">
        <f t="shared" si="8"/>
        <v>ERROR</v>
      </c>
      <c r="I54" s="114" t="str">
        <f t="shared" si="9"/>
        <v>ERROR</v>
      </c>
      <c r="K54" s="106"/>
      <c r="L54" s="106"/>
      <c r="M54" s="106"/>
      <c r="N54" s="87" t="s">
        <v>193</v>
      </c>
      <c r="O54" s="130">
        <v>7.7170900000000003E-5</v>
      </c>
      <c r="P54" s="131">
        <v>7.50392E-2</v>
      </c>
      <c r="Q54" s="131">
        <v>2.1105200000000001E-2</v>
      </c>
      <c r="R54" s="131">
        <v>0</v>
      </c>
      <c r="S54" s="132">
        <v>3.1293100000000001E-6</v>
      </c>
      <c r="U54" s="106"/>
      <c r="V54" s="106"/>
      <c r="W54" s="106"/>
      <c r="X54" s="87" t="s">
        <v>105</v>
      </c>
      <c r="Y54" s="203">
        <v>0</v>
      </c>
      <c r="Z54" s="204">
        <v>0.38209942646427314</v>
      </c>
      <c r="AA54" s="204">
        <v>0</v>
      </c>
      <c r="AB54" s="204">
        <v>0</v>
      </c>
      <c r="AC54" s="205">
        <v>0</v>
      </c>
    </row>
    <row r="55" spans="1:29" x14ac:dyDescent="0.2">
      <c r="A55" s="31" t="str">
        <f t="shared" si="1"/>
        <v>Nonpoint Sources</v>
      </c>
      <c r="B55" s="32" t="str">
        <f t="shared" si="2"/>
        <v>2310020800</v>
      </c>
      <c r="C55" s="31" t="str">
        <f t="shared" si="3"/>
        <v>Truck Loading</v>
      </c>
      <c r="D55" s="32" t="str">
        <f t="shared" si="4"/>
        <v>8077</v>
      </c>
      <c r="E55" s="115" t="str">
        <f t="shared" si="5"/>
        <v>ERROR</v>
      </c>
      <c r="F55" s="115" t="str">
        <f t="shared" si="6"/>
        <v>ERROR</v>
      </c>
      <c r="G55" s="115" t="str">
        <f t="shared" si="7"/>
        <v>ERROR</v>
      </c>
      <c r="H55" s="115" t="str">
        <f t="shared" si="8"/>
        <v>ERROR</v>
      </c>
      <c r="I55" s="115" t="str">
        <f t="shared" si="9"/>
        <v>ERROR</v>
      </c>
      <c r="K55" s="106"/>
      <c r="L55" s="106"/>
      <c r="M55" s="106"/>
      <c r="N55" s="87" t="s">
        <v>194</v>
      </c>
      <c r="O55" s="130">
        <v>3.1416399999999998E-3</v>
      </c>
      <c r="P55" s="131">
        <v>3.0548600000000001</v>
      </c>
      <c r="Q55" s="131">
        <v>0.85919599999999996</v>
      </c>
      <c r="R55" s="131">
        <v>0</v>
      </c>
      <c r="S55" s="132">
        <v>1.2739500000000001E-4</v>
      </c>
      <c r="U55" s="106"/>
      <c r="V55" s="9" t="s">
        <v>38</v>
      </c>
      <c r="W55" s="9" t="s">
        <v>39</v>
      </c>
      <c r="X55" s="9" t="s">
        <v>95</v>
      </c>
      <c r="Y55" s="108">
        <v>0</v>
      </c>
      <c r="Z55" s="109">
        <v>709.72955999999999</v>
      </c>
      <c r="AA55" s="109">
        <v>0</v>
      </c>
      <c r="AB55" s="109">
        <v>0</v>
      </c>
      <c r="AC55" s="112">
        <v>0</v>
      </c>
    </row>
    <row r="56" spans="1:29" s="26" customFormat="1" x14ac:dyDescent="0.2">
      <c r="A56" s="26" t="str">
        <f t="shared" si="1"/>
        <v>Grand Total</v>
      </c>
      <c r="B56" s="27" t="str">
        <f t="shared" si="2"/>
        <v>2310020800</v>
      </c>
      <c r="C56" s="26" t="str">
        <f t="shared" si="3"/>
        <v>Truck Loading</v>
      </c>
      <c r="D56" s="27" t="str">
        <f t="shared" si="4"/>
        <v>8077</v>
      </c>
      <c r="E56" s="113" t="str">
        <f t="shared" si="5"/>
        <v>ERROR</v>
      </c>
      <c r="F56" s="113" t="str">
        <f t="shared" si="6"/>
        <v>ERROR</v>
      </c>
      <c r="G56" s="113" t="str">
        <f t="shared" si="7"/>
        <v>ERROR</v>
      </c>
      <c r="H56" s="113" t="str">
        <f t="shared" si="8"/>
        <v>ERROR</v>
      </c>
      <c r="I56" s="113" t="str">
        <f t="shared" si="9"/>
        <v>ERROR</v>
      </c>
      <c r="K56" s="11" t="s">
        <v>94</v>
      </c>
      <c r="L56" s="118"/>
      <c r="M56" s="118"/>
      <c r="N56" s="118"/>
      <c r="O56" s="110">
        <v>5824.0294442135</v>
      </c>
      <c r="P56" s="111">
        <v>3114.4386904799999</v>
      </c>
      <c r="Q56" s="111">
        <v>3613.0736463699996</v>
      </c>
      <c r="R56" s="111">
        <v>53.271014797338182</v>
      </c>
      <c r="S56" s="119">
        <v>288.1354249005401</v>
      </c>
      <c r="U56" s="106"/>
      <c r="V56" s="106"/>
      <c r="W56" s="106"/>
      <c r="X56" s="87" t="s">
        <v>104</v>
      </c>
      <c r="Y56" s="200">
        <v>0</v>
      </c>
      <c r="Z56" s="201">
        <v>25.5152</v>
      </c>
      <c r="AA56" s="201">
        <v>0</v>
      </c>
      <c r="AB56" s="201">
        <v>0</v>
      </c>
      <c r="AC56" s="202">
        <v>0</v>
      </c>
    </row>
    <row r="57" spans="1:29" s="28" customFormat="1" x14ac:dyDescent="0.2">
      <c r="A57" s="28" t="str">
        <f t="shared" si="1"/>
        <v>Grand Total</v>
      </c>
      <c r="B57" s="29" t="str">
        <f t="shared" si="2"/>
        <v>2310020800</v>
      </c>
      <c r="C57" s="28" t="str">
        <f t="shared" si="3"/>
        <v>Truck Loading</v>
      </c>
      <c r="D57" s="29" t="str">
        <f t="shared" si="4"/>
        <v>8077</v>
      </c>
      <c r="E57" s="114" t="str">
        <f t="shared" si="5"/>
        <v>ERROR</v>
      </c>
      <c r="F57" s="114" t="str">
        <f t="shared" si="6"/>
        <v>ERROR</v>
      </c>
      <c r="G57" s="114" t="str">
        <f t="shared" si="7"/>
        <v>ERROR</v>
      </c>
      <c r="H57" s="114" t="str">
        <f t="shared" si="8"/>
        <v>ERROR</v>
      </c>
      <c r="I57" s="114" t="str">
        <f t="shared" si="9"/>
        <v>ERROR</v>
      </c>
      <c r="K57"/>
      <c r="L57"/>
      <c r="M57"/>
      <c r="N57"/>
      <c r="O57"/>
      <c r="P57"/>
      <c r="Q57"/>
      <c r="R57"/>
      <c r="S57"/>
      <c r="U57" s="106"/>
      <c r="V57" s="106"/>
      <c r="W57" s="106"/>
      <c r="X57" s="87" t="s">
        <v>105</v>
      </c>
      <c r="Y57" s="203">
        <v>0</v>
      </c>
      <c r="Z57" s="204">
        <v>684.21435999999994</v>
      </c>
      <c r="AA57" s="204">
        <v>0</v>
      </c>
      <c r="AB57" s="204">
        <v>0</v>
      </c>
      <c r="AC57" s="205">
        <v>0</v>
      </c>
    </row>
    <row r="58" spans="1:29" x14ac:dyDescent="0.2">
      <c r="A58" s="31" t="str">
        <f t="shared" si="1"/>
        <v>Grand Total</v>
      </c>
      <c r="B58" s="32" t="str">
        <f t="shared" si="2"/>
        <v>2310020800</v>
      </c>
      <c r="C58" s="31" t="str">
        <f t="shared" si="3"/>
        <v>Truck Loading</v>
      </c>
      <c r="D58" s="32" t="str">
        <f t="shared" si="4"/>
        <v>8077</v>
      </c>
      <c r="E58" s="115" t="str">
        <f t="shared" si="5"/>
        <v>ERROR</v>
      </c>
      <c r="F58" s="115" t="str">
        <f t="shared" si="6"/>
        <v>ERROR</v>
      </c>
      <c r="G58" s="115" t="str">
        <f t="shared" si="7"/>
        <v>ERROR</v>
      </c>
      <c r="H58" s="115" t="str">
        <f t="shared" si="8"/>
        <v>ERROR</v>
      </c>
      <c r="I58" s="115" t="str">
        <f t="shared" si="9"/>
        <v>ERROR</v>
      </c>
      <c r="U58" s="106"/>
      <c r="V58" s="9" t="s">
        <v>43</v>
      </c>
      <c r="W58" s="9" t="s">
        <v>56</v>
      </c>
      <c r="X58" s="9" t="s">
        <v>95</v>
      </c>
      <c r="Y58" s="108">
        <v>2.9566234218935121</v>
      </c>
      <c r="Z58" s="109">
        <v>0</v>
      </c>
      <c r="AA58" s="109">
        <v>16.087509795597054</v>
      </c>
      <c r="AB58" s="109">
        <v>0</v>
      </c>
      <c r="AC58" s="112">
        <v>0</v>
      </c>
    </row>
    <row r="59" spans="1:29" s="26" customFormat="1" x14ac:dyDescent="0.2">
      <c r="A59" s="26" t="str">
        <f t="shared" si="1"/>
        <v>Grand Total</v>
      </c>
      <c r="B59" s="27" t="str">
        <f t="shared" si="2"/>
        <v>2310020800</v>
      </c>
      <c r="C59" s="26" t="str">
        <f t="shared" si="3"/>
        <v>Truck Loading</v>
      </c>
      <c r="D59" s="27" t="str">
        <f t="shared" si="4"/>
        <v>8077</v>
      </c>
      <c r="E59" s="113" t="str">
        <f t="shared" si="5"/>
        <v>ERROR</v>
      </c>
      <c r="F59" s="113" t="str">
        <f t="shared" si="6"/>
        <v>ERROR</v>
      </c>
      <c r="G59" s="113" t="str">
        <f t="shared" si="7"/>
        <v>ERROR</v>
      </c>
      <c r="H59" s="113" t="str">
        <f t="shared" si="8"/>
        <v>ERROR</v>
      </c>
      <c r="I59" s="113" t="str">
        <f t="shared" si="9"/>
        <v>ERROR</v>
      </c>
      <c r="K59"/>
      <c r="L59"/>
      <c r="M59"/>
      <c r="N59"/>
      <c r="O59"/>
      <c r="P59"/>
      <c r="Q59"/>
      <c r="R59"/>
      <c r="S59"/>
      <c r="U59" s="106"/>
      <c r="V59" s="106"/>
      <c r="W59" s="106"/>
      <c r="X59" s="87" t="s">
        <v>104</v>
      </c>
      <c r="Y59" s="200">
        <v>0.10629237132844986</v>
      </c>
      <c r="Z59" s="201">
        <v>0</v>
      </c>
      <c r="AA59" s="201">
        <v>0.57835554987538906</v>
      </c>
      <c r="AB59" s="201">
        <v>0</v>
      </c>
      <c r="AC59" s="202">
        <v>0</v>
      </c>
    </row>
    <row r="60" spans="1:29" s="28" customFormat="1" x14ac:dyDescent="0.2">
      <c r="A60" s="28" t="str">
        <f t="shared" si="1"/>
        <v>Grand Total</v>
      </c>
      <c r="B60" s="29" t="str">
        <f t="shared" si="2"/>
        <v>2310020800</v>
      </c>
      <c r="C60" s="28" t="str">
        <f t="shared" si="3"/>
        <v>Truck Loading</v>
      </c>
      <c r="D60" s="29" t="str">
        <f t="shared" si="4"/>
        <v>8077</v>
      </c>
      <c r="E60" s="114" t="str">
        <f t="shared" si="5"/>
        <v>ERROR</v>
      </c>
      <c r="F60" s="114" t="str">
        <f t="shared" si="6"/>
        <v>ERROR</v>
      </c>
      <c r="G60" s="114" t="str">
        <f t="shared" si="7"/>
        <v>ERROR</v>
      </c>
      <c r="H60" s="114" t="str">
        <f t="shared" si="8"/>
        <v>ERROR</v>
      </c>
      <c r="I60" s="114" t="str">
        <f t="shared" si="9"/>
        <v>ERROR</v>
      </c>
      <c r="K60"/>
      <c r="L60"/>
      <c r="M60"/>
      <c r="N60"/>
      <c r="O60"/>
      <c r="P60"/>
      <c r="Q60"/>
      <c r="R60"/>
      <c r="S60"/>
      <c r="U60" s="106"/>
      <c r="V60" s="106"/>
      <c r="W60" s="106"/>
      <c r="X60" s="87" t="s">
        <v>105</v>
      </c>
      <c r="Y60" s="203">
        <v>2.8503310505650621</v>
      </c>
      <c r="Z60" s="204">
        <v>0</v>
      </c>
      <c r="AA60" s="204">
        <v>15.509154245721664</v>
      </c>
      <c r="AB60" s="204">
        <v>0</v>
      </c>
      <c r="AC60" s="205">
        <v>0</v>
      </c>
    </row>
    <row r="61" spans="1:29" s="26" customFormat="1" x14ac:dyDescent="0.2">
      <c r="A61" s="31" t="str">
        <f t="shared" si="1"/>
        <v>Grand Total</v>
      </c>
      <c r="B61" s="32" t="str">
        <f t="shared" si="2"/>
        <v>2310020800</v>
      </c>
      <c r="C61" s="31" t="str">
        <f t="shared" si="3"/>
        <v>Truck Loading</v>
      </c>
      <c r="D61" s="32" t="str">
        <f t="shared" si="4"/>
        <v>8077</v>
      </c>
      <c r="E61" s="115" t="str">
        <f>IF(AND($K61=$U61,$L61=$V61,$N61=$X61),IF(O61=Y61,0,(O61-Y61)/Y61),"ERROR")</f>
        <v>ERROR</v>
      </c>
      <c r="F61" s="115" t="str">
        <f t="shared" si="6"/>
        <v>ERROR</v>
      </c>
      <c r="G61" s="115" t="str">
        <f t="shared" si="7"/>
        <v>ERROR</v>
      </c>
      <c r="H61" s="115" t="str">
        <f t="shared" si="8"/>
        <v>ERROR</v>
      </c>
      <c r="I61" s="115" t="str">
        <f t="shared" si="9"/>
        <v>ERROR</v>
      </c>
      <c r="K61"/>
      <c r="L61"/>
      <c r="M61"/>
      <c r="N61"/>
      <c r="O61"/>
      <c r="P61"/>
      <c r="Q61"/>
      <c r="R61"/>
      <c r="S61"/>
      <c r="U61" s="106"/>
      <c r="V61" s="9" t="s">
        <v>40</v>
      </c>
      <c r="W61" s="9" t="s">
        <v>41</v>
      </c>
      <c r="X61" s="9" t="s">
        <v>95</v>
      </c>
      <c r="Y61" s="108">
        <v>0</v>
      </c>
      <c r="Z61" s="109">
        <v>448.68459999999999</v>
      </c>
      <c r="AA61" s="109">
        <v>0</v>
      </c>
      <c r="AB61" s="109">
        <v>0</v>
      </c>
      <c r="AC61" s="112">
        <v>0</v>
      </c>
    </row>
    <row r="62" spans="1:29" s="26" customFormat="1" x14ac:dyDescent="0.2">
      <c r="A62" s="26" t="str">
        <f t="shared" si="1"/>
        <v>Grand Total</v>
      </c>
      <c r="B62" s="27" t="str">
        <f t="shared" si="2"/>
        <v>2310020800</v>
      </c>
      <c r="C62" s="26" t="str">
        <f t="shared" si="3"/>
        <v>Truck Loading</v>
      </c>
      <c r="D62" s="27" t="str">
        <f t="shared" si="4"/>
        <v>8077</v>
      </c>
      <c r="E62" s="113" t="str">
        <f t="shared" si="5"/>
        <v>ERROR</v>
      </c>
      <c r="F62" s="113" t="str">
        <f t="shared" si="6"/>
        <v>ERROR</v>
      </c>
      <c r="G62" s="113" t="str">
        <f t="shared" si="7"/>
        <v>ERROR</v>
      </c>
      <c r="H62" s="113" t="str">
        <f t="shared" si="8"/>
        <v>ERROR</v>
      </c>
      <c r="I62" s="113" t="str">
        <f t="shared" si="9"/>
        <v>ERROR</v>
      </c>
      <c r="K62"/>
      <c r="L62"/>
      <c r="M62"/>
      <c r="N62"/>
      <c r="O62"/>
      <c r="P62"/>
      <c r="Q62"/>
      <c r="R62"/>
      <c r="S62"/>
      <c r="U62" s="106"/>
      <c r="V62" s="106"/>
      <c r="W62" s="106"/>
      <c r="X62" s="87" t="s">
        <v>104</v>
      </c>
      <c r="Y62" s="200">
        <v>0</v>
      </c>
      <c r="Z62" s="201">
        <v>313.97030000000001</v>
      </c>
      <c r="AA62" s="201">
        <v>0</v>
      </c>
      <c r="AB62" s="201">
        <v>0</v>
      </c>
      <c r="AC62" s="202">
        <v>0</v>
      </c>
    </row>
    <row r="63" spans="1:29" s="28" customFormat="1" x14ac:dyDescent="0.2">
      <c r="A63" s="28" t="str">
        <f t="shared" si="1"/>
        <v>Grand Total</v>
      </c>
      <c r="B63" s="29" t="str">
        <f t="shared" si="2"/>
        <v>2310020800</v>
      </c>
      <c r="C63" s="28" t="str">
        <f t="shared" si="3"/>
        <v>Truck Loading</v>
      </c>
      <c r="D63" s="29" t="str">
        <f t="shared" si="4"/>
        <v>8077</v>
      </c>
      <c r="E63" s="114" t="str">
        <f t="shared" si="5"/>
        <v>ERROR</v>
      </c>
      <c r="F63" s="114" t="str">
        <f t="shared" si="6"/>
        <v>ERROR</v>
      </c>
      <c r="G63" s="114" t="str">
        <f t="shared" si="7"/>
        <v>ERROR</v>
      </c>
      <c r="H63" s="114" t="str">
        <f t="shared" si="8"/>
        <v>ERROR</v>
      </c>
      <c r="I63" s="114" t="str">
        <f t="shared" si="9"/>
        <v>ERROR</v>
      </c>
      <c r="K63"/>
      <c r="L63"/>
      <c r="M63"/>
      <c r="N63"/>
      <c r="O63"/>
      <c r="P63"/>
      <c r="Q63"/>
      <c r="R63"/>
      <c r="S63"/>
      <c r="U63" s="106"/>
      <c r="V63" s="106"/>
      <c r="W63" s="106"/>
      <c r="X63" s="87" t="s">
        <v>105</v>
      </c>
      <c r="Y63" s="203">
        <v>0</v>
      </c>
      <c r="Z63" s="204">
        <v>134.71430000000001</v>
      </c>
      <c r="AA63" s="204">
        <v>0</v>
      </c>
      <c r="AB63" s="204">
        <v>0</v>
      </c>
      <c r="AC63" s="205">
        <v>0</v>
      </c>
    </row>
    <row r="64" spans="1:29" s="28" customFormat="1" x14ac:dyDescent="0.2">
      <c r="A64" s="31" t="str">
        <f t="shared" si="1"/>
        <v>Grand Total</v>
      </c>
      <c r="B64" s="32" t="str">
        <f t="shared" si="2"/>
        <v>2310020800</v>
      </c>
      <c r="C64" s="31" t="str">
        <f t="shared" si="3"/>
        <v>Truck Loading</v>
      </c>
      <c r="D64" s="32" t="str">
        <f t="shared" si="4"/>
        <v>8077</v>
      </c>
      <c r="E64" s="115" t="str">
        <f t="shared" si="5"/>
        <v>ERROR</v>
      </c>
      <c r="F64" s="115" t="str">
        <f t="shared" si="6"/>
        <v>ERROR</v>
      </c>
      <c r="G64" s="115" t="str">
        <f t="shared" si="7"/>
        <v>ERROR</v>
      </c>
      <c r="H64" s="115" t="str">
        <f t="shared" si="8"/>
        <v>ERROR</v>
      </c>
      <c r="I64" s="115" t="str">
        <f t="shared" si="9"/>
        <v>ERROR</v>
      </c>
      <c r="K64"/>
      <c r="L64"/>
      <c r="M64"/>
      <c r="N64"/>
      <c r="O64"/>
      <c r="P64"/>
      <c r="Q64"/>
      <c r="R64"/>
      <c r="S64"/>
      <c r="U64" s="106"/>
      <c r="V64" s="9" t="s">
        <v>18</v>
      </c>
      <c r="W64" s="9" t="s">
        <v>12</v>
      </c>
      <c r="X64" s="9" t="s">
        <v>95</v>
      </c>
      <c r="Y64" s="108">
        <v>2.7528245700229504E-3</v>
      </c>
      <c r="Z64" s="109">
        <v>1.4302075704415268E-2</v>
      </c>
      <c r="AA64" s="109">
        <v>0.10971389489769483</v>
      </c>
      <c r="AB64" s="109">
        <v>0</v>
      </c>
      <c r="AC64" s="112">
        <v>2.7561319283369548E-5</v>
      </c>
    </row>
    <row r="65" spans="1:29" s="26" customFormat="1" x14ac:dyDescent="0.2">
      <c r="A65" s="26" t="str">
        <f t="shared" si="1"/>
        <v>Grand Total</v>
      </c>
      <c r="B65" s="27" t="str">
        <f t="shared" si="2"/>
        <v>2310020800</v>
      </c>
      <c r="C65" s="26" t="str">
        <f t="shared" si="3"/>
        <v>Truck Loading</v>
      </c>
      <c r="D65" s="27" t="str">
        <f t="shared" si="4"/>
        <v>8077</v>
      </c>
      <c r="E65" s="113" t="str">
        <f t="shared" si="5"/>
        <v>ERROR</v>
      </c>
      <c r="F65" s="113" t="str">
        <f t="shared" si="6"/>
        <v>ERROR</v>
      </c>
      <c r="G65" s="113" t="str">
        <f t="shared" si="7"/>
        <v>ERROR</v>
      </c>
      <c r="H65" s="113" t="str">
        <f t="shared" si="8"/>
        <v>ERROR</v>
      </c>
      <c r="I65" s="113" t="str">
        <f t="shared" si="9"/>
        <v>ERROR</v>
      </c>
      <c r="K65"/>
      <c r="L65"/>
      <c r="M65"/>
      <c r="N65"/>
      <c r="O65"/>
      <c r="P65"/>
      <c r="Q65"/>
      <c r="R65"/>
      <c r="S65"/>
      <c r="U65" s="106"/>
      <c r="V65" s="106"/>
      <c r="W65" s="106"/>
      <c r="X65" s="87" t="s">
        <v>104</v>
      </c>
      <c r="Y65" s="200">
        <v>8.1769085376237269E-4</v>
      </c>
      <c r="Z65" s="201">
        <v>4.2482461907189057E-3</v>
      </c>
      <c r="AA65" s="201">
        <v>3.2589090262204169E-2</v>
      </c>
      <c r="AB65" s="201">
        <v>0</v>
      </c>
      <c r="AC65" s="202">
        <v>8.1867326167638438E-6</v>
      </c>
    </row>
    <row r="66" spans="1:29" s="28" customFormat="1" x14ac:dyDescent="0.2">
      <c r="A66" s="28" t="str">
        <f t="shared" si="1"/>
        <v>Grand Total</v>
      </c>
      <c r="B66" s="29" t="str">
        <f t="shared" si="2"/>
        <v>2310020800</v>
      </c>
      <c r="C66" s="28" t="str">
        <f t="shared" si="3"/>
        <v>Truck Loading</v>
      </c>
      <c r="D66" s="29" t="str">
        <f t="shared" si="4"/>
        <v>8077</v>
      </c>
      <c r="E66" s="114" t="str">
        <f t="shared" si="5"/>
        <v>ERROR</v>
      </c>
      <c r="F66" s="114" t="str">
        <f t="shared" si="6"/>
        <v>ERROR</v>
      </c>
      <c r="G66" s="114" t="str">
        <f t="shared" si="7"/>
        <v>ERROR</v>
      </c>
      <c r="H66" s="114" t="str">
        <f t="shared" si="8"/>
        <v>ERROR</v>
      </c>
      <c r="I66" s="114" t="str">
        <f t="shared" si="9"/>
        <v>ERROR</v>
      </c>
      <c r="K66"/>
      <c r="L66"/>
      <c r="M66"/>
      <c r="N66"/>
      <c r="O66"/>
      <c r="P66"/>
      <c r="Q66"/>
      <c r="R66"/>
      <c r="S66"/>
      <c r="U66" s="106"/>
      <c r="V66" s="106"/>
      <c r="W66" s="106"/>
      <c r="X66" s="87" t="s">
        <v>105</v>
      </c>
      <c r="Y66" s="203">
        <v>1.9351337162605779E-3</v>
      </c>
      <c r="Z66" s="204">
        <v>1.0053829513696363E-2</v>
      </c>
      <c r="AA66" s="204">
        <v>7.7124804635490665E-2</v>
      </c>
      <c r="AB66" s="204">
        <v>0</v>
      </c>
      <c r="AC66" s="205">
        <v>1.9374586666605704E-5</v>
      </c>
    </row>
    <row r="67" spans="1:29" x14ac:dyDescent="0.2">
      <c r="A67" s="31" t="str">
        <f t="shared" si="1"/>
        <v>Grand Total</v>
      </c>
      <c r="B67" s="32" t="str">
        <f t="shared" si="2"/>
        <v>2310020800</v>
      </c>
      <c r="C67" s="31" t="str">
        <f t="shared" si="3"/>
        <v>Truck Loading</v>
      </c>
      <c r="D67" s="32" t="str">
        <f t="shared" si="4"/>
        <v>8077</v>
      </c>
      <c r="E67" s="115" t="str">
        <f t="shared" si="5"/>
        <v>ERROR</v>
      </c>
      <c r="F67" s="115" t="str">
        <f t="shared" si="6"/>
        <v>ERROR</v>
      </c>
      <c r="G67" s="115" t="str">
        <f t="shared" si="7"/>
        <v>ERROR</v>
      </c>
      <c r="H67" s="115" t="str">
        <f t="shared" si="8"/>
        <v>ERROR</v>
      </c>
      <c r="I67" s="115" t="str">
        <f t="shared" si="9"/>
        <v>ERROR</v>
      </c>
      <c r="U67" s="106"/>
      <c r="V67" s="9" t="s">
        <v>20</v>
      </c>
      <c r="W67" s="9" t="s">
        <v>78</v>
      </c>
      <c r="X67" s="9" t="s">
        <v>95</v>
      </c>
      <c r="Y67" s="108">
        <v>0</v>
      </c>
      <c r="Z67" s="109">
        <v>32.356697792061027</v>
      </c>
      <c r="AA67" s="109">
        <v>0</v>
      </c>
      <c r="AB67" s="109">
        <v>0</v>
      </c>
      <c r="AC67" s="112">
        <v>0</v>
      </c>
    </row>
    <row r="68" spans="1:29" s="26" customFormat="1" x14ac:dyDescent="0.2">
      <c r="A68" s="26" t="str">
        <f t="shared" si="1"/>
        <v>Grand Total</v>
      </c>
      <c r="B68" s="27" t="str">
        <f t="shared" si="2"/>
        <v>2310020800</v>
      </c>
      <c r="C68" s="26" t="str">
        <f t="shared" si="3"/>
        <v>Truck Loading</v>
      </c>
      <c r="D68" s="27" t="str">
        <f t="shared" si="4"/>
        <v>8077</v>
      </c>
      <c r="E68" s="113" t="str">
        <f t="shared" si="5"/>
        <v>ERROR</v>
      </c>
      <c r="F68" s="113" t="str">
        <f t="shared" si="6"/>
        <v>ERROR</v>
      </c>
      <c r="G68" s="113" t="str">
        <f t="shared" si="7"/>
        <v>ERROR</v>
      </c>
      <c r="H68" s="113" t="str">
        <f t="shared" si="8"/>
        <v>ERROR</v>
      </c>
      <c r="I68" s="113" t="str">
        <f t="shared" si="9"/>
        <v>ERROR</v>
      </c>
      <c r="K68"/>
      <c r="L68"/>
      <c r="M68"/>
      <c r="N68"/>
      <c r="O68"/>
      <c r="P68"/>
      <c r="Q68"/>
      <c r="R68"/>
      <c r="S68"/>
      <c r="U68" s="106"/>
      <c r="V68" s="106"/>
      <c r="W68" s="106"/>
      <c r="X68" s="87" t="s">
        <v>104</v>
      </c>
      <c r="Y68" s="200">
        <v>0</v>
      </c>
      <c r="Z68" s="201">
        <v>9.6111376404566453</v>
      </c>
      <c r="AA68" s="201">
        <v>0</v>
      </c>
      <c r="AB68" s="201">
        <v>0</v>
      </c>
      <c r="AC68" s="202">
        <v>0</v>
      </c>
    </row>
    <row r="69" spans="1:29" s="28" customFormat="1" x14ac:dyDescent="0.2">
      <c r="A69" s="28" t="str">
        <f t="shared" si="1"/>
        <v>Grand Total</v>
      </c>
      <c r="B69" s="29" t="str">
        <f t="shared" si="2"/>
        <v>2310020800</v>
      </c>
      <c r="C69" s="28" t="str">
        <f t="shared" si="3"/>
        <v>Truck Loading</v>
      </c>
      <c r="D69" s="29" t="str">
        <f t="shared" si="4"/>
        <v>8077</v>
      </c>
      <c r="E69" s="114" t="str">
        <f t="shared" si="5"/>
        <v>ERROR</v>
      </c>
      <c r="F69" s="114" t="str">
        <f t="shared" si="6"/>
        <v>ERROR</v>
      </c>
      <c r="G69" s="114" t="str">
        <f t="shared" si="7"/>
        <v>ERROR</v>
      </c>
      <c r="H69" s="114" t="str">
        <f t="shared" si="8"/>
        <v>ERROR</v>
      </c>
      <c r="I69" s="114" t="str">
        <f t="shared" si="9"/>
        <v>ERROR</v>
      </c>
      <c r="K69"/>
      <c r="L69"/>
      <c r="M69"/>
      <c r="N69"/>
      <c r="O69"/>
      <c r="P69"/>
      <c r="Q69"/>
      <c r="R69"/>
      <c r="S69"/>
      <c r="U69" s="106"/>
      <c r="V69" s="106"/>
      <c r="W69" s="106"/>
      <c r="X69" s="87" t="s">
        <v>105</v>
      </c>
      <c r="Y69" s="203">
        <v>0</v>
      </c>
      <c r="Z69" s="204">
        <v>22.745560151604383</v>
      </c>
      <c r="AA69" s="204">
        <v>0</v>
      </c>
      <c r="AB69" s="204">
        <v>0</v>
      </c>
      <c r="AC69" s="205">
        <v>0</v>
      </c>
    </row>
    <row r="70" spans="1:29" x14ac:dyDescent="0.2">
      <c r="A70" s="31" t="str">
        <f t="shared" si="1"/>
        <v>Grand Total</v>
      </c>
      <c r="B70" s="32" t="str">
        <f t="shared" si="2"/>
        <v>2310020800</v>
      </c>
      <c r="C70" s="31" t="str">
        <f t="shared" si="3"/>
        <v>Truck Loading</v>
      </c>
      <c r="D70" s="32" t="str">
        <f t="shared" si="4"/>
        <v>8077</v>
      </c>
      <c r="E70" s="115" t="str">
        <f t="shared" si="5"/>
        <v>ERROR</v>
      </c>
      <c r="F70" s="115" t="str">
        <f t="shared" si="6"/>
        <v>ERROR</v>
      </c>
      <c r="G70" s="115" t="str">
        <f t="shared" si="7"/>
        <v>ERROR</v>
      </c>
      <c r="H70" s="115" t="str">
        <f t="shared" si="8"/>
        <v>ERROR</v>
      </c>
      <c r="I70" s="115" t="str">
        <f t="shared" si="9"/>
        <v>ERROR</v>
      </c>
      <c r="U70" s="106"/>
      <c r="V70" s="9" t="s">
        <v>59</v>
      </c>
      <c r="W70" s="9" t="s">
        <v>58</v>
      </c>
      <c r="X70" s="9" t="s">
        <v>95</v>
      </c>
      <c r="Y70" s="108">
        <v>570.97341485113975</v>
      </c>
      <c r="Z70" s="109">
        <v>61.081337198182396</v>
      </c>
      <c r="AA70" s="109">
        <v>356.3876282144227</v>
      </c>
      <c r="AB70" s="109">
        <v>0</v>
      </c>
      <c r="AC70" s="112">
        <v>3.3395635357199125</v>
      </c>
    </row>
    <row r="71" spans="1:29" s="26" customFormat="1" x14ac:dyDescent="0.2">
      <c r="A71" s="26" t="str">
        <f t="shared" ref="A71:A139" si="10">IF(K71="",A70,K71)</f>
        <v>Grand Total</v>
      </c>
      <c r="B71" s="27" t="str">
        <f t="shared" ref="B71:B135" si="11">IF(L71="",B70,L71)</f>
        <v>2310020800</v>
      </c>
      <c r="C71" s="26" t="str">
        <f t="shared" ref="C71:C135" si="12">IF(M71="",C70,M71)</f>
        <v>Truck Loading</v>
      </c>
      <c r="D71" s="27" t="str">
        <f t="shared" ref="D71:D135" si="13">IF(N71="",D70,N71)</f>
        <v>8077</v>
      </c>
      <c r="E71" s="113" t="str">
        <f t="shared" ref="E71:I78" si="14">IF(AND($K71=$U71,$L71=$V71,$N71=$X71),IF(O71=Y71,0,(O71-Y71)/Y71),"ERROR")</f>
        <v>ERROR</v>
      </c>
      <c r="F71" s="113" t="str">
        <f t="shared" si="14"/>
        <v>ERROR</v>
      </c>
      <c r="G71" s="113" t="str">
        <f t="shared" si="14"/>
        <v>ERROR</v>
      </c>
      <c r="H71" s="113" t="str">
        <f t="shared" si="14"/>
        <v>ERROR</v>
      </c>
      <c r="I71" s="113" t="str">
        <f t="shared" si="14"/>
        <v>ERROR</v>
      </c>
      <c r="K71"/>
      <c r="L71"/>
      <c r="M71"/>
      <c r="N71"/>
      <c r="O71"/>
      <c r="P71"/>
      <c r="Q71"/>
      <c r="R71"/>
      <c r="S71"/>
      <c r="U71" s="106"/>
      <c r="V71" s="106"/>
      <c r="W71" s="106"/>
      <c r="X71" s="87" t="s">
        <v>104</v>
      </c>
      <c r="Y71" s="200">
        <v>13.163959164303566</v>
      </c>
      <c r="Z71" s="201">
        <v>1.4082481034385141</v>
      </c>
      <c r="AA71" s="201">
        <v>8.2166210587944626</v>
      </c>
      <c r="AB71" s="201">
        <v>0</v>
      </c>
      <c r="AC71" s="202">
        <v>7.6994614578115864E-2</v>
      </c>
    </row>
    <row r="72" spans="1:29" s="28" customFormat="1" x14ac:dyDescent="0.2">
      <c r="A72" s="28" t="str">
        <f t="shared" si="10"/>
        <v>Grand Total</v>
      </c>
      <c r="B72" s="29" t="str">
        <f t="shared" si="11"/>
        <v>2310020800</v>
      </c>
      <c r="C72" s="28" t="str">
        <f t="shared" si="12"/>
        <v>Truck Loading</v>
      </c>
      <c r="D72" s="29" t="str">
        <f t="shared" si="13"/>
        <v>8077</v>
      </c>
      <c r="E72" s="114" t="str">
        <f t="shared" si="14"/>
        <v>ERROR</v>
      </c>
      <c r="F72" s="114" t="str">
        <f t="shared" si="14"/>
        <v>ERROR</v>
      </c>
      <c r="G72" s="114" t="str">
        <f t="shared" si="14"/>
        <v>ERROR</v>
      </c>
      <c r="H72" s="114" t="str">
        <f t="shared" si="14"/>
        <v>ERROR</v>
      </c>
      <c r="I72" s="114" t="str">
        <f t="shared" si="14"/>
        <v>ERROR</v>
      </c>
      <c r="K72"/>
      <c r="L72"/>
      <c r="M72"/>
      <c r="N72"/>
      <c r="O72"/>
      <c r="P72"/>
      <c r="Q72"/>
      <c r="R72"/>
      <c r="S72"/>
      <c r="U72" s="106"/>
      <c r="V72" s="106"/>
      <c r="W72" s="106"/>
      <c r="X72" s="87" t="s">
        <v>105</v>
      </c>
      <c r="Y72" s="203">
        <v>557.80945568683615</v>
      </c>
      <c r="Z72" s="204">
        <v>59.673089094743887</v>
      </c>
      <c r="AA72" s="204">
        <v>348.17100715562822</v>
      </c>
      <c r="AB72" s="204">
        <v>0</v>
      </c>
      <c r="AC72" s="205">
        <v>3.2625689211417965</v>
      </c>
    </row>
    <row r="73" spans="1:29" s="26" customFormat="1" x14ac:dyDescent="0.2">
      <c r="A73" s="31" t="str">
        <f t="shared" si="10"/>
        <v>Grand Total</v>
      </c>
      <c r="B73" s="32" t="str">
        <f t="shared" si="11"/>
        <v>2310020800</v>
      </c>
      <c r="C73" s="31" t="str">
        <f t="shared" si="12"/>
        <v>Truck Loading</v>
      </c>
      <c r="D73" s="32" t="str">
        <f t="shared" si="13"/>
        <v>8077</v>
      </c>
      <c r="E73" s="115" t="str">
        <f t="shared" si="14"/>
        <v>ERROR</v>
      </c>
      <c r="F73" s="115" t="str">
        <f t="shared" si="14"/>
        <v>ERROR</v>
      </c>
      <c r="G73" s="115" t="str">
        <f t="shared" si="14"/>
        <v>ERROR</v>
      </c>
      <c r="H73" s="115" t="str">
        <f t="shared" si="14"/>
        <v>ERROR</v>
      </c>
      <c r="I73" s="115" t="str">
        <f t="shared" si="14"/>
        <v>ERROR</v>
      </c>
      <c r="K73"/>
      <c r="L73"/>
      <c r="M73"/>
      <c r="N73"/>
      <c r="O73"/>
      <c r="P73"/>
      <c r="Q73"/>
      <c r="R73"/>
      <c r="S73"/>
      <c r="U73" s="106"/>
      <c r="V73" s="9" t="s">
        <v>35</v>
      </c>
      <c r="W73" s="9" t="s">
        <v>34</v>
      </c>
      <c r="X73" s="9" t="s">
        <v>95</v>
      </c>
      <c r="Y73" s="108">
        <v>5.4478972044971039</v>
      </c>
      <c r="Z73" s="109">
        <v>1183.5829071630183</v>
      </c>
      <c r="AA73" s="109">
        <v>4.5762336517775664</v>
      </c>
      <c r="AB73" s="109">
        <v>0</v>
      </c>
      <c r="AC73" s="112">
        <v>0.41404018754177979</v>
      </c>
    </row>
    <row r="74" spans="1:29" s="26" customFormat="1" x14ac:dyDescent="0.2">
      <c r="A74" s="26" t="str">
        <f t="shared" si="10"/>
        <v>Grand Total</v>
      </c>
      <c r="B74" s="27" t="str">
        <f t="shared" si="11"/>
        <v>2310020800</v>
      </c>
      <c r="C74" s="26" t="str">
        <f t="shared" si="12"/>
        <v>Truck Loading</v>
      </c>
      <c r="D74" s="27" t="str">
        <f t="shared" si="13"/>
        <v>8077</v>
      </c>
      <c r="E74" s="113" t="str">
        <f t="shared" si="14"/>
        <v>ERROR</v>
      </c>
      <c r="F74" s="113" t="str">
        <f t="shared" si="14"/>
        <v>ERROR</v>
      </c>
      <c r="G74" s="113" t="str">
        <f t="shared" si="14"/>
        <v>ERROR</v>
      </c>
      <c r="H74" s="113" t="str">
        <f t="shared" si="14"/>
        <v>ERROR</v>
      </c>
      <c r="I74" s="113" t="str">
        <f t="shared" si="14"/>
        <v>ERROR</v>
      </c>
      <c r="K74"/>
      <c r="L74"/>
      <c r="M74"/>
      <c r="N74"/>
      <c r="O74"/>
      <c r="P74"/>
      <c r="Q74"/>
      <c r="R74"/>
      <c r="S74"/>
      <c r="U74" s="106"/>
      <c r="V74" s="106"/>
      <c r="W74" s="106"/>
      <c r="X74" s="87" t="s">
        <v>104</v>
      </c>
      <c r="Y74" s="200">
        <v>0.1256028642770009</v>
      </c>
      <c r="Z74" s="201">
        <v>27.287850278499828</v>
      </c>
      <c r="AA74" s="201">
        <v>0.10550640599268073</v>
      </c>
      <c r="AB74" s="201">
        <v>0</v>
      </c>
      <c r="AC74" s="202">
        <v>9.5458176850520653E-3</v>
      </c>
    </row>
    <row r="75" spans="1:29" s="28" customFormat="1" x14ac:dyDescent="0.2">
      <c r="A75" s="28" t="str">
        <f t="shared" si="10"/>
        <v>Grand Total</v>
      </c>
      <c r="B75" s="29" t="str">
        <f t="shared" si="11"/>
        <v>2310020800</v>
      </c>
      <c r="C75" s="28" t="str">
        <f t="shared" si="12"/>
        <v>Truck Loading</v>
      </c>
      <c r="D75" s="29" t="str">
        <f t="shared" si="13"/>
        <v>8077</v>
      </c>
      <c r="E75" s="114" t="str">
        <f t="shared" si="14"/>
        <v>ERROR</v>
      </c>
      <c r="F75" s="114" t="str">
        <f t="shared" si="14"/>
        <v>ERROR</v>
      </c>
      <c r="G75" s="114" t="str">
        <f t="shared" si="14"/>
        <v>ERROR</v>
      </c>
      <c r="H75" s="114" t="str">
        <f t="shared" si="14"/>
        <v>ERROR</v>
      </c>
      <c r="I75" s="114" t="str">
        <f t="shared" si="14"/>
        <v>ERROR</v>
      </c>
      <c r="K75"/>
      <c r="L75"/>
      <c r="M75"/>
      <c r="N75"/>
      <c r="O75"/>
      <c r="P75"/>
      <c r="Q75"/>
      <c r="R75"/>
      <c r="S75"/>
      <c r="U75" s="106"/>
      <c r="V75" s="106"/>
      <c r="W75" s="106"/>
      <c r="X75" s="87" t="s">
        <v>105</v>
      </c>
      <c r="Y75" s="203">
        <v>5.3222943402201031</v>
      </c>
      <c r="Z75" s="204">
        <v>1156.2950568845185</v>
      </c>
      <c r="AA75" s="204">
        <v>4.4707272457848859</v>
      </c>
      <c r="AB75" s="204">
        <v>0</v>
      </c>
      <c r="AC75" s="205">
        <v>0.40449436985672771</v>
      </c>
    </row>
    <row r="76" spans="1:29" s="28" customFormat="1" x14ac:dyDescent="0.2">
      <c r="A76" s="31" t="str">
        <f t="shared" si="10"/>
        <v>Grand Total</v>
      </c>
      <c r="B76" s="32" t="str">
        <f t="shared" si="11"/>
        <v>2310020800</v>
      </c>
      <c r="C76" s="31" t="str">
        <f t="shared" si="12"/>
        <v>Truck Loading</v>
      </c>
      <c r="D76" s="32" t="str">
        <f t="shared" si="13"/>
        <v>8077</v>
      </c>
      <c r="E76" s="115" t="str">
        <f t="shared" si="14"/>
        <v>ERROR</v>
      </c>
      <c r="F76" s="115" t="str">
        <f t="shared" si="14"/>
        <v>ERROR</v>
      </c>
      <c r="G76" s="115" t="str">
        <f t="shared" si="14"/>
        <v>ERROR</v>
      </c>
      <c r="H76" s="115" t="str">
        <f t="shared" si="14"/>
        <v>ERROR</v>
      </c>
      <c r="I76" s="115" t="str">
        <f t="shared" si="14"/>
        <v>ERROR</v>
      </c>
      <c r="K76"/>
      <c r="L76"/>
      <c r="M76"/>
      <c r="N76"/>
      <c r="O76"/>
      <c r="P76"/>
      <c r="Q76"/>
      <c r="R76"/>
      <c r="S76"/>
      <c r="U76" s="106"/>
      <c r="V76" s="9" t="s">
        <v>24</v>
      </c>
      <c r="W76" s="9" t="s">
        <v>85</v>
      </c>
      <c r="X76" s="9" t="s">
        <v>95</v>
      </c>
      <c r="Y76" s="108">
        <v>0.22482660661987169</v>
      </c>
      <c r="Z76" s="109">
        <v>9.4654124134575817</v>
      </c>
      <c r="AA76" s="109">
        <v>0.18885434956069219</v>
      </c>
      <c r="AB76" s="109">
        <v>6.1551875191160916E-4</v>
      </c>
      <c r="AC76" s="112">
        <v>1.7086822103110248E-2</v>
      </c>
    </row>
    <row r="77" spans="1:29" s="26" customFormat="1" x14ac:dyDescent="0.2">
      <c r="A77" s="26" t="str">
        <f t="shared" si="10"/>
        <v>Grand Total</v>
      </c>
      <c r="B77" s="27" t="str">
        <f t="shared" si="11"/>
        <v>2310020800</v>
      </c>
      <c r="C77" s="26" t="str">
        <f t="shared" si="12"/>
        <v>Truck Loading</v>
      </c>
      <c r="D77" s="27" t="str">
        <f t="shared" si="13"/>
        <v>8077</v>
      </c>
      <c r="E77" s="113" t="str">
        <f t="shared" si="14"/>
        <v>ERROR</v>
      </c>
      <c r="F77" s="113" t="str">
        <f t="shared" si="14"/>
        <v>ERROR</v>
      </c>
      <c r="G77" s="113" t="str">
        <f t="shared" si="14"/>
        <v>ERROR</v>
      </c>
      <c r="H77" s="113" t="str">
        <f t="shared" si="14"/>
        <v>ERROR</v>
      </c>
      <c r="I77" s="113" t="str">
        <f t="shared" si="14"/>
        <v>ERROR</v>
      </c>
      <c r="K77"/>
      <c r="L77"/>
      <c r="M77"/>
      <c r="N77"/>
      <c r="O77"/>
      <c r="P77"/>
      <c r="Q77"/>
      <c r="R77"/>
      <c r="S77"/>
      <c r="U77" s="106"/>
      <c r="V77" s="106"/>
      <c r="W77" s="106"/>
      <c r="X77" s="87" t="s">
        <v>104</v>
      </c>
      <c r="Y77" s="200">
        <v>5.1834432070091063E-3</v>
      </c>
      <c r="Z77" s="201">
        <v>0.21822785307181616</v>
      </c>
      <c r="AA77" s="201">
        <v>4.354092293887649E-3</v>
      </c>
      <c r="AB77" s="201">
        <v>1.4190964945609579E-5</v>
      </c>
      <c r="AC77" s="202">
        <v>3.9394168373269207E-4</v>
      </c>
    </row>
    <row r="78" spans="1:29" s="28" customFormat="1" x14ac:dyDescent="0.2">
      <c r="A78" s="28" t="str">
        <f t="shared" si="10"/>
        <v>Grand Total</v>
      </c>
      <c r="B78" s="29" t="str">
        <f t="shared" si="11"/>
        <v>2310020800</v>
      </c>
      <c r="C78" s="28" t="str">
        <f t="shared" si="12"/>
        <v>Truck Loading</v>
      </c>
      <c r="D78" s="29" t="str">
        <f t="shared" si="13"/>
        <v>8077</v>
      </c>
      <c r="E78" s="114" t="str">
        <f t="shared" si="14"/>
        <v>ERROR</v>
      </c>
      <c r="F78" s="114" t="str">
        <f t="shared" si="14"/>
        <v>ERROR</v>
      </c>
      <c r="G78" s="114" t="str">
        <f t="shared" si="14"/>
        <v>ERROR</v>
      </c>
      <c r="H78" s="114" t="str">
        <f t="shared" si="14"/>
        <v>ERROR</v>
      </c>
      <c r="I78" s="114" t="str">
        <f t="shared" si="14"/>
        <v>ERROR</v>
      </c>
      <c r="K78"/>
      <c r="L78"/>
      <c r="M78"/>
      <c r="N78"/>
      <c r="O78"/>
      <c r="P78"/>
      <c r="Q78"/>
      <c r="R78"/>
      <c r="S78"/>
      <c r="U78" s="106"/>
      <c r="V78" s="106"/>
      <c r="W78" s="106"/>
      <c r="X78" s="87" t="s">
        <v>105</v>
      </c>
      <c r="Y78" s="203">
        <v>0.21964316341286258</v>
      </c>
      <c r="Z78" s="204">
        <v>9.2471845603857652</v>
      </c>
      <c r="AA78" s="204">
        <v>0.18450025726680455</v>
      </c>
      <c r="AB78" s="204">
        <v>6.0132778696599955E-4</v>
      </c>
      <c r="AC78" s="205">
        <v>1.6692880419377557E-2</v>
      </c>
    </row>
    <row r="79" spans="1:29" x14ac:dyDescent="0.2">
      <c r="A79" s="31" t="str">
        <f t="shared" si="10"/>
        <v>Grand Total</v>
      </c>
      <c r="B79" s="32" t="str">
        <f t="shared" si="11"/>
        <v>2310020800</v>
      </c>
      <c r="C79" s="31" t="str">
        <f t="shared" si="12"/>
        <v>Truck Loading</v>
      </c>
      <c r="D79" s="32" t="str">
        <f t="shared" si="13"/>
        <v>8077</v>
      </c>
      <c r="E79" s="134" t="s">
        <v>103</v>
      </c>
      <c r="F79" s="134" t="s">
        <v>103</v>
      </c>
      <c r="G79" s="134" t="s">
        <v>103</v>
      </c>
      <c r="H79" s="134" t="s">
        <v>103</v>
      </c>
      <c r="I79" s="134" t="s">
        <v>103</v>
      </c>
      <c r="U79" s="9" t="s">
        <v>99</v>
      </c>
      <c r="V79" s="9">
        <v>20200200</v>
      </c>
      <c r="W79" s="9" t="s">
        <v>58</v>
      </c>
      <c r="X79" s="9" t="s">
        <v>95</v>
      </c>
      <c r="Y79" s="108">
        <v>230.11813039000552</v>
      </c>
      <c r="Z79" s="109">
        <v>91.646502809712004</v>
      </c>
      <c r="AA79" s="109">
        <v>244.75130812111877</v>
      </c>
      <c r="AB79" s="109">
        <v>0</v>
      </c>
      <c r="AC79" s="112">
        <v>4.0710451310446043</v>
      </c>
    </row>
    <row r="80" spans="1:29" s="26" customFormat="1" x14ac:dyDescent="0.2">
      <c r="A80" s="26" t="str">
        <f t="shared" si="10"/>
        <v>Grand Total</v>
      </c>
      <c r="B80" s="27" t="str">
        <f t="shared" si="11"/>
        <v>2310020800</v>
      </c>
      <c r="C80" s="26" t="str">
        <f t="shared" si="12"/>
        <v>Truck Loading</v>
      </c>
      <c r="D80" s="27" t="str">
        <f t="shared" si="13"/>
        <v>8077</v>
      </c>
      <c r="E80" s="135" t="s">
        <v>103</v>
      </c>
      <c r="F80" s="135" t="s">
        <v>103</v>
      </c>
      <c r="G80" s="135" t="s">
        <v>103</v>
      </c>
      <c r="H80" s="135" t="s">
        <v>103</v>
      </c>
      <c r="I80" s="135" t="s">
        <v>103</v>
      </c>
      <c r="K80"/>
      <c r="L80"/>
      <c r="M80"/>
      <c r="N80"/>
      <c r="O80"/>
      <c r="P80"/>
      <c r="Q80"/>
      <c r="R80"/>
      <c r="S80"/>
      <c r="U80" s="106"/>
      <c r="V80" s="106"/>
      <c r="W80" s="106"/>
      <c r="X80" s="87" t="s">
        <v>105</v>
      </c>
      <c r="Y80" s="200">
        <v>230.11813039000552</v>
      </c>
      <c r="Z80" s="201">
        <v>91.646502809712004</v>
      </c>
      <c r="AA80" s="201">
        <v>244.75130812111877</v>
      </c>
      <c r="AB80" s="201">
        <v>0</v>
      </c>
      <c r="AC80" s="202">
        <v>4.0710451310446043</v>
      </c>
    </row>
    <row r="81" spans="1:29" s="28" customFormat="1" x14ac:dyDescent="0.2">
      <c r="A81" s="28" t="str">
        <f t="shared" si="10"/>
        <v>Grand Total</v>
      </c>
      <c r="B81" s="29" t="str">
        <f t="shared" si="11"/>
        <v>2310020800</v>
      </c>
      <c r="C81" s="28" t="str">
        <f t="shared" si="12"/>
        <v>Truck Loading</v>
      </c>
      <c r="D81" s="29" t="str">
        <f t="shared" si="13"/>
        <v>8077</v>
      </c>
      <c r="E81" s="136" t="s">
        <v>103</v>
      </c>
      <c r="F81" s="136" t="s">
        <v>103</v>
      </c>
      <c r="G81" s="136" t="s">
        <v>103</v>
      </c>
      <c r="H81" s="136" t="s">
        <v>103</v>
      </c>
      <c r="I81" s="136" t="s">
        <v>103</v>
      </c>
      <c r="K81"/>
      <c r="L81"/>
      <c r="M81"/>
      <c r="N81"/>
      <c r="O81"/>
      <c r="P81"/>
      <c r="Q81"/>
      <c r="R81"/>
      <c r="S81"/>
      <c r="U81" s="106"/>
      <c r="V81" s="9">
        <v>20200204</v>
      </c>
      <c r="W81" s="9" t="s">
        <v>102</v>
      </c>
      <c r="X81" s="9" t="s">
        <v>95</v>
      </c>
      <c r="Y81" s="209">
        <v>0</v>
      </c>
      <c r="Z81" s="210">
        <v>0</v>
      </c>
      <c r="AA81" s="210">
        <v>0</v>
      </c>
      <c r="AB81" s="210">
        <v>0</v>
      </c>
      <c r="AC81" s="211">
        <v>0</v>
      </c>
    </row>
    <row r="82" spans="1:29" s="28" customFormat="1" x14ac:dyDescent="0.2">
      <c r="A82" s="28" t="str">
        <f t="shared" si="10"/>
        <v>Grand Total</v>
      </c>
      <c r="B82" s="29" t="str">
        <f t="shared" si="11"/>
        <v>2310020800</v>
      </c>
      <c r="C82" s="28" t="str">
        <f t="shared" si="12"/>
        <v>Truck Loading</v>
      </c>
      <c r="D82" s="29" t="str">
        <f t="shared" si="13"/>
        <v>8077</v>
      </c>
      <c r="E82" s="134" t="s">
        <v>103</v>
      </c>
      <c r="F82" s="134" t="s">
        <v>103</v>
      </c>
      <c r="G82" s="134" t="s">
        <v>103</v>
      </c>
      <c r="H82" s="134" t="s">
        <v>103</v>
      </c>
      <c r="I82" s="134" t="s">
        <v>103</v>
      </c>
      <c r="K82"/>
      <c r="L82"/>
      <c r="M82"/>
      <c r="N82"/>
      <c r="O82"/>
      <c r="P82"/>
      <c r="Q82"/>
      <c r="R82"/>
      <c r="S82"/>
      <c r="U82" s="106"/>
      <c r="V82" s="106"/>
      <c r="W82" s="106"/>
      <c r="X82" s="87" t="s">
        <v>105</v>
      </c>
      <c r="Y82" s="203">
        <v>0</v>
      </c>
      <c r="Z82" s="204">
        <v>0</v>
      </c>
      <c r="AA82" s="204">
        <v>0</v>
      </c>
      <c r="AB82" s="204">
        <v>0</v>
      </c>
      <c r="AC82" s="205">
        <v>0</v>
      </c>
    </row>
    <row r="83" spans="1:29" s="26" customFormat="1" x14ac:dyDescent="0.2">
      <c r="A83" s="26" t="str">
        <f t="shared" si="10"/>
        <v>Grand Total</v>
      </c>
      <c r="B83" s="27" t="str">
        <f t="shared" si="11"/>
        <v>2310020800</v>
      </c>
      <c r="C83" s="26" t="str">
        <f t="shared" si="12"/>
        <v>Truck Loading</v>
      </c>
      <c r="D83" s="27" t="str">
        <f t="shared" si="13"/>
        <v>8077</v>
      </c>
      <c r="E83" s="135" t="s">
        <v>103</v>
      </c>
      <c r="F83" s="135" t="s">
        <v>103</v>
      </c>
      <c r="G83" s="135" t="s">
        <v>103</v>
      </c>
      <c r="H83" s="135" t="s">
        <v>103</v>
      </c>
      <c r="I83" s="135" t="s">
        <v>103</v>
      </c>
      <c r="K83"/>
      <c r="L83"/>
      <c r="M83"/>
      <c r="N83"/>
      <c r="O83"/>
      <c r="P83"/>
      <c r="Q83"/>
      <c r="R83"/>
      <c r="S83"/>
      <c r="U83" s="106"/>
      <c r="V83" s="9">
        <v>20200252</v>
      </c>
      <c r="W83" s="9" t="s">
        <v>58</v>
      </c>
      <c r="X83" s="9" t="s">
        <v>95</v>
      </c>
      <c r="Y83" s="206">
        <v>10.512</v>
      </c>
      <c r="Z83" s="207">
        <v>2.5920839999999998</v>
      </c>
      <c r="AA83" s="207">
        <v>3.0659999999999998</v>
      </c>
      <c r="AB83" s="207">
        <v>0</v>
      </c>
      <c r="AC83" s="208">
        <v>0</v>
      </c>
    </row>
    <row r="84" spans="1:29" s="28" customFormat="1" x14ac:dyDescent="0.2">
      <c r="A84" s="28" t="str">
        <f t="shared" si="10"/>
        <v>Grand Total</v>
      </c>
      <c r="B84" s="29" t="str">
        <f t="shared" si="11"/>
        <v>2310020800</v>
      </c>
      <c r="C84" s="28" t="str">
        <f t="shared" si="12"/>
        <v>Truck Loading</v>
      </c>
      <c r="D84" s="29" t="str">
        <f t="shared" si="13"/>
        <v>8077</v>
      </c>
      <c r="E84" s="136" t="s">
        <v>103</v>
      </c>
      <c r="F84" s="136" t="s">
        <v>103</v>
      </c>
      <c r="G84" s="136" t="s">
        <v>103</v>
      </c>
      <c r="H84" s="136" t="s">
        <v>103</v>
      </c>
      <c r="I84" s="136" t="s">
        <v>103</v>
      </c>
      <c r="K84"/>
      <c r="L84"/>
      <c r="M84"/>
      <c r="N84"/>
      <c r="O84"/>
      <c r="P84"/>
      <c r="Q84"/>
      <c r="R84"/>
      <c r="S84"/>
      <c r="U84" s="106"/>
      <c r="V84" s="106"/>
      <c r="W84" s="106"/>
      <c r="X84" s="87" t="s">
        <v>105</v>
      </c>
      <c r="Y84" s="203">
        <v>10.512</v>
      </c>
      <c r="Z84" s="204">
        <v>2.5920839999999998</v>
      </c>
      <c r="AA84" s="204">
        <v>3.0659999999999998</v>
      </c>
      <c r="AB84" s="204">
        <v>0</v>
      </c>
      <c r="AC84" s="205">
        <v>0</v>
      </c>
    </row>
    <row r="85" spans="1:29" s="26" customFormat="1" x14ac:dyDescent="0.2">
      <c r="A85" s="31" t="str">
        <f t="shared" si="10"/>
        <v>Grand Total</v>
      </c>
      <c r="B85" s="32" t="str">
        <f t="shared" si="11"/>
        <v>2310020800</v>
      </c>
      <c r="C85" s="31" t="str">
        <f t="shared" si="12"/>
        <v>Truck Loading</v>
      </c>
      <c r="D85" s="32" t="str">
        <f t="shared" si="13"/>
        <v>8077</v>
      </c>
      <c r="E85" s="115" t="str">
        <f t="shared" ref="E85:I90" si="15">IF(AND($K85=$U79,$L85=$V79,$N85=$X79),IF(O85=Y79,0,(O85-Y79)/Y79),"ERROR")</f>
        <v>ERROR</v>
      </c>
      <c r="F85" s="115" t="str">
        <f t="shared" si="15"/>
        <v>ERROR</v>
      </c>
      <c r="G85" s="115" t="str">
        <f t="shared" si="15"/>
        <v>ERROR</v>
      </c>
      <c r="H85" s="115" t="str">
        <f t="shared" si="15"/>
        <v>ERROR</v>
      </c>
      <c r="I85" s="115" t="str">
        <f t="shared" si="15"/>
        <v>ERROR</v>
      </c>
      <c r="K85"/>
      <c r="L85"/>
      <c r="M85"/>
      <c r="N85"/>
      <c r="O85"/>
      <c r="P85"/>
      <c r="Q85"/>
      <c r="R85"/>
      <c r="S85"/>
      <c r="U85" s="106"/>
      <c r="V85" s="9">
        <v>20200253</v>
      </c>
      <c r="W85" s="9" t="s">
        <v>58</v>
      </c>
      <c r="X85" s="9" t="s">
        <v>95</v>
      </c>
      <c r="Y85" s="108">
        <v>7.8840000000000003</v>
      </c>
      <c r="Z85" s="109">
        <v>0</v>
      </c>
      <c r="AA85" s="109">
        <v>0.876</v>
      </c>
      <c r="AB85" s="109">
        <v>0</v>
      </c>
      <c r="AC85" s="112">
        <v>0</v>
      </c>
    </row>
    <row r="86" spans="1:29" s="28" customFormat="1" x14ac:dyDescent="0.2">
      <c r="A86" s="28" t="str">
        <f t="shared" si="10"/>
        <v>Grand Total</v>
      </c>
      <c r="B86" s="29" t="str">
        <f t="shared" si="11"/>
        <v>2310020800</v>
      </c>
      <c r="C86" s="28" t="str">
        <f t="shared" si="12"/>
        <v>Truck Loading</v>
      </c>
      <c r="D86" s="29" t="str">
        <f t="shared" si="13"/>
        <v>8077</v>
      </c>
      <c r="E86" s="114" t="str">
        <f t="shared" si="15"/>
        <v>ERROR</v>
      </c>
      <c r="F86" s="114" t="str">
        <f t="shared" si="15"/>
        <v>ERROR</v>
      </c>
      <c r="G86" s="114" t="str">
        <f t="shared" si="15"/>
        <v>ERROR</v>
      </c>
      <c r="H86" s="114" t="str">
        <f t="shared" si="15"/>
        <v>ERROR</v>
      </c>
      <c r="I86" s="114" t="str">
        <f t="shared" si="15"/>
        <v>ERROR</v>
      </c>
      <c r="K86"/>
      <c r="L86"/>
      <c r="M86"/>
      <c r="N86"/>
      <c r="O86"/>
      <c r="P86"/>
      <c r="Q86"/>
      <c r="R86"/>
      <c r="S86"/>
      <c r="U86" s="106"/>
      <c r="V86" s="106"/>
      <c r="W86" s="106"/>
      <c r="X86" s="87" t="s">
        <v>105</v>
      </c>
      <c r="Y86" s="203">
        <v>7.8840000000000003</v>
      </c>
      <c r="Z86" s="204">
        <v>0</v>
      </c>
      <c r="AA86" s="204">
        <v>0.876</v>
      </c>
      <c r="AB86" s="204">
        <v>0</v>
      </c>
      <c r="AC86" s="205">
        <v>0</v>
      </c>
    </row>
    <row r="87" spans="1:29" s="28" customFormat="1" x14ac:dyDescent="0.2">
      <c r="A87" s="31" t="str">
        <f t="shared" si="10"/>
        <v>Grand Total</v>
      </c>
      <c r="B87" s="32" t="str">
        <f t="shared" si="11"/>
        <v>2310020800</v>
      </c>
      <c r="C87" s="31" t="str">
        <f t="shared" si="12"/>
        <v>Truck Loading</v>
      </c>
      <c r="D87" s="32" t="str">
        <f t="shared" si="13"/>
        <v>8077</v>
      </c>
      <c r="E87" s="115" t="str">
        <f t="shared" si="15"/>
        <v>ERROR</v>
      </c>
      <c r="F87" s="115" t="str">
        <f t="shared" si="15"/>
        <v>ERROR</v>
      </c>
      <c r="G87" s="115" t="str">
        <f t="shared" si="15"/>
        <v>ERROR</v>
      </c>
      <c r="H87" s="115" t="str">
        <f t="shared" si="15"/>
        <v>ERROR</v>
      </c>
      <c r="I87" s="115" t="str">
        <f t="shared" si="15"/>
        <v>ERROR</v>
      </c>
      <c r="K87"/>
      <c r="L87"/>
      <c r="M87"/>
      <c r="N87"/>
      <c r="O87"/>
      <c r="P87"/>
      <c r="Q87"/>
      <c r="R87"/>
      <c r="S87"/>
      <c r="U87" s="106"/>
      <c r="V87" s="9">
        <v>31000201</v>
      </c>
      <c r="W87" s="9" t="s">
        <v>88</v>
      </c>
      <c r="X87" s="9" t="s">
        <v>95</v>
      </c>
      <c r="Y87" s="108">
        <v>0.53569007424064552</v>
      </c>
      <c r="Z87" s="109">
        <v>9.6271380148481285</v>
      </c>
      <c r="AA87" s="109">
        <v>0.53569007424064552</v>
      </c>
      <c r="AB87" s="109">
        <v>0</v>
      </c>
      <c r="AC87" s="112">
        <v>1.8919990677942984E-2</v>
      </c>
    </row>
    <row r="88" spans="1:29" s="28" customFormat="1" x14ac:dyDescent="0.2">
      <c r="A88" s="28" t="str">
        <f t="shared" si="10"/>
        <v>Grand Total</v>
      </c>
      <c r="B88" s="29" t="str">
        <f t="shared" si="11"/>
        <v>2310020800</v>
      </c>
      <c r="C88" s="28" t="str">
        <f t="shared" si="12"/>
        <v>Truck Loading</v>
      </c>
      <c r="D88" s="29" t="str">
        <f t="shared" si="13"/>
        <v>8077</v>
      </c>
      <c r="E88" s="114" t="str">
        <f t="shared" si="15"/>
        <v>ERROR</v>
      </c>
      <c r="F88" s="114" t="str">
        <f t="shared" si="15"/>
        <v>ERROR</v>
      </c>
      <c r="G88" s="114" t="str">
        <f t="shared" si="15"/>
        <v>ERROR</v>
      </c>
      <c r="H88" s="114" t="str">
        <f t="shared" si="15"/>
        <v>ERROR</v>
      </c>
      <c r="I88" s="114" t="str">
        <f t="shared" si="15"/>
        <v>ERROR</v>
      </c>
      <c r="K88"/>
      <c r="L88"/>
      <c r="M88"/>
      <c r="N88"/>
      <c r="O88"/>
      <c r="P88"/>
      <c r="Q88"/>
      <c r="R88"/>
      <c r="S88"/>
      <c r="U88" s="106"/>
      <c r="V88" s="106"/>
      <c r="W88" s="106"/>
      <c r="X88" s="87" t="s">
        <v>105</v>
      </c>
      <c r="Y88" s="203">
        <v>0.53569007424064552</v>
      </c>
      <c r="Z88" s="204">
        <v>9.6271380148481285</v>
      </c>
      <c r="AA88" s="204">
        <v>0.53569007424064552</v>
      </c>
      <c r="AB88" s="204">
        <v>0</v>
      </c>
      <c r="AC88" s="205">
        <v>1.8919990677942984E-2</v>
      </c>
    </row>
    <row r="89" spans="1:29" s="28" customFormat="1" x14ac:dyDescent="0.2">
      <c r="A89" s="31" t="str">
        <f t="shared" si="10"/>
        <v>Grand Total</v>
      </c>
      <c r="B89" s="32" t="str">
        <f t="shared" si="11"/>
        <v>2310020800</v>
      </c>
      <c r="C89" s="31" t="str">
        <f t="shared" si="12"/>
        <v>Truck Loading</v>
      </c>
      <c r="D89" s="32" t="str">
        <f t="shared" si="13"/>
        <v>8077</v>
      </c>
      <c r="E89" s="115" t="str">
        <f t="shared" si="15"/>
        <v>ERROR</v>
      </c>
      <c r="F89" s="115" t="str">
        <f t="shared" si="15"/>
        <v>ERROR</v>
      </c>
      <c r="G89" s="115" t="str">
        <f t="shared" si="15"/>
        <v>ERROR</v>
      </c>
      <c r="H89" s="115" t="str">
        <f t="shared" si="15"/>
        <v>ERROR</v>
      </c>
      <c r="I89" s="115" t="str">
        <f t="shared" si="15"/>
        <v>ERROR</v>
      </c>
      <c r="K89"/>
      <c r="L89"/>
      <c r="M89"/>
      <c r="N89"/>
      <c r="O89"/>
      <c r="P89"/>
      <c r="Q89"/>
      <c r="R89"/>
      <c r="S89"/>
      <c r="U89" s="106"/>
      <c r="V89" s="9">
        <v>31000215</v>
      </c>
      <c r="W89" s="9" t="s">
        <v>89</v>
      </c>
      <c r="X89" s="9" t="s">
        <v>95</v>
      </c>
      <c r="Y89" s="108">
        <v>7.8000000000000007</v>
      </c>
      <c r="Z89" s="109">
        <v>33.4</v>
      </c>
      <c r="AA89" s="109">
        <v>2.1</v>
      </c>
      <c r="AB89" s="109">
        <v>0</v>
      </c>
      <c r="AC89" s="112">
        <v>0</v>
      </c>
    </row>
    <row r="90" spans="1:29" s="28" customFormat="1" x14ac:dyDescent="0.2">
      <c r="A90" s="28" t="str">
        <f t="shared" si="10"/>
        <v>Grand Total</v>
      </c>
      <c r="B90" s="29" t="str">
        <f t="shared" si="11"/>
        <v>2310020800</v>
      </c>
      <c r="C90" s="28" t="str">
        <f t="shared" si="12"/>
        <v>Truck Loading</v>
      </c>
      <c r="D90" s="29" t="str">
        <f t="shared" si="13"/>
        <v>8077</v>
      </c>
      <c r="E90" s="114" t="str">
        <f t="shared" si="15"/>
        <v>ERROR</v>
      </c>
      <c r="F90" s="114" t="str">
        <f t="shared" si="15"/>
        <v>ERROR</v>
      </c>
      <c r="G90" s="114" t="str">
        <f t="shared" si="15"/>
        <v>ERROR</v>
      </c>
      <c r="H90" s="114" t="str">
        <f t="shared" si="15"/>
        <v>ERROR</v>
      </c>
      <c r="I90" s="114" t="str">
        <f t="shared" si="15"/>
        <v>ERROR</v>
      </c>
      <c r="K90"/>
      <c r="L90"/>
      <c r="M90"/>
      <c r="N90"/>
      <c r="O90"/>
      <c r="P90"/>
      <c r="Q90"/>
      <c r="R90"/>
      <c r="S90"/>
      <c r="U90" s="106"/>
      <c r="V90" s="106"/>
      <c r="W90" s="106"/>
      <c r="X90" s="87" t="s">
        <v>105</v>
      </c>
      <c r="Y90" s="203">
        <v>7.8000000000000007</v>
      </c>
      <c r="Z90" s="204">
        <v>33.4</v>
      </c>
      <c r="AA90" s="204">
        <v>2.1</v>
      </c>
      <c r="AB90" s="204">
        <v>0</v>
      </c>
      <c r="AC90" s="205">
        <v>0</v>
      </c>
    </row>
    <row r="91" spans="1:29" x14ac:dyDescent="0.2">
      <c r="A91" s="31" t="str">
        <f t="shared" si="10"/>
        <v>Grand Total</v>
      </c>
      <c r="B91" s="32" t="str">
        <f t="shared" si="11"/>
        <v>2310020800</v>
      </c>
      <c r="C91" s="31" t="str">
        <f t="shared" si="12"/>
        <v>Truck Loading</v>
      </c>
      <c r="D91" s="32" t="str">
        <f t="shared" si="13"/>
        <v>8077</v>
      </c>
      <c r="E91" s="115" t="str">
        <f t="shared" ref="E91:E135" si="16">IF(AND($K91=$U85,$L91=$V85,$N91=$X85),IF(O91=Y85,0,(O91-Y85)/Y85),"ERROR")</f>
        <v>ERROR</v>
      </c>
      <c r="F91" s="115" t="str">
        <f t="shared" ref="F91:F140" si="17">IF(AND($K91=$U85,$L91=$V85,$N91=$X85),IF(P91=Z85,0,(P91-Z85)/Z85),"ERROR")</f>
        <v>ERROR</v>
      </c>
      <c r="G91" s="115" t="str">
        <f t="shared" ref="G91:G140" si="18">IF(AND($K91=$U85,$L91=$V85,$N91=$X85),IF(Q91=AA85,0,(Q91-AA85)/AA85),"ERROR")</f>
        <v>ERROR</v>
      </c>
      <c r="H91" s="115" t="str">
        <f t="shared" ref="H91:H140" si="19">IF(AND($K91=$U85,$L91=$V85,$N91=$X85),IF(R91=AB85,0,(R91-AB85)/AB85),"ERROR")</f>
        <v>ERROR</v>
      </c>
      <c r="I91" s="115" t="str">
        <f t="shared" ref="I91:I140" si="20">IF(AND($K91=$U85,$L91=$V85,$N91=$X85),IF(S91=AC85,0,(S91-AC85)/AC85),"ERROR")</f>
        <v>ERROR</v>
      </c>
      <c r="U91" s="106"/>
      <c r="V91" s="9">
        <v>31000227</v>
      </c>
      <c r="W91" s="9" t="s">
        <v>34</v>
      </c>
      <c r="X91" s="9" t="s">
        <v>95</v>
      </c>
      <c r="Y91" s="108">
        <v>0</v>
      </c>
      <c r="Z91" s="109">
        <v>3.1040000000000001</v>
      </c>
      <c r="AA91" s="109">
        <v>0</v>
      </c>
      <c r="AB91" s="109">
        <v>0</v>
      </c>
      <c r="AC91" s="112">
        <v>0</v>
      </c>
    </row>
    <row r="92" spans="1:29" s="28" customFormat="1" x14ac:dyDescent="0.2">
      <c r="A92" s="28" t="str">
        <f t="shared" si="10"/>
        <v>Grand Total</v>
      </c>
      <c r="B92" s="29" t="str">
        <f t="shared" si="11"/>
        <v>2310020800</v>
      </c>
      <c r="C92" s="28" t="str">
        <f t="shared" si="12"/>
        <v>Truck Loading</v>
      </c>
      <c r="D92" s="29" t="str">
        <f t="shared" si="13"/>
        <v>8077</v>
      </c>
      <c r="E92" s="114" t="str">
        <f t="shared" si="16"/>
        <v>ERROR</v>
      </c>
      <c r="F92" s="114" t="str">
        <f t="shared" si="17"/>
        <v>ERROR</v>
      </c>
      <c r="G92" s="114" t="str">
        <f t="shared" si="18"/>
        <v>ERROR</v>
      </c>
      <c r="H92" s="114" t="str">
        <f t="shared" si="19"/>
        <v>ERROR</v>
      </c>
      <c r="I92" s="114" t="str">
        <f t="shared" si="20"/>
        <v>ERROR</v>
      </c>
      <c r="K92"/>
      <c r="L92"/>
      <c r="M92"/>
      <c r="N92"/>
      <c r="O92"/>
      <c r="P92"/>
      <c r="Q92"/>
      <c r="R92"/>
      <c r="S92"/>
      <c r="U92" s="106"/>
      <c r="V92" s="106"/>
      <c r="W92" s="106"/>
      <c r="X92" s="87" t="s">
        <v>105</v>
      </c>
      <c r="Y92" s="203">
        <v>0</v>
      </c>
      <c r="Z92" s="204">
        <v>3.1040000000000001</v>
      </c>
      <c r="AA92" s="204">
        <v>0</v>
      </c>
      <c r="AB92" s="204">
        <v>0</v>
      </c>
      <c r="AC92" s="205">
        <v>0</v>
      </c>
    </row>
    <row r="93" spans="1:29" x14ac:dyDescent="0.2">
      <c r="A93" s="31" t="str">
        <f t="shared" si="10"/>
        <v>Grand Total</v>
      </c>
      <c r="B93" s="32" t="str">
        <f t="shared" si="11"/>
        <v>2310020800</v>
      </c>
      <c r="C93" s="31" t="str">
        <f t="shared" si="12"/>
        <v>Truck Loading</v>
      </c>
      <c r="D93" s="32" t="str">
        <f t="shared" si="13"/>
        <v>8077</v>
      </c>
      <c r="E93" s="115" t="str">
        <f t="shared" si="16"/>
        <v>ERROR</v>
      </c>
      <c r="F93" s="115" t="str">
        <f t="shared" si="17"/>
        <v>ERROR</v>
      </c>
      <c r="G93" s="115" t="str">
        <f t="shared" si="18"/>
        <v>ERROR</v>
      </c>
      <c r="H93" s="115" t="str">
        <f t="shared" si="19"/>
        <v>ERROR</v>
      </c>
      <c r="I93" s="115" t="str">
        <f t="shared" si="20"/>
        <v>ERROR</v>
      </c>
      <c r="U93" s="106"/>
      <c r="V93" s="9">
        <v>31000299</v>
      </c>
      <c r="W93" s="9" t="s">
        <v>25</v>
      </c>
      <c r="X93" s="9" t="s">
        <v>95</v>
      </c>
      <c r="Y93" s="108">
        <v>0</v>
      </c>
      <c r="Z93" s="109">
        <v>3.0979999999999999</v>
      </c>
      <c r="AA93" s="109">
        <v>0</v>
      </c>
      <c r="AB93" s="109">
        <v>0</v>
      </c>
      <c r="AC93" s="112">
        <v>0</v>
      </c>
    </row>
    <row r="94" spans="1:29" s="28" customFormat="1" x14ac:dyDescent="0.2">
      <c r="A94" s="28" t="str">
        <f t="shared" si="10"/>
        <v>Grand Total</v>
      </c>
      <c r="B94" s="29" t="str">
        <f t="shared" si="11"/>
        <v>2310020800</v>
      </c>
      <c r="C94" s="28" t="str">
        <f t="shared" si="12"/>
        <v>Truck Loading</v>
      </c>
      <c r="D94" s="29" t="str">
        <f t="shared" si="13"/>
        <v>8077</v>
      </c>
      <c r="E94" s="114" t="str">
        <f t="shared" si="16"/>
        <v>ERROR</v>
      </c>
      <c r="F94" s="114" t="str">
        <f t="shared" si="17"/>
        <v>ERROR</v>
      </c>
      <c r="G94" s="114" t="str">
        <f t="shared" si="18"/>
        <v>ERROR</v>
      </c>
      <c r="H94" s="114" t="str">
        <f t="shared" si="19"/>
        <v>ERROR</v>
      </c>
      <c r="I94" s="114" t="str">
        <f t="shared" si="20"/>
        <v>ERROR</v>
      </c>
      <c r="K94"/>
      <c r="L94"/>
      <c r="M94"/>
      <c r="N94"/>
      <c r="O94"/>
      <c r="P94"/>
      <c r="Q94"/>
      <c r="R94"/>
      <c r="S94"/>
      <c r="U94" s="106"/>
      <c r="V94" s="106"/>
      <c r="W94" s="106"/>
      <c r="X94" s="87" t="s">
        <v>105</v>
      </c>
      <c r="Y94" s="203">
        <v>0</v>
      </c>
      <c r="Z94" s="204">
        <v>3.0979999999999999</v>
      </c>
      <c r="AA94" s="204">
        <v>0</v>
      </c>
      <c r="AB94" s="204">
        <v>0</v>
      </c>
      <c r="AC94" s="205">
        <v>0</v>
      </c>
    </row>
    <row r="95" spans="1:29" s="26" customFormat="1" x14ac:dyDescent="0.2">
      <c r="A95" s="31" t="str">
        <f t="shared" si="10"/>
        <v>Grand Total</v>
      </c>
      <c r="B95" s="32" t="str">
        <f t="shared" si="11"/>
        <v>2310020800</v>
      </c>
      <c r="C95" s="31" t="str">
        <f t="shared" si="12"/>
        <v>Truck Loading</v>
      </c>
      <c r="D95" s="32" t="str">
        <f t="shared" si="13"/>
        <v>8077</v>
      </c>
      <c r="E95" s="115" t="str">
        <f t="shared" si="16"/>
        <v>ERROR</v>
      </c>
      <c r="F95" s="115" t="str">
        <f t="shared" si="17"/>
        <v>ERROR</v>
      </c>
      <c r="G95" s="115" t="str">
        <f t="shared" si="18"/>
        <v>ERROR</v>
      </c>
      <c r="H95" s="115" t="str">
        <f t="shared" si="19"/>
        <v>ERROR</v>
      </c>
      <c r="I95" s="115" t="str">
        <f t="shared" si="20"/>
        <v>ERROR</v>
      </c>
      <c r="K95"/>
      <c r="L95"/>
      <c r="M95"/>
      <c r="N95"/>
      <c r="O95"/>
      <c r="P95"/>
      <c r="Q95"/>
      <c r="R95"/>
      <c r="S95"/>
      <c r="U95" s="106"/>
      <c r="V95" s="9">
        <v>31000301</v>
      </c>
      <c r="W95" s="9" t="s">
        <v>34</v>
      </c>
      <c r="X95" s="9" t="s">
        <v>95</v>
      </c>
      <c r="Y95" s="108">
        <v>0</v>
      </c>
      <c r="Z95" s="109">
        <v>11.6</v>
      </c>
      <c r="AA95" s="109">
        <v>0</v>
      </c>
      <c r="AB95" s="109">
        <v>0</v>
      </c>
      <c r="AC95" s="112">
        <v>0</v>
      </c>
    </row>
    <row r="96" spans="1:29" s="28" customFormat="1" x14ac:dyDescent="0.2">
      <c r="A96" s="28" t="str">
        <f t="shared" si="10"/>
        <v>Grand Total</v>
      </c>
      <c r="B96" s="29" t="str">
        <f t="shared" si="11"/>
        <v>2310020800</v>
      </c>
      <c r="C96" s="28" t="str">
        <f t="shared" si="12"/>
        <v>Truck Loading</v>
      </c>
      <c r="D96" s="29" t="str">
        <f t="shared" si="13"/>
        <v>8077</v>
      </c>
      <c r="E96" s="114" t="str">
        <f t="shared" si="16"/>
        <v>ERROR</v>
      </c>
      <c r="F96" s="114" t="str">
        <f t="shared" si="17"/>
        <v>ERROR</v>
      </c>
      <c r="G96" s="114" t="str">
        <f t="shared" si="18"/>
        <v>ERROR</v>
      </c>
      <c r="H96" s="114" t="str">
        <f t="shared" si="19"/>
        <v>ERROR</v>
      </c>
      <c r="I96" s="114" t="str">
        <f t="shared" si="20"/>
        <v>ERROR</v>
      </c>
      <c r="K96"/>
      <c r="L96"/>
      <c r="M96"/>
      <c r="N96"/>
      <c r="O96"/>
      <c r="P96"/>
      <c r="Q96"/>
      <c r="R96"/>
      <c r="S96"/>
      <c r="U96" s="106"/>
      <c r="V96" s="106"/>
      <c r="W96" s="106"/>
      <c r="X96" s="87" t="s">
        <v>105</v>
      </c>
      <c r="Y96" s="203">
        <v>0</v>
      </c>
      <c r="Z96" s="204">
        <v>11.6</v>
      </c>
      <c r="AA96" s="204">
        <v>0</v>
      </c>
      <c r="AB96" s="204">
        <v>0</v>
      </c>
      <c r="AC96" s="205">
        <v>0</v>
      </c>
    </row>
    <row r="97" spans="1:29" s="26" customFormat="1" x14ac:dyDescent="0.2">
      <c r="A97" s="31" t="str">
        <f t="shared" si="10"/>
        <v>Grand Total</v>
      </c>
      <c r="B97" s="32" t="str">
        <f t="shared" si="11"/>
        <v>2310020800</v>
      </c>
      <c r="C97" s="31" t="str">
        <f t="shared" si="12"/>
        <v>Truck Loading</v>
      </c>
      <c r="D97" s="32" t="str">
        <f t="shared" si="13"/>
        <v>8077</v>
      </c>
      <c r="E97" s="115" t="str">
        <f t="shared" si="16"/>
        <v>ERROR</v>
      </c>
      <c r="F97" s="115" t="str">
        <f t="shared" si="17"/>
        <v>ERROR</v>
      </c>
      <c r="G97" s="115" t="str">
        <f t="shared" si="18"/>
        <v>ERROR</v>
      </c>
      <c r="H97" s="115" t="str">
        <f t="shared" si="19"/>
        <v>ERROR</v>
      </c>
      <c r="I97" s="115" t="str">
        <f t="shared" si="20"/>
        <v>ERROR</v>
      </c>
      <c r="K97"/>
      <c r="L97"/>
      <c r="M97"/>
      <c r="N97"/>
      <c r="O97"/>
      <c r="P97"/>
      <c r="Q97"/>
      <c r="R97"/>
      <c r="S97"/>
      <c r="U97" s="106"/>
      <c r="V97" s="9">
        <v>31000302</v>
      </c>
      <c r="W97" s="9" t="s">
        <v>34</v>
      </c>
      <c r="X97" s="9" t="s">
        <v>95</v>
      </c>
      <c r="Y97" s="108">
        <v>1.5999999999999999</v>
      </c>
      <c r="Z97" s="109">
        <v>102.35400000000001</v>
      </c>
      <c r="AA97" s="109">
        <v>1.1000000000000001</v>
      </c>
      <c r="AB97" s="109">
        <v>0</v>
      </c>
      <c r="AC97" s="112">
        <v>0</v>
      </c>
    </row>
    <row r="98" spans="1:29" s="28" customFormat="1" x14ac:dyDescent="0.2">
      <c r="A98" s="28" t="str">
        <f t="shared" si="10"/>
        <v>Grand Total</v>
      </c>
      <c r="B98" s="29" t="str">
        <f t="shared" si="11"/>
        <v>2310020800</v>
      </c>
      <c r="C98" s="28" t="str">
        <f t="shared" si="12"/>
        <v>Truck Loading</v>
      </c>
      <c r="D98" s="29" t="str">
        <f t="shared" si="13"/>
        <v>8077</v>
      </c>
      <c r="E98" s="114" t="str">
        <f t="shared" si="16"/>
        <v>ERROR</v>
      </c>
      <c r="F98" s="114" t="str">
        <f t="shared" si="17"/>
        <v>ERROR</v>
      </c>
      <c r="G98" s="114" t="str">
        <f t="shared" si="18"/>
        <v>ERROR</v>
      </c>
      <c r="H98" s="114" t="str">
        <f t="shared" si="19"/>
        <v>ERROR</v>
      </c>
      <c r="I98" s="114" t="str">
        <f t="shared" si="20"/>
        <v>ERROR</v>
      </c>
      <c r="K98"/>
      <c r="L98"/>
      <c r="M98"/>
      <c r="N98"/>
      <c r="O98"/>
      <c r="P98"/>
      <c r="Q98"/>
      <c r="R98"/>
      <c r="S98"/>
      <c r="U98" s="106"/>
      <c r="V98" s="106"/>
      <c r="W98" s="106"/>
      <c r="X98" s="87" t="s">
        <v>105</v>
      </c>
      <c r="Y98" s="203">
        <v>1.5999999999999999</v>
      </c>
      <c r="Z98" s="204">
        <v>102.35400000000001</v>
      </c>
      <c r="AA98" s="204">
        <v>1.1000000000000001</v>
      </c>
      <c r="AB98" s="204">
        <v>0</v>
      </c>
      <c r="AC98" s="205">
        <v>0</v>
      </c>
    </row>
    <row r="99" spans="1:29" s="28" customFormat="1" x14ac:dyDescent="0.2">
      <c r="A99" s="31" t="str">
        <f t="shared" si="10"/>
        <v>Grand Total</v>
      </c>
      <c r="B99" s="32" t="str">
        <f t="shared" si="11"/>
        <v>2310020800</v>
      </c>
      <c r="C99" s="31" t="str">
        <f t="shared" si="12"/>
        <v>Truck Loading</v>
      </c>
      <c r="D99" s="32" t="str">
        <f t="shared" si="13"/>
        <v>8077</v>
      </c>
      <c r="E99" s="115" t="str">
        <f t="shared" si="16"/>
        <v>ERROR</v>
      </c>
      <c r="F99" s="115" t="str">
        <f t="shared" si="17"/>
        <v>ERROR</v>
      </c>
      <c r="G99" s="115" t="str">
        <f t="shared" si="18"/>
        <v>ERROR</v>
      </c>
      <c r="H99" s="115" t="str">
        <f t="shared" si="19"/>
        <v>ERROR</v>
      </c>
      <c r="I99" s="115" t="str">
        <f t="shared" si="20"/>
        <v>ERROR</v>
      </c>
      <c r="K99"/>
      <c r="L99"/>
      <c r="M99"/>
      <c r="N99"/>
      <c r="O99"/>
      <c r="P99"/>
      <c r="Q99"/>
      <c r="R99"/>
      <c r="S99"/>
      <c r="U99" s="106"/>
      <c r="V99" s="9">
        <v>31000404</v>
      </c>
      <c r="W99" s="9" t="s">
        <v>58</v>
      </c>
      <c r="X99" s="9" t="s">
        <v>95</v>
      </c>
      <c r="Y99" s="108">
        <v>12.263999999999999</v>
      </c>
      <c r="Z99" s="109">
        <v>0.55406999999999995</v>
      </c>
      <c r="AA99" s="109">
        <v>1.752</v>
      </c>
      <c r="AB99" s="109">
        <v>0</v>
      </c>
      <c r="AC99" s="112">
        <v>0</v>
      </c>
    </row>
    <row r="100" spans="1:29" s="28" customFormat="1" x14ac:dyDescent="0.2">
      <c r="A100" s="28" t="str">
        <f t="shared" si="10"/>
        <v>Grand Total</v>
      </c>
      <c r="B100" s="29" t="str">
        <f t="shared" si="11"/>
        <v>2310020800</v>
      </c>
      <c r="C100" s="28" t="str">
        <f t="shared" si="12"/>
        <v>Truck Loading</v>
      </c>
      <c r="D100" s="29" t="str">
        <f t="shared" si="13"/>
        <v>8077</v>
      </c>
      <c r="E100" s="114" t="str">
        <f t="shared" si="16"/>
        <v>ERROR</v>
      </c>
      <c r="F100" s="114" t="str">
        <f t="shared" si="17"/>
        <v>ERROR</v>
      </c>
      <c r="G100" s="114" t="str">
        <f t="shared" si="18"/>
        <v>ERROR</v>
      </c>
      <c r="H100" s="114" t="str">
        <f t="shared" si="19"/>
        <v>ERROR</v>
      </c>
      <c r="I100" s="114" t="str">
        <f t="shared" si="20"/>
        <v>ERROR</v>
      </c>
      <c r="K100"/>
      <c r="L100"/>
      <c r="M100"/>
      <c r="N100"/>
      <c r="O100"/>
      <c r="P100"/>
      <c r="Q100"/>
      <c r="R100"/>
      <c r="S100"/>
      <c r="U100" s="106"/>
      <c r="V100" s="106"/>
      <c r="W100" s="106"/>
      <c r="X100" s="87" t="s">
        <v>105</v>
      </c>
      <c r="Y100" s="203">
        <v>12.263999999999999</v>
      </c>
      <c r="Z100" s="204">
        <v>0.55406999999999995</v>
      </c>
      <c r="AA100" s="204">
        <v>1.752</v>
      </c>
      <c r="AB100" s="204">
        <v>0</v>
      </c>
      <c r="AC100" s="205">
        <v>0</v>
      </c>
    </row>
    <row r="101" spans="1:29" s="28" customFormat="1" x14ac:dyDescent="0.2">
      <c r="A101" s="31" t="str">
        <f t="shared" si="10"/>
        <v>Grand Total</v>
      </c>
      <c r="B101" s="32" t="str">
        <f t="shared" si="11"/>
        <v>2310020800</v>
      </c>
      <c r="C101" s="31" t="str">
        <f t="shared" si="12"/>
        <v>Truck Loading</v>
      </c>
      <c r="D101" s="32" t="str">
        <f t="shared" si="13"/>
        <v>8077</v>
      </c>
      <c r="E101" s="115" t="str">
        <f t="shared" si="16"/>
        <v>ERROR</v>
      </c>
      <c r="F101" s="115" t="str">
        <f t="shared" si="17"/>
        <v>ERROR</v>
      </c>
      <c r="G101" s="115" t="str">
        <f t="shared" si="18"/>
        <v>ERROR</v>
      </c>
      <c r="H101" s="115" t="str">
        <f t="shared" si="19"/>
        <v>ERROR</v>
      </c>
      <c r="I101" s="115" t="str">
        <f t="shared" si="20"/>
        <v>ERROR</v>
      </c>
      <c r="K101"/>
      <c r="L101"/>
      <c r="M101"/>
      <c r="N101"/>
      <c r="O101"/>
      <c r="P101"/>
      <c r="Q101"/>
      <c r="R101"/>
      <c r="S101"/>
      <c r="U101" s="106"/>
      <c r="V101" s="106"/>
      <c r="W101" s="9" t="s">
        <v>1</v>
      </c>
      <c r="X101" s="9" t="s">
        <v>95</v>
      </c>
      <c r="Y101" s="108">
        <v>12.295</v>
      </c>
      <c r="Z101" s="109">
        <v>0.53600000000000003</v>
      </c>
      <c r="AA101" s="109">
        <v>10.181999999999999</v>
      </c>
      <c r="AB101" s="109">
        <v>4.1599999999999998E-2</v>
      </c>
      <c r="AC101" s="112">
        <v>0.70700000000000007</v>
      </c>
    </row>
    <row r="102" spans="1:29" s="28" customFormat="1" x14ac:dyDescent="0.2">
      <c r="A102" s="28" t="str">
        <f t="shared" si="10"/>
        <v>Grand Total</v>
      </c>
      <c r="B102" s="29" t="str">
        <f t="shared" si="11"/>
        <v>2310020800</v>
      </c>
      <c r="C102" s="28" t="str">
        <f t="shared" si="12"/>
        <v>Truck Loading</v>
      </c>
      <c r="D102" s="29" t="str">
        <f t="shared" si="13"/>
        <v>8077</v>
      </c>
      <c r="E102" s="114" t="str">
        <f t="shared" si="16"/>
        <v>ERROR</v>
      </c>
      <c r="F102" s="114" t="str">
        <f t="shared" si="17"/>
        <v>ERROR</v>
      </c>
      <c r="G102" s="114" t="str">
        <f t="shared" si="18"/>
        <v>ERROR</v>
      </c>
      <c r="H102" s="114" t="str">
        <f t="shared" si="19"/>
        <v>ERROR</v>
      </c>
      <c r="I102" s="114" t="str">
        <f t="shared" si="20"/>
        <v>ERROR</v>
      </c>
      <c r="K102"/>
      <c r="L102"/>
      <c r="M102"/>
      <c r="N102"/>
      <c r="O102"/>
      <c r="P102"/>
      <c r="Q102"/>
      <c r="R102"/>
      <c r="S102"/>
      <c r="U102" s="106"/>
      <c r="V102" s="106"/>
      <c r="W102" s="106"/>
      <c r="X102" s="87" t="s">
        <v>105</v>
      </c>
      <c r="Y102" s="203">
        <v>12.295</v>
      </c>
      <c r="Z102" s="204">
        <v>0.53600000000000003</v>
      </c>
      <c r="AA102" s="204">
        <v>10.181999999999999</v>
      </c>
      <c r="AB102" s="204">
        <v>4.1599999999999998E-2</v>
      </c>
      <c r="AC102" s="205">
        <v>0.70700000000000007</v>
      </c>
    </row>
    <row r="103" spans="1:29" x14ac:dyDescent="0.2">
      <c r="A103" s="31" t="str">
        <f t="shared" si="10"/>
        <v>Grand Total</v>
      </c>
      <c r="B103" s="32" t="str">
        <f t="shared" si="11"/>
        <v>2310020800</v>
      </c>
      <c r="C103" s="31" t="str">
        <f t="shared" si="12"/>
        <v>Truck Loading</v>
      </c>
      <c r="D103" s="32" t="str">
        <f t="shared" si="13"/>
        <v>8077</v>
      </c>
      <c r="E103" s="115" t="str">
        <f t="shared" si="16"/>
        <v>ERROR</v>
      </c>
      <c r="F103" s="115" t="str">
        <f t="shared" si="17"/>
        <v>ERROR</v>
      </c>
      <c r="G103" s="115" t="str">
        <f t="shared" si="18"/>
        <v>ERROR</v>
      </c>
      <c r="H103" s="115" t="str">
        <f t="shared" si="19"/>
        <v>ERROR</v>
      </c>
      <c r="I103" s="115" t="str">
        <f t="shared" si="20"/>
        <v>ERROR</v>
      </c>
      <c r="U103" s="106"/>
      <c r="V103" s="9">
        <v>31000502</v>
      </c>
      <c r="W103" s="9" t="s">
        <v>0</v>
      </c>
      <c r="X103" s="9" t="s">
        <v>95</v>
      </c>
      <c r="Y103" s="108">
        <v>0</v>
      </c>
      <c r="Z103" s="109">
        <v>6.4480000000000004</v>
      </c>
      <c r="AA103" s="109">
        <v>0</v>
      </c>
      <c r="AB103" s="109">
        <v>0</v>
      </c>
      <c r="AC103" s="112">
        <v>0</v>
      </c>
    </row>
    <row r="104" spans="1:29" s="28" customFormat="1" x14ac:dyDescent="0.2">
      <c r="A104" s="28" t="str">
        <f t="shared" si="10"/>
        <v>Grand Total</v>
      </c>
      <c r="B104" s="29" t="str">
        <f t="shared" si="11"/>
        <v>2310020800</v>
      </c>
      <c r="C104" s="28" t="str">
        <f t="shared" si="12"/>
        <v>Truck Loading</v>
      </c>
      <c r="D104" s="29" t="str">
        <f t="shared" si="13"/>
        <v>8077</v>
      </c>
      <c r="E104" s="114" t="str">
        <f t="shared" si="16"/>
        <v>ERROR</v>
      </c>
      <c r="F104" s="114" t="str">
        <f t="shared" si="17"/>
        <v>ERROR</v>
      </c>
      <c r="G104" s="114" t="str">
        <f t="shared" si="18"/>
        <v>ERROR</v>
      </c>
      <c r="H104" s="114" t="str">
        <f t="shared" si="19"/>
        <v>ERROR</v>
      </c>
      <c r="I104" s="114" t="str">
        <f t="shared" si="20"/>
        <v>ERROR</v>
      </c>
      <c r="K104"/>
      <c r="L104"/>
      <c r="M104"/>
      <c r="N104"/>
      <c r="O104"/>
      <c r="P104"/>
      <c r="Q104"/>
      <c r="R104"/>
      <c r="S104"/>
      <c r="U104" s="106"/>
      <c r="V104" s="106"/>
      <c r="W104" s="106"/>
      <c r="X104" s="87" t="s">
        <v>105</v>
      </c>
      <c r="Y104" s="203">
        <v>0</v>
      </c>
      <c r="Z104" s="204">
        <v>6.4480000000000004</v>
      </c>
      <c r="AA104" s="204">
        <v>0</v>
      </c>
      <c r="AB104" s="204">
        <v>0</v>
      </c>
      <c r="AC104" s="205">
        <v>0</v>
      </c>
    </row>
    <row r="105" spans="1:29" x14ac:dyDescent="0.2">
      <c r="A105" s="31" t="str">
        <f t="shared" si="10"/>
        <v>Grand Total</v>
      </c>
      <c r="B105" s="32" t="str">
        <f t="shared" si="11"/>
        <v>2310020800</v>
      </c>
      <c r="C105" s="31" t="str">
        <f t="shared" si="12"/>
        <v>Truck Loading</v>
      </c>
      <c r="D105" s="32" t="str">
        <f t="shared" si="13"/>
        <v>8077</v>
      </c>
      <c r="E105" s="115" t="str">
        <f t="shared" si="16"/>
        <v>ERROR</v>
      </c>
      <c r="F105" s="115" t="str">
        <f t="shared" si="17"/>
        <v>ERROR</v>
      </c>
      <c r="G105" s="115" t="str">
        <f t="shared" si="18"/>
        <v>ERROR</v>
      </c>
      <c r="H105" s="115" t="str">
        <f t="shared" si="19"/>
        <v>ERROR</v>
      </c>
      <c r="I105" s="115" t="str">
        <f t="shared" si="20"/>
        <v>ERROR</v>
      </c>
      <c r="U105" s="106"/>
      <c r="V105" s="9">
        <v>31088800</v>
      </c>
      <c r="W105" s="9" t="s">
        <v>27</v>
      </c>
      <c r="X105" s="9" t="s">
        <v>95</v>
      </c>
      <c r="Y105" s="108">
        <v>0</v>
      </c>
      <c r="Z105" s="109">
        <v>43.454000000000001</v>
      </c>
      <c r="AA105" s="109">
        <v>0</v>
      </c>
      <c r="AB105" s="109">
        <v>0</v>
      </c>
      <c r="AC105" s="112">
        <v>0</v>
      </c>
    </row>
    <row r="106" spans="1:29" s="28" customFormat="1" x14ac:dyDescent="0.2">
      <c r="A106" s="28" t="str">
        <f t="shared" si="10"/>
        <v>Grand Total</v>
      </c>
      <c r="B106" s="29" t="str">
        <f t="shared" si="11"/>
        <v>2310020800</v>
      </c>
      <c r="C106" s="28" t="str">
        <f t="shared" si="12"/>
        <v>Truck Loading</v>
      </c>
      <c r="D106" s="29" t="str">
        <f t="shared" si="13"/>
        <v>8077</v>
      </c>
      <c r="E106" s="114" t="str">
        <f t="shared" si="16"/>
        <v>ERROR</v>
      </c>
      <c r="F106" s="114" t="str">
        <f t="shared" si="17"/>
        <v>ERROR</v>
      </c>
      <c r="G106" s="114" t="str">
        <f t="shared" si="18"/>
        <v>ERROR</v>
      </c>
      <c r="H106" s="114" t="str">
        <f t="shared" si="19"/>
        <v>ERROR</v>
      </c>
      <c r="I106" s="114" t="str">
        <f t="shared" si="20"/>
        <v>ERROR</v>
      </c>
      <c r="K106"/>
      <c r="L106"/>
      <c r="M106"/>
      <c r="N106"/>
      <c r="O106"/>
      <c r="P106"/>
      <c r="Q106"/>
      <c r="R106"/>
      <c r="S106"/>
      <c r="U106" s="106"/>
      <c r="V106" s="106"/>
      <c r="W106" s="106"/>
      <c r="X106" s="87" t="s">
        <v>105</v>
      </c>
      <c r="Y106" s="203">
        <v>0</v>
      </c>
      <c r="Z106" s="204">
        <v>43.454000000000001</v>
      </c>
      <c r="AA106" s="204">
        <v>0</v>
      </c>
      <c r="AB106" s="204">
        <v>0</v>
      </c>
      <c r="AC106" s="205">
        <v>0</v>
      </c>
    </row>
    <row r="107" spans="1:29" s="26" customFormat="1" x14ac:dyDescent="0.2">
      <c r="A107" s="31" t="str">
        <f t="shared" si="10"/>
        <v>Grand Total</v>
      </c>
      <c r="B107" s="32" t="str">
        <f t="shared" si="11"/>
        <v>2310020800</v>
      </c>
      <c r="C107" s="31" t="str">
        <f t="shared" si="12"/>
        <v>Truck Loading</v>
      </c>
      <c r="D107" s="32" t="str">
        <f t="shared" si="13"/>
        <v>8077</v>
      </c>
      <c r="E107" s="115" t="str">
        <f t="shared" si="16"/>
        <v>ERROR</v>
      </c>
      <c r="F107" s="115" t="str">
        <f t="shared" si="17"/>
        <v>ERROR</v>
      </c>
      <c r="G107" s="115" t="str">
        <f t="shared" si="18"/>
        <v>ERROR</v>
      </c>
      <c r="H107" s="115" t="str">
        <f t="shared" si="19"/>
        <v>ERROR</v>
      </c>
      <c r="I107" s="115" t="str">
        <f t="shared" si="20"/>
        <v>ERROR</v>
      </c>
      <c r="K107"/>
      <c r="L107"/>
      <c r="M107"/>
      <c r="N107"/>
      <c r="O107"/>
      <c r="P107"/>
      <c r="Q107"/>
      <c r="R107"/>
      <c r="S107"/>
      <c r="U107" s="106"/>
      <c r="V107" s="9">
        <v>40400301</v>
      </c>
      <c r="W107" s="9" t="s">
        <v>61</v>
      </c>
      <c r="X107" s="9" t="s">
        <v>95</v>
      </c>
      <c r="Y107" s="108">
        <v>0</v>
      </c>
      <c r="Z107" s="109">
        <v>66.888000000000005</v>
      </c>
      <c r="AA107" s="109">
        <v>0</v>
      </c>
      <c r="AB107" s="109">
        <v>0</v>
      </c>
      <c r="AC107" s="112">
        <v>0</v>
      </c>
    </row>
    <row r="108" spans="1:29" s="28" customFormat="1" x14ac:dyDescent="0.2">
      <c r="A108" s="28" t="str">
        <f t="shared" si="10"/>
        <v>Grand Total</v>
      </c>
      <c r="B108" s="29" t="str">
        <f t="shared" si="11"/>
        <v>2310020800</v>
      </c>
      <c r="C108" s="28" t="str">
        <f t="shared" si="12"/>
        <v>Truck Loading</v>
      </c>
      <c r="D108" s="29" t="str">
        <f t="shared" si="13"/>
        <v>8077</v>
      </c>
      <c r="E108" s="114" t="str">
        <f t="shared" si="16"/>
        <v>ERROR</v>
      </c>
      <c r="F108" s="114" t="str">
        <f t="shared" si="17"/>
        <v>ERROR</v>
      </c>
      <c r="G108" s="114" t="str">
        <f t="shared" si="18"/>
        <v>ERROR</v>
      </c>
      <c r="H108" s="114" t="str">
        <f t="shared" si="19"/>
        <v>ERROR</v>
      </c>
      <c r="I108" s="114" t="str">
        <f t="shared" si="20"/>
        <v>ERROR</v>
      </c>
      <c r="K108"/>
      <c r="L108"/>
      <c r="M108"/>
      <c r="N108"/>
      <c r="O108"/>
      <c r="P108"/>
      <c r="Q108"/>
      <c r="R108"/>
      <c r="S108"/>
      <c r="U108" s="106"/>
      <c r="V108" s="106"/>
      <c r="W108" s="106"/>
      <c r="X108" s="87" t="s">
        <v>105</v>
      </c>
      <c r="Y108" s="203">
        <v>0</v>
      </c>
      <c r="Z108" s="204">
        <v>66.888000000000005</v>
      </c>
      <c r="AA108" s="204">
        <v>0</v>
      </c>
      <c r="AB108" s="204">
        <v>0</v>
      </c>
      <c r="AC108" s="205">
        <v>0</v>
      </c>
    </row>
    <row r="109" spans="1:29" s="26" customFormat="1" x14ac:dyDescent="0.2">
      <c r="A109" s="31" t="str">
        <f t="shared" si="10"/>
        <v>Grand Total</v>
      </c>
      <c r="B109" s="32" t="str">
        <f t="shared" si="11"/>
        <v>2310020800</v>
      </c>
      <c r="C109" s="31" t="str">
        <f t="shared" si="12"/>
        <v>Truck Loading</v>
      </c>
      <c r="D109" s="32" t="str">
        <f t="shared" si="13"/>
        <v>8077</v>
      </c>
      <c r="E109" s="115" t="str">
        <f t="shared" si="16"/>
        <v>ERROR</v>
      </c>
      <c r="F109" s="115" t="str">
        <f t="shared" si="17"/>
        <v>ERROR</v>
      </c>
      <c r="G109" s="115" t="str">
        <f t="shared" si="18"/>
        <v>ERROR</v>
      </c>
      <c r="H109" s="115" t="str">
        <f t="shared" si="19"/>
        <v>ERROR</v>
      </c>
      <c r="I109" s="115" t="str">
        <f t="shared" si="20"/>
        <v>ERROR</v>
      </c>
      <c r="K109"/>
      <c r="L109"/>
      <c r="M109"/>
      <c r="N109"/>
      <c r="O109"/>
      <c r="P109"/>
      <c r="Q109"/>
      <c r="R109"/>
      <c r="S109"/>
      <c r="U109" s="106"/>
      <c r="V109" s="9" t="s">
        <v>11</v>
      </c>
      <c r="W109" s="9" t="s">
        <v>101</v>
      </c>
      <c r="X109" s="9" t="s">
        <v>95</v>
      </c>
      <c r="Y109" s="108">
        <v>0</v>
      </c>
      <c r="Z109" s="109">
        <v>9.49</v>
      </c>
      <c r="AA109" s="109">
        <v>0</v>
      </c>
      <c r="AB109" s="109">
        <v>0</v>
      </c>
      <c r="AC109" s="112">
        <v>0</v>
      </c>
    </row>
    <row r="110" spans="1:29" s="28" customFormat="1" x14ac:dyDescent="0.2">
      <c r="A110" s="28" t="str">
        <f t="shared" si="10"/>
        <v>Grand Total</v>
      </c>
      <c r="B110" s="29" t="str">
        <f t="shared" si="11"/>
        <v>2310020800</v>
      </c>
      <c r="C110" s="28" t="str">
        <f t="shared" si="12"/>
        <v>Truck Loading</v>
      </c>
      <c r="D110" s="29" t="str">
        <f t="shared" si="13"/>
        <v>8077</v>
      </c>
      <c r="E110" s="114" t="str">
        <f t="shared" si="16"/>
        <v>ERROR</v>
      </c>
      <c r="F110" s="114" t="str">
        <f t="shared" si="17"/>
        <v>ERROR</v>
      </c>
      <c r="G110" s="114" t="str">
        <f t="shared" si="18"/>
        <v>ERROR</v>
      </c>
      <c r="H110" s="114" t="str">
        <f t="shared" si="19"/>
        <v>ERROR</v>
      </c>
      <c r="I110" s="114" t="str">
        <f t="shared" si="20"/>
        <v>ERROR</v>
      </c>
      <c r="K110"/>
      <c r="L110"/>
      <c r="M110"/>
      <c r="N110"/>
      <c r="O110"/>
      <c r="P110"/>
      <c r="Q110"/>
      <c r="R110"/>
      <c r="S110"/>
      <c r="U110" s="106"/>
      <c r="V110" s="106"/>
      <c r="W110" s="106"/>
      <c r="X110" s="87" t="s">
        <v>105</v>
      </c>
      <c r="Y110" s="203">
        <v>0</v>
      </c>
      <c r="Z110" s="204">
        <v>9.49</v>
      </c>
      <c r="AA110" s="204">
        <v>0</v>
      </c>
      <c r="AB110" s="204">
        <v>0</v>
      </c>
      <c r="AC110" s="205">
        <v>0</v>
      </c>
    </row>
    <row r="111" spans="1:29" s="28" customFormat="1" x14ac:dyDescent="0.2">
      <c r="A111" s="31" t="str">
        <f t="shared" si="10"/>
        <v>Grand Total</v>
      </c>
      <c r="B111" s="32" t="str">
        <f t="shared" si="11"/>
        <v>2310020800</v>
      </c>
      <c r="C111" s="31" t="str">
        <f t="shared" si="12"/>
        <v>Truck Loading</v>
      </c>
      <c r="D111" s="32" t="str">
        <f t="shared" si="13"/>
        <v>8077</v>
      </c>
      <c r="E111" s="115" t="str">
        <f t="shared" si="16"/>
        <v>ERROR</v>
      </c>
      <c r="F111" s="115" t="str">
        <f t="shared" si="17"/>
        <v>ERROR</v>
      </c>
      <c r="G111" s="115" t="str">
        <f t="shared" si="18"/>
        <v>ERROR</v>
      </c>
      <c r="H111" s="115" t="str">
        <f t="shared" si="19"/>
        <v>ERROR</v>
      </c>
      <c r="I111" s="115" t="str">
        <f t="shared" si="20"/>
        <v>ERROR</v>
      </c>
      <c r="K111"/>
      <c r="L111"/>
      <c r="M111"/>
      <c r="N111"/>
      <c r="O111"/>
      <c r="P111"/>
      <c r="Q111"/>
      <c r="R111"/>
      <c r="S111"/>
      <c r="U111" s="106"/>
      <c r="V111" s="9" t="s">
        <v>83</v>
      </c>
      <c r="W111" s="9" t="s">
        <v>58</v>
      </c>
      <c r="X111" s="9" t="s">
        <v>95</v>
      </c>
      <c r="Y111" s="108">
        <v>576.93359999999996</v>
      </c>
      <c r="Z111" s="109">
        <v>6.5910239999999991</v>
      </c>
      <c r="AA111" s="109">
        <v>438.78840000000002</v>
      </c>
      <c r="AB111" s="109">
        <v>0</v>
      </c>
      <c r="AC111" s="112">
        <v>0</v>
      </c>
    </row>
    <row r="112" spans="1:29" s="28" customFormat="1" x14ac:dyDescent="0.2">
      <c r="A112" s="28" t="str">
        <f t="shared" si="10"/>
        <v>Grand Total</v>
      </c>
      <c r="B112" s="29" t="str">
        <f t="shared" si="11"/>
        <v>2310020800</v>
      </c>
      <c r="C112" s="28" t="str">
        <f t="shared" si="12"/>
        <v>Truck Loading</v>
      </c>
      <c r="D112" s="29" t="str">
        <f t="shared" si="13"/>
        <v>8077</v>
      </c>
      <c r="E112" s="114" t="str">
        <f t="shared" si="16"/>
        <v>ERROR</v>
      </c>
      <c r="F112" s="114" t="str">
        <f t="shared" si="17"/>
        <v>ERROR</v>
      </c>
      <c r="G112" s="114" t="str">
        <f t="shared" si="18"/>
        <v>ERROR</v>
      </c>
      <c r="H112" s="114" t="str">
        <f t="shared" si="19"/>
        <v>ERROR</v>
      </c>
      <c r="I112" s="114" t="str">
        <f t="shared" si="20"/>
        <v>ERROR</v>
      </c>
      <c r="K112"/>
      <c r="L112"/>
      <c r="M112"/>
      <c r="N112"/>
      <c r="O112"/>
      <c r="P112"/>
      <c r="Q112"/>
      <c r="R112"/>
      <c r="S112"/>
      <c r="U112" s="106"/>
      <c r="V112" s="106"/>
      <c r="W112" s="106"/>
      <c r="X112" s="87" t="s">
        <v>105</v>
      </c>
      <c r="Y112" s="203">
        <v>576.93359999999996</v>
      </c>
      <c r="Z112" s="204">
        <v>6.5910239999999991</v>
      </c>
      <c r="AA112" s="204">
        <v>438.78840000000002</v>
      </c>
      <c r="AB112" s="204">
        <v>0</v>
      </c>
      <c r="AC112" s="205">
        <v>0</v>
      </c>
    </row>
    <row r="113" spans="1:29" s="28" customFormat="1" x14ac:dyDescent="0.2">
      <c r="A113" s="31" t="str">
        <f t="shared" si="10"/>
        <v>Grand Total</v>
      </c>
      <c r="B113" s="32" t="str">
        <f t="shared" si="11"/>
        <v>2310020800</v>
      </c>
      <c r="C113" s="31" t="str">
        <f t="shared" si="12"/>
        <v>Truck Loading</v>
      </c>
      <c r="D113" s="32" t="str">
        <f t="shared" si="13"/>
        <v>8077</v>
      </c>
      <c r="E113" s="115" t="str">
        <f t="shared" si="16"/>
        <v>ERROR</v>
      </c>
      <c r="F113" s="115" t="str">
        <f t="shared" si="17"/>
        <v>ERROR</v>
      </c>
      <c r="G113" s="115" t="str">
        <f t="shared" si="18"/>
        <v>ERROR</v>
      </c>
      <c r="H113" s="115" t="str">
        <f t="shared" si="19"/>
        <v>ERROR</v>
      </c>
      <c r="I113" s="115" t="str">
        <f t="shared" si="20"/>
        <v>ERROR</v>
      </c>
      <c r="K113"/>
      <c r="L113"/>
      <c r="M113"/>
      <c r="N113"/>
      <c r="O113"/>
      <c r="P113"/>
      <c r="Q113"/>
      <c r="R113"/>
      <c r="S113"/>
      <c r="U113" s="106"/>
      <c r="V113" s="106"/>
      <c r="W113" s="9" t="s">
        <v>1</v>
      </c>
      <c r="X113" s="9" t="s">
        <v>95</v>
      </c>
      <c r="Y113" s="108">
        <v>1.5329999999999999</v>
      </c>
      <c r="Z113" s="109">
        <v>0</v>
      </c>
      <c r="AA113" s="109">
        <v>1.2702</v>
      </c>
      <c r="AB113" s="109">
        <v>0</v>
      </c>
      <c r="AC113" s="112">
        <v>0</v>
      </c>
    </row>
    <row r="114" spans="1:29" s="28" customFormat="1" x14ac:dyDescent="0.2">
      <c r="A114" s="28" t="str">
        <f t="shared" si="10"/>
        <v>Grand Total</v>
      </c>
      <c r="B114" s="29" t="str">
        <f t="shared" si="11"/>
        <v>2310020800</v>
      </c>
      <c r="C114" s="28" t="str">
        <f t="shared" si="12"/>
        <v>Truck Loading</v>
      </c>
      <c r="D114" s="29" t="str">
        <f t="shared" si="13"/>
        <v>8077</v>
      </c>
      <c r="E114" s="114" t="str">
        <f t="shared" si="16"/>
        <v>ERROR</v>
      </c>
      <c r="F114" s="114" t="str">
        <f t="shared" si="17"/>
        <v>ERROR</v>
      </c>
      <c r="G114" s="114" t="str">
        <f t="shared" si="18"/>
        <v>ERROR</v>
      </c>
      <c r="H114" s="114" t="str">
        <f t="shared" si="19"/>
        <v>ERROR</v>
      </c>
      <c r="I114" s="114" t="str">
        <f t="shared" si="20"/>
        <v>ERROR</v>
      </c>
      <c r="K114"/>
      <c r="L114"/>
      <c r="M114"/>
      <c r="N114"/>
      <c r="O114"/>
      <c r="P114"/>
      <c r="Q114"/>
      <c r="R114"/>
      <c r="S114"/>
      <c r="U114" s="106"/>
      <c r="V114" s="106"/>
      <c r="W114" s="106"/>
      <c r="X114" s="87" t="s">
        <v>105</v>
      </c>
      <c r="Y114" s="203">
        <v>1.5329999999999999</v>
      </c>
      <c r="Z114" s="204">
        <v>0</v>
      </c>
      <c r="AA114" s="204">
        <v>1.2702</v>
      </c>
      <c r="AB114" s="204">
        <v>0</v>
      </c>
      <c r="AC114" s="205">
        <v>0</v>
      </c>
    </row>
    <row r="115" spans="1:29" x14ac:dyDescent="0.2">
      <c r="A115" s="31" t="str">
        <f t="shared" si="10"/>
        <v>Grand Total</v>
      </c>
      <c r="B115" s="32" t="str">
        <f t="shared" si="11"/>
        <v>2310020800</v>
      </c>
      <c r="C115" s="31" t="str">
        <f t="shared" si="12"/>
        <v>Truck Loading</v>
      </c>
      <c r="D115" s="32" t="str">
        <f t="shared" si="13"/>
        <v>8077</v>
      </c>
      <c r="E115" s="115" t="str">
        <f t="shared" si="16"/>
        <v>ERROR</v>
      </c>
      <c r="F115" s="115" t="str">
        <f t="shared" si="17"/>
        <v>ERROR</v>
      </c>
      <c r="G115" s="115" t="str">
        <f t="shared" si="18"/>
        <v>ERROR</v>
      </c>
      <c r="H115" s="115" t="str">
        <f t="shared" si="19"/>
        <v>ERROR</v>
      </c>
      <c r="I115" s="115" t="str">
        <f t="shared" si="20"/>
        <v>ERROR</v>
      </c>
      <c r="U115" s="106"/>
      <c r="V115" s="9" t="s">
        <v>71</v>
      </c>
      <c r="W115" s="9" t="s">
        <v>58</v>
      </c>
      <c r="X115" s="9" t="s">
        <v>95</v>
      </c>
      <c r="Y115" s="108">
        <v>14.4</v>
      </c>
      <c r="Z115" s="109">
        <v>10.199999999999999</v>
      </c>
      <c r="AA115" s="109">
        <v>20.6</v>
      </c>
      <c r="AB115" s="109">
        <v>0</v>
      </c>
      <c r="AC115" s="112">
        <v>0</v>
      </c>
    </row>
    <row r="116" spans="1:29" s="28" customFormat="1" x14ac:dyDescent="0.2">
      <c r="A116" s="28" t="str">
        <f t="shared" si="10"/>
        <v>Grand Total</v>
      </c>
      <c r="B116" s="29" t="str">
        <f t="shared" si="11"/>
        <v>2310020800</v>
      </c>
      <c r="C116" s="28" t="str">
        <f t="shared" si="12"/>
        <v>Truck Loading</v>
      </c>
      <c r="D116" s="29" t="str">
        <f t="shared" si="13"/>
        <v>8077</v>
      </c>
      <c r="E116" s="114" t="str">
        <f t="shared" si="16"/>
        <v>ERROR</v>
      </c>
      <c r="F116" s="114" t="str">
        <f t="shared" si="17"/>
        <v>ERROR</v>
      </c>
      <c r="G116" s="114" t="str">
        <f t="shared" si="18"/>
        <v>ERROR</v>
      </c>
      <c r="H116" s="114" t="str">
        <f t="shared" si="19"/>
        <v>ERROR</v>
      </c>
      <c r="I116" s="114" t="str">
        <f t="shared" si="20"/>
        <v>ERROR</v>
      </c>
      <c r="K116"/>
      <c r="L116"/>
      <c r="M116"/>
      <c r="N116"/>
      <c r="O116"/>
      <c r="P116"/>
      <c r="Q116"/>
      <c r="R116"/>
      <c r="S116"/>
      <c r="U116" s="106"/>
      <c r="V116" s="106"/>
      <c r="W116" s="106"/>
      <c r="X116" s="87" t="s">
        <v>105</v>
      </c>
      <c r="Y116" s="203">
        <v>14.4</v>
      </c>
      <c r="Z116" s="204">
        <v>10.199999999999999</v>
      </c>
      <c r="AA116" s="204">
        <v>20.6</v>
      </c>
      <c r="AB116" s="204">
        <v>0</v>
      </c>
      <c r="AC116" s="205">
        <v>0</v>
      </c>
    </row>
    <row r="117" spans="1:29" x14ac:dyDescent="0.2">
      <c r="A117" s="31" t="str">
        <f t="shared" si="10"/>
        <v>Grand Total</v>
      </c>
      <c r="B117" s="32" t="str">
        <f t="shared" si="11"/>
        <v>2310020800</v>
      </c>
      <c r="C117" s="31" t="str">
        <f t="shared" si="12"/>
        <v>Truck Loading</v>
      </c>
      <c r="D117" s="32" t="str">
        <f t="shared" si="13"/>
        <v>8077</v>
      </c>
      <c r="E117" s="115" t="str">
        <f t="shared" si="16"/>
        <v>ERROR</v>
      </c>
      <c r="F117" s="115" t="str">
        <f t="shared" si="17"/>
        <v>ERROR</v>
      </c>
      <c r="G117" s="115" t="str">
        <f t="shared" si="18"/>
        <v>ERROR</v>
      </c>
      <c r="H117" s="115" t="str">
        <f t="shared" si="19"/>
        <v>ERROR</v>
      </c>
      <c r="I117" s="115" t="str">
        <f t="shared" si="20"/>
        <v>ERROR</v>
      </c>
      <c r="U117" s="106"/>
      <c r="V117" s="9" t="s">
        <v>72</v>
      </c>
      <c r="W117" s="9" t="s">
        <v>60</v>
      </c>
      <c r="X117" s="9" t="s">
        <v>95</v>
      </c>
      <c r="Y117" s="108">
        <v>0.4</v>
      </c>
      <c r="Z117" s="109">
        <v>3.3</v>
      </c>
      <c r="AA117" s="109">
        <v>2.4</v>
      </c>
      <c r="AB117" s="109">
        <v>0</v>
      </c>
      <c r="AC117" s="112">
        <v>0</v>
      </c>
    </row>
    <row r="118" spans="1:29" s="28" customFormat="1" x14ac:dyDescent="0.2">
      <c r="A118" s="28" t="str">
        <f t="shared" si="10"/>
        <v>Grand Total</v>
      </c>
      <c r="B118" s="29" t="str">
        <f t="shared" si="11"/>
        <v>2310020800</v>
      </c>
      <c r="C118" s="28" t="str">
        <f t="shared" si="12"/>
        <v>Truck Loading</v>
      </c>
      <c r="D118" s="29" t="str">
        <f t="shared" si="13"/>
        <v>8077</v>
      </c>
      <c r="E118" s="114" t="str">
        <f t="shared" si="16"/>
        <v>ERROR</v>
      </c>
      <c r="F118" s="114" t="str">
        <f t="shared" si="17"/>
        <v>ERROR</v>
      </c>
      <c r="G118" s="114" t="str">
        <f t="shared" si="18"/>
        <v>ERROR</v>
      </c>
      <c r="H118" s="114" t="str">
        <f t="shared" si="19"/>
        <v>ERROR</v>
      </c>
      <c r="I118" s="114" t="str">
        <f t="shared" si="20"/>
        <v>ERROR</v>
      </c>
      <c r="K118"/>
      <c r="L118"/>
      <c r="M118"/>
      <c r="N118"/>
      <c r="O118"/>
      <c r="P118"/>
      <c r="Q118"/>
      <c r="R118"/>
      <c r="S118"/>
      <c r="U118" s="106"/>
      <c r="V118" s="106"/>
      <c r="W118" s="106"/>
      <c r="X118" s="87" t="s">
        <v>105</v>
      </c>
      <c r="Y118" s="203">
        <v>0.4</v>
      </c>
      <c r="Z118" s="204">
        <v>3.3</v>
      </c>
      <c r="AA118" s="204">
        <v>2.4</v>
      </c>
      <c r="AB118" s="204">
        <v>0</v>
      </c>
      <c r="AC118" s="205">
        <v>0</v>
      </c>
    </row>
    <row r="119" spans="1:29" s="26" customFormat="1" x14ac:dyDescent="0.2">
      <c r="A119" s="31" t="str">
        <f t="shared" si="10"/>
        <v>Grand Total</v>
      </c>
      <c r="B119" s="32" t="str">
        <f t="shared" si="11"/>
        <v>2310020800</v>
      </c>
      <c r="C119" s="31" t="str">
        <f t="shared" si="12"/>
        <v>Truck Loading</v>
      </c>
      <c r="D119" s="32" t="str">
        <f t="shared" si="13"/>
        <v>8077</v>
      </c>
      <c r="E119" s="115" t="str">
        <f t="shared" si="16"/>
        <v>ERROR</v>
      </c>
      <c r="F119" s="115" t="str">
        <f t="shared" si="17"/>
        <v>ERROR</v>
      </c>
      <c r="G119" s="115" t="str">
        <f t="shared" si="18"/>
        <v>ERROR</v>
      </c>
      <c r="H119" s="115" t="str">
        <f t="shared" si="19"/>
        <v>ERROR</v>
      </c>
      <c r="I119" s="115" t="str">
        <f t="shared" si="20"/>
        <v>ERROR</v>
      </c>
      <c r="K119"/>
      <c r="L119"/>
      <c r="M119"/>
      <c r="N119"/>
      <c r="O119"/>
      <c r="P119"/>
      <c r="Q119"/>
      <c r="R119"/>
      <c r="S119"/>
      <c r="U119" s="106"/>
      <c r="V119" s="9" t="s">
        <v>70</v>
      </c>
      <c r="W119" s="9" t="s">
        <v>34</v>
      </c>
      <c r="X119" s="9" t="s">
        <v>95</v>
      </c>
      <c r="Y119" s="108">
        <v>0.53800000000000003</v>
      </c>
      <c r="Z119" s="109">
        <v>14.8</v>
      </c>
      <c r="AA119" s="109">
        <v>0</v>
      </c>
      <c r="AB119" s="109">
        <v>0</v>
      </c>
      <c r="AC119" s="112">
        <v>0</v>
      </c>
    </row>
    <row r="120" spans="1:29" s="28" customFormat="1" x14ac:dyDescent="0.2">
      <c r="A120" s="28" t="str">
        <f t="shared" si="10"/>
        <v>Grand Total</v>
      </c>
      <c r="B120" s="29" t="str">
        <f t="shared" si="11"/>
        <v>2310020800</v>
      </c>
      <c r="C120" s="28" t="str">
        <f t="shared" si="12"/>
        <v>Truck Loading</v>
      </c>
      <c r="D120" s="29" t="str">
        <f t="shared" si="13"/>
        <v>8077</v>
      </c>
      <c r="E120" s="114" t="str">
        <f t="shared" si="16"/>
        <v>ERROR</v>
      </c>
      <c r="F120" s="114" t="str">
        <f t="shared" si="17"/>
        <v>ERROR</v>
      </c>
      <c r="G120" s="114" t="str">
        <f t="shared" si="18"/>
        <v>ERROR</v>
      </c>
      <c r="H120" s="114" t="str">
        <f t="shared" si="19"/>
        <v>ERROR</v>
      </c>
      <c r="I120" s="114" t="str">
        <f t="shared" si="20"/>
        <v>ERROR</v>
      </c>
      <c r="K120"/>
      <c r="L120"/>
      <c r="M120"/>
      <c r="N120"/>
      <c r="O120"/>
      <c r="P120"/>
      <c r="Q120"/>
      <c r="R120"/>
      <c r="S120"/>
      <c r="U120" s="106"/>
      <c r="V120" s="106"/>
      <c r="W120" s="106"/>
      <c r="X120" s="87" t="s">
        <v>105</v>
      </c>
      <c r="Y120" s="203">
        <v>0.53800000000000003</v>
      </c>
      <c r="Z120" s="204">
        <v>14.8</v>
      </c>
      <c r="AA120" s="204">
        <v>0</v>
      </c>
      <c r="AB120" s="204">
        <v>0</v>
      </c>
      <c r="AC120" s="205">
        <v>0</v>
      </c>
    </row>
    <row r="121" spans="1:29" s="26" customFormat="1" x14ac:dyDescent="0.2">
      <c r="A121" s="31" t="str">
        <f t="shared" si="10"/>
        <v>Grand Total</v>
      </c>
      <c r="B121" s="32" t="str">
        <f t="shared" si="11"/>
        <v>2310020800</v>
      </c>
      <c r="C121" s="31" t="str">
        <f t="shared" si="12"/>
        <v>Truck Loading</v>
      </c>
      <c r="D121" s="32" t="str">
        <f t="shared" si="13"/>
        <v>8077</v>
      </c>
      <c r="E121" s="115" t="str">
        <f t="shared" si="16"/>
        <v>ERROR</v>
      </c>
      <c r="F121" s="115" t="str">
        <f t="shared" si="17"/>
        <v>ERROR</v>
      </c>
      <c r="G121" s="115" t="str">
        <f t="shared" si="18"/>
        <v>ERROR</v>
      </c>
      <c r="H121" s="115" t="str">
        <f t="shared" si="19"/>
        <v>ERROR</v>
      </c>
      <c r="I121" s="115" t="str">
        <f t="shared" si="20"/>
        <v>ERROR</v>
      </c>
      <c r="K121"/>
      <c r="L121"/>
      <c r="M121"/>
      <c r="N121"/>
      <c r="O121"/>
      <c r="P121"/>
      <c r="Q121"/>
      <c r="R121"/>
      <c r="S121"/>
      <c r="U121" s="106"/>
      <c r="V121" s="9" t="s">
        <v>69</v>
      </c>
      <c r="W121" s="9" t="s">
        <v>1</v>
      </c>
      <c r="X121" s="9" t="s">
        <v>95</v>
      </c>
      <c r="Y121" s="108">
        <v>7.3</v>
      </c>
      <c r="Z121" s="109">
        <v>2.2999999999999998</v>
      </c>
      <c r="AA121" s="109">
        <v>7.5</v>
      </c>
      <c r="AB121" s="109">
        <v>0</v>
      </c>
      <c r="AC121" s="112">
        <v>0</v>
      </c>
    </row>
    <row r="122" spans="1:29" s="28" customFormat="1" x14ac:dyDescent="0.2">
      <c r="A122" s="28" t="str">
        <f t="shared" si="10"/>
        <v>Grand Total</v>
      </c>
      <c r="B122" s="29" t="str">
        <f t="shared" si="11"/>
        <v>2310020800</v>
      </c>
      <c r="C122" s="28" t="str">
        <f t="shared" si="12"/>
        <v>Truck Loading</v>
      </c>
      <c r="D122" s="29" t="str">
        <f t="shared" si="13"/>
        <v>8077</v>
      </c>
      <c r="E122" s="114" t="str">
        <f t="shared" si="16"/>
        <v>ERROR</v>
      </c>
      <c r="F122" s="114" t="str">
        <f t="shared" si="17"/>
        <v>ERROR</v>
      </c>
      <c r="G122" s="114" t="str">
        <f t="shared" si="18"/>
        <v>ERROR</v>
      </c>
      <c r="H122" s="114" t="str">
        <f t="shared" si="19"/>
        <v>ERROR</v>
      </c>
      <c r="I122" s="114" t="str">
        <f t="shared" si="20"/>
        <v>ERROR</v>
      </c>
      <c r="K122"/>
      <c r="L122"/>
      <c r="M122"/>
      <c r="N122"/>
      <c r="O122"/>
      <c r="P122"/>
      <c r="Q122"/>
      <c r="R122"/>
      <c r="S122"/>
      <c r="U122" s="106"/>
      <c r="V122" s="106"/>
      <c r="W122" s="106"/>
      <c r="X122" s="87" t="s">
        <v>105</v>
      </c>
      <c r="Y122" s="203">
        <v>7.3</v>
      </c>
      <c r="Z122" s="204">
        <v>2.2999999999999998</v>
      </c>
      <c r="AA122" s="204">
        <v>7.5</v>
      </c>
      <c r="AB122" s="204">
        <v>0</v>
      </c>
      <c r="AC122" s="205">
        <v>0</v>
      </c>
    </row>
    <row r="123" spans="1:29" s="28" customFormat="1" x14ac:dyDescent="0.2">
      <c r="A123" s="31" t="str">
        <f t="shared" si="10"/>
        <v>Grand Total</v>
      </c>
      <c r="B123" s="32" t="str">
        <f t="shared" si="11"/>
        <v>2310020800</v>
      </c>
      <c r="C123" s="31" t="str">
        <f t="shared" si="12"/>
        <v>Truck Loading</v>
      </c>
      <c r="D123" s="32" t="str">
        <f t="shared" si="13"/>
        <v>8077</v>
      </c>
      <c r="E123" s="115" t="str">
        <f t="shared" si="16"/>
        <v>ERROR</v>
      </c>
      <c r="F123" s="115" t="str">
        <f t="shared" si="17"/>
        <v>ERROR</v>
      </c>
      <c r="G123" s="115" t="str">
        <f t="shared" si="18"/>
        <v>ERROR</v>
      </c>
      <c r="H123" s="115" t="str">
        <f t="shared" si="19"/>
        <v>ERROR</v>
      </c>
      <c r="I123" s="115" t="str">
        <f t="shared" si="20"/>
        <v>ERROR</v>
      </c>
      <c r="K123"/>
      <c r="L123"/>
      <c r="M123"/>
      <c r="N123"/>
      <c r="O123"/>
      <c r="P123"/>
      <c r="Q123"/>
      <c r="R123"/>
      <c r="S123"/>
      <c r="U123" s="9" t="s">
        <v>100</v>
      </c>
      <c r="V123" s="9">
        <v>20200202</v>
      </c>
      <c r="W123" s="9" t="s">
        <v>58</v>
      </c>
      <c r="X123" s="9" t="s">
        <v>95</v>
      </c>
      <c r="Y123" s="108">
        <v>199.82</v>
      </c>
      <c r="Z123" s="109">
        <v>46.999999999999993</v>
      </c>
      <c r="AA123" s="109">
        <v>295.03000000000003</v>
      </c>
      <c r="AB123" s="109">
        <v>0</v>
      </c>
      <c r="AC123" s="112">
        <v>0</v>
      </c>
    </row>
    <row r="124" spans="1:29" s="28" customFormat="1" x14ac:dyDescent="0.2">
      <c r="A124" s="28" t="str">
        <f t="shared" si="10"/>
        <v>Grand Total</v>
      </c>
      <c r="B124" s="29" t="str">
        <f t="shared" si="11"/>
        <v>2310020800</v>
      </c>
      <c r="C124" s="28" t="str">
        <f t="shared" si="12"/>
        <v>Truck Loading</v>
      </c>
      <c r="D124" s="29" t="str">
        <f t="shared" si="13"/>
        <v>8077</v>
      </c>
      <c r="E124" s="114" t="str">
        <f t="shared" si="16"/>
        <v>ERROR</v>
      </c>
      <c r="F124" s="114" t="str">
        <f t="shared" si="17"/>
        <v>ERROR</v>
      </c>
      <c r="G124" s="114" t="str">
        <f t="shared" si="18"/>
        <v>ERROR</v>
      </c>
      <c r="H124" s="114" t="str">
        <f t="shared" si="19"/>
        <v>ERROR</v>
      </c>
      <c r="I124" s="114" t="str">
        <f t="shared" si="20"/>
        <v>ERROR</v>
      </c>
      <c r="K124"/>
      <c r="L124"/>
      <c r="M124"/>
      <c r="N124"/>
      <c r="O124"/>
      <c r="P124"/>
      <c r="Q124"/>
      <c r="R124"/>
      <c r="S124"/>
      <c r="U124" s="106"/>
      <c r="V124" s="106"/>
      <c r="W124" s="106"/>
      <c r="X124" s="87" t="s">
        <v>104</v>
      </c>
      <c r="Y124" s="203">
        <v>199.82</v>
      </c>
      <c r="Z124" s="204">
        <v>46.999999999999993</v>
      </c>
      <c r="AA124" s="204">
        <v>295.03000000000003</v>
      </c>
      <c r="AB124" s="204">
        <v>0</v>
      </c>
      <c r="AC124" s="205">
        <v>0</v>
      </c>
    </row>
    <row r="125" spans="1:29" s="28" customFormat="1" x14ac:dyDescent="0.2">
      <c r="A125" s="31" t="str">
        <f t="shared" si="10"/>
        <v>Grand Total</v>
      </c>
      <c r="B125" s="32" t="str">
        <f t="shared" si="11"/>
        <v>2310020800</v>
      </c>
      <c r="C125" s="31" t="str">
        <f t="shared" si="12"/>
        <v>Truck Loading</v>
      </c>
      <c r="D125" s="32" t="str">
        <f t="shared" si="13"/>
        <v>8077</v>
      </c>
      <c r="E125" s="115" t="str">
        <f t="shared" si="16"/>
        <v>ERROR</v>
      </c>
      <c r="F125" s="115" t="str">
        <f t="shared" si="17"/>
        <v>ERROR</v>
      </c>
      <c r="G125" s="115" t="str">
        <f t="shared" si="18"/>
        <v>ERROR</v>
      </c>
      <c r="H125" s="115" t="str">
        <f t="shared" si="19"/>
        <v>ERROR</v>
      </c>
      <c r="I125" s="115" t="str">
        <f t="shared" si="20"/>
        <v>ERROR</v>
      </c>
      <c r="K125"/>
      <c r="L125"/>
      <c r="M125"/>
      <c r="N125"/>
      <c r="O125"/>
      <c r="P125"/>
      <c r="Q125"/>
      <c r="R125"/>
      <c r="S125"/>
      <c r="U125" s="106"/>
      <c r="V125" s="9">
        <v>31000205</v>
      </c>
      <c r="W125" s="9" t="s">
        <v>60</v>
      </c>
      <c r="X125" s="9" t="s">
        <v>95</v>
      </c>
      <c r="Y125" s="108">
        <v>0.81</v>
      </c>
      <c r="Z125" s="109">
        <v>0</v>
      </c>
      <c r="AA125" s="109">
        <v>40.54</v>
      </c>
      <c r="AB125" s="109">
        <v>87.02</v>
      </c>
      <c r="AC125" s="112">
        <v>0</v>
      </c>
    </row>
    <row r="126" spans="1:29" s="28" customFormat="1" x14ac:dyDescent="0.2">
      <c r="A126" s="28" t="str">
        <f t="shared" si="10"/>
        <v>Grand Total</v>
      </c>
      <c r="B126" s="29" t="str">
        <f t="shared" si="11"/>
        <v>2310020800</v>
      </c>
      <c r="C126" s="28" t="str">
        <f t="shared" si="12"/>
        <v>Truck Loading</v>
      </c>
      <c r="D126" s="29" t="str">
        <f t="shared" si="13"/>
        <v>8077</v>
      </c>
      <c r="E126" s="114" t="str">
        <f t="shared" si="16"/>
        <v>ERROR</v>
      </c>
      <c r="F126" s="114" t="str">
        <f t="shared" si="17"/>
        <v>ERROR</v>
      </c>
      <c r="G126" s="114" t="str">
        <f t="shared" si="18"/>
        <v>ERROR</v>
      </c>
      <c r="H126" s="114" t="str">
        <f t="shared" si="19"/>
        <v>ERROR</v>
      </c>
      <c r="I126" s="114" t="str">
        <f t="shared" si="20"/>
        <v>ERROR</v>
      </c>
      <c r="K126"/>
      <c r="L126"/>
      <c r="M126"/>
      <c r="N126"/>
      <c r="O126"/>
      <c r="P126"/>
      <c r="Q126"/>
      <c r="R126"/>
      <c r="S126"/>
      <c r="U126" s="106"/>
      <c r="V126" s="106"/>
      <c r="W126" s="106"/>
      <c r="X126" s="87" t="s">
        <v>104</v>
      </c>
      <c r="Y126" s="203">
        <v>0.81</v>
      </c>
      <c r="Z126" s="204">
        <v>0</v>
      </c>
      <c r="AA126" s="204">
        <v>40.54</v>
      </c>
      <c r="AB126" s="204">
        <v>87.02</v>
      </c>
      <c r="AC126" s="205">
        <v>0</v>
      </c>
    </row>
    <row r="127" spans="1:29" x14ac:dyDescent="0.2">
      <c r="A127" s="31" t="str">
        <f t="shared" si="10"/>
        <v>Grand Total</v>
      </c>
      <c r="B127" s="32" t="str">
        <f t="shared" si="11"/>
        <v>2310020800</v>
      </c>
      <c r="C127" s="31" t="str">
        <f t="shared" si="12"/>
        <v>Truck Loading</v>
      </c>
      <c r="D127" s="32" t="str">
        <f t="shared" si="13"/>
        <v>8077</v>
      </c>
      <c r="E127" s="115" t="str">
        <f t="shared" si="16"/>
        <v>ERROR</v>
      </c>
      <c r="F127" s="115" t="str">
        <f t="shared" si="17"/>
        <v>ERROR</v>
      </c>
      <c r="G127" s="115" t="str">
        <f t="shared" si="18"/>
        <v>ERROR</v>
      </c>
      <c r="H127" s="115" t="str">
        <f t="shared" si="19"/>
        <v>ERROR</v>
      </c>
      <c r="I127" s="115" t="str">
        <f t="shared" si="20"/>
        <v>ERROR</v>
      </c>
      <c r="U127" s="106"/>
      <c r="V127" s="9">
        <v>31000220</v>
      </c>
      <c r="W127" s="9" t="s">
        <v>90</v>
      </c>
      <c r="X127" s="9" t="s">
        <v>95</v>
      </c>
      <c r="Y127" s="108">
        <v>0</v>
      </c>
      <c r="Z127" s="109">
        <v>25.299999999999997</v>
      </c>
      <c r="AA127" s="109">
        <v>0</v>
      </c>
      <c r="AB127" s="109">
        <v>0</v>
      </c>
      <c r="AC127" s="112">
        <v>0</v>
      </c>
    </row>
    <row r="128" spans="1:29" s="28" customFormat="1" x14ac:dyDescent="0.2">
      <c r="A128" s="28" t="str">
        <f t="shared" si="10"/>
        <v>Grand Total</v>
      </c>
      <c r="B128" s="29" t="str">
        <f t="shared" si="11"/>
        <v>2310020800</v>
      </c>
      <c r="C128" s="28" t="str">
        <f t="shared" si="12"/>
        <v>Truck Loading</v>
      </c>
      <c r="D128" s="29" t="str">
        <f t="shared" si="13"/>
        <v>8077</v>
      </c>
      <c r="E128" s="114" t="str">
        <f t="shared" si="16"/>
        <v>ERROR</v>
      </c>
      <c r="F128" s="114" t="str">
        <f t="shared" si="17"/>
        <v>ERROR</v>
      </c>
      <c r="G128" s="114" t="str">
        <f t="shared" si="18"/>
        <v>ERROR</v>
      </c>
      <c r="H128" s="114" t="str">
        <f t="shared" si="19"/>
        <v>ERROR</v>
      </c>
      <c r="I128" s="114" t="str">
        <f t="shared" si="20"/>
        <v>ERROR</v>
      </c>
      <c r="K128"/>
      <c r="L128"/>
      <c r="M128"/>
      <c r="N128"/>
      <c r="O128"/>
      <c r="P128"/>
      <c r="Q128"/>
      <c r="R128"/>
      <c r="S128"/>
      <c r="U128" s="106"/>
      <c r="V128" s="106"/>
      <c r="W128" s="106"/>
      <c r="X128" s="87" t="s">
        <v>104</v>
      </c>
      <c r="Y128" s="203">
        <v>0</v>
      </c>
      <c r="Z128" s="204">
        <v>25.299999999999997</v>
      </c>
      <c r="AA128" s="204">
        <v>0</v>
      </c>
      <c r="AB128" s="204">
        <v>0</v>
      </c>
      <c r="AC128" s="205">
        <v>0</v>
      </c>
    </row>
    <row r="129" spans="1:29" x14ac:dyDescent="0.2">
      <c r="A129" s="31" t="str">
        <f t="shared" si="10"/>
        <v>Grand Total</v>
      </c>
      <c r="B129" s="27" t="str">
        <f t="shared" si="11"/>
        <v>2310020800</v>
      </c>
      <c r="C129" s="31" t="str">
        <f t="shared" si="12"/>
        <v>Truck Loading</v>
      </c>
      <c r="D129" s="32" t="str">
        <f t="shared" si="13"/>
        <v>8077</v>
      </c>
      <c r="E129" s="115" t="str">
        <f t="shared" si="16"/>
        <v>ERROR</v>
      </c>
      <c r="F129" s="115" t="str">
        <f t="shared" si="17"/>
        <v>ERROR</v>
      </c>
      <c r="G129" s="115" t="str">
        <f t="shared" si="18"/>
        <v>ERROR</v>
      </c>
      <c r="H129" s="115" t="str">
        <f t="shared" si="19"/>
        <v>ERROR</v>
      </c>
      <c r="I129" s="115" t="str">
        <f t="shared" si="20"/>
        <v>ERROR</v>
      </c>
      <c r="U129" s="106"/>
      <c r="V129" s="9">
        <v>31000227</v>
      </c>
      <c r="W129" s="9" t="s">
        <v>34</v>
      </c>
      <c r="X129" s="9" t="s">
        <v>95</v>
      </c>
      <c r="Y129" s="108">
        <v>9.66</v>
      </c>
      <c r="Z129" s="109">
        <v>8.59</v>
      </c>
      <c r="AA129" s="109">
        <v>2.33</v>
      </c>
      <c r="AB129" s="109">
        <v>0</v>
      </c>
      <c r="AC129" s="112">
        <v>0</v>
      </c>
    </row>
    <row r="130" spans="1:29" s="26" customFormat="1" x14ac:dyDescent="0.2">
      <c r="A130" s="26" t="str">
        <f t="shared" si="10"/>
        <v>Grand Total</v>
      </c>
      <c r="B130" s="27" t="str">
        <f t="shared" si="11"/>
        <v>2310020800</v>
      </c>
      <c r="C130" s="26" t="str">
        <f t="shared" si="12"/>
        <v>Truck Loading</v>
      </c>
      <c r="D130" s="27" t="str">
        <f t="shared" si="13"/>
        <v>8077</v>
      </c>
      <c r="E130" s="113" t="str">
        <f t="shared" si="16"/>
        <v>ERROR</v>
      </c>
      <c r="F130" s="113" t="str">
        <f t="shared" si="17"/>
        <v>ERROR</v>
      </c>
      <c r="G130" s="113" t="str">
        <f t="shared" si="18"/>
        <v>ERROR</v>
      </c>
      <c r="H130" s="113" t="str">
        <f t="shared" si="19"/>
        <v>ERROR</v>
      </c>
      <c r="I130" s="113" t="str">
        <f t="shared" si="20"/>
        <v>ERROR</v>
      </c>
      <c r="K130"/>
      <c r="L130"/>
      <c r="M130"/>
      <c r="N130"/>
      <c r="O130"/>
      <c r="P130"/>
      <c r="Q130"/>
      <c r="R130"/>
      <c r="S130"/>
      <c r="U130" s="106"/>
      <c r="V130" s="106"/>
      <c r="W130" s="106"/>
      <c r="X130" s="87" t="s">
        <v>104</v>
      </c>
      <c r="Y130" s="200">
        <v>9.66</v>
      </c>
      <c r="Z130" s="201">
        <v>8.59</v>
      </c>
      <c r="AA130" s="201">
        <v>2.33</v>
      </c>
      <c r="AB130" s="201">
        <v>0</v>
      </c>
      <c r="AC130" s="202">
        <v>0</v>
      </c>
    </row>
    <row r="131" spans="1:29" s="26" customFormat="1" x14ac:dyDescent="0.2">
      <c r="A131" s="31" t="str">
        <f t="shared" si="10"/>
        <v>Grand Total</v>
      </c>
      <c r="B131" s="27" t="str">
        <f t="shared" si="11"/>
        <v>2310020800</v>
      </c>
      <c r="C131" s="31" t="str">
        <f t="shared" si="12"/>
        <v>Truck Loading</v>
      </c>
      <c r="D131" s="32" t="str">
        <f t="shared" si="13"/>
        <v>8077</v>
      </c>
      <c r="E131" s="115" t="str">
        <f t="shared" si="16"/>
        <v>ERROR</v>
      </c>
      <c r="F131" s="115" t="str">
        <f t="shared" si="17"/>
        <v>ERROR</v>
      </c>
      <c r="G131" s="115" t="str">
        <f t="shared" si="18"/>
        <v>ERROR</v>
      </c>
      <c r="H131" s="115" t="str">
        <f t="shared" si="19"/>
        <v>ERROR</v>
      </c>
      <c r="I131" s="115" t="str">
        <f t="shared" si="20"/>
        <v>ERROR</v>
      </c>
      <c r="K131"/>
      <c r="L131"/>
      <c r="M131"/>
      <c r="N131"/>
      <c r="O131"/>
      <c r="P131"/>
      <c r="Q131"/>
      <c r="R131"/>
      <c r="S131"/>
      <c r="U131" s="106"/>
      <c r="V131" s="9">
        <v>31000404</v>
      </c>
      <c r="W131" s="9" t="s">
        <v>1</v>
      </c>
      <c r="X131" s="9" t="s">
        <v>95</v>
      </c>
      <c r="Y131" s="108">
        <v>6.95</v>
      </c>
      <c r="Z131" s="109">
        <v>0.38</v>
      </c>
      <c r="AA131" s="109">
        <v>0</v>
      </c>
      <c r="AB131" s="109">
        <v>0</v>
      </c>
      <c r="AC131" s="112">
        <v>0</v>
      </c>
    </row>
    <row r="132" spans="1:29" s="26" customFormat="1" x14ac:dyDescent="0.2">
      <c r="A132" s="26" t="str">
        <f t="shared" si="10"/>
        <v>Grand Total</v>
      </c>
      <c r="B132" s="27" t="str">
        <f t="shared" si="11"/>
        <v>2310020800</v>
      </c>
      <c r="C132" s="26" t="str">
        <f t="shared" si="12"/>
        <v>Truck Loading</v>
      </c>
      <c r="D132" s="27" t="str">
        <f t="shared" si="13"/>
        <v>8077</v>
      </c>
      <c r="E132" s="113" t="str">
        <f t="shared" si="16"/>
        <v>ERROR</v>
      </c>
      <c r="F132" s="113" t="str">
        <f t="shared" si="17"/>
        <v>ERROR</v>
      </c>
      <c r="G132" s="113" t="str">
        <f t="shared" si="18"/>
        <v>ERROR</v>
      </c>
      <c r="H132" s="113" t="str">
        <f t="shared" si="19"/>
        <v>ERROR</v>
      </c>
      <c r="I132" s="113" t="str">
        <f t="shared" si="20"/>
        <v>ERROR</v>
      </c>
      <c r="K132"/>
      <c r="L132"/>
      <c r="M132"/>
      <c r="N132"/>
      <c r="O132"/>
      <c r="P132"/>
      <c r="Q132"/>
      <c r="R132"/>
      <c r="S132"/>
      <c r="U132" s="106"/>
      <c r="V132" s="106"/>
      <c r="W132" s="106"/>
      <c r="X132" s="87" t="s">
        <v>104</v>
      </c>
      <c r="Y132" s="200">
        <v>6.95</v>
      </c>
      <c r="Z132" s="201">
        <v>0.38</v>
      </c>
      <c r="AA132" s="201">
        <v>0</v>
      </c>
      <c r="AB132" s="201">
        <v>0</v>
      </c>
      <c r="AC132" s="202">
        <v>0</v>
      </c>
    </row>
    <row r="133" spans="1:29" s="31" customFormat="1" ht="13.5" customHeight="1" x14ac:dyDescent="0.2">
      <c r="A133" s="31" t="str">
        <f t="shared" si="10"/>
        <v>Grand Total</v>
      </c>
      <c r="B133" s="27" t="str">
        <f t="shared" si="11"/>
        <v>2310020800</v>
      </c>
      <c r="C133" s="31" t="str">
        <f t="shared" si="12"/>
        <v>Truck Loading</v>
      </c>
      <c r="D133" s="32" t="str">
        <f t="shared" si="13"/>
        <v>8077</v>
      </c>
      <c r="E133" s="115" t="str">
        <f t="shared" si="16"/>
        <v>ERROR</v>
      </c>
      <c r="F133" s="115" t="str">
        <f t="shared" si="17"/>
        <v>ERROR</v>
      </c>
      <c r="G133" s="115" t="str">
        <f t="shared" si="18"/>
        <v>ERROR</v>
      </c>
      <c r="H133" s="115" t="str">
        <f t="shared" si="19"/>
        <v>ERROR</v>
      </c>
      <c r="I133" s="115" t="str">
        <f t="shared" si="20"/>
        <v>ERROR</v>
      </c>
      <c r="K133"/>
      <c r="L133"/>
      <c r="M133"/>
      <c r="N133"/>
      <c r="O133"/>
      <c r="P133"/>
      <c r="Q133"/>
      <c r="R133"/>
      <c r="S133"/>
      <c r="U133" s="106"/>
      <c r="V133" s="9">
        <v>40400301</v>
      </c>
      <c r="W133" s="9" t="s">
        <v>61</v>
      </c>
      <c r="X133" s="9" t="s">
        <v>95</v>
      </c>
      <c r="Y133" s="197">
        <v>0</v>
      </c>
      <c r="Z133" s="198">
        <v>15.68</v>
      </c>
      <c r="AA133" s="198">
        <v>0</v>
      </c>
      <c r="AB133" s="198">
        <v>0</v>
      </c>
      <c r="AC133" s="199">
        <v>0</v>
      </c>
    </row>
    <row r="134" spans="1:29" s="26" customFormat="1" x14ac:dyDescent="0.2">
      <c r="A134" s="26" t="str">
        <f t="shared" si="10"/>
        <v>Grand Total</v>
      </c>
      <c r="B134" s="27" t="str">
        <f t="shared" si="11"/>
        <v>2310020800</v>
      </c>
      <c r="C134" s="26" t="str">
        <f t="shared" si="12"/>
        <v>Truck Loading</v>
      </c>
      <c r="D134" s="27" t="str">
        <f t="shared" si="13"/>
        <v>8077</v>
      </c>
      <c r="E134" s="113" t="str">
        <f t="shared" si="16"/>
        <v>ERROR</v>
      </c>
      <c r="F134" s="113" t="str">
        <f t="shared" si="17"/>
        <v>ERROR</v>
      </c>
      <c r="G134" s="113" t="str">
        <f t="shared" si="18"/>
        <v>ERROR</v>
      </c>
      <c r="H134" s="113" t="str">
        <f t="shared" si="19"/>
        <v>ERROR</v>
      </c>
      <c r="I134" s="113" t="str">
        <f t="shared" si="20"/>
        <v>ERROR</v>
      </c>
      <c r="K134"/>
      <c r="L134"/>
      <c r="M134"/>
      <c r="N134"/>
      <c r="O134"/>
      <c r="P134"/>
      <c r="Q134"/>
      <c r="R134"/>
      <c r="S134"/>
      <c r="U134" s="106"/>
      <c r="V134" s="106"/>
      <c r="W134" s="106"/>
      <c r="X134" s="87" t="s">
        <v>104</v>
      </c>
      <c r="Y134" s="200">
        <v>0</v>
      </c>
      <c r="Z134" s="201">
        <v>15.68</v>
      </c>
      <c r="AA134" s="201">
        <v>0</v>
      </c>
      <c r="AB134" s="201">
        <v>0</v>
      </c>
      <c r="AC134" s="202">
        <v>0</v>
      </c>
    </row>
    <row r="135" spans="1:29" s="28" customFormat="1" x14ac:dyDescent="0.2">
      <c r="A135" s="31" t="str">
        <f t="shared" si="10"/>
        <v>Grand Total</v>
      </c>
      <c r="B135" s="27" t="str">
        <f t="shared" si="11"/>
        <v>2310020800</v>
      </c>
      <c r="C135" s="26" t="str">
        <f t="shared" si="12"/>
        <v>Truck Loading</v>
      </c>
      <c r="D135" s="27" t="str">
        <f t="shared" si="13"/>
        <v>8077</v>
      </c>
      <c r="E135" s="115" t="str">
        <f t="shared" si="16"/>
        <v>ERROR</v>
      </c>
      <c r="F135" s="115" t="str">
        <f t="shared" si="17"/>
        <v>ERROR</v>
      </c>
      <c r="G135" s="115" t="str">
        <f t="shared" si="18"/>
        <v>ERROR</v>
      </c>
      <c r="H135" s="115" t="str">
        <f t="shared" si="19"/>
        <v>ERROR</v>
      </c>
      <c r="I135" s="115" t="str">
        <f t="shared" si="20"/>
        <v>ERROR</v>
      </c>
      <c r="K135"/>
      <c r="L135"/>
      <c r="M135"/>
      <c r="N135"/>
      <c r="O135"/>
      <c r="P135"/>
      <c r="Q135"/>
      <c r="R135"/>
      <c r="S135"/>
      <c r="U135" s="11" t="s">
        <v>94</v>
      </c>
      <c r="V135" s="118"/>
      <c r="W135" s="118"/>
      <c r="X135" s="118"/>
      <c r="Y135" s="110">
        <v>4297.1744271221642</v>
      </c>
      <c r="Z135" s="111">
        <v>23963.446430832333</v>
      </c>
      <c r="AA135" s="111">
        <v>3668.2280374297202</v>
      </c>
      <c r="AB135" s="111">
        <v>254.80813232880797</v>
      </c>
      <c r="AC135" s="119">
        <v>73.983593653636376</v>
      </c>
    </row>
    <row r="136" spans="1:29" s="26" customFormat="1" x14ac:dyDescent="0.2">
      <c r="A136" s="26" t="str">
        <f t="shared" si="10"/>
        <v>Grand Total</v>
      </c>
      <c r="B136" s="27" t="str">
        <f t="shared" ref="B136:D140" si="21">IF(L136="",B135,L136)</f>
        <v>2310020800</v>
      </c>
      <c r="C136" s="26" t="str">
        <f t="shared" si="21"/>
        <v>Truck Loading</v>
      </c>
      <c r="D136" s="27" t="str">
        <f t="shared" si="21"/>
        <v>8077</v>
      </c>
      <c r="E136" s="113" t="str">
        <f t="shared" ref="E136:E141" si="22">IF(AND($K136=$U130,$L136=$V130,$N136=$X130),IF(O136=Y130,0,(O136-Y130)/Y130),"ERROR")</f>
        <v>ERROR</v>
      </c>
      <c r="F136" s="113" t="str">
        <f t="shared" si="17"/>
        <v>ERROR</v>
      </c>
      <c r="G136" s="113" t="str">
        <f t="shared" si="18"/>
        <v>ERROR</v>
      </c>
      <c r="H136" s="113" t="str">
        <f t="shared" si="19"/>
        <v>ERROR</v>
      </c>
      <c r="I136" s="113" t="str">
        <f t="shared" si="20"/>
        <v>ERROR</v>
      </c>
      <c r="K136"/>
      <c r="L136"/>
      <c r="M136"/>
      <c r="N136"/>
      <c r="O136"/>
      <c r="P136"/>
      <c r="Q136"/>
      <c r="R136"/>
      <c r="S136"/>
    </row>
    <row r="137" spans="1:29" s="28" customFormat="1" x14ac:dyDescent="0.2">
      <c r="A137" s="31" t="str">
        <f t="shared" si="10"/>
        <v>Grand Total</v>
      </c>
      <c r="B137" s="27" t="str">
        <f t="shared" si="21"/>
        <v>2310020800</v>
      </c>
      <c r="C137" s="26" t="str">
        <f t="shared" si="21"/>
        <v>Truck Loading</v>
      </c>
      <c r="D137" s="27" t="str">
        <f t="shared" si="21"/>
        <v>8077</v>
      </c>
      <c r="E137" s="115" t="str">
        <f t="shared" si="22"/>
        <v>ERROR</v>
      </c>
      <c r="F137" s="115" t="str">
        <f t="shared" si="17"/>
        <v>ERROR</v>
      </c>
      <c r="G137" s="115" t="str">
        <f t="shared" si="18"/>
        <v>ERROR</v>
      </c>
      <c r="H137" s="115" t="str">
        <f t="shared" si="19"/>
        <v>ERROR</v>
      </c>
      <c r="I137" s="115" t="str">
        <f t="shared" si="20"/>
        <v>ERROR</v>
      </c>
      <c r="K137"/>
      <c r="L137"/>
      <c r="M137"/>
      <c r="N137"/>
      <c r="O137"/>
      <c r="P137"/>
      <c r="Q137"/>
      <c r="R137"/>
      <c r="S137"/>
      <c r="U137"/>
      <c r="V137"/>
      <c r="W137"/>
      <c r="X137"/>
      <c r="Y137"/>
      <c r="Z137"/>
      <c r="AA137"/>
      <c r="AB137"/>
      <c r="AC137"/>
    </row>
    <row r="138" spans="1:29" s="26" customFormat="1" x14ac:dyDescent="0.2">
      <c r="A138" s="26" t="str">
        <f t="shared" si="10"/>
        <v>Grand Total</v>
      </c>
      <c r="B138" s="27" t="str">
        <f t="shared" si="21"/>
        <v>2310020800</v>
      </c>
      <c r="C138" s="26" t="str">
        <f t="shared" si="21"/>
        <v>Truck Loading</v>
      </c>
      <c r="D138" s="27" t="str">
        <f t="shared" si="21"/>
        <v>8077</v>
      </c>
      <c r="E138" s="113" t="str">
        <f t="shared" si="22"/>
        <v>ERROR</v>
      </c>
      <c r="F138" s="113" t="str">
        <f t="shared" si="17"/>
        <v>ERROR</v>
      </c>
      <c r="G138" s="113" t="str">
        <f t="shared" si="18"/>
        <v>ERROR</v>
      </c>
      <c r="H138" s="113" t="str">
        <f t="shared" si="19"/>
        <v>ERROR</v>
      </c>
      <c r="I138" s="113" t="str">
        <f t="shared" si="20"/>
        <v>ERROR</v>
      </c>
      <c r="K138"/>
      <c r="L138"/>
      <c r="M138"/>
      <c r="N138"/>
      <c r="O138"/>
      <c r="P138"/>
      <c r="Q138"/>
      <c r="R138"/>
      <c r="S138"/>
    </row>
    <row r="139" spans="1:29" x14ac:dyDescent="0.2">
      <c r="A139" s="31" t="str">
        <f t="shared" si="10"/>
        <v>Grand Total</v>
      </c>
      <c r="B139" s="27" t="str">
        <f t="shared" si="21"/>
        <v>2310020800</v>
      </c>
      <c r="C139" s="26" t="str">
        <f t="shared" si="21"/>
        <v>Truck Loading</v>
      </c>
      <c r="D139" s="27" t="str">
        <f t="shared" si="21"/>
        <v>8077</v>
      </c>
      <c r="E139" s="115" t="str">
        <f t="shared" si="22"/>
        <v>ERROR</v>
      </c>
      <c r="F139" s="115" t="str">
        <f t="shared" si="17"/>
        <v>ERROR</v>
      </c>
      <c r="G139" s="115" t="str">
        <f t="shared" si="18"/>
        <v>ERROR</v>
      </c>
      <c r="H139" s="115" t="str">
        <f t="shared" si="19"/>
        <v>ERROR</v>
      </c>
      <c r="I139" s="115" t="str">
        <f t="shared" si="20"/>
        <v>ERROR</v>
      </c>
    </row>
    <row r="140" spans="1:29" s="26" customFormat="1" x14ac:dyDescent="0.2">
      <c r="A140" s="26" t="str">
        <f>IF(K140="",A139,K140)</f>
        <v>Grand Total</v>
      </c>
      <c r="B140" s="27" t="str">
        <f t="shared" si="21"/>
        <v>2310020800</v>
      </c>
      <c r="C140" s="26" t="str">
        <f t="shared" si="21"/>
        <v>Truck Loading</v>
      </c>
      <c r="D140" s="27" t="str">
        <f t="shared" si="21"/>
        <v>8077</v>
      </c>
      <c r="E140" s="113" t="str">
        <f t="shared" si="22"/>
        <v>ERROR</v>
      </c>
      <c r="F140" s="113" t="str">
        <f t="shared" si="17"/>
        <v>ERROR</v>
      </c>
      <c r="G140" s="113" t="str">
        <f t="shared" si="18"/>
        <v>ERROR</v>
      </c>
      <c r="H140" s="113" t="str">
        <f t="shared" si="19"/>
        <v>ERROR</v>
      </c>
      <c r="I140" s="113" t="str">
        <f t="shared" si="20"/>
        <v>ERROR</v>
      </c>
      <c r="K140"/>
      <c r="L140"/>
      <c r="M140"/>
      <c r="N140"/>
      <c r="O140"/>
      <c r="P140"/>
      <c r="Q140"/>
      <c r="R140"/>
      <c r="S140"/>
    </row>
    <row r="141" spans="1:29" x14ac:dyDescent="0.2">
      <c r="C141" s="26"/>
      <c r="D141" s="32" t="s">
        <v>42</v>
      </c>
      <c r="E141" s="117" t="str">
        <f t="shared" si="22"/>
        <v>ERROR</v>
      </c>
      <c r="F141" s="117" t="str">
        <f>IF(AND($K141=$U135,$L141=$V135,$N141=$X135),IF(P141=Z135,0,(P141-Z135)/Z135),"ERROR")</f>
        <v>ERROR</v>
      </c>
      <c r="G141" s="117" t="str">
        <f>IF(AND($K141=$U135,$L141=$V135,$N141=$X135),IF(Q141=AA135,0,(Q141-AA135)/AA135),"ERROR")</f>
        <v>ERROR</v>
      </c>
      <c r="H141" s="117" t="str">
        <f>IF(AND($K141=$U135,$L141=$V135,$N141=$X135),IF(R141=AB135,0,(R141-AB135)/AB135),"ERROR")</f>
        <v>ERROR</v>
      </c>
      <c r="I141" s="117" t="str">
        <f>IF(AND($K141=$U135,$L141=$V135,$N141=$X135),IF(S141=AC135,0,(S141-AC135)/AC135),"ERROR")</f>
        <v>ERROR</v>
      </c>
    </row>
    <row r="142" spans="1:29" x14ac:dyDescent="0.2">
      <c r="E142" s="15"/>
      <c r="F142" s="15"/>
      <c r="G142" s="15"/>
      <c r="H142" s="15"/>
      <c r="I142" s="15"/>
    </row>
    <row r="143" spans="1:29" s="26" customFormat="1" x14ac:dyDescent="0.2">
      <c r="A143"/>
      <c r="B143" s="24"/>
      <c r="C143"/>
      <c r="D143" s="24"/>
      <c r="E143" s="15"/>
      <c r="F143" s="15"/>
      <c r="G143" s="15"/>
      <c r="H143" s="15"/>
      <c r="I143" s="15"/>
      <c r="K143"/>
      <c r="L143"/>
      <c r="M143"/>
      <c r="N143"/>
      <c r="O143"/>
      <c r="P143"/>
      <c r="Q143"/>
      <c r="R143"/>
      <c r="S143"/>
      <c r="U143"/>
      <c r="V143"/>
      <c r="W143"/>
      <c r="X143"/>
      <c r="Y143"/>
      <c r="Z143"/>
      <c r="AA143"/>
      <c r="AB143"/>
      <c r="AC143"/>
    </row>
    <row r="144" spans="1:29" s="26" customFormat="1" x14ac:dyDescent="0.2">
      <c r="A144"/>
      <c r="B144" s="24"/>
      <c r="C144"/>
      <c r="D144" s="24"/>
      <c r="E144" s="15"/>
      <c r="F144" s="15"/>
      <c r="G144" s="15"/>
      <c r="H144" s="15"/>
      <c r="I144" s="15"/>
      <c r="K144"/>
      <c r="L144"/>
      <c r="M144"/>
      <c r="N144"/>
      <c r="O144"/>
      <c r="P144"/>
      <c r="Q144"/>
      <c r="R144"/>
      <c r="S144"/>
      <c r="U144"/>
      <c r="V144"/>
      <c r="W144"/>
      <c r="X144"/>
      <c r="Y144"/>
      <c r="Z144"/>
      <c r="AA144"/>
      <c r="AB144"/>
      <c r="AC144"/>
    </row>
    <row r="145" spans="1:29" s="26" customFormat="1" x14ac:dyDescent="0.2">
      <c r="A145"/>
      <c r="B145" s="24"/>
      <c r="C145"/>
      <c r="D145" s="24"/>
      <c r="E145" s="15"/>
      <c r="F145" s="15"/>
      <c r="G145" s="15"/>
      <c r="H145" s="15"/>
      <c r="I145" s="15"/>
      <c r="K145"/>
      <c r="L145"/>
      <c r="M145"/>
      <c r="N145"/>
      <c r="O145"/>
      <c r="P145"/>
      <c r="Q145"/>
      <c r="R145"/>
      <c r="S145"/>
      <c r="U145"/>
      <c r="V145"/>
      <c r="W145"/>
      <c r="X145"/>
      <c r="Y145"/>
      <c r="Z145"/>
      <c r="AA145"/>
      <c r="AB145"/>
      <c r="AC145"/>
    </row>
    <row r="146" spans="1:29" s="26" customFormat="1" x14ac:dyDescent="0.2">
      <c r="A146"/>
      <c r="B146" s="24"/>
      <c r="C146"/>
      <c r="D146" s="24"/>
      <c r="E146" s="15"/>
      <c r="F146" s="15"/>
      <c r="G146" s="15"/>
      <c r="H146" s="15"/>
      <c r="I146" s="15"/>
      <c r="K146"/>
      <c r="L146"/>
      <c r="M146"/>
      <c r="N146"/>
      <c r="O146"/>
      <c r="P146"/>
      <c r="Q146"/>
      <c r="R146"/>
      <c r="S146"/>
      <c r="U146"/>
      <c r="V146"/>
      <c r="W146"/>
      <c r="X146"/>
      <c r="Y146"/>
      <c r="Z146"/>
      <c r="AA146"/>
      <c r="AB146"/>
      <c r="AC146"/>
    </row>
    <row r="147" spans="1:29" s="28" customFormat="1" x14ac:dyDescent="0.2">
      <c r="A147"/>
      <c r="B147" s="24"/>
      <c r="C147"/>
      <c r="D147" s="24"/>
      <c r="E147" s="15"/>
      <c r="F147" s="15"/>
      <c r="G147" s="15"/>
      <c r="H147" s="15"/>
      <c r="I147" s="15"/>
      <c r="K147"/>
      <c r="L147"/>
      <c r="M147"/>
      <c r="N147"/>
      <c r="O147"/>
      <c r="P147"/>
      <c r="Q147"/>
      <c r="R147"/>
      <c r="S147"/>
      <c r="U147"/>
      <c r="V147"/>
      <c r="W147"/>
      <c r="X147"/>
      <c r="Y147"/>
      <c r="Z147"/>
      <c r="AA147"/>
      <c r="AB147"/>
      <c r="AC147"/>
    </row>
    <row r="148" spans="1:29" s="28" customFormat="1" x14ac:dyDescent="0.2">
      <c r="A148"/>
      <c r="B148" s="24"/>
      <c r="C148"/>
      <c r="D148" s="24"/>
      <c r="E148" s="15"/>
      <c r="F148" s="15"/>
      <c r="G148" s="15"/>
      <c r="H148" s="15"/>
      <c r="I148" s="15"/>
      <c r="K148"/>
      <c r="L148"/>
      <c r="M148"/>
      <c r="N148"/>
      <c r="O148"/>
      <c r="P148"/>
      <c r="Q148"/>
      <c r="R148"/>
      <c r="S148"/>
      <c r="U148"/>
      <c r="V148"/>
      <c r="W148"/>
      <c r="X148"/>
      <c r="Y148"/>
      <c r="Z148"/>
      <c r="AA148"/>
      <c r="AB148"/>
      <c r="AC148"/>
    </row>
    <row r="149" spans="1:29" s="28" customFormat="1" x14ac:dyDescent="0.2">
      <c r="A149"/>
      <c r="B149" s="24"/>
      <c r="C149"/>
      <c r="D149" s="24"/>
      <c r="E149" s="15"/>
      <c r="F149" s="15"/>
      <c r="G149" s="15"/>
      <c r="H149" s="15"/>
      <c r="I149" s="15"/>
      <c r="K149"/>
      <c r="L149"/>
      <c r="M149"/>
      <c r="N149"/>
      <c r="O149"/>
      <c r="P149"/>
      <c r="Q149"/>
      <c r="R149"/>
      <c r="S149"/>
      <c r="U149"/>
      <c r="V149"/>
      <c r="W149"/>
      <c r="X149"/>
      <c r="Y149"/>
      <c r="Z149"/>
      <c r="AA149"/>
      <c r="AB149"/>
      <c r="AC149"/>
    </row>
    <row r="150" spans="1:29" s="28" customFormat="1" x14ac:dyDescent="0.2">
      <c r="A150"/>
      <c r="B150" s="24"/>
      <c r="C150"/>
      <c r="D150" s="24"/>
      <c r="E150" s="15"/>
      <c r="F150" s="15"/>
      <c r="G150" s="15"/>
      <c r="H150" s="15"/>
      <c r="I150" s="15"/>
      <c r="K150"/>
      <c r="L150"/>
      <c r="M150"/>
      <c r="N150"/>
      <c r="O150"/>
      <c r="P150"/>
      <c r="Q150"/>
      <c r="R150"/>
      <c r="S150"/>
      <c r="U150"/>
      <c r="V150"/>
      <c r="W150"/>
      <c r="X150"/>
      <c r="Y150"/>
      <c r="Z150"/>
      <c r="AA150"/>
      <c r="AB150"/>
      <c r="AC150"/>
    </row>
    <row r="151" spans="1:29" x14ac:dyDescent="0.2">
      <c r="E151" s="15"/>
      <c r="F151" s="15"/>
      <c r="G151" s="15"/>
      <c r="H151" s="15"/>
      <c r="I151" s="15"/>
    </row>
    <row r="152" spans="1:29" x14ac:dyDescent="0.2">
      <c r="E152" s="15"/>
      <c r="F152" s="15"/>
      <c r="G152" s="15"/>
      <c r="H152" s="15"/>
      <c r="I152" s="15"/>
    </row>
    <row r="153" spans="1:29" x14ac:dyDescent="0.2">
      <c r="E153" s="15"/>
      <c r="F153" s="15"/>
      <c r="G153" s="15"/>
      <c r="H153" s="15"/>
      <c r="I153" s="15"/>
    </row>
    <row r="154" spans="1:29" x14ac:dyDescent="0.2">
      <c r="E154" s="15"/>
      <c r="F154" s="15"/>
      <c r="G154" s="15"/>
      <c r="H154" s="15"/>
      <c r="I154" s="15"/>
    </row>
    <row r="155" spans="1:29" s="26" customFormat="1" x14ac:dyDescent="0.2">
      <c r="A155"/>
      <c r="B155" s="24"/>
      <c r="C155"/>
      <c r="D155" s="24"/>
      <c r="E155" s="15"/>
      <c r="F155" s="15"/>
      <c r="G155" s="15"/>
      <c r="H155" s="15"/>
      <c r="I155" s="15"/>
      <c r="K155"/>
      <c r="L155"/>
      <c r="M155"/>
      <c r="N155"/>
      <c r="O155"/>
      <c r="P155"/>
      <c r="Q155"/>
      <c r="R155"/>
      <c r="S155"/>
      <c r="U155"/>
      <c r="V155"/>
      <c r="W155"/>
      <c r="X155"/>
      <c r="Y155"/>
      <c r="Z155"/>
      <c r="AA155"/>
      <c r="AB155"/>
      <c r="AC155"/>
    </row>
    <row r="156" spans="1:29" s="26" customFormat="1" x14ac:dyDescent="0.2">
      <c r="A156"/>
      <c r="B156" s="24"/>
      <c r="C156"/>
      <c r="D156" s="24"/>
      <c r="E156" s="15"/>
      <c r="F156" s="15"/>
      <c r="G156" s="15"/>
      <c r="H156" s="15"/>
      <c r="I156" s="15"/>
      <c r="K156"/>
      <c r="L156"/>
      <c r="M156"/>
      <c r="N156"/>
      <c r="O156"/>
      <c r="P156"/>
      <c r="Q156"/>
      <c r="R156"/>
      <c r="S156"/>
      <c r="U156"/>
      <c r="V156"/>
      <c r="W156"/>
      <c r="X156"/>
      <c r="Y156"/>
      <c r="Z156"/>
      <c r="AA156"/>
      <c r="AB156"/>
      <c r="AC156"/>
    </row>
    <row r="157" spans="1:29" s="26" customFormat="1" x14ac:dyDescent="0.2">
      <c r="A157"/>
      <c r="B157" s="24"/>
      <c r="C157"/>
      <c r="D157" s="24"/>
      <c r="E157" s="15"/>
      <c r="F157" s="15"/>
      <c r="G157" s="15"/>
      <c r="H157" s="15"/>
      <c r="I157" s="15"/>
      <c r="K157"/>
      <c r="L157"/>
      <c r="M157"/>
      <c r="N157"/>
      <c r="O157"/>
      <c r="P157"/>
      <c r="Q157"/>
      <c r="R157"/>
      <c r="S157"/>
      <c r="U157"/>
      <c r="V157"/>
      <c r="W157"/>
      <c r="X157"/>
      <c r="Y157"/>
      <c r="Z157"/>
      <c r="AA157"/>
      <c r="AB157"/>
      <c r="AC157"/>
    </row>
    <row r="158" spans="1:29" s="26" customFormat="1" x14ac:dyDescent="0.2">
      <c r="A158"/>
      <c r="B158" s="24"/>
      <c r="C158"/>
      <c r="D158" s="24"/>
      <c r="E158" s="15"/>
      <c r="F158" s="15"/>
      <c r="G158" s="15"/>
      <c r="H158" s="15"/>
      <c r="I158" s="15"/>
      <c r="K158"/>
      <c r="L158"/>
      <c r="M158"/>
      <c r="N158"/>
      <c r="O158"/>
      <c r="P158"/>
      <c r="Q158"/>
      <c r="R158"/>
      <c r="S158"/>
      <c r="U158"/>
      <c r="V158"/>
      <c r="W158"/>
      <c r="X158"/>
      <c r="Y158"/>
      <c r="Z158"/>
      <c r="AA158"/>
      <c r="AB158"/>
      <c r="AC158"/>
    </row>
    <row r="159" spans="1:29" s="28" customFormat="1" x14ac:dyDescent="0.2">
      <c r="A159"/>
      <c r="B159" s="24"/>
      <c r="C159"/>
      <c r="D159" s="24"/>
      <c r="E159" s="15"/>
      <c r="F159" s="15"/>
      <c r="G159" s="15"/>
      <c r="H159" s="15"/>
      <c r="I159" s="15"/>
      <c r="K159"/>
      <c r="L159"/>
      <c r="M159"/>
      <c r="N159"/>
      <c r="O159"/>
      <c r="P159"/>
      <c r="Q159"/>
      <c r="R159"/>
      <c r="S159"/>
      <c r="U159"/>
      <c r="V159"/>
      <c r="W159"/>
      <c r="X159"/>
      <c r="Y159"/>
      <c r="Z159"/>
      <c r="AA159"/>
      <c r="AB159"/>
      <c r="AC159"/>
    </row>
    <row r="160" spans="1:29" s="28" customFormat="1" x14ac:dyDescent="0.2">
      <c r="A160"/>
      <c r="B160" s="24"/>
      <c r="C160"/>
      <c r="D160" s="24"/>
      <c r="E160" s="15"/>
      <c r="F160" s="15"/>
      <c r="G160" s="15"/>
      <c r="H160" s="15"/>
      <c r="I160" s="15"/>
      <c r="K160"/>
      <c r="L160"/>
      <c r="M160"/>
      <c r="N160"/>
      <c r="O160"/>
      <c r="P160"/>
      <c r="Q160"/>
      <c r="R160"/>
      <c r="S160"/>
      <c r="U160"/>
      <c r="V160"/>
      <c r="W160"/>
      <c r="X160"/>
      <c r="Y160"/>
      <c r="Z160"/>
      <c r="AA160"/>
      <c r="AB160"/>
      <c r="AC160"/>
    </row>
    <row r="161" spans="1:29" s="28" customFormat="1" x14ac:dyDescent="0.2">
      <c r="A161"/>
      <c r="B161" s="24"/>
      <c r="C161"/>
      <c r="D161" s="24"/>
      <c r="E161" s="15"/>
      <c r="F161" s="15"/>
      <c r="G161" s="15"/>
      <c r="H161" s="15"/>
      <c r="I161" s="15"/>
      <c r="K161"/>
      <c r="L161"/>
      <c r="M161"/>
      <c r="N161"/>
      <c r="O161"/>
      <c r="P161"/>
      <c r="Q161"/>
      <c r="R161"/>
      <c r="S161"/>
      <c r="U161"/>
      <c r="V161"/>
      <c r="W161"/>
      <c r="X161"/>
      <c r="Y161"/>
      <c r="Z161"/>
      <c r="AA161"/>
      <c r="AB161"/>
      <c r="AC161"/>
    </row>
    <row r="162" spans="1:29" s="28" customFormat="1" x14ac:dyDescent="0.2">
      <c r="A162"/>
      <c r="B162" s="24"/>
      <c r="C162"/>
      <c r="D162" s="24"/>
      <c r="E162" s="15"/>
      <c r="F162" s="15"/>
      <c r="G162" s="15"/>
      <c r="H162" s="15"/>
      <c r="I162" s="15"/>
      <c r="K162"/>
      <c r="L162"/>
      <c r="M162"/>
      <c r="N162"/>
      <c r="O162"/>
      <c r="P162"/>
      <c r="Q162"/>
      <c r="R162"/>
      <c r="S162"/>
      <c r="U162"/>
      <c r="V162"/>
      <c r="W162"/>
      <c r="X162"/>
      <c r="Y162"/>
      <c r="Z162"/>
      <c r="AA162"/>
      <c r="AB162"/>
      <c r="AC162"/>
    </row>
    <row r="163" spans="1:29" x14ac:dyDescent="0.2">
      <c r="E163" s="15"/>
      <c r="F163" s="15"/>
      <c r="G163" s="15"/>
      <c r="H163" s="15"/>
      <c r="I163" s="15"/>
    </row>
    <row r="164" spans="1:29" x14ac:dyDescent="0.2">
      <c r="E164" s="15"/>
      <c r="F164" s="15"/>
      <c r="G164" s="15"/>
      <c r="H164" s="15"/>
      <c r="I164" s="15"/>
    </row>
    <row r="165" spans="1:29" x14ac:dyDescent="0.2">
      <c r="E165" s="15"/>
      <c r="F165" s="15"/>
      <c r="G165" s="15"/>
      <c r="H165" s="15"/>
      <c r="I165" s="15"/>
    </row>
    <row r="166" spans="1:29" x14ac:dyDescent="0.2">
      <c r="E166" s="15"/>
      <c r="F166" s="15"/>
      <c r="G166" s="15"/>
      <c r="H166" s="15"/>
      <c r="I166" s="15"/>
    </row>
    <row r="167" spans="1:29" s="26" customFormat="1" x14ac:dyDescent="0.2">
      <c r="A167"/>
      <c r="B167" s="24"/>
      <c r="C167"/>
      <c r="D167" s="24"/>
      <c r="E167" s="15"/>
      <c r="F167" s="15"/>
      <c r="G167" s="15"/>
      <c r="H167" s="15"/>
      <c r="I167" s="15"/>
      <c r="K167"/>
      <c r="L167"/>
      <c r="M167"/>
      <c r="N167"/>
      <c r="O167"/>
      <c r="P167"/>
      <c r="Q167"/>
      <c r="R167"/>
      <c r="S167"/>
      <c r="U167"/>
      <c r="V167"/>
      <c r="W167"/>
      <c r="X167"/>
      <c r="Y167"/>
      <c r="Z167"/>
      <c r="AA167"/>
      <c r="AB167"/>
      <c r="AC167"/>
    </row>
    <row r="168" spans="1:29" s="26" customFormat="1" x14ac:dyDescent="0.2">
      <c r="A168"/>
      <c r="B168" s="24"/>
      <c r="C168"/>
      <c r="D168" s="24"/>
      <c r="E168" s="15"/>
      <c r="F168" s="15"/>
      <c r="G168" s="15"/>
      <c r="H168" s="15"/>
      <c r="I168" s="15"/>
      <c r="K168"/>
      <c r="L168"/>
      <c r="M168"/>
      <c r="N168"/>
      <c r="O168"/>
      <c r="P168"/>
      <c r="Q168"/>
      <c r="R168"/>
      <c r="S168"/>
      <c r="U168"/>
      <c r="V168"/>
      <c r="W168"/>
      <c r="X168"/>
      <c r="Y168"/>
      <c r="Z168"/>
      <c r="AA168"/>
      <c r="AB168"/>
      <c r="AC168"/>
    </row>
    <row r="169" spans="1:29" s="26" customFormat="1" x14ac:dyDescent="0.2">
      <c r="A169"/>
      <c r="B169" s="24"/>
      <c r="C169"/>
      <c r="D169" s="24"/>
      <c r="E169" s="15"/>
      <c r="F169" s="15"/>
      <c r="G169" s="15"/>
      <c r="H169" s="15"/>
      <c r="I169" s="15"/>
      <c r="K169"/>
      <c r="L169"/>
      <c r="M169"/>
      <c r="N169"/>
      <c r="O169"/>
      <c r="P169"/>
      <c r="Q169"/>
      <c r="R169"/>
      <c r="S169"/>
      <c r="U169"/>
      <c r="V169"/>
      <c r="W169"/>
      <c r="X169"/>
      <c r="Y169"/>
      <c r="Z169"/>
      <c r="AA169"/>
      <c r="AB169"/>
      <c r="AC169"/>
    </row>
    <row r="170" spans="1:29" s="26" customFormat="1" x14ac:dyDescent="0.2">
      <c r="A170"/>
      <c r="B170" s="24"/>
      <c r="C170"/>
      <c r="D170" s="24"/>
      <c r="E170" s="15"/>
      <c r="F170" s="15"/>
      <c r="G170" s="15"/>
      <c r="H170" s="15"/>
      <c r="I170" s="15"/>
      <c r="K170"/>
      <c r="L170"/>
      <c r="M170"/>
      <c r="N170"/>
      <c r="O170"/>
      <c r="P170"/>
      <c r="Q170"/>
      <c r="R170"/>
      <c r="S170"/>
      <c r="U170"/>
      <c r="V170"/>
      <c r="W170"/>
      <c r="X170"/>
      <c r="Y170"/>
      <c r="Z170"/>
      <c r="AA170"/>
      <c r="AB170"/>
      <c r="AC170"/>
    </row>
    <row r="171" spans="1:29" s="28" customFormat="1" x14ac:dyDescent="0.2">
      <c r="A171"/>
      <c r="B171" s="24"/>
      <c r="C171"/>
      <c r="D171" s="24"/>
      <c r="E171" s="15"/>
      <c r="F171" s="15"/>
      <c r="G171" s="15"/>
      <c r="H171" s="15"/>
      <c r="I171" s="15"/>
      <c r="K171"/>
      <c r="L171"/>
      <c r="M171"/>
      <c r="N171"/>
      <c r="O171"/>
      <c r="P171"/>
      <c r="Q171"/>
      <c r="R171"/>
      <c r="S171"/>
      <c r="U171"/>
      <c r="V171"/>
      <c r="W171"/>
      <c r="X171"/>
      <c r="Y171"/>
      <c r="Z171"/>
      <c r="AA171"/>
      <c r="AB171"/>
      <c r="AC171"/>
    </row>
    <row r="172" spans="1:29" s="28" customFormat="1" x14ac:dyDescent="0.2">
      <c r="A172"/>
      <c r="B172" s="24"/>
      <c r="C172"/>
      <c r="D172" s="24"/>
      <c r="E172" s="15"/>
      <c r="F172" s="15"/>
      <c r="G172" s="15"/>
      <c r="H172" s="15"/>
      <c r="I172" s="15"/>
      <c r="K172"/>
      <c r="L172"/>
      <c r="M172"/>
      <c r="N172"/>
      <c r="O172"/>
      <c r="P172"/>
      <c r="Q172"/>
      <c r="R172"/>
      <c r="S172"/>
      <c r="U172"/>
      <c r="V172"/>
      <c r="W172"/>
      <c r="X172"/>
      <c r="Y172"/>
      <c r="Z172"/>
      <c r="AA172"/>
      <c r="AB172"/>
      <c r="AC172"/>
    </row>
    <row r="173" spans="1:29" s="28" customFormat="1" x14ac:dyDescent="0.2">
      <c r="A173"/>
      <c r="B173" s="24"/>
      <c r="C173"/>
      <c r="D173" s="24"/>
      <c r="E173" s="15"/>
      <c r="F173" s="116"/>
      <c r="G173" s="15"/>
      <c r="H173" s="15"/>
      <c r="I173" s="15"/>
      <c r="K173"/>
      <c r="L173"/>
      <c r="M173"/>
      <c r="N173"/>
      <c r="O173"/>
      <c r="P173"/>
      <c r="Q173"/>
      <c r="R173"/>
      <c r="S173"/>
      <c r="U173"/>
      <c r="V173"/>
      <c r="W173"/>
      <c r="X173"/>
      <c r="Y173"/>
      <c r="Z173"/>
      <c r="AA173"/>
      <c r="AB173"/>
      <c r="AC173"/>
    </row>
    <row r="174" spans="1:29" s="28" customFormat="1" x14ac:dyDescent="0.2">
      <c r="A174"/>
      <c r="B174" s="24"/>
      <c r="C174"/>
      <c r="D174" s="24"/>
      <c r="E174" s="15"/>
      <c r="F174" s="116"/>
      <c r="G174" s="15"/>
      <c r="H174" s="15"/>
      <c r="I174" s="15"/>
      <c r="K174"/>
      <c r="L174"/>
      <c r="M174"/>
      <c r="N174"/>
      <c r="O174"/>
      <c r="P174"/>
      <c r="Q174"/>
      <c r="R174"/>
      <c r="S174"/>
      <c r="U174"/>
      <c r="V174"/>
      <c r="W174"/>
      <c r="X174"/>
      <c r="Y174"/>
      <c r="Z174"/>
      <c r="AA174"/>
      <c r="AB174"/>
      <c r="AC174"/>
    </row>
    <row r="175" spans="1:29" x14ac:dyDescent="0.2">
      <c r="E175" s="15"/>
      <c r="F175" s="116"/>
      <c r="G175" s="15"/>
      <c r="H175" s="15"/>
      <c r="I175" s="15"/>
    </row>
    <row r="176" spans="1:29" x14ac:dyDescent="0.2">
      <c r="E176" s="15"/>
      <c r="F176" s="116"/>
      <c r="G176" s="15"/>
      <c r="H176" s="15"/>
      <c r="I176" s="15"/>
    </row>
    <row r="177" spans="1:29" x14ac:dyDescent="0.2">
      <c r="E177" s="15"/>
      <c r="F177" s="116"/>
      <c r="G177" s="15"/>
      <c r="H177" s="15"/>
      <c r="I177" s="15"/>
    </row>
    <row r="178" spans="1:29" x14ac:dyDescent="0.2">
      <c r="E178" s="15"/>
      <c r="F178" s="116"/>
      <c r="G178" s="15"/>
      <c r="H178" s="15"/>
      <c r="I178" s="15"/>
    </row>
    <row r="179" spans="1:29" s="26" customFormat="1" x14ac:dyDescent="0.2">
      <c r="A179"/>
      <c r="B179" s="24"/>
      <c r="C179"/>
      <c r="D179" s="24"/>
      <c r="E179" s="15"/>
      <c r="F179" s="15"/>
      <c r="G179" s="15"/>
      <c r="H179" s="15"/>
      <c r="I179" s="15"/>
      <c r="K179"/>
      <c r="L179"/>
      <c r="M179"/>
      <c r="N179"/>
      <c r="O179"/>
      <c r="P179"/>
      <c r="Q179"/>
      <c r="R179"/>
      <c r="S179"/>
      <c r="U179"/>
      <c r="V179"/>
      <c r="W179"/>
      <c r="X179"/>
      <c r="Y179"/>
      <c r="Z179"/>
      <c r="AA179"/>
      <c r="AB179"/>
      <c r="AC179"/>
    </row>
    <row r="180" spans="1:29" s="26" customFormat="1" x14ac:dyDescent="0.2">
      <c r="A180"/>
      <c r="B180" s="24"/>
      <c r="C180"/>
      <c r="D180" s="24"/>
      <c r="E180" s="15"/>
      <c r="F180" s="15"/>
      <c r="G180" s="15"/>
      <c r="H180" s="15"/>
      <c r="I180" s="15"/>
      <c r="K180"/>
      <c r="L180"/>
      <c r="M180"/>
      <c r="N180"/>
      <c r="O180"/>
      <c r="P180"/>
      <c r="Q180"/>
      <c r="R180"/>
      <c r="S180"/>
      <c r="U180"/>
      <c r="V180"/>
      <c r="W180"/>
      <c r="X180"/>
      <c r="Y180"/>
      <c r="Z180"/>
      <c r="AA180"/>
      <c r="AB180"/>
      <c r="AC180"/>
    </row>
    <row r="181" spans="1:29" s="26" customFormat="1" x14ac:dyDescent="0.2">
      <c r="A181"/>
      <c r="B181" s="24"/>
      <c r="C181"/>
      <c r="D181" s="24"/>
      <c r="E181" s="15"/>
      <c r="F181" s="15"/>
      <c r="G181" s="15"/>
      <c r="H181" s="15"/>
      <c r="I181" s="15"/>
      <c r="K181"/>
      <c r="L181"/>
      <c r="M181"/>
      <c r="N181"/>
      <c r="O181"/>
      <c r="P181"/>
      <c r="Q181"/>
      <c r="R181"/>
      <c r="S181"/>
      <c r="U181"/>
      <c r="V181"/>
      <c r="W181"/>
      <c r="X181"/>
      <c r="Y181"/>
      <c r="Z181"/>
      <c r="AA181"/>
      <c r="AB181"/>
      <c r="AC181"/>
    </row>
    <row r="182" spans="1:29" s="26" customFormat="1" x14ac:dyDescent="0.2">
      <c r="A182"/>
      <c r="B182" s="24"/>
      <c r="C182"/>
      <c r="D182" s="24"/>
      <c r="E182" s="117"/>
      <c r="F182" s="117"/>
      <c r="G182" s="117"/>
      <c r="H182" s="117"/>
      <c r="I182" s="117"/>
      <c r="K182"/>
      <c r="L182"/>
      <c r="M182"/>
      <c r="N182"/>
      <c r="O182"/>
      <c r="P182"/>
      <c r="Q182"/>
      <c r="R182"/>
      <c r="S182"/>
      <c r="U182"/>
      <c r="V182"/>
      <c r="W182"/>
      <c r="X182"/>
      <c r="Y182"/>
      <c r="Z182"/>
      <c r="AA182"/>
      <c r="AB182"/>
      <c r="AC182"/>
    </row>
    <row r="183" spans="1:29" s="28" customFormat="1" x14ac:dyDescent="0.2">
      <c r="A183"/>
      <c r="B183" s="24"/>
      <c r="C183"/>
      <c r="D183" s="24"/>
      <c r="E183" s="15"/>
      <c r="F183" s="15"/>
      <c r="G183" s="15"/>
      <c r="H183" s="15"/>
      <c r="I183" s="15"/>
      <c r="K183"/>
      <c r="L183"/>
      <c r="M183"/>
      <c r="N183"/>
      <c r="O183"/>
      <c r="P183"/>
      <c r="Q183"/>
      <c r="R183"/>
      <c r="S183"/>
      <c r="U183"/>
      <c r="V183"/>
      <c r="W183"/>
      <c r="X183"/>
      <c r="Y183"/>
      <c r="Z183"/>
      <c r="AA183"/>
      <c r="AB183"/>
      <c r="AC183"/>
    </row>
    <row r="184" spans="1:29" s="28" customFormat="1" x14ac:dyDescent="0.2">
      <c r="A184"/>
      <c r="B184" s="24"/>
      <c r="C184"/>
      <c r="D184" s="24"/>
      <c r="E184" s="15"/>
      <c r="F184" s="15"/>
      <c r="G184" s="15"/>
      <c r="H184" s="15"/>
      <c r="I184" s="15"/>
      <c r="K184"/>
      <c r="L184"/>
      <c r="M184"/>
      <c r="N184"/>
      <c r="O184"/>
      <c r="P184"/>
      <c r="Q184"/>
      <c r="R184"/>
      <c r="S184"/>
      <c r="U184"/>
      <c r="V184"/>
      <c r="W184"/>
      <c r="X184"/>
      <c r="Y184"/>
      <c r="Z184"/>
      <c r="AA184"/>
      <c r="AB184"/>
      <c r="AC184"/>
    </row>
    <row r="185" spans="1:29" s="28" customFormat="1" x14ac:dyDescent="0.2">
      <c r="A185"/>
      <c r="B185" s="24"/>
      <c r="C185"/>
      <c r="D185" s="24"/>
      <c r="E185" s="15"/>
      <c r="F185" s="15"/>
      <c r="G185" s="15"/>
      <c r="H185" s="15"/>
      <c r="I185" s="15"/>
      <c r="K185"/>
      <c r="L185"/>
      <c r="M185"/>
      <c r="N185"/>
      <c r="O185"/>
      <c r="P185"/>
      <c r="Q185"/>
      <c r="R185"/>
      <c r="S185"/>
      <c r="U185"/>
      <c r="V185"/>
      <c r="W185"/>
      <c r="X185"/>
      <c r="Y185"/>
      <c r="Z185"/>
      <c r="AA185"/>
      <c r="AB185"/>
      <c r="AC185"/>
    </row>
    <row r="186" spans="1:29" s="28" customFormat="1" x14ac:dyDescent="0.2">
      <c r="A186"/>
      <c r="B186" s="24"/>
      <c r="C186"/>
      <c r="D186" s="24"/>
      <c r="E186" s="15"/>
      <c r="F186" s="15"/>
      <c r="G186" s="15"/>
      <c r="H186" s="15"/>
      <c r="I186" s="15"/>
      <c r="K186"/>
      <c r="L186"/>
      <c r="M186"/>
      <c r="N186"/>
      <c r="O186"/>
      <c r="P186"/>
      <c r="Q186"/>
      <c r="R186"/>
      <c r="S186"/>
      <c r="U186"/>
      <c r="V186"/>
      <c r="W186"/>
      <c r="X186"/>
      <c r="Y186"/>
      <c r="Z186"/>
      <c r="AA186"/>
      <c r="AB186"/>
      <c r="AC186"/>
    </row>
    <row r="187" spans="1:29" x14ac:dyDescent="0.2">
      <c r="E187" s="15"/>
      <c r="F187" s="15"/>
      <c r="G187" s="15"/>
      <c r="H187" s="15"/>
      <c r="I187" s="15"/>
    </row>
    <row r="188" spans="1:29" x14ac:dyDescent="0.2">
      <c r="E188" s="15"/>
      <c r="F188" s="15"/>
      <c r="G188" s="15"/>
      <c r="H188" s="15"/>
      <c r="I188" s="15"/>
    </row>
    <row r="189" spans="1:29" x14ac:dyDescent="0.2">
      <c r="E189" s="15"/>
      <c r="F189" s="15"/>
      <c r="G189" s="15"/>
      <c r="H189" s="15"/>
      <c r="I189" s="15"/>
    </row>
    <row r="190" spans="1:29" x14ac:dyDescent="0.2">
      <c r="E190" s="15"/>
      <c r="F190" s="15"/>
      <c r="G190" s="15"/>
      <c r="H190" s="15"/>
      <c r="I190" s="15"/>
    </row>
    <row r="191" spans="1:29" s="26" customFormat="1" x14ac:dyDescent="0.2">
      <c r="A191"/>
      <c r="B191" s="24"/>
      <c r="C191"/>
      <c r="D191" s="24"/>
      <c r="E191" s="15"/>
      <c r="F191" s="15"/>
      <c r="G191" s="15"/>
      <c r="H191" s="15"/>
      <c r="I191" s="15"/>
      <c r="K191"/>
      <c r="L191"/>
      <c r="M191"/>
      <c r="N191"/>
      <c r="O191"/>
      <c r="P191"/>
      <c r="Q191"/>
      <c r="R191"/>
      <c r="S191"/>
      <c r="U191"/>
      <c r="V191"/>
      <c r="W191"/>
      <c r="X191"/>
      <c r="Y191"/>
      <c r="Z191"/>
      <c r="AA191"/>
      <c r="AB191"/>
      <c r="AC191"/>
    </row>
    <row r="192" spans="1:29" s="26" customFormat="1" x14ac:dyDescent="0.2">
      <c r="A192"/>
      <c r="B192" s="24"/>
      <c r="C192"/>
      <c r="D192" s="24"/>
      <c r="E192" s="15"/>
      <c r="F192" s="15"/>
      <c r="G192" s="15"/>
      <c r="H192" s="15"/>
      <c r="I192" s="15"/>
      <c r="K192"/>
      <c r="L192"/>
      <c r="M192"/>
      <c r="N192"/>
      <c r="O192"/>
      <c r="P192"/>
      <c r="Q192"/>
      <c r="R192"/>
      <c r="S192"/>
      <c r="U192"/>
      <c r="V192"/>
      <c r="W192"/>
      <c r="X192"/>
      <c r="Y192"/>
      <c r="Z192"/>
      <c r="AA192"/>
      <c r="AB192"/>
      <c r="AC192"/>
    </row>
    <row r="193" spans="1:29" s="26" customFormat="1" x14ac:dyDescent="0.2">
      <c r="A193"/>
      <c r="B193" s="24"/>
      <c r="C193"/>
      <c r="D193" s="24"/>
      <c r="E193" s="15"/>
      <c r="F193" s="15"/>
      <c r="G193" s="15"/>
      <c r="H193" s="15"/>
      <c r="I193" s="15"/>
      <c r="K193"/>
      <c r="L193"/>
      <c r="M193"/>
      <c r="N193"/>
      <c r="O193"/>
      <c r="P193"/>
      <c r="Q193"/>
      <c r="R193"/>
      <c r="S193"/>
      <c r="U193"/>
      <c r="V193"/>
      <c r="W193"/>
      <c r="X193"/>
      <c r="Y193"/>
      <c r="Z193"/>
      <c r="AA193"/>
      <c r="AB193"/>
      <c r="AC193"/>
    </row>
    <row r="194" spans="1:29" s="26" customFormat="1" x14ac:dyDescent="0.2">
      <c r="A194"/>
      <c r="B194" s="24"/>
      <c r="C194"/>
      <c r="D194" s="24"/>
      <c r="E194"/>
      <c r="F194"/>
      <c r="G194"/>
      <c r="H194"/>
      <c r="I194"/>
      <c r="K194"/>
      <c r="L194"/>
      <c r="M194"/>
      <c r="N194"/>
      <c r="O194"/>
      <c r="P194"/>
      <c r="Q194"/>
      <c r="R194"/>
      <c r="S194"/>
      <c r="U194"/>
      <c r="V194"/>
      <c r="W194"/>
      <c r="X194"/>
      <c r="Y194"/>
      <c r="Z194"/>
      <c r="AA194"/>
      <c r="AB194"/>
      <c r="AC194"/>
    </row>
    <row r="195" spans="1:29" s="28" customFormat="1" x14ac:dyDescent="0.2">
      <c r="A195"/>
      <c r="B195" s="24"/>
      <c r="C195"/>
      <c r="D195" s="24"/>
      <c r="E195"/>
      <c r="F195"/>
      <c r="G195"/>
      <c r="H195"/>
      <c r="I195"/>
      <c r="K195"/>
      <c r="L195"/>
      <c r="M195"/>
      <c r="N195"/>
      <c r="O195"/>
      <c r="P195"/>
      <c r="Q195"/>
      <c r="R195"/>
      <c r="S195"/>
      <c r="U195"/>
      <c r="V195"/>
      <c r="W195"/>
      <c r="X195"/>
      <c r="Y195"/>
      <c r="Z195"/>
      <c r="AA195"/>
      <c r="AB195"/>
      <c r="AC195"/>
    </row>
    <row r="196" spans="1:29" s="28" customFormat="1" x14ac:dyDescent="0.2">
      <c r="A196"/>
      <c r="B196" s="24"/>
      <c r="C196"/>
      <c r="D196" s="24"/>
      <c r="E196"/>
      <c r="F196"/>
      <c r="G196"/>
      <c r="H196"/>
      <c r="I196"/>
      <c r="K196"/>
      <c r="L196"/>
      <c r="M196"/>
      <c r="N196"/>
      <c r="O196"/>
      <c r="P196"/>
      <c r="Q196"/>
      <c r="R196"/>
      <c r="S196"/>
      <c r="U196"/>
      <c r="V196"/>
      <c r="W196"/>
      <c r="X196"/>
      <c r="Y196"/>
      <c r="Z196"/>
      <c r="AA196"/>
      <c r="AB196"/>
      <c r="AC196"/>
    </row>
    <row r="197" spans="1:29" s="28" customFormat="1" x14ac:dyDescent="0.2">
      <c r="A197"/>
      <c r="B197" s="24"/>
      <c r="C197"/>
      <c r="D197" s="24"/>
      <c r="E197"/>
      <c r="F197"/>
      <c r="G197"/>
      <c r="H197"/>
      <c r="I197"/>
      <c r="K197"/>
      <c r="L197"/>
      <c r="M197"/>
      <c r="N197"/>
      <c r="O197"/>
      <c r="P197"/>
      <c r="Q197"/>
      <c r="R197"/>
      <c r="S197"/>
      <c r="U197"/>
      <c r="V197"/>
      <c r="W197"/>
      <c r="X197"/>
      <c r="Y197"/>
      <c r="Z197"/>
      <c r="AA197"/>
      <c r="AB197"/>
      <c r="AC197"/>
    </row>
    <row r="198" spans="1:29" s="28" customFormat="1" x14ac:dyDescent="0.2">
      <c r="A198"/>
      <c r="B198" s="24"/>
      <c r="C198"/>
      <c r="D198" s="24"/>
      <c r="E198"/>
      <c r="F198"/>
      <c r="G198"/>
      <c r="H198"/>
      <c r="I198"/>
      <c r="K198"/>
      <c r="L198"/>
      <c r="M198"/>
      <c r="N198"/>
      <c r="O198"/>
      <c r="P198"/>
      <c r="Q198"/>
      <c r="R198"/>
      <c r="S198"/>
      <c r="U198"/>
      <c r="V198"/>
      <c r="W198"/>
      <c r="X198"/>
      <c r="Y198"/>
      <c r="Z198"/>
      <c r="AA198"/>
      <c r="AB198"/>
      <c r="AC198"/>
    </row>
    <row r="203" spans="1:29" s="26" customFormat="1" x14ac:dyDescent="0.2">
      <c r="A203"/>
      <c r="B203" s="24"/>
      <c r="C203"/>
      <c r="D203" s="24"/>
      <c r="E203"/>
      <c r="F203"/>
      <c r="G203"/>
      <c r="H203"/>
      <c r="I203"/>
      <c r="K203"/>
      <c r="L203"/>
      <c r="M203"/>
      <c r="N203"/>
      <c r="O203"/>
      <c r="P203"/>
      <c r="Q203"/>
      <c r="R203"/>
      <c r="S203"/>
      <c r="U203"/>
      <c r="V203"/>
      <c r="W203"/>
      <c r="X203"/>
      <c r="Y203"/>
      <c r="Z203"/>
      <c r="AA203"/>
      <c r="AB203"/>
      <c r="AC203"/>
    </row>
    <row r="204" spans="1:29" s="26" customFormat="1" x14ac:dyDescent="0.2">
      <c r="A204"/>
      <c r="B204" s="24"/>
      <c r="C204"/>
      <c r="D204" s="24"/>
      <c r="E204"/>
      <c r="F204"/>
      <c r="G204"/>
      <c r="H204"/>
      <c r="I204"/>
      <c r="K204"/>
      <c r="L204"/>
      <c r="M204"/>
      <c r="N204"/>
      <c r="O204"/>
      <c r="P204"/>
      <c r="Q204"/>
      <c r="R204"/>
      <c r="S204"/>
      <c r="U204"/>
      <c r="V204"/>
      <c r="W204"/>
      <c r="X204"/>
      <c r="Y204"/>
      <c r="Z204"/>
      <c r="AA204"/>
      <c r="AB204"/>
      <c r="AC204"/>
    </row>
    <row r="205" spans="1:29" s="26" customFormat="1" x14ac:dyDescent="0.2">
      <c r="A205"/>
      <c r="B205" s="24"/>
      <c r="C205"/>
      <c r="D205" s="24"/>
      <c r="E205"/>
      <c r="F205"/>
      <c r="G205"/>
      <c r="H205"/>
      <c r="I205"/>
      <c r="K205"/>
      <c r="L205"/>
      <c r="M205"/>
      <c r="N205"/>
      <c r="O205"/>
      <c r="P205"/>
      <c r="Q205"/>
      <c r="R205"/>
      <c r="S205"/>
      <c r="U205"/>
      <c r="V205"/>
      <c r="W205"/>
      <c r="X205"/>
      <c r="Y205"/>
      <c r="Z205"/>
      <c r="AA205"/>
      <c r="AB205"/>
      <c r="AC205"/>
    </row>
    <row r="206" spans="1:29" s="26" customFormat="1" x14ac:dyDescent="0.2">
      <c r="A206"/>
      <c r="B206" s="24"/>
      <c r="C206"/>
      <c r="D206" s="24"/>
      <c r="E206"/>
      <c r="F206"/>
      <c r="G206"/>
      <c r="H206"/>
      <c r="I206"/>
      <c r="K206"/>
      <c r="L206"/>
      <c r="M206"/>
      <c r="N206"/>
      <c r="O206"/>
      <c r="P206"/>
      <c r="Q206"/>
      <c r="R206"/>
      <c r="S206"/>
      <c r="U206"/>
      <c r="V206"/>
      <c r="W206"/>
      <c r="X206"/>
      <c r="Y206"/>
      <c r="Z206"/>
      <c r="AA206"/>
      <c r="AB206"/>
      <c r="AC206"/>
    </row>
    <row r="207" spans="1:29" s="28" customFormat="1" x14ac:dyDescent="0.2">
      <c r="A207"/>
      <c r="B207" s="24"/>
      <c r="C207"/>
      <c r="D207" s="24"/>
      <c r="E207"/>
      <c r="F207"/>
      <c r="G207"/>
      <c r="H207"/>
      <c r="I207"/>
      <c r="K207"/>
      <c r="L207"/>
      <c r="M207"/>
      <c r="N207"/>
      <c r="O207"/>
      <c r="P207"/>
      <c r="Q207"/>
      <c r="R207"/>
      <c r="S207"/>
      <c r="U207"/>
      <c r="V207"/>
      <c r="W207"/>
      <c r="X207"/>
      <c r="Y207"/>
      <c r="Z207"/>
      <c r="AA207"/>
      <c r="AB207"/>
      <c r="AC207"/>
    </row>
    <row r="208" spans="1:29" s="28" customFormat="1" x14ac:dyDescent="0.2">
      <c r="A208"/>
      <c r="B208" s="24"/>
      <c r="C208"/>
      <c r="D208" s="24"/>
      <c r="E208"/>
      <c r="F208"/>
      <c r="G208"/>
      <c r="H208"/>
      <c r="I208"/>
      <c r="K208"/>
      <c r="L208"/>
      <c r="M208"/>
      <c r="N208"/>
      <c r="O208"/>
      <c r="P208"/>
      <c r="Q208"/>
      <c r="R208"/>
      <c r="S208"/>
      <c r="U208"/>
      <c r="V208"/>
      <c r="W208"/>
      <c r="X208"/>
      <c r="Y208"/>
      <c r="Z208"/>
      <c r="AA208"/>
      <c r="AB208"/>
      <c r="AC208"/>
    </row>
    <row r="209" spans="1:29" s="28" customFormat="1" x14ac:dyDescent="0.2">
      <c r="A209"/>
      <c r="B209" s="24"/>
      <c r="C209"/>
      <c r="D209" s="24"/>
      <c r="E209"/>
      <c r="F209"/>
      <c r="G209"/>
      <c r="H209"/>
      <c r="I209"/>
      <c r="K209"/>
      <c r="L209"/>
      <c r="M209"/>
      <c r="N209"/>
      <c r="O209"/>
      <c r="P209"/>
      <c r="Q209"/>
      <c r="R209"/>
      <c r="S209"/>
      <c r="U209"/>
      <c r="V209"/>
      <c r="W209"/>
      <c r="X209"/>
      <c r="Y209"/>
      <c r="Z209"/>
      <c r="AA209"/>
      <c r="AB209"/>
      <c r="AC209"/>
    </row>
    <row r="210" spans="1:29" s="28" customFormat="1" x14ac:dyDescent="0.2">
      <c r="A210"/>
      <c r="B210" s="24"/>
      <c r="C210"/>
      <c r="D210" s="24"/>
      <c r="E210"/>
      <c r="F210"/>
      <c r="G210"/>
      <c r="H210"/>
      <c r="I210"/>
      <c r="K210"/>
      <c r="L210"/>
      <c r="M210"/>
      <c r="N210"/>
      <c r="O210"/>
      <c r="P210"/>
      <c r="Q210"/>
      <c r="R210"/>
      <c r="S210"/>
      <c r="U210"/>
      <c r="V210"/>
      <c r="W210"/>
      <c r="X210"/>
      <c r="Y210"/>
      <c r="Z210"/>
      <c r="AA210"/>
      <c r="AB210"/>
      <c r="AC210"/>
    </row>
    <row r="215" spans="1:29" s="26" customFormat="1" x14ac:dyDescent="0.2">
      <c r="A215"/>
      <c r="B215" s="24"/>
      <c r="C215"/>
      <c r="D215" s="24"/>
      <c r="E215"/>
      <c r="F215"/>
      <c r="G215"/>
      <c r="H215"/>
      <c r="I215"/>
      <c r="K215"/>
      <c r="L215"/>
      <c r="M215"/>
      <c r="N215"/>
      <c r="O215"/>
      <c r="P215"/>
      <c r="Q215"/>
      <c r="R215"/>
      <c r="S215"/>
      <c r="U215"/>
      <c r="V215"/>
      <c r="W215"/>
      <c r="X215"/>
      <c r="Y215"/>
      <c r="Z215"/>
      <c r="AA215"/>
      <c r="AB215"/>
      <c r="AC215"/>
    </row>
    <row r="216" spans="1:29" s="26" customFormat="1" x14ac:dyDescent="0.2">
      <c r="A216"/>
      <c r="B216" s="24"/>
      <c r="C216"/>
      <c r="D216" s="24"/>
      <c r="E216"/>
      <c r="F216"/>
      <c r="G216"/>
      <c r="H216"/>
      <c r="I216"/>
      <c r="K216"/>
      <c r="L216"/>
      <c r="M216"/>
      <c r="N216"/>
      <c r="O216"/>
      <c r="P216"/>
      <c r="Q216"/>
      <c r="R216"/>
      <c r="S216"/>
      <c r="U216"/>
      <c r="V216"/>
      <c r="W216"/>
      <c r="X216"/>
      <c r="Y216"/>
      <c r="Z216"/>
      <c r="AA216"/>
      <c r="AB216"/>
      <c r="AC216"/>
    </row>
    <row r="217" spans="1:29" s="26" customFormat="1" x14ac:dyDescent="0.2">
      <c r="A217"/>
      <c r="B217" s="24"/>
      <c r="C217"/>
      <c r="D217" s="24"/>
      <c r="E217"/>
      <c r="F217"/>
      <c r="G217"/>
      <c r="H217"/>
      <c r="I217"/>
      <c r="K217"/>
      <c r="L217"/>
      <c r="M217"/>
      <c r="N217"/>
      <c r="O217"/>
      <c r="P217"/>
      <c r="Q217"/>
      <c r="R217"/>
      <c r="S217"/>
      <c r="U217"/>
      <c r="V217"/>
      <c r="W217"/>
      <c r="X217"/>
      <c r="Y217"/>
      <c r="Z217"/>
      <c r="AA217"/>
      <c r="AB217"/>
      <c r="AC217"/>
    </row>
    <row r="218" spans="1:29" s="26" customFormat="1" x14ac:dyDescent="0.2">
      <c r="A218"/>
      <c r="B218" s="24"/>
      <c r="C218"/>
      <c r="D218" s="24"/>
      <c r="E218"/>
      <c r="F218"/>
      <c r="G218"/>
      <c r="H218"/>
      <c r="I218"/>
      <c r="K218"/>
      <c r="L218"/>
      <c r="M218"/>
      <c r="N218"/>
      <c r="O218"/>
      <c r="P218"/>
      <c r="Q218"/>
      <c r="R218"/>
      <c r="S218"/>
      <c r="U218"/>
      <c r="V218"/>
      <c r="W218"/>
      <c r="X218"/>
      <c r="Y218"/>
      <c r="Z218"/>
      <c r="AA218"/>
      <c r="AB218"/>
      <c r="AC218"/>
    </row>
    <row r="219" spans="1:29" s="28" customFormat="1" x14ac:dyDescent="0.2">
      <c r="A219"/>
      <c r="B219" s="24"/>
      <c r="C219"/>
      <c r="D219" s="24"/>
      <c r="E219"/>
      <c r="F219"/>
      <c r="G219"/>
      <c r="H219"/>
      <c r="I219"/>
      <c r="K219"/>
      <c r="L219"/>
      <c r="M219"/>
      <c r="N219"/>
      <c r="O219"/>
      <c r="P219"/>
      <c r="Q219"/>
      <c r="R219"/>
      <c r="S219"/>
      <c r="U219"/>
      <c r="V219"/>
      <c r="W219"/>
      <c r="X219"/>
      <c r="Y219"/>
      <c r="Z219"/>
      <c r="AA219"/>
      <c r="AB219"/>
      <c r="AC219"/>
    </row>
    <row r="220" spans="1:29" s="28" customFormat="1" x14ac:dyDescent="0.2">
      <c r="A220"/>
      <c r="B220" s="24"/>
      <c r="C220"/>
      <c r="D220" s="24"/>
      <c r="E220"/>
      <c r="F220"/>
      <c r="G220"/>
      <c r="H220"/>
      <c r="I220"/>
      <c r="K220"/>
      <c r="L220"/>
      <c r="M220"/>
      <c r="N220"/>
      <c r="O220"/>
      <c r="P220"/>
      <c r="Q220"/>
      <c r="R220"/>
      <c r="S220"/>
      <c r="U220"/>
      <c r="V220"/>
      <c r="W220"/>
      <c r="X220"/>
      <c r="Y220"/>
      <c r="Z220"/>
      <c r="AA220"/>
      <c r="AB220"/>
      <c r="AC220"/>
    </row>
    <row r="221" spans="1:29" s="28" customFormat="1" x14ac:dyDescent="0.2">
      <c r="A221"/>
      <c r="B221" s="24"/>
      <c r="C221"/>
      <c r="D221" s="24"/>
      <c r="E221"/>
      <c r="F221"/>
      <c r="G221"/>
      <c r="H221"/>
      <c r="I221"/>
      <c r="K221"/>
      <c r="L221"/>
      <c r="M221"/>
      <c r="N221"/>
      <c r="O221"/>
      <c r="P221"/>
      <c r="Q221"/>
      <c r="R221"/>
      <c r="S221"/>
      <c r="U221"/>
      <c r="V221"/>
      <c r="W221"/>
      <c r="X221"/>
      <c r="Y221"/>
      <c r="Z221"/>
      <c r="AA221"/>
      <c r="AB221"/>
      <c r="AC221"/>
    </row>
    <row r="222" spans="1:29" s="28" customFormat="1" x14ac:dyDescent="0.2">
      <c r="A222"/>
      <c r="B222" s="24"/>
      <c r="C222"/>
      <c r="D222" s="24"/>
      <c r="E222"/>
      <c r="F222"/>
      <c r="G222"/>
      <c r="H222"/>
      <c r="I222"/>
      <c r="K222"/>
      <c r="L222"/>
      <c r="M222"/>
      <c r="N222"/>
      <c r="O222"/>
      <c r="P222"/>
      <c r="Q222"/>
      <c r="R222"/>
      <c r="S222"/>
      <c r="U222"/>
      <c r="V222"/>
      <c r="W222"/>
      <c r="X222"/>
      <c r="Y222"/>
      <c r="Z222"/>
      <c r="AA222"/>
      <c r="AB222"/>
      <c r="AC222"/>
    </row>
    <row r="227" spans="1:29" s="26" customFormat="1" x14ac:dyDescent="0.2">
      <c r="A227"/>
      <c r="B227" s="24"/>
      <c r="C227"/>
      <c r="D227" s="24"/>
      <c r="E227"/>
      <c r="F227"/>
      <c r="G227"/>
      <c r="H227"/>
      <c r="I227"/>
      <c r="K227"/>
      <c r="L227"/>
      <c r="M227"/>
      <c r="N227"/>
      <c r="O227"/>
      <c r="P227"/>
      <c r="Q227"/>
      <c r="R227"/>
      <c r="S227"/>
      <c r="U227"/>
      <c r="V227"/>
      <c r="W227"/>
      <c r="X227"/>
      <c r="Y227"/>
      <c r="Z227"/>
      <c r="AA227"/>
      <c r="AB227"/>
      <c r="AC227"/>
    </row>
    <row r="228" spans="1:29" s="26" customFormat="1" x14ac:dyDescent="0.2">
      <c r="A228"/>
      <c r="B228" s="24"/>
      <c r="C228"/>
      <c r="D228" s="24"/>
      <c r="E228"/>
      <c r="F228"/>
      <c r="G228"/>
      <c r="H228"/>
      <c r="I228"/>
      <c r="K228"/>
      <c r="L228"/>
      <c r="M228"/>
      <c r="N228"/>
      <c r="O228"/>
      <c r="P228"/>
      <c r="Q228"/>
      <c r="R228"/>
      <c r="S228"/>
      <c r="U228"/>
      <c r="V228"/>
      <c r="W228"/>
      <c r="X228"/>
      <c r="Y228"/>
      <c r="Z228"/>
      <c r="AA228"/>
      <c r="AB228"/>
      <c r="AC228"/>
    </row>
    <row r="229" spans="1:29" s="26" customFormat="1" x14ac:dyDescent="0.2">
      <c r="A229"/>
      <c r="B229" s="24"/>
      <c r="C229"/>
      <c r="D229" s="24"/>
      <c r="E229"/>
      <c r="F229"/>
      <c r="G229"/>
      <c r="H229"/>
      <c r="I229"/>
      <c r="K229"/>
      <c r="L229"/>
      <c r="M229"/>
      <c r="N229"/>
      <c r="O229"/>
      <c r="P229"/>
      <c r="Q229"/>
      <c r="R229"/>
      <c r="S229"/>
      <c r="U229"/>
      <c r="V229"/>
      <c r="W229"/>
      <c r="X229"/>
      <c r="Y229"/>
      <c r="Z229"/>
      <c r="AA229"/>
      <c r="AB229"/>
      <c r="AC229"/>
    </row>
    <row r="230" spans="1:29" s="26" customFormat="1" x14ac:dyDescent="0.2">
      <c r="A230"/>
      <c r="B230" s="24"/>
      <c r="C230"/>
      <c r="D230" s="24"/>
      <c r="E230"/>
      <c r="F230"/>
      <c r="G230"/>
      <c r="H230"/>
      <c r="I230"/>
      <c r="K230"/>
      <c r="L230"/>
      <c r="M230"/>
      <c r="N230"/>
      <c r="O230"/>
      <c r="P230"/>
      <c r="Q230"/>
      <c r="R230"/>
      <c r="S230"/>
      <c r="U230"/>
      <c r="V230"/>
      <c r="W230"/>
      <c r="X230"/>
      <c r="Y230"/>
      <c r="Z230"/>
      <c r="AA230"/>
      <c r="AB230"/>
      <c r="AC230"/>
    </row>
    <row r="231" spans="1:29" s="28" customFormat="1" x14ac:dyDescent="0.2">
      <c r="A231"/>
      <c r="B231" s="24"/>
      <c r="C231"/>
      <c r="D231" s="24"/>
      <c r="E231"/>
      <c r="F231"/>
      <c r="G231"/>
      <c r="H231"/>
      <c r="I231"/>
      <c r="K231"/>
      <c r="L231"/>
      <c r="M231"/>
      <c r="N231"/>
      <c r="O231"/>
      <c r="P231"/>
      <c r="Q231"/>
      <c r="R231"/>
      <c r="S231"/>
      <c r="U231"/>
      <c r="V231"/>
      <c r="W231"/>
      <c r="X231"/>
      <c r="Y231"/>
      <c r="Z231"/>
      <c r="AA231"/>
      <c r="AB231"/>
      <c r="AC231"/>
    </row>
    <row r="232" spans="1:29" s="28" customFormat="1" x14ac:dyDescent="0.2">
      <c r="A232"/>
      <c r="B232" s="24"/>
      <c r="C232"/>
      <c r="D232" s="24"/>
      <c r="E232"/>
      <c r="F232"/>
      <c r="G232"/>
      <c r="H232"/>
      <c r="I232"/>
      <c r="K232"/>
      <c r="L232"/>
      <c r="M232"/>
      <c r="N232"/>
      <c r="O232"/>
      <c r="P232"/>
      <c r="Q232"/>
      <c r="R232"/>
      <c r="S232"/>
      <c r="U232"/>
      <c r="V232"/>
      <c r="W232"/>
      <c r="X232"/>
      <c r="Y232"/>
      <c r="Z232"/>
      <c r="AA232"/>
      <c r="AB232"/>
      <c r="AC232"/>
    </row>
    <row r="233" spans="1:29" s="28" customFormat="1" x14ac:dyDescent="0.2">
      <c r="A233"/>
      <c r="B233" s="24"/>
      <c r="C233"/>
      <c r="D233" s="24"/>
      <c r="E233"/>
      <c r="F233"/>
      <c r="G233"/>
      <c r="H233"/>
      <c r="I233"/>
      <c r="K233"/>
      <c r="L233"/>
      <c r="M233"/>
      <c r="N233"/>
      <c r="O233"/>
      <c r="P233"/>
      <c r="Q233"/>
      <c r="R233"/>
      <c r="S233"/>
      <c r="U233"/>
      <c r="V233"/>
      <c r="W233"/>
      <c r="X233"/>
      <c r="Y233"/>
      <c r="Z233"/>
      <c r="AA233"/>
      <c r="AB233"/>
      <c r="AC233"/>
    </row>
    <row r="234" spans="1:29" s="28" customFormat="1" x14ac:dyDescent="0.2">
      <c r="A234"/>
      <c r="B234" s="24"/>
      <c r="C234"/>
      <c r="D234" s="24"/>
      <c r="E234"/>
      <c r="F234"/>
      <c r="G234"/>
      <c r="H234"/>
      <c r="I234"/>
      <c r="K234"/>
      <c r="L234"/>
      <c r="M234"/>
      <c r="N234"/>
      <c r="O234"/>
      <c r="P234"/>
      <c r="Q234"/>
      <c r="R234"/>
      <c r="S234"/>
      <c r="U234"/>
      <c r="V234"/>
      <c r="W234"/>
      <c r="X234"/>
      <c r="Y234"/>
      <c r="Z234"/>
      <c r="AA234"/>
      <c r="AB234"/>
      <c r="AC234"/>
    </row>
    <row r="239" spans="1:29" s="26" customFormat="1" x14ac:dyDescent="0.2">
      <c r="A239"/>
      <c r="B239" s="24"/>
      <c r="C239"/>
      <c r="D239" s="24"/>
      <c r="E239"/>
      <c r="F239"/>
      <c r="G239"/>
      <c r="H239"/>
      <c r="I239"/>
      <c r="K239"/>
      <c r="L239"/>
      <c r="M239"/>
      <c r="N239"/>
      <c r="O239"/>
      <c r="P239"/>
      <c r="Q239"/>
      <c r="R239"/>
      <c r="S239"/>
      <c r="U239"/>
      <c r="V239"/>
      <c r="W239"/>
      <c r="X239"/>
      <c r="Y239"/>
      <c r="Z239"/>
      <c r="AA239"/>
      <c r="AB239"/>
      <c r="AC239"/>
    </row>
    <row r="240" spans="1:29" s="26" customFormat="1" x14ac:dyDescent="0.2">
      <c r="A240"/>
      <c r="B240" s="24"/>
      <c r="C240"/>
      <c r="D240" s="24"/>
      <c r="E240"/>
      <c r="F240"/>
      <c r="G240"/>
      <c r="H240"/>
      <c r="I240"/>
      <c r="K240"/>
      <c r="L240"/>
      <c r="M240"/>
      <c r="N240"/>
      <c r="O240"/>
      <c r="P240"/>
      <c r="Q240"/>
      <c r="R240"/>
      <c r="S240"/>
      <c r="U240"/>
      <c r="V240"/>
      <c r="W240"/>
      <c r="X240"/>
      <c r="Y240"/>
      <c r="Z240"/>
      <c r="AA240"/>
      <c r="AB240"/>
      <c r="AC240"/>
    </row>
    <row r="241" spans="1:29" s="26" customFormat="1" x14ac:dyDescent="0.2">
      <c r="A241"/>
      <c r="B241" s="24"/>
      <c r="C241"/>
      <c r="D241" s="24"/>
      <c r="E241"/>
      <c r="F241"/>
      <c r="G241"/>
      <c r="H241"/>
      <c r="I241"/>
      <c r="K241"/>
      <c r="L241"/>
      <c r="M241"/>
      <c r="N241"/>
      <c r="O241"/>
      <c r="P241"/>
      <c r="Q241"/>
      <c r="R241"/>
      <c r="S241"/>
      <c r="U241"/>
      <c r="V241"/>
      <c r="W241"/>
      <c r="X241"/>
      <c r="Y241"/>
      <c r="Z241"/>
      <c r="AA241"/>
      <c r="AB241"/>
      <c r="AC241"/>
    </row>
    <row r="242" spans="1:29" s="26" customFormat="1" x14ac:dyDescent="0.2">
      <c r="A242"/>
      <c r="B242" s="24"/>
      <c r="C242"/>
      <c r="D242" s="24"/>
      <c r="E242"/>
      <c r="F242"/>
      <c r="G242"/>
      <c r="H242"/>
      <c r="I242"/>
      <c r="K242"/>
      <c r="L242"/>
      <c r="M242"/>
      <c r="N242"/>
      <c r="O242"/>
      <c r="P242"/>
      <c r="Q242"/>
      <c r="R242"/>
      <c r="S242"/>
      <c r="U242"/>
      <c r="V242"/>
      <c r="W242"/>
      <c r="X242"/>
      <c r="Y242"/>
      <c r="Z242"/>
      <c r="AA242"/>
      <c r="AB242"/>
      <c r="AC242"/>
    </row>
    <row r="243" spans="1:29" s="28" customFormat="1" x14ac:dyDescent="0.2">
      <c r="A243"/>
      <c r="B243" s="24"/>
      <c r="C243"/>
      <c r="D243" s="24"/>
      <c r="E243"/>
      <c r="F243"/>
      <c r="G243"/>
      <c r="H243"/>
      <c r="I243"/>
      <c r="K243"/>
      <c r="L243"/>
      <c r="M243"/>
      <c r="N243"/>
      <c r="O243"/>
      <c r="P243"/>
      <c r="Q243"/>
      <c r="R243"/>
      <c r="S243"/>
      <c r="U243"/>
      <c r="V243"/>
      <c r="W243"/>
      <c r="X243"/>
      <c r="Y243"/>
      <c r="Z243"/>
      <c r="AA243"/>
      <c r="AB243"/>
      <c r="AC243"/>
    </row>
    <row r="244" spans="1:29" s="28" customFormat="1" x14ac:dyDescent="0.2">
      <c r="A244"/>
      <c r="B244" s="24"/>
      <c r="C244"/>
      <c r="D244" s="24"/>
      <c r="E244"/>
      <c r="F244"/>
      <c r="G244"/>
      <c r="H244"/>
      <c r="I244"/>
      <c r="K244"/>
      <c r="L244"/>
      <c r="M244"/>
      <c r="N244"/>
      <c r="O244"/>
      <c r="P244"/>
      <c r="Q244"/>
      <c r="R244"/>
      <c r="S244"/>
      <c r="U244"/>
      <c r="V244"/>
      <c r="W244"/>
      <c r="X244"/>
      <c r="Y244"/>
      <c r="Z244"/>
      <c r="AA244"/>
      <c r="AB244"/>
      <c r="AC244"/>
    </row>
    <row r="245" spans="1:29" s="28" customFormat="1" x14ac:dyDescent="0.2">
      <c r="A245"/>
      <c r="B245" s="24"/>
      <c r="C245"/>
      <c r="D245" s="24"/>
      <c r="E245"/>
      <c r="F245"/>
      <c r="G245"/>
      <c r="H245"/>
      <c r="I245"/>
      <c r="K245"/>
      <c r="L245"/>
      <c r="M245"/>
      <c r="N245"/>
      <c r="O245"/>
      <c r="P245"/>
      <c r="Q245"/>
      <c r="R245"/>
      <c r="S245"/>
      <c r="U245"/>
      <c r="V245"/>
      <c r="W245"/>
      <c r="X245"/>
      <c r="Y245"/>
      <c r="Z245"/>
      <c r="AA245"/>
      <c r="AB245"/>
      <c r="AC245"/>
    </row>
    <row r="246" spans="1:29" s="28" customFormat="1" x14ac:dyDescent="0.2">
      <c r="A246"/>
      <c r="B246" s="24"/>
      <c r="C246"/>
      <c r="D246" s="24"/>
      <c r="E246"/>
      <c r="F246"/>
      <c r="G246"/>
      <c r="H246"/>
      <c r="I246"/>
      <c r="K246"/>
      <c r="L246"/>
      <c r="M246"/>
      <c r="N246"/>
      <c r="O246"/>
      <c r="P246"/>
      <c r="Q246"/>
      <c r="R246"/>
      <c r="S246"/>
      <c r="U246"/>
      <c r="V246"/>
      <c r="W246"/>
      <c r="X246"/>
      <c r="Y246"/>
      <c r="Z246"/>
      <c r="AA246"/>
      <c r="AB246"/>
      <c r="AC246"/>
    </row>
    <row r="251" spans="1:29" s="26" customFormat="1" x14ac:dyDescent="0.2">
      <c r="A251"/>
      <c r="B251" s="24"/>
      <c r="C251"/>
      <c r="D251" s="24"/>
      <c r="E251"/>
      <c r="F251"/>
      <c r="G251"/>
      <c r="H251"/>
      <c r="I251"/>
      <c r="K251"/>
      <c r="L251"/>
      <c r="M251"/>
      <c r="N251"/>
      <c r="O251"/>
      <c r="P251"/>
      <c r="Q251"/>
      <c r="R251"/>
      <c r="S251"/>
      <c r="U251"/>
      <c r="V251"/>
      <c r="W251"/>
      <c r="X251"/>
      <c r="Y251"/>
      <c r="Z251"/>
      <c r="AA251"/>
      <c r="AB251"/>
      <c r="AC251"/>
    </row>
    <row r="252" spans="1:29" s="26" customFormat="1" x14ac:dyDescent="0.2">
      <c r="A252"/>
      <c r="B252" s="24"/>
      <c r="C252"/>
      <c r="D252" s="24"/>
      <c r="E252"/>
      <c r="F252"/>
      <c r="G252"/>
      <c r="H252"/>
      <c r="I252"/>
      <c r="K252"/>
      <c r="L252"/>
      <c r="M252"/>
      <c r="N252"/>
      <c r="O252"/>
      <c r="P252"/>
      <c r="Q252"/>
      <c r="R252"/>
      <c r="S252"/>
      <c r="U252"/>
      <c r="V252"/>
      <c r="W252"/>
      <c r="X252"/>
      <c r="Y252"/>
      <c r="Z252"/>
      <c r="AA252"/>
      <c r="AB252"/>
      <c r="AC252"/>
    </row>
    <row r="253" spans="1:29" s="26" customFormat="1" x14ac:dyDescent="0.2">
      <c r="A253"/>
      <c r="B253" s="24"/>
      <c r="C253"/>
      <c r="D253" s="24"/>
      <c r="E253"/>
      <c r="F253"/>
      <c r="G253"/>
      <c r="H253"/>
      <c r="I253"/>
      <c r="K253"/>
      <c r="L253"/>
      <c r="M253"/>
      <c r="N253"/>
      <c r="O253"/>
      <c r="P253"/>
      <c r="Q253"/>
      <c r="R253"/>
      <c r="S253"/>
      <c r="U253"/>
      <c r="V253"/>
      <c r="W253"/>
      <c r="X253"/>
      <c r="Y253"/>
      <c r="Z253"/>
      <c r="AA253"/>
      <c r="AB253"/>
      <c r="AC253"/>
    </row>
    <row r="254" spans="1:29" s="26" customFormat="1" x14ac:dyDescent="0.2">
      <c r="A254"/>
      <c r="B254" s="24"/>
      <c r="C254"/>
      <c r="D254" s="24"/>
      <c r="E254"/>
      <c r="F254"/>
      <c r="G254"/>
      <c r="H254"/>
      <c r="I254"/>
      <c r="K254"/>
      <c r="L254"/>
      <c r="M254"/>
      <c r="N254"/>
      <c r="O254"/>
      <c r="P254"/>
      <c r="Q254"/>
      <c r="R254"/>
      <c r="S254"/>
      <c r="U254"/>
      <c r="V254"/>
      <c r="W254"/>
      <c r="X254"/>
      <c r="Y254"/>
      <c r="Z254"/>
      <c r="AA254"/>
      <c r="AB254"/>
      <c r="AC254"/>
    </row>
    <row r="255" spans="1:29" s="28" customFormat="1" x14ac:dyDescent="0.2">
      <c r="A255"/>
      <c r="B255" s="24"/>
      <c r="C255"/>
      <c r="D255" s="24"/>
      <c r="E255"/>
      <c r="F255"/>
      <c r="G255"/>
      <c r="H255"/>
      <c r="I255"/>
      <c r="K255"/>
      <c r="L255"/>
      <c r="M255"/>
      <c r="N255"/>
      <c r="O255"/>
      <c r="P255"/>
      <c r="Q255"/>
      <c r="R255"/>
      <c r="S255"/>
      <c r="U255"/>
      <c r="V255"/>
      <c r="W255"/>
      <c r="X255"/>
      <c r="Y255"/>
      <c r="Z255"/>
      <c r="AA255"/>
      <c r="AB255"/>
      <c r="AC255"/>
    </row>
    <row r="256" spans="1:29" s="28" customFormat="1" x14ac:dyDescent="0.2">
      <c r="A256"/>
      <c r="B256" s="24"/>
      <c r="C256"/>
      <c r="D256" s="24"/>
      <c r="E256"/>
      <c r="F256"/>
      <c r="G256"/>
      <c r="H256"/>
      <c r="I256"/>
      <c r="K256"/>
      <c r="L256"/>
      <c r="M256"/>
      <c r="N256"/>
      <c r="O256"/>
      <c r="P256"/>
      <c r="Q256"/>
      <c r="R256"/>
      <c r="S256"/>
      <c r="U256"/>
      <c r="V256"/>
      <c r="W256"/>
      <c r="X256"/>
      <c r="Y256"/>
      <c r="Z256"/>
      <c r="AA256"/>
      <c r="AB256"/>
      <c r="AC256"/>
    </row>
    <row r="257" spans="1:29" s="28" customFormat="1" x14ac:dyDescent="0.2">
      <c r="A257"/>
      <c r="B257" s="24"/>
      <c r="C257"/>
      <c r="D257" s="24"/>
      <c r="E257"/>
      <c r="F257"/>
      <c r="G257"/>
      <c r="H257"/>
      <c r="I257"/>
      <c r="K257"/>
      <c r="L257"/>
      <c r="M257"/>
      <c r="N257"/>
      <c r="O257"/>
      <c r="P257"/>
      <c r="Q257"/>
      <c r="R257"/>
      <c r="S257"/>
      <c r="U257"/>
      <c r="V257"/>
      <c r="W257"/>
      <c r="X257"/>
      <c r="Y257"/>
      <c r="Z257"/>
      <c r="AA257"/>
      <c r="AB257"/>
      <c r="AC257"/>
    </row>
    <row r="258" spans="1:29" s="28" customFormat="1" x14ac:dyDescent="0.2">
      <c r="A258"/>
      <c r="B258" s="24"/>
      <c r="C258"/>
      <c r="D258" s="24"/>
      <c r="E258"/>
      <c r="F258"/>
      <c r="G258"/>
      <c r="H258"/>
      <c r="I258"/>
      <c r="K258"/>
      <c r="L258"/>
      <c r="M258"/>
      <c r="N258"/>
      <c r="O258"/>
      <c r="P258"/>
      <c r="Q258"/>
      <c r="R258"/>
      <c r="S258"/>
      <c r="U258"/>
      <c r="V258"/>
      <c r="W258"/>
      <c r="X258"/>
      <c r="Y258"/>
      <c r="Z258"/>
      <c r="AA258"/>
      <c r="AB258"/>
      <c r="AC258"/>
    </row>
    <row r="263" spans="1:29" s="26" customFormat="1" x14ac:dyDescent="0.2">
      <c r="A263"/>
      <c r="B263" s="24"/>
      <c r="C263"/>
      <c r="D263" s="24"/>
      <c r="E263"/>
      <c r="F263"/>
      <c r="G263"/>
      <c r="H263"/>
      <c r="I263"/>
      <c r="K263"/>
      <c r="L263"/>
      <c r="M263"/>
      <c r="N263"/>
      <c r="O263"/>
      <c r="P263"/>
      <c r="Q263"/>
      <c r="R263"/>
      <c r="S263"/>
      <c r="U263"/>
      <c r="V263"/>
      <c r="W263"/>
      <c r="X263"/>
      <c r="Y263"/>
      <c r="Z263"/>
      <c r="AA263"/>
      <c r="AB263"/>
      <c r="AC263"/>
    </row>
    <row r="264" spans="1:29" s="26" customFormat="1" x14ac:dyDescent="0.2">
      <c r="A264"/>
      <c r="B264" s="24"/>
      <c r="C264"/>
      <c r="D264" s="24"/>
      <c r="E264"/>
      <c r="F264"/>
      <c r="G264"/>
      <c r="H264"/>
      <c r="I264"/>
      <c r="K264"/>
      <c r="L264"/>
      <c r="M264"/>
      <c r="N264"/>
      <c r="O264"/>
      <c r="P264"/>
      <c r="Q264"/>
      <c r="R264"/>
      <c r="S264"/>
      <c r="U264"/>
      <c r="V264"/>
      <c r="W264"/>
      <c r="X264"/>
      <c r="Y264"/>
      <c r="Z264"/>
      <c r="AA264"/>
      <c r="AB264"/>
      <c r="AC264"/>
    </row>
    <row r="265" spans="1:29" s="26" customFormat="1" x14ac:dyDescent="0.2">
      <c r="A265"/>
      <c r="B265" s="24"/>
      <c r="C265"/>
      <c r="D265" s="24"/>
      <c r="E265"/>
      <c r="F265"/>
      <c r="G265"/>
      <c r="H265"/>
      <c r="I265"/>
      <c r="K265"/>
      <c r="L265"/>
      <c r="M265"/>
      <c r="N265"/>
      <c r="O265"/>
      <c r="P265"/>
      <c r="Q265"/>
      <c r="R265"/>
      <c r="S265"/>
      <c r="U265"/>
      <c r="V265"/>
      <c r="W265"/>
      <c r="X265"/>
      <c r="Y265"/>
      <c r="Z265"/>
      <c r="AA265"/>
      <c r="AB265"/>
      <c r="AC265"/>
    </row>
    <row r="266" spans="1:29" s="26" customFormat="1" x14ac:dyDescent="0.2">
      <c r="A266"/>
      <c r="B266" s="24"/>
      <c r="C266"/>
      <c r="D266" s="24"/>
      <c r="E266"/>
      <c r="F266"/>
      <c r="G266"/>
      <c r="H266"/>
      <c r="I266"/>
      <c r="K266"/>
      <c r="L266"/>
      <c r="M266"/>
      <c r="N266"/>
      <c r="O266"/>
      <c r="P266"/>
      <c r="Q266"/>
      <c r="R266"/>
      <c r="S266"/>
      <c r="U266"/>
      <c r="V266"/>
      <c r="W266"/>
      <c r="X266"/>
      <c r="Y266"/>
      <c r="Z266"/>
      <c r="AA266"/>
      <c r="AB266"/>
      <c r="AC266"/>
    </row>
    <row r="267" spans="1:29" s="28" customFormat="1" x14ac:dyDescent="0.2">
      <c r="A267"/>
      <c r="B267" s="24"/>
      <c r="C267"/>
      <c r="D267" s="24"/>
      <c r="E267"/>
      <c r="F267"/>
      <c r="G267"/>
      <c r="H267"/>
      <c r="I267"/>
      <c r="K267"/>
      <c r="L267"/>
      <c r="M267"/>
      <c r="N267"/>
      <c r="O267"/>
      <c r="P267"/>
      <c r="Q267"/>
      <c r="R267"/>
      <c r="S267"/>
      <c r="U267"/>
      <c r="V267"/>
      <c r="W267"/>
      <c r="X267"/>
      <c r="Y267"/>
      <c r="Z267"/>
      <c r="AA267"/>
      <c r="AB267"/>
      <c r="AC267"/>
    </row>
    <row r="268" spans="1:29" s="28" customFormat="1" x14ac:dyDescent="0.2">
      <c r="A268"/>
      <c r="B268" s="24"/>
      <c r="C268"/>
      <c r="D268" s="24"/>
      <c r="E268"/>
      <c r="F268"/>
      <c r="G268"/>
      <c r="H268"/>
      <c r="I268"/>
      <c r="K268"/>
      <c r="L268"/>
      <c r="M268"/>
      <c r="N268"/>
      <c r="O268"/>
      <c r="P268"/>
      <c r="Q268"/>
      <c r="R268"/>
      <c r="S268"/>
      <c r="U268"/>
      <c r="V268"/>
      <c r="W268"/>
      <c r="X268"/>
      <c r="Y268"/>
      <c r="Z268"/>
      <c r="AA268"/>
      <c r="AB268"/>
      <c r="AC268"/>
    </row>
    <row r="269" spans="1:29" s="28" customFormat="1" x14ac:dyDescent="0.2">
      <c r="A269"/>
      <c r="B269" s="24"/>
      <c r="C269"/>
      <c r="D269" s="24"/>
      <c r="E269"/>
      <c r="F269"/>
      <c r="G269"/>
      <c r="H269"/>
      <c r="I269"/>
      <c r="K269"/>
      <c r="L269"/>
      <c r="M269"/>
      <c r="N269"/>
      <c r="O269"/>
      <c r="P269"/>
      <c r="Q269"/>
      <c r="R269"/>
      <c r="S269"/>
      <c r="U269"/>
      <c r="V269"/>
      <c r="W269"/>
      <c r="X269"/>
      <c r="Y269"/>
      <c r="Z269"/>
      <c r="AA269"/>
      <c r="AB269"/>
      <c r="AC269"/>
    </row>
    <row r="270" spans="1:29" s="28" customFormat="1" x14ac:dyDescent="0.2">
      <c r="A270"/>
      <c r="B270" s="24"/>
      <c r="C270"/>
      <c r="D270" s="24"/>
      <c r="E270"/>
      <c r="F270"/>
      <c r="G270"/>
      <c r="H270"/>
      <c r="I270"/>
      <c r="K270"/>
      <c r="L270"/>
      <c r="M270"/>
      <c r="N270"/>
      <c r="O270"/>
      <c r="P270"/>
      <c r="Q270"/>
      <c r="R270"/>
      <c r="S270"/>
      <c r="U270"/>
      <c r="V270"/>
      <c r="W270"/>
      <c r="X270"/>
      <c r="Y270"/>
      <c r="Z270"/>
      <c r="AA270"/>
      <c r="AB270"/>
      <c r="AC270"/>
    </row>
    <row r="275" spans="1:29" s="26" customFormat="1" x14ac:dyDescent="0.2">
      <c r="A275"/>
      <c r="B275" s="24"/>
      <c r="C275"/>
      <c r="D275" s="24"/>
      <c r="E275"/>
      <c r="F275"/>
      <c r="G275"/>
      <c r="H275"/>
      <c r="I275"/>
      <c r="K275"/>
      <c r="L275"/>
      <c r="M275"/>
      <c r="N275"/>
      <c r="O275"/>
      <c r="P275"/>
      <c r="Q275"/>
      <c r="R275"/>
      <c r="S275"/>
      <c r="U275"/>
      <c r="V275"/>
      <c r="W275"/>
      <c r="X275"/>
      <c r="Y275"/>
      <c r="Z275"/>
      <c r="AA275"/>
      <c r="AB275"/>
      <c r="AC275"/>
    </row>
    <row r="276" spans="1:29" s="26" customFormat="1" x14ac:dyDescent="0.2">
      <c r="A276"/>
      <c r="B276" s="24"/>
      <c r="C276"/>
      <c r="D276" s="24"/>
      <c r="E276"/>
      <c r="F276"/>
      <c r="G276"/>
      <c r="H276"/>
      <c r="I276"/>
      <c r="K276"/>
      <c r="L276"/>
      <c r="M276"/>
      <c r="N276"/>
      <c r="O276"/>
      <c r="P276"/>
      <c r="Q276"/>
      <c r="R276"/>
      <c r="S276"/>
      <c r="U276"/>
      <c r="V276"/>
      <c r="W276"/>
      <c r="X276"/>
      <c r="Y276"/>
      <c r="Z276"/>
      <c r="AA276"/>
      <c r="AB276"/>
      <c r="AC276"/>
    </row>
    <row r="277" spans="1:29" s="26" customFormat="1" x14ac:dyDescent="0.2">
      <c r="A277"/>
      <c r="B277" s="24"/>
      <c r="C277"/>
      <c r="D277" s="24"/>
      <c r="E277"/>
      <c r="F277"/>
      <c r="G277"/>
      <c r="H277"/>
      <c r="I277"/>
      <c r="K277"/>
      <c r="L277"/>
      <c r="M277"/>
      <c r="N277"/>
      <c r="O277"/>
      <c r="P277"/>
      <c r="Q277"/>
      <c r="R277"/>
      <c r="S277"/>
      <c r="U277"/>
      <c r="V277"/>
      <c r="W277"/>
      <c r="X277"/>
      <c r="Y277"/>
      <c r="Z277"/>
      <c r="AA277"/>
      <c r="AB277"/>
      <c r="AC277"/>
    </row>
    <row r="278" spans="1:29" s="26" customFormat="1" x14ac:dyDescent="0.2">
      <c r="A278"/>
      <c r="B278" s="24"/>
      <c r="C278"/>
      <c r="D278" s="24"/>
      <c r="E278"/>
      <c r="F278"/>
      <c r="G278"/>
      <c r="H278"/>
      <c r="I278"/>
      <c r="K278"/>
      <c r="L278"/>
      <c r="M278"/>
      <c r="N278"/>
      <c r="O278"/>
      <c r="P278"/>
      <c r="Q278"/>
      <c r="R278"/>
      <c r="S278"/>
      <c r="U278"/>
      <c r="V278"/>
      <c r="W278"/>
      <c r="X278"/>
      <c r="Y278"/>
      <c r="Z278"/>
      <c r="AA278"/>
      <c r="AB278"/>
      <c r="AC278"/>
    </row>
    <row r="279" spans="1:29" s="28" customFormat="1" x14ac:dyDescent="0.2">
      <c r="A279"/>
      <c r="B279" s="24"/>
      <c r="C279"/>
      <c r="D279" s="24"/>
      <c r="E279"/>
      <c r="F279"/>
      <c r="G279"/>
      <c r="H279"/>
      <c r="I279"/>
      <c r="K279"/>
      <c r="L279"/>
      <c r="M279"/>
      <c r="N279"/>
      <c r="O279"/>
      <c r="P279"/>
      <c r="Q279"/>
      <c r="R279"/>
      <c r="S279"/>
      <c r="U279"/>
      <c r="V279"/>
      <c r="W279"/>
      <c r="X279"/>
      <c r="Y279"/>
      <c r="Z279"/>
      <c r="AA279"/>
      <c r="AB279"/>
      <c r="AC279"/>
    </row>
    <row r="280" spans="1:29" s="28" customFormat="1" x14ac:dyDescent="0.2">
      <c r="A280"/>
      <c r="B280" s="24"/>
      <c r="C280"/>
      <c r="D280" s="24"/>
      <c r="E280"/>
      <c r="F280"/>
      <c r="G280"/>
      <c r="H280"/>
      <c r="I280"/>
      <c r="K280"/>
      <c r="L280"/>
      <c r="M280"/>
      <c r="N280"/>
      <c r="O280"/>
      <c r="P280"/>
      <c r="Q280"/>
      <c r="R280"/>
      <c r="S280"/>
      <c r="U280"/>
      <c r="V280"/>
      <c r="W280"/>
      <c r="X280"/>
      <c r="Y280"/>
      <c r="Z280"/>
      <c r="AA280"/>
      <c r="AB280"/>
      <c r="AC280"/>
    </row>
    <row r="281" spans="1:29" s="28" customFormat="1" x14ac:dyDescent="0.2">
      <c r="A281"/>
      <c r="B281" s="24"/>
      <c r="C281"/>
      <c r="D281" s="24"/>
      <c r="E281"/>
      <c r="F281"/>
      <c r="G281"/>
      <c r="H281"/>
      <c r="I281"/>
      <c r="K281"/>
      <c r="L281"/>
      <c r="M281"/>
      <c r="N281"/>
      <c r="O281"/>
      <c r="P281"/>
      <c r="Q281"/>
      <c r="R281"/>
      <c r="S281"/>
      <c r="U281"/>
      <c r="V281"/>
      <c r="W281"/>
      <c r="X281"/>
      <c r="Y281"/>
      <c r="Z281"/>
      <c r="AA281"/>
      <c r="AB281"/>
      <c r="AC281"/>
    </row>
    <row r="282" spans="1:29" s="28" customFormat="1" x14ac:dyDescent="0.2">
      <c r="A282"/>
      <c r="B282" s="24"/>
      <c r="C282"/>
      <c r="D282" s="24"/>
      <c r="E282"/>
      <c r="F282"/>
      <c r="G282"/>
      <c r="H282"/>
      <c r="I282"/>
      <c r="K282"/>
      <c r="L282"/>
      <c r="M282"/>
      <c r="N282"/>
      <c r="O282"/>
      <c r="P282"/>
      <c r="Q282"/>
      <c r="R282"/>
      <c r="S282"/>
      <c r="U282"/>
      <c r="V282"/>
      <c r="W282"/>
      <c r="X282"/>
      <c r="Y282"/>
      <c r="Z282"/>
      <c r="AA282"/>
      <c r="AB282"/>
      <c r="AC282"/>
    </row>
    <row r="287" spans="1:29" s="26" customFormat="1" x14ac:dyDescent="0.2">
      <c r="A287"/>
      <c r="B287" s="24"/>
      <c r="C287"/>
      <c r="D287" s="24"/>
      <c r="E287"/>
      <c r="F287"/>
      <c r="G287"/>
      <c r="H287"/>
      <c r="I287"/>
      <c r="K287"/>
      <c r="L287"/>
      <c r="M287"/>
      <c r="N287"/>
      <c r="O287"/>
      <c r="P287"/>
      <c r="Q287"/>
      <c r="R287"/>
      <c r="S287"/>
      <c r="U287"/>
      <c r="V287"/>
      <c r="W287"/>
      <c r="X287"/>
      <c r="Y287"/>
      <c r="Z287"/>
      <c r="AA287"/>
      <c r="AB287"/>
      <c r="AC287"/>
    </row>
    <row r="288" spans="1:29" s="26" customFormat="1" x14ac:dyDescent="0.2">
      <c r="A288"/>
      <c r="B288" s="24"/>
      <c r="C288"/>
      <c r="D288" s="24"/>
      <c r="E288"/>
      <c r="F288"/>
      <c r="G288"/>
      <c r="H288"/>
      <c r="I288"/>
      <c r="K288"/>
      <c r="L288"/>
      <c r="M288"/>
      <c r="N288"/>
      <c r="O288"/>
      <c r="P288"/>
      <c r="Q288"/>
      <c r="R288"/>
      <c r="S288"/>
      <c r="U288"/>
      <c r="V288"/>
      <c r="W288"/>
      <c r="X288"/>
      <c r="Y288"/>
      <c r="Z288"/>
      <c r="AA288"/>
      <c r="AB288"/>
      <c r="AC288"/>
    </row>
    <row r="289" spans="1:29" s="26" customFormat="1" x14ac:dyDescent="0.2">
      <c r="A289"/>
      <c r="B289" s="24"/>
      <c r="C289"/>
      <c r="D289" s="24"/>
      <c r="E289"/>
      <c r="F289"/>
      <c r="G289"/>
      <c r="H289"/>
      <c r="I289"/>
      <c r="K289"/>
      <c r="L289"/>
      <c r="M289"/>
      <c r="N289"/>
      <c r="O289"/>
      <c r="P289"/>
      <c r="Q289"/>
      <c r="R289"/>
      <c r="S289"/>
      <c r="U289"/>
      <c r="V289"/>
      <c r="W289"/>
      <c r="X289"/>
      <c r="Y289"/>
      <c r="Z289"/>
      <c r="AA289"/>
      <c r="AB289"/>
      <c r="AC289"/>
    </row>
    <row r="290" spans="1:29" s="26" customFormat="1" x14ac:dyDescent="0.2">
      <c r="A290"/>
      <c r="B290" s="24"/>
      <c r="C290"/>
      <c r="D290" s="24"/>
      <c r="E290"/>
      <c r="F290"/>
      <c r="G290"/>
      <c r="H290"/>
      <c r="I290"/>
      <c r="K290"/>
      <c r="L290"/>
      <c r="M290"/>
      <c r="N290"/>
      <c r="O290"/>
      <c r="P290"/>
      <c r="Q290"/>
      <c r="R290"/>
      <c r="S290"/>
      <c r="U290"/>
      <c r="V290"/>
      <c r="W290"/>
      <c r="X290"/>
      <c r="Y290"/>
      <c r="Z290"/>
      <c r="AA290"/>
      <c r="AB290"/>
      <c r="AC290"/>
    </row>
    <row r="291" spans="1:29" s="28" customFormat="1" x14ac:dyDescent="0.2">
      <c r="A291"/>
      <c r="B291" s="24"/>
      <c r="C291"/>
      <c r="D291" s="24"/>
      <c r="E291"/>
      <c r="F291"/>
      <c r="G291"/>
      <c r="H291"/>
      <c r="I291"/>
      <c r="K291"/>
      <c r="L291"/>
      <c r="M291"/>
      <c r="N291"/>
      <c r="O291"/>
      <c r="P291"/>
      <c r="Q291"/>
      <c r="R291"/>
      <c r="S291"/>
      <c r="U291"/>
      <c r="V291"/>
      <c r="W291"/>
      <c r="X291"/>
      <c r="Y291"/>
      <c r="Z291"/>
      <c r="AA291"/>
      <c r="AB291"/>
      <c r="AC291"/>
    </row>
    <row r="292" spans="1:29" s="28" customFormat="1" x14ac:dyDescent="0.2">
      <c r="A292"/>
      <c r="B292" s="24"/>
      <c r="C292"/>
      <c r="D292" s="24"/>
      <c r="E292"/>
      <c r="F292"/>
      <c r="G292"/>
      <c r="H292"/>
      <c r="I292"/>
      <c r="K292"/>
      <c r="L292"/>
      <c r="M292"/>
      <c r="N292"/>
      <c r="O292"/>
      <c r="P292"/>
      <c r="Q292"/>
      <c r="R292"/>
      <c r="S292"/>
      <c r="U292"/>
      <c r="V292"/>
      <c r="W292"/>
      <c r="X292"/>
      <c r="Y292"/>
      <c r="Z292"/>
      <c r="AA292"/>
      <c r="AB292"/>
      <c r="AC292"/>
    </row>
    <row r="293" spans="1:29" s="28" customFormat="1" x14ac:dyDescent="0.2">
      <c r="A293"/>
      <c r="B293" s="24"/>
      <c r="C293"/>
      <c r="D293" s="24"/>
      <c r="E293"/>
      <c r="F293"/>
      <c r="G293"/>
      <c r="H293"/>
      <c r="I293"/>
      <c r="K293"/>
      <c r="L293"/>
      <c r="M293"/>
      <c r="N293"/>
      <c r="O293"/>
      <c r="P293"/>
      <c r="Q293"/>
      <c r="R293"/>
      <c r="S293"/>
      <c r="U293"/>
      <c r="V293"/>
      <c r="W293"/>
      <c r="X293"/>
      <c r="Y293"/>
      <c r="Z293"/>
      <c r="AA293"/>
      <c r="AB293"/>
      <c r="AC293"/>
    </row>
    <row r="294" spans="1:29" s="28" customFormat="1" x14ac:dyDescent="0.2">
      <c r="A294"/>
      <c r="B294" s="24"/>
      <c r="C294"/>
      <c r="D294" s="24"/>
      <c r="E294"/>
      <c r="F294"/>
      <c r="G294"/>
      <c r="H294"/>
      <c r="I294"/>
      <c r="K294"/>
      <c r="L294"/>
      <c r="M294"/>
      <c r="N294"/>
      <c r="O294"/>
      <c r="P294"/>
      <c r="Q294"/>
      <c r="R294"/>
      <c r="S294"/>
      <c r="U294"/>
      <c r="V294"/>
      <c r="W294"/>
      <c r="X294"/>
      <c r="Y294"/>
      <c r="Z294"/>
      <c r="AA294"/>
      <c r="AB294"/>
      <c r="AC294"/>
    </row>
    <row r="297" spans="1:29" s="28" customFormat="1" x14ac:dyDescent="0.2">
      <c r="A297"/>
      <c r="B297" s="24"/>
      <c r="C297"/>
      <c r="D297" s="24"/>
      <c r="E297"/>
      <c r="F297"/>
      <c r="G297"/>
      <c r="H297"/>
      <c r="I297"/>
      <c r="K297"/>
      <c r="L297"/>
      <c r="M297"/>
      <c r="N297"/>
      <c r="O297"/>
      <c r="P297"/>
      <c r="Q297"/>
      <c r="R297"/>
      <c r="S297"/>
      <c r="U297"/>
      <c r="V297"/>
      <c r="W297"/>
      <c r="X297"/>
      <c r="Y297"/>
      <c r="Z297"/>
      <c r="AA297"/>
      <c r="AB297"/>
      <c r="AC297"/>
    </row>
    <row r="298" spans="1:29" s="28" customFormat="1" x14ac:dyDescent="0.2">
      <c r="A298"/>
      <c r="B298" s="24"/>
      <c r="C298"/>
      <c r="D298" s="24"/>
      <c r="E298"/>
      <c r="F298"/>
      <c r="G298"/>
      <c r="H298"/>
      <c r="I298"/>
      <c r="K298"/>
      <c r="L298"/>
      <c r="M298"/>
      <c r="N298"/>
      <c r="O298"/>
      <c r="P298"/>
      <c r="Q298"/>
      <c r="R298"/>
      <c r="S298"/>
      <c r="U298"/>
      <c r="V298"/>
      <c r="W298"/>
      <c r="X298"/>
      <c r="Y298"/>
      <c r="Z298"/>
      <c r="AA298"/>
      <c r="AB298"/>
      <c r="AC298"/>
    </row>
    <row r="301" spans="1:29" s="28" customFormat="1" x14ac:dyDescent="0.2">
      <c r="A301"/>
      <c r="B301" s="24"/>
      <c r="C301"/>
      <c r="D301" s="24"/>
      <c r="E301"/>
      <c r="F301"/>
      <c r="G301"/>
      <c r="H301"/>
      <c r="I301"/>
      <c r="K301"/>
      <c r="L301"/>
      <c r="M301"/>
      <c r="N301"/>
      <c r="O301"/>
      <c r="P301"/>
      <c r="Q301"/>
      <c r="R301"/>
      <c r="S301"/>
      <c r="U301"/>
      <c r="V301"/>
      <c r="W301"/>
      <c r="X301"/>
      <c r="Y301"/>
      <c r="Z301"/>
      <c r="AA301"/>
      <c r="AB301"/>
      <c r="AC301"/>
    </row>
    <row r="302" spans="1:29" s="28" customFormat="1" x14ac:dyDescent="0.2">
      <c r="A302"/>
      <c r="B302" s="24"/>
      <c r="C302"/>
      <c r="D302" s="24"/>
      <c r="E302"/>
      <c r="F302"/>
      <c r="G302"/>
      <c r="H302"/>
      <c r="I302"/>
      <c r="K302"/>
      <c r="L302"/>
      <c r="M302"/>
      <c r="N302"/>
      <c r="O302"/>
      <c r="P302"/>
      <c r="Q302"/>
      <c r="R302"/>
      <c r="S302"/>
      <c r="U302"/>
      <c r="V302"/>
      <c r="W302"/>
      <c r="X302"/>
      <c r="Y302"/>
      <c r="Z302"/>
      <c r="AA302"/>
      <c r="AB302"/>
      <c r="AC302"/>
    </row>
    <row r="305" spans="1:29" s="28" customFormat="1" x14ac:dyDescent="0.2">
      <c r="A305"/>
      <c r="B305" s="24"/>
      <c r="C305"/>
      <c r="D305" s="24"/>
      <c r="E305"/>
      <c r="F305"/>
      <c r="G305"/>
      <c r="H305"/>
      <c r="I305"/>
      <c r="K305"/>
      <c r="L305"/>
      <c r="M305"/>
      <c r="N305"/>
      <c r="O305"/>
      <c r="P305"/>
      <c r="Q305"/>
      <c r="R305"/>
      <c r="S305"/>
      <c r="U305"/>
      <c r="V305"/>
      <c r="W305"/>
      <c r="X305"/>
      <c r="Y305"/>
      <c r="Z305"/>
      <c r="AA305"/>
      <c r="AB305"/>
      <c r="AC305"/>
    </row>
    <row r="306" spans="1:29" s="28" customFormat="1" x14ac:dyDescent="0.2">
      <c r="A306"/>
      <c r="B306" s="24"/>
      <c r="C306"/>
      <c r="D306" s="24"/>
      <c r="E306"/>
      <c r="F306"/>
      <c r="G306"/>
      <c r="H306"/>
      <c r="I306"/>
      <c r="K306"/>
      <c r="L306"/>
      <c r="M306"/>
      <c r="N306"/>
      <c r="O306"/>
      <c r="P306"/>
      <c r="Q306"/>
      <c r="R306"/>
      <c r="S306"/>
      <c r="U306"/>
      <c r="V306"/>
      <c r="W306"/>
      <c r="X306"/>
      <c r="Y306"/>
      <c r="Z306"/>
      <c r="AA306"/>
      <c r="AB306"/>
      <c r="AC306"/>
    </row>
    <row r="308" spans="1:29" s="28" customFormat="1" x14ac:dyDescent="0.2">
      <c r="A308"/>
      <c r="B308" s="24"/>
      <c r="C308"/>
      <c r="D308" s="24"/>
      <c r="E308"/>
      <c r="F308"/>
      <c r="G308"/>
      <c r="H308"/>
      <c r="I308"/>
      <c r="K308"/>
      <c r="L308"/>
      <c r="M308"/>
      <c r="N308"/>
      <c r="O308"/>
      <c r="P308"/>
      <c r="Q308"/>
      <c r="R308"/>
      <c r="S308"/>
      <c r="U308"/>
      <c r="V308"/>
      <c r="W308"/>
      <c r="X308"/>
      <c r="Y308"/>
      <c r="Z308"/>
      <c r="AA308"/>
      <c r="AB308"/>
      <c r="AC308"/>
    </row>
    <row r="311" spans="1:29" s="28" customFormat="1" x14ac:dyDescent="0.2">
      <c r="A311"/>
      <c r="B311" s="24"/>
      <c r="C311"/>
      <c r="D311" s="24"/>
      <c r="E311"/>
      <c r="F311"/>
      <c r="G311"/>
      <c r="H311"/>
      <c r="I311"/>
      <c r="K311"/>
      <c r="L311"/>
      <c r="M311"/>
      <c r="N311"/>
      <c r="O311"/>
      <c r="P311"/>
      <c r="Q311"/>
      <c r="R311"/>
      <c r="S311"/>
      <c r="U311"/>
      <c r="V311"/>
      <c r="W311"/>
      <c r="X311"/>
      <c r="Y311"/>
      <c r="Z311"/>
      <c r="AA311"/>
      <c r="AB311"/>
      <c r="AC311"/>
    </row>
    <row r="312" spans="1:29" s="28" customFormat="1" x14ac:dyDescent="0.2">
      <c r="A312"/>
      <c r="B312" s="24"/>
      <c r="C312"/>
      <c r="D312" s="24"/>
      <c r="E312"/>
      <c r="F312"/>
      <c r="G312"/>
      <c r="H312"/>
      <c r="I312"/>
      <c r="K312"/>
      <c r="L312"/>
      <c r="M312"/>
      <c r="N312"/>
      <c r="O312"/>
      <c r="P312"/>
      <c r="Q312"/>
      <c r="R312"/>
      <c r="S312"/>
      <c r="U312"/>
      <c r="V312"/>
      <c r="W312"/>
      <c r="X312"/>
      <c r="Y312"/>
      <c r="Z312"/>
      <c r="AA312"/>
      <c r="AB312"/>
      <c r="AC312"/>
    </row>
    <row r="315" spans="1:29" s="28" customFormat="1" x14ac:dyDescent="0.2">
      <c r="A315"/>
      <c r="B315" s="24"/>
      <c r="C315"/>
      <c r="D315" s="24"/>
      <c r="E315"/>
      <c r="F315"/>
      <c r="G315"/>
      <c r="H315"/>
      <c r="I315"/>
      <c r="K315"/>
      <c r="L315"/>
      <c r="M315"/>
      <c r="N315"/>
      <c r="O315"/>
      <c r="P315"/>
      <c r="Q315"/>
      <c r="R315"/>
      <c r="S315"/>
      <c r="U315"/>
      <c r="V315"/>
      <c r="W315"/>
      <c r="X315"/>
      <c r="Y315"/>
      <c r="Z315"/>
      <c r="AA315"/>
      <c r="AB315"/>
      <c r="AC315"/>
    </row>
    <row r="316" spans="1:29" s="28" customFormat="1" x14ac:dyDescent="0.2">
      <c r="A316"/>
      <c r="B316" s="24"/>
      <c r="C316"/>
      <c r="D316" s="24"/>
      <c r="E316"/>
      <c r="F316"/>
      <c r="G316"/>
      <c r="H316"/>
      <c r="I316"/>
      <c r="K316"/>
      <c r="L316"/>
      <c r="M316"/>
      <c r="N316"/>
      <c r="O316"/>
      <c r="P316"/>
      <c r="Q316"/>
      <c r="R316"/>
      <c r="S316"/>
      <c r="U316"/>
      <c r="V316"/>
      <c r="W316"/>
      <c r="X316"/>
      <c r="Y316"/>
      <c r="Z316"/>
      <c r="AA316"/>
      <c r="AB316"/>
      <c r="AC316"/>
    </row>
    <row r="318" spans="1:29" s="28" customFormat="1" x14ac:dyDescent="0.2">
      <c r="A318"/>
      <c r="B318" s="24"/>
      <c r="C318"/>
      <c r="D318" s="24"/>
      <c r="E318"/>
      <c r="F318"/>
      <c r="G318"/>
      <c r="H318"/>
      <c r="I318"/>
      <c r="K318"/>
      <c r="L318"/>
      <c r="M318"/>
      <c r="N318"/>
      <c r="O318"/>
      <c r="P318"/>
      <c r="Q318"/>
      <c r="R318"/>
      <c r="S318"/>
      <c r="U318"/>
      <c r="V318"/>
      <c r="W318"/>
      <c r="X318"/>
      <c r="Y318"/>
      <c r="Z318"/>
      <c r="AA318"/>
      <c r="AB318"/>
      <c r="AC318"/>
    </row>
    <row r="321" spans="1:29" s="28" customFormat="1" x14ac:dyDescent="0.2">
      <c r="A321"/>
      <c r="B321" s="24"/>
      <c r="C321"/>
      <c r="D321" s="24"/>
      <c r="E321"/>
      <c r="F321"/>
      <c r="G321"/>
      <c r="H321"/>
      <c r="I321"/>
      <c r="K321"/>
      <c r="L321"/>
      <c r="M321"/>
      <c r="N321"/>
      <c r="O321"/>
      <c r="P321"/>
      <c r="Q321"/>
      <c r="R321"/>
      <c r="S321"/>
      <c r="U321"/>
      <c r="V321"/>
      <c r="W321"/>
      <c r="X321"/>
      <c r="Y321"/>
      <c r="Z321"/>
      <c r="AA321"/>
      <c r="AB321"/>
      <c r="AC321"/>
    </row>
    <row r="322" spans="1:29" s="28" customFormat="1" x14ac:dyDescent="0.2">
      <c r="A322"/>
      <c r="B322" s="24"/>
      <c r="C322"/>
      <c r="D322" s="24"/>
      <c r="E322"/>
      <c r="F322"/>
      <c r="G322"/>
      <c r="H322"/>
      <c r="I322"/>
      <c r="K322"/>
      <c r="L322"/>
      <c r="M322"/>
      <c r="N322"/>
      <c r="O322"/>
      <c r="P322"/>
      <c r="Q322"/>
      <c r="R322"/>
      <c r="S322"/>
      <c r="U322"/>
      <c r="V322"/>
      <c r="W322"/>
      <c r="X322"/>
      <c r="Y322"/>
      <c r="Z322"/>
      <c r="AA322"/>
      <c r="AB322"/>
      <c r="AC322"/>
    </row>
    <row r="325" spans="1:29" s="28" customFormat="1" x14ac:dyDescent="0.2">
      <c r="A325"/>
      <c r="B325" s="24"/>
      <c r="C325"/>
      <c r="D325" s="24"/>
      <c r="E325"/>
      <c r="F325"/>
      <c r="G325"/>
      <c r="H325"/>
      <c r="I325"/>
      <c r="K325"/>
      <c r="L325"/>
      <c r="M325"/>
      <c r="N325"/>
      <c r="O325"/>
      <c r="P325"/>
      <c r="Q325"/>
      <c r="R325"/>
      <c r="S325"/>
      <c r="U325"/>
      <c r="V325"/>
      <c r="W325"/>
      <c r="X325"/>
      <c r="Y325"/>
      <c r="Z325"/>
      <c r="AA325"/>
      <c r="AB325"/>
      <c r="AC325"/>
    </row>
    <row r="326" spans="1:29" s="28" customFormat="1" x14ac:dyDescent="0.2">
      <c r="A326"/>
      <c r="B326" s="24"/>
      <c r="C326"/>
      <c r="D326" s="24"/>
      <c r="E326"/>
      <c r="F326"/>
      <c r="G326"/>
      <c r="H326"/>
      <c r="I326"/>
      <c r="K326"/>
      <c r="L326"/>
      <c r="M326"/>
      <c r="N326"/>
      <c r="O326"/>
      <c r="P326"/>
      <c r="Q326"/>
      <c r="R326"/>
      <c r="S326"/>
      <c r="U326"/>
      <c r="V326"/>
      <c r="W326"/>
      <c r="X326"/>
      <c r="Y326"/>
      <c r="Z326"/>
      <c r="AA326"/>
      <c r="AB326"/>
      <c r="AC326"/>
    </row>
    <row r="329" spans="1:29" s="28" customFormat="1" x14ac:dyDescent="0.2">
      <c r="A329"/>
      <c r="B329" s="24"/>
      <c r="C329"/>
      <c r="D329" s="24"/>
      <c r="E329"/>
      <c r="F329"/>
      <c r="G329"/>
      <c r="H329"/>
      <c r="I329"/>
      <c r="K329"/>
      <c r="L329"/>
      <c r="M329"/>
      <c r="N329"/>
      <c r="O329"/>
      <c r="P329"/>
      <c r="Q329"/>
      <c r="R329"/>
      <c r="S329"/>
      <c r="U329"/>
      <c r="V329"/>
      <c r="W329"/>
      <c r="X329"/>
      <c r="Y329"/>
      <c r="Z329"/>
      <c r="AA329"/>
      <c r="AB329"/>
      <c r="AC329"/>
    </row>
    <row r="330" spans="1:29" s="28" customFormat="1" x14ac:dyDescent="0.2">
      <c r="A330"/>
      <c r="B330" s="24"/>
      <c r="C330"/>
      <c r="D330" s="24"/>
      <c r="E330"/>
      <c r="F330"/>
      <c r="G330"/>
      <c r="H330"/>
      <c r="I330"/>
      <c r="K330"/>
      <c r="L330"/>
      <c r="M330"/>
      <c r="N330"/>
      <c r="O330"/>
      <c r="P330"/>
      <c r="Q330"/>
      <c r="R330"/>
      <c r="S330"/>
      <c r="U330"/>
      <c r="V330"/>
      <c r="W330"/>
      <c r="X330"/>
      <c r="Y330"/>
      <c r="Z330"/>
      <c r="AA330"/>
      <c r="AB330"/>
      <c r="AC330"/>
    </row>
    <row r="333" spans="1:29" s="28" customFormat="1" x14ac:dyDescent="0.2">
      <c r="A333"/>
      <c r="B333" s="24"/>
      <c r="C333"/>
      <c r="D333" s="24"/>
      <c r="E333"/>
      <c r="F333"/>
      <c r="G333"/>
      <c r="H333"/>
      <c r="I333"/>
      <c r="K333"/>
      <c r="L333"/>
      <c r="M333"/>
      <c r="N333"/>
      <c r="O333"/>
      <c r="P333"/>
      <c r="Q333"/>
      <c r="R333"/>
      <c r="S333"/>
      <c r="U333"/>
      <c r="V333"/>
      <c r="W333"/>
      <c r="X333"/>
      <c r="Y333"/>
      <c r="Z333"/>
      <c r="AA333"/>
      <c r="AB333"/>
      <c r="AC333"/>
    </row>
    <row r="334" spans="1:29" s="28" customFormat="1" x14ac:dyDescent="0.2">
      <c r="A334"/>
      <c r="B334" s="24"/>
      <c r="C334"/>
      <c r="D334" s="24"/>
      <c r="E334"/>
      <c r="F334"/>
      <c r="G334"/>
      <c r="H334"/>
      <c r="I334"/>
      <c r="K334"/>
      <c r="L334"/>
      <c r="M334"/>
      <c r="N334"/>
      <c r="O334"/>
      <c r="P334"/>
      <c r="Q334"/>
      <c r="R334"/>
      <c r="S334"/>
      <c r="U334"/>
      <c r="V334"/>
      <c r="W334"/>
      <c r="X334"/>
      <c r="Y334"/>
      <c r="Z334"/>
      <c r="AA334"/>
      <c r="AB334"/>
      <c r="AC334"/>
    </row>
    <row r="337" spans="1:29" s="28" customFormat="1" x14ac:dyDescent="0.2">
      <c r="A337"/>
      <c r="B337" s="24"/>
      <c r="C337"/>
      <c r="D337" s="24"/>
      <c r="E337"/>
      <c r="F337"/>
      <c r="G337"/>
      <c r="H337"/>
      <c r="I337"/>
      <c r="K337"/>
      <c r="L337"/>
      <c r="M337"/>
      <c r="N337"/>
      <c r="O337"/>
      <c r="P337"/>
      <c r="Q337"/>
      <c r="R337"/>
      <c r="S337"/>
      <c r="U337"/>
      <c r="V337"/>
      <c r="W337"/>
      <c r="X337"/>
      <c r="Y337"/>
      <c r="Z337"/>
      <c r="AA337"/>
      <c r="AB337"/>
      <c r="AC337"/>
    </row>
    <row r="338" spans="1:29" s="28" customFormat="1" x14ac:dyDescent="0.2">
      <c r="A338"/>
      <c r="B338" s="24"/>
      <c r="C338"/>
      <c r="D338" s="24"/>
      <c r="E338"/>
      <c r="F338"/>
      <c r="G338"/>
      <c r="H338"/>
      <c r="I338"/>
      <c r="K338"/>
      <c r="L338"/>
      <c r="M338"/>
      <c r="N338"/>
      <c r="O338"/>
      <c r="P338"/>
      <c r="Q338"/>
      <c r="R338"/>
      <c r="S338"/>
      <c r="U338"/>
      <c r="V338"/>
      <c r="W338"/>
      <c r="X338"/>
      <c r="Y338"/>
      <c r="Z338"/>
      <c r="AA338"/>
      <c r="AB338"/>
      <c r="AC338"/>
    </row>
    <row r="341" spans="1:29" s="28" customFormat="1" x14ac:dyDescent="0.2">
      <c r="A341"/>
      <c r="B341" s="24"/>
      <c r="C341"/>
      <c r="D341" s="24"/>
      <c r="E341"/>
      <c r="F341"/>
      <c r="G341"/>
      <c r="H341"/>
      <c r="I341"/>
      <c r="K341"/>
      <c r="L341"/>
      <c r="M341"/>
      <c r="N341"/>
      <c r="O341"/>
      <c r="P341"/>
      <c r="Q341"/>
      <c r="R341"/>
      <c r="S341"/>
      <c r="U341"/>
      <c r="V341"/>
      <c r="W341"/>
      <c r="X341"/>
      <c r="Y341"/>
      <c r="Z341"/>
      <c r="AA341"/>
      <c r="AB341"/>
      <c r="AC341"/>
    </row>
    <row r="342" spans="1:29" s="28" customFormat="1" x14ac:dyDescent="0.2">
      <c r="A342"/>
      <c r="B342" s="24"/>
      <c r="C342"/>
      <c r="D342" s="24"/>
      <c r="E342"/>
      <c r="F342"/>
      <c r="G342"/>
      <c r="H342"/>
      <c r="I342"/>
      <c r="K342"/>
      <c r="L342"/>
      <c r="M342"/>
      <c r="N342"/>
      <c r="O342"/>
      <c r="P342"/>
      <c r="Q342"/>
      <c r="R342"/>
      <c r="S342"/>
      <c r="U342"/>
      <c r="V342"/>
      <c r="W342"/>
      <c r="X342"/>
      <c r="Y342"/>
      <c r="Z342"/>
      <c r="AA342"/>
      <c r="AB342"/>
      <c r="AC342"/>
    </row>
    <row r="345" spans="1:29" s="28" customFormat="1" x14ac:dyDescent="0.2">
      <c r="A345"/>
      <c r="B345" s="24"/>
      <c r="C345"/>
      <c r="D345" s="24"/>
      <c r="E345"/>
      <c r="F345"/>
      <c r="G345"/>
      <c r="H345"/>
      <c r="I345"/>
      <c r="K345"/>
      <c r="L345"/>
      <c r="M345"/>
      <c r="N345"/>
      <c r="O345"/>
      <c r="P345"/>
      <c r="Q345"/>
      <c r="R345"/>
      <c r="S345"/>
      <c r="U345"/>
      <c r="V345"/>
      <c r="W345"/>
      <c r="X345"/>
      <c r="Y345"/>
      <c r="Z345"/>
      <c r="AA345"/>
      <c r="AB345"/>
      <c r="AC345"/>
    </row>
    <row r="346" spans="1:29" s="28" customFormat="1" x14ac:dyDescent="0.2">
      <c r="A346"/>
      <c r="B346" s="24"/>
      <c r="C346"/>
      <c r="D346" s="24"/>
      <c r="E346"/>
      <c r="F346"/>
      <c r="G346"/>
      <c r="H346"/>
      <c r="I346"/>
      <c r="K346"/>
      <c r="L346"/>
      <c r="M346"/>
      <c r="N346"/>
      <c r="O346"/>
      <c r="P346"/>
      <c r="Q346"/>
      <c r="R346"/>
      <c r="S346"/>
      <c r="U346"/>
      <c r="V346"/>
      <c r="W346"/>
      <c r="X346"/>
      <c r="Y346"/>
      <c r="Z346"/>
      <c r="AA346"/>
      <c r="AB346"/>
      <c r="AC346"/>
    </row>
    <row r="349" spans="1:29" s="28" customFormat="1" x14ac:dyDescent="0.2">
      <c r="A349"/>
      <c r="B349" s="24"/>
      <c r="C349"/>
      <c r="D349" s="24"/>
      <c r="E349"/>
      <c r="F349"/>
      <c r="G349"/>
      <c r="H349"/>
      <c r="I349"/>
      <c r="K349"/>
      <c r="L349"/>
      <c r="M349"/>
      <c r="N349"/>
      <c r="O349"/>
      <c r="P349"/>
      <c r="Q349"/>
      <c r="R349"/>
      <c r="S349"/>
      <c r="U349"/>
      <c r="V349"/>
      <c r="W349"/>
      <c r="X349"/>
      <c r="Y349"/>
      <c r="Z349"/>
      <c r="AA349"/>
      <c r="AB349"/>
      <c r="AC349"/>
    </row>
    <row r="350" spans="1:29" s="28" customFormat="1" x14ac:dyDescent="0.2">
      <c r="A350"/>
      <c r="B350" s="24"/>
      <c r="C350"/>
      <c r="D350" s="24"/>
      <c r="E350"/>
      <c r="F350"/>
      <c r="G350"/>
      <c r="H350"/>
      <c r="I350"/>
      <c r="K350"/>
      <c r="L350"/>
      <c r="M350"/>
      <c r="N350"/>
      <c r="O350"/>
      <c r="P350"/>
      <c r="Q350"/>
      <c r="R350"/>
      <c r="S350"/>
      <c r="U350"/>
      <c r="V350"/>
      <c r="W350"/>
      <c r="X350"/>
      <c r="Y350"/>
      <c r="Z350"/>
      <c r="AA350"/>
      <c r="AB350"/>
      <c r="AC350"/>
    </row>
    <row r="353" spans="1:29" s="28" customFormat="1" x14ac:dyDescent="0.2">
      <c r="A353"/>
      <c r="B353" s="24"/>
      <c r="C353"/>
      <c r="D353" s="24"/>
      <c r="E353"/>
      <c r="F353"/>
      <c r="G353"/>
      <c r="H353"/>
      <c r="I353"/>
      <c r="K353"/>
      <c r="L353"/>
      <c r="M353"/>
      <c r="N353"/>
      <c r="O353"/>
      <c r="P353"/>
      <c r="Q353"/>
      <c r="R353"/>
      <c r="S353"/>
      <c r="U353"/>
      <c r="V353"/>
      <c r="W353"/>
      <c r="X353"/>
      <c r="Y353"/>
      <c r="Z353"/>
      <c r="AA353"/>
      <c r="AB353"/>
      <c r="AC353"/>
    </row>
    <row r="354" spans="1:29" s="28" customFormat="1" x14ac:dyDescent="0.2">
      <c r="A354"/>
      <c r="B354" s="24"/>
      <c r="C354"/>
      <c r="D354" s="24"/>
      <c r="E354"/>
      <c r="F354"/>
      <c r="G354"/>
      <c r="H354"/>
      <c r="I354"/>
      <c r="K354"/>
      <c r="L354"/>
      <c r="M354"/>
      <c r="N354"/>
      <c r="O354"/>
      <c r="P354"/>
      <c r="Q354"/>
      <c r="R354"/>
      <c r="S354"/>
      <c r="U354"/>
      <c r="V354"/>
      <c r="W354"/>
      <c r="X354"/>
      <c r="Y354"/>
      <c r="Z354"/>
      <c r="AA354"/>
      <c r="AB354"/>
      <c r="AC354"/>
    </row>
    <row r="357" spans="1:29" s="28" customFormat="1" x14ac:dyDescent="0.2">
      <c r="A357"/>
      <c r="B357" s="24"/>
      <c r="C357"/>
      <c r="D357" s="24"/>
      <c r="E357"/>
      <c r="F357"/>
      <c r="G357"/>
      <c r="H357"/>
      <c r="I357"/>
      <c r="K357"/>
      <c r="L357"/>
      <c r="M357"/>
      <c r="N357"/>
      <c r="O357"/>
      <c r="P357"/>
      <c r="Q357"/>
      <c r="R357"/>
      <c r="S357"/>
      <c r="U357"/>
      <c r="V357"/>
      <c r="W357"/>
      <c r="X357"/>
      <c r="Y357"/>
      <c r="Z357"/>
      <c r="AA357"/>
      <c r="AB357"/>
      <c r="AC357"/>
    </row>
    <row r="358" spans="1:29" s="28" customFormat="1" x14ac:dyDescent="0.2">
      <c r="A358"/>
      <c r="B358" s="24"/>
      <c r="C358"/>
      <c r="D358" s="24"/>
      <c r="E358"/>
      <c r="F358"/>
      <c r="G358"/>
      <c r="H358"/>
      <c r="I358"/>
      <c r="K358"/>
      <c r="L358"/>
      <c r="M358"/>
      <c r="N358"/>
      <c r="O358"/>
      <c r="P358"/>
      <c r="Q358"/>
      <c r="R358"/>
      <c r="S358"/>
      <c r="U358"/>
      <c r="V358"/>
      <c r="W358"/>
      <c r="X358"/>
      <c r="Y358"/>
      <c r="Z358"/>
      <c r="AA358"/>
      <c r="AB358"/>
      <c r="AC358"/>
    </row>
    <row r="361" spans="1:29" s="28" customFormat="1" x14ac:dyDescent="0.2">
      <c r="A361"/>
      <c r="B361" s="24"/>
      <c r="C361"/>
      <c r="D361" s="24"/>
      <c r="E361"/>
      <c r="F361"/>
      <c r="G361"/>
      <c r="H361"/>
      <c r="I361"/>
      <c r="K361"/>
      <c r="L361"/>
      <c r="M361"/>
      <c r="N361"/>
      <c r="O361"/>
      <c r="P361"/>
      <c r="Q361"/>
      <c r="R361"/>
      <c r="S361"/>
      <c r="U361"/>
      <c r="V361"/>
      <c r="W361"/>
      <c r="X361"/>
      <c r="Y361"/>
      <c r="Z361"/>
      <c r="AA361"/>
      <c r="AB361"/>
      <c r="AC361"/>
    </row>
    <row r="362" spans="1:29" s="28" customFormat="1" x14ac:dyDescent="0.2">
      <c r="A362"/>
      <c r="B362" s="24"/>
      <c r="C362"/>
      <c r="D362" s="24"/>
      <c r="E362"/>
      <c r="F362"/>
      <c r="G362"/>
      <c r="H362"/>
      <c r="I362"/>
      <c r="K362"/>
      <c r="L362"/>
      <c r="M362"/>
      <c r="N362"/>
      <c r="O362"/>
      <c r="P362"/>
      <c r="Q362"/>
      <c r="R362"/>
      <c r="S362"/>
      <c r="U362"/>
      <c r="V362"/>
      <c r="W362"/>
      <c r="X362"/>
      <c r="Y362"/>
      <c r="Z362"/>
      <c r="AA362"/>
      <c r="AB362"/>
      <c r="AC362"/>
    </row>
    <row r="365" spans="1:29" s="28" customFormat="1" x14ac:dyDescent="0.2">
      <c r="A365"/>
      <c r="B365" s="24"/>
      <c r="C365"/>
      <c r="D365" s="24"/>
      <c r="E365"/>
      <c r="F365"/>
      <c r="G365"/>
      <c r="H365"/>
      <c r="I365"/>
      <c r="K365"/>
      <c r="L365"/>
      <c r="M365"/>
      <c r="N365"/>
      <c r="O365"/>
      <c r="P365"/>
      <c r="Q365"/>
      <c r="R365"/>
      <c r="S365"/>
      <c r="U365"/>
      <c r="V365"/>
      <c r="W365"/>
      <c r="X365"/>
      <c r="Y365"/>
      <c r="Z365"/>
      <c r="AA365"/>
      <c r="AB365"/>
      <c r="AC365"/>
    </row>
    <row r="366" spans="1:29" s="28" customFormat="1" x14ac:dyDescent="0.2">
      <c r="A366"/>
      <c r="B366" s="24"/>
      <c r="C366"/>
      <c r="D366" s="24"/>
      <c r="E366"/>
      <c r="F366"/>
      <c r="G366"/>
      <c r="H366"/>
      <c r="I366"/>
      <c r="K366"/>
      <c r="L366"/>
      <c r="M366"/>
      <c r="N366"/>
      <c r="O366"/>
      <c r="P366"/>
      <c r="Q366"/>
      <c r="R366"/>
      <c r="S366"/>
      <c r="U366"/>
      <c r="V366"/>
      <c r="W366"/>
      <c r="X366"/>
      <c r="Y366"/>
      <c r="Z366"/>
      <c r="AA366"/>
      <c r="AB366"/>
      <c r="AC366"/>
    </row>
    <row r="369" spans="1:29" s="28" customFormat="1" x14ac:dyDescent="0.2">
      <c r="A369"/>
      <c r="B369" s="24"/>
      <c r="C369"/>
      <c r="D369" s="24"/>
      <c r="E369"/>
      <c r="F369"/>
      <c r="G369"/>
      <c r="H369"/>
      <c r="I369"/>
      <c r="K369"/>
      <c r="L369"/>
      <c r="M369"/>
      <c r="N369"/>
      <c r="O369"/>
      <c r="P369"/>
      <c r="Q369"/>
      <c r="R369"/>
      <c r="S369"/>
      <c r="U369"/>
      <c r="V369"/>
      <c r="W369"/>
      <c r="X369"/>
      <c r="Y369"/>
      <c r="Z369"/>
      <c r="AA369"/>
      <c r="AB369"/>
      <c r="AC369"/>
    </row>
    <row r="370" spans="1:29" s="28" customFormat="1" x14ac:dyDescent="0.2">
      <c r="A370"/>
      <c r="B370" s="24"/>
      <c r="C370"/>
      <c r="D370" s="24"/>
      <c r="E370"/>
      <c r="F370"/>
      <c r="G370"/>
      <c r="H370"/>
      <c r="I370"/>
      <c r="K370"/>
      <c r="L370"/>
      <c r="M370"/>
      <c r="N370"/>
      <c r="O370"/>
      <c r="P370"/>
      <c r="Q370"/>
      <c r="R370"/>
      <c r="S370"/>
      <c r="U370"/>
      <c r="V370"/>
      <c r="W370"/>
      <c r="X370"/>
      <c r="Y370"/>
      <c r="Z370"/>
      <c r="AA370"/>
      <c r="AB370"/>
      <c r="AC370"/>
    </row>
    <row r="372" spans="1:29" s="28" customFormat="1" x14ac:dyDescent="0.2">
      <c r="A372"/>
      <c r="B372" s="24"/>
      <c r="C372"/>
      <c r="D372" s="24"/>
      <c r="E372"/>
      <c r="F372"/>
      <c r="G372"/>
      <c r="H372"/>
      <c r="I372"/>
      <c r="K372"/>
      <c r="L372"/>
      <c r="M372"/>
      <c r="N372"/>
      <c r="O372"/>
      <c r="P372"/>
      <c r="Q372"/>
      <c r="R372"/>
      <c r="S372"/>
      <c r="U372"/>
      <c r="V372"/>
      <c r="W372"/>
      <c r="X372"/>
      <c r="Y372"/>
      <c r="Z372"/>
      <c r="AA372"/>
      <c r="AB372"/>
      <c r="AC372"/>
    </row>
    <row r="374" spans="1:29" s="28" customFormat="1" x14ac:dyDescent="0.2">
      <c r="A374"/>
      <c r="B374" s="24"/>
      <c r="C374"/>
      <c r="D374" s="24"/>
      <c r="E374"/>
      <c r="F374"/>
      <c r="G374"/>
      <c r="H374"/>
      <c r="I374"/>
      <c r="K374"/>
      <c r="L374"/>
      <c r="M374"/>
      <c r="N374"/>
      <c r="O374"/>
      <c r="P374"/>
      <c r="Q374"/>
      <c r="R374"/>
      <c r="S374"/>
      <c r="U374"/>
      <c r="V374"/>
      <c r="W374"/>
      <c r="X374"/>
      <c r="Y374"/>
      <c r="Z374"/>
      <c r="AA374"/>
      <c r="AB374"/>
      <c r="AC374"/>
    </row>
    <row r="377" spans="1:29" s="28" customFormat="1" x14ac:dyDescent="0.2">
      <c r="A377"/>
      <c r="B377" s="24"/>
      <c r="C377"/>
      <c r="D377" s="24"/>
      <c r="E377"/>
      <c r="F377"/>
      <c r="G377"/>
      <c r="H377"/>
      <c r="I377"/>
      <c r="K377"/>
      <c r="L377"/>
      <c r="M377"/>
      <c r="N377"/>
      <c r="O377"/>
      <c r="P377"/>
      <c r="Q377"/>
      <c r="R377"/>
      <c r="S377"/>
      <c r="U377"/>
      <c r="V377"/>
      <c r="W377"/>
      <c r="X377"/>
      <c r="Y377"/>
      <c r="Z377"/>
      <c r="AA377"/>
      <c r="AB377"/>
      <c r="AC377"/>
    </row>
    <row r="378" spans="1:29" s="28" customFormat="1" x14ac:dyDescent="0.2">
      <c r="A378"/>
      <c r="B378" s="24"/>
      <c r="C378"/>
      <c r="D378" s="24"/>
      <c r="E378"/>
      <c r="F378"/>
      <c r="G378"/>
      <c r="H378"/>
      <c r="I378"/>
      <c r="K378"/>
      <c r="L378"/>
      <c r="M378"/>
      <c r="N378"/>
      <c r="O378"/>
      <c r="P378"/>
      <c r="Q378"/>
      <c r="R378"/>
      <c r="S378"/>
      <c r="U378"/>
      <c r="V378"/>
      <c r="W378"/>
      <c r="X378"/>
      <c r="Y378"/>
      <c r="Z378"/>
      <c r="AA378"/>
      <c r="AB378"/>
      <c r="AC378"/>
    </row>
    <row r="380" spans="1:29" s="28" customFormat="1" x14ac:dyDescent="0.2">
      <c r="A380"/>
      <c r="B380" s="24"/>
      <c r="C380"/>
      <c r="D380" s="24"/>
      <c r="E380"/>
      <c r="F380"/>
      <c r="G380"/>
      <c r="H380"/>
      <c r="I380"/>
      <c r="K380"/>
      <c r="L380"/>
      <c r="M380"/>
      <c r="N380"/>
      <c r="O380"/>
      <c r="P380"/>
      <c r="Q380"/>
      <c r="R380"/>
      <c r="S380"/>
      <c r="U380"/>
      <c r="V380"/>
      <c r="W380"/>
      <c r="X380"/>
      <c r="Y380"/>
      <c r="Z380"/>
      <c r="AA380"/>
      <c r="AB380"/>
      <c r="AC380"/>
    </row>
    <row r="383" spans="1:29" s="28" customFormat="1" x14ac:dyDescent="0.2">
      <c r="A383"/>
      <c r="B383" s="24"/>
      <c r="C383"/>
      <c r="D383" s="24"/>
      <c r="E383"/>
      <c r="F383"/>
      <c r="G383"/>
      <c r="H383"/>
      <c r="I383"/>
      <c r="K383"/>
      <c r="L383"/>
      <c r="M383"/>
      <c r="N383"/>
      <c r="O383"/>
      <c r="P383"/>
      <c r="Q383"/>
      <c r="R383"/>
      <c r="S383"/>
      <c r="U383"/>
      <c r="V383"/>
      <c r="W383"/>
      <c r="X383"/>
      <c r="Y383"/>
      <c r="Z383"/>
      <c r="AA383"/>
      <c r="AB383"/>
      <c r="AC383"/>
    </row>
    <row r="384" spans="1:29" s="28" customFormat="1" x14ac:dyDescent="0.2">
      <c r="A384"/>
      <c r="B384" s="24"/>
      <c r="C384"/>
      <c r="D384" s="24"/>
      <c r="E384"/>
      <c r="F384"/>
      <c r="G384"/>
      <c r="H384"/>
      <c r="I384"/>
      <c r="K384"/>
      <c r="L384"/>
      <c r="M384"/>
      <c r="N384"/>
      <c r="O384"/>
      <c r="P384"/>
      <c r="Q384"/>
      <c r="R384"/>
      <c r="S384"/>
      <c r="U384"/>
      <c r="V384"/>
      <c r="W384"/>
      <c r="X384"/>
      <c r="Y384"/>
      <c r="Z384"/>
      <c r="AA384"/>
      <c r="AB384"/>
      <c r="AC384"/>
    </row>
    <row r="386" spans="1:29" s="28" customFormat="1" x14ac:dyDescent="0.2">
      <c r="A386"/>
      <c r="B386" s="24"/>
      <c r="C386"/>
      <c r="D386" s="24"/>
      <c r="E386"/>
      <c r="F386"/>
      <c r="G386"/>
      <c r="H386"/>
      <c r="I386"/>
      <c r="K386"/>
      <c r="L386"/>
      <c r="M386"/>
      <c r="N386"/>
      <c r="O386"/>
      <c r="P386"/>
      <c r="Q386"/>
      <c r="R386"/>
      <c r="S386"/>
      <c r="U386"/>
      <c r="V386"/>
      <c r="W386"/>
      <c r="X386"/>
      <c r="Y386"/>
      <c r="Z386"/>
      <c r="AA386"/>
      <c r="AB386"/>
      <c r="AC386"/>
    </row>
    <row r="389" spans="1:29" s="28" customFormat="1" x14ac:dyDescent="0.2">
      <c r="A389"/>
      <c r="B389" s="24"/>
      <c r="C389"/>
      <c r="D389" s="24"/>
      <c r="E389"/>
      <c r="F389"/>
      <c r="G389"/>
      <c r="H389"/>
      <c r="I389"/>
      <c r="K389"/>
      <c r="L389"/>
      <c r="M389"/>
      <c r="N389"/>
      <c r="O389"/>
      <c r="P389"/>
      <c r="Q389"/>
      <c r="R389"/>
      <c r="S389"/>
      <c r="U389"/>
      <c r="V389"/>
      <c r="W389"/>
      <c r="X389"/>
      <c r="Y389"/>
      <c r="Z389"/>
      <c r="AA389"/>
      <c r="AB389"/>
      <c r="AC389"/>
    </row>
    <row r="390" spans="1:29" s="28" customFormat="1" x14ac:dyDescent="0.2">
      <c r="A390"/>
      <c r="B390" s="24"/>
      <c r="C390"/>
      <c r="D390" s="24"/>
      <c r="E390"/>
      <c r="F390"/>
      <c r="G390"/>
      <c r="H390"/>
      <c r="I390"/>
      <c r="K390"/>
      <c r="L390"/>
      <c r="M390"/>
      <c r="N390"/>
      <c r="O390"/>
      <c r="P390"/>
      <c r="Q390"/>
      <c r="R390"/>
      <c r="S390"/>
      <c r="U390"/>
      <c r="V390"/>
      <c r="W390"/>
      <c r="X390"/>
      <c r="Y390"/>
      <c r="Z390"/>
      <c r="AA390"/>
      <c r="AB390"/>
      <c r="AC390"/>
    </row>
    <row r="392" spans="1:29" s="28" customFormat="1" x14ac:dyDescent="0.2">
      <c r="A392"/>
      <c r="B392" s="24"/>
      <c r="C392"/>
      <c r="D392" s="24"/>
      <c r="E392"/>
      <c r="F392"/>
      <c r="G392"/>
      <c r="H392"/>
      <c r="I392"/>
      <c r="K392"/>
      <c r="L392"/>
      <c r="M392"/>
      <c r="N392"/>
      <c r="O392"/>
      <c r="P392"/>
      <c r="Q392"/>
      <c r="R392"/>
      <c r="S392"/>
      <c r="U392"/>
      <c r="V392"/>
      <c r="W392"/>
      <c r="X392"/>
      <c r="Y392"/>
      <c r="Z392"/>
      <c r="AA392"/>
      <c r="AB392"/>
      <c r="AC392"/>
    </row>
    <row r="395" spans="1:29" s="28" customFormat="1" x14ac:dyDescent="0.2">
      <c r="A395"/>
      <c r="B395" s="24"/>
      <c r="C395"/>
      <c r="D395" s="24"/>
      <c r="E395"/>
      <c r="F395"/>
      <c r="G395"/>
      <c r="H395"/>
      <c r="I395"/>
      <c r="K395"/>
      <c r="L395"/>
      <c r="M395"/>
      <c r="N395"/>
      <c r="O395"/>
      <c r="P395"/>
      <c r="Q395"/>
      <c r="R395"/>
      <c r="S395"/>
      <c r="U395"/>
      <c r="V395"/>
      <c r="W395"/>
      <c r="X395"/>
      <c r="Y395"/>
      <c r="Z395"/>
      <c r="AA395"/>
      <c r="AB395"/>
      <c r="AC395"/>
    </row>
    <row r="396" spans="1:29" s="28" customFormat="1" x14ac:dyDescent="0.2">
      <c r="A396"/>
      <c r="B396" s="24"/>
      <c r="C396"/>
      <c r="D396" s="24"/>
      <c r="E396"/>
      <c r="F396"/>
      <c r="G396"/>
      <c r="H396"/>
      <c r="I396"/>
      <c r="K396"/>
      <c r="L396"/>
      <c r="M396"/>
      <c r="N396"/>
      <c r="O396"/>
      <c r="P396"/>
      <c r="Q396"/>
      <c r="R396"/>
      <c r="S396"/>
      <c r="U396"/>
      <c r="V396"/>
      <c r="W396"/>
      <c r="X396"/>
      <c r="Y396"/>
      <c r="Z396"/>
      <c r="AA396"/>
      <c r="AB396"/>
      <c r="AC396"/>
    </row>
    <row r="400" spans="1:29" s="28" customFormat="1" x14ac:dyDescent="0.2">
      <c r="A400"/>
      <c r="B400" s="24"/>
      <c r="C400"/>
      <c r="D400" s="24"/>
      <c r="E400"/>
      <c r="F400"/>
      <c r="G400"/>
      <c r="H400"/>
      <c r="I400"/>
      <c r="K400"/>
      <c r="L400"/>
      <c r="M400"/>
      <c r="N400"/>
      <c r="O400"/>
      <c r="P400"/>
      <c r="Q400"/>
      <c r="R400"/>
      <c r="S400"/>
      <c r="U400"/>
      <c r="V400"/>
      <c r="W400"/>
      <c r="X400"/>
      <c r="Y400"/>
      <c r="Z400"/>
      <c r="AA400"/>
      <c r="AB400"/>
      <c r="AC400"/>
    </row>
    <row r="402" spans="1:29" s="28" customFormat="1" x14ac:dyDescent="0.2">
      <c r="A402"/>
      <c r="B402" s="24"/>
      <c r="C402"/>
      <c r="D402" s="24"/>
      <c r="E402"/>
      <c r="F402"/>
      <c r="G402"/>
      <c r="H402"/>
      <c r="I402"/>
      <c r="K402"/>
      <c r="L402"/>
      <c r="M402"/>
      <c r="N402"/>
      <c r="O402"/>
      <c r="P402"/>
      <c r="Q402"/>
      <c r="R402"/>
      <c r="S402"/>
      <c r="U402"/>
      <c r="V402"/>
      <c r="W402"/>
      <c r="X402"/>
      <c r="Y402"/>
      <c r="Z402"/>
      <c r="AA402"/>
      <c r="AB402"/>
      <c r="AC402"/>
    </row>
    <row r="404" spans="1:29" s="28" customFormat="1" x14ac:dyDescent="0.2">
      <c r="A404"/>
      <c r="B404" s="24"/>
      <c r="C404"/>
      <c r="D404" s="24"/>
      <c r="E404"/>
      <c r="F404"/>
      <c r="G404"/>
      <c r="H404"/>
      <c r="I404"/>
      <c r="K404"/>
      <c r="L404"/>
      <c r="M404"/>
      <c r="N404"/>
      <c r="O404"/>
      <c r="P404"/>
      <c r="Q404"/>
      <c r="R404"/>
      <c r="S404"/>
      <c r="U404"/>
      <c r="V404"/>
      <c r="W404"/>
      <c r="X404"/>
      <c r="Y404"/>
      <c r="Z404"/>
      <c r="AA404"/>
      <c r="AB404"/>
      <c r="AC404"/>
    </row>
    <row r="406" spans="1:29" s="28" customFormat="1" x14ac:dyDescent="0.2">
      <c r="A406"/>
      <c r="B406" s="24"/>
      <c r="C406"/>
      <c r="D406" s="24"/>
      <c r="E406"/>
      <c r="F406"/>
      <c r="G406"/>
      <c r="H406"/>
      <c r="I406"/>
      <c r="K406"/>
      <c r="L406"/>
      <c r="M406"/>
      <c r="N406"/>
      <c r="O406"/>
      <c r="P406"/>
      <c r="Q406"/>
      <c r="R406"/>
      <c r="S406"/>
      <c r="U406"/>
      <c r="V406"/>
      <c r="W406"/>
      <c r="X406"/>
      <c r="Y406"/>
      <c r="Z406"/>
      <c r="AA406"/>
      <c r="AB406"/>
      <c r="AC406"/>
    </row>
    <row r="408" spans="1:29" s="28" customFormat="1" x14ac:dyDescent="0.2">
      <c r="A408"/>
      <c r="B408" s="24"/>
      <c r="C408"/>
      <c r="D408" s="24"/>
      <c r="E408"/>
      <c r="F408"/>
      <c r="G408"/>
      <c r="H408"/>
      <c r="I408"/>
      <c r="K408"/>
      <c r="L408"/>
      <c r="M408"/>
      <c r="N408"/>
      <c r="O408"/>
      <c r="P408"/>
      <c r="Q408"/>
      <c r="R408"/>
      <c r="S408"/>
      <c r="U408"/>
      <c r="V408"/>
      <c r="W408"/>
      <c r="X408"/>
      <c r="Y408"/>
      <c r="Z408"/>
      <c r="AA408"/>
      <c r="AB408"/>
      <c r="AC408"/>
    </row>
    <row r="410" spans="1:29" s="28" customFormat="1" x14ac:dyDescent="0.2">
      <c r="A410"/>
      <c r="B410" s="24"/>
      <c r="C410"/>
      <c r="D410" s="24"/>
      <c r="E410"/>
      <c r="F410"/>
      <c r="G410"/>
      <c r="H410"/>
      <c r="I410"/>
      <c r="K410"/>
      <c r="L410"/>
      <c r="M410"/>
      <c r="N410"/>
      <c r="O410"/>
      <c r="P410"/>
      <c r="Q410"/>
      <c r="R410"/>
      <c r="S410"/>
      <c r="U410"/>
      <c r="V410"/>
      <c r="W410"/>
      <c r="X410"/>
      <c r="Y410"/>
      <c r="Z410"/>
      <c r="AA410"/>
      <c r="AB410"/>
      <c r="AC410"/>
    </row>
    <row r="412" spans="1:29" s="28" customFormat="1" x14ac:dyDescent="0.2">
      <c r="A412"/>
      <c r="B412" s="24"/>
      <c r="C412"/>
      <c r="D412" s="24"/>
      <c r="E412"/>
      <c r="F412"/>
      <c r="G412"/>
      <c r="H412"/>
      <c r="I412"/>
      <c r="K412"/>
      <c r="L412"/>
      <c r="M412"/>
      <c r="N412"/>
      <c r="O412"/>
      <c r="P412"/>
      <c r="Q412"/>
      <c r="R412"/>
      <c r="S412"/>
      <c r="U412"/>
      <c r="V412"/>
      <c r="W412"/>
      <c r="X412"/>
      <c r="Y412"/>
      <c r="Z412"/>
      <c r="AA412"/>
      <c r="AB412"/>
      <c r="AC412"/>
    </row>
    <row r="414" spans="1:29" s="28" customFormat="1" x14ac:dyDescent="0.2">
      <c r="A414"/>
      <c r="B414" s="24"/>
      <c r="C414"/>
      <c r="D414" s="24"/>
      <c r="E414"/>
      <c r="F414"/>
      <c r="G414"/>
      <c r="H414"/>
      <c r="I414"/>
      <c r="K414"/>
      <c r="L414"/>
      <c r="M414"/>
      <c r="N414"/>
      <c r="O414"/>
      <c r="P414"/>
      <c r="Q414"/>
      <c r="R414"/>
      <c r="S414"/>
      <c r="U414"/>
      <c r="V414"/>
      <c r="W414"/>
      <c r="X414"/>
      <c r="Y414"/>
      <c r="Z414"/>
      <c r="AA414"/>
      <c r="AB414"/>
      <c r="AC414"/>
    </row>
    <row r="417" spans="1:29" s="28" customFormat="1" x14ac:dyDescent="0.2">
      <c r="A417"/>
      <c r="B417" s="24"/>
      <c r="C417"/>
      <c r="D417" s="24"/>
      <c r="E417"/>
      <c r="F417"/>
      <c r="G417"/>
      <c r="H417"/>
      <c r="I417"/>
      <c r="K417"/>
      <c r="L417"/>
      <c r="M417"/>
      <c r="N417"/>
      <c r="O417"/>
      <c r="P417"/>
      <c r="Q417"/>
      <c r="R417"/>
      <c r="S417"/>
      <c r="U417"/>
      <c r="V417"/>
      <c r="W417"/>
      <c r="X417"/>
      <c r="Y417"/>
      <c r="Z417"/>
      <c r="AA417"/>
      <c r="AB417"/>
      <c r="AC417"/>
    </row>
    <row r="418" spans="1:29" s="28" customFormat="1" x14ac:dyDescent="0.2">
      <c r="A418"/>
      <c r="B418" s="24"/>
      <c r="C418"/>
      <c r="D418" s="24"/>
      <c r="E418"/>
      <c r="F418"/>
      <c r="G418"/>
      <c r="H418"/>
      <c r="I418"/>
      <c r="K418"/>
      <c r="L418"/>
      <c r="M418"/>
      <c r="N418"/>
      <c r="O418"/>
      <c r="P418"/>
      <c r="Q418"/>
      <c r="R418"/>
      <c r="S418"/>
      <c r="U418"/>
      <c r="V418"/>
      <c r="W418"/>
      <c r="X418"/>
      <c r="Y418"/>
      <c r="Z418"/>
      <c r="AA418"/>
      <c r="AB418"/>
      <c r="AC418"/>
    </row>
    <row r="420" spans="1:29" s="28" customFormat="1" x14ac:dyDescent="0.2">
      <c r="A420"/>
      <c r="B420" s="24"/>
      <c r="C420"/>
      <c r="D420" s="24"/>
      <c r="E420"/>
      <c r="F420"/>
      <c r="G420"/>
      <c r="H420"/>
      <c r="I420"/>
      <c r="K420"/>
      <c r="L420"/>
      <c r="M420"/>
      <c r="N420"/>
      <c r="O420"/>
      <c r="P420"/>
      <c r="Q420"/>
      <c r="R420"/>
      <c r="S420"/>
      <c r="U420"/>
      <c r="V420"/>
      <c r="W420"/>
      <c r="X420"/>
      <c r="Y420"/>
      <c r="Z420"/>
      <c r="AA420"/>
      <c r="AB420"/>
      <c r="AC420"/>
    </row>
    <row r="422" spans="1:29" s="28" customFormat="1" x14ac:dyDescent="0.2">
      <c r="A422"/>
      <c r="B422" s="24"/>
      <c r="C422"/>
      <c r="D422" s="24"/>
      <c r="E422"/>
      <c r="F422"/>
      <c r="G422"/>
      <c r="H422"/>
      <c r="I422"/>
      <c r="K422"/>
      <c r="L422"/>
      <c r="M422"/>
      <c r="N422"/>
      <c r="O422"/>
      <c r="P422"/>
      <c r="Q422"/>
      <c r="R422"/>
      <c r="S422"/>
      <c r="U422"/>
      <c r="V422"/>
      <c r="W422"/>
      <c r="X422"/>
      <c r="Y422"/>
      <c r="Z422"/>
      <c r="AA422"/>
      <c r="AB422"/>
      <c r="AC422"/>
    </row>
    <row r="424" spans="1:29" s="28" customFormat="1" x14ac:dyDescent="0.2">
      <c r="A424"/>
      <c r="B424" s="24"/>
      <c r="C424"/>
      <c r="D424" s="24"/>
      <c r="E424"/>
      <c r="F424"/>
      <c r="G424"/>
      <c r="H424"/>
      <c r="I424"/>
      <c r="K424"/>
      <c r="L424"/>
      <c r="M424"/>
      <c r="N424"/>
      <c r="O424"/>
      <c r="P424"/>
      <c r="Q424"/>
      <c r="R424"/>
      <c r="S424"/>
      <c r="U424"/>
      <c r="V424"/>
      <c r="W424"/>
      <c r="X424"/>
      <c r="Y424"/>
      <c r="Z424"/>
      <c r="AA424"/>
      <c r="AB424"/>
      <c r="AC424"/>
    </row>
    <row r="426" spans="1:29" s="28" customFormat="1" x14ac:dyDescent="0.2">
      <c r="A426"/>
      <c r="B426" s="24"/>
      <c r="C426"/>
      <c r="D426" s="24"/>
      <c r="E426"/>
      <c r="F426"/>
      <c r="G426"/>
      <c r="H426"/>
      <c r="I426"/>
      <c r="K426"/>
      <c r="L426"/>
      <c r="M426"/>
      <c r="N426"/>
      <c r="O426"/>
      <c r="P426"/>
      <c r="Q426"/>
      <c r="R426"/>
      <c r="S426"/>
      <c r="U426"/>
      <c r="V426"/>
      <c r="W426"/>
      <c r="X426"/>
      <c r="Y426"/>
      <c r="Z426"/>
      <c r="AA426"/>
      <c r="AB426"/>
      <c r="AC426"/>
    </row>
    <row r="428" spans="1:29" s="28" customFormat="1" x14ac:dyDescent="0.2">
      <c r="A428"/>
      <c r="B428" s="24"/>
      <c r="C428"/>
      <c r="D428" s="24"/>
      <c r="E428"/>
      <c r="F428"/>
      <c r="G428"/>
      <c r="H428"/>
      <c r="I428"/>
      <c r="K428"/>
      <c r="L428"/>
      <c r="M428"/>
      <c r="N428"/>
      <c r="O428"/>
      <c r="P428"/>
      <c r="Q428"/>
      <c r="R428"/>
      <c r="S428"/>
      <c r="U428"/>
      <c r="V428"/>
      <c r="W428"/>
      <c r="X428"/>
      <c r="Y428"/>
      <c r="Z428"/>
      <c r="AA428"/>
      <c r="AB428"/>
      <c r="AC428"/>
    </row>
    <row r="430" spans="1:29" s="28" customFormat="1" x14ac:dyDescent="0.2">
      <c r="A430"/>
      <c r="B430" s="24"/>
      <c r="C430"/>
      <c r="D430" s="24"/>
      <c r="E430"/>
      <c r="F430"/>
      <c r="G430"/>
      <c r="H430"/>
      <c r="I430"/>
      <c r="K430"/>
      <c r="L430"/>
      <c r="M430"/>
      <c r="N430"/>
      <c r="O430"/>
      <c r="P430"/>
      <c r="Q430"/>
      <c r="R430"/>
      <c r="S430"/>
      <c r="U430"/>
      <c r="V430"/>
      <c r="W430"/>
      <c r="X430"/>
      <c r="Y430"/>
      <c r="Z430"/>
      <c r="AA430"/>
      <c r="AB430"/>
      <c r="AC430"/>
    </row>
    <row r="432" spans="1:29" s="28" customFormat="1" x14ac:dyDescent="0.2">
      <c r="A432"/>
      <c r="B432" s="24"/>
      <c r="C432"/>
      <c r="D432" s="24"/>
      <c r="E432"/>
      <c r="F432"/>
      <c r="G432"/>
      <c r="H432"/>
      <c r="I432"/>
      <c r="K432"/>
      <c r="L432"/>
      <c r="M432"/>
      <c r="N432"/>
      <c r="O432"/>
      <c r="P432"/>
      <c r="Q432"/>
      <c r="R432"/>
      <c r="S432"/>
      <c r="U432"/>
      <c r="V432"/>
      <c r="W432"/>
      <c r="X432"/>
      <c r="Y432"/>
      <c r="Z432"/>
      <c r="AA432"/>
      <c r="AB432"/>
      <c r="AC432"/>
    </row>
    <row r="436" spans="1:29" s="26" customFormat="1" x14ac:dyDescent="0.2">
      <c r="A436"/>
      <c r="B436" s="24"/>
      <c r="C436"/>
      <c r="D436" s="24"/>
      <c r="E436"/>
      <c r="F436"/>
      <c r="G436"/>
      <c r="H436"/>
      <c r="I436"/>
      <c r="K436"/>
      <c r="L436"/>
      <c r="M436"/>
      <c r="N436"/>
      <c r="O436"/>
      <c r="P436"/>
      <c r="Q436"/>
      <c r="R436"/>
      <c r="S436"/>
      <c r="U436"/>
      <c r="V436"/>
      <c r="W436"/>
      <c r="X436"/>
      <c r="Y436"/>
      <c r="Z436"/>
      <c r="AA436"/>
      <c r="AB436"/>
      <c r="AC436"/>
    </row>
    <row r="437" spans="1:29" s="26" customFormat="1" x14ac:dyDescent="0.2">
      <c r="A437"/>
      <c r="B437" s="24"/>
      <c r="C437"/>
      <c r="D437" s="24"/>
      <c r="E437"/>
      <c r="F437"/>
      <c r="G437"/>
      <c r="H437"/>
      <c r="I437"/>
      <c r="K437"/>
      <c r="L437"/>
      <c r="M437"/>
      <c r="N437"/>
      <c r="O437"/>
      <c r="P437"/>
      <c r="Q437"/>
      <c r="R437"/>
      <c r="S437"/>
      <c r="U437"/>
      <c r="V437"/>
      <c r="W437"/>
      <c r="X437"/>
      <c r="Y437"/>
      <c r="Z437"/>
      <c r="AA437"/>
      <c r="AB437"/>
      <c r="AC437"/>
    </row>
    <row r="438" spans="1:29" s="26" customFormat="1" x14ac:dyDescent="0.2">
      <c r="A438"/>
      <c r="B438" s="24"/>
      <c r="C438"/>
      <c r="D438" s="24"/>
      <c r="E438"/>
      <c r="F438"/>
      <c r="G438"/>
      <c r="H438"/>
      <c r="I438"/>
      <c r="K438"/>
      <c r="L438"/>
      <c r="M438"/>
      <c r="N438"/>
      <c r="O438"/>
      <c r="P438"/>
      <c r="Q438"/>
      <c r="R438"/>
      <c r="S438"/>
      <c r="U438"/>
      <c r="V438"/>
      <c r="W438"/>
      <c r="X438"/>
      <c r="Y438"/>
      <c r="Z438"/>
      <c r="AA438"/>
      <c r="AB438"/>
      <c r="AC438"/>
    </row>
    <row r="441" spans="1:29" s="26" customFormat="1" x14ac:dyDescent="0.2">
      <c r="A441"/>
      <c r="B441" s="24"/>
      <c r="C441"/>
      <c r="D441" s="24"/>
      <c r="E441"/>
      <c r="F441"/>
      <c r="G441"/>
      <c r="H441"/>
      <c r="I441"/>
      <c r="K441"/>
      <c r="L441"/>
      <c r="M441"/>
      <c r="N441"/>
      <c r="O441"/>
      <c r="P441"/>
      <c r="Q441"/>
      <c r="R441"/>
      <c r="S441"/>
      <c r="U441"/>
      <c r="V441"/>
      <c r="W441"/>
      <c r="X441"/>
      <c r="Y441"/>
      <c r="Z441"/>
      <c r="AA441"/>
      <c r="AB441"/>
      <c r="AC441"/>
    </row>
    <row r="442" spans="1:29" s="26" customFormat="1" x14ac:dyDescent="0.2">
      <c r="A442"/>
      <c r="B442" s="24"/>
      <c r="C442"/>
      <c r="D442" s="24"/>
      <c r="E442"/>
      <c r="F442"/>
      <c r="G442"/>
      <c r="H442"/>
      <c r="I442"/>
      <c r="K442"/>
      <c r="L442"/>
      <c r="M442"/>
      <c r="N442"/>
      <c r="O442"/>
      <c r="P442"/>
      <c r="Q442"/>
      <c r="R442"/>
      <c r="S442"/>
      <c r="U442"/>
      <c r="V442"/>
      <c r="W442"/>
      <c r="X442"/>
      <c r="Y442"/>
      <c r="Z442"/>
      <c r="AA442"/>
      <c r="AB442"/>
      <c r="AC442"/>
    </row>
    <row r="444" spans="1:29" s="26" customFormat="1" x14ac:dyDescent="0.2">
      <c r="A444"/>
      <c r="B444" s="24"/>
      <c r="C444"/>
      <c r="D444" s="24"/>
      <c r="E444"/>
      <c r="F444"/>
      <c r="G444"/>
      <c r="H444"/>
      <c r="I444"/>
      <c r="K444"/>
      <c r="L444"/>
      <c r="M444"/>
      <c r="N444"/>
      <c r="O444"/>
      <c r="P444"/>
      <c r="Q444"/>
      <c r="R444"/>
      <c r="S444"/>
      <c r="U444"/>
      <c r="V444"/>
      <c r="W444"/>
      <c r="X444"/>
      <c r="Y444"/>
      <c r="Z444"/>
      <c r="AA444"/>
      <c r="AB444"/>
      <c r="AC444"/>
    </row>
    <row r="446" spans="1:29" s="26" customFormat="1" x14ac:dyDescent="0.2">
      <c r="A446"/>
      <c r="B446" s="24"/>
      <c r="C446"/>
      <c r="D446" s="24"/>
      <c r="E446"/>
      <c r="F446"/>
      <c r="G446"/>
      <c r="H446"/>
      <c r="I446"/>
      <c r="K446"/>
      <c r="L446"/>
      <c r="M446"/>
      <c r="N446"/>
      <c r="O446"/>
      <c r="P446"/>
      <c r="Q446"/>
      <c r="R446"/>
      <c r="S446"/>
      <c r="U446"/>
      <c r="V446"/>
      <c r="W446"/>
      <c r="X446"/>
      <c r="Y446"/>
      <c r="Z446"/>
      <c r="AA446"/>
      <c r="AB446"/>
      <c r="AC446"/>
    </row>
    <row r="448" spans="1:29" s="26" customFormat="1" x14ac:dyDescent="0.2">
      <c r="A448"/>
      <c r="B448" s="24"/>
      <c r="C448"/>
      <c r="D448" s="24"/>
      <c r="E448"/>
      <c r="F448"/>
      <c r="G448"/>
      <c r="H448"/>
      <c r="I448"/>
      <c r="K448"/>
      <c r="L448"/>
      <c r="M448"/>
      <c r="N448"/>
      <c r="O448"/>
      <c r="P448"/>
      <c r="Q448"/>
      <c r="R448"/>
      <c r="S448"/>
      <c r="U448"/>
      <c r="V448"/>
      <c r="W448"/>
      <c r="X448"/>
      <c r="Y448"/>
      <c r="Z448"/>
      <c r="AA448"/>
      <c r="AB448"/>
      <c r="AC448"/>
    </row>
    <row r="450" spans="1:29" s="26" customFormat="1" x14ac:dyDescent="0.2">
      <c r="A450"/>
      <c r="B450" s="24"/>
      <c r="C450"/>
      <c r="D450" s="24"/>
      <c r="E450"/>
      <c r="F450"/>
      <c r="G450"/>
      <c r="H450"/>
      <c r="I450"/>
      <c r="K450"/>
      <c r="L450"/>
      <c r="M450"/>
      <c r="N450"/>
      <c r="O450"/>
      <c r="P450"/>
      <c r="Q450"/>
      <c r="R450"/>
      <c r="S450"/>
      <c r="U450"/>
      <c r="V450"/>
      <c r="W450"/>
      <c r="X450"/>
      <c r="Y450"/>
      <c r="Z450"/>
      <c r="AA450"/>
      <c r="AB450"/>
      <c r="AC450"/>
    </row>
    <row r="452" spans="1:29" s="26" customFormat="1" x14ac:dyDescent="0.2">
      <c r="A452"/>
      <c r="B452" s="24"/>
      <c r="C452"/>
      <c r="D452" s="24"/>
      <c r="E452"/>
      <c r="F452"/>
      <c r="G452"/>
      <c r="H452"/>
      <c r="I452"/>
      <c r="K452"/>
      <c r="L452"/>
      <c r="M452"/>
      <c r="N452"/>
      <c r="O452"/>
      <c r="P452"/>
      <c r="Q452"/>
      <c r="R452"/>
      <c r="S452"/>
      <c r="U452"/>
      <c r="V452"/>
      <c r="W452"/>
      <c r="X452"/>
      <c r="Y452"/>
      <c r="Z452"/>
      <c r="AA452"/>
      <c r="AB452"/>
      <c r="AC452"/>
    </row>
    <row r="454" spans="1:29" s="26" customFormat="1" x14ac:dyDescent="0.2">
      <c r="A454"/>
      <c r="B454" s="24"/>
      <c r="C454"/>
      <c r="D454" s="24"/>
      <c r="E454"/>
      <c r="F454"/>
      <c r="G454"/>
      <c r="H454"/>
      <c r="I454"/>
      <c r="K454"/>
      <c r="L454"/>
      <c r="M454"/>
      <c r="N454"/>
      <c r="O454"/>
      <c r="P454"/>
      <c r="Q454"/>
      <c r="R454"/>
      <c r="S454"/>
      <c r="U454"/>
      <c r="V454"/>
      <c r="W454"/>
      <c r="X454"/>
      <c r="Y454"/>
      <c r="Z454"/>
      <c r="AA454"/>
      <c r="AB454"/>
      <c r="AC454"/>
    </row>
  </sheetData>
  <autoFilter ref="A6:S141"/>
  <phoneticPr fontId="6"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F50"/>
  <sheetViews>
    <sheetView topLeftCell="B1" zoomScaleNormal="100" workbookViewId="0">
      <selection activeCell="B1" sqref="B1"/>
    </sheetView>
  </sheetViews>
  <sheetFormatPr defaultRowHeight="12.75" x14ac:dyDescent="0.2"/>
  <cols>
    <col min="1" max="1" width="9.140625" hidden="1" customWidth="1"/>
    <col min="2" max="2" width="21.140625" customWidth="1"/>
    <col min="3" max="22" width="19.85546875" customWidth="1"/>
    <col min="23" max="24" width="10.5703125" customWidth="1"/>
    <col min="25" max="26" width="19.85546875" customWidth="1"/>
    <col min="27" max="29" width="10.5703125" customWidth="1"/>
    <col min="30" max="37" width="27.140625" customWidth="1"/>
    <col min="38" max="39" width="10.5703125" customWidth="1"/>
    <col min="40" max="40" width="10.28515625" customWidth="1"/>
    <col min="41" max="53" width="29.42578125" customWidth="1"/>
    <col min="54" max="54" width="8.5703125" customWidth="1"/>
    <col min="55" max="56" width="10.5703125" customWidth="1"/>
    <col min="57" max="57" width="30.140625" customWidth="1"/>
    <col min="58" max="58" width="8.5703125" customWidth="1"/>
  </cols>
  <sheetData>
    <row r="1" spans="2:25" x14ac:dyDescent="0.2">
      <c r="B1" s="7" t="s">
        <v>141</v>
      </c>
      <c r="E1" s="30"/>
      <c r="F1" s="64"/>
      <c r="G1" s="30"/>
      <c r="H1" s="5"/>
    </row>
    <row r="2" spans="2:25" x14ac:dyDescent="0.2">
      <c r="E2" s="30"/>
      <c r="F2" s="30"/>
      <c r="G2" s="30"/>
      <c r="H2" s="5"/>
    </row>
    <row r="3" spans="2:25" x14ac:dyDescent="0.2">
      <c r="B3" s="3" t="s">
        <v>7</v>
      </c>
    </row>
    <row r="4" spans="2:25" s="6" customFormat="1" x14ac:dyDescent="0.2">
      <c r="B4" s="16" t="s">
        <v>77</v>
      </c>
      <c r="C4" s="43" t="s">
        <v>159</v>
      </c>
      <c r="D4" s="43" t="s">
        <v>140</v>
      </c>
      <c r="E4" s="43" t="s">
        <v>108</v>
      </c>
      <c r="F4" s="43" t="s">
        <v>168</v>
      </c>
      <c r="G4" s="43" t="s">
        <v>111</v>
      </c>
      <c r="H4" s="43" t="s">
        <v>110</v>
      </c>
      <c r="I4" s="43" t="s">
        <v>208</v>
      </c>
      <c r="J4" s="43" t="s">
        <v>85</v>
      </c>
      <c r="K4" s="43" t="s">
        <v>44</v>
      </c>
      <c r="L4" s="43" t="s">
        <v>206</v>
      </c>
      <c r="M4" s="43" t="s">
        <v>126</v>
      </c>
      <c r="N4" s="43" t="s">
        <v>174</v>
      </c>
      <c r="O4" s="43" t="s">
        <v>158</v>
      </c>
      <c r="P4" s="68" t="s">
        <v>47</v>
      </c>
      <c r="Q4" s="183" t="s">
        <v>6</v>
      </c>
      <c r="R4"/>
      <c r="S4"/>
      <c r="T4" s="156"/>
      <c r="U4" s="59"/>
      <c r="V4" s="16"/>
      <c r="W4" s="16"/>
      <c r="X4" s="16"/>
      <c r="Y4" s="16"/>
    </row>
    <row r="5" spans="2:25" s="31" customFormat="1" x14ac:dyDescent="0.2">
      <c r="B5" s="31" t="str">
        <f>PROPER(VLOOKUP(VALUE(B19),fips_xref!$A$5:$B$30,2,FALSE))&amp;", "&amp;A19</f>
        <v>Delta, CO</v>
      </c>
      <c r="C5" s="145">
        <f t="shared" ref="C5:O5" si="0">SUMIF($C$18:$AM$18,C$4,$C19:$AM19)</f>
        <v>1.923081</v>
      </c>
      <c r="D5" s="145">
        <f t="shared" si="0"/>
        <v>0</v>
      </c>
      <c r="E5" s="145">
        <f t="shared" si="0"/>
        <v>1.2866409999999999</v>
      </c>
      <c r="F5" s="145">
        <f t="shared" ref="F5" si="1">SUMIF($C$18:$AM$18,F$4,$C19:$AM19)</f>
        <v>0.31796999999999997</v>
      </c>
      <c r="G5" s="145">
        <f t="shared" si="0"/>
        <v>0</v>
      </c>
      <c r="H5" s="145">
        <f t="shared" si="0"/>
        <v>9.8002500000000001</v>
      </c>
      <c r="I5" s="145">
        <f t="shared" si="0"/>
        <v>0</v>
      </c>
      <c r="J5" s="145">
        <f t="shared" si="0"/>
        <v>0</v>
      </c>
      <c r="K5" s="145">
        <f t="shared" si="0"/>
        <v>0.173847</v>
      </c>
      <c r="L5" s="145">
        <f t="shared" si="0"/>
        <v>0.97900799999999999</v>
      </c>
      <c r="M5" s="145">
        <f t="shared" si="0"/>
        <v>0.72682199999999997</v>
      </c>
      <c r="N5" s="145">
        <f t="shared" si="0"/>
        <v>0.68778799999999995</v>
      </c>
      <c r="O5" s="145">
        <f t="shared" si="0"/>
        <v>0</v>
      </c>
      <c r="P5" s="145">
        <f t="shared" ref="P5:P10" si="2">SUMIF($C$15:$AM$15,"N",$C19:$AM19)</f>
        <v>13.419428330000001</v>
      </c>
      <c r="Q5" s="145">
        <f t="shared" ref="Q5:Q10" si="3">SUM(C5:P5)</f>
        <v>29.314835330000001</v>
      </c>
      <c r="R5" s="177"/>
      <c r="S5" s="155"/>
    </row>
    <row r="6" spans="2:25" s="31" customFormat="1" x14ac:dyDescent="0.2">
      <c r="B6" s="31" t="str">
        <f>PROPER(VLOOKUP(VALUE(B20),fips_xref!$A$5:$B$30,2,FALSE))&amp;", "&amp;A20</f>
        <v>Garfield, CO</v>
      </c>
      <c r="C6" s="145">
        <f t="shared" ref="C6:O6" si="4">SUMIF($C$18:$AM$18,C$4,$C20:$AM20)</f>
        <v>2270.1301140000019</v>
      </c>
      <c r="D6" s="145">
        <f t="shared" si="4"/>
        <v>1223.6528419999997</v>
      </c>
      <c r="E6" s="145">
        <f t="shared" si="4"/>
        <v>701.28515200000027</v>
      </c>
      <c r="F6" s="145">
        <f t="shared" ref="F6" si="5">SUMIF($C$18:$AM$18,F$4,$C20:$AM20)</f>
        <v>1419.75</v>
      </c>
      <c r="G6" s="145">
        <f t="shared" si="4"/>
        <v>864.21024999999952</v>
      </c>
      <c r="H6" s="145">
        <f t="shared" si="4"/>
        <v>608.8089100000002</v>
      </c>
      <c r="I6" s="145">
        <f t="shared" si="4"/>
        <v>475.49148599999995</v>
      </c>
      <c r="J6" s="145">
        <f t="shared" si="4"/>
        <v>55.641469000000001</v>
      </c>
      <c r="K6" s="145">
        <f t="shared" si="4"/>
        <v>312.14999999999998</v>
      </c>
      <c r="L6" s="145">
        <f t="shared" si="4"/>
        <v>210.48699999999999</v>
      </c>
      <c r="M6" s="145">
        <f t="shared" si="4"/>
        <v>156.267</v>
      </c>
      <c r="N6" s="145">
        <f t="shared" si="4"/>
        <v>147.87430000000001</v>
      </c>
      <c r="O6" s="145">
        <f t="shared" si="4"/>
        <v>10.320323999999999</v>
      </c>
      <c r="P6" s="145">
        <f t="shared" si="2"/>
        <v>327.477465</v>
      </c>
      <c r="Q6" s="145">
        <f t="shared" si="3"/>
        <v>8783.5463120000004</v>
      </c>
      <c r="R6" s="177"/>
      <c r="S6" s="155"/>
    </row>
    <row r="7" spans="2:25" s="31" customFormat="1" x14ac:dyDescent="0.2">
      <c r="B7" s="31" t="str">
        <f>PROPER(VLOOKUP(VALUE(B21),fips_xref!$A$5:$B$30,2,FALSE))&amp;", "&amp;A21</f>
        <v>Gunnison, CO</v>
      </c>
      <c r="C7" s="145">
        <f t="shared" ref="C7:O7" si="6">SUMIF($C$18:$AM$18,C$4,$C21:$AM21)</f>
        <v>10.948213000000001</v>
      </c>
      <c r="D7" s="145">
        <f t="shared" si="6"/>
        <v>0</v>
      </c>
      <c r="E7" s="145">
        <f t="shared" si="6"/>
        <v>63.691389999999998</v>
      </c>
      <c r="F7" s="145">
        <f t="shared" ref="F7" si="7">SUMIF($C$18:$AM$18,F$4,$C21:$AM21)</f>
        <v>3.4977100000000001</v>
      </c>
      <c r="G7" s="145">
        <f t="shared" si="6"/>
        <v>2.4300000000000002</v>
      </c>
      <c r="H7" s="145">
        <f t="shared" si="6"/>
        <v>5.68</v>
      </c>
      <c r="I7" s="145">
        <f t="shared" si="6"/>
        <v>0</v>
      </c>
      <c r="J7" s="145">
        <f t="shared" si="6"/>
        <v>17.256881</v>
      </c>
      <c r="K7" s="145">
        <f t="shared" si="6"/>
        <v>0.24329500000000001</v>
      </c>
      <c r="L7" s="145">
        <f t="shared" si="6"/>
        <v>0.97900799999999999</v>
      </c>
      <c r="M7" s="145">
        <f t="shared" si="6"/>
        <v>0.72682199999999997</v>
      </c>
      <c r="N7" s="145">
        <f t="shared" si="6"/>
        <v>0.68778799999999995</v>
      </c>
      <c r="O7" s="145">
        <f t="shared" si="6"/>
        <v>0</v>
      </c>
      <c r="P7" s="145">
        <f t="shared" si="2"/>
        <v>0.18113215000000002</v>
      </c>
      <c r="Q7" s="145">
        <f t="shared" si="3"/>
        <v>106.32223914999997</v>
      </c>
      <c r="R7" s="177"/>
      <c r="S7" s="155"/>
    </row>
    <row r="8" spans="2:25" s="31" customFormat="1" x14ac:dyDescent="0.2">
      <c r="B8" s="31" t="str">
        <f>PROPER(VLOOKUP(VALUE(B22),fips_xref!$A$5:$B$30,2,FALSE))&amp;", "&amp;A22</f>
        <v>Mesa, CO</v>
      </c>
      <c r="C8" s="145">
        <f t="shared" ref="C8:O8" si="8">SUMIF($C$18:$AM$18,C$4,$C22:$AM22)</f>
        <v>212.28530000000001</v>
      </c>
      <c r="D8" s="145">
        <f t="shared" si="8"/>
        <v>7.0802999999999994</v>
      </c>
      <c r="E8" s="145">
        <f t="shared" si="8"/>
        <v>90.575587999999982</v>
      </c>
      <c r="F8" s="145">
        <f t="shared" ref="F8" si="9">SUMIF($C$18:$AM$18,F$4,$C22:$AM22)</f>
        <v>129.279</v>
      </c>
      <c r="G8" s="145">
        <f t="shared" si="8"/>
        <v>235.52</v>
      </c>
      <c r="H8" s="145">
        <f t="shared" si="8"/>
        <v>127.343791</v>
      </c>
      <c r="I8" s="145">
        <f t="shared" si="8"/>
        <v>5.6258889999999999</v>
      </c>
      <c r="J8" s="145">
        <f t="shared" si="8"/>
        <v>118.98056299999999</v>
      </c>
      <c r="K8" s="145">
        <f t="shared" si="8"/>
        <v>9.9045900000000007</v>
      </c>
      <c r="L8" s="145">
        <f t="shared" si="8"/>
        <v>7.8320600000000002</v>
      </c>
      <c r="M8" s="145">
        <f t="shared" si="8"/>
        <v>5.8145699999999998</v>
      </c>
      <c r="N8" s="145">
        <f t="shared" si="8"/>
        <v>5.5023</v>
      </c>
      <c r="O8" s="145">
        <f t="shared" si="8"/>
        <v>12.840425999999999</v>
      </c>
      <c r="P8" s="145">
        <f t="shared" si="2"/>
        <v>15.423922000000003</v>
      </c>
      <c r="Q8" s="145">
        <f t="shared" si="3"/>
        <v>984.00829899999985</v>
      </c>
      <c r="R8" s="177"/>
      <c r="S8" s="155"/>
    </row>
    <row r="9" spans="2:25" s="31" customFormat="1" x14ac:dyDescent="0.2">
      <c r="B9" s="31" t="str">
        <f>PROPER(VLOOKUP(VALUE(B23),fips_xref!$A$5:$B$30,2,FALSE))&amp;", "&amp;A23</f>
        <v>Pitkin, CO</v>
      </c>
      <c r="C9" s="145">
        <f t="shared" ref="C9:O9" si="10">SUMIF($C$18:$AM$18,C$4,$C23:$AM23)</f>
        <v>0</v>
      </c>
      <c r="D9" s="145">
        <f t="shared" si="10"/>
        <v>0</v>
      </c>
      <c r="E9" s="145">
        <f t="shared" si="10"/>
        <v>0</v>
      </c>
      <c r="F9" s="145">
        <f t="shared" ref="F9" si="11">SUMIF($C$18:$AM$18,F$4,$C23:$AM23)</f>
        <v>0</v>
      </c>
      <c r="G9" s="145">
        <f t="shared" si="10"/>
        <v>0</v>
      </c>
      <c r="H9" s="145">
        <f t="shared" si="10"/>
        <v>101.296702</v>
      </c>
      <c r="I9" s="145">
        <f t="shared" si="10"/>
        <v>0</v>
      </c>
      <c r="J9" s="145">
        <f t="shared" si="10"/>
        <v>0</v>
      </c>
      <c r="K9" s="145">
        <f t="shared" si="10"/>
        <v>0</v>
      </c>
      <c r="L9" s="145">
        <f t="shared" si="10"/>
        <v>0</v>
      </c>
      <c r="M9" s="145">
        <f t="shared" si="10"/>
        <v>0</v>
      </c>
      <c r="N9" s="145">
        <f t="shared" si="10"/>
        <v>0</v>
      </c>
      <c r="O9" s="145">
        <f t="shared" si="10"/>
        <v>0</v>
      </c>
      <c r="P9" s="145">
        <f t="shared" si="2"/>
        <v>0</v>
      </c>
      <c r="Q9" s="145">
        <f t="shared" si="3"/>
        <v>101.296702</v>
      </c>
      <c r="R9" s="177"/>
      <c r="S9" s="155"/>
    </row>
    <row r="10" spans="2:25" s="31" customFormat="1" x14ac:dyDescent="0.2">
      <c r="B10" s="31" t="str">
        <f>PROPER(VLOOKUP(VALUE(B24),fips_xref!$A$5:$B$30,2,FALSE))&amp;", "&amp;A24</f>
        <v>Rio Blanco, CO</v>
      </c>
      <c r="C10" s="145">
        <f t="shared" ref="C10:O10" si="12">SUMIF($C$18:$AM$18,C$4,$C24:$AM24)</f>
        <v>422.56915100000003</v>
      </c>
      <c r="D10" s="145">
        <f t="shared" si="12"/>
        <v>963.112211</v>
      </c>
      <c r="E10" s="145">
        <f t="shared" si="12"/>
        <v>1263.2244860000001</v>
      </c>
      <c r="F10" s="145">
        <f t="shared" ref="F10" si="13">SUMIF($C$18:$AM$18,F$4,$C24:$AM24)</f>
        <v>298.91000000000003</v>
      </c>
      <c r="G10" s="145">
        <f t="shared" si="12"/>
        <v>536.06666399999995</v>
      </c>
      <c r="H10" s="145">
        <f t="shared" si="12"/>
        <v>322.5512250000001</v>
      </c>
      <c r="I10" s="145">
        <f t="shared" si="12"/>
        <v>251.10275700000005</v>
      </c>
      <c r="J10" s="145">
        <f t="shared" si="12"/>
        <v>311.16173400000008</v>
      </c>
      <c r="K10" s="145">
        <f t="shared" si="12"/>
        <v>0</v>
      </c>
      <c r="L10" s="145">
        <f t="shared" si="12"/>
        <v>66.082999999999998</v>
      </c>
      <c r="M10" s="145">
        <f t="shared" si="12"/>
        <v>49.060499999999998</v>
      </c>
      <c r="N10" s="145">
        <f t="shared" si="12"/>
        <v>46.425600000000003</v>
      </c>
      <c r="O10" s="145">
        <f t="shared" si="12"/>
        <v>75.942428000000007</v>
      </c>
      <c r="P10" s="145">
        <f t="shared" si="2"/>
        <v>123.57881</v>
      </c>
      <c r="Q10" s="145">
        <f t="shared" si="3"/>
        <v>4729.7885659999993</v>
      </c>
      <c r="R10" s="177"/>
      <c r="S10" s="155"/>
    </row>
    <row r="11" spans="2:25" s="2" customFormat="1" x14ac:dyDescent="0.2">
      <c r="B11" s="47" t="s">
        <v>6</v>
      </c>
      <c r="C11" s="52">
        <f t="shared" ref="C11:Q11" si="14">SUM(C5:C10)</f>
        <v>2917.8558590000021</v>
      </c>
      <c r="D11" s="52">
        <f t="shared" si="14"/>
        <v>2193.8453529999997</v>
      </c>
      <c r="E11" s="52">
        <f t="shared" si="14"/>
        <v>2120.0632570000002</v>
      </c>
      <c r="F11" s="52">
        <f t="shared" ref="F11" si="15">SUM(F5:F10)</f>
        <v>1851.7546800000002</v>
      </c>
      <c r="G11" s="52">
        <f t="shared" si="14"/>
        <v>1638.2269139999994</v>
      </c>
      <c r="H11" s="52">
        <f t="shared" si="14"/>
        <v>1175.4808780000003</v>
      </c>
      <c r="I11" s="52">
        <f t="shared" si="14"/>
        <v>732.22013199999992</v>
      </c>
      <c r="J11" s="52">
        <f t="shared" si="14"/>
        <v>503.04064700000004</v>
      </c>
      <c r="K11" s="52">
        <f t="shared" si="14"/>
        <v>322.47173199999997</v>
      </c>
      <c r="L11" s="52">
        <f t="shared" si="14"/>
        <v>286.36007599999999</v>
      </c>
      <c r="M11" s="52">
        <f t="shared" si="14"/>
        <v>212.59571399999999</v>
      </c>
      <c r="N11" s="52">
        <f t="shared" si="14"/>
        <v>201.17777600000002</v>
      </c>
      <c r="O11" s="52">
        <f t="shared" si="14"/>
        <v>99.103178000000014</v>
      </c>
      <c r="P11" s="52">
        <f t="shared" si="14"/>
        <v>480.08075747999999</v>
      </c>
      <c r="Q11" s="52">
        <f t="shared" si="14"/>
        <v>14734.276953479999</v>
      </c>
      <c r="R11" s="177"/>
      <c r="S11" s="60"/>
    </row>
    <row r="12" spans="2:25" x14ac:dyDescent="0.2">
      <c r="O12" s="62"/>
      <c r="Q12" s="137"/>
    </row>
    <row r="13" spans="2:25" x14ac:dyDescent="0.2">
      <c r="O13" s="62"/>
    </row>
    <row r="14" spans="2:25" x14ac:dyDescent="0.2">
      <c r="B14" s="3" t="s">
        <v>10</v>
      </c>
    </row>
    <row r="15" spans="2:25" x14ac:dyDescent="0.2">
      <c r="B15" t="s">
        <v>9</v>
      </c>
      <c r="C15" t="str">
        <f>INDEX(VOC_bar_chart_data!$A$24:$A$44,MATCH(C18,VOC_bar_chart_data!$B$24:$B$44,0),1)</f>
        <v>Y</v>
      </c>
      <c r="D15" t="str">
        <f>INDEX(VOC_bar_chart_data!$A$24:$A$44,MATCH(D18,VOC_bar_chart_data!$B$24:$B$44,0),1)</f>
        <v>Y</v>
      </c>
      <c r="E15" t="str">
        <f>INDEX(VOC_bar_chart_data!$A$24:$A$44,MATCH(E18,VOC_bar_chart_data!$B$24:$B$44,0),1)</f>
        <v>Y</v>
      </c>
      <c r="F15" t="str">
        <f>INDEX(VOC_bar_chart_data!$A$24:$A$44,MATCH(F18,VOC_bar_chart_data!$B$24:$B$44,0),1)</f>
        <v>Y</v>
      </c>
      <c r="G15" t="str">
        <f>INDEX(VOC_bar_chart_data!$A$24:$A$44,MATCH(G18,VOC_bar_chart_data!$B$24:$B$44,0),1)</f>
        <v>Y</v>
      </c>
      <c r="H15" t="str">
        <f>INDEX(VOC_bar_chart_data!$A$24:$A$44,MATCH(H18,VOC_bar_chart_data!$B$24:$B$44,0),1)</f>
        <v>Y</v>
      </c>
      <c r="I15" t="str">
        <f>INDEX(VOC_bar_chart_data!$A$24:$A$44,MATCH(I18,VOC_bar_chart_data!$B$24:$B$44,0),1)</f>
        <v>Y</v>
      </c>
      <c r="J15" t="str">
        <f>INDEX(VOC_bar_chart_data!$A$24:$A$44,MATCH(J18,VOC_bar_chart_data!$B$24:$B$44,0),1)</f>
        <v>Y</v>
      </c>
      <c r="K15" t="str">
        <f>INDEX(VOC_bar_chart_data!$A$24:$A$44,MATCH(K18,VOC_bar_chart_data!$B$24:$B$44,0),1)</f>
        <v>Y</v>
      </c>
      <c r="L15" t="str">
        <f>INDEX(VOC_bar_chart_data!$A$24:$A$44,MATCH(L18,VOC_bar_chart_data!$B$24:$B$44,0),1)</f>
        <v>Y</v>
      </c>
      <c r="M15" t="str">
        <f>INDEX(VOC_bar_chart_data!$A$24:$A$44,MATCH(M18,VOC_bar_chart_data!$B$24:$B$44,0),1)</f>
        <v>Y</v>
      </c>
      <c r="N15" t="str">
        <f>INDEX(VOC_bar_chart_data!$A$24:$A$44,MATCH(N18,VOC_bar_chart_data!$B$24:$B$44,0),1)</f>
        <v>Y</v>
      </c>
      <c r="O15" t="str">
        <f>INDEX(VOC_bar_chart_data!$A$24:$A$44,MATCH(O18,VOC_bar_chart_data!$B$24:$B$44,0),1)</f>
        <v>N</v>
      </c>
      <c r="P15" t="str">
        <f>INDEX(VOC_bar_chart_data!$A$24:$A$44,MATCH(P18,VOC_bar_chart_data!$B$24:$B$44,0),1)</f>
        <v>N</v>
      </c>
      <c r="Q15" t="str">
        <f>INDEX(VOC_bar_chart_data!$A$24:$A$44,MATCH(Q18,VOC_bar_chart_data!$B$24:$B$44,0),1)</f>
        <v>N</v>
      </c>
      <c r="R15" t="str">
        <f>INDEX(VOC_bar_chart_data!$A$24:$A$44,MATCH(R18,VOC_bar_chart_data!$B$24:$B$44,0),1)</f>
        <v>Y</v>
      </c>
      <c r="S15" t="str">
        <f>INDEX(VOC_bar_chart_data!$A$24:$A$44,MATCH(S18,VOC_bar_chart_data!$B$24:$B$44,0),1)</f>
        <v>N</v>
      </c>
      <c r="T15" t="str">
        <f>INDEX(VOC_bar_chart_data!$A$24:$A$44,MATCH(T18,VOC_bar_chart_data!$B$24:$B$44,0),1)</f>
        <v>N</v>
      </c>
      <c r="U15" t="str">
        <f>INDEX(VOC_bar_chart_data!$A$24:$A$44,MATCH(U18,VOC_bar_chart_data!$B$24:$B$44,0),1)</f>
        <v>N</v>
      </c>
      <c r="V15" t="str">
        <f>INDEX(VOC_bar_chart_data!$A$24:$A$44,MATCH(V18,VOC_bar_chart_data!$B$24:$B$44,0),1)</f>
        <v>N</v>
      </c>
    </row>
    <row r="17" spans="1:58" x14ac:dyDescent="0.2">
      <c r="B17" s="8" t="s">
        <v>93</v>
      </c>
      <c r="C17" s="8" t="s">
        <v>53</v>
      </c>
      <c r="D17" s="10"/>
      <c r="E17" s="10"/>
      <c r="F17" s="10"/>
      <c r="G17" s="10"/>
      <c r="H17" s="10"/>
      <c r="I17" s="10"/>
      <c r="J17" s="10"/>
      <c r="K17" s="10"/>
      <c r="L17" s="10"/>
      <c r="M17" s="10"/>
      <c r="N17" s="10"/>
      <c r="O17" s="10"/>
      <c r="P17" s="10"/>
      <c r="Q17" s="10"/>
      <c r="R17" s="10"/>
      <c r="S17" s="10"/>
      <c r="T17" s="10"/>
      <c r="U17" s="10"/>
      <c r="V17" s="10"/>
      <c r="W17" s="12"/>
    </row>
    <row r="18" spans="1:58" s="6" customFormat="1" ht="25.5" x14ac:dyDescent="0.2">
      <c r="B18" s="17" t="s">
        <v>54</v>
      </c>
      <c r="C18" s="18" t="s">
        <v>159</v>
      </c>
      <c r="D18" s="19" t="s">
        <v>140</v>
      </c>
      <c r="E18" s="19" t="s">
        <v>108</v>
      </c>
      <c r="F18" s="19" t="s">
        <v>168</v>
      </c>
      <c r="G18" s="19" t="s">
        <v>111</v>
      </c>
      <c r="H18" s="19" t="s">
        <v>110</v>
      </c>
      <c r="I18" s="19" t="s">
        <v>208</v>
      </c>
      <c r="J18" s="19" t="s">
        <v>85</v>
      </c>
      <c r="K18" s="19" t="s">
        <v>44</v>
      </c>
      <c r="L18" s="19" t="s">
        <v>206</v>
      </c>
      <c r="M18" s="19" t="s">
        <v>126</v>
      </c>
      <c r="N18" s="19" t="s">
        <v>174</v>
      </c>
      <c r="O18" s="19" t="s">
        <v>137</v>
      </c>
      <c r="P18" s="19" t="s">
        <v>138</v>
      </c>
      <c r="Q18" s="19" t="s">
        <v>109</v>
      </c>
      <c r="R18" s="19" t="s">
        <v>158</v>
      </c>
      <c r="S18" s="19" t="s">
        <v>175</v>
      </c>
      <c r="T18" s="19" t="s">
        <v>176</v>
      </c>
      <c r="U18" s="19" t="s">
        <v>169</v>
      </c>
      <c r="V18" s="19" t="s">
        <v>107</v>
      </c>
      <c r="W18" s="20" t="s">
        <v>94</v>
      </c>
      <c r="X18"/>
      <c r="Y18"/>
      <c r="Z18"/>
      <c r="AA18"/>
      <c r="AB18"/>
      <c r="AC18"/>
      <c r="AD18"/>
      <c r="AE18"/>
      <c r="AF18"/>
      <c r="AG18"/>
      <c r="AH18"/>
      <c r="AI18"/>
      <c r="AJ18"/>
      <c r="AK18"/>
      <c r="AL18"/>
      <c r="AM18"/>
      <c r="AN18"/>
      <c r="AO18"/>
      <c r="AP18"/>
      <c r="AQ18"/>
      <c r="AR18"/>
      <c r="AS18"/>
      <c r="AT18"/>
      <c r="AU18"/>
      <c r="AV18"/>
      <c r="AW18"/>
      <c r="AX18"/>
      <c r="AY18"/>
      <c r="AZ18"/>
      <c r="BA18"/>
      <c r="BB18"/>
      <c r="BC18"/>
      <c r="BD18"/>
      <c r="BE18"/>
      <c r="BF18"/>
    </row>
    <row r="19" spans="1:58" x14ac:dyDescent="0.2">
      <c r="A19" s="31" t="str">
        <f>VLOOKUP(VALUE($B19),fips_xref!$A$5:$I$30,8,FALSE)</f>
        <v>CO</v>
      </c>
      <c r="B19" s="41" t="s">
        <v>191</v>
      </c>
      <c r="C19" s="35">
        <v>1.923081</v>
      </c>
      <c r="D19" s="36"/>
      <c r="E19" s="36">
        <v>1.2866409999999999</v>
      </c>
      <c r="F19" s="36">
        <v>0.31796999999999997</v>
      </c>
      <c r="G19" s="36"/>
      <c r="H19" s="36">
        <v>9.8002500000000001</v>
      </c>
      <c r="I19" s="36"/>
      <c r="J19" s="36"/>
      <c r="K19" s="36">
        <v>0.173847</v>
      </c>
      <c r="L19" s="36">
        <v>0.97900799999999999</v>
      </c>
      <c r="M19" s="36">
        <v>0.72682199999999997</v>
      </c>
      <c r="N19" s="36">
        <v>0.68778799999999995</v>
      </c>
      <c r="O19" s="36">
        <v>13.29</v>
      </c>
      <c r="P19" s="36"/>
      <c r="Q19" s="36">
        <v>5.3619399999999998E-2</v>
      </c>
      <c r="R19" s="36"/>
      <c r="S19" s="36">
        <v>3.0361900000000001E-2</v>
      </c>
      <c r="T19" s="36">
        <v>2.92427E-2</v>
      </c>
      <c r="U19" s="36">
        <v>1.43784E-2</v>
      </c>
      <c r="V19" s="36">
        <v>1.8259299999999999E-3</v>
      </c>
      <c r="W19" s="37">
        <v>29.314835330000001</v>
      </c>
    </row>
    <row r="20" spans="1:58" x14ac:dyDescent="0.2">
      <c r="A20" s="31" t="str">
        <f>VLOOKUP(VALUE($B20),fips_xref!$A$5:$I$30,8,FALSE)</f>
        <v>CO</v>
      </c>
      <c r="B20" s="42" t="s">
        <v>192</v>
      </c>
      <c r="C20" s="38">
        <v>2270.1301140000019</v>
      </c>
      <c r="D20" s="39">
        <v>1223.6528419999997</v>
      </c>
      <c r="E20" s="39">
        <v>701.28515200000027</v>
      </c>
      <c r="F20" s="39">
        <v>1419.75</v>
      </c>
      <c r="G20" s="39">
        <v>864.21024999999952</v>
      </c>
      <c r="H20" s="39">
        <v>608.8089100000002</v>
      </c>
      <c r="I20" s="39">
        <v>475.49148599999995</v>
      </c>
      <c r="J20" s="39">
        <v>55.641469000000001</v>
      </c>
      <c r="K20" s="39">
        <v>312.14999999999998</v>
      </c>
      <c r="L20" s="39">
        <v>210.48699999999999</v>
      </c>
      <c r="M20" s="39">
        <v>156.267</v>
      </c>
      <c r="N20" s="39">
        <v>147.87430000000001</v>
      </c>
      <c r="O20" s="39">
        <v>64.112835000000018</v>
      </c>
      <c r="P20" s="39">
        <v>30.970399999999998</v>
      </c>
      <c r="Q20" s="39">
        <v>96.275999999999996</v>
      </c>
      <c r="R20" s="39">
        <v>10.320323999999999</v>
      </c>
      <c r="S20" s="39">
        <v>54.516100000000002</v>
      </c>
      <c r="T20" s="39">
        <v>52.506500000000003</v>
      </c>
      <c r="U20" s="39">
        <v>25.8171</v>
      </c>
      <c r="V20" s="39">
        <v>3.2785299999999999</v>
      </c>
      <c r="W20" s="40">
        <v>8783.5463120000022</v>
      </c>
    </row>
    <row r="21" spans="1:58" x14ac:dyDescent="0.2">
      <c r="A21" s="31" t="str">
        <f>VLOOKUP(VALUE($B21),fips_xref!$A$5:$I$30,8,FALSE)</f>
        <v>CO</v>
      </c>
      <c r="B21" s="42" t="s">
        <v>193</v>
      </c>
      <c r="C21" s="38">
        <v>10.948213000000001</v>
      </c>
      <c r="D21" s="39"/>
      <c r="E21" s="39">
        <v>63.691389999999998</v>
      </c>
      <c r="F21" s="39">
        <v>3.4977100000000001</v>
      </c>
      <c r="G21" s="39">
        <v>2.4300000000000002</v>
      </c>
      <c r="H21" s="39">
        <v>5.68</v>
      </c>
      <c r="I21" s="39"/>
      <c r="J21" s="39">
        <v>17.256881</v>
      </c>
      <c r="K21" s="39">
        <v>0.24329500000000001</v>
      </c>
      <c r="L21" s="39">
        <v>0.97900799999999999</v>
      </c>
      <c r="M21" s="39">
        <v>0.72682199999999997</v>
      </c>
      <c r="N21" s="39">
        <v>0.68778799999999995</v>
      </c>
      <c r="O21" s="39">
        <v>0</v>
      </c>
      <c r="P21" s="39"/>
      <c r="Q21" s="39">
        <v>7.50392E-2</v>
      </c>
      <c r="R21" s="39"/>
      <c r="S21" s="39">
        <v>4.2490800000000002E-2</v>
      </c>
      <c r="T21" s="39">
        <v>4.0924500000000003E-2</v>
      </c>
      <c r="U21" s="39">
        <v>2.0122299999999999E-2</v>
      </c>
      <c r="V21" s="39">
        <v>2.5553500000000001E-3</v>
      </c>
      <c r="W21" s="40">
        <v>106.32223915</v>
      </c>
    </row>
    <row r="22" spans="1:58" x14ac:dyDescent="0.2">
      <c r="A22" s="31" t="str">
        <f>VLOOKUP(VALUE($B22),fips_xref!$A$5:$I$30,8,FALSE)</f>
        <v>CO</v>
      </c>
      <c r="B22" s="42" t="s">
        <v>194</v>
      </c>
      <c r="C22" s="38">
        <v>212.28530000000001</v>
      </c>
      <c r="D22" s="39">
        <v>7.0802999999999994</v>
      </c>
      <c r="E22" s="39">
        <v>90.575587999999982</v>
      </c>
      <c r="F22" s="39">
        <v>129.279</v>
      </c>
      <c r="G22" s="39">
        <v>235.52</v>
      </c>
      <c r="H22" s="39">
        <v>127.343791</v>
      </c>
      <c r="I22" s="39">
        <v>5.6258889999999999</v>
      </c>
      <c r="J22" s="39">
        <v>118.98056299999999</v>
      </c>
      <c r="K22" s="39">
        <v>9.9045900000000007</v>
      </c>
      <c r="L22" s="39">
        <v>7.8320600000000002</v>
      </c>
      <c r="M22" s="39">
        <v>5.8145699999999998</v>
      </c>
      <c r="N22" s="39">
        <v>5.5023</v>
      </c>
      <c r="O22" s="39">
        <v>8.0500000000000007</v>
      </c>
      <c r="P22" s="39"/>
      <c r="Q22" s="39">
        <v>3.0548600000000001</v>
      </c>
      <c r="R22" s="39">
        <v>12.840425999999999</v>
      </c>
      <c r="S22" s="39">
        <v>1.7298100000000001</v>
      </c>
      <c r="T22" s="39">
        <v>1.66604</v>
      </c>
      <c r="U22" s="39">
        <v>0.81918299999999999</v>
      </c>
      <c r="V22" s="39">
        <v>0.104029</v>
      </c>
      <c r="W22" s="40">
        <v>984.00829899999974</v>
      </c>
    </row>
    <row r="23" spans="1:58" x14ac:dyDescent="0.2">
      <c r="A23" s="31" t="str">
        <f>VLOOKUP(VALUE($B23),fips_xref!$A$5:$I$30,8,FALSE)</f>
        <v>CO</v>
      </c>
      <c r="B23" s="42" t="s">
        <v>211</v>
      </c>
      <c r="C23" s="38"/>
      <c r="D23" s="39"/>
      <c r="E23" s="39"/>
      <c r="F23" s="39"/>
      <c r="G23" s="39"/>
      <c r="H23" s="39">
        <v>101.296702</v>
      </c>
      <c r="I23" s="39"/>
      <c r="J23" s="39"/>
      <c r="K23" s="39"/>
      <c r="L23" s="39"/>
      <c r="M23" s="39"/>
      <c r="N23" s="39"/>
      <c r="O23" s="39"/>
      <c r="P23" s="39"/>
      <c r="Q23" s="39"/>
      <c r="R23" s="39"/>
      <c r="S23" s="39"/>
      <c r="T23" s="39"/>
      <c r="U23" s="39"/>
      <c r="V23" s="39"/>
      <c r="W23" s="40">
        <v>101.296702</v>
      </c>
    </row>
    <row r="24" spans="1:58" s="26" customFormat="1" x14ac:dyDescent="0.2">
      <c r="A24" s="31" t="str">
        <f>VLOOKUP(VALUE($B24),fips_xref!$A$5:$I$30,8,FALSE)</f>
        <v>CO</v>
      </c>
      <c r="B24" s="42" t="s">
        <v>195</v>
      </c>
      <c r="C24" s="38">
        <v>422.56915100000003</v>
      </c>
      <c r="D24" s="39">
        <v>963.112211</v>
      </c>
      <c r="E24" s="39">
        <v>1263.2244860000001</v>
      </c>
      <c r="F24" s="39">
        <v>298.91000000000003</v>
      </c>
      <c r="G24" s="39">
        <v>536.06666399999995</v>
      </c>
      <c r="H24" s="39">
        <v>322.5512250000001</v>
      </c>
      <c r="I24" s="39">
        <v>251.10275700000005</v>
      </c>
      <c r="J24" s="39">
        <v>311.16173400000008</v>
      </c>
      <c r="K24" s="39"/>
      <c r="L24" s="39">
        <v>66.082999999999998</v>
      </c>
      <c r="M24" s="39">
        <v>49.060499999999998</v>
      </c>
      <c r="N24" s="39">
        <v>46.425600000000003</v>
      </c>
      <c r="O24" s="39">
        <v>47.842810000000007</v>
      </c>
      <c r="P24" s="39">
        <v>75.736000000000004</v>
      </c>
      <c r="Q24" s="39"/>
      <c r="R24" s="39">
        <v>75.942428000000007</v>
      </c>
      <c r="S24" s="39"/>
      <c r="T24" s="39"/>
      <c r="U24" s="39"/>
      <c r="V24" s="39"/>
      <c r="W24" s="40">
        <v>4729.7885659999993</v>
      </c>
      <c r="X24"/>
      <c r="Y24"/>
      <c r="Z24"/>
      <c r="AA24"/>
      <c r="AB24"/>
      <c r="AC24"/>
      <c r="AD24"/>
      <c r="AE24"/>
      <c r="AF24"/>
      <c r="AG24"/>
      <c r="AH24"/>
      <c r="AI24"/>
      <c r="AJ24"/>
      <c r="AK24"/>
      <c r="AL24"/>
      <c r="AM24"/>
      <c r="AN24"/>
      <c r="AO24"/>
      <c r="AP24"/>
      <c r="AQ24"/>
      <c r="AR24"/>
      <c r="AS24"/>
      <c r="AT24"/>
      <c r="AU24"/>
      <c r="AV24"/>
      <c r="AW24"/>
      <c r="AX24"/>
      <c r="AY24"/>
      <c r="AZ24"/>
      <c r="BA24"/>
      <c r="BB24"/>
      <c r="BC24"/>
      <c r="BD24"/>
      <c r="BE24"/>
      <c r="BF24"/>
    </row>
    <row r="25" spans="1:58" s="26" customFormat="1" x14ac:dyDescent="0.2">
      <c r="A25" s="31"/>
      <c r="B25" s="11" t="s">
        <v>94</v>
      </c>
      <c r="C25" s="49">
        <v>2917.8558590000021</v>
      </c>
      <c r="D25" s="50">
        <v>2193.8453529999997</v>
      </c>
      <c r="E25" s="50">
        <v>2120.0632570000002</v>
      </c>
      <c r="F25" s="50">
        <v>1851.7546800000002</v>
      </c>
      <c r="G25" s="50">
        <v>1638.2269139999994</v>
      </c>
      <c r="H25" s="50">
        <v>1175.4808780000003</v>
      </c>
      <c r="I25" s="50">
        <v>732.22013199999992</v>
      </c>
      <c r="J25" s="50">
        <v>503.04064700000004</v>
      </c>
      <c r="K25" s="50">
        <v>322.47173199999997</v>
      </c>
      <c r="L25" s="50">
        <v>286.36007599999999</v>
      </c>
      <c r="M25" s="50">
        <v>212.59571399999999</v>
      </c>
      <c r="N25" s="50">
        <v>201.17777600000002</v>
      </c>
      <c r="O25" s="50">
        <v>133.29564500000001</v>
      </c>
      <c r="P25" s="50">
        <v>106.7064</v>
      </c>
      <c r="Q25" s="50">
        <v>99.45951860000001</v>
      </c>
      <c r="R25" s="50">
        <v>99.103178000000014</v>
      </c>
      <c r="S25" s="50">
        <v>56.318762700000008</v>
      </c>
      <c r="T25" s="50">
        <v>54.242707200000005</v>
      </c>
      <c r="U25" s="50">
        <v>26.670783699999998</v>
      </c>
      <c r="V25" s="50">
        <v>3.3869402800000001</v>
      </c>
      <c r="W25" s="53">
        <v>14734.276953480001</v>
      </c>
      <c r="X25"/>
      <c r="Y25"/>
      <c r="Z25"/>
      <c r="AA25"/>
      <c r="AB25"/>
      <c r="AC25"/>
      <c r="AD25"/>
      <c r="AE25"/>
      <c r="AF25"/>
      <c r="AG25"/>
      <c r="AH25"/>
      <c r="AI25"/>
      <c r="AJ25"/>
      <c r="AK25"/>
      <c r="AL25"/>
      <c r="AM25"/>
      <c r="AN25"/>
      <c r="AO25"/>
      <c r="AP25"/>
      <c r="AQ25"/>
      <c r="AR25"/>
      <c r="AS25"/>
      <c r="AT25"/>
      <c r="AU25"/>
      <c r="AV25"/>
      <c r="AW25"/>
      <c r="AX25"/>
      <c r="AY25"/>
      <c r="AZ25"/>
      <c r="BA25"/>
      <c r="BB25"/>
      <c r="BC25"/>
      <c r="BD25"/>
      <c r="BE25"/>
      <c r="BF25"/>
    </row>
    <row r="26" spans="1:58" s="26" customFormat="1" x14ac:dyDescent="0.2">
      <c r="A26" s="31"/>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row>
    <row r="27" spans="1:58" s="26" customFormat="1" x14ac:dyDescent="0.2">
      <c r="A27" s="31"/>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row>
    <row r="28" spans="1:58" s="26" customFormat="1" x14ac:dyDescent="0.2">
      <c r="A28" s="31"/>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row>
    <row r="29" spans="1:58" s="28" customFormat="1" x14ac:dyDescent="0.2">
      <c r="A29" s="31"/>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row>
    <row r="30" spans="1:58" s="28" customFormat="1" x14ac:dyDescent="0.2">
      <c r="A30" s="31"/>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row>
    <row r="31" spans="1:58" s="28" customFormat="1" x14ac:dyDescent="0.2">
      <c r="A31" s="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row>
    <row r="32" spans="1:58" s="28" customFormat="1" x14ac:dyDescent="0.2">
      <c r="A32" s="31"/>
      <c r="B32"/>
      <c r="C32"/>
      <c r="D32"/>
      <c r="E32"/>
      <c r="F32"/>
      <c r="G32"/>
      <c r="H32"/>
      <c r="I32"/>
      <c r="J32"/>
      <c r="K32"/>
      <c r="L32"/>
      <c r="M32"/>
      <c r="N32"/>
      <c r="O32"/>
      <c r="P32"/>
      <c r="Q32"/>
      <c r="R32"/>
      <c r="S32"/>
      <c r="T32"/>
      <c r="U32"/>
      <c r="V32"/>
      <c r="W32"/>
      <c r="X32"/>
      <c r="Y32"/>
      <c r="Z32"/>
      <c r="AA32"/>
      <c r="AB32"/>
    </row>
    <row r="33" spans="1:28" s="28" customFormat="1" x14ac:dyDescent="0.2">
      <c r="A33" s="31"/>
      <c r="B33"/>
      <c r="C33"/>
      <c r="D33"/>
      <c r="E33"/>
      <c r="F33"/>
      <c r="G33"/>
      <c r="H33"/>
      <c r="I33"/>
      <c r="J33"/>
      <c r="K33"/>
      <c r="L33"/>
      <c r="M33"/>
      <c r="N33"/>
      <c r="O33"/>
      <c r="P33"/>
      <c r="Q33"/>
      <c r="R33"/>
      <c r="S33"/>
      <c r="T33"/>
      <c r="U33"/>
      <c r="V33"/>
      <c r="W33"/>
      <c r="X33"/>
      <c r="Y33"/>
      <c r="Z33"/>
      <c r="AA33"/>
      <c r="AB33"/>
    </row>
    <row r="34" spans="1:28" x14ac:dyDescent="0.2">
      <c r="A34" s="31"/>
    </row>
    <row r="35" spans="1:28" x14ac:dyDescent="0.2">
      <c r="A35" s="31"/>
    </row>
    <row r="36" spans="1:28" x14ac:dyDescent="0.2">
      <c r="A36" s="31"/>
    </row>
    <row r="38" spans="1:28" x14ac:dyDescent="0.2">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8" x14ac:dyDescent="0.2">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8" x14ac:dyDescent="0.2">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8" x14ac:dyDescent="0.2">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8" x14ac:dyDescent="0.2">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8" x14ac:dyDescent="0.2">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8" x14ac:dyDescent="0.2">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8" x14ac:dyDescent="0.2">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8" x14ac:dyDescent="0.2">
      <c r="C46" s="39"/>
      <c r="D46" s="39"/>
      <c r="E46" s="39"/>
      <c r="F46" s="39"/>
      <c r="G46" s="39"/>
      <c r="H46" s="39"/>
      <c r="I46" s="39"/>
      <c r="J46" s="39"/>
      <c r="K46" s="39"/>
      <c r="L46" s="39"/>
      <c r="M46" s="39"/>
      <c r="N46" s="39"/>
      <c r="O46" s="39"/>
      <c r="P46" s="39"/>
      <c r="Q46" s="39"/>
      <c r="R46" s="39"/>
      <c r="S46" s="39"/>
      <c r="T46" s="39"/>
      <c r="U46" s="39"/>
      <c r="V46" s="39"/>
      <c r="W46" s="39"/>
      <c r="X46" s="39"/>
      <c r="Y46" s="39"/>
      <c r="Z46" s="39"/>
    </row>
    <row r="50" spans="5:6" x14ac:dyDescent="0.2">
      <c r="E50" s="15"/>
      <c r="F50" s="15"/>
    </row>
  </sheetData>
  <phoneticPr fontId="6"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F50"/>
  <sheetViews>
    <sheetView topLeftCell="B1" zoomScaleNormal="100" workbookViewId="0">
      <selection activeCell="B9" sqref="B9"/>
    </sheetView>
  </sheetViews>
  <sheetFormatPr defaultRowHeight="12.75" x14ac:dyDescent="0.2"/>
  <cols>
    <col min="1" max="1" width="9.140625" hidden="1" customWidth="1"/>
    <col min="2" max="2" width="20.85546875" customWidth="1"/>
    <col min="3" max="22" width="19" customWidth="1"/>
    <col min="23" max="24" width="10.5703125" customWidth="1"/>
    <col min="25" max="26" width="19.140625" customWidth="1"/>
    <col min="27" max="29" width="10.5703125" customWidth="1"/>
    <col min="30" max="37" width="27.140625" customWidth="1"/>
    <col min="38" max="39" width="10.5703125" customWidth="1"/>
    <col min="40" max="40" width="10.28515625" customWidth="1"/>
    <col min="41" max="53" width="29.42578125" customWidth="1"/>
    <col min="54" max="54" width="8.5703125" customWidth="1"/>
    <col min="55" max="56" width="10.5703125" customWidth="1"/>
    <col min="57" max="57" width="30.140625" customWidth="1"/>
    <col min="58" max="58" width="8.5703125" customWidth="1"/>
  </cols>
  <sheetData>
    <row r="1" spans="2:22" x14ac:dyDescent="0.2">
      <c r="B1" s="7" t="s">
        <v>143</v>
      </c>
      <c r="E1" s="30"/>
      <c r="F1" s="64"/>
      <c r="G1" s="30"/>
      <c r="H1" s="5"/>
    </row>
    <row r="2" spans="2:22" x14ac:dyDescent="0.2">
      <c r="E2" s="30"/>
      <c r="F2" s="30"/>
      <c r="G2" s="30"/>
      <c r="H2" s="5"/>
    </row>
    <row r="3" spans="2:22" x14ac:dyDescent="0.2">
      <c r="B3" s="3" t="s">
        <v>7</v>
      </c>
    </row>
    <row r="4" spans="2:22" s="6" customFormat="1" x14ac:dyDescent="0.2">
      <c r="B4" s="16" t="s">
        <v>77</v>
      </c>
      <c r="C4" s="43" t="s">
        <v>159</v>
      </c>
      <c r="D4" s="43" t="s">
        <v>126</v>
      </c>
      <c r="E4" s="43" t="s">
        <v>174</v>
      </c>
      <c r="F4" s="43" t="s">
        <v>206</v>
      </c>
      <c r="G4" s="43" t="s">
        <v>158</v>
      </c>
      <c r="H4" s="43" t="s">
        <v>110</v>
      </c>
      <c r="I4" s="43" t="s">
        <v>85</v>
      </c>
      <c r="J4" s="43" t="s">
        <v>140</v>
      </c>
      <c r="K4" s="43" t="s">
        <v>111</v>
      </c>
      <c r="L4" s="43" t="s">
        <v>108</v>
      </c>
      <c r="M4" s="68" t="s">
        <v>47</v>
      </c>
      <c r="N4" s="183" t="s">
        <v>6</v>
      </c>
      <c r="O4" s="68"/>
      <c r="P4" s="16"/>
      <c r="Q4" s="156"/>
      <c r="R4" s="59"/>
      <c r="S4" s="16"/>
      <c r="T4" s="16"/>
      <c r="U4" s="16"/>
      <c r="V4" s="16"/>
    </row>
    <row r="5" spans="2:22" s="31" customFormat="1" x14ac:dyDescent="0.2">
      <c r="B5" s="31" t="str">
        <f>PROPER(VLOOKUP(VALUE(B19),fips_xref!$A$5:$B$30,2,FALSE))&amp;", "&amp;A19</f>
        <v>Delta, CO</v>
      </c>
      <c r="C5" s="145">
        <f t="shared" ref="C5:K10" si="0">SUMIF($C$18:$AM$18,C$4,$C19:$AM19)</f>
        <v>32.707686000000002</v>
      </c>
      <c r="D5" s="145">
        <f t="shared" si="0"/>
        <v>7.8863899999999996</v>
      </c>
      <c r="E5" s="145">
        <f t="shared" si="0"/>
        <v>6.5077569999999998</v>
      </c>
      <c r="F5" s="145">
        <f t="shared" ref="F5" si="1">SUMIF($C$18:$AM$18,F$4,$C19:$AM19)</f>
        <v>5.2522700000000002</v>
      </c>
      <c r="G5" s="145">
        <f t="shared" si="0"/>
        <v>0</v>
      </c>
      <c r="H5" s="145">
        <f t="shared" si="0"/>
        <v>0</v>
      </c>
      <c r="I5" s="145">
        <f t="shared" si="0"/>
        <v>0</v>
      </c>
      <c r="J5" s="145">
        <f t="shared" si="0"/>
        <v>0</v>
      </c>
      <c r="K5" s="145">
        <f t="shared" si="0"/>
        <v>0</v>
      </c>
      <c r="L5" s="145">
        <f t="shared" ref="L5" si="2">SUMIF($C$18:$AM$18,L$4,$C19:$AM19)</f>
        <v>0</v>
      </c>
      <c r="M5" s="145">
        <f t="shared" ref="M5:M10" si="3">SUMIF($C$15:$AM$15,"N",$C19:$AM19)</f>
        <v>3.1417591026</v>
      </c>
      <c r="N5" s="145">
        <f t="shared" ref="N5:N10" si="4">SUM(C5:M5)</f>
        <v>55.4958621026</v>
      </c>
      <c r="P5" s="155"/>
    </row>
    <row r="6" spans="2:22" s="31" customFormat="1" x14ac:dyDescent="0.2">
      <c r="B6" s="31" t="str">
        <f>PROPER(VLOOKUP(VALUE(B20),fips_xref!$A$5:$B$30,2,FALSE))&amp;", "&amp;A20</f>
        <v>Garfield, CO</v>
      </c>
      <c r="C6" s="145">
        <f t="shared" si="0"/>
        <v>5779.4467920000143</v>
      </c>
      <c r="D6" s="145">
        <f t="shared" si="0"/>
        <v>1695.57</v>
      </c>
      <c r="E6" s="145">
        <f t="shared" si="0"/>
        <v>1399.16236</v>
      </c>
      <c r="F6" s="145">
        <f t="shared" ref="F6" si="5">SUMIF($C$18:$AM$18,F$4,$C20:$AM20)</f>
        <v>1129.24</v>
      </c>
      <c r="G6" s="145">
        <f t="shared" si="0"/>
        <v>89.273443999999998</v>
      </c>
      <c r="H6" s="145">
        <f t="shared" si="0"/>
        <v>31.205882000000003</v>
      </c>
      <c r="I6" s="145">
        <f t="shared" si="0"/>
        <v>6.1300000000000008</v>
      </c>
      <c r="J6" s="145">
        <f t="shared" si="0"/>
        <v>17.012774999999998</v>
      </c>
      <c r="K6" s="145">
        <f t="shared" si="0"/>
        <v>0</v>
      </c>
      <c r="L6" s="145">
        <f t="shared" ref="L6" si="6">SUMIF($C$18:$AM$18,L$4,$C20:$AM20)</f>
        <v>0.77</v>
      </c>
      <c r="M6" s="145">
        <f t="shared" si="3"/>
        <v>116.93160399999999</v>
      </c>
      <c r="N6" s="145">
        <f t="shared" si="4"/>
        <v>10264.742857000012</v>
      </c>
      <c r="P6" s="155"/>
    </row>
    <row r="7" spans="2:22" s="31" customFormat="1" x14ac:dyDescent="0.2">
      <c r="B7" s="31" t="str">
        <f>PROPER(VLOOKUP(VALUE(B21),fips_xref!$A$5:$B$30,2,FALSE))&amp;", "&amp;A21</f>
        <v>Gunnison, CO</v>
      </c>
      <c r="C7" s="145">
        <f t="shared" si="0"/>
        <v>91.286481999999992</v>
      </c>
      <c r="D7" s="145">
        <f t="shared" si="0"/>
        <v>7.8863899999999996</v>
      </c>
      <c r="E7" s="145">
        <f t="shared" si="0"/>
        <v>6.5077569999999998</v>
      </c>
      <c r="F7" s="145">
        <f t="shared" ref="F7" si="7">SUMIF($C$18:$AM$18,F$4,$C21:$AM21)</f>
        <v>5.2522700000000002</v>
      </c>
      <c r="G7" s="145">
        <f t="shared" si="0"/>
        <v>0</v>
      </c>
      <c r="H7" s="145">
        <f t="shared" si="0"/>
        <v>0.32</v>
      </c>
      <c r="I7" s="145">
        <f t="shared" si="0"/>
        <v>0</v>
      </c>
      <c r="J7" s="145">
        <f t="shared" si="0"/>
        <v>0</v>
      </c>
      <c r="K7" s="145">
        <f t="shared" si="0"/>
        <v>0</v>
      </c>
      <c r="L7" s="145">
        <f t="shared" ref="L7" si="8">SUMIF($C$18:$AM$18,L$4,$C21:$AM21)</f>
        <v>0</v>
      </c>
      <c r="M7" s="145">
        <f t="shared" si="3"/>
        <v>5.8888970899999997E-2</v>
      </c>
      <c r="N7" s="145">
        <f t="shared" si="4"/>
        <v>111.31178797089999</v>
      </c>
      <c r="P7" s="155"/>
    </row>
    <row r="8" spans="2:22" s="31" customFormat="1" x14ac:dyDescent="0.2">
      <c r="B8" s="31" t="str">
        <f>PROPER(VLOOKUP(VALUE(B22),fips_xref!$A$5:$B$30,2,FALSE))&amp;", "&amp;A22</f>
        <v>Mesa, CO</v>
      </c>
      <c r="C8" s="145">
        <f t="shared" si="0"/>
        <v>810.3290460000004</v>
      </c>
      <c r="D8" s="145">
        <f t="shared" si="0"/>
        <v>63.091099999999997</v>
      </c>
      <c r="E8" s="145">
        <f t="shared" si="0"/>
        <v>52.062075999999998</v>
      </c>
      <c r="F8" s="145">
        <f t="shared" ref="F8" si="9">SUMIF($C$18:$AM$18,F$4,$C22:$AM22)</f>
        <v>42.018099999999997</v>
      </c>
      <c r="G8" s="145">
        <f t="shared" si="0"/>
        <v>31.41</v>
      </c>
      <c r="H8" s="145">
        <f t="shared" si="0"/>
        <v>3.1480899999999998</v>
      </c>
      <c r="I8" s="145">
        <f t="shared" si="0"/>
        <v>15.657499999999999</v>
      </c>
      <c r="J8" s="145">
        <f t="shared" si="0"/>
        <v>0</v>
      </c>
      <c r="K8" s="145">
        <f t="shared" si="0"/>
        <v>0</v>
      </c>
      <c r="L8" s="145">
        <f t="shared" ref="L8" si="10">SUMIF($C$18:$AM$18,L$4,$C22:$AM22)</f>
        <v>0</v>
      </c>
      <c r="M8" s="145">
        <f t="shared" si="3"/>
        <v>13.679144140000002</v>
      </c>
      <c r="N8" s="145">
        <f t="shared" si="4"/>
        <v>1031.3950561400004</v>
      </c>
      <c r="P8" s="155"/>
    </row>
    <row r="9" spans="2:22" s="31" customFormat="1" x14ac:dyDescent="0.2">
      <c r="B9" s="31" t="str">
        <f>PROPER(VLOOKUP(VALUE(B23),fips_xref!$A$5:$B$30,2,FALSE))&amp;", "&amp;A23</f>
        <v>Pitkin, CO</v>
      </c>
      <c r="C9" s="145">
        <f t="shared" si="0"/>
        <v>0</v>
      </c>
      <c r="D9" s="145">
        <f t="shared" si="0"/>
        <v>0</v>
      </c>
      <c r="E9" s="145">
        <f t="shared" si="0"/>
        <v>0</v>
      </c>
      <c r="F9" s="145">
        <f t="shared" ref="F9" si="11">SUMIF($C$18:$AM$18,F$4,$C23:$AM23)</f>
        <v>0</v>
      </c>
      <c r="G9" s="145">
        <f t="shared" si="0"/>
        <v>0</v>
      </c>
      <c r="H9" s="145">
        <f t="shared" si="0"/>
        <v>0</v>
      </c>
      <c r="I9" s="145">
        <f t="shared" si="0"/>
        <v>0</v>
      </c>
      <c r="J9" s="145">
        <f t="shared" si="0"/>
        <v>0</v>
      </c>
      <c r="K9" s="145">
        <f t="shared" si="0"/>
        <v>0</v>
      </c>
      <c r="L9" s="145">
        <f t="shared" ref="L9" si="12">SUMIF($C$18:$AM$18,L$4,$C23:$AM23)</f>
        <v>0</v>
      </c>
      <c r="M9" s="145">
        <f t="shared" si="3"/>
        <v>0</v>
      </c>
      <c r="N9" s="145">
        <f t="shared" si="4"/>
        <v>0</v>
      </c>
      <c r="P9" s="155"/>
    </row>
    <row r="10" spans="2:22" s="31" customFormat="1" x14ac:dyDescent="0.2">
      <c r="B10" s="31" t="str">
        <f>PROPER(VLOOKUP(VALUE(B24),fips_xref!$A$5:$B$30,2,FALSE))&amp;", "&amp;A24</f>
        <v>Rio Blanco, CO</v>
      </c>
      <c r="C10" s="145">
        <f t="shared" si="0"/>
        <v>2255.5132400000025</v>
      </c>
      <c r="D10" s="145">
        <f t="shared" si="0"/>
        <v>532.33199999999999</v>
      </c>
      <c r="E10" s="145">
        <f t="shared" si="0"/>
        <v>439.27330000000001</v>
      </c>
      <c r="F10" s="145">
        <f t="shared" ref="F10" si="13">SUMIF($C$18:$AM$18,F$4,$C24:$AM24)</f>
        <v>354.52800000000002</v>
      </c>
      <c r="G10" s="145">
        <f t="shared" si="0"/>
        <v>99.623633999999981</v>
      </c>
      <c r="H10" s="145">
        <f t="shared" si="0"/>
        <v>69.241237999999996</v>
      </c>
      <c r="I10" s="145">
        <f t="shared" si="0"/>
        <v>73.637984999999986</v>
      </c>
      <c r="J10" s="145">
        <f t="shared" si="0"/>
        <v>19.010000000000002</v>
      </c>
      <c r="K10" s="145">
        <f t="shared" si="0"/>
        <v>2.6370140000000002</v>
      </c>
      <c r="L10" s="145">
        <f t="shared" ref="L10" si="14">SUMIF($C$18:$AM$18,L$4,$C24:$AM24)</f>
        <v>0</v>
      </c>
      <c r="M10" s="145">
        <f t="shared" si="3"/>
        <v>86.70881</v>
      </c>
      <c r="N10" s="145">
        <f t="shared" si="4"/>
        <v>3932.5052210000026</v>
      </c>
      <c r="P10" s="155"/>
    </row>
    <row r="11" spans="2:22" s="2" customFormat="1" x14ac:dyDescent="0.2">
      <c r="B11" s="47" t="s">
        <v>6</v>
      </c>
      <c r="C11" s="52">
        <f t="shared" ref="C11:M11" si="15">SUM(C5:C10)</f>
        <v>8969.2832460000172</v>
      </c>
      <c r="D11" s="52">
        <f t="shared" si="15"/>
        <v>2306.7658799999999</v>
      </c>
      <c r="E11" s="52">
        <f t="shared" si="15"/>
        <v>1903.5132500000002</v>
      </c>
      <c r="F11" s="52">
        <f t="shared" ref="F11" si="16">SUM(F5:F10)</f>
        <v>1536.2906399999999</v>
      </c>
      <c r="G11" s="52">
        <f t="shared" si="15"/>
        <v>220.30707799999999</v>
      </c>
      <c r="H11" s="52">
        <f t="shared" si="15"/>
        <v>103.91521</v>
      </c>
      <c r="I11" s="52">
        <f t="shared" si="15"/>
        <v>95.425484999999981</v>
      </c>
      <c r="J11" s="52">
        <f t="shared" si="15"/>
        <v>36.022774999999996</v>
      </c>
      <c r="K11" s="52">
        <f t="shared" si="15"/>
        <v>2.6370140000000002</v>
      </c>
      <c r="L11" s="52">
        <f t="shared" si="15"/>
        <v>0.77</v>
      </c>
      <c r="M11" s="52">
        <f t="shared" si="15"/>
        <v>220.52020621349999</v>
      </c>
      <c r="N11" s="52">
        <f>SUM(N5:N10)</f>
        <v>15395.450784213515</v>
      </c>
      <c r="P11" s="60"/>
    </row>
    <row r="12" spans="2:22" x14ac:dyDescent="0.2">
      <c r="O12" s="62"/>
      <c r="Q12" s="137"/>
    </row>
    <row r="13" spans="2:22" x14ac:dyDescent="0.2">
      <c r="O13" s="62"/>
    </row>
    <row r="14" spans="2:22" x14ac:dyDescent="0.2">
      <c r="B14" s="3" t="s">
        <v>10</v>
      </c>
    </row>
    <row r="15" spans="2:22" x14ac:dyDescent="0.2">
      <c r="B15" t="s">
        <v>9</v>
      </c>
      <c r="C15" t="str">
        <f>INDEX(NOx_bar_chart_data!$A$21:$A$40,MATCH(C18,NOx_bar_chart_data!$B$21:$B$40,0),1)</f>
        <v>Y</v>
      </c>
      <c r="D15" t="str">
        <f>INDEX(NOx_bar_chart_data!$A$21:$A$40,MATCH(D18,NOx_bar_chart_data!$B$21:$B$40,0),1)</f>
        <v>Y</v>
      </c>
      <c r="E15" t="str">
        <f>INDEX(NOx_bar_chart_data!$A$21:$A$40,MATCH(E18,NOx_bar_chart_data!$B$21:$B$40,0),1)</f>
        <v>Y</v>
      </c>
      <c r="F15" t="str">
        <f>INDEX(NOx_bar_chart_data!$A$21:$A$40,MATCH(F18,NOx_bar_chart_data!$B$21:$B$40,0),1)</f>
        <v>Y</v>
      </c>
      <c r="G15" t="str">
        <f>INDEX(NOx_bar_chart_data!$A$21:$A$40,MATCH(G18,NOx_bar_chart_data!$B$21:$B$40,0),1)</f>
        <v>Y</v>
      </c>
      <c r="H15" t="str">
        <f>INDEX(NOx_bar_chart_data!$A$21:$A$40,MATCH(H18,NOx_bar_chart_data!$B$21:$B$40,0),1)</f>
        <v>N</v>
      </c>
      <c r="I15" t="str">
        <f>INDEX(NOx_bar_chart_data!$A$21:$A$40,MATCH(I18,NOx_bar_chart_data!$B$21:$B$40,0),1)</f>
        <v>Y</v>
      </c>
      <c r="J15" t="str">
        <f>INDEX(NOx_bar_chart_data!$A$21:$A$40,MATCH(J18,NOx_bar_chart_data!$B$21:$B$40,0),1)</f>
        <v>Y</v>
      </c>
      <c r="K15" t="str">
        <f>INDEX(NOx_bar_chart_data!$A$21:$A$40,MATCH(K18,NOx_bar_chart_data!$B$21:$B$40,0),1)</f>
        <v>N</v>
      </c>
      <c r="L15" t="str">
        <f>INDEX(NOx_bar_chart_data!$A$21:$A$40,MATCH(L18,NOx_bar_chart_data!$B$21:$B$40,0),1)</f>
        <v>Y</v>
      </c>
      <c r="M15" t="str">
        <f>INDEX(NOx_bar_chart_data!$A$21:$A$40,MATCH(M18,NOx_bar_chart_data!$B$21:$B$40,0),1)</f>
        <v>Y</v>
      </c>
      <c r="N15" t="str">
        <f>INDEX(NOx_bar_chart_data!$A$21:$A$40,MATCH(N18,NOx_bar_chart_data!$B$21:$B$40,0),1)</f>
        <v>Y</v>
      </c>
      <c r="O15" t="str">
        <f>INDEX(NOx_bar_chart_data!$A$21:$A$40,MATCH(O18,NOx_bar_chart_data!$B$21:$B$40,0),1)</f>
        <v>N</v>
      </c>
      <c r="P15" t="str">
        <f>INDEX(NOx_bar_chart_data!$A$21:$A$40,MATCH(P18,NOx_bar_chart_data!$B$21:$B$40,0),1)</f>
        <v>N</v>
      </c>
      <c r="Q15" t="str">
        <f>INDEX(NOx_bar_chart_data!$A$21:$A$40,MATCH(Q18,NOx_bar_chart_data!$B$21:$B$40,0),1)</f>
        <v>N</v>
      </c>
      <c r="R15" t="str">
        <f>INDEX(NOx_bar_chart_data!$A$21:$A$40,MATCH(R18,NOx_bar_chart_data!$B$21:$B$40,0),1)</f>
        <v>N</v>
      </c>
      <c r="S15" t="str">
        <f>INDEX(NOx_bar_chart_data!$A$21:$A$40,MATCH(S18,NOx_bar_chart_data!$B$21:$B$40,0),1)</f>
        <v>N</v>
      </c>
      <c r="T15" t="str">
        <f>INDEX(NOx_bar_chart_data!$A$21:$A$40,MATCH(T18,NOx_bar_chart_data!$B$21:$B$40,0),1)</f>
        <v>N</v>
      </c>
      <c r="U15" t="str">
        <f>INDEX(NOx_bar_chart_data!$A$21:$A$40,MATCH(U18,NOx_bar_chart_data!$B$21:$B$40,0),1)</f>
        <v>N</v>
      </c>
      <c r="V15" t="str">
        <f>INDEX(NOx_bar_chart_data!$A$21:$A$40,MATCH(V18,NOx_bar_chart_data!$B$21:$B$40,0),1)</f>
        <v>N</v>
      </c>
    </row>
    <row r="17" spans="1:58" x14ac:dyDescent="0.2">
      <c r="B17" s="8" t="s">
        <v>92</v>
      </c>
      <c r="C17" s="8" t="s">
        <v>53</v>
      </c>
      <c r="D17" s="10"/>
      <c r="E17" s="10"/>
      <c r="F17" s="10"/>
      <c r="G17" s="10"/>
      <c r="H17" s="10"/>
      <c r="I17" s="10"/>
      <c r="J17" s="10"/>
      <c r="K17" s="10"/>
      <c r="L17" s="10"/>
      <c r="M17" s="10"/>
      <c r="N17" s="10"/>
      <c r="O17" s="10"/>
      <c r="P17" s="10"/>
      <c r="Q17" s="10"/>
      <c r="R17" s="10"/>
      <c r="S17" s="10"/>
      <c r="T17" s="10"/>
      <c r="U17" s="10"/>
      <c r="V17" s="10"/>
      <c r="W17" s="12"/>
    </row>
    <row r="18" spans="1:58" s="6" customFormat="1" ht="25.5" x14ac:dyDescent="0.2">
      <c r="B18" s="17" t="s">
        <v>54</v>
      </c>
      <c r="C18" s="18" t="s">
        <v>159</v>
      </c>
      <c r="D18" s="19" t="s">
        <v>126</v>
      </c>
      <c r="E18" s="19" t="s">
        <v>174</v>
      </c>
      <c r="F18" s="19" t="s">
        <v>206</v>
      </c>
      <c r="G18" s="19" t="s">
        <v>158</v>
      </c>
      <c r="H18" s="19" t="s">
        <v>137</v>
      </c>
      <c r="I18" s="19" t="s">
        <v>110</v>
      </c>
      <c r="J18" s="19" t="s">
        <v>85</v>
      </c>
      <c r="K18" s="19" t="s">
        <v>169</v>
      </c>
      <c r="L18" s="19" t="s">
        <v>140</v>
      </c>
      <c r="M18" s="19" t="s">
        <v>111</v>
      </c>
      <c r="N18" s="19" t="s">
        <v>108</v>
      </c>
      <c r="O18" s="19" t="s">
        <v>176</v>
      </c>
      <c r="P18" s="19" t="s">
        <v>109</v>
      </c>
      <c r="Q18" s="19" t="s">
        <v>44</v>
      </c>
      <c r="R18" s="19" t="s">
        <v>138</v>
      </c>
      <c r="S18" s="19" t="s">
        <v>208</v>
      </c>
      <c r="T18" s="19" t="s">
        <v>107</v>
      </c>
      <c r="U18" s="19" t="s">
        <v>175</v>
      </c>
      <c r="V18" s="19" t="s">
        <v>168</v>
      </c>
      <c r="W18" s="20" t="s">
        <v>94</v>
      </c>
      <c r="X18"/>
      <c r="Y18"/>
      <c r="Z18"/>
      <c r="AA18"/>
      <c r="AB18"/>
      <c r="AC18"/>
      <c r="AD18"/>
      <c r="AE18"/>
      <c r="AF18"/>
      <c r="AG18"/>
      <c r="AH18"/>
      <c r="AI18"/>
      <c r="AJ18"/>
      <c r="AK18"/>
      <c r="AL18"/>
      <c r="AM18"/>
      <c r="AN18"/>
      <c r="AO18"/>
      <c r="AP18"/>
      <c r="AQ18"/>
      <c r="AR18"/>
      <c r="AS18"/>
      <c r="AT18"/>
      <c r="AU18"/>
      <c r="AV18"/>
      <c r="AW18"/>
      <c r="AX18"/>
      <c r="AY18"/>
      <c r="AZ18"/>
      <c r="BA18"/>
      <c r="BB18"/>
      <c r="BC18"/>
      <c r="BD18"/>
      <c r="BE18"/>
      <c r="BF18"/>
    </row>
    <row r="19" spans="1:58" x14ac:dyDescent="0.2">
      <c r="A19" s="31" t="str">
        <f>VLOOKUP(VALUE($B19),fips_xref!$A$5:$I$30,8,FALSE)</f>
        <v>CO</v>
      </c>
      <c r="B19" s="41" t="s">
        <v>191</v>
      </c>
      <c r="C19" s="35">
        <v>32.707686000000002</v>
      </c>
      <c r="D19" s="36">
        <v>7.8863899999999996</v>
      </c>
      <c r="E19" s="36">
        <v>6.5077569999999998</v>
      </c>
      <c r="F19" s="36">
        <v>5.2522700000000002</v>
      </c>
      <c r="G19" s="36"/>
      <c r="H19" s="36">
        <v>3.1</v>
      </c>
      <c r="I19" s="36">
        <v>0</v>
      </c>
      <c r="J19" s="36"/>
      <c r="K19" s="36">
        <v>4.1580699999999998E-2</v>
      </c>
      <c r="L19" s="36"/>
      <c r="M19" s="36"/>
      <c r="N19" s="36">
        <v>0</v>
      </c>
      <c r="O19" s="36">
        <v>1.2326000000000001E-4</v>
      </c>
      <c r="P19" s="36">
        <v>5.5142600000000003E-5</v>
      </c>
      <c r="Q19" s="36">
        <v>0</v>
      </c>
      <c r="R19" s="36"/>
      <c r="S19" s="36"/>
      <c r="T19" s="36">
        <v>0</v>
      </c>
      <c r="U19" s="36">
        <v>0</v>
      </c>
      <c r="V19" s="36">
        <v>0</v>
      </c>
      <c r="W19" s="37">
        <v>55.4958621026</v>
      </c>
    </row>
    <row r="20" spans="1:58" x14ac:dyDescent="0.2">
      <c r="A20" s="31" t="str">
        <f>VLOOKUP(VALUE($B20),fips_xref!$A$5:$I$30,8,FALSE)</f>
        <v>CO</v>
      </c>
      <c r="B20" s="42" t="s">
        <v>192</v>
      </c>
      <c r="C20" s="38">
        <v>5779.4467920000143</v>
      </c>
      <c r="D20" s="39">
        <v>1695.57</v>
      </c>
      <c r="E20" s="39">
        <v>1399.16236</v>
      </c>
      <c r="F20" s="39">
        <v>1129.24</v>
      </c>
      <c r="G20" s="39">
        <v>89.273443999999998</v>
      </c>
      <c r="H20" s="39">
        <v>41.951273999999998</v>
      </c>
      <c r="I20" s="39">
        <v>31.205882000000003</v>
      </c>
      <c r="J20" s="39">
        <v>6.1300000000000008</v>
      </c>
      <c r="K20" s="39">
        <v>74.66</v>
      </c>
      <c r="L20" s="39">
        <v>17.012774999999998</v>
      </c>
      <c r="M20" s="39">
        <v>0</v>
      </c>
      <c r="N20" s="39">
        <v>0.77</v>
      </c>
      <c r="O20" s="39">
        <v>0.22131899999999999</v>
      </c>
      <c r="P20" s="39">
        <v>9.9011000000000002E-2</v>
      </c>
      <c r="Q20" s="39">
        <v>0</v>
      </c>
      <c r="R20" s="39">
        <v>0</v>
      </c>
      <c r="S20" s="39">
        <v>0</v>
      </c>
      <c r="T20" s="39">
        <v>0</v>
      </c>
      <c r="U20" s="39">
        <v>0</v>
      </c>
      <c r="V20" s="39">
        <v>0</v>
      </c>
      <c r="W20" s="40">
        <v>10264.742857000014</v>
      </c>
    </row>
    <row r="21" spans="1:58" x14ac:dyDescent="0.2">
      <c r="A21" s="31" t="str">
        <f>VLOOKUP(VALUE($B21),fips_xref!$A$5:$I$30,8,FALSE)</f>
        <v>CO</v>
      </c>
      <c r="B21" s="42" t="s">
        <v>193</v>
      </c>
      <c r="C21" s="38">
        <v>91.286481999999992</v>
      </c>
      <c r="D21" s="39">
        <v>7.8863899999999996</v>
      </c>
      <c r="E21" s="39">
        <v>6.5077569999999998</v>
      </c>
      <c r="F21" s="39">
        <v>5.2522700000000002</v>
      </c>
      <c r="G21" s="39"/>
      <c r="H21" s="39">
        <v>4.4799999999999999E-4</v>
      </c>
      <c r="I21" s="39">
        <v>0.32</v>
      </c>
      <c r="J21" s="39">
        <v>0</v>
      </c>
      <c r="K21" s="39">
        <v>5.8191300000000001E-2</v>
      </c>
      <c r="L21" s="39"/>
      <c r="M21" s="39">
        <v>0</v>
      </c>
      <c r="N21" s="39">
        <v>0</v>
      </c>
      <c r="O21" s="39">
        <v>1.7249999999999999E-4</v>
      </c>
      <c r="P21" s="39">
        <v>7.7170900000000003E-5</v>
      </c>
      <c r="Q21" s="39">
        <v>0</v>
      </c>
      <c r="R21" s="39"/>
      <c r="S21" s="39"/>
      <c r="T21" s="39">
        <v>0</v>
      </c>
      <c r="U21" s="39">
        <v>0</v>
      </c>
      <c r="V21" s="39">
        <v>0</v>
      </c>
      <c r="W21" s="40">
        <v>111.3117879709</v>
      </c>
    </row>
    <row r="22" spans="1:58" x14ac:dyDescent="0.2">
      <c r="A22" s="31" t="str">
        <f>VLOOKUP(VALUE($B22),fips_xref!$A$5:$I$30,8,FALSE)</f>
        <v>CO</v>
      </c>
      <c r="B22" s="42" t="s">
        <v>194</v>
      </c>
      <c r="C22" s="38">
        <v>810.3290460000004</v>
      </c>
      <c r="D22" s="39">
        <v>63.091099999999997</v>
      </c>
      <c r="E22" s="39">
        <v>52.062075999999998</v>
      </c>
      <c r="F22" s="39">
        <v>42.018099999999997</v>
      </c>
      <c r="G22" s="39">
        <v>31.41</v>
      </c>
      <c r="H22" s="39">
        <v>11.3</v>
      </c>
      <c r="I22" s="39">
        <v>3.1480899999999998</v>
      </c>
      <c r="J22" s="39">
        <v>15.657499999999999</v>
      </c>
      <c r="K22" s="39">
        <v>2.3689800000000001</v>
      </c>
      <c r="L22" s="39">
        <v>0</v>
      </c>
      <c r="M22" s="39">
        <v>0</v>
      </c>
      <c r="N22" s="39">
        <v>0</v>
      </c>
      <c r="O22" s="39">
        <v>7.0225000000000001E-3</v>
      </c>
      <c r="P22" s="39">
        <v>3.1416399999999998E-3</v>
      </c>
      <c r="Q22" s="39">
        <v>0</v>
      </c>
      <c r="R22" s="39"/>
      <c r="S22" s="39">
        <v>0</v>
      </c>
      <c r="T22" s="39">
        <v>0</v>
      </c>
      <c r="U22" s="39">
        <v>0</v>
      </c>
      <c r="V22" s="39">
        <v>0</v>
      </c>
      <c r="W22" s="40">
        <v>1031.3950561400004</v>
      </c>
    </row>
    <row r="23" spans="1:58" x14ac:dyDescent="0.2">
      <c r="A23" s="31" t="str">
        <f>VLOOKUP(VALUE($B23),fips_xref!$A$5:$I$30,8,FALSE)</f>
        <v>CO</v>
      </c>
      <c r="B23" s="42" t="s">
        <v>211</v>
      </c>
      <c r="C23" s="38"/>
      <c r="D23" s="39"/>
      <c r="E23" s="39"/>
      <c r="F23" s="39"/>
      <c r="G23" s="39"/>
      <c r="H23" s="39"/>
      <c r="I23" s="39">
        <v>0</v>
      </c>
      <c r="J23" s="39"/>
      <c r="K23" s="39"/>
      <c r="L23" s="39"/>
      <c r="M23" s="39"/>
      <c r="N23" s="39"/>
      <c r="O23" s="39"/>
      <c r="P23" s="39"/>
      <c r="Q23" s="39"/>
      <c r="R23" s="39"/>
      <c r="S23" s="39"/>
      <c r="T23" s="39"/>
      <c r="U23" s="39"/>
      <c r="V23" s="39"/>
      <c r="W23" s="40">
        <v>0</v>
      </c>
    </row>
    <row r="24" spans="1:58" s="26" customFormat="1" x14ac:dyDescent="0.2">
      <c r="A24" s="31" t="str">
        <f>VLOOKUP(VALUE($B24),fips_xref!$A$5:$I$30,8,FALSE)</f>
        <v>CO</v>
      </c>
      <c r="B24" s="42" t="s">
        <v>195</v>
      </c>
      <c r="C24" s="38">
        <v>2255.5132400000025</v>
      </c>
      <c r="D24" s="39">
        <v>532.33199999999999</v>
      </c>
      <c r="E24" s="39">
        <v>439.27330000000001</v>
      </c>
      <c r="F24" s="39">
        <v>354.52800000000002</v>
      </c>
      <c r="G24" s="39">
        <v>99.623633999999981</v>
      </c>
      <c r="H24" s="39">
        <v>86.70881</v>
      </c>
      <c r="I24" s="39">
        <v>69.241237999999996</v>
      </c>
      <c r="J24" s="39">
        <v>73.637984999999986</v>
      </c>
      <c r="K24" s="39"/>
      <c r="L24" s="39">
        <v>19.010000000000002</v>
      </c>
      <c r="M24" s="39">
        <v>2.6370140000000002</v>
      </c>
      <c r="N24" s="39">
        <v>0</v>
      </c>
      <c r="O24" s="39"/>
      <c r="P24" s="39"/>
      <c r="Q24" s="39"/>
      <c r="R24" s="39">
        <v>0</v>
      </c>
      <c r="S24" s="39">
        <v>0</v>
      </c>
      <c r="T24" s="39"/>
      <c r="U24" s="39"/>
      <c r="V24" s="39">
        <v>0</v>
      </c>
      <c r="W24" s="40">
        <v>3932.5052210000022</v>
      </c>
      <c r="X24"/>
      <c r="Y24"/>
      <c r="Z24"/>
      <c r="AA24"/>
      <c r="AB24"/>
      <c r="AC24"/>
      <c r="AD24"/>
      <c r="AE24"/>
      <c r="AF24"/>
      <c r="AG24"/>
      <c r="AH24"/>
      <c r="AI24"/>
      <c r="AJ24"/>
      <c r="AK24"/>
      <c r="AL24"/>
      <c r="AM24"/>
      <c r="AN24"/>
      <c r="AO24"/>
      <c r="AP24"/>
      <c r="AQ24"/>
      <c r="AR24"/>
      <c r="AS24"/>
      <c r="AT24"/>
      <c r="AU24"/>
      <c r="AV24"/>
      <c r="AW24"/>
      <c r="AX24"/>
      <c r="AY24"/>
      <c r="AZ24"/>
      <c r="BA24"/>
      <c r="BB24"/>
      <c r="BC24"/>
      <c r="BD24"/>
      <c r="BE24"/>
      <c r="BF24"/>
    </row>
    <row r="25" spans="1:58" s="26" customFormat="1" x14ac:dyDescent="0.2">
      <c r="A25" s="31"/>
      <c r="B25" s="11" t="s">
        <v>94</v>
      </c>
      <c r="C25" s="49">
        <v>8969.2832460000172</v>
      </c>
      <c r="D25" s="50">
        <v>2306.7658799999999</v>
      </c>
      <c r="E25" s="50">
        <v>1903.5132500000002</v>
      </c>
      <c r="F25" s="50">
        <v>1536.2906399999999</v>
      </c>
      <c r="G25" s="50">
        <v>220.30707799999999</v>
      </c>
      <c r="H25" s="50">
        <v>143.06053199999999</v>
      </c>
      <c r="I25" s="50">
        <v>103.91521</v>
      </c>
      <c r="J25" s="50">
        <v>95.425484999999981</v>
      </c>
      <c r="K25" s="50">
        <v>77.128751999999992</v>
      </c>
      <c r="L25" s="50">
        <v>36.022774999999996</v>
      </c>
      <c r="M25" s="50">
        <v>2.6370140000000002</v>
      </c>
      <c r="N25" s="50">
        <v>0.77</v>
      </c>
      <c r="O25" s="50">
        <v>0.22863725999999995</v>
      </c>
      <c r="P25" s="50">
        <v>0.10228495350000001</v>
      </c>
      <c r="Q25" s="50">
        <v>0</v>
      </c>
      <c r="R25" s="50">
        <v>0</v>
      </c>
      <c r="S25" s="50">
        <v>0</v>
      </c>
      <c r="T25" s="50">
        <v>0</v>
      </c>
      <c r="U25" s="50">
        <v>0</v>
      </c>
      <c r="V25" s="50">
        <v>0</v>
      </c>
      <c r="W25" s="53">
        <v>15395.450784213517</v>
      </c>
      <c r="X25"/>
      <c r="Y25"/>
      <c r="Z25"/>
      <c r="AA25"/>
      <c r="AB25"/>
      <c r="AC25"/>
      <c r="AD25"/>
      <c r="AE25"/>
      <c r="AF25"/>
      <c r="AG25"/>
      <c r="AH25"/>
      <c r="AI25"/>
      <c r="AJ25"/>
      <c r="AK25"/>
      <c r="AL25"/>
      <c r="AM25"/>
      <c r="AN25"/>
      <c r="AO25"/>
      <c r="AP25"/>
      <c r="AQ25"/>
      <c r="AR25"/>
      <c r="AS25"/>
      <c r="AT25"/>
      <c r="AU25"/>
      <c r="AV25"/>
      <c r="AW25"/>
      <c r="AX25"/>
      <c r="AY25"/>
      <c r="AZ25"/>
      <c r="BA25"/>
      <c r="BB25"/>
      <c r="BC25"/>
      <c r="BD25"/>
      <c r="BE25"/>
      <c r="BF25"/>
    </row>
    <row r="26" spans="1:58" s="26" customFormat="1" x14ac:dyDescent="0.2">
      <c r="A26" s="31"/>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row>
    <row r="27" spans="1:58" s="26" customFormat="1" x14ac:dyDescent="0.2">
      <c r="A27" s="31"/>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row>
    <row r="28" spans="1:58" s="26" customFormat="1" x14ac:dyDescent="0.2">
      <c r="A28" s="31"/>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row>
    <row r="29" spans="1:58" s="28" customFormat="1" x14ac:dyDescent="0.2">
      <c r="A29" s="31"/>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row>
    <row r="30" spans="1:58" s="28" customFormat="1" x14ac:dyDescent="0.2">
      <c r="A30" s="31"/>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row>
    <row r="31" spans="1:58" s="28" customFormat="1" x14ac:dyDescent="0.2">
      <c r="A31" s="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row>
    <row r="32" spans="1:58" s="28" customFormat="1" x14ac:dyDescent="0.2">
      <c r="A32" s="31"/>
      <c r="B32"/>
      <c r="C32"/>
      <c r="D32"/>
      <c r="E32"/>
      <c r="F32"/>
      <c r="G32"/>
      <c r="H32"/>
      <c r="I32"/>
      <c r="J32"/>
      <c r="K32"/>
      <c r="L32"/>
      <c r="M32"/>
      <c r="N32"/>
      <c r="O32"/>
      <c r="P32"/>
      <c r="Q32"/>
      <c r="R32"/>
      <c r="S32"/>
      <c r="T32"/>
      <c r="U32"/>
      <c r="V32"/>
      <c r="W32"/>
      <c r="X32"/>
      <c r="Y32"/>
      <c r="Z32"/>
      <c r="AA32"/>
      <c r="AB32"/>
    </row>
    <row r="33" spans="1:28" s="28" customFormat="1" x14ac:dyDescent="0.2">
      <c r="A33" s="31"/>
      <c r="B33"/>
      <c r="C33"/>
      <c r="D33"/>
      <c r="E33"/>
      <c r="F33"/>
      <c r="G33"/>
      <c r="H33"/>
      <c r="I33"/>
      <c r="J33"/>
      <c r="K33"/>
      <c r="L33"/>
      <c r="M33"/>
      <c r="N33"/>
      <c r="O33"/>
      <c r="P33"/>
      <c r="Q33"/>
      <c r="R33"/>
      <c r="S33"/>
      <c r="T33"/>
      <c r="U33"/>
      <c r="V33"/>
      <c r="W33"/>
      <c r="X33"/>
      <c r="Y33"/>
      <c r="Z33"/>
      <c r="AA33"/>
      <c r="AB33"/>
    </row>
    <row r="34" spans="1:28" x14ac:dyDescent="0.2">
      <c r="A34" s="31"/>
    </row>
    <row r="35" spans="1:28" x14ac:dyDescent="0.2">
      <c r="A35" s="31"/>
    </row>
    <row r="36" spans="1:28" x14ac:dyDescent="0.2">
      <c r="A36" s="31"/>
    </row>
    <row r="38" spans="1:28" x14ac:dyDescent="0.2">
      <c r="C38" s="39"/>
      <c r="D38" s="39"/>
      <c r="E38" s="39"/>
      <c r="F38" s="39"/>
      <c r="G38" s="39"/>
      <c r="H38" s="39"/>
      <c r="I38" s="39"/>
      <c r="J38" s="39"/>
      <c r="K38" s="39"/>
      <c r="L38" s="39"/>
      <c r="M38" s="39"/>
      <c r="N38" s="39"/>
      <c r="O38" s="39"/>
      <c r="P38" s="39"/>
      <c r="Q38" s="39"/>
      <c r="R38" s="39"/>
      <c r="S38" s="39"/>
      <c r="T38" s="39"/>
      <c r="U38" s="39"/>
      <c r="V38" s="39"/>
      <c r="W38" s="39"/>
      <c r="X38" s="39"/>
      <c r="Y38" s="39"/>
      <c r="Z38" s="39"/>
    </row>
    <row r="39" spans="1:28" x14ac:dyDescent="0.2">
      <c r="C39" s="39"/>
      <c r="D39" s="39"/>
      <c r="E39" s="39"/>
      <c r="F39" s="39"/>
      <c r="G39" s="39"/>
      <c r="H39" s="39"/>
      <c r="I39" s="39"/>
      <c r="J39" s="39"/>
      <c r="K39" s="39"/>
      <c r="L39" s="39"/>
      <c r="M39" s="39"/>
      <c r="N39" s="39"/>
      <c r="O39" s="39"/>
      <c r="P39" s="39"/>
      <c r="Q39" s="39"/>
      <c r="R39" s="39"/>
      <c r="S39" s="39"/>
      <c r="T39" s="39"/>
      <c r="U39" s="39"/>
      <c r="V39" s="39"/>
      <c r="W39" s="39"/>
      <c r="X39" s="39"/>
      <c r="Y39" s="39"/>
      <c r="Z39" s="39"/>
    </row>
    <row r="40" spans="1:28" x14ac:dyDescent="0.2">
      <c r="C40" s="39"/>
      <c r="D40" s="39"/>
      <c r="E40" s="39"/>
      <c r="F40" s="39"/>
      <c r="G40" s="39"/>
      <c r="H40" s="39"/>
      <c r="I40" s="39"/>
      <c r="J40" s="39"/>
      <c r="K40" s="39"/>
      <c r="L40" s="39"/>
      <c r="M40" s="39"/>
      <c r="N40" s="39"/>
      <c r="O40" s="39"/>
      <c r="P40" s="39"/>
      <c r="Q40" s="39"/>
      <c r="R40" s="39"/>
      <c r="S40" s="39"/>
      <c r="T40" s="39"/>
      <c r="U40" s="39"/>
      <c r="V40" s="39"/>
      <c r="W40" s="39"/>
      <c r="X40" s="39"/>
      <c r="Y40" s="39"/>
      <c r="Z40" s="39"/>
    </row>
    <row r="41" spans="1:28" x14ac:dyDescent="0.2">
      <c r="C41" s="39"/>
      <c r="D41" s="39"/>
      <c r="E41" s="39"/>
      <c r="F41" s="39"/>
      <c r="G41" s="39"/>
      <c r="H41" s="39"/>
      <c r="I41" s="39"/>
      <c r="J41" s="39"/>
      <c r="K41" s="39"/>
      <c r="L41" s="39"/>
      <c r="M41" s="39"/>
      <c r="N41" s="39"/>
      <c r="O41" s="39"/>
      <c r="P41" s="39"/>
      <c r="Q41" s="39"/>
      <c r="R41" s="39"/>
      <c r="S41" s="39"/>
      <c r="T41" s="39"/>
      <c r="U41" s="39"/>
      <c r="V41" s="39"/>
      <c r="W41" s="39"/>
      <c r="X41" s="39"/>
      <c r="Y41" s="39"/>
      <c r="Z41" s="39"/>
    </row>
    <row r="42" spans="1:28" x14ac:dyDescent="0.2">
      <c r="C42" s="39"/>
      <c r="D42" s="39"/>
      <c r="E42" s="39"/>
      <c r="F42" s="39"/>
      <c r="G42" s="39"/>
      <c r="H42" s="39"/>
      <c r="I42" s="39"/>
      <c r="J42" s="39"/>
      <c r="K42" s="39"/>
      <c r="L42" s="39"/>
      <c r="M42" s="39"/>
      <c r="N42" s="39"/>
      <c r="O42" s="39"/>
      <c r="P42" s="39"/>
      <c r="Q42" s="39"/>
      <c r="R42" s="39"/>
      <c r="S42" s="39"/>
      <c r="T42" s="39"/>
      <c r="U42" s="39"/>
      <c r="V42" s="39"/>
      <c r="W42" s="39"/>
      <c r="X42" s="39"/>
      <c r="Y42" s="39"/>
      <c r="Z42" s="39"/>
    </row>
    <row r="43" spans="1:28" x14ac:dyDescent="0.2">
      <c r="C43" s="39"/>
      <c r="D43" s="39"/>
      <c r="E43" s="39"/>
      <c r="F43" s="39"/>
      <c r="G43" s="39"/>
      <c r="H43" s="39"/>
      <c r="I43" s="39"/>
      <c r="J43" s="39"/>
      <c r="K43" s="39"/>
      <c r="L43" s="39"/>
      <c r="M43" s="39"/>
      <c r="N43" s="39"/>
      <c r="O43" s="39"/>
      <c r="P43" s="39"/>
      <c r="Q43" s="39"/>
      <c r="R43" s="39"/>
      <c r="S43" s="39"/>
      <c r="T43" s="39"/>
      <c r="U43" s="39"/>
      <c r="V43" s="39"/>
      <c r="W43" s="39"/>
      <c r="X43" s="39"/>
      <c r="Y43" s="39"/>
      <c r="Z43" s="39"/>
    </row>
    <row r="44" spans="1:28" x14ac:dyDescent="0.2">
      <c r="C44" s="39"/>
      <c r="D44" s="39"/>
      <c r="E44" s="39"/>
      <c r="F44" s="39"/>
      <c r="G44" s="39"/>
      <c r="H44" s="39"/>
      <c r="I44" s="39"/>
      <c r="J44" s="39"/>
      <c r="K44" s="39"/>
      <c r="L44" s="39"/>
      <c r="M44" s="39"/>
      <c r="N44" s="39"/>
      <c r="O44" s="39"/>
      <c r="P44" s="39"/>
      <c r="Q44" s="39"/>
      <c r="R44" s="39"/>
      <c r="S44" s="39"/>
      <c r="T44" s="39"/>
      <c r="U44" s="39"/>
      <c r="V44" s="39"/>
      <c r="W44" s="39"/>
      <c r="X44" s="39"/>
      <c r="Y44" s="39"/>
      <c r="Z44" s="39"/>
    </row>
    <row r="45" spans="1:28" x14ac:dyDescent="0.2">
      <c r="C45" s="39"/>
      <c r="D45" s="39"/>
      <c r="E45" s="39"/>
      <c r="F45" s="39"/>
      <c r="G45" s="39"/>
      <c r="H45" s="39"/>
      <c r="I45" s="39"/>
      <c r="J45" s="39"/>
      <c r="K45" s="39"/>
      <c r="L45" s="39"/>
      <c r="M45" s="39"/>
      <c r="N45" s="39"/>
      <c r="O45" s="39"/>
      <c r="P45" s="39"/>
      <c r="Q45" s="39"/>
      <c r="R45" s="39"/>
      <c r="S45" s="39"/>
      <c r="T45" s="39"/>
      <c r="U45" s="39"/>
      <c r="V45" s="39"/>
      <c r="W45" s="39"/>
      <c r="X45" s="39"/>
      <c r="Y45" s="39"/>
      <c r="Z45" s="39"/>
    </row>
    <row r="46" spans="1:28" x14ac:dyDescent="0.2">
      <c r="C46" s="39"/>
      <c r="D46" s="39"/>
      <c r="E46" s="39"/>
      <c r="F46" s="39"/>
      <c r="G46" s="39"/>
      <c r="H46" s="39"/>
      <c r="I46" s="39"/>
      <c r="J46" s="39"/>
      <c r="K46" s="39"/>
      <c r="L46" s="39"/>
      <c r="M46" s="39"/>
      <c r="N46" s="39"/>
      <c r="O46" s="39"/>
      <c r="P46" s="39"/>
      <c r="Q46" s="39"/>
      <c r="R46" s="39"/>
      <c r="S46" s="39"/>
      <c r="T46" s="39"/>
      <c r="U46" s="39"/>
      <c r="V46" s="39"/>
      <c r="W46" s="39"/>
      <c r="X46" s="39"/>
      <c r="Y46" s="39"/>
      <c r="Z46" s="39"/>
    </row>
    <row r="50" spans="5:6" x14ac:dyDescent="0.2">
      <c r="E50" s="15"/>
      <c r="F50" s="15"/>
    </row>
  </sheetData>
  <phoneticPr fontId="6" type="noConversion"/>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P117"/>
  <sheetViews>
    <sheetView zoomScale="85" zoomScaleNormal="85" workbookViewId="0">
      <pane xSplit="2" ySplit="4" topLeftCell="C5" activePane="bottomRight" state="frozen"/>
      <selection pane="topRight" activeCell="C1" sqref="C1"/>
      <selection pane="bottomLeft" activeCell="A5" sqref="A5"/>
      <selection pane="bottomRight" activeCell="A2" sqref="A2"/>
    </sheetView>
  </sheetViews>
  <sheetFormatPr defaultRowHeight="12.75" x14ac:dyDescent="0.2"/>
  <cols>
    <col min="1" max="1" width="9.140625" style="5" customWidth="1"/>
    <col min="2" max="2" width="30.28515625" style="5" customWidth="1"/>
    <col min="3" max="3" width="12.28515625" style="69" customWidth="1"/>
    <col min="4" max="4" width="12.28515625" style="125" customWidth="1"/>
    <col min="5" max="5" width="12.28515625" style="85" customWidth="1"/>
    <col min="6" max="9" width="12.28515625" style="69" customWidth="1"/>
    <col min="10" max="10" width="12" style="69" customWidth="1"/>
    <col min="11" max="15" width="12" style="5" customWidth="1"/>
    <col min="16" max="68" width="12" style="5" bestFit="1" customWidth="1"/>
    <col min="69" max="16384" width="9.140625" style="5"/>
  </cols>
  <sheetData>
    <row r="1" spans="1:13" x14ac:dyDescent="0.2">
      <c r="A1" s="63" t="s">
        <v>144</v>
      </c>
      <c r="C1" s="30"/>
      <c r="D1" s="124"/>
      <c r="F1" s="5"/>
      <c r="G1" s="30"/>
    </row>
    <row r="2" spans="1:13" x14ac:dyDescent="0.2">
      <c r="A2" s="34"/>
      <c r="C2" s="30"/>
      <c r="F2" s="5"/>
      <c r="G2" s="30"/>
    </row>
    <row r="3" spans="1:13" x14ac:dyDescent="0.2">
      <c r="A3" s="64" t="s">
        <v>7</v>
      </c>
      <c r="C3" s="30"/>
      <c r="F3" s="30"/>
      <c r="G3" s="30"/>
      <c r="H3" s="5"/>
      <c r="I3" s="5"/>
      <c r="J3" s="5"/>
    </row>
    <row r="4" spans="1:13" ht="25.5" x14ac:dyDescent="0.2">
      <c r="B4" s="43" t="str">
        <f t="shared" ref="B4:F4" si="0">B23</f>
        <v>Description</v>
      </c>
      <c r="C4" s="181" t="str">
        <f t="shared" si="0"/>
        <v>Delta, CO</v>
      </c>
      <c r="D4" s="181" t="str">
        <f t="shared" si="0"/>
        <v>Garfield, CO</v>
      </c>
      <c r="E4" s="181" t="str">
        <f t="shared" si="0"/>
        <v>Gunnison, CO</v>
      </c>
      <c r="F4" s="181" t="str">
        <f t="shared" si="0"/>
        <v>Mesa, CO</v>
      </c>
      <c r="G4" s="181" t="str">
        <f t="shared" ref="G4:H4" si="1">G23</f>
        <v>Pitkin, CO</v>
      </c>
      <c r="H4" s="181" t="str">
        <f t="shared" si="1"/>
        <v>Rio Blanco, CO</v>
      </c>
      <c r="I4" s="181" t="str">
        <f>I23</f>
        <v>Total</v>
      </c>
      <c r="J4" s="5"/>
    </row>
    <row r="5" spans="1:13" x14ac:dyDescent="0.2">
      <c r="B5" s="5" t="s">
        <v>159</v>
      </c>
      <c r="C5" s="56">
        <f t="shared" ref="C5:H17" si="2">VLOOKUP($B5,$B$23:$T$45,COLUMN(C$4)-1,FALSE)</f>
        <v>1.923081</v>
      </c>
      <c r="D5" s="56">
        <f t="shared" si="2"/>
        <v>2270.1301140000019</v>
      </c>
      <c r="E5" s="56">
        <f t="shared" si="2"/>
        <v>10.948213000000001</v>
      </c>
      <c r="F5" s="56">
        <f t="shared" si="2"/>
        <v>212.28530000000001</v>
      </c>
      <c r="G5" s="56">
        <f t="shared" si="2"/>
        <v>0</v>
      </c>
      <c r="H5" s="56">
        <f t="shared" si="2"/>
        <v>422.56915100000003</v>
      </c>
      <c r="I5" s="56">
        <f>SUM(C5:H5)</f>
        <v>2917.8558590000021</v>
      </c>
      <c r="J5" s="46"/>
      <c r="K5" s="46"/>
      <c r="L5" s="46"/>
      <c r="M5" s="46"/>
    </row>
    <row r="6" spans="1:13" x14ac:dyDescent="0.2">
      <c r="B6" s="30" t="s">
        <v>140</v>
      </c>
      <c r="C6" s="56">
        <f t="shared" si="2"/>
        <v>0</v>
      </c>
      <c r="D6" s="56">
        <f t="shared" si="2"/>
        <v>1223.6528419999997</v>
      </c>
      <c r="E6" s="56">
        <f t="shared" si="2"/>
        <v>0</v>
      </c>
      <c r="F6" s="56">
        <f t="shared" si="2"/>
        <v>7.0802999999999994</v>
      </c>
      <c r="G6" s="56">
        <f t="shared" si="2"/>
        <v>0</v>
      </c>
      <c r="H6" s="56">
        <f t="shared" si="2"/>
        <v>963.112211</v>
      </c>
      <c r="I6" s="56">
        <f t="shared" ref="I6:I18" si="3">SUM(C6:H6)</f>
        <v>2193.8453529999997</v>
      </c>
      <c r="J6" s="46"/>
      <c r="K6" s="46"/>
      <c r="L6" s="46"/>
      <c r="M6" s="46"/>
    </row>
    <row r="7" spans="1:13" ht="12" customHeight="1" x14ac:dyDescent="0.2">
      <c r="B7" s="5" t="s">
        <v>108</v>
      </c>
      <c r="C7" s="56">
        <f t="shared" si="2"/>
        <v>1.2866409999999999</v>
      </c>
      <c r="D7" s="56">
        <f t="shared" si="2"/>
        <v>701.28515200000027</v>
      </c>
      <c r="E7" s="56">
        <f t="shared" si="2"/>
        <v>63.691389999999998</v>
      </c>
      <c r="F7" s="56">
        <f t="shared" si="2"/>
        <v>90.575587999999982</v>
      </c>
      <c r="G7" s="56">
        <f t="shared" si="2"/>
        <v>0</v>
      </c>
      <c r="H7" s="56">
        <f t="shared" si="2"/>
        <v>1263.2244860000001</v>
      </c>
      <c r="I7" s="56">
        <f t="shared" si="3"/>
        <v>2120.0632570000002</v>
      </c>
      <c r="J7" s="46"/>
      <c r="K7" s="46"/>
      <c r="L7" s="46"/>
      <c r="M7" s="46"/>
    </row>
    <row r="8" spans="1:13" x14ac:dyDescent="0.2">
      <c r="B8" s="30" t="s">
        <v>168</v>
      </c>
      <c r="C8" s="56">
        <f t="shared" si="2"/>
        <v>0.31796999999999997</v>
      </c>
      <c r="D8" s="56">
        <f t="shared" si="2"/>
        <v>1419.75</v>
      </c>
      <c r="E8" s="56">
        <f t="shared" si="2"/>
        <v>3.4977100000000001</v>
      </c>
      <c r="F8" s="56">
        <f t="shared" si="2"/>
        <v>129.279</v>
      </c>
      <c r="G8" s="56">
        <f t="shared" si="2"/>
        <v>0</v>
      </c>
      <c r="H8" s="56">
        <f t="shared" si="2"/>
        <v>298.91000000000003</v>
      </c>
      <c r="I8" s="56">
        <f t="shared" si="3"/>
        <v>1851.7546800000002</v>
      </c>
      <c r="J8" s="46"/>
      <c r="K8" s="46"/>
      <c r="L8" s="46"/>
      <c r="M8" s="46"/>
    </row>
    <row r="9" spans="1:13" x14ac:dyDescent="0.2">
      <c r="B9" s="30" t="s">
        <v>111</v>
      </c>
      <c r="C9" s="56">
        <f t="shared" si="2"/>
        <v>0</v>
      </c>
      <c r="D9" s="56">
        <f t="shared" si="2"/>
        <v>864.21024999999952</v>
      </c>
      <c r="E9" s="56">
        <f t="shared" si="2"/>
        <v>2.4300000000000002</v>
      </c>
      <c r="F9" s="56">
        <f t="shared" si="2"/>
        <v>235.52</v>
      </c>
      <c r="G9" s="56">
        <f t="shared" si="2"/>
        <v>0</v>
      </c>
      <c r="H9" s="56">
        <f t="shared" si="2"/>
        <v>536.06666399999995</v>
      </c>
      <c r="I9" s="56">
        <f t="shared" si="3"/>
        <v>1638.2269139999994</v>
      </c>
      <c r="J9" s="46"/>
      <c r="K9" s="46"/>
      <c r="L9" s="46"/>
      <c r="M9" s="46"/>
    </row>
    <row r="10" spans="1:13" x14ac:dyDescent="0.2">
      <c r="B10" s="30" t="s">
        <v>110</v>
      </c>
      <c r="C10" s="56">
        <f t="shared" si="2"/>
        <v>9.8002500000000001</v>
      </c>
      <c r="D10" s="56">
        <f t="shared" si="2"/>
        <v>608.8089100000002</v>
      </c>
      <c r="E10" s="56">
        <f t="shared" si="2"/>
        <v>5.68</v>
      </c>
      <c r="F10" s="56">
        <f t="shared" si="2"/>
        <v>127.343791</v>
      </c>
      <c r="G10" s="56">
        <f t="shared" si="2"/>
        <v>101.296702</v>
      </c>
      <c r="H10" s="56">
        <f t="shared" si="2"/>
        <v>322.5512250000001</v>
      </c>
      <c r="I10" s="56">
        <f t="shared" si="3"/>
        <v>1175.4808780000003</v>
      </c>
      <c r="J10" s="46"/>
      <c r="K10" s="46"/>
      <c r="L10" s="46"/>
      <c r="M10" s="46"/>
    </row>
    <row r="11" spans="1:13" x14ac:dyDescent="0.2">
      <c r="B11" s="5" t="s">
        <v>208</v>
      </c>
      <c r="C11" s="56">
        <f t="shared" si="2"/>
        <v>0</v>
      </c>
      <c r="D11" s="56">
        <f t="shared" si="2"/>
        <v>475.49148599999995</v>
      </c>
      <c r="E11" s="56">
        <f t="shared" si="2"/>
        <v>0</v>
      </c>
      <c r="F11" s="56">
        <f t="shared" si="2"/>
        <v>5.6258889999999999</v>
      </c>
      <c r="G11" s="56">
        <f t="shared" si="2"/>
        <v>0</v>
      </c>
      <c r="H11" s="56">
        <f t="shared" si="2"/>
        <v>251.10275700000005</v>
      </c>
      <c r="I11" s="56">
        <f t="shared" si="3"/>
        <v>732.22013199999992</v>
      </c>
      <c r="J11" s="46"/>
      <c r="K11" s="46"/>
      <c r="L11" s="46"/>
      <c r="M11" s="46"/>
    </row>
    <row r="12" spans="1:13" x14ac:dyDescent="0.2">
      <c r="B12" s="30" t="s">
        <v>85</v>
      </c>
      <c r="C12" s="56">
        <f t="shared" si="2"/>
        <v>0</v>
      </c>
      <c r="D12" s="56">
        <f t="shared" si="2"/>
        <v>55.641469000000001</v>
      </c>
      <c r="E12" s="56">
        <f t="shared" si="2"/>
        <v>17.256881</v>
      </c>
      <c r="F12" s="56">
        <f t="shared" si="2"/>
        <v>118.98056299999999</v>
      </c>
      <c r="G12" s="56">
        <f t="shared" si="2"/>
        <v>0</v>
      </c>
      <c r="H12" s="56">
        <f t="shared" si="2"/>
        <v>311.16173400000008</v>
      </c>
      <c r="I12" s="56">
        <f t="shared" si="3"/>
        <v>503.04064700000004</v>
      </c>
      <c r="J12" s="46"/>
      <c r="K12" s="46"/>
      <c r="L12" s="46"/>
      <c r="M12" s="46"/>
    </row>
    <row r="13" spans="1:13" x14ac:dyDescent="0.2">
      <c r="B13" s="5" t="s">
        <v>44</v>
      </c>
      <c r="C13" s="56">
        <f t="shared" si="2"/>
        <v>0.173847</v>
      </c>
      <c r="D13" s="56">
        <f t="shared" si="2"/>
        <v>312.14999999999998</v>
      </c>
      <c r="E13" s="56">
        <f t="shared" si="2"/>
        <v>0.24329500000000001</v>
      </c>
      <c r="F13" s="56">
        <f t="shared" si="2"/>
        <v>9.9045900000000007</v>
      </c>
      <c r="G13" s="56">
        <f t="shared" si="2"/>
        <v>0</v>
      </c>
      <c r="H13" s="56">
        <f t="shared" si="2"/>
        <v>0</v>
      </c>
      <c r="I13" s="56">
        <f t="shared" si="3"/>
        <v>322.47173199999997</v>
      </c>
      <c r="J13" s="46"/>
      <c r="K13" s="46"/>
      <c r="L13" s="46"/>
      <c r="M13" s="46"/>
    </row>
    <row r="14" spans="1:13" x14ac:dyDescent="0.2">
      <c r="B14" s="5" t="s">
        <v>206</v>
      </c>
      <c r="C14" s="56">
        <f t="shared" si="2"/>
        <v>0.97900799999999999</v>
      </c>
      <c r="D14" s="56">
        <f t="shared" si="2"/>
        <v>210.48699999999999</v>
      </c>
      <c r="E14" s="56">
        <f t="shared" si="2"/>
        <v>0.97900799999999999</v>
      </c>
      <c r="F14" s="56">
        <f t="shared" si="2"/>
        <v>7.8320600000000002</v>
      </c>
      <c r="G14" s="56">
        <f t="shared" si="2"/>
        <v>0</v>
      </c>
      <c r="H14" s="56">
        <f t="shared" si="2"/>
        <v>66.082999999999998</v>
      </c>
      <c r="I14" s="56">
        <f t="shared" si="3"/>
        <v>286.36007599999999</v>
      </c>
      <c r="J14" s="46"/>
      <c r="K14" s="46"/>
      <c r="L14" s="46"/>
      <c r="M14" s="46"/>
    </row>
    <row r="15" spans="1:13" x14ac:dyDescent="0.2">
      <c r="B15" s="5" t="s">
        <v>126</v>
      </c>
      <c r="C15" s="56">
        <f t="shared" si="2"/>
        <v>0.72682199999999997</v>
      </c>
      <c r="D15" s="56">
        <f t="shared" si="2"/>
        <v>156.267</v>
      </c>
      <c r="E15" s="56">
        <f t="shared" si="2"/>
        <v>0.72682199999999997</v>
      </c>
      <c r="F15" s="56">
        <f t="shared" si="2"/>
        <v>5.8145699999999998</v>
      </c>
      <c r="G15" s="56">
        <f t="shared" si="2"/>
        <v>0</v>
      </c>
      <c r="H15" s="56">
        <f t="shared" si="2"/>
        <v>49.060499999999998</v>
      </c>
      <c r="I15" s="56">
        <f t="shared" si="3"/>
        <v>212.59571399999999</v>
      </c>
      <c r="J15" s="46"/>
      <c r="K15" s="46"/>
      <c r="L15" s="46"/>
      <c r="M15" s="46"/>
    </row>
    <row r="16" spans="1:13" x14ac:dyDescent="0.2">
      <c r="B16" s="5" t="s">
        <v>174</v>
      </c>
      <c r="C16" s="56">
        <f t="shared" si="2"/>
        <v>0.68778799999999995</v>
      </c>
      <c r="D16" s="56">
        <f t="shared" si="2"/>
        <v>147.87430000000001</v>
      </c>
      <c r="E16" s="56">
        <f t="shared" si="2"/>
        <v>0.68778799999999995</v>
      </c>
      <c r="F16" s="56">
        <f t="shared" si="2"/>
        <v>5.5023</v>
      </c>
      <c r="G16" s="56">
        <f t="shared" si="2"/>
        <v>0</v>
      </c>
      <c r="H16" s="56">
        <f t="shared" si="2"/>
        <v>46.425600000000003</v>
      </c>
      <c r="I16" s="56">
        <f t="shared" si="3"/>
        <v>201.17777600000002</v>
      </c>
      <c r="J16" s="46"/>
      <c r="K16" s="46"/>
      <c r="L16" s="46"/>
      <c r="M16" s="46"/>
    </row>
    <row r="17" spans="1:13" x14ac:dyDescent="0.2">
      <c r="B17" s="5" t="s">
        <v>158</v>
      </c>
      <c r="C17" s="56">
        <f t="shared" si="2"/>
        <v>0</v>
      </c>
      <c r="D17" s="56">
        <f t="shared" si="2"/>
        <v>10.320323999999999</v>
      </c>
      <c r="E17" s="56">
        <f t="shared" si="2"/>
        <v>0</v>
      </c>
      <c r="F17" s="56">
        <f t="shared" si="2"/>
        <v>12.840425999999999</v>
      </c>
      <c r="G17" s="56">
        <f t="shared" si="2"/>
        <v>0</v>
      </c>
      <c r="H17" s="56">
        <f t="shared" si="2"/>
        <v>75.942428000000007</v>
      </c>
      <c r="I17" s="56">
        <f t="shared" ref="I17" si="4">SUM(C17:H17)</f>
        <v>99.103178000000014</v>
      </c>
      <c r="J17" s="46"/>
      <c r="K17" s="46"/>
      <c r="L17" s="46"/>
      <c r="M17" s="46"/>
    </row>
    <row r="18" spans="1:13" x14ac:dyDescent="0.2">
      <c r="B18" s="66" t="s">
        <v>47</v>
      </c>
      <c r="C18" s="56">
        <f t="shared" ref="C18:H18" si="5">SUMIF($A$24:$A$44,"N",C$24:C$45)</f>
        <v>13.419428330000001</v>
      </c>
      <c r="D18" s="56">
        <f t="shared" si="5"/>
        <v>327.477465</v>
      </c>
      <c r="E18" s="56">
        <f t="shared" si="5"/>
        <v>0.18113215000000002</v>
      </c>
      <c r="F18" s="56">
        <f t="shared" si="5"/>
        <v>15.423922000000003</v>
      </c>
      <c r="G18" s="56">
        <f t="shared" si="5"/>
        <v>0</v>
      </c>
      <c r="H18" s="56">
        <f t="shared" si="5"/>
        <v>123.57881</v>
      </c>
      <c r="I18" s="56">
        <f t="shared" si="3"/>
        <v>480.08075747999999</v>
      </c>
      <c r="J18" s="46"/>
      <c r="K18" s="46"/>
      <c r="L18" s="46"/>
      <c r="M18" s="46"/>
    </row>
    <row r="19" spans="1:13" s="43" customFormat="1" x14ac:dyDescent="0.2">
      <c r="A19" s="68"/>
      <c r="B19" s="68" t="s">
        <v>6</v>
      </c>
      <c r="C19" s="77">
        <f t="shared" ref="C19:G19" si="6">SUM(C5:C18)</f>
        <v>29.314835330000001</v>
      </c>
      <c r="D19" s="77">
        <f t="shared" si="6"/>
        <v>8783.5463120000004</v>
      </c>
      <c r="E19" s="77">
        <f t="shared" si="6"/>
        <v>106.32223914999997</v>
      </c>
      <c r="F19" s="77">
        <f t="shared" si="6"/>
        <v>984.00829899999985</v>
      </c>
      <c r="G19" s="77">
        <f t="shared" si="6"/>
        <v>101.296702</v>
      </c>
      <c r="H19" s="77">
        <f t="shared" ref="H19" si="7">SUM(H5:H18)</f>
        <v>4729.7885659999993</v>
      </c>
      <c r="I19" s="77">
        <f>SUM(C19:H19)</f>
        <v>14734.276953479999</v>
      </c>
      <c r="J19" s="91"/>
      <c r="K19" s="91"/>
      <c r="L19" s="91"/>
      <c r="M19" s="91"/>
    </row>
    <row r="20" spans="1:13" x14ac:dyDescent="0.2">
      <c r="C20" s="105"/>
      <c r="E20" s="122"/>
      <c r="F20" s="122"/>
      <c r="G20" s="122"/>
      <c r="H20" s="122"/>
      <c r="I20" s="5"/>
      <c r="J20" s="5"/>
    </row>
    <row r="22" spans="1:13" x14ac:dyDescent="0.2">
      <c r="A22" s="64" t="s">
        <v>8</v>
      </c>
      <c r="I22" s="5"/>
    </row>
    <row r="23" spans="1:13" ht="25.5" x14ac:dyDescent="0.2">
      <c r="A23" s="30" t="s">
        <v>157</v>
      </c>
      <c r="B23" s="43" t="str">
        <f t="shared" ref="B23:C38" si="8">B61</f>
        <v>Description</v>
      </c>
      <c r="C23" s="181" t="str">
        <f>PROPER(VLOOKUP(VALUE(C61),fips_xref!$A$5:$B$30,2,FALSE))&amp;", "&amp;C$59</f>
        <v>Delta, CO</v>
      </c>
      <c r="D23" s="181" t="str">
        <f>PROPER(VLOOKUP(VALUE(D61),fips_xref!$A$5:$B$30,2,FALSE))&amp;", "&amp;D$59</f>
        <v>Garfield, CO</v>
      </c>
      <c r="E23" s="181" t="str">
        <f>PROPER(VLOOKUP(VALUE(E61),fips_xref!$A$5:$B$30,2,FALSE))&amp;", "&amp;E$59</f>
        <v>Gunnison, CO</v>
      </c>
      <c r="F23" s="181" t="str">
        <f>PROPER(VLOOKUP(VALUE(F61),fips_xref!$A$5:$B$30,2,FALSE))&amp;", "&amp;F$59</f>
        <v>Mesa, CO</v>
      </c>
      <c r="G23" s="181" t="str">
        <f>PROPER(VLOOKUP(VALUE(G61),fips_xref!$A$5:$B$30,2,FALSE))&amp;", "&amp;G$59</f>
        <v>Pitkin, CO</v>
      </c>
      <c r="H23" s="181" t="str">
        <f>PROPER(VLOOKUP(VALUE(H61),fips_xref!$A$5:$B$30,2,FALSE))&amp;", "&amp;H$59</f>
        <v>Rio Blanco, CO</v>
      </c>
      <c r="I23" s="182" t="s">
        <v>42</v>
      </c>
    </row>
    <row r="24" spans="1:13" x14ac:dyDescent="0.2">
      <c r="A24" s="155" t="str">
        <f>IF(VLOOKUP(B24,by_src_allpol!$J$24:$K$44,2,FALSE)&lt;&gt;"Y","N",IF(I24=0,"N",VLOOKUP(B24,by_src_allpol!$J$24:$K$44,2,FALSE)))</f>
        <v>Y</v>
      </c>
      <c r="B24" s="5" t="str">
        <f t="shared" si="8"/>
        <v>Point Source Compressor Engines</v>
      </c>
      <c r="C24" s="155">
        <f>C62</f>
        <v>1.923081</v>
      </c>
      <c r="D24" s="155">
        <f t="shared" ref="D24:F39" si="9">D62</f>
        <v>2270.1301140000019</v>
      </c>
      <c r="E24" s="155">
        <f t="shared" si="9"/>
        <v>10.948213000000001</v>
      </c>
      <c r="F24" s="155">
        <f t="shared" si="9"/>
        <v>212.28530000000001</v>
      </c>
      <c r="G24" s="155">
        <f t="shared" ref="G24:H24" si="10">G62</f>
        <v>0</v>
      </c>
      <c r="H24" s="155">
        <f t="shared" si="10"/>
        <v>422.56915100000003</v>
      </c>
      <c r="I24" s="56">
        <f t="shared" ref="I24:I43" si="11">SUM(C24:H24)</f>
        <v>2917.8558590000021</v>
      </c>
      <c r="J24" s="155"/>
    </row>
    <row r="25" spans="1:13" x14ac:dyDescent="0.2">
      <c r="A25" s="155" t="str">
        <f>IF(VLOOKUP(B25,by_src_allpol!$J$24:$K$44,2,FALSE)&lt;&gt;"Y","N",IF(I25=0,"N",VLOOKUP(B25,by_src_allpol!$J$24:$K$44,2,FALSE)))</f>
        <v>Y</v>
      </c>
      <c r="B25" s="5" t="str">
        <f t="shared" si="8"/>
        <v>Other Not Classified</v>
      </c>
      <c r="C25" s="155">
        <f t="shared" si="8"/>
        <v>0</v>
      </c>
      <c r="D25" s="155">
        <f t="shared" si="9"/>
        <v>1223.6528419999997</v>
      </c>
      <c r="E25" s="155">
        <f t="shared" si="9"/>
        <v>0</v>
      </c>
      <c r="F25" s="155">
        <f t="shared" si="9"/>
        <v>7.0802999999999994</v>
      </c>
      <c r="G25" s="155">
        <f t="shared" ref="G25:H25" si="12">G63</f>
        <v>0</v>
      </c>
      <c r="H25" s="155">
        <f t="shared" si="12"/>
        <v>963.112211</v>
      </c>
      <c r="I25" s="56">
        <f t="shared" si="11"/>
        <v>2193.8453529999997</v>
      </c>
      <c r="J25" s="155"/>
    </row>
    <row r="26" spans="1:13" x14ac:dyDescent="0.2">
      <c r="A26" s="155" t="str">
        <f>IF(VLOOKUP(B26,by_src_allpol!$J$24:$K$44,2,FALSE)&lt;&gt;"Y","N",IF(I26=0,"N",VLOOKUP(B26,by_src_allpol!$J$24:$K$44,2,FALSE)))</f>
        <v>Y</v>
      </c>
      <c r="B26" s="5" t="str">
        <f t="shared" si="8"/>
        <v>Condensate Tanks</v>
      </c>
      <c r="C26" s="155">
        <f t="shared" si="8"/>
        <v>1.2866409999999999</v>
      </c>
      <c r="D26" s="155">
        <f t="shared" si="9"/>
        <v>701.28515200000027</v>
      </c>
      <c r="E26" s="155">
        <f t="shared" si="9"/>
        <v>63.691389999999998</v>
      </c>
      <c r="F26" s="155">
        <f t="shared" si="9"/>
        <v>90.575587999999982</v>
      </c>
      <c r="G26" s="155">
        <f t="shared" ref="G26:H26" si="13">G64</f>
        <v>0</v>
      </c>
      <c r="H26" s="155">
        <f t="shared" si="13"/>
        <v>1263.2244860000001</v>
      </c>
      <c r="I26" s="56">
        <f t="shared" si="11"/>
        <v>2120.0632570000002</v>
      </c>
      <c r="J26" s="155"/>
    </row>
    <row r="27" spans="1:13" x14ac:dyDescent="0.2">
      <c r="A27" s="155" t="str">
        <f>IF(VLOOKUP(B27,by_src_allpol!$J$24:$K$44,2,FALSE)&lt;&gt;"Y","N",IF(I27=0,"N",VLOOKUP(B27,by_src_allpol!$J$24:$K$44,2,FALSE)))</f>
        <v>Y</v>
      </c>
      <c r="B27" s="5" t="str">
        <f t="shared" si="8"/>
        <v>Nonpoint Fugitives</v>
      </c>
      <c r="C27" s="155">
        <f t="shared" si="8"/>
        <v>0.31796999999999997</v>
      </c>
      <c r="D27" s="155">
        <f t="shared" si="9"/>
        <v>1419.75</v>
      </c>
      <c r="E27" s="155">
        <f t="shared" si="9"/>
        <v>3.4977100000000001</v>
      </c>
      <c r="F27" s="155">
        <f t="shared" si="9"/>
        <v>129.279</v>
      </c>
      <c r="G27" s="155">
        <f t="shared" ref="G27:H27" si="14">G65</f>
        <v>0</v>
      </c>
      <c r="H27" s="155">
        <f t="shared" si="14"/>
        <v>298.91000000000003</v>
      </c>
      <c r="I27" s="56">
        <f t="shared" si="11"/>
        <v>1851.7546800000002</v>
      </c>
      <c r="J27" s="155"/>
    </row>
    <row r="28" spans="1:13" x14ac:dyDescent="0.2">
      <c r="A28" s="155" t="str">
        <f>IF(VLOOKUP(B28,by_src_allpol!$J$24:$K$44,2,FALSE)&lt;&gt;"Y","N",IF(I28=0,"N",VLOOKUP(B28,by_src_allpol!$J$24:$K$44,2,FALSE)))</f>
        <v>Y</v>
      </c>
      <c r="B28" s="5" t="str">
        <f t="shared" si="8"/>
        <v>Point Source Fugitives</v>
      </c>
      <c r="C28" s="155">
        <f t="shared" si="8"/>
        <v>0</v>
      </c>
      <c r="D28" s="155">
        <f t="shared" si="9"/>
        <v>864.21024999999952</v>
      </c>
      <c r="E28" s="155">
        <f t="shared" si="9"/>
        <v>2.4300000000000002</v>
      </c>
      <c r="F28" s="155">
        <f t="shared" si="9"/>
        <v>235.52</v>
      </c>
      <c r="G28" s="155">
        <f t="shared" ref="G28:H28" si="15">G66</f>
        <v>0</v>
      </c>
      <c r="H28" s="155">
        <f t="shared" si="15"/>
        <v>536.06666399999995</v>
      </c>
      <c r="I28" s="56">
        <f t="shared" si="11"/>
        <v>1638.2269139999994</v>
      </c>
      <c r="J28" s="179"/>
    </row>
    <row r="29" spans="1:13" x14ac:dyDescent="0.2">
      <c r="A29" s="155" t="str">
        <f>IF(VLOOKUP(B29,by_src_allpol!$J$24:$K$44,2,FALSE)&lt;&gt;"Y","N",IF(I29=0,"N",VLOOKUP(B29,by_src_allpol!$J$24:$K$44,2,FALSE)))</f>
        <v>Y</v>
      </c>
      <c r="B29" s="5" t="str">
        <f t="shared" si="8"/>
        <v>Dehydrators</v>
      </c>
      <c r="C29" s="155">
        <f t="shared" si="8"/>
        <v>9.8002500000000001</v>
      </c>
      <c r="D29" s="155">
        <f t="shared" si="9"/>
        <v>608.8089100000002</v>
      </c>
      <c r="E29" s="155">
        <f t="shared" si="9"/>
        <v>5.68</v>
      </c>
      <c r="F29" s="155">
        <f t="shared" si="9"/>
        <v>127.343791</v>
      </c>
      <c r="G29" s="155">
        <f t="shared" ref="G29:H29" si="16">G67</f>
        <v>101.296702</v>
      </c>
      <c r="H29" s="155">
        <f t="shared" si="16"/>
        <v>322.5512250000001</v>
      </c>
      <c r="I29" s="56">
        <f t="shared" si="11"/>
        <v>1175.4808780000003</v>
      </c>
      <c r="J29" s="155"/>
    </row>
    <row r="30" spans="1:13" x14ac:dyDescent="0.2">
      <c r="A30" s="155" t="str">
        <f>IF(VLOOKUP(B30,by_src_allpol!$J$24:$K$44,2,FALSE)&lt;&gt;"Y","N",IF(I30=0,"N",VLOOKUP(B30,by_src_allpol!$J$24:$K$44,2,FALSE)))</f>
        <v>Y</v>
      </c>
      <c r="B30" s="5" t="str">
        <f t="shared" si="8"/>
        <v>Point Source Loading Losses</v>
      </c>
      <c r="C30" s="155">
        <f t="shared" si="8"/>
        <v>0</v>
      </c>
      <c r="D30" s="155">
        <f t="shared" si="9"/>
        <v>475.49148599999995</v>
      </c>
      <c r="E30" s="155">
        <f t="shared" si="9"/>
        <v>0</v>
      </c>
      <c r="F30" s="155">
        <f t="shared" si="9"/>
        <v>5.6258889999999999</v>
      </c>
      <c r="G30" s="155">
        <f t="shared" ref="G30:H30" si="17">G68</f>
        <v>0</v>
      </c>
      <c r="H30" s="155">
        <f t="shared" si="17"/>
        <v>251.10275700000005</v>
      </c>
      <c r="I30" s="56">
        <f t="shared" si="11"/>
        <v>732.22013199999992</v>
      </c>
      <c r="J30" s="155"/>
    </row>
    <row r="31" spans="1:13" x14ac:dyDescent="0.2">
      <c r="A31" s="155" t="str">
        <f>IF(VLOOKUP(B31,by_src_allpol!$J$24:$K$44,2,FALSE)&lt;&gt;"Y","N",IF(I31=0,"N",VLOOKUP(B31,by_src_allpol!$J$24:$K$44,2,FALSE)))</f>
        <v>Y</v>
      </c>
      <c r="B31" s="5" t="str">
        <f t="shared" si="8"/>
        <v>Amine Units</v>
      </c>
      <c r="C31" s="155">
        <f t="shared" si="8"/>
        <v>0</v>
      </c>
      <c r="D31" s="155">
        <f t="shared" si="9"/>
        <v>55.641469000000001</v>
      </c>
      <c r="E31" s="155">
        <f t="shared" si="9"/>
        <v>17.256881</v>
      </c>
      <c r="F31" s="155">
        <f t="shared" si="9"/>
        <v>118.98056299999999</v>
      </c>
      <c r="G31" s="155">
        <f t="shared" ref="G31:H31" si="18">G69</f>
        <v>0</v>
      </c>
      <c r="H31" s="155">
        <f t="shared" si="18"/>
        <v>311.16173400000008</v>
      </c>
      <c r="I31" s="56">
        <f t="shared" si="11"/>
        <v>503.04064700000004</v>
      </c>
      <c r="J31" s="155"/>
    </row>
    <row r="32" spans="1:13" x14ac:dyDescent="0.2">
      <c r="A32" s="155" t="str">
        <f>IF(VLOOKUP(B32,by_src_allpol!$J$24:$K$44,2,FALSE)&lt;&gt;"Y","N",IF(I32=0,"N",VLOOKUP(B32,by_src_allpol!$J$24:$K$44,2,FALSE)))</f>
        <v>Y</v>
      </c>
      <c r="B32" s="5" t="str">
        <f t="shared" si="8"/>
        <v>Pneumatic Devices</v>
      </c>
      <c r="C32" s="155">
        <f t="shared" si="8"/>
        <v>0.173847</v>
      </c>
      <c r="D32" s="155">
        <f t="shared" si="9"/>
        <v>312.14999999999998</v>
      </c>
      <c r="E32" s="155">
        <f t="shared" si="9"/>
        <v>0.24329500000000001</v>
      </c>
      <c r="F32" s="155">
        <f t="shared" si="9"/>
        <v>9.9045900000000007</v>
      </c>
      <c r="G32" s="155">
        <f t="shared" ref="G32:H32" si="19">G70</f>
        <v>0</v>
      </c>
      <c r="H32" s="155">
        <f t="shared" si="19"/>
        <v>0</v>
      </c>
      <c r="I32" s="56">
        <f t="shared" si="11"/>
        <v>322.47173199999997</v>
      </c>
      <c r="J32" s="155"/>
    </row>
    <row r="33" spans="1:10" x14ac:dyDescent="0.2">
      <c r="A33" s="155" t="str">
        <f>IF(VLOOKUP(B33,by_src_allpol!$J$24:$K$44,2,FALSE)&lt;&gt;"Y","N",IF(I33=0,"N",VLOOKUP(B33,by_src_allpol!$J$24:$K$44,2,FALSE)))</f>
        <v>Y</v>
      </c>
      <c r="B33" s="5" t="str">
        <f t="shared" si="8"/>
        <v>Well-head Engines</v>
      </c>
      <c r="C33" s="155">
        <f t="shared" si="8"/>
        <v>0.97900799999999999</v>
      </c>
      <c r="D33" s="155">
        <f t="shared" si="9"/>
        <v>210.48699999999999</v>
      </c>
      <c r="E33" s="155">
        <f t="shared" si="9"/>
        <v>0.97900799999999999</v>
      </c>
      <c r="F33" s="155">
        <f t="shared" si="9"/>
        <v>7.8320600000000002</v>
      </c>
      <c r="G33" s="155">
        <f t="shared" ref="G33:H33" si="20">G71</f>
        <v>0</v>
      </c>
      <c r="H33" s="155">
        <f t="shared" si="20"/>
        <v>66.082999999999998</v>
      </c>
      <c r="I33" s="56">
        <f t="shared" si="11"/>
        <v>286.36007599999999</v>
      </c>
      <c r="J33" s="155"/>
    </row>
    <row r="34" spans="1:10" x14ac:dyDescent="0.2">
      <c r="A34" s="155" t="str">
        <f>IF(VLOOKUP(B34,by_src_allpol!$J$24:$K$44,2,FALSE)&lt;&gt;"Y","N",IF(I34=0,"N",VLOOKUP(B34,by_src_allpol!$J$24:$K$44,2,FALSE)))</f>
        <v>Y</v>
      </c>
      <c r="B34" s="5" t="str">
        <f t="shared" si="8"/>
        <v>Drill Rigs</v>
      </c>
      <c r="C34" s="155">
        <f t="shared" si="8"/>
        <v>0.72682199999999997</v>
      </c>
      <c r="D34" s="155">
        <f t="shared" si="9"/>
        <v>156.267</v>
      </c>
      <c r="E34" s="155">
        <f t="shared" si="9"/>
        <v>0.72682199999999997</v>
      </c>
      <c r="F34" s="155">
        <f t="shared" si="9"/>
        <v>5.8145699999999998</v>
      </c>
      <c r="G34" s="155">
        <f t="shared" ref="G34:H34" si="21">G72</f>
        <v>0</v>
      </c>
      <c r="H34" s="155">
        <f t="shared" si="21"/>
        <v>49.060499999999998</v>
      </c>
      <c r="I34" s="56">
        <f t="shared" si="11"/>
        <v>212.59571399999999</v>
      </c>
      <c r="J34" s="155"/>
    </row>
    <row r="35" spans="1:10" x14ac:dyDescent="0.2">
      <c r="A35" s="155" t="str">
        <f>IF(VLOOKUP(B35,by_src_allpol!$J$24:$K$44,2,FALSE)&lt;&gt;"Y","N",IF(I35=0,"N",VLOOKUP(B35,by_src_allpol!$J$24:$K$44,2,FALSE)))</f>
        <v>Y</v>
      </c>
      <c r="B35" s="5" t="str">
        <f t="shared" si="8"/>
        <v>Completions</v>
      </c>
      <c r="C35" s="155">
        <f t="shared" si="8"/>
        <v>0.68778799999999995</v>
      </c>
      <c r="D35" s="155">
        <f t="shared" si="9"/>
        <v>147.87430000000001</v>
      </c>
      <c r="E35" s="155">
        <f t="shared" si="9"/>
        <v>0.68778799999999995</v>
      </c>
      <c r="F35" s="155">
        <f t="shared" si="9"/>
        <v>5.5023</v>
      </c>
      <c r="G35" s="155">
        <f t="shared" ref="G35:H35" si="22">G73</f>
        <v>0</v>
      </c>
      <c r="H35" s="155">
        <f t="shared" si="22"/>
        <v>46.425600000000003</v>
      </c>
      <c r="I35" s="56">
        <f t="shared" si="11"/>
        <v>201.17777600000002</v>
      </c>
      <c r="J35" s="155"/>
    </row>
    <row r="36" spans="1:10" x14ac:dyDescent="0.2">
      <c r="A36" s="155" t="str">
        <f>IF(VLOOKUP(B36,by_src_allpol!$J$24:$K$44,2,FALSE)&lt;&gt;"Y","N",IF(I36=0,"N",VLOOKUP(B36,by_src_allpol!$J$24:$K$44,2,FALSE)))</f>
        <v>N</v>
      </c>
      <c r="B36" s="5" t="str">
        <f t="shared" si="8"/>
        <v>Point Source Flares</v>
      </c>
      <c r="C36" s="155">
        <f t="shared" si="8"/>
        <v>13.29</v>
      </c>
      <c r="D36" s="155">
        <f t="shared" si="9"/>
        <v>64.112835000000018</v>
      </c>
      <c r="E36" s="155">
        <f t="shared" si="9"/>
        <v>0</v>
      </c>
      <c r="F36" s="155">
        <f t="shared" si="9"/>
        <v>8.0500000000000007</v>
      </c>
      <c r="G36" s="155">
        <f t="shared" ref="G36:H36" si="23">G74</f>
        <v>0</v>
      </c>
      <c r="H36" s="155">
        <f t="shared" si="23"/>
        <v>47.842810000000007</v>
      </c>
      <c r="I36" s="56">
        <f t="shared" si="11"/>
        <v>133.29564500000001</v>
      </c>
      <c r="J36" s="155"/>
    </row>
    <row r="37" spans="1:10" x14ac:dyDescent="0.2">
      <c r="A37" s="155" t="str">
        <f>IF(VLOOKUP(B37,by_src_allpol!$J$24:$K$44,2,FALSE)&lt;&gt;"Y","N",IF(I37=0,"N",VLOOKUP(B37,by_src_allpol!$J$24:$K$44,2,FALSE)))</f>
        <v>N</v>
      </c>
      <c r="B37" s="5" t="str">
        <f t="shared" si="8"/>
        <v>Point Source Venting</v>
      </c>
      <c r="C37" s="155">
        <f t="shared" si="8"/>
        <v>0</v>
      </c>
      <c r="D37" s="155">
        <f t="shared" si="9"/>
        <v>30.970399999999998</v>
      </c>
      <c r="E37" s="155">
        <f t="shared" si="9"/>
        <v>0</v>
      </c>
      <c r="F37" s="155">
        <f t="shared" si="9"/>
        <v>0</v>
      </c>
      <c r="G37" s="155">
        <f t="shared" ref="G37:H37" si="24">G75</f>
        <v>0</v>
      </c>
      <c r="H37" s="155">
        <f t="shared" si="24"/>
        <v>75.736000000000004</v>
      </c>
      <c r="I37" s="56">
        <f t="shared" si="11"/>
        <v>106.7064</v>
      </c>
      <c r="J37" s="155"/>
    </row>
    <row r="38" spans="1:10" x14ac:dyDescent="0.2">
      <c r="A38" s="155" t="str">
        <f>IF(VLOOKUP(B38,by_src_allpol!$J$24:$K$44,2,FALSE)&lt;&gt;"Y","N",IF(I38=0,"N",VLOOKUP(B38,by_src_allpol!$J$24:$K$44,2,FALSE)))</f>
        <v>N</v>
      </c>
      <c r="B38" s="5" t="str">
        <f t="shared" si="8"/>
        <v>Truck Loading</v>
      </c>
      <c r="C38" s="155">
        <f t="shared" si="8"/>
        <v>5.3619399999999998E-2</v>
      </c>
      <c r="D38" s="155">
        <f t="shared" si="9"/>
        <v>96.275999999999996</v>
      </c>
      <c r="E38" s="155">
        <f t="shared" si="9"/>
        <v>7.50392E-2</v>
      </c>
      <c r="F38" s="155">
        <f t="shared" si="9"/>
        <v>3.0548600000000001</v>
      </c>
      <c r="G38" s="155">
        <f t="shared" ref="G38:H38" si="25">G76</f>
        <v>0</v>
      </c>
      <c r="H38" s="155">
        <f t="shared" si="25"/>
        <v>0</v>
      </c>
      <c r="I38" s="56">
        <f t="shared" si="11"/>
        <v>99.45951860000001</v>
      </c>
      <c r="J38" s="155"/>
    </row>
    <row r="39" spans="1:10" x14ac:dyDescent="0.2">
      <c r="A39" s="155" t="str">
        <f>IF(VLOOKUP(B39,by_src_allpol!$J$24:$K$44,2,FALSE)&lt;&gt;"Y","N",IF(I39=0,"N",VLOOKUP(B39,by_src_allpol!$J$24:$K$44,2,FALSE)))</f>
        <v>Y</v>
      </c>
      <c r="B39" s="5" t="str">
        <f t="shared" ref="B39:C43" si="26">B77</f>
        <v>Point Source Heaters</v>
      </c>
      <c r="C39" s="155">
        <f t="shared" si="26"/>
        <v>0</v>
      </c>
      <c r="D39" s="155">
        <f t="shared" si="9"/>
        <v>10.320323999999999</v>
      </c>
      <c r="E39" s="155">
        <f t="shared" si="9"/>
        <v>0</v>
      </c>
      <c r="F39" s="155">
        <f t="shared" si="9"/>
        <v>12.840425999999999</v>
      </c>
      <c r="G39" s="155">
        <f t="shared" ref="G39:H39" si="27">G77</f>
        <v>0</v>
      </c>
      <c r="H39" s="155">
        <f t="shared" si="27"/>
        <v>75.942428000000007</v>
      </c>
      <c r="I39" s="56">
        <f t="shared" si="11"/>
        <v>99.103178000000014</v>
      </c>
      <c r="J39" s="155"/>
    </row>
    <row r="40" spans="1:10" x14ac:dyDescent="0.2">
      <c r="A40" s="155" t="str">
        <f>IF(VLOOKUP(B40,by_src_allpol!$J$24:$K$44,2,FALSE)&lt;&gt;"Y","N",IF(I40=0,"N",VLOOKUP(B40,by_src_allpol!$J$24:$K$44,2,FALSE)))</f>
        <v>N</v>
      </c>
      <c r="B40" s="5" t="str">
        <f t="shared" si="26"/>
        <v>Blowdowns</v>
      </c>
      <c r="C40" s="155">
        <f t="shared" si="26"/>
        <v>3.0361900000000001E-2</v>
      </c>
      <c r="D40" s="155">
        <f t="shared" ref="D40:F43" si="28">D78</f>
        <v>54.516100000000002</v>
      </c>
      <c r="E40" s="155">
        <f t="shared" si="28"/>
        <v>4.2490800000000002E-2</v>
      </c>
      <c r="F40" s="155">
        <f t="shared" si="28"/>
        <v>1.7298100000000001</v>
      </c>
      <c r="G40" s="155">
        <f t="shared" ref="G40:H40" si="29">G78</f>
        <v>0</v>
      </c>
      <c r="H40" s="155">
        <f t="shared" si="29"/>
        <v>0</v>
      </c>
      <c r="I40" s="56">
        <f t="shared" si="11"/>
        <v>56.318762700000008</v>
      </c>
      <c r="J40" s="155"/>
    </row>
    <row r="41" spans="1:10" x14ac:dyDescent="0.2">
      <c r="A41" s="155" t="str">
        <f>IF(VLOOKUP(B41,by_src_allpol!$J$24:$K$44,2,FALSE)&lt;&gt;"Y","N",IF(I41=0,"N",VLOOKUP(B41,by_src_allpol!$J$24:$K$44,2,FALSE)))</f>
        <v>N</v>
      </c>
      <c r="B41" s="5" t="str">
        <f t="shared" si="26"/>
        <v xml:space="preserve">Produced water </v>
      </c>
      <c r="C41" s="155">
        <f t="shared" si="26"/>
        <v>2.92427E-2</v>
      </c>
      <c r="D41" s="155">
        <f t="shared" si="28"/>
        <v>52.506500000000003</v>
      </c>
      <c r="E41" s="155">
        <f t="shared" si="28"/>
        <v>4.0924500000000003E-2</v>
      </c>
      <c r="F41" s="155">
        <f t="shared" si="28"/>
        <v>1.66604</v>
      </c>
      <c r="G41" s="155">
        <f t="shared" ref="G41:H41" si="30">G79</f>
        <v>0</v>
      </c>
      <c r="H41" s="155">
        <f t="shared" si="30"/>
        <v>0</v>
      </c>
      <c r="I41" s="56">
        <f t="shared" si="11"/>
        <v>54.242707200000005</v>
      </c>
      <c r="J41" s="155"/>
    </row>
    <row r="42" spans="1:10" x14ac:dyDescent="0.2">
      <c r="A42" s="155" t="str">
        <f>IF(VLOOKUP(B42,by_src_allpol!$J$24:$K$44,2,FALSE)&lt;&gt;"Y","N",IF(I42=0,"N",VLOOKUP(B42,by_src_allpol!$J$24:$K$44,2,FALSE)))</f>
        <v>N</v>
      </c>
      <c r="B42" s="5" t="str">
        <f t="shared" si="26"/>
        <v>Nonpoint Heaters</v>
      </c>
      <c r="C42" s="155">
        <f t="shared" si="26"/>
        <v>1.43784E-2</v>
      </c>
      <c r="D42" s="155">
        <f t="shared" si="28"/>
        <v>25.8171</v>
      </c>
      <c r="E42" s="155">
        <f t="shared" si="28"/>
        <v>2.0122299999999999E-2</v>
      </c>
      <c r="F42" s="155">
        <f t="shared" si="28"/>
        <v>0.81918299999999999</v>
      </c>
      <c r="G42" s="155">
        <f>G80</f>
        <v>0</v>
      </c>
      <c r="H42" s="155">
        <f>H80</f>
        <v>0</v>
      </c>
      <c r="I42" s="56">
        <f t="shared" si="11"/>
        <v>26.670783699999998</v>
      </c>
      <c r="J42" s="155"/>
    </row>
    <row r="43" spans="1:10" x14ac:dyDescent="0.2">
      <c r="A43" s="155" t="str">
        <f>IF(VLOOKUP(B43,by_src_allpol!$J$24:$K$44,2,FALSE)&lt;&gt;"Y","N",IF(I43=0,"N",VLOOKUP(B43,by_src_allpol!$J$24:$K$44,2,FALSE)))</f>
        <v>N</v>
      </c>
      <c r="B43" s="5" t="str">
        <f t="shared" si="26"/>
        <v>Pneumatic Pumps</v>
      </c>
      <c r="C43" s="155">
        <f t="shared" si="26"/>
        <v>1.8259299999999999E-3</v>
      </c>
      <c r="D43" s="155">
        <f t="shared" si="28"/>
        <v>3.2785299999999999</v>
      </c>
      <c r="E43" s="155">
        <f t="shared" si="28"/>
        <v>2.5553500000000001E-3</v>
      </c>
      <c r="F43" s="155">
        <f t="shared" si="28"/>
        <v>0.104029</v>
      </c>
      <c r="G43" s="155">
        <f>G81</f>
        <v>0</v>
      </c>
      <c r="H43" s="155">
        <f>H81</f>
        <v>0</v>
      </c>
      <c r="I43" s="56">
        <f t="shared" si="11"/>
        <v>3.3869402800000001</v>
      </c>
      <c r="J43" s="155"/>
    </row>
    <row r="44" spans="1:10" x14ac:dyDescent="0.2">
      <c r="B44" s="5" t="s">
        <v>42</v>
      </c>
      <c r="C44" s="60">
        <f t="shared" ref="C44:I44" si="31">SUM(C24:C43)</f>
        <v>29.314835329999994</v>
      </c>
      <c r="D44" s="60">
        <f t="shared" si="31"/>
        <v>8783.5463120000004</v>
      </c>
      <c r="E44" s="60">
        <f t="shared" si="31"/>
        <v>106.32223914999997</v>
      </c>
      <c r="F44" s="60">
        <f t="shared" si="31"/>
        <v>984.00829899999974</v>
      </c>
      <c r="G44" s="60">
        <f t="shared" si="31"/>
        <v>101.296702</v>
      </c>
      <c r="H44" s="60">
        <f t="shared" si="31"/>
        <v>4729.7885659999993</v>
      </c>
      <c r="I44" s="60">
        <f t="shared" si="31"/>
        <v>14734.276953479999</v>
      </c>
      <c r="J44" s="155"/>
    </row>
    <row r="45" spans="1:10" x14ac:dyDescent="0.2">
      <c r="C45" s="155"/>
      <c r="D45" s="155"/>
      <c r="E45" s="155"/>
      <c r="F45" s="155"/>
      <c r="G45" s="70"/>
      <c r="H45" s="5"/>
      <c r="I45" s="5"/>
      <c r="J45" s="5"/>
    </row>
    <row r="46" spans="1:10" x14ac:dyDescent="0.2">
      <c r="A46" s="30"/>
      <c r="B46" s="178"/>
      <c r="J46" s="5"/>
    </row>
    <row r="47" spans="1:10" x14ac:dyDescent="0.2">
      <c r="A47" s="30"/>
      <c r="B47" s="178"/>
      <c r="J47" s="5"/>
    </row>
    <row r="48" spans="1:10" hidden="1" x14ac:dyDescent="0.2">
      <c r="B48" s="30" t="s">
        <v>155</v>
      </c>
      <c r="C48" s="178">
        <f>SUMIF(A24:A43,"y",I24:I43)/I44</f>
        <v>0.9674174200067136</v>
      </c>
      <c r="D48" s="126"/>
      <c r="E48" s="123"/>
      <c r="F48" s="5"/>
      <c r="G48" s="5"/>
      <c r="H48" s="5"/>
      <c r="I48" s="5"/>
      <c r="J48" s="5"/>
    </row>
    <row r="49" spans="2:68" hidden="1" x14ac:dyDescent="0.2">
      <c r="B49" s="30" t="s">
        <v>156</v>
      </c>
      <c r="C49" s="5">
        <f>COUNTIF(A24:A43,"y")</f>
        <v>13</v>
      </c>
      <c r="D49" s="126"/>
      <c r="E49" s="123"/>
      <c r="F49" s="5"/>
      <c r="G49" s="5"/>
      <c r="H49" s="5"/>
      <c r="I49" s="5"/>
      <c r="J49" s="5"/>
    </row>
    <row r="50" spans="2:68" hidden="1" x14ac:dyDescent="0.2">
      <c r="B50" s="30" t="s">
        <v>160</v>
      </c>
      <c r="C50" s="30" t="str">
        <f>"Basin-wide VOC Emissions (tons/year): "&amp;TEXT($I$44,"0,000")</f>
        <v>Basin-wide VOC Emissions (tons/year): 14,734</v>
      </c>
      <c r="D50" s="126"/>
      <c r="E50" s="123"/>
      <c r="F50" s="5"/>
      <c r="G50" s="5"/>
      <c r="H50" s="5"/>
      <c r="I50" s="5"/>
      <c r="J50" s="5"/>
    </row>
    <row r="51" spans="2:68" hidden="1" x14ac:dyDescent="0.2">
      <c r="B51" s="30" t="s">
        <v>161</v>
      </c>
      <c r="C51" s="155" t="s">
        <v>172</v>
      </c>
      <c r="D51" s="126"/>
      <c r="E51" s="123"/>
      <c r="F51" s="5"/>
      <c r="G51" s="5"/>
      <c r="H51" s="5"/>
      <c r="I51" s="5"/>
      <c r="J51" s="5"/>
    </row>
    <row r="52" spans="2:68" hidden="1" x14ac:dyDescent="0.2">
      <c r="B52" s="30" t="s">
        <v>165</v>
      </c>
      <c r="C52" s="155" t="s">
        <v>173</v>
      </c>
      <c r="D52" s="126"/>
      <c r="E52" s="123"/>
      <c r="F52" s="5"/>
      <c r="G52" s="5"/>
      <c r="H52" s="5"/>
      <c r="I52" s="5"/>
      <c r="J52" s="5"/>
    </row>
    <row r="53" spans="2:68" hidden="1" x14ac:dyDescent="0.2">
      <c r="B53" s="30" t="s">
        <v>164</v>
      </c>
      <c r="C53" s="155" t="s">
        <v>166</v>
      </c>
      <c r="D53" s="126"/>
      <c r="E53" s="123"/>
      <c r="F53" s="5"/>
      <c r="G53" s="5"/>
      <c r="H53" s="5"/>
      <c r="I53" s="5"/>
      <c r="J53" s="5"/>
    </row>
    <row r="54" spans="2:68" hidden="1" x14ac:dyDescent="0.2">
      <c r="F54" s="5"/>
      <c r="G54" s="5"/>
      <c r="H54" s="5"/>
      <c r="I54" s="5"/>
      <c r="J54" s="5"/>
    </row>
    <row r="55" spans="2:68" x14ac:dyDescent="0.2">
      <c r="F55" s="5"/>
      <c r="G55" s="5"/>
      <c r="H55" s="5"/>
      <c r="I55" s="5"/>
      <c r="J55" s="5"/>
    </row>
    <row r="56" spans="2:68" x14ac:dyDescent="0.2">
      <c r="F56" s="5"/>
      <c r="G56" s="5"/>
      <c r="H56" s="5"/>
      <c r="I56" s="5"/>
      <c r="J56" s="5"/>
    </row>
    <row r="57" spans="2:68" x14ac:dyDescent="0.2">
      <c r="F57" s="5"/>
      <c r="G57" s="5"/>
      <c r="H57" s="5"/>
      <c r="I57" s="5"/>
      <c r="J57" s="5"/>
    </row>
    <row r="59" spans="2:68" x14ac:dyDescent="0.2">
      <c r="C59" s="180" t="str">
        <f>VLOOKUP(VALUE(C61),fips_xref!$A$5:$I$30,8,FALSE)</f>
        <v>CO</v>
      </c>
      <c r="D59" s="180" t="str">
        <f>VLOOKUP(VALUE(D61),fips_xref!$A$5:$I$30,8,FALSE)</f>
        <v>CO</v>
      </c>
      <c r="E59" s="180" t="str">
        <f>VLOOKUP(VALUE(E61),fips_xref!$A$5:$I$30,8,FALSE)</f>
        <v>CO</v>
      </c>
      <c r="F59" s="180" t="str">
        <f>VLOOKUP(VALUE(F61),fips_xref!$A$5:$I$30,8,FALSE)</f>
        <v>CO</v>
      </c>
      <c r="G59" s="180" t="str">
        <f>VLOOKUP(VALUE(G61),fips_xref!$A$5:$I$30,8,FALSE)</f>
        <v>CO</v>
      </c>
      <c r="H59" s="180" t="str">
        <f>VLOOKUP(VALUE(H61),fips_xref!$A$5:$I$30,8,FALSE)</f>
        <v>CO</v>
      </c>
      <c r="I59" s="180"/>
      <c r="J59" s="180"/>
      <c r="K59" s="180"/>
      <c r="L59" s="180"/>
      <c r="M59" s="180"/>
      <c r="N59" s="180"/>
      <c r="O59" s="180"/>
      <c r="P59" s="180"/>
      <c r="Q59" s="180"/>
      <c r="R59" s="180"/>
      <c r="S59" s="180"/>
      <c r="T59" s="180"/>
    </row>
    <row r="60" spans="2:68" x14ac:dyDescent="0.2">
      <c r="B60" s="71" t="s">
        <v>93</v>
      </c>
      <c r="C60" s="230" t="s">
        <v>54</v>
      </c>
      <c r="D60" s="242"/>
      <c r="E60" s="242"/>
      <c r="F60" s="242"/>
      <c r="G60" s="242"/>
      <c r="H60" s="242"/>
      <c r="I60" s="243"/>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row>
    <row r="61" spans="2:68" x14ac:dyDescent="0.2">
      <c r="B61" s="71" t="s">
        <v>53</v>
      </c>
      <c r="C61" s="230" t="s">
        <v>191</v>
      </c>
      <c r="D61" s="231" t="s">
        <v>192</v>
      </c>
      <c r="E61" s="231" t="s">
        <v>193</v>
      </c>
      <c r="F61" s="231" t="s">
        <v>194</v>
      </c>
      <c r="G61" s="231" t="s">
        <v>211</v>
      </c>
      <c r="H61" s="231" t="s">
        <v>195</v>
      </c>
      <c r="I61" s="232" t="s">
        <v>94</v>
      </c>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row>
    <row r="62" spans="2:68" x14ac:dyDescent="0.2">
      <c r="B62" s="71" t="s">
        <v>159</v>
      </c>
      <c r="C62" s="233">
        <v>1.923081</v>
      </c>
      <c r="D62" s="234">
        <v>2270.1301140000019</v>
      </c>
      <c r="E62" s="234">
        <v>10.948213000000001</v>
      </c>
      <c r="F62" s="234">
        <v>212.28530000000001</v>
      </c>
      <c r="G62" s="234"/>
      <c r="H62" s="234">
        <v>422.56915100000003</v>
      </c>
      <c r="I62" s="235">
        <v>2917.8558590000021</v>
      </c>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row>
    <row r="63" spans="2:68" x14ac:dyDescent="0.2">
      <c r="B63" s="61" t="s">
        <v>140</v>
      </c>
      <c r="C63" s="236"/>
      <c r="D63" s="237">
        <v>1223.6528419999997</v>
      </c>
      <c r="E63" s="237"/>
      <c r="F63" s="237">
        <v>7.0802999999999994</v>
      </c>
      <c r="G63" s="237"/>
      <c r="H63" s="237">
        <v>963.112211</v>
      </c>
      <c r="I63" s="238">
        <v>2193.8453529999997</v>
      </c>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row>
    <row r="64" spans="2:68" x14ac:dyDescent="0.2">
      <c r="B64" s="61" t="s">
        <v>108</v>
      </c>
      <c r="C64" s="236">
        <v>1.2866409999999999</v>
      </c>
      <c r="D64" s="237">
        <v>701.28515200000027</v>
      </c>
      <c r="E64" s="237">
        <v>63.691389999999998</v>
      </c>
      <c r="F64" s="237">
        <v>90.575587999999982</v>
      </c>
      <c r="G64" s="237"/>
      <c r="H64" s="237">
        <v>1263.2244860000001</v>
      </c>
      <c r="I64" s="238">
        <v>2120.0632570000002</v>
      </c>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row>
    <row r="65" spans="2:68" x14ac:dyDescent="0.2">
      <c r="B65" s="61" t="s">
        <v>168</v>
      </c>
      <c r="C65" s="236">
        <v>0.31796999999999997</v>
      </c>
      <c r="D65" s="237">
        <v>1419.75</v>
      </c>
      <c r="E65" s="237">
        <v>3.4977100000000001</v>
      </c>
      <c r="F65" s="237">
        <v>129.279</v>
      </c>
      <c r="G65" s="237"/>
      <c r="H65" s="237">
        <v>298.91000000000003</v>
      </c>
      <c r="I65" s="238">
        <v>1851.7546800000002</v>
      </c>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row>
    <row r="66" spans="2:68" x14ac:dyDescent="0.2">
      <c r="B66" s="61" t="s">
        <v>111</v>
      </c>
      <c r="C66" s="236"/>
      <c r="D66" s="237">
        <v>864.21024999999952</v>
      </c>
      <c r="E66" s="237">
        <v>2.4300000000000002</v>
      </c>
      <c r="F66" s="237">
        <v>235.52</v>
      </c>
      <c r="G66" s="237"/>
      <c r="H66" s="237">
        <v>536.06666399999995</v>
      </c>
      <c r="I66" s="238">
        <v>1638.2269139999994</v>
      </c>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row>
    <row r="67" spans="2:68" x14ac:dyDescent="0.2">
      <c r="B67" s="61" t="s">
        <v>110</v>
      </c>
      <c r="C67" s="236">
        <v>9.8002500000000001</v>
      </c>
      <c r="D67" s="237">
        <v>608.8089100000002</v>
      </c>
      <c r="E67" s="237">
        <v>5.68</v>
      </c>
      <c r="F67" s="237">
        <v>127.343791</v>
      </c>
      <c r="G67" s="237">
        <v>101.296702</v>
      </c>
      <c r="H67" s="237">
        <v>322.5512250000001</v>
      </c>
      <c r="I67" s="238">
        <v>1175.4808780000003</v>
      </c>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row>
    <row r="68" spans="2:68" x14ac:dyDescent="0.2">
      <c r="B68" s="61" t="s">
        <v>208</v>
      </c>
      <c r="C68" s="236"/>
      <c r="D68" s="237">
        <v>475.49148599999995</v>
      </c>
      <c r="E68" s="237"/>
      <c r="F68" s="237">
        <v>5.6258889999999999</v>
      </c>
      <c r="G68" s="237"/>
      <c r="H68" s="237">
        <v>251.10275700000005</v>
      </c>
      <c r="I68" s="238">
        <v>732.22013199999992</v>
      </c>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row>
    <row r="69" spans="2:68" x14ac:dyDescent="0.2">
      <c r="B69" s="61" t="s">
        <v>85</v>
      </c>
      <c r="C69" s="236"/>
      <c r="D69" s="237">
        <v>55.641469000000001</v>
      </c>
      <c r="E69" s="237">
        <v>17.256881</v>
      </c>
      <c r="F69" s="237">
        <v>118.98056299999999</v>
      </c>
      <c r="G69" s="237"/>
      <c r="H69" s="237">
        <v>311.16173400000008</v>
      </c>
      <c r="I69" s="238">
        <v>503.04064700000004</v>
      </c>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row>
    <row r="70" spans="2:68" x14ac:dyDescent="0.2">
      <c r="B70" s="61" t="s">
        <v>44</v>
      </c>
      <c r="C70" s="236">
        <v>0.173847</v>
      </c>
      <c r="D70" s="237">
        <v>312.14999999999998</v>
      </c>
      <c r="E70" s="237">
        <v>0.24329500000000001</v>
      </c>
      <c r="F70" s="237">
        <v>9.9045900000000007</v>
      </c>
      <c r="G70" s="237"/>
      <c r="H70" s="237"/>
      <c r="I70" s="238">
        <v>322.47173199999997</v>
      </c>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row>
    <row r="71" spans="2:68" x14ac:dyDescent="0.2">
      <c r="B71" s="61" t="s">
        <v>206</v>
      </c>
      <c r="C71" s="236">
        <v>0.97900799999999999</v>
      </c>
      <c r="D71" s="237">
        <v>210.48699999999999</v>
      </c>
      <c r="E71" s="237">
        <v>0.97900799999999999</v>
      </c>
      <c r="F71" s="237">
        <v>7.8320600000000002</v>
      </c>
      <c r="G71" s="237"/>
      <c r="H71" s="237">
        <v>66.082999999999998</v>
      </c>
      <c r="I71" s="238">
        <v>286.36007599999999</v>
      </c>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row>
    <row r="72" spans="2:68" x14ac:dyDescent="0.2">
      <c r="B72" s="61" t="s">
        <v>126</v>
      </c>
      <c r="C72" s="236">
        <v>0.72682199999999997</v>
      </c>
      <c r="D72" s="237">
        <v>156.267</v>
      </c>
      <c r="E72" s="237">
        <v>0.72682199999999997</v>
      </c>
      <c r="F72" s="237">
        <v>5.8145699999999998</v>
      </c>
      <c r="G72" s="237"/>
      <c r="H72" s="237">
        <v>49.060499999999998</v>
      </c>
      <c r="I72" s="238">
        <v>212.59571399999999</v>
      </c>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row>
    <row r="73" spans="2:68" x14ac:dyDescent="0.2">
      <c r="B73" s="61" t="s">
        <v>174</v>
      </c>
      <c r="C73" s="236">
        <v>0.68778799999999995</v>
      </c>
      <c r="D73" s="237">
        <v>147.87430000000001</v>
      </c>
      <c r="E73" s="237">
        <v>0.68778799999999995</v>
      </c>
      <c r="F73" s="237">
        <v>5.5023</v>
      </c>
      <c r="G73" s="237"/>
      <c r="H73" s="237">
        <v>46.425600000000003</v>
      </c>
      <c r="I73" s="238">
        <v>201.17777600000002</v>
      </c>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row>
    <row r="74" spans="2:68" x14ac:dyDescent="0.2">
      <c r="B74" s="61" t="s">
        <v>137</v>
      </c>
      <c r="C74" s="236">
        <v>13.29</v>
      </c>
      <c r="D74" s="237">
        <v>64.112835000000018</v>
      </c>
      <c r="E74" s="237">
        <v>0</v>
      </c>
      <c r="F74" s="237">
        <v>8.0500000000000007</v>
      </c>
      <c r="G74" s="237"/>
      <c r="H74" s="237">
        <v>47.842810000000007</v>
      </c>
      <c r="I74" s="238">
        <v>133.29564500000001</v>
      </c>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row>
    <row r="75" spans="2:68" x14ac:dyDescent="0.2">
      <c r="B75" s="61" t="s">
        <v>138</v>
      </c>
      <c r="C75" s="236"/>
      <c r="D75" s="237">
        <v>30.970399999999998</v>
      </c>
      <c r="E75" s="237"/>
      <c r="F75" s="237"/>
      <c r="G75" s="237"/>
      <c r="H75" s="237">
        <v>75.736000000000004</v>
      </c>
      <c r="I75" s="238">
        <v>106.7064</v>
      </c>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row>
    <row r="76" spans="2:68" x14ac:dyDescent="0.2">
      <c r="B76" s="61" t="s">
        <v>109</v>
      </c>
      <c r="C76" s="236">
        <v>5.3619399999999998E-2</v>
      </c>
      <c r="D76" s="237">
        <v>96.275999999999996</v>
      </c>
      <c r="E76" s="237">
        <v>7.50392E-2</v>
      </c>
      <c r="F76" s="237">
        <v>3.0548600000000001</v>
      </c>
      <c r="G76" s="237"/>
      <c r="H76" s="237"/>
      <c r="I76" s="238">
        <v>99.45951860000001</v>
      </c>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row>
    <row r="77" spans="2:68" x14ac:dyDescent="0.2">
      <c r="B77" s="61" t="s">
        <v>158</v>
      </c>
      <c r="C77" s="236"/>
      <c r="D77" s="237">
        <v>10.320323999999999</v>
      </c>
      <c r="E77" s="237"/>
      <c r="F77" s="237">
        <v>12.840425999999999</v>
      </c>
      <c r="G77" s="237"/>
      <c r="H77" s="237">
        <v>75.942428000000007</v>
      </c>
      <c r="I77" s="238">
        <v>99.103178000000014</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row>
    <row r="78" spans="2:68" x14ac:dyDescent="0.2">
      <c r="B78" s="61" t="s">
        <v>175</v>
      </c>
      <c r="C78" s="236">
        <v>3.0361900000000001E-2</v>
      </c>
      <c r="D78" s="237">
        <v>54.516100000000002</v>
      </c>
      <c r="E78" s="237">
        <v>4.2490800000000002E-2</v>
      </c>
      <c r="F78" s="237">
        <v>1.7298100000000001</v>
      </c>
      <c r="G78" s="237"/>
      <c r="H78" s="237"/>
      <c r="I78" s="238">
        <v>56.318762700000008</v>
      </c>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row>
    <row r="79" spans="2:68" x14ac:dyDescent="0.2">
      <c r="B79" s="61" t="s">
        <v>176</v>
      </c>
      <c r="C79" s="236">
        <v>2.92427E-2</v>
      </c>
      <c r="D79" s="237">
        <v>52.506500000000003</v>
      </c>
      <c r="E79" s="237">
        <v>4.0924500000000003E-2</v>
      </c>
      <c r="F79" s="237">
        <v>1.66604</v>
      </c>
      <c r="G79" s="237"/>
      <c r="H79" s="237"/>
      <c r="I79" s="238">
        <v>54.242707200000005</v>
      </c>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row>
    <row r="80" spans="2:68" x14ac:dyDescent="0.2">
      <c r="B80" s="61" t="s">
        <v>169</v>
      </c>
      <c r="C80" s="236">
        <v>1.43784E-2</v>
      </c>
      <c r="D80" s="237">
        <v>25.8171</v>
      </c>
      <c r="E80" s="237">
        <v>2.0122299999999999E-2</v>
      </c>
      <c r="F80" s="237">
        <v>0.81918299999999999</v>
      </c>
      <c r="G80" s="237"/>
      <c r="H80" s="237"/>
      <c r="I80" s="238">
        <v>26.670783699999998</v>
      </c>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row>
    <row r="81" spans="2:68" x14ac:dyDescent="0.2">
      <c r="B81" s="61" t="s">
        <v>107</v>
      </c>
      <c r="C81" s="236">
        <v>1.8259299999999999E-3</v>
      </c>
      <c r="D81" s="237">
        <v>3.2785299999999999</v>
      </c>
      <c r="E81" s="237">
        <v>2.5553500000000001E-3</v>
      </c>
      <c r="F81" s="237">
        <v>0.104029</v>
      </c>
      <c r="G81" s="237"/>
      <c r="H81" s="237"/>
      <c r="I81" s="238">
        <v>3.3869402800000001</v>
      </c>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row>
    <row r="82" spans="2:68" x14ac:dyDescent="0.2">
      <c r="B82" s="72" t="s">
        <v>94</v>
      </c>
      <c r="C82" s="239">
        <v>29.314835330000001</v>
      </c>
      <c r="D82" s="240">
        <v>8783.5463120000022</v>
      </c>
      <c r="E82" s="240">
        <v>106.32223915</v>
      </c>
      <c r="F82" s="240">
        <v>984.00829899999974</v>
      </c>
      <c r="G82" s="240">
        <v>101.296702</v>
      </c>
      <c r="H82" s="240">
        <v>4729.7885659999993</v>
      </c>
      <c r="I82" s="241">
        <v>14734.276953480003</v>
      </c>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row>
    <row r="83" spans="2:68" x14ac:dyDescent="0.2">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row>
    <row r="84" spans="2:68" x14ac:dyDescent="0.2">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row>
    <row r="85" spans="2:68" x14ac:dyDescent="0.2">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row>
    <row r="86" spans="2:68" x14ac:dyDescent="0.2">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row>
    <row r="87" spans="2:68" x14ac:dyDescent="0.2">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row>
    <row r="88" spans="2:68" x14ac:dyDescent="0.2">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row>
    <row r="89" spans="2:68" x14ac:dyDescent="0.2">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row>
    <row r="90" spans="2:68" x14ac:dyDescent="0.2">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row>
    <row r="91" spans="2:68" x14ac:dyDescent="0.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row>
    <row r="92" spans="2:68" x14ac:dyDescent="0.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row>
    <row r="93" spans="2:68" x14ac:dyDescent="0.2">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row>
    <row r="94" spans="2:68" x14ac:dyDescent="0.2">
      <c r="B94"/>
      <c r="C94"/>
      <c r="D94"/>
      <c r="E94"/>
      <c r="F94"/>
      <c r="G94"/>
      <c r="H94"/>
      <c r="I94"/>
      <c r="J94"/>
      <c r="K94"/>
      <c r="L94"/>
      <c r="M94"/>
      <c r="N94"/>
      <c r="O94"/>
      <c r="P94"/>
      <c r="Q94"/>
      <c r="R94"/>
      <c r="S94"/>
      <c r="T94" s="39"/>
      <c r="U94" s="39"/>
      <c r="V94" s="39"/>
      <c r="W94" s="39"/>
      <c r="X94" s="75"/>
      <c r="Y94" s="75"/>
      <c r="Z94" s="75"/>
      <c r="AA94" s="75"/>
    </row>
    <row r="95" spans="2:68" x14ac:dyDescent="0.2">
      <c r="B95"/>
      <c r="C95"/>
      <c r="D95"/>
      <c r="E95"/>
      <c r="F95"/>
      <c r="G95"/>
      <c r="H95"/>
      <c r="I95"/>
      <c r="J95"/>
      <c r="K95"/>
      <c r="L95"/>
      <c r="M95"/>
      <c r="N95"/>
      <c r="O95"/>
      <c r="P95"/>
      <c r="Q95"/>
      <c r="R95"/>
      <c r="S95"/>
      <c r="T95" s="39"/>
      <c r="U95" s="39"/>
      <c r="V95" s="39"/>
      <c r="W95" s="39"/>
      <c r="X95" s="75"/>
      <c r="Y95" s="75"/>
      <c r="Z95" s="75"/>
      <c r="AA95" s="75"/>
    </row>
    <row r="96" spans="2:68" x14ac:dyDescent="0.2">
      <c r="B96"/>
      <c r="C96"/>
      <c r="D96"/>
      <c r="E96"/>
      <c r="F96"/>
      <c r="G96"/>
      <c r="H96"/>
      <c r="I96"/>
      <c r="J96"/>
      <c r="K96"/>
      <c r="L96"/>
      <c r="M96"/>
      <c r="N96"/>
      <c r="O96"/>
      <c r="P96"/>
      <c r="Q96"/>
      <c r="R96"/>
      <c r="S96"/>
      <c r="T96" s="39"/>
      <c r="U96" s="39"/>
      <c r="V96" s="39"/>
      <c r="W96" s="39"/>
      <c r="X96" s="75"/>
      <c r="Y96" s="75"/>
      <c r="Z96" s="75"/>
      <c r="AA96" s="75"/>
    </row>
    <row r="97" spans="2:27" x14ac:dyDescent="0.2">
      <c r="B97"/>
      <c r="C97"/>
      <c r="D97"/>
      <c r="E97"/>
      <c r="F97"/>
      <c r="G97"/>
      <c r="H97"/>
      <c r="I97"/>
      <c r="J97"/>
      <c r="K97"/>
      <c r="L97"/>
      <c r="M97"/>
      <c r="N97"/>
      <c r="O97"/>
      <c r="P97"/>
      <c r="Q97"/>
      <c r="R97"/>
      <c r="S97"/>
      <c r="T97" s="39"/>
      <c r="U97" s="39"/>
      <c r="V97" s="39"/>
      <c r="W97" s="39"/>
      <c r="X97" s="75"/>
      <c r="Y97" s="75"/>
      <c r="Z97" s="75"/>
      <c r="AA97" s="75"/>
    </row>
    <row r="98" spans="2:27" x14ac:dyDescent="0.2">
      <c r="B98"/>
      <c r="C98"/>
      <c r="D98"/>
      <c r="E98"/>
      <c r="F98"/>
      <c r="G98"/>
      <c r="H98"/>
      <c r="I98"/>
      <c r="J98"/>
      <c r="K98"/>
      <c r="L98"/>
      <c r="M98"/>
      <c r="N98"/>
      <c r="O98"/>
      <c r="P98"/>
      <c r="Q98"/>
      <c r="R98"/>
      <c r="S98"/>
      <c r="T98" s="39"/>
      <c r="U98" s="39"/>
      <c r="V98" s="39"/>
      <c r="W98" s="39"/>
      <c r="X98" s="75"/>
      <c r="Y98" s="75"/>
      <c r="Z98" s="75"/>
      <c r="AA98" s="75"/>
    </row>
    <row r="99" spans="2:27" x14ac:dyDescent="0.2">
      <c r="B99"/>
      <c r="C99"/>
      <c r="D99"/>
      <c r="E99"/>
      <c r="F99"/>
      <c r="G99"/>
      <c r="H99"/>
      <c r="I99"/>
      <c r="J99"/>
      <c r="K99"/>
      <c r="L99"/>
      <c r="M99"/>
      <c r="N99"/>
      <c r="O99"/>
      <c r="P99"/>
      <c r="Q99"/>
      <c r="R99"/>
      <c r="S99"/>
      <c r="T99" s="39"/>
      <c r="U99" s="39"/>
      <c r="V99" s="39"/>
      <c r="W99" s="39"/>
      <c r="X99" s="75"/>
      <c r="Y99" s="75"/>
      <c r="Z99" s="75"/>
      <c r="AA99" s="75"/>
    </row>
    <row r="100" spans="2:27" x14ac:dyDescent="0.2">
      <c r="B100"/>
      <c r="C100"/>
      <c r="D100" s="127"/>
      <c r="E100" s="28"/>
      <c r="F100"/>
      <c r="G100"/>
      <c r="H100"/>
      <c r="I100"/>
      <c r="J100"/>
      <c r="K100"/>
      <c r="L100"/>
      <c r="M100"/>
      <c r="N100"/>
      <c r="O100"/>
      <c r="P100"/>
      <c r="Q100"/>
      <c r="R100"/>
      <c r="S100"/>
      <c r="T100" s="39"/>
      <c r="U100" s="39"/>
      <c r="V100" s="39"/>
      <c r="W100" s="39"/>
      <c r="X100" s="75"/>
      <c r="Y100" s="75"/>
      <c r="Z100" s="75"/>
      <c r="AA100" s="75"/>
    </row>
    <row r="101" spans="2:27" x14ac:dyDescent="0.2">
      <c r="B101"/>
      <c r="C101"/>
      <c r="D101" s="127"/>
      <c r="E101" s="28"/>
      <c r="F101"/>
      <c r="G101"/>
      <c r="H101"/>
      <c r="I101"/>
      <c r="J101"/>
      <c r="K101"/>
      <c r="L101"/>
      <c r="M101"/>
      <c r="N101"/>
      <c r="O101"/>
      <c r="P101"/>
      <c r="Q101"/>
      <c r="R101"/>
      <c r="S101"/>
      <c r="T101" s="39"/>
      <c r="U101" s="39"/>
      <c r="V101" s="39"/>
      <c r="W101" s="39"/>
      <c r="X101" s="75"/>
      <c r="Y101" s="75"/>
      <c r="Z101" s="75"/>
      <c r="AA101" s="75"/>
    </row>
    <row r="102" spans="2:27" x14ac:dyDescent="0.2">
      <c r="B102"/>
      <c r="C102"/>
      <c r="D102" s="127"/>
      <c r="E102" s="28"/>
      <c r="F102"/>
      <c r="G102"/>
      <c r="H102"/>
      <c r="I102"/>
      <c r="J102"/>
      <c r="K102"/>
      <c r="L102"/>
      <c r="M102"/>
      <c r="N102"/>
      <c r="O102"/>
      <c r="P102"/>
      <c r="Q102"/>
      <c r="R102"/>
      <c r="S102"/>
      <c r="T102" s="39"/>
      <c r="U102" s="39"/>
      <c r="V102" s="39"/>
      <c r="W102" s="39"/>
      <c r="X102" s="75"/>
      <c r="Y102" s="75"/>
      <c r="Z102" s="75"/>
      <c r="AA102" s="75"/>
    </row>
    <row r="103" spans="2:27" x14ac:dyDescent="0.2">
      <c r="B103"/>
      <c r="C103"/>
      <c r="D103" s="127"/>
      <c r="E103" s="28"/>
      <c r="F103"/>
      <c r="G103"/>
      <c r="H103"/>
      <c r="I103"/>
      <c r="J103"/>
      <c r="K103"/>
      <c r="L103"/>
      <c r="M103"/>
      <c r="N103"/>
      <c r="O103"/>
      <c r="P103"/>
      <c r="Q103"/>
      <c r="R103"/>
      <c r="S103"/>
      <c r="T103" s="39"/>
      <c r="U103" s="39"/>
      <c r="V103" s="39"/>
      <c r="W103" s="39"/>
      <c r="X103" s="75"/>
      <c r="Y103" s="75"/>
      <c r="Z103" s="75"/>
      <c r="AA103" s="75"/>
    </row>
    <row r="104" spans="2:27" x14ac:dyDescent="0.2">
      <c r="B104"/>
      <c r="C104"/>
      <c r="D104" s="127"/>
      <c r="E104" s="28"/>
      <c r="F104"/>
      <c r="G104"/>
      <c r="H104"/>
      <c r="I104"/>
      <c r="J104"/>
      <c r="K104"/>
      <c r="L104"/>
      <c r="M104"/>
      <c r="N104"/>
      <c r="O104"/>
      <c r="P104"/>
      <c r="Q104"/>
      <c r="R104"/>
      <c r="S104"/>
      <c r="T104" s="39"/>
      <c r="U104" s="39"/>
      <c r="V104" s="39"/>
      <c r="W104" s="39"/>
      <c r="X104" s="75"/>
      <c r="Y104" s="75"/>
      <c r="Z104" s="75"/>
      <c r="AA104" s="75"/>
    </row>
    <row r="105" spans="2:27" x14ac:dyDescent="0.2">
      <c r="B105"/>
      <c r="C105"/>
      <c r="D105" s="127"/>
      <c r="E105" s="28"/>
      <c r="F105"/>
      <c r="G105"/>
      <c r="H105"/>
      <c r="I105"/>
      <c r="J105"/>
      <c r="K105"/>
      <c r="L105"/>
      <c r="M105"/>
      <c r="N105"/>
      <c r="O105"/>
      <c r="P105"/>
      <c r="Q105"/>
      <c r="R105"/>
      <c r="S105"/>
      <c r="T105" s="39"/>
      <c r="U105" s="39"/>
      <c r="V105" s="39"/>
      <c r="W105" s="39"/>
      <c r="X105" s="75"/>
      <c r="Y105" s="75"/>
      <c r="Z105" s="75"/>
      <c r="AA105" s="75"/>
    </row>
    <row r="106" spans="2:27" x14ac:dyDescent="0.2">
      <c r="B106"/>
      <c r="C106"/>
      <c r="D106" s="127"/>
      <c r="E106" s="28"/>
      <c r="F106"/>
      <c r="G106"/>
      <c r="H106"/>
      <c r="I106"/>
      <c r="J106"/>
      <c r="K106"/>
      <c r="L106"/>
      <c r="M106"/>
      <c r="N106"/>
      <c r="O106"/>
      <c r="P106"/>
      <c r="Q106"/>
      <c r="R106"/>
      <c r="S106"/>
      <c r="T106" s="39"/>
      <c r="U106" s="39"/>
      <c r="V106" s="39"/>
      <c r="W106" s="39"/>
      <c r="X106" s="75"/>
      <c r="Y106" s="75"/>
      <c r="Z106" s="75"/>
      <c r="AA106" s="75"/>
    </row>
    <row r="107" spans="2:27" x14ac:dyDescent="0.2">
      <c r="B107"/>
      <c r="C107"/>
      <c r="D107" s="127"/>
      <c r="E107" s="28"/>
      <c r="F107"/>
      <c r="G107"/>
      <c r="H107"/>
      <c r="I107"/>
      <c r="J107"/>
      <c r="K107"/>
      <c r="L107"/>
      <c r="M107"/>
      <c r="N107"/>
      <c r="O107"/>
      <c r="P107"/>
      <c r="Q107"/>
      <c r="R107"/>
      <c r="S107"/>
      <c r="T107" s="39"/>
      <c r="U107" s="39"/>
      <c r="V107" s="39"/>
      <c r="W107" s="39"/>
      <c r="X107" s="75"/>
      <c r="Y107" s="75"/>
      <c r="Z107" s="75"/>
      <c r="AA107" s="75"/>
    </row>
    <row r="108" spans="2:27" x14ac:dyDescent="0.2">
      <c r="B108"/>
      <c r="C108"/>
      <c r="D108" s="127"/>
      <c r="E108" s="28"/>
      <c r="F108"/>
      <c r="G108"/>
      <c r="H108"/>
      <c r="I108"/>
      <c r="J108"/>
      <c r="K108"/>
      <c r="L108"/>
      <c r="M108"/>
      <c r="N108"/>
      <c r="O108"/>
      <c r="P108"/>
      <c r="Q108"/>
      <c r="R108"/>
      <c r="S108"/>
      <c r="T108" s="39"/>
      <c r="U108" s="39"/>
      <c r="V108" s="39"/>
      <c r="W108" s="39"/>
      <c r="X108" s="75"/>
      <c r="Y108" s="75"/>
      <c r="Z108" s="75"/>
      <c r="AA108" s="75"/>
    </row>
    <row r="109" spans="2:27" x14ac:dyDescent="0.2">
      <c r="B109"/>
      <c r="C109"/>
      <c r="D109" s="127"/>
      <c r="E109" s="28"/>
      <c r="F109"/>
      <c r="G109"/>
      <c r="H109"/>
      <c r="I109"/>
      <c r="J109"/>
      <c r="K109"/>
      <c r="L109"/>
      <c r="M109"/>
      <c r="N109"/>
      <c r="O109"/>
      <c r="P109"/>
      <c r="Q109"/>
      <c r="R109"/>
      <c r="S109"/>
      <c r="T109" s="39"/>
      <c r="U109" s="39"/>
      <c r="V109" s="39"/>
      <c r="W109" s="39"/>
      <c r="X109" s="75"/>
      <c r="Y109" s="75"/>
      <c r="Z109" s="75"/>
      <c r="AA109" s="75"/>
    </row>
    <row r="110" spans="2:27" x14ac:dyDescent="0.2">
      <c r="B110"/>
      <c r="C110"/>
      <c r="D110" s="127"/>
      <c r="E110" s="28"/>
      <c r="F110"/>
      <c r="G110"/>
      <c r="H110"/>
      <c r="I110"/>
      <c r="J110"/>
      <c r="K110"/>
      <c r="L110"/>
      <c r="M110"/>
      <c r="N110"/>
      <c r="O110"/>
      <c r="P110"/>
      <c r="Q110"/>
      <c r="R110"/>
      <c r="S110"/>
      <c r="T110" s="39"/>
      <c r="U110" s="39"/>
      <c r="V110" s="39"/>
      <c r="W110" s="39"/>
      <c r="X110" s="75"/>
      <c r="Y110" s="75"/>
      <c r="Z110" s="75"/>
      <c r="AA110" s="75"/>
    </row>
    <row r="111" spans="2:27" x14ac:dyDescent="0.2">
      <c r="B111"/>
      <c r="C111"/>
      <c r="D111" s="127"/>
      <c r="E111" s="28"/>
      <c r="F111"/>
      <c r="G111"/>
      <c r="H111"/>
      <c r="I111"/>
      <c r="J111"/>
      <c r="K111"/>
      <c r="L111"/>
      <c r="M111"/>
      <c r="N111"/>
      <c r="O111"/>
      <c r="P111"/>
      <c r="Q111"/>
      <c r="R111"/>
      <c r="S111"/>
      <c r="T111" s="39"/>
      <c r="U111" s="39"/>
      <c r="V111" s="39"/>
      <c r="W111" s="39"/>
      <c r="X111" s="75"/>
      <c r="Y111" s="75"/>
      <c r="Z111" s="75"/>
      <c r="AA111" s="75"/>
    </row>
    <row r="112" spans="2:27" x14ac:dyDescent="0.2">
      <c r="B112"/>
      <c r="C112"/>
      <c r="D112" s="127"/>
      <c r="E112" s="28"/>
      <c r="F112"/>
      <c r="G112"/>
      <c r="H112"/>
      <c r="I112"/>
      <c r="J112"/>
      <c r="K112"/>
      <c r="L112"/>
      <c r="M112"/>
      <c r="N112"/>
      <c r="O112"/>
      <c r="P112"/>
      <c r="Q112"/>
      <c r="R112"/>
      <c r="S112"/>
      <c r="T112" s="39"/>
      <c r="U112" s="39"/>
      <c r="V112" s="39"/>
      <c r="W112" s="39"/>
      <c r="X112" s="75"/>
      <c r="Y112" s="75"/>
      <c r="Z112" s="75"/>
      <c r="AA112" s="75"/>
    </row>
    <row r="113" spans="2:27" x14ac:dyDescent="0.2">
      <c r="B113"/>
      <c r="C113"/>
      <c r="D113" s="127"/>
      <c r="E113" s="28"/>
      <c r="F113"/>
      <c r="G113"/>
      <c r="H113"/>
      <c r="I113"/>
      <c r="J113"/>
      <c r="K113"/>
      <c r="L113"/>
      <c r="M113"/>
      <c r="N113"/>
      <c r="O113"/>
      <c r="P113"/>
      <c r="Q113"/>
      <c r="R113"/>
      <c r="S113"/>
      <c r="T113" s="39"/>
      <c r="U113" s="39"/>
      <c r="V113" s="39"/>
      <c r="W113" s="39"/>
      <c r="X113" s="75"/>
      <c r="Y113" s="75"/>
      <c r="Z113" s="75"/>
      <c r="AA113" s="75"/>
    </row>
    <row r="114" spans="2:27" x14ac:dyDescent="0.2">
      <c r="B114"/>
      <c r="C114"/>
      <c r="D114" s="127"/>
      <c r="E114" s="28"/>
      <c r="F114"/>
      <c r="G114"/>
      <c r="H114"/>
      <c r="I114"/>
      <c r="J114"/>
      <c r="K114"/>
      <c r="L114"/>
      <c r="M114"/>
      <c r="N114"/>
      <c r="O114"/>
      <c r="P114"/>
      <c r="Q114"/>
      <c r="R114"/>
      <c r="S114"/>
      <c r="T114" s="39"/>
      <c r="U114" s="39"/>
      <c r="V114" s="39"/>
      <c r="W114" s="39"/>
      <c r="X114" s="75"/>
      <c r="Y114" s="75"/>
      <c r="Z114" s="75"/>
      <c r="AA114" s="75"/>
    </row>
    <row r="115" spans="2:27" x14ac:dyDescent="0.2">
      <c r="B115"/>
      <c r="C115"/>
      <c r="D115" s="127"/>
      <c r="E115" s="28"/>
      <c r="F115"/>
      <c r="G115"/>
      <c r="H115"/>
      <c r="I115"/>
      <c r="J115"/>
      <c r="K115"/>
      <c r="L115"/>
      <c r="M115"/>
      <c r="N115"/>
      <c r="O115"/>
      <c r="P115"/>
      <c r="Q115"/>
      <c r="R115"/>
      <c r="S115"/>
      <c r="T115" s="39"/>
      <c r="U115" s="39"/>
      <c r="V115" s="39"/>
      <c r="W115" s="39"/>
      <c r="X115" s="75"/>
      <c r="Y115" s="75"/>
      <c r="Z115" s="75"/>
      <c r="AA115" s="75"/>
    </row>
    <row r="116" spans="2:27" x14ac:dyDescent="0.2">
      <c r="B116"/>
      <c r="C116"/>
      <c r="D116" s="127"/>
      <c r="E116" s="28"/>
      <c r="F116"/>
      <c r="G116"/>
      <c r="H116"/>
      <c r="I116"/>
      <c r="J116"/>
      <c r="K116"/>
      <c r="L116"/>
      <c r="M116"/>
      <c r="N116"/>
      <c r="O116"/>
      <c r="P116"/>
      <c r="Q116"/>
      <c r="R116"/>
      <c r="S116"/>
      <c r="T116" s="39"/>
      <c r="U116" s="39"/>
      <c r="V116" s="39"/>
      <c r="W116" s="39"/>
      <c r="X116" s="75"/>
      <c r="Y116" s="75"/>
      <c r="Z116" s="75"/>
      <c r="AA116" s="75"/>
    </row>
    <row r="117" spans="2:27" x14ac:dyDescent="0.2">
      <c r="B117"/>
      <c r="C117"/>
      <c r="D117" s="127"/>
      <c r="E117" s="28"/>
      <c r="F117"/>
      <c r="G117"/>
      <c r="H117"/>
      <c r="I117"/>
      <c r="J117"/>
      <c r="K117"/>
      <c r="L117"/>
      <c r="M117"/>
      <c r="N117"/>
      <c r="O117"/>
      <c r="P117"/>
      <c r="Q117"/>
      <c r="R117"/>
      <c r="S117"/>
      <c r="T117" s="39"/>
      <c r="U117" s="39"/>
      <c r="V117" s="39"/>
      <c r="W117" s="39"/>
      <c r="X117" s="75"/>
      <c r="Y117" s="75"/>
      <c r="Z117" s="75"/>
      <c r="AA117" s="75"/>
    </row>
  </sheetData>
  <autoFilter ref="A23:H44"/>
  <phoneticPr fontId="6"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P114"/>
  <sheetViews>
    <sheetView zoomScale="85" zoomScaleNormal="85" workbookViewId="0">
      <pane xSplit="2" ySplit="4" topLeftCell="C5" activePane="bottomRight" state="frozen"/>
      <selection pane="topRight" activeCell="C1" sqref="C1"/>
      <selection pane="bottomLeft" activeCell="A5" sqref="A5"/>
      <selection pane="bottomRight" activeCell="A5" sqref="A5"/>
    </sheetView>
  </sheetViews>
  <sheetFormatPr defaultRowHeight="12.75" x14ac:dyDescent="0.2"/>
  <cols>
    <col min="1" max="1" width="9.140625" style="5" customWidth="1"/>
    <col min="2" max="2" width="30.28515625" style="5" customWidth="1"/>
    <col min="3" max="3" width="12.28515625" style="69" customWidth="1"/>
    <col min="4" max="4" width="12.28515625" style="125" customWidth="1"/>
    <col min="5" max="5" width="12.28515625" style="85" customWidth="1"/>
    <col min="6" max="9" width="12.28515625" style="69" customWidth="1"/>
    <col min="10" max="10" width="14.7109375" style="69" customWidth="1"/>
    <col min="11" max="12" width="14.7109375" style="5" customWidth="1"/>
    <col min="13" max="13" width="12.28515625" style="5" customWidth="1"/>
    <col min="14" max="15" width="12" style="5" customWidth="1"/>
    <col min="16" max="68" width="12" style="5" bestFit="1" customWidth="1"/>
    <col min="69" max="16384" width="9.140625" style="5"/>
  </cols>
  <sheetData>
    <row r="1" spans="1:13" x14ac:dyDescent="0.2">
      <c r="A1" s="63" t="s">
        <v>145</v>
      </c>
      <c r="C1" s="30"/>
      <c r="D1" s="124"/>
      <c r="F1" s="5"/>
      <c r="G1" s="30"/>
    </row>
    <row r="2" spans="1:13" x14ac:dyDescent="0.2">
      <c r="A2" s="34"/>
      <c r="C2" s="30"/>
      <c r="F2" s="5"/>
      <c r="G2" s="30"/>
    </row>
    <row r="3" spans="1:13" x14ac:dyDescent="0.2">
      <c r="A3" s="64" t="s">
        <v>7</v>
      </c>
      <c r="C3" s="30"/>
      <c r="F3" s="30"/>
      <c r="G3" s="30"/>
      <c r="H3" s="5"/>
      <c r="I3" s="5"/>
      <c r="J3" s="5"/>
    </row>
    <row r="4" spans="1:13" ht="25.5" x14ac:dyDescent="0.2">
      <c r="B4" s="43" t="str">
        <f t="shared" ref="B4:F4" si="0">B20</f>
        <v>Description</v>
      </c>
      <c r="C4" s="181" t="str">
        <f t="shared" si="0"/>
        <v>Delta, CO</v>
      </c>
      <c r="D4" s="181" t="str">
        <f t="shared" si="0"/>
        <v>Garfield, CO</v>
      </c>
      <c r="E4" s="181" t="str">
        <f t="shared" si="0"/>
        <v>Gunnison, CO</v>
      </c>
      <c r="F4" s="181" t="str">
        <f t="shared" si="0"/>
        <v>Mesa, CO</v>
      </c>
      <c r="G4" s="181" t="str">
        <f t="shared" ref="G4:H4" si="1">G20</f>
        <v>Pitkin, CO</v>
      </c>
      <c r="H4" s="181" t="str">
        <f t="shared" si="1"/>
        <v>Rio Blanco, CO</v>
      </c>
      <c r="I4" s="181" t="str">
        <f>I20</f>
        <v>Total</v>
      </c>
      <c r="J4" s="5"/>
    </row>
    <row r="5" spans="1:13" x14ac:dyDescent="0.2">
      <c r="B5" s="5" t="s">
        <v>159</v>
      </c>
      <c r="C5" s="56">
        <f t="shared" ref="C5:H14" si="2">VLOOKUP($B5,$B$20:$U$42,COLUMN(C$4)-1,FALSE)</f>
        <v>32.707686000000002</v>
      </c>
      <c r="D5" s="56">
        <f t="shared" si="2"/>
        <v>5779.4467920000143</v>
      </c>
      <c r="E5" s="56">
        <f t="shared" si="2"/>
        <v>91.286481999999992</v>
      </c>
      <c r="F5" s="56">
        <f t="shared" si="2"/>
        <v>810.3290460000004</v>
      </c>
      <c r="G5" s="56">
        <f t="shared" si="2"/>
        <v>0</v>
      </c>
      <c r="H5" s="56">
        <f t="shared" si="2"/>
        <v>2255.5132400000025</v>
      </c>
      <c r="I5" s="65">
        <f>SUM(C5:H5)</f>
        <v>8969.2832460000172</v>
      </c>
      <c r="J5" s="46"/>
      <c r="K5" s="46"/>
      <c r="L5" s="46"/>
      <c r="M5" s="46"/>
    </row>
    <row r="6" spans="1:13" x14ac:dyDescent="0.2">
      <c r="B6" s="30" t="s">
        <v>126</v>
      </c>
      <c r="C6" s="56">
        <f t="shared" si="2"/>
        <v>7.8863899999999996</v>
      </c>
      <c r="D6" s="56">
        <f t="shared" si="2"/>
        <v>1695.57</v>
      </c>
      <c r="E6" s="56">
        <f t="shared" si="2"/>
        <v>7.8863899999999996</v>
      </c>
      <c r="F6" s="56">
        <f t="shared" si="2"/>
        <v>63.091099999999997</v>
      </c>
      <c r="G6" s="56">
        <f t="shared" si="2"/>
        <v>0</v>
      </c>
      <c r="H6" s="56">
        <f t="shared" si="2"/>
        <v>532.33199999999999</v>
      </c>
      <c r="I6" s="65">
        <f t="shared" ref="I6:I15" si="3">SUM(C6:H6)</f>
        <v>2306.7658799999999</v>
      </c>
      <c r="J6" s="46"/>
      <c r="K6" s="46"/>
      <c r="L6" s="46"/>
      <c r="M6" s="46"/>
    </row>
    <row r="7" spans="1:13" x14ac:dyDescent="0.2">
      <c r="B7" s="5" t="s">
        <v>174</v>
      </c>
      <c r="C7" s="56">
        <f t="shared" si="2"/>
        <v>6.5077569999999998</v>
      </c>
      <c r="D7" s="56">
        <f t="shared" si="2"/>
        <v>1399.16236</v>
      </c>
      <c r="E7" s="56">
        <f t="shared" si="2"/>
        <v>6.5077569999999998</v>
      </c>
      <c r="F7" s="56">
        <f t="shared" si="2"/>
        <v>52.062075999999998</v>
      </c>
      <c r="G7" s="56">
        <f t="shared" si="2"/>
        <v>0</v>
      </c>
      <c r="H7" s="56">
        <f t="shared" si="2"/>
        <v>439.27330000000001</v>
      </c>
      <c r="I7" s="65">
        <f t="shared" si="3"/>
        <v>1903.5132500000002</v>
      </c>
      <c r="J7" s="46"/>
      <c r="K7" s="46"/>
      <c r="L7" s="46"/>
      <c r="M7" s="46"/>
    </row>
    <row r="8" spans="1:13" x14ac:dyDescent="0.2">
      <c r="B8" s="30" t="s">
        <v>206</v>
      </c>
      <c r="C8" s="56">
        <f t="shared" si="2"/>
        <v>5.2522700000000002</v>
      </c>
      <c r="D8" s="56">
        <f t="shared" si="2"/>
        <v>1129.24</v>
      </c>
      <c r="E8" s="56">
        <f t="shared" si="2"/>
        <v>5.2522700000000002</v>
      </c>
      <c r="F8" s="56">
        <f t="shared" si="2"/>
        <v>42.018099999999997</v>
      </c>
      <c r="G8" s="56">
        <f t="shared" si="2"/>
        <v>0</v>
      </c>
      <c r="H8" s="56">
        <f t="shared" si="2"/>
        <v>354.52800000000002</v>
      </c>
      <c r="I8" s="65">
        <f t="shared" si="3"/>
        <v>1536.2906399999999</v>
      </c>
      <c r="J8" s="46"/>
      <c r="K8" s="46"/>
      <c r="L8" s="46"/>
      <c r="M8" s="46"/>
    </row>
    <row r="9" spans="1:13" x14ac:dyDescent="0.2">
      <c r="B9" s="30" t="s">
        <v>158</v>
      </c>
      <c r="C9" s="56">
        <f t="shared" si="2"/>
        <v>0</v>
      </c>
      <c r="D9" s="56">
        <f t="shared" si="2"/>
        <v>89.273443999999998</v>
      </c>
      <c r="E9" s="56">
        <f t="shared" si="2"/>
        <v>0</v>
      </c>
      <c r="F9" s="56">
        <f t="shared" si="2"/>
        <v>31.41</v>
      </c>
      <c r="G9" s="56">
        <f t="shared" si="2"/>
        <v>0</v>
      </c>
      <c r="H9" s="56">
        <f t="shared" si="2"/>
        <v>99.623633999999981</v>
      </c>
      <c r="I9" s="65">
        <f t="shared" si="3"/>
        <v>220.30707799999999</v>
      </c>
      <c r="J9" s="46"/>
      <c r="K9" s="46"/>
      <c r="L9" s="46"/>
      <c r="M9" s="46"/>
    </row>
    <row r="10" spans="1:13" x14ac:dyDescent="0.2">
      <c r="B10" s="30" t="s">
        <v>110</v>
      </c>
      <c r="C10" s="56">
        <f t="shared" si="2"/>
        <v>0</v>
      </c>
      <c r="D10" s="56">
        <f t="shared" si="2"/>
        <v>31.205882000000003</v>
      </c>
      <c r="E10" s="56">
        <f t="shared" si="2"/>
        <v>0.32</v>
      </c>
      <c r="F10" s="56">
        <f t="shared" si="2"/>
        <v>3.1480899999999998</v>
      </c>
      <c r="G10" s="56">
        <f t="shared" si="2"/>
        <v>0</v>
      </c>
      <c r="H10" s="56">
        <f t="shared" si="2"/>
        <v>69.241237999999996</v>
      </c>
      <c r="I10" s="65">
        <f t="shared" si="3"/>
        <v>103.91521</v>
      </c>
      <c r="J10" s="46"/>
      <c r="K10" s="46"/>
      <c r="L10" s="46"/>
      <c r="M10" s="46"/>
    </row>
    <row r="11" spans="1:13" x14ac:dyDescent="0.2">
      <c r="B11" s="30" t="s">
        <v>85</v>
      </c>
      <c r="C11" s="56">
        <f t="shared" si="2"/>
        <v>0</v>
      </c>
      <c r="D11" s="56">
        <f t="shared" si="2"/>
        <v>6.1300000000000008</v>
      </c>
      <c r="E11" s="56">
        <f t="shared" si="2"/>
        <v>0</v>
      </c>
      <c r="F11" s="56">
        <f t="shared" si="2"/>
        <v>15.657499999999999</v>
      </c>
      <c r="G11" s="56">
        <f t="shared" si="2"/>
        <v>0</v>
      </c>
      <c r="H11" s="56">
        <f t="shared" si="2"/>
        <v>73.637984999999986</v>
      </c>
      <c r="I11" s="65">
        <f t="shared" si="3"/>
        <v>95.425484999999981</v>
      </c>
      <c r="J11" s="46"/>
      <c r="K11" s="46"/>
      <c r="L11" s="46"/>
      <c r="M11" s="46"/>
    </row>
    <row r="12" spans="1:13" x14ac:dyDescent="0.2">
      <c r="B12" s="30" t="s">
        <v>140</v>
      </c>
      <c r="C12" s="56">
        <f t="shared" si="2"/>
        <v>0</v>
      </c>
      <c r="D12" s="56">
        <f t="shared" si="2"/>
        <v>17.012774999999998</v>
      </c>
      <c r="E12" s="56">
        <f t="shared" si="2"/>
        <v>0</v>
      </c>
      <c r="F12" s="56">
        <f t="shared" si="2"/>
        <v>0</v>
      </c>
      <c r="G12" s="56">
        <f t="shared" si="2"/>
        <v>0</v>
      </c>
      <c r="H12" s="56">
        <f t="shared" si="2"/>
        <v>19.010000000000002</v>
      </c>
      <c r="I12" s="65">
        <f t="shared" si="3"/>
        <v>36.022774999999996</v>
      </c>
      <c r="J12" s="46"/>
      <c r="K12" s="46"/>
      <c r="L12" s="46"/>
      <c r="M12" s="46"/>
    </row>
    <row r="13" spans="1:13" x14ac:dyDescent="0.2">
      <c r="B13" s="30" t="s">
        <v>111</v>
      </c>
      <c r="C13" s="56">
        <f t="shared" si="2"/>
        <v>0</v>
      </c>
      <c r="D13" s="56">
        <f t="shared" si="2"/>
        <v>0</v>
      </c>
      <c r="E13" s="56">
        <f t="shared" si="2"/>
        <v>0</v>
      </c>
      <c r="F13" s="56">
        <f t="shared" si="2"/>
        <v>0</v>
      </c>
      <c r="G13" s="56">
        <f t="shared" si="2"/>
        <v>0</v>
      </c>
      <c r="H13" s="56">
        <f t="shared" si="2"/>
        <v>2.6370140000000002</v>
      </c>
      <c r="I13" s="65">
        <f t="shared" si="3"/>
        <v>2.6370140000000002</v>
      </c>
      <c r="J13" s="46"/>
      <c r="K13" s="46"/>
      <c r="L13" s="46"/>
      <c r="M13" s="46"/>
    </row>
    <row r="14" spans="1:13" x14ac:dyDescent="0.2">
      <c r="B14" s="30" t="s">
        <v>108</v>
      </c>
      <c r="C14" s="56">
        <f t="shared" si="2"/>
        <v>0</v>
      </c>
      <c r="D14" s="56">
        <f t="shared" si="2"/>
        <v>0.77</v>
      </c>
      <c r="E14" s="56">
        <f t="shared" si="2"/>
        <v>0</v>
      </c>
      <c r="F14" s="56">
        <f t="shared" si="2"/>
        <v>0</v>
      </c>
      <c r="G14" s="56">
        <f t="shared" si="2"/>
        <v>0</v>
      </c>
      <c r="H14" s="56">
        <f t="shared" si="2"/>
        <v>0</v>
      </c>
      <c r="I14" s="65">
        <f t="shared" ref="I14" si="4">SUM(C14:H14)</f>
        <v>0.77</v>
      </c>
      <c r="J14" s="46"/>
      <c r="K14" s="46"/>
      <c r="L14" s="46"/>
      <c r="M14" s="46"/>
    </row>
    <row r="15" spans="1:13" x14ac:dyDescent="0.2">
      <c r="B15" s="66" t="s">
        <v>47</v>
      </c>
      <c r="C15" s="56">
        <f t="shared" ref="C15:H15" si="5">SUMIF($A$21:$A$42,"N",C$21:C$42)</f>
        <v>3.1417591026</v>
      </c>
      <c r="D15" s="56">
        <f t="shared" si="5"/>
        <v>116.93160399999999</v>
      </c>
      <c r="E15" s="56">
        <f t="shared" si="5"/>
        <v>5.8888970899999997E-2</v>
      </c>
      <c r="F15" s="56">
        <f t="shared" si="5"/>
        <v>13.679144140000002</v>
      </c>
      <c r="G15" s="56">
        <f t="shared" si="5"/>
        <v>0</v>
      </c>
      <c r="H15" s="56">
        <f t="shared" si="5"/>
        <v>86.70881</v>
      </c>
      <c r="I15" s="65">
        <f t="shared" si="3"/>
        <v>220.52020621349999</v>
      </c>
      <c r="J15" s="46"/>
      <c r="K15" s="46"/>
      <c r="L15" s="46"/>
      <c r="M15" s="46"/>
    </row>
    <row r="16" spans="1:13" s="43" customFormat="1" x14ac:dyDescent="0.2">
      <c r="A16" s="68"/>
      <c r="B16" s="68" t="s">
        <v>6</v>
      </c>
      <c r="C16" s="77">
        <f t="shared" ref="C16:G16" si="6">SUM(C5:C15)</f>
        <v>55.4958621026</v>
      </c>
      <c r="D16" s="77">
        <f t="shared" si="6"/>
        <v>10264.742857000012</v>
      </c>
      <c r="E16" s="77">
        <f t="shared" si="6"/>
        <v>111.31178797089999</v>
      </c>
      <c r="F16" s="77">
        <f t="shared" si="6"/>
        <v>1031.3950561400004</v>
      </c>
      <c r="G16" s="77">
        <f t="shared" si="6"/>
        <v>0</v>
      </c>
      <c r="H16" s="77">
        <f t="shared" ref="H16" si="7">SUM(H5:H15)</f>
        <v>3932.5052210000026</v>
      </c>
      <c r="I16" s="77">
        <f>SUM(C16:H16)</f>
        <v>15395.450784213515</v>
      </c>
      <c r="J16" s="91"/>
      <c r="K16" s="91"/>
      <c r="L16" s="91"/>
      <c r="M16" s="91"/>
    </row>
    <row r="17" spans="1:10" x14ac:dyDescent="0.2">
      <c r="C17" s="105"/>
      <c r="E17" s="122"/>
      <c r="F17" s="122"/>
      <c r="G17" s="122"/>
      <c r="H17" s="122"/>
      <c r="I17" s="5"/>
      <c r="J17" s="5"/>
    </row>
    <row r="18" spans="1:10" x14ac:dyDescent="0.2">
      <c r="J18" s="5"/>
    </row>
    <row r="19" spans="1:10" x14ac:dyDescent="0.2">
      <c r="A19" s="64" t="s">
        <v>8</v>
      </c>
      <c r="I19" s="5"/>
      <c r="J19" s="5"/>
    </row>
    <row r="20" spans="1:10" ht="25.5" x14ac:dyDescent="0.2">
      <c r="A20" s="30" t="s">
        <v>157</v>
      </c>
      <c r="B20" s="43" t="str">
        <f t="shared" ref="B20:B40" si="8">B58</f>
        <v>Description</v>
      </c>
      <c r="C20" s="181" t="str">
        <f>PROPER(VLOOKUP(VALUE(C58),fips_xref!$A$5:$B$30,2,FALSE))&amp;", "&amp;C56</f>
        <v>Delta, CO</v>
      </c>
      <c r="D20" s="181" t="str">
        <f>PROPER(VLOOKUP(VALUE(D58),fips_xref!$A$5:$B$30,2,FALSE))&amp;", "&amp;D56</f>
        <v>Garfield, CO</v>
      </c>
      <c r="E20" s="181" t="str">
        <f>PROPER(VLOOKUP(VALUE(E58),fips_xref!$A$5:$B$30,2,FALSE))&amp;", "&amp;E56</f>
        <v>Gunnison, CO</v>
      </c>
      <c r="F20" s="181" t="str">
        <f>PROPER(VLOOKUP(VALUE(F58),fips_xref!$A$5:$B$30,2,FALSE))&amp;", "&amp;F56</f>
        <v>Mesa, CO</v>
      </c>
      <c r="G20" s="181" t="str">
        <f>PROPER(VLOOKUP(VALUE(G58),fips_xref!$A$5:$B$30,2,FALSE))&amp;", "&amp;G56</f>
        <v>Pitkin, CO</v>
      </c>
      <c r="H20" s="181" t="str">
        <f>PROPER(VLOOKUP(VALUE(H58),fips_xref!$A$5:$B$30,2,FALSE))&amp;", "&amp;H56</f>
        <v>Rio Blanco, CO</v>
      </c>
      <c r="I20" s="182" t="s">
        <v>42</v>
      </c>
      <c r="J20" s="5"/>
    </row>
    <row r="21" spans="1:10" x14ac:dyDescent="0.2">
      <c r="A21" s="155" t="str">
        <f>IF(VLOOKUP(B21,by_src_allpol!$J$24:$K$44,2,FALSE)&lt;&gt;"Y","N",IF(I21=0,"N",VLOOKUP(B21,by_src_allpol!$J$24:$K$44,2,FALSE)))</f>
        <v>Y</v>
      </c>
      <c r="B21" s="5" t="str">
        <f t="shared" si="8"/>
        <v>Point Source Compressor Engines</v>
      </c>
      <c r="C21" s="155">
        <f>C59</f>
        <v>32.707686000000002</v>
      </c>
      <c r="D21" s="155">
        <f t="shared" ref="D21:E21" si="9">D59</f>
        <v>5779.4467920000143</v>
      </c>
      <c r="E21" s="155">
        <f t="shared" si="9"/>
        <v>91.286481999999992</v>
      </c>
      <c r="F21" s="155">
        <f t="shared" ref="F21:G21" si="10">F59</f>
        <v>810.3290460000004</v>
      </c>
      <c r="G21" s="155">
        <f t="shared" si="10"/>
        <v>0</v>
      </c>
      <c r="H21" s="155">
        <f t="shared" ref="H21" si="11">H59</f>
        <v>2255.5132400000025</v>
      </c>
      <c r="I21" s="65">
        <f t="shared" ref="I21:I40" si="12">SUM(C21:H21)</f>
        <v>8969.2832460000172</v>
      </c>
      <c r="J21" s="5"/>
    </row>
    <row r="22" spans="1:10" x14ac:dyDescent="0.2">
      <c r="A22" s="155" t="str">
        <f>IF(VLOOKUP(B22,by_src_allpol!$J$24:$K$44,2,FALSE)&lt;&gt;"Y","N",IF(I22=0,"N",VLOOKUP(B22,by_src_allpol!$J$24:$K$44,2,FALSE)))</f>
        <v>Y</v>
      </c>
      <c r="B22" s="5" t="str">
        <f t="shared" si="8"/>
        <v>Drill Rigs</v>
      </c>
      <c r="C22" s="155">
        <f t="shared" ref="C22:C30" si="13">C60</f>
        <v>7.8863899999999996</v>
      </c>
      <c r="D22" s="155">
        <f t="shared" ref="D22:E22" si="14">D60</f>
        <v>1695.57</v>
      </c>
      <c r="E22" s="155">
        <f t="shared" si="14"/>
        <v>7.8863899999999996</v>
      </c>
      <c r="F22" s="155">
        <f t="shared" ref="F22:G22" si="15">F60</f>
        <v>63.091099999999997</v>
      </c>
      <c r="G22" s="155">
        <f t="shared" si="15"/>
        <v>0</v>
      </c>
      <c r="H22" s="155">
        <f t="shared" ref="H22" si="16">H60</f>
        <v>532.33199999999999</v>
      </c>
      <c r="I22" s="65">
        <f t="shared" si="12"/>
        <v>2306.7658799999999</v>
      </c>
      <c r="J22" s="5"/>
    </row>
    <row r="23" spans="1:10" x14ac:dyDescent="0.2">
      <c r="A23" s="155" t="str">
        <f>IF(VLOOKUP(B23,by_src_allpol!$J$24:$K$44,2,FALSE)&lt;&gt;"Y","N",IF(I23=0,"N",VLOOKUP(B23,by_src_allpol!$J$24:$K$44,2,FALSE)))</f>
        <v>Y</v>
      </c>
      <c r="B23" s="5" t="str">
        <f t="shared" si="8"/>
        <v>Completions</v>
      </c>
      <c r="C23" s="155">
        <f t="shared" si="13"/>
        <v>6.5077569999999998</v>
      </c>
      <c r="D23" s="155">
        <f t="shared" ref="D23:E23" si="17">D61</f>
        <v>1399.16236</v>
      </c>
      <c r="E23" s="155">
        <f t="shared" si="17"/>
        <v>6.5077569999999998</v>
      </c>
      <c r="F23" s="155">
        <f t="shared" ref="F23:G23" si="18">F61</f>
        <v>52.062075999999998</v>
      </c>
      <c r="G23" s="155">
        <f t="shared" si="18"/>
        <v>0</v>
      </c>
      <c r="H23" s="155">
        <f t="shared" ref="H23" si="19">H61</f>
        <v>439.27330000000001</v>
      </c>
      <c r="I23" s="65">
        <f t="shared" si="12"/>
        <v>1903.5132500000002</v>
      </c>
      <c r="J23" s="5"/>
    </row>
    <row r="24" spans="1:10" x14ac:dyDescent="0.2">
      <c r="A24" s="155" t="str">
        <f>IF(VLOOKUP(B24,by_src_allpol!$J$24:$K$44,2,FALSE)&lt;&gt;"Y","N",IF(I24=0,"N",VLOOKUP(B24,by_src_allpol!$J$24:$K$44,2,FALSE)))</f>
        <v>Y</v>
      </c>
      <c r="B24" s="5" t="str">
        <f t="shared" si="8"/>
        <v>Well-head Engines</v>
      </c>
      <c r="C24" s="155">
        <f t="shared" si="13"/>
        <v>5.2522700000000002</v>
      </c>
      <c r="D24" s="155">
        <f t="shared" ref="D24:E24" si="20">D62</f>
        <v>1129.24</v>
      </c>
      <c r="E24" s="155">
        <f t="shared" si="20"/>
        <v>5.2522700000000002</v>
      </c>
      <c r="F24" s="155">
        <f t="shared" ref="F24:G24" si="21">F62</f>
        <v>42.018099999999997</v>
      </c>
      <c r="G24" s="155">
        <f t="shared" si="21"/>
        <v>0</v>
      </c>
      <c r="H24" s="155">
        <f t="shared" ref="H24" si="22">H62</f>
        <v>354.52800000000002</v>
      </c>
      <c r="I24" s="65">
        <f t="shared" si="12"/>
        <v>1536.2906399999999</v>
      </c>
      <c r="J24" s="5"/>
    </row>
    <row r="25" spans="1:10" x14ac:dyDescent="0.2">
      <c r="A25" s="155" t="str">
        <f>IF(VLOOKUP(B25,by_src_allpol!$J$24:$K$44,2,FALSE)&lt;&gt;"Y","N",IF(I25=0,"N",VLOOKUP(B25,by_src_allpol!$J$24:$K$44,2,FALSE)))</f>
        <v>Y</v>
      </c>
      <c r="B25" s="5" t="str">
        <f t="shared" si="8"/>
        <v>Point Source Heaters</v>
      </c>
      <c r="C25" s="155">
        <f t="shared" si="13"/>
        <v>0</v>
      </c>
      <c r="D25" s="155">
        <f t="shared" ref="D25:E25" si="23">D63</f>
        <v>89.273443999999998</v>
      </c>
      <c r="E25" s="155">
        <f t="shared" si="23"/>
        <v>0</v>
      </c>
      <c r="F25" s="155">
        <f t="shared" ref="F25:G25" si="24">F63</f>
        <v>31.41</v>
      </c>
      <c r="G25" s="155">
        <f t="shared" si="24"/>
        <v>0</v>
      </c>
      <c r="H25" s="155">
        <f t="shared" ref="H25" si="25">H63</f>
        <v>99.623633999999981</v>
      </c>
      <c r="I25" s="65">
        <f t="shared" si="12"/>
        <v>220.30707799999999</v>
      </c>
      <c r="J25" s="5"/>
    </row>
    <row r="26" spans="1:10" x14ac:dyDescent="0.2">
      <c r="A26" s="155" t="str">
        <f>IF(VLOOKUP(B26,by_src_allpol!$J$24:$K$44,2,FALSE)&lt;&gt;"Y","N",IF(I26=0,"N",VLOOKUP(B26,by_src_allpol!$J$24:$K$44,2,FALSE)))</f>
        <v>N</v>
      </c>
      <c r="B26" s="5" t="str">
        <f t="shared" si="8"/>
        <v>Point Source Flares</v>
      </c>
      <c r="C26" s="155">
        <f t="shared" si="13"/>
        <v>3.1</v>
      </c>
      <c r="D26" s="155">
        <f t="shared" ref="D26:E26" si="26">D64</f>
        <v>41.951273999999998</v>
      </c>
      <c r="E26" s="155">
        <f t="shared" si="26"/>
        <v>4.4799999999999999E-4</v>
      </c>
      <c r="F26" s="155">
        <f t="shared" ref="F26:G26" si="27">F64</f>
        <v>11.3</v>
      </c>
      <c r="G26" s="155">
        <f t="shared" si="27"/>
        <v>0</v>
      </c>
      <c r="H26" s="155">
        <f t="shared" ref="H26" si="28">H64</f>
        <v>86.70881</v>
      </c>
      <c r="I26" s="65">
        <f t="shared" si="12"/>
        <v>143.06053199999999</v>
      </c>
      <c r="J26" s="5"/>
    </row>
    <row r="27" spans="1:10" x14ac:dyDescent="0.2">
      <c r="A27" s="155" t="str">
        <f>IF(VLOOKUP(B27,by_src_allpol!$J$24:$K$44,2,FALSE)&lt;&gt;"Y","N",IF(I27=0,"N",VLOOKUP(B27,by_src_allpol!$J$24:$K$44,2,FALSE)))</f>
        <v>Y</v>
      </c>
      <c r="B27" s="5" t="str">
        <f t="shared" si="8"/>
        <v>Dehydrators</v>
      </c>
      <c r="C27" s="155">
        <f t="shared" si="13"/>
        <v>0</v>
      </c>
      <c r="D27" s="155">
        <f t="shared" ref="D27:E27" si="29">D65</f>
        <v>31.205882000000003</v>
      </c>
      <c r="E27" s="155">
        <f t="shared" si="29"/>
        <v>0.32</v>
      </c>
      <c r="F27" s="155">
        <f t="shared" ref="F27:G27" si="30">F65</f>
        <v>3.1480899999999998</v>
      </c>
      <c r="G27" s="155">
        <f t="shared" si="30"/>
        <v>0</v>
      </c>
      <c r="H27" s="155">
        <f t="shared" ref="H27" si="31">H65</f>
        <v>69.241237999999996</v>
      </c>
      <c r="I27" s="65">
        <f t="shared" si="12"/>
        <v>103.91521</v>
      </c>
      <c r="J27" s="5"/>
    </row>
    <row r="28" spans="1:10" x14ac:dyDescent="0.2">
      <c r="A28" s="155" t="str">
        <f>IF(VLOOKUP(B28,by_src_allpol!$J$24:$K$44,2,FALSE)&lt;&gt;"Y","N",IF(I28=0,"N",VLOOKUP(B28,by_src_allpol!$J$24:$K$44,2,FALSE)))</f>
        <v>Y</v>
      </c>
      <c r="B28" s="5" t="str">
        <f t="shared" si="8"/>
        <v>Amine Units</v>
      </c>
      <c r="C28" s="155">
        <f t="shared" si="13"/>
        <v>0</v>
      </c>
      <c r="D28" s="155">
        <f t="shared" ref="D28:E28" si="32">D66</f>
        <v>6.1300000000000008</v>
      </c>
      <c r="E28" s="155">
        <f t="shared" si="32"/>
        <v>0</v>
      </c>
      <c r="F28" s="155">
        <f t="shared" ref="F28:G28" si="33">F66</f>
        <v>15.657499999999999</v>
      </c>
      <c r="G28" s="155">
        <f t="shared" si="33"/>
        <v>0</v>
      </c>
      <c r="H28" s="155">
        <f t="shared" ref="H28" si="34">H66</f>
        <v>73.637984999999986</v>
      </c>
      <c r="I28" s="65">
        <f t="shared" si="12"/>
        <v>95.425484999999981</v>
      </c>
      <c r="J28" s="5"/>
    </row>
    <row r="29" spans="1:10" x14ac:dyDescent="0.2">
      <c r="A29" s="155" t="str">
        <f>IF(VLOOKUP(B29,by_src_allpol!$J$24:$K$44,2,FALSE)&lt;&gt;"Y","N",IF(I29=0,"N",VLOOKUP(B29,by_src_allpol!$J$24:$K$44,2,FALSE)))</f>
        <v>N</v>
      </c>
      <c r="B29" s="5" t="str">
        <f t="shared" si="8"/>
        <v>Nonpoint Heaters</v>
      </c>
      <c r="C29" s="155">
        <f t="shared" si="13"/>
        <v>4.1580699999999998E-2</v>
      </c>
      <c r="D29" s="155">
        <f t="shared" ref="D29:E29" si="35">D67</f>
        <v>74.66</v>
      </c>
      <c r="E29" s="155">
        <f t="shared" si="35"/>
        <v>5.8191300000000001E-2</v>
      </c>
      <c r="F29" s="155">
        <f t="shared" ref="F29:G29" si="36">F67</f>
        <v>2.3689800000000001</v>
      </c>
      <c r="G29" s="155">
        <f t="shared" si="36"/>
        <v>0</v>
      </c>
      <c r="H29" s="155">
        <f t="shared" ref="H29" si="37">H67</f>
        <v>0</v>
      </c>
      <c r="I29" s="65">
        <f t="shared" si="12"/>
        <v>77.128751999999992</v>
      </c>
      <c r="J29" s="5"/>
    </row>
    <row r="30" spans="1:10" x14ac:dyDescent="0.2">
      <c r="A30" s="155" t="str">
        <f>IF(VLOOKUP(B30,by_src_allpol!$J$24:$K$44,2,FALSE)&lt;&gt;"Y","N",IF(I30=0,"N",VLOOKUP(B30,by_src_allpol!$J$24:$K$44,2,FALSE)))</f>
        <v>Y</v>
      </c>
      <c r="B30" s="5" t="str">
        <f t="shared" si="8"/>
        <v>Other Not Classified</v>
      </c>
      <c r="C30" s="155">
        <f t="shared" si="13"/>
        <v>0</v>
      </c>
      <c r="D30" s="155">
        <f t="shared" ref="D30:E30" si="38">D68</f>
        <v>17.012774999999998</v>
      </c>
      <c r="E30" s="155">
        <f t="shared" si="38"/>
        <v>0</v>
      </c>
      <c r="F30" s="155">
        <f t="shared" ref="F30:G30" si="39">F68</f>
        <v>0</v>
      </c>
      <c r="G30" s="155">
        <f t="shared" si="39"/>
        <v>0</v>
      </c>
      <c r="H30" s="155">
        <f t="shared" ref="H30" si="40">H68</f>
        <v>19.010000000000002</v>
      </c>
      <c r="I30" s="65">
        <f t="shared" si="12"/>
        <v>36.022774999999996</v>
      </c>
      <c r="J30" s="5"/>
    </row>
    <row r="31" spans="1:10" x14ac:dyDescent="0.2">
      <c r="A31" s="155" t="str">
        <f>IF(VLOOKUP(B31,by_src_allpol!$J$24:$K$44,2,FALSE)&lt;&gt;"Y","N",IF(I31=0,"N",VLOOKUP(B31,by_src_allpol!$J$24:$K$44,2,FALSE)))</f>
        <v>Y</v>
      </c>
      <c r="B31" s="5" t="str">
        <f t="shared" si="8"/>
        <v>Point Source Fugitives</v>
      </c>
      <c r="C31" s="155">
        <f t="shared" ref="C31:C40" si="41">C69</f>
        <v>0</v>
      </c>
      <c r="D31" s="155">
        <f t="shared" ref="D31:E31" si="42">D69</f>
        <v>0</v>
      </c>
      <c r="E31" s="155">
        <f t="shared" si="42"/>
        <v>0</v>
      </c>
      <c r="F31" s="155">
        <f t="shared" ref="F31:G31" si="43">F69</f>
        <v>0</v>
      </c>
      <c r="G31" s="155">
        <f t="shared" si="43"/>
        <v>0</v>
      </c>
      <c r="H31" s="155">
        <f t="shared" ref="H31" si="44">H69</f>
        <v>2.6370140000000002</v>
      </c>
      <c r="I31" s="65">
        <f t="shared" si="12"/>
        <v>2.6370140000000002</v>
      </c>
      <c r="J31" s="5"/>
    </row>
    <row r="32" spans="1:10" x14ac:dyDescent="0.2">
      <c r="A32" s="155" t="str">
        <f>IF(VLOOKUP(B32,by_src_allpol!$J$24:$K$44,2,FALSE)&lt;&gt;"Y","N",IF(I32=0,"N",VLOOKUP(B32,by_src_allpol!$J$24:$K$44,2,FALSE)))</f>
        <v>Y</v>
      </c>
      <c r="B32" s="5" t="str">
        <f t="shared" si="8"/>
        <v>Condensate Tanks</v>
      </c>
      <c r="C32" s="155">
        <f t="shared" si="41"/>
        <v>0</v>
      </c>
      <c r="D32" s="155">
        <f t="shared" ref="D32:E32" si="45">D70</f>
        <v>0.77</v>
      </c>
      <c r="E32" s="155">
        <f t="shared" si="45"/>
        <v>0</v>
      </c>
      <c r="F32" s="155">
        <f t="shared" ref="F32:G32" si="46">F70</f>
        <v>0</v>
      </c>
      <c r="G32" s="155">
        <f t="shared" si="46"/>
        <v>0</v>
      </c>
      <c r="H32" s="155">
        <f t="shared" ref="H32" si="47">H70</f>
        <v>0</v>
      </c>
      <c r="I32" s="65">
        <f t="shared" si="12"/>
        <v>0.77</v>
      </c>
      <c r="J32" s="5"/>
    </row>
    <row r="33" spans="1:10" x14ac:dyDescent="0.2">
      <c r="A33" s="155" t="str">
        <f>IF(VLOOKUP(B33,by_src_allpol!$J$24:$K$44,2,FALSE)&lt;&gt;"Y","N",IF(I33=0,"N",VLOOKUP(B33,by_src_allpol!$J$24:$K$44,2,FALSE)))</f>
        <v>N</v>
      </c>
      <c r="B33" s="5" t="str">
        <f t="shared" si="8"/>
        <v xml:space="preserve">Produced water </v>
      </c>
      <c r="C33" s="155">
        <f t="shared" si="41"/>
        <v>1.2326000000000001E-4</v>
      </c>
      <c r="D33" s="155">
        <f t="shared" ref="D33:E33" si="48">D71</f>
        <v>0.22131899999999999</v>
      </c>
      <c r="E33" s="155">
        <f t="shared" si="48"/>
        <v>1.7249999999999999E-4</v>
      </c>
      <c r="F33" s="155">
        <f t="shared" ref="F33:G33" si="49">F71</f>
        <v>7.0225000000000001E-3</v>
      </c>
      <c r="G33" s="155">
        <f t="shared" si="49"/>
        <v>0</v>
      </c>
      <c r="H33" s="155">
        <f t="shared" ref="H33" si="50">H71</f>
        <v>0</v>
      </c>
      <c r="I33" s="65">
        <f t="shared" si="12"/>
        <v>0.22863725999999995</v>
      </c>
      <c r="J33" s="5"/>
    </row>
    <row r="34" spans="1:10" x14ac:dyDescent="0.2">
      <c r="A34" s="155" t="str">
        <f>IF(VLOOKUP(B34,by_src_allpol!$J$24:$K$44,2,FALSE)&lt;&gt;"Y","N",IF(I34=0,"N",VLOOKUP(B34,by_src_allpol!$J$24:$K$44,2,FALSE)))</f>
        <v>N</v>
      </c>
      <c r="B34" s="5" t="str">
        <f t="shared" si="8"/>
        <v>Truck Loading</v>
      </c>
      <c r="C34" s="155">
        <f t="shared" si="41"/>
        <v>5.5142600000000003E-5</v>
      </c>
      <c r="D34" s="155">
        <f t="shared" ref="D34:E34" si="51">D72</f>
        <v>9.9011000000000002E-2</v>
      </c>
      <c r="E34" s="155">
        <f t="shared" si="51"/>
        <v>7.7170900000000003E-5</v>
      </c>
      <c r="F34" s="155">
        <f t="shared" ref="F34:G34" si="52">F72</f>
        <v>3.1416399999999998E-3</v>
      </c>
      <c r="G34" s="155">
        <f t="shared" si="52"/>
        <v>0</v>
      </c>
      <c r="H34" s="155">
        <f t="shared" ref="H34" si="53">H72</f>
        <v>0</v>
      </c>
      <c r="I34" s="65">
        <f t="shared" si="12"/>
        <v>0.10228495350000001</v>
      </c>
      <c r="J34" s="5"/>
    </row>
    <row r="35" spans="1:10" x14ac:dyDescent="0.2">
      <c r="A35" s="155" t="str">
        <f>IF(VLOOKUP(B35,by_src_allpol!$J$24:$K$44,2,FALSE)&lt;&gt;"Y","N",IF(I35=0,"N",VLOOKUP(B35,by_src_allpol!$J$24:$K$44,2,FALSE)))</f>
        <v>N</v>
      </c>
      <c r="B35" s="5" t="str">
        <f t="shared" si="8"/>
        <v>Point Source Venting</v>
      </c>
      <c r="C35" s="155">
        <f t="shared" si="41"/>
        <v>0</v>
      </c>
      <c r="D35" s="155">
        <f t="shared" ref="D35:E35" si="54">D73</f>
        <v>0</v>
      </c>
      <c r="E35" s="155">
        <f t="shared" si="54"/>
        <v>0</v>
      </c>
      <c r="F35" s="155">
        <f t="shared" ref="F35:G35" si="55">F73</f>
        <v>0</v>
      </c>
      <c r="G35" s="155">
        <f t="shared" si="55"/>
        <v>0</v>
      </c>
      <c r="H35" s="155">
        <f t="shared" ref="H35" si="56">H73</f>
        <v>0</v>
      </c>
      <c r="I35" s="65">
        <f t="shared" si="12"/>
        <v>0</v>
      </c>
      <c r="J35" s="5"/>
    </row>
    <row r="36" spans="1:10" x14ac:dyDescent="0.2">
      <c r="A36" s="155" t="str">
        <f>IF(VLOOKUP(B36,by_src_allpol!$J$24:$K$44,2,FALSE)&lt;&gt;"Y","N",IF(I36=0,"N",VLOOKUP(B36,by_src_allpol!$J$24:$K$44,2,FALSE)))</f>
        <v>N</v>
      </c>
      <c r="B36" s="5" t="str">
        <f t="shared" si="8"/>
        <v>Point Source Loading Losses</v>
      </c>
      <c r="C36" s="155">
        <f t="shared" si="41"/>
        <v>0</v>
      </c>
      <c r="D36" s="155">
        <f t="shared" ref="D36:E36" si="57">D74</f>
        <v>0</v>
      </c>
      <c r="E36" s="155">
        <f t="shared" si="57"/>
        <v>0</v>
      </c>
      <c r="F36" s="155">
        <f t="shared" ref="F36:G36" si="58">F74</f>
        <v>0</v>
      </c>
      <c r="G36" s="155">
        <f t="shared" si="58"/>
        <v>0</v>
      </c>
      <c r="H36" s="155">
        <f t="shared" ref="H36" si="59">H74</f>
        <v>0</v>
      </c>
      <c r="I36" s="65">
        <f t="shared" si="12"/>
        <v>0</v>
      </c>
      <c r="J36" s="5"/>
    </row>
    <row r="37" spans="1:10" x14ac:dyDescent="0.2">
      <c r="A37" s="155" t="str">
        <f>IF(VLOOKUP(B37,by_src_allpol!$J$24:$K$44,2,FALSE)&lt;&gt;"Y","N",IF(I37=0,"N",VLOOKUP(B37,by_src_allpol!$J$24:$K$44,2,FALSE)))</f>
        <v>N</v>
      </c>
      <c r="B37" s="5" t="str">
        <f t="shared" si="8"/>
        <v>Pneumatic Pumps</v>
      </c>
      <c r="C37" s="155">
        <f t="shared" si="41"/>
        <v>0</v>
      </c>
      <c r="D37" s="155">
        <f t="shared" ref="D37:E37" si="60">D75</f>
        <v>0</v>
      </c>
      <c r="E37" s="155">
        <f t="shared" si="60"/>
        <v>0</v>
      </c>
      <c r="F37" s="155">
        <f t="shared" ref="F37:G37" si="61">F75</f>
        <v>0</v>
      </c>
      <c r="G37" s="155">
        <f t="shared" si="61"/>
        <v>0</v>
      </c>
      <c r="H37" s="155">
        <f t="shared" ref="H37" si="62">H75</f>
        <v>0</v>
      </c>
      <c r="I37" s="65">
        <f t="shared" si="12"/>
        <v>0</v>
      </c>
      <c r="J37" s="5"/>
    </row>
    <row r="38" spans="1:10" x14ac:dyDescent="0.2">
      <c r="A38" s="155" t="str">
        <f>IF(VLOOKUP(B38,by_src_allpol!$J$24:$K$44,2,FALSE)&lt;&gt;"Y","N",IF(I38=0,"N",VLOOKUP(B38,by_src_allpol!$J$24:$K$44,2,FALSE)))</f>
        <v>N</v>
      </c>
      <c r="B38" s="5" t="str">
        <f t="shared" si="8"/>
        <v>Blowdowns</v>
      </c>
      <c r="C38" s="155">
        <f t="shared" si="41"/>
        <v>0</v>
      </c>
      <c r="D38" s="155">
        <f t="shared" ref="D38:E38" si="63">D76</f>
        <v>0</v>
      </c>
      <c r="E38" s="155">
        <f t="shared" si="63"/>
        <v>0</v>
      </c>
      <c r="F38" s="155">
        <f t="shared" ref="F38:G38" si="64">F76</f>
        <v>0</v>
      </c>
      <c r="G38" s="155">
        <f t="shared" si="64"/>
        <v>0</v>
      </c>
      <c r="H38" s="155">
        <f t="shared" ref="H38" si="65">H76</f>
        <v>0</v>
      </c>
      <c r="I38" s="65">
        <f t="shared" si="12"/>
        <v>0</v>
      </c>
      <c r="J38" s="5"/>
    </row>
    <row r="39" spans="1:10" x14ac:dyDescent="0.2">
      <c r="A39" s="155" t="str">
        <f>IF(VLOOKUP(B39,by_src_allpol!$J$24:$K$44,2,FALSE)&lt;&gt;"Y","N",IF(I39=0,"N",VLOOKUP(B39,by_src_allpol!$J$24:$K$44,2,FALSE)))</f>
        <v>N</v>
      </c>
      <c r="B39" s="5" t="str">
        <f t="shared" si="8"/>
        <v>Pneumatic Devices</v>
      </c>
      <c r="C39" s="155">
        <f t="shared" si="41"/>
        <v>0</v>
      </c>
      <c r="D39" s="155">
        <f t="shared" ref="D39:G40" si="66">D77</f>
        <v>0</v>
      </c>
      <c r="E39" s="155">
        <f t="shared" si="66"/>
        <v>0</v>
      </c>
      <c r="F39" s="155">
        <f t="shared" si="66"/>
        <v>0</v>
      </c>
      <c r="G39" s="155">
        <f t="shared" si="66"/>
        <v>0</v>
      </c>
      <c r="H39" s="155">
        <f t="shared" ref="H39" si="67">H77</f>
        <v>0</v>
      </c>
      <c r="I39" s="65">
        <f t="shared" si="12"/>
        <v>0</v>
      </c>
      <c r="J39" s="5"/>
    </row>
    <row r="40" spans="1:10" x14ac:dyDescent="0.2">
      <c r="A40" s="155" t="str">
        <f>IF(VLOOKUP(B40,by_src_allpol!$J$24:$K$44,2,FALSE)&lt;&gt;"Y","N",IF(I40=0,"N",VLOOKUP(B40,by_src_allpol!$J$24:$K$44,2,FALSE)))</f>
        <v>N</v>
      </c>
      <c r="B40" s="5" t="str">
        <f t="shared" si="8"/>
        <v>Nonpoint Fugitives</v>
      </c>
      <c r="C40" s="155">
        <f t="shared" si="41"/>
        <v>0</v>
      </c>
      <c r="D40" s="155">
        <f t="shared" si="66"/>
        <v>0</v>
      </c>
      <c r="E40" s="155">
        <f t="shared" si="66"/>
        <v>0</v>
      </c>
      <c r="F40" s="155">
        <f t="shared" si="66"/>
        <v>0</v>
      </c>
      <c r="G40" s="155">
        <f t="shared" si="66"/>
        <v>0</v>
      </c>
      <c r="H40" s="155">
        <f t="shared" ref="H40" si="68">H78</f>
        <v>0</v>
      </c>
      <c r="I40" s="65">
        <f t="shared" si="12"/>
        <v>0</v>
      </c>
      <c r="J40" s="5"/>
    </row>
    <row r="41" spans="1:10" x14ac:dyDescent="0.2">
      <c r="B41" s="5" t="s">
        <v>42</v>
      </c>
      <c r="C41" s="60">
        <f t="shared" ref="C41:H41" si="69">SUM(C21:C40)</f>
        <v>55.4958621026</v>
      </c>
      <c r="D41" s="60">
        <f t="shared" si="69"/>
        <v>10264.742857000012</v>
      </c>
      <c r="E41" s="60">
        <f t="shared" si="69"/>
        <v>111.3117879709</v>
      </c>
      <c r="F41" s="60">
        <f t="shared" si="69"/>
        <v>1031.3950561400002</v>
      </c>
      <c r="G41" s="60">
        <f t="shared" si="69"/>
        <v>0</v>
      </c>
      <c r="H41" s="60">
        <f t="shared" si="69"/>
        <v>3932.5052210000026</v>
      </c>
      <c r="I41" s="60">
        <f>SUM(I21:I40)</f>
        <v>15395.450784213514</v>
      </c>
      <c r="J41" s="5"/>
    </row>
    <row r="42" spans="1:10" x14ac:dyDescent="0.2">
      <c r="C42" s="155"/>
      <c r="D42" s="155"/>
      <c r="E42" s="155"/>
      <c r="F42" s="155"/>
      <c r="G42" s="70"/>
      <c r="H42" s="5"/>
      <c r="I42" s="5"/>
      <c r="J42" s="5"/>
    </row>
    <row r="43" spans="1:10" x14ac:dyDescent="0.2">
      <c r="A43" s="30"/>
      <c r="B43" s="178"/>
    </row>
    <row r="44" spans="1:10" x14ac:dyDescent="0.2">
      <c r="A44" s="30"/>
      <c r="B44" s="178"/>
    </row>
    <row r="45" spans="1:10" hidden="1" x14ac:dyDescent="0.2">
      <c r="B45" s="30" t="s">
        <v>155</v>
      </c>
      <c r="C45" s="178">
        <f>SUMIF(A21:A40,"y",I21:I40)/I41</f>
        <v>0.98567627480972364</v>
      </c>
      <c r="D45" s="126"/>
      <c r="E45" s="123"/>
      <c r="F45" s="5"/>
      <c r="G45" s="5"/>
      <c r="H45" s="5"/>
      <c r="I45" s="5"/>
      <c r="J45" s="5"/>
    </row>
    <row r="46" spans="1:10" hidden="1" x14ac:dyDescent="0.2">
      <c r="B46" s="30" t="s">
        <v>156</v>
      </c>
      <c r="C46" s="5">
        <f>COUNTIF(A21:A40,"y")</f>
        <v>10</v>
      </c>
      <c r="D46" s="126"/>
      <c r="E46" s="123"/>
      <c r="F46" s="5"/>
      <c r="G46" s="5"/>
      <c r="H46" s="5"/>
      <c r="I46" s="5"/>
      <c r="J46" s="5"/>
    </row>
    <row r="47" spans="1:10" hidden="1" x14ac:dyDescent="0.2">
      <c r="B47" s="30" t="s">
        <v>160</v>
      </c>
      <c r="C47" s="30" t="str">
        <f>"Basin-wide NOx Emissions (tons/year): "&amp;TEXT($I$41,"0,000")</f>
        <v>Basin-wide NOx Emissions (tons/year): 15,395</v>
      </c>
      <c r="D47" s="126"/>
      <c r="E47" s="123"/>
      <c r="F47" s="5"/>
      <c r="G47" s="5"/>
      <c r="H47" s="5"/>
      <c r="I47" s="5"/>
      <c r="J47" s="5"/>
    </row>
    <row r="48" spans="1:10" hidden="1" x14ac:dyDescent="0.2">
      <c r="B48" s="30" t="s">
        <v>161</v>
      </c>
      <c r="C48" s="155" t="s">
        <v>170</v>
      </c>
      <c r="D48" s="126"/>
      <c r="E48" s="123"/>
      <c r="F48" s="5"/>
      <c r="G48" s="5"/>
      <c r="H48" s="5"/>
      <c r="I48" s="5"/>
      <c r="J48" s="5"/>
    </row>
    <row r="49" spans="2:68" hidden="1" x14ac:dyDescent="0.2">
      <c r="B49" s="30" t="s">
        <v>162</v>
      </c>
      <c r="C49" s="155" t="s">
        <v>171</v>
      </c>
      <c r="D49" s="126"/>
      <c r="E49" s="123"/>
      <c r="F49" s="5"/>
      <c r="G49" s="5"/>
      <c r="H49" s="5"/>
      <c r="I49" s="5"/>
      <c r="J49" s="5"/>
    </row>
    <row r="50" spans="2:68" hidden="1" x14ac:dyDescent="0.2">
      <c r="B50" s="30" t="s">
        <v>163</v>
      </c>
      <c r="C50" s="155" t="s">
        <v>167</v>
      </c>
      <c r="D50" s="126"/>
      <c r="E50" s="123"/>
      <c r="F50" s="5"/>
      <c r="G50" s="5"/>
      <c r="H50" s="5"/>
      <c r="I50" s="5"/>
      <c r="J50" s="5"/>
    </row>
    <row r="51" spans="2:68" hidden="1" x14ac:dyDescent="0.2">
      <c r="F51" s="5"/>
      <c r="G51" s="5"/>
      <c r="H51" s="5"/>
      <c r="I51" s="5"/>
      <c r="J51" s="5"/>
    </row>
    <row r="52" spans="2:68" hidden="1" x14ac:dyDescent="0.2">
      <c r="F52" s="5"/>
      <c r="G52" s="5"/>
      <c r="H52" s="5"/>
      <c r="I52" s="5"/>
      <c r="J52" s="5"/>
    </row>
    <row r="53" spans="2:68" hidden="1" x14ac:dyDescent="0.2">
      <c r="F53" s="5"/>
      <c r="G53" s="5"/>
      <c r="H53" s="5"/>
      <c r="I53" s="5"/>
      <c r="J53" s="5"/>
    </row>
    <row r="54" spans="2:68" hidden="1" x14ac:dyDescent="0.2">
      <c r="F54" s="5"/>
      <c r="G54" s="5"/>
      <c r="H54" s="5"/>
      <c r="I54" s="5"/>
      <c r="J54" s="5"/>
    </row>
    <row r="56" spans="2:68" x14ac:dyDescent="0.2">
      <c r="C56" s="180" t="str">
        <f>VLOOKUP(VALUE(C58),fips_xref!$A$5:$I$30,8,FALSE)</f>
        <v>CO</v>
      </c>
      <c r="D56" s="180" t="str">
        <f>VLOOKUP(VALUE(D58),fips_xref!$A$5:$I$30,8,FALSE)</f>
        <v>CO</v>
      </c>
      <c r="E56" s="180" t="str">
        <f>VLOOKUP(VALUE(E58),fips_xref!$A$5:$I$30,8,FALSE)</f>
        <v>CO</v>
      </c>
      <c r="F56" s="180" t="str">
        <f>VLOOKUP(VALUE(F58),fips_xref!$A$5:$I$30,8,FALSE)</f>
        <v>CO</v>
      </c>
      <c r="G56" s="180" t="str">
        <f>VLOOKUP(VALUE(G58),fips_xref!$A$5:$I$30,8,FALSE)</f>
        <v>CO</v>
      </c>
      <c r="H56" s="180" t="str">
        <f>VLOOKUP(VALUE(H58),fips_xref!$A$5:$I$30,8,FALSE)</f>
        <v>CO</v>
      </c>
      <c r="I56" s="180"/>
      <c r="J56" s="180"/>
      <c r="K56" s="180"/>
      <c r="L56" s="180"/>
      <c r="M56" s="180"/>
      <c r="N56" s="180"/>
      <c r="O56" s="180"/>
      <c r="P56" s="180"/>
      <c r="Q56" s="180"/>
      <c r="R56" s="180"/>
      <c r="S56" s="180"/>
      <c r="T56" s="180"/>
    </row>
    <row r="57" spans="2:68" x14ac:dyDescent="0.2">
      <c r="B57" s="71" t="s">
        <v>92</v>
      </c>
      <c r="C57" s="230" t="s">
        <v>54</v>
      </c>
      <c r="D57" s="242"/>
      <c r="E57" s="242"/>
      <c r="F57" s="242"/>
      <c r="G57" s="242"/>
      <c r="H57" s="242"/>
      <c r="I57" s="243"/>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row>
    <row r="58" spans="2:68" x14ac:dyDescent="0.2">
      <c r="B58" s="71" t="s">
        <v>53</v>
      </c>
      <c r="C58" s="230" t="s">
        <v>191</v>
      </c>
      <c r="D58" s="231" t="s">
        <v>192</v>
      </c>
      <c r="E58" s="231" t="s">
        <v>193</v>
      </c>
      <c r="F58" s="231" t="s">
        <v>194</v>
      </c>
      <c r="G58" s="231" t="s">
        <v>211</v>
      </c>
      <c r="H58" s="231" t="s">
        <v>195</v>
      </c>
      <c r="I58" s="232" t="s">
        <v>94</v>
      </c>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row>
    <row r="59" spans="2:68" x14ac:dyDescent="0.2">
      <c r="B59" s="71" t="s">
        <v>159</v>
      </c>
      <c r="C59" s="233">
        <v>32.707686000000002</v>
      </c>
      <c r="D59" s="234">
        <v>5779.4467920000143</v>
      </c>
      <c r="E59" s="234">
        <v>91.286481999999992</v>
      </c>
      <c r="F59" s="234">
        <v>810.3290460000004</v>
      </c>
      <c r="G59" s="234"/>
      <c r="H59" s="234">
        <v>2255.5132400000025</v>
      </c>
      <c r="I59" s="235">
        <v>8969.2832460000172</v>
      </c>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row>
    <row r="60" spans="2:68" x14ac:dyDescent="0.2">
      <c r="B60" s="61" t="s">
        <v>126</v>
      </c>
      <c r="C60" s="236">
        <v>7.8863899999999996</v>
      </c>
      <c r="D60" s="237">
        <v>1695.57</v>
      </c>
      <c r="E60" s="237">
        <v>7.8863899999999996</v>
      </c>
      <c r="F60" s="237">
        <v>63.091099999999997</v>
      </c>
      <c r="G60" s="237"/>
      <c r="H60" s="237">
        <v>532.33199999999999</v>
      </c>
      <c r="I60" s="238">
        <v>2306.7658799999999</v>
      </c>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row>
    <row r="61" spans="2:68" x14ac:dyDescent="0.2">
      <c r="B61" s="61" t="s">
        <v>174</v>
      </c>
      <c r="C61" s="236">
        <v>6.5077569999999998</v>
      </c>
      <c r="D61" s="237">
        <v>1399.16236</v>
      </c>
      <c r="E61" s="237">
        <v>6.5077569999999998</v>
      </c>
      <c r="F61" s="237">
        <v>52.062075999999998</v>
      </c>
      <c r="G61" s="237"/>
      <c r="H61" s="237">
        <v>439.27330000000001</v>
      </c>
      <c r="I61" s="238">
        <v>1903.5132500000002</v>
      </c>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row>
    <row r="62" spans="2:68" x14ac:dyDescent="0.2">
      <c r="B62" s="61" t="s">
        <v>206</v>
      </c>
      <c r="C62" s="236">
        <v>5.2522700000000002</v>
      </c>
      <c r="D62" s="237">
        <v>1129.24</v>
      </c>
      <c r="E62" s="237">
        <v>5.2522700000000002</v>
      </c>
      <c r="F62" s="237">
        <v>42.018099999999997</v>
      </c>
      <c r="G62" s="237"/>
      <c r="H62" s="237">
        <v>354.52800000000002</v>
      </c>
      <c r="I62" s="238">
        <v>1536.2906399999999</v>
      </c>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row>
    <row r="63" spans="2:68" x14ac:dyDescent="0.2">
      <c r="B63" s="61" t="s">
        <v>158</v>
      </c>
      <c r="C63" s="236"/>
      <c r="D63" s="237">
        <v>89.273443999999998</v>
      </c>
      <c r="E63" s="237"/>
      <c r="F63" s="237">
        <v>31.41</v>
      </c>
      <c r="G63" s="237"/>
      <c r="H63" s="237">
        <v>99.623633999999981</v>
      </c>
      <c r="I63" s="238">
        <v>220.30707799999999</v>
      </c>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row>
    <row r="64" spans="2:68" x14ac:dyDescent="0.2">
      <c r="B64" s="61" t="s">
        <v>137</v>
      </c>
      <c r="C64" s="236">
        <v>3.1</v>
      </c>
      <c r="D64" s="237">
        <v>41.951273999999998</v>
      </c>
      <c r="E64" s="237">
        <v>4.4799999999999999E-4</v>
      </c>
      <c r="F64" s="237">
        <v>11.3</v>
      </c>
      <c r="G64" s="237"/>
      <c r="H64" s="237">
        <v>86.70881</v>
      </c>
      <c r="I64" s="238">
        <v>143.06053199999999</v>
      </c>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row>
    <row r="65" spans="2:68" x14ac:dyDescent="0.2">
      <c r="B65" s="61" t="s">
        <v>110</v>
      </c>
      <c r="C65" s="236">
        <v>0</v>
      </c>
      <c r="D65" s="237">
        <v>31.205882000000003</v>
      </c>
      <c r="E65" s="237">
        <v>0.32</v>
      </c>
      <c r="F65" s="237">
        <v>3.1480899999999998</v>
      </c>
      <c r="G65" s="237">
        <v>0</v>
      </c>
      <c r="H65" s="237">
        <v>69.241237999999996</v>
      </c>
      <c r="I65" s="238">
        <v>103.91521</v>
      </c>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row>
    <row r="66" spans="2:68" x14ac:dyDescent="0.2">
      <c r="B66" s="61" t="s">
        <v>85</v>
      </c>
      <c r="C66" s="236"/>
      <c r="D66" s="237">
        <v>6.1300000000000008</v>
      </c>
      <c r="E66" s="237">
        <v>0</v>
      </c>
      <c r="F66" s="237">
        <v>15.657499999999999</v>
      </c>
      <c r="G66" s="237"/>
      <c r="H66" s="237">
        <v>73.637984999999986</v>
      </c>
      <c r="I66" s="238">
        <v>95.425484999999981</v>
      </c>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row>
    <row r="67" spans="2:68" x14ac:dyDescent="0.2">
      <c r="B67" s="61" t="s">
        <v>169</v>
      </c>
      <c r="C67" s="236">
        <v>4.1580699999999998E-2</v>
      </c>
      <c r="D67" s="237">
        <v>74.66</v>
      </c>
      <c r="E67" s="237">
        <v>5.8191300000000001E-2</v>
      </c>
      <c r="F67" s="237">
        <v>2.3689800000000001</v>
      </c>
      <c r="G67" s="237"/>
      <c r="H67" s="237"/>
      <c r="I67" s="238">
        <v>77.128751999999992</v>
      </c>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row>
    <row r="68" spans="2:68" x14ac:dyDescent="0.2">
      <c r="B68" s="61" t="s">
        <v>140</v>
      </c>
      <c r="C68" s="236"/>
      <c r="D68" s="237">
        <v>17.012774999999998</v>
      </c>
      <c r="E68" s="237"/>
      <c r="F68" s="237">
        <v>0</v>
      </c>
      <c r="G68" s="237"/>
      <c r="H68" s="237">
        <v>19.010000000000002</v>
      </c>
      <c r="I68" s="238">
        <v>36.022774999999996</v>
      </c>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row>
    <row r="69" spans="2:68" x14ac:dyDescent="0.2">
      <c r="B69" s="61" t="s">
        <v>111</v>
      </c>
      <c r="C69" s="236"/>
      <c r="D69" s="237">
        <v>0</v>
      </c>
      <c r="E69" s="237">
        <v>0</v>
      </c>
      <c r="F69" s="237">
        <v>0</v>
      </c>
      <c r="G69" s="237"/>
      <c r="H69" s="237">
        <v>2.6370140000000002</v>
      </c>
      <c r="I69" s="238">
        <v>2.6370140000000002</v>
      </c>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row>
    <row r="70" spans="2:68" x14ac:dyDescent="0.2">
      <c r="B70" s="61" t="s">
        <v>108</v>
      </c>
      <c r="C70" s="236">
        <v>0</v>
      </c>
      <c r="D70" s="237">
        <v>0.77</v>
      </c>
      <c r="E70" s="237">
        <v>0</v>
      </c>
      <c r="F70" s="237">
        <v>0</v>
      </c>
      <c r="G70" s="237"/>
      <c r="H70" s="237">
        <v>0</v>
      </c>
      <c r="I70" s="238">
        <v>0.77</v>
      </c>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row>
    <row r="71" spans="2:68" x14ac:dyDescent="0.2">
      <c r="B71" s="61" t="s">
        <v>176</v>
      </c>
      <c r="C71" s="236">
        <v>1.2326000000000001E-4</v>
      </c>
      <c r="D71" s="237">
        <v>0.22131899999999999</v>
      </c>
      <c r="E71" s="237">
        <v>1.7249999999999999E-4</v>
      </c>
      <c r="F71" s="237">
        <v>7.0225000000000001E-3</v>
      </c>
      <c r="G71" s="237"/>
      <c r="H71" s="237"/>
      <c r="I71" s="238">
        <v>0.22863725999999995</v>
      </c>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row>
    <row r="72" spans="2:68" x14ac:dyDescent="0.2">
      <c r="B72" s="61" t="s">
        <v>109</v>
      </c>
      <c r="C72" s="236">
        <v>5.5142600000000003E-5</v>
      </c>
      <c r="D72" s="237">
        <v>9.9011000000000002E-2</v>
      </c>
      <c r="E72" s="237">
        <v>7.7170900000000003E-5</v>
      </c>
      <c r="F72" s="237">
        <v>3.1416399999999998E-3</v>
      </c>
      <c r="G72" s="237"/>
      <c r="H72" s="237"/>
      <c r="I72" s="238">
        <v>0.10228495350000001</v>
      </c>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row>
    <row r="73" spans="2:68" x14ac:dyDescent="0.2">
      <c r="B73" s="61" t="s">
        <v>138</v>
      </c>
      <c r="C73" s="236"/>
      <c r="D73" s="237">
        <v>0</v>
      </c>
      <c r="E73" s="237"/>
      <c r="F73" s="237"/>
      <c r="G73" s="237"/>
      <c r="H73" s="237">
        <v>0</v>
      </c>
      <c r="I73" s="238">
        <v>0</v>
      </c>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row>
    <row r="74" spans="2:68" x14ac:dyDescent="0.2">
      <c r="B74" s="61" t="s">
        <v>208</v>
      </c>
      <c r="C74" s="236"/>
      <c r="D74" s="237">
        <v>0</v>
      </c>
      <c r="E74" s="237"/>
      <c r="F74" s="237">
        <v>0</v>
      </c>
      <c r="G74" s="237"/>
      <c r="H74" s="237">
        <v>0</v>
      </c>
      <c r="I74" s="238">
        <v>0</v>
      </c>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row>
    <row r="75" spans="2:68" x14ac:dyDescent="0.2">
      <c r="B75" s="61" t="s">
        <v>107</v>
      </c>
      <c r="C75" s="236">
        <v>0</v>
      </c>
      <c r="D75" s="237">
        <v>0</v>
      </c>
      <c r="E75" s="237">
        <v>0</v>
      </c>
      <c r="F75" s="237">
        <v>0</v>
      </c>
      <c r="G75" s="237"/>
      <c r="H75" s="237"/>
      <c r="I75" s="238">
        <v>0</v>
      </c>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row>
    <row r="76" spans="2:68" x14ac:dyDescent="0.2">
      <c r="B76" s="61" t="s">
        <v>175</v>
      </c>
      <c r="C76" s="236">
        <v>0</v>
      </c>
      <c r="D76" s="237">
        <v>0</v>
      </c>
      <c r="E76" s="237">
        <v>0</v>
      </c>
      <c r="F76" s="237">
        <v>0</v>
      </c>
      <c r="G76" s="237"/>
      <c r="H76" s="237"/>
      <c r="I76" s="238">
        <v>0</v>
      </c>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row>
    <row r="77" spans="2:68" x14ac:dyDescent="0.2">
      <c r="B77" s="61" t="s">
        <v>44</v>
      </c>
      <c r="C77" s="236">
        <v>0</v>
      </c>
      <c r="D77" s="237">
        <v>0</v>
      </c>
      <c r="E77" s="237">
        <v>0</v>
      </c>
      <c r="F77" s="237">
        <v>0</v>
      </c>
      <c r="G77" s="237"/>
      <c r="H77" s="237"/>
      <c r="I77" s="238">
        <v>0</v>
      </c>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row>
    <row r="78" spans="2:68" x14ac:dyDescent="0.2">
      <c r="B78" s="61" t="s">
        <v>168</v>
      </c>
      <c r="C78" s="236">
        <v>0</v>
      </c>
      <c r="D78" s="237">
        <v>0</v>
      </c>
      <c r="E78" s="237">
        <v>0</v>
      </c>
      <c r="F78" s="237">
        <v>0</v>
      </c>
      <c r="G78" s="237"/>
      <c r="H78" s="237">
        <v>0</v>
      </c>
      <c r="I78" s="238">
        <v>0</v>
      </c>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row>
    <row r="79" spans="2:68" x14ac:dyDescent="0.2">
      <c r="B79" s="72" t="s">
        <v>94</v>
      </c>
      <c r="C79" s="239">
        <v>55.4958621026</v>
      </c>
      <c r="D79" s="240">
        <v>10264.742857000014</v>
      </c>
      <c r="E79" s="240">
        <v>111.3117879709</v>
      </c>
      <c r="F79" s="240">
        <v>1031.3950561400004</v>
      </c>
      <c r="G79" s="240">
        <v>0</v>
      </c>
      <c r="H79" s="240">
        <v>3932.5052210000022</v>
      </c>
      <c r="I79" s="241">
        <v>15395.450784213515</v>
      </c>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row>
    <row r="80" spans="2:68" x14ac:dyDescent="0.2">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row>
    <row r="81" spans="2:68" x14ac:dyDescent="0.2">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row>
    <row r="82" spans="2:68" x14ac:dyDescent="0.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row>
    <row r="83" spans="2:68" x14ac:dyDescent="0.2">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row>
    <row r="84" spans="2:68" x14ac:dyDescent="0.2">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row>
    <row r="85" spans="2:68" x14ac:dyDescent="0.2">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row>
    <row r="86" spans="2:68" x14ac:dyDescent="0.2">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row>
    <row r="87" spans="2:68" x14ac:dyDescent="0.2">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row>
    <row r="88" spans="2:68" x14ac:dyDescent="0.2">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row>
    <row r="89" spans="2:68" x14ac:dyDescent="0.2">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row>
    <row r="90" spans="2:68" x14ac:dyDescent="0.2">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row>
    <row r="91" spans="2:68" x14ac:dyDescent="0.2">
      <c r="B91"/>
      <c r="C91"/>
      <c r="D91"/>
      <c r="E91"/>
      <c r="F91"/>
      <c r="G91"/>
      <c r="H91"/>
      <c r="I91"/>
      <c r="J91"/>
      <c r="K91"/>
      <c r="L91"/>
      <c r="M91"/>
      <c r="N91"/>
      <c r="O91"/>
      <c r="P91"/>
      <c r="Q91"/>
      <c r="R91"/>
      <c r="S91"/>
      <c r="T91" s="39"/>
      <c r="U91" s="39"/>
      <c r="V91" s="39"/>
      <c r="W91" s="39"/>
      <c r="X91" s="75"/>
      <c r="Y91" s="75"/>
      <c r="Z91" s="75"/>
      <c r="AA91" s="75"/>
    </row>
    <row r="92" spans="2:68" x14ac:dyDescent="0.2">
      <c r="B92"/>
      <c r="C92"/>
      <c r="D92"/>
      <c r="E92"/>
      <c r="F92"/>
      <c r="G92"/>
      <c r="H92"/>
      <c r="I92"/>
      <c r="J92"/>
      <c r="K92"/>
      <c r="L92"/>
      <c r="M92"/>
      <c r="N92"/>
      <c r="O92"/>
      <c r="P92"/>
      <c r="Q92"/>
      <c r="R92"/>
      <c r="S92"/>
      <c r="T92" s="39"/>
      <c r="U92" s="39"/>
      <c r="V92" s="39"/>
      <c r="W92" s="39"/>
      <c r="X92" s="75"/>
      <c r="Y92" s="75"/>
      <c r="Z92" s="75"/>
      <c r="AA92" s="75"/>
    </row>
    <row r="93" spans="2:68" x14ac:dyDescent="0.2">
      <c r="B93"/>
      <c r="C93"/>
      <c r="D93"/>
      <c r="E93"/>
      <c r="F93"/>
      <c r="G93"/>
      <c r="H93"/>
      <c r="I93"/>
      <c r="J93"/>
      <c r="K93"/>
      <c r="L93"/>
      <c r="M93"/>
      <c r="N93"/>
      <c r="O93"/>
      <c r="P93"/>
      <c r="Q93"/>
      <c r="R93"/>
      <c r="S93"/>
      <c r="T93" s="39"/>
      <c r="U93" s="39"/>
      <c r="V93" s="39"/>
      <c r="W93" s="39"/>
      <c r="X93" s="75"/>
      <c r="Y93" s="75"/>
      <c r="Z93" s="75"/>
      <c r="AA93" s="75"/>
    </row>
    <row r="94" spans="2:68" x14ac:dyDescent="0.2">
      <c r="B94"/>
      <c r="C94"/>
      <c r="D94"/>
      <c r="E94"/>
      <c r="F94"/>
      <c r="G94"/>
      <c r="H94"/>
      <c r="I94"/>
      <c r="J94"/>
      <c r="K94"/>
      <c r="L94"/>
      <c r="M94"/>
      <c r="N94"/>
      <c r="O94"/>
      <c r="P94"/>
      <c r="Q94"/>
      <c r="R94"/>
      <c r="S94"/>
      <c r="T94" s="39"/>
      <c r="U94" s="39"/>
      <c r="V94" s="39"/>
      <c r="W94" s="39"/>
      <c r="X94" s="75"/>
      <c r="Y94" s="75"/>
      <c r="Z94" s="75"/>
      <c r="AA94" s="75"/>
    </row>
    <row r="95" spans="2:68" x14ac:dyDescent="0.2">
      <c r="B95"/>
      <c r="C95"/>
      <c r="D95"/>
      <c r="E95"/>
      <c r="F95"/>
      <c r="G95"/>
      <c r="H95"/>
      <c r="I95"/>
      <c r="J95"/>
      <c r="K95"/>
      <c r="L95"/>
      <c r="M95"/>
      <c r="N95"/>
      <c r="O95"/>
      <c r="P95"/>
      <c r="Q95"/>
      <c r="R95"/>
      <c r="S95"/>
      <c r="T95" s="39"/>
      <c r="U95" s="39"/>
      <c r="V95" s="39"/>
      <c r="W95" s="39"/>
      <c r="X95" s="75"/>
      <c r="Y95" s="75"/>
      <c r="Z95" s="75"/>
      <c r="AA95" s="75"/>
    </row>
    <row r="96" spans="2:68" x14ac:dyDescent="0.2">
      <c r="B96"/>
      <c r="C96"/>
      <c r="D96"/>
      <c r="E96"/>
      <c r="F96"/>
      <c r="G96"/>
      <c r="H96"/>
      <c r="I96"/>
      <c r="J96"/>
      <c r="K96"/>
      <c r="L96"/>
      <c r="M96"/>
      <c r="N96"/>
      <c r="O96"/>
      <c r="P96"/>
      <c r="Q96"/>
      <c r="R96"/>
      <c r="S96"/>
      <c r="T96" s="39"/>
      <c r="U96" s="39"/>
      <c r="V96" s="39"/>
      <c r="W96" s="39"/>
      <c r="X96" s="75"/>
      <c r="Y96" s="75"/>
      <c r="Z96" s="75"/>
      <c r="AA96" s="75"/>
    </row>
    <row r="97" spans="2:27" x14ac:dyDescent="0.2">
      <c r="B97"/>
      <c r="C97"/>
      <c r="D97" s="127"/>
      <c r="E97" s="28"/>
      <c r="F97"/>
      <c r="G97"/>
      <c r="H97"/>
      <c r="I97"/>
      <c r="J97"/>
      <c r="K97"/>
      <c r="L97"/>
      <c r="M97"/>
      <c r="N97"/>
      <c r="O97"/>
      <c r="P97"/>
      <c r="Q97"/>
      <c r="R97"/>
      <c r="S97"/>
      <c r="T97" s="39"/>
      <c r="U97" s="39"/>
      <c r="V97" s="39"/>
      <c r="W97" s="39"/>
      <c r="X97" s="75"/>
      <c r="Y97" s="75"/>
      <c r="Z97" s="75"/>
      <c r="AA97" s="75"/>
    </row>
    <row r="98" spans="2:27" x14ac:dyDescent="0.2">
      <c r="B98"/>
      <c r="C98"/>
      <c r="D98" s="127"/>
      <c r="E98" s="28"/>
      <c r="F98"/>
      <c r="G98"/>
      <c r="H98"/>
      <c r="I98"/>
      <c r="J98"/>
      <c r="K98"/>
      <c r="L98"/>
      <c r="M98"/>
      <c r="N98"/>
      <c r="O98"/>
      <c r="P98"/>
      <c r="Q98"/>
      <c r="R98"/>
      <c r="S98"/>
      <c r="T98" s="39"/>
      <c r="U98" s="39"/>
      <c r="V98" s="39"/>
      <c r="W98" s="39"/>
      <c r="X98" s="75"/>
      <c r="Y98" s="75"/>
      <c r="Z98" s="75"/>
      <c r="AA98" s="75"/>
    </row>
    <row r="99" spans="2:27" x14ac:dyDescent="0.2">
      <c r="B99"/>
      <c r="C99"/>
      <c r="D99" s="127"/>
      <c r="E99" s="28"/>
      <c r="F99"/>
      <c r="G99"/>
      <c r="H99"/>
      <c r="I99"/>
      <c r="J99"/>
      <c r="K99"/>
      <c r="L99"/>
      <c r="M99"/>
      <c r="N99"/>
      <c r="O99"/>
      <c r="P99"/>
      <c r="Q99"/>
      <c r="R99"/>
      <c r="S99"/>
      <c r="T99" s="39"/>
      <c r="U99" s="39"/>
      <c r="V99" s="39"/>
      <c r="W99" s="39"/>
      <c r="X99" s="75"/>
      <c r="Y99" s="75"/>
      <c r="Z99" s="75"/>
      <c r="AA99" s="75"/>
    </row>
    <row r="100" spans="2:27" x14ac:dyDescent="0.2">
      <c r="B100"/>
      <c r="C100"/>
      <c r="D100" s="127"/>
      <c r="E100" s="28"/>
      <c r="F100"/>
      <c r="G100"/>
      <c r="H100"/>
      <c r="I100"/>
      <c r="J100"/>
      <c r="K100"/>
      <c r="L100"/>
      <c r="M100"/>
      <c r="N100"/>
      <c r="O100"/>
      <c r="P100"/>
      <c r="Q100"/>
      <c r="R100"/>
      <c r="S100"/>
      <c r="T100" s="39"/>
      <c r="U100" s="39"/>
      <c r="V100" s="39"/>
      <c r="W100" s="39"/>
      <c r="X100" s="75"/>
      <c r="Y100" s="75"/>
      <c r="Z100" s="75"/>
      <c r="AA100" s="75"/>
    </row>
    <row r="101" spans="2:27" x14ac:dyDescent="0.2">
      <c r="B101"/>
      <c r="C101"/>
      <c r="D101" s="127"/>
      <c r="E101" s="28"/>
      <c r="F101"/>
      <c r="G101"/>
      <c r="H101"/>
      <c r="I101"/>
      <c r="J101"/>
      <c r="K101"/>
      <c r="L101"/>
      <c r="M101"/>
      <c r="N101"/>
      <c r="O101"/>
      <c r="P101"/>
      <c r="Q101"/>
      <c r="R101"/>
      <c r="S101"/>
      <c r="T101" s="39"/>
      <c r="U101" s="39"/>
      <c r="V101" s="39"/>
      <c r="W101" s="39"/>
      <c r="X101" s="75"/>
      <c r="Y101" s="75"/>
      <c r="Z101" s="75"/>
      <c r="AA101" s="75"/>
    </row>
    <row r="102" spans="2:27" x14ac:dyDescent="0.2">
      <c r="B102"/>
      <c r="C102"/>
      <c r="D102" s="127"/>
      <c r="E102" s="28"/>
      <c r="F102"/>
      <c r="G102"/>
      <c r="H102"/>
      <c r="I102"/>
      <c r="J102"/>
      <c r="K102"/>
      <c r="L102"/>
      <c r="M102"/>
      <c r="N102"/>
      <c r="O102"/>
      <c r="P102"/>
      <c r="Q102"/>
      <c r="R102"/>
      <c r="S102"/>
      <c r="T102" s="39"/>
      <c r="U102" s="39"/>
      <c r="V102" s="39"/>
      <c r="W102" s="39"/>
      <c r="X102" s="75"/>
      <c r="Y102" s="75"/>
      <c r="Z102" s="75"/>
      <c r="AA102" s="75"/>
    </row>
    <row r="103" spans="2:27" x14ac:dyDescent="0.2">
      <c r="B103"/>
      <c r="C103"/>
      <c r="D103" s="127"/>
      <c r="E103" s="28"/>
      <c r="F103"/>
      <c r="G103"/>
      <c r="H103"/>
      <c r="I103"/>
      <c r="J103"/>
      <c r="K103"/>
      <c r="L103"/>
      <c r="M103"/>
      <c r="N103"/>
      <c r="O103"/>
      <c r="P103"/>
      <c r="Q103"/>
      <c r="R103"/>
      <c r="S103"/>
      <c r="T103" s="39"/>
      <c r="U103" s="39"/>
      <c r="V103" s="39"/>
      <c r="W103" s="39"/>
      <c r="X103" s="75"/>
      <c r="Y103" s="75"/>
      <c r="Z103" s="75"/>
      <c r="AA103" s="75"/>
    </row>
    <row r="104" spans="2:27" x14ac:dyDescent="0.2">
      <c r="B104"/>
      <c r="C104"/>
      <c r="D104" s="127"/>
      <c r="E104" s="28"/>
      <c r="F104"/>
      <c r="G104"/>
      <c r="H104"/>
      <c r="I104"/>
      <c r="J104"/>
      <c r="K104"/>
      <c r="L104"/>
      <c r="M104"/>
      <c r="N104"/>
      <c r="O104"/>
      <c r="P104"/>
      <c r="Q104"/>
      <c r="R104"/>
      <c r="S104"/>
      <c r="T104" s="39"/>
      <c r="U104" s="39"/>
      <c r="V104" s="39"/>
      <c r="W104" s="39"/>
      <c r="X104" s="75"/>
      <c r="Y104" s="75"/>
      <c r="Z104" s="75"/>
      <c r="AA104" s="75"/>
    </row>
    <row r="105" spans="2:27" x14ac:dyDescent="0.2">
      <c r="B105"/>
      <c r="C105"/>
      <c r="D105" s="127"/>
      <c r="E105" s="28"/>
      <c r="F105"/>
      <c r="G105"/>
      <c r="H105"/>
      <c r="I105"/>
      <c r="J105"/>
      <c r="K105"/>
      <c r="L105"/>
      <c r="M105"/>
      <c r="N105"/>
      <c r="O105"/>
      <c r="P105"/>
      <c r="Q105"/>
      <c r="R105"/>
      <c r="S105"/>
      <c r="T105" s="39"/>
      <c r="U105" s="39"/>
      <c r="V105" s="39"/>
      <c r="W105" s="39"/>
      <c r="X105" s="75"/>
      <c r="Y105" s="75"/>
      <c r="Z105" s="75"/>
      <c r="AA105" s="75"/>
    </row>
    <row r="106" spans="2:27" x14ac:dyDescent="0.2">
      <c r="B106"/>
      <c r="C106"/>
      <c r="D106" s="127"/>
      <c r="E106" s="28"/>
      <c r="F106"/>
      <c r="G106"/>
      <c r="H106"/>
      <c r="I106"/>
      <c r="J106"/>
      <c r="K106"/>
      <c r="L106"/>
      <c r="M106"/>
      <c r="N106"/>
      <c r="O106"/>
      <c r="P106"/>
      <c r="Q106"/>
      <c r="R106"/>
      <c r="S106"/>
      <c r="T106" s="39"/>
      <c r="U106" s="39"/>
      <c r="V106" s="39"/>
      <c r="W106" s="39"/>
      <c r="X106" s="75"/>
      <c r="Y106" s="75"/>
      <c r="Z106" s="75"/>
      <c r="AA106" s="75"/>
    </row>
    <row r="107" spans="2:27" x14ac:dyDescent="0.2">
      <c r="B107"/>
      <c r="C107"/>
      <c r="D107" s="127"/>
      <c r="E107" s="28"/>
      <c r="F107"/>
      <c r="G107"/>
      <c r="H107"/>
      <c r="I107"/>
      <c r="J107"/>
      <c r="K107"/>
      <c r="L107"/>
      <c r="M107"/>
      <c r="N107"/>
      <c r="O107"/>
      <c r="P107"/>
      <c r="Q107"/>
      <c r="R107"/>
      <c r="S107"/>
      <c r="T107" s="39"/>
      <c r="U107" s="39"/>
      <c r="V107" s="39"/>
      <c r="W107" s="39"/>
      <c r="X107" s="75"/>
      <c r="Y107" s="75"/>
      <c r="Z107" s="75"/>
      <c r="AA107" s="75"/>
    </row>
    <row r="108" spans="2:27" x14ac:dyDescent="0.2">
      <c r="B108"/>
      <c r="C108"/>
      <c r="D108" s="127"/>
      <c r="E108" s="28"/>
      <c r="F108"/>
      <c r="G108"/>
      <c r="H108"/>
      <c r="I108"/>
      <c r="J108"/>
      <c r="K108"/>
      <c r="L108"/>
      <c r="M108"/>
      <c r="N108"/>
      <c r="O108"/>
      <c r="P108"/>
      <c r="Q108"/>
      <c r="R108"/>
      <c r="S108"/>
      <c r="T108" s="39"/>
      <c r="U108" s="39"/>
      <c r="V108" s="39"/>
      <c r="W108" s="39"/>
      <c r="X108" s="75"/>
      <c r="Y108" s="75"/>
      <c r="Z108" s="75"/>
      <c r="AA108" s="75"/>
    </row>
    <row r="109" spans="2:27" x14ac:dyDescent="0.2">
      <c r="B109"/>
      <c r="C109"/>
      <c r="D109" s="127"/>
      <c r="E109" s="28"/>
      <c r="F109"/>
      <c r="G109"/>
      <c r="H109"/>
      <c r="I109"/>
      <c r="J109"/>
      <c r="K109"/>
      <c r="L109"/>
      <c r="M109"/>
      <c r="N109"/>
      <c r="O109"/>
      <c r="P109"/>
      <c r="Q109"/>
      <c r="R109"/>
      <c r="S109"/>
      <c r="T109" s="39"/>
      <c r="U109" s="39"/>
      <c r="V109" s="39"/>
      <c r="W109" s="39"/>
      <c r="X109" s="75"/>
      <c r="Y109" s="75"/>
      <c r="Z109" s="75"/>
      <c r="AA109" s="75"/>
    </row>
    <row r="110" spans="2:27" x14ac:dyDescent="0.2">
      <c r="B110"/>
      <c r="C110"/>
      <c r="D110" s="127"/>
      <c r="E110" s="28"/>
      <c r="F110"/>
      <c r="G110"/>
      <c r="H110"/>
      <c r="I110"/>
      <c r="J110"/>
      <c r="K110"/>
      <c r="L110"/>
      <c r="M110"/>
      <c r="N110"/>
      <c r="O110"/>
      <c r="P110"/>
      <c r="Q110"/>
      <c r="R110"/>
      <c r="S110"/>
      <c r="T110" s="39"/>
      <c r="U110" s="39"/>
      <c r="V110" s="39"/>
      <c r="W110" s="39"/>
      <c r="X110" s="75"/>
      <c r="Y110" s="75"/>
      <c r="Z110" s="75"/>
      <c r="AA110" s="75"/>
    </row>
    <row r="111" spans="2:27" x14ac:dyDescent="0.2">
      <c r="B111"/>
      <c r="C111"/>
      <c r="D111" s="127"/>
      <c r="E111" s="28"/>
      <c r="F111"/>
      <c r="G111"/>
      <c r="H111"/>
      <c r="I111"/>
      <c r="J111"/>
      <c r="K111"/>
      <c r="L111"/>
      <c r="M111"/>
      <c r="N111"/>
      <c r="O111"/>
      <c r="P111"/>
      <c r="Q111"/>
      <c r="R111"/>
      <c r="S111"/>
      <c r="T111" s="39"/>
      <c r="U111" s="39"/>
      <c r="V111" s="39"/>
      <c r="W111" s="39"/>
      <c r="X111" s="75"/>
      <c r="Y111" s="75"/>
      <c r="Z111" s="75"/>
      <c r="AA111" s="75"/>
    </row>
    <row r="112" spans="2:27" x14ac:dyDescent="0.2">
      <c r="B112"/>
      <c r="C112"/>
      <c r="D112" s="127"/>
      <c r="E112" s="28"/>
      <c r="F112"/>
      <c r="G112"/>
      <c r="H112"/>
      <c r="I112"/>
      <c r="J112"/>
      <c r="K112"/>
      <c r="L112"/>
      <c r="M112"/>
      <c r="N112"/>
      <c r="O112"/>
      <c r="P112"/>
      <c r="Q112"/>
      <c r="R112"/>
      <c r="S112"/>
      <c r="T112" s="39"/>
      <c r="U112" s="39"/>
      <c r="V112" s="39"/>
      <c r="W112" s="39"/>
      <c r="X112" s="75"/>
      <c r="Y112" s="75"/>
      <c r="Z112" s="75"/>
      <c r="AA112" s="75"/>
    </row>
    <row r="113" spans="2:27" x14ac:dyDescent="0.2">
      <c r="B113"/>
      <c r="C113"/>
      <c r="D113" s="127"/>
      <c r="E113" s="28"/>
      <c r="F113"/>
      <c r="G113"/>
      <c r="H113"/>
      <c r="I113"/>
      <c r="J113"/>
      <c r="K113"/>
      <c r="L113"/>
      <c r="M113"/>
      <c r="N113"/>
      <c r="O113"/>
      <c r="P113"/>
      <c r="Q113"/>
      <c r="R113"/>
      <c r="S113"/>
      <c r="T113" s="39"/>
      <c r="U113" s="39"/>
      <c r="V113" s="39"/>
      <c r="W113" s="39"/>
      <c r="X113" s="75"/>
      <c r="Y113" s="75"/>
      <c r="Z113" s="75"/>
      <c r="AA113" s="75"/>
    </row>
    <row r="114" spans="2:27" x14ac:dyDescent="0.2">
      <c r="B114"/>
      <c r="C114"/>
      <c r="D114" s="127"/>
      <c r="E114" s="28"/>
      <c r="F114"/>
      <c r="G114"/>
      <c r="H114"/>
      <c r="I114"/>
      <c r="J114"/>
      <c r="K114"/>
      <c r="L114"/>
      <c r="M114"/>
      <c r="N114"/>
      <c r="O114"/>
      <c r="P114"/>
      <c r="Q114"/>
      <c r="R114"/>
      <c r="S114"/>
      <c r="T114" s="39"/>
      <c r="U114" s="39"/>
      <c r="V114" s="39"/>
      <c r="W114" s="39"/>
      <c r="X114" s="75"/>
      <c r="Y114" s="75"/>
      <c r="Z114" s="75"/>
      <c r="AA114" s="75"/>
    </row>
  </sheetData>
  <autoFilter ref="A20:H41"/>
  <phoneticPr fontId="6" type="noConversion"/>
  <pageMargins left="0.75" right="0.75" top="1" bottom="1" header="0.5" footer="0.5"/>
  <pageSetup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Charts</vt:lpstr>
      </vt:variant>
      <vt:variant>
        <vt:i4>6</vt:i4>
      </vt:variant>
    </vt:vector>
  </HeadingPairs>
  <TitlesOfParts>
    <vt:vector size="19" baseType="lpstr">
      <vt:lpstr>readme</vt:lpstr>
      <vt:lpstr>Basin_Boundary</vt:lpstr>
      <vt:lpstr>by_cnty_allpol</vt:lpstr>
      <vt:lpstr>by_src_allpol</vt:lpstr>
      <vt:lpstr>detail_compare</vt:lpstr>
      <vt:lpstr>VOC_cnty_tbl</vt:lpstr>
      <vt:lpstr>NOx_cnty_tbl</vt:lpstr>
      <vt:lpstr>VOC_bar_chart_data</vt:lpstr>
      <vt:lpstr>NOx_bar_chart_data</vt:lpstr>
      <vt:lpstr>all_src_inventory</vt:lpstr>
      <vt:lpstr>Point_src_summary</vt:lpstr>
      <vt:lpstr>Nonpt_src_summary</vt:lpstr>
      <vt:lpstr>fips_xref</vt:lpstr>
      <vt:lpstr>VOC-basin-pie</vt:lpstr>
      <vt:lpstr>NOx-basin-pie</vt:lpstr>
      <vt:lpstr>VOC-bar-cnty</vt:lpstr>
      <vt:lpstr>NOx-bar-cnty</vt:lpstr>
      <vt:lpstr>VOC_by_source</vt:lpstr>
      <vt:lpstr>NOx_by_source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Rajashi Parikh</dc:creator>
  <cp:lastModifiedBy>James King</cp:lastModifiedBy>
  <cp:lastPrinted>2008-02-06T21:34:51Z</cp:lastPrinted>
  <dcterms:created xsi:type="dcterms:W3CDTF">1996-10-14T23:33:28Z</dcterms:created>
  <dcterms:modified xsi:type="dcterms:W3CDTF">2017-06-02T19:55:11Z</dcterms:modified>
</cp:coreProperties>
</file>